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Robert\Desktop\Excel- Analiza Danych\"/>
    </mc:Choice>
  </mc:AlternateContent>
  <xr:revisionPtr revIDLastSave="0" documentId="13_ncr:1_{CE77F987-90FB-4882-B30F-3ABDC3098A8C}" xr6:coauthVersionLast="47" xr6:coauthVersionMax="47" xr10:uidLastSave="{00000000-0000-0000-0000-000000000000}"/>
  <bookViews>
    <workbookView xWindow="-120" yWindow="-120" windowWidth="29040" windowHeight="16440" firstSheet="2" activeTab="6" xr2:uid="{CAAA9323-1147-4CCD-969A-9095749C66F0}"/>
  </bookViews>
  <sheets>
    <sheet name="INC 5000 Companies 2019" sheetId="2" r:id="rId1"/>
    <sheet name="Data_to_clean" sheetId="1" r:id="rId2"/>
    <sheet name="US State Abbreviations" sheetId="3" r:id="rId3"/>
    <sheet name="Data_to_analyze" sheetId="4" r:id="rId4"/>
    <sheet name="Pivot_tables" sheetId="5" r:id="rId5"/>
    <sheet name="Formulas" sheetId="10" r:id="rId6"/>
    <sheet name="Dashboard" sheetId="9" r:id="rId7"/>
  </sheets>
  <definedNames>
    <definedName name="_xlchart.v5.0" hidden="1">Pivot_tables!$A$29</definedName>
    <definedName name="_xlchart.v5.1" hidden="1">Pivot_tables!$A$30:$A$120</definedName>
    <definedName name="_xlchart.v5.2" hidden="1">Pivot_tables!$B$29</definedName>
    <definedName name="_xlchart.v5.3" hidden="1">Pivot_tables!$B$30:$B$120</definedName>
    <definedName name="Slicer_industry1">#N/A</definedName>
    <definedName name="Slicer_state1">#N/A</definedName>
  </definedNames>
  <calcPr calcId="191029"/>
  <pivotCaches>
    <pivotCache cacheId="2"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3" i="10" l="1"/>
  <c r="H63" i="10"/>
  <c r="G63" i="10"/>
  <c r="C72" i="10"/>
  <c r="C69" i="10"/>
  <c r="C63" i="10"/>
  <c r="C67" i="10"/>
  <c r="C64" i="10"/>
  <c r="C86" i="10"/>
  <c r="C68" i="10"/>
  <c r="C74" i="10"/>
  <c r="C81" i="10"/>
  <c r="C85" i="10"/>
  <c r="C65" i="10"/>
  <c r="C76" i="10"/>
  <c r="C77" i="10"/>
  <c r="C88" i="10"/>
  <c r="C66" i="10"/>
  <c r="C83" i="10"/>
  <c r="C71" i="10"/>
  <c r="C84" i="10"/>
  <c r="C87" i="10"/>
  <c r="C75" i="10"/>
  <c r="C82" i="10"/>
  <c r="C70" i="10"/>
  <c r="C80" i="10"/>
  <c r="C79" i="10"/>
  <c r="C73" i="10"/>
  <c r="C89" i="10"/>
  <c r="C78" i="10"/>
  <c r="N9" i="10"/>
  <c r="N11" i="10"/>
  <c r="N12" i="10"/>
  <c r="N17" i="10"/>
  <c r="N13" i="10"/>
  <c r="N16" i="10"/>
  <c r="N19" i="10"/>
  <c r="N15" i="10"/>
  <c r="N14" i="10"/>
  <c r="N23" i="10"/>
  <c r="N18" i="10"/>
  <c r="N21" i="10"/>
  <c r="N26" i="10"/>
  <c r="N22" i="10"/>
  <c r="N20" i="10"/>
  <c r="N33" i="10"/>
  <c r="N27" i="10"/>
  <c r="N24" i="10"/>
  <c r="N25" i="10"/>
  <c r="N10" i="10"/>
  <c r="N32" i="10"/>
  <c r="N29" i="10"/>
  <c r="N31" i="10"/>
  <c r="N28" i="10"/>
  <c r="N34" i="10"/>
  <c r="N36" i="10"/>
  <c r="N38" i="10"/>
  <c r="N41" i="10"/>
  <c r="N40" i="10"/>
  <c r="N30" i="10"/>
  <c r="N43" i="10"/>
  <c r="N44" i="10"/>
  <c r="N42" i="10"/>
  <c r="N37" i="10"/>
  <c r="N35" i="10"/>
  <c r="N45" i="10"/>
  <c r="N46" i="10"/>
  <c r="N39" i="10"/>
  <c r="N53" i="10"/>
  <c r="N50" i="10"/>
  <c r="N47" i="10"/>
  <c r="N49" i="10"/>
  <c r="N52" i="10"/>
  <c r="N51" i="10"/>
  <c r="N48" i="10"/>
  <c r="N55" i="10"/>
  <c r="N56" i="10"/>
  <c r="N58" i="10"/>
  <c r="N57" i="10"/>
  <c r="N54" i="10"/>
  <c r="N59" i="10"/>
  <c r="K24" i="10"/>
  <c r="K26" i="10"/>
  <c r="K10" i="10"/>
  <c r="K52" i="10"/>
  <c r="K16" i="10"/>
  <c r="K11" i="10"/>
  <c r="K22" i="10"/>
  <c r="K13" i="10"/>
  <c r="K17" i="10"/>
  <c r="K9" i="10"/>
  <c r="K18" i="10"/>
  <c r="K25" i="10"/>
  <c r="K12" i="10"/>
  <c r="K15" i="10"/>
  <c r="K38" i="10"/>
  <c r="K44" i="10"/>
  <c r="K23" i="10"/>
  <c r="K47" i="10"/>
  <c r="K19" i="10"/>
  <c r="K34" i="10"/>
  <c r="K27" i="10"/>
  <c r="K21" i="10"/>
  <c r="K28" i="10"/>
  <c r="K30" i="10"/>
  <c r="K20" i="10"/>
  <c r="K48" i="10"/>
  <c r="K42" i="10"/>
  <c r="K14" i="10"/>
  <c r="K36" i="10"/>
  <c r="K39" i="10"/>
  <c r="K50" i="10"/>
  <c r="K45" i="10"/>
  <c r="K29" i="10"/>
  <c r="K31" i="10"/>
  <c r="K35" i="10"/>
  <c r="K43" i="10"/>
  <c r="K54" i="10"/>
  <c r="K33" i="10"/>
  <c r="K37" i="10"/>
  <c r="K59" i="10"/>
  <c r="K32" i="10"/>
  <c r="K40" i="10"/>
  <c r="K41" i="10"/>
  <c r="K51" i="10"/>
  <c r="K49" i="10"/>
  <c r="K46" i="10"/>
  <c r="K53" i="10"/>
  <c r="K57" i="10"/>
  <c r="K55" i="10"/>
  <c r="K58" i="10"/>
  <c r="K56" i="10"/>
  <c r="H10" i="10"/>
  <c r="H19" i="10"/>
  <c r="H23" i="10"/>
  <c r="H14" i="10"/>
  <c r="H21" i="10"/>
  <c r="H12" i="10"/>
  <c r="H26" i="10"/>
  <c r="H16" i="10"/>
  <c r="H35" i="10"/>
  <c r="H11" i="10"/>
  <c r="H27" i="10"/>
  <c r="H17" i="10"/>
  <c r="H18" i="10"/>
  <c r="H20" i="10"/>
  <c r="H32" i="10"/>
  <c r="H13" i="10"/>
  <c r="H24" i="10"/>
  <c r="H31" i="10"/>
  <c r="H30" i="10"/>
  <c r="H15" i="10"/>
  <c r="H22" i="10"/>
  <c r="H33" i="10"/>
  <c r="H28" i="10"/>
  <c r="H9" i="10"/>
  <c r="H29" i="10"/>
  <c r="H25" i="10"/>
  <c r="H34" i="10"/>
  <c r="C33" i="10"/>
  <c r="C11" i="10"/>
  <c r="C19" i="10"/>
  <c r="C13" i="10"/>
  <c r="C15" i="10"/>
  <c r="C10" i="10"/>
  <c r="C25" i="10"/>
  <c r="C20" i="10"/>
  <c r="C23" i="10"/>
  <c r="C30" i="10"/>
  <c r="C12" i="10"/>
  <c r="C16" i="10"/>
  <c r="C21" i="10"/>
  <c r="C24" i="10"/>
  <c r="C35" i="10"/>
  <c r="C17" i="10"/>
  <c r="C32" i="10"/>
  <c r="C29" i="10"/>
  <c r="C9" i="10"/>
  <c r="C27" i="10"/>
  <c r="C14" i="10"/>
  <c r="C28" i="10"/>
  <c r="C18" i="10"/>
  <c r="C26" i="10"/>
  <c r="C31" i="10"/>
  <c r="C22" i="10"/>
  <c r="C34" i="10"/>
  <c r="L3" i="10"/>
  <c r="I3" i="10"/>
  <c r="G3" i="10"/>
  <c r="D3" i="10"/>
  <c r="B3" i="10"/>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L3667" i="4"/>
  <c r="L3668" i="4"/>
  <c r="L3669" i="4"/>
  <c r="L3670" i="4"/>
  <c r="L3671" i="4"/>
  <c r="L3672" i="4"/>
  <c r="L3673" i="4"/>
  <c r="L3674" i="4"/>
  <c r="L3675" i="4"/>
  <c r="L3676" i="4"/>
  <c r="L3677" i="4"/>
  <c r="L3678" i="4"/>
  <c r="L3679" i="4"/>
  <c r="L3680" i="4"/>
  <c r="L3681" i="4"/>
  <c r="L3682" i="4"/>
  <c r="L3683" i="4"/>
  <c r="L3684" i="4"/>
  <c r="L3685" i="4"/>
  <c r="L3686" i="4"/>
  <c r="L3687" i="4"/>
  <c r="L3688" i="4"/>
  <c r="L3689" i="4"/>
  <c r="L3690" i="4"/>
  <c r="L3691" i="4"/>
  <c r="L3692" i="4"/>
  <c r="L3693" i="4"/>
  <c r="L3694" i="4"/>
  <c r="L3695" i="4"/>
  <c r="L3696" i="4"/>
  <c r="L3697" i="4"/>
  <c r="L3698" i="4"/>
  <c r="L3699" i="4"/>
  <c r="L3700" i="4"/>
  <c r="L3701" i="4"/>
  <c r="L3702" i="4"/>
  <c r="L3703" i="4"/>
  <c r="L3704" i="4"/>
  <c r="L3705" i="4"/>
  <c r="L3706" i="4"/>
  <c r="L3707" i="4"/>
  <c r="L3708" i="4"/>
  <c r="L3709" i="4"/>
  <c r="L3710" i="4"/>
  <c r="L3711" i="4"/>
  <c r="L3712" i="4"/>
  <c r="L3713" i="4"/>
  <c r="L3714" i="4"/>
  <c r="L3715" i="4"/>
  <c r="L3716" i="4"/>
  <c r="L3717" i="4"/>
  <c r="L3718" i="4"/>
  <c r="L3719" i="4"/>
  <c r="L3720" i="4"/>
  <c r="L3721" i="4"/>
  <c r="L3722" i="4"/>
  <c r="L3723" i="4"/>
  <c r="L3724" i="4"/>
  <c r="L3725" i="4"/>
  <c r="L3726" i="4"/>
  <c r="L3727" i="4"/>
  <c r="L3728" i="4"/>
  <c r="L3729" i="4"/>
  <c r="L3730" i="4"/>
  <c r="L3731" i="4"/>
  <c r="L3732" i="4"/>
  <c r="L3733" i="4"/>
  <c r="L3734" i="4"/>
  <c r="L3735" i="4"/>
  <c r="L3736" i="4"/>
  <c r="L3737" i="4"/>
  <c r="L3738" i="4"/>
  <c r="L3739" i="4"/>
  <c r="L3740" i="4"/>
  <c r="L3741" i="4"/>
  <c r="L3742" i="4"/>
  <c r="L3743" i="4"/>
  <c r="L3744" i="4"/>
  <c r="L3745" i="4"/>
  <c r="L3746" i="4"/>
  <c r="L3747" i="4"/>
  <c r="L3748" i="4"/>
  <c r="L3749" i="4"/>
  <c r="L3750" i="4"/>
  <c r="L3751" i="4"/>
  <c r="L3752" i="4"/>
  <c r="L3753" i="4"/>
  <c r="L3754" i="4"/>
  <c r="L3755" i="4"/>
  <c r="L3756" i="4"/>
  <c r="L3757" i="4"/>
  <c r="L3758" i="4"/>
  <c r="L3759" i="4"/>
  <c r="L3760" i="4"/>
  <c r="L3761" i="4"/>
  <c r="L3762" i="4"/>
  <c r="L3763" i="4"/>
  <c r="L3764" i="4"/>
  <c r="L3765" i="4"/>
  <c r="L3766" i="4"/>
  <c r="L3767" i="4"/>
  <c r="L3768" i="4"/>
  <c r="L3769" i="4"/>
  <c r="L3770" i="4"/>
  <c r="L3771" i="4"/>
  <c r="L3772" i="4"/>
  <c r="L3773" i="4"/>
  <c r="L3774" i="4"/>
  <c r="L3775" i="4"/>
  <c r="L3776" i="4"/>
  <c r="L3777" i="4"/>
  <c r="L3778" i="4"/>
  <c r="L3779" i="4"/>
  <c r="L3780" i="4"/>
  <c r="L3781" i="4"/>
  <c r="L3782" i="4"/>
  <c r="L3783" i="4"/>
  <c r="L3784" i="4"/>
  <c r="L3785" i="4"/>
  <c r="L3786" i="4"/>
  <c r="L3787" i="4"/>
  <c r="L3788" i="4"/>
  <c r="L3789" i="4"/>
  <c r="L3790" i="4"/>
  <c r="L3791" i="4"/>
  <c r="L3792" i="4"/>
  <c r="L3793" i="4"/>
  <c r="L3794" i="4"/>
  <c r="L3795" i="4"/>
  <c r="L3796" i="4"/>
  <c r="L3797" i="4"/>
  <c r="L3798" i="4"/>
  <c r="L3799" i="4"/>
  <c r="L3800" i="4"/>
  <c r="L3801" i="4"/>
  <c r="L3802" i="4"/>
  <c r="L3803" i="4"/>
  <c r="L3804" i="4"/>
  <c r="L3805" i="4"/>
  <c r="L3806" i="4"/>
  <c r="L3807" i="4"/>
  <c r="L3808" i="4"/>
  <c r="L3809" i="4"/>
  <c r="L3810" i="4"/>
  <c r="L3811" i="4"/>
  <c r="L3812" i="4"/>
  <c r="L3813" i="4"/>
  <c r="L3814" i="4"/>
  <c r="L3815" i="4"/>
  <c r="L3816" i="4"/>
  <c r="L3817" i="4"/>
  <c r="L3818" i="4"/>
  <c r="L3819" i="4"/>
  <c r="L3820" i="4"/>
  <c r="L3821" i="4"/>
  <c r="L3822" i="4"/>
  <c r="L3823" i="4"/>
  <c r="L3824" i="4"/>
  <c r="L3825" i="4"/>
  <c r="L3826" i="4"/>
  <c r="L3827" i="4"/>
  <c r="L3828" i="4"/>
  <c r="L3829" i="4"/>
  <c r="L3830" i="4"/>
  <c r="L3831" i="4"/>
  <c r="L3832" i="4"/>
  <c r="L3833" i="4"/>
  <c r="L3834" i="4"/>
  <c r="L3835" i="4"/>
  <c r="L3836" i="4"/>
  <c r="L3837" i="4"/>
  <c r="L3838" i="4"/>
  <c r="L3839" i="4"/>
  <c r="L3840" i="4"/>
  <c r="L3841" i="4"/>
  <c r="L3842" i="4"/>
  <c r="L3843" i="4"/>
  <c r="L3844" i="4"/>
  <c r="L3845" i="4"/>
  <c r="L3846" i="4"/>
  <c r="L3847" i="4"/>
  <c r="L3848" i="4"/>
  <c r="L3849" i="4"/>
  <c r="L3850" i="4"/>
  <c r="L3851" i="4"/>
  <c r="L3852" i="4"/>
  <c r="L3853" i="4"/>
  <c r="L3854" i="4"/>
  <c r="L3855" i="4"/>
  <c r="L3856" i="4"/>
  <c r="L3857" i="4"/>
  <c r="L3858" i="4"/>
  <c r="L3859" i="4"/>
  <c r="L3860" i="4"/>
  <c r="L3861" i="4"/>
  <c r="L3862" i="4"/>
  <c r="L3863" i="4"/>
  <c r="L3864" i="4"/>
  <c r="L3865" i="4"/>
  <c r="L3866" i="4"/>
  <c r="L3867" i="4"/>
  <c r="L3868" i="4"/>
  <c r="L3869" i="4"/>
  <c r="L3870" i="4"/>
  <c r="L3871" i="4"/>
  <c r="L3872" i="4"/>
  <c r="L3873" i="4"/>
  <c r="L3874" i="4"/>
  <c r="L3875" i="4"/>
  <c r="L3876" i="4"/>
  <c r="L3877" i="4"/>
  <c r="L3878" i="4"/>
  <c r="L3879" i="4"/>
  <c r="L3880" i="4"/>
  <c r="L3881" i="4"/>
  <c r="L3882" i="4"/>
  <c r="L3883" i="4"/>
  <c r="L3884" i="4"/>
  <c r="L3885" i="4"/>
  <c r="L3886" i="4"/>
  <c r="L3887" i="4"/>
  <c r="L3888" i="4"/>
  <c r="L3889" i="4"/>
  <c r="L3890" i="4"/>
  <c r="L3891" i="4"/>
  <c r="L3892" i="4"/>
  <c r="L3893" i="4"/>
  <c r="L3894" i="4"/>
  <c r="L3895" i="4"/>
  <c r="L3896" i="4"/>
  <c r="L3897" i="4"/>
  <c r="L3898" i="4"/>
  <c r="L3899" i="4"/>
  <c r="L3900" i="4"/>
  <c r="L3901" i="4"/>
  <c r="L3902" i="4"/>
  <c r="L3903" i="4"/>
  <c r="L3904" i="4"/>
  <c r="L3905" i="4"/>
  <c r="L3906" i="4"/>
  <c r="L3907" i="4"/>
  <c r="L3908" i="4"/>
  <c r="L3909" i="4"/>
  <c r="L3910" i="4"/>
  <c r="L3911" i="4"/>
  <c r="L3912" i="4"/>
  <c r="L3913" i="4"/>
  <c r="L3914" i="4"/>
  <c r="L3915" i="4"/>
  <c r="L3916" i="4"/>
  <c r="L3917" i="4"/>
  <c r="L3918" i="4"/>
  <c r="L3919" i="4"/>
  <c r="L3920" i="4"/>
  <c r="L3921" i="4"/>
  <c r="L3922" i="4"/>
  <c r="L3923" i="4"/>
  <c r="L3924" i="4"/>
  <c r="L3925" i="4"/>
  <c r="L3926" i="4"/>
  <c r="L3927" i="4"/>
  <c r="L3928" i="4"/>
  <c r="L3929" i="4"/>
  <c r="L3930" i="4"/>
  <c r="L3931" i="4"/>
  <c r="L3932" i="4"/>
  <c r="L3933" i="4"/>
  <c r="L3934" i="4"/>
  <c r="L3935" i="4"/>
  <c r="L3936" i="4"/>
  <c r="L3937" i="4"/>
  <c r="L3938" i="4"/>
  <c r="L3939" i="4"/>
  <c r="L3940" i="4"/>
  <c r="L3941" i="4"/>
  <c r="L3942" i="4"/>
  <c r="L3943" i="4"/>
  <c r="L3944" i="4"/>
  <c r="L3945" i="4"/>
  <c r="L3946" i="4"/>
  <c r="L3947" i="4"/>
  <c r="L3948" i="4"/>
  <c r="L3949" i="4"/>
  <c r="L3950" i="4"/>
  <c r="L3951" i="4"/>
  <c r="L3952" i="4"/>
  <c r="L3953" i="4"/>
  <c r="L3954" i="4"/>
  <c r="L3955" i="4"/>
  <c r="L3956" i="4"/>
  <c r="L3957" i="4"/>
  <c r="L3958" i="4"/>
  <c r="L3959" i="4"/>
  <c r="L3960" i="4"/>
  <c r="L3961" i="4"/>
  <c r="L3962" i="4"/>
  <c r="L3963" i="4"/>
  <c r="L3964" i="4"/>
  <c r="L3965" i="4"/>
  <c r="L3966" i="4"/>
  <c r="L3967" i="4"/>
  <c r="L3968" i="4"/>
  <c r="L3969" i="4"/>
  <c r="L3970" i="4"/>
  <c r="L3971" i="4"/>
  <c r="L3972" i="4"/>
  <c r="L3973" i="4"/>
  <c r="L3974" i="4"/>
  <c r="L3975" i="4"/>
  <c r="L3976" i="4"/>
  <c r="L3977" i="4"/>
  <c r="L3978" i="4"/>
  <c r="L3979" i="4"/>
  <c r="L3980" i="4"/>
  <c r="L3981" i="4"/>
  <c r="L3982" i="4"/>
  <c r="L3983" i="4"/>
  <c r="L3984" i="4"/>
  <c r="L3985" i="4"/>
  <c r="L3986" i="4"/>
  <c r="L3987" i="4"/>
  <c r="L3988" i="4"/>
  <c r="L3989" i="4"/>
  <c r="L3990" i="4"/>
  <c r="L3991" i="4"/>
  <c r="L3992" i="4"/>
  <c r="L3993" i="4"/>
  <c r="L3994" i="4"/>
  <c r="L3995" i="4"/>
  <c r="L3996" i="4"/>
  <c r="L3997" i="4"/>
  <c r="L3998" i="4"/>
  <c r="L3999" i="4"/>
  <c r="L4000" i="4"/>
  <c r="L4001" i="4"/>
  <c r="L4002" i="4"/>
  <c r="L4003" i="4"/>
  <c r="L4004" i="4"/>
  <c r="L4005" i="4"/>
  <c r="L4006" i="4"/>
  <c r="L4007" i="4"/>
  <c r="L4008" i="4"/>
  <c r="L4009" i="4"/>
  <c r="L4010" i="4"/>
  <c r="L4011" i="4"/>
  <c r="L4012" i="4"/>
  <c r="L4013" i="4"/>
  <c r="L4014" i="4"/>
  <c r="L4015" i="4"/>
  <c r="L4016" i="4"/>
  <c r="L4017" i="4"/>
  <c r="L4018" i="4"/>
  <c r="L4019" i="4"/>
  <c r="L4020" i="4"/>
  <c r="L4021" i="4"/>
  <c r="L4022" i="4"/>
  <c r="L4023" i="4"/>
  <c r="L4024" i="4"/>
  <c r="L4025" i="4"/>
  <c r="L4026" i="4"/>
  <c r="L4027" i="4"/>
  <c r="L4028" i="4"/>
  <c r="L4029" i="4"/>
  <c r="L4030" i="4"/>
  <c r="L4031" i="4"/>
  <c r="L4032" i="4"/>
  <c r="L4033" i="4"/>
  <c r="L4034" i="4"/>
  <c r="L4035" i="4"/>
  <c r="L4036" i="4"/>
  <c r="L4037" i="4"/>
  <c r="L4038" i="4"/>
  <c r="L4039" i="4"/>
  <c r="L4040" i="4"/>
  <c r="L4041" i="4"/>
  <c r="L4042" i="4"/>
  <c r="L4043" i="4"/>
  <c r="L4044" i="4"/>
  <c r="L4045" i="4"/>
  <c r="L4046" i="4"/>
  <c r="L4047" i="4"/>
  <c r="L4048" i="4"/>
  <c r="L4049" i="4"/>
  <c r="L4050" i="4"/>
  <c r="L4051" i="4"/>
  <c r="L4052" i="4"/>
  <c r="L4053" i="4"/>
  <c r="L4054" i="4"/>
  <c r="L4055" i="4"/>
  <c r="L4056" i="4"/>
  <c r="L4057" i="4"/>
  <c r="L4058" i="4"/>
  <c r="L4059" i="4"/>
  <c r="L4060" i="4"/>
  <c r="L4061" i="4"/>
  <c r="L4062" i="4"/>
  <c r="L4063" i="4"/>
  <c r="L4064" i="4"/>
  <c r="L4065" i="4"/>
  <c r="L4066" i="4"/>
  <c r="L4067" i="4"/>
  <c r="L4068" i="4"/>
  <c r="L4069" i="4"/>
  <c r="L4070" i="4"/>
  <c r="L4071" i="4"/>
  <c r="L4072" i="4"/>
  <c r="L4073" i="4"/>
  <c r="L4074" i="4"/>
  <c r="L4075" i="4"/>
  <c r="L4076" i="4"/>
  <c r="L4077" i="4"/>
  <c r="L4078" i="4"/>
  <c r="L4079" i="4"/>
  <c r="L4080" i="4"/>
  <c r="L4081" i="4"/>
  <c r="L4082" i="4"/>
  <c r="L4083" i="4"/>
  <c r="L4084" i="4"/>
  <c r="L4085" i="4"/>
  <c r="L4086" i="4"/>
  <c r="L4087" i="4"/>
  <c r="L4088" i="4"/>
  <c r="L4089" i="4"/>
  <c r="L4090" i="4"/>
  <c r="L4091" i="4"/>
  <c r="L4092" i="4"/>
  <c r="L4093" i="4"/>
  <c r="L4094" i="4"/>
  <c r="L4095" i="4"/>
  <c r="L4096" i="4"/>
  <c r="L4097" i="4"/>
  <c r="L4098" i="4"/>
  <c r="L4099" i="4"/>
  <c r="L4100" i="4"/>
  <c r="L4101" i="4"/>
  <c r="L4102" i="4"/>
  <c r="L4103" i="4"/>
  <c r="L4104" i="4"/>
  <c r="L4105" i="4"/>
  <c r="L4106" i="4"/>
  <c r="L4107" i="4"/>
  <c r="L4108" i="4"/>
  <c r="L4109" i="4"/>
  <c r="L4110" i="4"/>
  <c r="L4111" i="4"/>
  <c r="L4112" i="4"/>
  <c r="L4113" i="4"/>
  <c r="L4114" i="4"/>
  <c r="L4115" i="4"/>
  <c r="L4116" i="4"/>
  <c r="L4117" i="4"/>
  <c r="L4118" i="4"/>
  <c r="L4119" i="4"/>
  <c r="L4120" i="4"/>
  <c r="L4121" i="4"/>
  <c r="L4122" i="4"/>
  <c r="L4123" i="4"/>
  <c r="L4124" i="4"/>
  <c r="L4125" i="4"/>
  <c r="L4126" i="4"/>
  <c r="L4127" i="4"/>
  <c r="L4128" i="4"/>
  <c r="L4129" i="4"/>
  <c r="L4130" i="4"/>
  <c r="L4131" i="4"/>
  <c r="L4132" i="4"/>
  <c r="L4133" i="4"/>
  <c r="L4134" i="4"/>
  <c r="L4135" i="4"/>
  <c r="L4136" i="4"/>
  <c r="L4137" i="4"/>
  <c r="L4138" i="4"/>
  <c r="L4139" i="4"/>
  <c r="L4140" i="4"/>
  <c r="L4141" i="4"/>
  <c r="L4142" i="4"/>
  <c r="L4143" i="4"/>
  <c r="L4144" i="4"/>
  <c r="L4145" i="4"/>
  <c r="L4146" i="4"/>
  <c r="L4147" i="4"/>
  <c r="L4148" i="4"/>
  <c r="L4149" i="4"/>
  <c r="L4150" i="4"/>
  <c r="L4151" i="4"/>
  <c r="L4152" i="4"/>
  <c r="L4153" i="4"/>
  <c r="L4154" i="4"/>
  <c r="L4155" i="4"/>
  <c r="L4156" i="4"/>
  <c r="L4157" i="4"/>
  <c r="L4158" i="4"/>
  <c r="L4159" i="4"/>
  <c r="L4160" i="4"/>
  <c r="L4161" i="4"/>
  <c r="L4162" i="4"/>
  <c r="L4163" i="4"/>
  <c r="L4164" i="4"/>
  <c r="L4165" i="4"/>
  <c r="L4166" i="4"/>
  <c r="L4167" i="4"/>
  <c r="L4168" i="4"/>
  <c r="L4169" i="4"/>
  <c r="L4170" i="4"/>
  <c r="L4171" i="4"/>
  <c r="L4172" i="4"/>
  <c r="L4173" i="4"/>
  <c r="L4174" i="4"/>
  <c r="L4175" i="4"/>
  <c r="L4176" i="4"/>
  <c r="L4177" i="4"/>
  <c r="L4178" i="4"/>
  <c r="L4179" i="4"/>
  <c r="L4180" i="4"/>
  <c r="L4181" i="4"/>
  <c r="L4182" i="4"/>
  <c r="L4183" i="4"/>
  <c r="L4184" i="4"/>
  <c r="L4185" i="4"/>
  <c r="L4186" i="4"/>
  <c r="L4187" i="4"/>
  <c r="L4188" i="4"/>
  <c r="L4189" i="4"/>
  <c r="L4190" i="4"/>
  <c r="L4191" i="4"/>
  <c r="L4192" i="4"/>
  <c r="L4193" i="4"/>
  <c r="L4194" i="4"/>
  <c r="L4195" i="4"/>
  <c r="L4196" i="4"/>
  <c r="L4197" i="4"/>
  <c r="L4198" i="4"/>
  <c r="L4199" i="4"/>
  <c r="L4200" i="4"/>
  <c r="L4201" i="4"/>
  <c r="L4202" i="4"/>
  <c r="L4203" i="4"/>
  <c r="L4204" i="4"/>
  <c r="L4205" i="4"/>
  <c r="L4206" i="4"/>
  <c r="L4207" i="4"/>
  <c r="L4208" i="4"/>
  <c r="L4209" i="4"/>
  <c r="L4210" i="4"/>
  <c r="L4211" i="4"/>
  <c r="L4212" i="4"/>
  <c r="L4213" i="4"/>
  <c r="L4214" i="4"/>
  <c r="L4215" i="4"/>
  <c r="L4216" i="4"/>
  <c r="L4217" i="4"/>
  <c r="L4218" i="4"/>
  <c r="L4219" i="4"/>
  <c r="L4220" i="4"/>
  <c r="L4221" i="4"/>
  <c r="L4222" i="4"/>
  <c r="L4223" i="4"/>
  <c r="L4224" i="4"/>
  <c r="L4225" i="4"/>
  <c r="L4226" i="4"/>
  <c r="L4227" i="4"/>
  <c r="L4228" i="4"/>
  <c r="L4229" i="4"/>
  <c r="L4230" i="4"/>
  <c r="L4231" i="4"/>
  <c r="L4232" i="4"/>
  <c r="L4233" i="4"/>
  <c r="L4234" i="4"/>
  <c r="L4235" i="4"/>
  <c r="L4236" i="4"/>
  <c r="L4237" i="4"/>
  <c r="L4238" i="4"/>
  <c r="L4239" i="4"/>
  <c r="L4240" i="4"/>
  <c r="L4241" i="4"/>
  <c r="L4242" i="4"/>
  <c r="L4243" i="4"/>
  <c r="L4244" i="4"/>
  <c r="L4245" i="4"/>
  <c r="L4246" i="4"/>
  <c r="L4247" i="4"/>
  <c r="L4248" i="4"/>
  <c r="L4249" i="4"/>
  <c r="L4250" i="4"/>
  <c r="L4251" i="4"/>
  <c r="L4252" i="4"/>
  <c r="L4253" i="4"/>
  <c r="L4254" i="4"/>
  <c r="L4255" i="4"/>
  <c r="L4256" i="4"/>
  <c r="L4257" i="4"/>
  <c r="L4258" i="4"/>
  <c r="L4259" i="4"/>
  <c r="L4260" i="4"/>
  <c r="L4261" i="4"/>
  <c r="L4262" i="4"/>
  <c r="L4263" i="4"/>
  <c r="L4264" i="4"/>
  <c r="L4265" i="4"/>
  <c r="L4266" i="4"/>
  <c r="L4267" i="4"/>
  <c r="L4268" i="4"/>
  <c r="L4269" i="4"/>
  <c r="L4270" i="4"/>
  <c r="L4271" i="4"/>
  <c r="L4272" i="4"/>
  <c r="L4273" i="4"/>
  <c r="L4274" i="4"/>
  <c r="L4275" i="4"/>
  <c r="L4276" i="4"/>
  <c r="L4277" i="4"/>
  <c r="L4278" i="4"/>
  <c r="L4279" i="4"/>
  <c r="L4280" i="4"/>
  <c r="L4281" i="4"/>
  <c r="L4282" i="4"/>
  <c r="L4283" i="4"/>
  <c r="L4284" i="4"/>
  <c r="L4285" i="4"/>
  <c r="L4286" i="4"/>
  <c r="L4287" i="4"/>
  <c r="L4288" i="4"/>
  <c r="L4289" i="4"/>
  <c r="L4290" i="4"/>
  <c r="L4291" i="4"/>
  <c r="L4292" i="4"/>
  <c r="L4293" i="4"/>
  <c r="L4294" i="4"/>
  <c r="L4295" i="4"/>
  <c r="L4296" i="4"/>
  <c r="L4297" i="4"/>
  <c r="L4298" i="4"/>
  <c r="L4299" i="4"/>
  <c r="L4300" i="4"/>
  <c r="L4301" i="4"/>
  <c r="L4302" i="4"/>
  <c r="L4303" i="4"/>
  <c r="L4304" i="4"/>
  <c r="L4305" i="4"/>
  <c r="L4306" i="4"/>
  <c r="L4307" i="4"/>
  <c r="L4308" i="4"/>
  <c r="L4309" i="4"/>
  <c r="L4310" i="4"/>
  <c r="L4311" i="4"/>
  <c r="L4312" i="4"/>
  <c r="L4313" i="4"/>
  <c r="L4314" i="4"/>
  <c r="L4315" i="4"/>
  <c r="L4316" i="4"/>
  <c r="L4317" i="4"/>
  <c r="L4318" i="4"/>
  <c r="L4319" i="4"/>
  <c r="L4320" i="4"/>
  <c r="L4321" i="4"/>
  <c r="L4322" i="4"/>
  <c r="L4323" i="4"/>
  <c r="L4324" i="4"/>
  <c r="L4325" i="4"/>
  <c r="L4326" i="4"/>
  <c r="L4327" i="4"/>
  <c r="L4328" i="4"/>
  <c r="L4329" i="4"/>
  <c r="L4330" i="4"/>
  <c r="L4331" i="4"/>
  <c r="L4332" i="4"/>
  <c r="L4333" i="4"/>
  <c r="L4334" i="4"/>
  <c r="L4335" i="4"/>
  <c r="L4336" i="4"/>
  <c r="L4337" i="4"/>
  <c r="L4338" i="4"/>
  <c r="L4339" i="4"/>
  <c r="L4340" i="4"/>
  <c r="L4341" i="4"/>
  <c r="L4342" i="4"/>
  <c r="L4343" i="4"/>
  <c r="L4344" i="4"/>
  <c r="L4345" i="4"/>
  <c r="L4346" i="4"/>
  <c r="L4347" i="4"/>
  <c r="L4348" i="4"/>
  <c r="L4349" i="4"/>
  <c r="L4350" i="4"/>
  <c r="L4351" i="4"/>
  <c r="L4352" i="4"/>
  <c r="L4353" i="4"/>
  <c r="L4354" i="4"/>
  <c r="L4355" i="4"/>
  <c r="L4356" i="4"/>
  <c r="L4357" i="4"/>
  <c r="L4358" i="4"/>
  <c r="L4359" i="4"/>
  <c r="L4360" i="4"/>
  <c r="L4361" i="4"/>
  <c r="L4362" i="4"/>
  <c r="L4363" i="4"/>
  <c r="L4364" i="4"/>
  <c r="L4365" i="4"/>
  <c r="L4366" i="4"/>
  <c r="L4367" i="4"/>
  <c r="L4368" i="4"/>
  <c r="L4369" i="4"/>
  <c r="L4370" i="4"/>
  <c r="L4371" i="4"/>
  <c r="L4372" i="4"/>
  <c r="L4373" i="4"/>
  <c r="L4374" i="4"/>
  <c r="L4375" i="4"/>
  <c r="L4376" i="4"/>
  <c r="L4377" i="4"/>
  <c r="L4378" i="4"/>
  <c r="L4379" i="4"/>
  <c r="L4380" i="4"/>
  <c r="L4381" i="4"/>
  <c r="L4382" i="4"/>
  <c r="L4383" i="4"/>
  <c r="L4384" i="4"/>
  <c r="L4385" i="4"/>
  <c r="L4386" i="4"/>
  <c r="L4387" i="4"/>
  <c r="L4388" i="4"/>
  <c r="L4389" i="4"/>
  <c r="L4390" i="4"/>
  <c r="L4391" i="4"/>
  <c r="L4392" i="4"/>
  <c r="L4393" i="4"/>
  <c r="L4394" i="4"/>
  <c r="L4395" i="4"/>
  <c r="L4396" i="4"/>
  <c r="L4397" i="4"/>
  <c r="L4398" i="4"/>
  <c r="L4399" i="4"/>
  <c r="L4400" i="4"/>
  <c r="L4401" i="4"/>
  <c r="L4402" i="4"/>
  <c r="L4403" i="4"/>
  <c r="L4404" i="4"/>
  <c r="L4405" i="4"/>
  <c r="L4406" i="4"/>
  <c r="L4407" i="4"/>
  <c r="L4408" i="4"/>
  <c r="L4409" i="4"/>
  <c r="L4410" i="4"/>
  <c r="L4411" i="4"/>
  <c r="L4412" i="4"/>
  <c r="L4413" i="4"/>
  <c r="L4414" i="4"/>
  <c r="L4415" i="4"/>
  <c r="L4416" i="4"/>
  <c r="L4417" i="4"/>
  <c r="L4418" i="4"/>
  <c r="L4419" i="4"/>
  <c r="L4420" i="4"/>
  <c r="L4421" i="4"/>
  <c r="L4422" i="4"/>
  <c r="L4423" i="4"/>
  <c r="L4424" i="4"/>
  <c r="L4425" i="4"/>
  <c r="L4426" i="4"/>
  <c r="L4427" i="4"/>
  <c r="L4428" i="4"/>
  <c r="L4429" i="4"/>
  <c r="L4430" i="4"/>
  <c r="L4431" i="4"/>
  <c r="L4432" i="4"/>
  <c r="L4433" i="4"/>
  <c r="L4434" i="4"/>
  <c r="L4435" i="4"/>
  <c r="L4436" i="4"/>
  <c r="L4437" i="4"/>
  <c r="L4438" i="4"/>
  <c r="L4439" i="4"/>
  <c r="L4440" i="4"/>
  <c r="L4441" i="4"/>
  <c r="L4442" i="4"/>
  <c r="L4443" i="4"/>
  <c r="L4444" i="4"/>
  <c r="L4445" i="4"/>
  <c r="L4446" i="4"/>
  <c r="L4447" i="4"/>
  <c r="L4448" i="4"/>
  <c r="L4449" i="4"/>
  <c r="L4450" i="4"/>
  <c r="L4451" i="4"/>
  <c r="L4452" i="4"/>
  <c r="L4453" i="4"/>
  <c r="L4454" i="4"/>
  <c r="L4455" i="4"/>
  <c r="L4456" i="4"/>
  <c r="L4457" i="4"/>
  <c r="L4458" i="4"/>
  <c r="L4459" i="4"/>
  <c r="L4460" i="4"/>
  <c r="L4461" i="4"/>
  <c r="L4462" i="4"/>
  <c r="L4463" i="4"/>
  <c r="L4464" i="4"/>
  <c r="L4465" i="4"/>
  <c r="L4466" i="4"/>
  <c r="L4467" i="4"/>
  <c r="L4468" i="4"/>
  <c r="L4469" i="4"/>
  <c r="L4470" i="4"/>
  <c r="L4471" i="4"/>
  <c r="L4472" i="4"/>
  <c r="L4473" i="4"/>
  <c r="L4474" i="4"/>
  <c r="L4475" i="4"/>
  <c r="L4476" i="4"/>
  <c r="L4477" i="4"/>
  <c r="L4478" i="4"/>
  <c r="L4479" i="4"/>
  <c r="L4480" i="4"/>
  <c r="L4481" i="4"/>
  <c r="L4482" i="4"/>
  <c r="L4483" i="4"/>
  <c r="L4484" i="4"/>
  <c r="L4485" i="4"/>
  <c r="L4486" i="4"/>
  <c r="L4487" i="4"/>
  <c r="L4488" i="4"/>
  <c r="L4489" i="4"/>
  <c r="L4490" i="4"/>
  <c r="L4491" i="4"/>
  <c r="L4492" i="4"/>
  <c r="L4493" i="4"/>
  <c r="L4494" i="4"/>
  <c r="L4495" i="4"/>
  <c r="L4496" i="4"/>
  <c r="L4497" i="4"/>
  <c r="L4498" i="4"/>
  <c r="L4499" i="4"/>
  <c r="L4500" i="4"/>
  <c r="L4501" i="4"/>
  <c r="L4502" i="4"/>
  <c r="L4503" i="4"/>
  <c r="L4504" i="4"/>
  <c r="L4505" i="4"/>
  <c r="L4506" i="4"/>
  <c r="L4507" i="4"/>
  <c r="L4508" i="4"/>
  <c r="L4509" i="4"/>
  <c r="L4510" i="4"/>
  <c r="L4511" i="4"/>
  <c r="L4512" i="4"/>
  <c r="L4513" i="4"/>
  <c r="L4514" i="4"/>
  <c r="L4515" i="4"/>
  <c r="L4516" i="4"/>
  <c r="L4517" i="4"/>
  <c r="L4518" i="4"/>
  <c r="L4519" i="4"/>
  <c r="L4520" i="4"/>
  <c r="L4521" i="4"/>
  <c r="L4522" i="4"/>
  <c r="L4523" i="4"/>
  <c r="L4524" i="4"/>
  <c r="L4525" i="4"/>
  <c r="L4526" i="4"/>
  <c r="L4527" i="4"/>
  <c r="L4528" i="4"/>
  <c r="L4529" i="4"/>
  <c r="L4530" i="4"/>
  <c r="L4531" i="4"/>
  <c r="L4532" i="4"/>
  <c r="L4533" i="4"/>
  <c r="L4534" i="4"/>
  <c r="L4535" i="4"/>
  <c r="L4536" i="4"/>
  <c r="L4537" i="4"/>
  <c r="L4538" i="4"/>
  <c r="L4539" i="4"/>
  <c r="L4540" i="4"/>
  <c r="L4541" i="4"/>
  <c r="L4542" i="4"/>
  <c r="L4543" i="4"/>
  <c r="L4544" i="4"/>
  <c r="L4545" i="4"/>
  <c r="L4546" i="4"/>
  <c r="L4547" i="4"/>
  <c r="L4548" i="4"/>
  <c r="L4549" i="4"/>
  <c r="L4550" i="4"/>
  <c r="L4551" i="4"/>
  <c r="L4552" i="4"/>
  <c r="L4553" i="4"/>
  <c r="L4554" i="4"/>
  <c r="L4555" i="4"/>
  <c r="L4556" i="4"/>
  <c r="L4557" i="4"/>
  <c r="L4558" i="4"/>
  <c r="L4559" i="4"/>
  <c r="L4560" i="4"/>
  <c r="L4561" i="4"/>
  <c r="L4562" i="4"/>
  <c r="L4563" i="4"/>
  <c r="L4564" i="4"/>
  <c r="L4565" i="4"/>
  <c r="L4566" i="4"/>
  <c r="L4567" i="4"/>
  <c r="L4568" i="4"/>
  <c r="L4569" i="4"/>
  <c r="L4570" i="4"/>
  <c r="L4571" i="4"/>
  <c r="L4572" i="4"/>
  <c r="L4573" i="4"/>
  <c r="L4574" i="4"/>
  <c r="L4575" i="4"/>
  <c r="L4576" i="4"/>
  <c r="L4577" i="4"/>
  <c r="L4578" i="4"/>
  <c r="L4579" i="4"/>
  <c r="L4580" i="4"/>
  <c r="L4581" i="4"/>
  <c r="L4582" i="4"/>
  <c r="L4583" i="4"/>
  <c r="L4584" i="4"/>
  <c r="L4585" i="4"/>
  <c r="L4586" i="4"/>
  <c r="L4587" i="4"/>
  <c r="L4588" i="4"/>
  <c r="L4589" i="4"/>
  <c r="L4590" i="4"/>
  <c r="L4591" i="4"/>
  <c r="L4592" i="4"/>
  <c r="L4593" i="4"/>
  <c r="L4594" i="4"/>
  <c r="L4595" i="4"/>
  <c r="L4596" i="4"/>
  <c r="L4597" i="4"/>
  <c r="L4598" i="4"/>
  <c r="L4599" i="4"/>
  <c r="L4600" i="4"/>
  <c r="L4601" i="4"/>
  <c r="L4602" i="4"/>
  <c r="L4603" i="4"/>
  <c r="L4604" i="4"/>
  <c r="L4605" i="4"/>
  <c r="L4606" i="4"/>
  <c r="L4607" i="4"/>
  <c r="L4608" i="4"/>
  <c r="L4609" i="4"/>
  <c r="L4610" i="4"/>
  <c r="L4611" i="4"/>
  <c r="L4612" i="4"/>
  <c r="L4613" i="4"/>
  <c r="L4614" i="4"/>
  <c r="L4615" i="4"/>
  <c r="L4616" i="4"/>
  <c r="L4617" i="4"/>
  <c r="L4618" i="4"/>
  <c r="L4619" i="4"/>
  <c r="L4620" i="4"/>
  <c r="L4621" i="4"/>
  <c r="L4622" i="4"/>
  <c r="L4623" i="4"/>
  <c r="L4624" i="4"/>
  <c r="L4625" i="4"/>
  <c r="L4626" i="4"/>
  <c r="L4627" i="4"/>
  <c r="L4628" i="4"/>
  <c r="L4629" i="4"/>
  <c r="L4630" i="4"/>
  <c r="L4631" i="4"/>
  <c r="L4632" i="4"/>
  <c r="L4633" i="4"/>
  <c r="L4634" i="4"/>
  <c r="L4635" i="4"/>
  <c r="L4636" i="4"/>
  <c r="L4637" i="4"/>
  <c r="L4638" i="4"/>
  <c r="L4639" i="4"/>
  <c r="L4640" i="4"/>
  <c r="L4641" i="4"/>
  <c r="L4642" i="4"/>
  <c r="L4643" i="4"/>
  <c r="L4644" i="4"/>
  <c r="L4645" i="4"/>
  <c r="L4646" i="4"/>
  <c r="L4647" i="4"/>
  <c r="L4648" i="4"/>
  <c r="L4649" i="4"/>
  <c r="L4650" i="4"/>
  <c r="L4651" i="4"/>
  <c r="L4652" i="4"/>
  <c r="L4653" i="4"/>
  <c r="L4654" i="4"/>
  <c r="L4655" i="4"/>
  <c r="L4656" i="4"/>
  <c r="L4657" i="4"/>
  <c r="L4658" i="4"/>
  <c r="L4659" i="4"/>
  <c r="L4660" i="4"/>
  <c r="L4661" i="4"/>
  <c r="L4662" i="4"/>
  <c r="L4663" i="4"/>
  <c r="L4664" i="4"/>
  <c r="L4665" i="4"/>
  <c r="L4666" i="4"/>
  <c r="L4667" i="4"/>
  <c r="L4668" i="4"/>
  <c r="L4669" i="4"/>
  <c r="L4670" i="4"/>
  <c r="L4671" i="4"/>
  <c r="L4672" i="4"/>
  <c r="L4673" i="4"/>
  <c r="L4674" i="4"/>
  <c r="L4675" i="4"/>
  <c r="L4676" i="4"/>
  <c r="L4677" i="4"/>
  <c r="L4678" i="4"/>
  <c r="L4679" i="4"/>
  <c r="L4680" i="4"/>
  <c r="L4681" i="4"/>
  <c r="L4682" i="4"/>
  <c r="L4683" i="4"/>
  <c r="L4684" i="4"/>
  <c r="L4685" i="4"/>
  <c r="L4686" i="4"/>
  <c r="L4687" i="4"/>
  <c r="L4688" i="4"/>
  <c r="L4689" i="4"/>
  <c r="L4690" i="4"/>
  <c r="L4691" i="4"/>
  <c r="L4692" i="4"/>
  <c r="L4693" i="4"/>
  <c r="L4694" i="4"/>
  <c r="L4695" i="4"/>
  <c r="L4696" i="4"/>
  <c r="L4697" i="4"/>
  <c r="L4698" i="4"/>
  <c r="L4699" i="4"/>
  <c r="L4700" i="4"/>
  <c r="L4701" i="4"/>
  <c r="L4702" i="4"/>
  <c r="L4703" i="4"/>
  <c r="L4704" i="4"/>
  <c r="L4705" i="4"/>
  <c r="L4706" i="4"/>
  <c r="L4707" i="4"/>
  <c r="L4708" i="4"/>
  <c r="L4709" i="4"/>
  <c r="L4710" i="4"/>
  <c r="L4711" i="4"/>
  <c r="L4712" i="4"/>
  <c r="L4713" i="4"/>
  <c r="L4714" i="4"/>
  <c r="L4715" i="4"/>
  <c r="L4716" i="4"/>
  <c r="L4717" i="4"/>
  <c r="L4718" i="4"/>
  <c r="L4719" i="4"/>
  <c r="L4720" i="4"/>
  <c r="L4721" i="4"/>
  <c r="L4722" i="4"/>
  <c r="L4723" i="4"/>
  <c r="L4724" i="4"/>
  <c r="L4725" i="4"/>
  <c r="L4726" i="4"/>
  <c r="L4727" i="4"/>
  <c r="L4728" i="4"/>
  <c r="L4729" i="4"/>
  <c r="L4730" i="4"/>
  <c r="L4731" i="4"/>
  <c r="L4732" i="4"/>
  <c r="L4733" i="4"/>
  <c r="L4734" i="4"/>
  <c r="L4735" i="4"/>
  <c r="L4736" i="4"/>
  <c r="L4737" i="4"/>
  <c r="L4738" i="4"/>
  <c r="L4739" i="4"/>
  <c r="L4740" i="4"/>
  <c r="L4741" i="4"/>
  <c r="L4742" i="4"/>
  <c r="L4743" i="4"/>
  <c r="L4744" i="4"/>
  <c r="L4745" i="4"/>
  <c r="L4746" i="4"/>
  <c r="L4747" i="4"/>
  <c r="L4748" i="4"/>
  <c r="L4749" i="4"/>
  <c r="L4750" i="4"/>
  <c r="L4751" i="4"/>
  <c r="L4752" i="4"/>
  <c r="L4753" i="4"/>
  <c r="L4754" i="4"/>
  <c r="L4755" i="4"/>
  <c r="L4756" i="4"/>
  <c r="L4757" i="4"/>
  <c r="L4758" i="4"/>
  <c r="L4759" i="4"/>
  <c r="L4760" i="4"/>
  <c r="L4761" i="4"/>
  <c r="L4762" i="4"/>
  <c r="L4763" i="4"/>
  <c r="L4764" i="4"/>
  <c r="L4765" i="4"/>
  <c r="L4766" i="4"/>
  <c r="L4767" i="4"/>
  <c r="L4768" i="4"/>
  <c r="L4769" i="4"/>
  <c r="L4770" i="4"/>
  <c r="L4771" i="4"/>
  <c r="L4772" i="4"/>
  <c r="L4773" i="4"/>
  <c r="L4774" i="4"/>
  <c r="L4775" i="4"/>
  <c r="L4776" i="4"/>
  <c r="L4777" i="4"/>
  <c r="L4778" i="4"/>
  <c r="L4779" i="4"/>
  <c r="L4780" i="4"/>
  <c r="L4781" i="4"/>
  <c r="L4782" i="4"/>
  <c r="L4783" i="4"/>
  <c r="L4784" i="4"/>
  <c r="L4785" i="4"/>
  <c r="L4786" i="4"/>
  <c r="L4787" i="4"/>
  <c r="L4788" i="4"/>
  <c r="L4789" i="4"/>
  <c r="L4790" i="4"/>
  <c r="L4791" i="4"/>
  <c r="L4792" i="4"/>
  <c r="L4793" i="4"/>
  <c r="L4794" i="4"/>
  <c r="L4795" i="4"/>
  <c r="L4796" i="4"/>
  <c r="L4797" i="4"/>
  <c r="L4798" i="4"/>
  <c r="L4799" i="4"/>
  <c r="L4800" i="4"/>
  <c r="L4801" i="4"/>
  <c r="L4802" i="4"/>
  <c r="L4803" i="4"/>
  <c r="L4804" i="4"/>
  <c r="L4805" i="4"/>
  <c r="L4806" i="4"/>
  <c r="L4807" i="4"/>
  <c r="L4808" i="4"/>
  <c r="L4809" i="4"/>
  <c r="L4810" i="4"/>
  <c r="L4811" i="4"/>
  <c r="L4812" i="4"/>
  <c r="L4813" i="4"/>
  <c r="L4814" i="4"/>
  <c r="L4815" i="4"/>
  <c r="L4816" i="4"/>
  <c r="L4817" i="4"/>
  <c r="L4818" i="4"/>
  <c r="L4819" i="4"/>
  <c r="L4820" i="4"/>
  <c r="L4821" i="4"/>
  <c r="L4822" i="4"/>
  <c r="L4823" i="4"/>
  <c r="L4824" i="4"/>
  <c r="L4825" i="4"/>
  <c r="L4826" i="4"/>
  <c r="L4827" i="4"/>
  <c r="L4828" i="4"/>
  <c r="L4829" i="4"/>
  <c r="L4830" i="4"/>
  <c r="L4831" i="4"/>
  <c r="L4832" i="4"/>
  <c r="L4833" i="4"/>
  <c r="L4834" i="4"/>
  <c r="L4835" i="4"/>
  <c r="L4836" i="4"/>
  <c r="L4837" i="4"/>
  <c r="L4838" i="4"/>
  <c r="L4839" i="4"/>
  <c r="L4840" i="4"/>
  <c r="L4841" i="4"/>
  <c r="L4842" i="4"/>
  <c r="L4843" i="4"/>
  <c r="L4844" i="4"/>
  <c r="L4845" i="4"/>
  <c r="L4846" i="4"/>
  <c r="L4847" i="4"/>
  <c r="L4848" i="4"/>
  <c r="L4849" i="4"/>
  <c r="L4850" i="4"/>
  <c r="L4851" i="4"/>
  <c r="L4852" i="4"/>
  <c r="L4853" i="4"/>
  <c r="L4854" i="4"/>
  <c r="L4855" i="4"/>
  <c r="L4856" i="4"/>
  <c r="L4857" i="4"/>
  <c r="L4858" i="4"/>
  <c r="L4859" i="4"/>
  <c r="L4860" i="4"/>
  <c r="L4861" i="4"/>
  <c r="L4862" i="4"/>
  <c r="L4863" i="4"/>
  <c r="L4864" i="4"/>
  <c r="L4865" i="4"/>
  <c r="L4866" i="4"/>
  <c r="L4867" i="4"/>
  <c r="L4868" i="4"/>
  <c r="L4869" i="4"/>
  <c r="L4870" i="4"/>
  <c r="L4871" i="4"/>
  <c r="L4872" i="4"/>
  <c r="L4873" i="4"/>
  <c r="L4874" i="4"/>
  <c r="L4875" i="4"/>
  <c r="L4876" i="4"/>
  <c r="L4877" i="4"/>
  <c r="L4878" i="4"/>
  <c r="L4879" i="4"/>
  <c r="L4880" i="4"/>
  <c r="L4881" i="4"/>
  <c r="L4882" i="4"/>
  <c r="L4883" i="4"/>
  <c r="L4884" i="4"/>
  <c r="L4885" i="4"/>
  <c r="L4886" i="4"/>
  <c r="L4887" i="4"/>
  <c r="L4888" i="4"/>
  <c r="L4889" i="4"/>
  <c r="L4890" i="4"/>
  <c r="L4891" i="4"/>
  <c r="L4892" i="4"/>
  <c r="L4893" i="4"/>
  <c r="L4894" i="4"/>
  <c r="L4895" i="4"/>
  <c r="L4896" i="4"/>
  <c r="L4897" i="4"/>
  <c r="L4898" i="4"/>
  <c r="L4899" i="4"/>
  <c r="L4900" i="4"/>
  <c r="L4901" i="4"/>
  <c r="L4902" i="4"/>
  <c r="L4903" i="4"/>
  <c r="L4904" i="4"/>
  <c r="L4905" i="4"/>
  <c r="L4906" i="4"/>
  <c r="L4907" i="4"/>
  <c r="L4908" i="4"/>
  <c r="L4909" i="4"/>
  <c r="L4910" i="4"/>
  <c r="L4911" i="4"/>
  <c r="L4912" i="4"/>
  <c r="L4913" i="4"/>
  <c r="L4914" i="4"/>
  <c r="L4915" i="4"/>
  <c r="L4916" i="4"/>
  <c r="L4917" i="4"/>
  <c r="L4918" i="4"/>
  <c r="L4919" i="4"/>
  <c r="L4920" i="4"/>
  <c r="L4921" i="4"/>
  <c r="L4922" i="4"/>
  <c r="L4923" i="4"/>
  <c r="L4924" i="4"/>
  <c r="L4925" i="4"/>
  <c r="L4926" i="4"/>
  <c r="L4927" i="4"/>
  <c r="L4928" i="4"/>
  <c r="L4929" i="4"/>
  <c r="L4930" i="4"/>
  <c r="L4931" i="4"/>
  <c r="L4932" i="4"/>
  <c r="L4933" i="4"/>
  <c r="L4934" i="4"/>
  <c r="L4935" i="4"/>
  <c r="L4936" i="4"/>
  <c r="L4937" i="4"/>
  <c r="L4938" i="4"/>
  <c r="L4939" i="4"/>
  <c r="L4940" i="4"/>
  <c r="L4941" i="4"/>
  <c r="L4942" i="4"/>
  <c r="L4943" i="4"/>
  <c r="L4944" i="4"/>
  <c r="L4945" i="4"/>
  <c r="L4946" i="4"/>
  <c r="L4947" i="4"/>
  <c r="L4948" i="4"/>
  <c r="L4949" i="4"/>
  <c r="L4950" i="4"/>
  <c r="L4951" i="4"/>
  <c r="L4952" i="4"/>
  <c r="L4953" i="4"/>
  <c r="L4954" i="4"/>
  <c r="L4955" i="4"/>
  <c r="L4956" i="4"/>
  <c r="L4957" i="4"/>
  <c r="L4958" i="4"/>
  <c r="L4959" i="4"/>
  <c r="L4960" i="4"/>
  <c r="L4961" i="4"/>
  <c r="L4962" i="4"/>
  <c r="L4963" i="4"/>
  <c r="L4964" i="4"/>
  <c r="L4965" i="4"/>
  <c r="L4966" i="4"/>
  <c r="L4967" i="4"/>
  <c r="L4968" i="4"/>
  <c r="L4969" i="4"/>
  <c r="L4970" i="4"/>
  <c r="L4971" i="4"/>
  <c r="L4972" i="4"/>
  <c r="L4973" i="4"/>
  <c r="L4974" i="4"/>
  <c r="L4975" i="4"/>
  <c r="L4976" i="4"/>
  <c r="L4977" i="4"/>
  <c r="L4978" i="4"/>
  <c r="L4979" i="4"/>
  <c r="L4980" i="4"/>
  <c r="L4981" i="4"/>
  <c r="L4982" i="4"/>
  <c r="L4983" i="4"/>
  <c r="L4984" i="4"/>
  <c r="L4985" i="4"/>
  <c r="L4986" i="4"/>
  <c r="L4987" i="4"/>
  <c r="L4988" i="4"/>
  <c r="L4989" i="4"/>
  <c r="L4990" i="4"/>
  <c r="L4991" i="4"/>
  <c r="L4992" i="4"/>
  <c r="L4993" i="4"/>
  <c r="L4994" i="4"/>
  <c r="L4995" i="4"/>
  <c r="L4996" i="4"/>
  <c r="L4997" i="4"/>
  <c r="L4998" i="4"/>
  <c r="L4999" i="4"/>
  <c r="L5000" i="4"/>
  <c r="L5001" i="4"/>
  <c r="L5002" i="4"/>
  <c r="L5003" i="4"/>
  <c r="L5004" i="4"/>
  <c r="L5005" i="4"/>
  <c r="L5006" i="4"/>
  <c r="L5007" i="4"/>
  <c r="L5008" i="4"/>
  <c r="L5009" i="4"/>
  <c r="L5010" i="4"/>
  <c r="L5011" i="4"/>
  <c r="L5012" i="4"/>
  <c r="L5013" i="4"/>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H2" i="1" l="1"/>
  <c r="Q2" i="1" s="1"/>
  <c r="H5009" i="1"/>
  <c r="Q5009" i="1" s="1"/>
  <c r="H5001" i="1"/>
  <c r="Q5001" i="1" s="1"/>
  <c r="H4993" i="1"/>
  <c r="Q4993" i="1" s="1"/>
  <c r="H4985" i="1"/>
  <c r="Q4985" i="1" s="1"/>
  <c r="H4977" i="1"/>
  <c r="Q4977" i="1" s="1"/>
  <c r="H4969" i="1"/>
  <c r="Q4969" i="1" s="1"/>
  <c r="H4961" i="1"/>
  <c r="Q4961" i="1" s="1"/>
  <c r="H4953" i="1"/>
  <c r="Q4953" i="1" s="1"/>
  <c r="H4945" i="1"/>
  <c r="Q4945" i="1" s="1"/>
  <c r="H4937" i="1"/>
  <c r="Q4937" i="1" s="1"/>
  <c r="H4929" i="1"/>
  <c r="Q4929" i="1" s="1"/>
  <c r="H4921" i="1"/>
  <c r="Q4921" i="1" s="1"/>
  <c r="H4913" i="1"/>
  <c r="Q4913" i="1" s="1"/>
  <c r="H4905" i="1"/>
  <c r="Q4905" i="1" s="1"/>
  <c r="H4897" i="1"/>
  <c r="Q4897" i="1" s="1"/>
  <c r="H4889" i="1"/>
  <c r="Q4889" i="1" s="1"/>
  <c r="H4881" i="1"/>
  <c r="Q4881" i="1" s="1"/>
  <c r="H4873" i="1"/>
  <c r="Q4873" i="1" s="1"/>
  <c r="H4865" i="1"/>
  <c r="Q4865" i="1" s="1"/>
  <c r="H4857" i="1"/>
  <c r="Q4857" i="1" s="1"/>
  <c r="H4849" i="1"/>
  <c r="Q4849" i="1" s="1"/>
  <c r="H4841" i="1"/>
  <c r="Q4841" i="1" s="1"/>
  <c r="H4833" i="1"/>
  <c r="Q4833" i="1" s="1"/>
  <c r="H4825" i="1"/>
  <c r="Q4825" i="1" s="1"/>
  <c r="H4817" i="1"/>
  <c r="Q4817" i="1" s="1"/>
  <c r="H4809" i="1"/>
  <c r="Q4809" i="1" s="1"/>
  <c r="H4801" i="1"/>
  <c r="Q4801" i="1" s="1"/>
  <c r="H4793" i="1"/>
  <c r="Q4793" i="1" s="1"/>
  <c r="H4785" i="1"/>
  <c r="Q4785" i="1" s="1"/>
  <c r="H4777" i="1"/>
  <c r="Q4777" i="1" s="1"/>
  <c r="H4769" i="1"/>
  <c r="Q4769" i="1" s="1"/>
  <c r="H4761" i="1"/>
  <c r="Q4761" i="1" s="1"/>
  <c r="H4753" i="1"/>
  <c r="Q4753" i="1" s="1"/>
  <c r="H4745" i="1"/>
  <c r="Q4745" i="1" s="1"/>
  <c r="H4737" i="1"/>
  <c r="Q4737" i="1" s="1"/>
  <c r="H4729" i="1"/>
  <c r="Q4729" i="1" s="1"/>
  <c r="H4721" i="1"/>
  <c r="Q4721" i="1" s="1"/>
  <c r="H4713" i="1"/>
  <c r="Q4713" i="1" s="1"/>
  <c r="H4705" i="1"/>
  <c r="Q4705" i="1" s="1"/>
  <c r="H4697" i="1"/>
  <c r="Q4697" i="1" s="1"/>
  <c r="H4689" i="1"/>
  <c r="Q4689" i="1" s="1"/>
  <c r="H4681" i="1"/>
  <c r="Q4681" i="1" s="1"/>
  <c r="H4673" i="1"/>
  <c r="Q4673" i="1" s="1"/>
  <c r="H4665" i="1"/>
  <c r="Q4665" i="1" s="1"/>
  <c r="H4657" i="1"/>
  <c r="Q4657" i="1" s="1"/>
  <c r="H4649" i="1"/>
  <c r="Q4649" i="1" s="1"/>
  <c r="H4641" i="1"/>
  <c r="Q4641" i="1" s="1"/>
  <c r="H4633" i="1"/>
  <c r="Q4633" i="1" s="1"/>
  <c r="H4625" i="1"/>
  <c r="Q4625" i="1" s="1"/>
  <c r="H4617" i="1"/>
  <c r="Q4617" i="1" s="1"/>
  <c r="H4609" i="1"/>
  <c r="Q4609" i="1" s="1"/>
  <c r="H4601" i="1"/>
  <c r="Q4601" i="1" s="1"/>
  <c r="H4593" i="1"/>
  <c r="Q4593" i="1" s="1"/>
  <c r="H4585" i="1"/>
  <c r="Q4585" i="1" s="1"/>
  <c r="H4577" i="1"/>
  <c r="Q4577" i="1" s="1"/>
  <c r="H4569" i="1"/>
  <c r="Q4569" i="1" s="1"/>
  <c r="H4561" i="1"/>
  <c r="Q4561" i="1" s="1"/>
  <c r="H4553" i="1"/>
  <c r="Q4553" i="1" s="1"/>
  <c r="H4545" i="1"/>
  <c r="Q4545" i="1" s="1"/>
  <c r="H4537" i="1"/>
  <c r="Q4537" i="1" s="1"/>
  <c r="H4529" i="1"/>
  <c r="Q4529" i="1" s="1"/>
  <c r="H4521" i="1"/>
  <c r="Q4521" i="1" s="1"/>
  <c r="H4513" i="1"/>
  <c r="Q4513" i="1" s="1"/>
  <c r="H4505" i="1"/>
  <c r="Q4505" i="1" s="1"/>
  <c r="H4497" i="1"/>
  <c r="Q4497" i="1" s="1"/>
  <c r="H4489" i="1"/>
  <c r="Q4489" i="1" s="1"/>
  <c r="H4481" i="1"/>
  <c r="Q4481" i="1" s="1"/>
  <c r="H4473" i="1"/>
  <c r="Q4473" i="1" s="1"/>
  <c r="H4465" i="1"/>
  <c r="Q4465" i="1" s="1"/>
  <c r="H4457" i="1"/>
  <c r="Q4457" i="1" s="1"/>
  <c r="H4449" i="1"/>
  <c r="Q4449" i="1" s="1"/>
  <c r="H4441" i="1"/>
  <c r="Q4441" i="1" s="1"/>
  <c r="H4433" i="1"/>
  <c r="Q4433" i="1" s="1"/>
  <c r="H4425" i="1"/>
  <c r="Q4425" i="1" s="1"/>
  <c r="H4417" i="1"/>
  <c r="Q4417" i="1" s="1"/>
  <c r="H4409" i="1"/>
  <c r="Q4409" i="1" s="1"/>
  <c r="H4401" i="1"/>
  <c r="Q4401" i="1" s="1"/>
  <c r="H4393" i="1"/>
  <c r="Q4393" i="1" s="1"/>
  <c r="H4385" i="1"/>
  <c r="Q4385" i="1" s="1"/>
  <c r="H4377" i="1"/>
  <c r="Q4377" i="1" s="1"/>
  <c r="H4369" i="1"/>
  <c r="Q4369" i="1" s="1"/>
  <c r="H4361" i="1"/>
  <c r="Q4361" i="1" s="1"/>
  <c r="H4353" i="1"/>
  <c r="Q4353" i="1" s="1"/>
  <c r="H4345" i="1"/>
  <c r="Q4345" i="1" s="1"/>
  <c r="H4337" i="1"/>
  <c r="Q4337" i="1" s="1"/>
  <c r="H4329" i="1"/>
  <c r="Q4329" i="1" s="1"/>
  <c r="H4321" i="1"/>
  <c r="Q4321" i="1" s="1"/>
  <c r="H4313" i="1"/>
  <c r="Q4313" i="1" s="1"/>
  <c r="H4305" i="1"/>
  <c r="Q4305" i="1" s="1"/>
  <c r="H4297" i="1"/>
  <c r="Q4297" i="1" s="1"/>
  <c r="H4289" i="1"/>
  <c r="Q4289" i="1" s="1"/>
  <c r="H4281" i="1"/>
  <c r="Q4281" i="1" s="1"/>
  <c r="H4273" i="1"/>
  <c r="Q4273" i="1" s="1"/>
  <c r="H4265" i="1"/>
  <c r="Q4265" i="1" s="1"/>
  <c r="H4257" i="1"/>
  <c r="Q4257" i="1" s="1"/>
  <c r="H4249" i="1"/>
  <c r="Q4249" i="1" s="1"/>
  <c r="H4241" i="1"/>
  <c r="Q4241" i="1" s="1"/>
  <c r="H4233" i="1"/>
  <c r="Q4233" i="1" s="1"/>
  <c r="H4225" i="1"/>
  <c r="Q4225" i="1" s="1"/>
  <c r="H4217" i="1"/>
  <c r="Q4217" i="1" s="1"/>
  <c r="H4209" i="1"/>
  <c r="Q4209" i="1" s="1"/>
  <c r="H4201" i="1"/>
  <c r="Q4201" i="1" s="1"/>
  <c r="H4193" i="1"/>
  <c r="Q4193" i="1" s="1"/>
  <c r="H4185" i="1"/>
  <c r="Q4185" i="1" s="1"/>
  <c r="H4177" i="1"/>
  <c r="Q4177" i="1" s="1"/>
  <c r="H4169" i="1"/>
  <c r="Q4169" i="1" s="1"/>
  <c r="H4161" i="1"/>
  <c r="Q4161" i="1" s="1"/>
  <c r="H4153" i="1"/>
  <c r="Q4153" i="1" s="1"/>
  <c r="H4145" i="1"/>
  <c r="Q4145" i="1" s="1"/>
  <c r="H4137" i="1"/>
  <c r="Q4137" i="1" s="1"/>
  <c r="H4129" i="1"/>
  <c r="Q4129" i="1" s="1"/>
  <c r="H4121" i="1"/>
  <c r="Q4121" i="1" s="1"/>
  <c r="H4113" i="1"/>
  <c r="Q4113" i="1" s="1"/>
  <c r="H4105" i="1"/>
  <c r="Q4105" i="1" s="1"/>
  <c r="H4097" i="1"/>
  <c r="Q4097" i="1" s="1"/>
  <c r="H4089" i="1"/>
  <c r="Q4089" i="1" s="1"/>
  <c r="H4081" i="1"/>
  <c r="Q4081" i="1" s="1"/>
  <c r="H4073" i="1"/>
  <c r="Q4073" i="1" s="1"/>
  <c r="H4065" i="1"/>
  <c r="Q4065" i="1" s="1"/>
  <c r="H4057" i="1"/>
  <c r="Q4057" i="1" s="1"/>
  <c r="H4049" i="1"/>
  <c r="Q4049" i="1" s="1"/>
  <c r="H4041" i="1"/>
  <c r="Q4041" i="1" s="1"/>
  <c r="H4033" i="1"/>
  <c r="Q4033" i="1" s="1"/>
  <c r="H4025" i="1"/>
  <c r="Q4025" i="1" s="1"/>
  <c r="H4017" i="1"/>
  <c r="Q4017" i="1" s="1"/>
  <c r="H4009" i="1"/>
  <c r="Q4009" i="1" s="1"/>
  <c r="H4001" i="1"/>
  <c r="Q4001" i="1" s="1"/>
  <c r="H3993" i="1"/>
  <c r="Q3993" i="1" s="1"/>
  <c r="H3985" i="1"/>
  <c r="Q3985" i="1" s="1"/>
  <c r="H3977" i="1"/>
  <c r="Q3977" i="1" s="1"/>
  <c r="H3969" i="1"/>
  <c r="Q3969" i="1" s="1"/>
  <c r="H3961" i="1"/>
  <c r="Q3961" i="1" s="1"/>
  <c r="H3953" i="1"/>
  <c r="Q3953" i="1" s="1"/>
  <c r="H3945" i="1"/>
  <c r="Q3945" i="1" s="1"/>
  <c r="H3937" i="1"/>
  <c r="Q3937" i="1" s="1"/>
  <c r="H3929" i="1"/>
  <c r="Q3929" i="1" s="1"/>
  <c r="H3921" i="1"/>
  <c r="Q3921" i="1" s="1"/>
  <c r="H3913" i="1"/>
  <c r="Q3913" i="1" s="1"/>
  <c r="H3905" i="1"/>
  <c r="Q3905" i="1" s="1"/>
  <c r="H3897" i="1"/>
  <c r="Q3897" i="1" s="1"/>
  <c r="H3889" i="1"/>
  <c r="Q3889" i="1" s="1"/>
  <c r="H3881" i="1"/>
  <c r="Q3881" i="1" s="1"/>
  <c r="H3873" i="1"/>
  <c r="Q3873" i="1" s="1"/>
  <c r="H3865" i="1"/>
  <c r="Q3865" i="1" s="1"/>
  <c r="H3857" i="1"/>
  <c r="Q3857" i="1" s="1"/>
  <c r="H3849" i="1"/>
  <c r="Q3849" i="1" s="1"/>
  <c r="H3841" i="1"/>
  <c r="Q3841" i="1" s="1"/>
  <c r="H3833" i="1"/>
  <c r="Q3833" i="1" s="1"/>
  <c r="H3825" i="1"/>
  <c r="Q3825" i="1" s="1"/>
  <c r="H3817" i="1"/>
  <c r="Q3817" i="1" s="1"/>
  <c r="H3809" i="1"/>
  <c r="Q3809" i="1" s="1"/>
  <c r="H3801" i="1"/>
  <c r="Q3801" i="1" s="1"/>
  <c r="H3793" i="1"/>
  <c r="Q3793" i="1" s="1"/>
  <c r="H3785" i="1"/>
  <c r="Q3785" i="1" s="1"/>
  <c r="H3777" i="1"/>
  <c r="Q3777" i="1" s="1"/>
  <c r="H3769" i="1"/>
  <c r="Q3769" i="1" s="1"/>
  <c r="H3761" i="1"/>
  <c r="Q3761" i="1" s="1"/>
  <c r="H3753" i="1"/>
  <c r="Q3753" i="1" s="1"/>
  <c r="H3745" i="1"/>
  <c r="Q3745" i="1" s="1"/>
  <c r="H3737" i="1"/>
  <c r="Q3737" i="1" s="1"/>
  <c r="H3729" i="1"/>
  <c r="Q3729" i="1" s="1"/>
  <c r="H3721" i="1"/>
  <c r="Q3721" i="1" s="1"/>
  <c r="H3713" i="1"/>
  <c r="Q3713" i="1" s="1"/>
  <c r="H3705" i="1"/>
  <c r="Q3705" i="1" s="1"/>
  <c r="H3697" i="1"/>
  <c r="Q3697" i="1" s="1"/>
  <c r="H3689" i="1"/>
  <c r="Q3689" i="1" s="1"/>
  <c r="H3681" i="1"/>
  <c r="Q3681" i="1" s="1"/>
  <c r="H3673" i="1"/>
  <c r="Q3673" i="1" s="1"/>
  <c r="H3665" i="1"/>
  <c r="Q3665" i="1" s="1"/>
  <c r="H3657" i="1"/>
  <c r="Q3657" i="1" s="1"/>
  <c r="H3649" i="1"/>
  <c r="Q3649" i="1" s="1"/>
  <c r="H3641" i="1"/>
  <c r="Q3641" i="1" s="1"/>
  <c r="H3633" i="1"/>
  <c r="Q3633" i="1" s="1"/>
  <c r="H3625" i="1"/>
  <c r="Q3625" i="1" s="1"/>
  <c r="H3617" i="1"/>
  <c r="Q3617" i="1" s="1"/>
  <c r="H3609" i="1"/>
  <c r="Q3609" i="1" s="1"/>
  <c r="H3601" i="1"/>
  <c r="Q3601" i="1" s="1"/>
  <c r="H3593" i="1"/>
  <c r="Q3593" i="1" s="1"/>
  <c r="H3585" i="1"/>
  <c r="Q3585" i="1" s="1"/>
  <c r="H3577" i="1"/>
  <c r="Q3577" i="1" s="1"/>
  <c r="H3569" i="1"/>
  <c r="Q3569" i="1" s="1"/>
  <c r="H3561" i="1"/>
  <c r="Q3561" i="1" s="1"/>
  <c r="H3553" i="1"/>
  <c r="Q3553" i="1" s="1"/>
  <c r="H3545" i="1"/>
  <c r="Q3545" i="1" s="1"/>
  <c r="H3537" i="1"/>
  <c r="Q3537" i="1" s="1"/>
  <c r="H3529" i="1"/>
  <c r="Q3529" i="1" s="1"/>
  <c r="H3521" i="1"/>
  <c r="Q3521" i="1" s="1"/>
  <c r="H3513" i="1"/>
  <c r="Q3513" i="1" s="1"/>
  <c r="H3505" i="1"/>
  <c r="Q3505" i="1" s="1"/>
  <c r="H3497" i="1"/>
  <c r="Q3497" i="1" s="1"/>
  <c r="H3489" i="1"/>
  <c r="Q3489" i="1" s="1"/>
  <c r="H3481" i="1"/>
  <c r="Q3481" i="1" s="1"/>
  <c r="H3473" i="1"/>
  <c r="Q3473" i="1" s="1"/>
  <c r="H3465" i="1"/>
  <c r="Q3465" i="1" s="1"/>
  <c r="H3457" i="1"/>
  <c r="Q3457" i="1" s="1"/>
  <c r="H3449" i="1"/>
  <c r="Q3449" i="1" s="1"/>
  <c r="H3441" i="1"/>
  <c r="Q3441" i="1" s="1"/>
  <c r="H3433" i="1"/>
  <c r="Q3433" i="1" s="1"/>
  <c r="H3425" i="1"/>
  <c r="Q3425" i="1" s="1"/>
  <c r="H3417" i="1"/>
  <c r="Q3417" i="1" s="1"/>
  <c r="H3409" i="1"/>
  <c r="Q3409" i="1" s="1"/>
  <c r="H3401" i="1"/>
  <c r="Q3401" i="1" s="1"/>
  <c r="H3393" i="1"/>
  <c r="Q3393" i="1" s="1"/>
  <c r="H3385" i="1"/>
  <c r="Q3385" i="1" s="1"/>
  <c r="H3377" i="1"/>
  <c r="Q3377" i="1" s="1"/>
  <c r="H3369" i="1"/>
  <c r="Q3369" i="1" s="1"/>
  <c r="H3361" i="1"/>
  <c r="Q3361" i="1" s="1"/>
  <c r="H3353" i="1"/>
  <c r="Q3353" i="1" s="1"/>
  <c r="H3345" i="1"/>
  <c r="Q3345" i="1" s="1"/>
  <c r="H3337" i="1"/>
  <c r="Q3337" i="1" s="1"/>
  <c r="H3329" i="1"/>
  <c r="Q3329" i="1" s="1"/>
  <c r="H3321" i="1"/>
  <c r="Q3321" i="1" s="1"/>
  <c r="H3313" i="1"/>
  <c r="Q3313" i="1" s="1"/>
  <c r="H3305" i="1"/>
  <c r="Q3305" i="1" s="1"/>
  <c r="H3297" i="1"/>
  <c r="Q3297" i="1" s="1"/>
  <c r="H3289" i="1"/>
  <c r="Q3289" i="1" s="1"/>
  <c r="H3281" i="1"/>
  <c r="Q3281" i="1" s="1"/>
  <c r="H3273" i="1"/>
  <c r="Q3273" i="1" s="1"/>
  <c r="H3265" i="1"/>
  <c r="Q3265" i="1" s="1"/>
  <c r="H3257" i="1"/>
  <c r="Q3257" i="1" s="1"/>
  <c r="H3249" i="1"/>
  <c r="Q3249" i="1" s="1"/>
  <c r="H3241" i="1"/>
  <c r="Q3241" i="1" s="1"/>
  <c r="H3233" i="1"/>
  <c r="Q3233" i="1" s="1"/>
  <c r="H3225" i="1"/>
  <c r="Q3225" i="1" s="1"/>
  <c r="H3217" i="1"/>
  <c r="Q3217" i="1" s="1"/>
  <c r="H3209" i="1"/>
  <c r="Q3209" i="1" s="1"/>
  <c r="H3201" i="1"/>
  <c r="Q3201" i="1" s="1"/>
  <c r="H3193" i="1"/>
  <c r="Q3193" i="1" s="1"/>
  <c r="H3185" i="1"/>
  <c r="Q3185" i="1" s="1"/>
  <c r="H3177" i="1"/>
  <c r="Q3177" i="1" s="1"/>
  <c r="H3169" i="1"/>
  <c r="Q3169" i="1" s="1"/>
  <c r="H3161" i="1"/>
  <c r="Q3161" i="1" s="1"/>
  <c r="H3153" i="1"/>
  <c r="Q3153" i="1" s="1"/>
  <c r="H3145" i="1"/>
  <c r="Q3145" i="1" s="1"/>
  <c r="H3137" i="1"/>
  <c r="Q3137" i="1" s="1"/>
  <c r="H3129" i="1"/>
  <c r="Q3129" i="1" s="1"/>
  <c r="H3121" i="1"/>
  <c r="Q3121" i="1" s="1"/>
  <c r="H3113" i="1"/>
  <c r="Q3113" i="1" s="1"/>
  <c r="H3105" i="1"/>
  <c r="Q3105" i="1" s="1"/>
  <c r="H3097" i="1"/>
  <c r="Q3097" i="1" s="1"/>
  <c r="H3089" i="1"/>
  <c r="Q3089" i="1" s="1"/>
  <c r="H3081" i="1"/>
  <c r="Q3081" i="1" s="1"/>
  <c r="H3073" i="1"/>
  <c r="Q3073" i="1" s="1"/>
  <c r="H3065" i="1"/>
  <c r="Q3065" i="1" s="1"/>
  <c r="H3057" i="1"/>
  <c r="Q3057" i="1" s="1"/>
  <c r="H3049" i="1"/>
  <c r="Q3049" i="1" s="1"/>
  <c r="H3041" i="1"/>
  <c r="Q3041" i="1" s="1"/>
  <c r="H3033" i="1"/>
  <c r="Q3033" i="1" s="1"/>
  <c r="H3025" i="1"/>
  <c r="Q3025" i="1" s="1"/>
  <c r="H3017" i="1"/>
  <c r="Q3017" i="1" s="1"/>
  <c r="H3009" i="1"/>
  <c r="Q3009" i="1" s="1"/>
  <c r="H3001" i="1"/>
  <c r="Q3001" i="1" s="1"/>
  <c r="H2993" i="1"/>
  <c r="Q2993" i="1" s="1"/>
  <c r="H2985" i="1"/>
  <c r="Q2985" i="1" s="1"/>
  <c r="H2977" i="1"/>
  <c r="Q2977" i="1" s="1"/>
  <c r="H2969" i="1"/>
  <c r="Q2969" i="1" s="1"/>
  <c r="H2961" i="1"/>
  <c r="Q2961" i="1" s="1"/>
  <c r="H2953" i="1"/>
  <c r="Q2953" i="1" s="1"/>
  <c r="H2945" i="1"/>
  <c r="Q2945" i="1" s="1"/>
  <c r="H2937" i="1"/>
  <c r="Q2937" i="1" s="1"/>
  <c r="H2929" i="1"/>
  <c r="Q2929" i="1" s="1"/>
  <c r="H2921" i="1"/>
  <c r="Q2921" i="1" s="1"/>
  <c r="H2913" i="1"/>
  <c r="Q2913" i="1" s="1"/>
  <c r="H2905" i="1"/>
  <c r="Q2905" i="1" s="1"/>
  <c r="H2897" i="1"/>
  <c r="Q2897" i="1" s="1"/>
  <c r="H2889" i="1"/>
  <c r="Q2889" i="1" s="1"/>
  <c r="H2881" i="1"/>
  <c r="Q2881" i="1" s="1"/>
  <c r="H2873" i="1"/>
  <c r="Q2873" i="1" s="1"/>
  <c r="H2865" i="1"/>
  <c r="Q2865" i="1" s="1"/>
  <c r="H2857" i="1"/>
  <c r="Q2857" i="1" s="1"/>
  <c r="H2849" i="1"/>
  <c r="Q2849" i="1" s="1"/>
  <c r="H2841" i="1"/>
  <c r="Q2841" i="1" s="1"/>
  <c r="H2833" i="1"/>
  <c r="Q2833" i="1" s="1"/>
  <c r="H2825" i="1"/>
  <c r="Q2825" i="1" s="1"/>
  <c r="H2817" i="1"/>
  <c r="Q2817" i="1" s="1"/>
  <c r="H2809" i="1"/>
  <c r="Q2809" i="1" s="1"/>
  <c r="H2801" i="1"/>
  <c r="Q2801" i="1" s="1"/>
  <c r="H2793" i="1"/>
  <c r="Q2793" i="1" s="1"/>
  <c r="H2785" i="1"/>
  <c r="Q2785" i="1" s="1"/>
  <c r="H2777" i="1"/>
  <c r="Q2777" i="1" s="1"/>
  <c r="H2769" i="1"/>
  <c r="Q2769" i="1" s="1"/>
  <c r="H2761" i="1"/>
  <c r="Q2761" i="1" s="1"/>
  <c r="H2753" i="1"/>
  <c r="Q2753" i="1" s="1"/>
  <c r="H2745" i="1"/>
  <c r="Q2745" i="1" s="1"/>
  <c r="H2737" i="1"/>
  <c r="Q2737" i="1" s="1"/>
  <c r="H2729" i="1"/>
  <c r="Q2729" i="1" s="1"/>
  <c r="H2721" i="1"/>
  <c r="Q2721" i="1" s="1"/>
  <c r="H2713" i="1"/>
  <c r="Q2713" i="1" s="1"/>
  <c r="H2705" i="1"/>
  <c r="Q2705" i="1" s="1"/>
  <c r="H2697" i="1"/>
  <c r="Q2697" i="1" s="1"/>
  <c r="H2689" i="1"/>
  <c r="Q2689" i="1" s="1"/>
  <c r="H2681" i="1"/>
  <c r="Q2681" i="1" s="1"/>
  <c r="H2673" i="1"/>
  <c r="Q2673" i="1" s="1"/>
  <c r="H2665" i="1"/>
  <c r="Q2665" i="1" s="1"/>
  <c r="H2657" i="1"/>
  <c r="Q2657" i="1" s="1"/>
  <c r="H2649" i="1"/>
  <c r="Q2649" i="1" s="1"/>
  <c r="H2641" i="1"/>
  <c r="Q2641" i="1" s="1"/>
  <c r="H2633" i="1"/>
  <c r="Q2633" i="1" s="1"/>
  <c r="H2625" i="1"/>
  <c r="Q2625" i="1" s="1"/>
  <c r="H2617" i="1"/>
  <c r="Q2617" i="1" s="1"/>
  <c r="H2609" i="1"/>
  <c r="Q2609" i="1" s="1"/>
  <c r="H2601" i="1"/>
  <c r="Q2601" i="1" s="1"/>
  <c r="H2593" i="1"/>
  <c r="Q2593" i="1" s="1"/>
  <c r="H2585" i="1"/>
  <c r="Q2585" i="1" s="1"/>
  <c r="H2577" i="1"/>
  <c r="Q2577" i="1" s="1"/>
  <c r="H2569" i="1"/>
  <c r="Q2569" i="1" s="1"/>
  <c r="H2561" i="1"/>
  <c r="Q2561" i="1" s="1"/>
  <c r="H2553" i="1"/>
  <c r="Q2553" i="1" s="1"/>
  <c r="H2545" i="1"/>
  <c r="Q2545" i="1" s="1"/>
  <c r="H2537" i="1"/>
  <c r="Q2537" i="1" s="1"/>
  <c r="H2529" i="1"/>
  <c r="Q2529" i="1" s="1"/>
  <c r="H2521" i="1"/>
  <c r="Q2521" i="1" s="1"/>
  <c r="H2513" i="1"/>
  <c r="Q2513" i="1" s="1"/>
  <c r="H2505" i="1"/>
  <c r="Q2505" i="1" s="1"/>
  <c r="H5008" i="1"/>
  <c r="Q5008" i="1" s="1"/>
  <c r="H5000" i="1"/>
  <c r="Q5000" i="1" s="1"/>
  <c r="H4992" i="1"/>
  <c r="Q4992" i="1" s="1"/>
  <c r="H4984" i="1"/>
  <c r="Q4984" i="1" s="1"/>
  <c r="H4976" i="1"/>
  <c r="Q4976" i="1" s="1"/>
  <c r="H4968" i="1"/>
  <c r="Q4968" i="1" s="1"/>
  <c r="H4960" i="1"/>
  <c r="Q4960" i="1" s="1"/>
  <c r="H4952" i="1"/>
  <c r="Q4952" i="1" s="1"/>
  <c r="H4944" i="1"/>
  <c r="Q4944" i="1" s="1"/>
  <c r="H4936" i="1"/>
  <c r="Q4936" i="1" s="1"/>
  <c r="H4928" i="1"/>
  <c r="Q4928" i="1" s="1"/>
  <c r="H4920" i="1"/>
  <c r="Q4920" i="1" s="1"/>
  <c r="H4912" i="1"/>
  <c r="Q4912" i="1" s="1"/>
  <c r="H4904" i="1"/>
  <c r="Q4904" i="1" s="1"/>
  <c r="H4896" i="1"/>
  <c r="Q4896" i="1" s="1"/>
  <c r="H4888" i="1"/>
  <c r="Q4888" i="1" s="1"/>
  <c r="H4880" i="1"/>
  <c r="Q4880" i="1" s="1"/>
  <c r="H4872" i="1"/>
  <c r="Q4872" i="1" s="1"/>
  <c r="H4864" i="1"/>
  <c r="Q4864" i="1" s="1"/>
  <c r="H4856" i="1"/>
  <c r="Q4856" i="1" s="1"/>
  <c r="H4848" i="1"/>
  <c r="Q4848" i="1" s="1"/>
  <c r="H4840" i="1"/>
  <c r="Q4840" i="1" s="1"/>
  <c r="H4832" i="1"/>
  <c r="Q4832" i="1" s="1"/>
  <c r="H4824" i="1"/>
  <c r="Q4824" i="1" s="1"/>
  <c r="H4816" i="1"/>
  <c r="Q4816" i="1" s="1"/>
  <c r="H4808" i="1"/>
  <c r="Q4808" i="1" s="1"/>
  <c r="H4800" i="1"/>
  <c r="Q4800" i="1" s="1"/>
  <c r="H4792" i="1"/>
  <c r="Q4792" i="1" s="1"/>
  <c r="H4784" i="1"/>
  <c r="Q4784" i="1" s="1"/>
  <c r="H4776" i="1"/>
  <c r="Q4776" i="1" s="1"/>
  <c r="H4768" i="1"/>
  <c r="Q4768" i="1" s="1"/>
  <c r="H4760" i="1"/>
  <c r="Q4760" i="1" s="1"/>
  <c r="H4752" i="1"/>
  <c r="Q4752" i="1" s="1"/>
  <c r="H4744" i="1"/>
  <c r="Q4744" i="1" s="1"/>
  <c r="H4736" i="1"/>
  <c r="Q4736" i="1" s="1"/>
  <c r="H4728" i="1"/>
  <c r="Q4728" i="1" s="1"/>
  <c r="H4720" i="1"/>
  <c r="Q4720" i="1" s="1"/>
  <c r="H4712" i="1"/>
  <c r="Q4712" i="1" s="1"/>
  <c r="H4704" i="1"/>
  <c r="Q4704" i="1" s="1"/>
  <c r="H4696" i="1"/>
  <c r="Q4696" i="1" s="1"/>
  <c r="H4688" i="1"/>
  <c r="Q4688" i="1" s="1"/>
  <c r="H4680" i="1"/>
  <c r="Q4680" i="1" s="1"/>
  <c r="H4672" i="1"/>
  <c r="Q4672" i="1" s="1"/>
  <c r="H4664" i="1"/>
  <c r="Q4664" i="1" s="1"/>
  <c r="H4656" i="1"/>
  <c r="Q4656" i="1" s="1"/>
  <c r="H4648" i="1"/>
  <c r="Q4648" i="1" s="1"/>
  <c r="H4640" i="1"/>
  <c r="Q4640" i="1" s="1"/>
  <c r="H4632" i="1"/>
  <c r="Q4632" i="1" s="1"/>
  <c r="H4624" i="1"/>
  <c r="Q4624" i="1" s="1"/>
  <c r="H4616" i="1"/>
  <c r="Q4616" i="1" s="1"/>
  <c r="H4608" i="1"/>
  <c r="Q4608" i="1" s="1"/>
  <c r="H4600" i="1"/>
  <c r="Q4600" i="1" s="1"/>
  <c r="H4592" i="1"/>
  <c r="Q4592" i="1" s="1"/>
  <c r="H4584" i="1"/>
  <c r="Q4584" i="1" s="1"/>
  <c r="H4576" i="1"/>
  <c r="Q4576" i="1" s="1"/>
  <c r="H4568" i="1"/>
  <c r="Q4568" i="1" s="1"/>
  <c r="H4560" i="1"/>
  <c r="Q4560" i="1" s="1"/>
  <c r="H4552" i="1"/>
  <c r="Q4552" i="1" s="1"/>
  <c r="H4544" i="1"/>
  <c r="Q4544" i="1" s="1"/>
  <c r="H4536" i="1"/>
  <c r="Q4536" i="1" s="1"/>
  <c r="H4528" i="1"/>
  <c r="Q4528" i="1" s="1"/>
  <c r="H4520" i="1"/>
  <c r="Q4520" i="1" s="1"/>
  <c r="H4512" i="1"/>
  <c r="Q4512" i="1" s="1"/>
  <c r="H4504" i="1"/>
  <c r="Q4504" i="1" s="1"/>
  <c r="H4496" i="1"/>
  <c r="Q4496" i="1" s="1"/>
  <c r="H4488" i="1"/>
  <c r="Q4488" i="1" s="1"/>
  <c r="H4480" i="1"/>
  <c r="Q4480" i="1" s="1"/>
  <c r="H4472" i="1"/>
  <c r="Q4472" i="1" s="1"/>
  <c r="H4464" i="1"/>
  <c r="Q4464" i="1" s="1"/>
  <c r="H4456" i="1"/>
  <c r="Q4456" i="1" s="1"/>
  <c r="H4448" i="1"/>
  <c r="Q4448" i="1" s="1"/>
  <c r="H4440" i="1"/>
  <c r="Q4440" i="1" s="1"/>
  <c r="H4432" i="1"/>
  <c r="Q4432" i="1" s="1"/>
  <c r="H4424" i="1"/>
  <c r="Q4424" i="1" s="1"/>
  <c r="H4416" i="1"/>
  <c r="Q4416" i="1" s="1"/>
  <c r="H4408" i="1"/>
  <c r="Q4408" i="1" s="1"/>
  <c r="H4400" i="1"/>
  <c r="Q4400" i="1" s="1"/>
  <c r="H4392" i="1"/>
  <c r="Q4392" i="1" s="1"/>
  <c r="H4384" i="1"/>
  <c r="Q4384" i="1" s="1"/>
  <c r="H4376" i="1"/>
  <c r="Q4376" i="1" s="1"/>
  <c r="H4368" i="1"/>
  <c r="Q4368" i="1" s="1"/>
  <c r="H4360" i="1"/>
  <c r="Q4360" i="1" s="1"/>
  <c r="H4352" i="1"/>
  <c r="Q4352" i="1" s="1"/>
  <c r="H4344" i="1"/>
  <c r="Q4344" i="1" s="1"/>
  <c r="H4336" i="1"/>
  <c r="Q4336" i="1" s="1"/>
  <c r="H4328" i="1"/>
  <c r="Q4328" i="1" s="1"/>
  <c r="H4320" i="1"/>
  <c r="Q4320" i="1" s="1"/>
  <c r="H4312" i="1"/>
  <c r="Q4312" i="1" s="1"/>
  <c r="H4304" i="1"/>
  <c r="Q4304" i="1" s="1"/>
  <c r="H4296" i="1"/>
  <c r="Q4296" i="1" s="1"/>
  <c r="H4288" i="1"/>
  <c r="Q4288" i="1" s="1"/>
  <c r="H4280" i="1"/>
  <c r="Q4280" i="1" s="1"/>
  <c r="H4272" i="1"/>
  <c r="Q4272" i="1" s="1"/>
  <c r="H4264" i="1"/>
  <c r="Q4264" i="1" s="1"/>
  <c r="H4256" i="1"/>
  <c r="Q4256" i="1" s="1"/>
  <c r="H4248" i="1"/>
  <c r="Q4248" i="1" s="1"/>
  <c r="H4240" i="1"/>
  <c r="Q4240" i="1" s="1"/>
  <c r="H4232" i="1"/>
  <c r="Q4232" i="1" s="1"/>
  <c r="H4224" i="1"/>
  <c r="Q4224" i="1" s="1"/>
  <c r="H4216" i="1"/>
  <c r="Q4216" i="1" s="1"/>
  <c r="H4208" i="1"/>
  <c r="Q4208" i="1" s="1"/>
  <c r="H4200" i="1"/>
  <c r="Q4200" i="1" s="1"/>
  <c r="H4192" i="1"/>
  <c r="Q4192" i="1" s="1"/>
  <c r="H4184" i="1"/>
  <c r="Q4184" i="1" s="1"/>
  <c r="H4176" i="1"/>
  <c r="Q4176" i="1" s="1"/>
  <c r="H4168" i="1"/>
  <c r="Q4168" i="1" s="1"/>
  <c r="H4160" i="1"/>
  <c r="Q4160" i="1" s="1"/>
  <c r="H4152" i="1"/>
  <c r="Q4152" i="1" s="1"/>
  <c r="H4144" i="1"/>
  <c r="Q4144" i="1" s="1"/>
  <c r="H4136" i="1"/>
  <c r="Q4136" i="1" s="1"/>
  <c r="H4128" i="1"/>
  <c r="Q4128" i="1" s="1"/>
  <c r="H4120" i="1"/>
  <c r="Q4120" i="1" s="1"/>
  <c r="H4112" i="1"/>
  <c r="Q4112" i="1" s="1"/>
  <c r="H4104" i="1"/>
  <c r="Q4104" i="1" s="1"/>
  <c r="H4096" i="1"/>
  <c r="Q4096" i="1" s="1"/>
  <c r="H4088" i="1"/>
  <c r="Q4088" i="1" s="1"/>
  <c r="H4080" i="1"/>
  <c r="Q4080" i="1" s="1"/>
  <c r="H4072" i="1"/>
  <c r="Q4072" i="1" s="1"/>
  <c r="H4064" i="1"/>
  <c r="Q4064" i="1" s="1"/>
  <c r="H4056" i="1"/>
  <c r="Q4056" i="1" s="1"/>
  <c r="H4048" i="1"/>
  <c r="Q4048" i="1" s="1"/>
  <c r="H4040" i="1"/>
  <c r="Q4040" i="1" s="1"/>
  <c r="H4032" i="1"/>
  <c r="Q4032" i="1" s="1"/>
  <c r="H4024" i="1"/>
  <c r="Q4024" i="1" s="1"/>
  <c r="H4016" i="1"/>
  <c r="Q4016" i="1" s="1"/>
  <c r="H4008" i="1"/>
  <c r="Q4008" i="1" s="1"/>
  <c r="H4000" i="1"/>
  <c r="Q4000" i="1" s="1"/>
  <c r="H3992" i="1"/>
  <c r="Q3992" i="1" s="1"/>
  <c r="H3984" i="1"/>
  <c r="Q3984" i="1" s="1"/>
  <c r="H3976" i="1"/>
  <c r="Q3976" i="1" s="1"/>
  <c r="H3968" i="1"/>
  <c r="Q3968" i="1" s="1"/>
  <c r="H3960" i="1"/>
  <c r="Q3960" i="1" s="1"/>
  <c r="H3952" i="1"/>
  <c r="Q3952" i="1" s="1"/>
  <c r="H3944" i="1"/>
  <c r="Q3944" i="1" s="1"/>
  <c r="H3936" i="1"/>
  <c r="Q3936" i="1" s="1"/>
  <c r="H3928" i="1"/>
  <c r="Q3928" i="1" s="1"/>
  <c r="H3920" i="1"/>
  <c r="Q3920" i="1" s="1"/>
  <c r="H3912" i="1"/>
  <c r="Q3912" i="1" s="1"/>
  <c r="H3904" i="1"/>
  <c r="Q3904" i="1" s="1"/>
  <c r="H3896" i="1"/>
  <c r="Q3896" i="1" s="1"/>
  <c r="H3888" i="1"/>
  <c r="Q3888" i="1" s="1"/>
  <c r="H3880" i="1"/>
  <c r="Q3880" i="1" s="1"/>
  <c r="H3872" i="1"/>
  <c r="Q3872" i="1" s="1"/>
  <c r="H3864" i="1"/>
  <c r="Q3864" i="1" s="1"/>
  <c r="H3856" i="1"/>
  <c r="Q3856" i="1" s="1"/>
  <c r="H3848" i="1"/>
  <c r="Q3848" i="1" s="1"/>
  <c r="H3840" i="1"/>
  <c r="Q3840" i="1" s="1"/>
  <c r="H5012" i="1"/>
  <c r="Q5012" i="1" s="1"/>
  <c r="H5004" i="1"/>
  <c r="Q5004" i="1" s="1"/>
  <c r="H4996" i="1"/>
  <c r="Q4996" i="1" s="1"/>
  <c r="H4988" i="1"/>
  <c r="Q4988" i="1" s="1"/>
  <c r="H4980" i="1"/>
  <c r="Q4980" i="1" s="1"/>
  <c r="H4972" i="1"/>
  <c r="Q4972" i="1" s="1"/>
  <c r="H4964" i="1"/>
  <c r="Q4964" i="1" s="1"/>
  <c r="H4956" i="1"/>
  <c r="Q4956" i="1" s="1"/>
  <c r="H4948" i="1"/>
  <c r="Q4948" i="1" s="1"/>
  <c r="H4940" i="1"/>
  <c r="Q4940" i="1" s="1"/>
  <c r="H4932" i="1"/>
  <c r="Q4932" i="1" s="1"/>
  <c r="H4924" i="1"/>
  <c r="Q4924" i="1" s="1"/>
  <c r="H4916" i="1"/>
  <c r="Q4916" i="1" s="1"/>
  <c r="H4908" i="1"/>
  <c r="Q4908" i="1" s="1"/>
  <c r="H4900" i="1"/>
  <c r="Q4900" i="1" s="1"/>
  <c r="H4892" i="1"/>
  <c r="Q4892" i="1" s="1"/>
  <c r="H4884" i="1"/>
  <c r="Q4884" i="1" s="1"/>
  <c r="H4876" i="1"/>
  <c r="Q4876" i="1" s="1"/>
  <c r="H4868" i="1"/>
  <c r="Q4868" i="1" s="1"/>
  <c r="H4860" i="1"/>
  <c r="Q4860" i="1" s="1"/>
  <c r="H4852" i="1"/>
  <c r="Q4852" i="1" s="1"/>
  <c r="H4844" i="1"/>
  <c r="Q4844" i="1" s="1"/>
  <c r="H4836" i="1"/>
  <c r="Q4836" i="1" s="1"/>
  <c r="H4828" i="1"/>
  <c r="Q4828" i="1" s="1"/>
  <c r="H4820" i="1"/>
  <c r="Q4820" i="1" s="1"/>
  <c r="H4812" i="1"/>
  <c r="Q4812" i="1" s="1"/>
  <c r="H4804" i="1"/>
  <c r="Q4804" i="1" s="1"/>
  <c r="H4796" i="1"/>
  <c r="Q4796" i="1" s="1"/>
  <c r="H4788" i="1"/>
  <c r="Q4788" i="1" s="1"/>
  <c r="H4780" i="1"/>
  <c r="Q4780" i="1" s="1"/>
  <c r="H4772" i="1"/>
  <c r="Q4772" i="1" s="1"/>
  <c r="H4764" i="1"/>
  <c r="Q4764" i="1" s="1"/>
  <c r="H4756" i="1"/>
  <c r="Q4756" i="1" s="1"/>
  <c r="H4748" i="1"/>
  <c r="Q4748" i="1" s="1"/>
  <c r="H4740" i="1"/>
  <c r="Q4740" i="1" s="1"/>
  <c r="H4732" i="1"/>
  <c r="Q4732" i="1" s="1"/>
  <c r="H4724" i="1"/>
  <c r="Q4724" i="1" s="1"/>
  <c r="H4716" i="1"/>
  <c r="Q4716" i="1" s="1"/>
  <c r="H4708" i="1"/>
  <c r="Q4708" i="1" s="1"/>
  <c r="H4700" i="1"/>
  <c r="Q4700" i="1" s="1"/>
  <c r="H4692" i="1"/>
  <c r="Q4692" i="1" s="1"/>
  <c r="H4684" i="1"/>
  <c r="Q4684" i="1" s="1"/>
  <c r="H4676" i="1"/>
  <c r="Q4676" i="1" s="1"/>
  <c r="H4668" i="1"/>
  <c r="Q4668" i="1" s="1"/>
  <c r="H4660" i="1"/>
  <c r="Q4660" i="1" s="1"/>
  <c r="H4652" i="1"/>
  <c r="Q4652" i="1" s="1"/>
  <c r="H4644" i="1"/>
  <c r="Q4644" i="1" s="1"/>
  <c r="H4636" i="1"/>
  <c r="Q4636" i="1" s="1"/>
  <c r="H4628" i="1"/>
  <c r="Q4628" i="1" s="1"/>
  <c r="H4620" i="1"/>
  <c r="Q4620" i="1" s="1"/>
  <c r="H4612" i="1"/>
  <c r="Q4612" i="1" s="1"/>
  <c r="H4604" i="1"/>
  <c r="Q4604" i="1" s="1"/>
  <c r="H4596" i="1"/>
  <c r="Q4596" i="1" s="1"/>
  <c r="H4588" i="1"/>
  <c r="Q4588" i="1" s="1"/>
  <c r="H4580" i="1"/>
  <c r="Q4580" i="1" s="1"/>
  <c r="H4572" i="1"/>
  <c r="Q4572" i="1" s="1"/>
  <c r="H4564" i="1"/>
  <c r="Q4564" i="1" s="1"/>
  <c r="H4556" i="1"/>
  <c r="Q4556" i="1" s="1"/>
  <c r="H4548" i="1"/>
  <c r="Q4548" i="1" s="1"/>
  <c r="H4540" i="1"/>
  <c r="Q4540" i="1" s="1"/>
  <c r="H4532" i="1"/>
  <c r="Q4532" i="1" s="1"/>
  <c r="H4524" i="1"/>
  <c r="Q4524" i="1" s="1"/>
  <c r="H4516" i="1"/>
  <c r="Q4516" i="1" s="1"/>
  <c r="H4508" i="1"/>
  <c r="Q4508" i="1" s="1"/>
  <c r="H4500" i="1"/>
  <c r="Q4500" i="1" s="1"/>
  <c r="H4492" i="1"/>
  <c r="Q4492" i="1" s="1"/>
  <c r="H4484" i="1"/>
  <c r="Q4484" i="1" s="1"/>
  <c r="H4476" i="1"/>
  <c r="Q4476" i="1" s="1"/>
  <c r="H4468" i="1"/>
  <c r="Q4468" i="1" s="1"/>
  <c r="H4460" i="1"/>
  <c r="Q4460" i="1" s="1"/>
  <c r="H4452" i="1"/>
  <c r="Q4452" i="1" s="1"/>
  <c r="H4444" i="1"/>
  <c r="Q4444" i="1" s="1"/>
  <c r="H4436" i="1"/>
  <c r="Q4436" i="1" s="1"/>
  <c r="H4428" i="1"/>
  <c r="Q4428" i="1" s="1"/>
  <c r="H4420" i="1"/>
  <c r="Q4420" i="1" s="1"/>
  <c r="H4412" i="1"/>
  <c r="Q4412" i="1" s="1"/>
  <c r="H4404" i="1"/>
  <c r="Q4404" i="1" s="1"/>
  <c r="H4396" i="1"/>
  <c r="Q4396" i="1" s="1"/>
  <c r="H4388" i="1"/>
  <c r="Q4388" i="1" s="1"/>
  <c r="H4380" i="1"/>
  <c r="Q4380" i="1" s="1"/>
  <c r="H4372" i="1"/>
  <c r="Q4372" i="1" s="1"/>
  <c r="H4364" i="1"/>
  <c r="Q4364" i="1" s="1"/>
  <c r="H4356" i="1"/>
  <c r="Q4356" i="1" s="1"/>
  <c r="H4348" i="1"/>
  <c r="Q4348" i="1" s="1"/>
  <c r="H4340" i="1"/>
  <c r="Q4340" i="1" s="1"/>
  <c r="H4332" i="1"/>
  <c r="Q4332" i="1" s="1"/>
  <c r="H4324" i="1"/>
  <c r="Q4324" i="1" s="1"/>
  <c r="H4316" i="1"/>
  <c r="Q4316" i="1" s="1"/>
  <c r="H4308" i="1"/>
  <c r="Q4308" i="1" s="1"/>
  <c r="H4300" i="1"/>
  <c r="Q4300" i="1" s="1"/>
  <c r="H4292" i="1"/>
  <c r="Q4292" i="1" s="1"/>
  <c r="H4284" i="1"/>
  <c r="Q4284" i="1" s="1"/>
  <c r="H4276" i="1"/>
  <c r="Q4276" i="1" s="1"/>
  <c r="H4268" i="1"/>
  <c r="Q4268" i="1" s="1"/>
  <c r="H4260" i="1"/>
  <c r="Q4260" i="1" s="1"/>
  <c r="H4252" i="1"/>
  <c r="Q4252" i="1" s="1"/>
  <c r="H4244" i="1"/>
  <c r="Q4244" i="1" s="1"/>
  <c r="H4236" i="1"/>
  <c r="Q4236" i="1" s="1"/>
  <c r="H4228" i="1"/>
  <c r="Q4228" i="1" s="1"/>
  <c r="H4220" i="1"/>
  <c r="Q4220" i="1" s="1"/>
  <c r="H4212" i="1"/>
  <c r="Q4212" i="1" s="1"/>
  <c r="H4204" i="1"/>
  <c r="Q4204" i="1" s="1"/>
  <c r="H4196" i="1"/>
  <c r="Q4196" i="1" s="1"/>
  <c r="H4188" i="1"/>
  <c r="Q4188" i="1" s="1"/>
  <c r="H4180" i="1"/>
  <c r="Q4180" i="1" s="1"/>
  <c r="H4172" i="1"/>
  <c r="Q4172" i="1" s="1"/>
  <c r="H4164" i="1"/>
  <c r="Q4164" i="1" s="1"/>
  <c r="H4156" i="1"/>
  <c r="Q4156" i="1" s="1"/>
  <c r="H4148" i="1"/>
  <c r="Q4148" i="1" s="1"/>
  <c r="H4140" i="1"/>
  <c r="Q4140" i="1" s="1"/>
  <c r="H4132" i="1"/>
  <c r="Q4132" i="1" s="1"/>
  <c r="H4124" i="1"/>
  <c r="Q4124" i="1" s="1"/>
  <c r="H4116" i="1"/>
  <c r="Q4116" i="1" s="1"/>
  <c r="H4108" i="1"/>
  <c r="Q4108" i="1" s="1"/>
  <c r="H4100" i="1"/>
  <c r="Q4100" i="1" s="1"/>
  <c r="H4092" i="1"/>
  <c r="Q4092" i="1" s="1"/>
  <c r="H4084" i="1"/>
  <c r="Q4084" i="1" s="1"/>
  <c r="H4076" i="1"/>
  <c r="Q4076" i="1" s="1"/>
  <c r="H4068" i="1"/>
  <c r="Q4068" i="1" s="1"/>
  <c r="H4060" i="1"/>
  <c r="Q4060" i="1" s="1"/>
  <c r="H4052" i="1"/>
  <c r="Q4052" i="1" s="1"/>
  <c r="H4044" i="1"/>
  <c r="Q4044" i="1" s="1"/>
  <c r="H4036" i="1"/>
  <c r="Q4036" i="1" s="1"/>
  <c r="H4028" i="1"/>
  <c r="Q4028" i="1" s="1"/>
  <c r="H4020" i="1"/>
  <c r="Q4020" i="1" s="1"/>
  <c r="H4012" i="1"/>
  <c r="Q4012" i="1" s="1"/>
  <c r="H4004" i="1"/>
  <c r="Q4004" i="1" s="1"/>
  <c r="H3996" i="1"/>
  <c r="Q3996" i="1" s="1"/>
  <c r="H3988" i="1"/>
  <c r="Q3988" i="1" s="1"/>
  <c r="H3980" i="1"/>
  <c r="Q3980" i="1" s="1"/>
  <c r="H3972" i="1"/>
  <c r="Q3972" i="1" s="1"/>
  <c r="H3964" i="1"/>
  <c r="Q3964" i="1" s="1"/>
  <c r="H3956" i="1"/>
  <c r="Q3956" i="1" s="1"/>
  <c r="H3948" i="1"/>
  <c r="Q3948" i="1" s="1"/>
  <c r="H3940" i="1"/>
  <c r="Q3940" i="1" s="1"/>
  <c r="H3932" i="1"/>
  <c r="Q3932" i="1" s="1"/>
  <c r="H3924" i="1"/>
  <c r="Q3924" i="1" s="1"/>
  <c r="H3916" i="1"/>
  <c r="Q3916" i="1" s="1"/>
  <c r="H3908" i="1"/>
  <c r="Q3908" i="1" s="1"/>
  <c r="H3900" i="1"/>
  <c r="Q3900" i="1" s="1"/>
  <c r="H3892" i="1"/>
  <c r="Q3892" i="1" s="1"/>
  <c r="H3884" i="1"/>
  <c r="Q3884" i="1" s="1"/>
  <c r="H3876" i="1"/>
  <c r="Q3876" i="1" s="1"/>
  <c r="H3868" i="1"/>
  <c r="Q3868" i="1" s="1"/>
  <c r="H3860" i="1"/>
  <c r="Q3860" i="1" s="1"/>
  <c r="H3852" i="1"/>
  <c r="Q3852" i="1" s="1"/>
  <c r="H3844" i="1"/>
  <c r="Q3844" i="1" s="1"/>
  <c r="H3836" i="1"/>
  <c r="Q3836" i="1" s="1"/>
  <c r="H3828" i="1"/>
  <c r="Q3828" i="1" s="1"/>
  <c r="H3820" i="1"/>
  <c r="Q3820" i="1" s="1"/>
  <c r="H3812" i="1"/>
  <c r="Q3812" i="1" s="1"/>
  <c r="H3804" i="1"/>
  <c r="Q3804" i="1" s="1"/>
  <c r="H3796" i="1"/>
  <c r="Q3796" i="1" s="1"/>
  <c r="H3788" i="1"/>
  <c r="Q3788" i="1" s="1"/>
  <c r="H3780" i="1"/>
  <c r="Q3780" i="1" s="1"/>
  <c r="H3772" i="1"/>
  <c r="Q3772" i="1" s="1"/>
  <c r="H3764" i="1"/>
  <c r="Q3764" i="1" s="1"/>
  <c r="H3756" i="1"/>
  <c r="Q3756" i="1" s="1"/>
  <c r="H3748" i="1"/>
  <c r="Q3748" i="1" s="1"/>
  <c r="H3740" i="1"/>
  <c r="Q3740" i="1" s="1"/>
  <c r="H3732" i="1"/>
  <c r="Q3732" i="1" s="1"/>
  <c r="H3724" i="1"/>
  <c r="Q3724" i="1" s="1"/>
  <c r="H3716" i="1"/>
  <c r="Q3716" i="1" s="1"/>
  <c r="H3708" i="1"/>
  <c r="Q3708" i="1" s="1"/>
  <c r="H3700" i="1"/>
  <c r="Q3700" i="1" s="1"/>
  <c r="H3692" i="1"/>
  <c r="Q3692" i="1" s="1"/>
  <c r="H3684" i="1"/>
  <c r="Q3684" i="1" s="1"/>
  <c r="H3676" i="1"/>
  <c r="Q3676" i="1" s="1"/>
  <c r="H3668" i="1"/>
  <c r="Q3668" i="1" s="1"/>
  <c r="H3660" i="1"/>
  <c r="Q3660" i="1" s="1"/>
  <c r="H3652" i="1"/>
  <c r="Q3652" i="1" s="1"/>
  <c r="H3644" i="1"/>
  <c r="Q3644" i="1" s="1"/>
  <c r="H3636" i="1"/>
  <c r="Q3636" i="1" s="1"/>
  <c r="H3628" i="1"/>
  <c r="Q3628" i="1" s="1"/>
  <c r="H3620" i="1"/>
  <c r="Q3620" i="1" s="1"/>
  <c r="H3612" i="1"/>
  <c r="Q3612" i="1" s="1"/>
  <c r="H3604" i="1"/>
  <c r="Q3604" i="1" s="1"/>
  <c r="H3596" i="1"/>
  <c r="Q3596" i="1" s="1"/>
  <c r="H3588" i="1"/>
  <c r="Q3588" i="1" s="1"/>
  <c r="H3580" i="1"/>
  <c r="Q3580" i="1" s="1"/>
  <c r="H3572" i="1"/>
  <c r="Q3572" i="1" s="1"/>
  <c r="H3564" i="1"/>
  <c r="Q3564" i="1" s="1"/>
  <c r="H3556" i="1"/>
  <c r="Q3556" i="1" s="1"/>
  <c r="H3548" i="1"/>
  <c r="Q3548" i="1" s="1"/>
  <c r="H3540" i="1"/>
  <c r="Q3540" i="1" s="1"/>
  <c r="H3532" i="1"/>
  <c r="Q3532" i="1" s="1"/>
  <c r="H3524" i="1"/>
  <c r="Q3524" i="1" s="1"/>
  <c r="H3516" i="1"/>
  <c r="Q3516" i="1" s="1"/>
  <c r="H3508" i="1"/>
  <c r="Q3508" i="1" s="1"/>
  <c r="H3500" i="1"/>
  <c r="Q3500" i="1" s="1"/>
  <c r="H3492" i="1"/>
  <c r="Q3492" i="1" s="1"/>
  <c r="H3484" i="1"/>
  <c r="Q3484" i="1" s="1"/>
  <c r="H3476" i="1"/>
  <c r="Q3476" i="1" s="1"/>
  <c r="H3468" i="1"/>
  <c r="Q3468" i="1" s="1"/>
  <c r="H3460" i="1"/>
  <c r="Q3460" i="1" s="1"/>
  <c r="H3452" i="1"/>
  <c r="Q3452" i="1" s="1"/>
  <c r="H3444" i="1"/>
  <c r="Q3444" i="1" s="1"/>
  <c r="H3436" i="1"/>
  <c r="Q3436" i="1" s="1"/>
  <c r="H3428" i="1"/>
  <c r="Q3428" i="1" s="1"/>
  <c r="H3420" i="1"/>
  <c r="Q3420" i="1" s="1"/>
  <c r="H3412" i="1"/>
  <c r="Q3412" i="1" s="1"/>
  <c r="H3404" i="1"/>
  <c r="Q3404" i="1" s="1"/>
  <c r="H3396" i="1"/>
  <c r="Q3396" i="1" s="1"/>
  <c r="H3388" i="1"/>
  <c r="Q3388" i="1" s="1"/>
  <c r="H3380" i="1"/>
  <c r="Q3380" i="1" s="1"/>
  <c r="H3372" i="1"/>
  <c r="Q3372" i="1" s="1"/>
  <c r="H3364" i="1"/>
  <c r="Q3364" i="1" s="1"/>
  <c r="H3356" i="1"/>
  <c r="Q3356" i="1" s="1"/>
  <c r="H3348" i="1"/>
  <c r="Q3348" i="1" s="1"/>
  <c r="H3340" i="1"/>
  <c r="Q3340" i="1" s="1"/>
  <c r="H3332" i="1"/>
  <c r="Q3332" i="1" s="1"/>
  <c r="H3324" i="1"/>
  <c r="Q3324" i="1" s="1"/>
  <c r="H5011" i="1"/>
  <c r="Q5011" i="1" s="1"/>
  <c r="H5003" i="1"/>
  <c r="Q5003" i="1" s="1"/>
  <c r="H4995" i="1"/>
  <c r="Q4995" i="1" s="1"/>
  <c r="H4987" i="1"/>
  <c r="Q4987" i="1" s="1"/>
  <c r="H4979" i="1"/>
  <c r="Q4979" i="1" s="1"/>
  <c r="H4971" i="1"/>
  <c r="Q4971" i="1" s="1"/>
  <c r="H4963" i="1"/>
  <c r="Q4963" i="1" s="1"/>
  <c r="H4955" i="1"/>
  <c r="Q4955" i="1" s="1"/>
  <c r="H4947" i="1"/>
  <c r="Q4947" i="1" s="1"/>
  <c r="H4939" i="1"/>
  <c r="Q4939" i="1" s="1"/>
  <c r="H4931" i="1"/>
  <c r="Q4931" i="1" s="1"/>
  <c r="H4923" i="1"/>
  <c r="Q4923" i="1" s="1"/>
  <c r="H4915" i="1"/>
  <c r="Q4915" i="1" s="1"/>
  <c r="H4907" i="1"/>
  <c r="Q4907" i="1" s="1"/>
  <c r="H4899" i="1"/>
  <c r="Q4899" i="1" s="1"/>
  <c r="H4891" i="1"/>
  <c r="Q4891" i="1" s="1"/>
  <c r="H4883" i="1"/>
  <c r="Q4883" i="1" s="1"/>
  <c r="H4875" i="1"/>
  <c r="Q4875" i="1" s="1"/>
  <c r="H4867" i="1"/>
  <c r="Q4867" i="1" s="1"/>
  <c r="H4859" i="1"/>
  <c r="Q4859" i="1" s="1"/>
  <c r="H4851" i="1"/>
  <c r="Q4851" i="1" s="1"/>
  <c r="H4843" i="1"/>
  <c r="Q4843" i="1" s="1"/>
  <c r="H4835" i="1"/>
  <c r="Q4835" i="1" s="1"/>
  <c r="H4827" i="1"/>
  <c r="Q4827" i="1" s="1"/>
  <c r="H4819" i="1"/>
  <c r="Q4819" i="1" s="1"/>
  <c r="H4811" i="1"/>
  <c r="Q4811" i="1" s="1"/>
  <c r="H4803" i="1"/>
  <c r="Q4803" i="1" s="1"/>
  <c r="H4795" i="1"/>
  <c r="Q4795" i="1" s="1"/>
  <c r="H4787" i="1"/>
  <c r="Q4787" i="1" s="1"/>
  <c r="H4779" i="1"/>
  <c r="Q4779" i="1" s="1"/>
  <c r="H4771" i="1"/>
  <c r="Q4771" i="1" s="1"/>
  <c r="H4763" i="1"/>
  <c r="Q4763" i="1" s="1"/>
  <c r="H4755" i="1"/>
  <c r="Q4755" i="1" s="1"/>
  <c r="H4747" i="1"/>
  <c r="Q4747" i="1" s="1"/>
  <c r="H4739" i="1"/>
  <c r="Q4739" i="1" s="1"/>
  <c r="H4731" i="1"/>
  <c r="Q4731" i="1" s="1"/>
  <c r="H4723" i="1"/>
  <c r="Q4723" i="1" s="1"/>
  <c r="H4715" i="1"/>
  <c r="Q4715" i="1" s="1"/>
  <c r="H4707" i="1"/>
  <c r="Q4707" i="1" s="1"/>
  <c r="H4699" i="1"/>
  <c r="Q4699" i="1" s="1"/>
  <c r="H4691" i="1"/>
  <c r="Q4691" i="1" s="1"/>
  <c r="H4683" i="1"/>
  <c r="Q4683" i="1" s="1"/>
  <c r="H4675" i="1"/>
  <c r="Q4675" i="1" s="1"/>
  <c r="H4667" i="1"/>
  <c r="Q4667" i="1" s="1"/>
  <c r="H4659" i="1"/>
  <c r="Q4659" i="1" s="1"/>
  <c r="H4651" i="1"/>
  <c r="Q4651" i="1" s="1"/>
  <c r="H4643" i="1"/>
  <c r="Q4643" i="1" s="1"/>
  <c r="H4635" i="1"/>
  <c r="Q4635" i="1" s="1"/>
  <c r="H4627" i="1"/>
  <c r="Q4627" i="1" s="1"/>
  <c r="H4619" i="1"/>
  <c r="Q4619" i="1" s="1"/>
  <c r="H4611" i="1"/>
  <c r="Q4611" i="1" s="1"/>
  <c r="H4603" i="1"/>
  <c r="Q4603" i="1" s="1"/>
  <c r="H4595" i="1"/>
  <c r="Q4595" i="1" s="1"/>
  <c r="H4587" i="1"/>
  <c r="Q4587" i="1" s="1"/>
  <c r="H4579" i="1"/>
  <c r="Q4579" i="1" s="1"/>
  <c r="H4571" i="1"/>
  <c r="Q4571" i="1" s="1"/>
  <c r="H4563" i="1"/>
  <c r="Q4563" i="1" s="1"/>
  <c r="H4555" i="1"/>
  <c r="Q4555" i="1" s="1"/>
  <c r="H4547" i="1"/>
  <c r="Q4547" i="1" s="1"/>
  <c r="H4539" i="1"/>
  <c r="Q4539" i="1" s="1"/>
  <c r="H4531" i="1"/>
  <c r="Q4531" i="1" s="1"/>
  <c r="H4523" i="1"/>
  <c r="Q4523" i="1" s="1"/>
  <c r="H4515" i="1"/>
  <c r="Q4515" i="1" s="1"/>
  <c r="H4507" i="1"/>
  <c r="Q4507" i="1" s="1"/>
  <c r="H4499" i="1"/>
  <c r="Q4499" i="1" s="1"/>
  <c r="H4491" i="1"/>
  <c r="Q4491" i="1" s="1"/>
  <c r="H4483" i="1"/>
  <c r="Q4483" i="1" s="1"/>
  <c r="H4475" i="1"/>
  <c r="Q4475" i="1" s="1"/>
  <c r="H4467" i="1"/>
  <c r="Q4467" i="1" s="1"/>
  <c r="H4459" i="1"/>
  <c r="Q4459" i="1" s="1"/>
  <c r="H4451" i="1"/>
  <c r="Q4451" i="1" s="1"/>
  <c r="H4443" i="1"/>
  <c r="Q4443" i="1" s="1"/>
  <c r="H4435" i="1"/>
  <c r="Q4435" i="1" s="1"/>
  <c r="H4427" i="1"/>
  <c r="Q4427" i="1" s="1"/>
  <c r="H4419" i="1"/>
  <c r="Q4419" i="1" s="1"/>
  <c r="H4411" i="1"/>
  <c r="Q4411" i="1" s="1"/>
  <c r="H4403" i="1"/>
  <c r="Q4403" i="1" s="1"/>
  <c r="H4395" i="1"/>
  <c r="Q4395" i="1" s="1"/>
  <c r="H4387" i="1"/>
  <c r="Q4387" i="1" s="1"/>
  <c r="H4379" i="1"/>
  <c r="Q4379" i="1" s="1"/>
  <c r="H4371" i="1"/>
  <c r="Q4371" i="1" s="1"/>
  <c r="H4363" i="1"/>
  <c r="Q4363" i="1" s="1"/>
  <c r="H4355" i="1"/>
  <c r="Q4355" i="1" s="1"/>
  <c r="H4347" i="1"/>
  <c r="Q4347" i="1" s="1"/>
  <c r="H4339" i="1"/>
  <c r="Q4339" i="1" s="1"/>
  <c r="H4331" i="1"/>
  <c r="Q4331" i="1" s="1"/>
  <c r="H4323" i="1"/>
  <c r="Q4323" i="1" s="1"/>
  <c r="H4315" i="1"/>
  <c r="Q4315" i="1" s="1"/>
  <c r="H4307" i="1"/>
  <c r="Q4307" i="1" s="1"/>
  <c r="H4299" i="1"/>
  <c r="Q4299" i="1" s="1"/>
  <c r="H4291" i="1"/>
  <c r="Q4291" i="1" s="1"/>
  <c r="H4283" i="1"/>
  <c r="Q4283" i="1" s="1"/>
  <c r="H4275" i="1"/>
  <c r="Q4275" i="1" s="1"/>
  <c r="H4267" i="1"/>
  <c r="Q4267" i="1" s="1"/>
  <c r="H4259" i="1"/>
  <c r="Q4259" i="1" s="1"/>
  <c r="H4251" i="1"/>
  <c r="Q4251" i="1" s="1"/>
  <c r="H4243" i="1"/>
  <c r="Q4243" i="1" s="1"/>
  <c r="H4235" i="1"/>
  <c r="Q4235" i="1" s="1"/>
  <c r="H4227" i="1"/>
  <c r="Q4227" i="1" s="1"/>
  <c r="H4219" i="1"/>
  <c r="Q4219" i="1" s="1"/>
  <c r="H4211" i="1"/>
  <c r="Q4211" i="1" s="1"/>
  <c r="H4203" i="1"/>
  <c r="Q4203" i="1" s="1"/>
  <c r="H4195" i="1"/>
  <c r="Q4195" i="1" s="1"/>
  <c r="H4187" i="1"/>
  <c r="Q4187" i="1" s="1"/>
  <c r="H4179" i="1"/>
  <c r="Q4179" i="1" s="1"/>
  <c r="H4171" i="1"/>
  <c r="Q4171" i="1" s="1"/>
  <c r="H4163" i="1"/>
  <c r="Q4163" i="1" s="1"/>
  <c r="H4155" i="1"/>
  <c r="Q4155" i="1" s="1"/>
  <c r="H4147" i="1"/>
  <c r="Q4147" i="1" s="1"/>
  <c r="H4139" i="1"/>
  <c r="Q4139" i="1" s="1"/>
  <c r="H4131" i="1"/>
  <c r="Q4131" i="1" s="1"/>
  <c r="H4123" i="1"/>
  <c r="Q4123" i="1" s="1"/>
  <c r="H4115" i="1"/>
  <c r="Q4115" i="1" s="1"/>
  <c r="H4107" i="1"/>
  <c r="Q4107" i="1" s="1"/>
  <c r="H4099" i="1"/>
  <c r="Q4099" i="1" s="1"/>
  <c r="H4091" i="1"/>
  <c r="Q4091" i="1" s="1"/>
  <c r="H4083" i="1"/>
  <c r="Q4083" i="1" s="1"/>
  <c r="H4075" i="1"/>
  <c r="Q4075" i="1" s="1"/>
  <c r="H4067" i="1"/>
  <c r="Q4067" i="1" s="1"/>
  <c r="H4059" i="1"/>
  <c r="Q4059" i="1" s="1"/>
  <c r="H4051" i="1"/>
  <c r="Q4051" i="1" s="1"/>
  <c r="H4043" i="1"/>
  <c r="Q4043" i="1" s="1"/>
  <c r="H4035" i="1"/>
  <c r="Q4035" i="1" s="1"/>
  <c r="H4027" i="1"/>
  <c r="Q4027" i="1" s="1"/>
  <c r="H3832" i="1"/>
  <c r="Q3832" i="1" s="1"/>
  <c r="H3824" i="1"/>
  <c r="Q3824" i="1" s="1"/>
  <c r="H3816" i="1"/>
  <c r="Q3816" i="1" s="1"/>
  <c r="H3808" i="1"/>
  <c r="Q3808" i="1" s="1"/>
  <c r="H3800" i="1"/>
  <c r="Q3800" i="1" s="1"/>
  <c r="H3792" i="1"/>
  <c r="Q3792" i="1" s="1"/>
  <c r="H3784" i="1"/>
  <c r="Q3784" i="1" s="1"/>
  <c r="H3776" i="1"/>
  <c r="Q3776" i="1" s="1"/>
  <c r="H3768" i="1"/>
  <c r="Q3768" i="1" s="1"/>
  <c r="H3760" i="1"/>
  <c r="Q3760" i="1" s="1"/>
  <c r="H3752" i="1"/>
  <c r="Q3752" i="1" s="1"/>
  <c r="H3744" i="1"/>
  <c r="Q3744" i="1" s="1"/>
  <c r="H3736" i="1"/>
  <c r="Q3736" i="1" s="1"/>
  <c r="H3728" i="1"/>
  <c r="Q3728" i="1" s="1"/>
  <c r="H3720" i="1"/>
  <c r="Q3720" i="1" s="1"/>
  <c r="H3712" i="1"/>
  <c r="Q3712" i="1" s="1"/>
  <c r="H3704" i="1"/>
  <c r="Q3704" i="1" s="1"/>
  <c r="H3696" i="1"/>
  <c r="Q3696" i="1" s="1"/>
  <c r="H3688" i="1"/>
  <c r="Q3688" i="1" s="1"/>
  <c r="H3680" i="1"/>
  <c r="Q3680" i="1" s="1"/>
  <c r="H3672" i="1"/>
  <c r="Q3672" i="1" s="1"/>
  <c r="H3664" i="1"/>
  <c r="Q3664" i="1" s="1"/>
  <c r="H3656" i="1"/>
  <c r="Q3656" i="1" s="1"/>
  <c r="H3648" i="1"/>
  <c r="Q3648" i="1" s="1"/>
  <c r="H3640" i="1"/>
  <c r="Q3640" i="1" s="1"/>
  <c r="H3632" i="1"/>
  <c r="Q3632" i="1" s="1"/>
  <c r="H3624" i="1"/>
  <c r="Q3624" i="1" s="1"/>
  <c r="H3616" i="1"/>
  <c r="Q3616" i="1" s="1"/>
  <c r="H3608" i="1"/>
  <c r="Q3608" i="1" s="1"/>
  <c r="H3600" i="1"/>
  <c r="Q3600" i="1" s="1"/>
  <c r="H3592" i="1"/>
  <c r="Q3592" i="1" s="1"/>
  <c r="H3584" i="1"/>
  <c r="Q3584" i="1" s="1"/>
  <c r="H3576" i="1"/>
  <c r="Q3576" i="1" s="1"/>
  <c r="H3568" i="1"/>
  <c r="Q3568" i="1" s="1"/>
  <c r="H3560" i="1"/>
  <c r="Q3560" i="1" s="1"/>
  <c r="H3552" i="1"/>
  <c r="Q3552" i="1" s="1"/>
  <c r="H3544" i="1"/>
  <c r="Q3544" i="1" s="1"/>
  <c r="H3536" i="1"/>
  <c r="Q3536" i="1" s="1"/>
  <c r="H3528" i="1"/>
  <c r="Q3528" i="1" s="1"/>
  <c r="H3520" i="1"/>
  <c r="Q3520" i="1" s="1"/>
  <c r="H3512" i="1"/>
  <c r="Q3512" i="1" s="1"/>
  <c r="H3504" i="1"/>
  <c r="Q3504" i="1" s="1"/>
  <c r="H3496" i="1"/>
  <c r="Q3496" i="1" s="1"/>
  <c r="H3488" i="1"/>
  <c r="Q3488" i="1" s="1"/>
  <c r="H3480" i="1"/>
  <c r="Q3480" i="1" s="1"/>
  <c r="H3472" i="1"/>
  <c r="Q3472" i="1" s="1"/>
  <c r="H3464" i="1"/>
  <c r="Q3464" i="1" s="1"/>
  <c r="H3456" i="1"/>
  <c r="Q3456" i="1" s="1"/>
  <c r="H3448" i="1"/>
  <c r="Q3448" i="1" s="1"/>
  <c r="H3440" i="1"/>
  <c r="Q3440" i="1" s="1"/>
  <c r="H3432" i="1"/>
  <c r="Q3432" i="1" s="1"/>
  <c r="H3424" i="1"/>
  <c r="Q3424" i="1" s="1"/>
  <c r="H3416" i="1"/>
  <c r="Q3416" i="1" s="1"/>
  <c r="H3408" i="1"/>
  <c r="Q3408" i="1" s="1"/>
  <c r="H3400" i="1"/>
  <c r="Q3400" i="1" s="1"/>
  <c r="H3392" i="1"/>
  <c r="Q3392" i="1" s="1"/>
  <c r="H3384" i="1"/>
  <c r="Q3384" i="1" s="1"/>
  <c r="H3376" i="1"/>
  <c r="Q3376" i="1" s="1"/>
  <c r="H3368" i="1"/>
  <c r="Q3368" i="1" s="1"/>
  <c r="H3360" i="1"/>
  <c r="Q3360" i="1" s="1"/>
  <c r="H3352" i="1"/>
  <c r="Q3352" i="1" s="1"/>
  <c r="H3344" i="1"/>
  <c r="Q3344" i="1" s="1"/>
  <c r="H3336" i="1"/>
  <c r="Q3336" i="1" s="1"/>
  <c r="H3328" i="1"/>
  <c r="Q3328" i="1" s="1"/>
  <c r="H3320" i="1"/>
  <c r="Q3320" i="1" s="1"/>
  <c r="H3312" i="1"/>
  <c r="Q3312" i="1" s="1"/>
  <c r="H3304" i="1"/>
  <c r="Q3304" i="1" s="1"/>
  <c r="H3296" i="1"/>
  <c r="Q3296" i="1" s="1"/>
  <c r="H3288" i="1"/>
  <c r="Q3288" i="1" s="1"/>
  <c r="H3280" i="1"/>
  <c r="Q3280" i="1" s="1"/>
  <c r="H3272" i="1"/>
  <c r="Q3272" i="1" s="1"/>
  <c r="H3264" i="1"/>
  <c r="Q3264" i="1" s="1"/>
  <c r="H3256" i="1"/>
  <c r="Q3256" i="1" s="1"/>
  <c r="H3248" i="1"/>
  <c r="Q3248" i="1" s="1"/>
  <c r="H3240" i="1"/>
  <c r="Q3240" i="1" s="1"/>
  <c r="H3232" i="1"/>
  <c r="Q3232" i="1" s="1"/>
  <c r="H3224" i="1"/>
  <c r="Q3224" i="1" s="1"/>
  <c r="H3216" i="1"/>
  <c r="Q3216" i="1" s="1"/>
  <c r="H3208" i="1"/>
  <c r="Q3208" i="1" s="1"/>
  <c r="H3200" i="1"/>
  <c r="Q3200" i="1" s="1"/>
  <c r="H3192" i="1"/>
  <c r="Q3192" i="1" s="1"/>
  <c r="H3184" i="1"/>
  <c r="Q3184" i="1" s="1"/>
  <c r="H3176" i="1"/>
  <c r="Q3176" i="1" s="1"/>
  <c r="H3168" i="1"/>
  <c r="Q3168" i="1" s="1"/>
  <c r="H3160" i="1"/>
  <c r="Q3160" i="1" s="1"/>
  <c r="H3152" i="1"/>
  <c r="Q3152" i="1" s="1"/>
  <c r="H3144" i="1"/>
  <c r="Q3144" i="1" s="1"/>
  <c r="H3136" i="1"/>
  <c r="Q3136" i="1" s="1"/>
  <c r="H3128" i="1"/>
  <c r="Q3128" i="1" s="1"/>
  <c r="H3120" i="1"/>
  <c r="Q3120" i="1" s="1"/>
  <c r="H3112" i="1"/>
  <c r="Q3112" i="1" s="1"/>
  <c r="H3104" i="1"/>
  <c r="Q3104" i="1" s="1"/>
  <c r="H3096" i="1"/>
  <c r="Q3096" i="1" s="1"/>
  <c r="H3088" i="1"/>
  <c r="Q3088" i="1" s="1"/>
  <c r="H3080" i="1"/>
  <c r="Q3080" i="1" s="1"/>
  <c r="H3072" i="1"/>
  <c r="Q3072" i="1" s="1"/>
  <c r="H3064" i="1"/>
  <c r="Q3064" i="1" s="1"/>
  <c r="H3056" i="1"/>
  <c r="Q3056" i="1" s="1"/>
  <c r="H3048" i="1"/>
  <c r="Q3048" i="1" s="1"/>
  <c r="H3040" i="1"/>
  <c r="Q3040" i="1" s="1"/>
  <c r="H3032" i="1"/>
  <c r="Q3032" i="1" s="1"/>
  <c r="H3024" i="1"/>
  <c r="Q3024" i="1" s="1"/>
  <c r="H3016" i="1"/>
  <c r="Q3016" i="1" s="1"/>
  <c r="H3008" i="1"/>
  <c r="Q3008" i="1" s="1"/>
  <c r="H3000" i="1"/>
  <c r="Q3000" i="1" s="1"/>
  <c r="H2992" i="1"/>
  <c r="Q2992" i="1" s="1"/>
  <c r="H2984" i="1"/>
  <c r="Q2984" i="1" s="1"/>
  <c r="H2976" i="1"/>
  <c r="Q2976" i="1" s="1"/>
  <c r="H2968" i="1"/>
  <c r="Q2968" i="1" s="1"/>
  <c r="H2960" i="1"/>
  <c r="Q2960" i="1" s="1"/>
  <c r="H2952" i="1"/>
  <c r="Q2952" i="1" s="1"/>
  <c r="H2944" i="1"/>
  <c r="Q2944" i="1" s="1"/>
  <c r="H2936" i="1"/>
  <c r="Q2936" i="1" s="1"/>
  <c r="H2928" i="1"/>
  <c r="Q2928" i="1" s="1"/>
  <c r="H2920" i="1"/>
  <c r="Q2920" i="1" s="1"/>
  <c r="H2912" i="1"/>
  <c r="Q2912" i="1" s="1"/>
  <c r="H2904" i="1"/>
  <c r="Q2904" i="1" s="1"/>
  <c r="H2896" i="1"/>
  <c r="Q2896" i="1" s="1"/>
  <c r="H2888" i="1"/>
  <c r="Q2888" i="1" s="1"/>
  <c r="H2880" i="1"/>
  <c r="Q2880" i="1" s="1"/>
  <c r="H2872" i="1"/>
  <c r="Q2872" i="1" s="1"/>
  <c r="H2864" i="1"/>
  <c r="Q2864" i="1" s="1"/>
  <c r="H2856" i="1"/>
  <c r="Q2856" i="1" s="1"/>
  <c r="H2848" i="1"/>
  <c r="Q2848" i="1" s="1"/>
  <c r="H2840" i="1"/>
  <c r="Q2840" i="1" s="1"/>
  <c r="H2832" i="1"/>
  <c r="Q2832" i="1" s="1"/>
  <c r="H2824" i="1"/>
  <c r="Q2824" i="1" s="1"/>
  <c r="H2816" i="1"/>
  <c r="Q2816" i="1" s="1"/>
  <c r="H2808" i="1"/>
  <c r="Q2808" i="1" s="1"/>
  <c r="H2800" i="1"/>
  <c r="Q2800" i="1" s="1"/>
  <c r="H2792" i="1"/>
  <c r="Q2792" i="1" s="1"/>
  <c r="H2784" i="1"/>
  <c r="Q2784" i="1" s="1"/>
  <c r="H2776" i="1"/>
  <c r="Q2776" i="1" s="1"/>
  <c r="H2768" i="1"/>
  <c r="Q2768" i="1" s="1"/>
  <c r="H2760" i="1"/>
  <c r="Q2760" i="1" s="1"/>
  <c r="H2752" i="1"/>
  <c r="Q2752" i="1" s="1"/>
  <c r="H2744" i="1"/>
  <c r="Q2744" i="1" s="1"/>
  <c r="H2736" i="1"/>
  <c r="Q2736" i="1" s="1"/>
  <c r="H2728" i="1"/>
  <c r="Q2728" i="1" s="1"/>
  <c r="H2720" i="1"/>
  <c r="Q2720" i="1" s="1"/>
  <c r="H2712" i="1"/>
  <c r="Q2712" i="1" s="1"/>
  <c r="H2704" i="1"/>
  <c r="Q2704" i="1" s="1"/>
  <c r="H2696" i="1"/>
  <c r="Q2696" i="1" s="1"/>
  <c r="H2688" i="1"/>
  <c r="Q2688" i="1" s="1"/>
  <c r="H2680" i="1"/>
  <c r="Q2680" i="1" s="1"/>
  <c r="H2672" i="1"/>
  <c r="Q2672" i="1" s="1"/>
  <c r="H2664" i="1"/>
  <c r="Q2664" i="1" s="1"/>
  <c r="H5007" i="1"/>
  <c r="Q5007" i="1" s="1"/>
  <c r="H4999" i="1"/>
  <c r="Q4999" i="1" s="1"/>
  <c r="H4991" i="1"/>
  <c r="Q4991" i="1" s="1"/>
  <c r="H4983" i="1"/>
  <c r="Q4983" i="1" s="1"/>
  <c r="H4975" i="1"/>
  <c r="Q4975" i="1" s="1"/>
  <c r="H4967" i="1"/>
  <c r="Q4967" i="1" s="1"/>
  <c r="H4959" i="1"/>
  <c r="Q4959" i="1" s="1"/>
  <c r="H4951" i="1"/>
  <c r="Q4951" i="1" s="1"/>
  <c r="H4943" i="1"/>
  <c r="Q4943" i="1" s="1"/>
  <c r="H4935" i="1"/>
  <c r="Q4935" i="1" s="1"/>
  <c r="H4927" i="1"/>
  <c r="Q4927" i="1" s="1"/>
  <c r="H4919" i="1"/>
  <c r="Q4919" i="1" s="1"/>
  <c r="H4911" i="1"/>
  <c r="Q4911" i="1" s="1"/>
  <c r="H4903" i="1"/>
  <c r="Q4903" i="1" s="1"/>
  <c r="H4895" i="1"/>
  <c r="Q4895" i="1" s="1"/>
  <c r="H4887" i="1"/>
  <c r="Q4887" i="1" s="1"/>
  <c r="H4879" i="1"/>
  <c r="Q4879" i="1" s="1"/>
  <c r="H4871" i="1"/>
  <c r="Q4871" i="1" s="1"/>
  <c r="H4863" i="1"/>
  <c r="Q4863" i="1" s="1"/>
  <c r="H4855" i="1"/>
  <c r="Q4855" i="1" s="1"/>
  <c r="H4847" i="1"/>
  <c r="Q4847" i="1" s="1"/>
  <c r="H4839" i="1"/>
  <c r="Q4839" i="1" s="1"/>
  <c r="H4831" i="1"/>
  <c r="Q4831" i="1" s="1"/>
  <c r="H4823" i="1"/>
  <c r="Q4823" i="1" s="1"/>
  <c r="H4815" i="1"/>
  <c r="Q4815" i="1" s="1"/>
  <c r="H4807" i="1"/>
  <c r="Q4807" i="1" s="1"/>
  <c r="H4799" i="1"/>
  <c r="Q4799" i="1" s="1"/>
  <c r="H4791" i="1"/>
  <c r="Q4791" i="1" s="1"/>
  <c r="H4783" i="1"/>
  <c r="Q4783" i="1" s="1"/>
  <c r="H4775" i="1"/>
  <c r="Q4775" i="1" s="1"/>
  <c r="H4767" i="1"/>
  <c r="Q4767" i="1" s="1"/>
  <c r="H4759" i="1"/>
  <c r="Q4759" i="1" s="1"/>
  <c r="H4751" i="1"/>
  <c r="Q4751" i="1" s="1"/>
  <c r="H4743" i="1"/>
  <c r="Q4743" i="1" s="1"/>
  <c r="H4735" i="1"/>
  <c r="Q4735" i="1" s="1"/>
  <c r="H4727" i="1"/>
  <c r="Q4727" i="1" s="1"/>
  <c r="H4719" i="1"/>
  <c r="Q4719" i="1" s="1"/>
  <c r="H4711" i="1"/>
  <c r="Q4711" i="1" s="1"/>
  <c r="H4703" i="1"/>
  <c r="Q4703" i="1" s="1"/>
  <c r="H4695" i="1"/>
  <c r="Q4695" i="1" s="1"/>
  <c r="H4687" i="1"/>
  <c r="Q4687" i="1" s="1"/>
  <c r="H4679" i="1"/>
  <c r="Q4679" i="1" s="1"/>
  <c r="H4671" i="1"/>
  <c r="Q4671" i="1" s="1"/>
  <c r="H4663" i="1"/>
  <c r="Q4663" i="1" s="1"/>
  <c r="H4655" i="1"/>
  <c r="Q4655" i="1" s="1"/>
  <c r="H4647" i="1"/>
  <c r="Q4647" i="1" s="1"/>
  <c r="H4639" i="1"/>
  <c r="Q4639" i="1" s="1"/>
  <c r="H4631" i="1"/>
  <c r="Q4631" i="1" s="1"/>
  <c r="H4623" i="1"/>
  <c r="Q4623" i="1" s="1"/>
  <c r="H4615" i="1"/>
  <c r="Q4615" i="1" s="1"/>
  <c r="H4607" i="1"/>
  <c r="Q4607" i="1" s="1"/>
  <c r="H4599" i="1"/>
  <c r="Q4599" i="1" s="1"/>
  <c r="H4591" i="1"/>
  <c r="Q4591" i="1" s="1"/>
  <c r="H4583" i="1"/>
  <c r="Q4583" i="1" s="1"/>
  <c r="H4575" i="1"/>
  <c r="Q4575" i="1" s="1"/>
  <c r="H4567" i="1"/>
  <c r="Q4567" i="1" s="1"/>
  <c r="H4559" i="1"/>
  <c r="Q4559" i="1" s="1"/>
  <c r="H4551" i="1"/>
  <c r="Q4551" i="1" s="1"/>
  <c r="H4543" i="1"/>
  <c r="Q4543" i="1" s="1"/>
  <c r="H4535" i="1"/>
  <c r="Q4535" i="1" s="1"/>
  <c r="H4527" i="1"/>
  <c r="Q4527" i="1" s="1"/>
  <c r="H4519" i="1"/>
  <c r="Q4519" i="1" s="1"/>
  <c r="H4511" i="1"/>
  <c r="Q4511" i="1" s="1"/>
  <c r="H4503" i="1"/>
  <c r="Q4503" i="1" s="1"/>
  <c r="H4495" i="1"/>
  <c r="Q4495" i="1" s="1"/>
  <c r="H4487" i="1"/>
  <c r="Q4487" i="1" s="1"/>
  <c r="H4479" i="1"/>
  <c r="Q4479" i="1" s="1"/>
  <c r="H4471" i="1"/>
  <c r="Q4471" i="1" s="1"/>
  <c r="H4463" i="1"/>
  <c r="Q4463" i="1" s="1"/>
  <c r="H4455" i="1"/>
  <c r="Q4455" i="1" s="1"/>
  <c r="H4447" i="1"/>
  <c r="Q4447" i="1" s="1"/>
  <c r="H4439" i="1"/>
  <c r="Q4439" i="1" s="1"/>
  <c r="H4431" i="1"/>
  <c r="Q4431" i="1" s="1"/>
  <c r="H4423" i="1"/>
  <c r="Q4423" i="1" s="1"/>
  <c r="H4415" i="1"/>
  <c r="Q4415" i="1" s="1"/>
  <c r="H4407" i="1"/>
  <c r="Q4407" i="1" s="1"/>
  <c r="H4399" i="1"/>
  <c r="Q4399" i="1" s="1"/>
  <c r="H4391" i="1"/>
  <c r="Q4391" i="1" s="1"/>
  <c r="H4383" i="1"/>
  <c r="Q4383" i="1" s="1"/>
  <c r="H4375" i="1"/>
  <c r="Q4375" i="1" s="1"/>
  <c r="H4367" i="1"/>
  <c r="Q4367" i="1" s="1"/>
  <c r="H4359" i="1"/>
  <c r="Q4359" i="1" s="1"/>
  <c r="H4351" i="1"/>
  <c r="Q4351" i="1" s="1"/>
  <c r="H4343" i="1"/>
  <c r="Q4343" i="1" s="1"/>
  <c r="H4335" i="1"/>
  <c r="Q4335" i="1" s="1"/>
  <c r="H4327" i="1"/>
  <c r="Q4327" i="1" s="1"/>
  <c r="H4319" i="1"/>
  <c r="Q4319" i="1" s="1"/>
  <c r="H4311" i="1"/>
  <c r="Q4311" i="1" s="1"/>
  <c r="H4303" i="1"/>
  <c r="Q4303" i="1" s="1"/>
  <c r="H4295" i="1"/>
  <c r="Q4295" i="1" s="1"/>
  <c r="H4287" i="1"/>
  <c r="Q4287" i="1" s="1"/>
  <c r="H4279" i="1"/>
  <c r="Q4279" i="1" s="1"/>
  <c r="H4271" i="1"/>
  <c r="Q4271" i="1" s="1"/>
  <c r="H4263" i="1"/>
  <c r="Q4263" i="1" s="1"/>
  <c r="H4255" i="1"/>
  <c r="Q4255" i="1" s="1"/>
  <c r="H4247" i="1"/>
  <c r="Q4247" i="1" s="1"/>
  <c r="H4239" i="1"/>
  <c r="Q4239" i="1" s="1"/>
  <c r="H4231" i="1"/>
  <c r="Q4231" i="1" s="1"/>
  <c r="H4223" i="1"/>
  <c r="Q4223" i="1" s="1"/>
  <c r="H4215" i="1"/>
  <c r="Q4215" i="1" s="1"/>
  <c r="H4207" i="1"/>
  <c r="Q4207" i="1" s="1"/>
  <c r="H4199" i="1"/>
  <c r="Q4199" i="1" s="1"/>
  <c r="H4191" i="1"/>
  <c r="Q4191" i="1" s="1"/>
  <c r="H5006" i="1"/>
  <c r="Q5006" i="1" s="1"/>
  <c r="H4998" i="1"/>
  <c r="Q4998" i="1" s="1"/>
  <c r="H4990" i="1"/>
  <c r="Q4990" i="1" s="1"/>
  <c r="H4982" i="1"/>
  <c r="Q4982" i="1" s="1"/>
  <c r="H4974" i="1"/>
  <c r="Q4974" i="1" s="1"/>
  <c r="H4966" i="1"/>
  <c r="Q4966" i="1" s="1"/>
  <c r="H4958" i="1"/>
  <c r="Q4958" i="1" s="1"/>
  <c r="H4950" i="1"/>
  <c r="Q4950" i="1" s="1"/>
  <c r="H4942" i="1"/>
  <c r="Q4942" i="1" s="1"/>
  <c r="H4934" i="1"/>
  <c r="Q4934" i="1" s="1"/>
  <c r="H4926" i="1"/>
  <c r="Q4926" i="1" s="1"/>
  <c r="H4918" i="1"/>
  <c r="Q4918" i="1" s="1"/>
  <c r="H4910" i="1"/>
  <c r="Q4910" i="1" s="1"/>
  <c r="H4902" i="1"/>
  <c r="Q4902" i="1" s="1"/>
  <c r="H4894" i="1"/>
  <c r="Q4894" i="1" s="1"/>
  <c r="H4886" i="1"/>
  <c r="Q4886" i="1" s="1"/>
  <c r="H4878" i="1"/>
  <c r="Q4878" i="1" s="1"/>
  <c r="H4870" i="1"/>
  <c r="Q4870" i="1" s="1"/>
  <c r="H4862" i="1"/>
  <c r="Q4862" i="1" s="1"/>
  <c r="H4854" i="1"/>
  <c r="Q4854" i="1" s="1"/>
  <c r="H4846" i="1"/>
  <c r="Q4846" i="1" s="1"/>
  <c r="H4838" i="1"/>
  <c r="Q4838" i="1" s="1"/>
  <c r="H4830" i="1"/>
  <c r="Q4830" i="1" s="1"/>
  <c r="H4822" i="1"/>
  <c r="Q4822" i="1" s="1"/>
  <c r="H4814" i="1"/>
  <c r="Q4814" i="1" s="1"/>
  <c r="H4806" i="1"/>
  <c r="Q4806" i="1" s="1"/>
  <c r="H4798" i="1"/>
  <c r="Q4798" i="1" s="1"/>
  <c r="H4790" i="1"/>
  <c r="Q4790" i="1" s="1"/>
  <c r="H4782" i="1"/>
  <c r="Q4782" i="1" s="1"/>
  <c r="H4774" i="1"/>
  <c r="Q4774" i="1" s="1"/>
  <c r="H4766" i="1"/>
  <c r="Q4766" i="1" s="1"/>
  <c r="H4758" i="1"/>
  <c r="Q4758" i="1" s="1"/>
  <c r="H4750" i="1"/>
  <c r="Q4750" i="1" s="1"/>
  <c r="H4742" i="1"/>
  <c r="Q4742" i="1" s="1"/>
  <c r="H4734" i="1"/>
  <c r="Q4734" i="1" s="1"/>
  <c r="H4726" i="1"/>
  <c r="Q4726" i="1" s="1"/>
  <c r="H4718" i="1"/>
  <c r="Q4718" i="1" s="1"/>
  <c r="H4710" i="1"/>
  <c r="Q4710" i="1" s="1"/>
  <c r="H4702" i="1"/>
  <c r="Q4702" i="1" s="1"/>
  <c r="H4694" i="1"/>
  <c r="Q4694" i="1" s="1"/>
  <c r="H4686" i="1"/>
  <c r="Q4686" i="1" s="1"/>
  <c r="H4678" i="1"/>
  <c r="Q4678" i="1" s="1"/>
  <c r="H4670" i="1"/>
  <c r="Q4670" i="1" s="1"/>
  <c r="H4662" i="1"/>
  <c r="Q4662" i="1" s="1"/>
  <c r="H4654" i="1"/>
  <c r="Q4654" i="1" s="1"/>
  <c r="H4646" i="1"/>
  <c r="Q4646" i="1" s="1"/>
  <c r="H4638" i="1"/>
  <c r="Q4638" i="1" s="1"/>
  <c r="H4630" i="1"/>
  <c r="Q4630" i="1" s="1"/>
  <c r="H4622" i="1"/>
  <c r="Q4622" i="1" s="1"/>
  <c r="H4614" i="1"/>
  <c r="Q4614" i="1" s="1"/>
  <c r="H4606" i="1"/>
  <c r="Q4606" i="1" s="1"/>
  <c r="H4598" i="1"/>
  <c r="Q4598" i="1" s="1"/>
  <c r="H4590" i="1"/>
  <c r="Q4590" i="1" s="1"/>
  <c r="H4582" i="1"/>
  <c r="Q4582" i="1" s="1"/>
  <c r="H4574" i="1"/>
  <c r="Q4574" i="1" s="1"/>
  <c r="H4566" i="1"/>
  <c r="Q4566" i="1" s="1"/>
  <c r="H4558" i="1"/>
  <c r="Q4558" i="1" s="1"/>
  <c r="H4550" i="1"/>
  <c r="Q4550" i="1" s="1"/>
  <c r="H4542" i="1"/>
  <c r="Q4542" i="1" s="1"/>
  <c r="H4534" i="1"/>
  <c r="Q4534" i="1" s="1"/>
  <c r="H4526" i="1"/>
  <c r="Q4526" i="1" s="1"/>
  <c r="H4518" i="1"/>
  <c r="Q4518" i="1" s="1"/>
  <c r="H4510" i="1"/>
  <c r="Q4510" i="1" s="1"/>
  <c r="H4502" i="1"/>
  <c r="Q4502" i="1" s="1"/>
  <c r="H4494" i="1"/>
  <c r="Q4494" i="1" s="1"/>
  <c r="H4486" i="1"/>
  <c r="Q4486" i="1" s="1"/>
  <c r="H4478" i="1"/>
  <c r="Q4478" i="1" s="1"/>
  <c r="H4470" i="1"/>
  <c r="Q4470" i="1" s="1"/>
  <c r="H4462" i="1"/>
  <c r="Q4462" i="1" s="1"/>
  <c r="H4454" i="1"/>
  <c r="Q4454" i="1" s="1"/>
  <c r="H4446" i="1"/>
  <c r="Q4446" i="1" s="1"/>
  <c r="H4438" i="1"/>
  <c r="Q4438" i="1" s="1"/>
  <c r="H4430" i="1"/>
  <c r="Q4430" i="1" s="1"/>
  <c r="H4422" i="1"/>
  <c r="Q4422" i="1" s="1"/>
  <c r="H4414" i="1"/>
  <c r="Q4414" i="1" s="1"/>
  <c r="H4406" i="1"/>
  <c r="Q4406" i="1" s="1"/>
  <c r="H4398" i="1"/>
  <c r="Q4398" i="1" s="1"/>
  <c r="H4390" i="1"/>
  <c r="Q4390" i="1" s="1"/>
  <c r="H4382" i="1"/>
  <c r="Q4382" i="1" s="1"/>
  <c r="H4374" i="1"/>
  <c r="Q4374" i="1" s="1"/>
  <c r="H4366" i="1"/>
  <c r="Q4366" i="1" s="1"/>
  <c r="H4358" i="1"/>
  <c r="Q4358" i="1" s="1"/>
  <c r="H4350" i="1"/>
  <c r="Q4350" i="1" s="1"/>
  <c r="H4342" i="1"/>
  <c r="Q4342" i="1" s="1"/>
  <c r="H4334" i="1"/>
  <c r="Q4334" i="1" s="1"/>
  <c r="H4326" i="1"/>
  <c r="Q4326" i="1" s="1"/>
  <c r="H4318" i="1"/>
  <c r="Q4318" i="1" s="1"/>
  <c r="H4310" i="1"/>
  <c r="Q4310" i="1" s="1"/>
  <c r="H4302" i="1"/>
  <c r="Q4302" i="1" s="1"/>
  <c r="H4294" i="1"/>
  <c r="Q4294" i="1" s="1"/>
  <c r="H4286" i="1"/>
  <c r="Q4286" i="1" s="1"/>
  <c r="H4278" i="1"/>
  <c r="Q4278" i="1" s="1"/>
  <c r="H4270" i="1"/>
  <c r="Q4270" i="1" s="1"/>
  <c r="H4262" i="1"/>
  <c r="Q4262" i="1" s="1"/>
  <c r="H4254" i="1"/>
  <c r="Q4254" i="1" s="1"/>
  <c r="H4246" i="1"/>
  <c r="Q4246" i="1" s="1"/>
  <c r="H4238" i="1"/>
  <c r="Q4238" i="1" s="1"/>
  <c r="H4230" i="1"/>
  <c r="Q4230" i="1" s="1"/>
  <c r="H4222" i="1"/>
  <c r="Q4222" i="1" s="1"/>
  <c r="H4214" i="1"/>
  <c r="Q4214" i="1" s="1"/>
  <c r="H4206" i="1"/>
  <c r="Q4206" i="1" s="1"/>
  <c r="H4198" i="1"/>
  <c r="Q4198" i="1" s="1"/>
  <c r="H4190" i="1"/>
  <c r="Q4190" i="1" s="1"/>
  <c r="H4182" i="1"/>
  <c r="Q4182" i="1" s="1"/>
  <c r="H4174" i="1"/>
  <c r="Q4174" i="1" s="1"/>
  <c r="H4166" i="1"/>
  <c r="Q4166" i="1" s="1"/>
  <c r="H4158" i="1"/>
  <c r="Q4158" i="1" s="1"/>
  <c r="H4150" i="1"/>
  <c r="Q4150" i="1" s="1"/>
  <c r="H4142" i="1"/>
  <c r="Q4142" i="1" s="1"/>
  <c r="H4134" i="1"/>
  <c r="Q4134" i="1" s="1"/>
  <c r="H4126" i="1"/>
  <c r="Q4126" i="1" s="1"/>
  <c r="H4118" i="1"/>
  <c r="Q4118" i="1" s="1"/>
  <c r="H4110" i="1"/>
  <c r="Q4110" i="1" s="1"/>
  <c r="H4102" i="1"/>
  <c r="Q4102" i="1" s="1"/>
  <c r="H4094" i="1"/>
  <c r="Q4094" i="1" s="1"/>
  <c r="H4086" i="1"/>
  <c r="Q4086" i="1" s="1"/>
  <c r="H4078" i="1"/>
  <c r="Q4078" i="1" s="1"/>
  <c r="H4070" i="1"/>
  <c r="Q4070" i="1" s="1"/>
  <c r="H4062" i="1"/>
  <c r="Q4062" i="1" s="1"/>
  <c r="H4054" i="1"/>
  <c r="Q4054" i="1" s="1"/>
  <c r="H4046" i="1"/>
  <c r="Q4046" i="1" s="1"/>
  <c r="H4038" i="1"/>
  <c r="Q4038" i="1" s="1"/>
  <c r="H4030" i="1"/>
  <c r="Q4030" i="1" s="1"/>
  <c r="H4022" i="1"/>
  <c r="Q4022" i="1" s="1"/>
  <c r="H4014" i="1"/>
  <c r="Q4014" i="1" s="1"/>
  <c r="H4006" i="1"/>
  <c r="Q4006" i="1" s="1"/>
  <c r="H3998" i="1"/>
  <c r="Q3998" i="1" s="1"/>
  <c r="H3990" i="1"/>
  <c r="Q3990" i="1" s="1"/>
  <c r="H3982" i="1"/>
  <c r="Q3982" i="1" s="1"/>
  <c r="H3974" i="1"/>
  <c r="Q3974" i="1" s="1"/>
  <c r="H3966" i="1"/>
  <c r="Q3966" i="1" s="1"/>
  <c r="H3958" i="1"/>
  <c r="Q3958" i="1" s="1"/>
  <c r="H3950" i="1"/>
  <c r="Q3950" i="1" s="1"/>
  <c r="H3942" i="1"/>
  <c r="Q3942" i="1" s="1"/>
  <c r="H3934" i="1"/>
  <c r="Q3934" i="1" s="1"/>
  <c r="H3926" i="1"/>
  <c r="Q3926" i="1" s="1"/>
  <c r="H3918" i="1"/>
  <c r="Q3918" i="1" s="1"/>
  <c r="H3910" i="1"/>
  <c r="Q3910" i="1" s="1"/>
  <c r="H3902" i="1"/>
  <c r="Q3902" i="1" s="1"/>
  <c r="H3894" i="1"/>
  <c r="Q3894" i="1" s="1"/>
  <c r="H3886" i="1"/>
  <c r="Q3886" i="1" s="1"/>
  <c r="H3878" i="1"/>
  <c r="Q3878" i="1" s="1"/>
  <c r="H3870" i="1"/>
  <c r="Q3870" i="1" s="1"/>
  <c r="H3862" i="1"/>
  <c r="Q3862" i="1" s="1"/>
  <c r="H3854" i="1"/>
  <c r="Q3854" i="1" s="1"/>
  <c r="H3846" i="1"/>
  <c r="Q3846" i="1" s="1"/>
  <c r="H3838" i="1"/>
  <c r="Q3838" i="1" s="1"/>
  <c r="H3830" i="1"/>
  <c r="Q3830" i="1" s="1"/>
  <c r="H3822" i="1"/>
  <c r="Q3822" i="1" s="1"/>
  <c r="H3814" i="1"/>
  <c r="Q3814" i="1" s="1"/>
  <c r="H3806" i="1"/>
  <c r="Q3806" i="1" s="1"/>
  <c r="H3798" i="1"/>
  <c r="Q3798" i="1" s="1"/>
  <c r="H3790" i="1"/>
  <c r="Q3790" i="1" s="1"/>
  <c r="H3782" i="1"/>
  <c r="Q3782" i="1" s="1"/>
  <c r="H3774" i="1"/>
  <c r="Q3774" i="1" s="1"/>
  <c r="H3766" i="1"/>
  <c r="Q3766" i="1" s="1"/>
  <c r="H3758" i="1"/>
  <c r="Q3758" i="1" s="1"/>
  <c r="H3750" i="1"/>
  <c r="Q3750" i="1" s="1"/>
  <c r="H5013" i="1"/>
  <c r="Q5013" i="1" s="1"/>
  <c r="H5005" i="1"/>
  <c r="Q5005" i="1" s="1"/>
  <c r="H4997" i="1"/>
  <c r="Q4997" i="1" s="1"/>
  <c r="H4989" i="1"/>
  <c r="Q4989" i="1" s="1"/>
  <c r="H4981" i="1"/>
  <c r="Q4981" i="1" s="1"/>
  <c r="H4973" i="1"/>
  <c r="Q4973" i="1" s="1"/>
  <c r="H4965" i="1"/>
  <c r="Q4965" i="1" s="1"/>
  <c r="H4957" i="1"/>
  <c r="Q4957" i="1" s="1"/>
  <c r="H4949" i="1"/>
  <c r="Q4949" i="1" s="1"/>
  <c r="H4941" i="1"/>
  <c r="Q4941" i="1" s="1"/>
  <c r="H4933" i="1"/>
  <c r="Q4933" i="1" s="1"/>
  <c r="H4925" i="1"/>
  <c r="Q4925" i="1" s="1"/>
  <c r="H4917" i="1"/>
  <c r="Q4917" i="1" s="1"/>
  <c r="H4909" i="1"/>
  <c r="Q4909" i="1" s="1"/>
  <c r="H4901" i="1"/>
  <c r="Q4901" i="1" s="1"/>
  <c r="H4893" i="1"/>
  <c r="Q4893" i="1" s="1"/>
  <c r="H4885" i="1"/>
  <c r="Q4885" i="1" s="1"/>
  <c r="H4877" i="1"/>
  <c r="Q4877" i="1" s="1"/>
  <c r="H4869" i="1"/>
  <c r="Q4869" i="1" s="1"/>
  <c r="H4861" i="1"/>
  <c r="Q4861" i="1" s="1"/>
  <c r="H4853" i="1"/>
  <c r="Q4853" i="1" s="1"/>
  <c r="H4845" i="1"/>
  <c r="Q4845" i="1" s="1"/>
  <c r="H4837" i="1"/>
  <c r="Q4837" i="1" s="1"/>
  <c r="H4829" i="1"/>
  <c r="Q4829" i="1" s="1"/>
  <c r="H4821" i="1"/>
  <c r="Q4821" i="1" s="1"/>
  <c r="H4813" i="1"/>
  <c r="Q4813" i="1" s="1"/>
  <c r="H4805" i="1"/>
  <c r="Q4805" i="1" s="1"/>
  <c r="H4797" i="1"/>
  <c r="Q4797" i="1" s="1"/>
  <c r="H4789" i="1"/>
  <c r="Q4789" i="1" s="1"/>
  <c r="H4781" i="1"/>
  <c r="Q4781" i="1" s="1"/>
  <c r="H4773" i="1"/>
  <c r="Q4773" i="1" s="1"/>
  <c r="H4765" i="1"/>
  <c r="Q4765" i="1" s="1"/>
  <c r="H4757" i="1"/>
  <c r="Q4757" i="1" s="1"/>
  <c r="H4749" i="1"/>
  <c r="Q4749" i="1" s="1"/>
  <c r="H4741" i="1"/>
  <c r="Q4741" i="1" s="1"/>
  <c r="H4733" i="1"/>
  <c r="Q4733" i="1" s="1"/>
  <c r="H4725" i="1"/>
  <c r="Q4725" i="1" s="1"/>
  <c r="H4717" i="1"/>
  <c r="Q4717" i="1" s="1"/>
  <c r="H4709" i="1"/>
  <c r="Q4709" i="1" s="1"/>
  <c r="H4701" i="1"/>
  <c r="Q4701" i="1" s="1"/>
  <c r="H4693" i="1"/>
  <c r="Q4693" i="1" s="1"/>
  <c r="H4685" i="1"/>
  <c r="Q4685" i="1" s="1"/>
  <c r="H4677" i="1"/>
  <c r="Q4677" i="1" s="1"/>
  <c r="H4669" i="1"/>
  <c r="Q4669" i="1" s="1"/>
  <c r="H4661" i="1"/>
  <c r="Q4661" i="1" s="1"/>
  <c r="H4653" i="1"/>
  <c r="Q4653" i="1" s="1"/>
  <c r="H4645" i="1"/>
  <c r="Q4645" i="1" s="1"/>
  <c r="H4637" i="1"/>
  <c r="Q4637" i="1" s="1"/>
  <c r="H4629" i="1"/>
  <c r="Q4629" i="1" s="1"/>
  <c r="H4621" i="1"/>
  <c r="Q4621" i="1" s="1"/>
  <c r="H4613" i="1"/>
  <c r="Q4613" i="1" s="1"/>
  <c r="H4605" i="1"/>
  <c r="Q4605" i="1" s="1"/>
  <c r="H4597" i="1"/>
  <c r="Q4597" i="1" s="1"/>
  <c r="H4589" i="1"/>
  <c r="Q4589" i="1" s="1"/>
  <c r="H4581" i="1"/>
  <c r="Q4581" i="1" s="1"/>
  <c r="H4573" i="1"/>
  <c r="Q4573" i="1" s="1"/>
  <c r="H4565" i="1"/>
  <c r="Q4565" i="1" s="1"/>
  <c r="H4557" i="1"/>
  <c r="Q4557" i="1" s="1"/>
  <c r="H4549" i="1"/>
  <c r="Q4549" i="1" s="1"/>
  <c r="H4541" i="1"/>
  <c r="Q4541" i="1" s="1"/>
  <c r="H4533" i="1"/>
  <c r="Q4533" i="1" s="1"/>
  <c r="H4525" i="1"/>
  <c r="Q4525" i="1" s="1"/>
  <c r="H4517" i="1"/>
  <c r="Q4517" i="1" s="1"/>
  <c r="H4509" i="1"/>
  <c r="Q4509" i="1" s="1"/>
  <c r="H4501" i="1"/>
  <c r="Q4501" i="1" s="1"/>
  <c r="H4493" i="1"/>
  <c r="Q4493" i="1" s="1"/>
  <c r="H4485" i="1"/>
  <c r="Q4485" i="1" s="1"/>
  <c r="H4477" i="1"/>
  <c r="Q4477" i="1" s="1"/>
  <c r="H4469" i="1"/>
  <c r="Q4469" i="1" s="1"/>
  <c r="H4461" i="1"/>
  <c r="Q4461" i="1" s="1"/>
  <c r="H4453" i="1"/>
  <c r="Q4453" i="1" s="1"/>
  <c r="H4445" i="1"/>
  <c r="Q4445" i="1" s="1"/>
  <c r="H4437" i="1"/>
  <c r="Q4437" i="1" s="1"/>
  <c r="H4429" i="1"/>
  <c r="Q4429" i="1" s="1"/>
  <c r="H4421" i="1"/>
  <c r="Q4421" i="1" s="1"/>
  <c r="H4413" i="1"/>
  <c r="Q4413" i="1" s="1"/>
  <c r="H4405" i="1"/>
  <c r="Q4405" i="1" s="1"/>
  <c r="H4397" i="1"/>
  <c r="Q4397" i="1" s="1"/>
  <c r="H4389" i="1"/>
  <c r="Q4389" i="1" s="1"/>
  <c r="H4381" i="1"/>
  <c r="Q4381" i="1" s="1"/>
  <c r="H4373" i="1"/>
  <c r="Q4373" i="1" s="1"/>
  <c r="H4365" i="1"/>
  <c r="Q4365" i="1" s="1"/>
  <c r="H4357" i="1"/>
  <c r="Q4357" i="1" s="1"/>
  <c r="H4349" i="1"/>
  <c r="Q4349" i="1" s="1"/>
  <c r="H4341" i="1"/>
  <c r="Q4341" i="1" s="1"/>
  <c r="H4333" i="1"/>
  <c r="Q4333" i="1" s="1"/>
  <c r="H4325" i="1"/>
  <c r="Q4325" i="1" s="1"/>
  <c r="H4317" i="1"/>
  <c r="Q4317" i="1" s="1"/>
  <c r="H4309" i="1"/>
  <c r="Q4309" i="1" s="1"/>
  <c r="H4301" i="1"/>
  <c r="Q4301" i="1" s="1"/>
  <c r="H4293" i="1"/>
  <c r="Q4293" i="1" s="1"/>
  <c r="H4285" i="1"/>
  <c r="Q4285" i="1" s="1"/>
  <c r="H4277" i="1"/>
  <c r="Q4277" i="1" s="1"/>
  <c r="H4269" i="1"/>
  <c r="Q4269" i="1" s="1"/>
  <c r="H4261" i="1"/>
  <c r="Q4261" i="1" s="1"/>
  <c r="H4253" i="1"/>
  <c r="Q4253" i="1" s="1"/>
  <c r="H4245" i="1"/>
  <c r="Q4245" i="1" s="1"/>
  <c r="H4237" i="1"/>
  <c r="Q4237" i="1" s="1"/>
  <c r="H4229" i="1"/>
  <c r="Q4229" i="1" s="1"/>
  <c r="H4221" i="1"/>
  <c r="Q4221" i="1" s="1"/>
  <c r="H4213" i="1"/>
  <c r="Q4213" i="1" s="1"/>
  <c r="H4205" i="1"/>
  <c r="Q4205" i="1" s="1"/>
  <c r="H4197" i="1"/>
  <c r="Q4197" i="1" s="1"/>
  <c r="H4189" i="1"/>
  <c r="Q4189" i="1" s="1"/>
  <c r="H4181" i="1"/>
  <c r="Q4181" i="1" s="1"/>
  <c r="H4173" i="1"/>
  <c r="Q4173" i="1" s="1"/>
  <c r="H4165" i="1"/>
  <c r="Q4165" i="1" s="1"/>
  <c r="H4157" i="1"/>
  <c r="Q4157" i="1" s="1"/>
  <c r="H4149" i="1"/>
  <c r="Q4149" i="1" s="1"/>
  <c r="H4141" i="1"/>
  <c r="Q4141" i="1" s="1"/>
  <c r="H4133" i="1"/>
  <c r="Q4133" i="1" s="1"/>
  <c r="H4125" i="1"/>
  <c r="Q4125" i="1" s="1"/>
  <c r="H4117" i="1"/>
  <c r="Q4117" i="1" s="1"/>
  <c r="H4109" i="1"/>
  <c r="Q4109" i="1" s="1"/>
  <c r="H4101" i="1"/>
  <c r="Q4101" i="1" s="1"/>
  <c r="H4093" i="1"/>
  <c r="Q4093" i="1" s="1"/>
  <c r="H4085" i="1"/>
  <c r="Q4085" i="1" s="1"/>
  <c r="H4077" i="1"/>
  <c r="Q4077" i="1" s="1"/>
  <c r="H4069" i="1"/>
  <c r="Q4069" i="1" s="1"/>
  <c r="H4061" i="1"/>
  <c r="Q4061" i="1" s="1"/>
  <c r="H4053" i="1"/>
  <c r="Q4053" i="1" s="1"/>
  <c r="H4045" i="1"/>
  <c r="Q4045" i="1" s="1"/>
  <c r="H4037" i="1"/>
  <c r="Q4037" i="1" s="1"/>
  <c r="H4029" i="1"/>
  <c r="Q4029" i="1" s="1"/>
  <c r="H4021" i="1"/>
  <c r="Q4021" i="1" s="1"/>
  <c r="H4013" i="1"/>
  <c r="Q4013" i="1" s="1"/>
  <c r="H4005" i="1"/>
  <c r="Q4005" i="1" s="1"/>
  <c r="H3997" i="1"/>
  <c r="Q3997" i="1" s="1"/>
  <c r="H3989" i="1"/>
  <c r="Q3989" i="1" s="1"/>
  <c r="H3981" i="1"/>
  <c r="Q3981" i="1" s="1"/>
  <c r="H3973" i="1"/>
  <c r="Q3973" i="1" s="1"/>
  <c r="H3965" i="1"/>
  <c r="Q3965" i="1" s="1"/>
  <c r="H3957" i="1"/>
  <c r="Q3957" i="1" s="1"/>
  <c r="H3949" i="1"/>
  <c r="Q3949" i="1" s="1"/>
  <c r="H3941" i="1"/>
  <c r="Q3941" i="1" s="1"/>
  <c r="H3933" i="1"/>
  <c r="Q3933" i="1" s="1"/>
  <c r="H3925" i="1"/>
  <c r="Q3925" i="1" s="1"/>
  <c r="H3917" i="1"/>
  <c r="Q3917" i="1" s="1"/>
  <c r="H3909" i="1"/>
  <c r="Q3909" i="1" s="1"/>
  <c r="H3901" i="1"/>
  <c r="Q3901" i="1" s="1"/>
  <c r="H3893" i="1"/>
  <c r="Q3893" i="1" s="1"/>
  <c r="H3885" i="1"/>
  <c r="Q3885" i="1" s="1"/>
  <c r="H3877" i="1"/>
  <c r="Q3877" i="1" s="1"/>
  <c r="H3869" i="1"/>
  <c r="Q3869" i="1" s="1"/>
  <c r="H3861" i="1"/>
  <c r="Q3861" i="1" s="1"/>
  <c r="H3853" i="1"/>
  <c r="Q3853" i="1" s="1"/>
  <c r="H3845" i="1"/>
  <c r="Q3845" i="1" s="1"/>
  <c r="H3837" i="1"/>
  <c r="Q3837" i="1" s="1"/>
  <c r="H3829" i="1"/>
  <c r="Q3829" i="1" s="1"/>
  <c r="H3821" i="1"/>
  <c r="Q3821" i="1" s="1"/>
  <c r="H3813" i="1"/>
  <c r="Q3813" i="1" s="1"/>
  <c r="H3805" i="1"/>
  <c r="Q3805" i="1" s="1"/>
  <c r="H3797" i="1"/>
  <c r="Q3797" i="1" s="1"/>
  <c r="H3789" i="1"/>
  <c r="Q3789" i="1" s="1"/>
  <c r="H3781" i="1"/>
  <c r="Q3781" i="1" s="1"/>
  <c r="H3773" i="1"/>
  <c r="Q3773" i="1" s="1"/>
  <c r="H3765" i="1"/>
  <c r="Q3765" i="1" s="1"/>
  <c r="H3757" i="1"/>
  <c r="Q3757" i="1" s="1"/>
  <c r="H3749" i="1"/>
  <c r="Q3749" i="1" s="1"/>
  <c r="H3741" i="1"/>
  <c r="Q3741" i="1" s="1"/>
  <c r="H3733" i="1"/>
  <c r="Q3733" i="1" s="1"/>
  <c r="H3725" i="1"/>
  <c r="Q3725" i="1" s="1"/>
  <c r="H3717" i="1"/>
  <c r="Q3717" i="1" s="1"/>
  <c r="H3709" i="1"/>
  <c r="Q3709" i="1" s="1"/>
  <c r="H3701" i="1"/>
  <c r="Q3701" i="1" s="1"/>
  <c r="H3693" i="1"/>
  <c r="Q3693" i="1" s="1"/>
  <c r="H3685" i="1"/>
  <c r="Q3685" i="1" s="1"/>
  <c r="H3677" i="1"/>
  <c r="Q3677" i="1" s="1"/>
  <c r="H3669" i="1"/>
  <c r="Q3669" i="1" s="1"/>
  <c r="H3661" i="1"/>
  <c r="Q3661" i="1" s="1"/>
  <c r="H3653" i="1"/>
  <c r="Q3653" i="1" s="1"/>
  <c r="H3645" i="1"/>
  <c r="Q3645" i="1" s="1"/>
  <c r="H3637" i="1"/>
  <c r="Q3637" i="1" s="1"/>
  <c r="H3629" i="1"/>
  <c r="Q3629" i="1" s="1"/>
  <c r="H3621" i="1"/>
  <c r="Q3621" i="1" s="1"/>
  <c r="H3613" i="1"/>
  <c r="Q3613" i="1" s="1"/>
  <c r="H3605" i="1"/>
  <c r="Q3605" i="1" s="1"/>
  <c r="H3597" i="1"/>
  <c r="Q3597" i="1" s="1"/>
  <c r="H3589" i="1"/>
  <c r="Q3589" i="1" s="1"/>
  <c r="H3581" i="1"/>
  <c r="Q3581" i="1" s="1"/>
  <c r="H3573" i="1"/>
  <c r="Q3573" i="1" s="1"/>
  <c r="H3565" i="1"/>
  <c r="Q3565" i="1" s="1"/>
  <c r="H3557" i="1"/>
  <c r="Q3557" i="1" s="1"/>
  <c r="H3549" i="1"/>
  <c r="Q3549" i="1" s="1"/>
  <c r="H3541" i="1"/>
  <c r="Q3541" i="1" s="1"/>
  <c r="H3533" i="1"/>
  <c r="Q3533" i="1" s="1"/>
  <c r="H3525" i="1"/>
  <c r="Q3525" i="1" s="1"/>
  <c r="H3517" i="1"/>
  <c r="Q3517" i="1" s="1"/>
  <c r="H3509" i="1"/>
  <c r="Q3509" i="1" s="1"/>
  <c r="H3501" i="1"/>
  <c r="Q3501" i="1" s="1"/>
  <c r="H3493" i="1"/>
  <c r="Q3493" i="1" s="1"/>
  <c r="H3485" i="1"/>
  <c r="Q3485" i="1" s="1"/>
  <c r="H3477" i="1"/>
  <c r="Q3477" i="1" s="1"/>
  <c r="H3469" i="1"/>
  <c r="Q3469" i="1" s="1"/>
  <c r="H3461" i="1"/>
  <c r="Q3461" i="1" s="1"/>
  <c r="H3453" i="1"/>
  <c r="Q3453" i="1" s="1"/>
  <c r="H3445" i="1"/>
  <c r="Q3445" i="1" s="1"/>
  <c r="H3437" i="1"/>
  <c r="Q3437" i="1" s="1"/>
  <c r="H3429" i="1"/>
  <c r="Q3429" i="1" s="1"/>
  <c r="H3421" i="1"/>
  <c r="Q3421" i="1" s="1"/>
  <c r="H3413" i="1"/>
  <c r="Q3413" i="1" s="1"/>
  <c r="H3405" i="1"/>
  <c r="Q3405" i="1" s="1"/>
  <c r="H3397" i="1"/>
  <c r="Q3397" i="1" s="1"/>
  <c r="H3389" i="1"/>
  <c r="Q3389" i="1" s="1"/>
  <c r="H3381" i="1"/>
  <c r="Q3381" i="1" s="1"/>
  <c r="H3373" i="1"/>
  <c r="Q3373" i="1" s="1"/>
  <c r="H3365" i="1"/>
  <c r="Q3365" i="1" s="1"/>
  <c r="H3357" i="1"/>
  <c r="Q3357" i="1" s="1"/>
  <c r="H3349" i="1"/>
  <c r="Q3349" i="1" s="1"/>
  <c r="H3341" i="1"/>
  <c r="Q3341" i="1" s="1"/>
  <c r="H3333" i="1"/>
  <c r="Q3333" i="1" s="1"/>
  <c r="H3325" i="1"/>
  <c r="Q3325" i="1" s="1"/>
  <c r="H3317" i="1"/>
  <c r="Q3317" i="1" s="1"/>
  <c r="H3309" i="1"/>
  <c r="Q3309" i="1" s="1"/>
  <c r="H3301" i="1"/>
  <c r="Q3301" i="1" s="1"/>
  <c r="H3293" i="1"/>
  <c r="Q3293" i="1" s="1"/>
  <c r="H3285" i="1"/>
  <c r="Q3285" i="1" s="1"/>
  <c r="H3277" i="1"/>
  <c r="Q3277" i="1" s="1"/>
  <c r="H3269" i="1"/>
  <c r="Q3269" i="1" s="1"/>
  <c r="H3261" i="1"/>
  <c r="Q3261" i="1" s="1"/>
  <c r="H3253" i="1"/>
  <c r="Q3253" i="1" s="1"/>
  <c r="H3245" i="1"/>
  <c r="Q3245" i="1" s="1"/>
  <c r="H3237" i="1"/>
  <c r="Q3237" i="1" s="1"/>
  <c r="H3229" i="1"/>
  <c r="Q3229" i="1" s="1"/>
  <c r="H3221" i="1"/>
  <c r="Q3221" i="1" s="1"/>
  <c r="H3213" i="1"/>
  <c r="Q3213" i="1" s="1"/>
  <c r="H3205" i="1"/>
  <c r="Q3205" i="1" s="1"/>
  <c r="H3197" i="1"/>
  <c r="Q3197" i="1" s="1"/>
  <c r="H3189" i="1"/>
  <c r="Q3189" i="1" s="1"/>
  <c r="H3181" i="1"/>
  <c r="Q3181" i="1" s="1"/>
  <c r="H3173" i="1"/>
  <c r="Q3173" i="1" s="1"/>
  <c r="H3165" i="1"/>
  <c r="Q3165" i="1" s="1"/>
  <c r="H3157" i="1"/>
  <c r="Q3157" i="1" s="1"/>
  <c r="H3149" i="1"/>
  <c r="Q3149" i="1" s="1"/>
  <c r="H3141" i="1"/>
  <c r="Q3141" i="1" s="1"/>
  <c r="H3133" i="1"/>
  <c r="Q3133" i="1" s="1"/>
  <c r="H3125" i="1"/>
  <c r="Q3125" i="1" s="1"/>
  <c r="H3117" i="1"/>
  <c r="Q3117" i="1" s="1"/>
  <c r="H3109" i="1"/>
  <c r="Q3109" i="1" s="1"/>
  <c r="H3101" i="1"/>
  <c r="Q3101" i="1" s="1"/>
  <c r="H3093" i="1"/>
  <c r="Q3093" i="1" s="1"/>
  <c r="H3085" i="1"/>
  <c r="Q3085" i="1" s="1"/>
  <c r="H3077" i="1"/>
  <c r="Q3077" i="1" s="1"/>
  <c r="H3069" i="1"/>
  <c r="Q3069" i="1" s="1"/>
  <c r="H3061" i="1"/>
  <c r="Q3061" i="1" s="1"/>
  <c r="H3053" i="1"/>
  <c r="Q3053" i="1" s="1"/>
  <c r="H3045" i="1"/>
  <c r="Q3045" i="1" s="1"/>
  <c r="H3037" i="1"/>
  <c r="Q3037" i="1" s="1"/>
  <c r="H3029" i="1"/>
  <c r="Q3029" i="1" s="1"/>
  <c r="H3021" i="1"/>
  <c r="Q3021" i="1" s="1"/>
  <c r="H3013" i="1"/>
  <c r="Q3013" i="1" s="1"/>
  <c r="H3005" i="1"/>
  <c r="Q3005" i="1" s="1"/>
  <c r="H2997" i="1"/>
  <c r="Q2997" i="1" s="1"/>
  <c r="H2989" i="1"/>
  <c r="Q2989" i="1" s="1"/>
  <c r="H2981" i="1"/>
  <c r="Q2981" i="1" s="1"/>
  <c r="H2973" i="1"/>
  <c r="Q2973" i="1" s="1"/>
  <c r="H2965" i="1"/>
  <c r="Q2965" i="1" s="1"/>
  <c r="H2957" i="1"/>
  <c r="Q2957" i="1" s="1"/>
  <c r="H2949" i="1"/>
  <c r="Q2949" i="1" s="1"/>
  <c r="H2941" i="1"/>
  <c r="Q2941" i="1" s="1"/>
  <c r="H2933" i="1"/>
  <c r="Q2933" i="1" s="1"/>
  <c r="H2925" i="1"/>
  <c r="Q2925" i="1" s="1"/>
  <c r="H2917" i="1"/>
  <c r="Q2917" i="1" s="1"/>
  <c r="H2909" i="1"/>
  <c r="Q2909" i="1" s="1"/>
  <c r="H2901" i="1"/>
  <c r="Q2901" i="1" s="1"/>
  <c r="H2893" i="1"/>
  <c r="Q2893" i="1" s="1"/>
  <c r="H2885" i="1"/>
  <c r="Q2885" i="1" s="1"/>
  <c r="H2877" i="1"/>
  <c r="Q2877" i="1" s="1"/>
  <c r="H2869" i="1"/>
  <c r="Q2869" i="1" s="1"/>
  <c r="H2861" i="1"/>
  <c r="Q2861" i="1" s="1"/>
  <c r="H2853" i="1"/>
  <c r="Q2853" i="1" s="1"/>
  <c r="H2845" i="1"/>
  <c r="Q2845" i="1" s="1"/>
  <c r="H2837" i="1"/>
  <c r="Q2837" i="1" s="1"/>
  <c r="H2829" i="1"/>
  <c r="Q2829" i="1" s="1"/>
  <c r="H2821" i="1"/>
  <c r="Q2821" i="1" s="1"/>
  <c r="H2813" i="1"/>
  <c r="Q2813" i="1" s="1"/>
  <c r="H2805" i="1"/>
  <c r="Q2805" i="1" s="1"/>
  <c r="H2797" i="1"/>
  <c r="Q2797" i="1" s="1"/>
  <c r="H2789" i="1"/>
  <c r="Q2789" i="1" s="1"/>
  <c r="H2781" i="1"/>
  <c r="Q2781" i="1" s="1"/>
  <c r="H2773" i="1"/>
  <c r="Q2773" i="1" s="1"/>
  <c r="H2765" i="1"/>
  <c r="Q2765" i="1" s="1"/>
  <c r="H2757" i="1"/>
  <c r="Q2757" i="1" s="1"/>
  <c r="H2749" i="1"/>
  <c r="Q2749" i="1" s="1"/>
  <c r="H2741" i="1"/>
  <c r="Q2741" i="1" s="1"/>
  <c r="H2733" i="1"/>
  <c r="Q2733" i="1" s="1"/>
  <c r="H2725" i="1"/>
  <c r="Q2725" i="1" s="1"/>
  <c r="H2717" i="1"/>
  <c r="Q2717" i="1" s="1"/>
  <c r="H2709" i="1"/>
  <c r="Q2709" i="1" s="1"/>
  <c r="H2701" i="1"/>
  <c r="Q2701" i="1" s="1"/>
  <c r="H2693" i="1"/>
  <c r="Q2693" i="1" s="1"/>
  <c r="H2685" i="1"/>
  <c r="Q2685" i="1" s="1"/>
  <c r="H2677" i="1"/>
  <c r="Q2677" i="1" s="1"/>
  <c r="H2669" i="1"/>
  <c r="Q2669" i="1" s="1"/>
  <c r="H2661" i="1"/>
  <c r="Q2661" i="1" s="1"/>
  <c r="H2653" i="1"/>
  <c r="Q2653" i="1" s="1"/>
  <c r="H2645" i="1"/>
  <c r="Q2645" i="1" s="1"/>
  <c r="H2637" i="1"/>
  <c r="Q2637" i="1" s="1"/>
  <c r="H2629" i="1"/>
  <c r="Q2629" i="1" s="1"/>
  <c r="H2621" i="1"/>
  <c r="Q2621" i="1" s="1"/>
  <c r="H2613" i="1"/>
  <c r="Q2613" i="1" s="1"/>
  <c r="H2605" i="1"/>
  <c r="Q2605" i="1" s="1"/>
  <c r="H2597" i="1"/>
  <c r="Q2597" i="1" s="1"/>
  <c r="H2589" i="1"/>
  <c r="Q2589" i="1" s="1"/>
  <c r="H2581" i="1"/>
  <c r="Q2581" i="1" s="1"/>
  <c r="H2573" i="1"/>
  <c r="Q2573" i="1" s="1"/>
  <c r="H2565" i="1"/>
  <c r="Q2565" i="1" s="1"/>
  <c r="H2557" i="1"/>
  <c r="Q2557" i="1" s="1"/>
  <c r="H2549" i="1"/>
  <c r="Q2549" i="1" s="1"/>
  <c r="H2541" i="1"/>
  <c r="Q2541" i="1" s="1"/>
  <c r="H2533" i="1"/>
  <c r="Q2533" i="1" s="1"/>
  <c r="H3316" i="1"/>
  <c r="Q3316" i="1" s="1"/>
  <c r="H3308" i="1"/>
  <c r="Q3308" i="1" s="1"/>
  <c r="H3300" i="1"/>
  <c r="Q3300" i="1" s="1"/>
  <c r="H3292" i="1"/>
  <c r="Q3292" i="1" s="1"/>
  <c r="H3284" i="1"/>
  <c r="Q3284" i="1" s="1"/>
  <c r="H3276" i="1"/>
  <c r="Q3276" i="1" s="1"/>
  <c r="H3268" i="1"/>
  <c r="Q3268" i="1" s="1"/>
  <c r="H3260" i="1"/>
  <c r="Q3260" i="1" s="1"/>
  <c r="H3252" i="1"/>
  <c r="Q3252" i="1" s="1"/>
  <c r="H3244" i="1"/>
  <c r="Q3244" i="1" s="1"/>
  <c r="H3236" i="1"/>
  <c r="Q3236" i="1" s="1"/>
  <c r="H3228" i="1"/>
  <c r="Q3228" i="1" s="1"/>
  <c r="H3220" i="1"/>
  <c r="Q3220" i="1" s="1"/>
  <c r="H3212" i="1"/>
  <c r="Q3212" i="1" s="1"/>
  <c r="H3204" i="1"/>
  <c r="Q3204" i="1" s="1"/>
  <c r="H3196" i="1"/>
  <c r="Q3196" i="1" s="1"/>
  <c r="H3188" i="1"/>
  <c r="Q3188" i="1" s="1"/>
  <c r="H3180" i="1"/>
  <c r="Q3180" i="1" s="1"/>
  <c r="H3172" i="1"/>
  <c r="Q3172" i="1" s="1"/>
  <c r="H3164" i="1"/>
  <c r="Q3164" i="1" s="1"/>
  <c r="H3156" i="1"/>
  <c r="Q3156" i="1" s="1"/>
  <c r="H3148" i="1"/>
  <c r="Q3148" i="1" s="1"/>
  <c r="H3140" i="1"/>
  <c r="Q3140" i="1" s="1"/>
  <c r="H3132" i="1"/>
  <c r="Q3132" i="1" s="1"/>
  <c r="H3124" i="1"/>
  <c r="Q3124" i="1" s="1"/>
  <c r="H3116" i="1"/>
  <c r="Q3116" i="1" s="1"/>
  <c r="H3108" i="1"/>
  <c r="Q3108" i="1" s="1"/>
  <c r="H3100" i="1"/>
  <c r="Q3100" i="1" s="1"/>
  <c r="H3092" i="1"/>
  <c r="Q3092" i="1" s="1"/>
  <c r="H3084" i="1"/>
  <c r="Q3084" i="1" s="1"/>
  <c r="H3076" i="1"/>
  <c r="Q3076" i="1" s="1"/>
  <c r="H3068" i="1"/>
  <c r="Q3068" i="1" s="1"/>
  <c r="H3060" i="1"/>
  <c r="Q3060" i="1" s="1"/>
  <c r="H3052" i="1"/>
  <c r="Q3052" i="1" s="1"/>
  <c r="H3044" i="1"/>
  <c r="Q3044" i="1" s="1"/>
  <c r="H3036" i="1"/>
  <c r="Q3036" i="1" s="1"/>
  <c r="H3028" i="1"/>
  <c r="Q3028" i="1" s="1"/>
  <c r="H3020" i="1"/>
  <c r="Q3020" i="1" s="1"/>
  <c r="H3012" i="1"/>
  <c r="Q3012" i="1" s="1"/>
  <c r="H3004" i="1"/>
  <c r="Q3004" i="1" s="1"/>
  <c r="H2996" i="1"/>
  <c r="Q2996" i="1" s="1"/>
  <c r="H2988" i="1"/>
  <c r="Q2988" i="1" s="1"/>
  <c r="H2980" i="1"/>
  <c r="Q2980" i="1" s="1"/>
  <c r="H2972" i="1"/>
  <c r="Q2972" i="1" s="1"/>
  <c r="H2964" i="1"/>
  <c r="Q2964" i="1" s="1"/>
  <c r="H2956" i="1"/>
  <c r="Q2956" i="1" s="1"/>
  <c r="H2948" i="1"/>
  <c r="Q2948" i="1" s="1"/>
  <c r="H2940" i="1"/>
  <c r="Q2940" i="1" s="1"/>
  <c r="H2932" i="1"/>
  <c r="Q2932" i="1" s="1"/>
  <c r="H2924" i="1"/>
  <c r="Q2924" i="1" s="1"/>
  <c r="H2916" i="1"/>
  <c r="Q2916" i="1" s="1"/>
  <c r="H2908" i="1"/>
  <c r="Q2908" i="1" s="1"/>
  <c r="H2900" i="1"/>
  <c r="Q2900" i="1" s="1"/>
  <c r="H2892" i="1"/>
  <c r="Q2892" i="1" s="1"/>
  <c r="H2884" i="1"/>
  <c r="Q2884" i="1" s="1"/>
  <c r="H2876" i="1"/>
  <c r="Q2876" i="1" s="1"/>
  <c r="H2868" i="1"/>
  <c r="Q2868" i="1" s="1"/>
  <c r="H2860" i="1"/>
  <c r="Q2860" i="1" s="1"/>
  <c r="H2852" i="1"/>
  <c r="Q2852" i="1" s="1"/>
  <c r="H2844" i="1"/>
  <c r="Q2844" i="1" s="1"/>
  <c r="H2836" i="1"/>
  <c r="Q2836" i="1" s="1"/>
  <c r="H2828" i="1"/>
  <c r="Q2828" i="1" s="1"/>
  <c r="H2820" i="1"/>
  <c r="Q2820" i="1" s="1"/>
  <c r="H2812" i="1"/>
  <c r="Q2812" i="1" s="1"/>
  <c r="H2804" i="1"/>
  <c r="Q2804" i="1" s="1"/>
  <c r="H2796" i="1"/>
  <c r="Q2796" i="1" s="1"/>
  <c r="H2788" i="1"/>
  <c r="Q2788" i="1" s="1"/>
  <c r="H2780" i="1"/>
  <c r="Q2780" i="1" s="1"/>
  <c r="H2772" i="1"/>
  <c r="Q2772" i="1" s="1"/>
  <c r="H2764" i="1"/>
  <c r="Q2764" i="1" s="1"/>
  <c r="H2756" i="1"/>
  <c r="Q2756" i="1" s="1"/>
  <c r="H2748" i="1"/>
  <c r="Q2748" i="1" s="1"/>
  <c r="H2740" i="1"/>
  <c r="Q2740" i="1" s="1"/>
  <c r="H2732" i="1"/>
  <c r="Q2732" i="1" s="1"/>
  <c r="H2724" i="1"/>
  <c r="Q2724" i="1" s="1"/>
  <c r="H2716" i="1"/>
  <c r="Q2716" i="1" s="1"/>
  <c r="H2708" i="1"/>
  <c r="Q2708" i="1" s="1"/>
  <c r="H2700" i="1"/>
  <c r="Q2700" i="1" s="1"/>
  <c r="H2692" i="1"/>
  <c r="Q2692" i="1" s="1"/>
  <c r="H2684" i="1"/>
  <c r="Q2684" i="1" s="1"/>
  <c r="H2676" i="1"/>
  <c r="Q2676" i="1" s="1"/>
  <c r="H2668" i="1"/>
  <c r="Q2668" i="1" s="1"/>
  <c r="H2660" i="1"/>
  <c r="Q2660" i="1" s="1"/>
  <c r="H2652" i="1"/>
  <c r="Q2652" i="1" s="1"/>
  <c r="H2644" i="1"/>
  <c r="Q2644" i="1" s="1"/>
  <c r="H2636" i="1"/>
  <c r="Q2636" i="1" s="1"/>
  <c r="H2628" i="1"/>
  <c r="Q2628" i="1" s="1"/>
  <c r="H2620" i="1"/>
  <c r="Q2620" i="1" s="1"/>
  <c r="H2612" i="1"/>
  <c r="Q2612" i="1" s="1"/>
  <c r="H2604" i="1"/>
  <c r="Q2604" i="1" s="1"/>
  <c r="H2596" i="1"/>
  <c r="Q2596" i="1" s="1"/>
  <c r="H2588" i="1"/>
  <c r="Q2588" i="1" s="1"/>
  <c r="H2580" i="1"/>
  <c r="Q2580" i="1" s="1"/>
  <c r="H2572" i="1"/>
  <c r="Q2572" i="1" s="1"/>
  <c r="H2564" i="1"/>
  <c r="Q2564" i="1" s="1"/>
  <c r="H2556" i="1"/>
  <c r="Q2556" i="1" s="1"/>
  <c r="H2548" i="1"/>
  <c r="Q2548" i="1" s="1"/>
  <c r="H2540" i="1"/>
  <c r="Q2540" i="1" s="1"/>
  <c r="H2532" i="1"/>
  <c r="Q2532" i="1" s="1"/>
  <c r="H2524" i="1"/>
  <c r="Q2524" i="1" s="1"/>
  <c r="H2516" i="1"/>
  <c r="Q2516" i="1" s="1"/>
  <c r="H2508" i="1"/>
  <c r="Q2508" i="1" s="1"/>
  <c r="H2500" i="1"/>
  <c r="Q2500" i="1" s="1"/>
  <c r="H2492" i="1"/>
  <c r="Q2492" i="1" s="1"/>
  <c r="H2484" i="1"/>
  <c r="Q2484" i="1" s="1"/>
  <c r="H2476" i="1"/>
  <c r="Q2476" i="1" s="1"/>
  <c r="H2468" i="1"/>
  <c r="Q2468" i="1" s="1"/>
  <c r="H2460" i="1"/>
  <c r="Q2460" i="1" s="1"/>
  <c r="H2452" i="1"/>
  <c r="Q2452" i="1" s="1"/>
  <c r="H2444" i="1"/>
  <c r="Q2444" i="1" s="1"/>
  <c r="H2436" i="1"/>
  <c r="Q2436" i="1" s="1"/>
  <c r="H2428" i="1"/>
  <c r="Q2428" i="1" s="1"/>
  <c r="H2420" i="1"/>
  <c r="Q2420" i="1" s="1"/>
  <c r="H2412" i="1"/>
  <c r="Q2412" i="1" s="1"/>
  <c r="H2404" i="1"/>
  <c r="Q2404" i="1" s="1"/>
  <c r="H2396" i="1"/>
  <c r="Q2396" i="1" s="1"/>
  <c r="H2388" i="1"/>
  <c r="Q2388" i="1" s="1"/>
  <c r="H2380" i="1"/>
  <c r="Q2380" i="1" s="1"/>
  <c r="H2372" i="1"/>
  <c r="Q2372" i="1" s="1"/>
  <c r="H2364" i="1"/>
  <c r="Q2364" i="1" s="1"/>
  <c r="H2356" i="1"/>
  <c r="Q2356" i="1" s="1"/>
  <c r="H2348" i="1"/>
  <c r="Q2348" i="1" s="1"/>
  <c r="H2340" i="1"/>
  <c r="Q2340" i="1" s="1"/>
  <c r="H2332" i="1"/>
  <c r="Q2332" i="1" s="1"/>
  <c r="H2324" i="1"/>
  <c r="Q2324" i="1" s="1"/>
  <c r="H2316" i="1"/>
  <c r="Q2316" i="1" s="1"/>
  <c r="H2308" i="1"/>
  <c r="Q2308" i="1" s="1"/>
  <c r="H2300" i="1"/>
  <c r="Q2300" i="1" s="1"/>
  <c r="H2292" i="1"/>
  <c r="Q2292" i="1" s="1"/>
  <c r="H2284" i="1"/>
  <c r="Q2284" i="1" s="1"/>
  <c r="H2276" i="1"/>
  <c r="Q2276" i="1" s="1"/>
  <c r="H2268" i="1"/>
  <c r="Q2268" i="1" s="1"/>
  <c r="H2260" i="1"/>
  <c r="Q2260" i="1" s="1"/>
  <c r="H2252" i="1"/>
  <c r="Q2252" i="1" s="1"/>
  <c r="H2244" i="1"/>
  <c r="Q2244" i="1" s="1"/>
  <c r="H2236" i="1"/>
  <c r="Q2236" i="1" s="1"/>
  <c r="H2228" i="1"/>
  <c r="Q2228" i="1" s="1"/>
  <c r="H2220" i="1"/>
  <c r="Q2220" i="1" s="1"/>
  <c r="H2212" i="1"/>
  <c r="Q2212" i="1" s="1"/>
  <c r="H2204" i="1"/>
  <c r="Q2204" i="1" s="1"/>
  <c r="H2196" i="1"/>
  <c r="Q2196" i="1" s="1"/>
  <c r="H2188" i="1"/>
  <c r="Q2188" i="1" s="1"/>
  <c r="H2180" i="1"/>
  <c r="Q2180" i="1" s="1"/>
  <c r="H2172" i="1"/>
  <c r="Q2172" i="1" s="1"/>
  <c r="H2164" i="1"/>
  <c r="Q2164" i="1" s="1"/>
  <c r="H2156" i="1"/>
  <c r="Q2156" i="1" s="1"/>
  <c r="H2148" i="1"/>
  <c r="Q2148" i="1" s="1"/>
  <c r="H2140" i="1"/>
  <c r="Q2140" i="1" s="1"/>
  <c r="H2132" i="1"/>
  <c r="Q2132" i="1" s="1"/>
  <c r="H2124" i="1"/>
  <c r="Q2124" i="1" s="1"/>
  <c r="H2116" i="1"/>
  <c r="Q2116" i="1" s="1"/>
  <c r="H2108" i="1"/>
  <c r="Q2108" i="1" s="1"/>
  <c r="H2100" i="1"/>
  <c r="Q2100" i="1" s="1"/>
  <c r="H2092" i="1"/>
  <c r="Q2092" i="1" s="1"/>
  <c r="H2084" i="1"/>
  <c r="Q2084" i="1" s="1"/>
  <c r="H2076" i="1"/>
  <c r="Q2076" i="1" s="1"/>
  <c r="H2068" i="1"/>
  <c r="Q2068" i="1" s="1"/>
  <c r="H2060" i="1"/>
  <c r="Q2060" i="1" s="1"/>
  <c r="H2052" i="1"/>
  <c r="Q2052" i="1" s="1"/>
  <c r="H2044" i="1"/>
  <c r="Q2044" i="1" s="1"/>
  <c r="H2036" i="1"/>
  <c r="Q2036" i="1" s="1"/>
  <c r="H2028" i="1"/>
  <c r="Q2028" i="1" s="1"/>
  <c r="H2020" i="1"/>
  <c r="Q2020" i="1" s="1"/>
  <c r="H2012" i="1"/>
  <c r="Q2012" i="1" s="1"/>
  <c r="H2004" i="1"/>
  <c r="Q2004" i="1" s="1"/>
  <c r="H1996" i="1"/>
  <c r="Q1996" i="1" s="1"/>
  <c r="H1988" i="1"/>
  <c r="Q1988" i="1" s="1"/>
  <c r="H1980" i="1"/>
  <c r="Q1980" i="1" s="1"/>
  <c r="H1972" i="1"/>
  <c r="Q1972" i="1" s="1"/>
  <c r="H1964" i="1"/>
  <c r="Q1964" i="1" s="1"/>
  <c r="H1956" i="1"/>
  <c r="Q1956" i="1" s="1"/>
  <c r="H1948" i="1"/>
  <c r="Q1948" i="1" s="1"/>
  <c r="H1940" i="1"/>
  <c r="Q1940" i="1" s="1"/>
  <c r="H1932" i="1"/>
  <c r="Q1932" i="1" s="1"/>
  <c r="H1924" i="1"/>
  <c r="Q1924" i="1" s="1"/>
  <c r="H1916" i="1"/>
  <c r="Q1916" i="1" s="1"/>
  <c r="H1908" i="1"/>
  <c r="Q1908" i="1" s="1"/>
  <c r="H1900" i="1"/>
  <c r="Q1900" i="1" s="1"/>
  <c r="H1892" i="1"/>
  <c r="Q1892" i="1" s="1"/>
  <c r="H1884" i="1"/>
  <c r="Q1884" i="1" s="1"/>
  <c r="H1876" i="1"/>
  <c r="Q1876" i="1" s="1"/>
  <c r="H1868" i="1"/>
  <c r="Q1868" i="1" s="1"/>
  <c r="H1860" i="1"/>
  <c r="Q1860" i="1" s="1"/>
  <c r="H1852" i="1"/>
  <c r="Q1852" i="1" s="1"/>
  <c r="H1844" i="1"/>
  <c r="Q1844" i="1" s="1"/>
  <c r="H1836" i="1"/>
  <c r="Q1836" i="1" s="1"/>
  <c r="H1828" i="1"/>
  <c r="Q1828" i="1" s="1"/>
  <c r="H1820" i="1"/>
  <c r="Q1820" i="1" s="1"/>
  <c r="H1812" i="1"/>
  <c r="Q1812" i="1" s="1"/>
  <c r="H1804" i="1"/>
  <c r="Q1804" i="1" s="1"/>
  <c r="H1796" i="1"/>
  <c r="Q1796" i="1" s="1"/>
  <c r="H1788" i="1"/>
  <c r="Q1788" i="1" s="1"/>
  <c r="H1780" i="1"/>
  <c r="Q1780" i="1" s="1"/>
  <c r="H1772" i="1"/>
  <c r="Q1772" i="1" s="1"/>
  <c r="H1764" i="1"/>
  <c r="Q1764" i="1" s="1"/>
  <c r="H1756" i="1"/>
  <c r="Q1756" i="1" s="1"/>
  <c r="H1748" i="1"/>
  <c r="Q1748" i="1" s="1"/>
  <c r="H1740" i="1"/>
  <c r="Q1740" i="1" s="1"/>
  <c r="H1732" i="1"/>
  <c r="Q1732" i="1" s="1"/>
  <c r="H1724" i="1"/>
  <c r="Q1724" i="1" s="1"/>
  <c r="H1716" i="1"/>
  <c r="Q1716" i="1" s="1"/>
  <c r="H1708" i="1"/>
  <c r="Q1708" i="1" s="1"/>
  <c r="H1700" i="1"/>
  <c r="Q1700" i="1" s="1"/>
  <c r="H1692" i="1"/>
  <c r="Q1692" i="1" s="1"/>
  <c r="H1684" i="1"/>
  <c r="Q1684" i="1" s="1"/>
  <c r="H1676" i="1"/>
  <c r="Q1676" i="1" s="1"/>
  <c r="H1668" i="1"/>
  <c r="Q1668" i="1" s="1"/>
  <c r="H1660" i="1"/>
  <c r="Q1660" i="1" s="1"/>
  <c r="H1652" i="1"/>
  <c r="Q1652" i="1" s="1"/>
  <c r="H1644" i="1"/>
  <c r="Q1644" i="1" s="1"/>
  <c r="H1636" i="1"/>
  <c r="Q1636" i="1" s="1"/>
  <c r="H1628" i="1"/>
  <c r="Q1628" i="1" s="1"/>
  <c r="H1620" i="1"/>
  <c r="Q1620" i="1" s="1"/>
  <c r="H1612" i="1"/>
  <c r="Q1612" i="1" s="1"/>
  <c r="H1604" i="1"/>
  <c r="Q1604" i="1" s="1"/>
  <c r="H1596" i="1"/>
  <c r="Q1596" i="1" s="1"/>
  <c r="H1588" i="1"/>
  <c r="Q1588" i="1" s="1"/>
  <c r="H1580" i="1"/>
  <c r="Q1580" i="1" s="1"/>
  <c r="H1572" i="1"/>
  <c r="Q1572" i="1" s="1"/>
  <c r="H1564" i="1"/>
  <c r="Q1564" i="1" s="1"/>
  <c r="H1556" i="1"/>
  <c r="Q1556" i="1" s="1"/>
  <c r="H1548" i="1"/>
  <c r="Q1548" i="1" s="1"/>
  <c r="H1540" i="1"/>
  <c r="Q1540" i="1" s="1"/>
  <c r="H1532" i="1"/>
  <c r="Q1532" i="1" s="1"/>
  <c r="H1524" i="1"/>
  <c r="Q1524" i="1" s="1"/>
  <c r="H1516" i="1"/>
  <c r="Q1516" i="1" s="1"/>
  <c r="H1508" i="1"/>
  <c r="Q1508" i="1" s="1"/>
  <c r="H1500" i="1"/>
  <c r="Q1500" i="1" s="1"/>
  <c r="H1492" i="1"/>
  <c r="Q1492" i="1" s="1"/>
  <c r="H1484" i="1"/>
  <c r="Q1484" i="1" s="1"/>
  <c r="H1476" i="1"/>
  <c r="Q1476" i="1" s="1"/>
  <c r="H1468" i="1"/>
  <c r="Q1468" i="1" s="1"/>
  <c r="H1460" i="1"/>
  <c r="Q1460" i="1" s="1"/>
  <c r="H1452" i="1"/>
  <c r="Q1452" i="1" s="1"/>
  <c r="H1444" i="1"/>
  <c r="Q1444" i="1" s="1"/>
  <c r="H1436" i="1"/>
  <c r="Q1436" i="1" s="1"/>
  <c r="H1428" i="1"/>
  <c r="Q1428" i="1" s="1"/>
  <c r="H1420" i="1"/>
  <c r="Q1420" i="1" s="1"/>
  <c r="H1412" i="1"/>
  <c r="Q1412" i="1" s="1"/>
  <c r="H1404" i="1"/>
  <c r="Q1404" i="1" s="1"/>
  <c r="H1396" i="1"/>
  <c r="Q1396" i="1" s="1"/>
  <c r="H1388" i="1"/>
  <c r="Q1388" i="1" s="1"/>
  <c r="H1380" i="1"/>
  <c r="Q1380" i="1" s="1"/>
  <c r="H1372" i="1"/>
  <c r="Q1372" i="1" s="1"/>
  <c r="H1364" i="1"/>
  <c r="Q1364" i="1" s="1"/>
  <c r="H1356" i="1"/>
  <c r="Q1356" i="1" s="1"/>
  <c r="H1348" i="1"/>
  <c r="Q1348" i="1" s="1"/>
  <c r="H1340" i="1"/>
  <c r="Q1340" i="1" s="1"/>
  <c r="H1332" i="1"/>
  <c r="Q1332" i="1" s="1"/>
  <c r="H1324" i="1"/>
  <c r="Q1324" i="1" s="1"/>
  <c r="H1316" i="1"/>
  <c r="Q1316" i="1" s="1"/>
  <c r="H1308" i="1"/>
  <c r="Q1308" i="1" s="1"/>
  <c r="H1300" i="1"/>
  <c r="Q1300" i="1" s="1"/>
  <c r="H1292" i="1"/>
  <c r="Q1292" i="1" s="1"/>
  <c r="H1284" i="1"/>
  <c r="Q1284" i="1" s="1"/>
  <c r="H1276" i="1"/>
  <c r="Q1276" i="1" s="1"/>
  <c r="H1268" i="1"/>
  <c r="Q1268" i="1" s="1"/>
  <c r="H1260" i="1"/>
  <c r="Q1260" i="1" s="1"/>
  <c r="H1252" i="1"/>
  <c r="Q1252" i="1" s="1"/>
  <c r="H1244" i="1"/>
  <c r="Q1244" i="1" s="1"/>
  <c r="H1236" i="1"/>
  <c r="Q1236" i="1" s="1"/>
  <c r="H1228" i="1"/>
  <c r="Q1228" i="1" s="1"/>
  <c r="H1220" i="1"/>
  <c r="Q1220" i="1" s="1"/>
  <c r="H1212" i="1"/>
  <c r="Q1212" i="1" s="1"/>
  <c r="H1204" i="1"/>
  <c r="Q1204" i="1" s="1"/>
  <c r="H1196" i="1"/>
  <c r="Q1196" i="1" s="1"/>
  <c r="H4019" i="1"/>
  <c r="Q4019" i="1" s="1"/>
  <c r="H4011" i="1"/>
  <c r="Q4011" i="1" s="1"/>
  <c r="H4003" i="1"/>
  <c r="Q4003" i="1" s="1"/>
  <c r="H3995" i="1"/>
  <c r="Q3995" i="1" s="1"/>
  <c r="H3987" i="1"/>
  <c r="Q3987" i="1" s="1"/>
  <c r="H3979" i="1"/>
  <c r="Q3979" i="1" s="1"/>
  <c r="H3971" i="1"/>
  <c r="Q3971" i="1" s="1"/>
  <c r="H3963" i="1"/>
  <c r="Q3963" i="1" s="1"/>
  <c r="H3955" i="1"/>
  <c r="Q3955" i="1" s="1"/>
  <c r="H3947" i="1"/>
  <c r="Q3947" i="1" s="1"/>
  <c r="H3939" i="1"/>
  <c r="Q3939" i="1" s="1"/>
  <c r="H3931" i="1"/>
  <c r="Q3931" i="1" s="1"/>
  <c r="H3923" i="1"/>
  <c r="Q3923" i="1" s="1"/>
  <c r="H3915" i="1"/>
  <c r="Q3915" i="1" s="1"/>
  <c r="H3907" i="1"/>
  <c r="Q3907" i="1" s="1"/>
  <c r="H3899" i="1"/>
  <c r="Q3899" i="1" s="1"/>
  <c r="H3891" i="1"/>
  <c r="Q3891" i="1" s="1"/>
  <c r="H3883" i="1"/>
  <c r="Q3883" i="1" s="1"/>
  <c r="H3875" i="1"/>
  <c r="Q3875" i="1" s="1"/>
  <c r="H3867" i="1"/>
  <c r="Q3867" i="1" s="1"/>
  <c r="H3859" i="1"/>
  <c r="Q3859" i="1" s="1"/>
  <c r="H3851" i="1"/>
  <c r="Q3851" i="1" s="1"/>
  <c r="H3843" i="1"/>
  <c r="Q3843" i="1" s="1"/>
  <c r="H3835" i="1"/>
  <c r="Q3835" i="1" s="1"/>
  <c r="H3827" i="1"/>
  <c r="Q3827" i="1" s="1"/>
  <c r="H3819" i="1"/>
  <c r="Q3819" i="1" s="1"/>
  <c r="H3811" i="1"/>
  <c r="Q3811" i="1" s="1"/>
  <c r="H3803" i="1"/>
  <c r="Q3803" i="1" s="1"/>
  <c r="H3795" i="1"/>
  <c r="Q3795" i="1" s="1"/>
  <c r="H3787" i="1"/>
  <c r="Q3787" i="1" s="1"/>
  <c r="H3779" i="1"/>
  <c r="Q3779" i="1" s="1"/>
  <c r="H3771" i="1"/>
  <c r="Q3771" i="1" s="1"/>
  <c r="H3763" i="1"/>
  <c r="Q3763" i="1" s="1"/>
  <c r="H3755" i="1"/>
  <c r="Q3755" i="1" s="1"/>
  <c r="H3747" i="1"/>
  <c r="Q3747" i="1" s="1"/>
  <c r="H3739" i="1"/>
  <c r="Q3739" i="1" s="1"/>
  <c r="H3731" i="1"/>
  <c r="Q3731" i="1" s="1"/>
  <c r="H3723" i="1"/>
  <c r="Q3723" i="1" s="1"/>
  <c r="H3715" i="1"/>
  <c r="Q3715" i="1" s="1"/>
  <c r="H3707" i="1"/>
  <c r="Q3707" i="1" s="1"/>
  <c r="H3699" i="1"/>
  <c r="Q3699" i="1" s="1"/>
  <c r="H3691" i="1"/>
  <c r="Q3691" i="1" s="1"/>
  <c r="H3683" i="1"/>
  <c r="Q3683" i="1" s="1"/>
  <c r="H3675" i="1"/>
  <c r="Q3675" i="1" s="1"/>
  <c r="H3667" i="1"/>
  <c r="Q3667" i="1" s="1"/>
  <c r="H3659" i="1"/>
  <c r="Q3659" i="1" s="1"/>
  <c r="H3651" i="1"/>
  <c r="Q3651" i="1" s="1"/>
  <c r="H3643" i="1"/>
  <c r="Q3643" i="1" s="1"/>
  <c r="H3635" i="1"/>
  <c r="Q3635" i="1" s="1"/>
  <c r="H3627" i="1"/>
  <c r="Q3627" i="1" s="1"/>
  <c r="H3619" i="1"/>
  <c r="Q3619" i="1" s="1"/>
  <c r="H3611" i="1"/>
  <c r="Q3611" i="1" s="1"/>
  <c r="H3603" i="1"/>
  <c r="Q3603" i="1" s="1"/>
  <c r="H3595" i="1"/>
  <c r="Q3595" i="1" s="1"/>
  <c r="H3587" i="1"/>
  <c r="Q3587" i="1" s="1"/>
  <c r="H3579" i="1"/>
  <c r="Q3579" i="1" s="1"/>
  <c r="H3571" i="1"/>
  <c r="Q3571" i="1" s="1"/>
  <c r="H3563" i="1"/>
  <c r="Q3563" i="1" s="1"/>
  <c r="H3555" i="1"/>
  <c r="Q3555" i="1" s="1"/>
  <c r="H3547" i="1"/>
  <c r="Q3547" i="1" s="1"/>
  <c r="H3539" i="1"/>
  <c r="Q3539" i="1" s="1"/>
  <c r="H3531" i="1"/>
  <c r="Q3531" i="1" s="1"/>
  <c r="H3523" i="1"/>
  <c r="Q3523" i="1" s="1"/>
  <c r="H3515" i="1"/>
  <c r="Q3515" i="1" s="1"/>
  <c r="H3507" i="1"/>
  <c r="Q3507" i="1" s="1"/>
  <c r="H3499" i="1"/>
  <c r="Q3499" i="1" s="1"/>
  <c r="H3491" i="1"/>
  <c r="Q3491" i="1" s="1"/>
  <c r="H3483" i="1"/>
  <c r="Q3483" i="1" s="1"/>
  <c r="H3475" i="1"/>
  <c r="Q3475" i="1" s="1"/>
  <c r="H3467" i="1"/>
  <c r="Q3467" i="1" s="1"/>
  <c r="H3459" i="1"/>
  <c r="Q3459" i="1" s="1"/>
  <c r="H3451" i="1"/>
  <c r="Q3451" i="1" s="1"/>
  <c r="H3443" i="1"/>
  <c r="Q3443" i="1" s="1"/>
  <c r="H3435" i="1"/>
  <c r="Q3435" i="1" s="1"/>
  <c r="H3427" i="1"/>
  <c r="Q3427" i="1" s="1"/>
  <c r="H3419" i="1"/>
  <c r="Q3419" i="1" s="1"/>
  <c r="H3411" i="1"/>
  <c r="Q3411" i="1" s="1"/>
  <c r="H3403" i="1"/>
  <c r="Q3403" i="1" s="1"/>
  <c r="H3395" i="1"/>
  <c r="Q3395" i="1" s="1"/>
  <c r="H3387" i="1"/>
  <c r="Q3387" i="1" s="1"/>
  <c r="H3379" i="1"/>
  <c r="Q3379" i="1" s="1"/>
  <c r="H3371" i="1"/>
  <c r="Q3371" i="1" s="1"/>
  <c r="H3363" i="1"/>
  <c r="Q3363" i="1" s="1"/>
  <c r="H3355" i="1"/>
  <c r="Q3355" i="1" s="1"/>
  <c r="H3347" i="1"/>
  <c r="Q3347" i="1" s="1"/>
  <c r="H3339" i="1"/>
  <c r="Q3339" i="1" s="1"/>
  <c r="H3331" i="1"/>
  <c r="Q3331" i="1" s="1"/>
  <c r="H3323" i="1"/>
  <c r="Q3323" i="1" s="1"/>
  <c r="H3315" i="1"/>
  <c r="Q3315" i="1" s="1"/>
  <c r="H3307" i="1"/>
  <c r="Q3307" i="1" s="1"/>
  <c r="H3299" i="1"/>
  <c r="Q3299" i="1" s="1"/>
  <c r="H3291" i="1"/>
  <c r="Q3291" i="1" s="1"/>
  <c r="H3283" i="1"/>
  <c r="Q3283" i="1" s="1"/>
  <c r="H3275" i="1"/>
  <c r="Q3275" i="1" s="1"/>
  <c r="H3267" i="1"/>
  <c r="Q3267" i="1" s="1"/>
  <c r="H3259" i="1"/>
  <c r="Q3259" i="1" s="1"/>
  <c r="H3251" i="1"/>
  <c r="Q3251" i="1" s="1"/>
  <c r="H3243" i="1"/>
  <c r="Q3243" i="1" s="1"/>
  <c r="H3235" i="1"/>
  <c r="Q3235" i="1" s="1"/>
  <c r="H3227" i="1"/>
  <c r="Q3227" i="1" s="1"/>
  <c r="H3219" i="1"/>
  <c r="Q3219" i="1" s="1"/>
  <c r="H3211" i="1"/>
  <c r="Q3211" i="1" s="1"/>
  <c r="H3203" i="1"/>
  <c r="Q3203" i="1" s="1"/>
  <c r="H3195" i="1"/>
  <c r="Q3195" i="1" s="1"/>
  <c r="H3187" i="1"/>
  <c r="Q3187" i="1" s="1"/>
  <c r="H3179" i="1"/>
  <c r="Q3179" i="1" s="1"/>
  <c r="H3171" i="1"/>
  <c r="Q3171" i="1" s="1"/>
  <c r="H3163" i="1"/>
  <c r="Q3163" i="1" s="1"/>
  <c r="H3155" i="1"/>
  <c r="Q3155" i="1" s="1"/>
  <c r="H3147" i="1"/>
  <c r="Q3147" i="1" s="1"/>
  <c r="H3139" i="1"/>
  <c r="Q3139" i="1" s="1"/>
  <c r="H3131" i="1"/>
  <c r="Q3131" i="1" s="1"/>
  <c r="H3123" i="1"/>
  <c r="Q3123" i="1" s="1"/>
  <c r="H3115" i="1"/>
  <c r="Q3115" i="1" s="1"/>
  <c r="H3107" i="1"/>
  <c r="Q3107" i="1" s="1"/>
  <c r="H3099" i="1"/>
  <c r="Q3099" i="1" s="1"/>
  <c r="H3091" i="1"/>
  <c r="Q3091" i="1" s="1"/>
  <c r="H3083" i="1"/>
  <c r="Q3083" i="1" s="1"/>
  <c r="H3075" i="1"/>
  <c r="Q3075" i="1" s="1"/>
  <c r="H3067" i="1"/>
  <c r="Q3067" i="1" s="1"/>
  <c r="H3059" i="1"/>
  <c r="Q3059" i="1" s="1"/>
  <c r="H3051" i="1"/>
  <c r="Q3051" i="1" s="1"/>
  <c r="H3043" i="1"/>
  <c r="Q3043" i="1" s="1"/>
  <c r="H3035" i="1"/>
  <c r="Q3035" i="1" s="1"/>
  <c r="H3027" i="1"/>
  <c r="Q3027" i="1" s="1"/>
  <c r="H3019" i="1"/>
  <c r="Q3019" i="1" s="1"/>
  <c r="H3011" i="1"/>
  <c r="Q3011" i="1" s="1"/>
  <c r="H3003" i="1"/>
  <c r="Q3003" i="1" s="1"/>
  <c r="H2995" i="1"/>
  <c r="Q2995" i="1" s="1"/>
  <c r="H2987" i="1"/>
  <c r="Q2987" i="1" s="1"/>
  <c r="H2979" i="1"/>
  <c r="Q2979" i="1" s="1"/>
  <c r="H2971" i="1"/>
  <c r="Q2971" i="1" s="1"/>
  <c r="H2963" i="1"/>
  <c r="Q2963" i="1" s="1"/>
  <c r="H2955" i="1"/>
  <c r="Q2955" i="1" s="1"/>
  <c r="H2947" i="1"/>
  <c r="Q2947" i="1" s="1"/>
  <c r="H2939" i="1"/>
  <c r="Q2939" i="1" s="1"/>
  <c r="H2931" i="1"/>
  <c r="Q2931" i="1" s="1"/>
  <c r="H2923" i="1"/>
  <c r="Q2923" i="1" s="1"/>
  <c r="H2915" i="1"/>
  <c r="Q2915" i="1" s="1"/>
  <c r="H2907" i="1"/>
  <c r="Q2907" i="1" s="1"/>
  <c r="H2899" i="1"/>
  <c r="Q2899" i="1" s="1"/>
  <c r="H2891" i="1"/>
  <c r="Q2891" i="1" s="1"/>
  <c r="H2883" i="1"/>
  <c r="Q2883" i="1" s="1"/>
  <c r="H2875" i="1"/>
  <c r="Q2875" i="1" s="1"/>
  <c r="H2867" i="1"/>
  <c r="Q2867" i="1" s="1"/>
  <c r="H2859" i="1"/>
  <c r="Q2859" i="1" s="1"/>
  <c r="H2851" i="1"/>
  <c r="Q2851" i="1" s="1"/>
  <c r="H2843" i="1"/>
  <c r="Q2843" i="1" s="1"/>
  <c r="H2835" i="1"/>
  <c r="Q2835" i="1" s="1"/>
  <c r="H2827" i="1"/>
  <c r="Q2827" i="1" s="1"/>
  <c r="H2819" i="1"/>
  <c r="Q2819" i="1" s="1"/>
  <c r="H2811" i="1"/>
  <c r="Q2811" i="1" s="1"/>
  <c r="H2803" i="1"/>
  <c r="Q2803" i="1" s="1"/>
  <c r="H2795" i="1"/>
  <c r="Q2795" i="1" s="1"/>
  <c r="H2787" i="1"/>
  <c r="Q2787" i="1" s="1"/>
  <c r="H2779" i="1"/>
  <c r="Q2779" i="1" s="1"/>
  <c r="H2771" i="1"/>
  <c r="Q2771" i="1" s="1"/>
  <c r="H2763" i="1"/>
  <c r="Q2763" i="1" s="1"/>
  <c r="H2755" i="1"/>
  <c r="Q2755" i="1" s="1"/>
  <c r="H2747" i="1"/>
  <c r="Q2747" i="1" s="1"/>
  <c r="H2739" i="1"/>
  <c r="Q2739" i="1" s="1"/>
  <c r="H2731" i="1"/>
  <c r="Q2731" i="1" s="1"/>
  <c r="H2723" i="1"/>
  <c r="Q2723" i="1" s="1"/>
  <c r="H2715" i="1"/>
  <c r="Q2715" i="1" s="1"/>
  <c r="H2707" i="1"/>
  <c r="Q2707" i="1" s="1"/>
  <c r="H2699" i="1"/>
  <c r="Q2699" i="1" s="1"/>
  <c r="H2691" i="1"/>
  <c r="Q2691" i="1" s="1"/>
  <c r="H2683" i="1"/>
  <c r="Q2683" i="1" s="1"/>
  <c r="H2675" i="1"/>
  <c r="Q2675" i="1" s="1"/>
  <c r="H2667" i="1"/>
  <c r="Q2667" i="1" s="1"/>
  <c r="H2659" i="1"/>
  <c r="Q2659" i="1" s="1"/>
  <c r="H2651" i="1"/>
  <c r="Q2651" i="1" s="1"/>
  <c r="H2643" i="1"/>
  <c r="Q2643" i="1" s="1"/>
  <c r="H2635" i="1"/>
  <c r="Q2635" i="1" s="1"/>
  <c r="H2627" i="1"/>
  <c r="Q2627" i="1" s="1"/>
  <c r="H2619" i="1"/>
  <c r="Q2619" i="1" s="1"/>
  <c r="H2611" i="1"/>
  <c r="Q2611" i="1" s="1"/>
  <c r="H2603" i="1"/>
  <c r="Q2603" i="1" s="1"/>
  <c r="H2595" i="1"/>
  <c r="Q2595" i="1" s="1"/>
  <c r="H2587" i="1"/>
  <c r="Q2587" i="1" s="1"/>
  <c r="H2579" i="1"/>
  <c r="Q2579" i="1" s="1"/>
  <c r="H2571" i="1"/>
  <c r="Q2571" i="1" s="1"/>
  <c r="H2563" i="1"/>
  <c r="Q2563" i="1" s="1"/>
  <c r="H2555" i="1"/>
  <c r="Q2555" i="1" s="1"/>
  <c r="H2547" i="1"/>
  <c r="Q2547" i="1" s="1"/>
  <c r="H2539" i="1"/>
  <c r="Q2539" i="1" s="1"/>
  <c r="H2531" i="1"/>
  <c r="Q2531" i="1" s="1"/>
  <c r="H2523" i="1"/>
  <c r="Q2523" i="1" s="1"/>
  <c r="H2515" i="1"/>
  <c r="Q2515" i="1" s="1"/>
  <c r="H2507" i="1"/>
  <c r="Q2507" i="1" s="1"/>
  <c r="H2499" i="1"/>
  <c r="Q2499" i="1" s="1"/>
  <c r="H2491" i="1"/>
  <c r="Q2491" i="1" s="1"/>
  <c r="H2483" i="1"/>
  <c r="Q2483" i="1" s="1"/>
  <c r="H2475" i="1"/>
  <c r="Q2475" i="1" s="1"/>
  <c r="H2467" i="1"/>
  <c r="Q2467" i="1" s="1"/>
  <c r="H2459" i="1"/>
  <c r="Q2459" i="1" s="1"/>
  <c r="H2451" i="1"/>
  <c r="Q2451" i="1" s="1"/>
  <c r="H2443" i="1"/>
  <c r="Q2443" i="1" s="1"/>
  <c r="H2435" i="1"/>
  <c r="Q2435" i="1" s="1"/>
  <c r="H2427" i="1"/>
  <c r="Q2427" i="1" s="1"/>
  <c r="H2419" i="1"/>
  <c r="Q2419" i="1" s="1"/>
  <c r="H2411" i="1"/>
  <c r="Q2411" i="1" s="1"/>
  <c r="H2403" i="1"/>
  <c r="Q2403" i="1" s="1"/>
  <c r="H2395" i="1"/>
  <c r="Q2395" i="1" s="1"/>
  <c r="H2387" i="1"/>
  <c r="Q2387" i="1" s="1"/>
  <c r="H2379" i="1"/>
  <c r="Q2379" i="1" s="1"/>
  <c r="H2371" i="1"/>
  <c r="Q2371" i="1" s="1"/>
  <c r="H2363" i="1"/>
  <c r="Q2363" i="1" s="1"/>
  <c r="H2355" i="1"/>
  <c r="Q2355" i="1" s="1"/>
  <c r="H2347" i="1"/>
  <c r="Q2347" i="1" s="1"/>
  <c r="H2339" i="1"/>
  <c r="Q2339" i="1" s="1"/>
  <c r="H2331" i="1"/>
  <c r="Q2331" i="1" s="1"/>
  <c r="H2323" i="1"/>
  <c r="Q2323" i="1" s="1"/>
  <c r="H2315" i="1"/>
  <c r="Q2315" i="1" s="1"/>
  <c r="H2307" i="1"/>
  <c r="Q2307" i="1" s="1"/>
  <c r="H2299" i="1"/>
  <c r="Q2299" i="1" s="1"/>
  <c r="H2291" i="1"/>
  <c r="Q2291" i="1" s="1"/>
  <c r="H2283" i="1"/>
  <c r="Q2283" i="1" s="1"/>
  <c r="H2275" i="1"/>
  <c r="Q2275" i="1" s="1"/>
  <c r="H2267" i="1"/>
  <c r="Q2267" i="1" s="1"/>
  <c r="H2259" i="1"/>
  <c r="Q2259" i="1" s="1"/>
  <c r="H2251" i="1"/>
  <c r="Q2251" i="1" s="1"/>
  <c r="H2243" i="1"/>
  <c r="Q2243" i="1" s="1"/>
  <c r="H2235" i="1"/>
  <c r="Q2235" i="1" s="1"/>
  <c r="H2227" i="1"/>
  <c r="Q2227" i="1" s="1"/>
  <c r="H2219" i="1"/>
  <c r="Q2219" i="1" s="1"/>
  <c r="H2211" i="1"/>
  <c r="Q2211" i="1" s="1"/>
  <c r="H2203" i="1"/>
  <c r="Q2203" i="1" s="1"/>
  <c r="H2195" i="1"/>
  <c r="Q2195" i="1" s="1"/>
  <c r="H2187" i="1"/>
  <c r="Q2187" i="1" s="1"/>
  <c r="H2179" i="1"/>
  <c r="Q2179" i="1" s="1"/>
  <c r="H2171" i="1"/>
  <c r="Q2171" i="1" s="1"/>
  <c r="H2163" i="1"/>
  <c r="Q2163" i="1" s="1"/>
  <c r="H2155" i="1"/>
  <c r="Q2155" i="1" s="1"/>
  <c r="H2147" i="1"/>
  <c r="Q2147" i="1" s="1"/>
  <c r="H2139" i="1"/>
  <c r="Q2139" i="1" s="1"/>
  <c r="H2131" i="1"/>
  <c r="Q2131" i="1" s="1"/>
  <c r="H2123" i="1"/>
  <c r="Q2123" i="1" s="1"/>
  <c r="H2115" i="1"/>
  <c r="Q2115" i="1" s="1"/>
  <c r="H2107" i="1"/>
  <c r="Q2107" i="1" s="1"/>
  <c r="H2099" i="1"/>
  <c r="Q2099" i="1" s="1"/>
  <c r="H2091" i="1"/>
  <c r="Q2091" i="1" s="1"/>
  <c r="H2083" i="1"/>
  <c r="Q2083" i="1" s="1"/>
  <c r="H2075" i="1"/>
  <c r="Q2075" i="1" s="1"/>
  <c r="H2067" i="1"/>
  <c r="Q2067" i="1" s="1"/>
  <c r="H2059" i="1"/>
  <c r="Q2059" i="1" s="1"/>
  <c r="H2051" i="1"/>
  <c r="Q2051" i="1" s="1"/>
  <c r="H2043" i="1"/>
  <c r="Q2043" i="1" s="1"/>
  <c r="H2035" i="1"/>
  <c r="Q2035" i="1" s="1"/>
  <c r="H2027" i="1"/>
  <c r="Q2027" i="1" s="1"/>
  <c r="H2019" i="1"/>
  <c r="Q2019" i="1" s="1"/>
  <c r="H2011" i="1"/>
  <c r="Q2011" i="1" s="1"/>
  <c r="H2003" i="1"/>
  <c r="Q2003" i="1" s="1"/>
  <c r="H1995" i="1"/>
  <c r="Q1995" i="1" s="1"/>
  <c r="H1987" i="1"/>
  <c r="Q1987" i="1" s="1"/>
  <c r="H1979" i="1"/>
  <c r="Q1979" i="1" s="1"/>
  <c r="H1971" i="1"/>
  <c r="Q1971" i="1" s="1"/>
  <c r="H1963" i="1"/>
  <c r="Q1963" i="1" s="1"/>
  <c r="H1955" i="1"/>
  <c r="Q1955" i="1" s="1"/>
  <c r="H1947" i="1"/>
  <c r="Q1947" i="1" s="1"/>
  <c r="H1939" i="1"/>
  <c r="Q1939" i="1" s="1"/>
  <c r="H1931" i="1"/>
  <c r="Q1931" i="1" s="1"/>
  <c r="H1923" i="1"/>
  <c r="Q1923" i="1" s="1"/>
  <c r="H1915" i="1"/>
  <c r="Q1915" i="1" s="1"/>
  <c r="H1907" i="1"/>
  <c r="Q1907" i="1" s="1"/>
  <c r="H1899" i="1"/>
  <c r="Q1899" i="1" s="1"/>
  <c r="H1891" i="1"/>
  <c r="Q1891" i="1" s="1"/>
  <c r="H1883" i="1"/>
  <c r="Q1883" i="1" s="1"/>
  <c r="H1875" i="1"/>
  <c r="Q1875" i="1" s="1"/>
  <c r="H1867" i="1"/>
  <c r="Q1867" i="1" s="1"/>
  <c r="H1859" i="1"/>
  <c r="Q1859" i="1" s="1"/>
  <c r="H1851" i="1"/>
  <c r="Q1851" i="1" s="1"/>
  <c r="H1843" i="1"/>
  <c r="Q1843" i="1" s="1"/>
  <c r="H1835" i="1"/>
  <c r="Q1835" i="1" s="1"/>
  <c r="H1827" i="1"/>
  <c r="Q1827" i="1" s="1"/>
  <c r="H1819" i="1"/>
  <c r="Q1819" i="1" s="1"/>
  <c r="H1811" i="1"/>
  <c r="Q1811" i="1" s="1"/>
  <c r="H1803" i="1"/>
  <c r="Q1803" i="1" s="1"/>
  <c r="H1795" i="1"/>
  <c r="Q1795" i="1" s="1"/>
  <c r="H1787" i="1"/>
  <c r="Q1787" i="1" s="1"/>
  <c r="H1779" i="1"/>
  <c r="Q1779" i="1" s="1"/>
  <c r="H1771" i="1"/>
  <c r="Q1771" i="1" s="1"/>
  <c r="H1763" i="1"/>
  <c r="Q1763" i="1" s="1"/>
  <c r="H1755" i="1"/>
  <c r="Q1755" i="1" s="1"/>
  <c r="H1747" i="1"/>
  <c r="Q1747" i="1" s="1"/>
  <c r="H1739" i="1"/>
  <c r="Q1739" i="1" s="1"/>
  <c r="H1731" i="1"/>
  <c r="Q1731" i="1" s="1"/>
  <c r="H1723" i="1"/>
  <c r="Q1723" i="1" s="1"/>
  <c r="H1715" i="1"/>
  <c r="Q1715" i="1" s="1"/>
  <c r="H1707" i="1"/>
  <c r="Q1707" i="1" s="1"/>
  <c r="H1699" i="1"/>
  <c r="Q1699" i="1" s="1"/>
  <c r="H1691" i="1"/>
  <c r="Q1691" i="1" s="1"/>
  <c r="H1683" i="1"/>
  <c r="Q1683" i="1" s="1"/>
  <c r="H1675" i="1"/>
  <c r="Q1675" i="1" s="1"/>
  <c r="H1667" i="1"/>
  <c r="Q1667" i="1" s="1"/>
  <c r="H1659" i="1"/>
  <c r="Q1659" i="1" s="1"/>
  <c r="H1651" i="1"/>
  <c r="Q1651" i="1" s="1"/>
  <c r="H1643" i="1"/>
  <c r="Q1643" i="1" s="1"/>
  <c r="H1635" i="1"/>
  <c r="Q1635" i="1" s="1"/>
  <c r="H1627" i="1"/>
  <c r="Q1627" i="1" s="1"/>
  <c r="H1619" i="1"/>
  <c r="Q1619" i="1" s="1"/>
  <c r="H1611" i="1"/>
  <c r="Q1611" i="1" s="1"/>
  <c r="H1603" i="1"/>
  <c r="Q1603" i="1" s="1"/>
  <c r="H1595" i="1"/>
  <c r="Q1595" i="1" s="1"/>
  <c r="H1587" i="1"/>
  <c r="Q1587" i="1" s="1"/>
  <c r="H1579" i="1"/>
  <c r="Q1579" i="1" s="1"/>
  <c r="H1571" i="1"/>
  <c r="Q1571" i="1" s="1"/>
  <c r="H1563" i="1"/>
  <c r="Q1563" i="1" s="1"/>
  <c r="H1555" i="1"/>
  <c r="Q1555" i="1" s="1"/>
  <c r="H1547" i="1"/>
  <c r="Q1547" i="1" s="1"/>
  <c r="H1539" i="1"/>
  <c r="Q1539" i="1" s="1"/>
  <c r="H1531" i="1"/>
  <c r="Q1531" i="1" s="1"/>
  <c r="H1523" i="1"/>
  <c r="Q1523" i="1" s="1"/>
  <c r="H1515" i="1"/>
  <c r="Q1515" i="1" s="1"/>
  <c r="H1507" i="1"/>
  <c r="Q1507" i="1" s="1"/>
  <c r="H1499" i="1"/>
  <c r="Q1499" i="1" s="1"/>
  <c r="H1491" i="1"/>
  <c r="Q1491" i="1" s="1"/>
  <c r="H1483" i="1"/>
  <c r="Q1483" i="1" s="1"/>
  <c r="H1475" i="1"/>
  <c r="Q1475" i="1" s="1"/>
  <c r="H1467" i="1"/>
  <c r="Q1467" i="1" s="1"/>
  <c r="H1459" i="1"/>
  <c r="Q1459" i="1" s="1"/>
  <c r="H1451" i="1"/>
  <c r="Q1451" i="1" s="1"/>
  <c r="H1443" i="1"/>
  <c r="Q1443" i="1" s="1"/>
  <c r="H1435" i="1"/>
  <c r="Q1435" i="1" s="1"/>
  <c r="H1427" i="1"/>
  <c r="Q1427" i="1" s="1"/>
  <c r="H1419" i="1"/>
  <c r="Q1419" i="1" s="1"/>
  <c r="H1411" i="1"/>
  <c r="Q1411" i="1" s="1"/>
  <c r="H1403" i="1"/>
  <c r="Q1403" i="1" s="1"/>
  <c r="H1395" i="1"/>
  <c r="Q1395" i="1" s="1"/>
  <c r="H1387" i="1"/>
  <c r="Q1387" i="1" s="1"/>
  <c r="H1379" i="1"/>
  <c r="Q1379" i="1" s="1"/>
  <c r="H1371" i="1"/>
  <c r="Q1371" i="1" s="1"/>
  <c r="H1363" i="1"/>
  <c r="Q1363" i="1" s="1"/>
  <c r="H1355" i="1"/>
  <c r="Q1355" i="1" s="1"/>
  <c r="H1347" i="1"/>
  <c r="Q1347" i="1" s="1"/>
  <c r="H1339" i="1"/>
  <c r="Q1339" i="1" s="1"/>
  <c r="H1331" i="1"/>
  <c r="Q1331" i="1" s="1"/>
  <c r="H1323" i="1"/>
  <c r="Q1323" i="1" s="1"/>
  <c r="H1315" i="1"/>
  <c r="Q1315" i="1" s="1"/>
  <c r="H1307" i="1"/>
  <c r="Q1307" i="1" s="1"/>
  <c r="H1299" i="1"/>
  <c r="Q1299" i="1" s="1"/>
  <c r="H5010" i="1"/>
  <c r="Q5010" i="1" s="1"/>
  <c r="H5002" i="1"/>
  <c r="Q5002" i="1" s="1"/>
  <c r="H4994" i="1"/>
  <c r="Q4994" i="1" s="1"/>
  <c r="H4986" i="1"/>
  <c r="Q4986" i="1" s="1"/>
  <c r="H4978" i="1"/>
  <c r="Q4978" i="1" s="1"/>
  <c r="H4970" i="1"/>
  <c r="Q4970" i="1" s="1"/>
  <c r="H4962" i="1"/>
  <c r="Q4962" i="1" s="1"/>
  <c r="H4954" i="1"/>
  <c r="Q4954" i="1" s="1"/>
  <c r="H4946" i="1"/>
  <c r="Q4946" i="1" s="1"/>
  <c r="H4938" i="1"/>
  <c r="Q4938" i="1" s="1"/>
  <c r="H4930" i="1"/>
  <c r="Q4930" i="1" s="1"/>
  <c r="H4922" i="1"/>
  <c r="Q4922" i="1" s="1"/>
  <c r="H4914" i="1"/>
  <c r="Q4914" i="1" s="1"/>
  <c r="H4906" i="1"/>
  <c r="Q4906" i="1" s="1"/>
  <c r="H4898" i="1"/>
  <c r="Q4898" i="1" s="1"/>
  <c r="H4890" i="1"/>
  <c r="Q4890" i="1" s="1"/>
  <c r="H4882" i="1"/>
  <c r="Q4882" i="1" s="1"/>
  <c r="H4874" i="1"/>
  <c r="Q4874" i="1" s="1"/>
  <c r="H4866" i="1"/>
  <c r="Q4866" i="1" s="1"/>
  <c r="H4858" i="1"/>
  <c r="Q4858" i="1" s="1"/>
  <c r="H4850" i="1"/>
  <c r="Q4850" i="1" s="1"/>
  <c r="H4842" i="1"/>
  <c r="Q4842" i="1" s="1"/>
  <c r="H4834" i="1"/>
  <c r="Q4834" i="1" s="1"/>
  <c r="H4826" i="1"/>
  <c r="Q4826" i="1" s="1"/>
  <c r="H4818" i="1"/>
  <c r="Q4818" i="1" s="1"/>
  <c r="H4810" i="1"/>
  <c r="Q4810" i="1" s="1"/>
  <c r="H4802" i="1"/>
  <c r="Q4802" i="1" s="1"/>
  <c r="H4794" i="1"/>
  <c r="Q4794" i="1" s="1"/>
  <c r="H4786" i="1"/>
  <c r="Q4786" i="1" s="1"/>
  <c r="H4778" i="1"/>
  <c r="Q4778" i="1" s="1"/>
  <c r="H4770" i="1"/>
  <c r="Q4770" i="1" s="1"/>
  <c r="H4762" i="1"/>
  <c r="Q4762" i="1" s="1"/>
  <c r="H4754" i="1"/>
  <c r="Q4754" i="1" s="1"/>
  <c r="H4746" i="1"/>
  <c r="Q4746" i="1" s="1"/>
  <c r="H4738" i="1"/>
  <c r="Q4738" i="1" s="1"/>
  <c r="H4730" i="1"/>
  <c r="Q4730" i="1" s="1"/>
  <c r="H4722" i="1"/>
  <c r="Q4722" i="1" s="1"/>
  <c r="H4714" i="1"/>
  <c r="Q4714" i="1" s="1"/>
  <c r="H4706" i="1"/>
  <c r="Q4706" i="1" s="1"/>
  <c r="H4698" i="1"/>
  <c r="Q4698" i="1" s="1"/>
  <c r="H4690" i="1"/>
  <c r="Q4690" i="1" s="1"/>
  <c r="H4682" i="1"/>
  <c r="Q4682" i="1" s="1"/>
  <c r="H4674" i="1"/>
  <c r="Q4674" i="1" s="1"/>
  <c r="H4666" i="1"/>
  <c r="Q4666" i="1" s="1"/>
  <c r="H4658" i="1"/>
  <c r="Q4658" i="1" s="1"/>
  <c r="H4650" i="1"/>
  <c r="Q4650" i="1" s="1"/>
  <c r="H4642" i="1"/>
  <c r="Q4642" i="1" s="1"/>
  <c r="H4634" i="1"/>
  <c r="Q4634" i="1" s="1"/>
  <c r="H4626" i="1"/>
  <c r="Q4626" i="1" s="1"/>
  <c r="H4618" i="1"/>
  <c r="Q4618" i="1" s="1"/>
  <c r="H4610" i="1"/>
  <c r="Q4610" i="1" s="1"/>
  <c r="H4602" i="1"/>
  <c r="Q4602" i="1" s="1"/>
  <c r="H4594" i="1"/>
  <c r="Q4594" i="1" s="1"/>
  <c r="H4586" i="1"/>
  <c r="Q4586" i="1" s="1"/>
  <c r="H4578" i="1"/>
  <c r="Q4578" i="1" s="1"/>
  <c r="H4570" i="1"/>
  <c r="Q4570" i="1" s="1"/>
  <c r="H4562" i="1"/>
  <c r="Q4562" i="1" s="1"/>
  <c r="H4554" i="1"/>
  <c r="Q4554" i="1" s="1"/>
  <c r="H4546" i="1"/>
  <c r="Q4546" i="1" s="1"/>
  <c r="H4538" i="1"/>
  <c r="Q4538" i="1" s="1"/>
  <c r="H4530" i="1"/>
  <c r="Q4530" i="1" s="1"/>
  <c r="H4522" i="1"/>
  <c r="Q4522" i="1" s="1"/>
  <c r="H4514" i="1"/>
  <c r="Q4514" i="1" s="1"/>
  <c r="H4506" i="1"/>
  <c r="Q4506" i="1" s="1"/>
  <c r="H4498" i="1"/>
  <c r="Q4498" i="1" s="1"/>
  <c r="H4490" i="1"/>
  <c r="Q4490" i="1" s="1"/>
  <c r="H4482" i="1"/>
  <c r="Q4482" i="1" s="1"/>
  <c r="H4474" i="1"/>
  <c r="Q4474" i="1" s="1"/>
  <c r="H4466" i="1"/>
  <c r="Q4466" i="1" s="1"/>
  <c r="H4458" i="1"/>
  <c r="Q4458" i="1" s="1"/>
  <c r="H4450" i="1"/>
  <c r="Q4450" i="1" s="1"/>
  <c r="H4442" i="1"/>
  <c r="Q4442" i="1" s="1"/>
  <c r="H4434" i="1"/>
  <c r="Q4434" i="1" s="1"/>
  <c r="H4426" i="1"/>
  <c r="Q4426" i="1" s="1"/>
  <c r="H4418" i="1"/>
  <c r="Q4418" i="1" s="1"/>
  <c r="H4410" i="1"/>
  <c r="Q4410" i="1" s="1"/>
  <c r="H4402" i="1"/>
  <c r="Q4402" i="1" s="1"/>
  <c r="H4394" i="1"/>
  <c r="Q4394" i="1" s="1"/>
  <c r="H4386" i="1"/>
  <c r="Q4386" i="1" s="1"/>
  <c r="H4378" i="1"/>
  <c r="Q4378" i="1" s="1"/>
  <c r="H4370" i="1"/>
  <c r="Q4370" i="1" s="1"/>
  <c r="H4362" i="1"/>
  <c r="Q4362" i="1" s="1"/>
  <c r="H4354" i="1"/>
  <c r="Q4354" i="1" s="1"/>
  <c r="H4346" i="1"/>
  <c r="Q4346" i="1" s="1"/>
  <c r="H4338" i="1"/>
  <c r="Q4338" i="1" s="1"/>
  <c r="H4330" i="1"/>
  <c r="Q4330" i="1" s="1"/>
  <c r="H4322" i="1"/>
  <c r="Q4322" i="1" s="1"/>
  <c r="H4314" i="1"/>
  <c r="Q4314" i="1" s="1"/>
  <c r="H4306" i="1"/>
  <c r="Q4306" i="1" s="1"/>
  <c r="H4298" i="1"/>
  <c r="Q4298" i="1" s="1"/>
  <c r="H4290" i="1"/>
  <c r="Q4290" i="1" s="1"/>
  <c r="H4282" i="1"/>
  <c r="Q4282" i="1" s="1"/>
  <c r="H4274" i="1"/>
  <c r="Q4274" i="1" s="1"/>
  <c r="H4266" i="1"/>
  <c r="Q4266" i="1" s="1"/>
  <c r="H4258" i="1"/>
  <c r="Q4258" i="1" s="1"/>
  <c r="H4250" i="1"/>
  <c r="Q4250" i="1" s="1"/>
  <c r="H4242" i="1"/>
  <c r="Q4242" i="1" s="1"/>
  <c r="H4234" i="1"/>
  <c r="Q4234" i="1" s="1"/>
  <c r="H4226" i="1"/>
  <c r="Q4226" i="1" s="1"/>
  <c r="H4218" i="1"/>
  <c r="Q4218" i="1" s="1"/>
  <c r="H4210" i="1"/>
  <c r="Q4210" i="1" s="1"/>
  <c r="H4202" i="1"/>
  <c r="Q4202" i="1" s="1"/>
  <c r="H4194" i="1"/>
  <c r="Q4194" i="1" s="1"/>
  <c r="H4186" i="1"/>
  <c r="Q4186" i="1" s="1"/>
  <c r="H4178" i="1"/>
  <c r="Q4178" i="1" s="1"/>
  <c r="H4170" i="1"/>
  <c r="Q4170" i="1" s="1"/>
  <c r="H4162" i="1"/>
  <c r="Q4162" i="1" s="1"/>
  <c r="H4154" i="1"/>
  <c r="Q4154" i="1" s="1"/>
  <c r="H4146" i="1"/>
  <c r="Q4146" i="1" s="1"/>
  <c r="H4138" i="1"/>
  <c r="Q4138" i="1" s="1"/>
  <c r="H4130" i="1"/>
  <c r="Q4130" i="1" s="1"/>
  <c r="H4122" i="1"/>
  <c r="Q4122" i="1" s="1"/>
  <c r="H4114" i="1"/>
  <c r="Q4114" i="1" s="1"/>
  <c r="H4106" i="1"/>
  <c r="Q4106" i="1" s="1"/>
  <c r="H4098" i="1"/>
  <c r="Q4098" i="1" s="1"/>
  <c r="H4090" i="1"/>
  <c r="Q4090" i="1" s="1"/>
  <c r="H4082" i="1"/>
  <c r="Q4082" i="1" s="1"/>
  <c r="H4074" i="1"/>
  <c r="Q4074" i="1" s="1"/>
  <c r="H4066" i="1"/>
  <c r="Q4066" i="1" s="1"/>
  <c r="H4058" i="1"/>
  <c r="Q4058" i="1" s="1"/>
  <c r="H4050" i="1"/>
  <c r="Q4050" i="1" s="1"/>
  <c r="H4042" i="1"/>
  <c r="Q4042" i="1" s="1"/>
  <c r="H4034" i="1"/>
  <c r="Q4034" i="1" s="1"/>
  <c r="H4026" i="1"/>
  <c r="Q4026" i="1" s="1"/>
  <c r="H4018" i="1"/>
  <c r="Q4018" i="1" s="1"/>
  <c r="H4010" i="1"/>
  <c r="Q4010" i="1" s="1"/>
  <c r="H4002" i="1"/>
  <c r="Q4002" i="1" s="1"/>
  <c r="H3994" i="1"/>
  <c r="Q3994" i="1" s="1"/>
  <c r="H3986" i="1"/>
  <c r="Q3986" i="1" s="1"/>
  <c r="H3978" i="1"/>
  <c r="Q3978" i="1" s="1"/>
  <c r="H3970" i="1"/>
  <c r="Q3970" i="1" s="1"/>
  <c r="H3962" i="1"/>
  <c r="Q3962" i="1" s="1"/>
  <c r="H3954" i="1"/>
  <c r="Q3954" i="1" s="1"/>
  <c r="H3946" i="1"/>
  <c r="Q3946" i="1" s="1"/>
  <c r="H3938" i="1"/>
  <c r="Q3938" i="1" s="1"/>
  <c r="H3930" i="1"/>
  <c r="Q3930" i="1" s="1"/>
  <c r="H3922" i="1"/>
  <c r="Q3922" i="1" s="1"/>
  <c r="H3914" i="1"/>
  <c r="Q3914" i="1" s="1"/>
  <c r="H3906" i="1"/>
  <c r="Q3906" i="1" s="1"/>
  <c r="H3898" i="1"/>
  <c r="Q3898" i="1" s="1"/>
  <c r="H3890" i="1"/>
  <c r="Q3890" i="1" s="1"/>
  <c r="H3882" i="1"/>
  <c r="Q3882" i="1" s="1"/>
  <c r="H3874" i="1"/>
  <c r="Q3874" i="1" s="1"/>
  <c r="H3866" i="1"/>
  <c r="Q3866" i="1" s="1"/>
  <c r="H3858" i="1"/>
  <c r="Q3858" i="1" s="1"/>
  <c r="H3850" i="1"/>
  <c r="Q3850" i="1" s="1"/>
  <c r="H3842" i="1"/>
  <c r="Q3842" i="1" s="1"/>
  <c r="H3834" i="1"/>
  <c r="Q3834" i="1" s="1"/>
  <c r="H3826" i="1"/>
  <c r="Q3826" i="1" s="1"/>
  <c r="H3818" i="1"/>
  <c r="Q3818" i="1" s="1"/>
  <c r="H3810" i="1"/>
  <c r="Q3810" i="1" s="1"/>
  <c r="H3802" i="1"/>
  <c r="Q3802" i="1" s="1"/>
  <c r="H3794" i="1"/>
  <c r="Q3794" i="1" s="1"/>
  <c r="H3786" i="1"/>
  <c r="Q3786" i="1" s="1"/>
  <c r="H3778" i="1"/>
  <c r="Q3778" i="1" s="1"/>
  <c r="H3770" i="1"/>
  <c r="Q3770" i="1" s="1"/>
  <c r="H3762" i="1"/>
  <c r="Q3762" i="1" s="1"/>
  <c r="H3754" i="1"/>
  <c r="Q3754" i="1" s="1"/>
  <c r="H3746" i="1"/>
  <c r="Q3746" i="1" s="1"/>
  <c r="H3738" i="1"/>
  <c r="Q3738" i="1" s="1"/>
  <c r="H3730" i="1"/>
  <c r="Q3730" i="1" s="1"/>
  <c r="H3722" i="1"/>
  <c r="Q3722" i="1" s="1"/>
  <c r="H3714" i="1"/>
  <c r="Q3714" i="1" s="1"/>
  <c r="H3706" i="1"/>
  <c r="Q3706" i="1" s="1"/>
  <c r="H3698" i="1"/>
  <c r="Q3698" i="1" s="1"/>
  <c r="H3690" i="1"/>
  <c r="Q3690" i="1" s="1"/>
  <c r="H3682" i="1"/>
  <c r="Q3682" i="1" s="1"/>
  <c r="H3674" i="1"/>
  <c r="Q3674" i="1" s="1"/>
  <c r="H3666" i="1"/>
  <c r="Q3666" i="1" s="1"/>
  <c r="H3658" i="1"/>
  <c r="Q3658" i="1" s="1"/>
  <c r="H1291" i="1"/>
  <c r="Q1291" i="1" s="1"/>
  <c r="H1283" i="1"/>
  <c r="Q1283" i="1" s="1"/>
  <c r="H1275" i="1"/>
  <c r="Q1275" i="1" s="1"/>
  <c r="H1267" i="1"/>
  <c r="Q1267" i="1" s="1"/>
  <c r="H1259" i="1"/>
  <c r="Q1259" i="1" s="1"/>
  <c r="H1251" i="1"/>
  <c r="Q1251" i="1" s="1"/>
  <c r="H1243" i="1"/>
  <c r="Q1243" i="1" s="1"/>
  <c r="H1235" i="1"/>
  <c r="Q1235" i="1" s="1"/>
  <c r="H1227" i="1"/>
  <c r="Q1227" i="1" s="1"/>
  <c r="H1219" i="1"/>
  <c r="Q1219" i="1" s="1"/>
  <c r="H1211" i="1"/>
  <c r="Q1211" i="1" s="1"/>
  <c r="H1203" i="1"/>
  <c r="Q1203" i="1" s="1"/>
  <c r="H1195" i="1"/>
  <c r="Q1195" i="1" s="1"/>
  <c r="H1187" i="1"/>
  <c r="Q1187" i="1" s="1"/>
  <c r="H1179" i="1"/>
  <c r="Q1179" i="1" s="1"/>
  <c r="H1171" i="1"/>
  <c r="Q1171" i="1" s="1"/>
  <c r="H1163" i="1"/>
  <c r="Q1163" i="1" s="1"/>
  <c r="H1155" i="1"/>
  <c r="Q1155" i="1" s="1"/>
  <c r="H1147" i="1"/>
  <c r="Q1147" i="1" s="1"/>
  <c r="H1139" i="1"/>
  <c r="Q1139" i="1" s="1"/>
  <c r="H1131" i="1"/>
  <c r="Q1131" i="1" s="1"/>
  <c r="H1123" i="1"/>
  <c r="Q1123" i="1" s="1"/>
  <c r="H1115" i="1"/>
  <c r="Q1115" i="1" s="1"/>
  <c r="H1107" i="1"/>
  <c r="Q1107" i="1" s="1"/>
  <c r="H1099" i="1"/>
  <c r="Q1099" i="1" s="1"/>
  <c r="H1091" i="1"/>
  <c r="Q1091" i="1" s="1"/>
  <c r="H1083" i="1"/>
  <c r="Q1083" i="1" s="1"/>
  <c r="H1075" i="1"/>
  <c r="Q1075" i="1" s="1"/>
  <c r="H1067" i="1"/>
  <c r="Q1067" i="1" s="1"/>
  <c r="H1059" i="1"/>
  <c r="Q1059" i="1" s="1"/>
  <c r="H1051" i="1"/>
  <c r="Q1051" i="1" s="1"/>
  <c r="H1043" i="1"/>
  <c r="Q1043" i="1" s="1"/>
  <c r="H1035" i="1"/>
  <c r="Q1035" i="1" s="1"/>
  <c r="H1027" i="1"/>
  <c r="Q1027" i="1" s="1"/>
  <c r="H1019" i="1"/>
  <c r="Q1019" i="1" s="1"/>
  <c r="H1011" i="1"/>
  <c r="Q1011" i="1" s="1"/>
  <c r="H1003" i="1"/>
  <c r="Q1003" i="1" s="1"/>
  <c r="H995" i="1"/>
  <c r="Q995" i="1" s="1"/>
  <c r="H987" i="1"/>
  <c r="Q987" i="1" s="1"/>
  <c r="H979" i="1"/>
  <c r="Q979" i="1" s="1"/>
  <c r="H971" i="1"/>
  <c r="Q971" i="1" s="1"/>
  <c r="H963" i="1"/>
  <c r="Q963" i="1" s="1"/>
  <c r="H955" i="1"/>
  <c r="Q955" i="1" s="1"/>
  <c r="H947" i="1"/>
  <c r="Q947" i="1" s="1"/>
  <c r="H939" i="1"/>
  <c r="Q939" i="1" s="1"/>
  <c r="H931" i="1"/>
  <c r="Q931" i="1" s="1"/>
  <c r="H3650" i="1"/>
  <c r="Q3650" i="1" s="1"/>
  <c r="H3642" i="1"/>
  <c r="Q3642" i="1" s="1"/>
  <c r="H3634" i="1"/>
  <c r="Q3634" i="1" s="1"/>
  <c r="H3626" i="1"/>
  <c r="Q3626" i="1" s="1"/>
  <c r="H3618" i="1"/>
  <c r="Q3618" i="1" s="1"/>
  <c r="H3610" i="1"/>
  <c r="Q3610" i="1" s="1"/>
  <c r="H3602" i="1"/>
  <c r="Q3602" i="1" s="1"/>
  <c r="H3594" i="1"/>
  <c r="Q3594" i="1" s="1"/>
  <c r="H3586" i="1"/>
  <c r="Q3586" i="1" s="1"/>
  <c r="H3578" i="1"/>
  <c r="Q3578" i="1" s="1"/>
  <c r="H3570" i="1"/>
  <c r="Q3570" i="1" s="1"/>
  <c r="H3562" i="1"/>
  <c r="Q3562" i="1" s="1"/>
  <c r="H3554" i="1"/>
  <c r="Q3554" i="1" s="1"/>
  <c r="H3546" i="1"/>
  <c r="Q3546" i="1" s="1"/>
  <c r="H3538" i="1"/>
  <c r="Q3538" i="1" s="1"/>
  <c r="H3530" i="1"/>
  <c r="Q3530" i="1" s="1"/>
  <c r="H3522" i="1"/>
  <c r="Q3522" i="1" s="1"/>
  <c r="H3514" i="1"/>
  <c r="Q3514" i="1" s="1"/>
  <c r="H3506" i="1"/>
  <c r="Q3506" i="1" s="1"/>
  <c r="H3498" i="1"/>
  <c r="Q3498" i="1" s="1"/>
  <c r="H3490" i="1"/>
  <c r="Q3490" i="1" s="1"/>
  <c r="H3482" i="1"/>
  <c r="Q3482" i="1" s="1"/>
  <c r="H3474" i="1"/>
  <c r="Q3474" i="1" s="1"/>
  <c r="H3466" i="1"/>
  <c r="Q3466" i="1" s="1"/>
  <c r="H3458" i="1"/>
  <c r="Q3458" i="1" s="1"/>
  <c r="H3450" i="1"/>
  <c r="Q3450" i="1" s="1"/>
  <c r="H3442" i="1"/>
  <c r="Q3442" i="1" s="1"/>
  <c r="H3434" i="1"/>
  <c r="Q3434" i="1" s="1"/>
  <c r="H3426" i="1"/>
  <c r="Q3426" i="1" s="1"/>
  <c r="H3418" i="1"/>
  <c r="Q3418" i="1" s="1"/>
  <c r="H3410" i="1"/>
  <c r="Q3410" i="1" s="1"/>
  <c r="H3402" i="1"/>
  <c r="Q3402" i="1" s="1"/>
  <c r="H3394" i="1"/>
  <c r="Q3394" i="1" s="1"/>
  <c r="H3386" i="1"/>
  <c r="Q3386" i="1" s="1"/>
  <c r="H3378" i="1"/>
  <c r="Q3378" i="1" s="1"/>
  <c r="H3370" i="1"/>
  <c r="Q3370" i="1" s="1"/>
  <c r="H3362" i="1"/>
  <c r="Q3362" i="1" s="1"/>
  <c r="H3354" i="1"/>
  <c r="Q3354" i="1" s="1"/>
  <c r="H3346" i="1"/>
  <c r="Q3346" i="1" s="1"/>
  <c r="H3338" i="1"/>
  <c r="Q3338" i="1" s="1"/>
  <c r="H3330" i="1"/>
  <c r="Q3330" i="1" s="1"/>
  <c r="H3322" i="1"/>
  <c r="Q3322" i="1" s="1"/>
  <c r="H3314" i="1"/>
  <c r="Q3314" i="1" s="1"/>
  <c r="H3306" i="1"/>
  <c r="Q3306" i="1" s="1"/>
  <c r="H3298" i="1"/>
  <c r="Q3298" i="1" s="1"/>
  <c r="H3290" i="1"/>
  <c r="Q3290" i="1" s="1"/>
  <c r="H3282" i="1"/>
  <c r="Q3282" i="1" s="1"/>
  <c r="H3274" i="1"/>
  <c r="Q3274" i="1" s="1"/>
  <c r="H3266" i="1"/>
  <c r="Q3266" i="1" s="1"/>
  <c r="H3258" i="1"/>
  <c r="Q3258" i="1" s="1"/>
  <c r="H3250" i="1"/>
  <c r="Q3250" i="1" s="1"/>
  <c r="H3242" i="1"/>
  <c r="Q3242" i="1" s="1"/>
  <c r="H3234" i="1"/>
  <c r="Q3234" i="1" s="1"/>
  <c r="H3226" i="1"/>
  <c r="Q3226" i="1" s="1"/>
  <c r="H3218" i="1"/>
  <c r="Q3218" i="1" s="1"/>
  <c r="H3210" i="1"/>
  <c r="Q3210" i="1" s="1"/>
  <c r="H3202" i="1"/>
  <c r="Q3202" i="1" s="1"/>
  <c r="H3194" i="1"/>
  <c r="Q3194" i="1" s="1"/>
  <c r="H3186" i="1"/>
  <c r="Q3186" i="1" s="1"/>
  <c r="H3178" i="1"/>
  <c r="Q3178" i="1" s="1"/>
  <c r="H3170" i="1"/>
  <c r="Q3170" i="1" s="1"/>
  <c r="H3162" i="1"/>
  <c r="Q3162" i="1" s="1"/>
  <c r="H3154" i="1"/>
  <c r="Q3154" i="1" s="1"/>
  <c r="H3146" i="1"/>
  <c r="Q3146" i="1" s="1"/>
  <c r="H3138" i="1"/>
  <c r="Q3138" i="1" s="1"/>
  <c r="H3130" i="1"/>
  <c r="Q3130" i="1" s="1"/>
  <c r="H3122" i="1"/>
  <c r="Q3122" i="1" s="1"/>
  <c r="H3114" i="1"/>
  <c r="Q3114" i="1" s="1"/>
  <c r="H3106" i="1"/>
  <c r="Q3106" i="1" s="1"/>
  <c r="H3098" i="1"/>
  <c r="Q3098" i="1" s="1"/>
  <c r="H3090" i="1"/>
  <c r="Q3090" i="1" s="1"/>
  <c r="H3082" i="1"/>
  <c r="Q3082" i="1" s="1"/>
  <c r="H3074" i="1"/>
  <c r="Q3074" i="1" s="1"/>
  <c r="H3066" i="1"/>
  <c r="Q3066" i="1" s="1"/>
  <c r="H3058" i="1"/>
  <c r="Q3058" i="1" s="1"/>
  <c r="H3050" i="1"/>
  <c r="Q3050" i="1" s="1"/>
  <c r="H3042" i="1"/>
  <c r="Q3042" i="1" s="1"/>
  <c r="H3034" i="1"/>
  <c r="Q3034" i="1" s="1"/>
  <c r="H3026" i="1"/>
  <c r="Q3026" i="1" s="1"/>
  <c r="H3018" i="1"/>
  <c r="Q3018" i="1" s="1"/>
  <c r="H3010" i="1"/>
  <c r="Q3010" i="1" s="1"/>
  <c r="H3002" i="1"/>
  <c r="Q3002" i="1" s="1"/>
  <c r="H2994" i="1"/>
  <c r="Q2994" i="1" s="1"/>
  <c r="H2986" i="1"/>
  <c r="Q2986" i="1" s="1"/>
  <c r="H2978" i="1"/>
  <c r="Q2978" i="1" s="1"/>
  <c r="H2970" i="1"/>
  <c r="Q2970" i="1" s="1"/>
  <c r="H2962" i="1"/>
  <c r="Q2962" i="1" s="1"/>
  <c r="H2954" i="1"/>
  <c r="Q2954" i="1" s="1"/>
  <c r="H2946" i="1"/>
  <c r="Q2946" i="1" s="1"/>
  <c r="H2938" i="1"/>
  <c r="Q2938" i="1" s="1"/>
  <c r="H2930" i="1"/>
  <c r="Q2930" i="1" s="1"/>
  <c r="H2922" i="1"/>
  <c r="Q2922" i="1" s="1"/>
  <c r="H2914" i="1"/>
  <c r="Q2914" i="1" s="1"/>
  <c r="H2906" i="1"/>
  <c r="Q2906" i="1" s="1"/>
  <c r="H2898" i="1"/>
  <c r="Q2898" i="1" s="1"/>
  <c r="H2890" i="1"/>
  <c r="Q2890" i="1" s="1"/>
  <c r="H2882" i="1"/>
  <c r="Q2882" i="1" s="1"/>
  <c r="H2874" i="1"/>
  <c r="Q2874" i="1" s="1"/>
  <c r="H2866" i="1"/>
  <c r="Q2866" i="1" s="1"/>
  <c r="H2858" i="1"/>
  <c r="Q2858" i="1" s="1"/>
  <c r="H2850" i="1"/>
  <c r="Q2850" i="1" s="1"/>
  <c r="H2842" i="1"/>
  <c r="Q2842" i="1" s="1"/>
  <c r="H2834" i="1"/>
  <c r="Q2834" i="1" s="1"/>
  <c r="H2826" i="1"/>
  <c r="Q2826" i="1" s="1"/>
  <c r="H2818" i="1"/>
  <c r="Q2818" i="1" s="1"/>
  <c r="H2810" i="1"/>
  <c r="Q2810" i="1" s="1"/>
  <c r="H2802" i="1"/>
  <c r="Q2802" i="1" s="1"/>
  <c r="H2794" i="1"/>
  <c r="Q2794" i="1" s="1"/>
  <c r="H2786" i="1"/>
  <c r="Q2786" i="1" s="1"/>
  <c r="H2778" i="1"/>
  <c r="Q2778" i="1" s="1"/>
  <c r="H2770" i="1"/>
  <c r="Q2770" i="1" s="1"/>
  <c r="H2762" i="1"/>
  <c r="Q2762" i="1" s="1"/>
  <c r="H2754" i="1"/>
  <c r="Q2754" i="1" s="1"/>
  <c r="H2746" i="1"/>
  <c r="Q2746" i="1" s="1"/>
  <c r="H2738" i="1"/>
  <c r="Q2738" i="1" s="1"/>
  <c r="H2730" i="1"/>
  <c r="Q2730" i="1" s="1"/>
  <c r="H2722" i="1"/>
  <c r="Q2722" i="1" s="1"/>
  <c r="H2714" i="1"/>
  <c r="Q2714" i="1" s="1"/>
  <c r="H2706" i="1"/>
  <c r="Q2706" i="1" s="1"/>
  <c r="H2698" i="1"/>
  <c r="Q2698" i="1" s="1"/>
  <c r="H2690" i="1"/>
  <c r="Q2690" i="1" s="1"/>
  <c r="H2682" i="1"/>
  <c r="Q2682" i="1" s="1"/>
  <c r="H2674" i="1"/>
  <c r="Q2674" i="1" s="1"/>
  <c r="H2666" i="1"/>
  <c r="Q2666" i="1" s="1"/>
  <c r="H2658" i="1"/>
  <c r="Q2658" i="1" s="1"/>
  <c r="H2650" i="1"/>
  <c r="Q2650" i="1" s="1"/>
  <c r="H2642" i="1"/>
  <c r="Q2642" i="1" s="1"/>
  <c r="H2634" i="1"/>
  <c r="Q2634" i="1" s="1"/>
  <c r="H2626" i="1"/>
  <c r="Q2626" i="1" s="1"/>
  <c r="H2618" i="1"/>
  <c r="Q2618" i="1" s="1"/>
  <c r="H2610" i="1"/>
  <c r="Q2610" i="1" s="1"/>
  <c r="H2602" i="1"/>
  <c r="Q2602" i="1" s="1"/>
  <c r="H2594" i="1"/>
  <c r="Q2594" i="1" s="1"/>
  <c r="H2586" i="1"/>
  <c r="Q2586" i="1" s="1"/>
  <c r="H2578" i="1"/>
  <c r="Q2578" i="1" s="1"/>
  <c r="H2570" i="1"/>
  <c r="Q2570" i="1" s="1"/>
  <c r="H2562" i="1"/>
  <c r="Q2562" i="1" s="1"/>
  <c r="H2554" i="1"/>
  <c r="Q2554" i="1" s="1"/>
  <c r="H2546" i="1"/>
  <c r="Q2546" i="1" s="1"/>
  <c r="H2538" i="1"/>
  <c r="Q2538" i="1" s="1"/>
  <c r="H2530" i="1"/>
  <c r="Q2530" i="1" s="1"/>
  <c r="H2522" i="1"/>
  <c r="Q2522" i="1" s="1"/>
  <c r="H2514" i="1"/>
  <c r="Q2514" i="1" s="1"/>
  <c r="H2497" i="1"/>
  <c r="Q2497" i="1" s="1"/>
  <c r="H2489" i="1"/>
  <c r="Q2489" i="1" s="1"/>
  <c r="H2481" i="1"/>
  <c r="Q2481" i="1" s="1"/>
  <c r="H2473" i="1"/>
  <c r="Q2473" i="1" s="1"/>
  <c r="H2465" i="1"/>
  <c r="Q2465" i="1" s="1"/>
  <c r="H2457" i="1"/>
  <c r="Q2457" i="1" s="1"/>
  <c r="H2449" i="1"/>
  <c r="Q2449" i="1" s="1"/>
  <c r="H2441" i="1"/>
  <c r="Q2441" i="1" s="1"/>
  <c r="H2433" i="1"/>
  <c r="Q2433" i="1" s="1"/>
  <c r="H2425" i="1"/>
  <c r="Q2425" i="1" s="1"/>
  <c r="H2417" i="1"/>
  <c r="Q2417" i="1" s="1"/>
  <c r="H2409" i="1"/>
  <c r="Q2409" i="1" s="1"/>
  <c r="H2401" i="1"/>
  <c r="Q2401" i="1" s="1"/>
  <c r="H2393" i="1"/>
  <c r="Q2393" i="1" s="1"/>
  <c r="H2385" i="1"/>
  <c r="Q2385" i="1" s="1"/>
  <c r="H2377" i="1"/>
  <c r="Q2377" i="1" s="1"/>
  <c r="H2369" i="1"/>
  <c r="Q2369" i="1" s="1"/>
  <c r="H2361" i="1"/>
  <c r="Q2361" i="1" s="1"/>
  <c r="H2353" i="1"/>
  <c r="Q2353" i="1" s="1"/>
  <c r="H2345" i="1"/>
  <c r="Q2345" i="1" s="1"/>
  <c r="H2337" i="1"/>
  <c r="Q2337" i="1" s="1"/>
  <c r="H2329" i="1"/>
  <c r="Q2329" i="1" s="1"/>
  <c r="H2321" i="1"/>
  <c r="Q2321" i="1" s="1"/>
  <c r="H2313" i="1"/>
  <c r="Q2313" i="1" s="1"/>
  <c r="H2305" i="1"/>
  <c r="Q2305" i="1" s="1"/>
  <c r="H2297" i="1"/>
  <c r="Q2297" i="1" s="1"/>
  <c r="H2289" i="1"/>
  <c r="Q2289" i="1" s="1"/>
  <c r="H2281" i="1"/>
  <c r="Q2281" i="1" s="1"/>
  <c r="H2273" i="1"/>
  <c r="Q2273" i="1" s="1"/>
  <c r="H2265" i="1"/>
  <c r="Q2265" i="1" s="1"/>
  <c r="H2257" i="1"/>
  <c r="Q2257" i="1" s="1"/>
  <c r="H2249" i="1"/>
  <c r="Q2249" i="1" s="1"/>
  <c r="H2241" i="1"/>
  <c r="Q2241" i="1" s="1"/>
  <c r="H2233" i="1"/>
  <c r="Q2233" i="1" s="1"/>
  <c r="H2225" i="1"/>
  <c r="Q2225" i="1" s="1"/>
  <c r="H2217" i="1"/>
  <c r="Q2217" i="1" s="1"/>
  <c r="H2209" i="1"/>
  <c r="Q2209" i="1" s="1"/>
  <c r="H2201" i="1"/>
  <c r="Q2201" i="1" s="1"/>
  <c r="H2193" i="1"/>
  <c r="Q2193" i="1" s="1"/>
  <c r="H2185" i="1"/>
  <c r="Q2185" i="1" s="1"/>
  <c r="H2177" i="1"/>
  <c r="Q2177" i="1" s="1"/>
  <c r="H2169" i="1"/>
  <c r="Q2169" i="1" s="1"/>
  <c r="H2161" i="1"/>
  <c r="Q2161" i="1" s="1"/>
  <c r="H2153" i="1"/>
  <c r="Q2153" i="1" s="1"/>
  <c r="H2145" i="1"/>
  <c r="Q2145" i="1" s="1"/>
  <c r="H2137" i="1"/>
  <c r="Q2137" i="1" s="1"/>
  <c r="H2129" i="1"/>
  <c r="Q2129" i="1" s="1"/>
  <c r="H2121" i="1"/>
  <c r="Q2121" i="1" s="1"/>
  <c r="H2113" i="1"/>
  <c r="Q2113" i="1" s="1"/>
  <c r="H2105" i="1"/>
  <c r="Q2105" i="1" s="1"/>
  <c r="H2097" i="1"/>
  <c r="Q2097" i="1" s="1"/>
  <c r="H2089" i="1"/>
  <c r="Q2089" i="1" s="1"/>
  <c r="H2081" i="1"/>
  <c r="Q2081" i="1" s="1"/>
  <c r="H2073" i="1"/>
  <c r="Q2073" i="1" s="1"/>
  <c r="H2065" i="1"/>
  <c r="Q2065" i="1" s="1"/>
  <c r="H2057" i="1"/>
  <c r="Q2057" i="1" s="1"/>
  <c r="H2049" i="1"/>
  <c r="Q2049" i="1" s="1"/>
  <c r="H2041" i="1"/>
  <c r="Q2041" i="1" s="1"/>
  <c r="H2033" i="1"/>
  <c r="Q2033" i="1" s="1"/>
  <c r="H2025" i="1"/>
  <c r="Q2025" i="1" s="1"/>
  <c r="H2017" i="1"/>
  <c r="Q2017" i="1" s="1"/>
  <c r="H2009" i="1"/>
  <c r="Q2009" i="1" s="1"/>
  <c r="H2001" i="1"/>
  <c r="Q2001" i="1" s="1"/>
  <c r="H1993" i="1"/>
  <c r="Q1993" i="1" s="1"/>
  <c r="H1985" i="1"/>
  <c r="Q1985" i="1" s="1"/>
  <c r="H1977" i="1"/>
  <c r="Q1977" i="1" s="1"/>
  <c r="H1969" i="1"/>
  <c r="Q1969" i="1" s="1"/>
  <c r="H1961" i="1"/>
  <c r="Q1961" i="1" s="1"/>
  <c r="H1953" i="1"/>
  <c r="Q1953" i="1" s="1"/>
  <c r="H1945" i="1"/>
  <c r="Q1945" i="1" s="1"/>
  <c r="H1937" i="1"/>
  <c r="Q1937" i="1" s="1"/>
  <c r="H1929" i="1"/>
  <c r="Q1929" i="1" s="1"/>
  <c r="H1921" i="1"/>
  <c r="Q1921" i="1" s="1"/>
  <c r="H1913" i="1"/>
  <c r="Q1913" i="1" s="1"/>
  <c r="H1905" i="1"/>
  <c r="Q1905" i="1" s="1"/>
  <c r="H1897" i="1"/>
  <c r="Q1897" i="1" s="1"/>
  <c r="H1889" i="1"/>
  <c r="Q1889" i="1" s="1"/>
  <c r="H1881" i="1"/>
  <c r="Q1881" i="1" s="1"/>
  <c r="H1873" i="1"/>
  <c r="Q1873" i="1" s="1"/>
  <c r="H1865" i="1"/>
  <c r="Q1865" i="1" s="1"/>
  <c r="H1857" i="1"/>
  <c r="Q1857" i="1" s="1"/>
  <c r="H1849" i="1"/>
  <c r="Q1849" i="1" s="1"/>
  <c r="H1841" i="1"/>
  <c r="Q1841" i="1" s="1"/>
  <c r="H1833" i="1"/>
  <c r="Q1833" i="1" s="1"/>
  <c r="H1825" i="1"/>
  <c r="Q1825" i="1" s="1"/>
  <c r="H1817" i="1"/>
  <c r="Q1817" i="1" s="1"/>
  <c r="H1809" i="1"/>
  <c r="Q1809" i="1" s="1"/>
  <c r="H1801" i="1"/>
  <c r="Q1801" i="1" s="1"/>
  <c r="H1793" i="1"/>
  <c r="Q1793" i="1" s="1"/>
  <c r="H1785" i="1"/>
  <c r="Q1785" i="1" s="1"/>
  <c r="H1777" i="1"/>
  <c r="Q1777" i="1" s="1"/>
  <c r="H1769" i="1"/>
  <c r="Q1769" i="1" s="1"/>
  <c r="H1761" i="1"/>
  <c r="Q1761" i="1" s="1"/>
  <c r="H1753" i="1"/>
  <c r="Q1753" i="1" s="1"/>
  <c r="H1745" i="1"/>
  <c r="Q1745" i="1" s="1"/>
  <c r="H1737" i="1"/>
  <c r="Q1737" i="1" s="1"/>
  <c r="H1729" i="1"/>
  <c r="Q1729" i="1" s="1"/>
  <c r="H1721" i="1"/>
  <c r="Q1721" i="1" s="1"/>
  <c r="H1713" i="1"/>
  <c r="Q1713" i="1" s="1"/>
  <c r="H1705" i="1"/>
  <c r="Q1705" i="1" s="1"/>
  <c r="H1697" i="1"/>
  <c r="Q1697" i="1" s="1"/>
  <c r="H1689" i="1"/>
  <c r="Q1689" i="1" s="1"/>
  <c r="H1681" i="1"/>
  <c r="Q1681" i="1" s="1"/>
  <c r="H1673" i="1"/>
  <c r="Q1673" i="1" s="1"/>
  <c r="H1665" i="1"/>
  <c r="Q1665" i="1" s="1"/>
  <c r="H1657" i="1"/>
  <c r="Q1657" i="1" s="1"/>
  <c r="H1649" i="1"/>
  <c r="Q1649" i="1" s="1"/>
  <c r="H1641" i="1"/>
  <c r="Q1641" i="1" s="1"/>
  <c r="H1633" i="1"/>
  <c r="Q1633" i="1" s="1"/>
  <c r="H1625" i="1"/>
  <c r="Q1625" i="1" s="1"/>
  <c r="H1617" i="1"/>
  <c r="Q1617" i="1" s="1"/>
  <c r="H1609" i="1"/>
  <c r="Q1609" i="1" s="1"/>
  <c r="H1601" i="1"/>
  <c r="Q1601" i="1" s="1"/>
  <c r="H1593" i="1"/>
  <c r="Q1593" i="1" s="1"/>
  <c r="H1585" i="1"/>
  <c r="Q1585" i="1" s="1"/>
  <c r="H1577" i="1"/>
  <c r="Q1577" i="1" s="1"/>
  <c r="H1569" i="1"/>
  <c r="Q1569" i="1" s="1"/>
  <c r="H1561" i="1"/>
  <c r="Q1561" i="1" s="1"/>
  <c r="H1553" i="1"/>
  <c r="Q1553" i="1" s="1"/>
  <c r="H1545" i="1"/>
  <c r="Q1545" i="1" s="1"/>
  <c r="H1537" i="1"/>
  <c r="Q1537" i="1" s="1"/>
  <c r="H1529" i="1"/>
  <c r="Q1529" i="1" s="1"/>
  <c r="H1521" i="1"/>
  <c r="Q1521" i="1" s="1"/>
  <c r="H1513" i="1"/>
  <c r="Q1513" i="1" s="1"/>
  <c r="H1505" i="1"/>
  <c r="Q1505" i="1" s="1"/>
  <c r="H1497" i="1"/>
  <c r="Q1497" i="1" s="1"/>
  <c r="H1489" i="1"/>
  <c r="Q1489" i="1" s="1"/>
  <c r="H1481" i="1"/>
  <c r="Q1481" i="1" s="1"/>
  <c r="H1473" i="1"/>
  <c r="Q1473" i="1" s="1"/>
  <c r="H1465" i="1"/>
  <c r="Q1465" i="1" s="1"/>
  <c r="H1457" i="1"/>
  <c r="Q1457" i="1" s="1"/>
  <c r="H1449" i="1"/>
  <c r="Q1449" i="1" s="1"/>
  <c r="H1441" i="1"/>
  <c r="Q1441" i="1" s="1"/>
  <c r="H1433" i="1"/>
  <c r="Q1433" i="1" s="1"/>
  <c r="H1425" i="1"/>
  <c r="Q1425" i="1" s="1"/>
  <c r="H1417" i="1"/>
  <c r="Q1417" i="1" s="1"/>
  <c r="H1409" i="1"/>
  <c r="Q1409" i="1" s="1"/>
  <c r="H1401" i="1"/>
  <c r="Q1401" i="1" s="1"/>
  <c r="H1393" i="1"/>
  <c r="Q1393" i="1" s="1"/>
  <c r="H1385" i="1"/>
  <c r="Q1385" i="1" s="1"/>
  <c r="H1377" i="1"/>
  <c r="Q1377" i="1" s="1"/>
  <c r="H1369" i="1"/>
  <c r="Q1369" i="1" s="1"/>
  <c r="H1361" i="1"/>
  <c r="Q1361" i="1" s="1"/>
  <c r="H1353" i="1"/>
  <c r="Q1353" i="1" s="1"/>
  <c r="H1345" i="1"/>
  <c r="Q1345" i="1" s="1"/>
  <c r="H2656" i="1"/>
  <c r="Q2656" i="1" s="1"/>
  <c r="H2648" i="1"/>
  <c r="Q2648" i="1" s="1"/>
  <c r="H2640" i="1"/>
  <c r="Q2640" i="1" s="1"/>
  <c r="H2632" i="1"/>
  <c r="Q2632" i="1" s="1"/>
  <c r="H2624" i="1"/>
  <c r="Q2624" i="1" s="1"/>
  <c r="H2616" i="1"/>
  <c r="Q2616" i="1" s="1"/>
  <c r="H2608" i="1"/>
  <c r="Q2608" i="1" s="1"/>
  <c r="H2600" i="1"/>
  <c r="Q2600" i="1" s="1"/>
  <c r="H2592" i="1"/>
  <c r="Q2592" i="1" s="1"/>
  <c r="H2584" i="1"/>
  <c r="Q2584" i="1" s="1"/>
  <c r="H2576" i="1"/>
  <c r="Q2576" i="1" s="1"/>
  <c r="H2568" i="1"/>
  <c r="Q2568" i="1" s="1"/>
  <c r="H2560" i="1"/>
  <c r="Q2560" i="1" s="1"/>
  <c r="H2552" i="1"/>
  <c r="Q2552" i="1" s="1"/>
  <c r="H2544" i="1"/>
  <c r="Q2544" i="1" s="1"/>
  <c r="H2536" i="1"/>
  <c r="Q2536" i="1" s="1"/>
  <c r="H2528" i="1"/>
  <c r="Q2528" i="1" s="1"/>
  <c r="H2520" i="1"/>
  <c r="Q2520" i="1" s="1"/>
  <c r="H2512" i="1"/>
  <c r="Q2512" i="1" s="1"/>
  <c r="H2504" i="1"/>
  <c r="Q2504" i="1" s="1"/>
  <c r="H2496" i="1"/>
  <c r="Q2496" i="1" s="1"/>
  <c r="H2488" i="1"/>
  <c r="Q2488" i="1" s="1"/>
  <c r="H2480" i="1"/>
  <c r="Q2480" i="1" s="1"/>
  <c r="H2472" i="1"/>
  <c r="Q2472" i="1" s="1"/>
  <c r="H2464" i="1"/>
  <c r="Q2464" i="1" s="1"/>
  <c r="H2456" i="1"/>
  <c r="Q2456" i="1" s="1"/>
  <c r="H2448" i="1"/>
  <c r="Q2448" i="1" s="1"/>
  <c r="H2440" i="1"/>
  <c r="Q2440" i="1" s="1"/>
  <c r="H2432" i="1"/>
  <c r="Q2432" i="1" s="1"/>
  <c r="H2424" i="1"/>
  <c r="Q2424" i="1" s="1"/>
  <c r="H2416" i="1"/>
  <c r="Q2416" i="1" s="1"/>
  <c r="H2408" i="1"/>
  <c r="Q2408" i="1" s="1"/>
  <c r="H2400" i="1"/>
  <c r="Q2400" i="1" s="1"/>
  <c r="H2392" i="1"/>
  <c r="Q2392" i="1" s="1"/>
  <c r="H2384" i="1"/>
  <c r="Q2384" i="1" s="1"/>
  <c r="H2376" i="1"/>
  <c r="Q2376" i="1" s="1"/>
  <c r="H2368" i="1"/>
  <c r="Q2368" i="1" s="1"/>
  <c r="H2360" i="1"/>
  <c r="Q2360" i="1" s="1"/>
  <c r="H2352" i="1"/>
  <c r="Q2352" i="1" s="1"/>
  <c r="H2344" i="1"/>
  <c r="Q2344" i="1" s="1"/>
  <c r="H2336" i="1"/>
  <c r="Q2336" i="1" s="1"/>
  <c r="H2328" i="1"/>
  <c r="Q2328" i="1" s="1"/>
  <c r="H2320" i="1"/>
  <c r="Q2320" i="1" s="1"/>
  <c r="H2312" i="1"/>
  <c r="Q2312" i="1" s="1"/>
  <c r="H2304" i="1"/>
  <c r="Q2304" i="1" s="1"/>
  <c r="H2296" i="1"/>
  <c r="Q2296" i="1" s="1"/>
  <c r="H2288" i="1"/>
  <c r="Q2288" i="1" s="1"/>
  <c r="H2280" i="1"/>
  <c r="Q2280" i="1" s="1"/>
  <c r="H2272" i="1"/>
  <c r="Q2272" i="1" s="1"/>
  <c r="H2264" i="1"/>
  <c r="Q2264" i="1" s="1"/>
  <c r="H2256" i="1"/>
  <c r="Q2256" i="1" s="1"/>
  <c r="H2248" i="1"/>
  <c r="Q2248" i="1" s="1"/>
  <c r="H2240" i="1"/>
  <c r="Q2240" i="1" s="1"/>
  <c r="H2232" i="1"/>
  <c r="Q2232" i="1" s="1"/>
  <c r="H2224" i="1"/>
  <c r="Q2224" i="1" s="1"/>
  <c r="H2216" i="1"/>
  <c r="Q2216" i="1" s="1"/>
  <c r="H2208" i="1"/>
  <c r="Q2208" i="1" s="1"/>
  <c r="H2200" i="1"/>
  <c r="Q2200" i="1" s="1"/>
  <c r="H2192" i="1"/>
  <c r="Q2192" i="1" s="1"/>
  <c r="H2184" i="1"/>
  <c r="Q2184" i="1" s="1"/>
  <c r="H2176" i="1"/>
  <c r="Q2176" i="1" s="1"/>
  <c r="H2168" i="1"/>
  <c r="Q2168" i="1" s="1"/>
  <c r="H2160" i="1"/>
  <c r="Q2160" i="1" s="1"/>
  <c r="H2152" i="1"/>
  <c r="Q2152" i="1" s="1"/>
  <c r="H2144" i="1"/>
  <c r="Q2144" i="1" s="1"/>
  <c r="H2136" i="1"/>
  <c r="Q2136" i="1" s="1"/>
  <c r="H2128" i="1"/>
  <c r="Q2128" i="1" s="1"/>
  <c r="H2120" i="1"/>
  <c r="Q2120" i="1" s="1"/>
  <c r="H2112" i="1"/>
  <c r="Q2112" i="1" s="1"/>
  <c r="H2104" i="1"/>
  <c r="Q2104" i="1" s="1"/>
  <c r="H2096" i="1"/>
  <c r="Q2096" i="1" s="1"/>
  <c r="H2088" i="1"/>
  <c r="Q2088" i="1" s="1"/>
  <c r="H2080" i="1"/>
  <c r="Q2080" i="1" s="1"/>
  <c r="H2072" i="1"/>
  <c r="Q2072" i="1" s="1"/>
  <c r="H2064" i="1"/>
  <c r="Q2064" i="1" s="1"/>
  <c r="H2056" i="1"/>
  <c r="Q2056" i="1" s="1"/>
  <c r="H2048" i="1"/>
  <c r="Q2048" i="1" s="1"/>
  <c r="H2040" i="1"/>
  <c r="Q2040" i="1" s="1"/>
  <c r="H2032" i="1"/>
  <c r="Q2032" i="1" s="1"/>
  <c r="H2024" i="1"/>
  <c r="Q2024" i="1" s="1"/>
  <c r="H2016" i="1"/>
  <c r="Q2016" i="1" s="1"/>
  <c r="H2008" i="1"/>
  <c r="Q2008" i="1" s="1"/>
  <c r="H2000" i="1"/>
  <c r="Q2000" i="1" s="1"/>
  <c r="H1992" i="1"/>
  <c r="Q1992" i="1" s="1"/>
  <c r="H1984" i="1"/>
  <c r="Q1984" i="1" s="1"/>
  <c r="H1976" i="1"/>
  <c r="Q1976" i="1" s="1"/>
  <c r="H1968" i="1"/>
  <c r="Q1968" i="1" s="1"/>
  <c r="H1960" i="1"/>
  <c r="Q1960" i="1" s="1"/>
  <c r="H1952" i="1"/>
  <c r="Q1952" i="1" s="1"/>
  <c r="H1944" i="1"/>
  <c r="Q1944" i="1" s="1"/>
  <c r="H1936" i="1"/>
  <c r="Q1936" i="1" s="1"/>
  <c r="H1928" i="1"/>
  <c r="Q1928" i="1" s="1"/>
  <c r="H1920" i="1"/>
  <c r="Q1920" i="1" s="1"/>
  <c r="H1912" i="1"/>
  <c r="Q1912" i="1" s="1"/>
  <c r="H1904" i="1"/>
  <c r="Q1904" i="1" s="1"/>
  <c r="H1896" i="1"/>
  <c r="Q1896" i="1" s="1"/>
  <c r="H1888" i="1"/>
  <c r="Q1888" i="1" s="1"/>
  <c r="H1880" i="1"/>
  <c r="Q1880" i="1" s="1"/>
  <c r="H1872" i="1"/>
  <c r="Q1872" i="1" s="1"/>
  <c r="H1864" i="1"/>
  <c r="Q1864" i="1" s="1"/>
  <c r="H1856" i="1"/>
  <c r="Q1856" i="1" s="1"/>
  <c r="H1848" i="1"/>
  <c r="Q1848" i="1" s="1"/>
  <c r="H1840" i="1"/>
  <c r="Q1840" i="1" s="1"/>
  <c r="H1832" i="1"/>
  <c r="Q1832" i="1" s="1"/>
  <c r="H1824" i="1"/>
  <c r="Q1824" i="1" s="1"/>
  <c r="H1816" i="1"/>
  <c r="Q1816" i="1" s="1"/>
  <c r="H1808" i="1"/>
  <c r="Q1808" i="1" s="1"/>
  <c r="H1800" i="1"/>
  <c r="Q1800" i="1" s="1"/>
  <c r="H1792" i="1"/>
  <c r="Q1792" i="1" s="1"/>
  <c r="H1784" i="1"/>
  <c r="Q1784" i="1" s="1"/>
  <c r="H1776" i="1"/>
  <c r="Q1776" i="1" s="1"/>
  <c r="H1768" i="1"/>
  <c r="Q1768" i="1" s="1"/>
  <c r="H1760" i="1"/>
  <c r="Q1760" i="1" s="1"/>
  <c r="H1752" i="1"/>
  <c r="Q1752" i="1" s="1"/>
  <c r="H1744" i="1"/>
  <c r="Q1744" i="1" s="1"/>
  <c r="H1736" i="1"/>
  <c r="Q1736" i="1" s="1"/>
  <c r="H1728" i="1"/>
  <c r="Q1728" i="1" s="1"/>
  <c r="H1720" i="1"/>
  <c r="Q1720" i="1" s="1"/>
  <c r="H1712" i="1"/>
  <c r="Q1712" i="1" s="1"/>
  <c r="H1704" i="1"/>
  <c r="Q1704" i="1" s="1"/>
  <c r="H1696" i="1"/>
  <c r="Q1696" i="1" s="1"/>
  <c r="H1688" i="1"/>
  <c r="Q1688" i="1" s="1"/>
  <c r="H1680" i="1"/>
  <c r="Q1680" i="1" s="1"/>
  <c r="H1672" i="1"/>
  <c r="Q1672" i="1" s="1"/>
  <c r="H1664" i="1"/>
  <c r="Q1664" i="1" s="1"/>
  <c r="H1656" i="1"/>
  <c r="Q1656" i="1" s="1"/>
  <c r="H1648" i="1"/>
  <c r="Q1648" i="1" s="1"/>
  <c r="H1640" i="1"/>
  <c r="Q1640" i="1" s="1"/>
  <c r="H1632" i="1"/>
  <c r="Q1632" i="1" s="1"/>
  <c r="H1624" i="1"/>
  <c r="Q1624" i="1" s="1"/>
  <c r="H1616" i="1"/>
  <c r="Q1616" i="1" s="1"/>
  <c r="H1608" i="1"/>
  <c r="Q1608" i="1" s="1"/>
  <c r="H1600" i="1"/>
  <c r="Q1600" i="1" s="1"/>
  <c r="H1592" i="1"/>
  <c r="Q1592" i="1" s="1"/>
  <c r="H1584" i="1"/>
  <c r="Q1584" i="1" s="1"/>
  <c r="H1576" i="1"/>
  <c r="Q1576" i="1" s="1"/>
  <c r="H1568" i="1"/>
  <c r="Q1568" i="1" s="1"/>
  <c r="H1560" i="1"/>
  <c r="Q1560" i="1" s="1"/>
  <c r="H1552" i="1"/>
  <c r="Q1552" i="1" s="1"/>
  <c r="H1544" i="1"/>
  <c r="Q1544" i="1" s="1"/>
  <c r="H1536" i="1"/>
  <c r="Q1536" i="1" s="1"/>
  <c r="H1528" i="1"/>
  <c r="Q1528" i="1" s="1"/>
  <c r="H1520" i="1"/>
  <c r="Q1520" i="1" s="1"/>
  <c r="H1512" i="1"/>
  <c r="Q1512" i="1" s="1"/>
  <c r="H1504" i="1"/>
  <c r="Q1504" i="1" s="1"/>
  <c r="H1496" i="1"/>
  <c r="Q1496" i="1" s="1"/>
  <c r="H1488" i="1"/>
  <c r="Q1488" i="1" s="1"/>
  <c r="H1480" i="1"/>
  <c r="Q1480" i="1" s="1"/>
  <c r="H1472" i="1"/>
  <c r="Q1472" i="1" s="1"/>
  <c r="H1464" i="1"/>
  <c r="Q1464" i="1" s="1"/>
  <c r="H1456" i="1"/>
  <c r="Q1456" i="1" s="1"/>
  <c r="H1448" i="1"/>
  <c r="Q1448" i="1" s="1"/>
  <c r="H1440" i="1"/>
  <c r="Q1440" i="1" s="1"/>
  <c r="H1432" i="1"/>
  <c r="Q1432" i="1" s="1"/>
  <c r="H1424" i="1"/>
  <c r="Q1424" i="1" s="1"/>
  <c r="H1416" i="1"/>
  <c r="Q1416" i="1" s="1"/>
  <c r="H1408" i="1"/>
  <c r="Q1408" i="1" s="1"/>
  <c r="H1400" i="1"/>
  <c r="Q1400" i="1" s="1"/>
  <c r="H1392" i="1"/>
  <c r="Q1392" i="1" s="1"/>
  <c r="H1384" i="1"/>
  <c r="Q1384" i="1" s="1"/>
  <c r="H1376" i="1"/>
  <c r="Q1376" i="1" s="1"/>
  <c r="H1368" i="1"/>
  <c r="Q1368" i="1" s="1"/>
  <c r="H1360" i="1"/>
  <c r="Q1360" i="1" s="1"/>
  <c r="H1352" i="1"/>
  <c r="Q1352" i="1" s="1"/>
  <c r="H1344" i="1"/>
  <c r="Q1344" i="1" s="1"/>
  <c r="H1336" i="1"/>
  <c r="Q1336" i="1" s="1"/>
  <c r="H1328" i="1"/>
  <c r="Q1328" i="1" s="1"/>
  <c r="H1320" i="1"/>
  <c r="Q1320" i="1" s="1"/>
  <c r="H1312" i="1"/>
  <c r="Q1312" i="1" s="1"/>
  <c r="H1304" i="1"/>
  <c r="Q1304" i="1" s="1"/>
  <c r="H1296" i="1"/>
  <c r="Q1296" i="1" s="1"/>
  <c r="H4183" i="1"/>
  <c r="Q4183" i="1" s="1"/>
  <c r="H4175" i="1"/>
  <c r="Q4175" i="1" s="1"/>
  <c r="H4167" i="1"/>
  <c r="Q4167" i="1" s="1"/>
  <c r="H4159" i="1"/>
  <c r="Q4159" i="1" s="1"/>
  <c r="H4151" i="1"/>
  <c r="Q4151" i="1" s="1"/>
  <c r="H4143" i="1"/>
  <c r="Q4143" i="1" s="1"/>
  <c r="H4135" i="1"/>
  <c r="Q4135" i="1" s="1"/>
  <c r="H4127" i="1"/>
  <c r="Q4127" i="1" s="1"/>
  <c r="H4119" i="1"/>
  <c r="Q4119" i="1" s="1"/>
  <c r="H4111" i="1"/>
  <c r="Q4111" i="1" s="1"/>
  <c r="H4103" i="1"/>
  <c r="Q4103" i="1" s="1"/>
  <c r="H4095" i="1"/>
  <c r="Q4095" i="1" s="1"/>
  <c r="H4087" i="1"/>
  <c r="Q4087" i="1" s="1"/>
  <c r="H4079" i="1"/>
  <c r="Q4079" i="1" s="1"/>
  <c r="H4071" i="1"/>
  <c r="Q4071" i="1" s="1"/>
  <c r="H4063" i="1"/>
  <c r="Q4063" i="1" s="1"/>
  <c r="H4055" i="1"/>
  <c r="Q4055" i="1" s="1"/>
  <c r="H4047" i="1"/>
  <c r="Q4047" i="1" s="1"/>
  <c r="H4039" i="1"/>
  <c r="Q4039" i="1" s="1"/>
  <c r="H4031" i="1"/>
  <c r="Q4031" i="1" s="1"/>
  <c r="H4023" i="1"/>
  <c r="Q4023" i="1" s="1"/>
  <c r="H4015" i="1"/>
  <c r="Q4015" i="1" s="1"/>
  <c r="H4007" i="1"/>
  <c r="Q4007" i="1" s="1"/>
  <c r="H3999" i="1"/>
  <c r="Q3999" i="1" s="1"/>
  <c r="H3991" i="1"/>
  <c r="Q3991" i="1" s="1"/>
  <c r="H3983" i="1"/>
  <c r="Q3983" i="1" s="1"/>
  <c r="H3975" i="1"/>
  <c r="Q3975" i="1" s="1"/>
  <c r="H3967" i="1"/>
  <c r="Q3967" i="1" s="1"/>
  <c r="H3959" i="1"/>
  <c r="Q3959" i="1" s="1"/>
  <c r="H3951" i="1"/>
  <c r="Q3951" i="1" s="1"/>
  <c r="H3943" i="1"/>
  <c r="Q3943" i="1" s="1"/>
  <c r="H3935" i="1"/>
  <c r="Q3935" i="1" s="1"/>
  <c r="H3927" i="1"/>
  <c r="Q3927" i="1" s="1"/>
  <c r="H3919" i="1"/>
  <c r="Q3919" i="1" s="1"/>
  <c r="H3911" i="1"/>
  <c r="Q3911" i="1" s="1"/>
  <c r="H3903" i="1"/>
  <c r="Q3903" i="1" s="1"/>
  <c r="H3895" i="1"/>
  <c r="Q3895" i="1" s="1"/>
  <c r="H3887" i="1"/>
  <c r="Q3887" i="1" s="1"/>
  <c r="H3879" i="1"/>
  <c r="Q3879" i="1" s="1"/>
  <c r="H3871" i="1"/>
  <c r="Q3871" i="1" s="1"/>
  <c r="H3863" i="1"/>
  <c r="Q3863" i="1" s="1"/>
  <c r="H3855" i="1"/>
  <c r="Q3855" i="1" s="1"/>
  <c r="H3847" i="1"/>
  <c r="Q3847" i="1" s="1"/>
  <c r="H3839" i="1"/>
  <c r="Q3839" i="1" s="1"/>
  <c r="H3831" i="1"/>
  <c r="Q3831" i="1" s="1"/>
  <c r="H3823" i="1"/>
  <c r="Q3823" i="1" s="1"/>
  <c r="H3815" i="1"/>
  <c r="Q3815" i="1" s="1"/>
  <c r="H3807" i="1"/>
  <c r="Q3807" i="1" s="1"/>
  <c r="H3799" i="1"/>
  <c r="Q3799" i="1" s="1"/>
  <c r="H3791" i="1"/>
  <c r="Q3791" i="1" s="1"/>
  <c r="H3783" i="1"/>
  <c r="Q3783" i="1" s="1"/>
  <c r="H3775" i="1"/>
  <c r="Q3775" i="1" s="1"/>
  <c r="H3767" i="1"/>
  <c r="Q3767" i="1" s="1"/>
  <c r="H3759" i="1"/>
  <c r="Q3759" i="1" s="1"/>
  <c r="H3751" i="1"/>
  <c r="Q3751" i="1" s="1"/>
  <c r="H3743" i="1"/>
  <c r="Q3743" i="1" s="1"/>
  <c r="H3735" i="1"/>
  <c r="Q3735" i="1" s="1"/>
  <c r="H3727" i="1"/>
  <c r="Q3727" i="1" s="1"/>
  <c r="H3719" i="1"/>
  <c r="Q3719" i="1" s="1"/>
  <c r="H3711" i="1"/>
  <c r="Q3711" i="1" s="1"/>
  <c r="H3703" i="1"/>
  <c r="Q3703" i="1" s="1"/>
  <c r="H3695" i="1"/>
  <c r="Q3695" i="1" s="1"/>
  <c r="H3687" i="1"/>
  <c r="Q3687" i="1" s="1"/>
  <c r="H3679" i="1"/>
  <c r="Q3679" i="1" s="1"/>
  <c r="H3671" i="1"/>
  <c r="Q3671" i="1" s="1"/>
  <c r="H3663" i="1"/>
  <c r="Q3663" i="1" s="1"/>
  <c r="H3655" i="1"/>
  <c r="Q3655" i="1" s="1"/>
  <c r="H3647" i="1"/>
  <c r="Q3647" i="1" s="1"/>
  <c r="H3639" i="1"/>
  <c r="Q3639" i="1" s="1"/>
  <c r="H3631" i="1"/>
  <c r="Q3631" i="1" s="1"/>
  <c r="H3623" i="1"/>
  <c r="Q3623" i="1" s="1"/>
  <c r="H3615" i="1"/>
  <c r="Q3615" i="1" s="1"/>
  <c r="H3607" i="1"/>
  <c r="Q3607" i="1" s="1"/>
  <c r="H3599" i="1"/>
  <c r="Q3599" i="1" s="1"/>
  <c r="H3591" i="1"/>
  <c r="Q3591" i="1" s="1"/>
  <c r="H3583" i="1"/>
  <c r="Q3583" i="1" s="1"/>
  <c r="H3575" i="1"/>
  <c r="Q3575" i="1" s="1"/>
  <c r="H3567" i="1"/>
  <c r="Q3567" i="1" s="1"/>
  <c r="H3559" i="1"/>
  <c r="Q3559" i="1" s="1"/>
  <c r="H3551" i="1"/>
  <c r="Q3551" i="1" s="1"/>
  <c r="H3543" i="1"/>
  <c r="Q3543" i="1" s="1"/>
  <c r="H3535" i="1"/>
  <c r="Q3535" i="1" s="1"/>
  <c r="H3527" i="1"/>
  <c r="Q3527" i="1" s="1"/>
  <c r="H3519" i="1"/>
  <c r="Q3519" i="1" s="1"/>
  <c r="H3511" i="1"/>
  <c r="Q3511" i="1" s="1"/>
  <c r="H3503" i="1"/>
  <c r="Q3503" i="1" s="1"/>
  <c r="H3495" i="1"/>
  <c r="Q3495" i="1" s="1"/>
  <c r="H3487" i="1"/>
  <c r="Q3487" i="1" s="1"/>
  <c r="H3479" i="1"/>
  <c r="Q3479" i="1" s="1"/>
  <c r="H3471" i="1"/>
  <c r="Q3471" i="1" s="1"/>
  <c r="H3463" i="1"/>
  <c r="Q3463" i="1" s="1"/>
  <c r="H3455" i="1"/>
  <c r="Q3455" i="1" s="1"/>
  <c r="H3447" i="1"/>
  <c r="Q3447" i="1" s="1"/>
  <c r="H3439" i="1"/>
  <c r="Q3439" i="1" s="1"/>
  <c r="H3431" i="1"/>
  <c r="Q3431" i="1" s="1"/>
  <c r="H3423" i="1"/>
  <c r="Q3423" i="1" s="1"/>
  <c r="H3415" i="1"/>
  <c r="Q3415" i="1" s="1"/>
  <c r="H3407" i="1"/>
  <c r="Q3407" i="1" s="1"/>
  <c r="H3399" i="1"/>
  <c r="Q3399" i="1" s="1"/>
  <c r="H3391" i="1"/>
  <c r="Q3391" i="1" s="1"/>
  <c r="H3383" i="1"/>
  <c r="Q3383" i="1" s="1"/>
  <c r="H3375" i="1"/>
  <c r="Q3375" i="1" s="1"/>
  <c r="H3367" i="1"/>
  <c r="Q3367" i="1" s="1"/>
  <c r="H3359" i="1"/>
  <c r="Q3359" i="1" s="1"/>
  <c r="H3351" i="1"/>
  <c r="Q3351" i="1" s="1"/>
  <c r="H3343" i="1"/>
  <c r="Q3343" i="1" s="1"/>
  <c r="H3335" i="1"/>
  <c r="Q3335" i="1" s="1"/>
  <c r="H3327" i="1"/>
  <c r="Q3327" i="1" s="1"/>
  <c r="H3319" i="1"/>
  <c r="Q3319" i="1" s="1"/>
  <c r="H3311" i="1"/>
  <c r="Q3311" i="1" s="1"/>
  <c r="H3303" i="1"/>
  <c r="Q3303" i="1" s="1"/>
  <c r="H3295" i="1"/>
  <c r="Q3295" i="1" s="1"/>
  <c r="H3287" i="1"/>
  <c r="Q3287" i="1" s="1"/>
  <c r="H3279" i="1"/>
  <c r="Q3279" i="1" s="1"/>
  <c r="H3271" i="1"/>
  <c r="Q3271" i="1" s="1"/>
  <c r="H3263" i="1"/>
  <c r="Q3263" i="1" s="1"/>
  <c r="H3255" i="1"/>
  <c r="Q3255" i="1" s="1"/>
  <c r="H3247" i="1"/>
  <c r="Q3247" i="1" s="1"/>
  <c r="H3239" i="1"/>
  <c r="Q3239" i="1" s="1"/>
  <c r="H3231" i="1"/>
  <c r="Q3231" i="1" s="1"/>
  <c r="H3223" i="1"/>
  <c r="Q3223" i="1" s="1"/>
  <c r="H3215" i="1"/>
  <c r="Q3215" i="1" s="1"/>
  <c r="H3207" i="1"/>
  <c r="Q3207" i="1" s="1"/>
  <c r="H3199" i="1"/>
  <c r="Q3199" i="1" s="1"/>
  <c r="H3191" i="1"/>
  <c r="Q3191" i="1" s="1"/>
  <c r="H3183" i="1"/>
  <c r="Q3183" i="1" s="1"/>
  <c r="H3175" i="1"/>
  <c r="Q3175" i="1" s="1"/>
  <c r="H3167" i="1"/>
  <c r="Q3167" i="1" s="1"/>
  <c r="H3159" i="1"/>
  <c r="Q3159" i="1" s="1"/>
  <c r="H3151" i="1"/>
  <c r="Q3151" i="1" s="1"/>
  <c r="H3143" i="1"/>
  <c r="Q3143" i="1" s="1"/>
  <c r="H3135" i="1"/>
  <c r="Q3135" i="1" s="1"/>
  <c r="H3127" i="1"/>
  <c r="Q3127" i="1" s="1"/>
  <c r="H3119" i="1"/>
  <c r="Q3119" i="1" s="1"/>
  <c r="H3111" i="1"/>
  <c r="Q3111" i="1" s="1"/>
  <c r="H3103" i="1"/>
  <c r="Q3103" i="1" s="1"/>
  <c r="H3095" i="1"/>
  <c r="Q3095" i="1" s="1"/>
  <c r="H3087" i="1"/>
  <c r="Q3087" i="1" s="1"/>
  <c r="H3079" i="1"/>
  <c r="Q3079" i="1" s="1"/>
  <c r="H3071" i="1"/>
  <c r="Q3071" i="1" s="1"/>
  <c r="H3063" i="1"/>
  <c r="Q3063" i="1" s="1"/>
  <c r="H3055" i="1"/>
  <c r="Q3055" i="1" s="1"/>
  <c r="H3047" i="1"/>
  <c r="Q3047" i="1" s="1"/>
  <c r="H3039" i="1"/>
  <c r="Q3039" i="1" s="1"/>
  <c r="H3031" i="1"/>
  <c r="Q3031" i="1" s="1"/>
  <c r="H3023" i="1"/>
  <c r="Q3023" i="1" s="1"/>
  <c r="H3015" i="1"/>
  <c r="Q3015" i="1" s="1"/>
  <c r="H3007" i="1"/>
  <c r="Q3007" i="1" s="1"/>
  <c r="H2999" i="1"/>
  <c r="Q2999" i="1" s="1"/>
  <c r="H2991" i="1"/>
  <c r="Q2991" i="1" s="1"/>
  <c r="H2983" i="1"/>
  <c r="Q2983" i="1" s="1"/>
  <c r="H2975" i="1"/>
  <c r="Q2975" i="1" s="1"/>
  <c r="H2967" i="1"/>
  <c r="Q2967" i="1" s="1"/>
  <c r="H2959" i="1"/>
  <c r="Q2959" i="1" s="1"/>
  <c r="H2951" i="1"/>
  <c r="Q2951" i="1" s="1"/>
  <c r="H2943" i="1"/>
  <c r="Q2943" i="1" s="1"/>
  <c r="H2935" i="1"/>
  <c r="Q2935" i="1" s="1"/>
  <c r="H2927" i="1"/>
  <c r="Q2927" i="1" s="1"/>
  <c r="H2919" i="1"/>
  <c r="Q2919" i="1" s="1"/>
  <c r="H2911" i="1"/>
  <c r="Q2911" i="1" s="1"/>
  <c r="H2903" i="1"/>
  <c r="Q2903" i="1" s="1"/>
  <c r="H2895" i="1"/>
  <c r="Q2895" i="1" s="1"/>
  <c r="H2887" i="1"/>
  <c r="Q2887" i="1" s="1"/>
  <c r="H2879" i="1"/>
  <c r="Q2879" i="1" s="1"/>
  <c r="H2871" i="1"/>
  <c r="Q2871" i="1" s="1"/>
  <c r="H2863" i="1"/>
  <c r="Q2863" i="1" s="1"/>
  <c r="H2855" i="1"/>
  <c r="Q2855" i="1" s="1"/>
  <c r="H2847" i="1"/>
  <c r="Q2847" i="1" s="1"/>
  <c r="H2839" i="1"/>
  <c r="Q2839" i="1" s="1"/>
  <c r="H3742" i="1"/>
  <c r="Q3742" i="1" s="1"/>
  <c r="H3734" i="1"/>
  <c r="Q3734" i="1" s="1"/>
  <c r="H3726" i="1"/>
  <c r="Q3726" i="1" s="1"/>
  <c r="H3718" i="1"/>
  <c r="Q3718" i="1" s="1"/>
  <c r="H3710" i="1"/>
  <c r="Q3710" i="1" s="1"/>
  <c r="H3702" i="1"/>
  <c r="Q3702" i="1" s="1"/>
  <c r="H3694" i="1"/>
  <c r="Q3694" i="1" s="1"/>
  <c r="H3686" i="1"/>
  <c r="Q3686" i="1" s="1"/>
  <c r="H3678" i="1"/>
  <c r="Q3678" i="1" s="1"/>
  <c r="H3670" i="1"/>
  <c r="Q3670" i="1" s="1"/>
  <c r="H3662" i="1"/>
  <c r="Q3662" i="1" s="1"/>
  <c r="H3654" i="1"/>
  <c r="Q3654" i="1" s="1"/>
  <c r="H3646" i="1"/>
  <c r="Q3646" i="1" s="1"/>
  <c r="H3638" i="1"/>
  <c r="Q3638" i="1" s="1"/>
  <c r="H3630" i="1"/>
  <c r="Q3630" i="1" s="1"/>
  <c r="H3622" i="1"/>
  <c r="Q3622" i="1" s="1"/>
  <c r="H3614" i="1"/>
  <c r="Q3614" i="1" s="1"/>
  <c r="H3606" i="1"/>
  <c r="Q3606" i="1" s="1"/>
  <c r="H3598" i="1"/>
  <c r="Q3598" i="1" s="1"/>
  <c r="H3590" i="1"/>
  <c r="Q3590" i="1" s="1"/>
  <c r="H3582" i="1"/>
  <c r="Q3582" i="1" s="1"/>
  <c r="H3574" i="1"/>
  <c r="Q3574" i="1" s="1"/>
  <c r="H3566" i="1"/>
  <c r="Q3566" i="1" s="1"/>
  <c r="H3558" i="1"/>
  <c r="Q3558" i="1" s="1"/>
  <c r="H3550" i="1"/>
  <c r="Q3550" i="1" s="1"/>
  <c r="H3542" i="1"/>
  <c r="Q3542" i="1" s="1"/>
  <c r="H3534" i="1"/>
  <c r="Q3534" i="1" s="1"/>
  <c r="H3526" i="1"/>
  <c r="Q3526" i="1" s="1"/>
  <c r="H3518" i="1"/>
  <c r="Q3518" i="1" s="1"/>
  <c r="H3510" i="1"/>
  <c r="Q3510" i="1" s="1"/>
  <c r="H3502" i="1"/>
  <c r="Q3502" i="1" s="1"/>
  <c r="H3494" i="1"/>
  <c r="Q3494" i="1" s="1"/>
  <c r="H3486" i="1"/>
  <c r="Q3486" i="1" s="1"/>
  <c r="H3478" i="1"/>
  <c r="Q3478" i="1" s="1"/>
  <c r="H3470" i="1"/>
  <c r="Q3470" i="1" s="1"/>
  <c r="H3462" i="1"/>
  <c r="Q3462" i="1" s="1"/>
  <c r="H3454" i="1"/>
  <c r="Q3454" i="1" s="1"/>
  <c r="H3446" i="1"/>
  <c r="Q3446" i="1" s="1"/>
  <c r="H3438" i="1"/>
  <c r="Q3438" i="1" s="1"/>
  <c r="H3430" i="1"/>
  <c r="Q3430" i="1" s="1"/>
  <c r="H3422" i="1"/>
  <c r="Q3422" i="1" s="1"/>
  <c r="H3414" i="1"/>
  <c r="Q3414" i="1" s="1"/>
  <c r="H3406" i="1"/>
  <c r="Q3406" i="1" s="1"/>
  <c r="H3398" i="1"/>
  <c r="Q3398" i="1" s="1"/>
  <c r="H3390" i="1"/>
  <c r="Q3390" i="1" s="1"/>
  <c r="H3382" i="1"/>
  <c r="Q3382" i="1" s="1"/>
  <c r="H3374" i="1"/>
  <c r="Q3374" i="1" s="1"/>
  <c r="H3366" i="1"/>
  <c r="Q3366" i="1" s="1"/>
  <c r="H3358" i="1"/>
  <c r="Q3358" i="1" s="1"/>
  <c r="H3350" i="1"/>
  <c r="Q3350" i="1" s="1"/>
  <c r="H3342" i="1"/>
  <c r="Q3342" i="1" s="1"/>
  <c r="H3334" i="1"/>
  <c r="Q3334" i="1" s="1"/>
  <c r="H3326" i="1"/>
  <c r="Q3326" i="1" s="1"/>
  <c r="H3318" i="1"/>
  <c r="Q3318" i="1" s="1"/>
  <c r="H3310" i="1"/>
  <c r="Q3310" i="1" s="1"/>
  <c r="H3302" i="1"/>
  <c r="Q3302" i="1" s="1"/>
  <c r="H3294" i="1"/>
  <c r="Q3294" i="1" s="1"/>
  <c r="H3286" i="1"/>
  <c r="Q3286" i="1" s="1"/>
  <c r="H3278" i="1"/>
  <c r="Q3278" i="1" s="1"/>
  <c r="H3270" i="1"/>
  <c r="Q3270" i="1" s="1"/>
  <c r="H3262" i="1"/>
  <c r="Q3262" i="1" s="1"/>
  <c r="H3254" i="1"/>
  <c r="Q3254" i="1" s="1"/>
  <c r="H3246" i="1"/>
  <c r="Q3246" i="1" s="1"/>
  <c r="H3238" i="1"/>
  <c r="Q3238" i="1" s="1"/>
  <c r="H3230" i="1"/>
  <c r="Q3230" i="1" s="1"/>
  <c r="H3222" i="1"/>
  <c r="Q3222" i="1" s="1"/>
  <c r="H3214" i="1"/>
  <c r="Q3214" i="1" s="1"/>
  <c r="H3206" i="1"/>
  <c r="Q3206" i="1" s="1"/>
  <c r="H3198" i="1"/>
  <c r="Q3198" i="1" s="1"/>
  <c r="H3190" i="1"/>
  <c r="Q3190" i="1" s="1"/>
  <c r="H3182" i="1"/>
  <c r="Q3182" i="1" s="1"/>
  <c r="H3174" i="1"/>
  <c r="Q3174" i="1" s="1"/>
  <c r="H3166" i="1"/>
  <c r="Q3166" i="1" s="1"/>
  <c r="H3158" i="1"/>
  <c r="Q3158" i="1" s="1"/>
  <c r="H3150" i="1"/>
  <c r="Q3150" i="1" s="1"/>
  <c r="H3142" i="1"/>
  <c r="Q3142" i="1" s="1"/>
  <c r="H3134" i="1"/>
  <c r="Q3134" i="1" s="1"/>
  <c r="H3126" i="1"/>
  <c r="Q3126" i="1" s="1"/>
  <c r="H3118" i="1"/>
  <c r="Q3118" i="1" s="1"/>
  <c r="H3110" i="1"/>
  <c r="Q3110" i="1" s="1"/>
  <c r="H3102" i="1"/>
  <c r="Q3102" i="1" s="1"/>
  <c r="H3094" i="1"/>
  <c r="Q3094" i="1" s="1"/>
  <c r="H3086" i="1"/>
  <c r="Q3086" i="1" s="1"/>
  <c r="H3078" i="1"/>
  <c r="Q3078" i="1" s="1"/>
  <c r="H3070" i="1"/>
  <c r="Q3070" i="1" s="1"/>
  <c r="H3062" i="1"/>
  <c r="Q3062" i="1" s="1"/>
  <c r="H3054" i="1"/>
  <c r="Q3054" i="1" s="1"/>
  <c r="H3046" i="1"/>
  <c r="Q3046" i="1" s="1"/>
  <c r="H3038" i="1"/>
  <c r="Q3038" i="1" s="1"/>
  <c r="H3030" i="1"/>
  <c r="Q3030" i="1" s="1"/>
  <c r="H3022" i="1"/>
  <c r="Q3022" i="1" s="1"/>
  <c r="H3014" i="1"/>
  <c r="Q3014" i="1" s="1"/>
  <c r="H3006" i="1"/>
  <c r="Q3006" i="1" s="1"/>
  <c r="H2998" i="1"/>
  <c r="Q2998" i="1" s="1"/>
  <c r="H2990" i="1"/>
  <c r="Q2990" i="1" s="1"/>
  <c r="H2982" i="1"/>
  <c r="Q2982" i="1" s="1"/>
  <c r="H2974" i="1"/>
  <c r="Q2974" i="1" s="1"/>
  <c r="H2966" i="1"/>
  <c r="Q2966" i="1" s="1"/>
  <c r="H2958" i="1"/>
  <c r="Q2958" i="1" s="1"/>
  <c r="H2950" i="1"/>
  <c r="Q2950" i="1" s="1"/>
  <c r="H2942" i="1"/>
  <c r="Q2942" i="1" s="1"/>
  <c r="H2934" i="1"/>
  <c r="Q2934" i="1" s="1"/>
  <c r="H2926" i="1"/>
  <c r="Q2926" i="1" s="1"/>
  <c r="H2918" i="1"/>
  <c r="Q2918" i="1" s="1"/>
  <c r="H2910" i="1"/>
  <c r="Q2910" i="1" s="1"/>
  <c r="H2902" i="1"/>
  <c r="Q2902" i="1" s="1"/>
  <c r="H2894" i="1"/>
  <c r="Q2894" i="1" s="1"/>
  <c r="H2886" i="1"/>
  <c r="Q2886" i="1" s="1"/>
  <c r="H2878" i="1"/>
  <c r="Q2878" i="1" s="1"/>
  <c r="H2870" i="1"/>
  <c r="Q2870" i="1" s="1"/>
  <c r="H2862" i="1"/>
  <c r="Q2862" i="1" s="1"/>
  <c r="H2854" i="1"/>
  <c r="Q2854" i="1" s="1"/>
  <c r="H2846" i="1"/>
  <c r="Q2846" i="1" s="1"/>
  <c r="H2838" i="1"/>
  <c r="Q2838" i="1" s="1"/>
  <c r="H2830" i="1"/>
  <c r="Q2830" i="1" s="1"/>
  <c r="H2822" i="1"/>
  <c r="Q2822" i="1" s="1"/>
  <c r="H2814" i="1"/>
  <c r="Q2814" i="1" s="1"/>
  <c r="H2806" i="1"/>
  <c r="Q2806" i="1" s="1"/>
  <c r="H2798" i="1"/>
  <c r="Q2798" i="1" s="1"/>
  <c r="H2790" i="1"/>
  <c r="Q2790" i="1" s="1"/>
  <c r="H2782" i="1"/>
  <c r="Q2782" i="1" s="1"/>
  <c r="H2774" i="1"/>
  <c r="Q2774" i="1" s="1"/>
  <c r="H2766" i="1"/>
  <c r="Q2766" i="1" s="1"/>
  <c r="H2758" i="1"/>
  <c r="Q2758" i="1" s="1"/>
  <c r="H2750" i="1"/>
  <c r="Q2750" i="1" s="1"/>
  <c r="H2742" i="1"/>
  <c r="Q2742" i="1" s="1"/>
  <c r="H2734" i="1"/>
  <c r="Q2734" i="1" s="1"/>
  <c r="H2726" i="1"/>
  <c r="Q2726" i="1" s="1"/>
  <c r="H2718" i="1"/>
  <c r="Q2718" i="1" s="1"/>
  <c r="H2710" i="1"/>
  <c r="Q2710" i="1" s="1"/>
  <c r="H2702" i="1"/>
  <c r="Q2702" i="1" s="1"/>
  <c r="H2694" i="1"/>
  <c r="Q2694" i="1" s="1"/>
  <c r="H2686" i="1"/>
  <c r="Q2686" i="1" s="1"/>
  <c r="H2678" i="1"/>
  <c r="Q2678" i="1" s="1"/>
  <c r="H2670" i="1"/>
  <c r="Q2670" i="1" s="1"/>
  <c r="H2662" i="1"/>
  <c r="Q2662" i="1" s="1"/>
  <c r="H2654" i="1"/>
  <c r="Q2654" i="1" s="1"/>
  <c r="H2646" i="1"/>
  <c r="Q2646" i="1" s="1"/>
  <c r="H2638" i="1"/>
  <c r="Q2638" i="1" s="1"/>
  <c r="H2630" i="1"/>
  <c r="Q2630" i="1" s="1"/>
  <c r="H2622" i="1"/>
  <c r="Q2622" i="1" s="1"/>
  <c r="H2614" i="1"/>
  <c r="Q2614" i="1" s="1"/>
  <c r="H2606" i="1"/>
  <c r="Q2606" i="1" s="1"/>
  <c r="H2598" i="1"/>
  <c r="Q2598" i="1" s="1"/>
  <c r="H2590" i="1"/>
  <c r="Q2590" i="1" s="1"/>
  <c r="H2582" i="1"/>
  <c r="Q2582" i="1" s="1"/>
  <c r="H2574" i="1"/>
  <c r="Q2574" i="1" s="1"/>
  <c r="H2566" i="1"/>
  <c r="Q2566" i="1" s="1"/>
  <c r="H2558" i="1"/>
  <c r="Q2558" i="1" s="1"/>
  <c r="H2550" i="1"/>
  <c r="Q2550" i="1" s="1"/>
  <c r="H2542" i="1"/>
  <c r="Q2542" i="1" s="1"/>
  <c r="H2534" i="1"/>
  <c r="Q2534" i="1" s="1"/>
  <c r="H2525" i="1"/>
  <c r="Q2525" i="1" s="1"/>
  <c r="H2517" i="1"/>
  <c r="Q2517" i="1" s="1"/>
  <c r="H2509" i="1"/>
  <c r="Q2509" i="1" s="1"/>
  <c r="H2501" i="1"/>
  <c r="Q2501" i="1" s="1"/>
  <c r="H2493" i="1"/>
  <c r="Q2493" i="1" s="1"/>
  <c r="H2485" i="1"/>
  <c r="Q2485" i="1" s="1"/>
  <c r="H2477" i="1"/>
  <c r="Q2477" i="1" s="1"/>
  <c r="H2469" i="1"/>
  <c r="Q2469" i="1" s="1"/>
  <c r="H2461" i="1"/>
  <c r="Q2461" i="1" s="1"/>
  <c r="H2453" i="1"/>
  <c r="Q2453" i="1" s="1"/>
  <c r="H2445" i="1"/>
  <c r="Q2445" i="1" s="1"/>
  <c r="H2437" i="1"/>
  <c r="Q2437" i="1" s="1"/>
  <c r="H2429" i="1"/>
  <c r="Q2429" i="1" s="1"/>
  <c r="H2421" i="1"/>
  <c r="Q2421" i="1" s="1"/>
  <c r="H2413" i="1"/>
  <c r="Q2413" i="1" s="1"/>
  <c r="H2405" i="1"/>
  <c r="Q2405" i="1" s="1"/>
  <c r="H2397" i="1"/>
  <c r="Q2397" i="1" s="1"/>
  <c r="H2389" i="1"/>
  <c r="Q2389" i="1" s="1"/>
  <c r="H2381" i="1"/>
  <c r="Q2381" i="1" s="1"/>
  <c r="H2373" i="1"/>
  <c r="Q2373" i="1" s="1"/>
  <c r="H2365" i="1"/>
  <c r="Q2365" i="1" s="1"/>
  <c r="H2357" i="1"/>
  <c r="Q2357" i="1" s="1"/>
  <c r="H2349" i="1"/>
  <c r="Q2349" i="1" s="1"/>
  <c r="H2341" i="1"/>
  <c r="Q2341" i="1" s="1"/>
  <c r="H2333" i="1"/>
  <c r="Q2333" i="1" s="1"/>
  <c r="H2325" i="1"/>
  <c r="Q2325" i="1" s="1"/>
  <c r="H2317" i="1"/>
  <c r="Q2317" i="1" s="1"/>
  <c r="H2309" i="1"/>
  <c r="Q2309" i="1" s="1"/>
  <c r="H2301" i="1"/>
  <c r="Q2301" i="1" s="1"/>
  <c r="H2293" i="1"/>
  <c r="Q2293" i="1" s="1"/>
  <c r="H2285" i="1"/>
  <c r="Q2285" i="1" s="1"/>
  <c r="H2277" i="1"/>
  <c r="Q2277" i="1" s="1"/>
  <c r="H2269" i="1"/>
  <c r="Q2269" i="1" s="1"/>
  <c r="H2261" i="1"/>
  <c r="Q2261" i="1" s="1"/>
  <c r="H2253" i="1"/>
  <c r="Q2253" i="1" s="1"/>
  <c r="H2245" i="1"/>
  <c r="Q2245" i="1" s="1"/>
  <c r="H2237" i="1"/>
  <c r="Q2237" i="1" s="1"/>
  <c r="H2229" i="1"/>
  <c r="Q2229" i="1" s="1"/>
  <c r="H2221" i="1"/>
  <c r="Q2221" i="1" s="1"/>
  <c r="H2213" i="1"/>
  <c r="Q2213" i="1" s="1"/>
  <c r="H2205" i="1"/>
  <c r="Q2205" i="1" s="1"/>
  <c r="H2197" i="1"/>
  <c r="Q2197" i="1" s="1"/>
  <c r="H2189" i="1"/>
  <c r="Q2189" i="1" s="1"/>
  <c r="H2181" i="1"/>
  <c r="Q2181" i="1" s="1"/>
  <c r="H2173" i="1"/>
  <c r="Q2173" i="1" s="1"/>
  <c r="H2165" i="1"/>
  <c r="Q2165" i="1" s="1"/>
  <c r="H2157" i="1"/>
  <c r="Q2157" i="1" s="1"/>
  <c r="H2149" i="1"/>
  <c r="Q2149" i="1" s="1"/>
  <c r="H2141" i="1"/>
  <c r="Q2141" i="1" s="1"/>
  <c r="H2133" i="1"/>
  <c r="Q2133" i="1" s="1"/>
  <c r="H2125" i="1"/>
  <c r="Q2125" i="1" s="1"/>
  <c r="H2117" i="1"/>
  <c r="Q2117" i="1" s="1"/>
  <c r="H2109" i="1"/>
  <c r="Q2109" i="1" s="1"/>
  <c r="H2101" i="1"/>
  <c r="Q2101" i="1" s="1"/>
  <c r="H2093" i="1"/>
  <c r="Q2093" i="1" s="1"/>
  <c r="H2085" i="1"/>
  <c r="Q2085" i="1" s="1"/>
  <c r="H2077" i="1"/>
  <c r="Q2077" i="1" s="1"/>
  <c r="H2069" i="1"/>
  <c r="Q2069" i="1" s="1"/>
  <c r="H2061" i="1"/>
  <c r="Q2061" i="1" s="1"/>
  <c r="H2053" i="1"/>
  <c r="Q2053" i="1" s="1"/>
  <c r="H2045" i="1"/>
  <c r="Q2045" i="1" s="1"/>
  <c r="H2037" i="1"/>
  <c r="Q2037" i="1" s="1"/>
  <c r="H2029" i="1"/>
  <c r="Q2029" i="1" s="1"/>
  <c r="H2021" i="1"/>
  <c r="Q2021" i="1" s="1"/>
  <c r="H2013" i="1"/>
  <c r="Q2013" i="1" s="1"/>
  <c r="H2005" i="1"/>
  <c r="Q2005" i="1" s="1"/>
  <c r="H1997" i="1"/>
  <c r="Q1997" i="1" s="1"/>
  <c r="H1989" i="1"/>
  <c r="Q1989" i="1" s="1"/>
  <c r="H1981" i="1"/>
  <c r="Q1981" i="1" s="1"/>
  <c r="H1973" i="1"/>
  <c r="Q1973" i="1" s="1"/>
  <c r="H1965" i="1"/>
  <c r="Q1965" i="1" s="1"/>
  <c r="H1957" i="1"/>
  <c r="Q1957" i="1" s="1"/>
  <c r="H1949" i="1"/>
  <c r="Q1949" i="1" s="1"/>
  <c r="H1941" i="1"/>
  <c r="Q1941" i="1" s="1"/>
  <c r="H1933" i="1"/>
  <c r="Q1933" i="1" s="1"/>
  <c r="H1925" i="1"/>
  <c r="Q1925" i="1" s="1"/>
  <c r="H1917" i="1"/>
  <c r="Q1917" i="1" s="1"/>
  <c r="H1909" i="1"/>
  <c r="Q1909" i="1" s="1"/>
  <c r="H1901" i="1"/>
  <c r="Q1901" i="1" s="1"/>
  <c r="H1893" i="1"/>
  <c r="Q1893" i="1" s="1"/>
  <c r="H1885" i="1"/>
  <c r="Q1885" i="1" s="1"/>
  <c r="H1877" i="1"/>
  <c r="Q1877" i="1" s="1"/>
  <c r="H1869" i="1"/>
  <c r="Q1869" i="1" s="1"/>
  <c r="H1861" i="1"/>
  <c r="Q1861" i="1" s="1"/>
  <c r="H1853" i="1"/>
  <c r="Q1853" i="1" s="1"/>
  <c r="H1845" i="1"/>
  <c r="Q1845" i="1" s="1"/>
  <c r="H1837" i="1"/>
  <c r="Q1837" i="1" s="1"/>
  <c r="H1829" i="1"/>
  <c r="Q1829" i="1" s="1"/>
  <c r="H1821" i="1"/>
  <c r="Q1821" i="1" s="1"/>
  <c r="H1813" i="1"/>
  <c r="Q1813" i="1" s="1"/>
  <c r="H1805" i="1"/>
  <c r="Q1805" i="1" s="1"/>
  <c r="H1797" i="1"/>
  <c r="Q1797" i="1" s="1"/>
  <c r="H1789" i="1"/>
  <c r="Q1789" i="1" s="1"/>
  <c r="H1781" i="1"/>
  <c r="Q1781" i="1" s="1"/>
  <c r="H1773" i="1"/>
  <c r="Q1773" i="1" s="1"/>
  <c r="H1765" i="1"/>
  <c r="Q1765" i="1" s="1"/>
  <c r="H1757" i="1"/>
  <c r="Q1757" i="1" s="1"/>
  <c r="H1749" i="1"/>
  <c r="Q1749" i="1" s="1"/>
  <c r="H1741" i="1"/>
  <c r="Q1741" i="1" s="1"/>
  <c r="H1733" i="1"/>
  <c r="Q1733" i="1" s="1"/>
  <c r="H1725" i="1"/>
  <c r="Q1725" i="1" s="1"/>
  <c r="H1717" i="1"/>
  <c r="Q1717" i="1" s="1"/>
  <c r="H1709" i="1"/>
  <c r="Q1709" i="1" s="1"/>
  <c r="H1701" i="1"/>
  <c r="Q1701" i="1" s="1"/>
  <c r="H1693" i="1"/>
  <c r="Q1693" i="1" s="1"/>
  <c r="H1685" i="1"/>
  <c r="Q1685" i="1" s="1"/>
  <c r="H1677" i="1"/>
  <c r="Q1677" i="1" s="1"/>
  <c r="H1669" i="1"/>
  <c r="Q1669" i="1" s="1"/>
  <c r="H1661" i="1"/>
  <c r="Q1661" i="1" s="1"/>
  <c r="H1653" i="1"/>
  <c r="Q1653" i="1" s="1"/>
  <c r="H1645" i="1"/>
  <c r="Q1645" i="1" s="1"/>
  <c r="H1637" i="1"/>
  <c r="Q1637" i="1" s="1"/>
  <c r="H1629" i="1"/>
  <c r="Q1629" i="1" s="1"/>
  <c r="H1621" i="1"/>
  <c r="Q1621" i="1" s="1"/>
  <c r="H1613" i="1"/>
  <c r="Q1613" i="1" s="1"/>
  <c r="H1605" i="1"/>
  <c r="Q1605" i="1" s="1"/>
  <c r="H1597" i="1"/>
  <c r="Q1597" i="1" s="1"/>
  <c r="H1589" i="1"/>
  <c r="Q1589" i="1" s="1"/>
  <c r="H1581" i="1"/>
  <c r="Q1581" i="1" s="1"/>
  <c r="H1573" i="1"/>
  <c r="Q1573" i="1" s="1"/>
  <c r="H1565" i="1"/>
  <c r="Q1565" i="1" s="1"/>
  <c r="H1557" i="1"/>
  <c r="Q1557" i="1" s="1"/>
  <c r="H1549" i="1"/>
  <c r="Q1549" i="1" s="1"/>
  <c r="H1541" i="1"/>
  <c r="Q1541" i="1" s="1"/>
  <c r="H1533" i="1"/>
  <c r="Q1533" i="1" s="1"/>
  <c r="H1525" i="1"/>
  <c r="Q1525" i="1" s="1"/>
  <c r="H1517" i="1"/>
  <c r="Q1517" i="1" s="1"/>
  <c r="H1509" i="1"/>
  <c r="Q1509" i="1" s="1"/>
  <c r="H1501" i="1"/>
  <c r="Q1501" i="1" s="1"/>
  <c r="H1493" i="1"/>
  <c r="Q1493" i="1" s="1"/>
  <c r="H1485" i="1"/>
  <c r="Q1485" i="1" s="1"/>
  <c r="H1477" i="1"/>
  <c r="Q1477" i="1" s="1"/>
  <c r="H1469" i="1"/>
  <c r="Q1469" i="1" s="1"/>
  <c r="H1461" i="1"/>
  <c r="Q1461" i="1" s="1"/>
  <c r="H1453" i="1"/>
  <c r="Q1453" i="1" s="1"/>
  <c r="H1445" i="1"/>
  <c r="Q1445" i="1" s="1"/>
  <c r="H1437" i="1"/>
  <c r="Q1437" i="1" s="1"/>
  <c r="H1429" i="1"/>
  <c r="Q1429" i="1" s="1"/>
  <c r="H1421" i="1"/>
  <c r="Q1421" i="1" s="1"/>
  <c r="H1413" i="1"/>
  <c r="Q1413" i="1" s="1"/>
  <c r="H1405" i="1"/>
  <c r="Q1405" i="1" s="1"/>
  <c r="H1397" i="1"/>
  <c r="Q1397" i="1" s="1"/>
  <c r="H1389" i="1"/>
  <c r="Q1389" i="1" s="1"/>
  <c r="H1381" i="1"/>
  <c r="Q1381" i="1" s="1"/>
  <c r="H1373" i="1"/>
  <c r="Q1373" i="1" s="1"/>
  <c r="H1365" i="1"/>
  <c r="Q1365" i="1" s="1"/>
  <c r="H1357" i="1"/>
  <c r="Q1357" i="1" s="1"/>
  <c r="H1349" i="1"/>
  <c r="Q1349" i="1" s="1"/>
  <c r="H1341" i="1"/>
  <c r="Q1341" i="1" s="1"/>
  <c r="H1333" i="1"/>
  <c r="Q1333" i="1" s="1"/>
  <c r="H1325" i="1"/>
  <c r="Q1325" i="1" s="1"/>
  <c r="H1317" i="1"/>
  <c r="Q1317" i="1" s="1"/>
  <c r="H1309" i="1"/>
  <c r="Q1309" i="1" s="1"/>
  <c r="H1301" i="1"/>
  <c r="Q1301" i="1" s="1"/>
  <c r="H1293" i="1"/>
  <c r="Q1293" i="1" s="1"/>
  <c r="H1285" i="1"/>
  <c r="Q1285" i="1" s="1"/>
  <c r="H1277" i="1"/>
  <c r="Q1277" i="1" s="1"/>
  <c r="H1269" i="1"/>
  <c r="Q1269" i="1" s="1"/>
  <c r="H1261" i="1"/>
  <c r="Q1261" i="1" s="1"/>
  <c r="H1253" i="1"/>
  <c r="Q1253" i="1" s="1"/>
  <c r="H1245" i="1"/>
  <c r="Q1245" i="1" s="1"/>
  <c r="H1237" i="1"/>
  <c r="Q1237" i="1" s="1"/>
  <c r="H1229" i="1"/>
  <c r="Q1229" i="1" s="1"/>
  <c r="H1288" i="1"/>
  <c r="Q1288" i="1" s="1"/>
  <c r="H1280" i="1"/>
  <c r="Q1280" i="1" s="1"/>
  <c r="H1272" i="1"/>
  <c r="Q1272" i="1" s="1"/>
  <c r="H1264" i="1"/>
  <c r="Q1264" i="1" s="1"/>
  <c r="H1256" i="1"/>
  <c r="Q1256" i="1" s="1"/>
  <c r="H1248" i="1"/>
  <c r="Q1248" i="1" s="1"/>
  <c r="H1240" i="1"/>
  <c r="Q1240" i="1" s="1"/>
  <c r="H1232" i="1"/>
  <c r="Q1232" i="1" s="1"/>
  <c r="H1224" i="1"/>
  <c r="Q1224" i="1" s="1"/>
  <c r="H1216" i="1"/>
  <c r="Q1216" i="1" s="1"/>
  <c r="H1208" i="1"/>
  <c r="Q1208" i="1" s="1"/>
  <c r="H1200" i="1"/>
  <c r="Q1200" i="1" s="1"/>
  <c r="H1192" i="1"/>
  <c r="Q1192" i="1" s="1"/>
  <c r="H1184" i="1"/>
  <c r="Q1184" i="1" s="1"/>
  <c r="H1176" i="1"/>
  <c r="Q1176" i="1" s="1"/>
  <c r="H1168" i="1"/>
  <c r="Q1168" i="1" s="1"/>
  <c r="H1160" i="1"/>
  <c r="Q1160" i="1" s="1"/>
  <c r="H1152" i="1"/>
  <c r="Q1152" i="1" s="1"/>
  <c r="H1144" i="1"/>
  <c r="Q1144" i="1" s="1"/>
  <c r="H1136" i="1"/>
  <c r="Q1136" i="1" s="1"/>
  <c r="H1128" i="1"/>
  <c r="Q1128" i="1" s="1"/>
  <c r="H1120" i="1"/>
  <c r="Q1120" i="1" s="1"/>
  <c r="H1112" i="1"/>
  <c r="Q1112" i="1" s="1"/>
  <c r="H1104" i="1"/>
  <c r="Q1104" i="1" s="1"/>
  <c r="H1096" i="1"/>
  <c r="Q1096" i="1" s="1"/>
  <c r="H1088" i="1"/>
  <c r="Q1088" i="1" s="1"/>
  <c r="H1080" i="1"/>
  <c r="Q1080" i="1" s="1"/>
  <c r="H1072" i="1"/>
  <c r="Q1072" i="1" s="1"/>
  <c r="H2831" i="1"/>
  <c r="Q2831" i="1" s="1"/>
  <c r="H2823" i="1"/>
  <c r="Q2823" i="1" s="1"/>
  <c r="H2815" i="1"/>
  <c r="Q2815" i="1" s="1"/>
  <c r="H2807" i="1"/>
  <c r="Q2807" i="1" s="1"/>
  <c r="H2799" i="1"/>
  <c r="Q2799" i="1" s="1"/>
  <c r="H2791" i="1"/>
  <c r="Q2791" i="1" s="1"/>
  <c r="H2783" i="1"/>
  <c r="Q2783" i="1" s="1"/>
  <c r="H2775" i="1"/>
  <c r="Q2775" i="1" s="1"/>
  <c r="H2767" i="1"/>
  <c r="Q2767" i="1" s="1"/>
  <c r="H2759" i="1"/>
  <c r="Q2759" i="1" s="1"/>
  <c r="H2751" i="1"/>
  <c r="Q2751" i="1" s="1"/>
  <c r="H2743" i="1"/>
  <c r="Q2743" i="1" s="1"/>
  <c r="H2735" i="1"/>
  <c r="Q2735" i="1" s="1"/>
  <c r="H2727" i="1"/>
  <c r="Q2727" i="1" s="1"/>
  <c r="H2719" i="1"/>
  <c r="Q2719" i="1" s="1"/>
  <c r="H2711" i="1"/>
  <c r="Q2711" i="1" s="1"/>
  <c r="H2703" i="1"/>
  <c r="Q2703" i="1" s="1"/>
  <c r="H2695" i="1"/>
  <c r="Q2695" i="1" s="1"/>
  <c r="H2687" i="1"/>
  <c r="Q2687" i="1" s="1"/>
  <c r="H2679" i="1"/>
  <c r="Q2679" i="1" s="1"/>
  <c r="H2671" i="1"/>
  <c r="Q2671" i="1" s="1"/>
  <c r="H2663" i="1"/>
  <c r="Q2663" i="1" s="1"/>
  <c r="H2655" i="1"/>
  <c r="Q2655" i="1" s="1"/>
  <c r="H2647" i="1"/>
  <c r="Q2647" i="1" s="1"/>
  <c r="H2639" i="1"/>
  <c r="Q2639" i="1" s="1"/>
  <c r="H2631" i="1"/>
  <c r="Q2631" i="1" s="1"/>
  <c r="H2623" i="1"/>
  <c r="Q2623" i="1" s="1"/>
  <c r="H2615" i="1"/>
  <c r="Q2615" i="1" s="1"/>
  <c r="H2607" i="1"/>
  <c r="Q2607" i="1" s="1"/>
  <c r="H2599" i="1"/>
  <c r="Q2599" i="1" s="1"/>
  <c r="H2591" i="1"/>
  <c r="Q2591" i="1" s="1"/>
  <c r="H2583" i="1"/>
  <c r="Q2583" i="1" s="1"/>
  <c r="H2575" i="1"/>
  <c r="Q2575" i="1" s="1"/>
  <c r="H2567" i="1"/>
  <c r="Q2567" i="1" s="1"/>
  <c r="H2559" i="1"/>
  <c r="Q2559" i="1" s="1"/>
  <c r="H2551" i="1"/>
  <c r="Q2551" i="1" s="1"/>
  <c r="H2543" i="1"/>
  <c r="Q2543" i="1" s="1"/>
  <c r="H2535" i="1"/>
  <c r="Q2535" i="1" s="1"/>
  <c r="H2527" i="1"/>
  <c r="Q2527" i="1" s="1"/>
  <c r="H2519" i="1"/>
  <c r="Q2519" i="1" s="1"/>
  <c r="H2511" i="1"/>
  <c r="Q2511" i="1" s="1"/>
  <c r="H2503" i="1"/>
  <c r="Q2503" i="1" s="1"/>
  <c r="H2495" i="1"/>
  <c r="Q2495" i="1" s="1"/>
  <c r="H2487" i="1"/>
  <c r="Q2487" i="1" s="1"/>
  <c r="H2479" i="1"/>
  <c r="Q2479" i="1" s="1"/>
  <c r="H2471" i="1"/>
  <c r="Q2471" i="1" s="1"/>
  <c r="H2463" i="1"/>
  <c r="Q2463" i="1" s="1"/>
  <c r="H2455" i="1"/>
  <c r="Q2455" i="1" s="1"/>
  <c r="H2447" i="1"/>
  <c r="Q2447" i="1" s="1"/>
  <c r="H2439" i="1"/>
  <c r="Q2439" i="1" s="1"/>
  <c r="H2431" i="1"/>
  <c r="Q2431" i="1" s="1"/>
  <c r="H2423" i="1"/>
  <c r="Q2423" i="1" s="1"/>
  <c r="H2415" i="1"/>
  <c r="Q2415" i="1" s="1"/>
  <c r="H2407" i="1"/>
  <c r="Q2407" i="1" s="1"/>
  <c r="H2399" i="1"/>
  <c r="Q2399" i="1" s="1"/>
  <c r="H2391" i="1"/>
  <c r="Q2391" i="1" s="1"/>
  <c r="H2383" i="1"/>
  <c r="Q2383" i="1" s="1"/>
  <c r="H2375" i="1"/>
  <c r="Q2375" i="1" s="1"/>
  <c r="H2367" i="1"/>
  <c r="Q2367" i="1" s="1"/>
  <c r="H2359" i="1"/>
  <c r="Q2359" i="1" s="1"/>
  <c r="H2351" i="1"/>
  <c r="Q2351" i="1" s="1"/>
  <c r="H2343" i="1"/>
  <c r="Q2343" i="1" s="1"/>
  <c r="H2335" i="1"/>
  <c r="Q2335" i="1" s="1"/>
  <c r="H2327" i="1"/>
  <c r="Q2327" i="1" s="1"/>
  <c r="H2319" i="1"/>
  <c r="Q2319" i="1" s="1"/>
  <c r="H2311" i="1"/>
  <c r="Q2311" i="1" s="1"/>
  <c r="H2303" i="1"/>
  <c r="Q2303" i="1" s="1"/>
  <c r="H2295" i="1"/>
  <c r="Q2295" i="1" s="1"/>
  <c r="H2287" i="1"/>
  <c r="Q2287" i="1" s="1"/>
  <c r="H2279" i="1"/>
  <c r="Q2279" i="1" s="1"/>
  <c r="H2271" i="1"/>
  <c r="Q2271" i="1" s="1"/>
  <c r="H2263" i="1"/>
  <c r="Q2263" i="1" s="1"/>
  <c r="H2255" i="1"/>
  <c r="Q2255" i="1" s="1"/>
  <c r="H2247" i="1"/>
  <c r="Q2247" i="1" s="1"/>
  <c r="H2239" i="1"/>
  <c r="Q2239" i="1" s="1"/>
  <c r="H2231" i="1"/>
  <c r="Q2231" i="1" s="1"/>
  <c r="H2223" i="1"/>
  <c r="Q2223" i="1" s="1"/>
  <c r="H2215" i="1"/>
  <c r="Q2215" i="1" s="1"/>
  <c r="H2207" i="1"/>
  <c r="Q2207" i="1" s="1"/>
  <c r="H2199" i="1"/>
  <c r="Q2199" i="1" s="1"/>
  <c r="H2191" i="1"/>
  <c r="Q2191" i="1" s="1"/>
  <c r="H2183" i="1"/>
  <c r="Q2183" i="1" s="1"/>
  <c r="H2175" i="1"/>
  <c r="Q2175" i="1" s="1"/>
  <c r="H2167" i="1"/>
  <c r="Q2167" i="1" s="1"/>
  <c r="H2159" i="1"/>
  <c r="Q2159" i="1" s="1"/>
  <c r="H2151" i="1"/>
  <c r="Q2151" i="1" s="1"/>
  <c r="H2143" i="1"/>
  <c r="Q2143" i="1" s="1"/>
  <c r="H2135" i="1"/>
  <c r="Q2135" i="1" s="1"/>
  <c r="H2127" i="1"/>
  <c r="Q2127" i="1" s="1"/>
  <c r="H2119" i="1"/>
  <c r="Q2119" i="1" s="1"/>
  <c r="H2111" i="1"/>
  <c r="Q2111" i="1" s="1"/>
  <c r="H2103" i="1"/>
  <c r="Q2103" i="1" s="1"/>
  <c r="H2095" i="1"/>
  <c r="Q2095" i="1" s="1"/>
  <c r="H2087" i="1"/>
  <c r="Q2087" i="1" s="1"/>
  <c r="H2079" i="1"/>
  <c r="Q2079" i="1" s="1"/>
  <c r="H2071" i="1"/>
  <c r="Q2071" i="1" s="1"/>
  <c r="H2063" i="1"/>
  <c r="Q2063" i="1" s="1"/>
  <c r="H2055" i="1"/>
  <c r="Q2055" i="1" s="1"/>
  <c r="H2047" i="1"/>
  <c r="Q2047" i="1" s="1"/>
  <c r="H2039" i="1"/>
  <c r="Q2039" i="1" s="1"/>
  <c r="H2031" i="1"/>
  <c r="Q2031" i="1" s="1"/>
  <c r="H2023" i="1"/>
  <c r="Q2023" i="1" s="1"/>
  <c r="H2015" i="1"/>
  <c r="Q2015" i="1" s="1"/>
  <c r="H2007" i="1"/>
  <c r="Q2007" i="1" s="1"/>
  <c r="H1999" i="1"/>
  <c r="Q1999" i="1" s="1"/>
  <c r="H1991" i="1"/>
  <c r="Q1991" i="1" s="1"/>
  <c r="H1983" i="1"/>
  <c r="Q1983" i="1" s="1"/>
  <c r="H1975" i="1"/>
  <c r="Q1975" i="1" s="1"/>
  <c r="H1967" i="1"/>
  <c r="Q1967" i="1" s="1"/>
  <c r="H1959" i="1"/>
  <c r="Q1959" i="1" s="1"/>
  <c r="H1951" i="1"/>
  <c r="Q1951" i="1" s="1"/>
  <c r="H1943" i="1"/>
  <c r="Q1943" i="1" s="1"/>
  <c r="H1935" i="1"/>
  <c r="Q1935" i="1" s="1"/>
  <c r="H1927" i="1"/>
  <c r="Q1927" i="1" s="1"/>
  <c r="H1919" i="1"/>
  <c r="Q1919" i="1" s="1"/>
  <c r="H1911" i="1"/>
  <c r="Q1911" i="1" s="1"/>
  <c r="H1903" i="1"/>
  <c r="Q1903" i="1" s="1"/>
  <c r="H1895" i="1"/>
  <c r="Q1895" i="1" s="1"/>
  <c r="H1887" i="1"/>
  <c r="Q1887" i="1" s="1"/>
  <c r="H1879" i="1"/>
  <c r="Q1879" i="1" s="1"/>
  <c r="H1871" i="1"/>
  <c r="Q1871" i="1" s="1"/>
  <c r="H1863" i="1"/>
  <c r="Q1863" i="1" s="1"/>
  <c r="H1855" i="1"/>
  <c r="Q1855" i="1" s="1"/>
  <c r="H1847" i="1"/>
  <c r="Q1847" i="1" s="1"/>
  <c r="H1839" i="1"/>
  <c r="Q1839" i="1" s="1"/>
  <c r="H1831" i="1"/>
  <c r="Q1831" i="1" s="1"/>
  <c r="H1823" i="1"/>
  <c r="Q1823" i="1" s="1"/>
  <c r="H1815" i="1"/>
  <c r="Q1815" i="1" s="1"/>
  <c r="H1807" i="1"/>
  <c r="Q1807" i="1" s="1"/>
  <c r="H1799" i="1"/>
  <c r="Q1799" i="1" s="1"/>
  <c r="H1791" i="1"/>
  <c r="Q1791" i="1" s="1"/>
  <c r="H1783" i="1"/>
  <c r="Q1783" i="1" s="1"/>
  <c r="H1775" i="1"/>
  <c r="Q1775" i="1" s="1"/>
  <c r="H1767" i="1"/>
  <c r="Q1767" i="1" s="1"/>
  <c r="H1759" i="1"/>
  <c r="Q1759" i="1" s="1"/>
  <c r="H1751" i="1"/>
  <c r="Q1751" i="1" s="1"/>
  <c r="H1743" i="1"/>
  <c r="Q1743" i="1" s="1"/>
  <c r="H1735" i="1"/>
  <c r="Q1735" i="1" s="1"/>
  <c r="H1727" i="1"/>
  <c r="Q1727" i="1" s="1"/>
  <c r="H1719" i="1"/>
  <c r="Q1719" i="1" s="1"/>
  <c r="H1711" i="1"/>
  <c r="Q1711" i="1" s="1"/>
  <c r="H1703" i="1"/>
  <c r="Q1703" i="1" s="1"/>
  <c r="H1695" i="1"/>
  <c r="Q1695" i="1" s="1"/>
  <c r="H1687" i="1"/>
  <c r="Q1687" i="1" s="1"/>
  <c r="H1679" i="1"/>
  <c r="Q1679" i="1" s="1"/>
  <c r="H1671" i="1"/>
  <c r="Q1671" i="1" s="1"/>
  <c r="H1663" i="1"/>
  <c r="Q1663" i="1" s="1"/>
  <c r="H1655" i="1"/>
  <c r="Q1655" i="1" s="1"/>
  <c r="H1647" i="1"/>
  <c r="Q1647" i="1" s="1"/>
  <c r="H1639" i="1"/>
  <c r="Q1639" i="1" s="1"/>
  <c r="H1631" i="1"/>
  <c r="Q1631" i="1" s="1"/>
  <c r="H1623" i="1"/>
  <c r="Q1623" i="1" s="1"/>
  <c r="H1615" i="1"/>
  <c r="Q1615" i="1" s="1"/>
  <c r="H1607" i="1"/>
  <c r="Q1607" i="1" s="1"/>
  <c r="H1599" i="1"/>
  <c r="Q1599" i="1" s="1"/>
  <c r="H1591" i="1"/>
  <c r="Q1591" i="1" s="1"/>
  <c r="H2526" i="1"/>
  <c r="Q2526" i="1" s="1"/>
  <c r="H2518" i="1"/>
  <c r="Q2518" i="1" s="1"/>
  <c r="H2510" i="1"/>
  <c r="Q2510" i="1" s="1"/>
  <c r="H2502" i="1"/>
  <c r="Q2502" i="1" s="1"/>
  <c r="H2494" i="1"/>
  <c r="Q2494" i="1" s="1"/>
  <c r="H2486" i="1"/>
  <c r="Q2486" i="1" s="1"/>
  <c r="H2478" i="1"/>
  <c r="Q2478" i="1" s="1"/>
  <c r="H2470" i="1"/>
  <c r="Q2470" i="1" s="1"/>
  <c r="H2462" i="1"/>
  <c r="Q2462" i="1" s="1"/>
  <c r="H2454" i="1"/>
  <c r="Q2454" i="1" s="1"/>
  <c r="H2446" i="1"/>
  <c r="Q2446" i="1" s="1"/>
  <c r="H2438" i="1"/>
  <c r="Q2438" i="1" s="1"/>
  <c r="H2430" i="1"/>
  <c r="Q2430" i="1" s="1"/>
  <c r="H2422" i="1"/>
  <c r="Q2422" i="1" s="1"/>
  <c r="H2414" i="1"/>
  <c r="Q2414" i="1" s="1"/>
  <c r="H2406" i="1"/>
  <c r="Q2406" i="1" s="1"/>
  <c r="H2398" i="1"/>
  <c r="Q2398" i="1" s="1"/>
  <c r="H2390" i="1"/>
  <c r="Q2390" i="1" s="1"/>
  <c r="H2382" i="1"/>
  <c r="Q2382" i="1" s="1"/>
  <c r="H2374" i="1"/>
  <c r="Q2374" i="1" s="1"/>
  <c r="H2366" i="1"/>
  <c r="Q2366" i="1" s="1"/>
  <c r="H2358" i="1"/>
  <c r="Q2358" i="1" s="1"/>
  <c r="H2350" i="1"/>
  <c r="Q2350" i="1" s="1"/>
  <c r="H2342" i="1"/>
  <c r="Q2342" i="1" s="1"/>
  <c r="H2334" i="1"/>
  <c r="Q2334" i="1" s="1"/>
  <c r="H2326" i="1"/>
  <c r="Q2326" i="1" s="1"/>
  <c r="H2318" i="1"/>
  <c r="Q2318" i="1" s="1"/>
  <c r="H2310" i="1"/>
  <c r="Q2310" i="1" s="1"/>
  <c r="H2302" i="1"/>
  <c r="Q2302" i="1" s="1"/>
  <c r="H2294" i="1"/>
  <c r="Q2294" i="1" s="1"/>
  <c r="H2286" i="1"/>
  <c r="Q2286" i="1" s="1"/>
  <c r="H2278" i="1"/>
  <c r="Q2278" i="1" s="1"/>
  <c r="H2270" i="1"/>
  <c r="Q2270" i="1" s="1"/>
  <c r="H2262" i="1"/>
  <c r="Q2262" i="1" s="1"/>
  <c r="H2254" i="1"/>
  <c r="Q2254" i="1" s="1"/>
  <c r="H2246" i="1"/>
  <c r="Q2246" i="1" s="1"/>
  <c r="H2238" i="1"/>
  <c r="Q2238" i="1" s="1"/>
  <c r="H2230" i="1"/>
  <c r="Q2230" i="1" s="1"/>
  <c r="H2222" i="1"/>
  <c r="Q2222" i="1" s="1"/>
  <c r="H2214" i="1"/>
  <c r="Q2214" i="1" s="1"/>
  <c r="H2206" i="1"/>
  <c r="Q2206" i="1" s="1"/>
  <c r="H2198" i="1"/>
  <c r="Q2198" i="1" s="1"/>
  <c r="H2190" i="1"/>
  <c r="Q2190" i="1" s="1"/>
  <c r="H2182" i="1"/>
  <c r="Q2182" i="1" s="1"/>
  <c r="H2174" i="1"/>
  <c r="Q2174" i="1" s="1"/>
  <c r="H2166" i="1"/>
  <c r="Q2166" i="1" s="1"/>
  <c r="H2158" i="1"/>
  <c r="Q2158" i="1" s="1"/>
  <c r="H2150" i="1"/>
  <c r="Q2150" i="1" s="1"/>
  <c r="H2142" i="1"/>
  <c r="Q2142" i="1" s="1"/>
  <c r="H2134" i="1"/>
  <c r="Q2134" i="1" s="1"/>
  <c r="H2126" i="1"/>
  <c r="Q2126" i="1" s="1"/>
  <c r="H2118" i="1"/>
  <c r="Q2118" i="1" s="1"/>
  <c r="H2110" i="1"/>
  <c r="Q2110" i="1" s="1"/>
  <c r="H2102" i="1"/>
  <c r="Q2102" i="1" s="1"/>
  <c r="H2094" i="1"/>
  <c r="Q2094" i="1" s="1"/>
  <c r="H2086" i="1"/>
  <c r="Q2086" i="1" s="1"/>
  <c r="H2078" i="1"/>
  <c r="Q2078" i="1" s="1"/>
  <c r="H2070" i="1"/>
  <c r="Q2070" i="1" s="1"/>
  <c r="H2062" i="1"/>
  <c r="Q2062" i="1" s="1"/>
  <c r="H2054" i="1"/>
  <c r="Q2054" i="1" s="1"/>
  <c r="H2046" i="1"/>
  <c r="Q2046" i="1" s="1"/>
  <c r="H2038" i="1"/>
  <c r="Q2038" i="1" s="1"/>
  <c r="H2030" i="1"/>
  <c r="Q2030" i="1" s="1"/>
  <c r="H2022" i="1"/>
  <c r="Q2022" i="1" s="1"/>
  <c r="H2014" i="1"/>
  <c r="Q2014" i="1" s="1"/>
  <c r="H2006" i="1"/>
  <c r="Q2006" i="1" s="1"/>
  <c r="H1998" i="1"/>
  <c r="Q1998" i="1" s="1"/>
  <c r="H1990" i="1"/>
  <c r="Q1990" i="1" s="1"/>
  <c r="H1982" i="1"/>
  <c r="Q1982" i="1" s="1"/>
  <c r="H1974" i="1"/>
  <c r="Q1974" i="1" s="1"/>
  <c r="H1966" i="1"/>
  <c r="Q1966" i="1" s="1"/>
  <c r="H1958" i="1"/>
  <c r="Q1958" i="1" s="1"/>
  <c r="H1950" i="1"/>
  <c r="Q1950" i="1" s="1"/>
  <c r="H1942" i="1"/>
  <c r="Q1942" i="1" s="1"/>
  <c r="H1934" i="1"/>
  <c r="Q1934" i="1" s="1"/>
  <c r="H1926" i="1"/>
  <c r="Q1926" i="1" s="1"/>
  <c r="H1918" i="1"/>
  <c r="Q1918" i="1" s="1"/>
  <c r="H1910" i="1"/>
  <c r="Q1910" i="1" s="1"/>
  <c r="H1902" i="1"/>
  <c r="Q1902" i="1" s="1"/>
  <c r="H1894" i="1"/>
  <c r="Q1894" i="1" s="1"/>
  <c r="H1886" i="1"/>
  <c r="Q1886" i="1" s="1"/>
  <c r="H1878" i="1"/>
  <c r="Q1878" i="1" s="1"/>
  <c r="H1870" i="1"/>
  <c r="Q1870" i="1" s="1"/>
  <c r="H1862" i="1"/>
  <c r="Q1862" i="1" s="1"/>
  <c r="H1854" i="1"/>
  <c r="Q1854" i="1" s="1"/>
  <c r="H1846" i="1"/>
  <c r="Q1846" i="1" s="1"/>
  <c r="H1838" i="1"/>
  <c r="Q1838" i="1" s="1"/>
  <c r="H1830" i="1"/>
  <c r="Q1830" i="1" s="1"/>
  <c r="H1822" i="1"/>
  <c r="Q1822" i="1" s="1"/>
  <c r="H1814" i="1"/>
  <c r="Q1814" i="1" s="1"/>
  <c r="H1806" i="1"/>
  <c r="Q1806" i="1" s="1"/>
  <c r="H1798" i="1"/>
  <c r="Q1798" i="1" s="1"/>
  <c r="H1790" i="1"/>
  <c r="Q1790" i="1" s="1"/>
  <c r="H1782" i="1"/>
  <c r="Q1782" i="1" s="1"/>
  <c r="H1774" i="1"/>
  <c r="Q1774" i="1" s="1"/>
  <c r="H1766" i="1"/>
  <c r="Q1766" i="1" s="1"/>
  <c r="H1758" i="1"/>
  <c r="Q1758" i="1" s="1"/>
  <c r="H1750" i="1"/>
  <c r="Q1750" i="1" s="1"/>
  <c r="H1742" i="1"/>
  <c r="Q1742" i="1" s="1"/>
  <c r="H1734" i="1"/>
  <c r="Q1734" i="1" s="1"/>
  <c r="H1726" i="1"/>
  <c r="Q1726" i="1" s="1"/>
  <c r="H1718" i="1"/>
  <c r="Q1718" i="1" s="1"/>
  <c r="H1710" i="1"/>
  <c r="Q1710" i="1" s="1"/>
  <c r="H1702" i="1"/>
  <c r="Q1702" i="1" s="1"/>
  <c r="H1694" i="1"/>
  <c r="Q1694" i="1" s="1"/>
  <c r="H1686" i="1"/>
  <c r="Q1686" i="1" s="1"/>
  <c r="H1678" i="1"/>
  <c r="Q1678" i="1" s="1"/>
  <c r="H1670" i="1"/>
  <c r="Q1670" i="1" s="1"/>
  <c r="H1662" i="1"/>
  <c r="Q1662" i="1" s="1"/>
  <c r="H1654" i="1"/>
  <c r="Q1654" i="1" s="1"/>
  <c r="H1646" i="1"/>
  <c r="Q1646" i="1" s="1"/>
  <c r="H1638" i="1"/>
  <c r="Q1638" i="1" s="1"/>
  <c r="H1630" i="1"/>
  <c r="Q1630" i="1" s="1"/>
  <c r="H1622" i="1"/>
  <c r="Q1622" i="1" s="1"/>
  <c r="H1614" i="1"/>
  <c r="Q1614" i="1" s="1"/>
  <c r="H1606" i="1"/>
  <c r="Q1606" i="1" s="1"/>
  <c r="H1598" i="1"/>
  <c r="Q1598" i="1" s="1"/>
  <c r="H1590" i="1"/>
  <c r="Q1590" i="1" s="1"/>
  <c r="H1582" i="1"/>
  <c r="Q1582" i="1" s="1"/>
  <c r="H1574" i="1"/>
  <c r="Q1574" i="1" s="1"/>
  <c r="H1566" i="1"/>
  <c r="Q1566" i="1" s="1"/>
  <c r="H1558" i="1"/>
  <c r="Q1558" i="1" s="1"/>
  <c r="H1550" i="1"/>
  <c r="Q1550" i="1" s="1"/>
  <c r="H1542" i="1"/>
  <c r="Q1542" i="1" s="1"/>
  <c r="H1534" i="1"/>
  <c r="Q1534" i="1" s="1"/>
  <c r="H1526" i="1"/>
  <c r="Q1526" i="1" s="1"/>
  <c r="H1518" i="1"/>
  <c r="Q1518" i="1" s="1"/>
  <c r="H1510" i="1"/>
  <c r="Q1510" i="1" s="1"/>
  <c r="H1502" i="1"/>
  <c r="Q1502" i="1" s="1"/>
  <c r="H1494" i="1"/>
  <c r="Q1494" i="1" s="1"/>
  <c r="H1486" i="1"/>
  <c r="Q1486" i="1" s="1"/>
  <c r="H1478" i="1"/>
  <c r="Q1478" i="1" s="1"/>
  <c r="H1470" i="1"/>
  <c r="Q1470" i="1" s="1"/>
  <c r="H1462" i="1"/>
  <c r="Q1462" i="1" s="1"/>
  <c r="H1454" i="1"/>
  <c r="Q1454" i="1" s="1"/>
  <c r="H1446" i="1"/>
  <c r="Q1446" i="1" s="1"/>
  <c r="H1438" i="1"/>
  <c r="Q1438" i="1" s="1"/>
  <c r="H1430" i="1"/>
  <c r="Q1430" i="1" s="1"/>
  <c r="H1422" i="1"/>
  <c r="Q1422" i="1" s="1"/>
  <c r="H1414" i="1"/>
  <c r="Q1414" i="1" s="1"/>
  <c r="H1406" i="1"/>
  <c r="Q1406" i="1" s="1"/>
  <c r="H1398" i="1"/>
  <c r="Q1398" i="1" s="1"/>
  <c r="H1390" i="1"/>
  <c r="Q1390" i="1" s="1"/>
  <c r="H1382" i="1"/>
  <c r="Q1382" i="1" s="1"/>
  <c r="H1374" i="1"/>
  <c r="Q1374" i="1" s="1"/>
  <c r="H1366" i="1"/>
  <c r="Q1366" i="1" s="1"/>
  <c r="H1358" i="1"/>
  <c r="Q1358" i="1" s="1"/>
  <c r="H1350" i="1"/>
  <c r="Q1350" i="1" s="1"/>
  <c r="H1342" i="1"/>
  <c r="Q1342" i="1" s="1"/>
  <c r="H1334" i="1"/>
  <c r="Q1334" i="1" s="1"/>
  <c r="H1326" i="1"/>
  <c r="Q1326" i="1" s="1"/>
  <c r="H1318" i="1"/>
  <c r="Q1318" i="1" s="1"/>
  <c r="H1310" i="1"/>
  <c r="Q1310" i="1" s="1"/>
  <c r="H1302" i="1"/>
  <c r="Q1302" i="1" s="1"/>
  <c r="H1294" i="1"/>
  <c r="Q1294" i="1" s="1"/>
  <c r="H1286" i="1"/>
  <c r="Q1286" i="1" s="1"/>
  <c r="H1278" i="1"/>
  <c r="Q1278" i="1" s="1"/>
  <c r="H1270" i="1"/>
  <c r="Q1270" i="1" s="1"/>
  <c r="H1262" i="1"/>
  <c r="Q1262" i="1" s="1"/>
  <c r="H1254" i="1"/>
  <c r="Q1254" i="1" s="1"/>
  <c r="H1246" i="1"/>
  <c r="Q1246" i="1" s="1"/>
  <c r="H1238" i="1"/>
  <c r="Q1238" i="1" s="1"/>
  <c r="H1230" i="1"/>
  <c r="Q1230" i="1" s="1"/>
  <c r="H1222" i="1"/>
  <c r="Q1222" i="1" s="1"/>
  <c r="H1214" i="1"/>
  <c r="Q1214" i="1" s="1"/>
  <c r="H1221" i="1"/>
  <c r="Q1221" i="1" s="1"/>
  <c r="H1213" i="1"/>
  <c r="Q1213" i="1" s="1"/>
  <c r="H1205" i="1"/>
  <c r="Q1205" i="1" s="1"/>
  <c r="H1197" i="1"/>
  <c r="Q1197" i="1" s="1"/>
  <c r="H1189" i="1"/>
  <c r="Q1189" i="1" s="1"/>
  <c r="H1181" i="1"/>
  <c r="Q1181" i="1" s="1"/>
  <c r="H1173" i="1"/>
  <c r="Q1173" i="1" s="1"/>
  <c r="H1165" i="1"/>
  <c r="Q1165" i="1" s="1"/>
  <c r="H1157" i="1"/>
  <c r="Q1157" i="1" s="1"/>
  <c r="H1149" i="1"/>
  <c r="Q1149" i="1" s="1"/>
  <c r="H1141" i="1"/>
  <c r="Q1141" i="1" s="1"/>
  <c r="H1133" i="1"/>
  <c r="Q1133" i="1" s="1"/>
  <c r="H1125" i="1"/>
  <c r="Q1125" i="1" s="1"/>
  <c r="H1117" i="1"/>
  <c r="Q1117" i="1" s="1"/>
  <c r="H1109" i="1"/>
  <c r="Q1109" i="1" s="1"/>
  <c r="H1101" i="1"/>
  <c r="Q1101" i="1" s="1"/>
  <c r="H1093" i="1"/>
  <c r="Q1093" i="1" s="1"/>
  <c r="H1085" i="1"/>
  <c r="Q1085" i="1" s="1"/>
  <c r="H1077" i="1"/>
  <c r="Q1077" i="1" s="1"/>
  <c r="H1069" i="1"/>
  <c r="Q1069" i="1" s="1"/>
  <c r="H1061" i="1"/>
  <c r="Q1061" i="1" s="1"/>
  <c r="H1053" i="1"/>
  <c r="Q1053" i="1" s="1"/>
  <c r="H1045" i="1"/>
  <c r="Q1045" i="1" s="1"/>
  <c r="H1037" i="1"/>
  <c r="Q1037" i="1" s="1"/>
  <c r="H1029" i="1"/>
  <c r="Q1029" i="1" s="1"/>
  <c r="H1021" i="1"/>
  <c r="Q1021" i="1" s="1"/>
  <c r="H1013" i="1"/>
  <c r="Q1013" i="1" s="1"/>
  <c r="H1005" i="1"/>
  <c r="Q1005" i="1" s="1"/>
  <c r="H997" i="1"/>
  <c r="Q997" i="1" s="1"/>
  <c r="H989" i="1"/>
  <c r="Q989" i="1" s="1"/>
  <c r="H981" i="1"/>
  <c r="Q981" i="1" s="1"/>
  <c r="H973" i="1"/>
  <c r="Q973" i="1" s="1"/>
  <c r="H965" i="1"/>
  <c r="Q965" i="1" s="1"/>
  <c r="H957" i="1"/>
  <c r="Q957" i="1" s="1"/>
  <c r="H949" i="1"/>
  <c r="Q949" i="1" s="1"/>
  <c r="H941" i="1"/>
  <c r="Q941" i="1" s="1"/>
  <c r="H933" i="1"/>
  <c r="Q933" i="1" s="1"/>
  <c r="H925" i="1"/>
  <c r="Q925" i="1" s="1"/>
  <c r="H917" i="1"/>
  <c r="Q917" i="1" s="1"/>
  <c r="H909" i="1"/>
  <c r="Q909" i="1" s="1"/>
  <c r="H901" i="1"/>
  <c r="Q901" i="1" s="1"/>
  <c r="H893" i="1"/>
  <c r="Q893" i="1" s="1"/>
  <c r="H885" i="1"/>
  <c r="Q885" i="1" s="1"/>
  <c r="H877" i="1"/>
  <c r="Q877" i="1" s="1"/>
  <c r="H869" i="1"/>
  <c r="Q869" i="1" s="1"/>
  <c r="H861" i="1"/>
  <c r="Q861" i="1" s="1"/>
  <c r="H853" i="1"/>
  <c r="Q853" i="1" s="1"/>
  <c r="H845" i="1"/>
  <c r="Q845" i="1" s="1"/>
  <c r="H837" i="1"/>
  <c r="Q837" i="1" s="1"/>
  <c r="H829" i="1"/>
  <c r="Q829" i="1" s="1"/>
  <c r="H821" i="1"/>
  <c r="Q821" i="1" s="1"/>
  <c r="H813" i="1"/>
  <c r="Q813" i="1" s="1"/>
  <c r="H805" i="1"/>
  <c r="Q805" i="1" s="1"/>
  <c r="H797" i="1"/>
  <c r="Q797" i="1" s="1"/>
  <c r="H789" i="1"/>
  <c r="Q789" i="1" s="1"/>
  <c r="H781" i="1"/>
  <c r="Q781" i="1" s="1"/>
  <c r="H773" i="1"/>
  <c r="Q773" i="1" s="1"/>
  <c r="H765" i="1"/>
  <c r="Q765" i="1" s="1"/>
  <c r="H757" i="1"/>
  <c r="Q757" i="1" s="1"/>
  <c r="H749" i="1"/>
  <c r="Q749" i="1" s="1"/>
  <c r="H741" i="1"/>
  <c r="Q741" i="1" s="1"/>
  <c r="H733" i="1"/>
  <c r="Q733" i="1" s="1"/>
  <c r="H725" i="1"/>
  <c r="Q725" i="1" s="1"/>
  <c r="H717" i="1"/>
  <c r="Q717" i="1" s="1"/>
  <c r="H709" i="1"/>
  <c r="Q709" i="1" s="1"/>
  <c r="H701" i="1"/>
  <c r="Q701" i="1" s="1"/>
  <c r="H693" i="1"/>
  <c r="Q693" i="1" s="1"/>
  <c r="H685" i="1"/>
  <c r="Q685" i="1" s="1"/>
  <c r="H677" i="1"/>
  <c r="Q677" i="1" s="1"/>
  <c r="H669" i="1"/>
  <c r="Q669" i="1" s="1"/>
  <c r="H661" i="1"/>
  <c r="Q661" i="1" s="1"/>
  <c r="H653" i="1"/>
  <c r="Q653" i="1" s="1"/>
  <c r="H645" i="1"/>
  <c r="Q645" i="1" s="1"/>
  <c r="H637" i="1"/>
  <c r="Q637" i="1" s="1"/>
  <c r="H629" i="1"/>
  <c r="Q629" i="1" s="1"/>
  <c r="H621" i="1"/>
  <c r="Q621" i="1" s="1"/>
  <c r="H613" i="1"/>
  <c r="Q613" i="1" s="1"/>
  <c r="H605" i="1"/>
  <c r="Q605" i="1" s="1"/>
  <c r="H597" i="1"/>
  <c r="Q597" i="1" s="1"/>
  <c r="H589" i="1"/>
  <c r="Q589" i="1" s="1"/>
  <c r="H581" i="1"/>
  <c r="Q581" i="1" s="1"/>
  <c r="H573" i="1"/>
  <c r="Q573" i="1" s="1"/>
  <c r="H565" i="1"/>
  <c r="Q565" i="1" s="1"/>
  <c r="H557" i="1"/>
  <c r="Q557" i="1" s="1"/>
  <c r="H549" i="1"/>
  <c r="Q549" i="1" s="1"/>
  <c r="H541" i="1"/>
  <c r="Q541" i="1" s="1"/>
  <c r="H533" i="1"/>
  <c r="Q533" i="1" s="1"/>
  <c r="H525" i="1"/>
  <c r="Q525" i="1" s="1"/>
  <c r="H517" i="1"/>
  <c r="Q517" i="1" s="1"/>
  <c r="H509" i="1"/>
  <c r="Q509" i="1" s="1"/>
  <c r="H501" i="1"/>
  <c r="Q501" i="1" s="1"/>
  <c r="H493" i="1"/>
  <c r="Q493" i="1" s="1"/>
  <c r="H485" i="1"/>
  <c r="Q485" i="1" s="1"/>
  <c r="H477" i="1"/>
  <c r="Q477" i="1" s="1"/>
  <c r="H469" i="1"/>
  <c r="Q469" i="1" s="1"/>
  <c r="H461" i="1"/>
  <c r="Q461" i="1" s="1"/>
  <c r="H453" i="1"/>
  <c r="Q453" i="1" s="1"/>
  <c r="H445" i="1"/>
  <c r="Q445" i="1" s="1"/>
  <c r="H437" i="1"/>
  <c r="Q437" i="1" s="1"/>
  <c r="H429" i="1"/>
  <c r="Q429" i="1" s="1"/>
  <c r="H421" i="1"/>
  <c r="Q421" i="1" s="1"/>
  <c r="H413" i="1"/>
  <c r="Q413" i="1" s="1"/>
  <c r="H405" i="1"/>
  <c r="Q405" i="1" s="1"/>
  <c r="H397" i="1"/>
  <c r="Q397" i="1" s="1"/>
  <c r="H389" i="1"/>
  <c r="Q389" i="1" s="1"/>
  <c r="H381" i="1"/>
  <c r="Q381" i="1" s="1"/>
  <c r="H373" i="1"/>
  <c r="Q373" i="1" s="1"/>
  <c r="H365" i="1"/>
  <c r="Q365" i="1" s="1"/>
  <c r="H357" i="1"/>
  <c r="Q357" i="1" s="1"/>
  <c r="H349" i="1"/>
  <c r="Q349" i="1" s="1"/>
  <c r="H341" i="1"/>
  <c r="Q341" i="1" s="1"/>
  <c r="H333" i="1"/>
  <c r="Q333" i="1" s="1"/>
  <c r="H325" i="1"/>
  <c r="Q325" i="1" s="1"/>
  <c r="H317" i="1"/>
  <c r="Q317" i="1" s="1"/>
  <c r="H309" i="1"/>
  <c r="Q309" i="1" s="1"/>
  <c r="H301" i="1"/>
  <c r="Q301" i="1" s="1"/>
  <c r="H293" i="1"/>
  <c r="Q293" i="1" s="1"/>
  <c r="H285" i="1"/>
  <c r="Q285" i="1" s="1"/>
  <c r="H277" i="1"/>
  <c r="Q277" i="1" s="1"/>
  <c r="H269" i="1"/>
  <c r="Q269" i="1" s="1"/>
  <c r="H261" i="1"/>
  <c r="Q261" i="1" s="1"/>
  <c r="H253" i="1"/>
  <c r="Q253" i="1" s="1"/>
  <c r="H245" i="1"/>
  <c r="Q245" i="1" s="1"/>
  <c r="H237" i="1"/>
  <c r="Q237" i="1" s="1"/>
  <c r="H229" i="1"/>
  <c r="Q229" i="1" s="1"/>
  <c r="H221" i="1"/>
  <c r="Q221" i="1" s="1"/>
  <c r="H213" i="1"/>
  <c r="Q213" i="1" s="1"/>
  <c r="H205" i="1"/>
  <c r="Q205" i="1" s="1"/>
  <c r="H197" i="1"/>
  <c r="Q197" i="1" s="1"/>
  <c r="H189" i="1"/>
  <c r="Q189" i="1" s="1"/>
  <c r="H181" i="1"/>
  <c r="Q181" i="1" s="1"/>
  <c r="H173" i="1"/>
  <c r="Q173" i="1" s="1"/>
  <c r="H165" i="1"/>
  <c r="Q165" i="1" s="1"/>
  <c r="H157" i="1"/>
  <c r="Q157" i="1" s="1"/>
  <c r="H149" i="1"/>
  <c r="Q149" i="1" s="1"/>
  <c r="H141" i="1"/>
  <c r="Q141" i="1" s="1"/>
  <c r="H133" i="1"/>
  <c r="Q133" i="1" s="1"/>
  <c r="H125" i="1"/>
  <c r="Q125" i="1" s="1"/>
  <c r="H1188" i="1"/>
  <c r="Q1188" i="1" s="1"/>
  <c r="H1180" i="1"/>
  <c r="Q1180" i="1" s="1"/>
  <c r="H1172" i="1"/>
  <c r="Q1172" i="1" s="1"/>
  <c r="H1164" i="1"/>
  <c r="Q1164" i="1" s="1"/>
  <c r="H1156" i="1"/>
  <c r="Q1156" i="1" s="1"/>
  <c r="H1148" i="1"/>
  <c r="Q1148" i="1" s="1"/>
  <c r="H1140" i="1"/>
  <c r="Q1140" i="1" s="1"/>
  <c r="H1132" i="1"/>
  <c r="Q1132" i="1" s="1"/>
  <c r="H1124" i="1"/>
  <c r="Q1124" i="1" s="1"/>
  <c r="H1116" i="1"/>
  <c r="Q1116" i="1" s="1"/>
  <c r="H1108" i="1"/>
  <c r="Q1108" i="1" s="1"/>
  <c r="H1100" i="1"/>
  <c r="Q1100" i="1" s="1"/>
  <c r="H1092" i="1"/>
  <c r="Q1092" i="1" s="1"/>
  <c r="H1084" i="1"/>
  <c r="Q1084" i="1" s="1"/>
  <c r="H1076" i="1"/>
  <c r="Q1076" i="1" s="1"/>
  <c r="H1068" i="1"/>
  <c r="Q1068" i="1" s="1"/>
  <c r="H1060" i="1"/>
  <c r="Q1060" i="1" s="1"/>
  <c r="H1052" i="1"/>
  <c r="Q1052" i="1" s="1"/>
  <c r="H1044" i="1"/>
  <c r="Q1044" i="1" s="1"/>
  <c r="H1036" i="1"/>
  <c r="Q1036" i="1" s="1"/>
  <c r="H1028" i="1"/>
  <c r="Q1028" i="1" s="1"/>
  <c r="H1020" i="1"/>
  <c r="Q1020" i="1" s="1"/>
  <c r="H1012" i="1"/>
  <c r="Q1012" i="1" s="1"/>
  <c r="H1004" i="1"/>
  <c r="Q1004" i="1" s="1"/>
  <c r="H996" i="1"/>
  <c r="Q996" i="1" s="1"/>
  <c r="H988" i="1"/>
  <c r="Q988" i="1" s="1"/>
  <c r="H980" i="1"/>
  <c r="Q980" i="1" s="1"/>
  <c r="H972" i="1"/>
  <c r="Q972" i="1" s="1"/>
  <c r="H964" i="1"/>
  <c r="Q964" i="1" s="1"/>
  <c r="H956" i="1"/>
  <c r="Q956" i="1" s="1"/>
  <c r="H948" i="1"/>
  <c r="Q948" i="1" s="1"/>
  <c r="H940" i="1"/>
  <c r="Q940" i="1" s="1"/>
  <c r="H932" i="1"/>
  <c r="Q932" i="1" s="1"/>
  <c r="H924" i="1"/>
  <c r="Q924" i="1" s="1"/>
  <c r="H916" i="1"/>
  <c r="Q916" i="1" s="1"/>
  <c r="H908" i="1"/>
  <c r="Q908" i="1" s="1"/>
  <c r="H900" i="1"/>
  <c r="Q900" i="1" s="1"/>
  <c r="H892" i="1"/>
  <c r="Q892" i="1" s="1"/>
  <c r="H884" i="1"/>
  <c r="Q884" i="1" s="1"/>
  <c r="H876" i="1"/>
  <c r="Q876" i="1" s="1"/>
  <c r="H868" i="1"/>
  <c r="Q868" i="1" s="1"/>
  <c r="H860" i="1"/>
  <c r="Q860" i="1" s="1"/>
  <c r="H852" i="1"/>
  <c r="Q852" i="1" s="1"/>
  <c r="H844" i="1"/>
  <c r="Q844" i="1" s="1"/>
  <c r="H836" i="1"/>
  <c r="Q836" i="1" s="1"/>
  <c r="H828" i="1"/>
  <c r="Q828" i="1" s="1"/>
  <c r="H820" i="1"/>
  <c r="Q820" i="1" s="1"/>
  <c r="H812" i="1"/>
  <c r="Q812" i="1" s="1"/>
  <c r="H804" i="1"/>
  <c r="Q804" i="1" s="1"/>
  <c r="H796" i="1"/>
  <c r="Q796" i="1" s="1"/>
  <c r="H788" i="1"/>
  <c r="Q788" i="1" s="1"/>
  <c r="H780" i="1"/>
  <c r="Q780" i="1" s="1"/>
  <c r="H772" i="1"/>
  <c r="Q772" i="1" s="1"/>
  <c r="H764" i="1"/>
  <c r="Q764" i="1" s="1"/>
  <c r="H756" i="1"/>
  <c r="Q756" i="1" s="1"/>
  <c r="H748" i="1"/>
  <c r="Q748" i="1" s="1"/>
  <c r="H740" i="1"/>
  <c r="Q740" i="1" s="1"/>
  <c r="H732" i="1"/>
  <c r="Q732" i="1" s="1"/>
  <c r="H724" i="1"/>
  <c r="Q724" i="1" s="1"/>
  <c r="H716" i="1"/>
  <c r="Q716" i="1" s="1"/>
  <c r="H708" i="1"/>
  <c r="Q708" i="1" s="1"/>
  <c r="H700" i="1"/>
  <c r="Q700" i="1" s="1"/>
  <c r="H692" i="1"/>
  <c r="Q692" i="1" s="1"/>
  <c r="H923" i="1"/>
  <c r="Q923" i="1" s="1"/>
  <c r="H915" i="1"/>
  <c r="Q915" i="1" s="1"/>
  <c r="H907" i="1"/>
  <c r="Q907" i="1" s="1"/>
  <c r="H899" i="1"/>
  <c r="Q899" i="1" s="1"/>
  <c r="H891" i="1"/>
  <c r="Q891" i="1" s="1"/>
  <c r="H883" i="1"/>
  <c r="Q883" i="1" s="1"/>
  <c r="H875" i="1"/>
  <c r="Q875" i="1" s="1"/>
  <c r="H867" i="1"/>
  <c r="Q867" i="1" s="1"/>
  <c r="H859" i="1"/>
  <c r="Q859" i="1" s="1"/>
  <c r="H851" i="1"/>
  <c r="Q851" i="1" s="1"/>
  <c r="H843" i="1"/>
  <c r="Q843" i="1" s="1"/>
  <c r="H835" i="1"/>
  <c r="Q835" i="1" s="1"/>
  <c r="H827" i="1"/>
  <c r="Q827" i="1" s="1"/>
  <c r="H819" i="1"/>
  <c r="Q819" i="1" s="1"/>
  <c r="H811" i="1"/>
  <c r="Q811" i="1" s="1"/>
  <c r="H803" i="1"/>
  <c r="Q803" i="1" s="1"/>
  <c r="H795" i="1"/>
  <c r="Q795" i="1" s="1"/>
  <c r="H787" i="1"/>
  <c r="Q787" i="1" s="1"/>
  <c r="H779" i="1"/>
  <c r="Q779" i="1" s="1"/>
  <c r="H771" i="1"/>
  <c r="Q771" i="1" s="1"/>
  <c r="H763" i="1"/>
  <c r="Q763" i="1" s="1"/>
  <c r="H755" i="1"/>
  <c r="Q755" i="1" s="1"/>
  <c r="H747" i="1"/>
  <c r="Q747" i="1" s="1"/>
  <c r="H739" i="1"/>
  <c r="Q739" i="1" s="1"/>
  <c r="H731" i="1"/>
  <c r="Q731" i="1" s="1"/>
  <c r="H723" i="1"/>
  <c r="Q723" i="1" s="1"/>
  <c r="H715" i="1"/>
  <c r="Q715" i="1" s="1"/>
  <c r="H707" i="1"/>
  <c r="Q707" i="1" s="1"/>
  <c r="H699" i="1"/>
  <c r="Q699" i="1" s="1"/>
  <c r="H691" i="1"/>
  <c r="Q691" i="1" s="1"/>
  <c r="H683" i="1"/>
  <c r="Q683" i="1" s="1"/>
  <c r="H675" i="1"/>
  <c r="Q675" i="1" s="1"/>
  <c r="H667" i="1"/>
  <c r="Q667" i="1" s="1"/>
  <c r="H659" i="1"/>
  <c r="Q659" i="1" s="1"/>
  <c r="H651" i="1"/>
  <c r="Q651" i="1" s="1"/>
  <c r="H643" i="1"/>
  <c r="Q643" i="1" s="1"/>
  <c r="H635" i="1"/>
  <c r="Q635" i="1" s="1"/>
  <c r="H627" i="1"/>
  <c r="Q627" i="1" s="1"/>
  <c r="H619" i="1"/>
  <c r="Q619" i="1" s="1"/>
  <c r="H611" i="1"/>
  <c r="Q611" i="1" s="1"/>
  <c r="H603" i="1"/>
  <c r="Q603" i="1" s="1"/>
  <c r="H595" i="1"/>
  <c r="Q595" i="1" s="1"/>
  <c r="H587" i="1"/>
  <c r="Q587" i="1" s="1"/>
  <c r="H579" i="1"/>
  <c r="Q579" i="1" s="1"/>
  <c r="H571" i="1"/>
  <c r="Q571" i="1" s="1"/>
  <c r="H563" i="1"/>
  <c r="Q563" i="1" s="1"/>
  <c r="H555" i="1"/>
  <c r="Q555" i="1" s="1"/>
  <c r="H547" i="1"/>
  <c r="Q547" i="1" s="1"/>
  <c r="H539" i="1"/>
  <c r="Q539" i="1" s="1"/>
  <c r="H531" i="1"/>
  <c r="Q531" i="1" s="1"/>
  <c r="H523" i="1"/>
  <c r="Q523" i="1" s="1"/>
  <c r="H515" i="1"/>
  <c r="Q515" i="1" s="1"/>
  <c r="H507" i="1"/>
  <c r="Q507" i="1" s="1"/>
  <c r="H499" i="1"/>
  <c r="Q499" i="1" s="1"/>
  <c r="H491" i="1"/>
  <c r="Q491" i="1" s="1"/>
  <c r="H483" i="1"/>
  <c r="Q483" i="1" s="1"/>
  <c r="H475" i="1"/>
  <c r="Q475" i="1" s="1"/>
  <c r="H467" i="1"/>
  <c r="Q467" i="1" s="1"/>
  <c r="H459" i="1"/>
  <c r="Q459" i="1" s="1"/>
  <c r="H451" i="1"/>
  <c r="Q451" i="1" s="1"/>
  <c r="H443" i="1"/>
  <c r="Q443" i="1" s="1"/>
  <c r="H435" i="1"/>
  <c r="Q435" i="1" s="1"/>
  <c r="H427" i="1"/>
  <c r="Q427" i="1" s="1"/>
  <c r="H419" i="1"/>
  <c r="Q419" i="1" s="1"/>
  <c r="H411" i="1"/>
  <c r="Q411" i="1" s="1"/>
  <c r="H403" i="1"/>
  <c r="Q403" i="1" s="1"/>
  <c r="H395" i="1"/>
  <c r="Q395" i="1" s="1"/>
  <c r="H387" i="1"/>
  <c r="Q387" i="1" s="1"/>
  <c r="H379" i="1"/>
  <c r="Q379" i="1" s="1"/>
  <c r="H371" i="1"/>
  <c r="Q371" i="1" s="1"/>
  <c r="H363" i="1"/>
  <c r="Q363" i="1" s="1"/>
  <c r="H355" i="1"/>
  <c r="Q355" i="1" s="1"/>
  <c r="H347" i="1"/>
  <c r="Q347" i="1" s="1"/>
  <c r="H339" i="1"/>
  <c r="Q339" i="1" s="1"/>
  <c r="H331" i="1"/>
  <c r="Q331" i="1" s="1"/>
  <c r="H323" i="1"/>
  <c r="Q323" i="1" s="1"/>
  <c r="H315" i="1"/>
  <c r="Q315" i="1" s="1"/>
  <c r="H307" i="1"/>
  <c r="Q307" i="1" s="1"/>
  <c r="H299" i="1"/>
  <c r="Q299" i="1" s="1"/>
  <c r="H291" i="1"/>
  <c r="Q291" i="1" s="1"/>
  <c r="H283" i="1"/>
  <c r="Q283" i="1" s="1"/>
  <c r="H275" i="1"/>
  <c r="Q275" i="1" s="1"/>
  <c r="H267" i="1"/>
  <c r="Q267" i="1" s="1"/>
  <c r="H259" i="1"/>
  <c r="Q259" i="1" s="1"/>
  <c r="H251" i="1"/>
  <c r="Q251" i="1" s="1"/>
  <c r="H243" i="1"/>
  <c r="Q243" i="1" s="1"/>
  <c r="H235" i="1"/>
  <c r="Q235" i="1" s="1"/>
  <c r="H227" i="1"/>
  <c r="Q227" i="1" s="1"/>
  <c r="H219" i="1"/>
  <c r="Q219" i="1" s="1"/>
  <c r="H2506" i="1"/>
  <c r="Q2506" i="1" s="1"/>
  <c r="H2498" i="1"/>
  <c r="Q2498" i="1" s="1"/>
  <c r="H2490" i="1"/>
  <c r="Q2490" i="1" s="1"/>
  <c r="H2482" i="1"/>
  <c r="Q2482" i="1" s="1"/>
  <c r="H2474" i="1"/>
  <c r="Q2474" i="1" s="1"/>
  <c r="H2466" i="1"/>
  <c r="Q2466" i="1" s="1"/>
  <c r="H2458" i="1"/>
  <c r="Q2458" i="1" s="1"/>
  <c r="H2450" i="1"/>
  <c r="Q2450" i="1" s="1"/>
  <c r="H2442" i="1"/>
  <c r="Q2442" i="1" s="1"/>
  <c r="H2434" i="1"/>
  <c r="Q2434" i="1" s="1"/>
  <c r="H2426" i="1"/>
  <c r="Q2426" i="1" s="1"/>
  <c r="H2418" i="1"/>
  <c r="Q2418" i="1" s="1"/>
  <c r="H2410" i="1"/>
  <c r="Q2410" i="1" s="1"/>
  <c r="H2402" i="1"/>
  <c r="Q2402" i="1" s="1"/>
  <c r="H2394" i="1"/>
  <c r="Q2394" i="1" s="1"/>
  <c r="H2386" i="1"/>
  <c r="Q2386" i="1" s="1"/>
  <c r="H2378" i="1"/>
  <c r="Q2378" i="1" s="1"/>
  <c r="H2370" i="1"/>
  <c r="Q2370" i="1" s="1"/>
  <c r="H2362" i="1"/>
  <c r="Q2362" i="1" s="1"/>
  <c r="H2354" i="1"/>
  <c r="Q2354" i="1" s="1"/>
  <c r="H2346" i="1"/>
  <c r="Q2346" i="1" s="1"/>
  <c r="H2338" i="1"/>
  <c r="Q2338" i="1" s="1"/>
  <c r="H2330" i="1"/>
  <c r="Q2330" i="1" s="1"/>
  <c r="H2322" i="1"/>
  <c r="Q2322" i="1" s="1"/>
  <c r="H2314" i="1"/>
  <c r="Q2314" i="1" s="1"/>
  <c r="H2306" i="1"/>
  <c r="Q2306" i="1" s="1"/>
  <c r="H2298" i="1"/>
  <c r="Q2298" i="1" s="1"/>
  <c r="H2290" i="1"/>
  <c r="Q2290" i="1" s="1"/>
  <c r="H2282" i="1"/>
  <c r="Q2282" i="1" s="1"/>
  <c r="H2274" i="1"/>
  <c r="Q2274" i="1" s="1"/>
  <c r="H2266" i="1"/>
  <c r="Q2266" i="1" s="1"/>
  <c r="H2258" i="1"/>
  <c r="Q2258" i="1" s="1"/>
  <c r="H2250" i="1"/>
  <c r="Q2250" i="1" s="1"/>
  <c r="H2242" i="1"/>
  <c r="Q2242" i="1" s="1"/>
  <c r="H2234" i="1"/>
  <c r="Q2234" i="1" s="1"/>
  <c r="H2226" i="1"/>
  <c r="Q2226" i="1" s="1"/>
  <c r="H2218" i="1"/>
  <c r="Q2218" i="1" s="1"/>
  <c r="H2210" i="1"/>
  <c r="Q2210" i="1" s="1"/>
  <c r="H2202" i="1"/>
  <c r="Q2202" i="1" s="1"/>
  <c r="H2194" i="1"/>
  <c r="Q2194" i="1" s="1"/>
  <c r="H2186" i="1"/>
  <c r="Q2186" i="1" s="1"/>
  <c r="H2178" i="1"/>
  <c r="Q2178" i="1" s="1"/>
  <c r="H2170" i="1"/>
  <c r="Q2170" i="1" s="1"/>
  <c r="H2162" i="1"/>
  <c r="Q2162" i="1" s="1"/>
  <c r="H2154" i="1"/>
  <c r="Q2154" i="1" s="1"/>
  <c r="H2146" i="1"/>
  <c r="Q2146" i="1" s="1"/>
  <c r="H2138" i="1"/>
  <c r="Q2138" i="1" s="1"/>
  <c r="H2130" i="1"/>
  <c r="Q2130" i="1" s="1"/>
  <c r="H2122" i="1"/>
  <c r="Q2122" i="1" s="1"/>
  <c r="H2114" i="1"/>
  <c r="Q2114" i="1" s="1"/>
  <c r="H2106" i="1"/>
  <c r="Q2106" i="1" s="1"/>
  <c r="H2098" i="1"/>
  <c r="Q2098" i="1" s="1"/>
  <c r="H2090" i="1"/>
  <c r="Q2090" i="1" s="1"/>
  <c r="H2082" i="1"/>
  <c r="Q2082" i="1" s="1"/>
  <c r="H2074" i="1"/>
  <c r="Q2074" i="1" s="1"/>
  <c r="H2066" i="1"/>
  <c r="Q2066" i="1" s="1"/>
  <c r="H2058" i="1"/>
  <c r="Q2058" i="1" s="1"/>
  <c r="H2050" i="1"/>
  <c r="Q2050" i="1" s="1"/>
  <c r="H2042" i="1"/>
  <c r="Q2042" i="1" s="1"/>
  <c r="H2034" i="1"/>
  <c r="Q2034" i="1" s="1"/>
  <c r="H2026" i="1"/>
  <c r="Q2026" i="1" s="1"/>
  <c r="H2018" i="1"/>
  <c r="Q2018" i="1" s="1"/>
  <c r="H2010" i="1"/>
  <c r="Q2010" i="1" s="1"/>
  <c r="H2002" i="1"/>
  <c r="Q2002" i="1" s="1"/>
  <c r="H1994" i="1"/>
  <c r="Q1994" i="1" s="1"/>
  <c r="H1986" i="1"/>
  <c r="Q1986" i="1" s="1"/>
  <c r="H1978" i="1"/>
  <c r="Q1978" i="1" s="1"/>
  <c r="H1970" i="1"/>
  <c r="Q1970" i="1" s="1"/>
  <c r="H1962" i="1"/>
  <c r="Q1962" i="1" s="1"/>
  <c r="H1954" i="1"/>
  <c r="Q1954" i="1" s="1"/>
  <c r="H1946" i="1"/>
  <c r="Q1946" i="1" s="1"/>
  <c r="H1938" i="1"/>
  <c r="Q1938" i="1" s="1"/>
  <c r="H1930" i="1"/>
  <c r="Q1930" i="1" s="1"/>
  <c r="H1922" i="1"/>
  <c r="Q1922" i="1" s="1"/>
  <c r="H1914" i="1"/>
  <c r="Q1914" i="1" s="1"/>
  <c r="H1906" i="1"/>
  <c r="Q1906" i="1" s="1"/>
  <c r="H1898" i="1"/>
  <c r="Q1898" i="1" s="1"/>
  <c r="H1890" i="1"/>
  <c r="Q1890" i="1" s="1"/>
  <c r="H1882" i="1"/>
  <c r="Q1882" i="1" s="1"/>
  <c r="H1874" i="1"/>
  <c r="Q1874" i="1" s="1"/>
  <c r="H1866" i="1"/>
  <c r="Q1866" i="1" s="1"/>
  <c r="H1858" i="1"/>
  <c r="Q1858" i="1" s="1"/>
  <c r="H1850" i="1"/>
  <c r="Q1850" i="1" s="1"/>
  <c r="H1842" i="1"/>
  <c r="Q1842" i="1" s="1"/>
  <c r="H1834" i="1"/>
  <c r="Q1834" i="1" s="1"/>
  <c r="H1826" i="1"/>
  <c r="Q1826" i="1" s="1"/>
  <c r="H1818" i="1"/>
  <c r="Q1818" i="1" s="1"/>
  <c r="H1810" i="1"/>
  <c r="Q1810" i="1" s="1"/>
  <c r="H1802" i="1"/>
  <c r="Q1802" i="1" s="1"/>
  <c r="H1794" i="1"/>
  <c r="Q1794" i="1" s="1"/>
  <c r="H1786" i="1"/>
  <c r="Q1786" i="1" s="1"/>
  <c r="H1778" i="1"/>
  <c r="Q1778" i="1" s="1"/>
  <c r="H1770" i="1"/>
  <c r="Q1770" i="1" s="1"/>
  <c r="H1762" i="1"/>
  <c r="Q1762" i="1" s="1"/>
  <c r="H1754" i="1"/>
  <c r="Q1754" i="1" s="1"/>
  <c r="H1746" i="1"/>
  <c r="Q1746" i="1" s="1"/>
  <c r="H1738" i="1"/>
  <c r="Q1738" i="1" s="1"/>
  <c r="H1730" i="1"/>
  <c r="Q1730" i="1" s="1"/>
  <c r="H1722" i="1"/>
  <c r="Q1722" i="1" s="1"/>
  <c r="H1714" i="1"/>
  <c r="Q1714" i="1" s="1"/>
  <c r="H1706" i="1"/>
  <c r="Q1706" i="1" s="1"/>
  <c r="H1698" i="1"/>
  <c r="Q1698" i="1" s="1"/>
  <c r="H1690" i="1"/>
  <c r="Q1690" i="1" s="1"/>
  <c r="H1682" i="1"/>
  <c r="Q1682" i="1" s="1"/>
  <c r="H1674" i="1"/>
  <c r="Q1674" i="1" s="1"/>
  <c r="H1666" i="1"/>
  <c r="Q1666" i="1" s="1"/>
  <c r="H1658" i="1"/>
  <c r="Q1658" i="1" s="1"/>
  <c r="H1650" i="1"/>
  <c r="Q1650" i="1" s="1"/>
  <c r="H1642" i="1"/>
  <c r="Q1642" i="1" s="1"/>
  <c r="H1634" i="1"/>
  <c r="Q1634" i="1" s="1"/>
  <c r="H1626" i="1"/>
  <c r="Q1626" i="1" s="1"/>
  <c r="H1618" i="1"/>
  <c r="Q1618" i="1" s="1"/>
  <c r="H1610" i="1"/>
  <c r="Q1610" i="1" s="1"/>
  <c r="H1602" i="1"/>
  <c r="Q1602" i="1" s="1"/>
  <c r="H1594" i="1"/>
  <c r="Q1594" i="1" s="1"/>
  <c r="H1586" i="1"/>
  <c r="Q1586" i="1" s="1"/>
  <c r="H1578" i="1"/>
  <c r="Q1578" i="1" s="1"/>
  <c r="H1570" i="1"/>
  <c r="Q1570" i="1" s="1"/>
  <c r="H1562" i="1"/>
  <c r="Q1562" i="1" s="1"/>
  <c r="H1554" i="1"/>
  <c r="Q1554" i="1" s="1"/>
  <c r="H1546" i="1"/>
  <c r="Q1546" i="1" s="1"/>
  <c r="H1538" i="1"/>
  <c r="Q1538" i="1" s="1"/>
  <c r="H1530" i="1"/>
  <c r="Q1530" i="1" s="1"/>
  <c r="H1522" i="1"/>
  <c r="Q1522" i="1" s="1"/>
  <c r="H1514" i="1"/>
  <c r="Q1514" i="1" s="1"/>
  <c r="H1506" i="1"/>
  <c r="Q1506" i="1" s="1"/>
  <c r="H1498" i="1"/>
  <c r="Q1498" i="1" s="1"/>
  <c r="H1490" i="1"/>
  <c r="Q1490" i="1" s="1"/>
  <c r="H1482" i="1"/>
  <c r="Q1482" i="1" s="1"/>
  <c r="H1474" i="1"/>
  <c r="Q1474" i="1" s="1"/>
  <c r="H1466" i="1"/>
  <c r="Q1466" i="1" s="1"/>
  <c r="H1458" i="1"/>
  <c r="Q1458" i="1" s="1"/>
  <c r="H1450" i="1"/>
  <c r="Q1450" i="1" s="1"/>
  <c r="H1442" i="1"/>
  <c r="Q1442" i="1" s="1"/>
  <c r="H1434" i="1"/>
  <c r="Q1434" i="1" s="1"/>
  <c r="H1426" i="1"/>
  <c r="Q1426" i="1" s="1"/>
  <c r="H1418" i="1"/>
  <c r="Q1418" i="1" s="1"/>
  <c r="H1410" i="1"/>
  <c r="Q1410" i="1" s="1"/>
  <c r="H1402" i="1"/>
  <c r="Q1402" i="1" s="1"/>
  <c r="H1394" i="1"/>
  <c r="Q1394" i="1" s="1"/>
  <c r="H1386" i="1"/>
  <c r="Q1386" i="1" s="1"/>
  <c r="H1378" i="1"/>
  <c r="Q1378" i="1" s="1"/>
  <c r="H1370" i="1"/>
  <c r="Q1370" i="1" s="1"/>
  <c r="H1362" i="1"/>
  <c r="Q1362" i="1" s="1"/>
  <c r="H1354" i="1"/>
  <c r="Q1354" i="1" s="1"/>
  <c r="H1346" i="1"/>
  <c r="Q1346" i="1" s="1"/>
  <c r="H1338" i="1"/>
  <c r="Q1338" i="1" s="1"/>
  <c r="H1330" i="1"/>
  <c r="Q1330" i="1" s="1"/>
  <c r="H1322" i="1"/>
  <c r="Q1322" i="1" s="1"/>
  <c r="H1314" i="1"/>
  <c r="Q1314" i="1" s="1"/>
  <c r="H1306" i="1"/>
  <c r="Q1306" i="1" s="1"/>
  <c r="H684" i="1"/>
  <c r="Q684" i="1" s="1"/>
  <c r="H676" i="1"/>
  <c r="Q676" i="1" s="1"/>
  <c r="H668" i="1"/>
  <c r="Q668" i="1" s="1"/>
  <c r="H660" i="1"/>
  <c r="Q660" i="1" s="1"/>
  <c r="H652" i="1"/>
  <c r="Q652" i="1" s="1"/>
  <c r="H644" i="1"/>
  <c r="Q644" i="1" s="1"/>
  <c r="H636" i="1"/>
  <c r="Q636" i="1" s="1"/>
  <c r="H628" i="1"/>
  <c r="Q628" i="1" s="1"/>
  <c r="H620" i="1"/>
  <c r="Q620" i="1" s="1"/>
  <c r="H612" i="1"/>
  <c r="Q612" i="1" s="1"/>
  <c r="H604" i="1"/>
  <c r="Q604" i="1" s="1"/>
  <c r="H596" i="1"/>
  <c r="Q596" i="1" s="1"/>
  <c r="H588" i="1"/>
  <c r="Q588" i="1" s="1"/>
  <c r="H580" i="1"/>
  <c r="Q580" i="1" s="1"/>
  <c r="H572" i="1"/>
  <c r="Q572" i="1" s="1"/>
  <c r="H564" i="1"/>
  <c r="Q564" i="1" s="1"/>
  <c r="H556" i="1"/>
  <c r="Q556" i="1" s="1"/>
  <c r="H548" i="1"/>
  <c r="Q548" i="1" s="1"/>
  <c r="H540" i="1"/>
  <c r="Q540" i="1" s="1"/>
  <c r="H532" i="1"/>
  <c r="Q532" i="1" s="1"/>
  <c r="H524" i="1"/>
  <c r="Q524" i="1" s="1"/>
  <c r="H516" i="1"/>
  <c r="Q516" i="1" s="1"/>
  <c r="H508" i="1"/>
  <c r="Q508" i="1" s="1"/>
  <c r="H500" i="1"/>
  <c r="Q500" i="1" s="1"/>
  <c r="H492" i="1"/>
  <c r="Q492" i="1" s="1"/>
  <c r="H484" i="1"/>
  <c r="Q484" i="1" s="1"/>
  <c r="H476" i="1"/>
  <c r="Q476" i="1" s="1"/>
  <c r="H468" i="1"/>
  <c r="Q468" i="1" s="1"/>
  <c r="H460" i="1"/>
  <c r="Q460" i="1" s="1"/>
  <c r="H452" i="1"/>
  <c r="Q452" i="1" s="1"/>
  <c r="H444" i="1"/>
  <c r="Q444" i="1" s="1"/>
  <c r="H436" i="1"/>
  <c r="Q436" i="1" s="1"/>
  <c r="H428" i="1"/>
  <c r="Q428" i="1" s="1"/>
  <c r="H420" i="1"/>
  <c r="Q420" i="1" s="1"/>
  <c r="H412" i="1"/>
  <c r="Q412" i="1" s="1"/>
  <c r="H404" i="1"/>
  <c r="Q404" i="1" s="1"/>
  <c r="H396" i="1"/>
  <c r="Q396" i="1" s="1"/>
  <c r="H388" i="1"/>
  <c r="Q388" i="1" s="1"/>
  <c r="H380" i="1"/>
  <c r="Q380" i="1" s="1"/>
  <c r="H372" i="1"/>
  <c r="Q372" i="1" s="1"/>
  <c r="H364" i="1"/>
  <c r="Q364" i="1" s="1"/>
  <c r="H356" i="1"/>
  <c r="Q356" i="1" s="1"/>
  <c r="H348" i="1"/>
  <c r="Q348" i="1" s="1"/>
  <c r="H340" i="1"/>
  <c r="Q340" i="1" s="1"/>
  <c r="H332" i="1"/>
  <c r="Q332" i="1" s="1"/>
  <c r="H324" i="1"/>
  <c r="Q324" i="1" s="1"/>
  <c r="H316" i="1"/>
  <c r="Q316" i="1" s="1"/>
  <c r="H308" i="1"/>
  <c r="Q308" i="1" s="1"/>
  <c r="H300" i="1"/>
  <c r="Q300" i="1" s="1"/>
  <c r="H292" i="1"/>
  <c r="Q292" i="1" s="1"/>
  <c r="H284" i="1"/>
  <c r="Q284" i="1" s="1"/>
  <c r="H276" i="1"/>
  <c r="Q276" i="1" s="1"/>
  <c r="H268" i="1"/>
  <c r="Q268" i="1" s="1"/>
  <c r="H260" i="1"/>
  <c r="Q260" i="1" s="1"/>
  <c r="H252" i="1"/>
  <c r="Q252" i="1" s="1"/>
  <c r="H244" i="1"/>
  <c r="Q244" i="1" s="1"/>
  <c r="H236" i="1"/>
  <c r="Q236" i="1" s="1"/>
  <c r="H228" i="1"/>
  <c r="Q228" i="1" s="1"/>
  <c r="H220" i="1"/>
  <c r="Q220" i="1" s="1"/>
  <c r="H212" i="1"/>
  <c r="Q212" i="1" s="1"/>
  <c r="H204" i="1"/>
  <c r="Q204" i="1" s="1"/>
  <c r="H196" i="1"/>
  <c r="Q196" i="1" s="1"/>
  <c r="H188" i="1"/>
  <c r="Q188" i="1" s="1"/>
  <c r="H180" i="1"/>
  <c r="Q180" i="1" s="1"/>
  <c r="H172" i="1"/>
  <c r="Q172" i="1" s="1"/>
  <c r="H164" i="1"/>
  <c r="Q164" i="1" s="1"/>
  <c r="H156" i="1"/>
  <c r="Q156" i="1" s="1"/>
  <c r="H148" i="1"/>
  <c r="Q148" i="1" s="1"/>
  <c r="H140" i="1"/>
  <c r="Q140" i="1" s="1"/>
  <c r="H132" i="1"/>
  <c r="Q132" i="1" s="1"/>
  <c r="H124" i="1"/>
  <c r="Q124" i="1" s="1"/>
  <c r="H116" i="1"/>
  <c r="Q116" i="1" s="1"/>
  <c r="H108" i="1"/>
  <c r="Q108" i="1" s="1"/>
  <c r="H100" i="1"/>
  <c r="Q100" i="1" s="1"/>
  <c r="H92" i="1"/>
  <c r="Q92" i="1" s="1"/>
  <c r="H84" i="1"/>
  <c r="Q84" i="1" s="1"/>
  <c r="H76" i="1"/>
  <c r="Q76" i="1" s="1"/>
  <c r="H68" i="1"/>
  <c r="Q68" i="1" s="1"/>
  <c r="H60" i="1"/>
  <c r="Q60" i="1" s="1"/>
  <c r="H52" i="1"/>
  <c r="Q52" i="1" s="1"/>
  <c r="H44" i="1"/>
  <c r="Q44" i="1" s="1"/>
  <c r="H36" i="1"/>
  <c r="Q36" i="1" s="1"/>
  <c r="H28" i="1"/>
  <c r="Q28" i="1" s="1"/>
  <c r="H20" i="1"/>
  <c r="Q20" i="1" s="1"/>
  <c r="H12" i="1"/>
  <c r="Q12" i="1" s="1"/>
  <c r="H1298" i="1"/>
  <c r="Q1298" i="1" s="1"/>
  <c r="H1290" i="1"/>
  <c r="Q1290" i="1" s="1"/>
  <c r="H1282" i="1"/>
  <c r="Q1282" i="1" s="1"/>
  <c r="H1274" i="1"/>
  <c r="Q1274" i="1" s="1"/>
  <c r="H1266" i="1"/>
  <c r="Q1266" i="1" s="1"/>
  <c r="H1258" i="1"/>
  <c r="Q1258" i="1" s="1"/>
  <c r="H1250" i="1"/>
  <c r="Q1250" i="1" s="1"/>
  <c r="H1242" i="1"/>
  <c r="Q1242" i="1" s="1"/>
  <c r="H1234" i="1"/>
  <c r="Q1234" i="1" s="1"/>
  <c r="H1226" i="1"/>
  <c r="Q1226" i="1" s="1"/>
  <c r="H1218" i="1"/>
  <c r="Q1218" i="1" s="1"/>
  <c r="H1210" i="1"/>
  <c r="Q1210" i="1" s="1"/>
  <c r="H1202" i="1"/>
  <c r="Q1202" i="1" s="1"/>
  <c r="H1194" i="1"/>
  <c r="Q1194" i="1" s="1"/>
  <c r="H1186" i="1"/>
  <c r="Q1186" i="1" s="1"/>
  <c r="H1178" i="1"/>
  <c r="Q1178" i="1" s="1"/>
  <c r="H1170" i="1"/>
  <c r="Q1170" i="1" s="1"/>
  <c r="H1162" i="1"/>
  <c r="Q1162" i="1" s="1"/>
  <c r="H1154" i="1"/>
  <c r="Q1154" i="1" s="1"/>
  <c r="H1146" i="1"/>
  <c r="Q1146" i="1" s="1"/>
  <c r="H1138" i="1"/>
  <c r="Q1138" i="1" s="1"/>
  <c r="H1130" i="1"/>
  <c r="Q1130" i="1" s="1"/>
  <c r="H1122" i="1"/>
  <c r="Q1122" i="1" s="1"/>
  <c r="H1114" i="1"/>
  <c r="Q1114" i="1" s="1"/>
  <c r="H1106" i="1"/>
  <c r="Q1106" i="1" s="1"/>
  <c r="H1098" i="1"/>
  <c r="Q1098" i="1" s="1"/>
  <c r="H1090" i="1"/>
  <c r="Q1090" i="1" s="1"/>
  <c r="H1082" i="1"/>
  <c r="Q1082" i="1" s="1"/>
  <c r="H1074" i="1"/>
  <c r="Q1074" i="1" s="1"/>
  <c r="H1066" i="1"/>
  <c r="Q1066" i="1" s="1"/>
  <c r="H1058" i="1"/>
  <c r="Q1058" i="1" s="1"/>
  <c r="H1050" i="1"/>
  <c r="Q1050" i="1" s="1"/>
  <c r="H1042" i="1"/>
  <c r="Q1042" i="1" s="1"/>
  <c r="H1034" i="1"/>
  <c r="Q1034" i="1" s="1"/>
  <c r="H1026" i="1"/>
  <c r="Q1026" i="1" s="1"/>
  <c r="H1018" i="1"/>
  <c r="Q1018" i="1" s="1"/>
  <c r="H1010" i="1"/>
  <c r="Q1010" i="1" s="1"/>
  <c r="H1002" i="1"/>
  <c r="Q1002" i="1" s="1"/>
  <c r="H994" i="1"/>
  <c r="Q994" i="1" s="1"/>
  <c r="H986" i="1"/>
  <c r="Q986" i="1" s="1"/>
  <c r="H978" i="1"/>
  <c r="Q978" i="1" s="1"/>
  <c r="H970" i="1"/>
  <c r="Q970" i="1" s="1"/>
  <c r="H962" i="1"/>
  <c r="Q962" i="1" s="1"/>
  <c r="H954" i="1"/>
  <c r="Q954" i="1" s="1"/>
  <c r="H946" i="1"/>
  <c r="Q946" i="1" s="1"/>
  <c r="H938" i="1"/>
  <c r="Q938" i="1" s="1"/>
  <c r="H930" i="1"/>
  <c r="Q930" i="1" s="1"/>
  <c r="H922" i="1"/>
  <c r="Q922" i="1" s="1"/>
  <c r="H914" i="1"/>
  <c r="Q914" i="1" s="1"/>
  <c r="H906" i="1"/>
  <c r="Q906" i="1" s="1"/>
  <c r="H898" i="1"/>
  <c r="Q898" i="1" s="1"/>
  <c r="H890" i="1"/>
  <c r="Q890" i="1" s="1"/>
  <c r="H882" i="1"/>
  <c r="Q882" i="1" s="1"/>
  <c r="H874" i="1"/>
  <c r="Q874" i="1" s="1"/>
  <c r="H866" i="1"/>
  <c r="Q866" i="1" s="1"/>
  <c r="H858" i="1"/>
  <c r="Q858" i="1" s="1"/>
  <c r="H850" i="1"/>
  <c r="Q850" i="1" s="1"/>
  <c r="H842" i="1"/>
  <c r="Q842" i="1" s="1"/>
  <c r="H834" i="1"/>
  <c r="Q834" i="1" s="1"/>
  <c r="H826" i="1"/>
  <c r="Q826" i="1" s="1"/>
  <c r="H818" i="1"/>
  <c r="Q818" i="1" s="1"/>
  <c r="H810" i="1"/>
  <c r="Q810" i="1" s="1"/>
  <c r="H802" i="1"/>
  <c r="Q802" i="1" s="1"/>
  <c r="H794" i="1"/>
  <c r="Q794" i="1" s="1"/>
  <c r="H786" i="1"/>
  <c r="Q786" i="1" s="1"/>
  <c r="H778" i="1"/>
  <c r="Q778" i="1" s="1"/>
  <c r="H770" i="1"/>
  <c r="Q770" i="1" s="1"/>
  <c r="H762" i="1"/>
  <c r="Q762" i="1" s="1"/>
  <c r="H754" i="1"/>
  <c r="Q754" i="1" s="1"/>
  <c r="H746" i="1"/>
  <c r="Q746" i="1" s="1"/>
  <c r="H738" i="1"/>
  <c r="Q738" i="1" s="1"/>
  <c r="H730" i="1"/>
  <c r="Q730" i="1" s="1"/>
  <c r="H722" i="1"/>
  <c r="Q722" i="1" s="1"/>
  <c r="H714" i="1"/>
  <c r="Q714" i="1" s="1"/>
  <c r="H706" i="1"/>
  <c r="Q706" i="1" s="1"/>
  <c r="H698" i="1"/>
  <c r="Q698" i="1" s="1"/>
  <c r="H690" i="1"/>
  <c r="Q690" i="1" s="1"/>
  <c r="H682" i="1"/>
  <c r="Q682" i="1" s="1"/>
  <c r="H674" i="1"/>
  <c r="Q674" i="1" s="1"/>
  <c r="H666" i="1"/>
  <c r="Q666" i="1" s="1"/>
  <c r="H658" i="1"/>
  <c r="Q658" i="1" s="1"/>
  <c r="H650" i="1"/>
  <c r="Q650" i="1" s="1"/>
  <c r="H642" i="1"/>
  <c r="Q642" i="1" s="1"/>
  <c r="H634" i="1"/>
  <c r="Q634" i="1" s="1"/>
  <c r="H626" i="1"/>
  <c r="Q626" i="1" s="1"/>
  <c r="H618" i="1"/>
  <c r="Q618" i="1" s="1"/>
  <c r="H610" i="1"/>
  <c r="Q610" i="1" s="1"/>
  <c r="H602" i="1"/>
  <c r="Q602" i="1" s="1"/>
  <c r="H594" i="1"/>
  <c r="Q594" i="1" s="1"/>
  <c r="H586" i="1"/>
  <c r="Q586" i="1" s="1"/>
  <c r="H578" i="1"/>
  <c r="Q578" i="1" s="1"/>
  <c r="H570" i="1"/>
  <c r="Q570" i="1" s="1"/>
  <c r="H562" i="1"/>
  <c r="Q562" i="1" s="1"/>
  <c r="H554" i="1"/>
  <c r="Q554" i="1" s="1"/>
  <c r="H546" i="1"/>
  <c r="Q546" i="1" s="1"/>
  <c r="H538" i="1"/>
  <c r="Q538" i="1" s="1"/>
  <c r="H530" i="1"/>
  <c r="Q530" i="1" s="1"/>
  <c r="H522" i="1"/>
  <c r="Q522" i="1" s="1"/>
  <c r="H514" i="1"/>
  <c r="Q514" i="1" s="1"/>
  <c r="H506" i="1"/>
  <c r="Q506" i="1" s="1"/>
  <c r="H498" i="1"/>
  <c r="Q498" i="1" s="1"/>
  <c r="H490" i="1"/>
  <c r="Q490" i="1" s="1"/>
  <c r="H482" i="1"/>
  <c r="Q482" i="1" s="1"/>
  <c r="H474" i="1"/>
  <c r="Q474" i="1" s="1"/>
  <c r="H466" i="1"/>
  <c r="Q466" i="1" s="1"/>
  <c r="H458" i="1"/>
  <c r="Q458" i="1" s="1"/>
  <c r="H450" i="1"/>
  <c r="Q450" i="1" s="1"/>
  <c r="H442" i="1"/>
  <c r="Q442" i="1" s="1"/>
  <c r="H434" i="1"/>
  <c r="Q434" i="1" s="1"/>
  <c r="H426" i="1"/>
  <c r="Q426" i="1" s="1"/>
  <c r="H418" i="1"/>
  <c r="Q418" i="1" s="1"/>
  <c r="H410" i="1"/>
  <c r="Q410" i="1" s="1"/>
  <c r="H402" i="1"/>
  <c r="Q402" i="1" s="1"/>
  <c r="H394" i="1"/>
  <c r="Q394" i="1" s="1"/>
  <c r="H386" i="1"/>
  <c r="Q386" i="1" s="1"/>
  <c r="H378" i="1"/>
  <c r="Q378" i="1" s="1"/>
  <c r="H370" i="1"/>
  <c r="Q370" i="1" s="1"/>
  <c r="H362" i="1"/>
  <c r="Q362" i="1" s="1"/>
  <c r="H354" i="1"/>
  <c r="Q354" i="1" s="1"/>
  <c r="H346" i="1"/>
  <c r="Q346" i="1" s="1"/>
  <c r="H338" i="1"/>
  <c r="Q338" i="1" s="1"/>
  <c r="H330" i="1"/>
  <c r="Q330" i="1" s="1"/>
  <c r="H322" i="1"/>
  <c r="Q322" i="1" s="1"/>
  <c r="H314" i="1"/>
  <c r="Q314" i="1" s="1"/>
  <c r="H306" i="1"/>
  <c r="Q306" i="1" s="1"/>
  <c r="H298" i="1"/>
  <c r="Q298" i="1" s="1"/>
  <c r="H290" i="1"/>
  <c r="Q290" i="1" s="1"/>
  <c r="H282" i="1"/>
  <c r="Q282" i="1" s="1"/>
  <c r="H274" i="1"/>
  <c r="Q274" i="1" s="1"/>
  <c r="H266" i="1"/>
  <c r="Q266" i="1" s="1"/>
  <c r="H258" i="1"/>
  <c r="Q258" i="1" s="1"/>
  <c r="H250" i="1"/>
  <c r="Q250" i="1" s="1"/>
  <c r="H1337" i="1"/>
  <c r="Q1337" i="1" s="1"/>
  <c r="H1329" i="1"/>
  <c r="Q1329" i="1" s="1"/>
  <c r="H1321" i="1"/>
  <c r="Q1321" i="1" s="1"/>
  <c r="H1313" i="1"/>
  <c r="Q1313" i="1" s="1"/>
  <c r="H1305" i="1"/>
  <c r="Q1305" i="1" s="1"/>
  <c r="H1297" i="1"/>
  <c r="Q1297" i="1" s="1"/>
  <c r="H1289" i="1"/>
  <c r="Q1289" i="1" s="1"/>
  <c r="H1281" i="1"/>
  <c r="Q1281" i="1" s="1"/>
  <c r="H1273" i="1"/>
  <c r="Q1273" i="1" s="1"/>
  <c r="H1265" i="1"/>
  <c r="Q1265" i="1" s="1"/>
  <c r="H1257" i="1"/>
  <c r="Q1257" i="1" s="1"/>
  <c r="H1249" i="1"/>
  <c r="Q1249" i="1" s="1"/>
  <c r="H1241" i="1"/>
  <c r="Q1241" i="1" s="1"/>
  <c r="H1233" i="1"/>
  <c r="Q1233" i="1" s="1"/>
  <c r="H1225" i="1"/>
  <c r="Q1225" i="1" s="1"/>
  <c r="H1217" i="1"/>
  <c r="Q1217" i="1" s="1"/>
  <c r="H1209" i="1"/>
  <c r="Q1209" i="1" s="1"/>
  <c r="H1201" i="1"/>
  <c r="Q1201" i="1" s="1"/>
  <c r="H1193" i="1"/>
  <c r="Q1193" i="1" s="1"/>
  <c r="H1185" i="1"/>
  <c r="Q1185" i="1" s="1"/>
  <c r="H1177" i="1"/>
  <c r="Q1177" i="1" s="1"/>
  <c r="H1169" i="1"/>
  <c r="Q1169" i="1" s="1"/>
  <c r="H1161" i="1"/>
  <c r="Q1161" i="1" s="1"/>
  <c r="H1153" i="1"/>
  <c r="Q1153" i="1" s="1"/>
  <c r="H1145" i="1"/>
  <c r="Q1145" i="1" s="1"/>
  <c r="H1137" i="1"/>
  <c r="Q1137" i="1" s="1"/>
  <c r="H1129" i="1"/>
  <c r="Q1129" i="1" s="1"/>
  <c r="H1121" i="1"/>
  <c r="Q1121" i="1" s="1"/>
  <c r="H1113" i="1"/>
  <c r="Q1113" i="1" s="1"/>
  <c r="H1105" i="1"/>
  <c r="Q1105" i="1" s="1"/>
  <c r="H1097" i="1"/>
  <c r="Q1097" i="1" s="1"/>
  <c r="H1089" i="1"/>
  <c r="Q1089" i="1" s="1"/>
  <c r="H1081" i="1"/>
  <c r="Q1081" i="1" s="1"/>
  <c r="H1073" i="1"/>
  <c r="Q1073" i="1" s="1"/>
  <c r="H1065" i="1"/>
  <c r="Q1065" i="1" s="1"/>
  <c r="H1057" i="1"/>
  <c r="Q1057" i="1" s="1"/>
  <c r="H1049" i="1"/>
  <c r="Q1049" i="1" s="1"/>
  <c r="H1041" i="1"/>
  <c r="Q1041" i="1" s="1"/>
  <c r="H1033" i="1"/>
  <c r="Q1033" i="1" s="1"/>
  <c r="H1025" i="1"/>
  <c r="Q1025" i="1" s="1"/>
  <c r="H1017" i="1"/>
  <c r="Q1017" i="1" s="1"/>
  <c r="H1009" i="1"/>
  <c r="Q1009" i="1" s="1"/>
  <c r="H1001" i="1"/>
  <c r="Q1001" i="1" s="1"/>
  <c r="H993" i="1"/>
  <c r="Q993" i="1" s="1"/>
  <c r="H985" i="1"/>
  <c r="Q985" i="1" s="1"/>
  <c r="H977" i="1"/>
  <c r="Q977" i="1" s="1"/>
  <c r="H969" i="1"/>
  <c r="Q969" i="1" s="1"/>
  <c r="H961" i="1"/>
  <c r="Q961" i="1" s="1"/>
  <c r="H953" i="1"/>
  <c r="Q953" i="1" s="1"/>
  <c r="H945" i="1"/>
  <c r="Q945" i="1" s="1"/>
  <c r="H937" i="1"/>
  <c r="Q937" i="1" s="1"/>
  <c r="H929" i="1"/>
  <c r="Q929" i="1" s="1"/>
  <c r="H921" i="1"/>
  <c r="Q921" i="1" s="1"/>
  <c r="H913" i="1"/>
  <c r="Q913" i="1" s="1"/>
  <c r="H905" i="1"/>
  <c r="Q905" i="1" s="1"/>
  <c r="H897" i="1"/>
  <c r="Q897" i="1" s="1"/>
  <c r="H889" i="1"/>
  <c r="Q889" i="1" s="1"/>
  <c r="H881" i="1"/>
  <c r="Q881" i="1" s="1"/>
  <c r="H873" i="1"/>
  <c r="Q873" i="1" s="1"/>
  <c r="H865" i="1"/>
  <c r="Q865" i="1" s="1"/>
  <c r="H857" i="1"/>
  <c r="Q857" i="1" s="1"/>
  <c r="H849" i="1"/>
  <c r="Q849" i="1" s="1"/>
  <c r="H841" i="1"/>
  <c r="Q841" i="1" s="1"/>
  <c r="H833" i="1"/>
  <c r="Q833" i="1" s="1"/>
  <c r="H825" i="1"/>
  <c r="Q825" i="1" s="1"/>
  <c r="H817" i="1"/>
  <c r="Q817" i="1" s="1"/>
  <c r="H809" i="1"/>
  <c r="Q809" i="1" s="1"/>
  <c r="H801" i="1"/>
  <c r="Q801" i="1" s="1"/>
  <c r="H793" i="1"/>
  <c r="Q793" i="1" s="1"/>
  <c r="H785" i="1"/>
  <c r="Q785" i="1" s="1"/>
  <c r="H777" i="1"/>
  <c r="Q777" i="1" s="1"/>
  <c r="H769" i="1"/>
  <c r="Q769" i="1" s="1"/>
  <c r="H761" i="1"/>
  <c r="Q761" i="1" s="1"/>
  <c r="H753" i="1"/>
  <c r="Q753" i="1" s="1"/>
  <c r="H745" i="1"/>
  <c r="Q745" i="1" s="1"/>
  <c r="H737" i="1"/>
  <c r="Q737" i="1" s="1"/>
  <c r="H729" i="1"/>
  <c r="Q729" i="1" s="1"/>
  <c r="H721" i="1"/>
  <c r="Q721" i="1" s="1"/>
  <c r="H713" i="1"/>
  <c r="Q713" i="1" s="1"/>
  <c r="H705" i="1"/>
  <c r="Q705" i="1" s="1"/>
  <c r="H697" i="1"/>
  <c r="Q697" i="1" s="1"/>
  <c r="H689" i="1"/>
  <c r="Q689" i="1" s="1"/>
  <c r="H681" i="1"/>
  <c r="Q681" i="1" s="1"/>
  <c r="H673" i="1"/>
  <c r="Q673" i="1" s="1"/>
  <c r="H665" i="1"/>
  <c r="Q665" i="1" s="1"/>
  <c r="H657" i="1"/>
  <c r="Q657" i="1" s="1"/>
  <c r="H649" i="1"/>
  <c r="Q649" i="1" s="1"/>
  <c r="H641" i="1"/>
  <c r="Q641" i="1" s="1"/>
  <c r="H633" i="1"/>
  <c r="Q633" i="1" s="1"/>
  <c r="H625" i="1"/>
  <c r="Q625" i="1" s="1"/>
  <c r="H617" i="1"/>
  <c r="Q617" i="1" s="1"/>
  <c r="H609" i="1"/>
  <c r="Q609" i="1" s="1"/>
  <c r="H601" i="1"/>
  <c r="Q601" i="1" s="1"/>
  <c r="H593" i="1"/>
  <c r="Q593" i="1" s="1"/>
  <c r="H585" i="1"/>
  <c r="Q585" i="1" s="1"/>
  <c r="H577" i="1"/>
  <c r="Q577" i="1" s="1"/>
  <c r="H569" i="1"/>
  <c r="Q569" i="1" s="1"/>
  <c r="H561" i="1"/>
  <c r="Q561" i="1" s="1"/>
  <c r="H553" i="1"/>
  <c r="Q553" i="1" s="1"/>
  <c r="H545" i="1"/>
  <c r="Q545" i="1" s="1"/>
  <c r="H537" i="1"/>
  <c r="Q537" i="1" s="1"/>
  <c r="H529" i="1"/>
  <c r="Q529" i="1" s="1"/>
  <c r="H521" i="1"/>
  <c r="Q521" i="1" s="1"/>
  <c r="H513" i="1"/>
  <c r="Q513" i="1" s="1"/>
  <c r="H505" i="1"/>
  <c r="Q505" i="1" s="1"/>
  <c r="H497" i="1"/>
  <c r="Q497" i="1" s="1"/>
  <c r="H489" i="1"/>
  <c r="Q489" i="1" s="1"/>
  <c r="H481" i="1"/>
  <c r="Q481" i="1" s="1"/>
  <c r="H473" i="1"/>
  <c r="Q473" i="1" s="1"/>
  <c r="H465" i="1"/>
  <c r="Q465" i="1" s="1"/>
  <c r="H457" i="1"/>
  <c r="Q457" i="1" s="1"/>
  <c r="H449" i="1"/>
  <c r="Q449" i="1" s="1"/>
  <c r="H441" i="1"/>
  <c r="Q441" i="1" s="1"/>
  <c r="H433" i="1"/>
  <c r="Q433" i="1" s="1"/>
  <c r="H425" i="1"/>
  <c r="Q425" i="1" s="1"/>
  <c r="H417" i="1"/>
  <c r="Q417" i="1" s="1"/>
  <c r="H409" i="1"/>
  <c r="Q409" i="1" s="1"/>
  <c r="H401" i="1"/>
  <c r="Q401" i="1" s="1"/>
  <c r="H393" i="1"/>
  <c r="Q393" i="1" s="1"/>
  <c r="H385" i="1"/>
  <c r="Q385" i="1" s="1"/>
  <c r="H377" i="1"/>
  <c r="Q377" i="1" s="1"/>
  <c r="H369" i="1"/>
  <c r="Q369" i="1" s="1"/>
  <c r="H361" i="1"/>
  <c r="Q361" i="1" s="1"/>
  <c r="H353" i="1"/>
  <c r="Q353" i="1" s="1"/>
  <c r="H345" i="1"/>
  <c r="Q345" i="1" s="1"/>
  <c r="H337" i="1"/>
  <c r="Q337" i="1" s="1"/>
  <c r="H329" i="1"/>
  <c r="Q329" i="1" s="1"/>
  <c r="H321" i="1"/>
  <c r="Q321" i="1" s="1"/>
  <c r="H313" i="1"/>
  <c r="Q313" i="1" s="1"/>
  <c r="H305" i="1"/>
  <c r="Q305" i="1" s="1"/>
  <c r="H297" i="1"/>
  <c r="Q297" i="1" s="1"/>
  <c r="H289" i="1"/>
  <c r="Q289" i="1" s="1"/>
  <c r="H281" i="1"/>
  <c r="Q281" i="1" s="1"/>
  <c r="H273" i="1"/>
  <c r="Q273" i="1" s="1"/>
  <c r="H265" i="1"/>
  <c r="Q265" i="1" s="1"/>
  <c r="H257" i="1"/>
  <c r="Q257" i="1" s="1"/>
  <c r="H249" i="1"/>
  <c r="Q249" i="1" s="1"/>
  <c r="H241" i="1"/>
  <c r="Q241" i="1" s="1"/>
  <c r="H233" i="1"/>
  <c r="Q233" i="1" s="1"/>
  <c r="H225" i="1"/>
  <c r="Q225" i="1" s="1"/>
  <c r="H217" i="1"/>
  <c r="Q217" i="1" s="1"/>
  <c r="H209" i="1"/>
  <c r="Q209" i="1" s="1"/>
  <c r="H201" i="1"/>
  <c r="Q201" i="1" s="1"/>
  <c r="H193" i="1"/>
  <c r="Q193" i="1" s="1"/>
  <c r="H185" i="1"/>
  <c r="Q185" i="1" s="1"/>
  <c r="H177" i="1"/>
  <c r="Q177" i="1" s="1"/>
  <c r="H169" i="1"/>
  <c r="Q169" i="1" s="1"/>
  <c r="H161" i="1"/>
  <c r="Q161" i="1" s="1"/>
  <c r="H153" i="1"/>
  <c r="Q153" i="1" s="1"/>
  <c r="H1064" i="1"/>
  <c r="Q1064" i="1" s="1"/>
  <c r="H1056" i="1"/>
  <c r="Q1056" i="1" s="1"/>
  <c r="H1048" i="1"/>
  <c r="Q1048" i="1" s="1"/>
  <c r="H1040" i="1"/>
  <c r="Q1040" i="1" s="1"/>
  <c r="H1032" i="1"/>
  <c r="Q1032" i="1" s="1"/>
  <c r="H1024" i="1"/>
  <c r="Q1024" i="1" s="1"/>
  <c r="H1016" i="1"/>
  <c r="Q1016" i="1" s="1"/>
  <c r="H1008" i="1"/>
  <c r="Q1008" i="1" s="1"/>
  <c r="H1000" i="1"/>
  <c r="Q1000" i="1" s="1"/>
  <c r="H992" i="1"/>
  <c r="Q992" i="1" s="1"/>
  <c r="H984" i="1"/>
  <c r="Q984" i="1" s="1"/>
  <c r="H976" i="1"/>
  <c r="Q976" i="1" s="1"/>
  <c r="H968" i="1"/>
  <c r="Q968" i="1" s="1"/>
  <c r="H960" i="1"/>
  <c r="Q960" i="1" s="1"/>
  <c r="H952" i="1"/>
  <c r="Q952" i="1" s="1"/>
  <c r="H944" i="1"/>
  <c r="Q944" i="1" s="1"/>
  <c r="H936" i="1"/>
  <c r="Q936" i="1" s="1"/>
  <c r="H928" i="1"/>
  <c r="Q928" i="1" s="1"/>
  <c r="H920" i="1"/>
  <c r="Q920" i="1" s="1"/>
  <c r="H912" i="1"/>
  <c r="Q912" i="1" s="1"/>
  <c r="H904" i="1"/>
  <c r="Q904" i="1" s="1"/>
  <c r="H896" i="1"/>
  <c r="Q896" i="1" s="1"/>
  <c r="H888" i="1"/>
  <c r="Q888" i="1" s="1"/>
  <c r="H880" i="1"/>
  <c r="Q880" i="1" s="1"/>
  <c r="H872" i="1"/>
  <c r="Q872" i="1" s="1"/>
  <c r="H864" i="1"/>
  <c r="Q864" i="1" s="1"/>
  <c r="H856" i="1"/>
  <c r="Q856" i="1" s="1"/>
  <c r="H848" i="1"/>
  <c r="Q848" i="1" s="1"/>
  <c r="H840" i="1"/>
  <c r="Q840" i="1" s="1"/>
  <c r="H832" i="1"/>
  <c r="Q832" i="1" s="1"/>
  <c r="H824" i="1"/>
  <c r="Q824" i="1" s="1"/>
  <c r="H816" i="1"/>
  <c r="Q816" i="1" s="1"/>
  <c r="H808" i="1"/>
  <c r="Q808" i="1" s="1"/>
  <c r="H800" i="1"/>
  <c r="Q800" i="1" s="1"/>
  <c r="H792" i="1"/>
  <c r="Q792" i="1" s="1"/>
  <c r="H784" i="1"/>
  <c r="Q784" i="1" s="1"/>
  <c r="H776" i="1"/>
  <c r="Q776" i="1" s="1"/>
  <c r="H768" i="1"/>
  <c r="Q768" i="1" s="1"/>
  <c r="H760" i="1"/>
  <c r="Q760" i="1" s="1"/>
  <c r="H752" i="1"/>
  <c r="Q752" i="1" s="1"/>
  <c r="H744" i="1"/>
  <c r="Q744" i="1" s="1"/>
  <c r="H736" i="1"/>
  <c r="Q736" i="1" s="1"/>
  <c r="H728" i="1"/>
  <c r="Q728" i="1" s="1"/>
  <c r="H720" i="1"/>
  <c r="Q720" i="1" s="1"/>
  <c r="H712" i="1"/>
  <c r="Q712" i="1" s="1"/>
  <c r="H704" i="1"/>
  <c r="Q704" i="1" s="1"/>
  <c r="H696" i="1"/>
  <c r="Q696" i="1" s="1"/>
  <c r="H688" i="1"/>
  <c r="Q688" i="1" s="1"/>
  <c r="H680" i="1"/>
  <c r="Q680" i="1" s="1"/>
  <c r="H672" i="1"/>
  <c r="Q672" i="1" s="1"/>
  <c r="H664" i="1"/>
  <c r="Q664" i="1" s="1"/>
  <c r="H656" i="1"/>
  <c r="Q656" i="1" s="1"/>
  <c r="H648" i="1"/>
  <c r="Q648" i="1" s="1"/>
  <c r="H640" i="1"/>
  <c r="Q640" i="1" s="1"/>
  <c r="H632" i="1"/>
  <c r="Q632" i="1" s="1"/>
  <c r="H624" i="1"/>
  <c r="Q624" i="1" s="1"/>
  <c r="H616" i="1"/>
  <c r="Q616" i="1" s="1"/>
  <c r="H608" i="1"/>
  <c r="Q608" i="1" s="1"/>
  <c r="H600" i="1"/>
  <c r="Q600" i="1" s="1"/>
  <c r="H592" i="1"/>
  <c r="Q592" i="1" s="1"/>
  <c r="H584" i="1"/>
  <c r="Q584" i="1" s="1"/>
  <c r="H576" i="1"/>
  <c r="Q576" i="1" s="1"/>
  <c r="H568" i="1"/>
  <c r="Q568" i="1" s="1"/>
  <c r="H560" i="1"/>
  <c r="Q560" i="1" s="1"/>
  <c r="H552" i="1"/>
  <c r="Q552" i="1" s="1"/>
  <c r="H544" i="1"/>
  <c r="Q544" i="1" s="1"/>
  <c r="H536" i="1"/>
  <c r="Q536" i="1" s="1"/>
  <c r="H528" i="1"/>
  <c r="Q528" i="1" s="1"/>
  <c r="H520" i="1"/>
  <c r="Q520" i="1" s="1"/>
  <c r="H512" i="1"/>
  <c r="Q512" i="1" s="1"/>
  <c r="H504" i="1"/>
  <c r="Q504" i="1" s="1"/>
  <c r="H496" i="1"/>
  <c r="Q496" i="1" s="1"/>
  <c r="H488" i="1"/>
  <c r="Q488" i="1" s="1"/>
  <c r="H480" i="1"/>
  <c r="Q480" i="1" s="1"/>
  <c r="H472" i="1"/>
  <c r="Q472" i="1" s="1"/>
  <c r="H464" i="1"/>
  <c r="Q464" i="1" s="1"/>
  <c r="H456" i="1"/>
  <c r="Q456" i="1" s="1"/>
  <c r="H448" i="1"/>
  <c r="Q448" i="1" s="1"/>
  <c r="H440" i="1"/>
  <c r="Q440" i="1" s="1"/>
  <c r="H432" i="1"/>
  <c r="Q432" i="1" s="1"/>
  <c r="H424" i="1"/>
  <c r="Q424" i="1" s="1"/>
  <c r="H416" i="1"/>
  <c r="Q416" i="1" s="1"/>
  <c r="H408" i="1"/>
  <c r="Q408" i="1" s="1"/>
  <c r="H400" i="1"/>
  <c r="Q400" i="1" s="1"/>
  <c r="H392" i="1"/>
  <c r="Q392" i="1" s="1"/>
  <c r="H384" i="1"/>
  <c r="Q384" i="1" s="1"/>
  <c r="H376" i="1"/>
  <c r="Q376" i="1" s="1"/>
  <c r="H368" i="1"/>
  <c r="Q368" i="1" s="1"/>
  <c r="H360" i="1"/>
  <c r="Q360" i="1" s="1"/>
  <c r="H352" i="1"/>
  <c r="Q352" i="1" s="1"/>
  <c r="H344" i="1"/>
  <c r="Q344" i="1" s="1"/>
  <c r="H336" i="1"/>
  <c r="Q336" i="1" s="1"/>
  <c r="H328" i="1"/>
  <c r="Q328" i="1" s="1"/>
  <c r="H320" i="1"/>
  <c r="Q320" i="1" s="1"/>
  <c r="H312" i="1"/>
  <c r="Q312" i="1" s="1"/>
  <c r="H304" i="1"/>
  <c r="Q304" i="1" s="1"/>
  <c r="H296" i="1"/>
  <c r="Q296" i="1" s="1"/>
  <c r="H288" i="1"/>
  <c r="Q288" i="1" s="1"/>
  <c r="H280" i="1"/>
  <c r="Q280" i="1" s="1"/>
  <c r="H272" i="1"/>
  <c r="Q272" i="1" s="1"/>
  <c r="H264" i="1"/>
  <c r="Q264" i="1" s="1"/>
  <c r="H256" i="1"/>
  <c r="Q256" i="1" s="1"/>
  <c r="H248" i="1"/>
  <c r="Q248" i="1" s="1"/>
  <c r="H240" i="1"/>
  <c r="Q240" i="1" s="1"/>
  <c r="H232" i="1"/>
  <c r="Q232" i="1" s="1"/>
  <c r="H224" i="1"/>
  <c r="Q224" i="1" s="1"/>
  <c r="H216" i="1"/>
  <c r="Q216" i="1" s="1"/>
  <c r="H208" i="1"/>
  <c r="Q208" i="1" s="1"/>
  <c r="H200" i="1"/>
  <c r="Q200" i="1" s="1"/>
  <c r="H192" i="1"/>
  <c r="Q192" i="1" s="1"/>
  <c r="H184" i="1"/>
  <c r="Q184" i="1" s="1"/>
  <c r="H176" i="1"/>
  <c r="Q176" i="1" s="1"/>
  <c r="H168" i="1"/>
  <c r="Q168" i="1" s="1"/>
  <c r="H160" i="1"/>
  <c r="Q160" i="1" s="1"/>
  <c r="H152" i="1"/>
  <c r="Q152" i="1" s="1"/>
  <c r="H144" i="1"/>
  <c r="Q144" i="1" s="1"/>
  <c r="H136" i="1"/>
  <c r="Q136" i="1" s="1"/>
  <c r="H128" i="1"/>
  <c r="Q128" i="1" s="1"/>
  <c r="H120" i="1"/>
  <c r="Q120" i="1" s="1"/>
  <c r="H112" i="1"/>
  <c r="Q112" i="1" s="1"/>
  <c r="H104" i="1"/>
  <c r="Q104" i="1" s="1"/>
  <c r="H96" i="1"/>
  <c r="Q96" i="1" s="1"/>
  <c r="H88" i="1"/>
  <c r="Q88" i="1" s="1"/>
  <c r="H80" i="1"/>
  <c r="Q80" i="1" s="1"/>
  <c r="H72" i="1"/>
  <c r="Q72" i="1" s="1"/>
  <c r="H64" i="1"/>
  <c r="Q64" i="1" s="1"/>
  <c r="H56" i="1"/>
  <c r="Q56" i="1" s="1"/>
  <c r="H48" i="1"/>
  <c r="Q48" i="1" s="1"/>
  <c r="H40" i="1"/>
  <c r="Q40" i="1" s="1"/>
  <c r="H32" i="1"/>
  <c r="Q32" i="1" s="1"/>
  <c r="H24" i="1"/>
  <c r="Q24" i="1" s="1"/>
  <c r="H16" i="1"/>
  <c r="Q16" i="1" s="1"/>
  <c r="H8" i="1"/>
  <c r="Q8" i="1" s="1"/>
  <c r="H1583" i="1"/>
  <c r="Q1583" i="1" s="1"/>
  <c r="H1575" i="1"/>
  <c r="Q1575" i="1" s="1"/>
  <c r="H1567" i="1"/>
  <c r="Q1567" i="1" s="1"/>
  <c r="H1559" i="1"/>
  <c r="Q1559" i="1" s="1"/>
  <c r="H1551" i="1"/>
  <c r="Q1551" i="1" s="1"/>
  <c r="H1543" i="1"/>
  <c r="Q1543" i="1" s="1"/>
  <c r="H1535" i="1"/>
  <c r="Q1535" i="1" s="1"/>
  <c r="H1527" i="1"/>
  <c r="Q1527" i="1" s="1"/>
  <c r="H1519" i="1"/>
  <c r="Q1519" i="1" s="1"/>
  <c r="H1511" i="1"/>
  <c r="Q1511" i="1" s="1"/>
  <c r="H1503" i="1"/>
  <c r="Q1503" i="1" s="1"/>
  <c r="H1495" i="1"/>
  <c r="Q1495" i="1" s="1"/>
  <c r="H1487" i="1"/>
  <c r="Q1487" i="1" s="1"/>
  <c r="H1479" i="1"/>
  <c r="Q1479" i="1" s="1"/>
  <c r="H1471" i="1"/>
  <c r="Q1471" i="1" s="1"/>
  <c r="H1463" i="1"/>
  <c r="Q1463" i="1" s="1"/>
  <c r="H1455" i="1"/>
  <c r="Q1455" i="1" s="1"/>
  <c r="H1447" i="1"/>
  <c r="Q1447" i="1" s="1"/>
  <c r="H1439" i="1"/>
  <c r="Q1439" i="1" s="1"/>
  <c r="H1431" i="1"/>
  <c r="Q1431" i="1" s="1"/>
  <c r="H1423" i="1"/>
  <c r="Q1423" i="1" s="1"/>
  <c r="H1415" i="1"/>
  <c r="Q1415" i="1" s="1"/>
  <c r="H1407" i="1"/>
  <c r="Q1407" i="1" s="1"/>
  <c r="H1399" i="1"/>
  <c r="Q1399" i="1" s="1"/>
  <c r="H1391" i="1"/>
  <c r="Q1391" i="1" s="1"/>
  <c r="H1383" i="1"/>
  <c r="Q1383" i="1" s="1"/>
  <c r="H1375" i="1"/>
  <c r="Q1375" i="1" s="1"/>
  <c r="H1367" i="1"/>
  <c r="Q1367" i="1" s="1"/>
  <c r="H1359" i="1"/>
  <c r="Q1359" i="1" s="1"/>
  <c r="H1351" i="1"/>
  <c r="Q1351" i="1" s="1"/>
  <c r="H1343" i="1"/>
  <c r="Q1343" i="1" s="1"/>
  <c r="H1335" i="1"/>
  <c r="Q1335" i="1" s="1"/>
  <c r="H1327" i="1"/>
  <c r="Q1327" i="1" s="1"/>
  <c r="H1319" i="1"/>
  <c r="Q1319" i="1" s="1"/>
  <c r="H1311" i="1"/>
  <c r="Q1311" i="1" s="1"/>
  <c r="H1303" i="1"/>
  <c r="Q1303" i="1" s="1"/>
  <c r="H1295" i="1"/>
  <c r="Q1295" i="1" s="1"/>
  <c r="H1287" i="1"/>
  <c r="Q1287" i="1" s="1"/>
  <c r="H1279" i="1"/>
  <c r="Q1279" i="1" s="1"/>
  <c r="H1271" i="1"/>
  <c r="Q1271" i="1" s="1"/>
  <c r="H1263" i="1"/>
  <c r="Q1263" i="1" s="1"/>
  <c r="H1255" i="1"/>
  <c r="Q1255" i="1" s="1"/>
  <c r="H1247" i="1"/>
  <c r="Q1247" i="1" s="1"/>
  <c r="H1239" i="1"/>
  <c r="Q1239" i="1" s="1"/>
  <c r="H1231" i="1"/>
  <c r="Q1231" i="1" s="1"/>
  <c r="H1223" i="1"/>
  <c r="Q1223" i="1" s="1"/>
  <c r="H1215" i="1"/>
  <c r="Q1215" i="1" s="1"/>
  <c r="H1207" i="1"/>
  <c r="Q1207" i="1" s="1"/>
  <c r="H1199" i="1"/>
  <c r="Q1199" i="1" s="1"/>
  <c r="H1191" i="1"/>
  <c r="Q1191" i="1" s="1"/>
  <c r="H1183" i="1"/>
  <c r="Q1183" i="1" s="1"/>
  <c r="H1175" i="1"/>
  <c r="Q1175" i="1" s="1"/>
  <c r="H1167" i="1"/>
  <c r="Q1167" i="1" s="1"/>
  <c r="H1159" i="1"/>
  <c r="Q1159" i="1" s="1"/>
  <c r="H1151" i="1"/>
  <c r="Q1151" i="1" s="1"/>
  <c r="H1143" i="1"/>
  <c r="Q1143" i="1" s="1"/>
  <c r="H1135" i="1"/>
  <c r="Q1135" i="1" s="1"/>
  <c r="H1127" i="1"/>
  <c r="Q1127" i="1" s="1"/>
  <c r="H1119" i="1"/>
  <c r="Q1119" i="1" s="1"/>
  <c r="H1111" i="1"/>
  <c r="Q1111" i="1" s="1"/>
  <c r="H1103" i="1"/>
  <c r="Q1103" i="1" s="1"/>
  <c r="H1095" i="1"/>
  <c r="Q1095" i="1" s="1"/>
  <c r="H1087" i="1"/>
  <c r="Q1087" i="1" s="1"/>
  <c r="H1079" i="1"/>
  <c r="Q1079" i="1" s="1"/>
  <c r="H1071" i="1"/>
  <c r="Q1071" i="1" s="1"/>
  <c r="H1063" i="1"/>
  <c r="Q1063" i="1" s="1"/>
  <c r="H1055" i="1"/>
  <c r="Q1055" i="1" s="1"/>
  <c r="H1047" i="1"/>
  <c r="Q1047" i="1" s="1"/>
  <c r="H1039" i="1"/>
  <c r="Q1039" i="1" s="1"/>
  <c r="H1031" i="1"/>
  <c r="Q1031" i="1" s="1"/>
  <c r="H1023" i="1"/>
  <c r="Q1023" i="1" s="1"/>
  <c r="H1015" i="1"/>
  <c r="Q1015" i="1" s="1"/>
  <c r="H1007" i="1"/>
  <c r="Q1007" i="1" s="1"/>
  <c r="H999" i="1"/>
  <c r="Q999" i="1" s="1"/>
  <c r="H991" i="1"/>
  <c r="Q991" i="1" s="1"/>
  <c r="H983" i="1"/>
  <c r="Q983" i="1" s="1"/>
  <c r="H975" i="1"/>
  <c r="Q975" i="1" s="1"/>
  <c r="H967" i="1"/>
  <c r="Q967" i="1" s="1"/>
  <c r="H959" i="1"/>
  <c r="Q959" i="1" s="1"/>
  <c r="H951" i="1"/>
  <c r="Q951" i="1" s="1"/>
  <c r="H943" i="1"/>
  <c r="Q943" i="1" s="1"/>
  <c r="H935" i="1"/>
  <c r="Q935" i="1" s="1"/>
  <c r="H927" i="1"/>
  <c r="Q927" i="1" s="1"/>
  <c r="H919" i="1"/>
  <c r="Q919" i="1" s="1"/>
  <c r="H911" i="1"/>
  <c r="Q911" i="1" s="1"/>
  <c r="H903" i="1"/>
  <c r="Q903" i="1" s="1"/>
  <c r="H895" i="1"/>
  <c r="Q895" i="1" s="1"/>
  <c r="H887" i="1"/>
  <c r="Q887" i="1" s="1"/>
  <c r="H879" i="1"/>
  <c r="Q879" i="1" s="1"/>
  <c r="H871" i="1"/>
  <c r="Q871" i="1" s="1"/>
  <c r="H863" i="1"/>
  <c r="Q863" i="1" s="1"/>
  <c r="H855" i="1"/>
  <c r="Q855" i="1" s="1"/>
  <c r="H847" i="1"/>
  <c r="Q847" i="1" s="1"/>
  <c r="H839" i="1"/>
  <c r="Q839" i="1" s="1"/>
  <c r="H831" i="1"/>
  <c r="Q831" i="1" s="1"/>
  <c r="H823" i="1"/>
  <c r="Q823" i="1" s="1"/>
  <c r="H815" i="1"/>
  <c r="Q815" i="1" s="1"/>
  <c r="H807" i="1"/>
  <c r="Q807" i="1" s="1"/>
  <c r="H799" i="1"/>
  <c r="Q799" i="1" s="1"/>
  <c r="H791" i="1"/>
  <c r="Q791" i="1" s="1"/>
  <c r="H783" i="1"/>
  <c r="Q783" i="1" s="1"/>
  <c r="H775" i="1"/>
  <c r="Q775" i="1" s="1"/>
  <c r="H767" i="1"/>
  <c r="Q767" i="1" s="1"/>
  <c r="H759" i="1"/>
  <c r="Q759" i="1" s="1"/>
  <c r="H751" i="1"/>
  <c r="Q751" i="1" s="1"/>
  <c r="H743" i="1"/>
  <c r="Q743" i="1" s="1"/>
  <c r="H735" i="1"/>
  <c r="Q735" i="1" s="1"/>
  <c r="H727" i="1"/>
  <c r="Q727" i="1" s="1"/>
  <c r="H719" i="1"/>
  <c r="Q719" i="1" s="1"/>
  <c r="H711" i="1"/>
  <c r="Q711" i="1" s="1"/>
  <c r="H703" i="1"/>
  <c r="Q703" i="1" s="1"/>
  <c r="H695" i="1"/>
  <c r="Q695" i="1" s="1"/>
  <c r="H687" i="1"/>
  <c r="Q687" i="1" s="1"/>
  <c r="H679" i="1"/>
  <c r="Q679" i="1" s="1"/>
  <c r="H671" i="1"/>
  <c r="Q671" i="1" s="1"/>
  <c r="H663" i="1"/>
  <c r="Q663" i="1" s="1"/>
  <c r="H655" i="1"/>
  <c r="Q655" i="1" s="1"/>
  <c r="H647" i="1"/>
  <c r="Q647" i="1" s="1"/>
  <c r="H639" i="1"/>
  <c r="Q639" i="1" s="1"/>
  <c r="H631" i="1"/>
  <c r="Q631" i="1" s="1"/>
  <c r="H623" i="1"/>
  <c r="Q623" i="1" s="1"/>
  <c r="H615" i="1"/>
  <c r="Q615" i="1" s="1"/>
  <c r="H607" i="1"/>
  <c r="Q607" i="1" s="1"/>
  <c r="H599" i="1"/>
  <c r="Q599" i="1" s="1"/>
  <c r="H591" i="1"/>
  <c r="Q591" i="1" s="1"/>
  <c r="H583" i="1"/>
  <c r="Q583" i="1" s="1"/>
  <c r="H575" i="1"/>
  <c r="Q575" i="1" s="1"/>
  <c r="H567" i="1"/>
  <c r="Q567" i="1" s="1"/>
  <c r="H559" i="1"/>
  <c r="Q559" i="1" s="1"/>
  <c r="H551" i="1"/>
  <c r="Q551" i="1" s="1"/>
  <c r="H543" i="1"/>
  <c r="Q543" i="1" s="1"/>
  <c r="H535" i="1"/>
  <c r="Q535" i="1" s="1"/>
  <c r="H527" i="1"/>
  <c r="Q527" i="1" s="1"/>
  <c r="H519" i="1"/>
  <c r="Q519" i="1" s="1"/>
  <c r="H511" i="1"/>
  <c r="Q511" i="1" s="1"/>
  <c r="H503" i="1"/>
  <c r="Q503" i="1" s="1"/>
  <c r="H495" i="1"/>
  <c r="Q495" i="1" s="1"/>
  <c r="H487" i="1"/>
  <c r="Q487" i="1" s="1"/>
  <c r="H479" i="1"/>
  <c r="Q479" i="1" s="1"/>
  <c r="H471" i="1"/>
  <c r="Q471" i="1" s="1"/>
  <c r="H463" i="1"/>
  <c r="Q463" i="1" s="1"/>
  <c r="H455" i="1"/>
  <c r="Q455" i="1" s="1"/>
  <c r="H447" i="1"/>
  <c r="Q447" i="1" s="1"/>
  <c r="H439" i="1"/>
  <c r="Q439" i="1" s="1"/>
  <c r="H431" i="1"/>
  <c r="Q431" i="1" s="1"/>
  <c r="H423" i="1"/>
  <c r="Q423" i="1" s="1"/>
  <c r="H415" i="1"/>
  <c r="Q415" i="1" s="1"/>
  <c r="H407" i="1"/>
  <c r="Q407" i="1" s="1"/>
  <c r="H399" i="1"/>
  <c r="Q399" i="1" s="1"/>
  <c r="H391" i="1"/>
  <c r="Q391" i="1" s="1"/>
  <c r="H383" i="1"/>
  <c r="Q383" i="1" s="1"/>
  <c r="H375" i="1"/>
  <c r="Q375" i="1" s="1"/>
  <c r="H367" i="1"/>
  <c r="Q367" i="1" s="1"/>
  <c r="H359" i="1"/>
  <c r="Q359" i="1" s="1"/>
  <c r="H351" i="1"/>
  <c r="Q351" i="1" s="1"/>
  <c r="H343" i="1"/>
  <c r="Q343" i="1" s="1"/>
  <c r="H335" i="1"/>
  <c r="Q335" i="1" s="1"/>
  <c r="H327" i="1"/>
  <c r="Q327" i="1" s="1"/>
  <c r="H319" i="1"/>
  <c r="Q319" i="1" s="1"/>
  <c r="H311" i="1"/>
  <c r="Q311" i="1" s="1"/>
  <c r="H303" i="1"/>
  <c r="Q303" i="1" s="1"/>
  <c r="H295" i="1"/>
  <c r="Q295" i="1" s="1"/>
  <c r="H287" i="1"/>
  <c r="Q287" i="1" s="1"/>
  <c r="H279" i="1"/>
  <c r="Q279" i="1" s="1"/>
  <c r="H271" i="1"/>
  <c r="Q271" i="1" s="1"/>
  <c r="H263" i="1"/>
  <c r="Q263" i="1" s="1"/>
  <c r="H255" i="1"/>
  <c r="Q255" i="1" s="1"/>
  <c r="H247" i="1"/>
  <c r="Q247" i="1" s="1"/>
  <c r="H1206" i="1"/>
  <c r="Q1206" i="1" s="1"/>
  <c r="H1198" i="1"/>
  <c r="Q1198" i="1" s="1"/>
  <c r="H1190" i="1"/>
  <c r="Q1190" i="1" s="1"/>
  <c r="H1182" i="1"/>
  <c r="Q1182" i="1" s="1"/>
  <c r="H1174" i="1"/>
  <c r="Q1174" i="1" s="1"/>
  <c r="H1166" i="1"/>
  <c r="Q1166" i="1" s="1"/>
  <c r="H1158" i="1"/>
  <c r="Q1158" i="1" s="1"/>
  <c r="H1150" i="1"/>
  <c r="Q1150" i="1" s="1"/>
  <c r="H1142" i="1"/>
  <c r="Q1142" i="1" s="1"/>
  <c r="H1134" i="1"/>
  <c r="Q1134" i="1" s="1"/>
  <c r="H1126" i="1"/>
  <c r="Q1126" i="1" s="1"/>
  <c r="H1118" i="1"/>
  <c r="Q1118" i="1" s="1"/>
  <c r="H1110" i="1"/>
  <c r="Q1110" i="1" s="1"/>
  <c r="H1102" i="1"/>
  <c r="Q1102" i="1" s="1"/>
  <c r="H1094" i="1"/>
  <c r="Q1094" i="1" s="1"/>
  <c r="H1086" i="1"/>
  <c r="Q1086" i="1" s="1"/>
  <c r="H1078" i="1"/>
  <c r="Q1078" i="1" s="1"/>
  <c r="H1070" i="1"/>
  <c r="Q1070" i="1" s="1"/>
  <c r="H1062" i="1"/>
  <c r="Q1062" i="1" s="1"/>
  <c r="H1054" i="1"/>
  <c r="Q1054" i="1" s="1"/>
  <c r="H1046" i="1"/>
  <c r="Q1046" i="1" s="1"/>
  <c r="H1038" i="1"/>
  <c r="Q1038" i="1" s="1"/>
  <c r="H1030" i="1"/>
  <c r="Q1030" i="1" s="1"/>
  <c r="H1022" i="1"/>
  <c r="Q1022" i="1" s="1"/>
  <c r="H1014" i="1"/>
  <c r="Q1014" i="1" s="1"/>
  <c r="H1006" i="1"/>
  <c r="Q1006" i="1" s="1"/>
  <c r="H998" i="1"/>
  <c r="Q998" i="1" s="1"/>
  <c r="H990" i="1"/>
  <c r="Q990" i="1" s="1"/>
  <c r="H982" i="1"/>
  <c r="Q982" i="1" s="1"/>
  <c r="H974" i="1"/>
  <c r="Q974" i="1" s="1"/>
  <c r="H966" i="1"/>
  <c r="Q966" i="1" s="1"/>
  <c r="H958" i="1"/>
  <c r="Q958" i="1" s="1"/>
  <c r="H950" i="1"/>
  <c r="Q950" i="1" s="1"/>
  <c r="H942" i="1"/>
  <c r="Q942" i="1" s="1"/>
  <c r="H934" i="1"/>
  <c r="Q934" i="1" s="1"/>
  <c r="H926" i="1"/>
  <c r="Q926" i="1" s="1"/>
  <c r="H918" i="1"/>
  <c r="Q918" i="1" s="1"/>
  <c r="H910" i="1"/>
  <c r="Q910" i="1" s="1"/>
  <c r="H902" i="1"/>
  <c r="Q902" i="1" s="1"/>
  <c r="H894" i="1"/>
  <c r="Q894" i="1" s="1"/>
  <c r="H886" i="1"/>
  <c r="Q886" i="1" s="1"/>
  <c r="H878" i="1"/>
  <c r="Q878" i="1" s="1"/>
  <c r="H870" i="1"/>
  <c r="Q870" i="1" s="1"/>
  <c r="H862" i="1"/>
  <c r="Q862" i="1" s="1"/>
  <c r="H854" i="1"/>
  <c r="Q854" i="1" s="1"/>
  <c r="H846" i="1"/>
  <c r="Q846" i="1" s="1"/>
  <c r="H838" i="1"/>
  <c r="Q838" i="1" s="1"/>
  <c r="H830" i="1"/>
  <c r="Q830" i="1" s="1"/>
  <c r="H822" i="1"/>
  <c r="Q822" i="1" s="1"/>
  <c r="H814" i="1"/>
  <c r="Q814" i="1" s="1"/>
  <c r="H806" i="1"/>
  <c r="Q806" i="1" s="1"/>
  <c r="H798" i="1"/>
  <c r="Q798" i="1" s="1"/>
  <c r="H790" i="1"/>
  <c r="Q790" i="1" s="1"/>
  <c r="H782" i="1"/>
  <c r="Q782" i="1" s="1"/>
  <c r="H774" i="1"/>
  <c r="Q774" i="1" s="1"/>
  <c r="H766" i="1"/>
  <c r="Q766" i="1" s="1"/>
  <c r="H758" i="1"/>
  <c r="Q758" i="1" s="1"/>
  <c r="H750" i="1"/>
  <c r="Q750" i="1" s="1"/>
  <c r="H742" i="1"/>
  <c r="Q742" i="1" s="1"/>
  <c r="H734" i="1"/>
  <c r="Q734" i="1" s="1"/>
  <c r="H726" i="1"/>
  <c r="Q726" i="1" s="1"/>
  <c r="H718" i="1"/>
  <c r="Q718" i="1" s="1"/>
  <c r="H710" i="1"/>
  <c r="Q710" i="1" s="1"/>
  <c r="H702" i="1"/>
  <c r="Q702" i="1" s="1"/>
  <c r="H694" i="1"/>
  <c r="Q694" i="1" s="1"/>
  <c r="H686" i="1"/>
  <c r="Q686" i="1" s="1"/>
  <c r="H678" i="1"/>
  <c r="Q678" i="1" s="1"/>
  <c r="H670" i="1"/>
  <c r="Q670" i="1" s="1"/>
  <c r="H662" i="1"/>
  <c r="Q662" i="1" s="1"/>
  <c r="H654" i="1"/>
  <c r="Q654" i="1" s="1"/>
  <c r="H646" i="1"/>
  <c r="Q646" i="1" s="1"/>
  <c r="H638" i="1"/>
  <c r="Q638" i="1" s="1"/>
  <c r="H630" i="1"/>
  <c r="Q630" i="1" s="1"/>
  <c r="H622" i="1"/>
  <c r="Q622" i="1" s="1"/>
  <c r="H614" i="1"/>
  <c r="Q614" i="1" s="1"/>
  <c r="H606" i="1"/>
  <c r="Q606" i="1" s="1"/>
  <c r="H598" i="1"/>
  <c r="Q598" i="1" s="1"/>
  <c r="H590" i="1"/>
  <c r="Q590" i="1" s="1"/>
  <c r="H582" i="1"/>
  <c r="Q582" i="1" s="1"/>
  <c r="H574" i="1"/>
  <c r="Q574" i="1" s="1"/>
  <c r="H566" i="1"/>
  <c r="Q566" i="1" s="1"/>
  <c r="H558" i="1"/>
  <c r="Q558" i="1" s="1"/>
  <c r="H550" i="1"/>
  <c r="Q550" i="1" s="1"/>
  <c r="H542" i="1"/>
  <c r="Q542" i="1" s="1"/>
  <c r="H534" i="1"/>
  <c r="Q534" i="1" s="1"/>
  <c r="H526" i="1"/>
  <c r="Q526" i="1" s="1"/>
  <c r="H518" i="1"/>
  <c r="Q518" i="1" s="1"/>
  <c r="H510" i="1"/>
  <c r="Q510" i="1" s="1"/>
  <c r="H502" i="1"/>
  <c r="Q502" i="1" s="1"/>
  <c r="H494" i="1"/>
  <c r="Q494" i="1" s="1"/>
  <c r="H486" i="1"/>
  <c r="Q486" i="1" s="1"/>
  <c r="H478" i="1"/>
  <c r="Q478" i="1" s="1"/>
  <c r="H470" i="1"/>
  <c r="Q470" i="1" s="1"/>
  <c r="H462" i="1"/>
  <c r="Q462" i="1" s="1"/>
  <c r="H454" i="1"/>
  <c r="Q454" i="1" s="1"/>
  <c r="H446" i="1"/>
  <c r="Q446" i="1" s="1"/>
  <c r="H438" i="1"/>
  <c r="Q438" i="1" s="1"/>
  <c r="H430" i="1"/>
  <c r="Q430" i="1" s="1"/>
  <c r="H422" i="1"/>
  <c r="Q422" i="1" s="1"/>
  <c r="H414" i="1"/>
  <c r="Q414" i="1" s="1"/>
  <c r="H406" i="1"/>
  <c r="Q406" i="1" s="1"/>
  <c r="H398" i="1"/>
  <c r="Q398" i="1" s="1"/>
  <c r="H390" i="1"/>
  <c r="Q390" i="1" s="1"/>
  <c r="H382" i="1"/>
  <c r="Q382" i="1" s="1"/>
  <c r="H374" i="1"/>
  <c r="Q374" i="1" s="1"/>
  <c r="H366" i="1"/>
  <c r="Q366" i="1" s="1"/>
  <c r="H358" i="1"/>
  <c r="Q358" i="1" s="1"/>
  <c r="H350" i="1"/>
  <c r="Q350" i="1" s="1"/>
  <c r="H342" i="1"/>
  <c r="Q342" i="1" s="1"/>
  <c r="H334" i="1"/>
  <c r="Q334" i="1" s="1"/>
  <c r="H326" i="1"/>
  <c r="Q326" i="1" s="1"/>
  <c r="H318" i="1"/>
  <c r="Q318" i="1" s="1"/>
  <c r="H310" i="1"/>
  <c r="Q310" i="1" s="1"/>
  <c r="H302" i="1"/>
  <c r="Q302" i="1" s="1"/>
  <c r="H294" i="1"/>
  <c r="Q294" i="1" s="1"/>
  <c r="H286" i="1"/>
  <c r="Q286" i="1" s="1"/>
  <c r="H278" i="1"/>
  <c r="Q278" i="1" s="1"/>
  <c r="H270" i="1"/>
  <c r="Q270" i="1" s="1"/>
  <c r="H262" i="1"/>
  <c r="Q262" i="1" s="1"/>
  <c r="H254" i="1"/>
  <c r="Q254" i="1" s="1"/>
  <c r="H246" i="1"/>
  <c r="Q246" i="1" s="1"/>
  <c r="H238" i="1"/>
  <c r="Q238" i="1" s="1"/>
  <c r="H230" i="1"/>
  <c r="Q230" i="1" s="1"/>
  <c r="H222" i="1"/>
  <c r="Q222" i="1" s="1"/>
  <c r="H214" i="1"/>
  <c r="Q214" i="1" s="1"/>
  <c r="H206" i="1"/>
  <c r="Q206" i="1" s="1"/>
  <c r="H198" i="1"/>
  <c r="Q198" i="1" s="1"/>
  <c r="H190" i="1"/>
  <c r="Q190" i="1" s="1"/>
  <c r="H182" i="1"/>
  <c r="Q182" i="1" s="1"/>
  <c r="H174" i="1"/>
  <c r="Q174" i="1" s="1"/>
  <c r="H166" i="1"/>
  <c r="Q166" i="1" s="1"/>
  <c r="H158" i="1"/>
  <c r="Q158" i="1" s="1"/>
  <c r="H150" i="1"/>
  <c r="Q150" i="1" s="1"/>
  <c r="H142" i="1"/>
  <c r="Q142" i="1" s="1"/>
  <c r="H134" i="1"/>
  <c r="Q134" i="1" s="1"/>
  <c r="H126" i="1"/>
  <c r="Q126" i="1" s="1"/>
  <c r="H118" i="1"/>
  <c r="Q118" i="1" s="1"/>
  <c r="H110" i="1"/>
  <c r="Q110" i="1" s="1"/>
  <c r="H102" i="1"/>
  <c r="Q102" i="1" s="1"/>
  <c r="H94" i="1"/>
  <c r="Q94" i="1" s="1"/>
  <c r="H86" i="1"/>
  <c r="Q86" i="1" s="1"/>
  <c r="H78" i="1"/>
  <c r="Q78" i="1" s="1"/>
  <c r="H70" i="1"/>
  <c r="Q70" i="1" s="1"/>
  <c r="H62" i="1"/>
  <c r="Q62" i="1" s="1"/>
  <c r="H54" i="1"/>
  <c r="Q54" i="1" s="1"/>
  <c r="H46" i="1"/>
  <c r="Q46" i="1" s="1"/>
  <c r="H38" i="1"/>
  <c r="Q38" i="1" s="1"/>
  <c r="H30" i="1"/>
  <c r="Q30" i="1" s="1"/>
  <c r="H22" i="1"/>
  <c r="Q22" i="1" s="1"/>
  <c r="H14" i="1"/>
  <c r="Q14" i="1" s="1"/>
  <c r="H6" i="1"/>
  <c r="Q6" i="1" s="1"/>
  <c r="H117" i="1"/>
  <c r="Q117" i="1" s="1"/>
  <c r="H109" i="1"/>
  <c r="Q109" i="1" s="1"/>
  <c r="H101" i="1"/>
  <c r="Q101" i="1" s="1"/>
  <c r="H93" i="1"/>
  <c r="Q93" i="1" s="1"/>
  <c r="H85" i="1"/>
  <c r="Q85" i="1" s="1"/>
  <c r="H77" i="1"/>
  <c r="Q77" i="1" s="1"/>
  <c r="H69" i="1"/>
  <c r="Q69" i="1" s="1"/>
  <c r="H61" i="1"/>
  <c r="Q61" i="1" s="1"/>
  <c r="H53" i="1"/>
  <c r="Q53" i="1" s="1"/>
  <c r="H45" i="1"/>
  <c r="Q45" i="1" s="1"/>
  <c r="H37" i="1"/>
  <c r="Q37" i="1" s="1"/>
  <c r="H29" i="1"/>
  <c r="Q29" i="1" s="1"/>
  <c r="H21" i="1"/>
  <c r="Q21" i="1" s="1"/>
  <c r="H13" i="1"/>
  <c r="Q13" i="1" s="1"/>
  <c r="H5" i="1"/>
  <c r="Q5" i="1" s="1"/>
  <c r="H4" i="1"/>
  <c r="Q4" i="1" s="1"/>
  <c r="H211" i="1"/>
  <c r="Q211" i="1" s="1"/>
  <c r="H203" i="1"/>
  <c r="Q203" i="1" s="1"/>
  <c r="H195" i="1"/>
  <c r="Q195" i="1" s="1"/>
  <c r="H187" i="1"/>
  <c r="Q187" i="1" s="1"/>
  <c r="H179" i="1"/>
  <c r="Q179" i="1" s="1"/>
  <c r="H171" i="1"/>
  <c r="Q171" i="1" s="1"/>
  <c r="H163" i="1"/>
  <c r="Q163" i="1" s="1"/>
  <c r="H155" i="1"/>
  <c r="Q155" i="1" s="1"/>
  <c r="H147" i="1"/>
  <c r="Q147" i="1" s="1"/>
  <c r="H139" i="1"/>
  <c r="Q139" i="1" s="1"/>
  <c r="H131" i="1"/>
  <c r="Q131" i="1" s="1"/>
  <c r="H123" i="1"/>
  <c r="Q123" i="1" s="1"/>
  <c r="H115" i="1"/>
  <c r="Q115" i="1" s="1"/>
  <c r="H107" i="1"/>
  <c r="Q107" i="1" s="1"/>
  <c r="H99" i="1"/>
  <c r="Q99" i="1" s="1"/>
  <c r="H91" i="1"/>
  <c r="Q91" i="1" s="1"/>
  <c r="H83" i="1"/>
  <c r="Q83" i="1" s="1"/>
  <c r="H75" i="1"/>
  <c r="Q75" i="1" s="1"/>
  <c r="H67" i="1"/>
  <c r="Q67" i="1" s="1"/>
  <c r="H59" i="1"/>
  <c r="Q59" i="1" s="1"/>
  <c r="H51" i="1"/>
  <c r="Q51" i="1" s="1"/>
  <c r="H43" i="1"/>
  <c r="Q43" i="1" s="1"/>
  <c r="H35" i="1"/>
  <c r="Q35" i="1" s="1"/>
  <c r="H27" i="1"/>
  <c r="Q27" i="1" s="1"/>
  <c r="H19" i="1"/>
  <c r="Q19" i="1" s="1"/>
  <c r="H11" i="1"/>
  <c r="Q11" i="1" s="1"/>
  <c r="H3" i="1"/>
  <c r="Q3" i="1" s="1"/>
  <c r="H242" i="1"/>
  <c r="Q242" i="1" s="1"/>
  <c r="H234" i="1"/>
  <c r="Q234" i="1" s="1"/>
  <c r="H226" i="1"/>
  <c r="Q226" i="1" s="1"/>
  <c r="H218" i="1"/>
  <c r="Q218" i="1" s="1"/>
  <c r="H210" i="1"/>
  <c r="Q210" i="1" s="1"/>
  <c r="H202" i="1"/>
  <c r="Q202" i="1" s="1"/>
  <c r="H194" i="1"/>
  <c r="Q194" i="1" s="1"/>
  <c r="H186" i="1"/>
  <c r="Q186" i="1" s="1"/>
  <c r="H178" i="1"/>
  <c r="Q178" i="1" s="1"/>
  <c r="H170" i="1"/>
  <c r="Q170" i="1" s="1"/>
  <c r="H162" i="1"/>
  <c r="Q162" i="1" s="1"/>
  <c r="H154" i="1"/>
  <c r="Q154" i="1" s="1"/>
  <c r="H146" i="1"/>
  <c r="Q146" i="1" s="1"/>
  <c r="H138" i="1"/>
  <c r="Q138" i="1" s="1"/>
  <c r="H130" i="1"/>
  <c r="Q130" i="1" s="1"/>
  <c r="H122" i="1"/>
  <c r="Q122" i="1" s="1"/>
  <c r="H114" i="1"/>
  <c r="Q114" i="1" s="1"/>
  <c r="H106" i="1"/>
  <c r="Q106" i="1" s="1"/>
  <c r="H98" i="1"/>
  <c r="Q98" i="1" s="1"/>
  <c r="H90" i="1"/>
  <c r="Q90" i="1" s="1"/>
  <c r="H82" i="1"/>
  <c r="Q82" i="1" s="1"/>
  <c r="H74" i="1"/>
  <c r="Q74" i="1" s="1"/>
  <c r="H66" i="1"/>
  <c r="Q66" i="1" s="1"/>
  <c r="H58" i="1"/>
  <c r="Q58" i="1" s="1"/>
  <c r="H50" i="1"/>
  <c r="Q50" i="1" s="1"/>
  <c r="H42" i="1"/>
  <c r="Q42" i="1" s="1"/>
  <c r="H34" i="1"/>
  <c r="Q34" i="1" s="1"/>
  <c r="H26" i="1"/>
  <c r="Q26" i="1" s="1"/>
  <c r="H18" i="1"/>
  <c r="Q18" i="1" s="1"/>
  <c r="H10" i="1"/>
  <c r="Q10" i="1" s="1"/>
  <c r="H145" i="1"/>
  <c r="Q145" i="1" s="1"/>
  <c r="H137" i="1"/>
  <c r="Q137" i="1" s="1"/>
  <c r="H129" i="1"/>
  <c r="Q129" i="1" s="1"/>
  <c r="H121" i="1"/>
  <c r="Q121" i="1" s="1"/>
  <c r="H113" i="1"/>
  <c r="Q113" i="1" s="1"/>
  <c r="H105" i="1"/>
  <c r="Q105" i="1" s="1"/>
  <c r="H97" i="1"/>
  <c r="Q97" i="1" s="1"/>
  <c r="H89" i="1"/>
  <c r="Q89" i="1" s="1"/>
  <c r="H81" i="1"/>
  <c r="Q81" i="1" s="1"/>
  <c r="H73" i="1"/>
  <c r="Q73" i="1" s="1"/>
  <c r="H65" i="1"/>
  <c r="Q65" i="1" s="1"/>
  <c r="H57" i="1"/>
  <c r="Q57" i="1" s="1"/>
  <c r="H49" i="1"/>
  <c r="Q49" i="1" s="1"/>
  <c r="H41" i="1"/>
  <c r="Q41" i="1" s="1"/>
  <c r="H33" i="1"/>
  <c r="Q33" i="1" s="1"/>
  <c r="H25" i="1"/>
  <c r="Q25" i="1" s="1"/>
  <c r="H17" i="1"/>
  <c r="Q17" i="1" s="1"/>
  <c r="H9" i="1"/>
  <c r="Q9" i="1" s="1"/>
  <c r="H239" i="1"/>
  <c r="Q239" i="1" s="1"/>
  <c r="H231" i="1"/>
  <c r="Q231" i="1" s="1"/>
  <c r="H223" i="1"/>
  <c r="Q223" i="1" s="1"/>
  <c r="H215" i="1"/>
  <c r="Q215" i="1" s="1"/>
  <c r="H207" i="1"/>
  <c r="Q207" i="1" s="1"/>
  <c r="H199" i="1"/>
  <c r="Q199" i="1" s="1"/>
  <c r="H191" i="1"/>
  <c r="Q191" i="1" s="1"/>
  <c r="H183" i="1"/>
  <c r="Q183" i="1" s="1"/>
  <c r="H175" i="1"/>
  <c r="Q175" i="1" s="1"/>
  <c r="H167" i="1"/>
  <c r="Q167" i="1" s="1"/>
  <c r="H159" i="1"/>
  <c r="Q159" i="1" s="1"/>
  <c r="H151" i="1"/>
  <c r="Q151" i="1" s="1"/>
  <c r="H143" i="1"/>
  <c r="Q143" i="1" s="1"/>
  <c r="H135" i="1"/>
  <c r="Q135" i="1" s="1"/>
  <c r="H127" i="1"/>
  <c r="Q127" i="1" s="1"/>
  <c r="H119" i="1"/>
  <c r="Q119" i="1" s="1"/>
  <c r="H111" i="1"/>
  <c r="Q111" i="1" s="1"/>
  <c r="H103" i="1"/>
  <c r="Q103" i="1" s="1"/>
  <c r="H95" i="1"/>
  <c r="Q95" i="1" s="1"/>
  <c r="H87" i="1"/>
  <c r="Q87" i="1" s="1"/>
  <c r="H79" i="1"/>
  <c r="Q79" i="1" s="1"/>
  <c r="H71" i="1"/>
  <c r="Q71" i="1" s="1"/>
  <c r="H63" i="1"/>
  <c r="Q63" i="1" s="1"/>
  <c r="H55" i="1"/>
  <c r="Q55" i="1" s="1"/>
  <c r="H47" i="1"/>
  <c r="Q47" i="1" s="1"/>
  <c r="H39" i="1"/>
  <c r="Q39" i="1" s="1"/>
  <c r="H31" i="1"/>
  <c r="Q31" i="1" s="1"/>
  <c r="H23" i="1"/>
  <c r="Q23" i="1" s="1"/>
  <c r="H15" i="1"/>
  <c r="Q15" i="1" s="1"/>
  <c r="H7" i="1"/>
  <c r="Q7" i="1" s="1"/>
</calcChain>
</file>

<file path=xl/sharedStrings.xml><?xml version="1.0" encoding="utf-8"?>
<sst xmlns="http://schemas.openxmlformats.org/spreadsheetml/2006/main" count="90747" uniqueCount="17812">
  <si>
    <t>rank</t>
  </si>
  <si>
    <t>name</t>
  </si>
  <si>
    <t>url</t>
  </si>
  <si>
    <t>state</t>
  </si>
  <si>
    <t>revenue</t>
  </si>
  <si>
    <t>growth_%</t>
  </si>
  <si>
    <t>industry</t>
  </si>
  <si>
    <t>workers</t>
  </si>
  <si>
    <t>previous_workers</t>
  </si>
  <si>
    <t>founded</t>
  </si>
  <si>
    <t>yrs_on_list</t>
  </si>
  <si>
    <t>metro</t>
  </si>
  <si>
    <t>city</t>
  </si>
  <si>
    <t>Freestar</t>
  </si>
  <si>
    <t>http://freestar.com</t>
  </si>
  <si>
    <t>AZ</t>
  </si>
  <si>
    <t>36.9 Million</t>
  </si>
  <si>
    <t>36680.3882</t>
  </si>
  <si>
    <t>Advertising &amp; Marketing</t>
  </si>
  <si>
    <t>Phoenix</t>
  </si>
  <si>
    <t>FreightWise</t>
  </si>
  <si>
    <t>http://freightwisellc.com</t>
  </si>
  <si>
    <t>TN</t>
  </si>
  <si>
    <t>33.6 Million</t>
  </si>
  <si>
    <t>30547.9317</t>
  </si>
  <si>
    <t>Logistics &amp; Transportation</t>
  </si>
  <si>
    <t>Nashville</t>
  </si>
  <si>
    <t>Brentwood</t>
  </si>
  <si>
    <t>Cece's Veggie Co.</t>
  </si>
  <si>
    <t>http://cecesveggieco.com</t>
  </si>
  <si>
    <t>TX</t>
  </si>
  <si>
    <t>24.9 Million</t>
  </si>
  <si>
    <t>23880.4852</t>
  </si>
  <si>
    <t>Food &amp; Beverage</t>
  </si>
  <si>
    <t>Austin</t>
  </si>
  <si>
    <t>LadyBoss</t>
  </si>
  <si>
    <t>http://ladyboss.com</t>
  </si>
  <si>
    <t>NM</t>
  </si>
  <si>
    <t>32.4 Million</t>
  </si>
  <si>
    <t>21849.8925</t>
  </si>
  <si>
    <t>Consumer Products &amp; Services</t>
  </si>
  <si>
    <t/>
  </si>
  <si>
    <t>Albuquerque</t>
  </si>
  <si>
    <t>Perpay</t>
  </si>
  <si>
    <t>http://perpay.com</t>
  </si>
  <si>
    <t>PA</t>
  </si>
  <si>
    <t>22.5 Million</t>
  </si>
  <si>
    <t>18166.407</t>
  </si>
  <si>
    <t>Retail</t>
  </si>
  <si>
    <t>Philadelphia</t>
  </si>
  <si>
    <t>Cano Health</t>
  </si>
  <si>
    <t>http://canohealth.com</t>
  </si>
  <si>
    <t>FL</t>
  </si>
  <si>
    <t>271.8 Million</t>
  </si>
  <si>
    <t>14183.4118</t>
  </si>
  <si>
    <t>Health</t>
  </si>
  <si>
    <t>Miami</t>
  </si>
  <si>
    <t>Bear Mattress</t>
  </si>
  <si>
    <t>http://bearmattress.com</t>
  </si>
  <si>
    <t>NJ</t>
  </si>
  <si>
    <t>20.5 Million</t>
  </si>
  <si>
    <t>13480.731</t>
  </si>
  <si>
    <t>New York City</t>
  </si>
  <si>
    <t>Hoboken</t>
  </si>
  <si>
    <t>Connected Solutions Group</t>
  </si>
  <si>
    <t>http://csgstore.net</t>
  </si>
  <si>
    <t>VA</t>
  </si>
  <si>
    <t>23.3 Million</t>
  </si>
  <si>
    <t>12700.6588</t>
  </si>
  <si>
    <t>Telecommunications</t>
  </si>
  <si>
    <t>Richmond, VA</t>
  </si>
  <si>
    <t>Mechanicsville</t>
  </si>
  <si>
    <t>Providence Healthcare Management</t>
  </si>
  <si>
    <t>http://providencehcm.com</t>
  </si>
  <si>
    <t>OH</t>
  </si>
  <si>
    <t>225.9 Million</t>
  </si>
  <si>
    <t>12564.5364</t>
  </si>
  <si>
    <t>Cleveland</t>
  </si>
  <si>
    <t>NOM</t>
  </si>
  <si>
    <t>http://thisisnom.co</t>
  </si>
  <si>
    <t>CA</t>
  </si>
  <si>
    <t>21.4 Million</t>
  </si>
  <si>
    <t>11996.2964</t>
  </si>
  <si>
    <t>Los Angeles</t>
  </si>
  <si>
    <t>NuLeaf Naturals</t>
  </si>
  <si>
    <t>nuleafnaturals.com</t>
  </si>
  <si>
    <t>CO</t>
  </si>
  <si>
    <t>13.9 Million</t>
  </si>
  <si>
    <t>11949.179</t>
  </si>
  <si>
    <t>Denver</t>
  </si>
  <si>
    <t>Urgently</t>
  </si>
  <si>
    <t>geturgently.com</t>
  </si>
  <si>
    <t>30.3 Million</t>
  </si>
  <si>
    <t>11632.8771</t>
  </si>
  <si>
    <t>Washington, DC</t>
  </si>
  <si>
    <t>VIenna</t>
  </si>
  <si>
    <t>nutpods</t>
  </si>
  <si>
    <t>http://nutpods.com</t>
  </si>
  <si>
    <t>WA</t>
  </si>
  <si>
    <t>19.1 Million</t>
  </si>
  <si>
    <t>11622.5291</t>
  </si>
  <si>
    <t>Seattle</t>
  </si>
  <si>
    <t>Bellevue</t>
  </si>
  <si>
    <t>YieldStreet</t>
  </si>
  <si>
    <t>http://yieldstreet.com</t>
  </si>
  <si>
    <t>NY</t>
  </si>
  <si>
    <t>10561.7147</t>
  </si>
  <si>
    <t>Financial Services</t>
  </si>
  <si>
    <t>New York</t>
  </si>
  <si>
    <t>MuteSix</t>
  </si>
  <si>
    <t>http://mutesix.com</t>
  </si>
  <si>
    <t>17.3 Million</t>
  </si>
  <si>
    <t>10175.7553</t>
  </si>
  <si>
    <t>Anchor Worldwide</t>
  </si>
  <si>
    <t>anchorww.com</t>
  </si>
  <si>
    <t>10.7 Million</t>
  </si>
  <si>
    <t>9753.201</t>
  </si>
  <si>
    <t>LendingPoint</t>
  </si>
  <si>
    <t>lendingpoint.com</t>
  </si>
  <si>
    <t>GA</t>
  </si>
  <si>
    <t>105.8 Million</t>
  </si>
  <si>
    <t>9265.2406</t>
  </si>
  <si>
    <t>Atlanta</t>
  </si>
  <si>
    <t>Kennesaw</t>
  </si>
  <si>
    <t>With Clarity</t>
  </si>
  <si>
    <t>http://withclarity.com</t>
  </si>
  <si>
    <t>19 Million</t>
  </si>
  <si>
    <t>9179.3319</t>
  </si>
  <si>
    <t>Sonendo</t>
  </si>
  <si>
    <t>sonendo.com</t>
  </si>
  <si>
    <t>24.4 Million</t>
  </si>
  <si>
    <t>8656.9532</t>
  </si>
  <si>
    <t>Laguna Hills</t>
  </si>
  <si>
    <t>Kindred Bravely</t>
  </si>
  <si>
    <t>http://kindredbravely.com</t>
  </si>
  <si>
    <t>9.6 Million</t>
  </si>
  <si>
    <t>8543.9808</t>
  </si>
  <si>
    <t>San Diego</t>
  </si>
  <si>
    <t>Oceanside</t>
  </si>
  <si>
    <t>Tailor Made Compounding</t>
  </si>
  <si>
    <t>http://tailormadecompounding.com</t>
  </si>
  <si>
    <t>KY</t>
  </si>
  <si>
    <t>10.2 Million</t>
  </si>
  <si>
    <t>8327.0956</t>
  </si>
  <si>
    <t>Nicholasville</t>
  </si>
  <si>
    <t>SD3IT</t>
  </si>
  <si>
    <t>http://sd3it.com</t>
  </si>
  <si>
    <t>11.9 Million</t>
  </si>
  <si>
    <t>8282.8668</t>
  </si>
  <si>
    <t>Computer Hardware</t>
  </si>
  <si>
    <t>The Villages</t>
  </si>
  <si>
    <t>ConvertKit</t>
  </si>
  <si>
    <t>convertkit.com</t>
  </si>
  <si>
    <t>ID</t>
  </si>
  <si>
    <t>13.8 Million</t>
  </si>
  <si>
    <t>7965.9741</t>
  </si>
  <si>
    <t>Software</t>
  </si>
  <si>
    <t>Boise City-Nampa, ID</t>
  </si>
  <si>
    <t>Boise</t>
  </si>
  <si>
    <t>Printify</t>
  </si>
  <si>
    <t>http://printify.com</t>
  </si>
  <si>
    <t>10.5 Million</t>
  </si>
  <si>
    <t>7926.4244</t>
  </si>
  <si>
    <t>San Francisco</t>
  </si>
  <si>
    <t>Awardco</t>
  </si>
  <si>
    <t>http://award.co</t>
  </si>
  <si>
    <t>UT</t>
  </si>
  <si>
    <t>8.9 Million</t>
  </si>
  <si>
    <t>7478.1478</t>
  </si>
  <si>
    <t>Provo-Orem, UT</t>
  </si>
  <si>
    <t>Orem</t>
  </si>
  <si>
    <t>Pegasus Optimization Managers</t>
  </si>
  <si>
    <t>pegasus15.com</t>
  </si>
  <si>
    <t>128.2 Million</t>
  </si>
  <si>
    <t>7426.8072</t>
  </si>
  <si>
    <t>Energy</t>
  </si>
  <si>
    <t>College Station</t>
  </si>
  <si>
    <t>FITT Scientific</t>
  </si>
  <si>
    <t>fittscientific.com</t>
  </si>
  <si>
    <t>15.8 Million</t>
  </si>
  <si>
    <t>7329.3794</t>
  </si>
  <si>
    <t>Government Services</t>
  </si>
  <si>
    <t>Colonial Heights</t>
  </si>
  <si>
    <t>Amherst Madison</t>
  </si>
  <si>
    <t>amherstmadisonlegacy.com</t>
  </si>
  <si>
    <t>7.8 Million</t>
  </si>
  <si>
    <t>7301.3354</t>
  </si>
  <si>
    <t>Real Estate</t>
  </si>
  <si>
    <t>LumenAd</t>
  </si>
  <si>
    <t>lumenad.com</t>
  </si>
  <si>
    <t>MT</t>
  </si>
  <si>
    <t>11.8 Million</t>
  </si>
  <si>
    <t>7045.3631</t>
  </si>
  <si>
    <t>Missoula</t>
  </si>
  <si>
    <t>Bendcare</t>
  </si>
  <si>
    <t>bendcare.com</t>
  </si>
  <si>
    <t>156 Million</t>
  </si>
  <si>
    <t>6900.2519</t>
  </si>
  <si>
    <t>Boca Raton</t>
  </si>
  <si>
    <t>The Welfont Companies</t>
  </si>
  <si>
    <t>welfont.com</t>
  </si>
  <si>
    <t>20.4 Million</t>
  </si>
  <si>
    <t>6870.9856</t>
  </si>
  <si>
    <t>Tampa</t>
  </si>
  <si>
    <t>Skinny Dipped</t>
  </si>
  <si>
    <t>http://skinnydipped.com</t>
  </si>
  <si>
    <t>6641.6793</t>
  </si>
  <si>
    <t>RDI Technologies</t>
  </si>
  <si>
    <t>rditechnologies.com</t>
  </si>
  <si>
    <t>7.2 Million</t>
  </si>
  <si>
    <t>6492.7884</t>
  </si>
  <si>
    <t>Manufacturing</t>
  </si>
  <si>
    <t>Knoxville</t>
  </si>
  <si>
    <t>Limited Run Games</t>
  </si>
  <si>
    <t>limitedrungames.com</t>
  </si>
  <si>
    <t>NC</t>
  </si>
  <si>
    <t>20.8 Million</t>
  </si>
  <si>
    <t>6388.3661</t>
  </si>
  <si>
    <t>Media</t>
  </si>
  <si>
    <t>Raleigh, NC</t>
  </si>
  <si>
    <t>Apex</t>
  </si>
  <si>
    <t>SwanLeap</t>
  </si>
  <si>
    <t>swanleap.com</t>
  </si>
  <si>
    <t>WI</t>
  </si>
  <si>
    <t>162.6 Million</t>
  </si>
  <si>
    <t>6382.9368</t>
  </si>
  <si>
    <t>Madison, WI</t>
  </si>
  <si>
    <t>Madison</t>
  </si>
  <si>
    <t>Vesta Modular</t>
  </si>
  <si>
    <t>http://vestamodular.com</t>
  </si>
  <si>
    <t>MI</t>
  </si>
  <si>
    <t>48.9 Million</t>
  </si>
  <si>
    <t>6337.2973</t>
  </si>
  <si>
    <t>Construction</t>
  </si>
  <si>
    <t>Detroit</t>
  </si>
  <si>
    <t>Southfield</t>
  </si>
  <si>
    <t>H&amp;C Animal Health</t>
  </si>
  <si>
    <t>hc-animal-health.com</t>
  </si>
  <si>
    <t>24 Million</t>
  </si>
  <si>
    <t>6287.4646</t>
  </si>
  <si>
    <t>Parker</t>
  </si>
  <si>
    <t>Homesnap</t>
  </si>
  <si>
    <t>homesnap.com</t>
  </si>
  <si>
    <t>MD</t>
  </si>
  <si>
    <t>17.5 Million</t>
  </si>
  <si>
    <t>6176.6896</t>
  </si>
  <si>
    <t>Bethesda</t>
  </si>
  <si>
    <t>Paradigm Construction</t>
  </si>
  <si>
    <t>paradigmconstruction-tx.com</t>
  </si>
  <si>
    <t>45.2 Million</t>
  </si>
  <si>
    <t>6145.4572</t>
  </si>
  <si>
    <t>Houston</t>
  </si>
  <si>
    <t>The Woodlands</t>
  </si>
  <si>
    <t>Allata</t>
  </si>
  <si>
    <t>allata.com</t>
  </si>
  <si>
    <t>15.2 Million</t>
  </si>
  <si>
    <t>6134.3502</t>
  </si>
  <si>
    <t>IT System Development</t>
  </si>
  <si>
    <t>Dallas</t>
  </si>
  <si>
    <t>Fanchest</t>
  </si>
  <si>
    <t>http://fanchest.com</t>
  </si>
  <si>
    <t>8.3 Million</t>
  </si>
  <si>
    <t>6055.9447</t>
  </si>
  <si>
    <t>Fund That Flip</t>
  </si>
  <si>
    <t>http://fundthatflip.com</t>
  </si>
  <si>
    <t>6.4 Million</t>
  </si>
  <si>
    <t>6017.8863</t>
  </si>
  <si>
    <t>Villaway</t>
  </si>
  <si>
    <t>http://villaway.com</t>
  </si>
  <si>
    <t>7 Million</t>
  </si>
  <si>
    <t>5935.6786</t>
  </si>
  <si>
    <t>Travel &amp; Hospitality</t>
  </si>
  <si>
    <t>IQM</t>
  </si>
  <si>
    <t>http://iqm.com</t>
  </si>
  <si>
    <t>8.8 Million</t>
  </si>
  <si>
    <t>5852.2149</t>
  </si>
  <si>
    <t>Home Quality Remodeling</t>
  </si>
  <si>
    <t>homequalityremodeling.com</t>
  </si>
  <si>
    <t>6.2 Million</t>
  </si>
  <si>
    <t>5835.3894</t>
  </si>
  <si>
    <t>Concord</t>
  </si>
  <si>
    <t>Beeswax</t>
  </si>
  <si>
    <t>http://beeswax.com</t>
  </si>
  <si>
    <t>16.9 Million</t>
  </si>
  <si>
    <t>5768.1833</t>
  </si>
  <si>
    <t>Netizen</t>
  </si>
  <si>
    <t>http://netizencorp.com</t>
  </si>
  <si>
    <t>6.3 Million</t>
  </si>
  <si>
    <t>5638.3886</t>
  </si>
  <si>
    <t>Security</t>
  </si>
  <si>
    <t>Allentown-Bethlehem-Easton, PA-NJ</t>
  </si>
  <si>
    <t>Allentown</t>
  </si>
  <si>
    <t>phData</t>
  </si>
  <si>
    <t>phdata.io</t>
  </si>
  <si>
    <t>MN</t>
  </si>
  <si>
    <t>9.8 Million</t>
  </si>
  <si>
    <t>5638.0311</t>
  </si>
  <si>
    <t>IT Management</t>
  </si>
  <si>
    <t>Minneapolis</t>
  </si>
  <si>
    <t>MDstaffers</t>
  </si>
  <si>
    <t>http://mdstaffers.com</t>
  </si>
  <si>
    <t>7.1 Million</t>
  </si>
  <si>
    <t>5634.3141</t>
  </si>
  <si>
    <t>Rancho Cordova</t>
  </si>
  <si>
    <t>TalEx</t>
  </si>
  <si>
    <t>teamtalex.com</t>
  </si>
  <si>
    <t>48.5 Million</t>
  </si>
  <si>
    <t>5484.3682</t>
  </si>
  <si>
    <t>Human Resources</t>
  </si>
  <si>
    <t>Clarksburg</t>
  </si>
  <si>
    <t>Nationwide Mortgage Bankers</t>
  </si>
  <si>
    <t>nmbhome.com</t>
  </si>
  <si>
    <t>25 Million</t>
  </si>
  <si>
    <t>5449.642</t>
  </si>
  <si>
    <t>Melville</t>
  </si>
  <si>
    <t>Podium</t>
  </si>
  <si>
    <t>podium.com</t>
  </si>
  <si>
    <t>42.5 Million</t>
  </si>
  <si>
    <t>5416.8842</t>
  </si>
  <si>
    <t>Lehi</t>
  </si>
  <si>
    <t>SIA Solutions</t>
  </si>
  <si>
    <t>http://siasolutions.com</t>
  </si>
  <si>
    <t>23.9 Million</t>
  </si>
  <si>
    <t>5059.5724</t>
  </si>
  <si>
    <t>Environmental Services</t>
  </si>
  <si>
    <t>QEO Group</t>
  </si>
  <si>
    <t>qeo.com</t>
  </si>
  <si>
    <t>58.8 Million</t>
  </si>
  <si>
    <t>4978.2688</t>
  </si>
  <si>
    <t>Insurance</t>
  </si>
  <si>
    <t>Irving</t>
  </si>
  <si>
    <t>Dropified</t>
  </si>
  <si>
    <t>dropified.com</t>
  </si>
  <si>
    <t>AL</t>
  </si>
  <si>
    <t>5.1 Million</t>
  </si>
  <si>
    <t>4971.4549</t>
  </si>
  <si>
    <t>Business Products &amp; Services</t>
  </si>
  <si>
    <t>Birmingham, AL</t>
  </si>
  <si>
    <t>Birmingham</t>
  </si>
  <si>
    <t>Sparx Hockey</t>
  </si>
  <si>
    <t>sparxhockey.com</t>
  </si>
  <si>
    <t>MA</t>
  </si>
  <si>
    <t>8 Million</t>
  </si>
  <si>
    <t>4916.2167</t>
  </si>
  <si>
    <t>Boston</t>
  </si>
  <si>
    <t>Acton</t>
  </si>
  <si>
    <t>TrueChoicePack</t>
  </si>
  <si>
    <t>http://truechoicepack.com</t>
  </si>
  <si>
    <t>4908.4033</t>
  </si>
  <si>
    <t>Cincinnati</t>
  </si>
  <si>
    <t>Mason</t>
  </si>
  <si>
    <t>Ooze Wholesale</t>
  </si>
  <si>
    <t>http://oozewholesale.com</t>
  </si>
  <si>
    <t>25.9 Million</t>
  </si>
  <si>
    <t>4899.0269</t>
  </si>
  <si>
    <t>Oak Park</t>
  </si>
  <si>
    <t>Progyny</t>
  </si>
  <si>
    <t>http://progyny.com</t>
  </si>
  <si>
    <t>107.6 Million</t>
  </si>
  <si>
    <t>4838.0226</t>
  </si>
  <si>
    <t>Pax8</t>
  </si>
  <si>
    <t>pax8.com</t>
  </si>
  <si>
    <t>42.4 Million</t>
  </si>
  <si>
    <t>4820.2665</t>
  </si>
  <si>
    <t>Greenwood Village</t>
  </si>
  <si>
    <t>Terminus</t>
  </si>
  <si>
    <t>http://terminus.com</t>
  </si>
  <si>
    <t>21.5 Million</t>
  </si>
  <si>
    <t>4730.0523</t>
  </si>
  <si>
    <t>Chomps</t>
  </si>
  <si>
    <t>chomps.com</t>
  </si>
  <si>
    <t>21 Million</t>
  </si>
  <si>
    <t>4469.2113</t>
  </si>
  <si>
    <t>Naples</t>
  </si>
  <si>
    <t>Rad Power Bikes</t>
  </si>
  <si>
    <t>radpowerbikes.com</t>
  </si>
  <si>
    <t>44.6 Million</t>
  </si>
  <si>
    <t>4442.2488</t>
  </si>
  <si>
    <t>TradePending</t>
  </si>
  <si>
    <t>tradepending.com</t>
  </si>
  <si>
    <t>5.8 Million</t>
  </si>
  <si>
    <t>4430.138</t>
  </si>
  <si>
    <t>Chapel Hill</t>
  </si>
  <si>
    <t>West Creek Financial</t>
  </si>
  <si>
    <t>http://westcreekfin.com</t>
  </si>
  <si>
    <t>89.7 Million</t>
  </si>
  <si>
    <t>4405.2286</t>
  </si>
  <si>
    <t>Glen Allen</t>
  </si>
  <si>
    <t>CityLift Parking</t>
  </si>
  <si>
    <t>cityliftparking.com</t>
  </si>
  <si>
    <t>4401.8691</t>
  </si>
  <si>
    <t>Oakland</t>
  </si>
  <si>
    <t>Associated Veterans</t>
  </si>
  <si>
    <t>associatedveterans.com</t>
  </si>
  <si>
    <t>12.8 Million</t>
  </si>
  <si>
    <t>4345.779</t>
  </si>
  <si>
    <t>Arlington</t>
  </si>
  <si>
    <t>Fetch Rewards</t>
  </si>
  <si>
    <t>fetchrewards.com</t>
  </si>
  <si>
    <t>9 Million</t>
  </si>
  <si>
    <t>4322.5573</t>
  </si>
  <si>
    <t>10X Genomics</t>
  </si>
  <si>
    <t>10xgenomics.com</t>
  </si>
  <si>
    <t>146.3 Million</t>
  </si>
  <si>
    <t>4308.7444</t>
  </si>
  <si>
    <t>Pleasanton</t>
  </si>
  <si>
    <t>4th &amp; Heart</t>
  </si>
  <si>
    <t>http://fourthandheart.com</t>
  </si>
  <si>
    <t>14.3 Million</t>
  </si>
  <si>
    <t>4283.2753</t>
  </si>
  <si>
    <t>Venice Beach</t>
  </si>
  <si>
    <t>GreenPrint</t>
  </si>
  <si>
    <t>http://greenprintcorp.com</t>
  </si>
  <si>
    <t>4281.4016</t>
  </si>
  <si>
    <t>Sky Marketing Corporation</t>
  </si>
  <si>
    <t>smcdistribution.com</t>
  </si>
  <si>
    <t>4.7 Million</t>
  </si>
  <si>
    <t>4279.7746</t>
  </si>
  <si>
    <t>Pendo</t>
  </si>
  <si>
    <t>pendo.io</t>
  </si>
  <si>
    <t>20.9 Million</t>
  </si>
  <si>
    <t>4266.8158</t>
  </si>
  <si>
    <t>Raleigh</t>
  </si>
  <si>
    <t>Core Software Technologies</t>
  </si>
  <si>
    <t>coresofttech.com</t>
  </si>
  <si>
    <t>4.6 Million</t>
  </si>
  <si>
    <t>4246.751</t>
  </si>
  <si>
    <t>Plainsboro</t>
  </si>
  <si>
    <t>EcoSystems</t>
  </si>
  <si>
    <t>ecosystems.com</t>
  </si>
  <si>
    <t>6.7 Million</t>
  </si>
  <si>
    <t>4233.6744</t>
  </si>
  <si>
    <t>Brickell Men's Products</t>
  </si>
  <si>
    <t>brickellmensproducts.com</t>
  </si>
  <si>
    <t>ME</t>
  </si>
  <si>
    <t>10 Million</t>
  </si>
  <si>
    <t>4207.8615</t>
  </si>
  <si>
    <t>Portland</t>
  </si>
  <si>
    <t>Patton Warehousing</t>
  </si>
  <si>
    <t>pattonwarehousing.com</t>
  </si>
  <si>
    <t>8.2 Million</t>
  </si>
  <si>
    <t>4138.1126</t>
  </si>
  <si>
    <t>Milton</t>
  </si>
  <si>
    <t>SydanTech</t>
  </si>
  <si>
    <t>sydantech.com</t>
  </si>
  <si>
    <t>4.3 Million</t>
  </si>
  <si>
    <t>4090.7424</t>
  </si>
  <si>
    <t>WT Stevens Construction</t>
  </si>
  <si>
    <t>http://wtstevens.com</t>
  </si>
  <si>
    <t>4089.6557</t>
  </si>
  <si>
    <t>Flint</t>
  </si>
  <si>
    <t>Wandrd</t>
  </si>
  <si>
    <t>http://wandrd.com</t>
  </si>
  <si>
    <t>4088.016</t>
  </si>
  <si>
    <t>Confidio</t>
  </si>
  <si>
    <t>confidio.com</t>
  </si>
  <si>
    <t>16.3 Million</t>
  </si>
  <si>
    <t>4035.1825</t>
  </si>
  <si>
    <t>Baltimore</t>
  </si>
  <si>
    <t>Towson</t>
  </si>
  <si>
    <t>Dynamic Logistix</t>
  </si>
  <si>
    <t>dynamiclogistix.com</t>
  </si>
  <si>
    <t>KS</t>
  </si>
  <si>
    <t>54.4 Million</t>
  </si>
  <si>
    <t>3839.842</t>
  </si>
  <si>
    <t>Kansas City, MO-KS</t>
  </si>
  <si>
    <t>Overland Park</t>
  </si>
  <si>
    <t>Asset Panda</t>
  </si>
  <si>
    <t>http://assetpanda.com</t>
  </si>
  <si>
    <t>3778.5391</t>
  </si>
  <si>
    <t>Frisco</t>
  </si>
  <si>
    <t>SeaBay Building Group</t>
  </si>
  <si>
    <t>seabay-group.com</t>
  </si>
  <si>
    <t>25.8 Million</t>
  </si>
  <si>
    <t>3775.1386</t>
  </si>
  <si>
    <t>Hayward</t>
  </si>
  <si>
    <t>Blue Fire Leads</t>
  </si>
  <si>
    <t>http://bluefireleads.com/home</t>
  </si>
  <si>
    <t>3727.5346</t>
  </si>
  <si>
    <t>Provo</t>
  </si>
  <si>
    <t>Loanatik</t>
  </si>
  <si>
    <t>loanatik.com</t>
  </si>
  <si>
    <t>3692.351</t>
  </si>
  <si>
    <t>SupportNinja</t>
  </si>
  <si>
    <t>http://supportninja.com</t>
  </si>
  <si>
    <t>4.5 Million</t>
  </si>
  <si>
    <t>3683.6824</t>
  </si>
  <si>
    <t>Grove Collaborative</t>
  </si>
  <si>
    <t>http://grove.co</t>
  </si>
  <si>
    <t>104.1 Million</t>
  </si>
  <si>
    <t>3665.0612</t>
  </si>
  <si>
    <t>Cisoshare</t>
  </si>
  <si>
    <t>http://cisoshare.com</t>
  </si>
  <si>
    <t>3.9 Million</t>
  </si>
  <si>
    <t>3623.0563</t>
  </si>
  <si>
    <t>San Juan Capistrano</t>
  </si>
  <si>
    <t>DigitalOnUS</t>
  </si>
  <si>
    <t>digitalonus.com</t>
  </si>
  <si>
    <t>10.4 Million</t>
  </si>
  <si>
    <t>3534.7663</t>
  </si>
  <si>
    <t>San Jose</t>
  </si>
  <si>
    <t>GForce Life Sciences</t>
  </si>
  <si>
    <t>gforcelifesciences.com</t>
  </si>
  <si>
    <t>IL</t>
  </si>
  <si>
    <t>14.4 Million</t>
  </si>
  <si>
    <t>3531.5913</t>
  </si>
  <si>
    <t>Chicago</t>
  </si>
  <si>
    <t>Capitol Bridge</t>
  </si>
  <si>
    <t>capitolbridgellc.com</t>
  </si>
  <si>
    <t>3469.3889</t>
  </si>
  <si>
    <t>Kentucky Counseling Center</t>
  </si>
  <si>
    <t>kentuckycounselingcenter.com</t>
  </si>
  <si>
    <t>4.9 Million</t>
  </si>
  <si>
    <t>3417.6308</t>
  </si>
  <si>
    <t>Louisville/Jefferson County, KY-IN</t>
  </si>
  <si>
    <t>LOUISVILLE</t>
  </si>
  <si>
    <t>Shefit</t>
  </si>
  <si>
    <t>shefit.com</t>
  </si>
  <si>
    <t>6.6 Million</t>
  </si>
  <si>
    <t>3399.5282</t>
  </si>
  <si>
    <t>Hudsonville</t>
  </si>
  <si>
    <t>US Mobile</t>
  </si>
  <si>
    <t>usmobile.com</t>
  </si>
  <si>
    <t>7.3 Million</t>
  </si>
  <si>
    <t>3387.6552</t>
  </si>
  <si>
    <t>White Plains</t>
  </si>
  <si>
    <t>Feedonomics</t>
  </si>
  <si>
    <t>feedonomics.com</t>
  </si>
  <si>
    <t>7.4 Million</t>
  </si>
  <si>
    <t>3371.028</t>
  </si>
  <si>
    <t>Woodland Hills</t>
  </si>
  <si>
    <t>Amenity Health</t>
  </si>
  <si>
    <t>amenityhealth.com</t>
  </si>
  <si>
    <t>15.3 Million</t>
  </si>
  <si>
    <t>3357.7038</t>
  </si>
  <si>
    <t>Payability</t>
  </si>
  <si>
    <t>http://payability.com</t>
  </si>
  <si>
    <t>13.7 Million</t>
  </si>
  <si>
    <t>3350.0091</t>
  </si>
  <si>
    <t>Eagle Transport and Logistics</t>
  </si>
  <si>
    <t>theeagletransport.com</t>
  </si>
  <si>
    <t>4.8 Million</t>
  </si>
  <si>
    <t>3339.6237</t>
  </si>
  <si>
    <t>Columbus, OH</t>
  </si>
  <si>
    <t>Columbus</t>
  </si>
  <si>
    <t>ShipBob</t>
  </si>
  <si>
    <t>shipbob.com</t>
  </si>
  <si>
    <t>34.2 Million</t>
  </si>
  <si>
    <t>3325.7138</t>
  </si>
  <si>
    <t>Powerhome Solar</t>
  </si>
  <si>
    <t>http://powerhome.com</t>
  </si>
  <si>
    <t>102.9 Million</t>
  </si>
  <si>
    <t>3307.1657</t>
  </si>
  <si>
    <t>Mooresville</t>
  </si>
  <si>
    <t>LendingOne</t>
  </si>
  <si>
    <t>lendingone.com</t>
  </si>
  <si>
    <t>3279.2231</t>
  </si>
  <si>
    <t>OwnBackup</t>
  </si>
  <si>
    <t>ownbackup.com</t>
  </si>
  <si>
    <t>3244.549</t>
  </si>
  <si>
    <t>Fort Lee</t>
  </si>
  <si>
    <t>Invictus International Consulting</t>
  </si>
  <si>
    <t>http://invictusic.com</t>
  </si>
  <si>
    <t>33 Million</t>
  </si>
  <si>
    <t>3215.1141</t>
  </si>
  <si>
    <t>Alexandria</t>
  </si>
  <si>
    <t>Go Energistics</t>
  </si>
  <si>
    <t>goenergistics.com</t>
  </si>
  <si>
    <t>3210.2557</t>
  </si>
  <si>
    <t>Colleyville</t>
  </si>
  <si>
    <t>Total Expert</t>
  </si>
  <si>
    <t>totalexpert.com</t>
  </si>
  <si>
    <t>11.1 Million</t>
  </si>
  <si>
    <t>3205.607</t>
  </si>
  <si>
    <t>BuzzyBooth</t>
  </si>
  <si>
    <t>http://buzzybooth.com</t>
  </si>
  <si>
    <t>3.5 Million</t>
  </si>
  <si>
    <t>3201.1488</t>
  </si>
  <si>
    <t>Santa Monica</t>
  </si>
  <si>
    <t>Carolin Soldo Coaching &amp; Events</t>
  </si>
  <si>
    <t>http://carolinsoldo.com</t>
  </si>
  <si>
    <t>3178.6799</t>
  </si>
  <si>
    <t>Hamburg</t>
  </si>
  <si>
    <t>Cognira</t>
  </si>
  <si>
    <t>http://cognira.com</t>
  </si>
  <si>
    <t>7.6 Million</t>
  </si>
  <si>
    <t>3135.6529</t>
  </si>
  <si>
    <t>B3 Group</t>
  </si>
  <si>
    <t>b3groupinc.com</t>
  </si>
  <si>
    <t>59.3 Million</t>
  </si>
  <si>
    <t>3134.4692</t>
  </si>
  <si>
    <t>Herndon</t>
  </si>
  <si>
    <t>Inspiranza Designs</t>
  </si>
  <si>
    <t>inspiranzadesigns.com</t>
  </si>
  <si>
    <t>3099.3348</t>
  </si>
  <si>
    <t>St. Louis, MO-IL</t>
  </si>
  <si>
    <t>Columbia</t>
  </si>
  <si>
    <t>OnesourcePCS</t>
  </si>
  <si>
    <t>onesourcepcs.com</t>
  </si>
  <si>
    <t>3051.3322</t>
  </si>
  <si>
    <t>PENSACOLA</t>
  </si>
  <si>
    <t>Cience Technologies</t>
  </si>
  <si>
    <t>http://cience.com</t>
  </si>
  <si>
    <t>3.8 Million</t>
  </si>
  <si>
    <t>3050.0025</t>
  </si>
  <si>
    <t>Solana Beach</t>
  </si>
  <si>
    <t>Austin Cryo Ventures</t>
  </si>
  <si>
    <t>http://restorecryotherapy.com</t>
  </si>
  <si>
    <t>3031.4203</t>
  </si>
  <si>
    <t>Sweet Loren's</t>
  </si>
  <si>
    <t>http://sweetlorens.com</t>
  </si>
  <si>
    <t>3026.3532</t>
  </si>
  <si>
    <t>Copper</t>
  </si>
  <si>
    <t>http://copper.com</t>
  </si>
  <si>
    <t>3023.1328</t>
  </si>
  <si>
    <t>5 Star Roofing and Restoration</t>
  </si>
  <si>
    <t>5starroofer.com</t>
  </si>
  <si>
    <t>3.3 Million</t>
  </si>
  <si>
    <t>2994.2888</t>
  </si>
  <si>
    <t>DigitalCrafts</t>
  </si>
  <si>
    <t>http://digitalcrafts.com</t>
  </si>
  <si>
    <t>3.1 Million</t>
  </si>
  <si>
    <t>2957.353</t>
  </si>
  <si>
    <t>Education</t>
  </si>
  <si>
    <t>LoadUp Technologies</t>
  </si>
  <si>
    <t>http://goloadup.com</t>
  </si>
  <si>
    <t>3.7 Million</t>
  </si>
  <si>
    <t>2938.5449</t>
  </si>
  <si>
    <t>SkillSet Group</t>
  </si>
  <si>
    <t>skillsetgroup.com</t>
  </si>
  <si>
    <t>23.6 Million</t>
  </si>
  <si>
    <t>2911.1746</t>
  </si>
  <si>
    <t>Santa Ana</t>
  </si>
  <si>
    <t>Ally Logistics</t>
  </si>
  <si>
    <t>allylogistics.com</t>
  </si>
  <si>
    <t>2872.1059</t>
  </si>
  <si>
    <t>Grand Rapids</t>
  </si>
  <si>
    <t>BAMFi</t>
  </si>
  <si>
    <t>bamfi.com</t>
  </si>
  <si>
    <t>12.3 Million</t>
  </si>
  <si>
    <t>2861.2369</t>
  </si>
  <si>
    <t>Potoo</t>
  </si>
  <si>
    <t>potoosolutions.com</t>
  </si>
  <si>
    <t>CT</t>
  </si>
  <si>
    <t>2812.6796</t>
  </si>
  <si>
    <t>Bridgeport-Stamford-Norwalk, CT</t>
  </si>
  <si>
    <t>Norwalk</t>
  </si>
  <si>
    <t>Parsons Xtreme Golf</t>
  </si>
  <si>
    <t>pxg.com</t>
  </si>
  <si>
    <t>79 Million</t>
  </si>
  <si>
    <t>2804.9504</t>
  </si>
  <si>
    <t>Scottsdale</t>
  </si>
  <si>
    <t>Onfleet</t>
  </si>
  <si>
    <t>http://onfleet.com</t>
  </si>
  <si>
    <t>2795.4057</t>
  </si>
  <si>
    <t>PatientPop</t>
  </si>
  <si>
    <t>http://patientpop.com</t>
  </si>
  <si>
    <t>38.8 Million</t>
  </si>
  <si>
    <t>2781.5682</t>
  </si>
  <si>
    <t>Gravity IT Resources</t>
  </si>
  <si>
    <t>http://gravityitresources.com</t>
  </si>
  <si>
    <t>2773.5884</t>
  </si>
  <si>
    <t>Fort Lauderdale</t>
  </si>
  <si>
    <t>MedLab International</t>
  </si>
  <si>
    <t>medlabgear.com</t>
  </si>
  <si>
    <t>3.2 Million</t>
  </si>
  <si>
    <t>2742.6432</t>
  </si>
  <si>
    <t>Cortland</t>
  </si>
  <si>
    <t>Equity &amp; Help</t>
  </si>
  <si>
    <t>equityandhelp.com</t>
  </si>
  <si>
    <t>2729.3507</t>
  </si>
  <si>
    <t>Clearwater</t>
  </si>
  <si>
    <t>Ridgeline International</t>
  </si>
  <si>
    <t>ridgelineintl.com</t>
  </si>
  <si>
    <t>30 Million</t>
  </si>
  <si>
    <t>2728.9886</t>
  </si>
  <si>
    <t>Tysons Corner</t>
  </si>
  <si>
    <t>China Metal Solutions</t>
  </si>
  <si>
    <t>chinametalsolutions.com</t>
  </si>
  <si>
    <t>2704.9665</t>
  </si>
  <si>
    <t>BlueSky Resource Solutions</t>
  </si>
  <si>
    <t>http://blueskyrs.com</t>
  </si>
  <si>
    <t>2696.6319</t>
  </si>
  <si>
    <t>Centauri Health Solutions</t>
  </si>
  <si>
    <t>centaurihs.com</t>
  </si>
  <si>
    <t>84.8 Million</t>
  </si>
  <si>
    <t>2694.3302</t>
  </si>
  <si>
    <t>scottsdale</t>
  </si>
  <si>
    <t>CellTrade NY</t>
  </si>
  <si>
    <t>celltradeny.com</t>
  </si>
  <si>
    <t>12.4 Million</t>
  </si>
  <si>
    <t>2689.6148</t>
  </si>
  <si>
    <t>Hicksville</t>
  </si>
  <si>
    <t>Exabeam</t>
  </si>
  <si>
    <t>exabeam.com</t>
  </si>
  <si>
    <t>2678.5391</t>
  </si>
  <si>
    <t>San Mateo</t>
  </si>
  <si>
    <t>Kinsmen Group</t>
  </si>
  <si>
    <t>kinsmengroup.com</t>
  </si>
  <si>
    <t>4 Million</t>
  </si>
  <si>
    <t>2668.0059</t>
  </si>
  <si>
    <t>West Chester</t>
  </si>
  <si>
    <t>Owens Recovery Science</t>
  </si>
  <si>
    <t>owensrecoveryscience.com</t>
  </si>
  <si>
    <t>5.4 Million</t>
  </si>
  <si>
    <t>2657.4127</t>
  </si>
  <si>
    <t>San Antonio, TX</t>
  </si>
  <si>
    <t>San Antonio</t>
  </si>
  <si>
    <t>WinIt</t>
  </si>
  <si>
    <t>http://appwinit.com</t>
  </si>
  <si>
    <t>6.5 Million</t>
  </si>
  <si>
    <t>2635.922</t>
  </si>
  <si>
    <t>Techolution</t>
  </si>
  <si>
    <t>techolution.com</t>
  </si>
  <si>
    <t>2633.9525</t>
  </si>
  <si>
    <t>Solvix Solutions</t>
  </si>
  <si>
    <t>http://solvixsolutions.com</t>
  </si>
  <si>
    <t>2623.9495</t>
  </si>
  <si>
    <t>Marlton</t>
  </si>
  <si>
    <t>LoveBug Probiotics</t>
  </si>
  <si>
    <t>http://lovebugprobiotics.com</t>
  </si>
  <si>
    <t>2620.7598</t>
  </si>
  <si>
    <t>Nationwide Pharmaceutical</t>
  </si>
  <si>
    <t>nationwidepharmaceutical.com</t>
  </si>
  <si>
    <t>2618.0195</t>
  </si>
  <si>
    <t>Freedom Forever</t>
  </si>
  <si>
    <t>http://freedomforever.com</t>
  </si>
  <si>
    <t>101.1 Million</t>
  </si>
  <si>
    <t>2603.3871</t>
  </si>
  <si>
    <t>Inland Empire, CA</t>
  </si>
  <si>
    <t>Temecula</t>
  </si>
  <si>
    <t>Alpha Omega Integration</t>
  </si>
  <si>
    <t>alphaomegaintegration.com</t>
  </si>
  <si>
    <t>25.1 Million</t>
  </si>
  <si>
    <t>2596.3186</t>
  </si>
  <si>
    <t>Vienna</t>
  </si>
  <si>
    <t>Arsenal Strength</t>
  </si>
  <si>
    <t>http://myarsenalstrength.com</t>
  </si>
  <si>
    <t>2578.6272</t>
  </si>
  <si>
    <t>Capital Brand Group</t>
  </si>
  <si>
    <t>http://capitalbrandgroup.com</t>
  </si>
  <si>
    <t>2564.3741</t>
  </si>
  <si>
    <t>Silver Spring</t>
  </si>
  <si>
    <t>FedWriters</t>
  </si>
  <si>
    <t>fedwriters.com</t>
  </si>
  <si>
    <t>2555.657</t>
  </si>
  <si>
    <t>Fairfax</t>
  </si>
  <si>
    <t>Sethmar Transportation</t>
  </si>
  <si>
    <t>sethmar.com</t>
  </si>
  <si>
    <t>9.2 Million</t>
  </si>
  <si>
    <t>2540.4145</t>
  </si>
  <si>
    <t>Hyperion Partners</t>
  </si>
  <si>
    <t>hyperionpartners.net</t>
  </si>
  <si>
    <t>NV</t>
  </si>
  <si>
    <t>18.5 Million</t>
  </si>
  <si>
    <t>2525.5636</t>
  </si>
  <si>
    <t>Las Vegas, NV</t>
  </si>
  <si>
    <t>Las Vegas</t>
  </si>
  <si>
    <t>Arcalea</t>
  </si>
  <si>
    <t>arcalea.com</t>
  </si>
  <si>
    <t>2.8 Million</t>
  </si>
  <si>
    <t>2514.3021</t>
  </si>
  <si>
    <t>Haga Kommer</t>
  </si>
  <si>
    <t>hagakommer.com</t>
  </si>
  <si>
    <t>ND</t>
  </si>
  <si>
    <t>5.5 Million</t>
  </si>
  <si>
    <t>2506.9262</t>
  </si>
  <si>
    <t>Fargo</t>
  </si>
  <si>
    <t>Waggl</t>
  </si>
  <si>
    <t>waggl.com</t>
  </si>
  <si>
    <t>4.4 Million</t>
  </si>
  <si>
    <t>2482.3452</t>
  </si>
  <si>
    <t>Sausalito</t>
  </si>
  <si>
    <t>Roman Roofing</t>
  </si>
  <si>
    <t>romanroofinginc.com</t>
  </si>
  <si>
    <t>21.8 Million</t>
  </si>
  <si>
    <t>2482.1293</t>
  </si>
  <si>
    <t>Florida</t>
  </si>
  <si>
    <t>Akumina</t>
  </si>
  <si>
    <t>akumina.com</t>
  </si>
  <si>
    <t>NH</t>
  </si>
  <si>
    <t>2474.5437</t>
  </si>
  <si>
    <t>Nashua</t>
  </si>
  <si>
    <t>ShipMonk</t>
  </si>
  <si>
    <t>shipmonk.com</t>
  </si>
  <si>
    <t>28.4 Million</t>
  </si>
  <si>
    <t>2470.116</t>
  </si>
  <si>
    <t>Deerfield Beach</t>
  </si>
  <si>
    <t>BrillMedia.co</t>
  </si>
  <si>
    <t>brillmedia.co</t>
  </si>
  <si>
    <t>2465.5724</t>
  </si>
  <si>
    <t>Lake Balboa</t>
  </si>
  <si>
    <t>Rocket Insights</t>
  </si>
  <si>
    <t>http://rocketinsights.com</t>
  </si>
  <si>
    <t>13.6 Million</t>
  </si>
  <si>
    <t>2417.9715</t>
  </si>
  <si>
    <t>Tridant Solutions</t>
  </si>
  <si>
    <t>tridantsolutions.com</t>
  </si>
  <si>
    <t>3 Million</t>
  </si>
  <si>
    <t>2415.7359</t>
  </si>
  <si>
    <t>Pasadena</t>
  </si>
  <si>
    <t>ESC Choice</t>
  </si>
  <si>
    <t>myesc.com</t>
  </si>
  <si>
    <t>20.6 Million</t>
  </si>
  <si>
    <t>2412.1029</t>
  </si>
  <si>
    <t>Amherst</t>
  </si>
  <si>
    <t>Nugget</t>
  </si>
  <si>
    <t>nuggetcomfort.com</t>
  </si>
  <si>
    <t>2391.8563</t>
  </si>
  <si>
    <t>Hillsborough</t>
  </si>
  <si>
    <t>Octopi Brewing</t>
  </si>
  <si>
    <t>http://octopibrewing.com</t>
  </si>
  <si>
    <t>2383.9486</t>
  </si>
  <si>
    <t>Waunakee</t>
  </si>
  <si>
    <t>KnowBe4</t>
  </si>
  <si>
    <t>knowbe4.com</t>
  </si>
  <si>
    <t>72.3 Million</t>
  </si>
  <si>
    <t>2370.3591</t>
  </si>
  <si>
    <t>Kinect Solar</t>
  </si>
  <si>
    <t>http://kinectsolar.com</t>
  </si>
  <si>
    <t>13.3 Million</t>
  </si>
  <si>
    <t>2358.2483</t>
  </si>
  <si>
    <t>ComplianceQuest</t>
  </si>
  <si>
    <t>compliancequest.com</t>
  </si>
  <si>
    <t>2.5 Million</t>
  </si>
  <si>
    <t>2356.7776</t>
  </si>
  <si>
    <t>DecisionPoint</t>
  </si>
  <si>
    <t>decisionpointcorp.com</t>
  </si>
  <si>
    <t>15.9 Million</t>
  </si>
  <si>
    <t>2354.4235</t>
  </si>
  <si>
    <t>Gaithersburg</t>
  </si>
  <si>
    <t>Bombas</t>
  </si>
  <si>
    <t>bombas.com</t>
  </si>
  <si>
    <t>100.8 Million</t>
  </si>
  <si>
    <t>2345.0086</t>
  </si>
  <si>
    <t>Jonas Paul Eyewear</t>
  </si>
  <si>
    <t>jonaspauleyewear.com</t>
  </si>
  <si>
    <t>2339.9302</t>
  </si>
  <si>
    <t>Tamimi Pharmacy</t>
  </si>
  <si>
    <t>http://salhabpharmacy.com</t>
  </si>
  <si>
    <t>15.5 Million</t>
  </si>
  <si>
    <t>2313.8369</t>
  </si>
  <si>
    <t>Temple Terrace</t>
  </si>
  <si>
    <t>Ad Hoc</t>
  </si>
  <si>
    <t>adhoc.team</t>
  </si>
  <si>
    <t>53.1 Million</t>
  </si>
  <si>
    <t>2305.0499</t>
  </si>
  <si>
    <t>Valify</t>
  </si>
  <si>
    <t>getvalify.com</t>
  </si>
  <si>
    <t>2276.0888</t>
  </si>
  <si>
    <t>Sapper Consulting</t>
  </si>
  <si>
    <t>sapperconsulting.com</t>
  </si>
  <si>
    <t>MO</t>
  </si>
  <si>
    <t>2274.4095</t>
  </si>
  <si>
    <t>St. Louis</t>
  </si>
  <si>
    <t>Privy</t>
  </si>
  <si>
    <t>http://privy.com</t>
  </si>
  <si>
    <t>2262.8641</t>
  </si>
  <si>
    <t>Scooch</t>
  </si>
  <si>
    <t>scoochcase.com</t>
  </si>
  <si>
    <t>IN</t>
  </si>
  <si>
    <t>5.7 Million</t>
  </si>
  <si>
    <t>2248.4713</t>
  </si>
  <si>
    <t>Indianapolis, IN</t>
  </si>
  <si>
    <t>Noblesville</t>
  </si>
  <si>
    <t>Monkedia</t>
  </si>
  <si>
    <t>monkedia.com</t>
  </si>
  <si>
    <t>17.4 Million</t>
  </si>
  <si>
    <t>2240.0028</t>
  </si>
  <si>
    <t>UPshow</t>
  </si>
  <si>
    <t>upshow.tv</t>
  </si>
  <si>
    <t>2.6 Million</t>
  </si>
  <si>
    <t>2235.9439</t>
  </si>
  <si>
    <t>CampusLogic</t>
  </si>
  <si>
    <t>campuslogic.com</t>
  </si>
  <si>
    <t>14.2 Million</t>
  </si>
  <si>
    <t>2233.8331</t>
  </si>
  <si>
    <t>Chandler,</t>
  </si>
  <si>
    <t>PCC Cleaning and Maintenance</t>
  </si>
  <si>
    <t>pcccleaning.com</t>
  </si>
  <si>
    <t>12 Million</t>
  </si>
  <si>
    <t>2230.9276</t>
  </si>
  <si>
    <t>Brooklyn</t>
  </si>
  <si>
    <t>Quirk Creative</t>
  </si>
  <si>
    <t>findyourquirk.com</t>
  </si>
  <si>
    <t>2205.1824</t>
  </si>
  <si>
    <t>Tricopian</t>
  </si>
  <si>
    <t>fuel-rod.com</t>
  </si>
  <si>
    <t>2171.9647</t>
  </si>
  <si>
    <t>Poway</t>
  </si>
  <si>
    <t>Efficient Home Services of Florida</t>
  </si>
  <si>
    <t>ehsfl.com</t>
  </si>
  <si>
    <t>9.9 Million</t>
  </si>
  <si>
    <t>2155.4069</t>
  </si>
  <si>
    <t>Fitness Cubed</t>
  </si>
  <si>
    <t>cubii.com</t>
  </si>
  <si>
    <t>10.3 Million</t>
  </si>
  <si>
    <t>2142.2695</t>
  </si>
  <si>
    <t>Velox Media</t>
  </si>
  <si>
    <t>veloxmedia.com</t>
  </si>
  <si>
    <t>2142.0754</t>
  </si>
  <si>
    <t>1Link Technology</t>
  </si>
  <si>
    <t>http://1linktechnology.com</t>
  </si>
  <si>
    <t>2138.2034</t>
  </si>
  <si>
    <t>Germantown</t>
  </si>
  <si>
    <t>Quadrant Resource</t>
  </si>
  <si>
    <t>http://quadrantresource.com</t>
  </si>
  <si>
    <t>2122.6612</t>
  </si>
  <si>
    <t>Redmond</t>
  </si>
  <si>
    <t>MyHealth</t>
  </si>
  <si>
    <t>chartrequest.com</t>
  </si>
  <si>
    <t>2.7 Million</t>
  </si>
  <si>
    <t>2116.411</t>
  </si>
  <si>
    <t>Brookhaven</t>
  </si>
  <si>
    <t>Velocity Global</t>
  </si>
  <si>
    <t>velocityglobal.com</t>
  </si>
  <si>
    <t>85.8 Million</t>
  </si>
  <si>
    <t>2112.1974</t>
  </si>
  <si>
    <t>Oseth Group</t>
  </si>
  <si>
    <t>osethgroup.com</t>
  </si>
  <si>
    <t>2107.0365</t>
  </si>
  <si>
    <t>Sterling</t>
  </si>
  <si>
    <t>Koia</t>
  </si>
  <si>
    <t>drinkkoia.com</t>
  </si>
  <si>
    <t>2100.9602</t>
  </si>
  <si>
    <t>Sifted</t>
  </si>
  <si>
    <t>sifted.co</t>
  </si>
  <si>
    <t>6.9 Million</t>
  </si>
  <si>
    <t>2099.2097</t>
  </si>
  <si>
    <t>PRx Performance</t>
  </si>
  <si>
    <t>prxperformance.com</t>
  </si>
  <si>
    <t>2097.5285</t>
  </si>
  <si>
    <t>Universal Yums</t>
  </si>
  <si>
    <t>http://universalyums.com</t>
  </si>
  <si>
    <t>12.7 Million</t>
  </si>
  <si>
    <t>2095.6151</t>
  </si>
  <si>
    <t>Parsippany-Troy Hills</t>
  </si>
  <si>
    <t>Bridge Brothers</t>
  </si>
  <si>
    <t>http://bridgebrothers.com</t>
  </si>
  <si>
    <t>4.1 Million</t>
  </si>
  <si>
    <t>2081.8945</t>
  </si>
  <si>
    <t>Dynamic Systems Technology</t>
  </si>
  <si>
    <t>http://dystech.com</t>
  </si>
  <si>
    <t>24.7 Million</t>
  </si>
  <si>
    <t>2077.0156</t>
  </si>
  <si>
    <t>Supinf Technologies</t>
  </si>
  <si>
    <t>supinf-tech.com</t>
  </si>
  <si>
    <t>2076.8839</t>
  </si>
  <si>
    <t>Rockville</t>
  </si>
  <si>
    <t>Davis Cargo</t>
  </si>
  <si>
    <t>daviscargo.com</t>
  </si>
  <si>
    <t>32.9 Million</t>
  </si>
  <si>
    <t>2068.4929</t>
  </si>
  <si>
    <t>Orlando, FL</t>
  </si>
  <si>
    <t>orlando</t>
  </si>
  <si>
    <t>Polaris Energy Services</t>
  </si>
  <si>
    <t>polarisenergyservices.com</t>
  </si>
  <si>
    <t>2.2 Million</t>
  </si>
  <si>
    <t>2047.1979</t>
  </si>
  <si>
    <t>San Luis Obispo</t>
  </si>
  <si>
    <t>SetSchedule</t>
  </si>
  <si>
    <t>setschedule.com</t>
  </si>
  <si>
    <t>3.6 Million</t>
  </si>
  <si>
    <t>2037.4483</t>
  </si>
  <si>
    <t>Irvine</t>
  </si>
  <si>
    <t>L2 Defense</t>
  </si>
  <si>
    <t>l2defense.com</t>
  </si>
  <si>
    <t>2037.0893</t>
  </si>
  <si>
    <t>Middle River</t>
  </si>
  <si>
    <t>Motivosity</t>
  </si>
  <si>
    <t>http://motivosity.com/index.html</t>
  </si>
  <si>
    <t>2029.6606</t>
  </si>
  <si>
    <t>Advoc8</t>
  </si>
  <si>
    <t>http://advoc8.com</t>
  </si>
  <si>
    <t>DC</t>
  </si>
  <si>
    <t>2026.9981</t>
  </si>
  <si>
    <t>Washington</t>
  </si>
  <si>
    <t>Real Plans</t>
  </si>
  <si>
    <t>http://realplans.com</t>
  </si>
  <si>
    <t>2018.2299</t>
  </si>
  <si>
    <t>Walnut</t>
  </si>
  <si>
    <t>Axiom Strategies</t>
  </si>
  <si>
    <t>axiomstrategies.com</t>
  </si>
  <si>
    <t>138.4 Million</t>
  </si>
  <si>
    <t>2013.474</t>
  </si>
  <si>
    <t>Kansas City</t>
  </si>
  <si>
    <t>Midway Staffing</t>
  </si>
  <si>
    <t>midwaystaffing.com</t>
  </si>
  <si>
    <t>40.5 Million</t>
  </si>
  <si>
    <t>2007.0456</t>
  </si>
  <si>
    <t>Berwyn</t>
  </si>
  <si>
    <t>Perfect Part</t>
  </si>
  <si>
    <t>theperfectpart.net</t>
  </si>
  <si>
    <t>2.3 Million</t>
  </si>
  <si>
    <t>2004.3858</t>
  </si>
  <si>
    <t>North Hollywood</t>
  </si>
  <si>
    <t>Silverline Home Remodeling</t>
  </si>
  <si>
    <t>silverlinebuilder.com</t>
  </si>
  <si>
    <t>1996.5182</t>
  </si>
  <si>
    <t>Canoga Park</t>
  </si>
  <si>
    <t>Maxim Zenwise Opco</t>
  </si>
  <si>
    <t>zenwisehealth.com</t>
  </si>
  <si>
    <t>37.5 Million</t>
  </si>
  <si>
    <t>1987.4327</t>
  </si>
  <si>
    <t>Orlando</t>
  </si>
  <si>
    <t>World Housing Solution</t>
  </si>
  <si>
    <t>worldhousingsolution.com</t>
  </si>
  <si>
    <t>1972.0257</t>
  </si>
  <si>
    <t>SANFORD</t>
  </si>
  <si>
    <t>City Ventures</t>
  </si>
  <si>
    <t>city-ventures.com</t>
  </si>
  <si>
    <t>NE</t>
  </si>
  <si>
    <t>113.5 Million</t>
  </si>
  <si>
    <t>1967.9181</t>
  </si>
  <si>
    <t>Omaha-Council Bluffs, NE-IA</t>
  </si>
  <si>
    <t>Omaha</t>
  </si>
  <si>
    <t>Web Presence</t>
  </si>
  <si>
    <t>netreputation.com</t>
  </si>
  <si>
    <t>1963.2293</t>
  </si>
  <si>
    <t>Sarasota</t>
  </si>
  <si>
    <t>Energy Earth</t>
  </si>
  <si>
    <t>energyearth.com</t>
  </si>
  <si>
    <t>22.3 Million</t>
  </si>
  <si>
    <t>1952.8258</t>
  </si>
  <si>
    <t>Chattanooga</t>
  </si>
  <si>
    <t>Empowered Electric</t>
  </si>
  <si>
    <t>empoweredkc.com</t>
  </si>
  <si>
    <t>1944.0214</t>
  </si>
  <si>
    <t>North Kansas City</t>
  </si>
  <si>
    <t>Bookkeeper Business Launch</t>
  </si>
  <si>
    <t>learntobeabookkeeper.com</t>
  </si>
  <si>
    <t>WY</t>
  </si>
  <si>
    <t>1939.8376</t>
  </si>
  <si>
    <t>Cheyenne</t>
  </si>
  <si>
    <t>Noom</t>
  </si>
  <si>
    <t>noom.com/#</t>
  </si>
  <si>
    <t>61.1 Million</t>
  </si>
  <si>
    <t>1938.0352</t>
  </si>
  <si>
    <t>Zenith Engineers</t>
  </si>
  <si>
    <t>zenithengineers.com</t>
  </si>
  <si>
    <t>1924.2817</t>
  </si>
  <si>
    <t>Engineering</t>
  </si>
  <si>
    <t>Let's Make A Lead</t>
  </si>
  <si>
    <t>adopt-a-contractor.com</t>
  </si>
  <si>
    <t>1918.6756</t>
  </si>
  <si>
    <t>Momentum Solar</t>
  </si>
  <si>
    <t>momentumsolar.com</t>
  </si>
  <si>
    <t>161.8 Million</t>
  </si>
  <si>
    <t>1917.0019</t>
  </si>
  <si>
    <t>South Plainfield</t>
  </si>
  <si>
    <t>Radius Networks</t>
  </si>
  <si>
    <t>radiusnetworks.com</t>
  </si>
  <si>
    <t>31.5 Million</t>
  </si>
  <si>
    <t>1915.1007</t>
  </si>
  <si>
    <t>Fattmerchant</t>
  </si>
  <si>
    <t>fattmerchant.com</t>
  </si>
  <si>
    <t>1914.7356</t>
  </si>
  <si>
    <t>Infinium Group</t>
  </si>
  <si>
    <t>infiniumhr.com</t>
  </si>
  <si>
    <t>1905.462</t>
  </si>
  <si>
    <t>MURRIETA</t>
  </si>
  <si>
    <t>Memory.net</t>
  </si>
  <si>
    <t>http://memory.net</t>
  </si>
  <si>
    <t>18.7 Million</t>
  </si>
  <si>
    <t>1901.165</t>
  </si>
  <si>
    <t>SAN CLEMENTE</t>
  </si>
  <si>
    <t>FactoryPure</t>
  </si>
  <si>
    <t>factorypure.com</t>
  </si>
  <si>
    <t>6.1 Million</t>
  </si>
  <si>
    <t>1882.7744</t>
  </si>
  <si>
    <t>san antonio</t>
  </si>
  <si>
    <t>Untappd</t>
  </si>
  <si>
    <t>untappd.com</t>
  </si>
  <si>
    <t>1882.0257</t>
  </si>
  <si>
    <t>Wilmington</t>
  </si>
  <si>
    <t>MikMak</t>
  </si>
  <si>
    <t>mikmak.tv</t>
  </si>
  <si>
    <t>1877.5153</t>
  </si>
  <si>
    <t>Fusion Recruiting Labs</t>
  </si>
  <si>
    <t>fusionrl.com</t>
  </si>
  <si>
    <t>7.7 Million</t>
  </si>
  <si>
    <t>1851.6306</t>
  </si>
  <si>
    <t>Red Bank</t>
  </si>
  <si>
    <t>Office Libations</t>
  </si>
  <si>
    <t>officelibations.com</t>
  </si>
  <si>
    <t>1843.5572</t>
  </si>
  <si>
    <t>Broker Online Exchange</t>
  </si>
  <si>
    <t>brokeronlinexchange.com</t>
  </si>
  <si>
    <t>1838.3239</t>
  </si>
  <si>
    <t>Suffern</t>
  </si>
  <si>
    <t>ODL Services</t>
  </si>
  <si>
    <t>odlservices.com</t>
  </si>
  <si>
    <t>1820.781</t>
  </si>
  <si>
    <t>Virginia Beach</t>
  </si>
  <si>
    <t>Platinum Health</t>
  </si>
  <si>
    <t>http://platinumhealthllc.com</t>
  </si>
  <si>
    <t>1813.5417</t>
  </si>
  <si>
    <t>Avelead</t>
  </si>
  <si>
    <t>avelead.com</t>
  </si>
  <si>
    <t>1808.729</t>
  </si>
  <si>
    <t>Suwanee</t>
  </si>
  <si>
    <t>CMG-Midwest</t>
  </si>
  <si>
    <t>http://cmgmidwest.com</t>
  </si>
  <si>
    <t>1802.2541</t>
  </si>
  <si>
    <t>Quince Orchard Psychotherapy</t>
  </si>
  <si>
    <t>http://qopsych.com</t>
  </si>
  <si>
    <t>2.9 Million</t>
  </si>
  <si>
    <t>1797.1431</t>
  </si>
  <si>
    <t>RedShelf</t>
  </si>
  <si>
    <t>about.redshelf.com</t>
  </si>
  <si>
    <t>46.2 Million</t>
  </si>
  <si>
    <t>1797.0416</t>
  </si>
  <si>
    <t>TransAmerica Express Logistics</t>
  </si>
  <si>
    <t>http://transamericaexp.com</t>
  </si>
  <si>
    <t>120.5 Million</t>
  </si>
  <si>
    <t>1795.6922</t>
  </si>
  <si>
    <t>Sacramento</t>
  </si>
  <si>
    <t>Flipcause</t>
  </si>
  <si>
    <t>flipcause.com</t>
  </si>
  <si>
    <t>1792.335</t>
  </si>
  <si>
    <t>Simply NUC</t>
  </si>
  <si>
    <t>simplynuc.com</t>
  </si>
  <si>
    <t>1790.0996</t>
  </si>
  <si>
    <t>Round Rock</t>
  </si>
  <si>
    <t>Virtual Machine Solutions</t>
  </si>
  <si>
    <t>http://virmach.com</t>
  </si>
  <si>
    <t>1789.8022</t>
  </si>
  <si>
    <t>Gateway Genomics</t>
  </si>
  <si>
    <t>gatewaygenomics.org</t>
  </si>
  <si>
    <t>1786.4145</t>
  </si>
  <si>
    <t>La Jolla</t>
  </si>
  <si>
    <t>Strativia</t>
  </si>
  <si>
    <t>strativia.com</t>
  </si>
  <si>
    <t>1781.0661</t>
  </si>
  <si>
    <t>LARGO</t>
  </si>
  <si>
    <t>ClockShark</t>
  </si>
  <si>
    <t>clockshark.com</t>
  </si>
  <si>
    <t>1775.3905</t>
  </si>
  <si>
    <t>Chico</t>
  </si>
  <si>
    <t>TriFold</t>
  </si>
  <si>
    <t>upcart.com</t>
  </si>
  <si>
    <t>1765.6791</t>
  </si>
  <si>
    <t>Energy Ogre</t>
  </si>
  <si>
    <t>energyogre.com</t>
  </si>
  <si>
    <t>1763.0807</t>
  </si>
  <si>
    <t>D. Ott Construction</t>
  </si>
  <si>
    <t>ww.dottconstruction.com</t>
  </si>
  <si>
    <t>1759.1475</t>
  </si>
  <si>
    <t>Lancaster, PA</t>
  </si>
  <si>
    <t>Lancaster</t>
  </si>
  <si>
    <t>Medisuite</t>
  </si>
  <si>
    <t>medisuite.com</t>
  </si>
  <si>
    <t>2.1 Million</t>
  </si>
  <si>
    <t>1738.1728</t>
  </si>
  <si>
    <t>Cary</t>
  </si>
  <si>
    <t>MYTA Technologies</t>
  </si>
  <si>
    <t>myta.com</t>
  </si>
  <si>
    <t>5.3 Million</t>
  </si>
  <si>
    <t>1733.9362</t>
  </si>
  <si>
    <t>Deal Partners</t>
  </si>
  <si>
    <t>http://dealpartners.com</t>
  </si>
  <si>
    <t>26.3 Million</t>
  </si>
  <si>
    <t>1732.6297</t>
  </si>
  <si>
    <t>Doral</t>
  </si>
  <si>
    <t>Tier4 Group</t>
  </si>
  <si>
    <t>http://tier4group.com</t>
  </si>
  <si>
    <t>1729.3981</t>
  </si>
  <si>
    <t>IES</t>
  </si>
  <si>
    <t>iescombustors.com</t>
  </si>
  <si>
    <t>13.4 Million</t>
  </si>
  <si>
    <t>1726.7615</t>
  </si>
  <si>
    <t>LaSalle</t>
  </si>
  <si>
    <t>ResiCap</t>
  </si>
  <si>
    <t>http://resicap.com</t>
  </si>
  <si>
    <t>467.4 Million</t>
  </si>
  <si>
    <t>1723.8604</t>
  </si>
  <si>
    <t>Transcend Security Solutions</t>
  </si>
  <si>
    <t>transcendsecurity.com</t>
  </si>
  <si>
    <t>1713.4616</t>
  </si>
  <si>
    <t>GlobalTex USA</t>
  </si>
  <si>
    <t>http://globaltexusa.com</t>
  </si>
  <si>
    <t>1710.2375</t>
  </si>
  <si>
    <t>Vespa Group</t>
  </si>
  <si>
    <t>vespa-group.com</t>
  </si>
  <si>
    <t>1702.6456</t>
  </si>
  <si>
    <t>Indianapolis</t>
  </si>
  <si>
    <t>Bridgewater Homes</t>
  </si>
  <si>
    <t>bridgewaterhomes.com</t>
  </si>
  <si>
    <t>1700.1602</t>
  </si>
  <si>
    <t>Loveland</t>
  </si>
  <si>
    <t>Park Financial Group</t>
  </si>
  <si>
    <t>parkstatebank.com</t>
  </si>
  <si>
    <t>1699.3732</t>
  </si>
  <si>
    <t>Chronovo</t>
  </si>
  <si>
    <t>chronovo.com</t>
  </si>
  <si>
    <t>1692.6066</t>
  </si>
  <si>
    <t>Burlington</t>
  </si>
  <si>
    <t>Maverick Media Ventures</t>
  </si>
  <si>
    <t>brightideas.co</t>
  </si>
  <si>
    <t>1692.6046</t>
  </si>
  <si>
    <t>Garden City</t>
  </si>
  <si>
    <t>Kortx</t>
  </si>
  <si>
    <t>http://kortx.io</t>
  </si>
  <si>
    <t>1685.8634</t>
  </si>
  <si>
    <t>Royal Oak</t>
  </si>
  <si>
    <t>Bawla Consulting</t>
  </si>
  <si>
    <t>bawlainc.com</t>
  </si>
  <si>
    <t>10.1 Million</t>
  </si>
  <si>
    <t>1681.6204</t>
  </si>
  <si>
    <t>Valley Stream</t>
  </si>
  <si>
    <t>Pawstruck</t>
  </si>
  <si>
    <t>pawstruck.com</t>
  </si>
  <si>
    <t>1677.2331</t>
  </si>
  <si>
    <t>Long Beach</t>
  </si>
  <si>
    <t>Blue Raven Solar</t>
  </si>
  <si>
    <t>blueravensolar.com</t>
  </si>
  <si>
    <t>1672.8297</t>
  </si>
  <si>
    <t>American Fork</t>
  </si>
  <si>
    <t>Woom Bikes USA</t>
  </si>
  <si>
    <t>http://us.woombikes.com</t>
  </si>
  <si>
    <t>1666.4879</t>
  </si>
  <si>
    <t>Mixt Solutions</t>
  </si>
  <si>
    <t>mixtsolutions.com</t>
  </si>
  <si>
    <t>1661.7406</t>
  </si>
  <si>
    <t>Plain City</t>
  </si>
  <si>
    <t>ThrivePass</t>
  </si>
  <si>
    <t>thrivepass.com</t>
  </si>
  <si>
    <t>4.2 Million</t>
  </si>
  <si>
    <t>1653.9969</t>
  </si>
  <si>
    <t>Premier Health Solutions</t>
  </si>
  <si>
    <t>premierhsllc.com</t>
  </si>
  <si>
    <t>8.5 Million</t>
  </si>
  <si>
    <t>1653.441</t>
  </si>
  <si>
    <t>Impact Analytics</t>
  </si>
  <si>
    <t>http://impactanalytics.co</t>
  </si>
  <si>
    <t>1651.5508</t>
  </si>
  <si>
    <t>Linthicum, MD 21090</t>
  </si>
  <si>
    <t>Hemper</t>
  </si>
  <si>
    <t>hemper.co</t>
  </si>
  <si>
    <t>1650.6419</t>
  </si>
  <si>
    <t>HAUPPAUGE</t>
  </si>
  <si>
    <t>Intermex</t>
  </si>
  <si>
    <t>intermextransportation.com</t>
  </si>
  <si>
    <t>1650.1408</t>
  </si>
  <si>
    <t>hacienda heights</t>
  </si>
  <si>
    <t>PatientBond</t>
  </si>
  <si>
    <t>patientbond.com</t>
  </si>
  <si>
    <t>1648.4583</t>
  </si>
  <si>
    <t>Elmhurst</t>
  </si>
  <si>
    <t>Ginn Group</t>
  </si>
  <si>
    <t>ginngrp.com</t>
  </si>
  <si>
    <t>71.6 Million</t>
  </si>
  <si>
    <t>1636.3737</t>
  </si>
  <si>
    <t>Vancouver</t>
  </si>
  <si>
    <t>PANTHERX Rare</t>
  </si>
  <si>
    <t>http://pantherspecialty.com</t>
  </si>
  <si>
    <t>726.1 Million</t>
  </si>
  <si>
    <t>1634.6901</t>
  </si>
  <si>
    <t>Pittsburgh, PA</t>
  </si>
  <si>
    <t>Pittsburgh</t>
  </si>
  <si>
    <t>Factorial Digital</t>
  </si>
  <si>
    <t>factorialdigital.com</t>
  </si>
  <si>
    <t>SC</t>
  </si>
  <si>
    <t>1627.4742</t>
  </si>
  <si>
    <t>Charleston, SC</t>
  </si>
  <si>
    <t>Mount Pleasant</t>
  </si>
  <si>
    <t>T-Rex Solutions</t>
  </si>
  <si>
    <t>trexsolutionsllc.com</t>
  </si>
  <si>
    <t>259.4 Million</t>
  </si>
  <si>
    <t>1621.7206</t>
  </si>
  <si>
    <t>Greenbelt</t>
  </si>
  <si>
    <t>Toops</t>
  </si>
  <si>
    <t>toopsllc.com</t>
  </si>
  <si>
    <t>1621.3485</t>
  </si>
  <si>
    <t>Evanston</t>
  </si>
  <si>
    <t>InfuseMedia</t>
  </si>
  <si>
    <t>http://infusemedia.com</t>
  </si>
  <si>
    <t>8.6 Million</t>
  </si>
  <si>
    <t>1609.4897</t>
  </si>
  <si>
    <t>NEWTON CENTER</t>
  </si>
  <si>
    <t>Teachable</t>
  </si>
  <si>
    <t>teachable.com</t>
  </si>
  <si>
    <t>14 Million</t>
  </si>
  <si>
    <t>1606.1159</t>
  </si>
  <si>
    <t>Squadhelp.com</t>
  </si>
  <si>
    <t>squadhelp.com</t>
  </si>
  <si>
    <t>1600.7611</t>
  </si>
  <si>
    <t>Hoffman Estates</t>
  </si>
  <si>
    <t>Take2 Consulting</t>
  </si>
  <si>
    <t>take2it.com</t>
  </si>
  <si>
    <t>18.4 Million</t>
  </si>
  <si>
    <t>1600.2495</t>
  </si>
  <si>
    <t>Epion Health</t>
  </si>
  <si>
    <t>epionhealth.com</t>
  </si>
  <si>
    <t>1599.4678</t>
  </si>
  <si>
    <t>Gotcha Media Holdings</t>
  </si>
  <si>
    <t>ridegotcha.com</t>
  </si>
  <si>
    <t>8.4 Million</t>
  </si>
  <si>
    <t>1572.0504</t>
  </si>
  <si>
    <t>Charleston</t>
  </si>
  <si>
    <t>Kyzen Consulting Services</t>
  </si>
  <si>
    <t>kyzencs.com</t>
  </si>
  <si>
    <t>1569.6045</t>
  </si>
  <si>
    <t>CheckedUp</t>
  </si>
  <si>
    <t>checkedup.com</t>
  </si>
  <si>
    <t>5.2 Million</t>
  </si>
  <si>
    <t>1567.7859</t>
  </si>
  <si>
    <t>Cultivate Advisors</t>
  </si>
  <si>
    <t>http://cultivateadvisors.com</t>
  </si>
  <si>
    <t>3.4 Million</t>
  </si>
  <si>
    <t>1558.2846</t>
  </si>
  <si>
    <t>Advisors Education</t>
  </si>
  <si>
    <t>http://advisorseducation.com</t>
  </si>
  <si>
    <t>1554.4394</t>
  </si>
  <si>
    <t>Jacksonville, FL</t>
  </si>
  <si>
    <t>Jacksonville</t>
  </si>
  <si>
    <t>Recleim</t>
  </si>
  <si>
    <t>recleim.com</t>
  </si>
  <si>
    <t>40.9 Million</t>
  </si>
  <si>
    <t>1553.7539</t>
  </si>
  <si>
    <t>Maddox Industrial Transformer</t>
  </si>
  <si>
    <t>http://maddoxtransformer.com</t>
  </si>
  <si>
    <t>1553.3569</t>
  </si>
  <si>
    <t>Simpsonville</t>
  </si>
  <si>
    <t>Mako Medical Laboratories</t>
  </si>
  <si>
    <t>makomedical.com</t>
  </si>
  <si>
    <t>93.9 Million</t>
  </si>
  <si>
    <t>1549.3843</t>
  </si>
  <si>
    <t>Alert Media</t>
  </si>
  <si>
    <t>alertmedia.com</t>
  </si>
  <si>
    <t>1549.2845</t>
  </si>
  <si>
    <t>Southern Veterinary Partners</t>
  </si>
  <si>
    <t>svp.vet</t>
  </si>
  <si>
    <t>1545.2613</t>
  </si>
  <si>
    <t>Birmimgham</t>
  </si>
  <si>
    <t>Flexicrew Technical Services</t>
  </si>
  <si>
    <t>flexicrewtech.com</t>
  </si>
  <si>
    <t>LA</t>
  </si>
  <si>
    <t>1541.2816</t>
  </si>
  <si>
    <t>Metairie</t>
  </si>
  <si>
    <t>Texas Beauty Labs</t>
  </si>
  <si>
    <t>texasbeautylabs.com</t>
  </si>
  <si>
    <t>9.1 Million</t>
  </si>
  <si>
    <t>1539.2442</t>
  </si>
  <si>
    <t>Scientist.com</t>
  </si>
  <si>
    <t>scientist.com</t>
  </si>
  <si>
    <t>97.4 Million</t>
  </si>
  <si>
    <t>1522.1528</t>
  </si>
  <si>
    <t>Hennessey Consulting</t>
  </si>
  <si>
    <t>jasonhennessey.com</t>
  </si>
  <si>
    <t>1521.8605</t>
  </si>
  <si>
    <t>Valencia</t>
  </si>
  <si>
    <t>Meleeo</t>
  </si>
  <si>
    <t>meleeo.com</t>
  </si>
  <si>
    <t>1519.3447</t>
  </si>
  <si>
    <t>Odessa</t>
  </si>
  <si>
    <t>SNA International</t>
  </si>
  <si>
    <t>sna-intl.com</t>
  </si>
  <si>
    <t>1517.8234</t>
  </si>
  <si>
    <t>Staymobile</t>
  </si>
  <si>
    <t>staymobile.com</t>
  </si>
  <si>
    <t>1515.7374</t>
  </si>
  <si>
    <t>Marietta</t>
  </si>
  <si>
    <t>Amani Enterprises</t>
  </si>
  <si>
    <t>tissini.com</t>
  </si>
  <si>
    <t>1515.61</t>
  </si>
  <si>
    <t>Privateer IT</t>
  </si>
  <si>
    <t>privateerit.com</t>
  </si>
  <si>
    <t>1514.6812</t>
  </si>
  <si>
    <t>Melbourne</t>
  </si>
  <si>
    <t>Discuss.io</t>
  </si>
  <si>
    <t>http://discuss.io</t>
  </si>
  <si>
    <t>1508.6474</t>
  </si>
  <si>
    <t>Dollar Fulfillment</t>
  </si>
  <si>
    <t>dollarfulfillment.com</t>
  </si>
  <si>
    <t>1507.9687</t>
  </si>
  <si>
    <t>Hayden</t>
  </si>
  <si>
    <t>Domino Data Lab</t>
  </si>
  <si>
    <t>dominodatalab.com</t>
  </si>
  <si>
    <t>1505.6426</t>
  </si>
  <si>
    <t>LYFE Marketing</t>
  </si>
  <si>
    <t>http://lyfemarketing.com</t>
  </si>
  <si>
    <t>1501.0992</t>
  </si>
  <si>
    <t>Alivi</t>
  </si>
  <si>
    <t>http://alivi.com</t>
  </si>
  <si>
    <t>14.1 Million</t>
  </si>
  <si>
    <t>1496.3723</t>
  </si>
  <si>
    <t>doral</t>
  </si>
  <si>
    <t>EETech Media</t>
  </si>
  <si>
    <t>eetech.com</t>
  </si>
  <si>
    <t>1493.1967</t>
  </si>
  <si>
    <t>Gravis Law</t>
  </si>
  <si>
    <t>gravislaw.com</t>
  </si>
  <si>
    <t>1488.4058</t>
  </si>
  <si>
    <t>Richland</t>
  </si>
  <si>
    <t>Cousins Logistics</t>
  </si>
  <si>
    <t>cousinslogistics.com</t>
  </si>
  <si>
    <t>47.1 Million</t>
  </si>
  <si>
    <t>1487.4149</t>
  </si>
  <si>
    <t>Position2</t>
  </si>
  <si>
    <t>position2.com</t>
  </si>
  <si>
    <t>65.2 Million</t>
  </si>
  <si>
    <t>1482.0707</t>
  </si>
  <si>
    <t>Santa Clara</t>
  </si>
  <si>
    <t>BentoBox CMS</t>
  </si>
  <si>
    <t>getbento.com</t>
  </si>
  <si>
    <t>1480.2849</t>
  </si>
  <si>
    <t>Symbol Health Solutions</t>
  </si>
  <si>
    <t>symbolhealth.com</t>
  </si>
  <si>
    <t>76.9 Million</t>
  </si>
  <si>
    <t>1472.3901</t>
  </si>
  <si>
    <t>Mobile</t>
  </si>
  <si>
    <t>Crisp Video Group</t>
  </si>
  <si>
    <t>crispvideo.com</t>
  </si>
  <si>
    <t>16.1 Million</t>
  </si>
  <si>
    <t>1469.7828</t>
  </si>
  <si>
    <t>Sand Cloud</t>
  </si>
  <si>
    <t>http://sandcloud.com</t>
  </si>
  <si>
    <t>6.8 Million</t>
  </si>
  <si>
    <t>1469.3517</t>
  </si>
  <si>
    <t>Wrapify</t>
  </si>
  <si>
    <t>wrapify.com</t>
  </si>
  <si>
    <t>1468.3845</t>
  </si>
  <si>
    <t>Solana Bech</t>
  </si>
  <si>
    <t>Iuvo Logistics</t>
  </si>
  <si>
    <t>iuvologistics.com</t>
  </si>
  <si>
    <t>1467.1741</t>
  </si>
  <si>
    <t>Dayton</t>
  </si>
  <si>
    <t>Group 10 Capital</t>
  </si>
  <si>
    <t>10llc.com</t>
  </si>
  <si>
    <t>1464.4641</t>
  </si>
  <si>
    <t>Miami Beach</t>
  </si>
  <si>
    <t>Basemakers</t>
  </si>
  <si>
    <t>basemakers.com</t>
  </si>
  <si>
    <t>1460.6844</t>
  </si>
  <si>
    <t>Venice</t>
  </si>
  <si>
    <t>Tossware</t>
  </si>
  <si>
    <t>http://tossware.com</t>
  </si>
  <si>
    <t>1458.0882</t>
  </si>
  <si>
    <t>Fontana</t>
  </si>
  <si>
    <t>360ia</t>
  </si>
  <si>
    <t>360ia.com</t>
  </si>
  <si>
    <t>2 Million</t>
  </si>
  <si>
    <t>1455.2822</t>
  </si>
  <si>
    <t>Lafayette</t>
  </si>
  <si>
    <t>NextGen Leads</t>
  </si>
  <si>
    <t>nextgenleads.com</t>
  </si>
  <si>
    <t>35.7 Million</t>
  </si>
  <si>
    <t>1454.4017</t>
  </si>
  <si>
    <t>ColtonCooper</t>
  </si>
  <si>
    <t>digbytrans.com</t>
  </si>
  <si>
    <t>1449.1161</t>
  </si>
  <si>
    <t>HANDLE</t>
  </si>
  <si>
    <t>http://handleglobal.com</t>
  </si>
  <si>
    <t>1447.5149</t>
  </si>
  <si>
    <t>Prospect</t>
  </si>
  <si>
    <t>BestSelf Ventures</t>
  </si>
  <si>
    <t>bestself.co</t>
  </si>
  <si>
    <t>1444.5616</t>
  </si>
  <si>
    <t>TazKai</t>
  </si>
  <si>
    <t>nrsng.com</t>
  </si>
  <si>
    <t>1444.146</t>
  </si>
  <si>
    <t>ALLEN</t>
  </si>
  <si>
    <t>Cumulus Networks</t>
  </si>
  <si>
    <t>cumulusnetworks.com</t>
  </si>
  <si>
    <t>1437.6078</t>
  </si>
  <si>
    <t>Mountain View</t>
  </si>
  <si>
    <t>OppLoans</t>
  </si>
  <si>
    <t>opploans.com</t>
  </si>
  <si>
    <t>134.2 Million</t>
  </si>
  <si>
    <t>1434.9543</t>
  </si>
  <si>
    <t>Common Thread Collective</t>
  </si>
  <si>
    <t>commonthreadco.com</t>
  </si>
  <si>
    <t>5 Million</t>
  </si>
  <si>
    <t>1433.9761</t>
  </si>
  <si>
    <t>Newport Beach</t>
  </si>
  <si>
    <t>Cloudbeds</t>
  </si>
  <si>
    <t>cloudbeds.com</t>
  </si>
  <si>
    <t>1426.4898</t>
  </si>
  <si>
    <t>Vested Metals International</t>
  </si>
  <si>
    <t>vestedmetals.net</t>
  </si>
  <si>
    <t>1423.6886</t>
  </si>
  <si>
    <t>Saint Augustine</t>
  </si>
  <si>
    <t>Platt Cheema Richmond</t>
  </si>
  <si>
    <t>http://pcrfirm.com</t>
  </si>
  <si>
    <t>1423.4909</t>
  </si>
  <si>
    <t>Revelry</t>
  </si>
  <si>
    <t>shoprevelry.com</t>
  </si>
  <si>
    <t>1423.4062</t>
  </si>
  <si>
    <t>QOS Networks</t>
  </si>
  <si>
    <t>qosnet.com</t>
  </si>
  <si>
    <t>1417.8894</t>
  </si>
  <si>
    <t>Koddi</t>
  </si>
  <si>
    <t>koddi.com</t>
  </si>
  <si>
    <t>27.3 Million</t>
  </si>
  <si>
    <t>1408.6405</t>
  </si>
  <si>
    <t>Fort Worth</t>
  </si>
  <si>
    <t>Change Media Group</t>
  </si>
  <si>
    <t>changemediagroup.com</t>
  </si>
  <si>
    <t>9.7 Million</t>
  </si>
  <si>
    <t>1408.0842</t>
  </si>
  <si>
    <t>Lansing</t>
  </si>
  <si>
    <t>BLDG-25</t>
  </si>
  <si>
    <t>bldg-25.com</t>
  </si>
  <si>
    <t>1407.5846</t>
  </si>
  <si>
    <t>Dropoff</t>
  </si>
  <si>
    <t>dropoff.com</t>
  </si>
  <si>
    <t>16.2 Million</t>
  </si>
  <si>
    <t>1405.9213</t>
  </si>
  <si>
    <t>Modavate</t>
  </si>
  <si>
    <t>modavate.com</t>
  </si>
  <si>
    <t>1405.0606</t>
  </si>
  <si>
    <t>Buford</t>
  </si>
  <si>
    <t>Arcus Financial Intelligence</t>
  </si>
  <si>
    <t>arcusfi.com</t>
  </si>
  <si>
    <t>1404.0037</t>
  </si>
  <si>
    <t>Digital Resource</t>
  </si>
  <si>
    <t>yourdigitalresource.com</t>
  </si>
  <si>
    <t>1399.7156</t>
  </si>
  <si>
    <t>West Palm Beach</t>
  </si>
  <si>
    <t>Girikon</t>
  </si>
  <si>
    <t>girikon.com</t>
  </si>
  <si>
    <t>1398.2576</t>
  </si>
  <si>
    <t>Liberty Rent Guarantee</t>
  </si>
  <si>
    <t>libertyrent.com</t>
  </si>
  <si>
    <t>1386.454</t>
  </si>
  <si>
    <t>Fairhope</t>
  </si>
  <si>
    <t>Inflowlogistics</t>
  </si>
  <si>
    <t>inflow-ns.com</t>
  </si>
  <si>
    <t>1385.4507</t>
  </si>
  <si>
    <t>Pymetrics</t>
  </si>
  <si>
    <t>pymetrics.com</t>
  </si>
  <si>
    <t>1379.7109</t>
  </si>
  <si>
    <t>Madewell Construction</t>
  </si>
  <si>
    <t>madewell-construction.com</t>
  </si>
  <si>
    <t>6 Million</t>
  </si>
  <si>
    <t>1373.0107</t>
  </si>
  <si>
    <t>Lubbock</t>
  </si>
  <si>
    <t>Power Target</t>
  </si>
  <si>
    <t>electricityrates.com</t>
  </si>
  <si>
    <t>1358.9993</t>
  </si>
  <si>
    <t>Millersville</t>
  </si>
  <si>
    <t>Bidwise</t>
  </si>
  <si>
    <t>http://bidwise.com</t>
  </si>
  <si>
    <t>PR</t>
  </si>
  <si>
    <t>1354.314</t>
  </si>
  <si>
    <t>San Juan</t>
  </si>
  <si>
    <t>Wavicle Data Solutions</t>
  </si>
  <si>
    <t>wavicledata.com</t>
  </si>
  <si>
    <t>1347.2415</t>
  </si>
  <si>
    <t>Red Seat Ventures</t>
  </si>
  <si>
    <t>redseatventures.com</t>
  </si>
  <si>
    <t>1344.2615</t>
  </si>
  <si>
    <t>reCommerce</t>
  </si>
  <si>
    <t>recommercebrands.com</t>
  </si>
  <si>
    <t>33.8 Million</t>
  </si>
  <si>
    <t>1332.9945</t>
  </si>
  <si>
    <t>Design Pickle</t>
  </si>
  <si>
    <t>designpickle.com</t>
  </si>
  <si>
    <t>1329.1787</t>
  </si>
  <si>
    <t>Hyperice</t>
  </si>
  <si>
    <t>http://hyperice.com</t>
  </si>
  <si>
    <t>64.3 Million</t>
  </si>
  <si>
    <t>1327.8114</t>
  </si>
  <si>
    <t>Synfiny Advisors</t>
  </si>
  <si>
    <t>synfiny.com</t>
  </si>
  <si>
    <t>1326.3002</t>
  </si>
  <si>
    <t>MNS1 Express</t>
  </si>
  <si>
    <t>mns1express.com</t>
  </si>
  <si>
    <t>29.1 Million</t>
  </si>
  <si>
    <t>1323.2632</t>
  </si>
  <si>
    <t>Bolingbrook</t>
  </si>
  <si>
    <t>TomboyX</t>
  </si>
  <si>
    <t>tomboyx.com</t>
  </si>
  <si>
    <t>1316.5718</t>
  </si>
  <si>
    <t>ShopPad</t>
  </si>
  <si>
    <t>theshoppad.com</t>
  </si>
  <si>
    <t>1313.9536</t>
  </si>
  <si>
    <t>Carta</t>
  </si>
  <si>
    <t>http://carta.com</t>
  </si>
  <si>
    <t>35.3 Million</t>
  </si>
  <si>
    <t>1301.7557</t>
  </si>
  <si>
    <t>SnackNation</t>
  </si>
  <si>
    <t>http://snacknation.com</t>
  </si>
  <si>
    <t>24.2 Million</t>
  </si>
  <si>
    <t>1293.0075</t>
  </si>
  <si>
    <t>Culver City</t>
  </si>
  <si>
    <t>Staffing as a Mission</t>
  </si>
  <si>
    <t>staffingmission.com</t>
  </si>
  <si>
    <t>1291.1366</t>
  </si>
  <si>
    <t>Azure Knowledge</t>
  </si>
  <si>
    <t>azureknowledge.com</t>
  </si>
  <si>
    <t>19.7 Million</t>
  </si>
  <si>
    <t>1287.5316</t>
  </si>
  <si>
    <t>Piscataway</t>
  </si>
  <si>
    <t>Element78 Partners</t>
  </si>
  <si>
    <t>e78advisors.com</t>
  </si>
  <si>
    <t>1282.6274</t>
  </si>
  <si>
    <t>Oak Brook</t>
  </si>
  <si>
    <t>inVibe Labs</t>
  </si>
  <si>
    <t>invibe.co</t>
  </si>
  <si>
    <t>1281.6939</t>
  </si>
  <si>
    <t>Costa Mesa</t>
  </si>
  <si>
    <t>SimpleNexus</t>
  </si>
  <si>
    <t>http://simplenexus.com</t>
  </si>
  <si>
    <t>1279.3186</t>
  </si>
  <si>
    <t>The Language Group</t>
  </si>
  <si>
    <t>thelanguagegroup.com</t>
  </si>
  <si>
    <t>8.1 Million</t>
  </si>
  <si>
    <t>1278.5516</t>
  </si>
  <si>
    <t>Green Bits</t>
  </si>
  <si>
    <t>greenbits.com</t>
  </si>
  <si>
    <t>5.9 Million</t>
  </si>
  <si>
    <t>1275.5934</t>
  </si>
  <si>
    <t>M2M In Motion</t>
  </si>
  <si>
    <t>m2minmotion.com</t>
  </si>
  <si>
    <t>1270.6676</t>
  </si>
  <si>
    <t>Lombard</t>
  </si>
  <si>
    <t>AdFicient</t>
  </si>
  <si>
    <t>adficient.com</t>
  </si>
  <si>
    <t>1264.9067</t>
  </si>
  <si>
    <t>Saint Louis</t>
  </si>
  <si>
    <t>Raddish Kids</t>
  </si>
  <si>
    <t>raddishkids.com</t>
  </si>
  <si>
    <t>1255.0319</t>
  </si>
  <si>
    <t>Redondo Beach</t>
  </si>
  <si>
    <t>Titan Mechanical</t>
  </si>
  <si>
    <t>titanmech.net</t>
  </si>
  <si>
    <t>16 Million</t>
  </si>
  <si>
    <t>1254.748</t>
  </si>
  <si>
    <t>manassas</t>
  </si>
  <si>
    <t>NanaMacs Clothing</t>
  </si>
  <si>
    <t>nanamacs.com</t>
  </si>
  <si>
    <t>1252.8198</t>
  </si>
  <si>
    <t>Post Falls</t>
  </si>
  <si>
    <t>Perimeter Security Partners</t>
  </si>
  <si>
    <t>perimetersecuritypartners.com</t>
  </si>
  <si>
    <t>1248.1118</t>
  </si>
  <si>
    <t>LYNC Logistics</t>
  </si>
  <si>
    <t>lynclogistics.com</t>
  </si>
  <si>
    <t>28 Million</t>
  </si>
  <si>
    <t>1247.5149</t>
  </si>
  <si>
    <t>Cox Residential</t>
  </si>
  <si>
    <t>coxres.com</t>
  </si>
  <si>
    <t>1240.6025</t>
  </si>
  <si>
    <t>Carmel</t>
  </si>
  <si>
    <t>Stealth-ISS Group</t>
  </si>
  <si>
    <t>stealth-iss.com</t>
  </si>
  <si>
    <t>1240.5595</t>
  </si>
  <si>
    <t>Seeq Corporation</t>
  </si>
  <si>
    <t>seeq.com</t>
  </si>
  <si>
    <t>1240.3105</t>
  </si>
  <si>
    <t>M7 Services</t>
  </si>
  <si>
    <t>m7services.com</t>
  </si>
  <si>
    <t>1237.9324</t>
  </si>
  <si>
    <t>Healthy Human</t>
  </si>
  <si>
    <t>healthyhumanlife.com</t>
  </si>
  <si>
    <t>1232.4509</t>
  </si>
  <si>
    <t>Mt Pleasant</t>
  </si>
  <si>
    <t>Professional Hair Labs</t>
  </si>
  <si>
    <t>prohairlabs.com</t>
  </si>
  <si>
    <t>1231.4356</t>
  </si>
  <si>
    <t>Zephyrhills</t>
  </si>
  <si>
    <t>Strategic Alliance Business Group</t>
  </si>
  <si>
    <t>sabg.com</t>
  </si>
  <si>
    <t>21.7 Million</t>
  </si>
  <si>
    <t>1228.9271</t>
  </si>
  <si>
    <t>Synup</t>
  </si>
  <si>
    <t>http://synup.com</t>
  </si>
  <si>
    <t>1226.6247</t>
  </si>
  <si>
    <t>First Stop Health</t>
  </si>
  <si>
    <t>fshealth.com</t>
  </si>
  <si>
    <t>1226.2361</t>
  </si>
  <si>
    <t>BoxyCharm</t>
  </si>
  <si>
    <t>boxycharm.com</t>
  </si>
  <si>
    <t>137.2 Million</t>
  </si>
  <si>
    <t>1225.5509</t>
  </si>
  <si>
    <t>Pembroke Pines</t>
  </si>
  <si>
    <t>WearMe Pro</t>
  </si>
  <si>
    <t>wearmepro.com</t>
  </si>
  <si>
    <t>1220.8084</t>
  </si>
  <si>
    <t>Tempe</t>
  </si>
  <si>
    <t>Vidoori</t>
  </si>
  <si>
    <t>vidoori.com</t>
  </si>
  <si>
    <t>31.4 Million</t>
  </si>
  <si>
    <t>1220.194</t>
  </si>
  <si>
    <t>Stackify</t>
  </si>
  <si>
    <t>stackify.com</t>
  </si>
  <si>
    <t>1216.3501</t>
  </si>
  <si>
    <t>Leawood</t>
  </si>
  <si>
    <t>XY - The Persistent Company</t>
  </si>
  <si>
    <t>xy.company</t>
  </si>
  <si>
    <t>21.6 Million</t>
  </si>
  <si>
    <t>1210.2205</t>
  </si>
  <si>
    <t>Dental Intelligence</t>
  </si>
  <si>
    <t>http://dentalintel.com</t>
  </si>
  <si>
    <t>1203.7642</t>
  </si>
  <si>
    <t>Pleasant Grove</t>
  </si>
  <si>
    <t>PowerInbox</t>
  </si>
  <si>
    <t>powerinbox.com</t>
  </si>
  <si>
    <t>30.8 Million</t>
  </si>
  <si>
    <t>1202.6661</t>
  </si>
  <si>
    <t>SimpleTire</t>
  </si>
  <si>
    <t>simpletire.com</t>
  </si>
  <si>
    <t>255.9 Million</t>
  </si>
  <si>
    <t>1200.9092</t>
  </si>
  <si>
    <t>Trevose</t>
  </si>
  <si>
    <t>Creative State Marketing</t>
  </si>
  <si>
    <t>creativestatex.com</t>
  </si>
  <si>
    <t>1197.5855</t>
  </si>
  <si>
    <t>UrbanStems</t>
  </si>
  <si>
    <t>urbanstems.com</t>
  </si>
  <si>
    <t>1192.4063</t>
  </si>
  <si>
    <t>GCubed Enterprises</t>
  </si>
  <si>
    <t>gcubedinc.com</t>
  </si>
  <si>
    <t>1191.9137</t>
  </si>
  <si>
    <t>Stafford</t>
  </si>
  <si>
    <t>VideoAmp</t>
  </si>
  <si>
    <t>http://videoamp.com</t>
  </si>
  <si>
    <t>19.5 Million</t>
  </si>
  <si>
    <t>1190.6533</t>
  </si>
  <si>
    <t>SweetScience Marketing</t>
  </si>
  <si>
    <t>gosweetscience.com</t>
  </si>
  <si>
    <t>1186.6111</t>
  </si>
  <si>
    <t>King of Prussia</t>
  </si>
  <si>
    <t>Rented.com</t>
  </si>
  <si>
    <t>rented.com</t>
  </si>
  <si>
    <t>1183.9145</t>
  </si>
  <si>
    <t>Lakarya</t>
  </si>
  <si>
    <t>lakarya.com</t>
  </si>
  <si>
    <t>1180.3138</t>
  </si>
  <si>
    <t>Cosset</t>
  </si>
  <si>
    <t>cossetbathandbody.com</t>
  </si>
  <si>
    <t>1168.8845</t>
  </si>
  <si>
    <t>Salt Lake City</t>
  </si>
  <si>
    <t>South Salt Lake</t>
  </si>
  <si>
    <t>Tomahawk Strategic Solutions</t>
  </si>
  <si>
    <t>tomahawkstrategicsolutions.com</t>
  </si>
  <si>
    <t>1168.2828</t>
  </si>
  <si>
    <t>Della Infotech</t>
  </si>
  <si>
    <t>dellainfotech.com</t>
  </si>
  <si>
    <t>1165.5448</t>
  </si>
  <si>
    <t>Hamilton</t>
  </si>
  <si>
    <t>Realvolve</t>
  </si>
  <si>
    <t>realvolve.com</t>
  </si>
  <si>
    <t>1163.9585</t>
  </si>
  <si>
    <t>Edvenswa Tech</t>
  </si>
  <si>
    <t>edvenswa.com</t>
  </si>
  <si>
    <t>1156.826</t>
  </si>
  <si>
    <t>UpNest</t>
  </si>
  <si>
    <t>upnest.com</t>
  </si>
  <si>
    <t>1152.1347</t>
  </si>
  <si>
    <t>Burlingame</t>
  </si>
  <si>
    <t>Double Wood</t>
  </si>
  <si>
    <t>doublewoodsupplements.com</t>
  </si>
  <si>
    <t>1147.2142</t>
  </si>
  <si>
    <t>Van Law Firm</t>
  </si>
  <si>
    <t>vanlawfirm.com</t>
  </si>
  <si>
    <t>1146.9909</t>
  </si>
  <si>
    <t>Mobile Text Alerts</t>
  </si>
  <si>
    <t>mobile-text-alerts.com</t>
  </si>
  <si>
    <t>1144.3394</t>
  </si>
  <si>
    <t>Lincoln</t>
  </si>
  <si>
    <t>Apogee Stores</t>
  </si>
  <si>
    <t>golfcarttiresupply.com</t>
  </si>
  <si>
    <t>1141.9407</t>
  </si>
  <si>
    <t>New Credit America</t>
  </si>
  <si>
    <t>http://newcreditamerica.com</t>
  </si>
  <si>
    <t>OR</t>
  </si>
  <si>
    <t>15.4 Million</t>
  </si>
  <si>
    <t>1141.8701</t>
  </si>
  <si>
    <t>Bore Tech Utilities</t>
  </si>
  <si>
    <t>http://bore-tech.net</t>
  </si>
  <si>
    <t>9.5 Million</t>
  </si>
  <si>
    <t>1137.2337</t>
  </si>
  <si>
    <t>Anna Marie Events</t>
  </si>
  <si>
    <t>http://annamarieevents.com</t>
  </si>
  <si>
    <t>1135.5552</t>
  </si>
  <si>
    <t>Pattern</t>
  </si>
  <si>
    <t>http://pattern.com</t>
  </si>
  <si>
    <t>211.2 Million</t>
  </si>
  <si>
    <t>1133.4248</t>
  </si>
  <si>
    <t>Advanced Operations Partners</t>
  </si>
  <si>
    <t>advancedoperationspartners.com</t>
  </si>
  <si>
    <t>1130.9366</t>
  </si>
  <si>
    <t>Newline Interactive</t>
  </si>
  <si>
    <t>newline-interactive.com</t>
  </si>
  <si>
    <t>32.7 Million</t>
  </si>
  <si>
    <t>1127.9388</t>
  </si>
  <si>
    <t>Plano</t>
  </si>
  <si>
    <t>Groove.co</t>
  </si>
  <si>
    <t>http://groove.co</t>
  </si>
  <si>
    <t>1120.9253</t>
  </si>
  <si>
    <t>G2</t>
  </si>
  <si>
    <t>g2.com</t>
  </si>
  <si>
    <t>1115.2386</t>
  </si>
  <si>
    <t>Lean Staffing Solutions</t>
  </si>
  <si>
    <t>leanstaffing.com</t>
  </si>
  <si>
    <t>5.6 Million</t>
  </si>
  <si>
    <t>1113.4907</t>
  </si>
  <si>
    <t>Coral Springs</t>
  </si>
  <si>
    <t>Vigene Biosciences</t>
  </si>
  <si>
    <t>vigenebio.com</t>
  </si>
  <si>
    <t>11.6 Million</t>
  </si>
  <si>
    <t>1111.7853</t>
  </si>
  <si>
    <t>Pitisci &amp; Associates</t>
  </si>
  <si>
    <t>tampastaff.com</t>
  </si>
  <si>
    <t>1110.7164</t>
  </si>
  <si>
    <t>CouponCause.com</t>
  </si>
  <si>
    <t>http://couponcause.com</t>
  </si>
  <si>
    <t>1107.6734</t>
  </si>
  <si>
    <t>Topanga</t>
  </si>
  <si>
    <t>Arrive Logistics</t>
  </si>
  <si>
    <t>arrivelogistics.com</t>
  </si>
  <si>
    <t>368.6 Million</t>
  </si>
  <si>
    <t>1107.0864</t>
  </si>
  <si>
    <t>Integrity Cargo Solutions</t>
  </si>
  <si>
    <t>shipintegrity.com</t>
  </si>
  <si>
    <t>1106.5666</t>
  </si>
  <si>
    <t>Cerritos</t>
  </si>
  <si>
    <t>Wireless Everywhere</t>
  </si>
  <si>
    <t>http://wavewireless.co</t>
  </si>
  <si>
    <t>1103.3244</t>
  </si>
  <si>
    <t>AudienceX</t>
  </si>
  <si>
    <t>http://audiencex.com</t>
  </si>
  <si>
    <t>1103.0117</t>
  </si>
  <si>
    <t>Marina Del Rey</t>
  </si>
  <si>
    <t>SOCi</t>
  </si>
  <si>
    <t>meetsoci.com</t>
  </si>
  <si>
    <t>1097.3859</t>
  </si>
  <si>
    <t>Advanced Architectural Products</t>
  </si>
  <si>
    <t>http://smartcisystems.com</t>
  </si>
  <si>
    <t>1095.0865</t>
  </si>
  <si>
    <t>Allegan</t>
  </si>
  <si>
    <t>Proper Media</t>
  </si>
  <si>
    <t>proper.io</t>
  </si>
  <si>
    <t>35.9 Million</t>
  </si>
  <si>
    <t>1093.3815</t>
  </si>
  <si>
    <t>Dispatch Technologies</t>
  </si>
  <si>
    <t>http://dispatch.me</t>
  </si>
  <si>
    <t>1093.3466</t>
  </si>
  <si>
    <t>Kisi Security</t>
  </si>
  <si>
    <t>getkisi.com</t>
  </si>
  <si>
    <t>1093.325</t>
  </si>
  <si>
    <t>BridgeTech</t>
  </si>
  <si>
    <t>http://bridge.tech</t>
  </si>
  <si>
    <t>1091.1066</t>
  </si>
  <si>
    <t>Boomerang Transportation</t>
  </si>
  <si>
    <t>boomerangtrans.com</t>
  </si>
  <si>
    <t>1086.4821</t>
  </si>
  <si>
    <t>E&amp;M Technologies</t>
  </si>
  <si>
    <t>eandmtech.com</t>
  </si>
  <si>
    <t>1083.1819</t>
  </si>
  <si>
    <t>Reston</t>
  </si>
  <si>
    <t>Advertise Purple</t>
  </si>
  <si>
    <t>http://advertisepurple.com</t>
  </si>
  <si>
    <t>1074.5554</t>
  </si>
  <si>
    <t>Spike Brewing Equipment</t>
  </si>
  <si>
    <t>spikebrewing.com</t>
  </si>
  <si>
    <t>1073.5922</t>
  </si>
  <si>
    <t>Milwaukee</t>
  </si>
  <si>
    <t>Pathway Vet Alliance</t>
  </si>
  <si>
    <t>pathwayvets.com</t>
  </si>
  <si>
    <t>374.2 Million</t>
  </si>
  <si>
    <t>1064.536</t>
  </si>
  <si>
    <t>Bailey's Blossoms</t>
  </si>
  <si>
    <t>http://baileysblossoms.com</t>
  </si>
  <si>
    <t>1056.2826</t>
  </si>
  <si>
    <t>AURORA</t>
  </si>
  <si>
    <t>Simple Technology Solutions</t>
  </si>
  <si>
    <t>keepitsts.com</t>
  </si>
  <si>
    <t>1052.2937</t>
  </si>
  <si>
    <t>SkyRun Breckenridge</t>
  </si>
  <si>
    <t>http://breckenridge.skyrun.com</t>
  </si>
  <si>
    <t>1047.1781</t>
  </si>
  <si>
    <t>Breckenridge</t>
  </si>
  <si>
    <t>Clean Juice</t>
  </si>
  <si>
    <t>http://cleanjuice.com</t>
  </si>
  <si>
    <t>1046.9939</t>
  </si>
  <si>
    <t>Charlotte</t>
  </si>
  <si>
    <t>InGenius Prep</t>
  </si>
  <si>
    <t>ingeniusprep.com</t>
  </si>
  <si>
    <t>1046.8096</t>
  </si>
  <si>
    <t>New Haven</t>
  </si>
  <si>
    <t>Aysco Technology Integration</t>
  </si>
  <si>
    <t>ayscoinc.com</t>
  </si>
  <si>
    <t>1045.6964</t>
  </si>
  <si>
    <t>kent</t>
  </si>
  <si>
    <t>Kenna Security</t>
  </si>
  <si>
    <t>kennasecurity.com</t>
  </si>
  <si>
    <t>13.2 Million</t>
  </si>
  <si>
    <t>1044.9641</t>
  </si>
  <si>
    <t>CarLotz</t>
  </si>
  <si>
    <t>carlotz.com</t>
  </si>
  <si>
    <t>38.5 Million</t>
  </si>
  <si>
    <t>1043.8893</t>
  </si>
  <si>
    <t>Richmond</t>
  </si>
  <si>
    <t>Assured Consulting Solutions</t>
  </si>
  <si>
    <t>assured-consulting.com</t>
  </si>
  <si>
    <t>21.3 Million</t>
  </si>
  <si>
    <t>1043.6166</t>
  </si>
  <si>
    <t>The Garrett Companies</t>
  </si>
  <si>
    <t>thegarrettco.com</t>
  </si>
  <si>
    <t>67.8 Million</t>
  </si>
  <si>
    <t>1043.2461</t>
  </si>
  <si>
    <t>Greenwood</t>
  </si>
  <si>
    <t>Era Transport</t>
  </si>
  <si>
    <t>goeratransport.com</t>
  </si>
  <si>
    <t>1041.7625</t>
  </si>
  <si>
    <t>M-Communications</t>
  </si>
  <si>
    <t>mcommwireless.com</t>
  </si>
  <si>
    <t>1040.1937</t>
  </si>
  <si>
    <t>Evans</t>
  </si>
  <si>
    <t>ClickFunnels</t>
  </si>
  <si>
    <t>clickfunnels.com</t>
  </si>
  <si>
    <t>94.6 Million</t>
  </si>
  <si>
    <t>1034.8425</t>
  </si>
  <si>
    <t>Eagle</t>
  </si>
  <si>
    <t>BCM London</t>
  </si>
  <si>
    <t>bcmlondon.com</t>
  </si>
  <si>
    <t>2.4 Million</t>
  </si>
  <si>
    <t>1033.3863</t>
  </si>
  <si>
    <t>Uptime</t>
  </si>
  <si>
    <t>http://uptimeenergy.com</t>
  </si>
  <si>
    <t>1031.4816</t>
  </si>
  <si>
    <t>Van Nuys</t>
  </si>
  <si>
    <t>Competitive Range Solutions</t>
  </si>
  <si>
    <t>getcrs.com</t>
  </si>
  <si>
    <t>1031.0775</t>
  </si>
  <si>
    <t>Alton</t>
  </si>
  <si>
    <t>Real Broker</t>
  </si>
  <si>
    <t>joinreal.com</t>
  </si>
  <si>
    <t>1030.5074</t>
  </si>
  <si>
    <t>Buhler Commercial</t>
  </si>
  <si>
    <t>http://buhlercommercial.com</t>
  </si>
  <si>
    <t>1022.9622</t>
  </si>
  <si>
    <t>Trailhead Marketing</t>
  </si>
  <si>
    <t>http://trailheadmarketing.com</t>
  </si>
  <si>
    <t>1021.1287</t>
  </si>
  <si>
    <t>Factor 75</t>
  </si>
  <si>
    <t>factor75.com</t>
  </si>
  <si>
    <t>1018.1919</t>
  </si>
  <si>
    <t>Batavia</t>
  </si>
  <si>
    <t>Algolia</t>
  </si>
  <si>
    <t>http://algolia.com</t>
  </si>
  <si>
    <t>1014.7548</t>
  </si>
  <si>
    <t>Midway Dental Supply</t>
  </si>
  <si>
    <t>midwaydental.com</t>
  </si>
  <si>
    <t>74.3 Million</t>
  </si>
  <si>
    <t>1013.1064</t>
  </si>
  <si>
    <t>Livonia</t>
  </si>
  <si>
    <t>eAudit</t>
  </si>
  <si>
    <t>eaudit.com</t>
  </si>
  <si>
    <t>1006.828</t>
  </si>
  <si>
    <t>Emerald Isle</t>
  </si>
  <si>
    <t>Panagora Group</t>
  </si>
  <si>
    <t>panagoragroup.net</t>
  </si>
  <si>
    <t>1002.4813</t>
  </si>
  <si>
    <t>MCI</t>
  </si>
  <si>
    <t>http://mci.world</t>
  </si>
  <si>
    <t>IA</t>
  </si>
  <si>
    <t>45.1 Million</t>
  </si>
  <si>
    <t>1002.0532</t>
  </si>
  <si>
    <t>Iowa City</t>
  </si>
  <si>
    <t>Abrams Realty</t>
  </si>
  <si>
    <t>abramshomes.com</t>
  </si>
  <si>
    <t>1001.6224</t>
  </si>
  <si>
    <t>Pelican Waste &amp; Debris</t>
  </si>
  <si>
    <t>pelicanwaste.net</t>
  </si>
  <si>
    <t>18.6 Million</t>
  </si>
  <si>
    <t>998.0293</t>
  </si>
  <si>
    <t>Please Select</t>
  </si>
  <si>
    <t>Gametime</t>
  </si>
  <si>
    <t>gametime.co</t>
  </si>
  <si>
    <t>159.7 Million</t>
  </si>
  <si>
    <t>996.0228</t>
  </si>
  <si>
    <t>Morning Lavender</t>
  </si>
  <si>
    <t>morninglavender.com</t>
  </si>
  <si>
    <t>992.6647</t>
  </si>
  <si>
    <t>Tustin</t>
  </si>
  <si>
    <t>Keypath Education</t>
  </si>
  <si>
    <t>keypathedu.com</t>
  </si>
  <si>
    <t>29.8 Million</t>
  </si>
  <si>
    <t>987.1937</t>
  </si>
  <si>
    <t>Schaumberg</t>
  </si>
  <si>
    <t>Thigo International</t>
  </si>
  <si>
    <t>gemorie.com</t>
  </si>
  <si>
    <t>987.0424</t>
  </si>
  <si>
    <t>SAN GABRIEL</t>
  </si>
  <si>
    <t>Saved By The Dress</t>
  </si>
  <si>
    <t>savedbythedress.com</t>
  </si>
  <si>
    <t>11.3 Million</t>
  </si>
  <si>
    <t>986.3578</t>
  </si>
  <si>
    <t>Starc Systems</t>
  </si>
  <si>
    <t>http://starcsystems.com</t>
  </si>
  <si>
    <t>983.4521</t>
  </si>
  <si>
    <t>Brunswick</t>
  </si>
  <si>
    <t>Angel Heart Boutique</t>
  </si>
  <si>
    <t>http://angelheartboutique.com</t>
  </si>
  <si>
    <t>OK</t>
  </si>
  <si>
    <t>980.628</t>
  </si>
  <si>
    <t>Oklahoma City, OK</t>
  </si>
  <si>
    <t>Edmond</t>
  </si>
  <si>
    <t>ARM Consulting</t>
  </si>
  <si>
    <t>armconsultingonline.com</t>
  </si>
  <si>
    <t>976.7611</t>
  </si>
  <si>
    <t>Leesburg</t>
  </si>
  <si>
    <t>Chacka Marketing</t>
  </si>
  <si>
    <t>chackamarketing.com</t>
  </si>
  <si>
    <t>18.8 Million</t>
  </si>
  <si>
    <t>971.014</t>
  </si>
  <si>
    <t>MapleMark Bank</t>
  </si>
  <si>
    <t>maplemarkbank.com</t>
  </si>
  <si>
    <t>7.5 Million</t>
  </si>
  <si>
    <t>967.5713</t>
  </si>
  <si>
    <t>Vonlane</t>
  </si>
  <si>
    <t>vonlane.com</t>
  </si>
  <si>
    <t>967.2683</t>
  </si>
  <si>
    <t>Prosper Group</t>
  </si>
  <si>
    <t>http://prospergroupcorp.com</t>
  </si>
  <si>
    <t>966.4424</t>
  </si>
  <si>
    <t>Point3 Security</t>
  </si>
  <si>
    <t>ittakesahuman.com</t>
  </si>
  <si>
    <t>966.1704</t>
  </si>
  <si>
    <t>Perry Hall</t>
  </si>
  <si>
    <t>Directive</t>
  </si>
  <si>
    <t>directiveconsulting.com</t>
  </si>
  <si>
    <t>965.3391</t>
  </si>
  <si>
    <t>Alkami Technology</t>
  </si>
  <si>
    <t>alkami.com</t>
  </si>
  <si>
    <t>52.3 Million</t>
  </si>
  <si>
    <t>957.6592</t>
  </si>
  <si>
    <t>QuickBox Fulfillment</t>
  </si>
  <si>
    <t>quickbox.com</t>
  </si>
  <si>
    <t>40 Million</t>
  </si>
  <si>
    <t>957.0621</t>
  </si>
  <si>
    <t>SandsRx</t>
  </si>
  <si>
    <t>sandsrx.com</t>
  </si>
  <si>
    <t>42.9 Million</t>
  </si>
  <si>
    <t>956.4093</t>
  </si>
  <si>
    <t>Wylie</t>
  </si>
  <si>
    <t>The Building People</t>
  </si>
  <si>
    <t>http://thebuildingpeople.com</t>
  </si>
  <si>
    <t>955.4026</t>
  </si>
  <si>
    <t>LEESBURG</t>
  </si>
  <si>
    <t>The SnapBar</t>
  </si>
  <si>
    <t>thesnapbar.com</t>
  </si>
  <si>
    <t>947.212</t>
  </si>
  <si>
    <t>Gig Harbor</t>
  </si>
  <si>
    <t>FitSmallBusiness.com</t>
  </si>
  <si>
    <t>fitsmallbusiness.com</t>
  </si>
  <si>
    <t>946.607</t>
  </si>
  <si>
    <t>Powerful Professionals</t>
  </si>
  <si>
    <t>http://powerfulprofessionals.com</t>
  </si>
  <si>
    <t>935.0348</t>
  </si>
  <si>
    <t>Alpharetta</t>
  </si>
  <si>
    <t>Probo Medical</t>
  </si>
  <si>
    <t>probomedical.com</t>
  </si>
  <si>
    <t>30.1 Million</t>
  </si>
  <si>
    <t>926.8953</t>
  </si>
  <si>
    <t>Fishers</t>
  </si>
  <si>
    <t>Spotio</t>
  </si>
  <si>
    <t>http://spotio.com</t>
  </si>
  <si>
    <t>924.4441</t>
  </si>
  <si>
    <t>Prime Meridian Capital Management</t>
  </si>
  <si>
    <t>pmifunds.com</t>
  </si>
  <si>
    <t>922.4978</t>
  </si>
  <si>
    <t>Walnut Creek</t>
  </si>
  <si>
    <t>Fox Dealer</t>
  </si>
  <si>
    <t>foxdealer.com</t>
  </si>
  <si>
    <t>22.1 Million</t>
  </si>
  <si>
    <t>916.0994</t>
  </si>
  <si>
    <t>Kubikware</t>
  </si>
  <si>
    <t>http://kubikware.com</t>
  </si>
  <si>
    <t>916.067</t>
  </si>
  <si>
    <t>Aventura</t>
  </si>
  <si>
    <t>Rocket Referrals</t>
  </si>
  <si>
    <t>rocketreferrals.com</t>
  </si>
  <si>
    <t>913.7351</t>
  </si>
  <si>
    <t>Des Moines, IA</t>
  </si>
  <si>
    <t>Des Moines</t>
  </si>
  <si>
    <t>Bonusly</t>
  </si>
  <si>
    <t>bonus.ly</t>
  </si>
  <si>
    <t>912.0135</t>
  </si>
  <si>
    <t>Boulder, CO</t>
  </si>
  <si>
    <t>Boulder</t>
  </si>
  <si>
    <t>Trident Transport</t>
  </si>
  <si>
    <t>tridenttransport.com</t>
  </si>
  <si>
    <t>31.3 Million</t>
  </si>
  <si>
    <t>910.9692</t>
  </si>
  <si>
    <t>The Fila Group</t>
  </si>
  <si>
    <t>filagroup.com</t>
  </si>
  <si>
    <t>904.6206</t>
  </si>
  <si>
    <t>Seaman's Beverage and Logistics</t>
  </si>
  <si>
    <t>seamansimports.com</t>
  </si>
  <si>
    <t>904.3711</t>
  </si>
  <si>
    <t>Belleville</t>
  </si>
  <si>
    <t>ServiceTitan</t>
  </si>
  <si>
    <t>servicetitan.com</t>
  </si>
  <si>
    <t>59.4 Million</t>
  </si>
  <si>
    <t>903.1891</t>
  </si>
  <si>
    <t>Glendale</t>
  </si>
  <si>
    <t>BlueWave Solar</t>
  </si>
  <si>
    <t>http://bluewavesolar.com</t>
  </si>
  <si>
    <t>78.6 Million</t>
  </si>
  <si>
    <t>902.2013</t>
  </si>
  <si>
    <t>Resource Financial</t>
  </si>
  <si>
    <t>resourcefinancialservices.com</t>
  </si>
  <si>
    <t>11.4 Million</t>
  </si>
  <si>
    <t>900.6956</t>
  </si>
  <si>
    <t>Columbia, SC</t>
  </si>
  <si>
    <t>Saprex</t>
  </si>
  <si>
    <t>saprex.com</t>
  </si>
  <si>
    <t>900.4613</t>
  </si>
  <si>
    <t>Gastonia</t>
  </si>
  <si>
    <t>Simple Energy</t>
  </si>
  <si>
    <t>simpleenergy.com</t>
  </si>
  <si>
    <t>45.4 Million</t>
  </si>
  <si>
    <t>896.6761</t>
  </si>
  <si>
    <t>New Energy Equity</t>
  </si>
  <si>
    <t>newenergyequity.com</t>
  </si>
  <si>
    <t>52.4 Million</t>
  </si>
  <si>
    <t>895.3273</t>
  </si>
  <si>
    <t>Annapolis</t>
  </si>
  <si>
    <t>Vedder Holsters</t>
  </si>
  <si>
    <t>vedderholsters.com</t>
  </si>
  <si>
    <t>894.6812</t>
  </si>
  <si>
    <t>Mount Dora</t>
  </si>
  <si>
    <t>FloWater</t>
  </si>
  <si>
    <t>myflowater.com</t>
  </si>
  <si>
    <t>893.627</t>
  </si>
  <si>
    <t>Vaughan Buckley Construction</t>
  </si>
  <si>
    <t>vbc.co</t>
  </si>
  <si>
    <t>890.8946</t>
  </si>
  <si>
    <t>Acacia Counseling &amp; Wellness</t>
  </si>
  <si>
    <t>acaciacw.com</t>
  </si>
  <si>
    <t>889.6434</t>
  </si>
  <si>
    <t>Goleta</t>
  </si>
  <si>
    <t>Every Door Real Estate</t>
  </si>
  <si>
    <t>http://everydoorrealestate.com</t>
  </si>
  <si>
    <t>886.8411</t>
  </si>
  <si>
    <t>Thought Logic Consulting</t>
  </si>
  <si>
    <t>thought-logic.com</t>
  </si>
  <si>
    <t>871.3972</t>
  </si>
  <si>
    <t>PBG Consulting</t>
  </si>
  <si>
    <t>pbgconsult.com</t>
  </si>
  <si>
    <t>870.5457</t>
  </si>
  <si>
    <t>Mclean</t>
  </si>
  <si>
    <t>Sarvicus</t>
  </si>
  <si>
    <t>sarvicus.com</t>
  </si>
  <si>
    <t>870.4774</t>
  </si>
  <si>
    <t>Universal Processing</t>
  </si>
  <si>
    <t>uprocessing.com</t>
  </si>
  <si>
    <t>869.749</t>
  </si>
  <si>
    <t>The Apella Group</t>
  </si>
  <si>
    <t>helmpartners.com</t>
  </si>
  <si>
    <t>868.61</t>
  </si>
  <si>
    <t>Plymouth Meeting</t>
  </si>
  <si>
    <t>Lemonaid Health</t>
  </si>
  <si>
    <t>http://lemonaidhealth.com</t>
  </si>
  <si>
    <t>868.2749</t>
  </si>
  <si>
    <t>Coulee Techlink</t>
  </si>
  <si>
    <t>couleetechlink.com</t>
  </si>
  <si>
    <t>865.7977</t>
  </si>
  <si>
    <t>HOLMEN</t>
  </si>
  <si>
    <t>Transform Group</t>
  </si>
  <si>
    <t>transformgroup.com</t>
  </si>
  <si>
    <t>864.7947</t>
  </si>
  <si>
    <t>JP Ecommerce</t>
  </si>
  <si>
    <t>jpecommerce.com</t>
  </si>
  <si>
    <t>18.1 Million</t>
  </si>
  <si>
    <t>864.2981</t>
  </si>
  <si>
    <t>Blaine</t>
  </si>
  <si>
    <t>Hardcore Fitness Boot Camp</t>
  </si>
  <si>
    <t>http://hardcorefitnessbootcamp.com</t>
  </si>
  <si>
    <t>863.2357</t>
  </si>
  <si>
    <t>Santa Clarita</t>
  </si>
  <si>
    <t>cellhelmet</t>
  </si>
  <si>
    <t>cellhelmet.com</t>
  </si>
  <si>
    <t>861.2496</t>
  </si>
  <si>
    <t>Sewickley</t>
  </si>
  <si>
    <t>Conga</t>
  </si>
  <si>
    <t>conga.com</t>
  </si>
  <si>
    <t>84.3 Million</t>
  </si>
  <si>
    <t>857.5312</t>
  </si>
  <si>
    <t>Westminster</t>
  </si>
  <si>
    <t>Blast Tech</t>
  </si>
  <si>
    <t>blasttech.com</t>
  </si>
  <si>
    <t>856.8278</t>
  </si>
  <si>
    <t>Brossard</t>
  </si>
  <si>
    <t>LoanPaymentPro</t>
  </si>
  <si>
    <t>loanpaymentpro.com</t>
  </si>
  <si>
    <t>855.3665</t>
  </si>
  <si>
    <t>Bloomingdale</t>
  </si>
  <si>
    <t>Admera Health</t>
  </si>
  <si>
    <t>admerahealth.com</t>
  </si>
  <si>
    <t>854.5555</t>
  </si>
  <si>
    <t>Professional Realty Services International</t>
  </si>
  <si>
    <t>professionalrealtyservices.com</t>
  </si>
  <si>
    <t>27.2 Million</t>
  </si>
  <si>
    <t>854.0844</t>
  </si>
  <si>
    <t>Spokane</t>
  </si>
  <si>
    <t>Social Sparkling Wine</t>
  </si>
  <si>
    <t>http://socialsparklingwine.com</t>
  </si>
  <si>
    <t>852.856</t>
  </si>
  <si>
    <t>TicketSauce.com</t>
  </si>
  <si>
    <t>ticketsauce.com</t>
  </si>
  <si>
    <t>852.2349</t>
  </si>
  <si>
    <t>ProSource360 Consulting Services</t>
  </si>
  <si>
    <t>http://prosource360.com</t>
  </si>
  <si>
    <t>8.7 Million</t>
  </si>
  <si>
    <t>850.2422</t>
  </si>
  <si>
    <t>Spinnaker Consulting Group</t>
  </si>
  <si>
    <t>http://spinnakerconsultinggroup.com</t>
  </si>
  <si>
    <t>850.1989</t>
  </si>
  <si>
    <t>Maxx Builders and Designers</t>
  </si>
  <si>
    <t>maxxbuilders.com</t>
  </si>
  <si>
    <t>847.9453</t>
  </si>
  <si>
    <t>Vape Guys</t>
  </si>
  <si>
    <t>vapeguysinc.com</t>
  </si>
  <si>
    <t>845.4617</t>
  </si>
  <si>
    <t>COLONIAL HEIGHTS</t>
  </si>
  <si>
    <t>Y-Tech</t>
  </si>
  <si>
    <t>http://ytechllc.com</t>
  </si>
  <si>
    <t>12.6 Million</t>
  </si>
  <si>
    <t>844.4332</t>
  </si>
  <si>
    <t>Annapolis Junction</t>
  </si>
  <si>
    <t>Silver Trucking</t>
  </si>
  <si>
    <t>http://silvertruckingllc.com</t>
  </si>
  <si>
    <t>843.0976</t>
  </si>
  <si>
    <t>ST LOUIS</t>
  </si>
  <si>
    <t>Linux Academy</t>
  </si>
  <si>
    <t>linuxacademy.com</t>
  </si>
  <si>
    <t>842.3905</t>
  </si>
  <si>
    <t>Keller</t>
  </si>
  <si>
    <t>Spartan Armor Systems</t>
  </si>
  <si>
    <t>spartanarmorsystems.com</t>
  </si>
  <si>
    <t>837.0901</t>
  </si>
  <si>
    <t>Tucson</t>
  </si>
  <si>
    <t>Mainsail Group</t>
  </si>
  <si>
    <t>mainsailgroupinc.com</t>
  </si>
  <si>
    <t>836.2412</t>
  </si>
  <si>
    <t>Bedford</t>
  </si>
  <si>
    <t>Baybridge Pharmacy Corp</t>
  </si>
  <si>
    <t>baybridgepharmacy.com</t>
  </si>
  <si>
    <t>833.8577</t>
  </si>
  <si>
    <t>Bayside</t>
  </si>
  <si>
    <t>Quantico Tactical</t>
  </si>
  <si>
    <t>quanticotactical.com</t>
  </si>
  <si>
    <t>492.5 Million</t>
  </si>
  <si>
    <t>831.3181</t>
  </si>
  <si>
    <t>Aberdeen</t>
  </si>
  <si>
    <t>Knewsales Group</t>
  </si>
  <si>
    <t>knewsales.com</t>
  </si>
  <si>
    <t>829.6204</t>
  </si>
  <si>
    <t>Beauty Bakerie Cosmetics Brand</t>
  </si>
  <si>
    <t>beautybakerie.com</t>
  </si>
  <si>
    <t>828.265</t>
  </si>
  <si>
    <t>Two Bulls</t>
  </si>
  <si>
    <t>twobulls.com</t>
  </si>
  <si>
    <t>828.0315</t>
  </si>
  <si>
    <t>Nickel &amp; Suede</t>
  </si>
  <si>
    <t>nickelandsuede.com</t>
  </si>
  <si>
    <t>827.665</t>
  </si>
  <si>
    <t>Liberty</t>
  </si>
  <si>
    <t>Teknismart Solutions</t>
  </si>
  <si>
    <t>teknismart.com</t>
  </si>
  <si>
    <t>825.9947</t>
  </si>
  <si>
    <t>Sprout School Supplies</t>
  </si>
  <si>
    <t>sproutsupplies.com</t>
  </si>
  <si>
    <t>823.9295</t>
  </si>
  <si>
    <t>Colonial Beach</t>
  </si>
  <si>
    <t>Kuli Kuli Foods</t>
  </si>
  <si>
    <t>kulikulifoods.com</t>
  </si>
  <si>
    <t>819.8336</t>
  </si>
  <si>
    <t>LifeHealth</t>
  </si>
  <si>
    <t>lifehealthcorp.com</t>
  </si>
  <si>
    <t>818.4313</t>
  </si>
  <si>
    <t>Littleton</t>
  </si>
  <si>
    <t>Peaxy</t>
  </si>
  <si>
    <t>peaxy.net</t>
  </si>
  <si>
    <t>817.2645</t>
  </si>
  <si>
    <t>Private Label Extensions</t>
  </si>
  <si>
    <t>privatelabelextensions.com</t>
  </si>
  <si>
    <t>7.9 Million</t>
  </si>
  <si>
    <t>816.7485</t>
  </si>
  <si>
    <t>Retail Service Systems</t>
  </si>
  <si>
    <t>retailservicesystems.com</t>
  </si>
  <si>
    <t>53.5 Million</t>
  </si>
  <si>
    <t>816.4544</t>
  </si>
  <si>
    <t>Dublin</t>
  </si>
  <si>
    <t>Icon Building Supplies</t>
  </si>
  <si>
    <t>http://iconusinc.com</t>
  </si>
  <si>
    <t>816.3923</t>
  </si>
  <si>
    <t>Prime Technical Services</t>
  </si>
  <si>
    <t>prime-ts.com</t>
  </si>
  <si>
    <t>815.7022</t>
  </si>
  <si>
    <t>Hyper Networks</t>
  </si>
  <si>
    <t>hypernetworks.com</t>
  </si>
  <si>
    <t>815.1515</t>
  </si>
  <si>
    <t>Henderson</t>
  </si>
  <si>
    <t>Out of the Box Technology</t>
  </si>
  <si>
    <t>http://outoftheboxtechnology.com</t>
  </si>
  <si>
    <t>814.314</t>
  </si>
  <si>
    <t>Tigard</t>
  </si>
  <si>
    <t>Aldevra</t>
  </si>
  <si>
    <t>aldevra.com</t>
  </si>
  <si>
    <t>813.0647</t>
  </si>
  <si>
    <t>PORTAGE</t>
  </si>
  <si>
    <t>Native Digital</t>
  </si>
  <si>
    <t>nativedigital.com</t>
  </si>
  <si>
    <t>812.0061</t>
  </si>
  <si>
    <t>Karya Property Management</t>
  </si>
  <si>
    <t>karyamanagement.com</t>
  </si>
  <si>
    <t>171.8 Million</t>
  </si>
  <si>
    <t>810.9293</t>
  </si>
  <si>
    <t>Full Circle Brands</t>
  </si>
  <si>
    <t>fullcirclehome.com</t>
  </si>
  <si>
    <t>31.6 Million</t>
  </si>
  <si>
    <t>810.5992</t>
  </si>
  <si>
    <t>Harbor Compliance</t>
  </si>
  <si>
    <t>harborcompliance.com</t>
  </si>
  <si>
    <t>810.3435</t>
  </si>
  <si>
    <t>LEDMyplace.com</t>
  </si>
  <si>
    <t>http://ledmyplace.com</t>
  </si>
  <si>
    <t>809.8897</t>
  </si>
  <si>
    <t>Louisville</t>
  </si>
  <si>
    <t>NEXgistics</t>
  </si>
  <si>
    <t>http://nexgistics.com</t>
  </si>
  <si>
    <t>809.7795</t>
  </si>
  <si>
    <t>Buffalo</t>
  </si>
  <si>
    <t>Concourse Federal Group</t>
  </si>
  <si>
    <t>concoursefederal.com</t>
  </si>
  <si>
    <t>809.2415</t>
  </si>
  <si>
    <t>Elite Insurance Partners</t>
  </si>
  <si>
    <t>eliteinsurancepartners.com</t>
  </si>
  <si>
    <t>808.5248</t>
  </si>
  <si>
    <t>SBGA</t>
  </si>
  <si>
    <t>sbga.com</t>
  </si>
  <si>
    <t>37.6 Million</t>
  </si>
  <si>
    <t>808.4809</t>
  </si>
  <si>
    <t>Pentwater Furnishing</t>
  </si>
  <si>
    <t>pwcabinetry.com</t>
  </si>
  <si>
    <t>807.7741</t>
  </si>
  <si>
    <t>BayInfotech</t>
  </si>
  <si>
    <t>bay-infotech.com</t>
  </si>
  <si>
    <t>11 Million</t>
  </si>
  <si>
    <t>805.0741</t>
  </si>
  <si>
    <t>XY Planning Network</t>
  </si>
  <si>
    <t>xyplanningnetwork.com</t>
  </si>
  <si>
    <t>803.9375</t>
  </si>
  <si>
    <t>Bozeman</t>
  </si>
  <si>
    <t>Gymguyz</t>
  </si>
  <si>
    <t>http://gymguyz.com</t>
  </si>
  <si>
    <t>801.4483</t>
  </si>
  <si>
    <t>Plainview</t>
  </si>
  <si>
    <t>Steward Construction Services</t>
  </si>
  <si>
    <t>steward-construction.com</t>
  </si>
  <si>
    <t>800.5729</t>
  </si>
  <si>
    <t>Fusion</t>
  </si>
  <si>
    <t>fusionehr.com</t>
  </si>
  <si>
    <t>800.3857</t>
  </si>
  <si>
    <t>Woodbridge</t>
  </si>
  <si>
    <t>PositivePsyche.Biz Corp</t>
  </si>
  <si>
    <t>positivepsyche.biz</t>
  </si>
  <si>
    <t>797.3351</t>
  </si>
  <si>
    <t>GridGain Systems</t>
  </si>
  <si>
    <t>gridgain.com</t>
  </si>
  <si>
    <t>797.0859</t>
  </si>
  <si>
    <t>Foster City</t>
  </si>
  <si>
    <t>Levvel</t>
  </si>
  <si>
    <t>levvel.io</t>
  </si>
  <si>
    <t>27.4 Million</t>
  </si>
  <si>
    <t>794.1834</t>
  </si>
  <si>
    <t>Employdrive</t>
  </si>
  <si>
    <t>employdrive.com</t>
  </si>
  <si>
    <t>794.0045</t>
  </si>
  <si>
    <t>BairesDev</t>
  </si>
  <si>
    <t>bairesdev.com</t>
  </si>
  <si>
    <t>17.2 Million</t>
  </si>
  <si>
    <t>791.5612</t>
  </si>
  <si>
    <t>Campbell</t>
  </si>
  <si>
    <t>TripleLift</t>
  </si>
  <si>
    <t>triplelift.com</t>
  </si>
  <si>
    <t>138.5 Million</t>
  </si>
  <si>
    <t>790.1498</t>
  </si>
  <si>
    <t>Digital Hyve</t>
  </si>
  <si>
    <t>digitalhyve.com</t>
  </si>
  <si>
    <t>786.7496</t>
  </si>
  <si>
    <t>Syracuse</t>
  </si>
  <si>
    <t>Printful</t>
  </si>
  <si>
    <t>printful.com</t>
  </si>
  <si>
    <t>77.4 Million</t>
  </si>
  <si>
    <t>785.5059</t>
  </si>
  <si>
    <t>Ashley Black Guru</t>
  </si>
  <si>
    <t>fasciablaster.com</t>
  </si>
  <si>
    <t>16.7 Million</t>
  </si>
  <si>
    <t>784.2647</t>
  </si>
  <si>
    <t>Pearland</t>
  </si>
  <si>
    <t>Phoenix Operations Group</t>
  </si>
  <si>
    <t>phoenix-opsgroup.com</t>
  </si>
  <si>
    <t>783.7476</t>
  </si>
  <si>
    <t>Woodbine</t>
  </si>
  <si>
    <t>Talk IQ Media</t>
  </si>
  <si>
    <t>talkiqmedia.com</t>
  </si>
  <si>
    <t>777.7151</t>
  </si>
  <si>
    <t>Nesconset</t>
  </si>
  <si>
    <t>GovernmentCIO</t>
  </si>
  <si>
    <t>http://governmentcio.com</t>
  </si>
  <si>
    <t>70.7 Million</t>
  </si>
  <si>
    <t>775.735</t>
  </si>
  <si>
    <t>Draken International</t>
  </si>
  <si>
    <t>drakenintl.com</t>
  </si>
  <si>
    <t>46.4 Million</t>
  </si>
  <si>
    <t>775.2988</t>
  </si>
  <si>
    <t>Lakeland</t>
  </si>
  <si>
    <t>Tierra Encantada</t>
  </si>
  <si>
    <t>http://tierraencantada.com</t>
  </si>
  <si>
    <t>773.746</t>
  </si>
  <si>
    <t>The Digital Ring</t>
  </si>
  <si>
    <t>thedigitalring.com</t>
  </si>
  <si>
    <t>773.5206</t>
  </si>
  <si>
    <t>FNEX</t>
  </si>
  <si>
    <t>fnex.com</t>
  </si>
  <si>
    <t>771.864</t>
  </si>
  <si>
    <t>Elite Transit Solutions</t>
  </si>
  <si>
    <t>elitetransit.com</t>
  </si>
  <si>
    <t>41.9 Million</t>
  </si>
  <si>
    <t>771.0028</t>
  </si>
  <si>
    <t>Nexus Pharmaceuticals</t>
  </si>
  <si>
    <t>nexuspharma.net</t>
  </si>
  <si>
    <t>79.6 Million</t>
  </si>
  <si>
    <t>769.6174</t>
  </si>
  <si>
    <t>Lincolnshire</t>
  </si>
  <si>
    <t>Dynamo Technologies</t>
  </si>
  <si>
    <t>dynamotechnologies.com</t>
  </si>
  <si>
    <t>16.4 Million</t>
  </si>
  <si>
    <t>768.6774</t>
  </si>
  <si>
    <t>Dignari</t>
  </si>
  <si>
    <t>dignari.com</t>
  </si>
  <si>
    <t>12.5 Million</t>
  </si>
  <si>
    <t>767.8871</t>
  </si>
  <si>
    <t>All-Pro Electric</t>
  </si>
  <si>
    <t>allproelectric.com</t>
  </si>
  <si>
    <t>37.3 Million</t>
  </si>
  <si>
    <t>767.4339</t>
  </si>
  <si>
    <t>Haverhill</t>
  </si>
  <si>
    <t>Alphacore</t>
  </si>
  <si>
    <t>alphacoreinc.com</t>
  </si>
  <si>
    <t>766.8987</t>
  </si>
  <si>
    <t>Breakthrough Physical Therapy Marketing</t>
  </si>
  <si>
    <t>breakthroughptmarketing.com</t>
  </si>
  <si>
    <t>764.9423</t>
  </si>
  <si>
    <t>Jackson</t>
  </si>
  <si>
    <t>Kingsview Partners</t>
  </si>
  <si>
    <t>kingsview.com</t>
  </si>
  <si>
    <t>763.6905</t>
  </si>
  <si>
    <t>Grants Pass</t>
  </si>
  <si>
    <t>GlobalPro Recovery</t>
  </si>
  <si>
    <t>getglobalpro.com</t>
  </si>
  <si>
    <t>762.6133</t>
  </si>
  <si>
    <t>Coral Gables</t>
  </si>
  <si>
    <t>FreeAlliance.com</t>
  </si>
  <si>
    <t>freealliance.com</t>
  </si>
  <si>
    <t>17.1 Million</t>
  </si>
  <si>
    <t>758.8236</t>
  </si>
  <si>
    <t>HealthCare.com</t>
  </si>
  <si>
    <t>healthcare.com</t>
  </si>
  <si>
    <t>45.5 Million</t>
  </si>
  <si>
    <t>758.5547</t>
  </si>
  <si>
    <t>Ansley Operating Holding Company</t>
  </si>
  <si>
    <t>ansleyatlanta.com</t>
  </si>
  <si>
    <t>758.4798</t>
  </si>
  <si>
    <t>Blue Marble Payroll</t>
  </si>
  <si>
    <t>bluemarblepayroll.com</t>
  </si>
  <si>
    <t>758.1191</t>
  </si>
  <si>
    <t>Skokie</t>
  </si>
  <si>
    <t>Green Powered Technology</t>
  </si>
  <si>
    <t>greenpoweredtechnology.com</t>
  </si>
  <si>
    <t>756.4864</t>
  </si>
  <si>
    <t>Conversion Logix</t>
  </si>
  <si>
    <t>conversionlogix.com</t>
  </si>
  <si>
    <t>754.7579</t>
  </si>
  <si>
    <t>Bothell</t>
  </si>
  <si>
    <t>Jay Morrison Academy</t>
  </si>
  <si>
    <t>jaymorrisonacademy.com</t>
  </si>
  <si>
    <t>754.6554</t>
  </si>
  <si>
    <t>Anson Belt</t>
  </si>
  <si>
    <t>ansonbelt.com</t>
  </si>
  <si>
    <t>754.359</t>
  </si>
  <si>
    <t>North Myrtle Beach</t>
  </si>
  <si>
    <t>Braeden Engineering</t>
  </si>
  <si>
    <t>braedenengr.com</t>
  </si>
  <si>
    <t>754.0266</t>
  </si>
  <si>
    <t>Social Fulcrum</t>
  </si>
  <si>
    <t>socialfulcrum.com</t>
  </si>
  <si>
    <t>13 Million</t>
  </si>
  <si>
    <t>751.2444</t>
  </si>
  <si>
    <t>Trinity Technology Partners</t>
  </si>
  <si>
    <t>trinitytp.com</t>
  </si>
  <si>
    <t>750.8813</t>
  </si>
  <si>
    <t>Vetnique Pet Products</t>
  </si>
  <si>
    <t>http://vetnique.com</t>
  </si>
  <si>
    <t>750.337</t>
  </si>
  <si>
    <t>NAPERVILLE</t>
  </si>
  <si>
    <t>JBK Wellness Labs</t>
  </si>
  <si>
    <t>http://jbkwellnesslab</t>
  </si>
  <si>
    <t>749.8904</t>
  </si>
  <si>
    <t>cloudIT</t>
  </si>
  <si>
    <t>cloudit.co</t>
  </si>
  <si>
    <t>746.8866</t>
  </si>
  <si>
    <t>The Shredder + MedShred</t>
  </si>
  <si>
    <t>the-shredder.com</t>
  </si>
  <si>
    <t>746.0399</t>
  </si>
  <si>
    <t>Tranont</t>
  </si>
  <si>
    <t>tranont.com</t>
  </si>
  <si>
    <t>14.9 Million</t>
  </si>
  <si>
    <t>743.5849</t>
  </si>
  <si>
    <t>Nyla Technology Solutions</t>
  </si>
  <si>
    <t>nyla.io</t>
  </si>
  <si>
    <t>742.7843</t>
  </si>
  <si>
    <t>Azazie</t>
  </si>
  <si>
    <t>http://azazie.com</t>
  </si>
  <si>
    <t>44 Million</t>
  </si>
  <si>
    <t>741.239</t>
  </si>
  <si>
    <t>Vuesol Technologies</t>
  </si>
  <si>
    <t>vuesol.com</t>
  </si>
  <si>
    <t>740.0504</t>
  </si>
  <si>
    <t>Black Spectacles</t>
  </si>
  <si>
    <t>blackspectacles.com</t>
  </si>
  <si>
    <t>738.5102</t>
  </si>
  <si>
    <t>Tractleads</t>
  </si>
  <si>
    <t>tractleads.com</t>
  </si>
  <si>
    <t>736.8569</t>
  </si>
  <si>
    <t>Rochester, NY</t>
  </si>
  <si>
    <t>Rochester</t>
  </si>
  <si>
    <t>HealthFlex Home Health Services</t>
  </si>
  <si>
    <t>healthflexhhs.com</t>
  </si>
  <si>
    <t>10.9 Million</t>
  </si>
  <si>
    <t>736.0603</t>
  </si>
  <si>
    <t>Fieldwork Brewing Company</t>
  </si>
  <si>
    <t>fieldworkbrewing.com</t>
  </si>
  <si>
    <t>14.8 Million</t>
  </si>
  <si>
    <t>735.7938</t>
  </si>
  <si>
    <t>Berkeley</t>
  </si>
  <si>
    <t>Chewy</t>
  </si>
  <si>
    <t>chewy.com</t>
  </si>
  <si>
    <t>3.5 Billion</t>
  </si>
  <si>
    <t>735.5436</t>
  </si>
  <si>
    <t>Dania Beach</t>
  </si>
  <si>
    <t>Chloeta</t>
  </si>
  <si>
    <t>chloetafire.com</t>
  </si>
  <si>
    <t>733.915</t>
  </si>
  <si>
    <t>Midwest City</t>
  </si>
  <si>
    <t>Enshored</t>
  </si>
  <si>
    <t>enshored.com</t>
  </si>
  <si>
    <t>733.3704</t>
  </si>
  <si>
    <t>Ingrain Construction</t>
  </si>
  <si>
    <t>ingrainworks.com</t>
  </si>
  <si>
    <t>732.8446</t>
  </si>
  <si>
    <t>eduPresent</t>
  </si>
  <si>
    <t>bongolearn.com</t>
  </si>
  <si>
    <t>732.623</t>
  </si>
  <si>
    <t>Sendlane</t>
  </si>
  <si>
    <t>sendlane.com</t>
  </si>
  <si>
    <t>732.344</t>
  </si>
  <si>
    <t>Simply Nutrition</t>
  </si>
  <si>
    <t>simplynutrition.com</t>
  </si>
  <si>
    <t>729.286</t>
  </si>
  <si>
    <t>MobiChord</t>
  </si>
  <si>
    <t>http://mobichord.com</t>
  </si>
  <si>
    <t>729.1178</t>
  </si>
  <si>
    <t>Sandy</t>
  </si>
  <si>
    <t>Interim HealthCare</t>
  </si>
  <si>
    <t>http://interimslc.com</t>
  </si>
  <si>
    <t>722.2024</t>
  </si>
  <si>
    <t>Fundera</t>
  </si>
  <si>
    <t>fundera.com</t>
  </si>
  <si>
    <t>15.6 Million</t>
  </si>
  <si>
    <t>720.4708</t>
  </si>
  <si>
    <t>AdvisoryCloud</t>
  </si>
  <si>
    <t>advisorycloud.com</t>
  </si>
  <si>
    <t>27.6 Million</t>
  </si>
  <si>
    <t>712.9805</t>
  </si>
  <si>
    <t>Novato</t>
  </si>
  <si>
    <t>Merchology</t>
  </si>
  <si>
    <t>merchology.com</t>
  </si>
  <si>
    <t>36.5 Million</t>
  </si>
  <si>
    <t>711.9979</t>
  </si>
  <si>
    <t>Minnetonka</t>
  </si>
  <si>
    <t>Cintel</t>
  </si>
  <si>
    <t>cintel-inc.com</t>
  </si>
  <si>
    <t>710.8545</t>
  </si>
  <si>
    <t>Huntsville, AL</t>
  </si>
  <si>
    <t>Huntsville</t>
  </si>
  <si>
    <t>Fletcher Construction</t>
  </si>
  <si>
    <t>fletcherconstructionva.com</t>
  </si>
  <si>
    <t>710.8437</t>
  </si>
  <si>
    <t>TechAnax</t>
  </si>
  <si>
    <t>techanax.com</t>
  </si>
  <si>
    <t>29.7 Million</t>
  </si>
  <si>
    <t>709.8937</t>
  </si>
  <si>
    <t>Green Street Power Partners</t>
  </si>
  <si>
    <t>http://gspp.com</t>
  </si>
  <si>
    <t>29.6 Million</t>
  </si>
  <si>
    <t>708.7952</t>
  </si>
  <si>
    <t>Stamford</t>
  </si>
  <si>
    <t>Evergreen Market</t>
  </si>
  <si>
    <t>theevergreenmarket.com</t>
  </si>
  <si>
    <t>22.9 Million</t>
  </si>
  <si>
    <t>708.6687</t>
  </si>
  <si>
    <t>Renton</t>
  </si>
  <si>
    <t>Mohawk Group Holdings</t>
  </si>
  <si>
    <t>mohawkgp.com</t>
  </si>
  <si>
    <t>73.3 Million</t>
  </si>
  <si>
    <t>707.0403</t>
  </si>
  <si>
    <t>Nav</t>
  </si>
  <si>
    <t>http://nav.com</t>
  </si>
  <si>
    <t>706.2002</t>
  </si>
  <si>
    <t>Draper</t>
  </si>
  <si>
    <t>ERP Global</t>
  </si>
  <si>
    <t>http://erpglobalinc.com</t>
  </si>
  <si>
    <t>704.6819</t>
  </si>
  <si>
    <t>troy</t>
  </si>
  <si>
    <t>Saligram Systems</t>
  </si>
  <si>
    <t>saligrams.com</t>
  </si>
  <si>
    <t>704.3524</t>
  </si>
  <si>
    <t>Smart Roofs Solar</t>
  </si>
  <si>
    <t>smartroofssolar.com</t>
  </si>
  <si>
    <t>703.5264</t>
  </si>
  <si>
    <t>Newtown</t>
  </si>
  <si>
    <t>BOS Security</t>
  </si>
  <si>
    <t>bossecurity.com</t>
  </si>
  <si>
    <t>702.1886</t>
  </si>
  <si>
    <t>athens</t>
  </si>
  <si>
    <t>Bustle Digital Group</t>
  </si>
  <si>
    <t>bustle.company</t>
  </si>
  <si>
    <t>75.3 Million</t>
  </si>
  <si>
    <t>700.3953</t>
  </si>
  <si>
    <t>Alchemy 365</t>
  </si>
  <si>
    <t>alchemy365.com</t>
  </si>
  <si>
    <t>700.02</t>
  </si>
  <si>
    <t>WheelHouse Solutions</t>
  </si>
  <si>
    <t>wheelhouse.solutions</t>
  </si>
  <si>
    <t>699.5193</t>
  </si>
  <si>
    <t>St. Charles</t>
  </si>
  <si>
    <t>Pearson Smith Realty</t>
  </si>
  <si>
    <t>http://pearsonsmithrealty.com</t>
  </si>
  <si>
    <t>49.1 Million</t>
  </si>
  <si>
    <t>698.5029</t>
  </si>
  <si>
    <t>Ashburn</t>
  </si>
  <si>
    <t>Zennify</t>
  </si>
  <si>
    <t>zennify.com</t>
  </si>
  <si>
    <t>698.2601</t>
  </si>
  <si>
    <t>Meridian</t>
  </si>
  <si>
    <t>5Q Partners</t>
  </si>
  <si>
    <t>5qpartners.com</t>
  </si>
  <si>
    <t>697.9525</t>
  </si>
  <si>
    <t>Peachtree Corners</t>
  </si>
  <si>
    <t>Vcheck Global</t>
  </si>
  <si>
    <t>http://vcheckglobal.com</t>
  </si>
  <si>
    <t>696.8762</t>
  </si>
  <si>
    <t>Zolli Candy</t>
  </si>
  <si>
    <t>zollicandy.com</t>
  </si>
  <si>
    <t>696.4988</t>
  </si>
  <si>
    <t>Commerce Twp</t>
  </si>
  <si>
    <t>Innowave Marketing Group</t>
  </si>
  <si>
    <t>innowavemarketing.com</t>
  </si>
  <si>
    <t>695.0535</t>
  </si>
  <si>
    <t>CMR Construction &amp; Roofing</t>
  </si>
  <si>
    <t>cmrconstruction.com</t>
  </si>
  <si>
    <t>78.5 Million</t>
  </si>
  <si>
    <t>693.5948</t>
  </si>
  <si>
    <t>Haltom City</t>
  </si>
  <si>
    <t>Strategic Digital Services</t>
  </si>
  <si>
    <t>choosesds.com</t>
  </si>
  <si>
    <t>692.2933</t>
  </si>
  <si>
    <t>Tallahassee</t>
  </si>
  <si>
    <t>Kettlebell Kings</t>
  </si>
  <si>
    <t>http://kettlebellkings.com</t>
  </si>
  <si>
    <t>692.0391</t>
  </si>
  <si>
    <t>Rebbl</t>
  </si>
  <si>
    <t>http://rebbl.co</t>
  </si>
  <si>
    <t>22.8 Million</t>
  </si>
  <si>
    <t>692.0203</t>
  </si>
  <si>
    <t>Emeryville</t>
  </si>
  <si>
    <t>Thinx</t>
  </si>
  <si>
    <t>http://shethinx.com</t>
  </si>
  <si>
    <t>39.4 Million</t>
  </si>
  <si>
    <t>690.7991</t>
  </si>
  <si>
    <t>BottleKeeper</t>
  </si>
  <si>
    <t>http://bottlekeeper.com</t>
  </si>
  <si>
    <t>690.1871</t>
  </si>
  <si>
    <t>El Segundo</t>
  </si>
  <si>
    <t>Standard Freight</t>
  </si>
  <si>
    <t>standardfreight-us.com</t>
  </si>
  <si>
    <t>689.5457</t>
  </si>
  <si>
    <t>Tomball</t>
  </si>
  <si>
    <t>BMNT Partners</t>
  </si>
  <si>
    <t>bmnt.com</t>
  </si>
  <si>
    <t>688.361</t>
  </si>
  <si>
    <t>Palo Alto</t>
  </si>
  <si>
    <t>Driftless Glen Distillery</t>
  </si>
  <si>
    <t>driftlessglen.com</t>
  </si>
  <si>
    <t>685.1916</t>
  </si>
  <si>
    <t>Baraboo</t>
  </si>
  <si>
    <t>CustomPictureFrames.com</t>
  </si>
  <si>
    <t>custompictureframes.com</t>
  </si>
  <si>
    <t>684.8596</t>
  </si>
  <si>
    <t>South River</t>
  </si>
  <si>
    <t>Agillitics</t>
  </si>
  <si>
    <t>agillitics.com</t>
  </si>
  <si>
    <t>684.7804</t>
  </si>
  <si>
    <t>Nivid Infotech</t>
  </si>
  <si>
    <t>nividit.com</t>
  </si>
  <si>
    <t>682.8783</t>
  </si>
  <si>
    <t>UrbanBCN Worldwide</t>
  </si>
  <si>
    <t>urbanbcn.com</t>
  </si>
  <si>
    <t>681.5746</t>
  </si>
  <si>
    <t>South San Francisco</t>
  </si>
  <si>
    <t>Maggie Louise Confections</t>
  </si>
  <si>
    <t>maggielouiseconfections.com</t>
  </si>
  <si>
    <t>681.5508</t>
  </si>
  <si>
    <t>Willy's</t>
  </si>
  <si>
    <t>willyssalsa.com</t>
  </si>
  <si>
    <t>679.3988</t>
  </si>
  <si>
    <t>Swanton</t>
  </si>
  <si>
    <t>Quicksilver Scientific</t>
  </si>
  <si>
    <t>quicksilverscientific.com</t>
  </si>
  <si>
    <t>674.936</t>
  </si>
  <si>
    <t>Directional Services</t>
  </si>
  <si>
    <t>directionalservices.net</t>
  </si>
  <si>
    <t>70 Million</t>
  </si>
  <si>
    <t>674.378</t>
  </si>
  <si>
    <t>Hope Mills</t>
  </si>
  <si>
    <t>NexusTek</t>
  </si>
  <si>
    <t>nexustek.com</t>
  </si>
  <si>
    <t>93.2 Million</t>
  </si>
  <si>
    <t>670.6085</t>
  </si>
  <si>
    <t>NativePath</t>
  </si>
  <si>
    <t>http://nativepath.com</t>
  </si>
  <si>
    <t>670.4314</t>
  </si>
  <si>
    <t>Sonoma</t>
  </si>
  <si>
    <t>Eagle Pipe</t>
  </si>
  <si>
    <t>eaglepipe.net</t>
  </si>
  <si>
    <t>273.7 Million</t>
  </si>
  <si>
    <t>670.0538</t>
  </si>
  <si>
    <t>o9 Solutions</t>
  </si>
  <si>
    <t>o9solutions.com</t>
  </si>
  <si>
    <t>668.8791</t>
  </si>
  <si>
    <t>SH Mechanical</t>
  </si>
  <si>
    <t>shmechanicalinc.com</t>
  </si>
  <si>
    <t>667.809</t>
  </si>
  <si>
    <t>Suisun City</t>
  </si>
  <si>
    <t>GeistM</t>
  </si>
  <si>
    <t>geistm.com</t>
  </si>
  <si>
    <t>62 Million</t>
  </si>
  <si>
    <t>666.0514</t>
  </si>
  <si>
    <t>Coherent Staffing Solutions</t>
  </si>
  <si>
    <t>coherentstaffingsolutions.com</t>
  </si>
  <si>
    <t>664.3395</t>
  </si>
  <si>
    <t>GrandView Aviation</t>
  </si>
  <si>
    <t>flygv.com</t>
  </si>
  <si>
    <t>12.1 Million</t>
  </si>
  <si>
    <t>662.3246</t>
  </si>
  <si>
    <t>CTW Group</t>
  </si>
  <si>
    <t>homesteadroad.com</t>
  </si>
  <si>
    <t>660.9192</t>
  </si>
  <si>
    <t>ORC Utility &amp; Infrastructure Land Services</t>
  </si>
  <si>
    <t>orcolan.com</t>
  </si>
  <si>
    <t>37.1 Million</t>
  </si>
  <si>
    <t>659.9843</t>
  </si>
  <si>
    <t>Satelles</t>
  </si>
  <si>
    <t>satellesinc.com</t>
  </si>
  <si>
    <t>658.2401</t>
  </si>
  <si>
    <t>Apex Dental Partners</t>
  </si>
  <si>
    <t>apexdp.com</t>
  </si>
  <si>
    <t>17.6 Million</t>
  </si>
  <si>
    <t>656.019</t>
  </si>
  <si>
    <t>OneStream Software</t>
  </si>
  <si>
    <t>onestreamsoftware.com</t>
  </si>
  <si>
    <t>88.3 Million</t>
  </si>
  <si>
    <t>656.0051</t>
  </si>
  <si>
    <t>National Insurance Consulting Group</t>
  </si>
  <si>
    <t>nicgrp.com</t>
  </si>
  <si>
    <t>655.2979</t>
  </si>
  <si>
    <t>Solvegy</t>
  </si>
  <si>
    <t>solvegy.com</t>
  </si>
  <si>
    <t>654.9891</t>
  </si>
  <si>
    <t>Spruce InfoTech</t>
  </si>
  <si>
    <t>spruceinfotech.com</t>
  </si>
  <si>
    <t>654.8174</t>
  </si>
  <si>
    <t>Exton</t>
  </si>
  <si>
    <t>Smart City Locating</t>
  </si>
  <si>
    <t>smartcitylocating.com</t>
  </si>
  <si>
    <t>652.8816</t>
  </si>
  <si>
    <t>The Cabana Group</t>
  </si>
  <si>
    <t>thecabanagroup.com</t>
  </si>
  <si>
    <t>AR</t>
  </si>
  <si>
    <t>651.506</t>
  </si>
  <si>
    <t>Fayetteville</t>
  </si>
  <si>
    <t>Ideal Concepts</t>
  </si>
  <si>
    <t>idealconcepts.com</t>
  </si>
  <si>
    <t>650.6178</t>
  </si>
  <si>
    <t>VividCortex</t>
  </si>
  <si>
    <t>vividcortex.com</t>
  </si>
  <si>
    <t>650.2966</t>
  </si>
  <si>
    <t>Charlottesville</t>
  </si>
  <si>
    <t>Green Threads</t>
  </si>
  <si>
    <t>greenthreadsllc.com</t>
  </si>
  <si>
    <t>648.0427</t>
  </si>
  <si>
    <t>C Evans Consulting</t>
  </si>
  <si>
    <t>cevansconsulting.com</t>
  </si>
  <si>
    <t>646.9463</t>
  </si>
  <si>
    <t>Village Realty</t>
  </si>
  <si>
    <t>vratl.com</t>
  </si>
  <si>
    <t>643.6674</t>
  </si>
  <si>
    <t>Be Social</t>
  </si>
  <si>
    <t>http://besocialpr.com</t>
  </si>
  <si>
    <t>643.6019</t>
  </si>
  <si>
    <t>Incorporate Massage</t>
  </si>
  <si>
    <t>http://incorporatemassage.com</t>
  </si>
  <si>
    <t>643.5607</t>
  </si>
  <si>
    <t>South Jordan</t>
  </si>
  <si>
    <t>SHR Consulting Group</t>
  </si>
  <si>
    <t>shrgroupllc.com</t>
  </si>
  <si>
    <t>642.69</t>
  </si>
  <si>
    <t>Springfield</t>
  </si>
  <si>
    <t>Insticator</t>
  </si>
  <si>
    <t>insticator.com</t>
  </si>
  <si>
    <t>642.6034</t>
  </si>
  <si>
    <t>Ardent Pest Control</t>
  </si>
  <si>
    <t>http://ardentpest.com</t>
  </si>
  <si>
    <t>641.676</t>
  </si>
  <si>
    <t>highland</t>
  </si>
  <si>
    <t>Relief Factor</t>
  </si>
  <si>
    <t>relieffactor.com</t>
  </si>
  <si>
    <t>640.4693</t>
  </si>
  <si>
    <t>Kirkland</t>
  </si>
  <si>
    <t>Aura Financial Corporation</t>
  </si>
  <si>
    <t>http://myaura.com</t>
  </si>
  <si>
    <t>49.4 Million</t>
  </si>
  <si>
    <t>640.11</t>
  </si>
  <si>
    <t>Emerald Pools and Spas</t>
  </si>
  <si>
    <t>emeraldpoolandspa.com</t>
  </si>
  <si>
    <t>640.0011</t>
  </si>
  <si>
    <t>Vydia</t>
  </si>
  <si>
    <t>vydia.com</t>
  </si>
  <si>
    <t>635.9242</t>
  </si>
  <si>
    <t>Holmdel</t>
  </si>
  <si>
    <t>Emergent Method</t>
  </si>
  <si>
    <t>emergentmethod.com</t>
  </si>
  <si>
    <t>634.9273</t>
  </si>
  <si>
    <t>Baton Rouge, LA</t>
  </si>
  <si>
    <t>Baton Rouge</t>
  </si>
  <si>
    <t>MBCO Engineering.</t>
  </si>
  <si>
    <t>mbcoengineering.com</t>
  </si>
  <si>
    <t>634.1945</t>
  </si>
  <si>
    <t>ConcealFab Corporation</t>
  </si>
  <si>
    <t>concealfab.com</t>
  </si>
  <si>
    <t>633.9547</t>
  </si>
  <si>
    <t>Colorado Springs</t>
  </si>
  <si>
    <t>CapStone Technologies</t>
  </si>
  <si>
    <t>captechno.com</t>
  </si>
  <si>
    <t>633.1393</t>
  </si>
  <si>
    <t>Evolution Event Solutions</t>
  </si>
  <si>
    <t>evolutioneventsolutions.com</t>
  </si>
  <si>
    <t>631.9012</t>
  </si>
  <si>
    <t>Patient Care Coordination</t>
  </si>
  <si>
    <t>patientcarecoordination.org</t>
  </si>
  <si>
    <t>630.8158</t>
  </si>
  <si>
    <t>Sun Mountain</t>
  </si>
  <si>
    <t>sunmountain.us</t>
  </si>
  <si>
    <t>630.4217</t>
  </si>
  <si>
    <t>ChromebookParts.com</t>
  </si>
  <si>
    <t>chromebookparts.com</t>
  </si>
  <si>
    <t>627.0586</t>
  </si>
  <si>
    <t>Ad Victoriam Solutions</t>
  </si>
  <si>
    <t>advictoriamsolutions.com</t>
  </si>
  <si>
    <t>626.1064</t>
  </si>
  <si>
    <t>Acliviti</t>
  </si>
  <si>
    <t>http://acliviti.com</t>
  </si>
  <si>
    <t>625.8506</t>
  </si>
  <si>
    <t>Talent Solvers</t>
  </si>
  <si>
    <t>talentsolvers.com</t>
  </si>
  <si>
    <t>625.7839</t>
  </si>
  <si>
    <t>Lakewood</t>
  </si>
  <si>
    <t>Retention Science (ReSci)</t>
  </si>
  <si>
    <t>http://retentionscience.com</t>
  </si>
  <si>
    <t>625.2177</t>
  </si>
  <si>
    <t>Hotel Rehabs</t>
  </si>
  <si>
    <t>hotelrehabs.com</t>
  </si>
  <si>
    <t>623.8479</t>
  </si>
  <si>
    <t>Ibotta</t>
  </si>
  <si>
    <t>ibotta.com</t>
  </si>
  <si>
    <t>157.1 Million</t>
  </si>
  <si>
    <t>623.298</t>
  </si>
  <si>
    <t>Foundation Software Group</t>
  </si>
  <si>
    <t>foundationsg.com</t>
  </si>
  <si>
    <t>623.1472</t>
  </si>
  <si>
    <t>Evergreen</t>
  </si>
  <si>
    <t>CanSource</t>
  </si>
  <si>
    <t>cansource.com</t>
  </si>
  <si>
    <t>622.0139</t>
  </si>
  <si>
    <t>Longmont</t>
  </si>
  <si>
    <t>MedTrust Medical Transport</t>
  </si>
  <si>
    <t>ridemedtrust.com</t>
  </si>
  <si>
    <t>621.6625</t>
  </si>
  <si>
    <t>Hanahan</t>
  </si>
  <si>
    <t>123 Home Care</t>
  </si>
  <si>
    <t>http://123homecares.com</t>
  </si>
  <si>
    <t>620.9226</t>
  </si>
  <si>
    <t>Spark.Orange</t>
  </si>
  <si>
    <t>sparkorange.net</t>
  </si>
  <si>
    <t>620.9103</t>
  </si>
  <si>
    <t>LeaseAccelerator</t>
  </si>
  <si>
    <t>leaseaccelerator.com</t>
  </si>
  <si>
    <t>619.7125</t>
  </si>
  <si>
    <t>Zoom Video Communications</t>
  </si>
  <si>
    <t>http://zoom.com</t>
  </si>
  <si>
    <t>151.5 Million</t>
  </si>
  <si>
    <t>619.2346</t>
  </si>
  <si>
    <t>Xcaliber Solutions</t>
  </si>
  <si>
    <t>xcaliber-solutions.com</t>
  </si>
  <si>
    <t>617.4562</t>
  </si>
  <si>
    <t>Silverado</t>
  </si>
  <si>
    <t>Piano</t>
  </si>
  <si>
    <t>piano.io</t>
  </si>
  <si>
    <t>617.1164</t>
  </si>
  <si>
    <t>PresPro Homes</t>
  </si>
  <si>
    <t>prespro.com</t>
  </si>
  <si>
    <t>616.911</t>
  </si>
  <si>
    <t>Harrisburg</t>
  </si>
  <si>
    <t>Kruze Consulting</t>
  </si>
  <si>
    <t>http://kruzeconsulting.com</t>
  </si>
  <si>
    <t>616.8831</t>
  </si>
  <si>
    <t>The Auto Cave</t>
  </si>
  <si>
    <t>theautocave.com</t>
  </si>
  <si>
    <t>616.163</t>
  </si>
  <si>
    <t>Addison</t>
  </si>
  <si>
    <t>Funworks</t>
  </si>
  <si>
    <t>howfunworks.com</t>
  </si>
  <si>
    <t>614.2655</t>
  </si>
  <si>
    <t>Sevan Multi-Site Solutions</t>
  </si>
  <si>
    <t>sevansolutions.com</t>
  </si>
  <si>
    <t>101.3 Million</t>
  </si>
  <si>
    <t>613.4372</t>
  </si>
  <si>
    <t>Downers Grove</t>
  </si>
  <si>
    <t>Qubole</t>
  </si>
  <si>
    <t>qubole.com</t>
  </si>
  <si>
    <t>613.1126</t>
  </si>
  <si>
    <t>Gather Workspaces</t>
  </si>
  <si>
    <t>workatgather.com</t>
  </si>
  <si>
    <t>613.1076</t>
  </si>
  <si>
    <t>Ohio Cashflow</t>
  </si>
  <si>
    <t>ohiocashflow.com</t>
  </si>
  <si>
    <t>612.2378</t>
  </si>
  <si>
    <t>TOLEDO</t>
  </si>
  <si>
    <t>VSA</t>
  </si>
  <si>
    <t>vsaprospecting.com</t>
  </si>
  <si>
    <t>611.8038</t>
  </si>
  <si>
    <t>Haddonfield</t>
  </si>
  <si>
    <t>Stadiumred Group</t>
  </si>
  <si>
    <t>stadiumred.com</t>
  </si>
  <si>
    <t>611.1638</t>
  </si>
  <si>
    <t>Acuity Surgical</t>
  </si>
  <si>
    <t>acuitysurgical.com</t>
  </si>
  <si>
    <t>607.5716</t>
  </si>
  <si>
    <t>Evans Industrial</t>
  </si>
  <si>
    <t>evans-industrial.com</t>
  </si>
  <si>
    <t>607.3219</t>
  </si>
  <si>
    <t>IRVINE</t>
  </si>
  <si>
    <t>Mi-One Brands</t>
  </si>
  <si>
    <t>smokingvapor.com</t>
  </si>
  <si>
    <t>18.3 Million</t>
  </si>
  <si>
    <t>607.3195</t>
  </si>
  <si>
    <t>Gather</t>
  </si>
  <si>
    <t>gatherhere.com</t>
  </si>
  <si>
    <t>605.6463</t>
  </si>
  <si>
    <t>Option Alpha</t>
  </si>
  <si>
    <t>optionalpha.com</t>
  </si>
  <si>
    <t>604.6592</t>
  </si>
  <si>
    <t>FP Property Restoration</t>
  </si>
  <si>
    <t>fprestoration.com</t>
  </si>
  <si>
    <t>604.3646</t>
  </si>
  <si>
    <t>Fort Myers</t>
  </si>
  <si>
    <t>Y7 Studio</t>
  </si>
  <si>
    <t>y7-studio.com</t>
  </si>
  <si>
    <t>604.2738</t>
  </si>
  <si>
    <t>Empire Flippers</t>
  </si>
  <si>
    <t>empireflippers.com</t>
  </si>
  <si>
    <t>DE</t>
  </si>
  <si>
    <t>33.1 Million</t>
  </si>
  <si>
    <t>603.8443</t>
  </si>
  <si>
    <t>Crossflow Technologies</t>
  </si>
  <si>
    <t>crossflowtechnologies.com</t>
  </si>
  <si>
    <t>603.3209</t>
  </si>
  <si>
    <t>Transworld Business Advisors - Rocky Mountain</t>
  </si>
  <si>
    <t>tworlddenver.com</t>
  </si>
  <si>
    <t>601.674</t>
  </si>
  <si>
    <t>Steward Partners Global Advisory</t>
  </si>
  <si>
    <t>http://stewardpartners.com</t>
  </si>
  <si>
    <t>66.6 Million</t>
  </si>
  <si>
    <t>600.9966</t>
  </si>
  <si>
    <t>Washington, D.C.</t>
  </si>
  <si>
    <t>AppsFlyer</t>
  </si>
  <si>
    <t>appsflyer.com</t>
  </si>
  <si>
    <t>92.7 Million</t>
  </si>
  <si>
    <t>599.3967</t>
  </si>
  <si>
    <t>Ruby Has Fulfillment</t>
  </si>
  <si>
    <t>rubyhas.com</t>
  </si>
  <si>
    <t>23.7 Million</t>
  </si>
  <si>
    <t>599.2022</t>
  </si>
  <si>
    <t>Bay Shore</t>
  </si>
  <si>
    <t>Freed Marcroft</t>
  </si>
  <si>
    <t>freedmarcroft.com</t>
  </si>
  <si>
    <t>597.794</t>
  </si>
  <si>
    <t>Hartford</t>
  </si>
  <si>
    <t>Broadleaf</t>
  </si>
  <si>
    <t>broadleaf-inc.com</t>
  </si>
  <si>
    <t>597.6837</t>
  </si>
  <si>
    <t>Manassas</t>
  </si>
  <si>
    <t>Reduce</t>
  </si>
  <si>
    <t>reduceeveryday.com</t>
  </si>
  <si>
    <t>32.6 Million</t>
  </si>
  <si>
    <t>595.7518</t>
  </si>
  <si>
    <t>My Home Group Real Estate</t>
  </si>
  <si>
    <t>myhomegroup.com</t>
  </si>
  <si>
    <t>73.2 Million</t>
  </si>
  <si>
    <t>592.5189</t>
  </si>
  <si>
    <t>100% Chiropractic</t>
  </si>
  <si>
    <t>100percentchiropractic.com</t>
  </si>
  <si>
    <t>592.2872</t>
  </si>
  <si>
    <t>Rancho Santa Fe</t>
  </si>
  <si>
    <t>Media Creek</t>
  </si>
  <si>
    <t>mediacreek.net</t>
  </si>
  <si>
    <t>592.0645</t>
  </si>
  <si>
    <t>Snap! Mobile</t>
  </si>
  <si>
    <t>http://snap-raise.com</t>
  </si>
  <si>
    <t>30.2 Million</t>
  </si>
  <si>
    <t>591.6533</t>
  </si>
  <si>
    <t>Avionos</t>
  </si>
  <si>
    <t>avionos.com</t>
  </si>
  <si>
    <t>12.9 Million</t>
  </si>
  <si>
    <t>591.6255</t>
  </si>
  <si>
    <t>STRATIS IoT</t>
  </si>
  <si>
    <t>stratisiot.com</t>
  </si>
  <si>
    <t>591.5385</t>
  </si>
  <si>
    <t>HookBang</t>
  </si>
  <si>
    <t>hookbang.com</t>
  </si>
  <si>
    <t>590.3816</t>
  </si>
  <si>
    <t>ExcelHealth</t>
  </si>
  <si>
    <t>ireliev.com</t>
  </si>
  <si>
    <t>587.4915</t>
  </si>
  <si>
    <t>Southlake</t>
  </si>
  <si>
    <t>Blue Air Training</t>
  </si>
  <si>
    <t>blueairtraining.com</t>
  </si>
  <si>
    <t>587.3638</t>
  </si>
  <si>
    <t>Katydid</t>
  </si>
  <si>
    <t>katydidwholesale.com</t>
  </si>
  <si>
    <t>587.1082</t>
  </si>
  <si>
    <t>JLE Industries</t>
  </si>
  <si>
    <t>jleindustries.com</t>
  </si>
  <si>
    <t>48.7 Million</t>
  </si>
  <si>
    <t>586.8568</t>
  </si>
  <si>
    <t>Dunbar</t>
  </si>
  <si>
    <t>Kipsu</t>
  </si>
  <si>
    <t>kipsu.com</t>
  </si>
  <si>
    <t>586.6863</t>
  </si>
  <si>
    <t>Urban Capital Group</t>
  </si>
  <si>
    <t>homebuyersofpittsburgh.com</t>
  </si>
  <si>
    <t>586.1493</t>
  </si>
  <si>
    <t>Garage Champs</t>
  </si>
  <si>
    <t>garagechamps.com</t>
  </si>
  <si>
    <t>583.9346</t>
  </si>
  <si>
    <t>Epic Personnel Partners</t>
  </si>
  <si>
    <t>http://epicpp.com</t>
  </si>
  <si>
    <t>17.8 Million</t>
  </si>
  <si>
    <t>583.4692</t>
  </si>
  <si>
    <t>Wayne Contracting</t>
  </si>
  <si>
    <t>waynecontracting.com</t>
  </si>
  <si>
    <t>582.8266</t>
  </si>
  <si>
    <t>Ballwin</t>
  </si>
  <si>
    <t>K2 Dental Arts</t>
  </si>
  <si>
    <t>k2dentalarts.com</t>
  </si>
  <si>
    <t>581.3606</t>
  </si>
  <si>
    <t>V3Gate</t>
  </si>
  <si>
    <t>v3gate.com</t>
  </si>
  <si>
    <t>225.8 Million</t>
  </si>
  <si>
    <t>581.2994</t>
  </si>
  <si>
    <t>Visiture</t>
  </si>
  <si>
    <t>visiture.com</t>
  </si>
  <si>
    <t>579.3544</t>
  </si>
  <si>
    <t>RevUnit</t>
  </si>
  <si>
    <t>revunit.com</t>
  </si>
  <si>
    <t>579.237</t>
  </si>
  <si>
    <t>CME Lending Group</t>
  </si>
  <si>
    <t>cmelending.com</t>
  </si>
  <si>
    <t>578.4348</t>
  </si>
  <si>
    <t>Chesterton</t>
  </si>
  <si>
    <t>Cira Infotech</t>
  </si>
  <si>
    <t>cirainfotech.com</t>
  </si>
  <si>
    <t>576.9654</t>
  </si>
  <si>
    <t>ALPHARETTA</t>
  </si>
  <si>
    <t>Tallgrass Freight</t>
  </si>
  <si>
    <t>http://tallgrassfreight.com</t>
  </si>
  <si>
    <t>28.6 Million</t>
  </si>
  <si>
    <t>576.2506</t>
  </si>
  <si>
    <t>SHAWNEE</t>
  </si>
  <si>
    <t>Anchor Loans</t>
  </si>
  <si>
    <t>anchorloans.com</t>
  </si>
  <si>
    <t>129.6 Million</t>
  </si>
  <si>
    <t>575.705</t>
  </si>
  <si>
    <t>Calabasas</t>
  </si>
  <si>
    <t>Springbot</t>
  </si>
  <si>
    <t>springbot.com</t>
  </si>
  <si>
    <t>9.3 Million</t>
  </si>
  <si>
    <t>573.113</t>
  </si>
  <si>
    <t>Forward Financing</t>
  </si>
  <si>
    <t>http://forwardfinancing.com</t>
  </si>
  <si>
    <t>75.5 Million</t>
  </si>
  <si>
    <t>572.8043</t>
  </si>
  <si>
    <t>Weave Communications</t>
  </si>
  <si>
    <t>http://getweave.com</t>
  </si>
  <si>
    <t>572.1911</t>
  </si>
  <si>
    <t>Dr. Squatch</t>
  </si>
  <si>
    <t>drsquatch.com</t>
  </si>
  <si>
    <t>571.4859</t>
  </si>
  <si>
    <t>Dagger</t>
  </si>
  <si>
    <t>dagger.agency</t>
  </si>
  <si>
    <t>571.2179</t>
  </si>
  <si>
    <t>Stukent</t>
  </si>
  <si>
    <t>stukent.com</t>
  </si>
  <si>
    <t>569.587</t>
  </si>
  <si>
    <t>Idaho Falls</t>
  </si>
  <si>
    <t>Revived Exteriors</t>
  </si>
  <si>
    <t>revivedexteriors.com</t>
  </si>
  <si>
    <t>567.2527</t>
  </si>
  <si>
    <t>Arlington Heights</t>
  </si>
  <si>
    <t>Ienjoy</t>
  </si>
  <si>
    <t>http://ienjoyhome.com</t>
  </si>
  <si>
    <t>566.6401</t>
  </si>
  <si>
    <t>The Hiring Group</t>
  </si>
  <si>
    <t>thehiringgroup.com</t>
  </si>
  <si>
    <t>565.72</t>
  </si>
  <si>
    <t>Greer</t>
  </si>
  <si>
    <t>Sehlke Consulting</t>
  </si>
  <si>
    <t>sehlkeconsulting.com</t>
  </si>
  <si>
    <t>19.4 Million</t>
  </si>
  <si>
    <t>563.6443</t>
  </si>
  <si>
    <t>Intellectsoft</t>
  </si>
  <si>
    <t>intellectsoft.net</t>
  </si>
  <si>
    <t>563.0819</t>
  </si>
  <si>
    <t>Axiologic Solutions</t>
  </si>
  <si>
    <t>axiologicsolutions.com</t>
  </si>
  <si>
    <t>39.3 Million</t>
  </si>
  <si>
    <t>561.847</t>
  </si>
  <si>
    <t>Skar Audio</t>
  </si>
  <si>
    <t>skaraudio.com</t>
  </si>
  <si>
    <t>560.5445</t>
  </si>
  <si>
    <t>Amerikas</t>
  </si>
  <si>
    <t>amerikas.com</t>
  </si>
  <si>
    <t>560.4876</t>
  </si>
  <si>
    <t>Clutch</t>
  </si>
  <si>
    <t>http://clutch.co</t>
  </si>
  <si>
    <t>559.3122</t>
  </si>
  <si>
    <t>The Garage Group</t>
  </si>
  <si>
    <t>thegaragegroup.com</t>
  </si>
  <si>
    <t>558.3994</t>
  </si>
  <si>
    <t>CINCINNATI</t>
  </si>
  <si>
    <t>NewsWatch</t>
  </si>
  <si>
    <t>newswatchtv.com</t>
  </si>
  <si>
    <t>557.8054</t>
  </si>
  <si>
    <t>Warrior Media</t>
  </si>
  <si>
    <t>warriormade.com</t>
  </si>
  <si>
    <t>14.6 Million</t>
  </si>
  <si>
    <t>557.1783</t>
  </si>
  <si>
    <t>Santa Cruz</t>
  </si>
  <si>
    <t>Unified Building Group</t>
  </si>
  <si>
    <t>http://unifiedbuildinggroup.com</t>
  </si>
  <si>
    <t>556.5311</t>
  </si>
  <si>
    <t>Team Adhoc</t>
  </si>
  <si>
    <t>teamadhoc.com</t>
  </si>
  <si>
    <t>555.7292</t>
  </si>
  <si>
    <t>Dynamo</t>
  </si>
  <si>
    <t>http://godynamo.co</t>
  </si>
  <si>
    <t>555.3583</t>
  </si>
  <si>
    <t>Kaimetrix</t>
  </si>
  <si>
    <t>kaimetrix.com</t>
  </si>
  <si>
    <t>554.6188</t>
  </si>
  <si>
    <t>Holly Springs</t>
  </si>
  <si>
    <t>DSD Merchandisers</t>
  </si>
  <si>
    <t>dsdmerchandisers.com</t>
  </si>
  <si>
    <t>25.4 Million</t>
  </si>
  <si>
    <t>553.1129</t>
  </si>
  <si>
    <t>:Livermore</t>
  </si>
  <si>
    <t>Synergy Home</t>
  </si>
  <si>
    <t>mysynergyhome.com</t>
  </si>
  <si>
    <t>552.6011</t>
  </si>
  <si>
    <t>Lexington</t>
  </si>
  <si>
    <t>RPM</t>
  </si>
  <si>
    <t>loadrpm.com</t>
  </si>
  <si>
    <t>172.5 Million</t>
  </si>
  <si>
    <t>552.48</t>
  </si>
  <si>
    <t>ROYAL OAK</t>
  </si>
  <si>
    <t>AdCellerant</t>
  </si>
  <si>
    <t>adcellerant.com</t>
  </si>
  <si>
    <t>551.5154</t>
  </si>
  <si>
    <t>Branded Group</t>
  </si>
  <si>
    <t>branded-group.com</t>
  </si>
  <si>
    <t>549.9252</t>
  </si>
  <si>
    <t>Anaheim</t>
  </si>
  <si>
    <t>US Business Funding</t>
  </si>
  <si>
    <t>http://usbfund.com</t>
  </si>
  <si>
    <t>548.9801</t>
  </si>
  <si>
    <t>ShipEX</t>
  </si>
  <si>
    <t>http://shipex.com</t>
  </si>
  <si>
    <t>114.5 Million</t>
  </si>
  <si>
    <t>548.4485</t>
  </si>
  <si>
    <t>The Rx Advocates</t>
  </si>
  <si>
    <t>patientassistanceprograms.com</t>
  </si>
  <si>
    <t>548.0429</t>
  </si>
  <si>
    <t>Octane Energy</t>
  </si>
  <si>
    <t>octane-energy.com</t>
  </si>
  <si>
    <t>546.9559</t>
  </si>
  <si>
    <t>Midland</t>
  </si>
  <si>
    <t>The Leads Network</t>
  </si>
  <si>
    <t>theleadsnetwork.com</t>
  </si>
  <si>
    <t>546.2411</t>
  </si>
  <si>
    <t>Covingtom</t>
  </si>
  <si>
    <t>TruSource Consulting Group</t>
  </si>
  <si>
    <t>trusourcegroup.com</t>
  </si>
  <si>
    <t>545.6584</t>
  </si>
  <si>
    <t>JP Services</t>
  </si>
  <si>
    <t>jpservices.com</t>
  </si>
  <si>
    <t>44.2 Million</t>
  </si>
  <si>
    <t>545.3364</t>
  </si>
  <si>
    <t>Blake Willson Group</t>
  </si>
  <si>
    <t>blakewillsongroup.com</t>
  </si>
  <si>
    <t>542.2246</t>
  </si>
  <si>
    <t>Tysons</t>
  </si>
  <si>
    <t>CloudQ</t>
  </si>
  <si>
    <t>http://syrainfotek.com</t>
  </si>
  <si>
    <t>540.5786</t>
  </si>
  <si>
    <t>Natix</t>
  </si>
  <si>
    <t>natix.com</t>
  </si>
  <si>
    <t>540.012</t>
  </si>
  <si>
    <t>Sacramento, CA</t>
  </si>
  <si>
    <t>Meadow Vista</t>
  </si>
  <si>
    <t>Indev</t>
  </si>
  <si>
    <t>indev.com</t>
  </si>
  <si>
    <t>538.8232</t>
  </si>
  <si>
    <t>TorkLaw</t>
  </si>
  <si>
    <t>http://torklaw.com</t>
  </si>
  <si>
    <t>538.46</t>
  </si>
  <si>
    <t>The Linked Strategies Group</t>
  </si>
  <si>
    <t>linkedstrategies.com</t>
  </si>
  <si>
    <t>537.9205</t>
  </si>
  <si>
    <t>Akron</t>
  </si>
  <si>
    <t>Health Recovery Solutions</t>
  </si>
  <si>
    <t>healthrecoverysolutions.com</t>
  </si>
  <si>
    <t>537.7951</t>
  </si>
  <si>
    <t>Foresight Wealth Management</t>
  </si>
  <si>
    <t>http://foresightmgt.com</t>
  </si>
  <si>
    <t>536.1976</t>
  </si>
  <si>
    <t>Ingram Fire Protection</t>
  </si>
  <si>
    <t>ingramfire.com</t>
  </si>
  <si>
    <t>535.4847</t>
  </si>
  <si>
    <t>Spatial Front</t>
  </si>
  <si>
    <t>spatialfront.com</t>
  </si>
  <si>
    <t>533.7064</t>
  </si>
  <si>
    <t>McLean</t>
  </si>
  <si>
    <t>Bean Box</t>
  </si>
  <si>
    <t>http://beanbox.com</t>
  </si>
  <si>
    <t>533.6358</t>
  </si>
  <si>
    <t>Fifth Wheel Freight</t>
  </si>
  <si>
    <t>fifthwheelfreight.com</t>
  </si>
  <si>
    <t>35.6 Million</t>
  </si>
  <si>
    <t>532.7263</t>
  </si>
  <si>
    <t>Kentwood</t>
  </si>
  <si>
    <t>US Cargo Link</t>
  </si>
  <si>
    <t>http://uscargolink.com</t>
  </si>
  <si>
    <t>532.5056</t>
  </si>
  <si>
    <t>Grapevine</t>
  </si>
  <si>
    <t>IBEX IT Business Experts</t>
  </si>
  <si>
    <t>ibexexperts.com</t>
  </si>
  <si>
    <t>531.1586</t>
  </si>
  <si>
    <t>Sandy Springs,</t>
  </si>
  <si>
    <t>Yoga International</t>
  </si>
  <si>
    <t>yogainternational.com</t>
  </si>
  <si>
    <t>531.0046</t>
  </si>
  <si>
    <t>Honesdale</t>
  </si>
  <si>
    <t>Health and Commerce</t>
  </si>
  <si>
    <t>healthandcommerce.com</t>
  </si>
  <si>
    <t>531.0045</t>
  </si>
  <si>
    <t>Santa Rosa</t>
  </si>
  <si>
    <t>Beauty by Earth</t>
  </si>
  <si>
    <t>beautybyearth.com</t>
  </si>
  <si>
    <t>528.059</t>
  </si>
  <si>
    <t>Bartonville</t>
  </si>
  <si>
    <t>SupplyKick</t>
  </si>
  <si>
    <t>supplykick.com</t>
  </si>
  <si>
    <t>527.4081</t>
  </si>
  <si>
    <t>Grillaholics</t>
  </si>
  <si>
    <t>grillaholics.com</t>
  </si>
  <si>
    <t>527.2026</t>
  </si>
  <si>
    <t>New Melle</t>
  </si>
  <si>
    <t>Zamp HR</t>
  </si>
  <si>
    <t>http://zamphr.com</t>
  </si>
  <si>
    <t>146.8 Million</t>
  </si>
  <si>
    <t>526.7678</t>
  </si>
  <si>
    <t>Shepherd Search Group</t>
  </si>
  <si>
    <t>shepherdsg.com</t>
  </si>
  <si>
    <t>525.9524</t>
  </si>
  <si>
    <t>BeauTech Power Systems</t>
  </si>
  <si>
    <t>beautech.aero</t>
  </si>
  <si>
    <t>84.7 Million</t>
  </si>
  <si>
    <t>525.6923</t>
  </si>
  <si>
    <t>Proximity Learning</t>
  </si>
  <si>
    <t>proxlearn.com</t>
  </si>
  <si>
    <t>525.5991</t>
  </si>
  <si>
    <t>Olly</t>
  </si>
  <si>
    <t>http://olly.com</t>
  </si>
  <si>
    <t>75 Million</t>
  </si>
  <si>
    <t>525.5163</t>
  </si>
  <si>
    <t>CGC Consulting</t>
  </si>
  <si>
    <t>cgcconsult.com</t>
  </si>
  <si>
    <t>523.5371</t>
  </si>
  <si>
    <t>FyberCom</t>
  </si>
  <si>
    <t>fybercom.net</t>
  </si>
  <si>
    <t>522.5213</t>
  </si>
  <si>
    <t>Ametros</t>
  </si>
  <si>
    <t>ametros.com</t>
  </si>
  <si>
    <t>521.8187</t>
  </si>
  <si>
    <t>Wilmington, MA</t>
  </si>
  <si>
    <t>Greek House</t>
  </si>
  <si>
    <t>http://greekhouse.org</t>
  </si>
  <si>
    <t>521.6785</t>
  </si>
  <si>
    <t>The Ricciardi Group</t>
  </si>
  <si>
    <t>thericciardigroup.com</t>
  </si>
  <si>
    <t>521.5848</t>
  </si>
  <si>
    <t>Blackstone Fire Control</t>
  </si>
  <si>
    <t>blackstonefsi.com</t>
  </si>
  <si>
    <t>519.3971</t>
  </si>
  <si>
    <t>Greensboro</t>
  </si>
  <si>
    <t>Levementum</t>
  </si>
  <si>
    <t>levdigital.com</t>
  </si>
  <si>
    <t>518.3926</t>
  </si>
  <si>
    <t>Key Tower</t>
  </si>
  <si>
    <t>keytower.com</t>
  </si>
  <si>
    <t>518.0285</t>
  </si>
  <si>
    <t>Chicao</t>
  </si>
  <si>
    <t>Kids in the Game</t>
  </si>
  <si>
    <t>kidsinthegame.com</t>
  </si>
  <si>
    <t>517.3035</t>
  </si>
  <si>
    <t>Hubb</t>
  </si>
  <si>
    <t>http://hubb.me</t>
  </si>
  <si>
    <t>516.4806</t>
  </si>
  <si>
    <t>Body del Sol Medical Spa</t>
  </si>
  <si>
    <t>bodydelsol.com</t>
  </si>
  <si>
    <t>515.5725</t>
  </si>
  <si>
    <t>fresno</t>
  </si>
  <si>
    <t>Xero Shoes</t>
  </si>
  <si>
    <t>xeroshoes.com</t>
  </si>
  <si>
    <t>515.4058</t>
  </si>
  <si>
    <t>Broomfield</t>
  </si>
  <si>
    <t>Bluecore</t>
  </si>
  <si>
    <t>bluecore.com</t>
  </si>
  <si>
    <t>24.3 Million</t>
  </si>
  <si>
    <t>512.6748</t>
  </si>
  <si>
    <t>Valiant Residential</t>
  </si>
  <si>
    <t>valiantresidential.com</t>
  </si>
  <si>
    <t>512.6056</t>
  </si>
  <si>
    <t>Flavors15</t>
  </si>
  <si>
    <t>flavorsunited.com</t>
  </si>
  <si>
    <t>511.9625</t>
  </si>
  <si>
    <t>Miamisburg</t>
  </si>
  <si>
    <t>Passport</t>
  </si>
  <si>
    <t>passportinc.com</t>
  </si>
  <si>
    <t>510.6547</t>
  </si>
  <si>
    <t>Integrative Physiatry</t>
  </si>
  <si>
    <t>integrativephysiatry.com</t>
  </si>
  <si>
    <t>510.3643</t>
  </si>
  <si>
    <t>IPfolio</t>
  </si>
  <si>
    <t>ipfolio.com</t>
  </si>
  <si>
    <t>509.7145</t>
  </si>
  <si>
    <t>Southern Designs</t>
  </si>
  <si>
    <t>http://southerndesigns.net</t>
  </si>
  <si>
    <t>508.6488</t>
  </si>
  <si>
    <t>Vidalia</t>
  </si>
  <si>
    <t>Sabio Mobile</t>
  </si>
  <si>
    <t>wwwsabiomobile.com</t>
  </si>
  <si>
    <t>12.2 Million</t>
  </si>
  <si>
    <t>508.0951</t>
  </si>
  <si>
    <t>Tellenger</t>
  </si>
  <si>
    <t>tellenger.com</t>
  </si>
  <si>
    <t>507.1986</t>
  </si>
  <si>
    <t>Kodiak Cakes</t>
  </si>
  <si>
    <t>kodiakcakes.com</t>
  </si>
  <si>
    <t>102.2 Million</t>
  </si>
  <si>
    <t>505.945</t>
  </si>
  <si>
    <t>Park City</t>
  </si>
  <si>
    <t>US Aluminum Services</t>
  </si>
  <si>
    <t>davilacustomhomes.com</t>
  </si>
  <si>
    <t>503.9739</t>
  </si>
  <si>
    <t>Trellis</t>
  </si>
  <si>
    <t>trellis.co</t>
  </si>
  <si>
    <t>503.8697</t>
  </si>
  <si>
    <t>Medford</t>
  </si>
  <si>
    <t>Sgt. Clean's Car Wash</t>
  </si>
  <si>
    <t>sgtclean.com</t>
  </si>
  <si>
    <t>503.413</t>
  </si>
  <si>
    <t>Westlake</t>
  </si>
  <si>
    <t>CoSchedule</t>
  </si>
  <si>
    <t>coschedule.com</t>
  </si>
  <si>
    <t>502.49</t>
  </si>
  <si>
    <t>Bismarck</t>
  </si>
  <si>
    <t>Merit321, Launching Careers</t>
  </si>
  <si>
    <t>merit321.com</t>
  </si>
  <si>
    <t>502.1592</t>
  </si>
  <si>
    <t>Freight Right Global Logistics</t>
  </si>
  <si>
    <t>freightright.com</t>
  </si>
  <si>
    <t>501.614</t>
  </si>
  <si>
    <t>La Crescenta</t>
  </si>
  <si>
    <t>HQSoftware</t>
  </si>
  <si>
    <t>hqsoftwarelab.com</t>
  </si>
  <si>
    <t>501.399</t>
  </si>
  <si>
    <t>Bond Collective</t>
  </si>
  <si>
    <t>bondcollective.com</t>
  </si>
  <si>
    <t>501.0436</t>
  </si>
  <si>
    <t>Boll &amp; Branch</t>
  </si>
  <si>
    <t>http://bollandbranch.com</t>
  </si>
  <si>
    <t>72.8 Million</t>
  </si>
  <si>
    <t>500.942</t>
  </si>
  <si>
    <t>Summit</t>
  </si>
  <si>
    <t>ApplePie Capital</t>
  </si>
  <si>
    <t>applepiecapital.com</t>
  </si>
  <si>
    <t>500.6083</t>
  </si>
  <si>
    <t>SF</t>
  </si>
  <si>
    <t>Carroll Organization</t>
  </si>
  <si>
    <t>carrollorg.com</t>
  </si>
  <si>
    <t>69.7 Million</t>
  </si>
  <si>
    <t>499.687</t>
  </si>
  <si>
    <t>TESCHGlobal</t>
  </si>
  <si>
    <t>teschglobal.com</t>
  </si>
  <si>
    <t>499.0459</t>
  </si>
  <si>
    <t>Grafton</t>
  </si>
  <si>
    <t>ZeroBounce</t>
  </si>
  <si>
    <t>zerobounce.net</t>
  </si>
  <si>
    <t>498.8873</t>
  </si>
  <si>
    <t>Santa Barbara-Santa Maria-Goleta, CA</t>
  </si>
  <si>
    <t>Hubstaff</t>
  </si>
  <si>
    <t>hubstaff.com</t>
  </si>
  <si>
    <t>498.2928</t>
  </si>
  <si>
    <t>SEI-Chicago</t>
  </si>
  <si>
    <t>sei.com/chicago-office</t>
  </si>
  <si>
    <t>497.5185</t>
  </si>
  <si>
    <t>Greenix Holdings</t>
  </si>
  <si>
    <t>greenixpc.com</t>
  </si>
  <si>
    <t>497.3008</t>
  </si>
  <si>
    <t>Flywheel</t>
  </si>
  <si>
    <t>getflywheel.com</t>
  </si>
  <si>
    <t>496.9361</t>
  </si>
  <si>
    <t>Clear Touch</t>
  </si>
  <si>
    <t>getcleartouch.com</t>
  </si>
  <si>
    <t>44.8 Million</t>
  </si>
  <si>
    <t>495.9447</t>
  </si>
  <si>
    <t>Greenville</t>
  </si>
  <si>
    <t>Critical Project Services</t>
  </si>
  <si>
    <t>cps-llc.com</t>
  </si>
  <si>
    <t>20 Million</t>
  </si>
  <si>
    <t>495.2494</t>
  </si>
  <si>
    <t>Kaizen Media Group</t>
  </si>
  <si>
    <t>lifedaily.com</t>
  </si>
  <si>
    <t>14.5 Million</t>
  </si>
  <si>
    <t>495.1791</t>
  </si>
  <si>
    <t>Lyon Stahl Investment Real Estate</t>
  </si>
  <si>
    <t>lyonstahl.com</t>
  </si>
  <si>
    <t>494.6105</t>
  </si>
  <si>
    <t>Wellbots</t>
  </si>
  <si>
    <t>http://wellbots.com</t>
  </si>
  <si>
    <t>494.5409</t>
  </si>
  <si>
    <t>HomeWorks Energy</t>
  </si>
  <si>
    <t>homeworksenergy.com</t>
  </si>
  <si>
    <t>59.9 Million</t>
  </si>
  <si>
    <t>494.3132</t>
  </si>
  <si>
    <t>The Agency Texas</t>
  </si>
  <si>
    <t>theagencytexas.com</t>
  </si>
  <si>
    <t>493.8128</t>
  </si>
  <si>
    <t>Hireology</t>
  </si>
  <si>
    <t>hireology.com</t>
  </si>
  <si>
    <t>493.118</t>
  </si>
  <si>
    <t>Omaze</t>
  </si>
  <si>
    <t>omaze.com</t>
  </si>
  <si>
    <t>27 Million</t>
  </si>
  <si>
    <t>493.1149</t>
  </si>
  <si>
    <t>Billy Gene Is Marketing</t>
  </si>
  <si>
    <t>http://billygeneismarketing.com</t>
  </si>
  <si>
    <t>491.138</t>
  </si>
  <si>
    <t>Baseballism</t>
  </si>
  <si>
    <t>http://baseballism.com</t>
  </si>
  <si>
    <t>490.5528</t>
  </si>
  <si>
    <t>Changeis</t>
  </si>
  <si>
    <t>changeis.com</t>
  </si>
  <si>
    <t>490.1865</t>
  </si>
  <si>
    <t>Rosslyn</t>
  </si>
  <si>
    <t>F3 MFG</t>
  </si>
  <si>
    <t>f3mfg.com</t>
  </si>
  <si>
    <t>489.9901</t>
  </si>
  <si>
    <t>Waterville</t>
  </si>
  <si>
    <t>Gimbal</t>
  </si>
  <si>
    <t>gimbal.com</t>
  </si>
  <si>
    <t>489.08</t>
  </si>
  <si>
    <t>Universal Windows Direct</t>
  </si>
  <si>
    <t>universalwindowsdirect.com</t>
  </si>
  <si>
    <t>105.6 Million</t>
  </si>
  <si>
    <t>489.0084</t>
  </si>
  <si>
    <t>Bedford Hts</t>
  </si>
  <si>
    <t>CFOL International</t>
  </si>
  <si>
    <t>cfolinternational.com</t>
  </si>
  <si>
    <t>488.8405</t>
  </si>
  <si>
    <t>VRC Metal Systems</t>
  </si>
  <si>
    <t>vrcmetalsystems.com</t>
  </si>
  <si>
    <t>SD</t>
  </si>
  <si>
    <t>11.2 Million</t>
  </si>
  <si>
    <t>487.6797</t>
  </si>
  <si>
    <t>Rapid City</t>
  </si>
  <si>
    <t>Marketplace Ops</t>
  </si>
  <si>
    <t>marketplaceops.com</t>
  </si>
  <si>
    <t>13.1 Million</t>
  </si>
  <si>
    <t>487.119</t>
  </si>
  <si>
    <t>Walk West</t>
  </si>
  <si>
    <t>walkwest.com</t>
  </si>
  <si>
    <t>486.8267</t>
  </si>
  <si>
    <t>Marketopia</t>
  </si>
  <si>
    <t>marketopia.com</t>
  </si>
  <si>
    <t>486.3766</t>
  </si>
  <si>
    <t>B&amp;B Beverage Management</t>
  </si>
  <si>
    <t>bnbbartending.com</t>
  </si>
  <si>
    <t>485.6782</t>
  </si>
  <si>
    <t>Auburn</t>
  </si>
  <si>
    <t>Zip Moving and Storage</t>
  </si>
  <si>
    <t>zipmoving.us</t>
  </si>
  <si>
    <t>485.4499</t>
  </si>
  <si>
    <t>Website Closers</t>
  </si>
  <si>
    <t>websiteclosers.com</t>
  </si>
  <si>
    <t>485.1663</t>
  </si>
  <si>
    <t>ConversionPoint Technologies</t>
  </si>
  <si>
    <t>conversionpoint.com</t>
  </si>
  <si>
    <t>39.8 Million</t>
  </si>
  <si>
    <t>484.6389</t>
  </si>
  <si>
    <t>Parrish and Partners</t>
  </si>
  <si>
    <t>parrishandpartners.com</t>
  </si>
  <si>
    <t>484.589</t>
  </si>
  <si>
    <t>OH Partners</t>
  </si>
  <si>
    <t>ohpartners.com</t>
  </si>
  <si>
    <t>46.3 Million</t>
  </si>
  <si>
    <t>483.9554</t>
  </si>
  <si>
    <t>Stratus Video</t>
  </si>
  <si>
    <t>stratusvideo.com</t>
  </si>
  <si>
    <t>56.4 Million</t>
  </si>
  <si>
    <t>482.5955</t>
  </si>
  <si>
    <t>Etegra</t>
  </si>
  <si>
    <t>etegra.com</t>
  </si>
  <si>
    <t>480.6539</t>
  </si>
  <si>
    <t>Olivette</t>
  </si>
  <si>
    <t>Harper Scott</t>
  </si>
  <si>
    <t>harperandscott.com</t>
  </si>
  <si>
    <t>480.6391</t>
  </si>
  <si>
    <t>Crossfire Sound Productions</t>
  </si>
  <si>
    <t>crossfiresound.com</t>
  </si>
  <si>
    <t>478.8563</t>
  </si>
  <si>
    <t>FireDisc Cookers</t>
  </si>
  <si>
    <t>firedisccookers.com</t>
  </si>
  <si>
    <t>478.234</t>
  </si>
  <si>
    <t>Softrams</t>
  </si>
  <si>
    <t>softrams.com</t>
  </si>
  <si>
    <t>478.1969</t>
  </si>
  <si>
    <t>MDsave</t>
  </si>
  <si>
    <t>mdsave.com</t>
  </si>
  <si>
    <t>477.4576</t>
  </si>
  <si>
    <t>Skynet Healthcare Technologies</t>
  </si>
  <si>
    <t>skynethealthcare.com</t>
  </si>
  <si>
    <t>477.337</t>
  </si>
  <si>
    <t>Palm Harbor</t>
  </si>
  <si>
    <t>Peridot Solutions</t>
  </si>
  <si>
    <t>peridotsolutions.com</t>
  </si>
  <si>
    <t>26.6 Million</t>
  </si>
  <si>
    <t>476.8776</t>
  </si>
  <si>
    <t>Dock Street Trading</t>
  </si>
  <si>
    <t>dockstreettrading.com</t>
  </si>
  <si>
    <t>476.232</t>
  </si>
  <si>
    <t>Anchour</t>
  </si>
  <si>
    <t>anchour.com</t>
  </si>
  <si>
    <t>476.0364</t>
  </si>
  <si>
    <t>Lewiston</t>
  </si>
  <si>
    <t>Hawke Media</t>
  </si>
  <si>
    <t>hawkemedia.com</t>
  </si>
  <si>
    <t>475.4508</t>
  </si>
  <si>
    <t>Blue Canyon Technologies</t>
  </si>
  <si>
    <t>bluecanyontech.com</t>
  </si>
  <si>
    <t>31.1 Million</t>
  </si>
  <si>
    <t>473.9452</t>
  </si>
  <si>
    <t>Sojourn Solutions</t>
  </si>
  <si>
    <t>sojournsolutions.com</t>
  </si>
  <si>
    <t>473.5921</t>
  </si>
  <si>
    <t>MzeroA.com</t>
  </si>
  <si>
    <t>mzeroa.com</t>
  </si>
  <si>
    <t>473.5028</t>
  </si>
  <si>
    <t>Ocala</t>
  </si>
  <si>
    <t>Fast Slow Motion</t>
  </si>
  <si>
    <t>fastslowmotion.com</t>
  </si>
  <si>
    <t>473.4922</t>
  </si>
  <si>
    <t>American Business Brokers</t>
  </si>
  <si>
    <t>americanbizbrokers.com</t>
  </si>
  <si>
    <t>15.7 Million</t>
  </si>
  <si>
    <t>473.2924</t>
  </si>
  <si>
    <t>Holladay</t>
  </si>
  <si>
    <t>The Retail Outsource</t>
  </si>
  <si>
    <t>theretailoutsource.com</t>
  </si>
  <si>
    <t>99.6 Million</t>
  </si>
  <si>
    <t>473.0072</t>
  </si>
  <si>
    <t>ProcureIT Network</t>
  </si>
  <si>
    <t>procureitnetwork.com</t>
  </si>
  <si>
    <t>472.8643</t>
  </si>
  <si>
    <t>Grain Valley</t>
  </si>
  <si>
    <t>Orion Consulting Group</t>
  </si>
  <si>
    <t>orioncgi.com</t>
  </si>
  <si>
    <t>472.0827</t>
  </si>
  <si>
    <t>Derwood</t>
  </si>
  <si>
    <t>Proforma Springboard Promotions</t>
  </si>
  <si>
    <t>springboardpromotions.com</t>
  </si>
  <si>
    <t>470.9415</t>
  </si>
  <si>
    <t>Durham</t>
  </si>
  <si>
    <t>CentralReach</t>
  </si>
  <si>
    <t>http://centralreach.com</t>
  </si>
  <si>
    <t>470.7448</t>
  </si>
  <si>
    <t>Pompano Beach</t>
  </si>
  <si>
    <t>LMK Clinical Research Consulting</t>
  </si>
  <si>
    <t>lmkclinicalresearch.com</t>
  </si>
  <si>
    <t>470.2944</t>
  </si>
  <si>
    <t>Huntersville</t>
  </si>
  <si>
    <t>MessageWrap</t>
  </si>
  <si>
    <t>messagewrap.com</t>
  </si>
  <si>
    <t>470.0645</t>
  </si>
  <si>
    <t>The Pet Loss Center</t>
  </si>
  <si>
    <t>thepetlosscenter.com</t>
  </si>
  <si>
    <t>469.7961</t>
  </si>
  <si>
    <t>Health Union</t>
  </si>
  <si>
    <t>health-union.com</t>
  </si>
  <si>
    <t>468.9677</t>
  </si>
  <si>
    <t>Kartago America</t>
  </si>
  <si>
    <t>kartagofoods.com</t>
  </si>
  <si>
    <t>468.8703</t>
  </si>
  <si>
    <t>kenilworth</t>
  </si>
  <si>
    <t>CardFlight</t>
  </si>
  <si>
    <t>cardflight.com</t>
  </si>
  <si>
    <t>468.6064</t>
  </si>
  <si>
    <t>Clientserver Technology Solutions</t>
  </si>
  <si>
    <t>http://clientservertech.com</t>
  </si>
  <si>
    <t>466.7437</t>
  </si>
  <si>
    <t>Iselin</t>
  </si>
  <si>
    <t>DLP Real Estate Capital</t>
  </si>
  <si>
    <t>dlprealestate.com</t>
  </si>
  <si>
    <t>80.9 Million</t>
  </si>
  <si>
    <t>466.1983</t>
  </si>
  <si>
    <t>Bethlehem</t>
  </si>
  <si>
    <t>Friendly Home Services</t>
  </si>
  <si>
    <t>friendlyplumber.com</t>
  </si>
  <si>
    <t>465.9923</t>
  </si>
  <si>
    <t>Zoup! Specialty Products</t>
  </si>
  <si>
    <t>zoupbroth.com</t>
  </si>
  <si>
    <t>465.5175</t>
  </si>
  <si>
    <t>Uber Technologies</t>
  </si>
  <si>
    <t>http://uber.com/ca/en</t>
  </si>
  <si>
    <t>11.3 Billion</t>
  </si>
  <si>
    <t>464.9123</t>
  </si>
  <si>
    <t>EngagedIN</t>
  </si>
  <si>
    <t>http://engagedin.com</t>
  </si>
  <si>
    <t>464.8718</t>
  </si>
  <si>
    <t>FELTON</t>
  </si>
  <si>
    <t>RagingBull.com</t>
  </si>
  <si>
    <t>ragiingbull.com</t>
  </si>
  <si>
    <t>464.8465</t>
  </si>
  <si>
    <t>LEE</t>
  </si>
  <si>
    <t>Holzer Resnick Contracting</t>
  </si>
  <si>
    <t>holzerresnick.com</t>
  </si>
  <si>
    <t>464.3846</t>
  </si>
  <si>
    <t>Wishlist Rewards</t>
  </si>
  <si>
    <t>wishlistrewards.com</t>
  </si>
  <si>
    <t>463.0888</t>
  </si>
  <si>
    <t>Edge Logistics</t>
  </si>
  <si>
    <t>edgelogistics.com</t>
  </si>
  <si>
    <t>46.6 Million</t>
  </si>
  <si>
    <t>462.9723</t>
  </si>
  <si>
    <t>Visible Supply Chain Management</t>
  </si>
  <si>
    <t>visiblescm.com</t>
  </si>
  <si>
    <t>357.8 Million</t>
  </si>
  <si>
    <t>461.0125</t>
  </si>
  <si>
    <t>Skynet Integrations</t>
  </si>
  <si>
    <t>skynetintegrations.com</t>
  </si>
  <si>
    <t>460.5518</t>
  </si>
  <si>
    <t>Luxe RV</t>
  </si>
  <si>
    <t>luxervrental.com</t>
  </si>
  <si>
    <t>459.931</t>
  </si>
  <si>
    <t>Burgess Civil</t>
  </si>
  <si>
    <t>burgesscivil.com</t>
  </si>
  <si>
    <t>459.2917</t>
  </si>
  <si>
    <t>Chad T. Wilson Law Firm</t>
  </si>
  <si>
    <t>http://cwilsonlaw.com</t>
  </si>
  <si>
    <t>459.181</t>
  </si>
  <si>
    <t>Webster</t>
  </si>
  <si>
    <t>FlexPrint Managed Print Solutions</t>
  </si>
  <si>
    <t>flextg.com</t>
  </si>
  <si>
    <t>257 Million</t>
  </si>
  <si>
    <t>458.4627</t>
  </si>
  <si>
    <t>MESA</t>
  </si>
  <si>
    <t>Norada Real Estate Investments</t>
  </si>
  <si>
    <t>noradarealestate.com</t>
  </si>
  <si>
    <t>458.3101</t>
  </si>
  <si>
    <t>Laguna Niguel</t>
  </si>
  <si>
    <t>Excel Impact</t>
  </si>
  <si>
    <t>excelimpact.com</t>
  </si>
  <si>
    <t>458.3096</t>
  </si>
  <si>
    <t>Medina</t>
  </si>
  <si>
    <t>Kord Technologies</t>
  </si>
  <si>
    <t>kordtechnologies.com</t>
  </si>
  <si>
    <t>70.1 Million</t>
  </si>
  <si>
    <t>458.0281</t>
  </si>
  <si>
    <t>Eva Garland Consulting</t>
  </si>
  <si>
    <t>evagarland.com</t>
  </si>
  <si>
    <t>457.9597</t>
  </si>
  <si>
    <t>Brivity</t>
  </si>
  <si>
    <t>brivity.com</t>
  </si>
  <si>
    <t>457.8666</t>
  </si>
  <si>
    <t>Bellingham</t>
  </si>
  <si>
    <t>Natural Force</t>
  </si>
  <si>
    <t>naturalforce.com</t>
  </si>
  <si>
    <t>457.5408</t>
  </si>
  <si>
    <t>Wright Energy Partners</t>
  </si>
  <si>
    <t>wrightled.com</t>
  </si>
  <si>
    <t>457.4884</t>
  </si>
  <si>
    <t>Tech Talent South</t>
  </si>
  <si>
    <t>techtalentsouth.com</t>
  </si>
  <si>
    <t>456.83</t>
  </si>
  <si>
    <t>FHE</t>
  </si>
  <si>
    <t>builtbyfhe.com</t>
  </si>
  <si>
    <t>125.5 Million</t>
  </si>
  <si>
    <t>456.3699</t>
  </si>
  <si>
    <t>Fruita</t>
  </si>
  <si>
    <t>Beer Home Team</t>
  </si>
  <si>
    <t>sandiegohomefinder.com</t>
  </si>
  <si>
    <t>456.3029</t>
  </si>
  <si>
    <t>Global Soft Systems</t>
  </si>
  <si>
    <t>globalsoftsystems.com</t>
  </si>
  <si>
    <t>455.3191</t>
  </si>
  <si>
    <t>Ecomitize</t>
  </si>
  <si>
    <t>ecomitize.com</t>
  </si>
  <si>
    <t>455.2926</t>
  </si>
  <si>
    <t>Chenal Family Therapy</t>
  </si>
  <si>
    <t>chenaltherapy.com</t>
  </si>
  <si>
    <t>454.8189</t>
  </si>
  <si>
    <t>Little Rock</t>
  </si>
  <si>
    <t>Grand Canyon Gas Logs</t>
  </si>
  <si>
    <t>grandcanyongaslogs.com</t>
  </si>
  <si>
    <t>453.0578</t>
  </si>
  <si>
    <t>VOLO</t>
  </si>
  <si>
    <t>volocity.org</t>
  </si>
  <si>
    <t>452.5668</t>
  </si>
  <si>
    <t>Trupet</t>
  </si>
  <si>
    <t>trudog.com</t>
  </si>
  <si>
    <t>452.5416</t>
  </si>
  <si>
    <t>Milford</t>
  </si>
  <si>
    <t>Wafts Solutions</t>
  </si>
  <si>
    <t>http://waftssolutions.com</t>
  </si>
  <si>
    <t>451.1012</t>
  </si>
  <si>
    <t>Albany-Schenectady-Troy, NY</t>
  </si>
  <si>
    <t>ALBANY</t>
  </si>
  <si>
    <t>Freedom Real Estate</t>
  </si>
  <si>
    <t>freedomrealestate.biz</t>
  </si>
  <si>
    <t>450.5605</t>
  </si>
  <si>
    <t>Volt Athletics</t>
  </si>
  <si>
    <t>voltathletics.com</t>
  </si>
  <si>
    <t>450.2605</t>
  </si>
  <si>
    <t>Bluewater Media</t>
  </si>
  <si>
    <t>bluewatermedia.tv</t>
  </si>
  <si>
    <t>66.5 Million</t>
  </si>
  <si>
    <t>449.3176</t>
  </si>
  <si>
    <t>RKB Handyman Services</t>
  </si>
  <si>
    <t>rkb247.com</t>
  </si>
  <si>
    <t>449.0669</t>
  </si>
  <si>
    <t>Hauppauge</t>
  </si>
  <si>
    <t>E Contractors</t>
  </si>
  <si>
    <t>econtractors.com</t>
  </si>
  <si>
    <t>32.2 Million</t>
  </si>
  <si>
    <t>448.8235</t>
  </si>
  <si>
    <t>Sugar Land</t>
  </si>
  <si>
    <t>RIVS</t>
  </si>
  <si>
    <t>rivs.com</t>
  </si>
  <si>
    <t>448.3944</t>
  </si>
  <si>
    <t>Motus</t>
  </si>
  <si>
    <t>http://motus.com</t>
  </si>
  <si>
    <t>84.1 Million</t>
  </si>
  <si>
    <t>448.2245</t>
  </si>
  <si>
    <t>MJ Seats</t>
  </si>
  <si>
    <t>mjseats.com</t>
  </si>
  <si>
    <t>448.118</t>
  </si>
  <si>
    <t>Inter-Op</t>
  </si>
  <si>
    <t>http://inter-op.net</t>
  </si>
  <si>
    <t>447.8459</t>
  </si>
  <si>
    <t>Elevate Staffing</t>
  </si>
  <si>
    <t>elevate-staffing.com</t>
  </si>
  <si>
    <t>445.9853</t>
  </si>
  <si>
    <t>Coffee Meets Bagel</t>
  </si>
  <si>
    <t>coffeemeetsbagel.com</t>
  </si>
  <si>
    <t>445.5394</t>
  </si>
  <si>
    <t>Streamline Marketing</t>
  </si>
  <si>
    <t>http://streamline-marketing.com</t>
  </si>
  <si>
    <t>445.2906</t>
  </si>
  <si>
    <t>GEN-Y Hitch</t>
  </si>
  <si>
    <t>genyhitch.com</t>
  </si>
  <si>
    <t>444.3233</t>
  </si>
  <si>
    <t>Nappanee</t>
  </si>
  <si>
    <t>Reverb.com</t>
  </si>
  <si>
    <t>reverb.com</t>
  </si>
  <si>
    <t>36.1 Million</t>
  </si>
  <si>
    <t>443.686</t>
  </si>
  <si>
    <t>Tipping Point Solutions</t>
  </si>
  <si>
    <t>tp-solutions.com</t>
  </si>
  <si>
    <t>443.5866</t>
  </si>
  <si>
    <t>Centennial</t>
  </si>
  <si>
    <t>Need/Want</t>
  </si>
  <si>
    <t>needwant.com</t>
  </si>
  <si>
    <t>443.186</t>
  </si>
  <si>
    <t>Socialfly</t>
  </si>
  <si>
    <t>socialflyny.com</t>
  </si>
  <si>
    <t>442.7456</t>
  </si>
  <si>
    <t>Everyware</t>
  </si>
  <si>
    <t>everyware.com</t>
  </si>
  <si>
    <t>442.4667</t>
  </si>
  <si>
    <t>Trash Butler</t>
  </si>
  <si>
    <t>trashbutler.com</t>
  </si>
  <si>
    <t>442.0521</t>
  </si>
  <si>
    <t>Channel Partners Capital</t>
  </si>
  <si>
    <t>channelpartnerscapital.com</t>
  </si>
  <si>
    <t>23 Million</t>
  </si>
  <si>
    <t>441.4271</t>
  </si>
  <si>
    <t>Savan Group</t>
  </si>
  <si>
    <t>savangroup.com</t>
  </si>
  <si>
    <t>441.1344</t>
  </si>
  <si>
    <t>Onit</t>
  </si>
  <si>
    <t>onit.com</t>
  </si>
  <si>
    <t>440.8789</t>
  </si>
  <si>
    <t>Better.com</t>
  </si>
  <si>
    <t>better.com</t>
  </si>
  <si>
    <t>20.7 Million</t>
  </si>
  <si>
    <t>440.864</t>
  </si>
  <si>
    <t>Skuid</t>
  </si>
  <si>
    <t>skuid.com</t>
  </si>
  <si>
    <t>439.9906</t>
  </si>
  <si>
    <t>Forcura</t>
  </si>
  <si>
    <t>forcura.com</t>
  </si>
  <si>
    <t>438.6415</t>
  </si>
  <si>
    <t>BarnAllen Technologies</t>
  </si>
  <si>
    <t>barnallen.com</t>
  </si>
  <si>
    <t>63.2 Million</t>
  </si>
  <si>
    <t>438.5755</t>
  </si>
  <si>
    <t>DMB Financial</t>
  </si>
  <si>
    <t>dmbfinancial.com</t>
  </si>
  <si>
    <t>26.4 Million</t>
  </si>
  <si>
    <t>438.3626</t>
  </si>
  <si>
    <t>Beverly</t>
  </si>
  <si>
    <t>Audantic</t>
  </si>
  <si>
    <t>audantic.com</t>
  </si>
  <si>
    <t>438.3482</t>
  </si>
  <si>
    <t>Suite Management Franchising</t>
  </si>
  <si>
    <t>mysalonsuite.com</t>
  </si>
  <si>
    <t>437.9545</t>
  </si>
  <si>
    <t>The Hoth</t>
  </si>
  <si>
    <t>thehoth.com</t>
  </si>
  <si>
    <t>437.3473</t>
  </si>
  <si>
    <t>St Petersburg</t>
  </si>
  <si>
    <t>360 Energy Solutions</t>
  </si>
  <si>
    <t>http://360energysolutions.net</t>
  </si>
  <si>
    <t>437.2589</t>
  </si>
  <si>
    <t>Decode Digital Marketing</t>
  </si>
  <si>
    <t>decodedigital.co</t>
  </si>
  <si>
    <t>436.8432</t>
  </si>
  <si>
    <t>Apetan Consulting</t>
  </si>
  <si>
    <t>apetan.com</t>
  </si>
  <si>
    <t>436.5824</t>
  </si>
  <si>
    <t>New York city</t>
  </si>
  <si>
    <t>Virtue Capital Management</t>
  </si>
  <si>
    <t>virtuecm.com</t>
  </si>
  <si>
    <t>436.1878</t>
  </si>
  <si>
    <t>Harts Servcies</t>
  </si>
  <si>
    <t>hartsservices.com</t>
  </si>
  <si>
    <t>434.3761</t>
  </si>
  <si>
    <t>TACOMA</t>
  </si>
  <si>
    <t>Ridge Wallet</t>
  </si>
  <si>
    <t>ridge.com</t>
  </si>
  <si>
    <t>19.6 Million</t>
  </si>
  <si>
    <t>432.9008</t>
  </si>
  <si>
    <t>American Print Consultants</t>
  </si>
  <si>
    <t>apcink.com</t>
  </si>
  <si>
    <t>432.8847</t>
  </si>
  <si>
    <t>Chambersburg</t>
  </si>
  <si>
    <t>Alley</t>
  </si>
  <si>
    <t>alley.com</t>
  </si>
  <si>
    <t>432.8401</t>
  </si>
  <si>
    <t>Votto Vines Importing</t>
  </si>
  <si>
    <t>vottovines.com</t>
  </si>
  <si>
    <t>39.6 Million</t>
  </si>
  <si>
    <t>432.2984</t>
  </si>
  <si>
    <t>Hamden</t>
  </si>
  <si>
    <t>Scott, Vicknair, Hair &amp; Checki</t>
  </si>
  <si>
    <t>svhclaw.com</t>
  </si>
  <si>
    <t>431.167</t>
  </si>
  <si>
    <t>New Orleans</t>
  </si>
  <si>
    <t>3D Solar</t>
  </si>
  <si>
    <t>3-dsolar.com</t>
  </si>
  <si>
    <t>429.7944</t>
  </si>
  <si>
    <t>Vessel FWP</t>
  </si>
  <si>
    <t>vesselbags.com</t>
  </si>
  <si>
    <t>428.7233</t>
  </si>
  <si>
    <t>Carlsbad</t>
  </si>
  <si>
    <t>Advanced Computer Solutions Group</t>
  </si>
  <si>
    <t>advancedcsg.net</t>
  </si>
  <si>
    <t>428.4207</t>
  </si>
  <si>
    <t>Mount Laurel</t>
  </si>
  <si>
    <t>Choozle</t>
  </si>
  <si>
    <t>choozle.com</t>
  </si>
  <si>
    <t>428.2815</t>
  </si>
  <si>
    <t>Ease Logistics</t>
  </si>
  <si>
    <t>easelogistics.com</t>
  </si>
  <si>
    <t>427.4948</t>
  </si>
  <si>
    <t>Crisp Marketing</t>
  </si>
  <si>
    <t>crisp.marketing</t>
  </si>
  <si>
    <t>427.4773</t>
  </si>
  <si>
    <t>memphis</t>
  </si>
  <si>
    <t>Darn Good Yarn</t>
  </si>
  <si>
    <t>darngoodyarn.com</t>
  </si>
  <si>
    <t>427.4387</t>
  </si>
  <si>
    <t>Halfmoon</t>
  </si>
  <si>
    <t>Beemac</t>
  </si>
  <si>
    <t>beemac.com</t>
  </si>
  <si>
    <t>125.9 Million</t>
  </si>
  <si>
    <t>427.2479</t>
  </si>
  <si>
    <t>Ambridge</t>
  </si>
  <si>
    <t>Preferred Home Services</t>
  </si>
  <si>
    <t>gopreferred.com</t>
  </si>
  <si>
    <t>426.9773</t>
  </si>
  <si>
    <t>North Charleston</t>
  </si>
  <si>
    <t>Ciconix</t>
  </si>
  <si>
    <t>http://ciconix.com</t>
  </si>
  <si>
    <t>426.938</t>
  </si>
  <si>
    <t>Atlanta Office Technologies</t>
  </si>
  <si>
    <t>youraot.com</t>
  </si>
  <si>
    <t>426.6312</t>
  </si>
  <si>
    <t>Norcross</t>
  </si>
  <si>
    <t>Seek Business Capital</t>
  </si>
  <si>
    <t>seekcapital.com</t>
  </si>
  <si>
    <t>426.1835</t>
  </si>
  <si>
    <t>Your Business Solutions</t>
  </si>
  <si>
    <t>ybs.us</t>
  </si>
  <si>
    <t>425.3079</t>
  </si>
  <si>
    <t>Nomatic</t>
  </si>
  <si>
    <t>nomatic.com</t>
  </si>
  <si>
    <t>425.0665</t>
  </si>
  <si>
    <t>Farmgirl Flowers</t>
  </si>
  <si>
    <t>farmgirlflowers.com</t>
  </si>
  <si>
    <t>23.4 Million</t>
  </si>
  <si>
    <t>424.8674</t>
  </si>
  <si>
    <t>Bombora</t>
  </si>
  <si>
    <t>bombora.com</t>
  </si>
  <si>
    <t>424.7169</t>
  </si>
  <si>
    <t>Frugal Flippers</t>
  </si>
  <si>
    <t>householdtrends.com</t>
  </si>
  <si>
    <t>424.6089</t>
  </si>
  <si>
    <t>Jordan</t>
  </si>
  <si>
    <t>SUMO Communications</t>
  </si>
  <si>
    <t>sumocom.com</t>
  </si>
  <si>
    <t>424.4421</t>
  </si>
  <si>
    <t>Ogden-Clearfield, UT</t>
  </si>
  <si>
    <t>Centerville</t>
  </si>
  <si>
    <t>Home View Technologies</t>
  </si>
  <si>
    <t>liveviewtech.com</t>
  </si>
  <si>
    <t>16.5 Million</t>
  </si>
  <si>
    <t>424.0165</t>
  </si>
  <si>
    <t>CloudHesive</t>
  </si>
  <si>
    <t>cloudhesive.com</t>
  </si>
  <si>
    <t>423.5815</t>
  </si>
  <si>
    <t>Braviant Holdings</t>
  </si>
  <si>
    <t>braviantholdings.com</t>
  </si>
  <si>
    <t>67.3 Million</t>
  </si>
  <si>
    <t>423.5419</t>
  </si>
  <si>
    <t>ProSomnus Sleep Technologies</t>
  </si>
  <si>
    <t>prosomnus.com</t>
  </si>
  <si>
    <t>422.2351</t>
  </si>
  <si>
    <t>JP and Associates Realtors</t>
  </si>
  <si>
    <t>http://jpar.com</t>
  </si>
  <si>
    <t>421.9831</t>
  </si>
  <si>
    <t>23rd Group</t>
  </si>
  <si>
    <t>23rdgroup.com</t>
  </si>
  <si>
    <t>21.9 Million</t>
  </si>
  <si>
    <t>420.4094</t>
  </si>
  <si>
    <t>Penji</t>
  </si>
  <si>
    <t>penji.co</t>
  </si>
  <si>
    <t>419.5975</t>
  </si>
  <si>
    <t>Camden</t>
  </si>
  <si>
    <t>FE International</t>
  </si>
  <si>
    <t>feinternational.com</t>
  </si>
  <si>
    <t>419.2767</t>
  </si>
  <si>
    <t>Tredence</t>
  </si>
  <si>
    <t>http://tredence.com</t>
  </si>
  <si>
    <t>419.1638</t>
  </si>
  <si>
    <t>APS Building Services</t>
  </si>
  <si>
    <t>apshou.com</t>
  </si>
  <si>
    <t>418.7937</t>
  </si>
  <si>
    <t>Courier Distribution Systems</t>
  </si>
  <si>
    <t>courierds.com</t>
  </si>
  <si>
    <t>69.9 Million</t>
  </si>
  <si>
    <t>418.6519</t>
  </si>
  <si>
    <t>Duluth</t>
  </si>
  <si>
    <t>Energy Toolbase</t>
  </si>
  <si>
    <t>energytoolbase.com</t>
  </si>
  <si>
    <t>417.7541</t>
  </si>
  <si>
    <t>Stuart</t>
  </si>
  <si>
    <t>Pathfinder Consultants</t>
  </si>
  <si>
    <t>pathfinderconsultants.com</t>
  </si>
  <si>
    <t>416.7878</t>
  </si>
  <si>
    <t>Mission Critical Facilities International</t>
  </si>
  <si>
    <t>missioncriticalgroup.com</t>
  </si>
  <si>
    <t>28.9 Million</t>
  </si>
  <si>
    <t>416.6343</t>
  </si>
  <si>
    <t>Spicewood</t>
  </si>
  <si>
    <t>Xavier Creative House</t>
  </si>
  <si>
    <t>xaviercreative.com</t>
  </si>
  <si>
    <t>416.275</t>
  </si>
  <si>
    <t>Warwick</t>
  </si>
  <si>
    <t>FastExpert</t>
  </si>
  <si>
    <t>fastexpert.com</t>
  </si>
  <si>
    <t>416.0884</t>
  </si>
  <si>
    <t>San Marino</t>
  </si>
  <si>
    <t>Beverly Hills Teddy Bear</t>
  </si>
  <si>
    <t>plush.com</t>
  </si>
  <si>
    <t>50.4 Million</t>
  </si>
  <si>
    <t>415.4602</t>
  </si>
  <si>
    <t>Newhall</t>
  </si>
  <si>
    <t>MOD Pizza</t>
  </si>
  <si>
    <t>http://modpizza.com</t>
  </si>
  <si>
    <t>311.8 Million</t>
  </si>
  <si>
    <t>414.6372</t>
  </si>
  <si>
    <t>Chandlee and Sons Construction</t>
  </si>
  <si>
    <t>chandleeandsonsconstruction.com</t>
  </si>
  <si>
    <t>414.3056</t>
  </si>
  <si>
    <t>Cherry Blow Dry Bar</t>
  </si>
  <si>
    <t>http://cherryblowdrybar.com</t>
  </si>
  <si>
    <t>413.3721</t>
  </si>
  <si>
    <t>Cherry Hill</t>
  </si>
  <si>
    <t>Applied Development</t>
  </si>
  <si>
    <t>applied-dev.com</t>
  </si>
  <si>
    <t>413.3384</t>
  </si>
  <si>
    <t>Definitive Healthcare</t>
  </si>
  <si>
    <t>definitivehc.com</t>
  </si>
  <si>
    <t>58.9 Million</t>
  </si>
  <si>
    <t>413.2693</t>
  </si>
  <si>
    <t>Framingham</t>
  </si>
  <si>
    <t>Reliance Partners</t>
  </si>
  <si>
    <t>reliancepartners.com</t>
  </si>
  <si>
    <t>412.6321</t>
  </si>
  <si>
    <t>Lief Labs</t>
  </si>
  <si>
    <t>lieflabs.com</t>
  </si>
  <si>
    <t>50.1 Million</t>
  </si>
  <si>
    <t>412.5944</t>
  </si>
  <si>
    <t>Inseev Interactive</t>
  </si>
  <si>
    <t>inseev.com</t>
  </si>
  <si>
    <t>410.8036</t>
  </si>
  <si>
    <t>Leeward Business Advisors</t>
  </si>
  <si>
    <t>leewardba.com</t>
  </si>
  <si>
    <t>410.4849</t>
  </si>
  <si>
    <t>Kenosha</t>
  </si>
  <si>
    <t>E. Bouchard Company</t>
  </si>
  <si>
    <t>birthdaygalore.com</t>
  </si>
  <si>
    <t>410.1151</t>
  </si>
  <si>
    <t>Caribou</t>
  </si>
  <si>
    <t>Pensionmark Financial Group</t>
  </si>
  <si>
    <t>pensionmark.com</t>
  </si>
  <si>
    <t>409.8978</t>
  </si>
  <si>
    <t>Santa Barbara</t>
  </si>
  <si>
    <t>ShalePro Energy Services</t>
  </si>
  <si>
    <t>shalepro.com</t>
  </si>
  <si>
    <t>44.3 Million</t>
  </si>
  <si>
    <t>409.7759</t>
  </si>
  <si>
    <t>Senior Healthcare Direct</t>
  </si>
  <si>
    <t>seniorhealthcaredirect.com</t>
  </si>
  <si>
    <t>409.5909</t>
  </si>
  <si>
    <t>ZippyPaws</t>
  </si>
  <si>
    <t>zippypaws.com</t>
  </si>
  <si>
    <t>409.2259</t>
  </si>
  <si>
    <t>Chino</t>
  </si>
  <si>
    <t>Stay Alfred</t>
  </si>
  <si>
    <t>stayalfred.com</t>
  </si>
  <si>
    <t>408.9666</t>
  </si>
  <si>
    <t>Spokane Valley</t>
  </si>
  <si>
    <t>Dropps</t>
  </si>
  <si>
    <t>http://dropps.com</t>
  </si>
  <si>
    <t>408.5899</t>
  </si>
  <si>
    <t>Fresh Consulting</t>
  </si>
  <si>
    <t>freshconsulting.com</t>
  </si>
  <si>
    <t>32.5 Million</t>
  </si>
  <si>
    <t>407.7727</t>
  </si>
  <si>
    <t>NimbeLink</t>
  </si>
  <si>
    <t>nimbelink.com</t>
  </si>
  <si>
    <t>11.7 Million</t>
  </si>
  <si>
    <t>406.771</t>
  </si>
  <si>
    <t>plymouth</t>
  </si>
  <si>
    <t>Century Support Services</t>
  </si>
  <si>
    <t>centuryss.com</t>
  </si>
  <si>
    <t>49.5 Million</t>
  </si>
  <si>
    <t>406.1393</t>
  </si>
  <si>
    <t>N. Huntingdon</t>
  </si>
  <si>
    <t>FrontRunnerHC</t>
  </si>
  <si>
    <t>frhc.com</t>
  </si>
  <si>
    <t>405.695</t>
  </si>
  <si>
    <t>Plymouth</t>
  </si>
  <si>
    <t>United Carports</t>
  </si>
  <si>
    <t>unitedcarports.com</t>
  </si>
  <si>
    <t>405.5416</t>
  </si>
  <si>
    <t>Riverside</t>
  </si>
  <si>
    <t>Nexxt Gen</t>
  </si>
  <si>
    <t>http://nexxtgen.com</t>
  </si>
  <si>
    <t>405.2874</t>
  </si>
  <si>
    <t>Irving Texas</t>
  </si>
  <si>
    <t>Terradyne Engineering</t>
  </si>
  <si>
    <t>terradyne.com</t>
  </si>
  <si>
    <t>405.0834</t>
  </si>
  <si>
    <t>Euless</t>
  </si>
  <si>
    <t>Utah Global Transportation Management Solutions</t>
  </si>
  <si>
    <t>gtms.us</t>
  </si>
  <si>
    <t>404.954</t>
  </si>
  <si>
    <t>Bluffdale</t>
  </si>
  <si>
    <t>PM Consulting Group</t>
  </si>
  <si>
    <t>pmconsultinggroupllc.com</t>
  </si>
  <si>
    <t>403.6955</t>
  </si>
  <si>
    <t>Greenhouse Software</t>
  </si>
  <si>
    <t>greenhouse.io</t>
  </si>
  <si>
    <t>38 Million</t>
  </si>
  <si>
    <t>403.4466</t>
  </si>
  <si>
    <t>Amazing Lash Studio</t>
  </si>
  <si>
    <t>http://amazinglashstudio.com</t>
  </si>
  <si>
    <t>402.9689</t>
  </si>
  <si>
    <t>RevolutionParts</t>
  </si>
  <si>
    <t>revolutionparts.com</t>
  </si>
  <si>
    <t>400.7489</t>
  </si>
  <si>
    <t>Metropolitan interactive</t>
  </si>
  <si>
    <t>metinteractive.com</t>
  </si>
  <si>
    <t>15 Million</t>
  </si>
  <si>
    <t>400.4688</t>
  </si>
  <si>
    <t>Oxford</t>
  </si>
  <si>
    <t>A1 Garage Door Service and Repair</t>
  </si>
  <si>
    <t>a1garage.com</t>
  </si>
  <si>
    <t>28.2 Million</t>
  </si>
  <si>
    <t>399.7031</t>
  </si>
  <si>
    <t>Triumph Construction</t>
  </si>
  <si>
    <t>triumphconstructionbr.com</t>
  </si>
  <si>
    <t>399.5549</t>
  </si>
  <si>
    <t>Verde Solutions</t>
  </si>
  <si>
    <t>verdesolutions.com</t>
  </si>
  <si>
    <t>399.2196</t>
  </si>
  <si>
    <t>High Road Craft Ice Cream</t>
  </si>
  <si>
    <t>highroadcraft.com</t>
  </si>
  <si>
    <t>399.1759</t>
  </si>
  <si>
    <t>World Services</t>
  </si>
  <si>
    <t>world-servicesllc.com</t>
  </si>
  <si>
    <t>399.0164</t>
  </si>
  <si>
    <t>Fire &amp; Brilliance</t>
  </si>
  <si>
    <t>http://fireandbrilliance.com</t>
  </si>
  <si>
    <t>398.8996</t>
  </si>
  <si>
    <t>Shockoe.com</t>
  </si>
  <si>
    <t>http://shockoe.com</t>
  </si>
  <si>
    <t>398.8814</t>
  </si>
  <si>
    <t>Zaniboni Lighting</t>
  </si>
  <si>
    <t>zanibonilighting.com</t>
  </si>
  <si>
    <t>398.4948</t>
  </si>
  <si>
    <t>Swenson He</t>
  </si>
  <si>
    <t>swensonhe.com</t>
  </si>
  <si>
    <t>398.3363</t>
  </si>
  <si>
    <t>GreyCastle Security</t>
  </si>
  <si>
    <t>greycastlesecurity.com</t>
  </si>
  <si>
    <t>398.2465</t>
  </si>
  <si>
    <t>Troy</t>
  </si>
  <si>
    <t>Drive Social Media</t>
  </si>
  <si>
    <t>drivesocialnow.com</t>
  </si>
  <si>
    <t>397.5</t>
  </si>
  <si>
    <t>St Louis</t>
  </si>
  <si>
    <t>Phoenix Logistics</t>
  </si>
  <si>
    <t>phxlogistics.com</t>
  </si>
  <si>
    <t>33.5 Million</t>
  </si>
  <si>
    <t>397.3707</t>
  </si>
  <si>
    <t>Mesa</t>
  </si>
  <si>
    <t>TrueIT</t>
  </si>
  <si>
    <t>trueit.com</t>
  </si>
  <si>
    <t>396.7941</t>
  </si>
  <si>
    <t>West Fargo</t>
  </si>
  <si>
    <t>Embark</t>
  </si>
  <si>
    <t>embarkwithus.com</t>
  </si>
  <si>
    <t>395.9704</t>
  </si>
  <si>
    <t>Mynt Systems</t>
  </si>
  <si>
    <t>myntsystems.com</t>
  </si>
  <si>
    <t>395.8007</t>
  </si>
  <si>
    <t>SANTA CRUZ</t>
  </si>
  <si>
    <t>Breeze IT</t>
  </si>
  <si>
    <t>breezeit.com</t>
  </si>
  <si>
    <t>395.0837</t>
  </si>
  <si>
    <t>Sustainable Comfort</t>
  </si>
  <si>
    <t>greenrater.com</t>
  </si>
  <si>
    <t>394.5644</t>
  </si>
  <si>
    <t>Worcester</t>
  </si>
  <si>
    <t>TGW Company</t>
  </si>
  <si>
    <t>tgwcompany.com</t>
  </si>
  <si>
    <t>393.9613</t>
  </si>
  <si>
    <t>Ann Arbor, MI</t>
  </si>
  <si>
    <t>Ann Arbor</t>
  </si>
  <si>
    <t>Johnson Roofing &amp; Restoration</t>
  </si>
  <si>
    <t>johnsonroofs.com</t>
  </si>
  <si>
    <t>393.8611</t>
  </si>
  <si>
    <t>Toledo</t>
  </si>
  <si>
    <t>Street Smart Transmission</t>
  </si>
  <si>
    <t>streetsmarttransmission.com</t>
  </si>
  <si>
    <t>393.7764</t>
  </si>
  <si>
    <t>Bestica</t>
  </si>
  <si>
    <t>bestica.com</t>
  </si>
  <si>
    <t>393.7102</t>
  </si>
  <si>
    <t>Raymer Oil Company</t>
  </si>
  <si>
    <t>fastphils.net</t>
  </si>
  <si>
    <t>153.2 Million</t>
  </si>
  <si>
    <t>393.6153</t>
  </si>
  <si>
    <t>Statesville</t>
  </si>
  <si>
    <t>TickPick</t>
  </si>
  <si>
    <t>tickpick.com</t>
  </si>
  <si>
    <t>117.6 Million</t>
  </si>
  <si>
    <t>393.4736</t>
  </si>
  <si>
    <t>The Kool Source</t>
  </si>
  <si>
    <t>thekoolsource.net</t>
  </si>
  <si>
    <t>393.3721</t>
  </si>
  <si>
    <t>Sunken Stone</t>
  </si>
  <si>
    <t>sunkenstone.com</t>
  </si>
  <si>
    <t>393.2515</t>
  </si>
  <si>
    <t>Camrock Oil &amp; Supply</t>
  </si>
  <si>
    <t>camrocksupply.com</t>
  </si>
  <si>
    <t>392.4645</t>
  </si>
  <si>
    <t>Elk city</t>
  </si>
  <si>
    <t>Spinutech</t>
  </si>
  <si>
    <t>spinutech.com</t>
  </si>
  <si>
    <t>392.1356</t>
  </si>
  <si>
    <t>Cedar Falls</t>
  </si>
  <si>
    <t>Blueprint Consulting Services</t>
  </si>
  <si>
    <t>blueprintcsg.com</t>
  </si>
  <si>
    <t>391.504</t>
  </si>
  <si>
    <t>Sante Realty Investments</t>
  </si>
  <si>
    <t>http://santerealty.com</t>
  </si>
  <si>
    <t>390.7107</t>
  </si>
  <si>
    <t>Chandler</t>
  </si>
  <si>
    <t>Prime Therapeutics</t>
  </si>
  <si>
    <t>http://primetherapeutics.com</t>
  </si>
  <si>
    <t>21.4 Billion</t>
  </si>
  <si>
    <t>390.5654</t>
  </si>
  <si>
    <t>Eagan</t>
  </si>
  <si>
    <t>Engage3</t>
  </si>
  <si>
    <t>engage3.com</t>
  </si>
  <si>
    <t>390.4005</t>
  </si>
  <si>
    <t>DAVIS</t>
  </si>
  <si>
    <t>Mark Sanders - Alrossa</t>
  </si>
  <si>
    <t>alrossa.com</t>
  </si>
  <si>
    <t>390.0143</t>
  </si>
  <si>
    <t>Income Store</t>
  </si>
  <si>
    <t>incomestore.com</t>
  </si>
  <si>
    <t>50.7 Million</t>
  </si>
  <si>
    <t>389.3853</t>
  </si>
  <si>
    <t>Autonomous Media</t>
  </si>
  <si>
    <t>insideunmanned.com</t>
  </si>
  <si>
    <t>388.2266</t>
  </si>
  <si>
    <t>AIIR Consulting</t>
  </si>
  <si>
    <t>aiirconsulting.com</t>
  </si>
  <si>
    <t>387.6855</t>
  </si>
  <si>
    <t>Bala Cynwyd</t>
  </si>
  <si>
    <t>CallRail</t>
  </si>
  <si>
    <t>callrail.com</t>
  </si>
  <si>
    <t>30.4 Million</t>
  </si>
  <si>
    <t>387.4513</t>
  </si>
  <si>
    <t>Pendant Automation</t>
  </si>
  <si>
    <t>pendantautomation.com</t>
  </si>
  <si>
    <t>387.3514</t>
  </si>
  <si>
    <t>Havre de Grace</t>
  </si>
  <si>
    <t>Channel Factory</t>
  </si>
  <si>
    <t>channelfactory.com</t>
  </si>
  <si>
    <t>63.6 Million</t>
  </si>
  <si>
    <t>387.143</t>
  </si>
  <si>
    <t>Beverly Hills</t>
  </si>
  <si>
    <t>Axiom Path</t>
  </si>
  <si>
    <t>axiompath.com</t>
  </si>
  <si>
    <t>386.9726</t>
  </si>
  <si>
    <t>Agape Luxury Corp</t>
  </si>
  <si>
    <t>agapetransportation.com</t>
  </si>
  <si>
    <t>43.7 Million</t>
  </si>
  <si>
    <t>386.8722</t>
  </si>
  <si>
    <t>Bronx</t>
  </si>
  <si>
    <t>TK Trailer Parts</t>
  </si>
  <si>
    <t>thetrailerpartsoutlet.com</t>
  </si>
  <si>
    <t>386.871</t>
  </si>
  <si>
    <t>Madisonville</t>
  </si>
  <si>
    <t>SaaSOptics</t>
  </si>
  <si>
    <t>saasoptics.com</t>
  </si>
  <si>
    <t>386.6766</t>
  </si>
  <si>
    <t>Repsly</t>
  </si>
  <si>
    <t>repsly.com</t>
  </si>
  <si>
    <t>386.5655</t>
  </si>
  <si>
    <t>Newmedia</t>
  </si>
  <si>
    <t>http://newmedia.com</t>
  </si>
  <si>
    <t>386.115</t>
  </si>
  <si>
    <t>Towel Tracker</t>
  </si>
  <si>
    <t>toweltracker.com</t>
  </si>
  <si>
    <t>385.753</t>
  </si>
  <si>
    <t>Fountainhead Commercial Capital</t>
  </si>
  <si>
    <t>fountainhead504.com</t>
  </si>
  <si>
    <t>385.2364</t>
  </si>
  <si>
    <t>Lake Mary</t>
  </si>
  <si>
    <t>Keystone Perfusion Services, PC</t>
  </si>
  <si>
    <t>keystoneperfusion.com</t>
  </si>
  <si>
    <t>385.0933</t>
  </si>
  <si>
    <t>Mountain Top</t>
  </si>
  <si>
    <t>Credit Suite</t>
  </si>
  <si>
    <t>creditsuite.com</t>
  </si>
  <si>
    <t>384.7675</t>
  </si>
  <si>
    <t>Land O' Lakes</t>
  </si>
  <si>
    <t>Avanti Industries</t>
  </si>
  <si>
    <t>avantiwindow.com</t>
  </si>
  <si>
    <t>43.8 Million</t>
  </si>
  <si>
    <t>384.7069</t>
  </si>
  <si>
    <t>Beautique</t>
  </si>
  <si>
    <t>shop-beautique.com</t>
  </si>
  <si>
    <t>384.4913</t>
  </si>
  <si>
    <t>Brandon</t>
  </si>
  <si>
    <t>Zquared</t>
  </si>
  <si>
    <t>http://zquared.com</t>
  </si>
  <si>
    <t>384.4526</t>
  </si>
  <si>
    <t>Saint Peters</t>
  </si>
  <si>
    <t>Vibe Kayaks</t>
  </si>
  <si>
    <t>vibekayaks.com</t>
  </si>
  <si>
    <t>382.764</t>
  </si>
  <si>
    <t>Woodstock</t>
  </si>
  <si>
    <t>DataClover</t>
  </si>
  <si>
    <t>dataclover.com</t>
  </si>
  <si>
    <t>382.4098</t>
  </si>
  <si>
    <t>Lone Cone</t>
  </si>
  <si>
    <t>lonecone.com</t>
  </si>
  <si>
    <t>382.0109</t>
  </si>
  <si>
    <t>Fresh Prints</t>
  </si>
  <si>
    <t>freshprints.com</t>
  </si>
  <si>
    <t>381.9331</t>
  </si>
  <si>
    <t>Tek Leaders</t>
  </si>
  <si>
    <t>tekleaders.com</t>
  </si>
  <si>
    <t>381.3763</t>
  </si>
  <si>
    <t>Swig</t>
  </si>
  <si>
    <t>swiglife.com</t>
  </si>
  <si>
    <t>17.7 Million</t>
  </si>
  <si>
    <t>381.1845</t>
  </si>
  <si>
    <t>richmond</t>
  </si>
  <si>
    <t>LensDirect.com</t>
  </si>
  <si>
    <t>lensdirect.com</t>
  </si>
  <si>
    <t>381.1284</t>
  </si>
  <si>
    <t>Apex Air</t>
  </si>
  <si>
    <t>apexairco.com</t>
  </si>
  <si>
    <t>381.1018</t>
  </si>
  <si>
    <t>Ignite Visibility</t>
  </si>
  <si>
    <t>ignitevisibility.com</t>
  </si>
  <si>
    <t>9.4 Million</t>
  </si>
  <si>
    <t>379.8407</t>
  </si>
  <si>
    <t>Snapsheet</t>
  </si>
  <si>
    <t>snapsheetclaims.com</t>
  </si>
  <si>
    <t>379.4527</t>
  </si>
  <si>
    <t>Freeus</t>
  </si>
  <si>
    <t>freeus.com</t>
  </si>
  <si>
    <t>31.2 Million</t>
  </si>
  <si>
    <t>379.0387</t>
  </si>
  <si>
    <t>Ogden</t>
  </si>
  <si>
    <t>DMA Holdings</t>
  </si>
  <si>
    <t>dmagoodpoint.com</t>
  </si>
  <si>
    <t>60.2 Million</t>
  </si>
  <si>
    <t>378.6085</t>
  </si>
  <si>
    <t>Tabor CIty</t>
  </si>
  <si>
    <t>Resident360</t>
  </si>
  <si>
    <t>resident360.com</t>
  </si>
  <si>
    <t>378.3752</t>
  </si>
  <si>
    <t>Core Living</t>
  </si>
  <si>
    <t>corelivingcos.com</t>
  </si>
  <si>
    <t>377.6341</t>
  </si>
  <si>
    <t>Encore Search Partners</t>
  </si>
  <si>
    <t>encoresearch.com</t>
  </si>
  <si>
    <t>377.4607</t>
  </si>
  <si>
    <t>EnableIT</t>
  </si>
  <si>
    <t>enableit.us.com</t>
  </si>
  <si>
    <t>376.5794</t>
  </si>
  <si>
    <t>Liquid Bottles</t>
  </si>
  <si>
    <t>http://liquidbottles.com</t>
  </si>
  <si>
    <t>376.3898</t>
  </si>
  <si>
    <t>Sarasota-Bradenton-Venice, FL</t>
  </si>
  <si>
    <t>Bradenton</t>
  </si>
  <si>
    <t>PoliteMail Software</t>
  </si>
  <si>
    <t>politemail.com</t>
  </si>
  <si>
    <t>376.3429</t>
  </si>
  <si>
    <t>Greenland</t>
  </si>
  <si>
    <t>Grain &amp; Barrel Spirits</t>
  </si>
  <si>
    <t>grainandbarrel.com</t>
  </si>
  <si>
    <t>375.5141</t>
  </si>
  <si>
    <t>United Energy Services</t>
  </si>
  <si>
    <t>unitedenergyservices.com</t>
  </si>
  <si>
    <t>16.6 Million</t>
  </si>
  <si>
    <t>374.4754</t>
  </si>
  <si>
    <t>Gainesville</t>
  </si>
  <si>
    <t>TaskUs</t>
  </si>
  <si>
    <t>taskus.com</t>
  </si>
  <si>
    <t>254.2 Million</t>
  </si>
  <si>
    <t>373.5557</t>
  </si>
  <si>
    <t>Ceros</t>
  </si>
  <si>
    <t>ceros.com</t>
  </si>
  <si>
    <t>372.7533</t>
  </si>
  <si>
    <t>Axle Logistics</t>
  </si>
  <si>
    <t>axlelogistics.com</t>
  </si>
  <si>
    <t>81.6 Million</t>
  </si>
  <si>
    <t>372.3771</t>
  </si>
  <si>
    <t>Barratt Asset Management</t>
  </si>
  <si>
    <t>barrattassetmanagement.com</t>
  </si>
  <si>
    <t>372.0843</t>
  </si>
  <si>
    <t>Zivelo</t>
  </si>
  <si>
    <t>http://zivelo.com</t>
  </si>
  <si>
    <t>46.7 Million</t>
  </si>
  <si>
    <t>371.5162</t>
  </si>
  <si>
    <t>Trinity Air Medical</t>
  </si>
  <si>
    <t>trinityairmedical.com</t>
  </si>
  <si>
    <t>371.3171</t>
  </si>
  <si>
    <t>Nuvolo</t>
  </si>
  <si>
    <t>nuvolo.com</t>
  </si>
  <si>
    <t>371.2684</t>
  </si>
  <si>
    <t>Paramus</t>
  </si>
  <si>
    <t>Foundry Outdoors</t>
  </si>
  <si>
    <t>foundryoutdoors.com</t>
  </si>
  <si>
    <t>371.031</t>
  </si>
  <si>
    <t>Vpak</t>
  </si>
  <si>
    <t>vpak.com</t>
  </si>
  <si>
    <t>370.7026</t>
  </si>
  <si>
    <t>East Hampton</t>
  </si>
  <si>
    <t>Buildout</t>
  </si>
  <si>
    <t>buildout.com</t>
  </si>
  <si>
    <t>370.6067</t>
  </si>
  <si>
    <t>MediaCrossing</t>
  </si>
  <si>
    <t>mediacrossing.com</t>
  </si>
  <si>
    <t>370.5057</t>
  </si>
  <si>
    <t>Vinformatix</t>
  </si>
  <si>
    <t>vinformatix.com</t>
  </si>
  <si>
    <t>370.1826</t>
  </si>
  <si>
    <t>Splash</t>
  </si>
  <si>
    <t>splashthat.com</t>
  </si>
  <si>
    <t>369.9685</t>
  </si>
  <si>
    <t>Connect Media</t>
  </si>
  <si>
    <t>connect.media</t>
  </si>
  <si>
    <t>369.7252</t>
  </si>
  <si>
    <t>Construction Cost Management</t>
  </si>
  <si>
    <t>buildcostcontrol.com</t>
  </si>
  <si>
    <t>369.5461</t>
  </si>
  <si>
    <t>Nextlink Internet</t>
  </si>
  <si>
    <t>nextlinkinternet.com</t>
  </si>
  <si>
    <t>25.6 Million</t>
  </si>
  <si>
    <t>369.2529</t>
  </si>
  <si>
    <t>Hudson Oaks</t>
  </si>
  <si>
    <t>College Hunks Hauling Junk and Moving (West Chester, Penn.)</t>
  </si>
  <si>
    <t>http://collegehunkshaulingjunk.com/philadelphia</t>
  </si>
  <si>
    <t>369.2273</t>
  </si>
  <si>
    <t>Verato</t>
  </si>
  <si>
    <t>verato.com</t>
  </si>
  <si>
    <t>368.8942</t>
  </si>
  <si>
    <t>Spilt Ink SLC</t>
  </si>
  <si>
    <t>hugebrands.com</t>
  </si>
  <si>
    <t>368.1372</t>
  </si>
  <si>
    <t>Southwest Site Services</t>
  </si>
  <si>
    <t>swssusa.com</t>
  </si>
  <si>
    <t>367.9867</t>
  </si>
  <si>
    <t>RIVERSIDE</t>
  </si>
  <si>
    <t>Lever1</t>
  </si>
  <si>
    <t>lever1.com</t>
  </si>
  <si>
    <t>116.6 Million</t>
  </si>
  <si>
    <t>367.6074</t>
  </si>
  <si>
    <t>Siege Media</t>
  </si>
  <si>
    <t>siegemedia.com</t>
  </si>
  <si>
    <t>367.1459</t>
  </si>
  <si>
    <t>Quiroga Law Office</t>
  </si>
  <si>
    <t>http://quirogalawoffice.com</t>
  </si>
  <si>
    <t>367.1438</t>
  </si>
  <si>
    <t>Bluechip Retail</t>
  </si>
  <si>
    <t>furgoodnessake.com</t>
  </si>
  <si>
    <t>366.8126</t>
  </si>
  <si>
    <t>Waxhaw</t>
  </si>
  <si>
    <t>Avtec Homes</t>
  </si>
  <si>
    <t>avtechomes.com</t>
  </si>
  <si>
    <t>19.9 Million</t>
  </si>
  <si>
    <t>366.722</t>
  </si>
  <si>
    <t>Palm Bay</t>
  </si>
  <si>
    <t>BloomNation</t>
  </si>
  <si>
    <t>bloomnation.com</t>
  </si>
  <si>
    <t>61.3 Million</t>
  </si>
  <si>
    <t>366.0507</t>
  </si>
  <si>
    <t>Western Peaks Logistics</t>
  </si>
  <si>
    <t>deliverthewest.com</t>
  </si>
  <si>
    <t>50.6 Million</t>
  </si>
  <si>
    <t>365.6395</t>
  </si>
  <si>
    <t>360 Risk Partners Insurance Solutions</t>
  </si>
  <si>
    <t>360riskpartners.com</t>
  </si>
  <si>
    <t>365.3979</t>
  </si>
  <si>
    <t>Beauty Barrage</t>
  </si>
  <si>
    <t>http://beautybarrage.com</t>
  </si>
  <si>
    <t>364.5423</t>
  </si>
  <si>
    <t>Visual Computer Solutions</t>
  </si>
  <si>
    <t>vcssoftware.com</t>
  </si>
  <si>
    <t>363.6765</t>
  </si>
  <si>
    <t>FREEHOLD</t>
  </si>
  <si>
    <t>Lexitas</t>
  </si>
  <si>
    <t>lexitaslegal.com</t>
  </si>
  <si>
    <t>101.2 Million</t>
  </si>
  <si>
    <t>363.1685</t>
  </si>
  <si>
    <t>Purchasing Platform</t>
  </si>
  <si>
    <t>purchasingplatform.com</t>
  </si>
  <si>
    <t>363.016</t>
  </si>
  <si>
    <t>Javelin Group</t>
  </si>
  <si>
    <t>javelindc.com</t>
  </si>
  <si>
    <t>361.6793</t>
  </si>
  <si>
    <t>Big Idea Technology</t>
  </si>
  <si>
    <t>bigideatech.com</t>
  </si>
  <si>
    <t>361.4736</t>
  </si>
  <si>
    <t>Total Technology Results</t>
  </si>
  <si>
    <t>totaltr.com</t>
  </si>
  <si>
    <t>33.7 Million</t>
  </si>
  <si>
    <t>360.5031</t>
  </si>
  <si>
    <t>San Marcos</t>
  </si>
  <si>
    <t>Clearview Business Intelligence</t>
  </si>
  <si>
    <t>clearviewlive.com</t>
  </si>
  <si>
    <t>360.3298</t>
  </si>
  <si>
    <t>Roy</t>
  </si>
  <si>
    <t>Index Analytics</t>
  </si>
  <si>
    <t>index-analytics.com</t>
  </si>
  <si>
    <t>360.0022</t>
  </si>
  <si>
    <t>Expedition Technology</t>
  </si>
  <si>
    <t>exptechinc.com</t>
  </si>
  <si>
    <t>359.8569</t>
  </si>
  <si>
    <t>Dulles</t>
  </si>
  <si>
    <t>Zuhne</t>
  </si>
  <si>
    <t>zuhne.com</t>
  </si>
  <si>
    <t>359.3095</t>
  </si>
  <si>
    <t>Ledge Lounger</t>
  </si>
  <si>
    <t>ledgeloungers.com</t>
  </si>
  <si>
    <t>359.2978</t>
  </si>
  <si>
    <t>Brookshire</t>
  </si>
  <si>
    <t>G2 Ops</t>
  </si>
  <si>
    <t>g2-ops.com</t>
  </si>
  <si>
    <t>359.1663</t>
  </si>
  <si>
    <t>WealthForge</t>
  </si>
  <si>
    <t>wealthforge.com</t>
  </si>
  <si>
    <t>23.5 Million</t>
  </si>
  <si>
    <t>359.1601</t>
  </si>
  <si>
    <t>Logical Position</t>
  </si>
  <si>
    <t>logicalposition.com</t>
  </si>
  <si>
    <t>47.3 Million</t>
  </si>
  <si>
    <t>358.7645</t>
  </si>
  <si>
    <t>Lake Oswego</t>
  </si>
  <si>
    <t>Digital Forensic Services</t>
  </si>
  <si>
    <t>digitalforensics-usa.com</t>
  </si>
  <si>
    <t>358.507</t>
  </si>
  <si>
    <t>Farber &amp; Company Attorneys</t>
  </si>
  <si>
    <t>pacificworkers.com</t>
  </si>
  <si>
    <t>357.8345</t>
  </si>
  <si>
    <t>Catalyst Outdoor</t>
  </si>
  <si>
    <t>catalystex.com</t>
  </si>
  <si>
    <t>357.7971</t>
  </si>
  <si>
    <t>Newtown Square</t>
  </si>
  <si>
    <t>Payer Compass</t>
  </si>
  <si>
    <t>payercompass.com</t>
  </si>
  <si>
    <t>356.8683</t>
  </si>
  <si>
    <t>Local Web Leads</t>
  </si>
  <si>
    <t>drivinglocalleads.com</t>
  </si>
  <si>
    <t>356.4651</t>
  </si>
  <si>
    <t>Curate Partners</t>
  </si>
  <si>
    <t>curatepartners.com</t>
  </si>
  <si>
    <t>356.2134</t>
  </si>
  <si>
    <t>Stoneham</t>
  </si>
  <si>
    <t>UCW Logistics</t>
  </si>
  <si>
    <t>ucwlogistics.com</t>
  </si>
  <si>
    <t>356.0987</t>
  </si>
  <si>
    <t>Greenville-Mauldin-Easley, SC</t>
  </si>
  <si>
    <t>GREENVILLE</t>
  </si>
  <si>
    <t>Behavioral Health Works</t>
  </si>
  <si>
    <t>bhwcares.com</t>
  </si>
  <si>
    <t>355.7726</t>
  </si>
  <si>
    <t>Scribe-X Northwest</t>
  </si>
  <si>
    <t>http://scribe-x.com</t>
  </si>
  <si>
    <t>355.4454</t>
  </si>
  <si>
    <t>ALIRM</t>
  </si>
  <si>
    <t>alirmllc.com</t>
  </si>
  <si>
    <t>355.2404</t>
  </si>
  <si>
    <t>Pine Brook</t>
  </si>
  <si>
    <t>Resolute Technologies</t>
  </si>
  <si>
    <t>beresolute.net</t>
  </si>
  <si>
    <t>354.972</t>
  </si>
  <si>
    <t>Legwork Software</t>
  </si>
  <si>
    <t>legworkprm.com</t>
  </si>
  <si>
    <t>388.9 Million</t>
  </si>
  <si>
    <t>354.6374</t>
  </si>
  <si>
    <t>Wenatchee</t>
  </si>
  <si>
    <t>Zeel</t>
  </si>
  <si>
    <t>zeel.com</t>
  </si>
  <si>
    <t>31 Million</t>
  </si>
  <si>
    <t>354.2437</t>
  </si>
  <si>
    <t>Colorado Health &amp; Rehab</t>
  </si>
  <si>
    <t>strivept.net</t>
  </si>
  <si>
    <t>353.2193</t>
  </si>
  <si>
    <t>Colorad Springs</t>
  </si>
  <si>
    <t>Wellflex Energy Solutions</t>
  </si>
  <si>
    <t>wellflex.com</t>
  </si>
  <si>
    <t>60.7 Million</t>
  </si>
  <si>
    <t>353.1507</t>
  </si>
  <si>
    <t>Rhome</t>
  </si>
  <si>
    <t>Lastline</t>
  </si>
  <si>
    <t>lastline.com</t>
  </si>
  <si>
    <t>20.1 Million</t>
  </si>
  <si>
    <t>352.9544</t>
  </si>
  <si>
    <t>Redwood City</t>
  </si>
  <si>
    <t>Cloudbakers</t>
  </si>
  <si>
    <t>cloudbakers.com</t>
  </si>
  <si>
    <t>352.8911</t>
  </si>
  <si>
    <t>PPT Solutions (Oklahoma)</t>
  </si>
  <si>
    <t>pptsolutions.com</t>
  </si>
  <si>
    <t>352.8649</t>
  </si>
  <si>
    <t>Tulsa, OK</t>
  </si>
  <si>
    <t>Tulsa</t>
  </si>
  <si>
    <t>Northwestern Improvement Company</t>
  </si>
  <si>
    <t>trestlecm.com</t>
  </si>
  <si>
    <t>352.6441</t>
  </si>
  <si>
    <t>Ryan Geldermann</t>
  </si>
  <si>
    <t>shutterandsound.net</t>
  </si>
  <si>
    <t>352.6062</t>
  </si>
  <si>
    <t>Innovetive Petcare</t>
  </si>
  <si>
    <t>http://innovetivepetcare.com</t>
  </si>
  <si>
    <t>29.2 Million</t>
  </si>
  <si>
    <t>352.4729</t>
  </si>
  <si>
    <t>CEDAR PARK</t>
  </si>
  <si>
    <t>Shearer</t>
  </si>
  <si>
    <t>shearerassociates.us</t>
  </si>
  <si>
    <t>352.1534</t>
  </si>
  <si>
    <t>FireFly Computers</t>
  </si>
  <si>
    <t>fireflycomputers.com</t>
  </si>
  <si>
    <t>75.6 Million</t>
  </si>
  <si>
    <t>351.8709</t>
  </si>
  <si>
    <t>Saint Paul</t>
  </si>
  <si>
    <t>Thin Air Brands</t>
  </si>
  <si>
    <t>thinairbrands.com</t>
  </si>
  <si>
    <t>351.4951</t>
  </si>
  <si>
    <t>SoHo Dragon</t>
  </si>
  <si>
    <t>sohodragon.com</t>
  </si>
  <si>
    <t>351.2027</t>
  </si>
  <si>
    <t>Southwest Geotechnical</t>
  </si>
  <si>
    <t>swgeo.us</t>
  </si>
  <si>
    <t>351.0589</t>
  </si>
  <si>
    <t>The Aspire Software Company</t>
  </si>
  <si>
    <t>youraspire.com</t>
  </si>
  <si>
    <t>349.9443</t>
  </si>
  <si>
    <t>Chesterfield</t>
  </si>
  <si>
    <t>EyeKor</t>
  </si>
  <si>
    <t>eyekor.com</t>
  </si>
  <si>
    <t>349.857</t>
  </si>
  <si>
    <t>Stretch Shapes</t>
  </si>
  <si>
    <t>stretchshapes.net</t>
  </si>
  <si>
    <t>349.2719</t>
  </si>
  <si>
    <t>Eugene</t>
  </si>
  <si>
    <t>Premier Remodeling</t>
  </si>
  <si>
    <t>remodelbypremier.com</t>
  </si>
  <si>
    <t>349.2555</t>
  </si>
  <si>
    <t>Layton</t>
  </si>
  <si>
    <t>Power Digital Marketing</t>
  </si>
  <si>
    <t>powerdigitalmarketing.com</t>
  </si>
  <si>
    <t>349.1156</t>
  </si>
  <si>
    <t>Ueno</t>
  </si>
  <si>
    <t>ueno.co</t>
  </si>
  <si>
    <t>348.6088</t>
  </si>
  <si>
    <t>Industry Dive</t>
  </si>
  <si>
    <t>http://industrydive.com</t>
  </si>
  <si>
    <t>348.4566</t>
  </si>
  <si>
    <t>HIDEit Mounts</t>
  </si>
  <si>
    <t>hideitmounts.com</t>
  </si>
  <si>
    <t>348.4001</t>
  </si>
  <si>
    <t>Reno</t>
  </si>
  <si>
    <t>AMMD</t>
  </si>
  <si>
    <t>amymyersmd.com</t>
  </si>
  <si>
    <t>348.2961</t>
  </si>
  <si>
    <t>Bee Caves</t>
  </si>
  <si>
    <t>Pegasus Technology Solutions</t>
  </si>
  <si>
    <t>pegasustechsolutions.com</t>
  </si>
  <si>
    <t>347.0508</t>
  </si>
  <si>
    <t>Jacaruso Enterprises</t>
  </si>
  <si>
    <t>jacaruso.com</t>
  </si>
  <si>
    <t>346.7221</t>
  </si>
  <si>
    <t>Eventellect</t>
  </si>
  <si>
    <t>eventellect.com</t>
  </si>
  <si>
    <t>243.8 Million</t>
  </si>
  <si>
    <t>345.8212</t>
  </si>
  <si>
    <t>Tipalti</t>
  </si>
  <si>
    <t>tipalti.com</t>
  </si>
  <si>
    <t>345.532</t>
  </si>
  <si>
    <t>Aevex Aerospace</t>
  </si>
  <si>
    <t>http://aevex.com</t>
  </si>
  <si>
    <t>345.4739</t>
  </si>
  <si>
    <t>Ncontracts</t>
  </si>
  <si>
    <t>ncontracts.com</t>
  </si>
  <si>
    <t>345.2307</t>
  </si>
  <si>
    <t>Stone Glacier</t>
  </si>
  <si>
    <t>stoneglacier.com</t>
  </si>
  <si>
    <t>344.9416</t>
  </si>
  <si>
    <t>Thrive Internet Marketing Agency</t>
  </si>
  <si>
    <t>thriveagency.com</t>
  </si>
  <si>
    <t>344.6516</t>
  </si>
  <si>
    <t>Arlignton</t>
  </si>
  <si>
    <t>Eff Creative Group</t>
  </si>
  <si>
    <t>effcreative.com</t>
  </si>
  <si>
    <t>343.9375</t>
  </si>
  <si>
    <t>Strike Visuals</t>
  </si>
  <si>
    <t>strikenow.com</t>
  </si>
  <si>
    <t>343.089</t>
  </si>
  <si>
    <t>Woods Cross</t>
  </si>
  <si>
    <t>BKM Capital Partners</t>
  </si>
  <si>
    <t>bkmcp.com</t>
  </si>
  <si>
    <t>342.4909</t>
  </si>
  <si>
    <t>Federal Strategies</t>
  </si>
  <si>
    <t>fed-strat.com</t>
  </si>
  <si>
    <t>340.3644</t>
  </si>
  <si>
    <t>Fredericksburg</t>
  </si>
  <si>
    <t>GenTech Associates</t>
  </si>
  <si>
    <t>gentechassociates.com</t>
  </si>
  <si>
    <t>339.9573</t>
  </si>
  <si>
    <t>Avon</t>
  </si>
  <si>
    <t>Lima One Capital</t>
  </si>
  <si>
    <t>http://limaone.com</t>
  </si>
  <si>
    <t>31.8 Million</t>
  </si>
  <si>
    <t>339.226</t>
  </si>
  <si>
    <t>MatterHackers</t>
  </si>
  <si>
    <t>matterhackers.com</t>
  </si>
  <si>
    <t>339.0965</t>
  </si>
  <si>
    <t>Foothill Ranch</t>
  </si>
  <si>
    <t>iClick</t>
  </si>
  <si>
    <t>iclick.com</t>
  </si>
  <si>
    <t>68 Million</t>
  </si>
  <si>
    <t>339.0063</t>
  </si>
  <si>
    <t>JDA Worldwide</t>
  </si>
  <si>
    <t>jdaworldwide.com</t>
  </si>
  <si>
    <t>24.6 Million</t>
  </si>
  <si>
    <t>338.9351</t>
  </si>
  <si>
    <t>CARMEL</t>
  </si>
  <si>
    <t>Battery Recyclers of America</t>
  </si>
  <si>
    <t>batteryrecyclersofamerica.com</t>
  </si>
  <si>
    <t>338.7988</t>
  </si>
  <si>
    <t>Oklahoma LED</t>
  </si>
  <si>
    <t>oklahomaled.com</t>
  </si>
  <si>
    <t>338.6578</t>
  </si>
  <si>
    <t>Creamistry</t>
  </si>
  <si>
    <t>http://creamistry.com</t>
  </si>
  <si>
    <t>338.4163</t>
  </si>
  <si>
    <t>Yorba Linda</t>
  </si>
  <si>
    <t>Corkcicle</t>
  </si>
  <si>
    <t>corkcicle.com</t>
  </si>
  <si>
    <t>59.8 Million</t>
  </si>
  <si>
    <t>337.9921</t>
  </si>
  <si>
    <t>Team Solutions Dental</t>
  </si>
  <si>
    <t>tsdlab.com</t>
  </si>
  <si>
    <t>337.9541</t>
  </si>
  <si>
    <t>sanford</t>
  </si>
  <si>
    <t>Dome Headwear</t>
  </si>
  <si>
    <t>http://domehats.com</t>
  </si>
  <si>
    <t>337.4377</t>
  </si>
  <si>
    <t>Jacksonville Beach</t>
  </si>
  <si>
    <t>Fix It People</t>
  </si>
  <si>
    <t>http://fixitpeople.com</t>
  </si>
  <si>
    <t>337.2098</t>
  </si>
  <si>
    <t>MaxGen Energy Services</t>
  </si>
  <si>
    <t>maxgen.com</t>
  </si>
  <si>
    <t>69.4 Million</t>
  </si>
  <si>
    <t>337.208</t>
  </si>
  <si>
    <t>Ben Kinney Real Estate Team</t>
  </si>
  <si>
    <t>benkinney.com</t>
  </si>
  <si>
    <t>337.0329</t>
  </si>
  <si>
    <t>Liberty Home Mortgage Corporation</t>
  </si>
  <si>
    <t>libertyhm.com</t>
  </si>
  <si>
    <t>13.5 Million</t>
  </si>
  <si>
    <t>336.8373</t>
  </si>
  <si>
    <t>Independence</t>
  </si>
  <si>
    <t>KBMax</t>
  </si>
  <si>
    <t>kbmax.com</t>
  </si>
  <si>
    <t>336.7548</t>
  </si>
  <si>
    <t>ObservePoint</t>
  </si>
  <si>
    <t>observepoint.com</t>
  </si>
  <si>
    <t>336.7168</t>
  </si>
  <si>
    <t>Thrive</t>
  </si>
  <si>
    <t>http://thrivenetworks.com</t>
  </si>
  <si>
    <t>56 Million</t>
  </si>
  <si>
    <t>336.6704</t>
  </si>
  <si>
    <t>Foxborough</t>
  </si>
  <si>
    <t>What If Holdings</t>
  </si>
  <si>
    <t>whatifmediagroup.com</t>
  </si>
  <si>
    <t>36.2 Million</t>
  </si>
  <si>
    <t>336.3829</t>
  </si>
  <si>
    <t>GonLED</t>
  </si>
  <si>
    <t>gonled.com</t>
  </si>
  <si>
    <t>336.1923</t>
  </si>
  <si>
    <t>Digital Relativity</t>
  </si>
  <si>
    <t>digitalrelativity.com</t>
  </si>
  <si>
    <t>WV</t>
  </si>
  <si>
    <t>335.9451</t>
  </si>
  <si>
    <t>fayetteville</t>
  </si>
  <si>
    <t>Mavrck</t>
  </si>
  <si>
    <t>http://mavrck.co</t>
  </si>
  <si>
    <t>335.3006</t>
  </si>
  <si>
    <t>Home Perfect Carpet &amp; Tile Cleaning</t>
  </si>
  <si>
    <t>homeperfectsocal.com</t>
  </si>
  <si>
    <t>334.9976</t>
  </si>
  <si>
    <t>Field Industries</t>
  </si>
  <si>
    <t>fieldindustries.com</t>
  </si>
  <si>
    <t>334.3362</t>
  </si>
  <si>
    <t>Pure Incubation</t>
  </si>
  <si>
    <t>pureincubation.com</t>
  </si>
  <si>
    <t>41.3 Million</t>
  </si>
  <si>
    <t>334.2713</t>
  </si>
  <si>
    <t>Topsfield</t>
  </si>
  <si>
    <t>TouchUpDirect</t>
  </si>
  <si>
    <t>touchupdirect.com</t>
  </si>
  <si>
    <t>333.9779</t>
  </si>
  <si>
    <t>Right at School</t>
  </si>
  <si>
    <t>rightatschool.com</t>
  </si>
  <si>
    <t>25.2 Million</t>
  </si>
  <si>
    <t>333.9525</t>
  </si>
  <si>
    <t>Sorry Robots</t>
  </si>
  <si>
    <t>gir.co</t>
  </si>
  <si>
    <t>333.9365</t>
  </si>
  <si>
    <t>Central Point Partners</t>
  </si>
  <si>
    <t>centralpointpartners.com</t>
  </si>
  <si>
    <t>333.9364</t>
  </si>
  <si>
    <t>Westerville</t>
  </si>
  <si>
    <t>Ventive</t>
  </si>
  <si>
    <t>getventive.com</t>
  </si>
  <si>
    <t>333.8945</t>
  </si>
  <si>
    <t>Carrot</t>
  </si>
  <si>
    <t>carrot.com</t>
  </si>
  <si>
    <t>333.3127</t>
  </si>
  <si>
    <t>Roseburg</t>
  </si>
  <si>
    <t>Amplio Digital</t>
  </si>
  <si>
    <t>ampliodigital.com</t>
  </si>
  <si>
    <t>333.1697</t>
  </si>
  <si>
    <t>Dirt Wurx Excavation</t>
  </si>
  <si>
    <t>facebook.com/josh.eidson3</t>
  </si>
  <si>
    <t>333.0254</t>
  </si>
  <si>
    <t>wagoner</t>
  </si>
  <si>
    <t>Sayva Solutions</t>
  </si>
  <si>
    <t>sayvasolutions.com</t>
  </si>
  <si>
    <t>332.8824</t>
  </si>
  <si>
    <t>C Squared Social</t>
  </si>
  <si>
    <t>csquaredsocial.com</t>
  </si>
  <si>
    <t>332.6995</t>
  </si>
  <si>
    <t>U.Group</t>
  </si>
  <si>
    <t>http://u.group</t>
  </si>
  <si>
    <t>50.3 Million</t>
  </si>
  <si>
    <t>332.6485</t>
  </si>
  <si>
    <t>RWD Consulting</t>
  </si>
  <si>
    <t>http://rwdconsultingllc.com</t>
  </si>
  <si>
    <t>332.5542</t>
  </si>
  <si>
    <t>AGB Investigative Services</t>
  </si>
  <si>
    <t>agbinvestigative.com</t>
  </si>
  <si>
    <t>332.3668</t>
  </si>
  <si>
    <t>Denken Solutions</t>
  </si>
  <si>
    <t>denkensolutions.com</t>
  </si>
  <si>
    <t>24.8 Million</t>
  </si>
  <si>
    <t>331.9483</t>
  </si>
  <si>
    <t>Silotech Group</t>
  </si>
  <si>
    <t>silotechgroup.com</t>
  </si>
  <si>
    <t>331.7701</t>
  </si>
  <si>
    <t>Moonglow Jewelry</t>
  </si>
  <si>
    <t>moonglow.com</t>
  </si>
  <si>
    <t>331.4634</t>
  </si>
  <si>
    <t>Decision Sciences Research Associates</t>
  </si>
  <si>
    <t>dsra.com</t>
  </si>
  <si>
    <t>331.2952</t>
  </si>
  <si>
    <t>PASADENA</t>
  </si>
  <si>
    <t>Twelve Consulting Group</t>
  </si>
  <si>
    <t>twelvecg.com</t>
  </si>
  <si>
    <t>331.2035</t>
  </si>
  <si>
    <t>iArch Solutions</t>
  </si>
  <si>
    <t>iarchsolutions.com</t>
  </si>
  <si>
    <t>331.1737</t>
  </si>
  <si>
    <t>Monroe</t>
  </si>
  <si>
    <t>Seawater Seafood Company</t>
  </si>
  <si>
    <t>seawaterseafoodco.com</t>
  </si>
  <si>
    <t>330.7916</t>
  </si>
  <si>
    <t>NEWPORT</t>
  </si>
  <si>
    <t>Vert Digital</t>
  </si>
  <si>
    <t>vertdigital.com</t>
  </si>
  <si>
    <t>330.3058</t>
  </si>
  <si>
    <t>CT Assist</t>
  </si>
  <si>
    <t>ct-assist.com</t>
  </si>
  <si>
    <t>330.0681</t>
  </si>
  <si>
    <t>Harrisonburg</t>
  </si>
  <si>
    <t>Fit Body Boot Camp</t>
  </si>
  <si>
    <t>fitbodybootcamp.com</t>
  </si>
  <si>
    <t>329.9085</t>
  </si>
  <si>
    <t>Chino Hills</t>
  </si>
  <si>
    <t>Nekteck</t>
  </si>
  <si>
    <t>nekteck.com</t>
  </si>
  <si>
    <t>329.1726</t>
  </si>
  <si>
    <t>ANAHEIM</t>
  </si>
  <si>
    <t>Expression Networks</t>
  </si>
  <si>
    <t>http://corp.expr.net</t>
  </si>
  <si>
    <t>329.1659</t>
  </si>
  <si>
    <t>Washington D.C.</t>
  </si>
  <si>
    <t>Modern Message</t>
  </si>
  <si>
    <t>http://modernmessage.com</t>
  </si>
  <si>
    <t>328.779</t>
  </si>
  <si>
    <t>1-Call Staffing</t>
  </si>
  <si>
    <t>1-callstaffing.com</t>
  </si>
  <si>
    <t>328.6504</t>
  </si>
  <si>
    <t>Kingman</t>
  </si>
  <si>
    <t>Pediatric Therapy</t>
  </si>
  <si>
    <t>thesteppingstonesgroup.com</t>
  </si>
  <si>
    <t>101.6 Million</t>
  </si>
  <si>
    <t>328.5581</t>
  </si>
  <si>
    <t>Crimson Agility</t>
  </si>
  <si>
    <t>crimsonagility.com</t>
  </si>
  <si>
    <t>328.3343</t>
  </si>
  <si>
    <t>Keystone Funding</t>
  </si>
  <si>
    <t>keystonefunding.com</t>
  </si>
  <si>
    <t>328.3131</t>
  </si>
  <si>
    <t>Dover</t>
  </si>
  <si>
    <t>SlideBelts</t>
  </si>
  <si>
    <t>slidebelts.com</t>
  </si>
  <si>
    <t>327.6844</t>
  </si>
  <si>
    <t>El Dorado Hills</t>
  </si>
  <si>
    <t>Credit Service Intl.</t>
  </si>
  <si>
    <t>creditserviceintl.com</t>
  </si>
  <si>
    <t>327.4785</t>
  </si>
  <si>
    <t>Hudson</t>
  </si>
  <si>
    <t>The Roman Guy</t>
  </si>
  <si>
    <t>theromanguy.com</t>
  </si>
  <si>
    <t>327.4049</t>
  </si>
  <si>
    <t>Fyzical</t>
  </si>
  <si>
    <t>http://fyzical.com</t>
  </si>
  <si>
    <t>20.2 Million</t>
  </si>
  <si>
    <t>326.8245</t>
  </si>
  <si>
    <t>Green Bay Remodeling</t>
  </si>
  <si>
    <t>http://greenbayremodeling.com</t>
  </si>
  <si>
    <t>326.8112</t>
  </si>
  <si>
    <t>concord</t>
  </si>
  <si>
    <t>Nebulaworks</t>
  </si>
  <si>
    <t>nebulaworks.com</t>
  </si>
  <si>
    <t>326.7477</t>
  </si>
  <si>
    <t>Trinity Logistics USA</t>
  </si>
  <si>
    <t>trinityworld.com</t>
  </si>
  <si>
    <t>130.4 Million</t>
  </si>
  <si>
    <t>325.0553</t>
  </si>
  <si>
    <t>PDQ.com Corporation</t>
  </si>
  <si>
    <t>pdq.com</t>
  </si>
  <si>
    <t>325.0092</t>
  </si>
  <si>
    <t>Bighorn Design Studio</t>
  </si>
  <si>
    <t>bighorndesign.com</t>
  </si>
  <si>
    <t>324.9304</t>
  </si>
  <si>
    <t>Sheridan</t>
  </si>
  <si>
    <t>Elevation Solar</t>
  </si>
  <si>
    <t>elevationsolar.com</t>
  </si>
  <si>
    <t>324.9178</t>
  </si>
  <si>
    <t>Gilbert</t>
  </si>
  <si>
    <t>Watterson</t>
  </si>
  <si>
    <t>wattersonefm.com</t>
  </si>
  <si>
    <t>52.2 Million</t>
  </si>
  <si>
    <t>324.8831</t>
  </si>
  <si>
    <t>Arch Systems</t>
  </si>
  <si>
    <t>archsystemsinc.com</t>
  </si>
  <si>
    <t>324.5026</t>
  </si>
  <si>
    <t>The Social Lights</t>
  </si>
  <si>
    <t>thesociallights.com</t>
  </si>
  <si>
    <t>324.3616</t>
  </si>
  <si>
    <t>Doceo Office Solutions</t>
  </si>
  <si>
    <t>mydoceo.com</t>
  </si>
  <si>
    <t>324.3494</t>
  </si>
  <si>
    <t>York</t>
  </si>
  <si>
    <t>Signs.com</t>
  </si>
  <si>
    <t>signs.com</t>
  </si>
  <si>
    <t>20.3 Million</t>
  </si>
  <si>
    <t>323.8456</t>
  </si>
  <si>
    <t>Disability Planners</t>
  </si>
  <si>
    <t>displanner.com</t>
  </si>
  <si>
    <t>323.7072</t>
  </si>
  <si>
    <t>Murray</t>
  </si>
  <si>
    <t>Blue Label Labs</t>
  </si>
  <si>
    <t>bluelabellabs.com</t>
  </si>
  <si>
    <t>323.0921</t>
  </si>
  <si>
    <t>Commercial Services</t>
  </si>
  <si>
    <t>fessfire.com</t>
  </si>
  <si>
    <t>322.8211</t>
  </si>
  <si>
    <t>Morrisville</t>
  </si>
  <si>
    <t>1st Choice Construction Management</t>
  </si>
  <si>
    <t>1choiceconstruction.com</t>
  </si>
  <si>
    <t>321.4537</t>
  </si>
  <si>
    <t>Alderson Loop</t>
  </si>
  <si>
    <t>aldersonloop.com</t>
  </si>
  <si>
    <t>321.1734</t>
  </si>
  <si>
    <t>Sykesville</t>
  </si>
  <si>
    <t>Legacy Toys</t>
  </si>
  <si>
    <t>legacytoys.com</t>
  </si>
  <si>
    <t>321.1474</t>
  </si>
  <si>
    <t>Ely</t>
  </si>
  <si>
    <t>Outsource Consultants</t>
  </si>
  <si>
    <t>outsource-consultants.com</t>
  </si>
  <si>
    <t>320.8885</t>
  </si>
  <si>
    <t>MRL Promotions</t>
  </si>
  <si>
    <t>mrlpromotions.com</t>
  </si>
  <si>
    <t>320.7246</t>
  </si>
  <si>
    <t>ARC Risk and Compliance</t>
  </si>
  <si>
    <t>arcriskandcompliance.com</t>
  </si>
  <si>
    <t>320.6436</t>
  </si>
  <si>
    <t>829 Studios</t>
  </si>
  <si>
    <t>829llc.com</t>
  </si>
  <si>
    <t>320.1421</t>
  </si>
  <si>
    <t>DoctorLogic</t>
  </si>
  <si>
    <t>doctorlogic.com</t>
  </si>
  <si>
    <t>319.8567</t>
  </si>
  <si>
    <t>Curlkit</t>
  </si>
  <si>
    <t>curlkit.com</t>
  </si>
  <si>
    <t>319.8361</t>
  </si>
  <si>
    <t>EWING</t>
  </si>
  <si>
    <t>STRATEGIC SOLUTION PARTNERS</t>
  </si>
  <si>
    <t>strategicsolutionpartners.com</t>
  </si>
  <si>
    <t>319.1362</t>
  </si>
  <si>
    <t>Drexel Hill</t>
  </si>
  <si>
    <t>Tellus</t>
  </si>
  <si>
    <t>4tellus.com</t>
  </si>
  <si>
    <t>319.1057</t>
  </si>
  <si>
    <t>International Ceramic Construction</t>
  </si>
  <si>
    <t>icc-tileconstruction.com</t>
  </si>
  <si>
    <t>318.9723</t>
  </si>
  <si>
    <t>Banyan Hills Technologies</t>
  </si>
  <si>
    <t>banyanhills.com</t>
  </si>
  <si>
    <t>318.799</t>
  </si>
  <si>
    <t>Peddle</t>
  </si>
  <si>
    <t>peddle.com</t>
  </si>
  <si>
    <t>130.7 Million</t>
  </si>
  <si>
    <t>318.5079</t>
  </si>
  <si>
    <t>Dibsies Personalization Station</t>
  </si>
  <si>
    <t>dibsies.com</t>
  </si>
  <si>
    <t>318.4024</t>
  </si>
  <si>
    <t>Fairfield</t>
  </si>
  <si>
    <t>Massie R&amp;D Tax Credits</t>
  </si>
  <si>
    <t>http://massietaxcredits.com</t>
  </si>
  <si>
    <t>317.8061</t>
  </si>
  <si>
    <t>Verdia</t>
  </si>
  <si>
    <t>verdia.com</t>
  </si>
  <si>
    <t>317.7998</t>
  </si>
  <si>
    <t>Conroe</t>
  </si>
  <si>
    <t>Cetechs</t>
  </si>
  <si>
    <t>cetechs.net</t>
  </si>
  <si>
    <t>317.5837</t>
  </si>
  <si>
    <t>Investor Grit</t>
  </si>
  <si>
    <t>wholesalinginc.com</t>
  </si>
  <si>
    <t>317.5431</t>
  </si>
  <si>
    <t>Triple E Equipment</t>
  </si>
  <si>
    <t>e3equipment.com</t>
  </si>
  <si>
    <t>317.4932</t>
  </si>
  <si>
    <t>Prairie Tickets</t>
  </si>
  <si>
    <t>prairietickets.com</t>
  </si>
  <si>
    <t>317.0854</t>
  </si>
  <si>
    <t>Sioux Falls</t>
  </si>
  <si>
    <t>Crystal Clear Digital Marketing</t>
  </si>
  <si>
    <t>crystalcleardigitalmarketing.com</t>
  </si>
  <si>
    <t>317.0849</t>
  </si>
  <si>
    <t>BroadJump</t>
  </si>
  <si>
    <t>broadjumpllc.com</t>
  </si>
  <si>
    <t>316.6743</t>
  </si>
  <si>
    <t>HomeStar Remodeling</t>
  </si>
  <si>
    <t>homestarremodeling.com</t>
  </si>
  <si>
    <t>316.657</t>
  </si>
  <si>
    <t>LMS (Logistics Made Simple)</t>
  </si>
  <si>
    <t>logisticsms.net</t>
  </si>
  <si>
    <t>45.6 Million</t>
  </si>
  <si>
    <t>316.2879</t>
  </si>
  <si>
    <t>jBloom</t>
  </si>
  <si>
    <t>jbloomdesigns.com</t>
  </si>
  <si>
    <t>315.8378</t>
  </si>
  <si>
    <t>Reltio</t>
  </si>
  <si>
    <t>reltio.com</t>
  </si>
  <si>
    <t>37.8 Million</t>
  </si>
  <si>
    <t>315.7082</t>
  </si>
  <si>
    <t>Redwood Shores</t>
  </si>
  <si>
    <t>G2S</t>
  </si>
  <si>
    <t>g2scorp.com</t>
  </si>
  <si>
    <t>315.4124</t>
  </si>
  <si>
    <t>The Revenue Optimization Companies</t>
  </si>
  <si>
    <t>trocglobal.com</t>
  </si>
  <si>
    <t>145.8 Million</t>
  </si>
  <si>
    <t>315.0663</t>
  </si>
  <si>
    <t>The Exterior Company</t>
  </si>
  <si>
    <t>theexteriorcompany.com</t>
  </si>
  <si>
    <t>314.9842</t>
  </si>
  <si>
    <t>Jennaration Boutique</t>
  </si>
  <si>
    <t>jennarationboutique.com</t>
  </si>
  <si>
    <t>314.7663</t>
  </si>
  <si>
    <t>Tuscaloosa</t>
  </si>
  <si>
    <t>Tinuiti</t>
  </si>
  <si>
    <t>http://elitesem.com</t>
  </si>
  <si>
    <t>90.1 Million</t>
  </si>
  <si>
    <t>314.5068</t>
  </si>
  <si>
    <t>DKP Express</t>
  </si>
  <si>
    <t>dkp-express.com</t>
  </si>
  <si>
    <t>314.4348</t>
  </si>
  <si>
    <t>Crystal</t>
  </si>
  <si>
    <t>FlexFunds ETP</t>
  </si>
  <si>
    <t>flexfunds.com</t>
  </si>
  <si>
    <t>314.2239</t>
  </si>
  <si>
    <t>RapidOps</t>
  </si>
  <si>
    <t>rapidops.com</t>
  </si>
  <si>
    <t>314.1518</t>
  </si>
  <si>
    <t>Waiakea</t>
  </si>
  <si>
    <t>waiakeasprings.com</t>
  </si>
  <si>
    <t>313.8497</t>
  </si>
  <si>
    <t>Nolan Transportation Group</t>
  </si>
  <si>
    <t>ntgfreight.com</t>
  </si>
  <si>
    <t>811.9 Million</t>
  </si>
  <si>
    <t>313.5566</t>
  </si>
  <si>
    <t>TapResearch</t>
  </si>
  <si>
    <t>tapresearch.com</t>
  </si>
  <si>
    <t>312.9385</t>
  </si>
  <si>
    <t>San Carlos</t>
  </si>
  <si>
    <t>Custom Decks</t>
  </si>
  <si>
    <t>newcustomdecks.com</t>
  </si>
  <si>
    <t>312.4009</t>
  </si>
  <si>
    <t>Rent Ready</t>
  </si>
  <si>
    <t>http://rentready.com</t>
  </si>
  <si>
    <t>312.2632</t>
  </si>
  <si>
    <t>30 Lines</t>
  </si>
  <si>
    <t>30lines.com</t>
  </si>
  <si>
    <t>312.1878</t>
  </si>
  <si>
    <t>MagMod</t>
  </si>
  <si>
    <t>magnetmod.com</t>
  </si>
  <si>
    <t>311.432</t>
  </si>
  <si>
    <t>The Idea Box - Powered by Proforma</t>
  </si>
  <si>
    <t>sms-theideabox.com</t>
  </si>
  <si>
    <t>311.3495</t>
  </si>
  <si>
    <t>Ft. Lauderdale</t>
  </si>
  <si>
    <t>SEI-Dallas</t>
  </si>
  <si>
    <t>sei.com/dallas-office</t>
  </si>
  <si>
    <t>311.3486</t>
  </si>
  <si>
    <t>Under30Experiences</t>
  </si>
  <si>
    <t>under30experiences.com</t>
  </si>
  <si>
    <t>311.2953</t>
  </si>
  <si>
    <t>Calyx</t>
  </si>
  <si>
    <t>calyxit.com</t>
  </si>
  <si>
    <t>311.0938</t>
  </si>
  <si>
    <t>Mobile Posse</t>
  </si>
  <si>
    <t>mobileposse.com</t>
  </si>
  <si>
    <t>58.3 Million</t>
  </si>
  <si>
    <t>310.8667</t>
  </si>
  <si>
    <t>Intelligent Waves</t>
  </si>
  <si>
    <t>intelligentwaves.com</t>
  </si>
  <si>
    <t>38.9 Million</t>
  </si>
  <si>
    <t>310.6392</t>
  </si>
  <si>
    <t>KPG Healthcare</t>
  </si>
  <si>
    <t>kpghealthcare.com</t>
  </si>
  <si>
    <t>28.8 Million</t>
  </si>
  <si>
    <t>310.5459</t>
  </si>
  <si>
    <t>Jeff Shipley Enterprises</t>
  </si>
  <si>
    <t>facebook.com/jsefamily</t>
  </si>
  <si>
    <t>310.5448</t>
  </si>
  <si>
    <t>Verified First</t>
  </si>
  <si>
    <t>http://verifiedfirst.com</t>
  </si>
  <si>
    <t>310.5055</t>
  </si>
  <si>
    <t>MacStadium</t>
  </si>
  <si>
    <t>macstadium.com</t>
  </si>
  <si>
    <t>310.4017</t>
  </si>
  <si>
    <t>Yapta</t>
  </si>
  <si>
    <t>yapta.com</t>
  </si>
  <si>
    <t>310.1178</t>
  </si>
  <si>
    <t>The Jenny Maraghy Team</t>
  </si>
  <si>
    <t>jennymaraghyteam.com</t>
  </si>
  <si>
    <t>309.9722</t>
  </si>
  <si>
    <t>Proforma Think Ink</t>
  </si>
  <si>
    <t>proforma.com/russ</t>
  </si>
  <si>
    <t>309.6931</t>
  </si>
  <si>
    <t>Apollo Beach</t>
  </si>
  <si>
    <t>CircusTrix</t>
  </si>
  <si>
    <t>circustrix.com</t>
  </si>
  <si>
    <t>194.1 Million</t>
  </si>
  <si>
    <t>309.4015</t>
  </si>
  <si>
    <t>Washington Capital Partners</t>
  </si>
  <si>
    <t>washingtoncapitalpartners.com</t>
  </si>
  <si>
    <t>309.3092</t>
  </si>
  <si>
    <t>Falls Church</t>
  </si>
  <si>
    <t>Waste Away Systems</t>
  </si>
  <si>
    <t>wasteawaysystems.com</t>
  </si>
  <si>
    <t>309.0144</t>
  </si>
  <si>
    <t>Heath</t>
  </si>
  <si>
    <t>Audley Travel</t>
  </si>
  <si>
    <t>audleytravel.com/us</t>
  </si>
  <si>
    <t>99.7 Million</t>
  </si>
  <si>
    <t>308.9261</t>
  </si>
  <si>
    <t>Your Home Sold Guaranteed Realty</t>
  </si>
  <si>
    <t>yourhomesoldguaranteedinc.com</t>
  </si>
  <si>
    <t>308.667</t>
  </si>
  <si>
    <t>ROSEMEAD</t>
  </si>
  <si>
    <t>A-Lign</t>
  </si>
  <si>
    <t>http://a-lign.com</t>
  </si>
  <si>
    <t>308.6399</t>
  </si>
  <si>
    <t>Taimen Transport</t>
  </si>
  <si>
    <t>taimentransport.com</t>
  </si>
  <si>
    <t>308.4684</t>
  </si>
  <si>
    <t>Calldrip</t>
  </si>
  <si>
    <t>calldrip.com</t>
  </si>
  <si>
    <t>308.3387</t>
  </si>
  <si>
    <t>Farmington</t>
  </si>
  <si>
    <t>Triton Commerce</t>
  </si>
  <si>
    <t>tritoncommerce.com</t>
  </si>
  <si>
    <t>308.0838</t>
  </si>
  <si>
    <t>eAssist Dental Solutions</t>
  </si>
  <si>
    <t>http://dentalbilling.com</t>
  </si>
  <si>
    <t>16.8 Million</t>
  </si>
  <si>
    <t>308.0733</t>
  </si>
  <si>
    <t>Big Leap</t>
  </si>
  <si>
    <t>bigleap.com</t>
  </si>
  <si>
    <t>307.5541</t>
  </si>
  <si>
    <t>Housing Trust Group</t>
  </si>
  <si>
    <t>htgf.com</t>
  </si>
  <si>
    <t>307.505</t>
  </si>
  <si>
    <t>Coconut Grove</t>
  </si>
  <si>
    <t>Suite Experience Group</t>
  </si>
  <si>
    <t>suiteexperiencegroup.com</t>
  </si>
  <si>
    <t>10.6 Million</t>
  </si>
  <si>
    <t>307.4624</t>
  </si>
  <si>
    <t>WheelHouse IT</t>
  </si>
  <si>
    <t>wheelhouseit.com</t>
  </si>
  <si>
    <t>307.1926</t>
  </si>
  <si>
    <t>CAP Venture Group</t>
  </si>
  <si>
    <t>lstproperties.com</t>
  </si>
  <si>
    <t>306.9099</t>
  </si>
  <si>
    <t>TokenEx</t>
  </si>
  <si>
    <t>tokenex.com</t>
  </si>
  <si>
    <t>306.4106</t>
  </si>
  <si>
    <t>EDMOND</t>
  </si>
  <si>
    <t>ASB Resources</t>
  </si>
  <si>
    <t>asbresources.com</t>
  </si>
  <si>
    <t>306.2176</t>
  </si>
  <si>
    <t>Princeton</t>
  </si>
  <si>
    <t>Old Dominion Mechanical</t>
  </si>
  <si>
    <t>odmva.com</t>
  </si>
  <si>
    <t>306.1344</t>
  </si>
  <si>
    <t>Managed Energy Systems</t>
  </si>
  <si>
    <t>energymes.com</t>
  </si>
  <si>
    <t>306.0336</t>
  </si>
  <si>
    <t>Trinity3 Technology</t>
  </si>
  <si>
    <t>trinity3.com</t>
  </si>
  <si>
    <t>69.8 Million</t>
  </si>
  <si>
    <t>305.9686</t>
  </si>
  <si>
    <t>Kureiji</t>
  </si>
  <si>
    <t>threadtank.com</t>
  </si>
  <si>
    <t>305.9316</t>
  </si>
  <si>
    <t>South El Monte</t>
  </si>
  <si>
    <t>Wellex</t>
  </si>
  <si>
    <t>samedaystdtesting.com</t>
  </si>
  <si>
    <t>305.5026</t>
  </si>
  <si>
    <t>Connoils</t>
  </si>
  <si>
    <t>connoils.com</t>
  </si>
  <si>
    <t>305.4273</t>
  </si>
  <si>
    <t>Waukesha</t>
  </si>
  <si>
    <t>Advantage Media Group</t>
  </si>
  <si>
    <t>advantagefamily.com</t>
  </si>
  <si>
    <t>305.3267</t>
  </si>
  <si>
    <t>DMD Products</t>
  </si>
  <si>
    <t>lovehandle.com</t>
  </si>
  <si>
    <t>305.2533</t>
  </si>
  <si>
    <t>Rosharon</t>
  </si>
  <si>
    <t>Triplemint</t>
  </si>
  <si>
    <t>triplemint.com</t>
  </si>
  <si>
    <t>305.2056</t>
  </si>
  <si>
    <t>Matrix 4</t>
  </si>
  <si>
    <t>matrix4.com</t>
  </si>
  <si>
    <t>305.125</t>
  </si>
  <si>
    <t>Vantage Point Logistics</t>
  </si>
  <si>
    <t>vantagepointlogistics.com</t>
  </si>
  <si>
    <t>305.1186</t>
  </si>
  <si>
    <t>Telco Connection</t>
  </si>
  <si>
    <t>telcoconnection.com</t>
  </si>
  <si>
    <t>304.614</t>
  </si>
  <si>
    <t>Coto de Caza</t>
  </si>
  <si>
    <t>Binary Defense</t>
  </si>
  <si>
    <t>binarydefense.com</t>
  </si>
  <si>
    <t>303.8537</t>
  </si>
  <si>
    <t>Stow</t>
  </si>
  <si>
    <t>Pinnacle Dermatology</t>
  </si>
  <si>
    <t>pinnacleskin.com</t>
  </si>
  <si>
    <t>303.3924</t>
  </si>
  <si>
    <t>TISTA Science and Technology</t>
  </si>
  <si>
    <t>tistatech.com</t>
  </si>
  <si>
    <t>303.3579</t>
  </si>
  <si>
    <t>Schweiger Dermatology Group</t>
  </si>
  <si>
    <t>schweigerderm.com</t>
  </si>
  <si>
    <t>94.4 Million</t>
  </si>
  <si>
    <t>302.6845</t>
  </si>
  <si>
    <t>Long Island City</t>
  </si>
  <si>
    <t>10th Magnitude</t>
  </si>
  <si>
    <t>10thmagnitude.com</t>
  </si>
  <si>
    <t>302.359</t>
  </si>
  <si>
    <t>Rankings.io</t>
  </si>
  <si>
    <t>rankings.io</t>
  </si>
  <si>
    <t>301.9811</t>
  </si>
  <si>
    <t>O'Fallon</t>
  </si>
  <si>
    <t>Complete Recovery Corp</t>
  </si>
  <si>
    <t>completerecoverycorp.com</t>
  </si>
  <si>
    <t>301.7969</t>
  </si>
  <si>
    <t>Taylorsville</t>
  </si>
  <si>
    <t>Aerospace Asset Trading</t>
  </si>
  <si>
    <t>aerospaceasset.com</t>
  </si>
  <si>
    <t>301.7549</t>
  </si>
  <si>
    <t>Select Communications</t>
  </si>
  <si>
    <t>http://selectcommunications.com</t>
  </si>
  <si>
    <t>301.415</t>
  </si>
  <si>
    <t>DJB Hospitality Holding Co/Sedona Taphouse Restaurants</t>
  </si>
  <si>
    <t>sedonataphouse.com</t>
  </si>
  <si>
    <t>301.2717</t>
  </si>
  <si>
    <t>Aya Healthcare</t>
  </si>
  <si>
    <t>http://ayahealthcare.com</t>
  </si>
  <si>
    <t>566 Million</t>
  </si>
  <si>
    <t>301.2226</t>
  </si>
  <si>
    <t>NovuHealth</t>
  </si>
  <si>
    <t>novu.com</t>
  </si>
  <si>
    <t>44.4 Million</t>
  </si>
  <si>
    <t>301.1784</t>
  </si>
  <si>
    <t>Bookkeeper360</t>
  </si>
  <si>
    <t>bookkeeper360.com</t>
  </si>
  <si>
    <t>300.8732</t>
  </si>
  <si>
    <t>Woodbury</t>
  </si>
  <si>
    <t>Guaba</t>
  </si>
  <si>
    <t>xo.agency</t>
  </si>
  <si>
    <t>300.8358</t>
  </si>
  <si>
    <t>Gasket Guy</t>
  </si>
  <si>
    <t>gasketguy.com</t>
  </si>
  <si>
    <t>300.529</t>
  </si>
  <si>
    <t>Industrial Security Integrators</t>
  </si>
  <si>
    <t>dodsecurity.com</t>
  </si>
  <si>
    <t>300.5084</t>
  </si>
  <si>
    <t>Advanced Care Partners</t>
  </si>
  <si>
    <t>http://advancedcarepartners.com</t>
  </si>
  <si>
    <t>300.2955</t>
  </si>
  <si>
    <t>Greentek Energy Systems</t>
  </si>
  <si>
    <t>greentekenergysystems.com</t>
  </si>
  <si>
    <t>17 Million</t>
  </si>
  <si>
    <t>300.186</t>
  </si>
  <si>
    <t>Advanced Technological Solutions</t>
  </si>
  <si>
    <t>atsdelivered.com</t>
  </si>
  <si>
    <t>300.0359</t>
  </si>
  <si>
    <t>Prattville</t>
  </si>
  <si>
    <t>Lentech</t>
  </si>
  <si>
    <t>lentechinc.com</t>
  </si>
  <si>
    <t>299.8525</t>
  </si>
  <si>
    <t>ALBUQUERQUE</t>
  </si>
  <si>
    <t>Triplepoint Environmental</t>
  </si>
  <si>
    <t>tpenv.com</t>
  </si>
  <si>
    <t>299.7893</t>
  </si>
  <si>
    <t>Tango Card</t>
  </si>
  <si>
    <t>tangocard.com</t>
  </si>
  <si>
    <t>24.5 Million</t>
  </si>
  <si>
    <t>299.5471</t>
  </si>
  <si>
    <t>Assure</t>
  </si>
  <si>
    <t>assure.co</t>
  </si>
  <si>
    <t>299.3963</t>
  </si>
  <si>
    <t>Index Exchange</t>
  </si>
  <si>
    <t>indexexchange.com</t>
  </si>
  <si>
    <t>127.4 Million</t>
  </si>
  <si>
    <t>299.1636</t>
  </si>
  <si>
    <t>Beddy's</t>
  </si>
  <si>
    <t>beddys.com</t>
  </si>
  <si>
    <t>299.1243</t>
  </si>
  <si>
    <t>West Jordan</t>
  </si>
  <si>
    <t>Capital Wealth Advisors</t>
  </si>
  <si>
    <t>capitalwealthadvisors.com</t>
  </si>
  <si>
    <t>298.8792</t>
  </si>
  <si>
    <t>PureCars Automotive</t>
  </si>
  <si>
    <t>purecars.com</t>
  </si>
  <si>
    <t>156.3 Million</t>
  </si>
  <si>
    <t>298.4585</t>
  </si>
  <si>
    <t>SaviLinx</t>
  </si>
  <si>
    <t>savilinx.com</t>
  </si>
  <si>
    <t>298.151</t>
  </si>
  <si>
    <t>CloserIQ</t>
  </si>
  <si>
    <t>closeriq.com</t>
  </si>
  <si>
    <t>298.0068</t>
  </si>
  <si>
    <t>Kamind IT</t>
  </si>
  <si>
    <t>http://kamind.com</t>
  </si>
  <si>
    <t>297.2431</t>
  </si>
  <si>
    <t>Ascent Innovations</t>
  </si>
  <si>
    <t>ascent365.com</t>
  </si>
  <si>
    <t>296.8637</t>
  </si>
  <si>
    <t>ITProTV</t>
  </si>
  <si>
    <t>itpro.tv</t>
  </si>
  <si>
    <t>296.8634</t>
  </si>
  <si>
    <t>Lynker Technologies</t>
  </si>
  <si>
    <t>lynker.com</t>
  </si>
  <si>
    <t>296.7052</t>
  </si>
  <si>
    <t>Motifworks</t>
  </si>
  <si>
    <t>motifworks.com</t>
  </si>
  <si>
    <t>296.4662</t>
  </si>
  <si>
    <t>TOWSON</t>
  </si>
  <si>
    <t>Symmetry Financial Group</t>
  </si>
  <si>
    <t>sfglife.com</t>
  </si>
  <si>
    <t>296.4375</t>
  </si>
  <si>
    <t>Asheville, NC</t>
  </si>
  <si>
    <t>Swannnanoa</t>
  </si>
  <si>
    <t>Zilker Technology</t>
  </si>
  <si>
    <t>ztech.io</t>
  </si>
  <si>
    <t>296.2927</t>
  </si>
  <si>
    <t>StruXure Outdoor</t>
  </si>
  <si>
    <t>struxure.com</t>
  </si>
  <si>
    <t>296.2014</t>
  </si>
  <si>
    <t>Dahlonega</t>
  </si>
  <si>
    <t>Tiger Analytics</t>
  </si>
  <si>
    <t>tigeranalytics.com</t>
  </si>
  <si>
    <t>296.0168</t>
  </si>
  <si>
    <t>Brandywine Homes</t>
  </si>
  <si>
    <t>brandywine-homes.com</t>
  </si>
  <si>
    <t>295.6601</t>
  </si>
  <si>
    <t>Paragon Payroll</t>
  </si>
  <si>
    <t>paragonpayroll.com</t>
  </si>
  <si>
    <t>295.4346</t>
  </si>
  <si>
    <t>Midlothian</t>
  </si>
  <si>
    <t>FluentStream Technologies</t>
  </si>
  <si>
    <t>fluentstream.com</t>
  </si>
  <si>
    <t>294.5348</t>
  </si>
  <si>
    <t>Youtech</t>
  </si>
  <si>
    <t>youtechagency.com</t>
  </si>
  <si>
    <t>294.0566</t>
  </si>
  <si>
    <t>Naperville</t>
  </si>
  <si>
    <t>Kentech</t>
  </si>
  <si>
    <t>http://ekentech.com</t>
  </si>
  <si>
    <t>293.8781</t>
  </si>
  <si>
    <t>Pixability</t>
  </si>
  <si>
    <t>pixability.com</t>
  </si>
  <si>
    <t>38.4 Million</t>
  </si>
  <si>
    <t>293.3496</t>
  </si>
  <si>
    <t>Osprey Management</t>
  </si>
  <si>
    <t>contractosprey.com</t>
  </si>
  <si>
    <t>293.29</t>
  </si>
  <si>
    <t>Medical Guardian</t>
  </si>
  <si>
    <t>medicalguardian.com</t>
  </si>
  <si>
    <t>292.6735</t>
  </si>
  <si>
    <t>Fastmore Logistics</t>
  </si>
  <si>
    <t>fastmore.com</t>
  </si>
  <si>
    <t>60.3 Million</t>
  </si>
  <si>
    <t>292.5455</t>
  </si>
  <si>
    <t>Elk Grove Village</t>
  </si>
  <si>
    <t>Matt Curtis Real Estate</t>
  </si>
  <si>
    <t>mattcurtisrealestate.com</t>
  </si>
  <si>
    <t>292.5211</t>
  </si>
  <si>
    <t>PetWell Partners</t>
  </si>
  <si>
    <t>petwellpartners.com</t>
  </si>
  <si>
    <t>292.3206</t>
  </si>
  <si>
    <t>Ventech Solutions</t>
  </si>
  <si>
    <t>ventechsolutions.com</t>
  </si>
  <si>
    <t>143.7 Million</t>
  </si>
  <si>
    <t>292.2955</t>
  </si>
  <si>
    <t>Unitas Global</t>
  </si>
  <si>
    <t>unitasglobal.com</t>
  </si>
  <si>
    <t>292.2309</t>
  </si>
  <si>
    <t>PowerSchool</t>
  </si>
  <si>
    <t>powerschool.com</t>
  </si>
  <si>
    <t>361.1 Million</t>
  </si>
  <si>
    <t>291.9727</t>
  </si>
  <si>
    <t>Folsom</t>
  </si>
  <si>
    <t>Vantage Payments</t>
  </si>
  <si>
    <t>vantagepayments.com</t>
  </si>
  <si>
    <t>291.5537</t>
  </si>
  <si>
    <t>Staffing Specifix</t>
  </si>
  <si>
    <t>staffingspecifix.com</t>
  </si>
  <si>
    <t>291.3012</t>
  </si>
  <si>
    <t>Restoration 1</t>
  </si>
  <si>
    <t>restoration1.com</t>
  </si>
  <si>
    <t>291.2758</t>
  </si>
  <si>
    <t>Waco</t>
  </si>
  <si>
    <t>Acorio</t>
  </si>
  <si>
    <t>acorio.com</t>
  </si>
  <si>
    <t>291.1478</t>
  </si>
  <si>
    <t>Veterinary Practice Partners</t>
  </si>
  <si>
    <t>vetpartners.com</t>
  </si>
  <si>
    <t>104 Million</t>
  </si>
  <si>
    <t>290.9538</t>
  </si>
  <si>
    <t>Research America</t>
  </si>
  <si>
    <t>researchamericainc.com</t>
  </si>
  <si>
    <t>290.6466</t>
  </si>
  <si>
    <t>Amicus Enterprises</t>
  </si>
  <si>
    <t>http://grizly.com</t>
  </si>
  <si>
    <t>290.5393</t>
  </si>
  <si>
    <t>Opex Analytics</t>
  </si>
  <si>
    <t>opexanalytics.com</t>
  </si>
  <si>
    <t>290.3921</t>
  </si>
  <si>
    <t>Marijuana Business Daily</t>
  </si>
  <si>
    <t>mjbizdaily.com</t>
  </si>
  <si>
    <t>27.5 Million</t>
  </si>
  <si>
    <t>290.3784</t>
  </si>
  <si>
    <t>Xtreme Park Adventures</t>
  </si>
  <si>
    <t>xtremeparkadventures.com</t>
  </si>
  <si>
    <t>290.3408</t>
  </si>
  <si>
    <t>Durham, NC</t>
  </si>
  <si>
    <t>durham</t>
  </si>
  <si>
    <t>Adonis Auto Group</t>
  </si>
  <si>
    <t>adonisautogroup.com</t>
  </si>
  <si>
    <t>290.1139</t>
  </si>
  <si>
    <t>Grand Prairie</t>
  </si>
  <si>
    <t>Prescient Company</t>
  </si>
  <si>
    <t>prescientco.com</t>
  </si>
  <si>
    <t>54 Million</t>
  </si>
  <si>
    <t>290.0051</t>
  </si>
  <si>
    <t>Home Pride Construction</t>
  </si>
  <si>
    <t>homeprideinc.com</t>
  </si>
  <si>
    <t>289.9913</t>
  </si>
  <si>
    <t>Pacifica</t>
  </si>
  <si>
    <t>SIGMA SOFTWARE</t>
  </si>
  <si>
    <t>sigmasoftusa.com</t>
  </si>
  <si>
    <t>289.951</t>
  </si>
  <si>
    <t>No Limit Agency</t>
  </si>
  <si>
    <t>1851franchise.com</t>
  </si>
  <si>
    <t>289.4093</t>
  </si>
  <si>
    <t>P2Binvestor</t>
  </si>
  <si>
    <t>p2bi.com</t>
  </si>
  <si>
    <t>289.2561</t>
  </si>
  <si>
    <t>Infinite Pool Finishes</t>
  </si>
  <si>
    <t>infinitepoolfinishes.com</t>
  </si>
  <si>
    <t>288.8484</t>
  </si>
  <si>
    <t>COFC Logistics</t>
  </si>
  <si>
    <t>cofclogistics.com</t>
  </si>
  <si>
    <t>72.2 Million</t>
  </si>
  <si>
    <t>288.7411</t>
  </si>
  <si>
    <t>Holland</t>
  </si>
  <si>
    <t>Blackstone Medical Services</t>
  </si>
  <si>
    <t>blackstonemedicalservices.com</t>
  </si>
  <si>
    <t>288.547</t>
  </si>
  <si>
    <t>FormulaFolio Investments</t>
  </si>
  <si>
    <t>formulafolios.com</t>
  </si>
  <si>
    <t>288.47</t>
  </si>
  <si>
    <t>Advance Your Reach</t>
  </si>
  <si>
    <t>advanceyourreach.com</t>
  </si>
  <si>
    <t>288.2373</t>
  </si>
  <si>
    <t>Fundrise</t>
  </si>
  <si>
    <t>fundrise.com</t>
  </si>
  <si>
    <t>288.2353</t>
  </si>
  <si>
    <t>3-GIS</t>
  </si>
  <si>
    <t>3-gis.com</t>
  </si>
  <si>
    <t>21.2 Million</t>
  </si>
  <si>
    <t>287.9538</t>
  </si>
  <si>
    <t>Decatur</t>
  </si>
  <si>
    <t>Digitalspec</t>
  </si>
  <si>
    <t>http://digitalspec.net</t>
  </si>
  <si>
    <t>287.893</t>
  </si>
  <si>
    <t>LeafFilter Gutter Protection</t>
  </si>
  <si>
    <t>leaffilter.com</t>
  </si>
  <si>
    <t>340.4 Million</t>
  </si>
  <si>
    <t>287.2273</t>
  </si>
  <si>
    <t>United Wall Systems</t>
  </si>
  <si>
    <t>unitedwalls.com</t>
  </si>
  <si>
    <t>287.152</t>
  </si>
  <si>
    <t>Winter Garden</t>
  </si>
  <si>
    <t>Sleeping Giant Brewing Company</t>
  </si>
  <si>
    <t>sleepinggiantbrewing.com</t>
  </si>
  <si>
    <t>286.8987</t>
  </si>
  <si>
    <t>Anemoi</t>
  </si>
  <si>
    <t>http://anemoiservices.com</t>
  </si>
  <si>
    <t>286.7228</t>
  </si>
  <si>
    <t>Morgantown</t>
  </si>
  <si>
    <t>Center for Social Dynamics</t>
  </si>
  <si>
    <t>csdautismservices.com</t>
  </si>
  <si>
    <t>22 Million</t>
  </si>
  <si>
    <t>286.6931</t>
  </si>
  <si>
    <t>Alameda</t>
  </si>
  <si>
    <t>Yamibuy</t>
  </si>
  <si>
    <t>yamibuy.com</t>
  </si>
  <si>
    <t>82.2 Million</t>
  </si>
  <si>
    <t>286.3093</t>
  </si>
  <si>
    <t>Brea</t>
  </si>
  <si>
    <t>OrderMyGear</t>
  </si>
  <si>
    <t>ordermygear.com</t>
  </si>
  <si>
    <t>286.2805</t>
  </si>
  <si>
    <t>Criterion Systems</t>
  </si>
  <si>
    <t>criterion-sys.com</t>
  </si>
  <si>
    <t>89 Million</t>
  </si>
  <si>
    <t>286.1744</t>
  </si>
  <si>
    <t>Optimum RV</t>
  </si>
  <si>
    <t>optimumrv.com</t>
  </si>
  <si>
    <t>55.6 Million</t>
  </si>
  <si>
    <t>285.8896</t>
  </si>
  <si>
    <t>Thompson Healthcare &amp; Sports Medicine</t>
  </si>
  <si>
    <t>thsm.info</t>
  </si>
  <si>
    <t>285.8078</t>
  </si>
  <si>
    <t>Forked River</t>
  </si>
  <si>
    <t>PropLogix</t>
  </si>
  <si>
    <t>proplogix.com</t>
  </si>
  <si>
    <t>19.8 Million</t>
  </si>
  <si>
    <t>285.6447</t>
  </si>
  <si>
    <t>E Network Supply</t>
  </si>
  <si>
    <t>enetworksupply.com</t>
  </si>
  <si>
    <t>285.6183</t>
  </si>
  <si>
    <t>skokie</t>
  </si>
  <si>
    <t>Riva Solutions</t>
  </si>
  <si>
    <t>rivasolutionsinc.com</t>
  </si>
  <si>
    <t>285.3547</t>
  </si>
  <si>
    <t>The Hilb Group</t>
  </si>
  <si>
    <t>hilbgroup.com</t>
  </si>
  <si>
    <t>141.7 Million</t>
  </si>
  <si>
    <t>285.0119</t>
  </si>
  <si>
    <t>Perceptive Recruiting</t>
  </si>
  <si>
    <t>perceptiverecruiting.com</t>
  </si>
  <si>
    <t>284.8984</t>
  </si>
  <si>
    <t>Travelers Rest</t>
  </si>
  <si>
    <t>UI Global Brands</t>
  </si>
  <si>
    <t>uiglobalbrands.com</t>
  </si>
  <si>
    <t>284.7077</t>
  </si>
  <si>
    <t>House Advantage</t>
  </si>
  <si>
    <t>houseadv.com</t>
  </si>
  <si>
    <t>284.6191</t>
  </si>
  <si>
    <t>Primal Life Organics</t>
  </si>
  <si>
    <t>primallifeorganics.com</t>
  </si>
  <si>
    <t>284.5567</t>
  </si>
  <si>
    <t>Copley</t>
  </si>
  <si>
    <t>Living Wellness Partners</t>
  </si>
  <si>
    <t>buddhateas.com</t>
  </si>
  <si>
    <t>284.4806</t>
  </si>
  <si>
    <t>Millhouse Logistics</t>
  </si>
  <si>
    <t>millhouse.com</t>
  </si>
  <si>
    <t>80 Million</t>
  </si>
  <si>
    <t>284.4409</t>
  </si>
  <si>
    <t>Fletcher</t>
  </si>
  <si>
    <t>AgAmerica Lending</t>
  </si>
  <si>
    <t>agamerica.com</t>
  </si>
  <si>
    <t>284.2977</t>
  </si>
  <si>
    <t>MedBridge</t>
  </si>
  <si>
    <t>medbridgeeducation.com</t>
  </si>
  <si>
    <t>284.0595</t>
  </si>
  <si>
    <t>AutoSource Motors</t>
  </si>
  <si>
    <t>myautosource.com</t>
  </si>
  <si>
    <t>195.8 Million</t>
  </si>
  <si>
    <t>283.8958</t>
  </si>
  <si>
    <t>Fulcrum Construction Group</t>
  </si>
  <si>
    <t>fulcrumgroup.com</t>
  </si>
  <si>
    <t>48.4 Million</t>
  </si>
  <si>
    <t>283.7179</t>
  </si>
  <si>
    <t>DAPHNE</t>
  </si>
  <si>
    <t>Red River</t>
  </si>
  <si>
    <t>redriver.team</t>
  </si>
  <si>
    <t>283.404</t>
  </si>
  <si>
    <t>Gillette</t>
  </si>
  <si>
    <t>BlueDog</t>
  </si>
  <si>
    <t>yourbluedog.com</t>
  </si>
  <si>
    <t>283.3118</t>
  </si>
  <si>
    <t>Vero Beach</t>
  </si>
  <si>
    <t>Kontrol</t>
  </si>
  <si>
    <t>kontrolpayables.com</t>
  </si>
  <si>
    <t>282.6742</t>
  </si>
  <si>
    <t>Severna Park</t>
  </si>
  <si>
    <t>DockYard</t>
  </si>
  <si>
    <t>http://dockyard.com</t>
  </si>
  <si>
    <t>282.5791</t>
  </si>
  <si>
    <t>Hingham</t>
  </si>
  <si>
    <t>MidPoint Technology Group</t>
  </si>
  <si>
    <t>midpointtechnologygroup.com</t>
  </si>
  <si>
    <t>282.2786</t>
  </si>
  <si>
    <t>Hanover</t>
  </si>
  <si>
    <t>Porcaro Stolarek Mete Partners</t>
  </si>
  <si>
    <t>psmpartners.com</t>
  </si>
  <si>
    <t>282.1103</t>
  </si>
  <si>
    <t>National Energy &amp; Light</t>
  </si>
  <si>
    <t>nelcompany.com</t>
  </si>
  <si>
    <t>282.0311</t>
  </si>
  <si>
    <t>CisCom Solutions</t>
  </si>
  <si>
    <t>ciscom.com</t>
  </si>
  <si>
    <t>281.9206</t>
  </si>
  <si>
    <t>Biotrans</t>
  </si>
  <si>
    <t>biotrans-usa.com</t>
  </si>
  <si>
    <t>281.8999</t>
  </si>
  <si>
    <t>Brockton</t>
  </si>
  <si>
    <t>JB Office</t>
  </si>
  <si>
    <t>shopjboffice.com</t>
  </si>
  <si>
    <t>281.8377</t>
  </si>
  <si>
    <t>Chatsworth</t>
  </si>
  <si>
    <t>JCW Search</t>
  </si>
  <si>
    <t>jcwresourcing.com</t>
  </si>
  <si>
    <t>281.2014</t>
  </si>
  <si>
    <t>Star Lab Corp.</t>
  </si>
  <si>
    <t>starlab.io</t>
  </si>
  <si>
    <t>281.1928</t>
  </si>
  <si>
    <t>Expero</t>
  </si>
  <si>
    <t>experoinc.com</t>
  </si>
  <si>
    <t>280.6777</t>
  </si>
  <si>
    <t>Endurance</t>
  </si>
  <si>
    <t>endurancewarranty.com</t>
  </si>
  <si>
    <t>486.5 Million</t>
  </si>
  <si>
    <t>280.2492</t>
  </si>
  <si>
    <t>Northbrook</t>
  </si>
  <si>
    <t>Spiceology</t>
  </si>
  <si>
    <t>http://spiceology.com</t>
  </si>
  <si>
    <t>279.7128</t>
  </si>
  <si>
    <t>Chewse</t>
  </si>
  <si>
    <t>chewse.com</t>
  </si>
  <si>
    <t>279.6846</t>
  </si>
  <si>
    <t>Apex Appraisal Service</t>
  </si>
  <si>
    <t>apexone.com</t>
  </si>
  <si>
    <t>279.5078</t>
  </si>
  <si>
    <t>Roseville</t>
  </si>
  <si>
    <t>Boomset</t>
  </si>
  <si>
    <t>boomset.com</t>
  </si>
  <si>
    <t>279.3436</t>
  </si>
  <si>
    <t>ShipSound</t>
  </si>
  <si>
    <t>shipsound.com</t>
  </si>
  <si>
    <t>279.0461</t>
  </si>
  <si>
    <t>Infinite Leap</t>
  </si>
  <si>
    <t>infiniteleap.net</t>
  </si>
  <si>
    <t>278.7341</t>
  </si>
  <si>
    <t>Douglas Realty</t>
  </si>
  <si>
    <t>godouglasrealty.com</t>
  </si>
  <si>
    <t>278.706</t>
  </si>
  <si>
    <t>B3 Medical</t>
  </si>
  <si>
    <t>b3medical.com</t>
  </si>
  <si>
    <t>278.2223</t>
  </si>
  <si>
    <t>Lutz</t>
  </si>
  <si>
    <t>Self-Publishing School</t>
  </si>
  <si>
    <t>self-publishingschool.com</t>
  </si>
  <si>
    <t>277.5732</t>
  </si>
  <si>
    <t>Torrent Consulting</t>
  </si>
  <si>
    <t>torrentconsulting.com</t>
  </si>
  <si>
    <t>277.3868</t>
  </si>
  <si>
    <t>Atlas MedStaff</t>
  </si>
  <si>
    <t>atlasmedstaff.com</t>
  </si>
  <si>
    <t>88 Million</t>
  </si>
  <si>
    <t>277.3546</t>
  </si>
  <si>
    <t>JB Software and Consulting</t>
  </si>
  <si>
    <t>jbsac.com</t>
  </si>
  <si>
    <t>277.3421</t>
  </si>
  <si>
    <t>Allen</t>
  </si>
  <si>
    <t>Atredis Partners</t>
  </si>
  <si>
    <t>atredis.com</t>
  </si>
  <si>
    <t>277.2509</t>
  </si>
  <si>
    <t>2A Consulting</t>
  </si>
  <si>
    <t>2a.consulting</t>
  </si>
  <si>
    <t>277.1844</t>
  </si>
  <si>
    <t>Flux7</t>
  </si>
  <si>
    <t>flux7.com</t>
  </si>
  <si>
    <t>277.1657</t>
  </si>
  <si>
    <t>Famous Toastery</t>
  </si>
  <si>
    <t>ownatoastery.com</t>
  </si>
  <si>
    <t>277.0195</t>
  </si>
  <si>
    <t>Davidson</t>
  </si>
  <si>
    <t>Vac2Go</t>
  </si>
  <si>
    <t>vac2go.com</t>
  </si>
  <si>
    <t>276.8748</t>
  </si>
  <si>
    <t>LaGrange</t>
  </si>
  <si>
    <t>ITA International</t>
  </si>
  <si>
    <t>http://ita-intl.com</t>
  </si>
  <si>
    <t>62.4 Million</t>
  </si>
  <si>
    <t>276.7212</t>
  </si>
  <si>
    <t>YORKTOWN</t>
  </si>
  <si>
    <t>Raw Sugar Living</t>
  </si>
  <si>
    <t>rawsugarliving.com</t>
  </si>
  <si>
    <t>276.3136</t>
  </si>
  <si>
    <t>Sherman Oaks</t>
  </si>
  <si>
    <t>Devbridge</t>
  </si>
  <si>
    <t>devbridge.com</t>
  </si>
  <si>
    <t>39 Million</t>
  </si>
  <si>
    <t>276.2503</t>
  </si>
  <si>
    <t>AML RightSource</t>
  </si>
  <si>
    <t>http://amlrightsource.com</t>
  </si>
  <si>
    <t>52.6 Million</t>
  </si>
  <si>
    <t>276.1806</t>
  </si>
  <si>
    <t>Rozalado</t>
  </si>
  <si>
    <t>rozaladocleaning.com</t>
  </si>
  <si>
    <t>276.0966</t>
  </si>
  <si>
    <t>Hayes Healthcare</t>
  </si>
  <si>
    <t>hayeslocums.com</t>
  </si>
  <si>
    <t>120.4 Million</t>
  </si>
  <si>
    <t>275.9648</t>
  </si>
  <si>
    <t>Grant Enterprises</t>
  </si>
  <si>
    <t>onlinesellingexperiment.com</t>
  </si>
  <si>
    <t>275.8319</t>
  </si>
  <si>
    <t>Disruptive Advertising</t>
  </si>
  <si>
    <t>disruptiveadvertising.com</t>
  </si>
  <si>
    <t>275.8187</t>
  </si>
  <si>
    <t>Lindon</t>
  </si>
  <si>
    <t>Proforma Angelini + Diamond Solutions</t>
  </si>
  <si>
    <t>ads.proforma.com</t>
  </si>
  <si>
    <t>275.8065</t>
  </si>
  <si>
    <t>Cypress</t>
  </si>
  <si>
    <t>Softeq Development</t>
  </si>
  <si>
    <t>softeq.com</t>
  </si>
  <si>
    <t>275.7957</t>
  </si>
  <si>
    <t>Dream Finders Homes</t>
  </si>
  <si>
    <t>dreamfindershomes.com</t>
  </si>
  <si>
    <t>524.4 Million</t>
  </si>
  <si>
    <t>275.4455</t>
  </si>
  <si>
    <t>ProEquity Asset Management</t>
  </si>
  <si>
    <t>proequityam.com</t>
  </si>
  <si>
    <t>275.394</t>
  </si>
  <si>
    <t>Rise Brands</t>
  </si>
  <si>
    <t>risebrands.com</t>
  </si>
  <si>
    <t>275.2843</t>
  </si>
  <si>
    <t>iDealFurniture/KozyFurniture</t>
  </si>
  <si>
    <t>idealfurniture.info</t>
  </si>
  <si>
    <t>274.8519</t>
  </si>
  <si>
    <t>GenerX Generators</t>
  </si>
  <si>
    <t>fixmygen.com</t>
  </si>
  <si>
    <t>274.4781</t>
  </si>
  <si>
    <t>Oldsmar</t>
  </si>
  <si>
    <t>Team SI</t>
  </si>
  <si>
    <t>teamsi.com</t>
  </si>
  <si>
    <t>22.2 Million</t>
  </si>
  <si>
    <t>274.3877</t>
  </si>
  <si>
    <t>Picardie Timber Frame</t>
  </si>
  <si>
    <t>http://thebuildingarts.com</t>
  </si>
  <si>
    <t>273.9863</t>
  </si>
  <si>
    <t>Tarmac</t>
  </si>
  <si>
    <t>tarmac.io</t>
  </si>
  <si>
    <t>273.8055</t>
  </si>
  <si>
    <t>Shoreview</t>
  </si>
  <si>
    <t>WhirlWind Technologies</t>
  </si>
  <si>
    <t>wwindtech.com</t>
  </si>
  <si>
    <t>273.5078</t>
  </si>
  <si>
    <t>Largo</t>
  </si>
  <si>
    <t>Geo Owl</t>
  </si>
  <si>
    <t>geoowl.com</t>
  </si>
  <si>
    <t>273.3436</t>
  </si>
  <si>
    <t>Flexisales</t>
  </si>
  <si>
    <t>flexisales.com</t>
  </si>
  <si>
    <t>273.222</t>
  </si>
  <si>
    <t>Bleacher Restorators of Colorado</t>
  </si>
  <si>
    <t>brocllc.com</t>
  </si>
  <si>
    <t>273.0705</t>
  </si>
  <si>
    <t>Black Tie Moving</t>
  </si>
  <si>
    <t>blacktiemoving.com</t>
  </si>
  <si>
    <t>272.9955</t>
  </si>
  <si>
    <t>Maven Wave</t>
  </si>
  <si>
    <t>mavenwave.com</t>
  </si>
  <si>
    <t>89.8 Million</t>
  </si>
  <si>
    <t>272.7929</t>
  </si>
  <si>
    <t>Mountain State Software Solutions</t>
  </si>
  <si>
    <t>ms3-inc.com</t>
  </si>
  <si>
    <t>272.761</t>
  </si>
  <si>
    <t>Ranson</t>
  </si>
  <si>
    <t>Gateway Multifamily</t>
  </si>
  <si>
    <t>gatewaymultifamily.com</t>
  </si>
  <si>
    <t>272.7563</t>
  </si>
  <si>
    <t>Venture REI</t>
  </si>
  <si>
    <t>venturerei.com</t>
  </si>
  <si>
    <t>272.6256</t>
  </si>
  <si>
    <t>AutoPets</t>
  </si>
  <si>
    <t>litter-robot.com</t>
  </si>
  <si>
    <t>27.7 Million</t>
  </si>
  <si>
    <t>272.5326</t>
  </si>
  <si>
    <t>Auburn Hills</t>
  </si>
  <si>
    <t>Flocknote</t>
  </si>
  <si>
    <t>flocknote.com</t>
  </si>
  <si>
    <t>272.3793</t>
  </si>
  <si>
    <t>Spring</t>
  </si>
  <si>
    <t>Lowers Risk Group</t>
  </si>
  <si>
    <t>lowersriskgroup.com</t>
  </si>
  <si>
    <t>120.2 Million</t>
  </si>
  <si>
    <t>272.1233</t>
  </si>
  <si>
    <t>Purcellville</t>
  </si>
  <si>
    <t>Escapology</t>
  </si>
  <si>
    <t>escapology.com</t>
  </si>
  <si>
    <t>271.7149</t>
  </si>
  <si>
    <t>Aero Accessories</t>
  </si>
  <si>
    <t>aeroaccessories.us</t>
  </si>
  <si>
    <t>271.2381</t>
  </si>
  <si>
    <t>MIRAMAR</t>
  </si>
  <si>
    <t>Magnolia Innovation</t>
  </si>
  <si>
    <t>magnoliainnovation.com</t>
  </si>
  <si>
    <t>270.8951</t>
  </si>
  <si>
    <t>HOBOKEN</t>
  </si>
  <si>
    <t>National Design Build Services</t>
  </si>
  <si>
    <t>nationaldbs.com</t>
  </si>
  <si>
    <t>270.7299</t>
  </si>
  <si>
    <t>TekCom Resources</t>
  </si>
  <si>
    <t>tekcomresources.com</t>
  </si>
  <si>
    <t>270.6203</t>
  </si>
  <si>
    <t>Rx Savings Solutions</t>
  </si>
  <si>
    <t>rxsavingssolutions.com</t>
  </si>
  <si>
    <t>270.5739</t>
  </si>
  <si>
    <t>AG Consulting Partners</t>
  </si>
  <si>
    <t>agconsultingpartners.com</t>
  </si>
  <si>
    <t>270.4647</t>
  </si>
  <si>
    <t>Eck Services</t>
  </si>
  <si>
    <t>eckelectric.com</t>
  </si>
  <si>
    <t>269.959</t>
  </si>
  <si>
    <t>Legacy Service</t>
  </si>
  <si>
    <t>legacyusa.com</t>
  </si>
  <si>
    <t>269.8546</t>
  </si>
  <si>
    <t>Southampton</t>
  </si>
  <si>
    <t>Strong Together Fitness</t>
  </si>
  <si>
    <t>strongtogetherfitness.com</t>
  </si>
  <si>
    <t>269.769</t>
  </si>
  <si>
    <t>Hackettstown</t>
  </si>
  <si>
    <t>Moxie Solar</t>
  </si>
  <si>
    <t>moxiesolar.com</t>
  </si>
  <si>
    <t>269.7466</t>
  </si>
  <si>
    <t>North Liberty</t>
  </si>
  <si>
    <t>Veyo</t>
  </si>
  <si>
    <t>veyo.com</t>
  </si>
  <si>
    <t>182.6 Million</t>
  </si>
  <si>
    <t>269.7282</t>
  </si>
  <si>
    <t>World Insurance Associates</t>
  </si>
  <si>
    <t>worldins.net</t>
  </si>
  <si>
    <t>269.6364</t>
  </si>
  <si>
    <t>Tinton Falls</t>
  </si>
  <si>
    <t>Saviynt</t>
  </si>
  <si>
    <t>saviynt.com</t>
  </si>
  <si>
    <t>32.8 Million</t>
  </si>
  <si>
    <t>269.5237</t>
  </si>
  <si>
    <t>Wana Brands</t>
  </si>
  <si>
    <t>wanabrands.com</t>
  </si>
  <si>
    <t>269.4241</t>
  </si>
  <si>
    <t>Cookie Cutters Haircuts for Kids</t>
  </si>
  <si>
    <t>haircutsarefun.com</t>
  </si>
  <si>
    <t>269.3934</t>
  </si>
  <si>
    <t>WaveFly Powered by JMF Solutions</t>
  </si>
  <si>
    <t>wavefly.com</t>
  </si>
  <si>
    <t>269.3161</t>
  </si>
  <si>
    <t>Daphne</t>
  </si>
  <si>
    <t>n2grate</t>
  </si>
  <si>
    <t>n2grate.com</t>
  </si>
  <si>
    <t>160.7 Million</t>
  </si>
  <si>
    <t>269.2911</t>
  </si>
  <si>
    <t>FullContact</t>
  </si>
  <si>
    <t>fullcontact.com</t>
  </si>
  <si>
    <t>269.1479</t>
  </si>
  <si>
    <t>Thycotic</t>
  </si>
  <si>
    <t>thycotic.com</t>
  </si>
  <si>
    <t>269.0533</t>
  </si>
  <si>
    <t>Spring Dental</t>
  </si>
  <si>
    <t>thespringdental.com</t>
  </si>
  <si>
    <t>269.0113</t>
  </si>
  <si>
    <t>Jenks</t>
  </si>
  <si>
    <t>HealthCaps</t>
  </si>
  <si>
    <t>healthcaps.net</t>
  </si>
  <si>
    <t>268.8726</t>
  </si>
  <si>
    <t>Miami Lakes</t>
  </si>
  <si>
    <t>B.O.S.S. Retirement Solutions</t>
  </si>
  <si>
    <t>bossretirement.com</t>
  </si>
  <si>
    <t>268.6139</t>
  </si>
  <si>
    <t>Teamson Design Corp.</t>
  </si>
  <si>
    <t>teamson.com</t>
  </si>
  <si>
    <t>268.0698</t>
  </si>
  <si>
    <t>bay shore</t>
  </si>
  <si>
    <t>Total Server Solutions</t>
  </si>
  <si>
    <t>totalserversolutions.com</t>
  </si>
  <si>
    <t>267.7566</t>
  </si>
  <si>
    <t>The Mix Group</t>
  </si>
  <si>
    <t>http://themixgroup.com</t>
  </si>
  <si>
    <t>267.6395</t>
  </si>
  <si>
    <t>Weston</t>
  </si>
  <si>
    <t>Mpact Strategic Consulting</t>
  </si>
  <si>
    <t>http://mpact-consulting.com</t>
  </si>
  <si>
    <t>267.5397</t>
  </si>
  <si>
    <t>ERP Maestro</t>
  </si>
  <si>
    <t>erpmaestro.com</t>
  </si>
  <si>
    <t>267.4302</t>
  </si>
  <si>
    <t>Plantation</t>
  </si>
  <si>
    <t>Magnolia Boutique</t>
  </si>
  <si>
    <t>magnoliaboutique.com</t>
  </si>
  <si>
    <t>267.3037</t>
  </si>
  <si>
    <t>Franklin</t>
  </si>
  <si>
    <t>LandSouth Construction</t>
  </si>
  <si>
    <t>landsouth.com</t>
  </si>
  <si>
    <t>288.1 Million</t>
  </si>
  <si>
    <t>267.2587</t>
  </si>
  <si>
    <t>The Vested Group</t>
  </si>
  <si>
    <t>thevested.com</t>
  </si>
  <si>
    <t>267.1984</t>
  </si>
  <si>
    <t>Cortina Solutions</t>
  </si>
  <si>
    <t>cortinasolutions.com</t>
  </si>
  <si>
    <t>267.1003</t>
  </si>
  <si>
    <t>Lafayette Metal &amp; Glass Company</t>
  </si>
  <si>
    <t>lmgny.com</t>
  </si>
  <si>
    <t>40.1 Million</t>
  </si>
  <si>
    <t>267.0764</t>
  </si>
  <si>
    <t>Ops Tech Alliance</t>
  </si>
  <si>
    <t>ops-tech-alliance.com</t>
  </si>
  <si>
    <t>266.6477</t>
  </si>
  <si>
    <t>Bowie</t>
  </si>
  <si>
    <t>TIME Systems</t>
  </si>
  <si>
    <t>timesystemsllc.com</t>
  </si>
  <si>
    <t>266.6329</t>
  </si>
  <si>
    <t>Dumfries</t>
  </si>
  <si>
    <t>Lighter Capital</t>
  </si>
  <si>
    <t>lightercapital.com</t>
  </si>
  <si>
    <t>266.5826</t>
  </si>
  <si>
    <t>Intuitive Web Solutions</t>
  </si>
  <si>
    <t>britecore.com</t>
  </si>
  <si>
    <t>266.54</t>
  </si>
  <si>
    <t>Springfield, MO</t>
  </si>
  <si>
    <t>Ardent Eagle Solutions</t>
  </si>
  <si>
    <t>ardenteaglesolutions.com</t>
  </si>
  <si>
    <t>266.4912</t>
  </si>
  <si>
    <t>Boutique Recruiting</t>
  </si>
  <si>
    <t>boutiquerecruiting.com</t>
  </si>
  <si>
    <t>266.1833</t>
  </si>
  <si>
    <t>PerkSpot</t>
  </si>
  <si>
    <t>perkspot.com</t>
  </si>
  <si>
    <t>265.802</t>
  </si>
  <si>
    <t>WamBam Fence</t>
  </si>
  <si>
    <t>wambamfence.com/zippity-outdoor.com</t>
  </si>
  <si>
    <t>265.1659</t>
  </si>
  <si>
    <t>SMR Holdings</t>
  </si>
  <si>
    <t>smr-worldwide.com</t>
  </si>
  <si>
    <t>264.8044</t>
  </si>
  <si>
    <t>Brown Fox PLLC</t>
  </si>
  <si>
    <t>brownfoxlaw.com</t>
  </si>
  <si>
    <t>264.7544</t>
  </si>
  <si>
    <t>Ruckus Marketing</t>
  </si>
  <si>
    <t>ruckusmarketing.com</t>
  </si>
  <si>
    <t>264.302</t>
  </si>
  <si>
    <t>Pacifica Consulting Services</t>
  </si>
  <si>
    <t>geminisolutions.com</t>
  </si>
  <si>
    <t>264.1889</t>
  </si>
  <si>
    <t>Zerto</t>
  </si>
  <si>
    <t>zerto.com</t>
  </si>
  <si>
    <t>114.4 Million</t>
  </si>
  <si>
    <t>263.9992</t>
  </si>
  <si>
    <t>Garland Technology</t>
  </si>
  <si>
    <t>garlandtechnology.com</t>
  </si>
  <si>
    <t>263.6545</t>
  </si>
  <si>
    <t>CirrusLabs</t>
  </si>
  <si>
    <t>cirruslabs.io</t>
  </si>
  <si>
    <t>263.4435</t>
  </si>
  <si>
    <t>IT Services</t>
  </si>
  <si>
    <t>Northwest Healthcare</t>
  </si>
  <si>
    <t>northwesthealthcare.com</t>
  </si>
  <si>
    <t>263.432</t>
  </si>
  <si>
    <t>VividFront</t>
  </si>
  <si>
    <t>vividfront.com</t>
  </si>
  <si>
    <t>263.3651</t>
  </si>
  <si>
    <t>Auditmacs</t>
  </si>
  <si>
    <t>auditmacs.com</t>
  </si>
  <si>
    <t>18.9 Million</t>
  </si>
  <si>
    <t>262.7818</t>
  </si>
  <si>
    <t>Nationwide IT Services</t>
  </si>
  <si>
    <t>nw-its.com</t>
  </si>
  <si>
    <t>17.9 Million</t>
  </si>
  <si>
    <t>262.4791</t>
  </si>
  <si>
    <t>Bespoke Sports &amp; Entertainment</t>
  </si>
  <si>
    <t>bespokesportsmarketing.com</t>
  </si>
  <si>
    <t>262.4139</t>
  </si>
  <si>
    <t>Hero Digital</t>
  </si>
  <si>
    <t>herodigital.com</t>
  </si>
  <si>
    <t>262.3403</t>
  </si>
  <si>
    <t>Diversified</t>
  </si>
  <si>
    <t>http://diversifiedus.com</t>
  </si>
  <si>
    <t>741.4 Million</t>
  </si>
  <si>
    <t>262.3297</t>
  </si>
  <si>
    <t>Kenilworth</t>
  </si>
  <si>
    <t>Credence Management Solutions</t>
  </si>
  <si>
    <t>credence-llc.com</t>
  </si>
  <si>
    <t>262.2721</t>
  </si>
  <si>
    <t>ViewSport International</t>
  </si>
  <si>
    <t>http://viewsport.com</t>
  </si>
  <si>
    <t>262.0528</t>
  </si>
  <si>
    <t>Stack Construction Technologies</t>
  </si>
  <si>
    <t>http://stackct.com</t>
  </si>
  <si>
    <t>262.0008</t>
  </si>
  <si>
    <t>meQuilibrium/New Life Solution</t>
  </si>
  <si>
    <t>mequilibrium.com</t>
  </si>
  <si>
    <t>261.9162</t>
  </si>
  <si>
    <t>Myles Apparel</t>
  </si>
  <si>
    <t>mylesapparel.com</t>
  </si>
  <si>
    <t>261.8632</t>
  </si>
  <si>
    <t>Malka</t>
  </si>
  <si>
    <t>malkamedia.com</t>
  </si>
  <si>
    <t>261.6157</t>
  </si>
  <si>
    <t>Jersey City</t>
  </si>
  <si>
    <t>BigBinary</t>
  </si>
  <si>
    <t>bigbinary.com</t>
  </si>
  <si>
    <t>261.138</t>
  </si>
  <si>
    <t>Epic Property Management</t>
  </si>
  <si>
    <t>epicpropertymanagement.com</t>
  </si>
  <si>
    <t>260.0219</t>
  </si>
  <si>
    <t>Southgate</t>
  </si>
  <si>
    <t>Goldfish Swim School Franchising</t>
  </si>
  <si>
    <t>goldfishswimschool.com</t>
  </si>
  <si>
    <t>259.9332</t>
  </si>
  <si>
    <t>ProjectManager.com</t>
  </si>
  <si>
    <t>projectmanager.com</t>
  </si>
  <si>
    <t>259.4253</t>
  </si>
  <si>
    <t>Terra Exports</t>
  </si>
  <si>
    <t>terraexports.com</t>
  </si>
  <si>
    <t>259.3302</t>
  </si>
  <si>
    <t>Purchasing Group</t>
  </si>
  <si>
    <t>serioussportsdistribution.com</t>
  </si>
  <si>
    <t>258.6108</t>
  </si>
  <si>
    <t>Cloudticity</t>
  </si>
  <si>
    <t>cloudticity.com</t>
  </si>
  <si>
    <t>258.3762</t>
  </si>
  <si>
    <t>A. Prentice Ray</t>
  </si>
  <si>
    <t>aprallc.com</t>
  </si>
  <si>
    <t>258.3753</t>
  </si>
  <si>
    <t>Wash</t>
  </si>
  <si>
    <t>MartinFederal</t>
  </si>
  <si>
    <t>martinfed.com</t>
  </si>
  <si>
    <t>258.2751</t>
  </si>
  <si>
    <t>QFS</t>
  </si>
  <si>
    <t>qfs.net</t>
  </si>
  <si>
    <t>258.202</t>
  </si>
  <si>
    <t>Heaton Dainard Real Estate</t>
  </si>
  <si>
    <t>heatondainard.com</t>
  </si>
  <si>
    <t>257.989</t>
  </si>
  <si>
    <t>Five Doors Network</t>
  </si>
  <si>
    <t>fivedoors.com</t>
  </si>
  <si>
    <t>257.9007</t>
  </si>
  <si>
    <t>GreenWorks Service Company</t>
  </si>
  <si>
    <t>greenworksinspections.com</t>
  </si>
  <si>
    <t>257.6935</t>
  </si>
  <si>
    <t>Becker Logistics</t>
  </si>
  <si>
    <t>beckerlogistics.com</t>
  </si>
  <si>
    <t>80.5 Million</t>
  </si>
  <si>
    <t>257.6799</t>
  </si>
  <si>
    <t>Glendale Heights</t>
  </si>
  <si>
    <t>GIS Surveyors</t>
  </si>
  <si>
    <t>gissurveyors.com</t>
  </si>
  <si>
    <t>257.3326</t>
  </si>
  <si>
    <t>Taulia</t>
  </si>
  <si>
    <t>taulia.com</t>
  </si>
  <si>
    <t>48.8 Million</t>
  </si>
  <si>
    <t>257.0561</t>
  </si>
  <si>
    <t>KensieMae</t>
  </si>
  <si>
    <t>kensiemae.com</t>
  </si>
  <si>
    <t>257.0379</t>
  </si>
  <si>
    <t>Eden</t>
  </si>
  <si>
    <t>Advanced Technology Logistics</t>
  </si>
  <si>
    <t>atlinc-ga.com</t>
  </si>
  <si>
    <t>256.9709</t>
  </si>
  <si>
    <t>Newnan</t>
  </si>
  <si>
    <t>Kingsmen Software</t>
  </si>
  <si>
    <t>kingsmensoftware.com</t>
  </si>
  <si>
    <t>256.8528</t>
  </si>
  <si>
    <t>Hologenix</t>
  </si>
  <si>
    <t>celliant.com</t>
  </si>
  <si>
    <t>256.8116</t>
  </si>
  <si>
    <t>Franklin Media</t>
  </si>
  <si>
    <t>franklinmediabooks.com</t>
  </si>
  <si>
    <t>256.6885</t>
  </si>
  <si>
    <t>Instinct Dog Behavior &amp; Training</t>
  </si>
  <si>
    <t>http://instinctdogtraining.com</t>
  </si>
  <si>
    <t>256.5431</t>
  </si>
  <si>
    <t>Fulton Grace Realty</t>
  </si>
  <si>
    <t>fultongrace.com</t>
  </si>
  <si>
    <t>11.5 Million</t>
  </si>
  <si>
    <t>256.4593</t>
  </si>
  <si>
    <t>Innovatemap</t>
  </si>
  <si>
    <t>innovatemap.com</t>
  </si>
  <si>
    <t>256.4165</t>
  </si>
  <si>
    <t>Ramsey &amp; Walker</t>
  </si>
  <si>
    <t>ramsey-walker.com</t>
  </si>
  <si>
    <t>256.3098</t>
  </si>
  <si>
    <t>Navarre</t>
  </si>
  <si>
    <t>TruFusion</t>
  </si>
  <si>
    <t>trufusion.com</t>
  </si>
  <si>
    <t>256.2968</t>
  </si>
  <si>
    <t>Precise Software Solutions</t>
  </si>
  <si>
    <t>precise-soft.com</t>
  </si>
  <si>
    <t>256.1179</t>
  </si>
  <si>
    <t>ZoCo Design</t>
  </si>
  <si>
    <t>zocodesign.com</t>
  </si>
  <si>
    <t>256.0751</t>
  </si>
  <si>
    <t>GeoLinks</t>
  </si>
  <si>
    <t>geolinks.com</t>
  </si>
  <si>
    <t>255.7464</t>
  </si>
  <si>
    <t>Oxnard-Thousand Oaks-Ventura, CA</t>
  </si>
  <si>
    <t>Camarillo</t>
  </si>
  <si>
    <t>FormAssembly</t>
  </si>
  <si>
    <t>formassembly.com</t>
  </si>
  <si>
    <t>255.5003</t>
  </si>
  <si>
    <t>Bloomington</t>
  </si>
  <si>
    <t>Uber Bazaar</t>
  </si>
  <si>
    <t>uberbazaar.com</t>
  </si>
  <si>
    <t>255.4629</t>
  </si>
  <si>
    <t>Kiki LaRue</t>
  </si>
  <si>
    <t>kikilarue.com</t>
  </si>
  <si>
    <t>255.2655</t>
  </si>
  <si>
    <t>Roanoke</t>
  </si>
  <si>
    <t>Proforma BrandCentric Solutions</t>
  </si>
  <si>
    <t>proformabcs.com</t>
  </si>
  <si>
    <t>255.2654</t>
  </si>
  <si>
    <t>PopShorts</t>
  </si>
  <si>
    <t>popshorts.com</t>
  </si>
  <si>
    <t>255.2527</t>
  </si>
  <si>
    <t>Allied Universal</t>
  </si>
  <si>
    <t>http://aus.com</t>
  </si>
  <si>
    <t>5.8 Billion</t>
  </si>
  <si>
    <t>255.1902</t>
  </si>
  <si>
    <t>InfiniSource Consulting Solutions</t>
  </si>
  <si>
    <t>icsfederal.com</t>
  </si>
  <si>
    <t>254.8132</t>
  </si>
  <si>
    <t>540.co</t>
  </si>
  <si>
    <t>254.7855</t>
  </si>
  <si>
    <t>Sauce Labs</t>
  </si>
  <si>
    <t>saucelabs.com</t>
  </si>
  <si>
    <t>254.7472</t>
  </si>
  <si>
    <t>Renaissance Windows &amp; Doors</t>
  </si>
  <si>
    <t>renaissancewindowsanddoors.com</t>
  </si>
  <si>
    <t>254.6777</t>
  </si>
  <si>
    <t>Barbee Jackson Insurance</t>
  </si>
  <si>
    <t>barbeejackson.com</t>
  </si>
  <si>
    <t>254.3539</t>
  </si>
  <si>
    <t>Crestview</t>
  </si>
  <si>
    <t>Whitestone Branding</t>
  </si>
  <si>
    <t>whitestonebranding.com</t>
  </si>
  <si>
    <t>254.2169</t>
  </si>
  <si>
    <t>Einstein PEO</t>
  </si>
  <si>
    <t>http://einsteinhr.com</t>
  </si>
  <si>
    <t>254.001</t>
  </si>
  <si>
    <t>Axe Prime</t>
  </si>
  <si>
    <t>http://axeprime.com</t>
  </si>
  <si>
    <t>253.7806</t>
  </si>
  <si>
    <t>Mt Laurel</t>
  </si>
  <si>
    <t>Optmyzr</t>
  </si>
  <si>
    <t>optmyzr.com</t>
  </si>
  <si>
    <t>253.754</t>
  </si>
  <si>
    <t>Well Told</t>
  </si>
  <si>
    <t>welltolddesign.com</t>
  </si>
  <si>
    <t>253.562</t>
  </si>
  <si>
    <t>West Newbury</t>
  </si>
  <si>
    <t>Camp Gladiator</t>
  </si>
  <si>
    <t>campgladiator.com</t>
  </si>
  <si>
    <t>53.3 Million</t>
  </si>
  <si>
    <t>253.4951</t>
  </si>
  <si>
    <t>Mfrg-Icon Construction</t>
  </si>
  <si>
    <t>http://mfrg-icon.com</t>
  </si>
  <si>
    <t>89.5 Million</t>
  </si>
  <si>
    <t>253.2675</t>
  </si>
  <si>
    <t>Metis Solutions</t>
  </si>
  <si>
    <t>metisolutions.com</t>
  </si>
  <si>
    <t>58.2 Million</t>
  </si>
  <si>
    <t>253.2641</t>
  </si>
  <si>
    <t>Rainmaker Ad Ventures</t>
  </si>
  <si>
    <t>rainmakeradventures.com</t>
  </si>
  <si>
    <t>28.3 Million</t>
  </si>
  <si>
    <t>253.0606</t>
  </si>
  <si>
    <t>Tattersall Companies</t>
  </si>
  <si>
    <t>tattersalldistilling.com</t>
  </si>
  <si>
    <t>252.9849</t>
  </si>
  <si>
    <t>MINNEAPOLIS</t>
  </si>
  <si>
    <t>The GFB: Gluten Free Bar</t>
  </si>
  <si>
    <t>theglutenfreebar.com</t>
  </si>
  <si>
    <t>252.3274</t>
  </si>
  <si>
    <t>Accelerate Solar</t>
  </si>
  <si>
    <t>accelerate-solar.com</t>
  </si>
  <si>
    <t>252.1463</t>
  </si>
  <si>
    <t>Callibrity Solutions</t>
  </si>
  <si>
    <t>callibrity.com</t>
  </si>
  <si>
    <t>252.0455</t>
  </si>
  <si>
    <t>Blue Ash</t>
  </si>
  <si>
    <t>Construction Plus</t>
  </si>
  <si>
    <t>constructionplus.com</t>
  </si>
  <si>
    <t>251.9542</t>
  </si>
  <si>
    <t>Big Hammer Wines</t>
  </si>
  <si>
    <t>bighammerwines.com</t>
  </si>
  <si>
    <t>251.9223</t>
  </si>
  <si>
    <t>Buellton</t>
  </si>
  <si>
    <t>TFM Truckload</t>
  </si>
  <si>
    <t>targetfmi.com</t>
  </si>
  <si>
    <t>251.711</t>
  </si>
  <si>
    <t>Mortgage Financial Services</t>
  </si>
  <si>
    <t>dreamlending.com</t>
  </si>
  <si>
    <t>251.5738</t>
  </si>
  <si>
    <t>The Participation Agency</t>
  </si>
  <si>
    <t>thisisthepa.com</t>
  </si>
  <si>
    <t>251.5163</t>
  </si>
  <si>
    <t>SalesLoft</t>
  </si>
  <si>
    <t>salesloft.com</t>
  </si>
  <si>
    <t>26.1 Million</t>
  </si>
  <si>
    <t>251.5139</t>
  </si>
  <si>
    <t>Kaizen Technology Partners</t>
  </si>
  <si>
    <t>kaizentp.com</t>
  </si>
  <si>
    <t>251.3436</t>
  </si>
  <si>
    <t>OppGenetix</t>
  </si>
  <si>
    <t>oppgenetix.com</t>
  </si>
  <si>
    <t>251.3099</t>
  </si>
  <si>
    <t>Worthington</t>
  </si>
  <si>
    <t>Ecogistics</t>
  </si>
  <si>
    <t>ecogistics.org</t>
  </si>
  <si>
    <t>251.0568</t>
  </si>
  <si>
    <t>Rock Island</t>
  </si>
  <si>
    <t>StaffRehab</t>
  </si>
  <si>
    <t>staffrehab.com</t>
  </si>
  <si>
    <t>250.6411</t>
  </si>
  <si>
    <t>Alkemy Partners Instruction and Design</t>
  </si>
  <si>
    <t>alkemypartners.com</t>
  </si>
  <si>
    <t>250.6396</t>
  </si>
  <si>
    <t>Explotrain</t>
  </si>
  <si>
    <t>explotrain.com</t>
  </si>
  <si>
    <t>250.507</t>
  </si>
  <si>
    <t>Fort Walton Beach</t>
  </si>
  <si>
    <t>Healthcare Solutions Direct</t>
  </si>
  <si>
    <t>medicaremedigap.com</t>
  </si>
  <si>
    <t>249.8868</t>
  </si>
  <si>
    <t>Eaglestone</t>
  </si>
  <si>
    <t>eaglestoneinc.com</t>
  </si>
  <si>
    <t>249.8268</t>
  </si>
  <si>
    <t>Saint Charles</t>
  </si>
  <si>
    <t>FloodBreak</t>
  </si>
  <si>
    <t>floodbreak.com</t>
  </si>
  <si>
    <t>249.306</t>
  </si>
  <si>
    <t>R2C</t>
  </si>
  <si>
    <t>r2c-inc.com</t>
  </si>
  <si>
    <t>249.2939</t>
  </si>
  <si>
    <t>Triad</t>
  </si>
  <si>
    <t>triadfirst.com</t>
  </si>
  <si>
    <t>248.2284</t>
  </si>
  <si>
    <t>Blue Springs</t>
  </si>
  <si>
    <t>Kerberos International</t>
  </si>
  <si>
    <t>kerberosinc.com</t>
  </si>
  <si>
    <t>248.1487</t>
  </si>
  <si>
    <t>Temple</t>
  </si>
  <si>
    <t>Priority Ambulance</t>
  </si>
  <si>
    <t>priorityambulance.com</t>
  </si>
  <si>
    <t>145 Million</t>
  </si>
  <si>
    <t>247.9218</t>
  </si>
  <si>
    <t>Corporate Tax Advisors</t>
  </si>
  <si>
    <t>corporatetaxadvisors.com</t>
  </si>
  <si>
    <t>247.8828</t>
  </si>
  <si>
    <t>Stride Consulting</t>
  </si>
  <si>
    <t>stridenyc.com</t>
  </si>
  <si>
    <t>247.8524</t>
  </si>
  <si>
    <t>ESO</t>
  </si>
  <si>
    <t>http://eso.com</t>
  </si>
  <si>
    <t>247.793</t>
  </si>
  <si>
    <t>Origami Risk</t>
  </si>
  <si>
    <t>origamirisk.com</t>
  </si>
  <si>
    <t>59.2 Million</t>
  </si>
  <si>
    <t>247.68</t>
  </si>
  <si>
    <t>Westview Productions</t>
  </si>
  <si>
    <t>westviewproductions.com</t>
  </si>
  <si>
    <t>247.5575</t>
  </si>
  <si>
    <t>Arvada</t>
  </si>
  <si>
    <t>3Blue Media</t>
  </si>
  <si>
    <t>3bluemedia.com</t>
  </si>
  <si>
    <t>246.9837</t>
  </si>
  <si>
    <t>Signature Analytics</t>
  </si>
  <si>
    <t>signatureanalytics.com</t>
  </si>
  <si>
    <t>246.8322</t>
  </si>
  <si>
    <t>Seriously</t>
  </si>
  <si>
    <t>seriously.com</t>
  </si>
  <si>
    <t>246.4922</t>
  </si>
  <si>
    <t>Chefman</t>
  </si>
  <si>
    <t>chefman.com</t>
  </si>
  <si>
    <t>59.1 Million</t>
  </si>
  <si>
    <t>246.4618</t>
  </si>
  <si>
    <t>Mahwah</t>
  </si>
  <si>
    <t>twelve NYC</t>
  </si>
  <si>
    <t>twelvenyc.com</t>
  </si>
  <si>
    <t>246.41</t>
  </si>
  <si>
    <t>Scorpion</t>
  </si>
  <si>
    <t>scorpion.co</t>
  </si>
  <si>
    <t>253.9 Million</t>
  </si>
  <si>
    <t>246.3106</t>
  </si>
  <si>
    <t>Overdrive Brands</t>
  </si>
  <si>
    <t>overdrivebrands.com</t>
  </si>
  <si>
    <t>27.9 Million</t>
  </si>
  <si>
    <t>246.176</t>
  </si>
  <si>
    <t>FAYETTEVILLE</t>
  </si>
  <si>
    <t>IT Authorities</t>
  </si>
  <si>
    <t>itauthorities.com</t>
  </si>
  <si>
    <t>245.9999</t>
  </si>
  <si>
    <t>Mac's LTC Pharmacy Solutions</t>
  </si>
  <si>
    <t>macspharmacy.com</t>
  </si>
  <si>
    <t>245.5337</t>
  </si>
  <si>
    <t>Powell</t>
  </si>
  <si>
    <t>123ws.com</t>
  </si>
  <si>
    <t>greystarsolutions.com</t>
  </si>
  <si>
    <t>245.4085</t>
  </si>
  <si>
    <t>Greenlink Financial</t>
  </si>
  <si>
    <t>greenlinkfunding.com</t>
  </si>
  <si>
    <t>245.4026</t>
  </si>
  <si>
    <t>SANTA ANA</t>
  </si>
  <si>
    <t>Direct Components</t>
  </si>
  <si>
    <t>directics.com</t>
  </si>
  <si>
    <t>245.3106</t>
  </si>
  <si>
    <t>Seller Labs</t>
  </si>
  <si>
    <t>sellerlabs.com</t>
  </si>
  <si>
    <t>245.1527</t>
  </si>
  <si>
    <t>Athens</t>
  </si>
  <si>
    <t>JD Precision Plumbing Services</t>
  </si>
  <si>
    <t>jdprecisionplumbing.com</t>
  </si>
  <si>
    <t>244.8468</t>
  </si>
  <si>
    <t>Nearshore Technology</t>
  </si>
  <si>
    <t>nearshoretechnology.com</t>
  </si>
  <si>
    <t>244.7538</t>
  </si>
  <si>
    <t>Canton</t>
  </si>
  <si>
    <t>Weris</t>
  </si>
  <si>
    <t>weris-inc.com</t>
  </si>
  <si>
    <t>244.2942</t>
  </si>
  <si>
    <t>WillowTree</t>
  </si>
  <si>
    <t>willowtreeapps.com</t>
  </si>
  <si>
    <t>244.0306</t>
  </si>
  <si>
    <t>The DVI Group</t>
  </si>
  <si>
    <t>thedvigroup.com</t>
  </si>
  <si>
    <t>243.978</t>
  </si>
  <si>
    <t>Rational Interaction</t>
  </si>
  <si>
    <t>rationalagency.com</t>
  </si>
  <si>
    <t>66.2 Million</t>
  </si>
  <si>
    <t>243.8773</t>
  </si>
  <si>
    <t>Peak Dental Services</t>
  </si>
  <si>
    <t>peakdentalservices.com</t>
  </si>
  <si>
    <t>37.7 Million</t>
  </si>
  <si>
    <t>243.7707</t>
  </si>
  <si>
    <t>Obsidian Solutions Group</t>
  </si>
  <si>
    <t>obsidiansg.com</t>
  </si>
  <si>
    <t>243.7345</t>
  </si>
  <si>
    <t>Fairbridge Partners</t>
  </si>
  <si>
    <t>fairbridgeproperties.com</t>
  </si>
  <si>
    <t>243.3533</t>
  </si>
  <si>
    <t>Skillman</t>
  </si>
  <si>
    <t>Livewell Clinic</t>
  </si>
  <si>
    <t>thelivewellclinic.com</t>
  </si>
  <si>
    <t>243.1964</t>
  </si>
  <si>
    <t>Clive</t>
  </si>
  <si>
    <t>Digital Brew</t>
  </si>
  <si>
    <t>digitalbrew.com</t>
  </si>
  <si>
    <t>243.1715</t>
  </si>
  <si>
    <t>5by5</t>
  </si>
  <si>
    <t>5by5agency.com</t>
  </si>
  <si>
    <t>242.6595</t>
  </si>
  <si>
    <t>Punch Bowl Social</t>
  </si>
  <si>
    <t>punchbowlsocial.com</t>
  </si>
  <si>
    <t>89.4 Million</t>
  </si>
  <si>
    <t>242.4731</t>
  </si>
  <si>
    <t>ConsumerAffairs</t>
  </si>
  <si>
    <t>consumeraffairs.com</t>
  </si>
  <si>
    <t>29.3 Million</t>
  </si>
  <si>
    <t>242.4664</t>
  </si>
  <si>
    <t>Mars Services</t>
  </si>
  <si>
    <t>marsservices.com</t>
  </si>
  <si>
    <t>242.2893</t>
  </si>
  <si>
    <t>MAS Global Consulting</t>
  </si>
  <si>
    <t>masglobalconsulting.com</t>
  </si>
  <si>
    <t>242.0437</t>
  </si>
  <si>
    <t>PALM HARBOR</t>
  </si>
  <si>
    <t>StatGear</t>
  </si>
  <si>
    <t>statgeartools.com</t>
  </si>
  <si>
    <t>241.9029</t>
  </si>
  <si>
    <t>Source 1 Solutions</t>
  </si>
  <si>
    <t>source1solutions.com</t>
  </si>
  <si>
    <t>241.8317</t>
  </si>
  <si>
    <t>Artemis Consulting</t>
  </si>
  <si>
    <t>artemisconsultinginc.com</t>
  </si>
  <si>
    <t>241.6266</t>
  </si>
  <si>
    <t>Rebellion Photonics</t>
  </si>
  <si>
    <t>rebellionphotonics.com</t>
  </si>
  <si>
    <t>241.3028</t>
  </si>
  <si>
    <t>InnovateEd</t>
  </si>
  <si>
    <t>innovateed.com</t>
  </si>
  <si>
    <t>241.2178</t>
  </si>
  <si>
    <t>intlx Solutions</t>
  </si>
  <si>
    <t>intlxsolutions.com</t>
  </si>
  <si>
    <t>240.8541</t>
  </si>
  <si>
    <t>Norwood</t>
  </si>
  <si>
    <t>Seal Software</t>
  </si>
  <si>
    <t>seal-software.com</t>
  </si>
  <si>
    <t>240.8317</t>
  </si>
  <si>
    <t>Integrity Express Logistics</t>
  </si>
  <si>
    <t>ielfreight.com</t>
  </si>
  <si>
    <t>411.9 Million</t>
  </si>
  <si>
    <t>240.5914</t>
  </si>
  <si>
    <t>Mission Field</t>
  </si>
  <si>
    <t>mission-field.com</t>
  </si>
  <si>
    <t>240.5302</t>
  </si>
  <si>
    <t>Cambay Consulting</t>
  </si>
  <si>
    <t>cambaycs.com</t>
  </si>
  <si>
    <t>240.2561</t>
  </si>
  <si>
    <t>Katy</t>
  </si>
  <si>
    <t>Sourcetoad</t>
  </si>
  <si>
    <t>sourcetoad.com</t>
  </si>
  <si>
    <t>240.0401</t>
  </si>
  <si>
    <t>CorLife</t>
  </si>
  <si>
    <t>corlifedfe.com</t>
  </si>
  <si>
    <t>239.98</t>
  </si>
  <si>
    <t>Green Bay</t>
  </si>
  <si>
    <t>Passio Technologies</t>
  </si>
  <si>
    <t>passiotech.com</t>
  </si>
  <si>
    <t>239.828</t>
  </si>
  <si>
    <t>Silverback Strategies</t>
  </si>
  <si>
    <t>silverbackstrategies.com</t>
  </si>
  <si>
    <t>239.7954</t>
  </si>
  <si>
    <t>NextGen Federal Systems</t>
  </si>
  <si>
    <t>nextgenfed.com</t>
  </si>
  <si>
    <t>239.6871</t>
  </si>
  <si>
    <t>Tripleseat</t>
  </si>
  <si>
    <t>tripleseat.com</t>
  </si>
  <si>
    <t>239.3822</t>
  </si>
  <si>
    <t>Sonatype</t>
  </si>
  <si>
    <t>sonatype.com</t>
  </si>
  <si>
    <t>40.7 Million</t>
  </si>
  <si>
    <t>239.1147</t>
  </si>
  <si>
    <t>Fulton</t>
  </si>
  <si>
    <t>iTechArt Group</t>
  </si>
  <si>
    <t>itechart.com</t>
  </si>
  <si>
    <t>49 Million</t>
  </si>
  <si>
    <t>239.0772</t>
  </si>
  <si>
    <t>Flexton</t>
  </si>
  <si>
    <t>http://flextoninc.com</t>
  </si>
  <si>
    <t>238.9774</t>
  </si>
  <si>
    <t>Xtenfer Consulting</t>
  </si>
  <si>
    <t>xtenfer.com</t>
  </si>
  <si>
    <t>238.7248</t>
  </si>
  <si>
    <t>Tenfold</t>
  </si>
  <si>
    <t>http://tenfoldbrand.com</t>
  </si>
  <si>
    <t>238.5077</t>
  </si>
  <si>
    <t>Avant Healthcare Professionals</t>
  </si>
  <si>
    <t>avanthealthcare.com</t>
  </si>
  <si>
    <t>77 Million</t>
  </si>
  <si>
    <t>238.2975</t>
  </si>
  <si>
    <t>Casselberry</t>
  </si>
  <si>
    <t>Need Supply Co.</t>
  </si>
  <si>
    <t>needsupply.com</t>
  </si>
  <si>
    <t>36.3 Million</t>
  </si>
  <si>
    <t>237.8886</t>
  </si>
  <si>
    <t>Grow Op Farms</t>
  </si>
  <si>
    <t>phatpanda.com</t>
  </si>
  <si>
    <t>33.3 Million</t>
  </si>
  <si>
    <t>237.8189</t>
  </si>
  <si>
    <t>Advent Health Partners</t>
  </si>
  <si>
    <t>adventhp.com</t>
  </si>
  <si>
    <t>237.2617</t>
  </si>
  <si>
    <t>CopaSAT</t>
  </si>
  <si>
    <t>copasat.com</t>
  </si>
  <si>
    <t>237.1881</t>
  </si>
  <si>
    <t>Reservations.com</t>
  </si>
  <si>
    <t>reservations.com</t>
  </si>
  <si>
    <t>50.9 Million</t>
  </si>
  <si>
    <t>237.0923</t>
  </si>
  <si>
    <t>Global Lending Services</t>
  </si>
  <si>
    <t>glsauto.com</t>
  </si>
  <si>
    <t>238.2 Million</t>
  </si>
  <si>
    <t>237.0611</t>
  </si>
  <si>
    <t>Broad Sky Networks</t>
  </si>
  <si>
    <t>broadskynetworks.net</t>
  </si>
  <si>
    <t>236.9447</t>
  </si>
  <si>
    <t>Bend</t>
  </si>
  <si>
    <t>Sawtst</t>
  </si>
  <si>
    <t>http://sawtst.com</t>
  </si>
  <si>
    <t>35.5 Million</t>
  </si>
  <si>
    <t>236.7482</t>
  </si>
  <si>
    <t>Open Lending</t>
  </si>
  <si>
    <t>openlending.com</t>
  </si>
  <si>
    <t>236.5983</t>
  </si>
  <si>
    <t>Wilson Shaw Information Technology</t>
  </si>
  <si>
    <t>shawtechnology.com</t>
  </si>
  <si>
    <t>236.5642</t>
  </si>
  <si>
    <t>Montgomery</t>
  </si>
  <si>
    <t>Brand Bureau</t>
  </si>
  <si>
    <t>brandbureau.com</t>
  </si>
  <si>
    <t>236.5454</t>
  </si>
  <si>
    <t>Travlu.com : DHD Hospetality Services</t>
  </si>
  <si>
    <t>travlu.com</t>
  </si>
  <si>
    <t>236.3798</t>
  </si>
  <si>
    <t>Ivy Lane</t>
  </si>
  <si>
    <t>vioc.com</t>
  </si>
  <si>
    <t>236.3384</t>
  </si>
  <si>
    <t>West Des Moines</t>
  </si>
  <si>
    <t>Klymit</t>
  </si>
  <si>
    <t>klymit.com</t>
  </si>
  <si>
    <t>236.2594</t>
  </si>
  <si>
    <t>Kaysville</t>
  </si>
  <si>
    <t>American Hartford Gold Group</t>
  </si>
  <si>
    <t>thehartfordgoldgroup.com</t>
  </si>
  <si>
    <t>34.7 Million</t>
  </si>
  <si>
    <t>236.1341</t>
  </si>
  <si>
    <t>Poseidon Systems</t>
  </si>
  <si>
    <t>poseidonsys.com</t>
  </si>
  <si>
    <t>236.0195</t>
  </si>
  <si>
    <t>Lemonlight</t>
  </si>
  <si>
    <t>lemonlight.com</t>
  </si>
  <si>
    <t>235.2509</t>
  </si>
  <si>
    <t>Zentra</t>
  </si>
  <si>
    <t>zentrallc.com</t>
  </si>
  <si>
    <t>235.0994</t>
  </si>
  <si>
    <t>Indian Trail</t>
  </si>
  <si>
    <t>Tresata</t>
  </si>
  <si>
    <t>tresata.com</t>
  </si>
  <si>
    <t>234.9963</t>
  </si>
  <si>
    <t>70E Solutions</t>
  </si>
  <si>
    <t>70esolutions.com</t>
  </si>
  <si>
    <t>234.9936</t>
  </si>
  <si>
    <t>Butler</t>
  </si>
  <si>
    <t>National Coatings</t>
  </si>
  <si>
    <t>nationalcoatingsinc.com</t>
  </si>
  <si>
    <t>28.1 Million</t>
  </si>
  <si>
    <t>234.6787</t>
  </si>
  <si>
    <t>One Source Companies</t>
  </si>
  <si>
    <t>http://onesourcecompanies.com</t>
  </si>
  <si>
    <t>234.5942</t>
  </si>
  <si>
    <t>Wallingford</t>
  </si>
  <si>
    <t>Reliable Relamping</t>
  </si>
  <si>
    <t>reliablerelamping.com</t>
  </si>
  <si>
    <t>36.4 Million</t>
  </si>
  <si>
    <t>234.55</t>
  </si>
  <si>
    <t>Saranac</t>
  </si>
  <si>
    <t>K3 Solutions</t>
  </si>
  <si>
    <t>k3-solutions.com</t>
  </si>
  <si>
    <t>234.4885</t>
  </si>
  <si>
    <t>Luray</t>
  </si>
  <si>
    <t>Trendsformers</t>
  </si>
  <si>
    <t>trendsformers.com</t>
  </si>
  <si>
    <t>234.2509</t>
  </si>
  <si>
    <t>Accountfully</t>
  </si>
  <si>
    <t>accountfully.com</t>
  </si>
  <si>
    <t>234.2438</t>
  </si>
  <si>
    <t>Worth Clark Realty</t>
  </si>
  <si>
    <t>worthclark.com</t>
  </si>
  <si>
    <t>233.9324</t>
  </si>
  <si>
    <t>Piedmont Payment Services</t>
  </si>
  <si>
    <t>piedmontpays.com</t>
  </si>
  <si>
    <t>233.6818</t>
  </si>
  <si>
    <t>Endeavor Schools</t>
  </si>
  <si>
    <t>endeavorschools.com</t>
  </si>
  <si>
    <t>79.1 Million</t>
  </si>
  <si>
    <t>233.6295</t>
  </si>
  <si>
    <t>Science and Medicine Group</t>
  </si>
  <si>
    <t>scienceandmedicinegroup.com</t>
  </si>
  <si>
    <t>233.0868</t>
  </si>
  <si>
    <t>GigSalad</t>
  </si>
  <si>
    <t>gigsalad.com</t>
  </si>
  <si>
    <t>232.9565</t>
  </si>
  <si>
    <t>Turo</t>
  </si>
  <si>
    <t>turo.com</t>
  </si>
  <si>
    <t>92.1 Million</t>
  </si>
  <si>
    <t>232.8211</t>
  </si>
  <si>
    <t>Golden Gate BPO Solutions</t>
  </si>
  <si>
    <t>goldengatebpo.com</t>
  </si>
  <si>
    <t>22.7 Million</t>
  </si>
  <si>
    <t>232.7989</t>
  </si>
  <si>
    <t>Beyond Codes</t>
  </si>
  <si>
    <t>beyondcodes.com</t>
  </si>
  <si>
    <t>232.7181</t>
  </si>
  <si>
    <t>Simi Valley</t>
  </si>
  <si>
    <t>Greg Norman &amp; Associates</t>
  </si>
  <si>
    <t>mybathmasters.com</t>
  </si>
  <si>
    <t>232.5679</t>
  </si>
  <si>
    <t>Freedom Healthcare Staffing</t>
  </si>
  <si>
    <t>freedomhcs.com</t>
  </si>
  <si>
    <t>232.4442</t>
  </si>
  <si>
    <t>Aurora</t>
  </si>
  <si>
    <t>Priority Title &amp; Escrow</t>
  </si>
  <si>
    <t>prioritytitleus.com</t>
  </si>
  <si>
    <t>232.4439</t>
  </si>
  <si>
    <t>Spice Jungle</t>
  </si>
  <si>
    <t>spicejungle.com</t>
  </si>
  <si>
    <t>232.3691</t>
  </si>
  <si>
    <t>Rockford</t>
  </si>
  <si>
    <t>DiscoverOrg</t>
  </si>
  <si>
    <t>discoverorg.com</t>
  </si>
  <si>
    <t>148.7 Million</t>
  </si>
  <si>
    <t>232.2976</t>
  </si>
  <si>
    <t>Firebird Analytical Solutions and Technologies</t>
  </si>
  <si>
    <t>firebirdast.com</t>
  </si>
  <si>
    <t>232.1896</t>
  </si>
  <si>
    <t>Windy City Equipment (WCE)</t>
  </si>
  <si>
    <t>wcecommercial.com</t>
  </si>
  <si>
    <t>232.1663</t>
  </si>
  <si>
    <t>Acertus</t>
  </si>
  <si>
    <t>http://acertusdelivers.com</t>
  </si>
  <si>
    <t>170.7 Million</t>
  </si>
  <si>
    <t>231.7625</t>
  </si>
  <si>
    <t>Electrostar Electronics Recovery Solutions</t>
  </si>
  <si>
    <t>electrostarllc.com</t>
  </si>
  <si>
    <t>231.6891</t>
  </si>
  <si>
    <t>Technical Assurance</t>
  </si>
  <si>
    <t>technicalassurance.com</t>
  </si>
  <si>
    <t>231.4125</t>
  </si>
  <si>
    <t>Willoughby</t>
  </si>
  <si>
    <t>The Ceres Group</t>
  </si>
  <si>
    <t>http://theceresgroup.com</t>
  </si>
  <si>
    <t>231.3531</t>
  </si>
  <si>
    <t>Neo Prism Solutions</t>
  </si>
  <si>
    <t>neoprisminc.com</t>
  </si>
  <si>
    <t>231.263</t>
  </si>
  <si>
    <t>Impact Branding &amp; Design</t>
  </si>
  <si>
    <t>http://impactbnd.com</t>
  </si>
  <si>
    <t>231.2138</t>
  </si>
  <si>
    <t>Alpha Structural</t>
  </si>
  <si>
    <t>alphastructural.com</t>
  </si>
  <si>
    <t>231.2064</t>
  </si>
  <si>
    <t>Gulf Coast Crating</t>
  </si>
  <si>
    <t>gulfcoastcrating.com</t>
  </si>
  <si>
    <t>231.1668</t>
  </si>
  <si>
    <t>Petra Coach</t>
  </si>
  <si>
    <t>petracoach.com</t>
  </si>
  <si>
    <t>231.0289</t>
  </si>
  <si>
    <t>Studio III Marketing</t>
  </si>
  <si>
    <t>studio3marketing.com</t>
  </si>
  <si>
    <t>230.9237</t>
  </si>
  <si>
    <t>Fusion Medical Staffing</t>
  </si>
  <si>
    <t>fusionmedstaff.com</t>
  </si>
  <si>
    <t>215.1 Million</t>
  </si>
  <si>
    <t>230.8929</t>
  </si>
  <si>
    <t>Trinity Packaging Supply</t>
  </si>
  <si>
    <t>trinitypackagingsupply.com</t>
  </si>
  <si>
    <t>230.825</t>
  </si>
  <si>
    <t>Voorhees Township</t>
  </si>
  <si>
    <t>Scotto</t>
  </si>
  <si>
    <t>scottomelchiorre.com</t>
  </si>
  <si>
    <t>230.7901</t>
  </si>
  <si>
    <t>Islandia</t>
  </si>
  <si>
    <t>Equiscript</t>
  </si>
  <si>
    <t>equiscript.com</t>
  </si>
  <si>
    <t>230.7894</t>
  </si>
  <si>
    <t>Argus Merchant Services</t>
  </si>
  <si>
    <t>argusinvision.com</t>
  </si>
  <si>
    <t>230.7441</t>
  </si>
  <si>
    <t>Creative Systems and Consulting</t>
  </si>
  <si>
    <t>creativesyscon.com</t>
  </si>
  <si>
    <t>230.7184</t>
  </si>
  <si>
    <t>Picore International</t>
  </si>
  <si>
    <t>picoreinternational.com</t>
  </si>
  <si>
    <t>230.4217</t>
  </si>
  <si>
    <t>Pierce Education Properties</t>
  </si>
  <si>
    <t>pierceeducationproperties.com</t>
  </si>
  <si>
    <t>230.2556</t>
  </si>
  <si>
    <t>PIRS Capital</t>
  </si>
  <si>
    <t>pirscapital.com</t>
  </si>
  <si>
    <t>230.2228</t>
  </si>
  <si>
    <t>FTK Constructions Services</t>
  </si>
  <si>
    <t>ftkconstructionservices.com</t>
  </si>
  <si>
    <t>75.8 Million</t>
  </si>
  <si>
    <t>230.1178</t>
  </si>
  <si>
    <t>Nelson</t>
  </si>
  <si>
    <t>http://nelsonworldwide.com</t>
  </si>
  <si>
    <t>226.1 Million</t>
  </si>
  <si>
    <t>230.038</t>
  </si>
  <si>
    <t>Tilson Technology Management</t>
  </si>
  <si>
    <t>tilsontech.com</t>
  </si>
  <si>
    <t>71.4 Million</t>
  </si>
  <si>
    <t>229.8936</t>
  </si>
  <si>
    <t>New Signature</t>
  </si>
  <si>
    <t>newsignature.com</t>
  </si>
  <si>
    <t>52.5 Million</t>
  </si>
  <si>
    <t>229.6776</t>
  </si>
  <si>
    <t>SkyHop Global</t>
  </si>
  <si>
    <t>skyhopglobal.com</t>
  </si>
  <si>
    <t>229.5904</t>
  </si>
  <si>
    <t>Sage Millimeter</t>
  </si>
  <si>
    <t>http://sagemillimeter.com</t>
  </si>
  <si>
    <t>229.5353</t>
  </si>
  <si>
    <t>Torrance</t>
  </si>
  <si>
    <t>Vitality Bowls Enterprise</t>
  </si>
  <si>
    <t>vitalitybowls.com</t>
  </si>
  <si>
    <t>229.4744</t>
  </si>
  <si>
    <t>Danville</t>
  </si>
  <si>
    <t>Keller Williams Legacy</t>
  </si>
  <si>
    <t>kwlegacypikesville.com</t>
  </si>
  <si>
    <t>229.0977</t>
  </si>
  <si>
    <t>Pikesville</t>
  </si>
  <si>
    <t>I.T. Works Recruitment</t>
  </si>
  <si>
    <t>itworksrec.com</t>
  </si>
  <si>
    <t>229.0396</t>
  </si>
  <si>
    <t>Cardiva Medical</t>
  </si>
  <si>
    <t>cardivamedical.com</t>
  </si>
  <si>
    <t>228.9692</t>
  </si>
  <si>
    <t>Three T's Properties</t>
  </si>
  <si>
    <t>rentaplace.today</t>
  </si>
  <si>
    <t>228.9616</t>
  </si>
  <si>
    <t>Williamston</t>
  </si>
  <si>
    <t>Tier4 Advisors</t>
  </si>
  <si>
    <t>tier4advisors.com</t>
  </si>
  <si>
    <t>228.7853</t>
  </si>
  <si>
    <t>SoBe Promos</t>
  </si>
  <si>
    <t>sobepromos.com</t>
  </si>
  <si>
    <t>228.7713</t>
  </si>
  <si>
    <t>CoSolutions</t>
  </si>
  <si>
    <t>cosolutions.com</t>
  </si>
  <si>
    <t>228.655</t>
  </si>
  <si>
    <t>Strait</t>
  </si>
  <si>
    <t>straitcapital.com</t>
  </si>
  <si>
    <t>228.631</t>
  </si>
  <si>
    <t>Bolton Remote</t>
  </si>
  <si>
    <t>boltonremote.com</t>
  </si>
  <si>
    <t>228.5659</t>
  </si>
  <si>
    <t>Noble.com</t>
  </si>
  <si>
    <t>noble.com</t>
  </si>
  <si>
    <t>228.4546</t>
  </si>
  <si>
    <t>Source Ortho</t>
  </si>
  <si>
    <t>sourceortho.com</t>
  </si>
  <si>
    <t>228.4097</t>
  </si>
  <si>
    <t>Halo Maritime Defense Systems</t>
  </si>
  <si>
    <t>http://halodefense.com</t>
  </si>
  <si>
    <t>228.2692</t>
  </si>
  <si>
    <t>Newton</t>
  </si>
  <si>
    <t>NetImpact Strategies</t>
  </si>
  <si>
    <t>netimpactstrategies.com</t>
  </si>
  <si>
    <t>36.6 Million</t>
  </si>
  <si>
    <t>228.1753</t>
  </si>
  <si>
    <t>Chantilly</t>
  </si>
  <si>
    <t>Dave Burgess Consulting</t>
  </si>
  <si>
    <t>daveburgessconsulting.com</t>
  </si>
  <si>
    <t>228.0277</t>
  </si>
  <si>
    <t>Red Oak Compliance Solutions Holdings</t>
  </si>
  <si>
    <t>redoakcompliance.com</t>
  </si>
  <si>
    <t>227.6732</t>
  </si>
  <si>
    <t>Polaris Logistics Group</t>
  </si>
  <si>
    <t>polarislogisticsgroup.com</t>
  </si>
  <si>
    <t>227.5677</t>
  </si>
  <si>
    <t>ERP Advisors Group</t>
  </si>
  <si>
    <t>http://erpadvisorsgroup.com</t>
  </si>
  <si>
    <t>227.3115</t>
  </si>
  <si>
    <t>Go Fish Digital</t>
  </si>
  <si>
    <t>gofishdigital.com</t>
  </si>
  <si>
    <t>227.2141</t>
  </si>
  <si>
    <t>Whoice USA</t>
  </si>
  <si>
    <t>winchoiceusa.net</t>
  </si>
  <si>
    <t>226.9164</t>
  </si>
  <si>
    <t>Hot Springs</t>
  </si>
  <si>
    <t>3B Medical</t>
  </si>
  <si>
    <t>3bproducts.com</t>
  </si>
  <si>
    <t>226.8661</t>
  </si>
  <si>
    <t>Winter Haven</t>
  </si>
  <si>
    <t>Semihandmade</t>
  </si>
  <si>
    <t>semihandmadedoors.com</t>
  </si>
  <si>
    <t>226.6589</t>
  </si>
  <si>
    <t>Duarte</t>
  </si>
  <si>
    <t>Venza</t>
  </si>
  <si>
    <t>http://venzagroup.com</t>
  </si>
  <si>
    <t>226.4683</t>
  </si>
  <si>
    <t>Roswell</t>
  </si>
  <si>
    <t>Affinity Dental Management</t>
  </si>
  <si>
    <t>affinitydm.com</t>
  </si>
  <si>
    <t>226.3141</t>
  </si>
  <si>
    <t>West Springfield</t>
  </si>
  <si>
    <t>Nationwide Transport Services</t>
  </si>
  <si>
    <t>ntslogistics.com</t>
  </si>
  <si>
    <t>226.2742</t>
  </si>
  <si>
    <t>Altaworx</t>
  </si>
  <si>
    <t>altaworx.com</t>
  </si>
  <si>
    <t>226.2605</t>
  </si>
  <si>
    <t>Spear Physical Therapy</t>
  </si>
  <si>
    <t>http://spearcenter.com</t>
  </si>
  <si>
    <t>226.1369</t>
  </si>
  <si>
    <t>Bioluz LED</t>
  </si>
  <si>
    <t>bioluzled.com</t>
  </si>
  <si>
    <t>225.9423</t>
  </si>
  <si>
    <t>Saltwater Collective</t>
  </si>
  <si>
    <t>saltwaterco.com</t>
  </si>
  <si>
    <t>225.7977</t>
  </si>
  <si>
    <t>Portsmouth</t>
  </si>
  <si>
    <t>Baldwin Risk Partners</t>
  </si>
  <si>
    <t>baldwinriskpartners.com</t>
  </si>
  <si>
    <t>79.8 Million</t>
  </si>
  <si>
    <t>225.6612</t>
  </si>
  <si>
    <t>Lightbeam Health</t>
  </si>
  <si>
    <t>lighbeamhealth.com</t>
  </si>
  <si>
    <t>225.5824</t>
  </si>
  <si>
    <t>Files.com</t>
  </si>
  <si>
    <t>files.com</t>
  </si>
  <si>
    <t>225.4085</t>
  </si>
  <si>
    <t>SilverCloud</t>
  </si>
  <si>
    <t>silvercloudinc.com</t>
  </si>
  <si>
    <t>225.3077</t>
  </si>
  <si>
    <t>Utility Concierge</t>
  </si>
  <si>
    <t>utilityconcierge.com</t>
  </si>
  <si>
    <t>225.1216</t>
  </si>
  <si>
    <t>Farmers Branch</t>
  </si>
  <si>
    <t>MPLT Healthcare</t>
  </si>
  <si>
    <t>mplthealthcare.com</t>
  </si>
  <si>
    <t>225.0945</t>
  </si>
  <si>
    <t>Fab Glass and Mirror</t>
  </si>
  <si>
    <t>fabglassandmirror.com</t>
  </si>
  <si>
    <t>225.0693</t>
  </si>
  <si>
    <t>Hilliard</t>
  </si>
  <si>
    <t>Sparkle In Pink</t>
  </si>
  <si>
    <t>sparkleinpink.com</t>
  </si>
  <si>
    <t>224.9292</t>
  </si>
  <si>
    <t>Katz Capital</t>
  </si>
  <si>
    <t>katzcapital.com</t>
  </si>
  <si>
    <t>224.5835</t>
  </si>
  <si>
    <t>Spears Consulting Group</t>
  </si>
  <si>
    <t>http://thespearsgroup.com</t>
  </si>
  <si>
    <t>224.5095</t>
  </si>
  <si>
    <t>BahFed</t>
  </si>
  <si>
    <t>bahfed.com</t>
  </si>
  <si>
    <t>44.7 Million</t>
  </si>
  <si>
    <t>224.5072</t>
  </si>
  <si>
    <t>Assisted Living Locators</t>
  </si>
  <si>
    <t>assistedlivinglocators.com</t>
  </si>
  <si>
    <t>224.3589</t>
  </si>
  <si>
    <t>pNeo</t>
  </si>
  <si>
    <t>making.business</t>
  </si>
  <si>
    <t>224.1388</t>
  </si>
  <si>
    <t>Denton</t>
  </si>
  <si>
    <t>Kopis Mobile</t>
  </si>
  <si>
    <t>kopismobile.com</t>
  </si>
  <si>
    <t>MS</t>
  </si>
  <si>
    <t>223.7307</t>
  </si>
  <si>
    <t>Flowood</t>
  </si>
  <si>
    <t>The Institute for Wealth Management</t>
  </si>
  <si>
    <t>instituteforwealth.com</t>
  </si>
  <si>
    <t>223.545</t>
  </si>
  <si>
    <t>Phoenix Financial Services</t>
  </si>
  <si>
    <t>phoenixfinancialsvcs.com</t>
  </si>
  <si>
    <t>223.5257</t>
  </si>
  <si>
    <t>Fortress Credit Professionals</t>
  </si>
  <si>
    <t>fortresscreditpro.com</t>
  </si>
  <si>
    <t>223.445</t>
  </si>
  <si>
    <t>Clovis</t>
  </si>
  <si>
    <t>Apex Infinite Solutions</t>
  </si>
  <si>
    <t>aisllp.com</t>
  </si>
  <si>
    <t>223.4047</t>
  </si>
  <si>
    <t>Traditions Health</t>
  </si>
  <si>
    <t>traditionshealth.com</t>
  </si>
  <si>
    <t>47 Million</t>
  </si>
  <si>
    <t>223.1616</t>
  </si>
  <si>
    <t>Navigate Power</t>
  </si>
  <si>
    <t>navigatepower.com</t>
  </si>
  <si>
    <t>223.154</t>
  </si>
  <si>
    <t>Oscar Orduno</t>
  </si>
  <si>
    <t>oscarordunoinc.com</t>
  </si>
  <si>
    <t>223.1182</t>
  </si>
  <si>
    <t>IRVING</t>
  </si>
  <si>
    <t>Senior Solutions Home Care</t>
  </si>
  <si>
    <t>seniorsolutionshomecare.com</t>
  </si>
  <si>
    <t>223.1051</t>
  </si>
  <si>
    <t>Mindgruve</t>
  </si>
  <si>
    <t>mindgruve.com</t>
  </si>
  <si>
    <t>26.5 Million</t>
  </si>
  <si>
    <t>222.8809</t>
  </si>
  <si>
    <t>Perfect Snacks</t>
  </si>
  <si>
    <t>perfectsnacks.com</t>
  </si>
  <si>
    <t>222.6079</t>
  </si>
  <si>
    <t>Orangetheory Fitness</t>
  </si>
  <si>
    <t>orangetheoryfitness.com</t>
  </si>
  <si>
    <t>179.6 Million</t>
  </si>
  <si>
    <t>222.5647</t>
  </si>
  <si>
    <t>DoubleMap</t>
  </si>
  <si>
    <t>journeyholdingcorp.com</t>
  </si>
  <si>
    <t>222.3979</t>
  </si>
  <si>
    <t>KLDiscovery</t>
  </si>
  <si>
    <t>kldiscovery.com</t>
  </si>
  <si>
    <t>296.3 Million</t>
  </si>
  <si>
    <t>222.2068</t>
  </si>
  <si>
    <t>GrapeTree Medical Staffing</t>
  </si>
  <si>
    <t>grapetree.com</t>
  </si>
  <si>
    <t>221.7811</t>
  </si>
  <si>
    <t>Innovative Collaboration</t>
  </si>
  <si>
    <t>icavn.com</t>
  </si>
  <si>
    <t>221.5085</t>
  </si>
  <si>
    <t>Winter Park</t>
  </si>
  <si>
    <t>22nd Century Technologies</t>
  </si>
  <si>
    <t>tscti.com</t>
  </si>
  <si>
    <t>166.3 Million</t>
  </si>
  <si>
    <t>221.4911</t>
  </si>
  <si>
    <t>HealthMark Group</t>
  </si>
  <si>
    <t>healthmark-group.com</t>
  </si>
  <si>
    <t>221.4819</t>
  </si>
  <si>
    <t>Countrywide Realty Partners</t>
  </si>
  <si>
    <t>myreocountrywide.com</t>
  </si>
  <si>
    <t>221.4535</t>
  </si>
  <si>
    <t>Longneck &amp; Thunderfoot</t>
  </si>
  <si>
    <t>landt.co</t>
  </si>
  <si>
    <t>220.595</t>
  </si>
  <si>
    <t>HJR Global</t>
  </si>
  <si>
    <t>hjrglobal.com</t>
  </si>
  <si>
    <t>220.5689</t>
  </si>
  <si>
    <t>Fuse3 Solutions</t>
  </si>
  <si>
    <t>fuse3solutions.com</t>
  </si>
  <si>
    <t>220.5654</t>
  </si>
  <si>
    <t>Oklahoma City</t>
  </si>
  <si>
    <t>JWB Real Estate Capital</t>
  </si>
  <si>
    <t>jwbrealestatecapital.com</t>
  </si>
  <si>
    <t>220.5307</t>
  </si>
  <si>
    <t>Kobie Marketing</t>
  </si>
  <si>
    <t>kobie.com</t>
  </si>
  <si>
    <t>144.3 Million</t>
  </si>
  <si>
    <t>220.431</t>
  </si>
  <si>
    <t>Plutora</t>
  </si>
  <si>
    <t>plutora.com</t>
  </si>
  <si>
    <t>220.4191</t>
  </si>
  <si>
    <t>Adeptus Solutions</t>
  </si>
  <si>
    <t>adeptusasi.com</t>
  </si>
  <si>
    <t>220.4182</t>
  </si>
  <si>
    <t>BlueSnap</t>
  </si>
  <si>
    <t>home.bluesnap.com</t>
  </si>
  <si>
    <t>50.8 Million</t>
  </si>
  <si>
    <t>220.1763</t>
  </si>
  <si>
    <t>Waltham</t>
  </si>
  <si>
    <t>Zero Gravity Marketing</t>
  </si>
  <si>
    <t>zerogravitymarketing.com</t>
  </si>
  <si>
    <t>220.1159</t>
  </si>
  <si>
    <t>Base4</t>
  </si>
  <si>
    <t>base-4.com</t>
  </si>
  <si>
    <t>219.7031</t>
  </si>
  <si>
    <t>OneTrust Home Loans</t>
  </si>
  <si>
    <t>onetrusthomeloans.com</t>
  </si>
  <si>
    <t>51.8 Million</t>
  </si>
  <si>
    <t>219.4247</t>
  </si>
  <si>
    <t>Josh's Frogs</t>
  </si>
  <si>
    <t>joshsfrogs.com</t>
  </si>
  <si>
    <t>219.3819</t>
  </si>
  <si>
    <t>OWOSSO</t>
  </si>
  <si>
    <t>Applied Resource Group</t>
  </si>
  <si>
    <t>appliedrg.com</t>
  </si>
  <si>
    <t>219.3589</t>
  </si>
  <si>
    <t>Advance Financial</t>
  </si>
  <si>
    <t>af247.com</t>
  </si>
  <si>
    <t>323.3 Million</t>
  </si>
  <si>
    <t>218.9602</t>
  </si>
  <si>
    <t>Executive Placements</t>
  </si>
  <si>
    <t>executiveplacementsllc.com</t>
  </si>
  <si>
    <t>218.8808</t>
  </si>
  <si>
    <t>Credit Repair Cloud</t>
  </si>
  <si>
    <t>creditrepaircloud.com</t>
  </si>
  <si>
    <t>218.7608</t>
  </si>
  <si>
    <t>BDI</t>
  </si>
  <si>
    <t>http://bdionline.com</t>
  </si>
  <si>
    <t>218.2137</t>
  </si>
  <si>
    <t>InfoTrust</t>
  </si>
  <si>
    <t>infotrust.com</t>
  </si>
  <si>
    <t>218.1005</t>
  </si>
  <si>
    <t>Hyperquake</t>
  </si>
  <si>
    <t>hyperquake.com</t>
  </si>
  <si>
    <t>217.9541</t>
  </si>
  <si>
    <t>Tender Loving Empire</t>
  </si>
  <si>
    <t>tenderlovingempire.com</t>
  </si>
  <si>
    <t>217.9172</t>
  </si>
  <si>
    <t>Avanti Systems USA</t>
  </si>
  <si>
    <t>avantisystemsusa.com</t>
  </si>
  <si>
    <t>217.8708</t>
  </si>
  <si>
    <t>Greenwich</t>
  </si>
  <si>
    <t>Vetsource</t>
  </si>
  <si>
    <t>vetsource.com</t>
  </si>
  <si>
    <t>139.6 Million</t>
  </si>
  <si>
    <t>217.5546</t>
  </si>
  <si>
    <t>Intelliforce-IT Solutions Group</t>
  </si>
  <si>
    <t>intelliforce-itsg.com</t>
  </si>
  <si>
    <t>217.4122</t>
  </si>
  <si>
    <t>ELLICOTT CITY</t>
  </si>
  <si>
    <t>Geraci Law Firm</t>
  </si>
  <si>
    <t>geracillp.com</t>
  </si>
  <si>
    <t>217.0514</t>
  </si>
  <si>
    <t>Whistle Sports</t>
  </si>
  <si>
    <t>whistlesports.com</t>
  </si>
  <si>
    <t>217.0427</t>
  </si>
  <si>
    <t>MyComputerCareer</t>
  </si>
  <si>
    <t>mycomputercareer.edu</t>
  </si>
  <si>
    <t>57.2 Million</t>
  </si>
  <si>
    <t>217.0131</t>
  </si>
  <si>
    <t>Welltok</t>
  </si>
  <si>
    <t>welltok.com</t>
  </si>
  <si>
    <t>83 Million</t>
  </si>
  <si>
    <t>216.8127</t>
  </si>
  <si>
    <t>Vesta Preferred</t>
  </si>
  <si>
    <t>rnpsells.com</t>
  </si>
  <si>
    <t>216.8044</t>
  </si>
  <si>
    <t>Userful</t>
  </si>
  <si>
    <t>userful.com</t>
  </si>
  <si>
    <t>216.7725</t>
  </si>
  <si>
    <t>San Ramon</t>
  </si>
  <si>
    <t>Rootstrap</t>
  </si>
  <si>
    <t>rootstrap.com</t>
  </si>
  <si>
    <t>216.6938</t>
  </si>
  <si>
    <t>West Hollywood</t>
  </si>
  <si>
    <t>Green Cloud Technologies</t>
  </si>
  <si>
    <t>gogreencloud.com</t>
  </si>
  <si>
    <t>216.528</t>
  </si>
  <si>
    <t>BluePeak Technology Solutions</t>
  </si>
  <si>
    <t>bluepeak.io</t>
  </si>
  <si>
    <t>216.4773</t>
  </si>
  <si>
    <t>RENO</t>
  </si>
  <si>
    <t>Tiesta Tea Company</t>
  </si>
  <si>
    <t>tiestatea.com</t>
  </si>
  <si>
    <t>216.4414</t>
  </si>
  <si>
    <t>Beneficial Blends dba Kelapo</t>
  </si>
  <si>
    <t>beneficialblends.com</t>
  </si>
  <si>
    <t>216.4184</t>
  </si>
  <si>
    <t>Sunset Healthcare Solutions</t>
  </si>
  <si>
    <t>sunsethcs.com</t>
  </si>
  <si>
    <t>43.6 Million</t>
  </si>
  <si>
    <t>216.0597</t>
  </si>
  <si>
    <t>Agilisium Consulting</t>
  </si>
  <si>
    <t>http://agilisium.com</t>
  </si>
  <si>
    <t>216.0474</t>
  </si>
  <si>
    <t>STEVENSON RANCH</t>
  </si>
  <si>
    <t>Spot Freight</t>
  </si>
  <si>
    <t>spotinc.com</t>
  </si>
  <si>
    <t>201.4 Million</t>
  </si>
  <si>
    <t>215.9527</t>
  </si>
  <si>
    <t>Big Block Realty</t>
  </si>
  <si>
    <t>bigblockrealty.com</t>
  </si>
  <si>
    <t>60.6 Million</t>
  </si>
  <si>
    <t>215.7587</t>
  </si>
  <si>
    <t>P2sample</t>
  </si>
  <si>
    <t>p2sample.com</t>
  </si>
  <si>
    <t>215.4435</t>
  </si>
  <si>
    <t>Crunch Fitness West Florida and Atlanta (CR Fitness)</t>
  </si>
  <si>
    <t>crunch.com</t>
  </si>
  <si>
    <t>34.6 Million</t>
  </si>
  <si>
    <t>215.4069</t>
  </si>
  <si>
    <t>Signature Transportation Group</t>
  </si>
  <si>
    <t>ridestg.com</t>
  </si>
  <si>
    <t>215.326</t>
  </si>
  <si>
    <t>Black Button Distilling</t>
  </si>
  <si>
    <t>blackbuttondistilling.com</t>
  </si>
  <si>
    <t>215.142</t>
  </si>
  <si>
    <t>Opex Technologies</t>
  </si>
  <si>
    <t>opextechnologies.com</t>
  </si>
  <si>
    <t>214.9947</t>
  </si>
  <si>
    <t>Secunetics</t>
  </si>
  <si>
    <t>secunetics.com</t>
  </si>
  <si>
    <t>214.8509</t>
  </si>
  <si>
    <t>Elevate</t>
  </si>
  <si>
    <t>elevatedeffect.com</t>
  </si>
  <si>
    <t>214.8251</t>
  </si>
  <si>
    <t>Telarus</t>
  </si>
  <si>
    <t>telarus.com</t>
  </si>
  <si>
    <t>119.1 Million</t>
  </si>
  <si>
    <t>214.7387</t>
  </si>
  <si>
    <t>G Fuel</t>
  </si>
  <si>
    <t>gfuel.com</t>
  </si>
  <si>
    <t>214.1379</t>
  </si>
  <si>
    <t>West Babylon</t>
  </si>
  <si>
    <t>National Land Realty</t>
  </si>
  <si>
    <t>nationalland.com</t>
  </si>
  <si>
    <t>213.4959</t>
  </si>
  <si>
    <t>SKG</t>
  </si>
  <si>
    <t>skgtexas.com</t>
  </si>
  <si>
    <t>57.7 Million</t>
  </si>
  <si>
    <t>213.2864</t>
  </si>
  <si>
    <t>Health Products For You</t>
  </si>
  <si>
    <t>healthproductsforyou.com</t>
  </si>
  <si>
    <t>14.7 Million</t>
  </si>
  <si>
    <t>213.2499</t>
  </si>
  <si>
    <t>Brookfield</t>
  </si>
  <si>
    <t>Facilities Maintenance Management</t>
  </si>
  <si>
    <t>fmmla.com</t>
  </si>
  <si>
    <t>213.1298</t>
  </si>
  <si>
    <t>Banquest Payment Systems</t>
  </si>
  <si>
    <t>banquest.com</t>
  </si>
  <si>
    <t>212.9848</t>
  </si>
  <si>
    <t>LAKEWOOD</t>
  </si>
  <si>
    <t>Lumber One Services</t>
  </si>
  <si>
    <t>lumberoneservices.com</t>
  </si>
  <si>
    <t>35.2 Million</t>
  </si>
  <si>
    <t>212.9815</t>
  </si>
  <si>
    <t>Align Technical Resources</t>
  </si>
  <si>
    <t>aligntechnicalresources.com</t>
  </si>
  <si>
    <t>212.8964</t>
  </si>
  <si>
    <t>SAN JOSE</t>
  </si>
  <si>
    <t>Caliber Corporate Advisers</t>
  </si>
  <si>
    <t>calibercorporate.com</t>
  </si>
  <si>
    <t>212.5765</t>
  </si>
  <si>
    <t>Adpearance</t>
  </si>
  <si>
    <t>adpearance.com</t>
  </si>
  <si>
    <t>212.5471</t>
  </si>
  <si>
    <t>Boomerang DM</t>
  </si>
  <si>
    <t>boomerangdm.com</t>
  </si>
  <si>
    <t>212.2694</t>
  </si>
  <si>
    <t>Steam Logistics</t>
  </si>
  <si>
    <t>steamlogistics.com</t>
  </si>
  <si>
    <t>27.8 Million</t>
  </si>
  <si>
    <t>212.1506</t>
  </si>
  <si>
    <t>NextHome</t>
  </si>
  <si>
    <t>nexthome.com</t>
  </si>
  <si>
    <t>212.0191</t>
  </si>
  <si>
    <t>ndVOR Solutions</t>
  </si>
  <si>
    <t>ndvor.com</t>
  </si>
  <si>
    <t>211.9962</t>
  </si>
  <si>
    <t>Lawrenceville</t>
  </si>
  <si>
    <t>ClearCompany</t>
  </si>
  <si>
    <t>clearcompany.com</t>
  </si>
  <si>
    <t>15.1 Million</t>
  </si>
  <si>
    <t>211.7477</t>
  </si>
  <si>
    <t>Premier Coil Solutions</t>
  </si>
  <si>
    <t>premiercoil.com</t>
  </si>
  <si>
    <t>56.6 Million</t>
  </si>
  <si>
    <t>211.7181</t>
  </si>
  <si>
    <t>Waller</t>
  </si>
  <si>
    <t>Inside Ventures</t>
  </si>
  <si>
    <t>insideventures.com</t>
  </si>
  <si>
    <t>211.4075</t>
  </si>
  <si>
    <t>Summus Group</t>
  </si>
  <si>
    <t>summusgroup.com</t>
  </si>
  <si>
    <t>211.2069</t>
  </si>
  <si>
    <t>Central Vapors</t>
  </si>
  <si>
    <t>centralvapors.com</t>
  </si>
  <si>
    <t>211.1731</t>
  </si>
  <si>
    <t>McKinney</t>
  </si>
  <si>
    <t>Nam Technologies</t>
  </si>
  <si>
    <t>nam-tech.com</t>
  </si>
  <si>
    <t>210.983</t>
  </si>
  <si>
    <t>Done Right Merchandising</t>
  </si>
  <si>
    <t>donerightmerchandising.com</t>
  </si>
  <si>
    <t>210.851</t>
  </si>
  <si>
    <t>Restaurant Partners Procurement</t>
  </si>
  <si>
    <t>rpipurchasing.com/home</t>
  </si>
  <si>
    <t>210.444</t>
  </si>
  <si>
    <t>Fieldstone Homes</t>
  </si>
  <si>
    <t>fieldstone-homes.com</t>
  </si>
  <si>
    <t>153.8 Million</t>
  </si>
  <si>
    <t>210.319</t>
  </si>
  <si>
    <t>Pointe Pest Control-ID</t>
  </si>
  <si>
    <t>pointepest.com</t>
  </si>
  <si>
    <t>210.2371</t>
  </si>
  <si>
    <t>LIBERTY LAKE</t>
  </si>
  <si>
    <t>Unosquare</t>
  </si>
  <si>
    <t>unosquare.com</t>
  </si>
  <si>
    <t>26.9 Million</t>
  </si>
  <si>
    <t>210.0207</t>
  </si>
  <si>
    <t>Modern Market Master</t>
  </si>
  <si>
    <t>mmm-express.com</t>
  </si>
  <si>
    <t>210.0123</t>
  </si>
  <si>
    <t>winder</t>
  </si>
  <si>
    <t>StrategyWise</t>
  </si>
  <si>
    <t>strategywise.com</t>
  </si>
  <si>
    <t>209.612</t>
  </si>
  <si>
    <t>Rhino Fleet Tracking</t>
  </si>
  <si>
    <t>rhinofleettracking.com</t>
  </si>
  <si>
    <t>209.5899</t>
  </si>
  <si>
    <t>Argyle</t>
  </si>
  <si>
    <t>United Installs</t>
  </si>
  <si>
    <t>united-installs.com</t>
  </si>
  <si>
    <t>209.2425</t>
  </si>
  <si>
    <t>Erlanger</t>
  </si>
  <si>
    <t>Lightspeed Voice</t>
  </si>
  <si>
    <t>lightspeedvoice.com</t>
  </si>
  <si>
    <t>209.2255</t>
  </si>
  <si>
    <t>North Venice</t>
  </si>
  <si>
    <t>Magneti</t>
  </si>
  <si>
    <t>magneti.com</t>
  </si>
  <si>
    <t>209.2065</t>
  </si>
  <si>
    <t>Pharmapacks</t>
  </si>
  <si>
    <t>pharmapacks.com</t>
  </si>
  <si>
    <t>206.1 Million</t>
  </si>
  <si>
    <t>209.1756</t>
  </si>
  <si>
    <t>Higher Logic</t>
  </si>
  <si>
    <t>higherlogic.com</t>
  </si>
  <si>
    <t>59.6 Million</t>
  </si>
  <si>
    <t>209.0306</t>
  </si>
  <si>
    <t>Stewardship</t>
  </si>
  <si>
    <t>moneywellrooted.com</t>
  </si>
  <si>
    <t>208.9951</t>
  </si>
  <si>
    <t>InRhythm</t>
  </si>
  <si>
    <t>inrhythm.com</t>
  </si>
  <si>
    <t>208.7608</t>
  </si>
  <si>
    <t>RoundTower Technologies</t>
  </si>
  <si>
    <t>roundtower.com</t>
  </si>
  <si>
    <t>445.6 Million</t>
  </si>
  <si>
    <t>208.5325</t>
  </si>
  <si>
    <t>Brandlive</t>
  </si>
  <si>
    <t>brand.live</t>
  </si>
  <si>
    <t>208.5264</t>
  </si>
  <si>
    <t>Reliant Vision Group</t>
  </si>
  <si>
    <t>http://reliantvision.com</t>
  </si>
  <si>
    <t>208.4482</t>
  </si>
  <si>
    <t>Meredith Lodging</t>
  </si>
  <si>
    <t>meredithlodging.com</t>
  </si>
  <si>
    <t>208.0175</t>
  </si>
  <si>
    <t>Lincoln City</t>
  </si>
  <si>
    <t>Energy Lighting Services</t>
  </si>
  <si>
    <t>energylightingservices.com</t>
  </si>
  <si>
    <t>207.9583</t>
  </si>
  <si>
    <t>Hendersonville</t>
  </si>
  <si>
    <t>Felix Media Solutions</t>
  </si>
  <si>
    <t>felixmediasolutions.com</t>
  </si>
  <si>
    <t>207.8928</t>
  </si>
  <si>
    <t>Pye-Barker Fire</t>
  </si>
  <si>
    <t>pyebarkerfire.com</t>
  </si>
  <si>
    <t>67.4 Million</t>
  </si>
  <si>
    <t>207.8745</t>
  </si>
  <si>
    <t>ConnXus</t>
  </si>
  <si>
    <t>connxus.com</t>
  </si>
  <si>
    <t>207.7844</t>
  </si>
  <si>
    <t>VEA Foods</t>
  </si>
  <si>
    <t>farmo.com</t>
  </si>
  <si>
    <t>207.6498</t>
  </si>
  <si>
    <t>Cantor Property Services</t>
  </si>
  <si>
    <t>flooringmemphis.com</t>
  </si>
  <si>
    <t>207.5937</t>
  </si>
  <si>
    <t>Memphis</t>
  </si>
  <si>
    <t>Trade Ideas</t>
  </si>
  <si>
    <t>trade-ideas.com</t>
  </si>
  <si>
    <t>207.415</t>
  </si>
  <si>
    <t>Encinitas</t>
  </si>
  <si>
    <t>Dovel Technologies</t>
  </si>
  <si>
    <t>doveltech.com</t>
  </si>
  <si>
    <t>209.7 Million</t>
  </si>
  <si>
    <t>207.3488</t>
  </si>
  <si>
    <t>ProfitOptics</t>
  </si>
  <si>
    <t>http://profitoptics.com</t>
  </si>
  <si>
    <t>207.3394</t>
  </si>
  <si>
    <t>IronArch Technology</t>
  </si>
  <si>
    <t>ironarchtechnology.com</t>
  </si>
  <si>
    <t>207.2513</t>
  </si>
  <si>
    <t>IT Veterans</t>
  </si>
  <si>
    <t>itveterans.com</t>
  </si>
  <si>
    <t>207.183</t>
  </si>
  <si>
    <t>Brother's Mechanical</t>
  </si>
  <si>
    <t>bmechanicalinc.com</t>
  </si>
  <si>
    <t>55.7 Million</t>
  </si>
  <si>
    <t>206.3214</t>
  </si>
  <si>
    <t>Lorton</t>
  </si>
  <si>
    <t>Allturna</t>
  </si>
  <si>
    <t>allturna.com</t>
  </si>
  <si>
    <t>206.233</t>
  </si>
  <si>
    <t>Doylestown</t>
  </si>
  <si>
    <t>Ryan Insurance Services</t>
  </si>
  <si>
    <t>ryaninsuresstaffing.com</t>
  </si>
  <si>
    <t>206.219</t>
  </si>
  <si>
    <t>CPR1</t>
  </si>
  <si>
    <t>aedtotalsolution.com</t>
  </si>
  <si>
    <t>206.1712</t>
  </si>
  <si>
    <t>Noury Construction</t>
  </si>
  <si>
    <t>nouryconstruction.com</t>
  </si>
  <si>
    <t>206.154</t>
  </si>
  <si>
    <t>Leading Edge Aviation</t>
  </si>
  <si>
    <t>flyleadingedge.com</t>
  </si>
  <si>
    <t>206.1425</t>
  </si>
  <si>
    <t>BEND</t>
  </si>
  <si>
    <t>SOR Technology</t>
  </si>
  <si>
    <t>sortechnology.com</t>
  </si>
  <si>
    <t>99.4 Million</t>
  </si>
  <si>
    <t>206.1146</t>
  </si>
  <si>
    <t>Stake Center Locating</t>
  </si>
  <si>
    <t>stakecenter.com</t>
  </si>
  <si>
    <t>71.1 Million</t>
  </si>
  <si>
    <t>206.1056</t>
  </si>
  <si>
    <t>Kernersville</t>
  </si>
  <si>
    <t>Conversica</t>
  </si>
  <si>
    <t>conversica.com</t>
  </si>
  <si>
    <t>38.1 Million</t>
  </si>
  <si>
    <t>206.1028</t>
  </si>
  <si>
    <t>SkyRun Vacation Rentals</t>
  </si>
  <si>
    <t>skyrun.com</t>
  </si>
  <si>
    <t>19.3 Million</t>
  </si>
  <si>
    <t>206.0553</t>
  </si>
  <si>
    <t>G-Squared Partners</t>
  </si>
  <si>
    <t>gsquaredcfo.com</t>
  </si>
  <si>
    <t>206.0151</t>
  </si>
  <si>
    <t>Fort Washington</t>
  </si>
  <si>
    <t>Benzer Pharmacy</t>
  </si>
  <si>
    <t>benzerpharmacy.com</t>
  </si>
  <si>
    <t>352.3 Million</t>
  </si>
  <si>
    <t>206.0046</t>
  </si>
  <si>
    <t>Cultiva</t>
  </si>
  <si>
    <t>cultiva.com</t>
  </si>
  <si>
    <t>205.9907</t>
  </si>
  <si>
    <t>SRP Environmental</t>
  </si>
  <si>
    <t>srpenvironmental.com</t>
  </si>
  <si>
    <t>205.9258</t>
  </si>
  <si>
    <t>Louisiana</t>
  </si>
  <si>
    <t>EnTouch Controls</t>
  </si>
  <si>
    <t>entouchcontrols.com</t>
  </si>
  <si>
    <t>205.8484</t>
  </si>
  <si>
    <t>Richardson</t>
  </si>
  <si>
    <t>Little Sunshine's Playhouse</t>
  </si>
  <si>
    <t>littlesunshine.com</t>
  </si>
  <si>
    <t>205.7924</t>
  </si>
  <si>
    <t>Mark Spain Real Estate</t>
  </si>
  <si>
    <t>markspain.com</t>
  </si>
  <si>
    <t>205.6742</t>
  </si>
  <si>
    <t>Coast Medical Service</t>
  </si>
  <si>
    <t>coastmedicalservice.com</t>
  </si>
  <si>
    <t>205.587</t>
  </si>
  <si>
    <t>The Salas Team</t>
  </si>
  <si>
    <t>searchhomesinforthood.com</t>
  </si>
  <si>
    <t>205.5716</t>
  </si>
  <si>
    <t>Killeen</t>
  </si>
  <si>
    <t>McClure</t>
  </si>
  <si>
    <t>mecresults.com</t>
  </si>
  <si>
    <t>205.4643</t>
  </si>
  <si>
    <t>SinglePoint Global</t>
  </si>
  <si>
    <t>singlepointglobal.com</t>
  </si>
  <si>
    <t>205.4482</t>
  </si>
  <si>
    <t>Bubbies Homemade Ice Cream and Desserts</t>
  </si>
  <si>
    <t>bubbiesicecream.com</t>
  </si>
  <si>
    <t>205.4465</t>
  </si>
  <si>
    <t>DayBlink Consulting</t>
  </si>
  <si>
    <t>dayblink.com</t>
  </si>
  <si>
    <t>205.4294</t>
  </si>
  <si>
    <t>Scanco Software</t>
  </si>
  <si>
    <t>scanco.com</t>
  </si>
  <si>
    <t>205.3401</t>
  </si>
  <si>
    <t>Nokomis</t>
  </si>
  <si>
    <t>beMatrix USA</t>
  </si>
  <si>
    <t>bematrix.us</t>
  </si>
  <si>
    <t>205.1964</t>
  </si>
  <si>
    <t>Hindsight Software Solutions</t>
  </si>
  <si>
    <t>hissinc.com</t>
  </si>
  <si>
    <t>205.036</t>
  </si>
  <si>
    <t>Otter's Chicken</t>
  </si>
  <si>
    <t>otterschicken.com</t>
  </si>
  <si>
    <t>204.9546</t>
  </si>
  <si>
    <t>Reputation.com</t>
  </si>
  <si>
    <t>reputation.com</t>
  </si>
  <si>
    <t>45.7 Million</t>
  </si>
  <si>
    <t>204.8575</t>
  </si>
  <si>
    <t>TBX</t>
  </si>
  <si>
    <t>tbxbenefits.com</t>
  </si>
  <si>
    <t>204.8028</t>
  </si>
  <si>
    <t>Ivalua</t>
  </si>
  <si>
    <t>ivalua.com</t>
  </si>
  <si>
    <t>73.5 Million</t>
  </si>
  <si>
    <t>204.6828</t>
  </si>
  <si>
    <t>Gold Medal Pools</t>
  </si>
  <si>
    <t>goldmedalpools.com</t>
  </si>
  <si>
    <t>204.4884</t>
  </si>
  <si>
    <t>Carnivore Meat Company</t>
  </si>
  <si>
    <t>vitalessentialsraw.com</t>
  </si>
  <si>
    <t>204.3721</t>
  </si>
  <si>
    <t>Denver Design Build</t>
  </si>
  <si>
    <t>http://denverbuild.com</t>
  </si>
  <si>
    <t>204.3315</t>
  </si>
  <si>
    <t>BioAgilytix</t>
  </si>
  <si>
    <t>bioagilytix.com</t>
  </si>
  <si>
    <t>57 Million</t>
  </si>
  <si>
    <t>204.1812</t>
  </si>
  <si>
    <t>Eight Oh Two Marketing</t>
  </si>
  <si>
    <t>eightohtwo.com</t>
  </si>
  <si>
    <t>VT</t>
  </si>
  <si>
    <t>204.1746</t>
  </si>
  <si>
    <t>Bennington</t>
  </si>
  <si>
    <t>Synapse Business Systems</t>
  </si>
  <si>
    <t>synapsebsystems.com</t>
  </si>
  <si>
    <t>204.0911</t>
  </si>
  <si>
    <t>Within Interior Design</t>
  </si>
  <si>
    <t>withindesigns.com</t>
  </si>
  <si>
    <t>204.0229</t>
  </si>
  <si>
    <t>Norfolk</t>
  </si>
  <si>
    <t>Sigma Tax Pro</t>
  </si>
  <si>
    <t>sigmataxpro.com</t>
  </si>
  <si>
    <t>203.9826</t>
  </si>
  <si>
    <t>Delray Beach</t>
  </si>
  <si>
    <t>CC&amp;D</t>
  </si>
  <si>
    <t>buildithouston.com</t>
  </si>
  <si>
    <t>203.9808</t>
  </si>
  <si>
    <t>The HCI Group</t>
  </si>
  <si>
    <t>thehcigroup.com</t>
  </si>
  <si>
    <t>229.8 Million</t>
  </si>
  <si>
    <t>203.5975</t>
  </si>
  <si>
    <t>Texan Allergy and Sinus Center</t>
  </si>
  <si>
    <t>texanallergy.com</t>
  </si>
  <si>
    <t>26.7 Million</t>
  </si>
  <si>
    <t>203.4335</t>
  </si>
  <si>
    <t>NEwhere</t>
  </si>
  <si>
    <t>cbdfx.com</t>
  </si>
  <si>
    <t>203.4088</t>
  </si>
  <si>
    <t>chatsworth</t>
  </si>
  <si>
    <t>TeleVoIPs</t>
  </si>
  <si>
    <t>televoips.com</t>
  </si>
  <si>
    <t>203.3384</t>
  </si>
  <si>
    <t>Furniture Clinic</t>
  </si>
  <si>
    <t>furnitureclinic.com</t>
  </si>
  <si>
    <t>202.9789</t>
  </si>
  <si>
    <t>Kline Home Exteriors</t>
  </si>
  <si>
    <t>klinehomeexteriors.com</t>
  </si>
  <si>
    <t>202.8894</t>
  </si>
  <si>
    <t>Dundee</t>
  </si>
  <si>
    <t>GP Transco</t>
  </si>
  <si>
    <t>gptransco.com</t>
  </si>
  <si>
    <t>84.9 Million</t>
  </si>
  <si>
    <t>202.3411</t>
  </si>
  <si>
    <t>Darien</t>
  </si>
  <si>
    <t>Legalpeople/The Partners Group</t>
  </si>
  <si>
    <t>legalpeoplegroup.com</t>
  </si>
  <si>
    <t>202.3257</t>
  </si>
  <si>
    <t>FountainheadME</t>
  </si>
  <si>
    <t>http://fountainheadme.com</t>
  </si>
  <si>
    <t>202.3251</t>
  </si>
  <si>
    <t>Blue Sky IT Partners</t>
  </si>
  <si>
    <t>blueskyitpartners.com</t>
  </si>
  <si>
    <t>202.265</t>
  </si>
  <si>
    <t>Wizard Labels</t>
  </si>
  <si>
    <t>wizardlabels.com</t>
  </si>
  <si>
    <t>202.2631</t>
  </si>
  <si>
    <t>Golden</t>
  </si>
  <si>
    <t>Trust Security Services</t>
  </si>
  <si>
    <t>protectedbytrust.com</t>
  </si>
  <si>
    <t>202.1093</t>
  </si>
  <si>
    <t>Baby Bling</t>
  </si>
  <si>
    <t>babyblingbows.com</t>
  </si>
  <si>
    <t>202.0836</t>
  </si>
  <si>
    <t>DirectDefense</t>
  </si>
  <si>
    <t>directdefense.com</t>
  </si>
  <si>
    <t>201.9266</t>
  </si>
  <si>
    <t>Englewood</t>
  </si>
  <si>
    <t>CrossCountry Mortgage</t>
  </si>
  <si>
    <t>crosscountrymortgage.com</t>
  </si>
  <si>
    <t>333.4 Million</t>
  </si>
  <si>
    <t>201.9238</t>
  </si>
  <si>
    <t>Brecksville</t>
  </si>
  <si>
    <t>LGCY Power</t>
  </si>
  <si>
    <t>lgcypower.com</t>
  </si>
  <si>
    <t>46.8 Million</t>
  </si>
  <si>
    <t>201.8173</t>
  </si>
  <si>
    <t>Seneca Resources</t>
  </si>
  <si>
    <t>senecahq.com</t>
  </si>
  <si>
    <t>201.7699</t>
  </si>
  <si>
    <t>ProLink Staffing</t>
  </si>
  <si>
    <t>prolinkstaff.com</t>
  </si>
  <si>
    <t>82.5 Million</t>
  </si>
  <si>
    <t>201.5518</t>
  </si>
  <si>
    <t>Cincinnati, OH</t>
  </si>
  <si>
    <t>Pinnacle Furnished Suites</t>
  </si>
  <si>
    <t>pfsuites.com</t>
  </si>
  <si>
    <t>201.3768</t>
  </si>
  <si>
    <t>Sportsdigita</t>
  </si>
  <si>
    <t>sportsdigita.com</t>
  </si>
  <si>
    <t>201.3731</t>
  </si>
  <si>
    <t>Nationwide Logistics</t>
  </si>
  <si>
    <t>nationwidelogistics.net</t>
  </si>
  <si>
    <t>74 Million</t>
  </si>
  <si>
    <t>201.2344</t>
  </si>
  <si>
    <t>Teleradiology Specialists</t>
  </si>
  <si>
    <t>http://teleradiologyspecialists.com</t>
  </si>
  <si>
    <t>201.1783</t>
  </si>
  <si>
    <t>Owenby Law</t>
  </si>
  <si>
    <t>owenbylaw.com</t>
  </si>
  <si>
    <t>201.1607</t>
  </si>
  <si>
    <t>Orange Park</t>
  </si>
  <si>
    <t>121 USA</t>
  </si>
  <si>
    <t>121corp.com</t>
  </si>
  <si>
    <t>201.1369</t>
  </si>
  <si>
    <t>Honest Abe Roofing</t>
  </si>
  <si>
    <t>honestaberoofing.com</t>
  </si>
  <si>
    <t>201.1262</t>
  </si>
  <si>
    <t>Terre Haute</t>
  </si>
  <si>
    <t>Moore Solar / Heating / Cooling</t>
  </si>
  <si>
    <t>moorehvac.com</t>
  </si>
  <si>
    <t>201.0986</t>
  </si>
  <si>
    <t>The K Company Realty</t>
  </si>
  <si>
    <t>kcorealty.com</t>
  </si>
  <si>
    <t>200.9533</t>
  </si>
  <si>
    <t>Perpetual:</t>
  </si>
  <si>
    <t>https://beperpetual.com</t>
  </si>
  <si>
    <t>200.9339</t>
  </si>
  <si>
    <t>Eglentowicz Demoliiton</t>
  </si>
  <si>
    <t>eglentowicz.com</t>
  </si>
  <si>
    <t>200.879</t>
  </si>
  <si>
    <t>Kearny</t>
  </si>
  <si>
    <t>Southern Striping Solutions</t>
  </si>
  <si>
    <t>southfloridamilling.com</t>
  </si>
  <si>
    <t>200.7064</t>
  </si>
  <si>
    <t>Provision Insurnace Group</t>
  </si>
  <si>
    <t>provisionagency.com</t>
  </si>
  <si>
    <t>200.4909</t>
  </si>
  <si>
    <t>bingham farms</t>
  </si>
  <si>
    <t>Rethink Autism</t>
  </si>
  <si>
    <t>rethinkfirst.com</t>
  </si>
  <si>
    <t>200.3997</t>
  </si>
  <si>
    <t>WesternTechSystems</t>
  </si>
  <si>
    <t>westerntechsystems.com</t>
  </si>
  <si>
    <t>146.5 Million</t>
  </si>
  <si>
    <t>200.2889</t>
  </si>
  <si>
    <t>Coppell</t>
  </si>
  <si>
    <t>Alliance Family of Companies</t>
  </si>
  <si>
    <t>afcompanies.com</t>
  </si>
  <si>
    <t>200.2047</t>
  </si>
  <si>
    <t>RKC Products</t>
  </si>
  <si>
    <t>rkcproducts.com</t>
  </si>
  <si>
    <t>199.9173</t>
  </si>
  <si>
    <t>Hilgers Graben</t>
  </si>
  <si>
    <t>hilgersgraben.com</t>
  </si>
  <si>
    <t>199.771</t>
  </si>
  <si>
    <t>Paradise Exteriors</t>
  </si>
  <si>
    <t>paradiseexteriors.com</t>
  </si>
  <si>
    <t>37.4 Million</t>
  </si>
  <si>
    <t>199.7087</t>
  </si>
  <si>
    <t>Boynton Beach</t>
  </si>
  <si>
    <t>Big Elk Energy Systems</t>
  </si>
  <si>
    <t>bigelk.com</t>
  </si>
  <si>
    <t>31.9 Million</t>
  </si>
  <si>
    <t>199.6259</t>
  </si>
  <si>
    <t>POTENZA</t>
  </si>
  <si>
    <t>potenzainc.com</t>
  </si>
  <si>
    <t>199.622</t>
  </si>
  <si>
    <t>ProScribe</t>
  </si>
  <si>
    <t>proscribemd.com</t>
  </si>
  <si>
    <t>23.1 Million</t>
  </si>
  <si>
    <t>199.6019</t>
  </si>
  <si>
    <t>Superior Print and Exhibit</t>
  </si>
  <si>
    <t>superiorprintandexhibit.com</t>
  </si>
  <si>
    <t>199.5614</t>
  </si>
  <si>
    <t>Sidebench</t>
  </si>
  <si>
    <t>sidebench.com</t>
  </si>
  <si>
    <t>199.5339</t>
  </si>
  <si>
    <t>Skin by Lovely</t>
  </si>
  <si>
    <t>skinbylovely.com</t>
  </si>
  <si>
    <t>199.5137</t>
  </si>
  <si>
    <t>Custom Pro Logistics</t>
  </si>
  <si>
    <t>customprologistics.com</t>
  </si>
  <si>
    <t>199.4556</t>
  </si>
  <si>
    <t>Orange Tree Staffing</t>
  </si>
  <si>
    <t>orangetreestaffing.com</t>
  </si>
  <si>
    <t>199.4518</t>
  </si>
  <si>
    <t>Northwest Career College</t>
  </si>
  <si>
    <t>northwestcareercollege.edu</t>
  </si>
  <si>
    <t>199.4225</t>
  </si>
  <si>
    <t>Apto</t>
  </si>
  <si>
    <t>apto.com</t>
  </si>
  <si>
    <t>199.1208</t>
  </si>
  <si>
    <t>Opus Agency</t>
  </si>
  <si>
    <t>opusagency.com</t>
  </si>
  <si>
    <t>140.7 Million</t>
  </si>
  <si>
    <t>199.0779</t>
  </si>
  <si>
    <t>Beaverton</t>
  </si>
  <si>
    <t>All In One Custom Renovations</t>
  </si>
  <si>
    <t>renovateit.com</t>
  </si>
  <si>
    <t>198.6016</t>
  </si>
  <si>
    <t>Howell</t>
  </si>
  <si>
    <t>CloudSmartz</t>
  </si>
  <si>
    <t>cloudsmartz.com</t>
  </si>
  <si>
    <t>198.5783</t>
  </si>
  <si>
    <t>Premier Logistics Partners</t>
  </si>
  <si>
    <t>plplogistics.com</t>
  </si>
  <si>
    <t>198.4644</t>
  </si>
  <si>
    <t>Johns Creek</t>
  </si>
  <si>
    <t>Infoverity</t>
  </si>
  <si>
    <t>htttp://infoverity.com</t>
  </si>
  <si>
    <t>198.4533</t>
  </si>
  <si>
    <t>Centralized Service</t>
  </si>
  <si>
    <t>bobateadirect.com</t>
  </si>
  <si>
    <t>198.3601</t>
  </si>
  <si>
    <t>Highlands Ranch</t>
  </si>
  <si>
    <t>Capstone Fire &amp; Safety</t>
  </si>
  <si>
    <t>capstonefire.com</t>
  </si>
  <si>
    <t>198.3195</t>
  </si>
  <si>
    <t>Escondido</t>
  </si>
  <si>
    <t>Retail Cloud Technologies</t>
  </si>
  <si>
    <t>teamworkrcommerce.com</t>
  </si>
  <si>
    <t>198.3176</t>
  </si>
  <si>
    <t>Maui Resort Rentals</t>
  </si>
  <si>
    <t>mauiresortrentals.com</t>
  </si>
  <si>
    <t>HI</t>
  </si>
  <si>
    <t>198.2522</t>
  </si>
  <si>
    <t>Lahaina</t>
  </si>
  <si>
    <t>SimplePart</t>
  </si>
  <si>
    <t>simplepart.com</t>
  </si>
  <si>
    <t>198.1821</t>
  </si>
  <si>
    <t>MFI Medical Equipment</t>
  </si>
  <si>
    <t>mfimedical.com</t>
  </si>
  <si>
    <t>198.1755</t>
  </si>
  <si>
    <t>Back at You</t>
  </si>
  <si>
    <t>http://backatyou.com</t>
  </si>
  <si>
    <t>197.9975</t>
  </si>
  <si>
    <t>Futuri Media</t>
  </si>
  <si>
    <t>futurimedia.com</t>
  </si>
  <si>
    <t>197.9247</t>
  </si>
  <si>
    <t>Seven Hills</t>
  </si>
  <si>
    <t>Scotlynn USA Division</t>
  </si>
  <si>
    <t>scotlynn.com</t>
  </si>
  <si>
    <t>192.8 Million</t>
  </si>
  <si>
    <t>197.8103</t>
  </si>
  <si>
    <t>Millennium Trust Company</t>
  </si>
  <si>
    <t>mtrustcompany.com</t>
  </si>
  <si>
    <t>141.9 Million</t>
  </si>
  <si>
    <t>197.8075</t>
  </si>
  <si>
    <t>CapGrow Partners</t>
  </si>
  <si>
    <t>capgrowpartners.com</t>
  </si>
  <si>
    <t>197.7221</t>
  </si>
  <si>
    <t>Marathon Strategies</t>
  </si>
  <si>
    <t>http://marathonstrategies.com</t>
  </si>
  <si>
    <t>10.8 Million</t>
  </si>
  <si>
    <t>197.5924</t>
  </si>
  <si>
    <t>Marketing Genome</t>
  </si>
  <si>
    <t>marketinggenome.com</t>
  </si>
  <si>
    <t>197.4743</t>
  </si>
  <si>
    <t>Asbury Park</t>
  </si>
  <si>
    <t>RSB Environmental</t>
  </si>
  <si>
    <t>rsbenv.com</t>
  </si>
  <si>
    <t>197.2403</t>
  </si>
  <si>
    <t>Swiss American CDMO</t>
  </si>
  <si>
    <t>swissamericancdmo.com</t>
  </si>
  <si>
    <t>76 Million</t>
  </si>
  <si>
    <t>197.0512</t>
  </si>
  <si>
    <t>Carrollton</t>
  </si>
  <si>
    <t>J.W. Logistics</t>
  </si>
  <si>
    <t>jwlogistics.com</t>
  </si>
  <si>
    <t>314.3 Million</t>
  </si>
  <si>
    <t>196.886</t>
  </si>
  <si>
    <t>Peak Properties Group</t>
  </si>
  <si>
    <t>soldbypeak.com</t>
  </si>
  <si>
    <t>196.7804</t>
  </si>
  <si>
    <t>The Ventus Network</t>
  </si>
  <si>
    <t>goleansixsigma.com</t>
  </si>
  <si>
    <t>196.6976</t>
  </si>
  <si>
    <t>Ewa Beach</t>
  </si>
  <si>
    <t>BiggerPockets</t>
  </si>
  <si>
    <t>biggerpockets.com</t>
  </si>
  <si>
    <t>196.5602</t>
  </si>
  <si>
    <t>Oasys</t>
  </si>
  <si>
    <t>oasysic.com</t>
  </si>
  <si>
    <t>196.5007</t>
  </si>
  <si>
    <t>Williamsburg Enterprises</t>
  </si>
  <si>
    <t>williamsburgent.com</t>
  </si>
  <si>
    <t>196.385</t>
  </si>
  <si>
    <t>Elite Events &amp; Rentals</t>
  </si>
  <si>
    <t>eliteeventsandrentals.com</t>
  </si>
  <si>
    <t>196.3738</t>
  </si>
  <si>
    <t>Estrella Franchising</t>
  </si>
  <si>
    <t>http://estrellainsurance.com</t>
  </si>
  <si>
    <t>62.2 Million</t>
  </si>
  <si>
    <t>196.2958</t>
  </si>
  <si>
    <t>Merit Financial Group</t>
  </si>
  <si>
    <t>meritfa.com</t>
  </si>
  <si>
    <t>196.0968</t>
  </si>
  <si>
    <t>Luxury Living Chicago Realty</t>
  </si>
  <si>
    <t>luxurychicagoapartments.com</t>
  </si>
  <si>
    <t>196.0406</t>
  </si>
  <si>
    <t>Benton Roofing</t>
  </si>
  <si>
    <t>bentonroofing.com</t>
  </si>
  <si>
    <t>26.8 Million</t>
  </si>
  <si>
    <t>196.0311</t>
  </si>
  <si>
    <t>East Flat Rock</t>
  </si>
  <si>
    <t>Graham Technologies</t>
  </si>
  <si>
    <t>graham-tech.net</t>
  </si>
  <si>
    <t>196.0065</t>
  </si>
  <si>
    <t>Cognitus Consulting</t>
  </si>
  <si>
    <t>cognitusconsulting.com</t>
  </si>
  <si>
    <t>195.9236</t>
  </si>
  <si>
    <t>Data Canopy Colocation</t>
  </si>
  <si>
    <t>http://datacanopy.com</t>
  </si>
  <si>
    <t>195.9043</t>
  </si>
  <si>
    <t>Farwell</t>
  </si>
  <si>
    <t>gofarwell.com</t>
  </si>
  <si>
    <t>195.777</t>
  </si>
  <si>
    <t>Sunpro Solar</t>
  </si>
  <si>
    <t>gosunpro.com</t>
  </si>
  <si>
    <t>56.7 Million</t>
  </si>
  <si>
    <t>195.7239</t>
  </si>
  <si>
    <t>Mandeville</t>
  </si>
  <si>
    <t>Denny Cherry &amp; Associates Consulting</t>
  </si>
  <si>
    <t>dcac.com</t>
  </si>
  <si>
    <t>195.6733</t>
  </si>
  <si>
    <t>Challas Group</t>
  </si>
  <si>
    <t>challasgroup.com</t>
  </si>
  <si>
    <t>195.6186</t>
  </si>
  <si>
    <t>NORTHBROOK</t>
  </si>
  <si>
    <t>Vertex Global Solutions</t>
  </si>
  <si>
    <t>vertexglobalsolutions.com</t>
  </si>
  <si>
    <t>195.6062</t>
  </si>
  <si>
    <t>rewardStyle</t>
  </si>
  <si>
    <t>rewardstyle.com</t>
  </si>
  <si>
    <t>195.5148</t>
  </si>
  <si>
    <t>Austin Capital Bank</t>
  </si>
  <si>
    <t>austincapitalbank.com</t>
  </si>
  <si>
    <t>195.4403</t>
  </si>
  <si>
    <t>Culprit Creative</t>
  </si>
  <si>
    <t>culpritcreative.com</t>
  </si>
  <si>
    <t>195.4105</t>
  </si>
  <si>
    <t>Doing Good Works</t>
  </si>
  <si>
    <t>doinggoodworks.com</t>
  </si>
  <si>
    <t>195.311</t>
  </si>
  <si>
    <t>Universal Language Service</t>
  </si>
  <si>
    <t>ulsonline.net</t>
  </si>
  <si>
    <t>195.2038</t>
  </si>
  <si>
    <t>UNA</t>
  </si>
  <si>
    <t>una.com</t>
  </si>
  <si>
    <t>195.1257</t>
  </si>
  <si>
    <t>Isenberg Bath Corporation</t>
  </si>
  <si>
    <t>isenbergfaucets.com</t>
  </si>
  <si>
    <t>195.0805</t>
  </si>
  <si>
    <t>Mightily</t>
  </si>
  <si>
    <t>mightily.com</t>
  </si>
  <si>
    <t>194.976</t>
  </si>
  <si>
    <t>Quantum Dynamics</t>
  </si>
  <si>
    <t>quantumdynamics365.com</t>
  </si>
  <si>
    <t>194.8681</t>
  </si>
  <si>
    <t>Lake Forest</t>
  </si>
  <si>
    <t>Greasecycle</t>
  </si>
  <si>
    <t>grease-cycle.com</t>
  </si>
  <si>
    <t>194.865</t>
  </si>
  <si>
    <t>Dizzion</t>
  </si>
  <si>
    <t>dizzion.com</t>
  </si>
  <si>
    <t>194.8307</t>
  </si>
  <si>
    <t>Huss Brewing</t>
  </si>
  <si>
    <t>hussbrewing.com</t>
  </si>
  <si>
    <t>194.8275</t>
  </si>
  <si>
    <t>GrayMatter</t>
  </si>
  <si>
    <t>graymattersystems.com</t>
  </si>
  <si>
    <t>194.6843</t>
  </si>
  <si>
    <t>Warrendale</t>
  </si>
  <si>
    <t>J2 Solutions</t>
  </si>
  <si>
    <t>j2solutionsinc.com</t>
  </si>
  <si>
    <t>194.6381</t>
  </si>
  <si>
    <t>ProviderTrust</t>
  </si>
  <si>
    <t>providertrust.com</t>
  </si>
  <si>
    <t>194.4515</t>
  </si>
  <si>
    <t>Diversified Conveyors International</t>
  </si>
  <si>
    <t>diversifiedconveyors.com</t>
  </si>
  <si>
    <t>450.9 Million</t>
  </si>
  <si>
    <t>194.432</t>
  </si>
  <si>
    <t>Structure Ventures</t>
  </si>
  <si>
    <t>structure-nyc.com</t>
  </si>
  <si>
    <t>194.2989</t>
  </si>
  <si>
    <t>Inbenta Holdings</t>
  </si>
  <si>
    <t>inbenta.com</t>
  </si>
  <si>
    <t>194.2851</t>
  </si>
  <si>
    <t>Spartan Value Investors</t>
  </si>
  <si>
    <t>spartaninvest.com</t>
  </si>
  <si>
    <t>25.7 Million</t>
  </si>
  <si>
    <t>194.2513</t>
  </si>
  <si>
    <t>Flexible Staffing of Georgia</t>
  </si>
  <si>
    <t>flxstaffing.com</t>
  </si>
  <si>
    <t>194.2362</t>
  </si>
  <si>
    <t>Chicken Salad Chick</t>
  </si>
  <si>
    <t>chickensaladchick.com</t>
  </si>
  <si>
    <t>194.2189</t>
  </si>
  <si>
    <t>Double A Labs</t>
  </si>
  <si>
    <t>doublealabs.com</t>
  </si>
  <si>
    <t>194.0644</t>
  </si>
  <si>
    <t>QC Manufacturing</t>
  </si>
  <si>
    <t>quietcoolsystems.com</t>
  </si>
  <si>
    <t>193.9039</t>
  </si>
  <si>
    <t>Heartcore Women</t>
  </si>
  <si>
    <t>heartcorebusiness.com</t>
  </si>
  <si>
    <t>193.8396</t>
  </si>
  <si>
    <t>Nou Systems</t>
  </si>
  <si>
    <t>http://nou-systems.com</t>
  </si>
  <si>
    <t>23.2 Million</t>
  </si>
  <si>
    <t>193.8229</t>
  </si>
  <si>
    <t>HUNTSVILLE</t>
  </si>
  <si>
    <t>The Bachrach Group</t>
  </si>
  <si>
    <t>http://bachrachgroup.com</t>
  </si>
  <si>
    <t>52.1 Million</t>
  </si>
  <si>
    <t>193.7634</t>
  </si>
  <si>
    <t>Madwire</t>
  </si>
  <si>
    <t>madwire.com</t>
  </si>
  <si>
    <t>90.6 Million</t>
  </si>
  <si>
    <t>193.6822</t>
  </si>
  <si>
    <t>Fort Collins</t>
  </si>
  <si>
    <t>MacGregor Partners</t>
  </si>
  <si>
    <t>macgregorpartners.com</t>
  </si>
  <si>
    <t>193.5897</t>
  </si>
  <si>
    <t>Taktik Logistics Group</t>
  </si>
  <si>
    <t>http://taktikgroup.com</t>
  </si>
  <si>
    <t>193.4797</t>
  </si>
  <si>
    <t>Americord Registry</t>
  </si>
  <si>
    <t>americordblood.com</t>
  </si>
  <si>
    <t>193.4243</t>
  </si>
  <si>
    <t>Z Transportation</t>
  </si>
  <si>
    <t>ztransport.net</t>
  </si>
  <si>
    <t>22.4 Million</t>
  </si>
  <si>
    <t>193.2724</t>
  </si>
  <si>
    <t>Wharton</t>
  </si>
  <si>
    <t>Accelerated Growth Advisors</t>
  </si>
  <si>
    <t>acceleratedgrowth.com</t>
  </si>
  <si>
    <t>193.2286</t>
  </si>
  <si>
    <t>OrthoFi</t>
  </si>
  <si>
    <t>orthofi.com</t>
  </si>
  <si>
    <t>193.1156</t>
  </si>
  <si>
    <t>Savewize Wholesale Distribution</t>
  </si>
  <si>
    <t>savewize.com</t>
  </si>
  <si>
    <t>192.9173</t>
  </si>
  <si>
    <t>HOWELL</t>
  </si>
  <si>
    <t>Smarsh</t>
  </si>
  <si>
    <t>smarsh.com</t>
  </si>
  <si>
    <t>111.4 Million</t>
  </si>
  <si>
    <t>192.5793</t>
  </si>
  <si>
    <t>The Flyway Companies</t>
  </si>
  <si>
    <t>flywaysc.com</t>
  </si>
  <si>
    <t>192.1723</t>
  </si>
  <si>
    <t>SmartBug Media</t>
  </si>
  <si>
    <t>smartbugmedia.com</t>
  </si>
  <si>
    <t>192.0765</t>
  </si>
  <si>
    <t>Open Influence</t>
  </si>
  <si>
    <t>openinfluence.com</t>
  </si>
  <si>
    <t>191.9722</t>
  </si>
  <si>
    <t>SEO Werkz</t>
  </si>
  <si>
    <t>seowerkz.com</t>
  </si>
  <si>
    <t>191.7296</t>
  </si>
  <si>
    <t>Riverton</t>
  </si>
  <si>
    <t>YellowTelescope/SEOversite/iScreamSocialMedia</t>
  </si>
  <si>
    <t>yellowtelescope.com</t>
  </si>
  <si>
    <t>191.5036</t>
  </si>
  <si>
    <t>Conserva Irrigation Franchising</t>
  </si>
  <si>
    <t>conservairrigation.com</t>
  </si>
  <si>
    <t>191.4705</t>
  </si>
  <si>
    <t>2nd Family</t>
  </si>
  <si>
    <t>2ndfamily.com</t>
  </si>
  <si>
    <t>191.4405</t>
  </si>
  <si>
    <t>ELDERSBURG</t>
  </si>
  <si>
    <t>BeatBox Beverages</t>
  </si>
  <si>
    <t>beatboxbeverages.com</t>
  </si>
  <si>
    <t>191.2592</t>
  </si>
  <si>
    <t>Apex Energy Solutions Georgia</t>
  </si>
  <si>
    <t>http://apexenergygroup.com/</t>
  </si>
  <si>
    <t>191.2535</t>
  </si>
  <si>
    <t>Cava Companies</t>
  </si>
  <si>
    <t>cavacompanies.com</t>
  </si>
  <si>
    <t>191.2516</t>
  </si>
  <si>
    <t>Dribbble</t>
  </si>
  <si>
    <t>dribbble.com</t>
  </si>
  <si>
    <t>191.1625</t>
  </si>
  <si>
    <t>Incredible Technologies</t>
  </si>
  <si>
    <t>itsgames.com</t>
  </si>
  <si>
    <t>113 Million</t>
  </si>
  <si>
    <t>191.1569</t>
  </si>
  <si>
    <t>Vernon Hills</t>
  </si>
  <si>
    <t>Hawkers Asian Street Fare</t>
  </si>
  <si>
    <t>eathawkers.com</t>
  </si>
  <si>
    <t>191.1453</t>
  </si>
  <si>
    <t>Noetic Strategies</t>
  </si>
  <si>
    <t>noeticstrategies.com</t>
  </si>
  <si>
    <t>191.0651</t>
  </si>
  <si>
    <t>Acmetek Global Solutions</t>
  </si>
  <si>
    <t>http://acmetek.com</t>
  </si>
  <si>
    <t>191.064</t>
  </si>
  <si>
    <t>Niha Technologies</t>
  </si>
  <si>
    <t>nihatech.com</t>
  </si>
  <si>
    <t>191.0042</t>
  </si>
  <si>
    <t>F. H. Cann &amp; Associates</t>
  </si>
  <si>
    <t>fhcann.com</t>
  </si>
  <si>
    <t>190.9894</t>
  </si>
  <si>
    <t>North Andover</t>
  </si>
  <si>
    <t>Ceterus</t>
  </si>
  <si>
    <t>ceterus.com</t>
  </si>
  <si>
    <t>190.943</t>
  </si>
  <si>
    <t>SRT Group</t>
  </si>
  <si>
    <t>srtgrp.com</t>
  </si>
  <si>
    <t>190.8749</t>
  </si>
  <si>
    <t>Davie</t>
  </si>
  <si>
    <t>TrendHR</t>
  </si>
  <si>
    <t>trendhr.com</t>
  </si>
  <si>
    <t>190.8627</t>
  </si>
  <si>
    <t>Rockwall</t>
  </si>
  <si>
    <t>First Help Financial</t>
  </si>
  <si>
    <t>firsthelpfinancial.com</t>
  </si>
  <si>
    <t>190.7293</t>
  </si>
  <si>
    <t>Dynamic Pricing Partners</t>
  </si>
  <si>
    <t>dynamicpricingpartners.com</t>
  </si>
  <si>
    <t>190.6684</t>
  </si>
  <si>
    <t>StraCon Services Group</t>
  </si>
  <si>
    <t>stracongroup.com</t>
  </si>
  <si>
    <t>18.2 Million</t>
  </si>
  <si>
    <t>190.5402</t>
  </si>
  <si>
    <t>Topstep</t>
  </si>
  <si>
    <t>topsteptrader.com</t>
  </si>
  <si>
    <t>190.3466</t>
  </si>
  <si>
    <t>defi solutions</t>
  </si>
  <si>
    <t>defisolutions.com</t>
  </si>
  <si>
    <t>190.3227</t>
  </si>
  <si>
    <t>Praxent</t>
  </si>
  <si>
    <t>praxent.com</t>
  </si>
  <si>
    <t>190.3068</t>
  </si>
  <si>
    <t>ThinkLite</t>
  </si>
  <si>
    <t>thinklite.com</t>
  </si>
  <si>
    <t>190.2427</t>
  </si>
  <si>
    <t>Natick</t>
  </si>
  <si>
    <t>Pacific Packaging Products</t>
  </si>
  <si>
    <t>p3pkg.com</t>
  </si>
  <si>
    <t>190.2222</t>
  </si>
  <si>
    <t>City of Industry</t>
  </si>
  <si>
    <t>Your Location Lubrication</t>
  </si>
  <si>
    <t>yourlocationlubrication.com</t>
  </si>
  <si>
    <t>190.0437</t>
  </si>
  <si>
    <t>SocialSEO</t>
  </si>
  <si>
    <t>socialseo.com</t>
  </si>
  <si>
    <t>189.6798</t>
  </si>
  <si>
    <t>LRAP Association</t>
  </si>
  <si>
    <t>lrap.org</t>
  </si>
  <si>
    <t>189.466</t>
  </si>
  <si>
    <t>Imaginuity</t>
  </si>
  <si>
    <t>imaginuity.com</t>
  </si>
  <si>
    <t>76.8 Million</t>
  </si>
  <si>
    <t>189.4074</t>
  </si>
  <si>
    <t>Level 3 Audio Visual</t>
  </si>
  <si>
    <t>level3av.com</t>
  </si>
  <si>
    <t>189.1883</t>
  </si>
  <si>
    <t>GuidePoint Security</t>
  </si>
  <si>
    <t>guidepointsecurity.com</t>
  </si>
  <si>
    <t>321.4 Million</t>
  </si>
  <si>
    <t>189.1869</t>
  </si>
  <si>
    <t>Agency EA</t>
  </si>
  <si>
    <t>agencyea.com</t>
  </si>
  <si>
    <t>189.0825</t>
  </si>
  <si>
    <t>Funding Merchant Source</t>
  </si>
  <si>
    <t>fundingmerchantsource.com</t>
  </si>
  <si>
    <t>188.9922</t>
  </si>
  <si>
    <t>Manhattan Beach</t>
  </si>
  <si>
    <t>Quid</t>
  </si>
  <si>
    <t>quid.com</t>
  </si>
  <si>
    <t>188.9557</t>
  </si>
  <si>
    <t>Lodging Access Systems</t>
  </si>
  <si>
    <t>lodgingaccesssystems.com</t>
  </si>
  <si>
    <t>188.8131</t>
  </si>
  <si>
    <t>Brillient Corporation</t>
  </si>
  <si>
    <t>brillient.net</t>
  </si>
  <si>
    <t>188.805</t>
  </si>
  <si>
    <t>CTI (Taylorville, IL)</t>
  </si>
  <si>
    <t>ctitech.com</t>
  </si>
  <si>
    <t>188.7962</t>
  </si>
  <si>
    <t>Taylorville</t>
  </si>
  <si>
    <t>Nutronics</t>
  </si>
  <si>
    <t>naosystems.com</t>
  </si>
  <si>
    <t>188.2722</t>
  </si>
  <si>
    <t>Digital Media Solutions</t>
  </si>
  <si>
    <t>http://digitalmediasolutions.com</t>
  </si>
  <si>
    <t>156.2 Million</t>
  </si>
  <si>
    <t>188.182</t>
  </si>
  <si>
    <t>clearwater</t>
  </si>
  <si>
    <t>Rescue One Financial</t>
  </si>
  <si>
    <t>rescueonefinancial.com</t>
  </si>
  <si>
    <t>57.1 Million</t>
  </si>
  <si>
    <t>188.1753</t>
  </si>
  <si>
    <t>Buffalo Computer Graphics</t>
  </si>
  <si>
    <t>buffalocomputergraphics.com</t>
  </si>
  <si>
    <t>188.1107</t>
  </si>
  <si>
    <t>Blasdell</t>
  </si>
  <si>
    <t>Bright Power</t>
  </si>
  <si>
    <t>brightpower.com</t>
  </si>
  <si>
    <t>187.9987</t>
  </si>
  <si>
    <t>Stone Tower Winery</t>
  </si>
  <si>
    <t>stonetowerwinery.com</t>
  </si>
  <si>
    <t>187.9416</t>
  </si>
  <si>
    <t>Retail Security Services</t>
  </si>
  <si>
    <t>retailsecurityservices.com</t>
  </si>
  <si>
    <t>187.9049</t>
  </si>
  <si>
    <t>Everybodyfights</t>
  </si>
  <si>
    <t>everybodyfights.com</t>
  </si>
  <si>
    <t>187.8586</t>
  </si>
  <si>
    <t>Blossom Ridge Home Health</t>
  </si>
  <si>
    <t>blossomridge.com</t>
  </si>
  <si>
    <t>187.699</t>
  </si>
  <si>
    <t>Star Building Services</t>
  </si>
  <si>
    <t>starbuildingonline.com</t>
  </si>
  <si>
    <t>187.6538</t>
  </si>
  <si>
    <t>Aureus Techsystems</t>
  </si>
  <si>
    <t>aureustechsystems.com</t>
  </si>
  <si>
    <t>187.6055</t>
  </si>
  <si>
    <t>Bridge Marketing</t>
  </si>
  <si>
    <t>thebridgecorp.com</t>
  </si>
  <si>
    <t>36.8 Million</t>
  </si>
  <si>
    <t>187.4435</t>
  </si>
  <si>
    <t>Tx3 Services</t>
  </si>
  <si>
    <t>tx3services.com</t>
  </si>
  <si>
    <t>187.3804</t>
  </si>
  <si>
    <t>Blue Bell</t>
  </si>
  <si>
    <t>Q4Launch</t>
  </si>
  <si>
    <t>q4launch.com</t>
  </si>
  <si>
    <t>187.2921</t>
  </si>
  <si>
    <t>Goettl Air Conditioning</t>
  </si>
  <si>
    <t>goettl.com</t>
  </si>
  <si>
    <t>69.3 Million</t>
  </si>
  <si>
    <t>187.2861</t>
  </si>
  <si>
    <t>ISN</t>
  </si>
  <si>
    <t>isncorp.com</t>
  </si>
  <si>
    <t>60 Million</t>
  </si>
  <si>
    <t>187.2439</t>
  </si>
  <si>
    <t>Inspirix Technologies</t>
  </si>
  <si>
    <t>http://inspirixtek.com</t>
  </si>
  <si>
    <t>187.1201</t>
  </si>
  <si>
    <t>St Peters</t>
  </si>
  <si>
    <t>CNC Machines</t>
  </si>
  <si>
    <t>cncmachines.com</t>
  </si>
  <si>
    <t>186.9657</t>
  </si>
  <si>
    <t>Denair HVAC</t>
  </si>
  <si>
    <t>denairhvac.com</t>
  </si>
  <si>
    <t>186.852</t>
  </si>
  <si>
    <t>ABT Plumbing Electric Heat</t>
  </si>
  <si>
    <t>easyasabt.com</t>
  </si>
  <si>
    <t>186.6821</t>
  </si>
  <si>
    <t>Grass Valley</t>
  </si>
  <si>
    <t>YCharts</t>
  </si>
  <si>
    <t>ycharts.com</t>
  </si>
  <si>
    <t>186.6793</t>
  </si>
  <si>
    <t>Max Trans Logistics of Chattanooga</t>
  </si>
  <si>
    <t>maxtranslogistics.com</t>
  </si>
  <si>
    <t>186.608</t>
  </si>
  <si>
    <t>Storm Smart</t>
  </si>
  <si>
    <t>stormsmart.com</t>
  </si>
  <si>
    <t>49.8 Million</t>
  </si>
  <si>
    <t>186.6005</t>
  </si>
  <si>
    <t>Wpromote</t>
  </si>
  <si>
    <t>wpromote.com</t>
  </si>
  <si>
    <t>54.5 Million</t>
  </si>
  <si>
    <t>186.5606</t>
  </si>
  <si>
    <t>PrismHR</t>
  </si>
  <si>
    <t>prismhr.com</t>
  </si>
  <si>
    <t>48.6 Million</t>
  </si>
  <si>
    <t>186.4419</t>
  </si>
  <si>
    <t>Hopkinton</t>
  </si>
  <si>
    <t>Vivaldi Music Academy</t>
  </si>
  <si>
    <t>vivaldimusicacademy.com</t>
  </si>
  <si>
    <t>186.3937</t>
  </si>
  <si>
    <t>Energy 1</t>
  </si>
  <si>
    <t>energy-1.net</t>
  </si>
  <si>
    <t>186.3924</t>
  </si>
  <si>
    <t>Ripple Effect</t>
  </si>
  <si>
    <t>rippleeffect.com</t>
  </si>
  <si>
    <t>186.3014</t>
  </si>
  <si>
    <t>Qwinix Technologies</t>
  </si>
  <si>
    <t>qwinix.io</t>
  </si>
  <si>
    <t>186.2986</t>
  </si>
  <si>
    <t>Flix Brewhouse</t>
  </si>
  <si>
    <t>flixentertainmentgroup.com</t>
  </si>
  <si>
    <t>186.2497</t>
  </si>
  <si>
    <t>High Five Events</t>
  </si>
  <si>
    <t>highfiveevents.com</t>
  </si>
  <si>
    <t>186.0986</t>
  </si>
  <si>
    <t>Fund&amp;Grow</t>
  </si>
  <si>
    <t>fundandgrow.com</t>
  </si>
  <si>
    <t>186.0858</t>
  </si>
  <si>
    <t>Parts Town</t>
  </si>
  <si>
    <t>partstown.com</t>
  </si>
  <si>
    <t>534 Million</t>
  </si>
  <si>
    <t>186.0599</t>
  </si>
  <si>
    <t>Circa Interactive</t>
  </si>
  <si>
    <t>circaedu.com</t>
  </si>
  <si>
    <t>185.9962</t>
  </si>
  <si>
    <t>Holmberg Mechanical</t>
  </si>
  <si>
    <t>holmbergco.com</t>
  </si>
  <si>
    <t>65.8 Million</t>
  </si>
  <si>
    <t>185.8796</t>
  </si>
  <si>
    <t>Espee Biopharma &amp; Finechem</t>
  </si>
  <si>
    <t>espeeusa.com</t>
  </si>
  <si>
    <t>42.1 Million</t>
  </si>
  <si>
    <t>185.704</t>
  </si>
  <si>
    <t>Automotive Avenues</t>
  </si>
  <si>
    <t>automotiveavenuesnj.com</t>
  </si>
  <si>
    <t>91.1 Million</t>
  </si>
  <si>
    <t>185.6612</t>
  </si>
  <si>
    <t>wall</t>
  </si>
  <si>
    <t>Hill Technical Solutions</t>
  </si>
  <si>
    <t>htsi-al.com</t>
  </si>
  <si>
    <t>185.6176</t>
  </si>
  <si>
    <t>MJ Freeway</t>
  </si>
  <si>
    <t>mjfreeway.com</t>
  </si>
  <si>
    <t>185.579</t>
  </si>
  <si>
    <t>Yellowstone Health &amp; Rehab</t>
  </si>
  <si>
    <t>physicaltherapyinbillings.com</t>
  </si>
  <si>
    <t>185.5082</t>
  </si>
  <si>
    <t>Billings</t>
  </si>
  <si>
    <t>Precision Staffing Services</t>
  </si>
  <si>
    <t>precisionstaffingusa.com</t>
  </si>
  <si>
    <t>185.4668</t>
  </si>
  <si>
    <t>SkuVault</t>
  </si>
  <si>
    <t>skuvault.com</t>
  </si>
  <si>
    <t>185.4209</t>
  </si>
  <si>
    <t>Louisville KY</t>
  </si>
  <si>
    <t>Cloudnexa</t>
  </si>
  <si>
    <t>cloudnexa.com</t>
  </si>
  <si>
    <t>34.5 Million</t>
  </si>
  <si>
    <t>185.3153</t>
  </si>
  <si>
    <t>Global Water Technology</t>
  </si>
  <si>
    <t>gwt-inc.com</t>
  </si>
  <si>
    <t>185.2209</t>
  </si>
  <si>
    <t>South Holland</t>
  </si>
  <si>
    <t>Remarkable Liquids</t>
  </si>
  <si>
    <t>remarkableliquids.com</t>
  </si>
  <si>
    <t>185.1698</t>
  </si>
  <si>
    <t>Guilderland Center</t>
  </si>
  <si>
    <t>Capstone Title</t>
  </si>
  <si>
    <t>capstonetitletx.com</t>
  </si>
  <si>
    <t>185.1195</t>
  </si>
  <si>
    <t>Innovecs</t>
  </si>
  <si>
    <t>innovecs.com</t>
  </si>
  <si>
    <t>185.0887</t>
  </si>
  <si>
    <t>Landmark Properties</t>
  </si>
  <si>
    <t>landmark-properties.com</t>
  </si>
  <si>
    <t>421.1 Million</t>
  </si>
  <si>
    <t>185.0251</t>
  </si>
  <si>
    <t>Cynergy Professional Systems</t>
  </si>
  <si>
    <t>cynergy.pro</t>
  </si>
  <si>
    <t>184.94</t>
  </si>
  <si>
    <t>Optiline Enterprises</t>
  </si>
  <si>
    <t>optiline.co</t>
  </si>
  <si>
    <t>184.7977</t>
  </si>
  <si>
    <t>Spectra360</t>
  </si>
  <si>
    <t>spectra360.com</t>
  </si>
  <si>
    <t>184.7848</t>
  </si>
  <si>
    <t>Threshold</t>
  </si>
  <si>
    <t>thresholdagency.com</t>
  </si>
  <si>
    <t>184.6833</t>
  </si>
  <si>
    <t>SageRider</t>
  </si>
  <si>
    <t>sageriderinc.com</t>
  </si>
  <si>
    <t>61.7 Million</t>
  </si>
  <si>
    <t>184.6057</t>
  </si>
  <si>
    <t>SS Equipment Holdings</t>
  </si>
  <si>
    <t>discounthockey.com</t>
  </si>
  <si>
    <t>184.4396</t>
  </si>
  <si>
    <t>GREEN BROOK</t>
  </si>
  <si>
    <t>Network Builders IT</t>
  </si>
  <si>
    <t>nbit.com</t>
  </si>
  <si>
    <t>184.4318</t>
  </si>
  <si>
    <t>Modesto</t>
  </si>
  <si>
    <t>Creative Homes</t>
  </si>
  <si>
    <t>creativehci.com</t>
  </si>
  <si>
    <t>66.3 Million</t>
  </si>
  <si>
    <t>183.9998</t>
  </si>
  <si>
    <t>Eagle Point Solar</t>
  </si>
  <si>
    <t>eaglepointsolar.com</t>
  </si>
  <si>
    <t>183.9265</t>
  </si>
  <si>
    <t>Dubuque</t>
  </si>
  <si>
    <t>Berlin Motors - Efendos Global</t>
  </si>
  <si>
    <t>berlinmotorslogistics.com</t>
  </si>
  <si>
    <t>183.8969</t>
  </si>
  <si>
    <t>Frictionless Solutions</t>
  </si>
  <si>
    <t>frictionlesssolutions.com</t>
  </si>
  <si>
    <t>183.8308</t>
  </si>
  <si>
    <t>TechAspect Solutions</t>
  </si>
  <si>
    <t>tadigital.com</t>
  </si>
  <si>
    <t>183.7609</t>
  </si>
  <si>
    <t>Newark</t>
  </si>
  <si>
    <t>Smilepoint PLLC</t>
  </si>
  <si>
    <t>smilepoint.us</t>
  </si>
  <si>
    <t>183.7463</t>
  </si>
  <si>
    <t>New Project</t>
  </si>
  <si>
    <t>newproject.cc</t>
  </si>
  <si>
    <t>183.7366</t>
  </si>
  <si>
    <t>Dogtown Media</t>
  </si>
  <si>
    <t>http://dogtownmedia.com</t>
  </si>
  <si>
    <t>183.6643</t>
  </si>
  <si>
    <t>Cali Bamboo</t>
  </si>
  <si>
    <t>calibamboo.com</t>
  </si>
  <si>
    <t>131.8 Million</t>
  </si>
  <si>
    <t>183.4288</t>
  </si>
  <si>
    <t>Boardroom Salon for Men</t>
  </si>
  <si>
    <t>boardroomsalon.com</t>
  </si>
  <si>
    <t>183.3125</t>
  </si>
  <si>
    <t>Absolute Web Services</t>
  </si>
  <si>
    <t>absolutewebservices.com</t>
  </si>
  <si>
    <t>183.057</t>
  </si>
  <si>
    <t>CoConstruct</t>
  </si>
  <si>
    <t>http://coconstruct.com</t>
  </si>
  <si>
    <t>183.0092</t>
  </si>
  <si>
    <t>Maryland Addiction Recovery Center</t>
  </si>
  <si>
    <t>marylandaddictionrecovery.com</t>
  </si>
  <si>
    <t>182.9642</t>
  </si>
  <si>
    <t>Arnold's Office Furniture</t>
  </si>
  <si>
    <t>arnoldsofficefurniture.com</t>
  </si>
  <si>
    <t>182.8162</t>
  </si>
  <si>
    <t>Bridgeport</t>
  </si>
  <si>
    <t>9Round</t>
  </si>
  <si>
    <t>9round.com</t>
  </si>
  <si>
    <t>182.7704</t>
  </si>
  <si>
    <t>Onestaff Medical</t>
  </si>
  <si>
    <t>onestaffmedical.com</t>
  </si>
  <si>
    <t>182.6927</t>
  </si>
  <si>
    <t>Transportation One</t>
  </si>
  <si>
    <t>transportationone.com</t>
  </si>
  <si>
    <t>39.7 Million</t>
  </si>
  <si>
    <t>182.5908</t>
  </si>
  <si>
    <t>DFPG Investments</t>
  </si>
  <si>
    <t>dfpg.com</t>
  </si>
  <si>
    <t>182.4446</t>
  </si>
  <si>
    <t>VersaTech</t>
  </si>
  <si>
    <t>versatechinc.com</t>
  </si>
  <si>
    <t>39.1 Million</t>
  </si>
  <si>
    <t>182.2675</t>
  </si>
  <si>
    <t>Entire Productions</t>
  </si>
  <si>
    <t>entireproductions.com</t>
  </si>
  <si>
    <t>182.2059</t>
  </si>
  <si>
    <t>Book4Time</t>
  </si>
  <si>
    <t>book4time.com</t>
  </si>
  <si>
    <t>182.1407</t>
  </si>
  <si>
    <t>HMD Transport</t>
  </si>
  <si>
    <t>hmdtransport.com</t>
  </si>
  <si>
    <t>182.1055</t>
  </si>
  <si>
    <t>Artlin Consulting</t>
  </si>
  <si>
    <t>artlinconsulting.com</t>
  </si>
  <si>
    <t>182.0942</t>
  </si>
  <si>
    <t>MST Solutions</t>
  </si>
  <si>
    <t>mstsolutions.com</t>
  </si>
  <si>
    <t>181.9956</t>
  </si>
  <si>
    <t>Contigo Technology</t>
  </si>
  <si>
    <t>contigotechnology.com</t>
  </si>
  <si>
    <t>181.9709</t>
  </si>
  <si>
    <t>Issquared</t>
  </si>
  <si>
    <t>http://issquaredinc.com</t>
  </si>
  <si>
    <t>181.8282</t>
  </si>
  <si>
    <t>Westlake Village</t>
  </si>
  <si>
    <t>Branded Online</t>
  </si>
  <si>
    <t>http://brandedonline.com</t>
  </si>
  <si>
    <t>25.3 Million</t>
  </si>
  <si>
    <t>181.6534</t>
  </si>
  <si>
    <t>MediaAlpha</t>
  </si>
  <si>
    <t>mediaalpha.com</t>
  </si>
  <si>
    <t>297.1 Million</t>
  </si>
  <si>
    <t>181.6211</t>
  </si>
  <si>
    <t>TRAVEL EXCLUSIVE</t>
  </si>
  <si>
    <t>prestigate.com</t>
  </si>
  <si>
    <t>181.5911</t>
  </si>
  <si>
    <t>Strategus</t>
  </si>
  <si>
    <t>strategus.com</t>
  </si>
  <si>
    <t>181.5325</t>
  </si>
  <si>
    <t>Reorg</t>
  </si>
  <si>
    <t>reorg.com</t>
  </si>
  <si>
    <t>42.3 Million</t>
  </si>
  <si>
    <t>181.4735</t>
  </si>
  <si>
    <t>Grit Technologies</t>
  </si>
  <si>
    <t>http://grittechs.com</t>
  </si>
  <si>
    <t>181.3528</t>
  </si>
  <si>
    <t>Clinton Township</t>
  </si>
  <si>
    <t>Nix Companies</t>
  </si>
  <si>
    <t>nixcompanies.com</t>
  </si>
  <si>
    <t>181.344</t>
  </si>
  <si>
    <t>Poseyville</t>
  </si>
  <si>
    <t>MDScripts</t>
  </si>
  <si>
    <t>mdscripts.com</t>
  </si>
  <si>
    <t>181.2991</t>
  </si>
  <si>
    <t>Toro Taxes</t>
  </si>
  <si>
    <t>torotaxes.com</t>
  </si>
  <si>
    <t>181.2501</t>
  </si>
  <si>
    <t>Pinnacle Solutions</t>
  </si>
  <si>
    <t>pinnacle-si.com</t>
  </si>
  <si>
    <t>61.9 Million</t>
  </si>
  <si>
    <t>180.9161</t>
  </si>
  <si>
    <t>Webspec Design</t>
  </si>
  <si>
    <t>webspecdesign.com</t>
  </si>
  <si>
    <t>180.9138</t>
  </si>
  <si>
    <t>Urbandale</t>
  </si>
  <si>
    <t>Regal Pools</t>
  </si>
  <si>
    <t>regalpooldesign.com</t>
  </si>
  <si>
    <t>180.7293</t>
  </si>
  <si>
    <t>tomball</t>
  </si>
  <si>
    <t>Logistic Dynamics</t>
  </si>
  <si>
    <t>logisticdynamics.com</t>
  </si>
  <si>
    <t>228 Million</t>
  </si>
  <si>
    <t>180.6656</t>
  </si>
  <si>
    <t>GroundWorks</t>
  </si>
  <si>
    <t>groundworkscompanies.com</t>
  </si>
  <si>
    <t>92 Million</t>
  </si>
  <si>
    <t>180.6342</t>
  </si>
  <si>
    <t>beMarketing</t>
  </si>
  <si>
    <t>bemarketing.com</t>
  </si>
  <si>
    <t>180.6295</t>
  </si>
  <si>
    <t>Valintry</t>
  </si>
  <si>
    <t>http://valintry.com</t>
  </si>
  <si>
    <t>180.3683</t>
  </si>
  <si>
    <t>Revenue River</t>
  </si>
  <si>
    <t>revenueriver.co</t>
  </si>
  <si>
    <t>180.2205</t>
  </si>
  <si>
    <t>Liquid Audio</t>
  </si>
  <si>
    <t>liquidaudio.us</t>
  </si>
  <si>
    <t>180.2168</t>
  </si>
  <si>
    <t>Turnersville</t>
  </si>
  <si>
    <t>OPS Security Group</t>
  </si>
  <si>
    <t>opssecuritygroup.com</t>
  </si>
  <si>
    <t>180.2006</t>
  </si>
  <si>
    <t>Artisan Media Group</t>
  </si>
  <si>
    <t>artisanmedia.com</t>
  </si>
  <si>
    <t>180.1815</t>
  </si>
  <si>
    <t>Rastaclat</t>
  </si>
  <si>
    <t>rastaclat.com</t>
  </si>
  <si>
    <t>180.17</t>
  </si>
  <si>
    <t>Jaguar Fueling Services</t>
  </si>
  <si>
    <t>jaguarfueling.com</t>
  </si>
  <si>
    <t>180.1665</t>
  </si>
  <si>
    <t>Humble</t>
  </si>
  <si>
    <t>Resonance</t>
  </si>
  <si>
    <t>resonanceglobal.com</t>
  </si>
  <si>
    <t>180.1378</t>
  </si>
  <si>
    <t>J&amp;D Brush</t>
  </si>
  <si>
    <t>http://wetbrush.com</t>
  </si>
  <si>
    <t>180.0317</t>
  </si>
  <si>
    <t>Langford Allergy</t>
  </si>
  <si>
    <t>langfordallergy.com</t>
  </si>
  <si>
    <t>179.8681</t>
  </si>
  <si>
    <t>Warner Robins</t>
  </si>
  <si>
    <t>Weby Corp</t>
  </si>
  <si>
    <t>http://webycorp.com</t>
  </si>
  <si>
    <t>179.7368</t>
  </si>
  <si>
    <t>GatherUp</t>
  </si>
  <si>
    <t>http://gatherup.com</t>
  </si>
  <si>
    <t>179.731</t>
  </si>
  <si>
    <t>Akshaya</t>
  </si>
  <si>
    <t>akshaya-inc.com</t>
  </si>
  <si>
    <t>179.6353</t>
  </si>
  <si>
    <t>ProPharma Sales</t>
  </si>
  <si>
    <t>propharmasales.com</t>
  </si>
  <si>
    <t>179.4639</t>
  </si>
  <si>
    <t>AvidXchange</t>
  </si>
  <si>
    <t>avidxchange.com</t>
  </si>
  <si>
    <t>124.9 Million</t>
  </si>
  <si>
    <t>179.4065</t>
  </si>
  <si>
    <t>Becker Wright Consultants</t>
  </si>
  <si>
    <t>beckerwrightconsultants.com</t>
  </si>
  <si>
    <t>179.386</t>
  </si>
  <si>
    <t>GEM Manufacturing</t>
  </si>
  <si>
    <t>gem-mfg.com</t>
  </si>
  <si>
    <t>179.3379</t>
  </si>
  <si>
    <t>Plum Creek Environmental Technologies</t>
  </si>
  <si>
    <t>plumcreeket.com</t>
  </si>
  <si>
    <t>179.2604</t>
  </si>
  <si>
    <t>West Point</t>
  </si>
  <si>
    <t>Skull Shaver</t>
  </si>
  <si>
    <t>skullshaver.com</t>
  </si>
  <si>
    <t>179.2005</t>
  </si>
  <si>
    <t>Moorestown</t>
  </si>
  <si>
    <t>The Arbinger Institute</t>
  </si>
  <si>
    <t>arbinger.com</t>
  </si>
  <si>
    <t>179.1227</t>
  </si>
  <si>
    <t>OmniPrint International</t>
  </si>
  <si>
    <t>omniprintonline.com</t>
  </si>
  <si>
    <t>179.1025</t>
  </si>
  <si>
    <t>CEO Coaching International</t>
  </si>
  <si>
    <t>ceocoachinginternational.com</t>
  </si>
  <si>
    <t>179.0972</t>
  </si>
  <si>
    <t>Growth Institute</t>
  </si>
  <si>
    <t>growthinstitute.com</t>
  </si>
  <si>
    <t>179.0592</t>
  </si>
  <si>
    <t>Intelligent Video Solutions</t>
  </si>
  <si>
    <t>ipivs.com</t>
  </si>
  <si>
    <t>178.9779</t>
  </si>
  <si>
    <t>AdaptiBar</t>
  </si>
  <si>
    <t>adaptibar.com</t>
  </si>
  <si>
    <t>178.8036</t>
  </si>
  <si>
    <t>Praetorian</t>
  </si>
  <si>
    <t>praetorian.com</t>
  </si>
  <si>
    <t>178.5508</t>
  </si>
  <si>
    <t>truDigital Signage</t>
  </si>
  <si>
    <t>trudigital.com</t>
  </si>
  <si>
    <t>178.5316</t>
  </si>
  <si>
    <t>La Colombe Coffee Roaster</t>
  </si>
  <si>
    <t>lacolombe.com</t>
  </si>
  <si>
    <t>94.9 Million</t>
  </si>
  <si>
    <t>178.2102</t>
  </si>
  <si>
    <t>Magnolia River Services</t>
  </si>
  <si>
    <t>magnolia-river.com</t>
  </si>
  <si>
    <t>63.9 Million</t>
  </si>
  <si>
    <t>178.1924</t>
  </si>
  <si>
    <t>Hartselle</t>
  </si>
  <si>
    <t>Lenora Systems</t>
  </si>
  <si>
    <t>lenorasystems.com</t>
  </si>
  <si>
    <t>178.187</t>
  </si>
  <si>
    <t>Novasyte</t>
  </si>
  <si>
    <t>novasyte.com</t>
  </si>
  <si>
    <t>41.1 Million</t>
  </si>
  <si>
    <t>178.1718</t>
  </si>
  <si>
    <t>SkyLine Scaffold</t>
  </si>
  <si>
    <t>skylinescaffold.com</t>
  </si>
  <si>
    <t>178.0732</t>
  </si>
  <si>
    <t>MillTown Plumbing, Heating, AC, and Drain Cleaning</t>
  </si>
  <si>
    <t>milltownplumbing.com</t>
  </si>
  <si>
    <t>178.0471</t>
  </si>
  <si>
    <t>Chelmsford</t>
  </si>
  <si>
    <t>EventSphere</t>
  </si>
  <si>
    <t>eventsphere.com</t>
  </si>
  <si>
    <t>177.833</t>
  </si>
  <si>
    <t>Renters Warehouse Houston</t>
  </si>
  <si>
    <t>renterswarehouse.com/houston</t>
  </si>
  <si>
    <t>177.4638</t>
  </si>
  <si>
    <t>Veritas Prime</t>
  </si>
  <si>
    <t>http://veritasprime.com</t>
  </si>
  <si>
    <t>177.3218</t>
  </si>
  <si>
    <t>ITI Communications</t>
  </si>
  <si>
    <t>iticommunications.com</t>
  </si>
  <si>
    <t>177.2607</t>
  </si>
  <si>
    <t>Casino Cash Trac</t>
  </si>
  <si>
    <t>http://casinocashtrac.com</t>
  </si>
  <si>
    <t>177.1844</t>
  </si>
  <si>
    <t>tulsa</t>
  </si>
  <si>
    <t>ClearPlan</t>
  </si>
  <si>
    <t>clearplanconsulting.com</t>
  </si>
  <si>
    <t>177.1407</t>
  </si>
  <si>
    <t>Westborough</t>
  </si>
  <si>
    <t>Murphy Door</t>
  </si>
  <si>
    <t>murphydoor.com</t>
  </si>
  <si>
    <t>177.0118</t>
  </si>
  <si>
    <t>West Haven</t>
  </si>
  <si>
    <t>Raney's</t>
  </si>
  <si>
    <t>raneys.com</t>
  </si>
  <si>
    <t>176.9799</t>
  </si>
  <si>
    <t>Modernizing Medicine</t>
  </si>
  <si>
    <t>http://modmed.com</t>
  </si>
  <si>
    <t>144.9 Million</t>
  </si>
  <si>
    <t>176.6214</t>
  </si>
  <si>
    <t>OmegaQuant</t>
  </si>
  <si>
    <t>omegaquant.com</t>
  </si>
  <si>
    <t>176.5465</t>
  </si>
  <si>
    <t>Cloudnexion</t>
  </si>
  <si>
    <t>cloudnexion.com</t>
  </si>
  <si>
    <t>176.3836</t>
  </si>
  <si>
    <t>The Nutrition Corners</t>
  </si>
  <si>
    <t>thenutritioncorners.com</t>
  </si>
  <si>
    <t>176.3145</t>
  </si>
  <si>
    <t>Show Imaging</t>
  </si>
  <si>
    <t>showimaging.com</t>
  </si>
  <si>
    <t>176.303</t>
  </si>
  <si>
    <t>Vista</t>
  </si>
  <si>
    <t>Pioneer Bank</t>
  </si>
  <si>
    <t>pioneer.bank</t>
  </si>
  <si>
    <t>45.3 Million</t>
  </si>
  <si>
    <t>176.2676</t>
  </si>
  <si>
    <t>Capacity</t>
  </si>
  <si>
    <t>capacityllc.com</t>
  </si>
  <si>
    <t>176.2292</t>
  </si>
  <si>
    <t>North Brunswick</t>
  </si>
  <si>
    <t>ecUtopia</t>
  </si>
  <si>
    <t>ecutopia.com</t>
  </si>
  <si>
    <t>176.1972</t>
  </si>
  <si>
    <t>LSP Technologies</t>
  </si>
  <si>
    <t>lsptechnologies.com</t>
  </si>
  <si>
    <t>176.193</t>
  </si>
  <si>
    <t>ManhattanHomeDesign.com</t>
  </si>
  <si>
    <t>manhattanhomedesign.com</t>
  </si>
  <si>
    <t>176.1723</t>
  </si>
  <si>
    <t>Jahnel Group</t>
  </si>
  <si>
    <t>jahnelgroup.com</t>
  </si>
  <si>
    <t>176.098</t>
  </si>
  <si>
    <t>Schenectady</t>
  </si>
  <si>
    <t>Pipaya Partners</t>
  </si>
  <si>
    <t>pipaya.com</t>
  </si>
  <si>
    <t>176.0876</t>
  </si>
  <si>
    <t>Teeming Vacation Rentals</t>
  </si>
  <si>
    <t>teemingvr.com</t>
  </si>
  <si>
    <t>175.9615</t>
  </si>
  <si>
    <t>JNS Media Specialists</t>
  </si>
  <si>
    <t>jnsnext.com</t>
  </si>
  <si>
    <t>175.953</t>
  </si>
  <si>
    <t>La Quinta</t>
  </si>
  <si>
    <t>Emergency Restoration Xperts</t>
  </si>
  <si>
    <t>erx247.com</t>
  </si>
  <si>
    <t>175.9485</t>
  </si>
  <si>
    <t>MedEvoke</t>
  </si>
  <si>
    <t>medevoke.com</t>
  </si>
  <si>
    <t>175.9365</t>
  </si>
  <si>
    <t>High Bridge</t>
  </si>
  <si>
    <t>OnPar Technologies</t>
  </si>
  <si>
    <t>onpartech.com</t>
  </si>
  <si>
    <t>175.8069</t>
  </si>
  <si>
    <t>MediRevv</t>
  </si>
  <si>
    <t>medirevv.com</t>
  </si>
  <si>
    <t>56.1 Million</t>
  </si>
  <si>
    <t>175.7547</t>
  </si>
  <si>
    <t>Coralville</t>
  </si>
  <si>
    <t>Oakman Aerospace</t>
  </si>
  <si>
    <t>oak-aero.com</t>
  </si>
  <si>
    <t>175.6917</t>
  </si>
  <si>
    <t>Azalea Health Innovations</t>
  </si>
  <si>
    <t>azaleahealth.com</t>
  </si>
  <si>
    <t>175.651</t>
  </si>
  <si>
    <t>eSquared Communication Consulting</t>
  </si>
  <si>
    <t>e2cc.com</t>
  </si>
  <si>
    <t>175.589</t>
  </si>
  <si>
    <t>Cubby's</t>
  </si>
  <si>
    <t>cubbys.co</t>
  </si>
  <si>
    <t>175.5882</t>
  </si>
  <si>
    <t>Squaremouth</t>
  </si>
  <si>
    <t>squaremouth.com</t>
  </si>
  <si>
    <t>175.3362</t>
  </si>
  <si>
    <t>St. Petersburg</t>
  </si>
  <si>
    <t>NRI USA</t>
  </si>
  <si>
    <t>nri-distribution.com</t>
  </si>
  <si>
    <t>40.3 Million</t>
  </si>
  <si>
    <t>175.1586</t>
  </si>
  <si>
    <t>Rising Sun Farms</t>
  </si>
  <si>
    <t>risingsunfarms.com</t>
  </si>
  <si>
    <t>175.153</t>
  </si>
  <si>
    <t>Adopt Technologies</t>
  </si>
  <si>
    <t>adopttechnologies.com</t>
  </si>
  <si>
    <t>175.1452</t>
  </si>
  <si>
    <t>BigSpeak Speakers Bureau</t>
  </si>
  <si>
    <t>bigspeak.com</t>
  </si>
  <si>
    <t>175.1346</t>
  </si>
  <si>
    <t>LSINC</t>
  </si>
  <si>
    <t>lsinc.com</t>
  </si>
  <si>
    <t>174.9417</t>
  </si>
  <si>
    <t>Redeemers Group</t>
  </si>
  <si>
    <t>redeemersgroup.com</t>
  </si>
  <si>
    <t>174.9318</t>
  </si>
  <si>
    <t>Progressive Screens</t>
  </si>
  <si>
    <t>http://progressivescreens.com</t>
  </si>
  <si>
    <t>174.8983</t>
  </si>
  <si>
    <t>Client Command</t>
  </si>
  <si>
    <t>clientcommand.com</t>
  </si>
  <si>
    <t>174.8556</t>
  </si>
  <si>
    <t>Cumming</t>
  </si>
  <si>
    <t>Health Catalyst</t>
  </si>
  <si>
    <t>healthcatalyst.com</t>
  </si>
  <si>
    <t>112.6 Million</t>
  </si>
  <si>
    <t>174.7316</t>
  </si>
  <si>
    <t>D&amp;B Elite Construction Group</t>
  </si>
  <si>
    <t>dandelite.com</t>
  </si>
  <si>
    <t>174.7078</t>
  </si>
  <si>
    <t>Sinking Spring</t>
  </si>
  <si>
    <t>Host Healthcare</t>
  </si>
  <si>
    <t>hosthealthcare.com</t>
  </si>
  <si>
    <t>174.6913</t>
  </si>
  <si>
    <t>Teriyaki Madness</t>
  </si>
  <si>
    <t>teriyakimadness.com</t>
  </si>
  <si>
    <t>174.6089</t>
  </si>
  <si>
    <t>AchieveIt</t>
  </si>
  <si>
    <t>achieveit.com</t>
  </si>
  <si>
    <t>174.5775</t>
  </si>
  <si>
    <t>G&amp;G LED Lighting</t>
  </si>
  <si>
    <t>ggled.net</t>
  </si>
  <si>
    <t>174.4377</t>
  </si>
  <si>
    <t>Clifton Park</t>
  </si>
  <si>
    <t>Argotrak</t>
  </si>
  <si>
    <t>argotrak.com</t>
  </si>
  <si>
    <t>174.3293</t>
  </si>
  <si>
    <t>The Ranger Group</t>
  </si>
  <si>
    <t>gorangergroup.com</t>
  </si>
  <si>
    <t>174.1951</t>
  </si>
  <si>
    <t>Ad Results Media</t>
  </si>
  <si>
    <t>adresultsmedia.com</t>
  </si>
  <si>
    <t>157.6 Million</t>
  </si>
  <si>
    <t>174.1609</t>
  </si>
  <si>
    <t>Studio 11 Design</t>
  </si>
  <si>
    <t>studio11design.com</t>
  </si>
  <si>
    <t>174.0715</t>
  </si>
  <si>
    <t>A+ Staffing</t>
  </si>
  <si>
    <t>http://apluspeople.com</t>
  </si>
  <si>
    <t>174.0686</t>
  </si>
  <si>
    <t>JCM Capital Investments</t>
  </si>
  <si>
    <t>jcminvestments.com</t>
  </si>
  <si>
    <t>174.0612</t>
  </si>
  <si>
    <t>GLENDALE</t>
  </si>
  <si>
    <t>Real Social Dynamics</t>
  </si>
  <si>
    <t>realsocialdynamics.com</t>
  </si>
  <si>
    <t>174.0478</t>
  </si>
  <si>
    <t>Talent Framework</t>
  </si>
  <si>
    <t>talentframework.com</t>
  </si>
  <si>
    <t>173.9427</t>
  </si>
  <si>
    <t>MIS Solutions</t>
  </si>
  <si>
    <t>mis-solutions.com</t>
  </si>
  <si>
    <t>173.9277</t>
  </si>
  <si>
    <t>Tripack</t>
  </si>
  <si>
    <t>tripack.net</t>
  </si>
  <si>
    <t>173.894</t>
  </si>
  <si>
    <t>Amicon Management</t>
  </si>
  <si>
    <t>amiconmanagement.us</t>
  </si>
  <si>
    <t>173.874</t>
  </si>
  <si>
    <t>Medisouth</t>
  </si>
  <si>
    <t>medisouth.com</t>
  </si>
  <si>
    <t>173.6652</t>
  </si>
  <si>
    <t>GPS Trackit</t>
  </si>
  <si>
    <t>http://gpstrackit.com</t>
  </si>
  <si>
    <t>173.6276</t>
  </si>
  <si>
    <t>Window Nation</t>
  </si>
  <si>
    <t>windownation.com</t>
  </si>
  <si>
    <t>132.4 Million</t>
  </si>
  <si>
    <t>173.5947</t>
  </si>
  <si>
    <t>SmartHouse Heating &amp; Cooling</t>
  </si>
  <si>
    <t>callsmarthouse.com</t>
  </si>
  <si>
    <t>173.5765</t>
  </si>
  <si>
    <t>Plus Group</t>
  </si>
  <si>
    <t>plusgroups.com</t>
  </si>
  <si>
    <t>173.5578</t>
  </si>
  <si>
    <t>Levelset</t>
  </si>
  <si>
    <t>http://levelset.com</t>
  </si>
  <si>
    <t>173.4596</t>
  </si>
  <si>
    <t>Captive Alternatives</t>
  </si>
  <si>
    <t>captivealternatives.com</t>
  </si>
  <si>
    <t>173.3507</t>
  </si>
  <si>
    <t>Agilis Systems</t>
  </si>
  <si>
    <t>agilissystems.com</t>
  </si>
  <si>
    <t>173.2945</t>
  </si>
  <si>
    <t>SMP Pharmacy Solutions</t>
  </si>
  <si>
    <t>smppharmacy.com</t>
  </si>
  <si>
    <t>213.9 Million</t>
  </si>
  <si>
    <t>173.2941</t>
  </si>
  <si>
    <t>USConnect</t>
  </si>
  <si>
    <t>usconnect.biz</t>
  </si>
  <si>
    <t>172.9187</t>
  </si>
  <si>
    <t>BrandNex.com</t>
  </si>
  <si>
    <t>brandnex.com</t>
  </si>
  <si>
    <t>172.8228</t>
  </si>
  <si>
    <t>BodyHealth</t>
  </si>
  <si>
    <t>bodyhealth.com</t>
  </si>
  <si>
    <t>172.7723</t>
  </si>
  <si>
    <t>Jeni's Splendid Ice Creams</t>
  </si>
  <si>
    <t>jenis.com</t>
  </si>
  <si>
    <t>172.7303</t>
  </si>
  <si>
    <t>Fortified Data</t>
  </si>
  <si>
    <t>fortifieddata.com</t>
  </si>
  <si>
    <t>172.6808</t>
  </si>
  <si>
    <t>Fort Mill</t>
  </si>
  <si>
    <t>Grand River Aseptic Manufacturing</t>
  </si>
  <si>
    <t>grandriverasepticmfg.com</t>
  </si>
  <si>
    <t>172.5962</t>
  </si>
  <si>
    <t>SADA Systems</t>
  </si>
  <si>
    <t>sadasystems.com</t>
  </si>
  <si>
    <t>127.3 Million</t>
  </si>
  <si>
    <t>172.5826</t>
  </si>
  <si>
    <t>Los Angeles Distributing Company</t>
  </si>
  <si>
    <t>ladistco.com</t>
  </si>
  <si>
    <t>172.3482</t>
  </si>
  <si>
    <t>Commerce</t>
  </si>
  <si>
    <t>Boa Logistics</t>
  </si>
  <si>
    <t>boalogistics.com</t>
  </si>
  <si>
    <t>172.3153</t>
  </si>
  <si>
    <t>MediaSmack</t>
  </si>
  <si>
    <t>mediasmack.com</t>
  </si>
  <si>
    <t>172.1399</t>
  </si>
  <si>
    <t>Data Storage Science</t>
  </si>
  <si>
    <t>ds-science.com</t>
  </si>
  <si>
    <t>172.1307</t>
  </si>
  <si>
    <t>PeerSource</t>
  </si>
  <si>
    <t>mypeersource.com</t>
  </si>
  <si>
    <t>172.0807</t>
  </si>
  <si>
    <t>Integrated Biometrics</t>
  </si>
  <si>
    <t>integratedbiometrics.com</t>
  </si>
  <si>
    <t>171.785</t>
  </si>
  <si>
    <t>Spartanburg</t>
  </si>
  <si>
    <t>Airosmith Development</t>
  </si>
  <si>
    <t>airosmithdevelopment.com</t>
  </si>
  <si>
    <t>171.7408</t>
  </si>
  <si>
    <t>Saratoga Springs</t>
  </si>
  <si>
    <t>Trio</t>
  </si>
  <si>
    <t>http://triodesign.com</t>
  </si>
  <si>
    <t>171.6349</t>
  </si>
  <si>
    <t>Coldwell Banker Distinctive Properties</t>
  </si>
  <si>
    <t>cbdistinctive.com</t>
  </si>
  <si>
    <t>171.4727</t>
  </si>
  <si>
    <t>Grand Junction</t>
  </si>
  <si>
    <t>Collateral Management</t>
  </si>
  <si>
    <t>youramc.com</t>
  </si>
  <si>
    <t>171.4122</t>
  </si>
  <si>
    <t>Schadler Industrial</t>
  </si>
  <si>
    <t>schadlerindustrial.com</t>
  </si>
  <si>
    <t>171.2387</t>
  </si>
  <si>
    <t>Kutztown</t>
  </si>
  <si>
    <t>SSDM</t>
  </si>
  <si>
    <t>ssdm.co</t>
  </si>
  <si>
    <t>170.8223</t>
  </si>
  <si>
    <t>Spangler Restoration</t>
  </si>
  <si>
    <t>callspangler.com</t>
  </si>
  <si>
    <t>170.813</t>
  </si>
  <si>
    <t>BPO USA</t>
  </si>
  <si>
    <t>bpobpo.com</t>
  </si>
  <si>
    <t>170.7322</t>
  </si>
  <si>
    <t>New Port Richey</t>
  </si>
  <si>
    <t>EGen Solutions</t>
  </si>
  <si>
    <t>egen.solutions</t>
  </si>
  <si>
    <t>170.7114</t>
  </si>
  <si>
    <t>Golden Financial Services Debt Settlement Corp.</t>
  </si>
  <si>
    <t>goldenfs.org</t>
  </si>
  <si>
    <t>170.5116</t>
  </si>
  <si>
    <t>Superior Restoration</t>
  </si>
  <si>
    <t>superiorrestore.com</t>
  </si>
  <si>
    <t>170.4854</t>
  </si>
  <si>
    <t>Lake Elsinore</t>
  </si>
  <si>
    <t>Level 2 Legal Solutions</t>
  </si>
  <si>
    <t>level2legal.com</t>
  </si>
  <si>
    <t>170.4023</t>
  </si>
  <si>
    <t>Tyler</t>
  </si>
  <si>
    <t>The Autumn Group</t>
  </si>
  <si>
    <t>theautumngroupllc.com</t>
  </si>
  <si>
    <t>170.394</t>
  </si>
  <si>
    <t>Windham, NH</t>
  </si>
  <si>
    <t>Hawksearch</t>
  </si>
  <si>
    <t>hawksearch.com</t>
  </si>
  <si>
    <t>170.3795</t>
  </si>
  <si>
    <t>Des Plaines</t>
  </si>
  <si>
    <t>Sales Xceleration</t>
  </si>
  <si>
    <t>salesxceleration.com</t>
  </si>
  <si>
    <t>170.3265</t>
  </si>
  <si>
    <t>Athletx Sports Group</t>
  </si>
  <si>
    <t>athletx.com</t>
  </si>
  <si>
    <t>170.1207</t>
  </si>
  <si>
    <t>PC Age</t>
  </si>
  <si>
    <t>pcage.edu</t>
  </si>
  <si>
    <t>169.7615</t>
  </si>
  <si>
    <t>Uncomn</t>
  </si>
  <si>
    <t>http://uncomn.com</t>
  </si>
  <si>
    <t>169.7369</t>
  </si>
  <si>
    <t>Scott AFB</t>
  </si>
  <si>
    <t>Intelpath</t>
  </si>
  <si>
    <t>intelpath.com</t>
  </si>
  <si>
    <t>169.5958</t>
  </si>
  <si>
    <t>Hinsdale</t>
  </si>
  <si>
    <t>Triad RF Systems</t>
  </si>
  <si>
    <t>triadrf.com</t>
  </si>
  <si>
    <t>169.5694</t>
  </si>
  <si>
    <t>East Brunswick</t>
  </si>
  <si>
    <t>Katalyst Group</t>
  </si>
  <si>
    <t>katalystgroup.com</t>
  </si>
  <si>
    <t>169.4673</t>
  </si>
  <si>
    <t>Bell Canyon</t>
  </si>
  <si>
    <t>OnSite Oilfield Service</t>
  </si>
  <si>
    <t>onsiteoilfieldservice.com</t>
  </si>
  <si>
    <t>169.3183</t>
  </si>
  <si>
    <t>Abilene</t>
  </si>
  <si>
    <t>National Petroleum</t>
  </si>
  <si>
    <t>petronational.com</t>
  </si>
  <si>
    <t>157.7 Million</t>
  </si>
  <si>
    <t>169.292</t>
  </si>
  <si>
    <t>Simply Dental Management</t>
  </si>
  <si>
    <t>simplydentalmanagement.com</t>
  </si>
  <si>
    <t>169.1982</t>
  </si>
  <si>
    <t>Poppin</t>
  </si>
  <si>
    <t>poppin.com</t>
  </si>
  <si>
    <t>62.1 Million</t>
  </si>
  <si>
    <t>169.121</t>
  </si>
  <si>
    <t>Phaidon International</t>
  </si>
  <si>
    <t>phaidoninternational.com</t>
  </si>
  <si>
    <t>119.8 Million</t>
  </si>
  <si>
    <t>169.1087</t>
  </si>
  <si>
    <t>Tallwave</t>
  </si>
  <si>
    <t>tallwave.com</t>
  </si>
  <si>
    <t>169.044</t>
  </si>
  <si>
    <t>WellBiz Brands</t>
  </si>
  <si>
    <t>wellbizbrands.com</t>
  </si>
  <si>
    <t>34.8 Million</t>
  </si>
  <si>
    <t>168.9561</t>
  </si>
  <si>
    <t>Agency672</t>
  </si>
  <si>
    <t>http://agency672.com</t>
  </si>
  <si>
    <t>168.9481</t>
  </si>
  <si>
    <t>ISI Professional Services</t>
  </si>
  <si>
    <t>isiwdc.com</t>
  </si>
  <si>
    <t>168.9284</t>
  </si>
  <si>
    <t>OneDigital Health and Benefits</t>
  </si>
  <si>
    <t>onedigital.com</t>
  </si>
  <si>
    <t>313.2 Million</t>
  </si>
  <si>
    <t>168.926</t>
  </si>
  <si>
    <t>Method Architecture</t>
  </si>
  <si>
    <t>methodarchitecture.com</t>
  </si>
  <si>
    <t>168.918</t>
  </si>
  <si>
    <t>Strolid</t>
  </si>
  <si>
    <t>strolid.com</t>
  </si>
  <si>
    <t>168.8311</t>
  </si>
  <si>
    <t>Salem</t>
  </si>
  <si>
    <t>Edge Business Systems</t>
  </si>
  <si>
    <t>http://edgeatl.com</t>
  </si>
  <si>
    <t>168.7715</t>
  </si>
  <si>
    <t>Consumer Acquisition</t>
  </si>
  <si>
    <t>consumeracquisition.com</t>
  </si>
  <si>
    <t>168.6878</t>
  </si>
  <si>
    <t>Propeller</t>
  </si>
  <si>
    <t>propellerconsulting.com</t>
  </si>
  <si>
    <t>168.6703</t>
  </si>
  <si>
    <t>Millennium Alliance</t>
  </si>
  <si>
    <t>mill-all.com</t>
  </si>
  <si>
    <t>168.5778</t>
  </si>
  <si>
    <t>P.R.O.S. Corporate Housing</t>
  </si>
  <si>
    <t>proscorporatehousing.com</t>
  </si>
  <si>
    <t>168.4434</t>
  </si>
  <si>
    <t>Athena Technology Group</t>
  </si>
  <si>
    <t>athenatechgrp.com</t>
  </si>
  <si>
    <t>168.1724</t>
  </si>
  <si>
    <t>BattlBox</t>
  </si>
  <si>
    <t>battlbox.com</t>
  </si>
  <si>
    <t>168.0964</t>
  </si>
  <si>
    <t>Milledgeville</t>
  </si>
  <si>
    <t>Converge Consulting</t>
  </si>
  <si>
    <t>convergeconsulting.org</t>
  </si>
  <si>
    <t>168.0456</t>
  </si>
  <si>
    <t>Cedar Rapids</t>
  </si>
  <si>
    <t>British Swim School</t>
  </si>
  <si>
    <t>http://britishswimschool.com</t>
  </si>
  <si>
    <t>167.8309</t>
  </si>
  <si>
    <t>Abstrakt Marketing Group</t>
  </si>
  <si>
    <t>abstraktmg.com</t>
  </si>
  <si>
    <t>167.7372</t>
  </si>
  <si>
    <t>Engineer.ai</t>
  </si>
  <si>
    <t>engineer.ai</t>
  </si>
  <si>
    <t>34.1 Million</t>
  </si>
  <si>
    <t>167.6863</t>
  </si>
  <si>
    <t>Homespire Mortgage</t>
  </si>
  <si>
    <t>homespiremortgage.com</t>
  </si>
  <si>
    <t>167.6785</t>
  </si>
  <si>
    <t>Abode Luxury Rentals</t>
  </si>
  <si>
    <t>abodeluxuryrentals.com</t>
  </si>
  <si>
    <t>167.5928</t>
  </si>
  <si>
    <t>Arixa Capital Advisors</t>
  </si>
  <si>
    <t>arixacapital.com</t>
  </si>
  <si>
    <t>167.5623</t>
  </si>
  <si>
    <t>Fathom Realty</t>
  </si>
  <si>
    <t>fathomrealty.com</t>
  </si>
  <si>
    <t>167.5266</t>
  </si>
  <si>
    <t>Caldera Medical</t>
  </si>
  <si>
    <t>calderamedical.com</t>
  </si>
  <si>
    <t>19.2 Million</t>
  </si>
  <si>
    <t>167.4842</t>
  </si>
  <si>
    <t>Agoura Hills</t>
  </si>
  <si>
    <t>Acuity Technologies</t>
  </si>
  <si>
    <t>acuitytech.com</t>
  </si>
  <si>
    <t>167.0671</t>
  </si>
  <si>
    <t>Symplr</t>
  </si>
  <si>
    <t>http://symplr.com</t>
  </si>
  <si>
    <t>63.1 Million</t>
  </si>
  <si>
    <t>166.9676</t>
  </si>
  <si>
    <t>Stokes &amp; Company, CPAs</t>
  </si>
  <si>
    <t>http://stokescpas.com</t>
  </si>
  <si>
    <t>166.9388</t>
  </si>
  <si>
    <t>Metric Theory</t>
  </si>
  <si>
    <t>metrictheory.com</t>
  </si>
  <si>
    <t>18 Million</t>
  </si>
  <si>
    <t>166.9168</t>
  </si>
  <si>
    <t>Enviro-Master International Franchise</t>
  </si>
  <si>
    <t>enviro-master.info</t>
  </si>
  <si>
    <t>166.9119</t>
  </si>
  <si>
    <t>Enseo</t>
  </si>
  <si>
    <t>enseo.com</t>
  </si>
  <si>
    <t>63.7 Million</t>
  </si>
  <si>
    <t>166.9113</t>
  </si>
  <si>
    <t>Equipment Management Group</t>
  </si>
  <si>
    <t>equipmentmg.com</t>
  </si>
  <si>
    <t>166.815</t>
  </si>
  <si>
    <t>Edlogical Group Corp</t>
  </si>
  <si>
    <t>edlogical.com</t>
  </si>
  <si>
    <t>166.7831</t>
  </si>
  <si>
    <t>Dane Manufacturing</t>
  </si>
  <si>
    <t>danemfg.com</t>
  </si>
  <si>
    <t>166.729</t>
  </si>
  <si>
    <t>Dane</t>
  </si>
  <si>
    <t>annLeo</t>
  </si>
  <si>
    <t>annleo.com</t>
  </si>
  <si>
    <t>166.6508</t>
  </si>
  <si>
    <t>Connexa</t>
  </si>
  <si>
    <t>connexa.com</t>
  </si>
  <si>
    <t>166.6229</t>
  </si>
  <si>
    <t>Comfort</t>
  </si>
  <si>
    <t>Sour Fish Events</t>
  </si>
  <si>
    <t>sourfishevents.com</t>
  </si>
  <si>
    <t>166.615</t>
  </si>
  <si>
    <t>Prime TSR</t>
  </si>
  <si>
    <t>primetsr.com</t>
  </si>
  <si>
    <t>166.5394</t>
  </si>
  <si>
    <t>Practice Promotions</t>
  </si>
  <si>
    <t>practicepromotions.net</t>
  </si>
  <si>
    <t>166.51</t>
  </si>
  <si>
    <t>Net Conversion</t>
  </si>
  <si>
    <t>netconversion.com</t>
  </si>
  <si>
    <t>166.3009</t>
  </si>
  <si>
    <t>Vee Technologies</t>
  </si>
  <si>
    <t>veetechnologies.com</t>
  </si>
  <si>
    <t>29.4 Million</t>
  </si>
  <si>
    <t>166.0374</t>
  </si>
  <si>
    <t>Amijag</t>
  </si>
  <si>
    <t>amijag.com</t>
  </si>
  <si>
    <t>165.9621</t>
  </si>
  <si>
    <t>Priority Lighting</t>
  </si>
  <si>
    <t>prioritylighting.com</t>
  </si>
  <si>
    <t>165.6552</t>
  </si>
  <si>
    <t>Palm Desert</t>
  </si>
  <si>
    <t>Sameday Insurance Services</t>
  </si>
  <si>
    <t>samedayinsurance.com</t>
  </si>
  <si>
    <t>165.6491</t>
  </si>
  <si>
    <t>La Mirada</t>
  </si>
  <si>
    <t>Einstein Moving Company</t>
  </si>
  <si>
    <t>einsteinmoving.com</t>
  </si>
  <si>
    <t>165.5447</t>
  </si>
  <si>
    <t>Alight Analytics</t>
  </si>
  <si>
    <t>alightanalytics.com</t>
  </si>
  <si>
    <t>165.419</t>
  </si>
  <si>
    <t>Storebound</t>
  </si>
  <si>
    <t>bydash.com</t>
  </si>
  <si>
    <t>165.2415</t>
  </si>
  <si>
    <t>January Digital</t>
  </si>
  <si>
    <t>januarydigital.com</t>
  </si>
  <si>
    <t>165.2288</t>
  </si>
  <si>
    <t>Enterprise Knowledge</t>
  </si>
  <si>
    <t>enterprise-knowledge.com</t>
  </si>
  <si>
    <t>165.2071</t>
  </si>
  <si>
    <t>Proozy</t>
  </si>
  <si>
    <t>proozy.com</t>
  </si>
  <si>
    <t>165.172</t>
  </si>
  <si>
    <t>eagan</t>
  </si>
  <si>
    <t>Atlas Research</t>
  </si>
  <si>
    <t>atlasresearch.us</t>
  </si>
  <si>
    <t>165.1328</t>
  </si>
  <si>
    <t>Nomad Financial</t>
  </si>
  <si>
    <t>nomadfinancial.com</t>
  </si>
  <si>
    <t>165.1255</t>
  </si>
  <si>
    <t>Aerodyne Industries</t>
  </si>
  <si>
    <t>aerodyneindustries.com</t>
  </si>
  <si>
    <t>165.0617</t>
  </si>
  <si>
    <t>Cape Canaveral</t>
  </si>
  <si>
    <t>OMG Commerce</t>
  </si>
  <si>
    <t>omgcommerce.com</t>
  </si>
  <si>
    <t>164.9621</t>
  </si>
  <si>
    <t>C&amp;S Communications</t>
  </si>
  <si>
    <t>dominionvoiceanddata.com</t>
  </si>
  <si>
    <t>164.8509</t>
  </si>
  <si>
    <t>Heritage Group</t>
  </si>
  <si>
    <t>heritagebldg.com</t>
  </si>
  <si>
    <t>164.8108</t>
  </si>
  <si>
    <t>Modern American Recycling Services</t>
  </si>
  <si>
    <t>modernamericanrecyclingservices.com</t>
  </si>
  <si>
    <t>164.7873</t>
  </si>
  <si>
    <t>Gibson</t>
  </si>
  <si>
    <t>Union</t>
  </si>
  <si>
    <t>union.co</t>
  </si>
  <si>
    <t>164.7724</t>
  </si>
  <si>
    <t>Future State Consulting</t>
  </si>
  <si>
    <t>futurepdx.com</t>
  </si>
  <si>
    <t>164.7297</t>
  </si>
  <si>
    <t>TIGARD</t>
  </si>
  <si>
    <t>On Target Health</t>
  </si>
  <si>
    <t>on-target-health.com</t>
  </si>
  <si>
    <t>164.7267</t>
  </si>
  <si>
    <t>Premier Pools and Spas - Dallas</t>
  </si>
  <si>
    <t>ppas.com/dallas</t>
  </si>
  <si>
    <t>164.6352</t>
  </si>
  <si>
    <t>ZoomInfo</t>
  </si>
  <si>
    <t>zoominfo.com</t>
  </si>
  <si>
    <t>164.6156</t>
  </si>
  <si>
    <t>commonFont</t>
  </si>
  <si>
    <t>commonfont.com</t>
  </si>
  <si>
    <t>164.5876</t>
  </si>
  <si>
    <t>Progressive Freight</t>
  </si>
  <si>
    <t>progressivefreight.com</t>
  </si>
  <si>
    <t>164.4357</t>
  </si>
  <si>
    <t>Thomasville</t>
  </si>
  <si>
    <t>Rockerbox</t>
  </si>
  <si>
    <t>rockerbox.com</t>
  </si>
  <si>
    <t>164.4129</t>
  </si>
  <si>
    <t>The Hay Legal Group</t>
  </si>
  <si>
    <t>haylegal.com</t>
  </si>
  <si>
    <t>164.357</t>
  </si>
  <si>
    <t>Denton Floyd Real Estate Group</t>
  </si>
  <si>
    <t>dentonfloyd.com</t>
  </si>
  <si>
    <t>164.2287</t>
  </si>
  <si>
    <t>Reveneer</t>
  </si>
  <si>
    <t>reveneer.io</t>
  </si>
  <si>
    <t>164.2249</t>
  </si>
  <si>
    <t>M2E</t>
  </si>
  <si>
    <t>m2e.com</t>
  </si>
  <si>
    <t>South Miami</t>
  </si>
  <si>
    <t>AOK RVs</t>
  </si>
  <si>
    <t>aokrvs.com</t>
  </si>
  <si>
    <t>164.2011</t>
  </si>
  <si>
    <t>Laurie</t>
  </si>
  <si>
    <t>JSK Transportation</t>
  </si>
  <si>
    <t>http://bookyourcargo.com</t>
  </si>
  <si>
    <t>163.9027</t>
  </si>
  <si>
    <t>West Long Branch</t>
  </si>
  <si>
    <t>A.M. Sun Solar</t>
  </si>
  <si>
    <t>amsunsolar.com</t>
  </si>
  <si>
    <t>163.7739</t>
  </si>
  <si>
    <t>Paso Robles</t>
  </si>
  <si>
    <t>Sheds Direct</t>
  </si>
  <si>
    <t>http://shedsdirectinc.com</t>
  </si>
  <si>
    <t>163.7255</t>
  </si>
  <si>
    <t>Granite Falls</t>
  </si>
  <si>
    <t>Sealink International</t>
  </si>
  <si>
    <t>sea-link.com</t>
  </si>
  <si>
    <t>43.5 Million</t>
  </si>
  <si>
    <t>163.6364</t>
  </si>
  <si>
    <t>CFO Alliance</t>
  </si>
  <si>
    <t>cfoallianceinc.com</t>
  </si>
  <si>
    <t>163.6257</t>
  </si>
  <si>
    <t>NXGN</t>
  </si>
  <si>
    <t>nxgn.io</t>
  </si>
  <si>
    <t>163.337</t>
  </si>
  <si>
    <t>MediSked</t>
  </si>
  <si>
    <t>medisked.com</t>
  </si>
  <si>
    <t>163.3271</t>
  </si>
  <si>
    <t>Full Circle Research</t>
  </si>
  <si>
    <t>ilovefullcircle.com</t>
  </si>
  <si>
    <t>163.1701</t>
  </si>
  <si>
    <t>Potomac</t>
  </si>
  <si>
    <t>Updox</t>
  </si>
  <si>
    <t>updox.com</t>
  </si>
  <si>
    <t>163.0913</t>
  </si>
  <si>
    <t>Tasteful Selections</t>
  </si>
  <si>
    <t>tastefulselections.com</t>
  </si>
  <si>
    <t>127.5 Million</t>
  </si>
  <si>
    <t>163.0052</t>
  </si>
  <si>
    <t>Arvin</t>
  </si>
  <si>
    <t>REN Dermatology</t>
  </si>
  <si>
    <t>rendermatology.com</t>
  </si>
  <si>
    <t>162.8056</t>
  </si>
  <si>
    <t>NFI/Nameplates for Industry</t>
  </si>
  <si>
    <t>nficorp.com</t>
  </si>
  <si>
    <t>162.7777</t>
  </si>
  <si>
    <t>New Bedford</t>
  </si>
  <si>
    <t>Advantage Technology</t>
  </si>
  <si>
    <t>advantage.tech</t>
  </si>
  <si>
    <t>162.7403</t>
  </si>
  <si>
    <t>MegaCorp Logistics</t>
  </si>
  <si>
    <t>megacorplogistics.com</t>
  </si>
  <si>
    <t>294.1 Million</t>
  </si>
  <si>
    <t>162.573</t>
  </si>
  <si>
    <t>Wrightsville Beach</t>
  </si>
  <si>
    <t>Pinnacus</t>
  </si>
  <si>
    <t>pinnacus.com</t>
  </si>
  <si>
    <t>162.4857</t>
  </si>
  <si>
    <t>S3 Builders</t>
  </si>
  <si>
    <t>s3builders.com</t>
  </si>
  <si>
    <t>162.4252</t>
  </si>
  <si>
    <t>Sun Valley</t>
  </si>
  <si>
    <t>Hancock Claims Consultants</t>
  </si>
  <si>
    <t>hancockclaims.com</t>
  </si>
  <si>
    <t>47.5 Million</t>
  </si>
  <si>
    <t>162.3712</t>
  </si>
  <si>
    <t>Repay</t>
  </si>
  <si>
    <t>http://repay.com</t>
  </si>
  <si>
    <t>130 Million</t>
  </si>
  <si>
    <t>162.1778</t>
  </si>
  <si>
    <t>Pepine Realty</t>
  </si>
  <si>
    <t>pepinerealty.com</t>
  </si>
  <si>
    <t>162.1687</t>
  </si>
  <si>
    <t>Fort Construction,</t>
  </si>
  <si>
    <t>fortconstruction.com</t>
  </si>
  <si>
    <t>162.1212</t>
  </si>
  <si>
    <t>Elite Pacific Properties</t>
  </si>
  <si>
    <t>elitepacific.com</t>
  </si>
  <si>
    <t>162.121</t>
  </si>
  <si>
    <t>Honolulu</t>
  </si>
  <si>
    <t>IronMountain Solutions</t>
  </si>
  <si>
    <t>ironmountainsolutions.com</t>
  </si>
  <si>
    <t>161.9628</t>
  </si>
  <si>
    <t>Coffeebar</t>
  </si>
  <si>
    <t>coffeebar.com</t>
  </si>
  <si>
    <t>161.8931</t>
  </si>
  <si>
    <t>Truckee</t>
  </si>
  <si>
    <t>Doodlebuggers</t>
  </si>
  <si>
    <t>hugyourhome.com</t>
  </si>
  <si>
    <t>161.8406</t>
  </si>
  <si>
    <t>Pensacola</t>
  </si>
  <si>
    <t>Careerminds</t>
  </si>
  <si>
    <t>careerminds.com</t>
  </si>
  <si>
    <t>161.6764</t>
  </si>
  <si>
    <t>Wilminton</t>
  </si>
  <si>
    <t>PEG Compaines</t>
  </si>
  <si>
    <t>pegcompanies.com</t>
  </si>
  <si>
    <t>161.6614</t>
  </si>
  <si>
    <t>Stand Up Guys Junk Removal</t>
  </si>
  <si>
    <t>standupguys.biz</t>
  </si>
  <si>
    <t>161.5146</t>
  </si>
  <si>
    <t>Paragon Private Health</t>
  </si>
  <si>
    <t>paragonprivatehealth.com</t>
  </si>
  <si>
    <t>161.468</t>
  </si>
  <si>
    <t>AffiniPay</t>
  </si>
  <si>
    <t>affinipay.com</t>
  </si>
  <si>
    <t>161.3777</t>
  </si>
  <si>
    <t>AMC Bridge</t>
  </si>
  <si>
    <t>amcbridge.com</t>
  </si>
  <si>
    <t>161.3376</t>
  </si>
  <si>
    <t>Convene (New York, NY)</t>
  </si>
  <si>
    <t>convene.com</t>
  </si>
  <si>
    <t>161.2942</t>
  </si>
  <si>
    <t>MarketBeat</t>
  </si>
  <si>
    <t>marketbeat.com</t>
  </si>
  <si>
    <t>161.2685</t>
  </si>
  <si>
    <t>Great Dental Websites</t>
  </si>
  <si>
    <t>greatdentalwebsites.com</t>
  </si>
  <si>
    <t>161.1591</t>
  </si>
  <si>
    <t>Environmental Protection Industries</t>
  </si>
  <si>
    <t>environmental-epi.com</t>
  </si>
  <si>
    <t>161.0797</t>
  </si>
  <si>
    <t>SOUTH HOLLAND</t>
  </si>
  <si>
    <t>Independent Trust Company of America</t>
  </si>
  <si>
    <t>independenttrust.com/index</t>
  </si>
  <si>
    <t>160.8247</t>
  </si>
  <si>
    <t>Pacific Gold Marketing</t>
  </si>
  <si>
    <t>pgmpower.com</t>
  </si>
  <si>
    <t>30.7 Million</t>
  </si>
  <si>
    <t>160.8007</t>
  </si>
  <si>
    <t>Fresno</t>
  </si>
  <si>
    <t>SAJJ Mediterranean</t>
  </si>
  <si>
    <t>sajjstreeteats.com</t>
  </si>
  <si>
    <t>160.7959</t>
  </si>
  <si>
    <t>Belmont</t>
  </si>
  <si>
    <t>Broadreach Medical Resources</t>
  </si>
  <si>
    <t>bmr-inc.com</t>
  </si>
  <si>
    <t>160.6925</t>
  </si>
  <si>
    <t>Conversant Group</t>
  </si>
  <si>
    <t>conversantgroup.com</t>
  </si>
  <si>
    <t>160.573</t>
  </si>
  <si>
    <t>All American Entertainment</t>
  </si>
  <si>
    <t>allamericanspeakers.com</t>
  </si>
  <si>
    <t>160.4057</t>
  </si>
  <si>
    <t>CORE Consultants</t>
  </si>
  <si>
    <t>corecivil.com</t>
  </si>
  <si>
    <t>160.3471</t>
  </si>
  <si>
    <t>Shelter</t>
  </si>
  <si>
    <t>shelter-co.com</t>
  </si>
  <si>
    <t>160.1855</t>
  </si>
  <si>
    <t>Afters Ice Cream</t>
  </si>
  <si>
    <t>aftersicecream.com</t>
  </si>
  <si>
    <t>160.1446</t>
  </si>
  <si>
    <t>Huntington Beach</t>
  </si>
  <si>
    <t>Passage Technology</t>
  </si>
  <si>
    <t>http://passagetechnology.com</t>
  </si>
  <si>
    <t>159.8231</t>
  </si>
  <si>
    <t>The Westport Group</t>
  </si>
  <si>
    <t>westportgp.com</t>
  </si>
  <si>
    <t>159.6692</t>
  </si>
  <si>
    <t>Braintree</t>
  </si>
  <si>
    <t>Stirista</t>
  </si>
  <si>
    <t>stirista.com</t>
  </si>
  <si>
    <t>159.601</t>
  </si>
  <si>
    <t>Silver Lining Design Group</t>
  </si>
  <si>
    <t>silverliningdg.com</t>
  </si>
  <si>
    <t>159.4705</t>
  </si>
  <si>
    <t>BCS CallProcessing</t>
  </si>
  <si>
    <t>bcscallprocessing.com</t>
  </si>
  <si>
    <t>159.3916</t>
  </si>
  <si>
    <t>Rockland</t>
  </si>
  <si>
    <t>vTech Solution</t>
  </si>
  <si>
    <t>vtechsolution.com</t>
  </si>
  <si>
    <t>159.2956</t>
  </si>
  <si>
    <t>Orbit Logic</t>
  </si>
  <si>
    <t>orbitlogic.com</t>
  </si>
  <si>
    <t>159.1645</t>
  </si>
  <si>
    <t>Creative Works</t>
  </si>
  <si>
    <t>thewoweffect.com</t>
  </si>
  <si>
    <t>159.1229</t>
  </si>
  <si>
    <t>AXI International Corp.</t>
  </si>
  <si>
    <t>axi-international.com</t>
  </si>
  <si>
    <t>159.112</t>
  </si>
  <si>
    <t>Architecture Design Collaborative</t>
  </si>
  <si>
    <t>adcollaborative.com</t>
  </si>
  <si>
    <t>158.9605</t>
  </si>
  <si>
    <t>SellerCloud</t>
  </si>
  <si>
    <t>sellercloud.com</t>
  </si>
  <si>
    <t>158.7019</t>
  </si>
  <si>
    <t>Koya Leadership Partners</t>
  </si>
  <si>
    <t>koyapartners.com</t>
  </si>
  <si>
    <t>158.5912</t>
  </si>
  <si>
    <t>Newburyport</t>
  </si>
  <si>
    <t>Mike's Metal Works</t>
  </si>
  <si>
    <t>http://mikesmetalworks.net</t>
  </si>
  <si>
    <t>158.4282</t>
  </si>
  <si>
    <t>Jamul</t>
  </si>
  <si>
    <t>New Breed Marketing</t>
  </si>
  <si>
    <t>newbreedmarketing.com</t>
  </si>
  <si>
    <t>158.4255</t>
  </si>
  <si>
    <t>Winooski</t>
  </si>
  <si>
    <t>Superior Fireworks</t>
  </si>
  <si>
    <t>superiorfireworks.com</t>
  </si>
  <si>
    <t>158.4245</t>
  </si>
  <si>
    <t>Sweet Peach Wax &amp; Sugaring Studio</t>
  </si>
  <si>
    <t>sweetpeachwax.com</t>
  </si>
  <si>
    <t>158.3457</t>
  </si>
  <si>
    <t>Injured Gadgets</t>
  </si>
  <si>
    <t>injuredgadgets.com</t>
  </si>
  <si>
    <t>158.3346</t>
  </si>
  <si>
    <t>NORCROSS</t>
  </si>
  <si>
    <t>Lake Homes Realty</t>
  </si>
  <si>
    <t>lakehomes.com</t>
  </si>
  <si>
    <t>158.2823</t>
  </si>
  <si>
    <t>Hoover</t>
  </si>
  <si>
    <t>Good Life Companies</t>
  </si>
  <si>
    <t>goodlifeco.com</t>
  </si>
  <si>
    <t>158.1052</t>
  </si>
  <si>
    <t>Reading</t>
  </si>
  <si>
    <t>Mavice</t>
  </si>
  <si>
    <t>mavice.com</t>
  </si>
  <si>
    <t>157.9824</t>
  </si>
  <si>
    <t>Amstill Roofing</t>
  </si>
  <si>
    <t>amstillroofing.com</t>
  </si>
  <si>
    <t>157.7719</t>
  </si>
  <si>
    <t>Chantel Ray Real Estate</t>
  </si>
  <si>
    <t>chantelrayhomes.com</t>
  </si>
  <si>
    <t>157.62</t>
  </si>
  <si>
    <t>Pinpoint Payments</t>
  </si>
  <si>
    <t>pinpointpayments.com</t>
  </si>
  <si>
    <t>157.5937</t>
  </si>
  <si>
    <t>Fresh Meadows</t>
  </si>
  <si>
    <t>On the Map Marketing</t>
  </si>
  <si>
    <t>http://onthemapmarketing.com</t>
  </si>
  <si>
    <t>157.5427</t>
  </si>
  <si>
    <t>AcctTwo Shared Services</t>
  </si>
  <si>
    <t>accttwo.com</t>
  </si>
  <si>
    <t>157.5186</t>
  </si>
  <si>
    <t>WNA Engineering</t>
  </si>
  <si>
    <t>wnaengineering.com</t>
  </si>
  <si>
    <t>157.5048</t>
  </si>
  <si>
    <t>Portersville</t>
  </si>
  <si>
    <t>The Basement</t>
  </si>
  <si>
    <t>thebsmnt.com</t>
  </si>
  <si>
    <t>157.43</t>
  </si>
  <si>
    <t>Georgetown Home Care</t>
  </si>
  <si>
    <t>georgetownhomecare.com</t>
  </si>
  <si>
    <t>157.4243</t>
  </si>
  <si>
    <t>Foster Crown</t>
  </si>
  <si>
    <t>fostercrown.com</t>
  </si>
  <si>
    <t>157.3799</t>
  </si>
  <si>
    <t>Delafield</t>
  </si>
  <si>
    <t>Green Star Exteriors</t>
  </si>
  <si>
    <t>greenstarexteriors.com</t>
  </si>
  <si>
    <t>157.368</t>
  </si>
  <si>
    <t>Holmes</t>
  </si>
  <si>
    <t>Soundhouse Rentals</t>
  </si>
  <si>
    <t>soundhousenyc.com</t>
  </si>
  <si>
    <t>157.2547</t>
  </si>
  <si>
    <t>HBR Consulting</t>
  </si>
  <si>
    <t>hbrconsulting.com</t>
  </si>
  <si>
    <t>70.8 Million</t>
  </si>
  <si>
    <t>157.2464</t>
  </si>
  <si>
    <t>WebPT</t>
  </si>
  <si>
    <t>webpt.com</t>
  </si>
  <si>
    <t>157.2422</t>
  </si>
  <si>
    <t>Blue Wheel Media</t>
  </si>
  <si>
    <t>bluewheelmedia.com</t>
  </si>
  <si>
    <t>157.2224</t>
  </si>
  <si>
    <t>Bullseye Strategy</t>
  </si>
  <si>
    <t>bullseyestrategy.com</t>
  </si>
  <si>
    <t>157.1549</t>
  </si>
  <si>
    <t>Canvs</t>
  </si>
  <si>
    <t>canvs.ai</t>
  </si>
  <si>
    <t>157.1516</t>
  </si>
  <si>
    <t>Anders Group</t>
  </si>
  <si>
    <t>andersgroup.org</t>
  </si>
  <si>
    <t>157.1013</t>
  </si>
  <si>
    <t>Michael Hyatt &amp; Company</t>
  </si>
  <si>
    <t>michaelhyatt.com</t>
  </si>
  <si>
    <t>156.9484</t>
  </si>
  <si>
    <t>Exponential Property Group</t>
  </si>
  <si>
    <t>exppg.com</t>
  </si>
  <si>
    <t>40.4 Million</t>
  </si>
  <si>
    <t>156.9089</t>
  </si>
  <si>
    <t>GP Flooring Solutions</t>
  </si>
  <si>
    <t>http://gpflooringsolutions.com</t>
  </si>
  <si>
    <t>156.883</t>
  </si>
  <si>
    <t>Belay</t>
  </si>
  <si>
    <t>http://belaysolutions.com</t>
  </si>
  <si>
    <t>156.8173</t>
  </si>
  <si>
    <t>Myriad Mobile</t>
  </si>
  <si>
    <t>myriadmobile.com</t>
  </si>
  <si>
    <t>156.7945</t>
  </si>
  <si>
    <t>ShayCore Enterprises</t>
  </si>
  <si>
    <t>shaycore.com</t>
  </si>
  <si>
    <t>156.7364</t>
  </si>
  <si>
    <t>Orases</t>
  </si>
  <si>
    <t>orases.com</t>
  </si>
  <si>
    <t>156.6814</t>
  </si>
  <si>
    <t>Frederick</t>
  </si>
  <si>
    <t>ZMAC Transportation</t>
  </si>
  <si>
    <t>zmactransport.com</t>
  </si>
  <si>
    <t>32 Million</t>
  </si>
  <si>
    <t>156.5338</t>
  </si>
  <si>
    <t>Racine</t>
  </si>
  <si>
    <t>CVP (Customer Value Partners)</t>
  </si>
  <si>
    <t>cvpcorp.com</t>
  </si>
  <si>
    <t>74.1 Million</t>
  </si>
  <si>
    <t>156.4915</t>
  </si>
  <si>
    <t>Quicklotz Liquidations</t>
  </si>
  <si>
    <t>quicklotz.com</t>
  </si>
  <si>
    <t>156.2764</t>
  </si>
  <si>
    <t>Rutherfordton</t>
  </si>
  <si>
    <t>LinkedSelling</t>
  </si>
  <si>
    <t>linkedselling.com</t>
  </si>
  <si>
    <t>156.2551</t>
  </si>
  <si>
    <t>Kajabi</t>
  </si>
  <si>
    <t>kajabi.com</t>
  </si>
  <si>
    <t>156.2426</t>
  </si>
  <si>
    <t>Karsun Solutions</t>
  </si>
  <si>
    <t>karsun-llc.com</t>
  </si>
  <si>
    <t>57.6 Million</t>
  </si>
  <si>
    <t>156.1807</t>
  </si>
  <si>
    <t>STP Investment Services</t>
  </si>
  <si>
    <t>stpis.com</t>
  </si>
  <si>
    <t>155.9412</t>
  </si>
  <si>
    <t>Less Annoying Software</t>
  </si>
  <si>
    <t>lessannoyingcrm.com</t>
  </si>
  <si>
    <t>155.8669</t>
  </si>
  <si>
    <t>keono</t>
  </si>
  <si>
    <t>keono.com</t>
  </si>
  <si>
    <t>155.7608</t>
  </si>
  <si>
    <t>elmhurst</t>
  </si>
  <si>
    <t>BisonOffice</t>
  </si>
  <si>
    <t>bisonoffice.com</t>
  </si>
  <si>
    <t>155.635</t>
  </si>
  <si>
    <t>North Riverside</t>
  </si>
  <si>
    <t>Sullivan Engineering</t>
  </si>
  <si>
    <t>sullivanengineeringllc.com</t>
  </si>
  <si>
    <t>155.457</t>
  </si>
  <si>
    <t>Aspirent</t>
  </si>
  <si>
    <t>aspirent.com</t>
  </si>
  <si>
    <t>155.4306</t>
  </si>
  <si>
    <t>Material Handling Services</t>
  </si>
  <si>
    <t>mhs-corp.com</t>
  </si>
  <si>
    <t>694.4 Million</t>
  </si>
  <si>
    <t>155.3549</t>
  </si>
  <si>
    <t>Perrysburg</t>
  </si>
  <si>
    <t>Clutch Holdings</t>
  </si>
  <si>
    <t>clutch.com</t>
  </si>
  <si>
    <t>155.3289</t>
  </si>
  <si>
    <t>Ambler</t>
  </si>
  <si>
    <t>SkyVerge</t>
  </si>
  <si>
    <t>skyverge.com</t>
  </si>
  <si>
    <t>155.0599</t>
  </si>
  <si>
    <t>Bell Media</t>
  </si>
  <si>
    <t>gobellmedia.com</t>
  </si>
  <si>
    <t>155.0395</t>
  </si>
  <si>
    <t>Eligo Energy</t>
  </si>
  <si>
    <t>eligoenergy.com</t>
  </si>
  <si>
    <t>82.6 Million</t>
  </si>
  <si>
    <t>154.9948</t>
  </si>
  <si>
    <t>Nuventra Pharma Sciences</t>
  </si>
  <si>
    <t>nuventra.com</t>
  </si>
  <si>
    <t>154.9637</t>
  </si>
  <si>
    <t>Atlantic Blue Water Services</t>
  </si>
  <si>
    <t>atlanticbluewaterservices.com</t>
  </si>
  <si>
    <t>154.8854</t>
  </si>
  <si>
    <t>Skyword</t>
  </si>
  <si>
    <t>skyword.com</t>
  </si>
  <si>
    <t>154.7342</t>
  </si>
  <si>
    <t>Executech</t>
  </si>
  <si>
    <t>executech.com</t>
  </si>
  <si>
    <t>154.7058</t>
  </si>
  <si>
    <t>Ultimate Jet Vacations</t>
  </si>
  <si>
    <t>ultimatejetvacations.com</t>
  </si>
  <si>
    <t>154.5167</t>
  </si>
  <si>
    <t>Surdi Enterprise</t>
  </si>
  <si>
    <t>purecleanseattle.com</t>
  </si>
  <si>
    <t>154.4909</t>
  </si>
  <si>
    <t>WOODINVILLE</t>
  </si>
  <si>
    <t>Clearent</t>
  </si>
  <si>
    <t>clearent.com</t>
  </si>
  <si>
    <t>408 Million</t>
  </si>
  <si>
    <t>154.3741</t>
  </si>
  <si>
    <t>Clayton</t>
  </si>
  <si>
    <t>A Head For Profits</t>
  </si>
  <si>
    <t>aheadforprofits.com</t>
  </si>
  <si>
    <t>154.2682</t>
  </si>
  <si>
    <t>Health Carousel</t>
  </si>
  <si>
    <t>healthcarousel.com</t>
  </si>
  <si>
    <t>214.1 Million</t>
  </si>
  <si>
    <t>154.2678</t>
  </si>
  <si>
    <t>RR Appliance Services</t>
  </si>
  <si>
    <t>rrapplianceservices.com</t>
  </si>
  <si>
    <t>154.252</t>
  </si>
  <si>
    <t>Hialeah</t>
  </si>
  <si>
    <t>PCI Group</t>
  </si>
  <si>
    <t>pcigroup.com</t>
  </si>
  <si>
    <t>154.2487</t>
  </si>
  <si>
    <t>Eclipse Brand Builders</t>
  </si>
  <si>
    <t>eclipsebrandbuilders.com</t>
  </si>
  <si>
    <t>154.0917</t>
  </si>
  <si>
    <t>Northern Planet</t>
  </si>
  <si>
    <t>partybell.com</t>
  </si>
  <si>
    <t>153.9552</t>
  </si>
  <si>
    <t>AdTheorent</t>
  </si>
  <si>
    <t>adtheorent.com</t>
  </si>
  <si>
    <t>106.9 Million</t>
  </si>
  <si>
    <t>153.8836</t>
  </si>
  <si>
    <t>Career Start</t>
  </si>
  <si>
    <t>careerstartny.com</t>
  </si>
  <si>
    <t>26 Million</t>
  </si>
  <si>
    <t>153.8582</t>
  </si>
  <si>
    <t>Mid America Logistics</t>
  </si>
  <si>
    <t>midamlogistics.com</t>
  </si>
  <si>
    <t>153.8294</t>
  </si>
  <si>
    <t>Fenton</t>
  </si>
  <si>
    <t>Roz Marketing Group</t>
  </si>
  <si>
    <t>rozstrategies.com</t>
  </si>
  <si>
    <t>153.7522</t>
  </si>
  <si>
    <t>Studio City</t>
  </si>
  <si>
    <t>GRSi</t>
  </si>
  <si>
    <t>grsi.com</t>
  </si>
  <si>
    <t>53.4 Million</t>
  </si>
  <si>
    <t>153.5039</t>
  </si>
  <si>
    <t>Creative Marketing Resources</t>
  </si>
  <si>
    <t>cmredge.com</t>
  </si>
  <si>
    <t>153.4445</t>
  </si>
  <si>
    <t>Escalon Services</t>
  </si>
  <si>
    <t>escalon.services</t>
  </si>
  <si>
    <t>153.4165</t>
  </si>
  <si>
    <t>Franpos</t>
  </si>
  <si>
    <t>franpos.com</t>
  </si>
  <si>
    <t>153.3946</t>
  </si>
  <si>
    <t>Tectonic Audio Labs</t>
  </si>
  <si>
    <t>tectonicaudiolabs.com</t>
  </si>
  <si>
    <t>153.3623</t>
  </si>
  <si>
    <t>Woodinville</t>
  </si>
  <si>
    <t>JAX Refrigeration</t>
  </si>
  <si>
    <t>jaxrefrigeration.com</t>
  </si>
  <si>
    <t>82 Million</t>
  </si>
  <si>
    <t>153.3169</t>
  </si>
  <si>
    <t>JACKSONVILLE BEACH</t>
  </si>
  <si>
    <t>Tridiuum</t>
  </si>
  <si>
    <t>tridiuum.com</t>
  </si>
  <si>
    <t>153.1428</t>
  </si>
  <si>
    <t>Human Element</t>
  </si>
  <si>
    <t>human-element.com</t>
  </si>
  <si>
    <t>153.0821</t>
  </si>
  <si>
    <t>Integrhythm</t>
  </si>
  <si>
    <t>inry.com</t>
  </si>
  <si>
    <t>153.007</t>
  </si>
  <si>
    <t>Cinergy Entertainment</t>
  </si>
  <si>
    <t>cinergy.com</t>
  </si>
  <si>
    <t>152.9774</t>
  </si>
  <si>
    <t>CompassMSP</t>
  </si>
  <si>
    <t>compassmsp.com</t>
  </si>
  <si>
    <t>152.9577</t>
  </si>
  <si>
    <t>Apps Solutions</t>
  </si>
  <si>
    <t>http://appssolutionsinc.com</t>
  </si>
  <si>
    <t>152.9066</t>
  </si>
  <si>
    <t>TROY</t>
  </si>
  <si>
    <t>Fatbeam</t>
  </si>
  <si>
    <t>fatbeam.com</t>
  </si>
  <si>
    <t>152.9003</t>
  </si>
  <si>
    <t>Coeur D Alene</t>
  </si>
  <si>
    <t>demandDrive</t>
  </si>
  <si>
    <t>demanddrive.com</t>
  </si>
  <si>
    <t>152.8603</t>
  </si>
  <si>
    <t>Woodridge Advisors</t>
  </si>
  <si>
    <t>woodridgesoftware.com</t>
  </si>
  <si>
    <t>152.7867</t>
  </si>
  <si>
    <t>Open Systems Healthcare</t>
  </si>
  <si>
    <t>opensystemshealthcare.com</t>
  </si>
  <si>
    <t>152.6224</t>
  </si>
  <si>
    <t>Perfusion.com</t>
  </si>
  <si>
    <t>perfusion.com</t>
  </si>
  <si>
    <t>152.6179</t>
  </si>
  <si>
    <t>Diligent Corporation</t>
  </si>
  <si>
    <t>diligent.com</t>
  </si>
  <si>
    <t>250.9 Million</t>
  </si>
  <si>
    <t>152.6085</t>
  </si>
  <si>
    <t>Surefire Local</t>
  </si>
  <si>
    <t>surefirelocal.com</t>
  </si>
  <si>
    <t>152.5148</t>
  </si>
  <si>
    <t>Capital Square 1031</t>
  </si>
  <si>
    <t>capitalsquare1031.com</t>
  </si>
  <si>
    <t>68.3 Million</t>
  </si>
  <si>
    <t>152.5056</t>
  </si>
  <si>
    <t>EBQuickstart</t>
  </si>
  <si>
    <t>ebq.com</t>
  </si>
  <si>
    <t>152.5007</t>
  </si>
  <si>
    <t>AgileThought</t>
  </si>
  <si>
    <t>agilethought.com</t>
  </si>
  <si>
    <t>152.389</t>
  </si>
  <si>
    <t>Paradyme Management</t>
  </si>
  <si>
    <t>paradymemanagement.com</t>
  </si>
  <si>
    <t>152.0012</t>
  </si>
  <si>
    <t>JEAR Logistics</t>
  </si>
  <si>
    <t>jearlogistics.com</t>
  </si>
  <si>
    <t>107.8 Million</t>
  </si>
  <si>
    <t>151.9851</t>
  </si>
  <si>
    <t>Mt. Pleasant</t>
  </si>
  <si>
    <t>Senture</t>
  </si>
  <si>
    <t>senture.com</t>
  </si>
  <si>
    <t>97 Million</t>
  </si>
  <si>
    <t>151.9048</t>
  </si>
  <si>
    <t>London</t>
  </si>
  <si>
    <t>Med Tech Solutions</t>
  </si>
  <si>
    <t>medtechsolutions.com</t>
  </si>
  <si>
    <t>151.8267</t>
  </si>
  <si>
    <t>Property Management</t>
  </si>
  <si>
    <t>propertymanagementinc.com</t>
  </si>
  <si>
    <t>151.7942</t>
  </si>
  <si>
    <t>Rang Technologies</t>
  </si>
  <si>
    <t>rangtech.com</t>
  </si>
  <si>
    <t>151.6743</t>
  </si>
  <si>
    <t>Barracuda Staffing</t>
  </si>
  <si>
    <t>barracudastaffing.com</t>
  </si>
  <si>
    <t>151.6742</t>
  </si>
  <si>
    <t>The Surface Masters</t>
  </si>
  <si>
    <t>thesurfacemasters.com</t>
  </si>
  <si>
    <t>151.6074</t>
  </si>
  <si>
    <t>Advanced Medical Integration</t>
  </si>
  <si>
    <t>amidoctors.com</t>
  </si>
  <si>
    <t>151.5135</t>
  </si>
  <si>
    <t>Anytime Flooring</t>
  </si>
  <si>
    <t>anytimeflooring.com</t>
  </si>
  <si>
    <t>151.4956</t>
  </si>
  <si>
    <t>The Kotter Group</t>
  </si>
  <si>
    <t>kotter.net</t>
  </si>
  <si>
    <t>151.316</t>
  </si>
  <si>
    <t>Lilburn</t>
  </si>
  <si>
    <t>Electrosoft Services</t>
  </si>
  <si>
    <t>electrosoft-inc.com</t>
  </si>
  <si>
    <t>151.266</t>
  </si>
  <si>
    <t>Myrtle Group</t>
  </si>
  <si>
    <t>myrtlegroup.com</t>
  </si>
  <si>
    <t>151.1906</t>
  </si>
  <si>
    <t>ReviewPush</t>
  </si>
  <si>
    <t>reviewpush.com</t>
  </si>
  <si>
    <t>151.1705</t>
  </si>
  <si>
    <t>BuybackBoss.com</t>
  </si>
  <si>
    <t>buybackboss.com</t>
  </si>
  <si>
    <t>151.1653</t>
  </si>
  <si>
    <t>OceanTech</t>
  </si>
  <si>
    <t>oceantech.com</t>
  </si>
  <si>
    <t>151.0653</t>
  </si>
  <si>
    <t>Fluidmesh Networks</t>
  </si>
  <si>
    <t>fluidmesh.com</t>
  </si>
  <si>
    <t>151.0434</t>
  </si>
  <si>
    <t>Pegasus one</t>
  </si>
  <si>
    <t>pegasusone.com</t>
  </si>
  <si>
    <t>151.0411</t>
  </si>
  <si>
    <t>fullerton</t>
  </si>
  <si>
    <t>Proforma Printing Systems</t>
  </si>
  <si>
    <t>proforma.com/printingsystems</t>
  </si>
  <si>
    <t>150.9189</t>
  </si>
  <si>
    <t>Rancho Cucamonga</t>
  </si>
  <si>
    <t>Solutions by Text</t>
  </si>
  <si>
    <t>solutionsbytext.com</t>
  </si>
  <si>
    <t>150.8949</t>
  </si>
  <si>
    <t>Epiq</t>
  </si>
  <si>
    <t>epiqglobal.com</t>
  </si>
  <si>
    <t>1 Billion</t>
  </si>
  <si>
    <t>150.7917</t>
  </si>
  <si>
    <t>iQuanti</t>
  </si>
  <si>
    <t>iquanti.com</t>
  </si>
  <si>
    <t>150.5882</t>
  </si>
  <si>
    <t>The Lockwood Group</t>
  </si>
  <si>
    <t>thelockwoodgrp.com</t>
  </si>
  <si>
    <t>150.5843</t>
  </si>
  <si>
    <t>Sentinel Sales &amp; Management</t>
  </si>
  <si>
    <t>utahsentinelgroup.com</t>
  </si>
  <si>
    <t>150.4993</t>
  </si>
  <si>
    <t>Caliber The Wealth Development Company</t>
  </si>
  <si>
    <t>caliberco.com</t>
  </si>
  <si>
    <t>86.7 Million</t>
  </si>
  <si>
    <t>150.4475</t>
  </si>
  <si>
    <t>Chair 10 Marketing</t>
  </si>
  <si>
    <t>http://chair10marketing.com</t>
  </si>
  <si>
    <t>150.444</t>
  </si>
  <si>
    <t>Trinity Multifamily</t>
  </si>
  <si>
    <t>trinitymultifamily.com</t>
  </si>
  <si>
    <t>150.3146</t>
  </si>
  <si>
    <t>Fort Smith</t>
  </si>
  <si>
    <t>Edgewater Federal Solutions</t>
  </si>
  <si>
    <t>edgewaterit.com</t>
  </si>
  <si>
    <t>150.2947</t>
  </si>
  <si>
    <t>Ijamsville</t>
  </si>
  <si>
    <t>Lamb Insurance Services</t>
  </si>
  <si>
    <t>lambis.com</t>
  </si>
  <si>
    <t>150.2224</t>
  </si>
  <si>
    <t>YourMechanic</t>
  </si>
  <si>
    <t>yourmechanic.com</t>
  </si>
  <si>
    <t>150.1244</t>
  </si>
  <si>
    <t>Criteria (Los Angeles, CA)</t>
  </si>
  <si>
    <t>criteriacorp.com</t>
  </si>
  <si>
    <t>150.1146</t>
  </si>
  <si>
    <t>Patra</t>
  </si>
  <si>
    <t>patracorp.com</t>
  </si>
  <si>
    <t>42.2 Million</t>
  </si>
  <si>
    <t>150.032</t>
  </si>
  <si>
    <t>Project Repat</t>
  </si>
  <si>
    <t>projectrepat.com</t>
  </si>
  <si>
    <t>149.9132</t>
  </si>
  <si>
    <t>Somerville</t>
  </si>
  <si>
    <t>Capitol Home Health</t>
  </si>
  <si>
    <t>capitolhh.com</t>
  </si>
  <si>
    <t>149.5791</t>
  </si>
  <si>
    <t>Raare Solutions</t>
  </si>
  <si>
    <t>raare.com</t>
  </si>
  <si>
    <t>149.4544</t>
  </si>
  <si>
    <t>Woodcliff Lake</t>
  </si>
  <si>
    <t>Supplies Now</t>
  </si>
  <si>
    <t>suppliesnowgsa.com</t>
  </si>
  <si>
    <t>149.4431</t>
  </si>
  <si>
    <t>Greenacres</t>
  </si>
  <si>
    <t>Nelson Construction and Renovations</t>
  </si>
  <si>
    <t>nelsonconstructionrenos.com</t>
  </si>
  <si>
    <t>149.4428</t>
  </si>
  <si>
    <t>MomentFeed</t>
  </si>
  <si>
    <t>momentfeed.com</t>
  </si>
  <si>
    <t>149.4407</t>
  </si>
  <si>
    <t>Cutting Edge Services</t>
  </si>
  <si>
    <t>cuttingedgelandscape.com</t>
  </si>
  <si>
    <t>149.4288</t>
  </si>
  <si>
    <t>Chhabra Enterprises</t>
  </si>
  <si>
    <t>laptopuniverse.com</t>
  </si>
  <si>
    <t>149.4197</t>
  </si>
  <si>
    <t>Pless Security Incorporated</t>
  </si>
  <si>
    <t>http://psisecurityservice.com</t>
  </si>
  <si>
    <t>149.4059</t>
  </si>
  <si>
    <t>Park Place Technologies</t>
  </si>
  <si>
    <t>parkplacetechnologies.com</t>
  </si>
  <si>
    <t>218.4 Million</t>
  </si>
  <si>
    <t>149.3505</t>
  </si>
  <si>
    <t>Mayfield Heights</t>
  </si>
  <si>
    <t>Tin Roof Software</t>
  </si>
  <si>
    <t>tinroofsoftware.com</t>
  </si>
  <si>
    <t>149.3304</t>
  </si>
  <si>
    <t>Netrush</t>
  </si>
  <si>
    <t>netrush.com</t>
  </si>
  <si>
    <t>147.5 Million</t>
  </si>
  <si>
    <t>149.1362</t>
  </si>
  <si>
    <t>OnPrem Solution Partners</t>
  </si>
  <si>
    <t>onprem.com</t>
  </si>
  <si>
    <t>148.9459</t>
  </si>
  <si>
    <t>ManhattanTechSupport.com</t>
  </si>
  <si>
    <t>manhattantechsupport.com</t>
  </si>
  <si>
    <t>148.5525</t>
  </si>
  <si>
    <t>Bayless Integrated Healthcare</t>
  </si>
  <si>
    <t>baylesshealthcare.com</t>
  </si>
  <si>
    <t>148.4928</t>
  </si>
  <si>
    <t>HydroFloTech</t>
  </si>
  <si>
    <t>hydroflotech.com</t>
  </si>
  <si>
    <t>148.4635</t>
  </si>
  <si>
    <t>Elgin</t>
  </si>
  <si>
    <t>A Plus Garage Doors</t>
  </si>
  <si>
    <t>utahgaragedoors.net</t>
  </si>
  <si>
    <t>148.339</t>
  </si>
  <si>
    <t>Collision Works</t>
  </si>
  <si>
    <t>collision-works.com</t>
  </si>
  <si>
    <t>148.2203</t>
  </si>
  <si>
    <t>Del City</t>
  </si>
  <si>
    <t>Summit CPA Group</t>
  </si>
  <si>
    <t>summitcpa.net</t>
  </si>
  <si>
    <t>148.2142</t>
  </si>
  <si>
    <t>Fort Wayne</t>
  </si>
  <si>
    <t>ThreatConnect</t>
  </si>
  <si>
    <t>threatconnect.com</t>
  </si>
  <si>
    <t>148.1372</t>
  </si>
  <si>
    <t>Fully Accountable</t>
  </si>
  <si>
    <t>fullyaccountable.com</t>
  </si>
  <si>
    <t>148.0873</t>
  </si>
  <si>
    <t>Fairlawn</t>
  </si>
  <si>
    <t>TargetPath</t>
  </si>
  <si>
    <t>targetpath.com</t>
  </si>
  <si>
    <t>148.0673</t>
  </si>
  <si>
    <t>Wilsonville</t>
  </si>
  <si>
    <t>McCabe Construction Company</t>
  </si>
  <si>
    <t>mccmemphis.com</t>
  </si>
  <si>
    <t>148.0185</t>
  </si>
  <si>
    <t>Material Handling Systems</t>
  </si>
  <si>
    <t>mhsglobal.com</t>
  </si>
  <si>
    <t>733.7 Million</t>
  </si>
  <si>
    <t>148.0169</t>
  </si>
  <si>
    <t>Mt Washington</t>
  </si>
  <si>
    <t>Specialist ID</t>
  </si>
  <si>
    <t>specialistid.com</t>
  </si>
  <si>
    <t>147.9588</t>
  </si>
  <si>
    <t>EnableComp</t>
  </si>
  <si>
    <t>enablecomp.com</t>
  </si>
  <si>
    <t>147.9212</t>
  </si>
  <si>
    <t>Incedo</t>
  </si>
  <si>
    <t>incedoinc.com</t>
  </si>
  <si>
    <t>68.4 Million</t>
  </si>
  <si>
    <t>147.912</t>
  </si>
  <si>
    <t>One Stop Equine Shop</t>
  </si>
  <si>
    <t>onestopequineshop.com</t>
  </si>
  <si>
    <t>147.8402</t>
  </si>
  <si>
    <t>Glenview Nas</t>
  </si>
  <si>
    <t>Key Credit Repair</t>
  </si>
  <si>
    <t>keycreditrepair.com</t>
  </si>
  <si>
    <t>147.8252</t>
  </si>
  <si>
    <t>Your Wealth Effect</t>
  </si>
  <si>
    <t>yourwealtheffect.net</t>
  </si>
  <si>
    <t>147.8178</t>
  </si>
  <si>
    <t>Affordable Luxury Group</t>
  </si>
  <si>
    <t>affordableluxurygroup.com</t>
  </si>
  <si>
    <t>147.7643</t>
  </si>
  <si>
    <t>Brookstone Restoration</t>
  </si>
  <si>
    <t>brookstonerestoration.com</t>
  </si>
  <si>
    <t>147.6352</t>
  </si>
  <si>
    <t>Bessemer</t>
  </si>
  <si>
    <t>Avatria</t>
  </si>
  <si>
    <t>avatria.com</t>
  </si>
  <si>
    <t>147.6347</t>
  </si>
  <si>
    <t>Bevara Building Services</t>
  </si>
  <si>
    <t>bevarabuildingservices.com</t>
  </si>
  <si>
    <t>147.5287</t>
  </si>
  <si>
    <t>Pewaukee</t>
  </si>
  <si>
    <t>United Solutions</t>
  </si>
  <si>
    <t>unitedsolutions.biz</t>
  </si>
  <si>
    <t>147.4986</t>
  </si>
  <si>
    <t>Ecosystem Planning and Restoration</t>
  </si>
  <si>
    <t>eprusa.net</t>
  </si>
  <si>
    <t>147.4478</t>
  </si>
  <si>
    <t>TOMBALL</t>
  </si>
  <si>
    <t>Team Fitz Graphics</t>
  </si>
  <si>
    <t>teamfitzgraphics.com</t>
  </si>
  <si>
    <t>147.2579</t>
  </si>
  <si>
    <t>TalentBridge</t>
  </si>
  <si>
    <t>talentbridge.com</t>
  </si>
  <si>
    <t>80.7 Million</t>
  </si>
  <si>
    <t>147.1325</t>
  </si>
  <si>
    <t>Romulus Marketing</t>
  </si>
  <si>
    <t>romulusmarketing.com</t>
  </si>
  <si>
    <t>147.1256</t>
  </si>
  <si>
    <t>Restore Rehab Services</t>
  </si>
  <si>
    <t>restorerehab.org</t>
  </si>
  <si>
    <t>147.0535</t>
  </si>
  <si>
    <t>Murray Resources</t>
  </si>
  <si>
    <t>murrayresources.com</t>
  </si>
  <si>
    <t>147.0109</t>
  </si>
  <si>
    <t>VOX DJs</t>
  </si>
  <si>
    <t>voxdjs.com</t>
  </si>
  <si>
    <t>146.8247</t>
  </si>
  <si>
    <t>RGD</t>
  </si>
  <si>
    <t>rgdengineers.com</t>
  </si>
  <si>
    <t>146.7541</t>
  </si>
  <si>
    <t>Jupiter</t>
  </si>
  <si>
    <t>BOS Staffing</t>
  </si>
  <si>
    <t>bosmedicalstaffing.com</t>
  </si>
  <si>
    <t>146.75</t>
  </si>
  <si>
    <t>Becker's Healthcare</t>
  </si>
  <si>
    <t>beckershospitalreview.com</t>
  </si>
  <si>
    <t>30.5 Million</t>
  </si>
  <si>
    <t>146.5685</t>
  </si>
  <si>
    <t>Elite Roofing</t>
  </si>
  <si>
    <t>elite-roofs.com</t>
  </si>
  <si>
    <t>146.5483</t>
  </si>
  <si>
    <t>BlackTree Heathcare Consulting</t>
  </si>
  <si>
    <t>blacktreehealthcareconsulting.com</t>
  </si>
  <si>
    <t>146.5158</t>
  </si>
  <si>
    <t>Conshohocken</t>
  </si>
  <si>
    <t>The Neiders Company</t>
  </si>
  <si>
    <t>neiders.com</t>
  </si>
  <si>
    <t>44.9 Million</t>
  </si>
  <si>
    <t>146.512</t>
  </si>
  <si>
    <t>SellYourMac.com</t>
  </si>
  <si>
    <t>sellyourmac.com</t>
  </si>
  <si>
    <t>146.4923</t>
  </si>
  <si>
    <t>Tech Americas USA</t>
  </si>
  <si>
    <t>tech-americas.com</t>
  </si>
  <si>
    <t>146.4605</t>
  </si>
  <si>
    <t>Fortis Construction</t>
  </si>
  <si>
    <t>fortisconstruction.com</t>
  </si>
  <si>
    <t>1.2 Billion</t>
  </si>
  <si>
    <t>146.4234</t>
  </si>
  <si>
    <t>NPD Logistics</t>
  </si>
  <si>
    <t>npdlogistics.com</t>
  </si>
  <si>
    <t>146.0826</t>
  </si>
  <si>
    <t>Net2Source</t>
  </si>
  <si>
    <t>net2source.com</t>
  </si>
  <si>
    <t>52.8 Million</t>
  </si>
  <si>
    <t>145.9663</t>
  </si>
  <si>
    <t>ProTitleUSA</t>
  </si>
  <si>
    <t>http://protitleusa.com</t>
  </si>
  <si>
    <t>145.9243</t>
  </si>
  <si>
    <t>Grover Gaming</t>
  </si>
  <si>
    <t>grovergaming.com</t>
  </si>
  <si>
    <t>145.8971</t>
  </si>
  <si>
    <t>Adwerx</t>
  </si>
  <si>
    <t>adwerx.com</t>
  </si>
  <si>
    <t>145.5756</t>
  </si>
  <si>
    <t>UserTesting</t>
  </si>
  <si>
    <t>usertesting.com</t>
  </si>
  <si>
    <t>145.5754</t>
  </si>
  <si>
    <t>HumanN</t>
  </si>
  <si>
    <t>humann.com</t>
  </si>
  <si>
    <t>43.3 Million</t>
  </si>
  <si>
    <t>145.5142</t>
  </si>
  <si>
    <t>O.P.E.N. America</t>
  </si>
  <si>
    <t>openworksweb.com</t>
  </si>
  <si>
    <t>68.2 Million</t>
  </si>
  <si>
    <t>145.3721</t>
  </si>
  <si>
    <t>Joorney Business Plans</t>
  </si>
  <si>
    <t>joorney.com</t>
  </si>
  <si>
    <t>145.3447</t>
  </si>
  <si>
    <t>MIAMI BEACH</t>
  </si>
  <si>
    <t>Pyure Brands</t>
  </si>
  <si>
    <t>pyureorganic.com</t>
  </si>
  <si>
    <t>145.3407</t>
  </si>
  <si>
    <t>TruQua Enterprises</t>
  </si>
  <si>
    <t>truqua.com</t>
  </si>
  <si>
    <t>145.2852</t>
  </si>
  <si>
    <t>Food52</t>
  </si>
  <si>
    <t>food52.com</t>
  </si>
  <si>
    <t>145.268</t>
  </si>
  <si>
    <t>Tallahassee Rock Real Estate</t>
  </si>
  <si>
    <t>manausa.com</t>
  </si>
  <si>
    <t>145.1172</t>
  </si>
  <si>
    <t>T. Parker Host</t>
  </si>
  <si>
    <t>tparkerhost.com</t>
  </si>
  <si>
    <t>95.7 Million</t>
  </si>
  <si>
    <t>145.1004</t>
  </si>
  <si>
    <t>BBQ Guy's Manufacturing</t>
  </si>
  <si>
    <t>blazegrills.com</t>
  </si>
  <si>
    <t>34.9 Million</t>
  </si>
  <si>
    <t>145.0844</t>
  </si>
  <si>
    <t>Happy Trailer Sales</t>
  </si>
  <si>
    <t>happytrailersales.com</t>
  </si>
  <si>
    <t>145.0657</t>
  </si>
  <si>
    <t>Palmer</t>
  </si>
  <si>
    <t>JMC Equipment</t>
  </si>
  <si>
    <t>jmcautomotiveequipment.com</t>
  </si>
  <si>
    <t>144.8759</t>
  </si>
  <si>
    <t>Bohemia</t>
  </si>
  <si>
    <t>T3 Expo</t>
  </si>
  <si>
    <t>t3expo.com</t>
  </si>
  <si>
    <t>144.7689</t>
  </si>
  <si>
    <t>Lakeville</t>
  </si>
  <si>
    <t>Downeast Cider House</t>
  </si>
  <si>
    <t>downeastcider.com</t>
  </si>
  <si>
    <t>144.762</t>
  </si>
  <si>
    <t>East Boston</t>
  </si>
  <si>
    <t>Syntelligent Analytic Solutions</t>
  </si>
  <si>
    <t>syntelligent.com</t>
  </si>
  <si>
    <t>144.7564</t>
  </si>
  <si>
    <t>Deep Blue Communications</t>
  </si>
  <si>
    <t>deepbluecommunications.com</t>
  </si>
  <si>
    <t>144.7411</t>
  </si>
  <si>
    <t>Latham</t>
  </si>
  <si>
    <t>Test Double</t>
  </si>
  <si>
    <t>testdouble.com</t>
  </si>
  <si>
    <t>144.6898</t>
  </si>
  <si>
    <t>GeBBS Healthcare Solutions</t>
  </si>
  <si>
    <t>gebbs.com</t>
  </si>
  <si>
    <t>73.9 Million</t>
  </si>
  <si>
    <t>144.6767</t>
  </si>
  <si>
    <t>Semcasting</t>
  </si>
  <si>
    <t>semcasting.com</t>
  </si>
  <si>
    <t>144.5171</t>
  </si>
  <si>
    <t>Takeout Central</t>
  </si>
  <si>
    <t>takeoutcentral.com</t>
  </si>
  <si>
    <t>144.4353</t>
  </si>
  <si>
    <t>Mind Your Business</t>
  </si>
  <si>
    <t>mybinc.com</t>
  </si>
  <si>
    <t>144.3691</t>
  </si>
  <si>
    <t>Bolt on Technology</t>
  </si>
  <si>
    <t>http://boltontechnology.com</t>
  </si>
  <si>
    <t>144.2156</t>
  </si>
  <si>
    <t>Downingtown</t>
  </si>
  <si>
    <t>Synapse Studios</t>
  </si>
  <si>
    <t>synapsestudios.com</t>
  </si>
  <si>
    <t>144.2019</t>
  </si>
  <si>
    <t>College Hunks Hauling Junk and Moving (Tampa, FL)</t>
  </si>
  <si>
    <t>chhj.com</t>
  </si>
  <si>
    <t>143.9912</t>
  </si>
  <si>
    <t>Mansfield Crane Service</t>
  </si>
  <si>
    <t>mansfieldcrane.com</t>
  </si>
  <si>
    <t>143.9128</t>
  </si>
  <si>
    <t>Mansfield</t>
  </si>
  <si>
    <t>EmazingLights / iHeartRaves / Into the AM</t>
  </si>
  <si>
    <t>http://iheartraves.com</t>
  </si>
  <si>
    <t>143.8492</t>
  </si>
  <si>
    <t>Trintech</t>
  </si>
  <si>
    <t>trintech.com</t>
  </si>
  <si>
    <t>106.2 Million</t>
  </si>
  <si>
    <t>143.8305</t>
  </si>
  <si>
    <t>SomerTile</t>
  </si>
  <si>
    <t>somertile.com</t>
  </si>
  <si>
    <t>143.7783</t>
  </si>
  <si>
    <t>Manalapan</t>
  </si>
  <si>
    <t>B&amp;B Heating and Air</t>
  </si>
  <si>
    <t>http://bandbheatingandair.com</t>
  </si>
  <si>
    <t>143.3966</t>
  </si>
  <si>
    <t>BCV Social</t>
  </si>
  <si>
    <t>bcvsocial.com</t>
  </si>
  <si>
    <t>143.3937</t>
  </si>
  <si>
    <t>Tricap Residential Group</t>
  </si>
  <si>
    <t>tricapres.com</t>
  </si>
  <si>
    <t>143.3398</t>
  </si>
  <si>
    <t>NetX Information Systems</t>
  </si>
  <si>
    <t>netxinc.com</t>
  </si>
  <si>
    <t>143.3253</t>
  </si>
  <si>
    <t>Lambertville</t>
  </si>
  <si>
    <t>Experion Technologies</t>
  </si>
  <si>
    <t>experionglobal.com</t>
  </si>
  <si>
    <t>143.2863</t>
  </si>
  <si>
    <t>True Inspection Services</t>
  </si>
  <si>
    <t>trueinspectionservices.com</t>
  </si>
  <si>
    <t>143.257</t>
  </si>
  <si>
    <t>Urbana</t>
  </si>
  <si>
    <t>GotUwired</t>
  </si>
  <si>
    <t>gotuwired.com</t>
  </si>
  <si>
    <t>143.25</t>
  </si>
  <si>
    <t>Master Medical Equipment</t>
  </si>
  <si>
    <t>mmemed.com</t>
  </si>
  <si>
    <t>143.2101</t>
  </si>
  <si>
    <t>Greenway Insurance</t>
  </si>
  <si>
    <t>greenway-ins.com</t>
  </si>
  <si>
    <t>143.1478</t>
  </si>
  <si>
    <t>Prolific Interactive</t>
  </si>
  <si>
    <t>prolificinteractive.com</t>
  </si>
  <si>
    <t>143.0891</t>
  </si>
  <si>
    <t>Berry Law Firm</t>
  </si>
  <si>
    <t>jsberrylaw.com</t>
  </si>
  <si>
    <t>143.0808</t>
  </si>
  <si>
    <t>Dealer World</t>
  </si>
  <si>
    <t>mydealerworld.com</t>
  </si>
  <si>
    <t>142.9208</t>
  </si>
  <si>
    <t>Lehighton</t>
  </si>
  <si>
    <t>Marketing Doctor</t>
  </si>
  <si>
    <t>mymarketingdoctor.com</t>
  </si>
  <si>
    <t>142.901</t>
  </si>
  <si>
    <t>Northampton</t>
  </si>
  <si>
    <t>Petrelli Previtera Schimmel</t>
  </si>
  <si>
    <t>petrellilaw.com</t>
  </si>
  <si>
    <t>142.866</t>
  </si>
  <si>
    <t>Modus Create</t>
  </si>
  <si>
    <t>moduscreate.com</t>
  </si>
  <si>
    <t>142.4716</t>
  </si>
  <si>
    <t>Miracle Mile Advisors</t>
  </si>
  <si>
    <t>miraclemileadvisors.com</t>
  </si>
  <si>
    <t>142.4443</t>
  </si>
  <si>
    <t>Elev8 Hire Solutions</t>
  </si>
  <si>
    <t>elev8staffing.com</t>
  </si>
  <si>
    <t>142.2923</t>
  </si>
  <si>
    <t>NCWC</t>
  </si>
  <si>
    <t>ncwcinc.com</t>
  </si>
  <si>
    <t>142.2609</t>
  </si>
  <si>
    <t>Ocean</t>
  </si>
  <si>
    <t>Neal&amp;Neal Team</t>
  </si>
  <si>
    <t>mysanantoniohomesearch.com</t>
  </si>
  <si>
    <t>142.2247</t>
  </si>
  <si>
    <t>A1C Partners</t>
  </si>
  <si>
    <t>a1cpartners.com</t>
  </si>
  <si>
    <t>142.1426</t>
  </si>
  <si>
    <t>Davidsonville</t>
  </si>
  <si>
    <t>Homeland Manufacturing Services</t>
  </si>
  <si>
    <t>homelandmfgsvc.com</t>
  </si>
  <si>
    <t>142.1348</t>
  </si>
  <si>
    <t>State College</t>
  </si>
  <si>
    <t>inTech Trailers</t>
  </si>
  <si>
    <t>intechtrailers.com</t>
  </si>
  <si>
    <t>142.1181</t>
  </si>
  <si>
    <t>ALKU</t>
  </si>
  <si>
    <t>alku.com</t>
  </si>
  <si>
    <t>205.7 Million</t>
  </si>
  <si>
    <t>142.09</t>
  </si>
  <si>
    <t>Andover</t>
  </si>
  <si>
    <t>Fit My Feet Orthotic Lab and Shoes</t>
  </si>
  <si>
    <t>http://fitmyfeet.com</t>
  </si>
  <si>
    <t>141.9958</t>
  </si>
  <si>
    <t>Instasize</t>
  </si>
  <si>
    <t>instasize.com</t>
  </si>
  <si>
    <t>141.8587</t>
  </si>
  <si>
    <t>Kahn Media</t>
  </si>
  <si>
    <t>kahnmedia.com</t>
  </si>
  <si>
    <t>141.8129</t>
  </si>
  <si>
    <t>Moorpark</t>
  </si>
  <si>
    <t>DoHardMoney.com</t>
  </si>
  <si>
    <t>dohardmoney.com</t>
  </si>
  <si>
    <t>141.7958</t>
  </si>
  <si>
    <t>Appreciation Financial</t>
  </si>
  <si>
    <t>appreciationfinancial.com</t>
  </si>
  <si>
    <t>141.6407</t>
  </si>
  <si>
    <t>Monogram Windows and Doors</t>
  </si>
  <si>
    <t>monogramwindows.com</t>
  </si>
  <si>
    <t>141.4672</t>
  </si>
  <si>
    <t>New Vision</t>
  </si>
  <si>
    <t>nvgo.com</t>
  </si>
  <si>
    <t>141.4342</t>
  </si>
  <si>
    <t>Biomedical Research Laboratories</t>
  </si>
  <si>
    <t>brlscience.com</t>
  </si>
  <si>
    <t>141.3848</t>
  </si>
  <si>
    <t>Cambria Solutions</t>
  </si>
  <si>
    <t>cambriasolutions.com</t>
  </si>
  <si>
    <t>141.3254</t>
  </si>
  <si>
    <t>Kodiak Building Partners</t>
  </si>
  <si>
    <t>kodiakbp.com</t>
  </si>
  <si>
    <t>1.1 Billion</t>
  </si>
  <si>
    <t>141.2369</t>
  </si>
  <si>
    <t>STS International</t>
  </si>
  <si>
    <t>stsint.com</t>
  </si>
  <si>
    <t>83.9 Million</t>
  </si>
  <si>
    <t>141.1902</t>
  </si>
  <si>
    <t>Berkeley Springs</t>
  </si>
  <si>
    <t>Globo</t>
  </si>
  <si>
    <t>http://helloglobo.com</t>
  </si>
  <si>
    <t>141.1611</t>
  </si>
  <si>
    <t>Wyncote</t>
  </si>
  <si>
    <t>South Bay Hot Yoga</t>
  </si>
  <si>
    <t>sohoyoga.com</t>
  </si>
  <si>
    <t>141.0714</t>
  </si>
  <si>
    <t>Hermosa Beach</t>
  </si>
  <si>
    <t>Unity FI Solutions</t>
  </si>
  <si>
    <t>unityfisolutions.com</t>
  </si>
  <si>
    <t>140.9489</t>
  </si>
  <si>
    <t>Skaled Consulting</t>
  </si>
  <si>
    <t>skaled.com</t>
  </si>
  <si>
    <t>140.7727</t>
  </si>
  <si>
    <t>The Network Pro</t>
  </si>
  <si>
    <t>thenetworkpro.net</t>
  </si>
  <si>
    <t>140.6575</t>
  </si>
  <si>
    <t>Fullerton</t>
  </si>
  <si>
    <t>Aspen Exteriors</t>
  </si>
  <si>
    <t>aspenexteriors.com</t>
  </si>
  <si>
    <t>140.5852</t>
  </si>
  <si>
    <t>Ramsey</t>
  </si>
  <si>
    <t>Maxey Trailers Mfg.</t>
  </si>
  <si>
    <t>maxxdtrailers.com</t>
  </si>
  <si>
    <t>140.5192</t>
  </si>
  <si>
    <t>Brookston</t>
  </si>
  <si>
    <t>Clark Bros.</t>
  </si>
  <si>
    <t>clarkbrosinc.com</t>
  </si>
  <si>
    <t>140.4279</t>
  </si>
  <si>
    <t>Metro Stars Gymnastics</t>
  </si>
  <si>
    <t>metrostarsgym.com</t>
  </si>
  <si>
    <t>140.3821</t>
  </si>
  <si>
    <t>Aerospace Quality Research and Development</t>
  </si>
  <si>
    <t>aerospaceqrd.com</t>
  </si>
  <si>
    <t>140.3057</t>
  </si>
  <si>
    <t>Blink Fitness</t>
  </si>
  <si>
    <t>blinkfitness.com</t>
  </si>
  <si>
    <t>132.1 Million</t>
  </si>
  <si>
    <t>140.1487</t>
  </si>
  <si>
    <t>Digital Pi</t>
  </si>
  <si>
    <t>digitalpi.com</t>
  </si>
  <si>
    <t>140.0473</t>
  </si>
  <si>
    <t>Mobile Outfitters</t>
  </si>
  <si>
    <t>moutfitters.com</t>
  </si>
  <si>
    <t>139.8522</t>
  </si>
  <si>
    <t>Philadephia</t>
  </si>
  <si>
    <t>Threat Tec</t>
  </si>
  <si>
    <t>threattec.com</t>
  </si>
  <si>
    <t>139.791</t>
  </si>
  <si>
    <t>Hampton</t>
  </si>
  <si>
    <t>North American Payment Solutions</t>
  </si>
  <si>
    <t>apspayments.com</t>
  </si>
  <si>
    <t>139.5585</t>
  </si>
  <si>
    <t>CS Recruiting</t>
  </si>
  <si>
    <t>cs-recruiting.com</t>
  </si>
  <si>
    <t>139.5061</t>
  </si>
  <si>
    <t>Highland Park</t>
  </si>
  <si>
    <t>Feury Image Group</t>
  </si>
  <si>
    <t>feuryimagegroup.com</t>
  </si>
  <si>
    <t>139.4471</t>
  </si>
  <si>
    <t>LIDO ADVISORS</t>
  </si>
  <si>
    <t>lidoadvisors.com</t>
  </si>
  <si>
    <t>139.373</t>
  </si>
  <si>
    <t>RNN Group</t>
  </si>
  <si>
    <t>rnngroup.com</t>
  </si>
  <si>
    <t>139.296</t>
  </si>
  <si>
    <t>TFS</t>
  </si>
  <si>
    <t>thefoundationspecialists.com</t>
  </si>
  <si>
    <t>139.1749</t>
  </si>
  <si>
    <t>College Grove</t>
  </si>
  <si>
    <t>Choice Merchant Solutions</t>
  </si>
  <si>
    <t>choicemerchantsolutions.com</t>
  </si>
  <si>
    <t>139.1491</t>
  </si>
  <si>
    <t>All Pro Security</t>
  </si>
  <si>
    <t>apsguards.com</t>
  </si>
  <si>
    <t>139.1079</t>
  </si>
  <si>
    <t>Streamline</t>
  </si>
  <si>
    <t>streamlinephilly.com</t>
  </si>
  <si>
    <t>138.827</t>
  </si>
  <si>
    <t>Salas O'Brien</t>
  </si>
  <si>
    <t>salasobrien.com</t>
  </si>
  <si>
    <t>100.5 Million</t>
  </si>
  <si>
    <t>138.8064</t>
  </si>
  <si>
    <t>BNG Team</t>
  </si>
  <si>
    <t>bngteam.com</t>
  </si>
  <si>
    <t>138.756</t>
  </si>
  <si>
    <t>Vinyl Me, Please</t>
  </si>
  <si>
    <t>vinylmeplease.com</t>
  </si>
  <si>
    <t>138.6938</t>
  </si>
  <si>
    <t>Klein Hall CPAs</t>
  </si>
  <si>
    <t>kleinhallcpa.com</t>
  </si>
  <si>
    <t>138.6355</t>
  </si>
  <si>
    <t>Touchstone Merchandise Group</t>
  </si>
  <si>
    <t>tmgideas.com</t>
  </si>
  <si>
    <t>138.4193</t>
  </si>
  <si>
    <t>DEG</t>
  </si>
  <si>
    <t>degdigital.com</t>
  </si>
  <si>
    <t>63.8 Million</t>
  </si>
  <si>
    <t>138.4111</t>
  </si>
  <si>
    <t>Phobio</t>
  </si>
  <si>
    <t>phobio.com</t>
  </si>
  <si>
    <t>138.3466</t>
  </si>
  <si>
    <t>KitchenSearch.com</t>
  </si>
  <si>
    <t>kitchensearch.com</t>
  </si>
  <si>
    <t>138.3366</t>
  </si>
  <si>
    <t>Bensalem</t>
  </si>
  <si>
    <t>Transportation Impact</t>
  </si>
  <si>
    <t>transportationimpact.com</t>
  </si>
  <si>
    <t>138.2164</t>
  </si>
  <si>
    <t>Great Waters Financial</t>
  </si>
  <si>
    <t>greatwatersfinancial.com</t>
  </si>
  <si>
    <t>138.1583</t>
  </si>
  <si>
    <t>Turbonomic</t>
  </si>
  <si>
    <t>turbonomic.com</t>
  </si>
  <si>
    <t>97.1 Million</t>
  </si>
  <si>
    <t>137.76</t>
  </si>
  <si>
    <t>FCM</t>
  </si>
  <si>
    <t>thinkfcm.com</t>
  </si>
  <si>
    <t>137.5307</t>
  </si>
  <si>
    <t>Momentum Solutionz</t>
  </si>
  <si>
    <t>momentumsolutionz.com</t>
  </si>
  <si>
    <t>137.5058</t>
  </si>
  <si>
    <t>Perceptyx</t>
  </si>
  <si>
    <t>perceptyx.com</t>
  </si>
  <si>
    <t>137.4932</t>
  </si>
  <si>
    <t>Info Way Solutions</t>
  </si>
  <si>
    <t>infowaygroup.com</t>
  </si>
  <si>
    <t>137.4793</t>
  </si>
  <si>
    <t>Fremont</t>
  </si>
  <si>
    <t>InterImage</t>
  </si>
  <si>
    <t>iimage.com</t>
  </si>
  <si>
    <t>137.2351</t>
  </si>
  <si>
    <t>VitalWare</t>
  </si>
  <si>
    <t>vitalware.com</t>
  </si>
  <si>
    <t>137.0836</t>
  </si>
  <si>
    <t>Yakima</t>
  </si>
  <si>
    <t>Tundraland Home Improvements</t>
  </si>
  <si>
    <t>tundraland.com</t>
  </si>
  <si>
    <t>137.0701</t>
  </si>
  <si>
    <t>Kaukauna</t>
  </si>
  <si>
    <t>RMG Media</t>
  </si>
  <si>
    <t>rmgmedia.com</t>
  </si>
  <si>
    <t>137.0602</t>
  </si>
  <si>
    <t>Maui Leones</t>
  </si>
  <si>
    <t>coconutcondos.com</t>
  </si>
  <si>
    <t>137.0293</t>
  </si>
  <si>
    <t>PayDay Payroll Resources</t>
  </si>
  <si>
    <t>paydaypr.com</t>
  </si>
  <si>
    <t>136.9814</t>
  </si>
  <si>
    <t>Bellmawr</t>
  </si>
  <si>
    <t>Broadline Components</t>
  </si>
  <si>
    <t>broadlinecomponents.com</t>
  </si>
  <si>
    <t>136.8404</t>
  </si>
  <si>
    <t>Appogee</t>
  </si>
  <si>
    <t>appogee.com</t>
  </si>
  <si>
    <t>136.7699</t>
  </si>
  <si>
    <t>Prominent Construction</t>
  </si>
  <si>
    <t>prominentconstructionllc.com</t>
  </si>
  <si>
    <t>136.7488</t>
  </si>
  <si>
    <t>SEI-New York</t>
  </si>
  <si>
    <t>sei.com/new-york-office</t>
  </si>
  <si>
    <t>136.6933</t>
  </si>
  <si>
    <t>Cipher Tech Solutions</t>
  </si>
  <si>
    <t>ciphertechsolutions.com</t>
  </si>
  <si>
    <t>136.6008</t>
  </si>
  <si>
    <t>Upper Nyack</t>
  </si>
  <si>
    <t>Delta Solutions &amp; Strategies</t>
  </si>
  <si>
    <t>deltasands.com</t>
  </si>
  <si>
    <t>136.5445</t>
  </si>
  <si>
    <t>Applied Technology Services</t>
  </si>
  <si>
    <t>appliedtechnologyservices.com</t>
  </si>
  <si>
    <t>27.1 Million</t>
  </si>
  <si>
    <t>136.3384</t>
  </si>
  <si>
    <t>ZochNet</t>
  </si>
  <si>
    <t>zochnet.com</t>
  </si>
  <si>
    <t>136.3119</t>
  </si>
  <si>
    <t>Giddings</t>
  </si>
  <si>
    <t>iTouchless.com</t>
  </si>
  <si>
    <t>itouchless.com</t>
  </si>
  <si>
    <t>136.2679</t>
  </si>
  <si>
    <t>Rain City Capital</t>
  </si>
  <si>
    <t>raincitycapital.com</t>
  </si>
  <si>
    <t>136.1473</t>
  </si>
  <si>
    <t>KIRKLAND</t>
  </si>
  <si>
    <t>Greenland America</t>
  </si>
  <si>
    <t>greenlandamerica.com</t>
  </si>
  <si>
    <t>188.1 Million</t>
  </si>
  <si>
    <t>136.0453</t>
  </si>
  <si>
    <t>Derm Holdings</t>
  </si>
  <si>
    <t>mydermgroup.com</t>
  </si>
  <si>
    <t>107.9 Million</t>
  </si>
  <si>
    <t>135.9786</t>
  </si>
  <si>
    <t>Computer Overhauls</t>
  </si>
  <si>
    <t>computeroverhauls.com</t>
  </si>
  <si>
    <t>135.9784</t>
  </si>
  <si>
    <t>Staylisted</t>
  </si>
  <si>
    <t>staylisted.com</t>
  </si>
  <si>
    <t>135.9161</t>
  </si>
  <si>
    <t>Validation Associates</t>
  </si>
  <si>
    <t>validationassociates.com</t>
  </si>
  <si>
    <t>135.8568</t>
  </si>
  <si>
    <t>North Pacific Industries</t>
  </si>
  <si>
    <t>npi-seattle.com</t>
  </si>
  <si>
    <t>135.7818</t>
  </si>
  <si>
    <t>Kent</t>
  </si>
  <si>
    <t>Whois API</t>
  </si>
  <si>
    <t>whoisxmlapi.com</t>
  </si>
  <si>
    <t>135.7536</t>
  </si>
  <si>
    <t>Strike</t>
  </si>
  <si>
    <t>http://strikeusa.com</t>
  </si>
  <si>
    <t>1.7 Billion</t>
  </si>
  <si>
    <t>135.6522</t>
  </si>
  <si>
    <t>Corsis</t>
  </si>
  <si>
    <t>corsis.com</t>
  </si>
  <si>
    <t>135.6262</t>
  </si>
  <si>
    <t>Livingston</t>
  </si>
  <si>
    <t>Techfino</t>
  </si>
  <si>
    <t>techfino.com</t>
  </si>
  <si>
    <t>135.4433</t>
  </si>
  <si>
    <t>ProConstruction</t>
  </si>
  <si>
    <t>completedki.com</t>
  </si>
  <si>
    <t>135.4358</t>
  </si>
  <si>
    <t>Pensacola, FL</t>
  </si>
  <si>
    <t>Maximum Games</t>
  </si>
  <si>
    <t>maximumgames.com</t>
  </si>
  <si>
    <t>58.7 Million</t>
  </si>
  <si>
    <t>135.3337</t>
  </si>
  <si>
    <t>HSTpathways</t>
  </si>
  <si>
    <t>hstpathways.com</t>
  </si>
  <si>
    <t>135.2231</t>
  </si>
  <si>
    <t>Bar-All</t>
  </si>
  <si>
    <t>trimhealthymama.com</t>
  </si>
  <si>
    <t>135.2093</t>
  </si>
  <si>
    <t>Bon Aqua</t>
  </si>
  <si>
    <t>Bounteous</t>
  </si>
  <si>
    <t>bounteous.com</t>
  </si>
  <si>
    <t>45.8 Million</t>
  </si>
  <si>
    <t>135.1192</t>
  </si>
  <si>
    <t>Culture Studio</t>
  </si>
  <si>
    <t>culturestudio.net</t>
  </si>
  <si>
    <t>135.103</t>
  </si>
  <si>
    <t>DiamondBack Truck Covers</t>
  </si>
  <si>
    <t>diamondbackcovers.com</t>
  </si>
  <si>
    <t>135.0308</t>
  </si>
  <si>
    <t>Philipsburg</t>
  </si>
  <si>
    <t>Eight Bit Studios</t>
  </si>
  <si>
    <t>eightbitstudios.com</t>
  </si>
  <si>
    <t>134.9528</t>
  </si>
  <si>
    <t>ClickDimensions</t>
  </si>
  <si>
    <t>clickdimensions.com</t>
  </si>
  <si>
    <t>37 Million</t>
  </si>
  <si>
    <t>134.923</t>
  </si>
  <si>
    <t>Altura Engineering &amp; Design</t>
  </si>
  <si>
    <t>alturaengineering.com</t>
  </si>
  <si>
    <t>134.8933</t>
  </si>
  <si>
    <t>Amarillo</t>
  </si>
  <si>
    <t>Freedom Capital</t>
  </si>
  <si>
    <t>1800gotjunk.com</t>
  </si>
  <si>
    <t>134.892</t>
  </si>
  <si>
    <t>Alarm Grid</t>
  </si>
  <si>
    <t>alarmgrid.com</t>
  </si>
  <si>
    <t>134.6838</t>
  </si>
  <si>
    <t>Lighthouse Point</t>
  </si>
  <si>
    <t>Precision Precast Erectors</t>
  </si>
  <si>
    <t>ppe-llc.com</t>
  </si>
  <si>
    <t>134.5624</t>
  </si>
  <si>
    <t>POST FALLS</t>
  </si>
  <si>
    <t>APS Marketing Group</t>
  </si>
  <si>
    <t>apscentral.com</t>
  </si>
  <si>
    <t>134.5359</t>
  </si>
  <si>
    <t>Boxwell Southwest</t>
  </si>
  <si>
    <t>boxwellhomes.com</t>
  </si>
  <si>
    <t>134.5162</t>
  </si>
  <si>
    <t>TLC Associates</t>
  </si>
  <si>
    <t>tlcassociates.com</t>
  </si>
  <si>
    <t>134.4324</t>
  </si>
  <si>
    <t>E-Volve Systems</t>
  </si>
  <si>
    <t>e-volvesystems.com</t>
  </si>
  <si>
    <t>134.3859</t>
  </si>
  <si>
    <t>Cogent Analytics</t>
  </si>
  <si>
    <t>cogentanalytics.com</t>
  </si>
  <si>
    <t>134.2561</t>
  </si>
  <si>
    <t>MKS2 Technologies</t>
  </si>
  <si>
    <t>mks2.com</t>
  </si>
  <si>
    <t>134.2264</t>
  </si>
  <si>
    <t>Hoss Industrial</t>
  </si>
  <si>
    <t>hossindustrial.com</t>
  </si>
  <si>
    <t>134.1882</t>
  </si>
  <si>
    <t>Sulphur</t>
  </si>
  <si>
    <t>Healthcare IT Leaders</t>
  </si>
  <si>
    <t>healthcareitleaders.com</t>
  </si>
  <si>
    <t>78.3 Million</t>
  </si>
  <si>
    <t>134.1065</t>
  </si>
  <si>
    <t>Rekruiters</t>
  </si>
  <si>
    <t>rekruiters.com</t>
  </si>
  <si>
    <t>134.0777</t>
  </si>
  <si>
    <t>Stoneridge Software</t>
  </si>
  <si>
    <t>stoneridgesoftware.com</t>
  </si>
  <si>
    <t>134.073</t>
  </si>
  <si>
    <t>Barnesville</t>
  </si>
  <si>
    <t>Centex Technologies</t>
  </si>
  <si>
    <t>centextech.com</t>
  </si>
  <si>
    <t>134.0433</t>
  </si>
  <si>
    <t>Platinum Realty</t>
  </si>
  <si>
    <t>movewithplatinum.com</t>
  </si>
  <si>
    <t>33.9 Million</t>
  </si>
  <si>
    <t>133.9865</t>
  </si>
  <si>
    <t>Phoenix Marketing International</t>
  </si>
  <si>
    <t>phoenixmi.com</t>
  </si>
  <si>
    <t>85.4 Million</t>
  </si>
  <si>
    <t>133.9523</t>
  </si>
  <si>
    <t>Rhinebeck</t>
  </si>
  <si>
    <t>Best Deal Car Service</t>
  </si>
  <si>
    <t>bestdealcarservice.com</t>
  </si>
  <si>
    <t>133.9408</t>
  </si>
  <si>
    <t>Survwest</t>
  </si>
  <si>
    <t>survwest.com</t>
  </si>
  <si>
    <t>133.9239</t>
  </si>
  <si>
    <t>Swarm</t>
  </si>
  <si>
    <t>http://swarminc.com</t>
  </si>
  <si>
    <t>133.7809</t>
  </si>
  <si>
    <t>Nebo</t>
  </si>
  <si>
    <t>neboagency.com</t>
  </si>
  <si>
    <t>133.7602</t>
  </si>
  <si>
    <t>i3</t>
  </si>
  <si>
    <t>i3-corps.com</t>
  </si>
  <si>
    <t>133.7182</t>
  </si>
  <si>
    <t>Marshall Scientific</t>
  </si>
  <si>
    <t>marshallscientific.com</t>
  </si>
  <si>
    <t>133.682</t>
  </si>
  <si>
    <t>JSL Technologies</t>
  </si>
  <si>
    <t>jsltechinc.com</t>
  </si>
  <si>
    <t>133.3036</t>
  </si>
  <si>
    <t>Oxnard</t>
  </si>
  <si>
    <t>LUX Catering &amp; Events</t>
  </si>
  <si>
    <t>http://luxcateringandevents.com</t>
  </si>
  <si>
    <t>133.297</t>
  </si>
  <si>
    <t>Above All Transportation/ Boston Car Service</t>
  </si>
  <si>
    <t>bostoncar.com</t>
  </si>
  <si>
    <t>133.2683</t>
  </si>
  <si>
    <t>Durante Rentals</t>
  </si>
  <si>
    <t>duranterentals.com</t>
  </si>
  <si>
    <t>133.1627</t>
  </si>
  <si>
    <t>Mt. Vernon</t>
  </si>
  <si>
    <t>Morgan Li</t>
  </si>
  <si>
    <t>http://morganli.com</t>
  </si>
  <si>
    <t>47.6 Million</t>
  </si>
  <si>
    <t>133.0078</t>
  </si>
  <si>
    <t>Chicago Heights</t>
  </si>
  <si>
    <t>The Junkluggers</t>
  </si>
  <si>
    <t>junkluggers.com</t>
  </si>
  <si>
    <t>132.9935</t>
  </si>
  <si>
    <t>Framework Solutions</t>
  </si>
  <si>
    <t>framesol.com</t>
  </si>
  <si>
    <t>132.9298</t>
  </si>
  <si>
    <t>Danbury</t>
  </si>
  <si>
    <t>Chief Outsiders</t>
  </si>
  <si>
    <t>chiefoutsiders.com</t>
  </si>
  <si>
    <t>132.8846</t>
  </si>
  <si>
    <t>Arcadia.io</t>
  </si>
  <si>
    <t>arcadia.io</t>
  </si>
  <si>
    <t>35.4 Million</t>
  </si>
  <si>
    <t>132.8112</t>
  </si>
  <si>
    <t>Rockwell Partners</t>
  </si>
  <si>
    <t>rockwellproperty.com</t>
  </si>
  <si>
    <t>132.6547</t>
  </si>
  <si>
    <t>Cleanlife LED</t>
  </si>
  <si>
    <t>http://cleanlifeled.com</t>
  </si>
  <si>
    <t>132.5878</t>
  </si>
  <si>
    <t>Gorgo Group</t>
  </si>
  <si>
    <t>gorgogroup.com</t>
  </si>
  <si>
    <t>132.5384</t>
  </si>
  <si>
    <t>Vineland</t>
  </si>
  <si>
    <t>Vigilant Global Trade Services</t>
  </si>
  <si>
    <t>vigilantgts.com</t>
  </si>
  <si>
    <t>132.4981</t>
  </si>
  <si>
    <t>Shaker Heights</t>
  </si>
  <si>
    <t>Xtelligent Healthcare Media</t>
  </si>
  <si>
    <t>xtelligentmedia.com</t>
  </si>
  <si>
    <t>132.4757</t>
  </si>
  <si>
    <t>DANVERS</t>
  </si>
  <si>
    <t>acquisitionsandrenewals.com</t>
  </si>
  <si>
    <t>132.4372</t>
  </si>
  <si>
    <t>Visual Connections</t>
  </si>
  <si>
    <t>visualconnections.net</t>
  </si>
  <si>
    <t>132.4368</t>
  </si>
  <si>
    <t>Windsor Mill</t>
  </si>
  <si>
    <t>WebIT Services</t>
  </si>
  <si>
    <t>http://webitservices.com</t>
  </si>
  <si>
    <t>132.3564</t>
  </si>
  <si>
    <t>CaliChi Design Group</t>
  </si>
  <si>
    <t>calichi.com</t>
  </si>
  <si>
    <t>132.3432</t>
  </si>
  <si>
    <t>Rescue | The Behavior Change Agency</t>
  </si>
  <si>
    <t>http://rescueagency.com</t>
  </si>
  <si>
    <t>132.3093</t>
  </si>
  <si>
    <t>Budget Dumpster</t>
  </si>
  <si>
    <t>budgetdumpster.com</t>
  </si>
  <si>
    <t>132.0768</t>
  </si>
  <si>
    <t>Riverside Payments</t>
  </si>
  <si>
    <t>riversidepayments.com</t>
  </si>
  <si>
    <t>132.0349</t>
  </si>
  <si>
    <t>VANCOUVER</t>
  </si>
  <si>
    <t>Bellwether Asset Management</t>
  </si>
  <si>
    <t>bellwetheram.com</t>
  </si>
  <si>
    <t>131.8276</t>
  </si>
  <si>
    <t>Mobilewalla</t>
  </si>
  <si>
    <t>mobilewalla.com</t>
  </si>
  <si>
    <t>131.8162</t>
  </si>
  <si>
    <t>Cantey Technology</t>
  </si>
  <si>
    <t>canteytech.com</t>
  </si>
  <si>
    <t>131.8037</t>
  </si>
  <si>
    <t>HHAeXchange</t>
  </si>
  <si>
    <t>hhaexchange.com</t>
  </si>
  <si>
    <t>131.7778</t>
  </si>
  <si>
    <t>The Saywitz Company</t>
  </si>
  <si>
    <t>saywitz.com</t>
  </si>
  <si>
    <t>131.7169</t>
  </si>
  <si>
    <t>Bayone Solutions</t>
  </si>
  <si>
    <t>bayone.com</t>
  </si>
  <si>
    <t>131.6649</t>
  </si>
  <si>
    <t>SmarterHQ</t>
  </si>
  <si>
    <t>http://smarterhq.com</t>
  </si>
  <si>
    <t>131.6089</t>
  </si>
  <si>
    <t>OpenWater Software</t>
  </si>
  <si>
    <t>getopenwater.com</t>
  </si>
  <si>
    <t>131.6037</t>
  </si>
  <si>
    <t>G Adventures</t>
  </si>
  <si>
    <t>gadventures.com</t>
  </si>
  <si>
    <t>92.8 Million</t>
  </si>
  <si>
    <t>131.6015</t>
  </si>
  <si>
    <t>Plenus Group</t>
  </si>
  <si>
    <t>pgifoods.com</t>
  </si>
  <si>
    <t>131.5978</t>
  </si>
  <si>
    <t>Lowell</t>
  </si>
  <si>
    <t>Medical Weight Loss by Healthogenics</t>
  </si>
  <si>
    <t>mdweightloss.com</t>
  </si>
  <si>
    <t>131.5934</t>
  </si>
  <si>
    <t>InsureYourCompany.com</t>
  </si>
  <si>
    <t>insureyourcompany.com</t>
  </si>
  <si>
    <t>131.5158</t>
  </si>
  <si>
    <t>Simon Transport</t>
  </si>
  <si>
    <t>simontransport.com</t>
  </si>
  <si>
    <t>131.4573</t>
  </si>
  <si>
    <t>Beverly Hills Rejuvenation Center</t>
  </si>
  <si>
    <t>bhrcenter.com</t>
  </si>
  <si>
    <t>131.3634</t>
  </si>
  <si>
    <t>SmartSites</t>
  </si>
  <si>
    <t>http://smartsites.com</t>
  </si>
  <si>
    <t>131.3126</t>
  </si>
  <si>
    <t>Transportation and Logistical Services</t>
  </si>
  <si>
    <t>tlsincorp.com</t>
  </si>
  <si>
    <t>131.2451</t>
  </si>
  <si>
    <t>Logistics Plus</t>
  </si>
  <si>
    <t>logisticsplus.net</t>
  </si>
  <si>
    <t>195.7 Million</t>
  </si>
  <si>
    <t>131.1686</t>
  </si>
  <si>
    <t>Erie</t>
  </si>
  <si>
    <t>Search Solution Group</t>
  </si>
  <si>
    <t>searchsolutiongroup.com</t>
  </si>
  <si>
    <t>131.0151</t>
  </si>
  <si>
    <t>Meriwether &amp; Tharp</t>
  </si>
  <si>
    <t>mtlawoffice.com</t>
  </si>
  <si>
    <t>130.9662</t>
  </si>
  <si>
    <t>CI&amp;T</t>
  </si>
  <si>
    <t>ciandt.com</t>
  </si>
  <si>
    <t>60.5 Million</t>
  </si>
  <si>
    <t>130.875</t>
  </si>
  <si>
    <t>Elements Massage</t>
  </si>
  <si>
    <t>elementsmassage.com</t>
  </si>
  <si>
    <t>130.8439</t>
  </si>
  <si>
    <t>Renatus</t>
  </si>
  <si>
    <t>myrenatus.com</t>
  </si>
  <si>
    <t>130.827</t>
  </si>
  <si>
    <t>Parkmobile</t>
  </si>
  <si>
    <t>parkmobile.io</t>
  </si>
  <si>
    <t>130.7508</t>
  </si>
  <si>
    <t>iKeyless</t>
  </si>
  <si>
    <t>carkeysexpress.com</t>
  </si>
  <si>
    <t>66.8 Million</t>
  </si>
  <si>
    <t>130.732</t>
  </si>
  <si>
    <t>VLK Architects</t>
  </si>
  <si>
    <t>vlkarchitects.com</t>
  </si>
  <si>
    <t>130.7248</t>
  </si>
  <si>
    <t>Ft Worth</t>
  </si>
  <si>
    <t>Katom Restaurant Supply</t>
  </si>
  <si>
    <t>katom.com</t>
  </si>
  <si>
    <t>152.3 Million</t>
  </si>
  <si>
    <t>130.6586</t>
  </si>
  <si>
    <t>Kodak</t>
  </si>
  <si>
    <t>Royal Vending</t>
  </si>
  <si>
    <t>royalvendingnw.com</t>
  </si>
  <si>
    <t>130.6138</t>
  </si>
  <si>
    <t>WLE</t>
  </si>
  <si>
    <t>wle.land</t>
  </si>
  <si>
    <t>130.5943</t>
  </si>
  <si>
    <t>Quality Engineering &amp; Surveying</t>
  </si>
  <si>
    <t>qesla.com</t>
  </si>
  <si>
    <t>130.5114</t>
  </si>
  <si>
    <t>Port Vincent</t>
  </si>
  <si>
    <t>Keeping Current Matters</t>
  </si>
  <si>
    <t>keepingcurrentmatters.com</t>
  </si>
  <si>
    <t>130.428</t>
  </si>
  <si>
    <t>HomeCare Connect</t>
  </si>
  <si>
    <t>homecareconnect.com</t>
  </si>
  <si>
    <t>130.4018</t>
  </si>
  <si>
    <t>Mission Driven Research</t>
  </si>
  <si>
    <t>missiondrivenresearch.com</t>
  </si>
  <si>
    <t>130.3422</t>
  </si>
  <si>
    <t>Brown Parker &amp; DeMarinis Advertising</t>
  </si>
  <si>
    <t>bpdadvertising.com</t>
  </si>
  <si>
    <t>35 Million</t>
  </si>
  <si>
    <t>130.2725</t>
  </si>
  <si>
    <t>Lendr</t>
  </si>
  <si>
    <t>lendr.online</t>
  </si>
  <si>
    <t>130.2523</t>
  </si>
  <si>
    <t>Flow Right Plumbing, Heating &amp; Cooling</t>
  </si>
  <si>
    <t>flowrightphi.com</t>
  </si>
  <si>
    <t>130.2177</t>
  </si>
  <si>
    <t>Pueblo</t>
  </si>
  <si>
    <t>Erben Associates</t>
  </si>
  <si>
    <t>erbenassociates.com</t>
  </si>
  <si>
    <t>130.1741</t>
  </si>
  <si>
    <t>AmeriPharma</t>
  </si>
  <si>
    <t>ameripharma.us</t>
  </si>
  <si>
    <t>31.7 Million</t>
  </si>
  <si>
    <t>130.1545</t>
  </si>
  <si>
    <t>Orange</t>
  </si>
  <si>
    <t>First National Title Insurance Company</t>
  </si>
  <si>
    <t>fnti.com</t>
  </si>
  <si>
    <t>115 Million</t>
  </si>
  <si>
    <t>130.1104</t>
  </si>
  <si>
    <t>Ripple</t>
  </si>
  <si>
    <t>rippleit.com</t>
  </si>
  <si>
    <t>130.031</t>
  </si>
  <si>
    <t>TWG Security</t>
  </si>
  <si>
    <t>twgsecurity.com</t>
  </si>
  <si>
    <t>130.0146</t>
  </si>
  <si>
    <t>EMMAUS</t>
  </si>
  <si>
    <t>D&amp;B Precision Cutting and Manufacturing</t>
  </si>
  <si>
    <t>sanisafeusa.com</t>
  </si>
  <si>
    <t>129.9984</t>
  </si>
  <si>
    <t>Triumph Services</t>
  </si>
  <si>
    <t>http://triumphjobs.com</t>
  </si>
  <si>
    <t>129.9784</t>
  </si>
  <si>
    <t>Henrico</t>
  </si>
  <si>
    <t>Gant Systems</t>
  </si>
  <si>
    <t>gantsystems.com</t>
  </si>
  <si>
    <t>129.9454</t>
  </si>
  <si>
    <t>Bartlett</t>
  </si>
  <si>
    <t>Studio98</t>
  </si>
  <si>
    <t>studio98.com</t>
  </si>
  <si>
    <t>129.9407</t>
  </si>
  <si>
    <t>Boomsourcing</t>
  </si>
  <si>
    <t>boomsourcing.com</t>
  </si>
  <si>
    <t>129.9365</t>
  </si>
  <si>
    <t>BirdDogHR</t>
  </si>
  <si>
    <t>birddoghr.com</t>
  </si>
  <si>
    <t>129.9163</t>
  </si>
  <si>
    <t>Texadia Systems</t>
  </si>
  <si>
    <t>texadiasystems.com</t>
  </si>
  <si>
    <t>129.8098</t>
  </si>
  <si>
    <t>thomastech</t>
  </si>
  <si>
    <t>thomastechllc.com</t>
  </si>
  <si>
    <t>129.7659</t>
  </si>
  <si>
    <t>ROI Healthcare Solutions</t>
  </si>
  <si>
    <t>roihs.com</t>
  </si>
  <si>
    <t>53 Million</t>
  </si>
  <si>
    <t>129.6424</t>
  </si>
  <si>
    <t>Output</t>
  </si>
  <si>
    <t>output.com</t>
  </si>
  <si>
    <t>129.6061</t>
  </si>
  <si>
    <t>CTE Logistics</t>
  </si>
  <si>
    <t>ctelogistics.com</t>
  </si>
  <si>
    <t>129.534</t>
  </si>
  <si>
    <t>Sumner</t>
  </si>
  <si>
    <t>Level Access</t>
  </si>
  <si>
    <t>levelaccess.com</t>
  </si>
  <si>
    <t>24.1 Million</t>
  </si>
  <si>
    <t>129.4263</t>
  </si>
  <si>
    <t>California CareGivers Home Healthcare</t>
  </si>
  <si>
    <t>californiacaregivers.net</t>
  </si>
  <si>
    <t>129.3954</t>
  </si>
  <si>
    <t>Excella Consulting</t>
  </si>
  <si>
    <t>excella.com</t>
  </si>
  <si>
    <t>71.3 Million</t>
  </si>
  <si>
    <t>129.3785</t>
  </si>
  <si>
    <t>How to Manage a Small Law Firm</t>
  </si>
  <si>
    <t>http://howtomanageasmalllawfirm.com</t>
  </si>
  <si>
    <t>129.3639</t>
  </si>
  <si>
    <t>The Auxiliary Group</t>
  </si>
  <si>
    <t>tag.aero</t>
  </si>
  <si>
    <t>129.3542</t>
  </si>
  <si>
    <t>WINTER GARDEN</t>
  </si>
  <si>
    <t>Weisser Distributing</t>
  </si>
  <si>
    <t>weisserdistributing.com</t>
  </si>
  <si>
    <t>65.1 Million</t>
  </si>
  <si>
    <t>129.3426</t>
  </si>
  <si>
    <t>Tea</t>
  </si>
  <si>
    <t>Snap Agency</t>
  </si>
  <si>
    <t>snapagency.com</t>
  </si>
  <si>
    <t>129.3006</t>
  </si>
  <si>
    <t>American Insurance Organization</t>
  </si>
  <si>
    <t>aiosales.com</t>
  </si>
  <si>
    <t>29.5 Million</t>
  </si>
  <si>
    <t>129.2435</t>
  </si>
  <si>
    <t>Nazareth</t>
  </si>
  <si>
    <t>Mayvin</t>
  </si>
  <si>
    <t>mayvin.com</t>
  </si>
  <si>
    <t>129.2368</t>
  </si>
  <si>
    <t>Annandale</t>
  </si>
  <si>
    <t>Sustainable Restaurant Group</t>
  </si>
  <si>
    <t>sustainablerestaurantgroup.com</t>
  </si>
  <si>
    <t>129.2288</t>
  </si>
  <si>
    <t>The Sheppard</t>
  </si>
  <si>
    <t>thesheppard.com</t>
  </si>
  <si>
    <t>129.228</t>
  </si>
  <si>
    <t>Wheelhouse DMG</t>
  </si>
  <si>
    <t>wheelhousedmg.com</t>
  </si>
  <si>
    <t>129.2089</t>
  </si>
  <si>
    <t>Alpha Paving Industries</t>
  </si>
  <si>
    <t>alphapaving.com</t>
  </si>
  <si>
    <t>29.9 Million</t>
  </si>
  <si>
    <t>128.9841</t>
  </si>
  <si>
    <t>GreenBanana SEO</t>
  </si>
  <si>
    <t>greenbananaseo.com</t>
  </si>
  <si>
    <t>128.8895</t>
  </si>
  <si>
    <t>Singleton Enterprises</t>
  </si>
  <si>
    <t>maxmechanical.com</t>
  </si>
  <si>
    <t>128.8606</t>
  </si>
  <si>
    <t>Engage PEO</t>
  </si>
  <si>
    <t>engagepeo.com</t>
  </si>
  <si>
    <t>128.779</t>
  </si>
  <si>
    <t>Hollywood</t>
  </si>
  <si>
    <t>Delta Defense</t>
  </si>
  <si>
    <t>uscca.com</t>
  </si>
  <si>
    <t>71.2 Million</t>
  </si>
  <si>
    <t>128.7517</t>
  </si>
  <si>
    <t>West Bend</t>
  </si>
  <si>
    <t>Developintelligence</t>
  </si>
  <si>
    <t>http://developintelligence.com</t>
  </si>
  <si>
    <t>128.7513</t>
  </si>
  <si>
    <t>lafayette</t>
  </si>
  <si>
    <t>Roofcare</t>
  </si>
  <si>
    <t>roofcare.us</t>
  </si>
  <si>
    <t>128.7159</t>
  </si>
  <si>
    <t>Select Security</t>
  </si>
  <si>
    <t>selectsecurity.com</t>
  </si>
  <si>
    <t>128.7126</t>
  </si>
  <si>
    <t>Real People Realty</t>
  </si>
  <si>
    <t>joinrpr.com</t>
  </si>
  <si>
    <t>128.6827</t>
  </si>
  <si>
    <t>Mokena</t>
  </si>
  <si>
    <t>TruePoint Communications</t>
  </si>
  <si>
    <t>truepointagency.com</t>
  </si>
  <si>
    <t>128.6406</t>
  </si>
  <si>
    <t>SketchDeck</t>
  </si>
  <si>
    <t>http://sketchdeck.com</t>
  </si>
  <si>
    <t>128.6007</t>
  </si>
  <si>
    <t>Tiempo Development</t>
  </si>
  <si>
    <t>tiempodevelopment.com</t>
  </si>
  <si>
    <t>128.5295</t>
  </si>
  <si>
    <t>ConnectPay</t>
  </si>
  <si>
    <t>connectpayusa.com</t>
  </si>
  <si>
    <t>128.371</t>
  </si>
  <si>
    <t>Promoboxx</t>
  </si>
  <si>
    <t>promoboxx.com</t>
  </si>
  <si>
    <t>128.3322</t>
  </si>
  <si>
    <t>Pondurance</t>
  </si>
  <si>
    <t>pondurance.com</t>
  </si>
  <si>
    <t>128.2143</t>
  </si>
  <si>
    <t>Four Foods Group</t>
  </si>
  <si>
    <t>fourfoodsgroup.com</t>
  </si>
  <si>
    <t>181.4 Million</t>
  </si>
  <si>
    <t>128.1677</t>
  </si>
  <si>
    <t>Advanced Flooring</t>
  </si>
  <si>
    <t>advancedflooringny.com</t>
  </si>
  <si>
    <t>128.1067</t>
  </si>
  <si>
    <t>valley cottage</t>
  </si>
  <si>
    <t>Filterworks USA</t>
  </si>
  <si>
    <t>filterworksusa.com</t>
  </si>
  <si>
    <t>128.0724</t>
  </si>
  <si>
    <t>Fonteva</t>
  </si>
  <si>
    <t>fonteva.com</t>
  </si>
  <si>
    <t>128.0671</t>
  </si>
  <si>
    <t>Fors Marsh Group</t>
  </si>
  <si>
    <t>forsmarshgroup.com</t>
  </si>
  <si>
    <t>47.9 Million</t>
  </si>
  <si>
    <t>128.0605</t>
  </si>
  <si>
    <t>The Nines</t>
  </si>
  <si>
    <t>http://shopthenines.com</t>
  </si>
  <si>
    <t>128.0459</t>
  </si>
  <si>
    <t>DETROIT LAKES</t>
  </si>
  <si>
    <t>HMT Associates</t>
  </si>
  <si>
    <t>hmtassociates.com</t>
  </si>
  <si>
    <t>127.9469</t>
  </si>
  <si>
    <t>US Patriot</t>
  </si>
  <si>
    <t>uspatriottactical.com</t>
  </si>
  <si>
    <t>68.6 Million</t>
  </si>
  <si>
    <t>127.9204</t>
  </si>
  <si>
    <t>nLogic</t>
  </si>
  <si>
    <t>nlogic.com</t>
  </si>
  <si>
    <t>127.8145</t>
  </si>
  <si>
    <t>Docmation</t>
  </si>
  <si>
    <t>docmation.com</t>
  </si>
  <si>
    <t>127.8056</t>
  </si>
  <si>
    <t>Patriot Pool and Spa</t>
  </si>
  <si>
    <t>patriotpoolandspa.com</t>
  </si>
  <si>
    <t>127.6684</t>
  </si>
  <si>
    <t>Downtown Catering Company</t>
  </si>
  <si>
    <t>downtowncateringcompany.com</t>
  </si>
  <si>
    <t>127.6529</t>
  </si>
  <si>
    <t>Bluffton</t>
  </si>
  <si>
    <t>PowerReviews</t>
  </si>
  <si>
    <t>powerreviews.com</t>
  </si>
  <si>
    <t>127.6157</t>
  </si>
  <si>
    <t>Local Marketing Solutions Group</t>
  </si>
  <si>
    <t>lmsg.co</t>
  </si>
  <si>
    <t>127.5891</t>
  </si>
  <si>
    <t>Rolling Meadows</t>
  </si>
  <si>
    <t>Evans Incorporated</t>
  </si>
  <si>
    <t>http://evansincorporated.com</t>
  </si>
  <si>
    <t>127.5231</t>
  </si>
  <si>
    <t>Design Extensions</t>
  </si>
  <si>
    <t>designextensions.com</t>
  </si>
  <si>
    <t>127.4988</t>
  </si>
  <si>
    <t>Bold Construction</t>
  </si>
  <si>
    <t>buildboldnc.com</t>
  </si>
  <si>
    <t>127.4987</t>
  </si>
  <si>
    <t>ReedTMS Logistics</t>
  </si>
  <si>
    <t>reedtms.com</t>
  </si>
  <si>
    <t>205.3 Million</t>
  </si>
  <si>
    <t>127.4854</t>
  </si>
  <si>
    <t>Sales Empowerment Group</t>
  </si>
  <si>
    <t>salesempowermentgroup.com</t>
  </si>
  <si>
    <t>127.4793</t>
  </si>
  <si>
    <t>MarkSYS</t>
  </si>
  <si>
    <t>themarksys.com</t>
  </si>
  <si>
    <t>127.2955</t>
  </si>
  <si>
    <t>Rocklin</t>
  </si>
  <si>
    <t>IT Support RI</t>
  </si>
  <si>
    <t>itsupportri.com</t>
  </si>
  <si>
    <t>RI</t>
  </si>
  <si>
    <t>127.2938</t>
  </si>
  <si>
    <t>North Smithfield</t>
  </si>
  <si>
    <t>Excel Services</t>
  </si>
  <si>
    <t>excelservices.biz</t>
  </si>
  <si>
    <t>127.1894</t>
  </si>
  <si>
    <t>Keyser</t>
  </si>
  <si>
    <t>keyserco.com</t>
  </si>
  <si>
    <t>127.1078</t>
  </si>
  <si>
    <t>Cutting Edge Countertops</t>
  </si>
  <si>
    <t>cectops.com</t>
  </si>
  <si>
    <t>127.0505</t>
  </si>
  <si>
    <t>Aventri</t>
  </si>
  <si>
    <t>aventri.com</t>
  </si>
  <si>
    <t>127.0468</t>
  </si>
  <si>
    <t>norwalk</t>
  </si>
  <si>
    <t>Erus Energy</t>
  </si>
  <si>
    <t>erusenergy.com</t>
  </si>
  <si>
    <t>54.8 Million</t>
  </si>
  <si>
    <t>127.0407</t>
  </si>
  <si>
    <t>Accucomp Appraisal Services</t>
  </si>
  <si>
    <t>accucompllc.com</t>
  </si>
  <si>
    <t>127.0388</t>
  </si>
  <si>
    <t>Envisage</t>
  </si>
  <si>
    <t>envisageinc.com</t>
  </si>
  <si>
    <t>126.9536</t>
  </si>
  <si>
    <t>Marlborough</t>
  </si>
  <si>
    <t>Buzz Franchise Brands</t>
  </si>
  <si>
    <t>buzzfranchisebrands.com</t>
  </si>
  <si>
    <t>126.9201</t>
  </si>
  <si>
    <t>Kyriba</t>
  </si>
  <si>
    <t>kyriba.com</t>
  </si>
  <si>
    <t>113.4 Million</t>
  </si>
  <si>
    <t>126.8046</t>
  </si>
  <si>
    <t>Schaal Plumbing, Heating &amp; Cooling</t>
  </si>
  <si>
    <t>callschaalyaall.com</t>
  </si>
  <si>
    <t>126.7789</t>
  </si>
  <si>
    <t>Southeast Veterinary Neurology</t>
  </si>
  <si>
    <t>sevneurology.com</t>
  </si>
  <si>
    <t>126.7753</t>
  </si>
  <si>
    <t>Upper Edge Technologies</t>
  </si>
  <si>
    <t>upperedgetech.com</t>
  </si>
  <si>
    <t>126.6447</t>
  </si>
  <si>
    <t>West Memphis</t>
  </si>
  <si>
    <t>Spire Digital</t>
  </si>
  <si>
    <t>spiredigital.com</t>
  </si>
  <si>
    <t>126.6047</t>
  </si>
  <si>
    <t>EPIC Insurance Brokers &amp; Consultants</t>
  </si>
  <si>
    <t>epicbrokers.com</t>
  </si>
  <si>
    <t>393.3 Million</t>
  </si>
  <si>
    <t>126.5667</t>
  </si>
  <si>
    <t>Axiom Eco Pest Control</t>
  </si>
  <si>
    <t>axiompest.com</t>
  </si>
  <si>
    <t>126.5569</t>
  </si>
  <si>
    <t>Milwaukie</t>
  </si>
  <si>
    <t>FedBiz IT Solutions</t>
  </si>
  <si>
    <t>fedbizit.com</t>
  </si>
  <si>
    <t>58.6 Million</t>
  </si>
  <si>
    <t>126.5148</t>
  </si>
  <si>
    <t>Local Loyalty Marketing Solutions NC</t>
  </si>
  <si>
    <t>leadsnearby.com</t>
  </si>
  <si>
    <t>126.3973</t>
  </si>
  <si>
    <t>Edge</t>
  </si>
  <si>
    <t>edgeservicing.com</t>
  </si>
  <si>
    <t>126.3777</t>
  </si>
  <si>
    <t>Alpha Premier</t>
  </si>
  <si>
    <t>alpharoofingtexas.com</t>
  </si>
  <si>
    <t>126.375</t>
  </si>
  <si>
    <t>Jack Browns Joint</t>
  </si>
  <si>
    <t>jackbrownsjoint.com</t>
  </si>
  <si>
    <t>126.3166</t>
  </si>
  <si>
    <t>Sandler Partners</t>
  </si>
  <si>
    <t>sandlerpartners.com</t>
  </si>
  <si>
    <t>90.7 Million</t>
  </si>
  <si>
    <t>126.3106</t>
  </si>
  <si>
    <t>California</t>
  </si>
  <si>
    <t>EngeniusMicro</t>
  </si>
  <si>
    <t>engeniusmicro.com</t>
  </si>
  <si>
    <t>126.2778</t>
  </si>
  <si>
    <t>Enscicon</t>
  </si>
  <si>
    <t>enscicon.com</t>
  </si>
  <si>
    <t>126.2339</t>
  </si>
  <si>
    <t>Janus International Group</t>
  </si>
  <si>
    <t>janusintl.com</t>
  </si>
  <si>
    <t>484 Million</t>
  </si>
  <si>
    <t>126.1486</t>
  </si>
  <si>
    <t>Kumparison</t>
  </si>
  <si>
    <t>compareinsurancequotes.com</t>
  </si>
  <si>
    <t>126.1456</t>
  </si>
  <si>
    <t>RxNT</t>
  </si>
  <si>
    <t>rxnt.com</t>
  </si>
  <si>
    <t>126.1052</t>
  </si>
  <si>
    <t>MileMark Media</t>
  </si>
  <si>
    <t>milemarkmedia.com</t>
  </si>
  <si>
    <t>125.9919</t>
  </si>
  <si>
    <t>SleepQuest</t>
  </si>
  <si>
    <t>sleepquest.com</t>
  </si>
  <si>
    <t>125.9329</t>
  </si>
  <si>
    <t>CardioSolution</t>
  </si>
  <si>
    <t>cardiosolution.com</t>
  </si>
  <si>
    <t>125.9291</t>
  </si>
  <si>
    <t>Abenity</t>
  </si>
  <si>
    <t>abenity.com</t>
  </si>
  <si>
    <t>125.9079</t>
  </si>
  <si>
    <t>Echo Health</t>
  </si>
  <si>
    <t>echohealthinc.com</t>
  </si>
  <si>
    <t>148.6 Million</t>
  </si>
  <si>
    <t>125.9073</t>
  </si>
  <si>
    <t>WESTLAKE</t>
  </si>
  <si>
    <t>Rank Crankers</t>
  </si>
  <si>
    <t>rankcrankers.com</t>
  </si>
  <si>
    <t>125.8574</t>
  </si>
  <si>
    <t>Mojo Media Labs</t>
  </si>
  <si>
    <t>mojomedialabs.com</t>
  </si>
  <si>
    <t>125.7973</t>
  </si>
  <si>
    <t>Engelke Construction Solutions</t>
  </si>
  <si>
    <t>engelkecs.com</t>
  </si>
  <si>
    <t>125.7898</t>
  </si>
  <si>
    <t>Silverline</t>
  </si>
  <si>
    <t>silverlinecrm.com</t>
  </si>
  <si>
    <t>50.5 Million</t>
  </si>
  <si>
    <t>125.7549</t>
  </si>
  <si>
    <t>Heartsmart.com</t>
  </si>
  <si>
    <t>http://heartsmart.com</t>
  </si>
  <si>
    <t>125.6991</t>
  </si>
  <si>
    <t>New Milford</t>
  </si>
  <si>
    <t>Xyngular</t>
  </si>
  <si>
    <t>xyngular.com</t>
  </si>
  <si>
    <t>111.5 Million</t>
  </si>
  <si>
    <t>125.6905</t>
  </si>
  <si>
    <t>CollabraLink Technologies</t>
  </si>
  <si>
    <t>collabralink.com</t>
  </si>
  <si>
    <t>125.5623</t>
  </si>
  <si>
    <t>Score a Score</t>
  </si>
  <si>
    <t>scoreascore.com</t>
  </si>
  <si>
    <t>125.5287</t>
  </si>
  <si>
    <t>APIC Solutions</t>
  </si>
  <si>
    <t>apicnm.com</t>
  </si>
  <si>
    <t>125.5128</t>
  </si>
  <si>
    <t>Portable Oxygen Solutions</t>
  </si>
  <si>
    <t>portableoxygensolutions.com</t>
  </si>
  <si>
    <t>125.4637</t>
  </si>
  <si>
    <t>Agile Velocity</t>
  </si>
  <si>
    <t>agilevelocity.com</t>
  </si>
  <si>
    <t>125.4379</t>
  </si>
  <si>
    <t>Reflex Sales Group</t>
  </si>
  <si>
    <t>reflexsalesgroup.com</t>
  </si>
  <si>
    <t>125.349</t>
  </si>
  <si>
    <t>Thousand Oaks</t>
  </si>
  <si>
    <t>OAC Services</t>
  </si>
  <si>
    <t>oacsvcs.com</t>
  </si>
  <si>
    <t>30.6 Million</t>
  </si>
  <si>
    <t>125.1564</t>
  </si>
  <si>
    <t>Culinary Eye Catering and Events</t>
  </si>
  <si>
    <t>culinaryeye.com</t>
  </si>
  <si>
    <t>125.1557</t>
  </si>
  <si>
    <t>Payroll4Construction.com</t>
  </si>
  <si>
    <t>payroll4construction.com</t>
  </si>
  <si>
    <t>125.1233</t>
  </si>
  <si>
    <t>Strongsville</t>
  </si>
  <si>
    <t>Great Hire</t>
  </si>
  <si>
    <t>greathirehr.com</t>
  </si>
  <si>
    <t>125.117</t>
  </si>
  <si>
    <t>Union Home Mortgage</t>
  </si>
  <si>
    <t>unionhomemortgage.com</t>
  </si>
  <si>
    <t>155.6 Million</t>
  </si>
  <si>
    <t>125.0525</t>
  </si>
  <si>
    <t>TDK Technologies</t>
  </si>
  <si>
    <t>tdktech.com</t>
  </si>
  <si>
    <t>125.0324</t>
  </si>
  <si>
    <t>Prosper Consulting</t>
  </si>
  <si>
    <t>learncodinganywhere.com</t>
  </si>
  <si>
    <t>124.9386</t>
  </si>
  <si>
    <t>InfraWare</t>
  </si>
  <si>
    <t>infraware.com</t>
  </si>
  <si>
    <t>124.7431</t>
  </si>
  <si>
    <t>Owen Jones and Partners</t>
  </si>
  <si>
    <t>whoisowenjones.com</t>
  </si>
  <si>
    <t>124.6213</t>
  </si>
  <si>
    <t>Objectstream</t>
  </si>
  <si>
    <t>objectstream.com</t>
  </si>
  <si>
    <t>124.5785</t>
  </si>
  <si>
    <t>Chemlock Nutrition</t>
  </si>
  <si>
    <t>chemlocknutrition.com</t>
  </si>
  <si>
    <t>124.5211</t>
  </si>
  <si>
    <t>Nomadic Real Estate</t>
  </si>
  <si>
    <t>nomadicrealestate.com</t>
  </si>
  <si>
    <t>124.4776</t>
  </si>
  <si>
    <t>Keller Williams Realty Capital District</t>
  </si>
  <si>
    <t>kwcapitaldistrict.com</t>
  </si>
  <si>
    <t>124.3687</t>
  </si>
  <si>
    <t>Sunrise Erectors</t>
  </si>
  <si>
    <t>sunriseerectors.com</t>
  </si>
  <si>
    <t>124.3434</t>
  </si>
  <si>
    <t>Lindmark Outdoor Media</t>
  </si>
  <si>
    <t>lindmarkoutdoormedia.com</t>
  </si>
  <si>
    <t>124.2823</t>
  </si>
  <si>
    <t>Norman</t>
  </si>
  <si>
    <t>Doberman Technologies</t>
  </si>
  <si>
    <t>doberman.net</t>
  </si>
  <si>
    <t>124.0925</t>
  </si>
  <si>
    <t>LA Solar Group</t>
  </si>
  <si>
    <t>la-solargroup.com</t>
  </si>
  <si>
    <t>124.0409</t>
  </si>
  <si>
    <t>AR Solutions</t>
  </si>
  <si>
    <t>arsolinc.com</t>
  </si>
  <si>
    <t>123.9907</t>
  </si>
  <si>
    <t>Claymont</t>
  </si>
  <si>
    <t>Kopis</t>
  </si>
  <si>
    <t>kopisusa.com</t>
  </si>
  <si>
    <t>123.9493</t>
  </si>
  <si>
    <t>Yes&amp;</t>
  </si>
  <si>
    <t>yesandagency.com</t>
  </si>
  <si>
    <t>123.9309</t>
  </si>
  <si>
    <t>Aligne Wealth Preservation &amp; Insurance Services</t>
  </si>
  <si>
    <t>http://alignewealth.com</t>
  </si>
  <si>
    <t>123.9244</t>
  </si>
  <si>
    <t>365 Retail Markets</t>
  </si>
  <si>
    <t>365retailmarkets.com</t>
  </si>
  <si>
    <t>52 Million</t>
  </si>
  <si>
    <t>123.8557</t>
  </si>
  <si>
    <t>Virtus Partners</t>
  </si>
  <si>
    <t>virtusllc.com</t>
  </si>
  <si>
    <t>123.8007</t>
  </si>
  <si>
    <t>Snap Install</t>
  </si>
  <si>
    <t>snap-install.com</t>
  </si>
  <si>
    <t>123.648</t>
  </si>
  <si>
    <t>Maple Grove</t>
  </si>
  <si>
    <t>FirstClose</t>
  </si>
  <si>
    <t>firstclose.com</t>
  </si>
  <si>
    <t>123.5815</t>
  </si>
  <si>
    <t>Ecotone</t>
  </si>
  <si>
    <t>ecotoneinc.com</t>
  </si>
  <si>
    <t>123.4325</t>
  </si>
  <si>
    <t>Forest Hill</t>
  </si>
  <si>
    <t>Shaw + Scott</t>
  </si>
  <si>
    <t>shawscott.com</t>
  </si>
  <si>
    <t>123.3983</t>
  </si>
  <si>
    <t>Busch Global</t>
  </si>
  <si>
    <t>buschglobal.com</t>
  </si>
  <si>
    <t>123.3419</t>
  </si>
  <si>
    <t>Lakeway</t>
  </si>
  <si>
    <t>Protocol Networks</t>
  </si>
  <si>
    <t>protocolnetworks.com</t>
  </si>
  <si>
    <t>123.3092</t>
  </si>
  <si>
    <t>Johnston</t>
  </si>
  <si>
    <t>R &amp; Y A/C Compressors</t>
  </si>
  <si>
    <t>rycompressors.com</t>
  </si>
  <si>
    <t>123.3031</t>
  </si>
  <si>
    <t>North Miami Beach</t>
  </si>
  <si>
    <t>The Cutting Board Company</t>
  </si>
  <si>
    <t>cuttingboardcompany.com</t>
  </si>
  <si>
    <t>123.2476</t>
  </si>
  <si>
    <t>SiteLock</t>
  </si>
  <si>
    <t>sitelock.com</t>
  </si>
  <si>
    <t>123.238</t>
  </si>
  <si>
    <t>The Indigo Road Hospitality Group</t>
  </si>
  <si>
    <t>theindigoroad.com</t>
  </si>
  <si>
    <t>123.2333</t>
  </si>
  <si>
    <t>Siteline Interior Carpentry</t>
  </si>
  <si>
    <t>sitelineinc.com</t>
  </si>
  <si>
    <t>123.204</t>
  </si>
  <si>
    <t>FCP Euro</t>
  </si>
  <si>
    <t>fcpeuro.com</t>
  </si>
  <si>
    <t>123.1022</t>
  </si>
  <si>
    <t>Sophus IT Solutions</t>
  </si>
  <si>
    <t>sophusinfo.com</t>
  </si>
  <si>
    <t>123.0894</t>
  </si>
  <si>
    <t>ISSAQUAH</t>
  </si>
  <si>
    <t>Crimcheck Holdings</t>
  </si>
  <si>
    <t>crimcheck.com</t>
  </si>
  <si>
    <t>122.9497</t>
  </si>
  <si>
    <t>US</t>
  </si>
  <si>
    <t>us-incorporated.com</t>
  </si>
  <si>
    <t>122.9266</t>
  </si>
  <si>
    <t>Beltsville</t>
  </si>
  <si>
    <t>Miguel Lopez Jr.</t>
  </si>
  <si>
    <t>lopezinc.com</t>
  </si>
  <si>
    <t>122.9045</t>
  </si>
  <si>
    <t>Stream Logistics</t>
  </si>
  <si>
    <t>streamlogistics.com</t>
  </si>
  <si>
    <t>122.8928</t>
  </si>
  <si>
    <t>Allegheny Science &amp; Technology</t>
  </si>
  <si>
    <t>alleghenyst.com</t>
  </si>
  <si>
    <t>122.8902</t>
  </si>
  <si>
    <t>Romaric Automation Design</t>
  </si>
  <si>
    <t>romariccorp.com</t>
  </si>
  <si>
    <t>122.8345</t>
  </si>
  <si>
    <t>Marathon TS</t>
  </si>
  <si>
    <t>marathonts.com</t>
  </si>
  <si>
    <t>122.6014</t>
  </si>
  <si>
    <t>Cummings Creative Group</t>
  </si>
  <si>
    <t>ccgideas.com</t>
  </si>
  <si>
    <t>122.5409</t>
  </si>
  <si>
    <t>Claimify (formerly Lucens Group)</t>
  </si>
  <si>
    <t>claimify.com</t>
  </si>
  <si>
    <t>122.4125</t>
  </si>
  <si>
    <t>Ruby Receptionists</t>
  </si>
  <si>
    <t>callruby.com</t>
  </si>
  <si>
    <t>47.2 Million</t>
  </si>
  <si>
    <t>122.4096</t>
  </si>
  <si>
    <t>Bay State Search</t>
  </si>
  <si>
    <t>baystatesearch.com</t>
  </si>
  <si>
    <t>122.373</t>
  </si>
  <si>
    <t>BOSTON</t>
  </si>
  <si>
    <t>TechLink Services</t>
  </si>
  <si>
    <t>techlinksvc.net</t>
  </si>
  <si>
    <t>122.3384</t>
  </si>
  <si>
    <t>Decisiv</t>
  </si>
  <si>
    <t>decisiv.com</t>
  </si>
  <si>
    <t>122.3356</t>
  </si>
  <si>
    <t>Bay to Bay Properties</t>
  </si>
  <si>
    <t>baytobayproperties.com</t>
  </si>
  <si>
    <t>75.1 Million</t>
  </si>
  <si>
    <t>122.2889</t>
  </si>
  <si>
    <t>Safety Harbor</t>
  </si>
  <si>
    <t>MYCA Material Handling Solutions</t>
  </si>
  <si>
    <t>mycahandling.com</t>
  </si>
  <si>
    <t>122.2684</t>
  </si>
  <si>
    <t>Pillar Properties</t>
  </si>
  <si>
    <t>pillarproperties.com</t>
  </si>
  <si>
    <t>68.7 Million</t>
  </si>
  <si>
    <t>122.228</t>
  </si>
  <si>
    <t>Swift Straw II</t>
  </si>
  <si>
    <t>swiftstraw.com</t>
  </si>
  <si>
    <t>122.0973</t>
  </si>
  <si>
    <t>Mid America Pet Food</t>
  </si>
  <si>
    <t>victorpetfood.com</t>
  </si>
  <si>
    <t>85.1 Million</t>
  </si>
  <si>
    <t>122.0934</t>
  </si>
  <si>
    <t>Maantic</t>
  </si>
  <si>
    <t>maantic.com</t>
  </si>
  <si>
    <t>122.0294</t>
  </si>
  <si>
    <t>Sunnyvale</t>
  </si>
  <si>
    <t>Paragon Healthcare</t>
  </si>
  <si>
    <t>paragonhealthcare.com</t>
  </si>
  <si>
    <t>325.9 Million</t>
  </si>
  <si>
    <t>121.8995</t>
  </si>
  <si>
    <t>ten24</t>
  </si>
  <si>
    <t>ten24web.com</t>
  </si>
  <si>
    <t>121.8047</t>
  </si>
  <si>
    <t>Grassburger</t>
  </si>
  <si>
    <t>eatgrassburger.com</t>
  </si>
  <si>
    <t>121.743</t>
  </si>
  <si>
    <t>Durango</t>
  </si>
  <si>
    <t>The Haro Group of Keller Williams Real Estate</t>
  </si>
  <si>
    <t>theresnoplacelikegreenville.com</t>
  </si>
  <si>
    <t>121.7316</t>
  </si>
  <si>
    <t>Media Bridge Advertising</t>
  </si>
  <si>
    <t>mediabridgeadvertising.com</t>
  </si>
  <si>
    <t>121.7279</t>
  </si>
  <si>
    <t>Golden Reserve</t>
  </si>
  <si>
    <t>goldenreserve.com</t>
  </si>
  <si>
    <t>121.698</t>
  </si>
  <si>
    <t>Distrivalto USA / Holstein Housewares</t>
  </si>
  <si>
    <t>holsteinhousewares.com</t>
  </si>
  <si>
    <t>121.6626</t>
  </si>
  <si>
    <t>HispaniSpace</t>
  </si>
  <si>
    <t>thinknowresearch.com</t>
  </si>
  <si>
    <t>121.6191</t>
  </si>
  <si>
    <t>Burbank</t>
  </si>
  <si>
    <t>PrinterLogic</t>
  </si>
  <si>
    <t>printerlogic.com</t>
  </si>
  <si>
    <t>121.6174</t>
  </si>
  <si>
    <t>St. George</t>
  </si>
  <si>
    <t>Rockway Exhibits + Events</t>
  </si>
  <si>
    <t>rockwayexhibits.com</t>
  </si>
  <si>
    <t>121.6035</t>
  </si>
  <si>
    <t>HigherGround Managed Services</t>
  </si>
  <si>
    <t>highergroundmsp.com</t>
  </si>
  <si>
    <t>121.5969</t>
  </si>
  <si>
    <t>Tidewater Fleet Supply</t>
  </si>
  <si>
    <t>tidewaterfleetsupply.com</t>
  </si>
  <si>
    <t>121.511</t>
  </si>
  <si>
    <t>Medical Solutions</t>
  </si>
  <si>
    <t>medicalsolutions.com</t>
  </si>
  <si>
    <t>480.6 Million</t>
  </si>
  <si>
    <t>121.4829</t>
  </si>
  <si>
    <t>Bean Group</t>
  </si>
  <si>
    <t>beangroup.com</t>
  </si>
  <si>
    <t>121.4379</t>
  </si>
  <si>
    <t>PORTSMOUTH</t>
  </si>
  <si>
    <t>RevLocal</t>
  </si>
  <si>
    <t>revlocal.com</t>
  </si>
  <si>
    <t>121.4042</t>
  </si>
  <si>
    <t>Granville</t>
  </si>
  <si>
    <t>Brink</t>
  </si>
  <si>
    <t>http://brink.com</t>
  </si>
  <si>
    <t>121.3847</t>
  </si>
  <si>
    <t>Allixo</t>
  </si>
  <si>
    <t>allixo.com</t>
  </si>
  <si>
    <t>121.3468</t>
  </si>
  <si>
    <t>Mount Vernon</t>
  </si>
  <si>
    <t>Rentec Direct</t>
  </si>
  <si>
    <t>rentecdirect.com</t>
  </si>
  <si>
    <t>121.3146</t>
  </si>
  <si>
    <t>Professional Enrollment Concepts</t>
  </si>
  <si>
    <t>pecinsuresource.com</t>
  </si>
  <si>
    <t>121.2288</t>
  </si>
  <si>
    <t>Qiigo</t>
  </si>
  <si>
    <t>qiigo.com</t>
  </si>
  <si>
    <t>121.1805</t>
  </si>
  <si>
    <t>Chrome River</t>
  </si>
  <si>
    <t>chromeriver.com</t>
  </si>
  <si>
    <t>48.3 Million</t>
  </si>
  <si>
    <t>121.154</t>
  </si>
  <si>
    <t>Sender One Climbing</t>
  </si>
  <si>
    <t>sender.one</t>
  </si>
  <si>
    <t>121.1392</t>
  </si>
  <si>
    <t>Jane.com</t>
  </si>
  <si>
    <t>jane.com</t>
  </si>
  <si>
    <t>185.4 Million</t>
  </si>
  <si>
    <t>121.0827</t>
  </si>
  <si>
    <t>Lumiere Children's Therapy</t>
  </si>
  <si>
    <t>lumierechild.com</t>
  </si>
  <si>
    <t>121.0526</t>
  </si>
  <si>
    <t>Affiliated Communications dba Alert Communications</t>
  </si>
  <si>
    <t>alertcommunications.com</t>
  </si>
  <si>
    <t>120.9798</t>
  </si>
  <si>
    <t>City Brew Tours</t>
  </si>
  <si>
    <t>citybrewtours.com</t>
  </si>
  <si>
    <t>120.9645</t>
  </si>
  <si>
    <t>Watertown</t>
  </si>
  <si>
    <t>Mountain Showcase Group</t>
  </si>
  <si>
    <t>mountainshowcase.com</t>
  </si>
  <si>
    <t>120.944</t>
  </si>
  <si>
    <t>Business IT Source</t>
  </si>
  <si>
    <t>bitsinc.com</t>
  </si>
  <si>
    <t>128.9 Million</t>
  </si>
  <si>
    <t>120.8093</t>
  </si>
  <si>
    <t>Buffalo Grove</t>
  </si>
  <si>
    <t>Advanced Powder Products</t>
  </si>
  <si>
    <t>advancedpowderproducts.com</t>
  </si>
  <si>
    <t>120.7884</t>
  </si>
  <si>
    <t>Fab-Tec</t>
  </si>
  <si>
    <t>fab-tec.com</t>
  </si>
  <si>
    <t>120.7735</t>
  </si>
  <si>
    <t>Conti</t>
  </si>
  <si>
    <t>http://contiorg.com</t>
  </si>
  <si>
    <t>66.9 Million</t>
  </si>
  <si>
    <t>120.767</t>
  </si>
  <si>
    <t>Facility Systems</t>
  </si>
  <si>
    <t>fsikc.com</t>
  </si>
  <si>
    <t>120.7535</t>
  </si>
  <si>
    <t>OVERLAND PARK</t>
  </si>
  <si>
    <t>Halco Testing Services</t>
  </si>
  <si>
    <t>halcotestingservices.com</t>
  </si>
  <si>
    <t>120.6893</t>
  </si>
  <si>
    <t>Search Discovery</t>
  </si>
  <si>
    <t>searchdiscovery.com</t>
  </si>
  <si>
    <t>120.6799</t>
  </si>
  <si>
    <t>Competitive Health</t>
  </si>
  <si>
    <t>competitivehealth.com</t>
  </si>
  <si>
    <t>120.6655</t>
  </si>
  <si>
    <t>Unlimited Landscaping &amp; Turf Management</t>
  </si>
  <si>
    <t>unlimitedlawncare.com</t>
  </si>
  <si>
    <t>120.6528</t>
  </si>
  <si>
    <t>EvolveMKD</t>
  </si>
  <si>
    <t>evolvemkd.com</t>
  </si>
  <si>
    <t>120.6522</t>
  </si>
  <si>
    <t>Premier Networx</t>
  </si>
  <si>
    <t>augustaitguys.com</t>
  </si>
  <si>
    <t>120.4312</t>
  </si>
  <si>
    <t>Martinez</t>
  </si>
  <si>
    <t>AvAir</t>
  </si>
  <si>
    <t>avair.aero</t>
  </si>
  <si>
    <t>67.1 Million</t>
  </si>
  <si>
    <t>120.3639</t>
  </si>
  <si>
    <t>Aqua-Yield Operations</t>
  </si>
  <si>
    <t>aquayield.com</t>
  </si>
  <si>
    <t>120.332</t>
  </si>
  <si>
    <t>Circle Computer Resources</t>
  </si>
  <si>
    <t>ccr.net</t>
  </si>
  <si>
    <t>120.322</t>
  </si>
  <si>
    <t>Vandelay Education</t>
  </si>
  <si>
    <t>vandelayeducation.com</t>
  </si>
  <si>
    <t>120.3008</t>
  </si>
  <si>
    <t>Cedar Park</t>
  </si>
  <si>
    <t>Open Source Integrators</t>
  </si>
  <si>
    <t>opensourceintegrators.com</t>
  </si>
  <si>
    <t>120.2738</t>
  </si>
  <si>
    <t>Zulu Marketing</t>
  </si>
  <si>
    <t>zulumarketing.com</t>
  </si>
  <si>
    <t>21.1 Million</t>
  </si>
  <si>
    <t>120.2548</t>
  </si>
  <si>
    <t>Laketown Electric</t>
  </si>
  <si>
    <t>laketownelectric.com</t>
  </si>
  <si>
    <t>120.2486</t>
  </si>
  <si>
    <t>Waconia</t>
  </si>
  <si>
    <t>Tri Tower Telecom</t>
  </si>
  <si>
    <t>tritowertelecom.com</t>
  </si>
  <si>
    <t>120.1814</t>
  </si>
  <si>
    <t>SecureLink</t>
  </si>
  <si>
    <t>securelink.com</t>
  </si>
  <si>
    <t>120.1077</t>
  </si>
  <si>
    <t>Bee Cave</t>
  </si>
  <si>
    <t>Stamford Technology Solutions</t>
  </si>
  <si>
    <t>http://infinitysts.com</t>
  </si>
  <si>
    <t>120.0901</t>
  </si>
  <si>
    <t>Axispoint</t>
  </si>
  <si>
    <t>axispoint.com</t>
  </si>
  <si>
    <t>119.9806</t>
  </si>
  <si>
    <t>Mattingly Concrete</t>
  </si>
  <si>
    <t>mattinglyconcrete.com</t>
  </si>
  <si>
    <t>119.8725</t>
  </si>
  <si>
    <t>IT Partners (Bethel Park, PA)</t>
  </si>
  <si>
    <t>itpsap.com</t>
  </si>
  <si>
    <t>119.8532</t>
  </si>
  <si>
    <t>StateServ-Hospicelink</t>
  </si>
  <si>
    <t>hospicelink.com</t>
  </si>
  <si>
    <t>205.5 Million</t>
  </si>
  <si>
    <t>119.8228</t>
  </si>
  <si>
    <t>Activate Marketing Services</t>
  </si>
  <si>
    <t>activatems.com</t>
  </si>
  <si>
    <t>119.7064</t>
  </si>
  <si>
    <t>Chesapeake Plumbing &amp; Heating</t>
  </si>
  <si>
    <t>chesapeakeplumbingandheating.com</t>
  </si>
  <si>
    <t>119.6349</t>
  </si>
  <si>
    <t>FRANKFORD</t>
  </si>
  <si>
    <t>IT Management Corporation</t>
  </si>
  <si>
    <t>it-management.com</t>
  </si>
  <si>
    <t>119.6088</t>
  </si>
  <si>
    <t>Dogtopia Enterprises</t>
  </si>
  <si>
    <t>dogtopia.com</t>
  </si>
  <si>
    <t>119.5378</t>
  </si>
  <si>
    <t>Modality Solutions</t>
  </si>
  <si>
    <t>modality-solutions.com</t>
  </si>
  <si>
    <t>119.5006</t>
  </si>
  <si>
    <t>League City</t>
  </si>
  <si>
    <t>Light Dental Studios</t>
  </si>
  <si>
    <t>lightdentalstudios.com</t>
  </si>
  <si>
    <t>119.4582</t>
  </si>
  <si>
    <t>puyallup</t>
  </si>
  <si>
    <t>Ovative Group</t>
  </si>
  <si>
    <t>ovative.com</t>
  </si>
  <si>
    <t>119.4069</t>
  </si>
  <si>
    <t>Southwest Antennas</t>
  </si>
  <si>
    <t>http://southwestantennas.com</t>
  </si>
  <si>
    <t>119.2469</t>
  </si>
  <si>
    <t>McKay Advertising + Activation</t>
  </si>
  <si>
    <t>mckayadvertising.com</t>
  </si>
  <si>
    <t>119.1869</t>
  </si>
  <si>
    <t>LS Systems</t>
  </si>
  <si>
    <t>lssmd.com</t>
  </si>
  <si>
    <t>119.0917</t>
  </si>
  <si>
    <t>Arbutus</t>
  </si>
  <si>
    <t>Dream Local Digital</t>
  </si>
  <si>
    <t>dreamlocal.com</t>
  </si>
  <si>
    <t>119.0561</t>
  </si>
  <si>
    <t>Lamacchia Realty</t>
  </si>
  <si>
    <t>lamacchiarealty.com</t>
  </si>
  <si>
    <t>119.0185</t>
  </si>
  <si>
    <t>Rice Insurance</t>
  </si>
  <si>
    <t>riceinsurance.com</t>
  </si>
  <si>
    <t>118.9873</t>
  </si>
  <si>
    <t>Relief-Mart</t>
  </si>
  <si>
    <t>snugglepedic.com</t>
  </si>
  <si>
    <t>118.9328</t>
  </si>
  <si>
    <t>The Music Room</t>
  </si>
  <si>
    <t>tmraudio.com</t>
  </si>
  <si>
    <t>118.9234</t>
  </si>
  <si>
    <t>Redhorse</t>
  </si>
  <si>
    <t>redhorsecorp.com</t>
  </si>
  <si>
    <t>86.2 Million</t>
  </si>
  <si>
    <t>118.8653</t>
  </si>
  <si>
    <t>Cohen &amp; Company</t>
  </si>
  <si>
    <t>cohencpa.com</t>
  </si>
  <si>
    <t>118.7946</t>
  </si>
  <si>
    <t>MKD Electric</t>
  </si>
  <si>
    <t>mkdelectric.com</t>
  </si>
  <si>
    <t>118.6987</t>
  </si>
  <si>
    <t>Accelogix</t>
  </si>
  <si>
    <t>accelogix.com</t>
  </si>
  <si>
    <t>118.6729</t>
  </si>
  <si>
    <t>Deep Well Services</t>
  </si>
  <si>
    <t>deepwellservices.com</t>
  </si>
  <si>
    <t>76.1 Million</t>
  </si>
  <si>
    <t>118.5237</t>
  </si>
  <si>
    <t>Zelienople</t>
  </si>
  <si>
    <t>Wellworks For You</t>
  </si>
  <si>
    <t>wellworksforyou.com</t>
  </si>
  <si>
    <t>118.4928</t>
  </si>
  <si>
    <t>Cambria Investment Management, LP</t>
  </si>
  <si>
    <t>cambriainvestments.com</t>
  </si>
  <si>
    <t>118.4053</t>
  </si>
  <si>
    <t>eLearningBrothers</t>
  </si>
  <si>
    <t>elearningbrothers.com</t>
  </si>
  <si>
    <t>118.3498</t>
  </si>
  <si>
    <t>ImagineSoftware</t>
  </si>
  <si>
    <t>imagineteam.com</t>
  </si>
  <si>
    <t>117.9777</t>
  </si>
  <si>
    <t>Odyssey Systems Consulting Group</t>
  </si>
  <si>
    <t>odysseyconsult.com</t>
  </si>
  <si>
    <t>194.8 Million</t>
  </si>
  <si>
    <t>117.9751</t>
  </si>
  <si>
    <t>Wakefield</t>
  </si>
  <si>
    <t>ActualTech Media</t>
  </si>
  <si>
    <t>actualtechmedia.com</t>
  </si>
  <si>
    <t>117.9266</t>
  </si>
  <si>
    <t>Vivax Pros</t>
  </si>
  <si>
    <t>vivaxpros.com</t>
  </si>
  <si>
    <t>42 Million</t>
  </si>
  <si>
    <t>117.8925</t>
  </si>
  <si>
    <t>Day Translations</t>
  </si>
  <si>
    <t>daytranslations.com</t>
  </si>
  <si>
    <t>117.8302</t>
  </si>
  <si>
    <t>Pacific Energy Concepts</t>
  </si>
  <si>
    <t>pecnw.com</t>
  </si>
  <si>
    <t>117.8051</t>
  </si>
  <si>
    <t>SHARP MEDICAL STAFFING</t>
  </si>
  <si>
    <t>sharpmedicalstaffing.com</t>
  </si>
  <si>
    <t>117.8033</t>
  </si>
  <si>
    <t>OMAHA</t>
  </si>
  <si>
    <t>LMG</t>
  </si>
  <si>
    <t>lmgresults.com</t>
  </si>
  <si>
    <t>117.7814</t>
  </si>
  <si>
    <t>Norman Heating &amp; Air Conditioning</t>
  </si>
  <si>
    <t>normanair.com</t>
  </si>
  <si>
    <t>117.7419</t>
  </si>
  <si>
    <t>TR MILLER HEATING &amp; COOLING</t>
  </si>
  <si>
    <t>trmillerheatingandcooling.com</t>
  </si>
  <si>
    <t>117.7283</t>
  </si>
  <si>
    <t>Plainfield</t>
  </si>
  <si>
    <t>FATHOM (Oakland, CA)</t>
  </si>
  <si>
    <t>studiofathom.com</t>
  </si>
  <si>
    <t>117.718</t>
  </si>
  <si>
    <t>Bulu</t>
  </si>
  <si>
    <t>bulugroup.com</t>
  </si>
  <si>
    <t>117.6993</t>
  </si>
  <si>
    <t>Darkblade Systems</t>
  </si>
  <si>
    <t>darkbladesystems.com</t>
  </si>
  <si>
    <t>117.6748</t>
  </si>
  <si>
    <t>Winchester</t>
  </si>
  <si>
    <t>Energy Fitness</t>
  </si>
  <si>
    <t>energyfitness.com</t>
  </si>
  <si>
    <t>117.5575</t>
  </si>
  <si>
    <t>St. James</t>
  </si>
  <si>
    <t>Medical B &amp; T services</t>
  </si>
  <si>
    <t>practiceforces.com</t>
  </si>
  <si>
    <t>117.5407</t>
  </si>
  <si>
    <t>SAFETY HARBOR</t>
  </si>
  <si>
    <t>Blue Chip Talent</t>
  </si>
  <si>
    <t>bctalent.com</t>
  </si>
  <si>
    <t>117.536</t>
  </si>
  <si>
    <t>Bloomfield Hills</t>
  </si>
  <si>
    <t>ProMedia</t>
  </si>
  <si>
    <t>promedia.com</t>
  </si>
  <si>
    <t>62.8 Million</t>
  </si>
  <si>
    <t>117.4974</t>
  </si>
  <si>
    <t>Insight Sourcing Group</t>
  </si>
  <si>
    <t>insightsourcing.com</t>
  </si>
  <si>
    <t>117.4898</t>
  </si>
  <si>
    <t>Mighty 8th Media</t>
  </si>
  <si>
    <t>m8th.com</t>
  </si>
  <si>
    <t>117.4778</t>
  </si>
  <si>
    <t>Knight Federal Solutions</t>
  </si>
  <si>
    <t>knightfederal.com</t>
  </si>
  <si>
    <t>117.2264</t>
  </si>
  <si>
    <t>Alegiant Services,LLC</t>
  </si>
  <si>
    <t>alegiantservices.com</t>
  </si>
  <si>
    <t>117.1678</t>
  </si>
  <si>
    <t>Oviedo</t>
  </si>
  <si>
    <t>Nuspire</t>
  </si>
  <si>
    <t>nuspire.com</t>
  </si>
  <si>
    <t>117.0443</t>
  </si>
  <si>
    <t>Datavail</t>
  </si>
  <si>
    <t>datavail.com</t>
  </si>
  <si>
    <t>117.0347</t>
  </si>
  <si>
    <t>Intero Real Estate Services</t>
  </si>
  <si>
    <t>interosoutherncalifornia.com</t>
  </si>
  <si>
    <t>117.0186</t>
  </si>
  <si>
    <t>Coastal Payroll</t>
  </si>
  <si>
    <t>coastalpayroll.com</t>
  </si>
  <si>
    <t>117.0083</t>
  </si>
  <si>
    <t>Pet Assure Corp</t>
  </si>
  <si>
    <t>petbenefits.com</t>
  </si>
  <si>
    <t>116.9608</t>
  </si>
  <si>
    <t>J&amp;B Pallet</t>
  </si>
  <si>
    <t>jbpallet.com</t>
  </si>
  <si>
    <t>116.9237</t>
  </si>
  <si>
    <t>LAKE CITY</t>
  </si>
  <si>
    <t>Levitate Media</t>
  </si>
  <si>
    <t>levitatemedia.com</t>
  </si>
  <si>
    <t>116.8628</t>
  </si>
  <si>
    <t>PaySphere Payroll &amp; HR</t>
  </si>
  <si>
    <t>payspherepayroll.com</t>
  </si>
  <si>
    <t>116.7363</t>
  </si>
  <si>
    <t>Nekter Juice Bar</t>
  </si>
  <si>
    <t>nekterjuicebar.com</t>
  </si>
  <si>
    <t>116.7289</t>
  </si>
  <si>
    <t>Intellectual Capitol</t>
  </si>
  <si>
    <t>icapsolutions.net</t>
  </si>
  <si>
    <t>116.7017</t>
  </si>
  <si>
    <t>All Industrial Tool Supply</t>
  </si>
  <si>
    <t>allindustrial.com</t>
  </si>
  <si>
    <t>116.6927</t>
  </si>
  <si>
    <t>HUNTINGTON BEACH</t>
  </si>
  <si>
    <t>Adaptive Nursing and Healthcare Services</t>
  </si>
  <si>
    <t>adaptiveindiana.com</t>
  </si>
  <si>
    <t>116.6349</t>
  </si>
  <si>
    <t>DKBinnovative</t>
  </si>
  <si>
    <t>dkbinnovative.com</t>
  </si>
  <si>
    <t>116.5708</t>
  </si>
  <si>
    <t>Clason Point Partners</t>
  </si>
  <si>
    <t>cppgs.com</t>
  </si>
  <si>
    <t>116.547</t>
  </si>
  <si>
    <t>Yonkers</t>
  </si>
  <si>
    <t>Classy Art</t>
  </si>
  <si>
    <t>http://classyart.net</t>
  </si>
  <si>
    <t>116.515</t>
  </si>
  <si>
    <t>Mommy's Bliss</t>
  </si>
  <si>
    <t>mommysbliss.com</t>
  </si>
  <si>
    <t>116.4479</t>
  </si>
  <si>
    <t>TorchLight Hire</t>
  </si>
  <si>
    <t>torchlighthire.com</t>
  </si>
  <si>
    <t>116.4357</t>
  </si>
  <si>
    <t>Cinch IT</t>
  </si>
  <si>
    <t>cinchit.com</t>
  </si>
  <si>
    <t>116.364</t>
  </si>
  <si>
    <t>Division-D</t>
  </si>
  <si>
    <t>divisiond.com</t>
  </si>
  <si>
    <t>116.3152</t>
  </si>
  <si>
    <t>GC Realty &amp; Development</t>
  </si>
  <si>
    <t>gcrealtyinc.com</t>
  </si>
  <si>
    <t>116.2381</t>
  </si>
  <si>
    <t>Lee's Air Conditioning, Heating &amp; Building Performance</t>
  </si>
  <si>
    <t>leesair.com</t>
  </si>
  <si>
    <t>116.2222</t>
  </si>
  <si>
    <t>FRESNO</t>
  </si>
  <si>
    <t>Power Design</t>
  </si>
  <si>
    <t>powerdesigninc.us</t>
  </si>
  <si>
    <t>575.1 Million</t>
  </si>
  <si>
    <t>116.1494</t>
  </si>
  <si>
    <t>Core Nutritionals</t>
  </si>
  <si>
    <t>corenutritionals.com</t>
  </si>
  <si>
    <t>116.0683</t>
  </si>
  <si>
    <t>People's Television</t>
  </si>
  <si>
    <t>http://www.peoples.tv</t>
  </si>
  <si>
    <t>116.0667</t>
  </si>
  <si>
    <t>Premier Pools and Spas</t>
  </si>
  <si>
    <t>ppas.com</t>
  </si>
  <si>
    <t>115.9802</t>
  </si>
  <si>
    <t>Granite Bay</t>
  </si>
  <si>
    <t>de Jong Duke</t>
  </si>
  <si>
    <t>http://dejongduke.com</t>
  </si>
  <si>
    <t>115.9741</t>
  </si>
  <si>
    <t>Taylor</t>
  </si>
  <si>
    <t>Cadence Communications and Research</t>
  </si>
  <si>
    <t>cadencecr.com</t>
  </si>
  <si>
    <t>115.9477</t>
  </si>
  <si>
    <t>Stratus Building Solutions</t>
  </si>
  <si>
    <t>stratusclean.com</t>
  </si>
  <si>
    <t>115.9433</t>
  </si>
  <si>
    <t>Secure One Capital</t>
  </si>
  <si>
    <t>secureonecapital.com</t>
  </si>
  <si>
    <t>115.9168</t>
  </si>
  <si>
    <t>The Predictive Index</t>
  </si>
  <si>
    <t>predictiveindex.com</t>
  </si>
  <si>
    <t>115.9061</t>
  </si>
  <si>
    <t>Westwood</t>
  </si>
  <si>
    <t>ScribeAmerica</t>
  </si>
  <si>
    <t>scribeamerica.com</t>
  </si>
  <si>
    <t>305.1 Million</t>
  </si>
  <si>
    <t>115.8777</t>
  </si>
  <si>
    <t>Dynamics Resources</t>
  </si>
  <si>
    <t>dynamicsresources.com</t>
  </si>
  <si>
    <t>115.8764</t>
  </si>
  <si>
    <t>VERNON HILLS</t>
  </si>
  <si>
    <t>Succession Resource Group</t>
  </si>
  <si>
    <t>successionresource.com</t>
  </si>
  <si>
    <t>115.7456</t>
  </si>
  <si>
    <t>Intrust Funding</t>
  </si>
  <si>
    <t>intrustfunding.com</t>
  </si>
  <si>
    <t>115.6165</t>
  </si>
  <si>
    <t>Providence Care</t>
  </si>
  <si>
    <t>providencecanhelp.com</t>
  </si>
  <si>
    <t>115.5517</t>
  </si>
  <si>
    <t>Rock Hill</t>
  </si>
  <si>
    <t>Complete Network</t>
  </si>
  <si>
    <t>complete.network</t>
  </si>
  <si>
    <t>115.5491</t>
  </si>
  <si>
    <t>Albany</t>
  </si>
  <si>
    <t>A+ Derr Heating and Cooling</t>
  </si>
  <si>
    <t>aplusderr.com</t>
  </si>
  <si>
    <t>115.5016</t>
  </si>
  <si>
    <t>Newburgh</t>
  </si>
  <si>
    <t>Bandwave Systems</t>
  </si>
  <si>
    <t>bandwavesystems.com</t>
  </si>
  <si>
    <t>115.4154</t>
  </si>
  <si>
    <t>Systems Integration</t>
  </si>
  <si>
    <t>sysintegration.com</t>
  </si>
  <si>
    <t>28.7 Million</t>
  </si>
  <si>
    <t>115.4049</t>
  </si>
  <si>
    <t>Landover</t>
  </si>
  <si>
    <t>Renters Warehouse</t>
  </si>
  <si>
    <t>renterswarehouse.com</t>
  </si>
  <si>
    <t>115.3986</t>
  </si>
  <si>
    <t>Eden Prarie</t>
  </si>
  <si>
    <t>The Agency</t>
  </si>
  <si>
    <t>theagencyre.com</t>
  </si>
  <si>
    <t>107 Million</t>
  </si>
  <si>
    <t>115.311</t>
  </si>
  <si>
    <t>Open Systems Technologies</t>
  </si>
  <si>
    <t>ostcorp.net</t>
  </si>
  <si>
    <t>115.2932</t>
  </si>
  <si>
    <t>Tane</t>
  </si>
  <si>
    <t>http://tanedv.com</t>
  </si>
  <si>
    <t>115.2836</t>
  </si>
  <si>
    <t>Aspen Systems</t>
  </si>
  <si>
    <t>aspsys.com</t>
  </si>
  <si>
    <t>115.2768</t>
  </si>
  <si>
    <t>Wheat Ridge</t>
  </si>
  <si>
    <t>Thornhill</t>
  </si>
  <si>
    <t>thornhillandassociates.com</t>
  </si>
  <si>
    <t>115.265</t>
  </si>
  <si>
    <t>Porter Ranch</t>
  </si>
  <si>
    <t>Obility</t>
  </si>
  <si>
    <t>obilityb2b.com</t>
  </si>
  <si>
    <t>115.2341</t>
  </si>
  <si>
    <t>Precision Measurement Engineering</t>
  </si>
  <si>
    <t>pme.com</t>
  </si>
  <si>
    <t>115.2009</t>
  </si>
  <si>
    <t>Laritech</t>
  </si>
  <si>
    <t>laritech.com</t>
  </si>
  <si>
    <t>115.1463</t>
  </si>
  <si>
    <t>FOR</t>
  </si>
  <si>
    <t>forenergy.com</t>
  </si>
  <si>
    <t>115.1341</t>
  </si>
  <si>
    <t>Tom Ferry</t>
  </si>
  <si>
    <t>tomferry.com</t>
  </si>
  <si>
    <t>46.1 Million</t>
  </si>
  <si>
    <t>115.1149</t>
  </si>
  <si>
    <t>EMD Strategies</t>
  </si>
  <si>
    <t>emdstrategies.com</t>
  </si>
  <si>
    <t>115.1148</t>
  </si>
  <si>
    <t>Century Business Solutions: EBizCharge</t>
  </si>
  <si>
    <t>centurybizsolutions.net</t>
  </si>
  <si>
    <t>115.0287</t>
  </si>
  <si>
    <t>Rabbit Air</t>
  </si>
  <si>
    <t>rabbitair.com</t>
  </si>
  <si>
    <t>114.968</t>
  </si>
  <si>
    <t>The Dagit Group</t>
  </si>
  <si>
    <t>http://dagitgroup.com</t>
  </si>
  <si>
    <t>32.1 Million</t>
  </si>
  <si>
    <t>114.9096</t>
  </si>
  <si>
    <t>King Memory</t>
  </si>
  <si>
    <t>kingmemory.com</t>
  </si>
  <si>
    <t>114.8201</t>
  </si>
  <si>
    <t>Scott Brown Media Group</t>
  </si>
  <si>
    <t>sbmg.com</t>
  </si>
  <si>
    <t>114.8082</t>
  </si>
  <si>
    <t>Government Marketing</t>
  </si>
  <si>
    <t>gmpgov.com</t>
  </si>
  <si>
    <t>114.7895</t>
  </si>
  <si>
    <t>Wimberley</t>
  </si>
  <si>
    <t>Sanmejio</t>
  </si>
  <si>
    <t>flooringmaster.com</t>
  </si>
  <si>
    <t>114.6552</t>
  </si>
  <si>
    <t>Benchworks</t>
  </si>
  <si>
    <t>benchworks.com</t>
  </si>
  <si>
    <t>114.6445</t>
  </si>
  <si>
    <t>Chestertown</t>
  </si>
  <si>
    <t>Go-Forth Pest Control</t>
  </si>
  <si>
    <t>go-forth.com</t>
  </si>
  <si>
    <t>114.6407</t>
  </si>
  <si>
    <t>High Point</t>
  </si>
  <si>
    <t>WMK</t>
  </si>
  <si>
    <t>mobilityworks.com</t>
  </si>
  <si>
    <t>514 Million</t>
  </si>
  <si>
    <t>114.5471</t>
  </si>
  <si>
    <t>Richfield</t>
  </si>
  <si>
    <t>Placers</t>
  </si>
  <si>
    <t>myplacers.com</t>
  </si>
  <si>
    <t>114.4235</t>
  </si>
  <si>
    <t>USSC Group</t>
  </si>
  <si>
    <t>usscgroup.com</t>
  </si>
  <si>
    <t>98 Million</t>
  </si>
  <si>
    <t>114.3057</t>
  </si>
  <si>
    <t>Mailchimp</t>
  </si>
  <si>
    <t>mailchimp.com</t>
  </si>
  <si>
    <t>600 Million</t>
  </si>
  <si>
    <t>114.2857</t>
  </si>
  <si>
    <t>Atlantic Petroleum</t>
  </si>
  <si>
    <t>http://atlanticpetro.com</t>
  </si>
  <si>
    <t>114.2746</t>
  </si>
  <si>
    <t>Arch-Con Construction</t>
  </si>
  <si>
    <t>arch-con.com</t>
  </si>
  <si>
    <t>372.2 Million</t>
  </si>
  <si>
    <t>114.2646</t>
  </si>
  <si>
    <t>LLamasoft</t>
  </si>
  <si>
    <t>llamasoft.com</t>
  </si>
  <si>
    <t>80.6 Million</t>
  </si>
  <si>
    <t>114.1931</t>
  </si>
  <si>
    <t>Zenetex</t>
  </si>
  <si>
    <t>http://zenetex.com</t>
  </si>
  <si>
    <t>188.2 Million</t>
  </si>
  <si>
    <t>114.1406</t>
  </si>
  <si>
    <t>Targeted Pet Treats</t>
  </si>
  <si>
    <t>targetedpettreats.com</t>
  </si>
  <si>
    <t>114.1225</t>
  </si>
  <si>
    <t>Warren</t>
  </si>
  <si>
    <t>Generation Iron Brands</t>
  </si>
  <si>
    <t>generationiron.com/network</t>
  </si>
  <si>
    <t>113.9</t>
  </si>
  <si>
    <t>Computer Enterprises</t>
  </si>
  <si>
    <t>http://ceiamerica.com</t>
  </si>
  <si>
    <t>92.4 Million</t>
  </si>
  <si>
    <t>113.8643</t>
  </si>
  <si>
    <t>TeleSolv Consulting</t>
  </si>
  <si>
    <t>telesolvconsulting.com</t>
  </si>
  <si>
    <t>113.77</t>
  </si>
  <si>
    <t>PolicyPak</t>
  </si>
  <si>
    <t>policypak.com</t>
  </si>
  <si>
    <t>113.7139</t>
  </si>
  <si>
    <t>WebFX</t>
  </si>
  <si>
    <t>webfx.com</t>
  </si>
  <si>
    <t>113.6959</t>
  </si>
  <si>
    <t>All Points Broadband</t>
  </si>
  <si>
    <t>allpointsbroadband.com</t>
  </si>
  <si>
    <t>113.5302</t>
  </si>
  <si>
    <t>Ruoff Home Mortgage</t>
  </si>
  <si>
    <t>ruoff.com</t>
  </si>
  <si>
    <t>102.6 Million</t>
  </si>
  <si>
    <t>113.5176</t>
  </si>
  <si>
    <t>Premier Orthodontic Specialists</t>
  </si>
  <si>
    <t>yourazbraces.com</t>
  </si>
  <si>
    <t>113.4524</t>
  </si>
  <si>
    <t>ADSG</t>
  </si>
  <si>
    <t>accentfamilyofcompanies.com</t>
  </si>
  <si>
    <t>33.2 Million</t>
  </si>
  <si>
    <t>113.3684</t>
  </si>
  <si>
    <t>EQ1 Real Estate</t>
  </si>
  <si>
    <t>eq1re.com</t>
  </si>
  <si>
    <t>113.3402</t>
  </si>
  <si>
    <t>The ASK Method Company</t>
  </si>
  <si>
    <t>askmethod.com</t>
  </si>
  <si>
    <t>113.3373</t>
  </si>
  <si>
    <t>Georgetown</t>
  </si>
  <si>
    <t>PM Hotel Group</t>
  </si>
  <si>
    <t>pmhotelgroup.com</t>
  </si>
  <si>
    <t>383 Million</t>
  </si>
  <si>
    <t>113.3023</t>
  </si>
  <si>
    <t>Chevy Chase</t>
  </si>
  <si>
    <t>Tucker-Rose Associates</t>
  </si>
  <si>
    <t>tuckerroseassociates.com</t>
  </si>
  <si>
    <t>113.2925</t>
  </si>
  <si>
    <t>New Braunfels</t>
  </si>
  <si>
    <t>Intermountain Audiology Hearing and Brain Clinics</t>
  </si>
  <si>
    <t>intermountainaudiology.com</t>
  </si>
  <si>
    <t>113.173</t>
  </si>
  <si>
    <t>Lightfoot Mechanical</t>
  </si>
  <si>
    <t>lightfootmechanical.com</t>
  </si>
  <si>
    <t>113.0772</t>
  </si>
  <si>
    <t>Weatherford</t>
  </si>
  <si>
    <t>Closet America</t>
  </si>
  <si>
    <t>closetamerica.com</t>
  </si>
  <si>
    <t>113.0756</t>
  </si>
  <si>
    <t>AltSource</t>
  </si>
  <si>
    <t>altsrc.net</t>
  </si>
  <si>
    <t>113.0571</t>
  </si>
  <si>
    <t>Skyline Builders</t>
  </si>
  <si>
    <t>pink-rose.com</t>
  </si>
  <si>
    <t>112.9924</t>
  </si>
  <si>
    <t>Keen Decision Systems</t>
  </si>
  <si>
    <t>keends.com</t>
  </si>
  <si>
    <t>112.9151</t>
  </si>
  <si>
    <t>Asurint</t>
  </si>
  <si>
    <t>asurint.com</t>
  </si>
  <si>
    <t>112.9073</t>
  </si>
  <si>
    <t>Healthy Spot</t>
  </si>
  <si>
    <t>healthyspot.com</t>
  </si>
  <si>
    <t>112.8804</t>
  </si>
  <si>
    <t>ConveyIQ</t>
  </si>
  <si>
    <t>conveyiq.com</t>
  </si>
  <si>
    <t>112.8704</t>
  </si>
  <si>
    <t>Builder's Choice</t>
  </si>
  <si>
    <t>bldrschoice.com</t>
  </si>
  <si>
    <t>112.849</t>
  </si>
  <si>
    <t>The Spur Group</t>
  </si>
  <si>
    <t>thespurgroup.com</t>
  </si>
  <si>
    <t>29 Million</t>
  </si>
  <si>
    <t>112.7735</t>
  </si>
  <si>
    <t>Buildium</t>
  </si>
  <si>
    <t>buildium.com</t>
  </si>
  <si>
    <t>41.4 Million</t>
  </si>
  <si>
    <t>112.6896</t>
  </si>
  <si>
    <t>ARGI Financial Group</t>
  </si>
  <si>
    <t>argi.net</t>
  </si>
  <si>
    <t>112.5778</t>
  </si>
  <si>
    <t>Giltner Logistics</t>
  </si>
  <si>
    <t>giltner.com</t>
  </si>
  <si>
    <t>209.6 Million</t>
  </si>
  <si>
    <t>112.5247</t>
  </si>
  <si>
    <t>Twin Falls</t>
  </si>
  <si>
    <t>ABCO Systems</t>
  </si>
  <si>
    <t>abcosystems.net</t>
  </si>
  <si>
    <t>112.4558</t>
  </si>
  <si>
    <t>BELLEVILLE</t>
  </si>
  <si>
    <t>AVIO Consulting</t>
  </si>
  <si>
    <t>avioconsulting.com</t>
  </si>
  <si>
    <t>112.4324</t>
  </si>
  <si>
    <t>Gateway Mortgage Group</t>
  </si>
  <si>
    <t>gatewayloan.com</t>
  </si>
  <si>
    <t>276.7 Million</t>
  </si>
  <si>
    <t>112.4089</t>
  </si>
  <si>
    <t>Averhealth</t>
  </si>
  <si>
    <t>averhealth.com</t>
  </si>
  <si>
    <t>112.3571</t>
  </si>
  <si>
    <t>Titus Talent Strategies</t>
  </si>
  <si>
    <t>titustalent.com</t>
  </si>
  <si>
    <t>112.2928</t>
  </si>
  <si>
    <t>Backblaze</t>
  </si>
  <si>
    <t>backblaze.com</t>
  </si>
  <si>
    <t>112.2614</t>
  </si>
  <si>
    <t>Reveleer</t>
  </si>
  <si>
    <t>http://healthdatavision.com</t>
  </si>
  <si>
    <t>112.194</t>
  </si>
  <si>
    <t>Seek Thermal</t>
  </si>
  <si>
    <t>thermal.com</t>
  </si>
  <si>
    <t>112.1897</t>
  </si>
  <si>
    <t>Johnson Consulting Group</t>
  </si>
  <si>
    <t>johnsonconsulting.com</t>
  </si>
  <si>
    <t>112.1864</t>
  </si>
  <si>
    <t>Optomi</t>
  </si>
  <si>
    <t>optomiservices.com</t>
  </si>
  <si>
    <t>65.9 Million</t>
  </si>
  <si>
    <t>112.1616</t>
  </si>
  <si>
    <t>Optimum Employer Solutions</t>
  </si>
  <si>
    <t>http://optimumhr.net</t>
  </si>
  <si>
    <t>112.1448</t>
  </si>
  <si>
    <t>Avanath Capital Management</t>
  </si>
  <si>
    <t>avanath.com</t>
  </si>
  <si>
    <t>112.1042</t>
  </si>
  <si>
    <t>Simulation Technologies</t>
  </si>
  <si>
    <t>simtechinc.com</t>
  </si>
  <si>
    <t>112.0966</t>
  </si>
  <si>
    <t>B-Unlimited</t>
  </si>
  <si>
    <t>b-unlimited.com</t>
  </si>
  <si>
    <t>112.011</t>
  </si>
  <si>
    <t>Alliance Executive Search</t>
  </si>
  <si>
    <t>allianceexec.com</t>
  </si>
  <si>
    <t>111.9967</t>
  </si>
  <si>
    <t>Mid Valley IT</t>
  </si>
  <si>
    <t>midvalleyit.com</t>
  </si>
  <si>
    <t>111.9337</t>
  </si>
  <si>
    <t>Turlock</t>
  </si>
  <si>
    <t>BridgePoint Construction</t>
  </si>
  <si>
    <t>bridgepointnc.com</t>
  </si>
  <si>
    <t>111.9134</t>
  </si>
  <si>
    <t>DURHAM</t>
  </si>
  <si>
    <t>DECA Dental Group</t>
  </si>
  <si>
    <t>decadental.com</t>
  </si>
  <si>
    <t>87 Million</t>
  </si>
  <si>
    <t>111.9001</t>
  </si>
  <si>
    <t>Mediafly</t>
  </si>
  <si>
    <t>mediafly.com</t>
  </si>
  <si>
    <t>111.8725</t>
  </si>
  <si>
    <t>Greenview Lawns</t>
  </si>
  <si>
    <t>greenviewlawnsinc.com</t>
  </si>
  <si>
    <t>111.7588</t>
  </si>
  <si>
    <t>Binc</t>
  </si>
  <si>
    <t>bincsearch.com</t>
  </si>
  <si>
    <t>111.7286</t>
  </si>
  <si>
    <t>Verblio</t>
  </si>
  <si>
    <t>verblio.com</t>
  </si>
  <si>
    <t>111.7255</t>
  </si>
  <si>
    <t>Bedroc</t>
  </si>
  <si>
    <t>bedroc.com</t>
  </si>
  <si>
    <t>65.5 Million</t>
  </si>
  <si>
    <t>111.606</t>
  </si>
  <si>
    <t>Status Labs</t>
  </si>
  <si>
    <t>statuslabs.com</t>
  </si>
  <si>
    <t>111.6007</t>
  </si>
  <si>
    <t>Sterling Site Access Solutions</t>
  </si>
  <si>
    <t>sterlingsolutions.com</t>
  </si>
  <si>
    <t>240.8 Million</t>
  </si>
  <si>
    <t>111.5009</t>
  </si>
  <si>
    <t>Assisting Hands Home Care</t>
  </si>
  <si>
    <t>assistinghands.com</t>
  </si>
  <si>
    <t>66.1 Million</t>
  </si>
  <si>
    <t>111.3998</t>
  </si>
  <si>
    <t>Nampa</t>
  </si>
  <si>
    <t>Interactive Entertainment Group</t>
  </si>
  <si>
    <t>interactiveparty.com</t>
  </si>
  <si>
    <t>111.3401</t>
  </si>
  <si>
    <t>Hydra-Flex</t>
  </si>
  <si>
    <t>hydraflexinc.com</t>
  </si>
  <si>
    <t>111.281</t>
  </si>
  <si>
    <t>Watters International Realty</t>
  </si>
  <si>
    <t>austintexasrealestate.com</t>
  </si>
  <si>
    <t>111.1739</t>
  </si>
  <si>
    <t>MassPay</t>
  </si>
  <si>
    <t>masspaysolutions.com</t>
  </si>
  <si>
    <t>111.1441</t>
  </si>
  <si>
    <t>Convergint Technologies</t>
  </si>
  <si>
    <t>convergint.com</t>
  </si>
  <si>
    <t>990.6 Million</t>
  </si>
  <si>
    <t>111.141</t>
  </si>
  <si>
    <t>Blue Door Consulting</t>
  </si>
  <si>
    <t>bluedoorconsulting.com</t>
  </si>
  <si>
    <t>111.0335</t>
  </si>
  <si>
    <t>Oshkosh</t>
  </si>
  <si>
    <t>Mail Shark</t>
  </si>
  <si>
    <t>themailshark.com</t>
  </si>
  <si>
    <t>111.026</t>
  </si>
  <si>
    <t>Mohnton</t>
  </si>
  <si>
    <t>OptiFuse</t>
  </si>
  <si>
    <t>optifuse.com</t>
  </si>
  <si>
    <t>110.9888</t>
  </si>
  <si>
    <t>El Cajon</t>
  </si>
  <si>
    <t>Poulton Associates</t>
  </si>
  <si>
    <t>poulton.com</t>
  </si>
  <si>
    <t>110.9881</t>
  </si>
  <si>
    <t>Hire Dynamics</t>
  </si>
  <si>
    <t>hiredynamics.com</t>
  </si>
  <si>
    <t>219.6 Million</t>
  </si>
  <si>
    <t>110.9224</t>
  </si>
  <si>
    <t>iCIMS</t>
  </si>
  <si>
    <t>icims.com</t>
  </si>
  <si>
    <t>178.7 Million</t>
  </si>
  <si>
    <t>110.8883</t>
  </si>
  <si>
    <t>Dermacare Hampton Roads</t>
  </si>
  <si>
    <t>dermacarehr.com</t>
  </si>
  <si>
    <t>110.868</t>
  </si>
  <si>
    <t>Chesapeake</t>
  </si>
  <si>
    <t>Aladtec</t>
  </si>
  <si>
    <t>aladtec.com</t>
  </si>
  <si>
    <t>110.8365</t>
  </si>
  <si>
    <t>River Falls</t>
  </si>
  <si>
    <t>Bodycentral Physical Therapy</t>
  </si>
  <si>
    <t>bodycentralpt.net</t>
  </si>
  <si>
    <t>110.7257</t>
  </si>
  <si>
    <t>tucson</t>
  </si>
  <si>
    <t>Victra</t>
  </si>
  <si>
    <t>http://victra.com</t>
  </si>
  <si>
    <t>1.5 Billion</t>
  </si>
  <si>
    <t>110.7096</t>
  </si>
  <si>
    <t>Curriculum Associates</t>
  </si>
  <si>
    <t>curriculumassociates.com</t>
  </si>
  <si>
    <t>233.2 Million</t>
  </si>
  <si>
    <t>110.6665</t>
  </si>
  <si>
    <t>North Billerica</t>
  </si>
  <si>
    <t>Fingerpaint</t>
  </si>
  <si>
    <t>fingerpaint.com</t>
  </si>
  <si>
    <t>110.6289</t>
  </si>
  <si>
    <t>Prosek Partners</t>
  </si>
  <si>
    <t>prosek.com</t>
  </si>
  <si>
    <t>110.5516</t>
  </si>
  <si>
    <t>Walker Sands</t>
  </si>
  <si>
    <t>walkersands.com</t>
  </si>
  <si>
    <t>110.5449</t>
  </si>
  <si>
    <t>Mabbett &amp; Associates</t>
  </si>
  <si>
    <t>mabbett.com</t>
  </si>
  <si>
    <t>110.4584</t>
  </si>
  <si>
    <t>Dom &amp; Tom</t>
  </si>
  <si>
    <t>domandtom.com</t>
  </si>
  <si>
    <t>110.4096</t>
  </si>
  <si>
    <t>Rock The House Entertainment</t>
  </si>
  <si>
    <t>rockthehouse.com</t>
  </si>
  <si>
    <t>110.2956</t>
  </si>
  <si>
    <t>Oakwood Village</t>
  </si>
  <si>
    <t>Incapsulate</t>
  </si>
  <si>
    <t>incapsulate.com</t>
  </si>
  <si>
    <t>110.2749</t>
  </si>
  <si>
    <t>Dominion Payroll</t>
  </si>
  <si>
    <t>dominionpayroll.com</t>
  </si>
  <si>
    <t>110.1746</t>
  </si>
  <si>
    <t>The Hennessey Group</t>
  </si>
  <si>
    <t>thehennesseygroup.com</t>
  </si>
  <si>
    <t>110.1325</t>
  </si>
  <si>
    <t>Freeit Data Solutions</t>
  </si>
  <si>
    <t>freeitdata.com</t>
  </si>
  <si>
    <t>110.0878</t>
  </si>
  <si>
    <t>W Services Group</t>
  </si>
  <si>
    <t>wservices.com</t>
  </si>
  <si>
    <t>43.1 Million</t>
  </si>
  <si>
    <t>110.0844</t>
  </si>
  <si>
    <t>All Filters</t>
  </si>
  <si>
    <t>allfilters.com</t>
  </si>
  <si>
    <t>110.027</t>
  </si>
  <si>
    <t>Intercontinental Capital Group</t>
  </si>
  <si>
    <t>intercontinentalcapital.com</t>
  </si>
  <si>
    <t>69.5 Million</t>
  </si>
  <si>
    <t>110.0264</t>
  </si>
  <si>
    <t>MELVILLE</t>
  </si>
  <si>
    <t>Arctic Supplies</t>
  </si>
  <si>
    <t>arcticsupplies.com</t>
  </si>
  <si>
    <t>109.9464</t>
  </si>
  <si>
    <t>Dfuse Technologies</t>
  </si>
  <si>
    <t>dfusetech.com</t>
  </si>
  <si>
    <t>109.9004</t>
  </si>
  <si>
    <t>Culver Equipment</t>
  </si>
  <si>
    <t>culvereq.com</t>
  </si>
  <si>
    <t>109.8619</t>
  </si>
  <si>
    <t>HomeVestors of America</t>
  </si>
  <si>
    <t>homevestors.com</t>
  </si>
  <si>
    <t>43.2 Million</t>
  </si>
  <si>
    <t>109.8363</t>
  </si>
  <si>
    <t>Women Rocking Business</t>
  </si>
  <si>
    <t>womenrockingbusiness.com</t>
  </si>
  <si>
    <t>109.8185</t>
  </si>
  <si>
    <t>Building Engines</t>
  </si>
  <si>
    <t>buildingengines.com</t>
  </si>
  <si>
    <t>109.8082</t>
  </si>
  <si>
    <t>S2 IT Group</t>
  </si>
  <si>
    <t>s2itgroup.com</t>
  </si>
  <si>
    <t>109.7952</t>
  </si>
  <si>
    <t>ePelican.com</t>
  </si>
  <si>
    <t>jemjem.com</t>
  </si>
  <si>
    <t>109.717</t>
  </si>
  <si>
    <t>Clean Energy Solutions</t>
  </si>
  <si>
    <t>cleanenergysolar.org</t>
  </si>
  <si>
    <t>109.659</t>
  </si>
  <si>
    <t>Vennli</t>
  </si>
  <si>
    <t>vennli.com</t>
  </si>
  <si>
    <t>109.6291</t>
  </si>
  <si>
    <t>South Bend</t>
  </si>
  <si>
    <t>Arcos</t>
  </si>
  <si>
    <t>http://arcos-inc.com</t>
  </si>
  <si>
    <t>109.6134</t>
  </si>
  <si>
    <t>Home Health Companions</t>
  </si>
  <si>
    <t>homehealthcompanions.com</t>
  </si>
  <si>
    <t>109.6049</t>
  </si>
  <si>
    <t>Catchpoint</t>
  </si>
  <si>
    <t>catchpoint.com</t>
  </si>
  <si>
    <t>109.4765</t>
  </si>
  <si>
    <t>Greenphire</t>
  </si>
  <si>
    <t>greenphire.com</t>
  </si>
  <si>
    <t>109.4621</t>
  </si>
  <si>
    <t>Elite Core Enterprises</t>
  </si>
  <si>
    <t>elitecoreaudio.com</t>
  </si>
  <si>
    <t>109.4495</t>
  </si>
  <si>
    <t>Conway</t>
  </si>
  <si>
    <t>PM Pediatrics</t>
  </si>
  <si>
    <t>pmpediatrics.com</t>
  </si>
  <si>
    <t>109.4212</t>
  </si>
  <si>
    <t>Lake Success</t>
  </si>
  <si>
    <t>Forever.com</t>
  </si>
  <si>
    <t>forever.com</t>
  </si>
  <si>
    <t>109.3678</t>
  </si>
  <si>
    <t>Mercury Mosaics</t>
  </si>
  <si>
    <t>mercurymosaics.com</t>
  </si>
  <si>
    <t>109.3059</t>
  </si>
  <si>
    <t>Wellen Capital</t>
  </si>
  <si>
    <t>wellen.com</t>
  </si>
  <si>
    <t>109.2829</t>
  </si>
  <si>
    <t>Archgate TMS Solutions</t>
  </si>
  <si>
    <t>archgatetms.com</t>
  </si>
  <si>
    <t>109.2584</t>
  </si>
  <si>
    <t>Oakbrook Terrace</t>
  </si>
  <si>
    <t>INCATech</t>
  </si>
  <si>
    <t>http://incatech-corp.com</t>
  </si>
  <si>
    <t>109.2418</t>
  </si>
  <si>
    <t>Broadleaf Commerce</t>
  </si>
  <si>
    <t>broadleafcommerce.com</t>
  </si>
  <si>
    <t>109.1781</t>
  </si>
  <si>
    <t>Tevora</t>
  </si>
  <si>
    <t>tevora.com</t>
  </si>
  <si>
    <t>37.9 Million</t>
  </si>
  <si>
    <t>108.9532</t>
  </si>
  <si>
    <t>Distritech</t>
  </si>
  <si>
    <t>distritech.com</t>
  </si>
  <si>
    <t>70.3 Million</t>
  </si>
  <si>
    <t>108.858</t>
  </si>
  <si>
    <t>Service Direct</t>
  </si>
  <si>
    <t>servicedirect.com</t>
  </si>
  <si>
    <t>108.7981</t>
  </si>
  <si>
    <t>Network Optix</t>
  </si>
  <si>
    <t>http://networkoptix.com</t>
  </si>
  <si>
    <t>108.7174</t>
  </si>
  <si>
    <t>BURBANK</t>
  </si>
  <si>
    <t>Linden Construction of South Carolina</t>
  </si>
  <si>
    <t>lindenconstructionco.com</t>
  </si>
  <si>
    <t>108.6943</t>
  </si>
  <si>
    <t>Propio Language Services</t>
  </si>
  <si>
    <t>propio-ls.com</t>
  </si>
  <si>
    <t>108.6371</t>
  </si>
  <si>
    <t>BioPoint</t>
  </si>
  <si>
    <t>biopointinc.com</t>
  </si>
  <si>
    <t>108.6308</t>
  </si>
  <si>
    <t>SynergyLabs</t>
  </si>
  <si>
    <t>synergylabs.com</t>
  </si>
  <si>
    <t>108.6153</t>
  </si>
  <si>
    <t>Aqueduct Technologies</t>
  </si>
  <si>
    <t>aqueducttech.com</t>
  </si>
  <si>
    <t>53.6 Million</t>
  </si>
  <si>
    <t>108.6036</t>
  </si>
  <si>
    <t>Heavy Equipment Colleges of America</t>
  </si>
  <si>
    <t>hecofa.com</t>
  </si>
  <si>
    <t>108.5993</t>
  </si>
  <si>
    <t>REI Automation</t>
  </si>
  <si>
    <t>reiautomation.com</t>
  </si>
  <si>
    <t>108.4184</t>
  </si>
  <si>
    <t>MRO</t>
  </si>
  <si>
    <t>mrocorp.com</t>
  </si>
  <si>
    <t>81.2 Million</t>
  </si>
  <si>
    <t>108.4007</t>
  </si>
  <si>
    <t>Norristown</t>
  </si>
  <si>
    <t>ASP-America's Swimming Pool Company</t>
  </si>
  <si>
    <t>asppoolco.com</t>
  </si>
  <si>
    <t>54.6 Million</t>
  </si>
  <si>
    <t>108.2027</t>
  </si>
  <si>
    <t>Macon</t>
  </si>
  <si>
    <t>Convert IT Marketing</t>
  </si>
  <si>
    <t>convertitmarketing.com</t>
  </si>
  <si>
    <t>108.2013</t>
  </si>
  <si>
    <t>Asset Based Lending</t>
  </si>
  <si>
    <t>abl1.net</t>
  </si>
  <si>
    <t>108.1803</t>
  </si>
  <si>
    <t>Mindoula</t>
  </si>
  <si>
    <t>mindoula.com</t>
  </si>
  <si>
    <t>107.992</t>
  </si>
  <si>
    <t>AccuReg Software</t>
  </si>
  <si>
    <t>accuregsoftware.com</t>
  </si>
  <si>
    <t>107.9585</t>
  </si>
  <si>
    <t>Rockland Insurance Agency</t>
  </si>
  <si>
    <t>gorockland.com</t>
  </si>
  <si>
    <t>107.941</t>
  </si>
  <si>
    <t>CloudMyBiz</t>
  </si>
  <si>
    <t>cloudmybiz.com</t>
  </si>
  <si>
    <t>107.8979</t>
  </si>
  <si>
    <t>Geocent</t>
  </si>
  <si>
    <t>geocent.com</t>
  </si>
  <si>
    <t>58.4 Million</t>
  </si>
  <si>
    <t>107.7614</t>
  </si>
  <si>
    <t>Colarelli Construction</t>
  </si>
  <si>
    <t>colarelliconstruction.com</t>
  </si>
  <si>
    <t>49.3 Million</t>
  </si>
  <si>
    <t>107.6841</t>
  </si>
  <si>
    <t>colorado springs</t>
  </si>
  <si>
    <t>TeamLogic IT</t>
  </si>
  <si>
    <t>teamlogicit.com</t>
  </si>
  <si>
    <t>107.6502</t>
  </si>
  <si>
    <t>Mission Viejo</t>
  </si>
  <si>
    <t>RTM Engineering Consultants</t>
  </si>
  <si>
    <t>rtmassociates.com</t>
  </si>
  <si>
    <t>107.6126</t>
  </si>
  <si>
    <t>Sioux Falls Tower Specialists</t>
  </si>
  <si>
    <t>vikorinc.com</t>
  </si>
  <si>
    <t>107.5981</t>
  </si>
  <si>
    <t>Resource Environmental Solutions</t>
  </si>
  <si>
    <t>res.us</t>
  </si>
  <si>
    <t>107.5904</t>
  </si>
  <si>
    <t>Interactions</t>
  </si>
  <si>
    <t>interactions.com</t>
  </si>
  <si>
    <t>98.9 Million</t>
  </si>
  <si>
    <t>107.5645</t>
  </si>
  <si>
    <t>Vizzia Technologies</t>
  </si>
  <si>
    <t>vizziatech.com</t>
  </si>
  <si>
    <t>107.5482</t>
  </si>
  <si>
    <t>StickerGiant</t>
  </si>
  <si>
    <t>stickergiant.com</t>
  </si>
  <si>
    <t>107.4033</t>
  </si>
  <si>
    <t>Printfection</t>
  </si>
  <si>
    <t>printfection.com</t>
  </si>
  <si>
    <t>107.3937</t>
  </si>
  <si>
    <t>Appraisal Nation</t>
  </si>
  <si>
    <t>appraisalnation.com</t>
  </si>
  <si>
    <t>107.3775</t>
  </si>
  <si>
    <t>Fortis Riders</t>
  </si>
  <si>
    <t>fortisriders.com</t>
  </si>
  <si>
    <t>107.3476</t>
  </si>
  <si>
    <t>Ampcus</t>
  </si>
  <si>
    <t>ampcus.com</t>
  </si>
  <si>
    <t>107.3082</t>
  </si>
  <si>
    <t>Shore Funding Solutions</t>
  </si>
  <si>
    <t>shorefundingsolutions.com</t>
  </si>
  <si>
    <t>107.2731</t>
  </si>
  <si>
    <t>Stevens Trucking</t>
  </si>
  <si>
    <t>stevenstrucking.com</t>
  </si>
  <si>
    <t>107.2637</t>
  </si>
  <si>
    <t>Business Promotion</t>
  </si>
  <si>
    <t>businesspromotion.com</t>
  </si>
  <si>
    <t>107.2599</t>
  </si>
  <si>
    <t>Viralstyle.com</t>
  </si>
  <si>
    <t>viralstyle.com</t>
  </si>
  <si>
    <t>54.3 Million</t>
  </si>
  <si>
    <t>107.2561</t>
  </si>
  <si>
    <t>NEWPRO operating</t>
  </si>
  <si>
    <t>newpro.com</t>
  </si>
  <si>
    <t>107.2115</t>
  </si>
  <si>
    <t>Woburn</t>
  </si>
  <si>
    <t>Brandito</t>
  </si>
  <si>
    <t>brandito.net</t>
  </si>
  <si>
    <t>107.0859</t>
  </si>
  <si>
    <t>Mercer Advisors</t>
  </si>
  <si>
    <t>merceradvisors.com</t>
  </si>
  <si>
    <t>92.5 Million</t>
  </si>
  <si>
    <t>107.0616</t>
  </si>
  <si>
    <t>Museum Hack</t>
  </si>
  <si>
    <t>museumhack.com</t>
  </si>
  <si>
    <t>107.0517</t>
  </si>
  <si>
    <t>Protex Restaurant Services</t>
  </si>
  <si>
    <t>http://protexrs.com</t>
  </si>
  <si>
    <t>106.9429</t>
  </si>
  <si>
    <t>Corpus Christi</t>
  </si>
  <si>
    <t>ASP Global</t>
  </si>
  <si>
    <t>aspglobal.com</t>
  </si>
  <si>
    <t>57.5 Million</t>
  </si>
  <si>
    <t>106.9379</t>
  </si>
  <si>
    <t>Stewardship Investments</t>
  </si>
  <si>
    <t>333rent.com</t>
  </si>
  <si>
    <t>106.9165</t>
  </si>
  <si>
    <t>Man-Machine Systems Assessment</t>
  </si>
  <si>
    <t>msaincorp.com</t>
  </si>
  <si>
    <t>106.8857</t>
  </si>
  <si>
    <t>Coldwell Solar</t>
  </si>
  <si>
    <t>coldwellsolar.com</t>
  </si>
  <si>
    <t>51.1 Million</t>
  </si>
  <si>
    <t>106.8083</t>
  </si>
  <si>
    <t>Kalles Group</t>
  </si>
  <si>
    <t>kallesgroup.com</t>
  </si>
  <si>
    <t>106.7961</t>
  </si>
  <si>
    <t>Workfront</t>
  </si>
  <si>
    <t>workfront.com</t>
  </si>
  <si>
    <t>189.6 Million</t>
  </si>
  <si>
    <t>106.7585</t>
  </si>
  <si>
    <t>Formulife</t>
  </si>
  <si>
    <t>formulifesupplements.com</t>
  </si>
  <si>
    <t>106.7487</t>
  </si>
  <si>
    <t>Chelsoft Solutions</t>
  </si>
  <si>
    <t>chelsoftusa.com</t>
  </si>
  <si>
    <t>106.7274</t>
  </si>
  <si>
    <t>Olathe</t>
  </si>
  <si>
    <t>Dallas Unique Indoor Comfort</t>
  </si>
  <si>
    <t>http://theontimeexperts.com</t>
  </si>
  <si>
    <t>106.6485</t>
  </si>
  <si>
    <t>Exterior Medics</t>
  </si>
  <si>
    <t>exteriormedics.com</t>
  </si>
  <si>
    <t>106.5775</t>
  </si>
  <si>
    <t>Concierge Cleaning Services</t>
  </si>
  <si>
    <t>conciergeclean.com</t>
  </si>
  <si>
    <t>106.5554</t>
  </si>
  <si>
    <t>Vital</t>
  </si>
  <si>
    <t>vtldesign.com</t>
  </si>
  <si>
    <t>106.5079</t>
  </si>
  <si>
    <t>Java Connections</t>
  </si>
  <si>
    <t>laptopsanytime.com</t>
  </si>
  <si>
    <t>106.4825</t>
  </si>
  <si>
    <t>Keller Logistics</t>
  </si>
  <si>
    <t>kellerlogistics.com</t>
  </si>
  <si>
    <t>106.4439</t>
  </si>
  <si>
    <t>Defiance</t>
  </si>
  <si>
    <t>Frank Surveying Co</t>
  </si>
  <si>
    <t>fscinc.net</t>
  </si>
  <si>
    <t>106.3868</t>
  </si>
  <si>
    <t>Frontline Source Group</t>
  </si>
  <si>
    <t>frontlinesourcegroup.com</t>
  </si>
  <si>
    <t>106.2123</t>
  </si>
  <si>
    <t>IGNW</t>
  </si>
  <si>
    <t>ignw.io</t>
  </si>
  <si>
    <t>106.2046</t>
  </si>
  <si>
    <t>WEST LINN</t>
  </si>
  <si>
    <t>Perfect Water Technologies</t>
  </si>
  <si>
    <t>homemasterfilters.com</t>
  </si>
  <si>
    <t>106.0584</t>
  </si>
  <si>
    <t>CMT Services</t>
  </si>
  <si>
    <t>cmtservicesinc.com</t>
  </si>
  <si>
    <t>106.0201</t>
  </si>
  <si>
    <t>Hyattsville</t>
  </si>
  <si>
    <t>Cross Media Corporation</t>
  </si>
  <si>
    <t>lightcast.com</t>
  </si>
  <si>
    <t>106.0015</t>
  </si>
  <si>
    <t>Pure Adapt</t>
  </si>
  <si>
    <t>pureadapt.com</t>
  </si>
  <si>
    <t>105.9749</t>
  </si>
  <si>
    <t>American Builders</t>
  </si>
  <si>
    <t>americanbldr</t>
  </si>
  <si>
    <t>105.9455</t>
  </si>
  <si>
    <t>Dash2 Group</t>
  </si>
  <si>
    <t>dash2group.com</t>
  </si>
  <si>
    <t>105.7779</t>
  </si>
  <si>
    <t>PayNorthwest</t>
  </si>
  <si>
    <t>paynorthwest.com</t>
  </si>
  <si>
    <t>105.7624</t>
  </si>
  <si>
    <t>Epic Freight Solutions</t>
  </si>
  <si>
    <t>epicfs.com</t>
  </si>
  <si>
    <t>105.7479</t>
  </si>
  <si>
    <t>Lawndale</t>
  </si>
  <si>
    <t>Limeade</t>
  </si>
  <si>
    <t>limeade.com</t>
  </si>
  <si>
    <t>105.7372</t>
  </si>
  <si>
    <t>eROI</t>
  </si>
  <si>
    <t>eroi.com</t>
  </si>
  <si>
    <t>105.6975</t>
  </si>
  <si>
    <t>Dreamstyle Remodeling</t>
  </si>
  <si>
    <t>dreamstyleremodeling.com</t>
  </si>
  <si>
    <t>106 Million</t>
  </si>
  <si>
    <t>105.6899</t>
  </si>
  <si>
    <t>EideCom</t>
  </si>
  <si>
    <t>http://eidecom.com</t>
  </si>
  <si>
    <t>105.6763</t>
  </si>
  <si>
    <t>Brooklyn Park</t>
  </si>
  <si>
    <t>Forshay</t>
  </si>
  <si>
    <t>forshay.com</t>
  </si>
  <si>
    <t>105.6058</t>
  </si>
  <si>
    <t>Online Rewards</t>
  </si>
  <si>
    <t>online-rewards.com</t>
  </si>
  <si>
    <t>105.5769</t>
  </si>
  <si>
    <t>Lexicon Solutions</t>
  </si>
  <si>
    <t>lexiconsolutions.com</t>
  </si>
  <si>
    <t>105.5471</t>
  </si>
  <si>
    <t>Differential</t>
  </si>
  <si>
    <t>differential.com</t>
  </si>
  <si>
    <t>105.495</t>
  </si>
  <si>
    <t>The Abbi Agency</t>
  </si>
  <si>
    <t>theabbiagency.com</t>
  </si>
  <si>
    <t>105.4536</t>
  </si>
  <si>
    <t>Cerdant</t>
  </si>
  <si>
    <t>cerdant.com</t>
  </si>
  <si>
    <t>105.4154</t>
  </si>
  <si>
    <t>Sabre88</t>
  </si>
  <si>
    <t>sabre88.com</t>
  </si>
  <si>
    <t>105.3628</t>
  </si>
  <si>
    <t>Sawyer Manufacturing Company</t>
  </si>
  <si>
    <t>sawyermfg.com</t>
  </si>
  <si>
    <t>105.3526</t>
  </si>
  <si>
    <t>Maxton &amp; Company</t>
  </si>
  <si>
    <t>maxtonandcompany.com</t>
  </si>
  <si>
    <t>105.3414</t>
  </si>
  <si>
    <t>Bali Construction</t>
  </si>
  <si>
    <t>bali-construction.com</t>
  </si>
  <si>
    <t>105.3408</t>
  </si>
  <si>
    <t>National Funding</t>
  </si>
  <si>
    <t>nationalfunding.com</t>
  </si>
  <si>
    <t>121.3 Million</t>
  </si>
  <si>
    <t>105.2864</t>
  </si>
  <si>
    <t>Performance Plus Carts</t>
  </si>
  <si>
    <t>performancepluscarts.com</t>
  </si>
  <si>
    <t>105.191</t>
  </si>
  <si>
    <t>Auburndale</t>
  </si>
  <si>
    <t>RJR Partners</t>
  </si>
  <si>
    <t>rjrpartners.com</t>
  </si>
  <si>
    <t>105.1348</t>
  </si>
  <si>
    <t>Apollo Interactive</t>
  </si>
  <si>
    <t>apollointeractive.com</t>
  </si>
  <si>
    <t>43.9 Million</t>
  </si>
  <si>
    <t>105.0909</t>
  </si>
  <si>
    <t>AMG &amp; Associates</t>
  </si>
  <si>
    <t>amgassociatesinc.com</t>
  </si>
  <si>
    <t>80.1 Million</t>
  </si>
  <si>
    <t>104.9806</t>
  </si>
  <si>
    <t>Intivix</t>
  </si>
  <si>
    <t>intivix.com</t>
  </si>
  <si>
    <t>104.9647</t>
  </si>
  <si>
    <t>SDB Steel &amp; Pipe</t>
  </si>
  <si>
    <t>thesdbgroup.com</t>
  </si>
  <si>
    <t>133.4 Million</t>
  </si>
  <si>
    <t>104.9167</t>
  </si>
  <si>
    <t>Pedego Electric Bikes</t>
  </si>
  <si>
    <t>pedegoelectricbikes.com</t>
  </si>
  <si>
    <t>104.8366</t>
  </si>
  <si>
    <t>Fountain Valley</t>
  </si>
  <si>
    <t>Infiniti HR</t>
  </si>
  <si>
    <t>http://infinitihr.com</t>
  </si>
  <si>
    <t>458 Million</t>
  </si>
  <si>
    <t>104.7641</t>
  </si>
  <si>
    <t>Burtonsville</t>
  </si>
  <si>
    <t>Fora Financial</t>
  </si>
  <si>
    <t>forafinancial.com</t>
  </si>
  <si>
    <t>104.7276</t>
  </si>
  <si>
    <t>Swift HR Solutions</t>
  </si>
  <si>
    <t>swifthrsolutions.com</t>
  </si>
  <si>
    <t>104.6624</t>
  </si>
  <si>
    <t>Tenaglia &amp; Hunt</t>
  </si>
  <si>
    <t>tenagliahunt.com</t>
  </si>
  <si>
    <t>104.6266</t>
  </si>
  <si>
    <t>Rochelle Park</t>
  </si>
  <si>
    <t>MBW Enterprises</t>
  </si>
  <si>
    <t>collegehunkshaulingjunk.com/northern-virginia</t>
  </si>
  <si>
    <t>104.567</t>
  </si>
  <si>
    <t>falls church</t>
  </si>
  <si>
    <t>Mosaic Consulting Group</t>
  </si>
  <si>
    <t>mosaic-cg.com</t>
  </si>
  <si>
    <t>104.4843</t>
  </si>
  <si>
    <t>NASHVILLE</t>
  </si>
  <si>
    <t>Young Automotive Group</t>
  </si>
  <si>
    <t>youngautomotive.com</t>
  </si>
  <si>
    <t>886.5 Million</t>
  </si>
  <si>
    <t>104.2857</t>
  </si>
  <si>
    <t>SimIS</t>
  </si>
  <si>
    <t>simisinc.com</t>
  </si>
  <si>
    <t>104.2672</t>
  </si>
  <si>
    <t>iTexico</t>
  </si>
  <si>
    <t>itexico.com</t>
  </si>
  <si>
    <t>104.246</t>
  </si>
  <si>
    <t>Hernon Manufacturing</t>
  </si>
  <si>
    <t>hernon.com</t>
  </si>
  <si>
    <t>104.1345</t>
  </si>
  <si>
    <t>Sanford</t>
  </si>
  <si>
    <t>Valiant Solutions</t>
  </si>
  <si>
    <t>valiantsolutions.com</t>
  </si>
  <si>
    <t>104.0828</t>
  </si>
  <si>
    <t>Jamaica Cottage Shop</t>
  </si>
  <si>
    <t>jamaicacottageshop.com</t>
  </si>
  <si>
    <t>103.9819</t>
  </si>
  <si>
    <t>South Londonderry</t>
  </si>
  <si>
    <t>Univista Insurance</t>
  </si>
  <si>
    <t>univistainsurance.com</t>
  </si>
  <si>
    <t>75.4 Million</t>
  </si>
  <si>
    <t>103.9534</t>
  </si>
  <si>
    <t>Oxford Builders</t>
  </si>
  <si>
    <t>oxfordbuilders.com</t>
  </si>
  <si>
    <t>103.9137</t>
  </si>
  <si>
    <t>Dry Pro Foundation and Crawlspace Specialists</t>
  </si>
  <si>
    <t>dryprosystems.com</t>
  </si>
  <si>
    <t>103.9124</t>
  </si>
  <si>
    <t>CNF Technologies Corporation</t>
  </si>
  <si>
    <t>cnftech.com/welcome</t>
  </si>
  <si>
    <t>103.8992</t>
  </si>
  <si>
    <t>Logenix International</t>
  </si>
  <si>
    <t>logenix.com</t>
  </si>
  <si>
    <t>49.6 Million</t>
  </si>
  <si>
    <t>103.8981</t>
  </si>
  <si>
    <t>AmeriChem Systems</t>
  </si>
  <si>
    <t>americhemsystems.com</t>
  </si>
  <si>
    <t>103.8763</t>
  </si>
  <si>
    <t>Aesthetic Products</t>
  </si>
  <si>
    <t>ayamedspa.com</t>
  </si>
  <si>
    <t>103.6251</t>
  </si>
  <si>
    <t>Longford &amp; Company</t>
  </si>
  <si>
    <t>longfordco.com</t>
  </si>
  <si>
    <t>103.6055</t>
  </si>
  <si>
    <t>Impact Networking</t>
  </si>
  <si>
    <t>impactmybiz.com</t>
  </si>
  <si>
    <t>114.6 Million</t>
  </si>
  <si>
    <t>103.596</t>
  </si>
  <si>
    <t>Design Management Group</t>
  </si>
  <si>
    <t>dmgnola.com</t>
  </si>
  <si>
    <t>103.5829</t>
  </si>
  <si>
    <t>DreamGear</t>
  </si>
  <si>
    <t>http://dreamgear.com</t>
  </si>
  <si>
    <t>103.5715</t>
  </si>
  <si>
    <t>Branded Entertainment Network</t>
  </si>
  <si>
    <t>bengroup.com</t>
  </si>
  <si>
    <t>103.5633</t>
  </si>
  <si>
    <t>SoftNice</t>
  </si>
  <si>
    <t>softnice.com</t>
  </si>
  <si>
    <t>103.5388</t>
  </si>
  <si>
    <t>Netwrix</t>
  </si>
  <si>
    <t>netwrix.com</t>
  </si>
  <si>
    <t>103.5068</t>
  </si>
  <si>
    <t>Comfort Now</t>
  </si>
  <si>
    <t>comfort-now.com</t>
  </si>
  <si>
    <t>103.3605</t>
  </si>
  <si>
    <t>Visalia</t>
  </si>
  <si>
    <t>NetSearch Digital Marketing</t>
  </si>
  <si>
    <t>netsearchdigitalmarketing.com</t>
  </si>
  <si>
    <t>103.2643</t>
  </si>
  <si>
    <t>ClinLab Staffing</t>
  </si>
  <si>
    <t>clinlabstaffing.com</t>
  </si>
  <si>
    <t>103.0705</t>
  </si>
  <si>
    <t>Information Technology Professionals</t>
  </si>
  <si>
    <t>itprosusa.com</t>
  </si>
  <si>
    <t>103.0304</t>
  </si>
  <si>
    <t>Twisted X</t>
  </si>
  <si>
    <t>http://twistedx.com</t>
  </si>
  <si>
    <t>72.1 Million</t>
  </si>
  <si>
    <t>102.9873</t>
  </si>
  <si>
    <t>Southeastern Equipment &amp; Supply</t>
  </si>
  <si>
    <t>southeasternequipment.net</t>
  </si>
  <si>
    <t>102.9715</t>
  </si>
  <si>
    <t>West Columbia</t>
  </si>
  <si>
    <t>ISG</t>
  </si>
  <si>
    <t>is-grp.com</t>
  </si>
  <si>
    <t>102.8775</t>
  </si>
  <si>
    <t>Mankato</t>
  </si>
  <si>
    <t>Neighborly</t>
  </si>
  <si>
    <t>getneighborly.com</t>
  </si>
  <si>
    <t>237.6 Million</t>
  </si>
  <si>
    <t>102.8096</t>
  </si>
  <si>
    <t>ANOVA Marine Insurance</t>
  </si>
  <si>
    <t>anovamarine.com</t>
  </si>
  <si>
    <t>102.7831</t>
  </si>
  <si>
    <t>Engineered Solutions of GA</t>
  </si>
  <si>
    <t>esogrepair.com</t>
  </si>
  <si>
    <t>102.7041</t>
  </si>
  <si>
    <t>marietta</t>
  </si>
  <si>
    <t>Exscape Designs</t>
  </si>
  <si>
    <t>exscapedesigns.com</t>
  </si>
  <si>
    <t>Novelty</t>
  </si>
  <si>
    <t>Growth Academy</t>
  </si>
  <si>
    <t>growth.com</t>
  </si>
  <si>
    <t>102.693</t>
  </si>
  <si>
    <t>That Agency</t>
  </si>
  <si>
    <t>http://thatagency.com</t>
  </si>
  <si>
    <t>102.6846</t>
  </si>
  <si>
    <t>HomeSmart International</t>
  </si>
  <si>
    <t>homesmart.com</t>
  </si>
  <si>
    <t>102.6821</t>
  </si>
  <si>
    <t>Digital Edge</t>
  </si>
  <si>
    <t>http://digitaledge.marketing</t>
  </si>
  <si>
    <t>102.5932</t>
  </si>
  <si>
    <t>Hunter Business Law</t>
  </si>
  <si>
    <t>hunterbusinesslaw.com</t>
  </si>
  <si>
    <t>102.572</t>
  </si>
  <si>
    <t>Mosquito Squad</t>
  </si>
  <si>
    <t>mosquitosquad.com</t>
  </si>
  <si>
    <t>102.5654</t>
  </si>
  <si>
    <t>BizIQ</t>
  </si>
  <si>
    <t>biziq.com</t>
  </si>
  <si>
    <t>102.5387</t>
  </si>
  <si>
    <t>Environmental Heating and Air Solutions</t>
  </si>
  <si>
    <t>ehasolutions.com</t>
  </si>
  <si>
    <t>102.5239</t>
  </si>
  <si>
    <t>Mobile Solutions</t>
  </si>
  <si>
    <t>http://mobilesolutions.net</t>
  </si>
  <si>
    <t>102.4842</t>
  </si>
  <si>
    <t>Alo House Recovery Centers</t>
  </si>
  <si>
    <t>alorecovery.com</t>
  </si>
  <si>
    <t>102.4528</t>
  </si>
  <si>
    <t>Malibu</t>
  </si>
  <si>
    <t>CadmiumCD</t>
  </si>
  <si>
    <t>cadmiumcd.com</t>
  </si>
  <si>
    <t>102.4166</t>
  </si>
  <si>
    <t>DataShield</t>
  </si>
  <si>
    <t>datashieldcorp.com</t>
  </si>
  <si>
    <t>102.3862</t>
  </si>
  <si>
    <t>Elite Biomedical Solutions</t>
  </si>
  <si>
    <t>elitebiomedicalsolutions.com</t>
  </si>
  <si>
    <t>102.3316</t>
  </si>
  <si>
    <t>Weifield Group Contracting</t>
  </si>
  <si>
    <t>weifieldcontracting.com</t>
  </si>
  <si>
    <t>93.6 Million</t>
  </si>
  <si>
    <t>102.2595</t>
  </si>
  <si>
    <t>CENTENNIAL</t>
  </si>
  <si>
    <t>Route Transportation &amp; Logistics</t>
  </si>
  <si>
    <t>routemyfreight.com</t>
  </si>
  <si>
    <t>102.2437</t>
  </si>
  <si>
    <t>BRADENTON</t>
  </si>
  <si>
    <t>RedCloud Consulting</t>
  </si>
  <si>
    <t>redcloudconsulting.com</t>
  </si>
  <si>
    <t>102.1342</t>
  </si>
  <si>
    <t>FieldEdge</t>
  </si>
  <si>
    <t>fieldedge.com</t>
  </si>
  <si>
    <t>102.119</t>
  </si>
  <si>
    <t>Spark Orthodontics</t>
  </si>
  <si>
    <t>sparksmiles.com</t>
  </si>
  <si>
    <t>102.0776</t>
  </si>
  <si>
    <t>Five Lakes Coffee</t>
  </si>
  <si>
    <t>fivelakes.com</t>
  </si>
  <si>
    <t>102.0694</t>
  </si>
  <si>
    <t>sturgis</t>
  </si>
  <si>
    <t>Carson Group</t>
  </si>
  <si>
    <t>carsongroup.com</t>
  </si>
  <si>
    <t>95.4 Million</t>
  </si>
  <si>
    <t>102.0175</t>
  </si>
  <si>
    <t>Millennium (Lake Geneva, WI)</t>
  </si>
  <si>
    <t>mymillennium.us</t>
  </si>
  <si>
    <t>72.6 Million</t>
  </si>
  <si>
    <t>101.9258</t>
  </si>
  <si>
    <t>Delavan</t>
  </si>
  <si>
    <t>Zambezi</t>
  </si>
  <si>
    <t>zambezi-la.com</t>
  </si>
  <si>
    <t>101.8388</t>
  </si>
  <si>
    <t>innoVia Events</t>
  </si>
  <si>
    <t>innoviapro.com</t>
  </si>
  <si>
    <t>101.8222</t>
  </si>
  <si>
    <t>Ellevate Network</t>
  </si>
  <si>
    <t>ellevatenetwork.com</t>
  </si>
  <si>
    <t>101.8168</t>
  </si>
  <si>
    <t>RapidVisa</t>
  </si>
  <si>
    <t>rapidvisa.com</t>
  </si>
  <si>
    <t>101.7861</t>
  </si>
  <si>
    <t>Bilt Rite Scaffold</t>
  </si>
  <si>
    <t>biltritescaffold.com</t>
  </si>
  <si>
    <t>101.7814</t>
  </si>
  <si>
    <t>iluma Agency</t>
  </si>
  <si>
    <t>ilumaagency.com</t>
  </si>
  <si>
    <t>101.7719</t>
  </si>
  <si>
    <t>Hungerford Technologies</t>
  </si>
  <si>
    <t>hungerford.tech</t>
  </si>
  <si>
    <t>101.7693</t>
  </si>
  <si>
    <t>BigTime Software</t>
  </si>
  <si>
    <t>bigtime.net</t>
  </si>
  <si>
    <t>101.7504</t>
  </si>
  <si>
    <t>Home Health Solutions</t>
  </si>
  <si>
    <t>homehealthsolutionsllc.com</t>
  </si>
  <si>
    <t>101.7297</t>
  </si>
  <si>
    <t>Carbon Hill</t>
  </si>
  <si>
    <t>Threadbird</t>
  </si>
  <si>
    <t>threadbird.com</t>
  </si>
  <si>
    <t>101.688</t>
  </si>
  <si>
    <t>Transparent BPO</t>
  </si>
  <si>
    <t>transparentbpo.com</t>
  </si>
  <si>
    <t>101.6439</t>
  </si>
  <si>
    <t>Laytonsville</t>
  </si>
  <si>
    <t>ONeils</t>
  </si>
  <si>
    <t>http://oneilstreeservice.com</t>
  </si>
  <si>
    <t>101.6126</t>
  </si>
  <si>
    <t>Nationwide Real Estate Executives</t>
  </si>
  <si>
    <t>nreliving.com</t>
  </si>
  <si>
    <t>101.6112</t>
  </si>
  <si>
    <t>Buena Park</t>
  </si>
  <si>
    <t>Goken America</t>
  </si>
  <si>
    <t>gokenamerica.com</t>
  </si>
  <si>
    <t>101.5663</t>
  </si>
  <si>
    <t>LBA Ware</t>
  </si>
  <si>
    <t>lbaware.com</t>
  </si>
  <si>
    <t>101.548</t>
  </si>
  <si>
    <t>Lifestyle Publications</t>
  </si>
  <si>
    <t>lifestylepubs.com</t>
  </si>
  <si>
    <t>101.4672</t>
  </si>
  <si>
    <t>Early Growth Financial Services</t>
  </si>
  <si>
    <t>earlygrowthfinancialservices.com</t>
  </si>
  <si>
    <t>101.432</t>
  </si>
  <si>
    <t>R Panitch Enterprises</t>
  </si>
  <si>
    <t>https://www.collegehunkshaulingjunk.com/atlanta</t>
  </si>
  <si>
    <t>101.3948</t>
  </si>
  <si>
    <t>Three Day Rule</t>
  </si>
  <si>
    <t>http://threedayrule.com</t>
  </si>
  <si>
    <t>101.3773</t>
  </si>
  <si>
    <t>SureCall</t>
  </si>
  <si>
    <t>surecall.com</t>
  </si>
  <si>
    <t>101.3326</t>
  </si>
  <si>
    <t>Workhorse Marketing</t>
  </si>
  <si>
    <t>workhorsemkt.com</t>
  </si>
  <si>
    <t>101.2561</t>
  </si>
  <si>
    <t>Rev.io</t>
  </si>
  <si>
    <t>rev.io</t>
  </si>
  <si>
    <t>101.2261</t>
  </si>
  <si>
    <t>Profit Advisory Group</t>
  </si>
  <si>
    <t>profitadvisorygroup.com</t>
  </si>
  <si>
    <t>101.1995</t>
  </si>
  <si>
    <t>Matthews</t>
  </si>
  <si>
    <t>Viva Railings</t>
  </si>
  <si>
    <t>vivarailings.com</t>
  </si>
  <si>
    <t>101.1864</t>
  </si>
  <si>
    <t>Vision33</t>
  </si>
  <si>
    <t>vision33.com</t>
  </si>
  <si>
    <t>101.0311</t>
  </si>
  <si>
    <t>Hargrove Engineers + Constructors</t>
  </si>
  <si>
    <t>hargrove-epc.com</t>
  </si>
  <si>
    <t>355.3 Million</t>
  </si>
  <si>
    <t>101.0242</t>
  </si>
  <si>
    <t>Very</t>
  </si>
  <si>
    <t>verypossible.com</t>
  </si>
  <si>
    <t>101.014</t>
  </si>
  <si>
    <t>Hixson</t>
  </si>
  <si>
    <t>Kevin.Murphy</t>
  </si>
  <si>
    <t>http://kevinmurphy.com.au</t>
  </si>
  <si>
    <t>96.6 Million</t>
  </si>
  <si>
    <t>101.0076</t>
  </si>
  <si>
    <t>WebMechanix</t>
  </si>
  <si>
    <t>webmechanix.com</t>
  </si>
  <si>
    <t>100.9632</t>
  </si>
  <si>
    <t>Risk International Services</t>
  </si>
  <si>
    <t>riskinternational.com</t>
  </si>
  <si>
    <t>100.9087</t>
  </si>
  <si>
    <t>ThinkShout</t>
  </si>
  <si>
    <t>thinkshout.com</t>
  </si>
  <si>
    <t>100.8423</t>
  </si>
  <si>
    <t>AArete</t>
  </si>
  <si>
    <t>aarete.com</t>
  </si>
  <si>
    <t>51.7 Million</t>
  </si>
  <si>
    <t>100.8335</t>
  </si>
  <si>
    <t>Aeroflow Healthcare</t>
  </si>
  <si>
    <t>aeroflowinc.com</t>
  </si>
  <si>
    <t>117.9 Million</t>
  </si>
  <si>
    <t>100.8317</t>
  </si>
  <si>
    <t>Asheville</t>
  </si>
  <si>
    <t>Softdocs</t>
  </si>
  <si>
    <t>softdocs.com</t>
  </si>
  <si>
    <t>100.7959</t>
  </si>
  <si>
    <t>Liberty POST</t>
  </si>
  <si>
    <t>liberty-post.com</t>
  </si>
  <si>
    <t>100.7406</t>
  </si>
  <si>
    <t>ULTIMOVALUE.COM</t>
  </si>
  <si>
    <t>mount-it.com</t>
  </si>
  <si>
    <t>100.7201</t>
  </si>
  <si>
    <t>Foundant Technologies</t>
  </si>
  <si>
    <t>foundant.com</t>
  </si>
  <si>
    <t>100.6917</t>
  </si>
  <si>
    <t>NorCal Ambulance</t>
  </si>
  <si>
    <t>http://norcalambulance.com</t>
  </si>
  <si>
    <t>100.6218</t>
  </si>
  <si>
    <t>Livermore</t>
  </si>
  <si>
    <t>1Point21 Interactive</t>
  </si>
  <si>
    <t>1point21interactive.com</t>
  </si>
  <si>
    <t>100.6153</t>
  </si>
  <si>
    <t>Sportique</t>
  </si>
  <si>
    <t>sportique.com</t>
  </si>
  <si>
    <t>100.5959</t>
  </si>
  <si>
    <t>Winslow Technology Group</t>
  </si>
  <si>
    <t>winslowtg.com</t>
  </si>
  <si>
    <t>100.5956</t>
  </si>
  <si>
    <t>Persons Services Corp</t>
  </si>
  <si>
    <t>personsservices.com</t>
  </si>
  <si>
    <t>100.5809</t>
  </si>
  <si>
    <t>DB Services</t>
  </si>
  <si>
    <t>dbservices.com</t>
  </si>
  <si>
    <t>100.5645</t>
  </si>
  <si>
    <t>Wonita International</t>
  </si>
  <si>
    <t>danzia.com</t>
  </si>
  <si>
    <t>100.5579</t>
  </si>
  <si>
    <t>PURE Group of Insurance Companies</t>
  </si>
  <si>
    <t>pureinsurance.com</t>
  </si>
  <si>
    <t>983.3 Million</t>
  </si>
  <si>
    <t>100.4801</t>
  </si>
  <si>
    <t>Jakt</t>
  </si>
  <si>
    <t>byjakt.com</t>
  </si>
  <si>
    <t>100.4776</t>
  </si>
  <si>
    <t>Relationship One</t>
  </si>
  <si>
    <t>relationshipone.com</t>
  </si>
  <si>
    <t>100.4767</t>
  </si>
  <si>
    <t>Plasticard Locktech International</t>
  </si>
  <si>
    <t>plicards.com</t>
  </si>
  <si>
    <t>182.3 Million</t>
  </si>
  <si>
    <t>100.4319</t>
  </si>
  <si>
    <t>North Las Vegas</t>
  </si>
  <si>
    <t>Koch</t>
  </si>
  <si>
    <t>kochinc.com</t>
  </si>
  <si>
    <t>100.421</t>
  </si>
  <si>
    <t>PENN VALLEY</t>
  </si>
  <si>
    <t>LoadDelivered</t>
  </si>
  <si>
    <t>loaddelivered.com</t>
  </si>
  <si>
    <t>165.6 Million</t>
  </si>
  <si>
    <t>100.4066</t>
  </si>
  <si>
    <t>PrepNow</t>
  </si>
  <si>
    <t>prepnow.com</t>
  </si>
  <si>
    <t>100.3036</t>
  </si>
  <si>
    <t>Orange Aluminum</t>
  </si>
  <si>
    <t>http://orangealuminum.com</t>
  </si>
  <si>
    <t>100.1905</t>
  </si>
  <si>
    <t>919 Marketing</t>
  </si>
  <si>
    <t>919marketing.com</t>
  </si>
  <si>
    <t>100.1349</t>
  </si>
  <si>
    <t>Clean Fuels National</t>
  </si>
  <si>
    <t>cleanfuelsnational.com</t>
  </si>
  <si>
    <t>100.0959</t>
  </si>
  <si>
    <t>Petroleum</t>
  </si>
  <si>
    <t>Supply Solutions</t>
  </si>
  <si>
    <t>casupplysolutions.com</t>
  </si>
  <si>
    <t>100.0009</t>
  </si>
  <si>
    <t>3Sixty Integrated</t>
  </si>
  <si>
    <t>3sixtyintegrated.com</t>
  </si>
  <si>
    <t>99.968</t>
  </si>
  <si>
    <t>Moda Light</t>
  </si>
  <si>
    <t>http://modalight.com</t>
  </si>
  <si>
    <t>99.9597</t>
  </si>
  <si>
    <t>WheelsOnsite USA</t>
  </si>
  <si>
    <t>wheelsonsite.com</t>
  </si>
  <si>
    <t>99.95</t>
  </si>
  <si>
    <t>G&amp;N Insurance</t>
  </si>
  <si>
    <t>insurewithgn.com</t>
  </si>
  <si>
    <t>99.9018</t>
  </si>
  <si>
    <t>Southborough</t>
  </si>
  <si>
    <t>Walton Contractors</t>
  </si>
  <si>
    <t>walton-contractors.com</t>
  </si>
  <si>
    <t>99.8828</t>
  </si>
  <si>
    <t>Sellmark</t>
  </si>
  <si>
    <t>sellmark.net</t>
  </si>
  <si>
    <t>99.8632</t>
  </si>
  <si>
    <t>Fulcrum Digital</t>
  </si>
  <si>
    <t>fulcrumdigital.com</t>
  </si>
  <si>
    <t>99.8545</t>
  </si>
  <si>
    <t>Eagle Business Credit</t>
  </si>
  <si>
    <t>eaglebusinesscredit.com</t>
  </si>
  <si>
    <t>99.787</t>
  </si>
  <si>
    <t>FirstLight HomeCare Franchising</t>
  </si>
  <si>
    <t>firstlighthomecare.com</t>
  </si>
  <si>
    <t>99.7819</t>
  </si>
  <si>
    <t>Cincinnnati</t>
  </si>
  <si>
    <t>Stryker Construction</t>
  </si>
  <si>
    <t>strykerconstruction.net</t>
  </si>
  <si>
    <t>99.754</t>
  </si>
  <si>
    <t>The Quintin Group @ Keller Williams</t>
  </si>
  <si>
    <t>thequintingroup.com</t>
  </si>
  <si>
    <t>99.6995</t>
  </si>
  <si>
    <t>Ocean City</t>
  </si>
  <si>
    <t>Zensa</t>
  </si>
  <si>
    <t>zensa.co</t>
  </si>
  <si>
    <t>99.6462</t>
  </si>
  <si>
    <t>Contract Exteriors</t>
  </si>
  <si>
    <t>contractexteriors.com</t>
  </si>
  <si>
    <t>99.632</t>
  </si>
  <si>
    <t>MURRELLS INLET</t>
  </si>
  <si>
    <t>Hayden Outdoors</t>
  </si>
  <si>
    <t>haydenoutdoors.com</t>
  </si>
  <si>
    <t>99.6315</t>
  </si>
  <si>
    <t>Windsor</t>
  </si>
  <si>
    <t>Reliable Staffing Services</t>
  </si>
  <si>
    <t>rssstaffing.com</t>
  </si>
  <si>
    <t>99.6104</t>
  </si>
  <si>
    <t>Elite Auctions</t>
  </si>
  <si>
    <t>eliteauctions.com</t>
  </si>
  <si>
    <t>99.5391</t>
  </si>
  <si>
    <t>Rugo Machine Shop Services</t>
  </si>
  <si>
    <t>rugomachineshop.com</t>
  </si>
  <si>
    <t>99.5071</t>
  </si>
  <si>
    <t>Metronome</t>
  </si>
  <si>
    <t>wearemetronome.com</t>
  </si>
  <si>
    <t>99.4947</t>
  </si>
  <si>
    <t>YapStone</t>
  </si>
  <si>
    <t>yapstone.com</t>
  </si>
  <si>
    <t>320.2 Million</t>
  </si>
  <si>
    <t>99.4897</t>
  </si>
  <si>
    <t>Swampfox Technologies</t>
  </si>
  <si>
    <t>swampfoxinc.com</t>
  </si>
  <si>
    <t>99.4376</t>
  </si>
  <si>
    <t>Fire Equipment</t>
  </si>
  <si>
    <t>feinewengland.com</t>
  </si>
  <si>
    <t>99.3742</t>
  </si>
  <si>
    <t>MEDFORD</t>
  </si>
  <si>
    <t>Blink UX</t>
  </si>
  <si>
    <t>blinkux.com</t>
  </si>
  <si>
    <t>99.3613</t>
  </si>
  <si>
    <t>CTC Events and Productions</t>
  </si>
  <si>
    <t>ctc-events.com</t>
  </si>
  <si>
    <t>99.3015</t>
  </si>
  <si>
    <t>Ice Now</t>
  </si>
  <si>
    <t>icenow.com</t>
  </si>
  <si>
    <t>99.2513</t>
  </si>
  <si>
    <t>New Law Business Model</t>
  </si>
  <si>
    <t>newlawbusinessmodel.com</t>
  </si>
  <si>
    <t>99.2325</t>
  </si>
  <si>
    <t>Renson</t>
  </si>
  <si>
    <t>49er Communications</t>
  </si>
  <si>
    <t>49ercommunications.com</t>
  </si>
  <si>
    <t>99.2274</t>
  </si>
  <si>
    <t>Nevada City</t>
  </si>
  <si>
    <t>Cache Private Capital</t>
  </si>
  <si>
    <t>cacheprivatecapital.com</t>
  </si>
  <si>
    <t>99.1999</t>
  </si>
  <si>
    <t>ODW Logistics &amp; Transportation Services</t>
  </si>
  <si>
    <t>odwlogistics.com</t>
  </si>
  <si>
    <t>99.174</t>
  </si>
  <si>
    <t>HAMILTON</t>
  </si>
  <si>
    <t>Web River Group</t>
  </si>
  <si>
    <t>4wheelonline.com</t>
  </si>
  <si>
    <t>99.153</t>
  </si>
  <si>
    <t>Steele &amp; Freeman Construction Managers</t>
  </si>
  <si>
    <t>steelefreeman.com</t>
  </si>
  <si>
    <t>87.2 Million</t>
  </si>
  <si>
    <t>99.0737</t>
  </si>
  <si>
    <t>Momentum Factor</t>
  </si>
  <si>
    <t>momofactor.com</t>
  </si>
  <si>
    <t>99.0192</t>
  </si>
  <si>
    <t>Hoyos Consulting</t>
  </si>
  <si>
    <t>hoyosconsulting.com</t>
  </si>
  <si>
    <t>99.0108</t>
  </si>
  <si>
    <t>McFarland</t>
  </si>
  <si>
    <t>Charles IT</t>
  </si>
  <si>
    <t>charlesit.com</t>
  </si>
  <si>
    <t>99.0072</t>
  </si>
  <si>
    <t>Middletown</t>
  </si>
  <si>
    <t>Start to End Networks</t>
  </si>
  <si>
    <t>starttoendnetworks.com</t>
  </si>
  <si>
    <t>98.9719</t>
  </si>
  <si>
    <t>Health &amp; Rehab Solutions</t>
  </si>
  <si>
    <t>http://healthrehabsolutions.com</t>
  </si>
  <si>
    <t>98.9684</t>
  </si>
  <si>
    <t>Kalispell</t>
  </si>
  <si>
    <t>The BOSS - The Builders Outlet Super Store</t>
  </si>
  <si>
    <t>shoptheboss.com</t>
  </si>
  <si>
    <t>98.9668</t>
  </si>
  <si>
    <t>Camp Run-a-Mutt</t>
  </si>
  <si>
    <t>http://camprunamutt.com</t>
  </si>
  <si>
    <t>98.9627</t>
  </si>
  <si>
    <t>Sequoia Financial Group</t>
  </si>
  <si>
    <t>sequoia-financial.com</t>
  </si>
  <si>
    <t>98.879</t>
  </si>
  <si>
    <t>Boss Logistics</t>
  </si>
  <si>
    <t>bosslgx.com</t>
  </si>
  <si>
    <t>98.8206</t>
  </si>
  <si>
    <t>Newport</t>
  </si>
  <si>
    <t>Karins and Associates</t>
  </si>
  <si>
    <t>karinsengineering.com</t>
  </si>
  <si>
    <t>98.8003</t>
  </si>
  <si>
    <t>Nonprofit HR Solutions</t>
  </si>
  <si>
    <t>nonprofithr.com</t>
  </si>
  <si>
    <t>98.7175</t>
  </si>
  <si>
    <t>Triple Crown Construction</t>
  </si>
  <si>
    <t>triplecrownconstruction.com</t>
  </si>
  <si>
    <t>98.6795</t>
  </si>
  <si>
    <t>Sea Bags</t>
  </si>
  <si>
    <t>seabags.com</t>
  </si>
  <si>
    <t>98.6569</t>
  </si>
  <si>
    <t>JCAL Holdings</t>
  </si>
  <si>
    <t>https://www.collegehunkshaulingjunk.com/palm-beach-county</t>
  </si>
  <si>
    <t>98.5748</t>
  </si>
  <si>
    <t>We Insure</t>
  </si>
  <si>
    <t>weinsuregroup.com</t>
  </si>
  <si>
    <t>98.5386</t>
  </si>
  <si>
    <t>EcoMark Solar</t>
  </si>
  <si>
    <t>ecomarksolar.com</t>
  </si>
  <si>
    <t>98.4579</t>
  </si>
  <si>
    <t>Tellerex</t>
  </si>
  <si>
    <t>tellerex.com</t>
  </si>
  <si>
    <t>98.3668</t>
  </si>
  <si>
    <t>Greenwich Medical Spa</t>
  </si>
  <si>
    <t>greenwichmedicalspa.com</t>
  </si>
  <si>
    <t>98.3643</t>
  </si>
  <si>
    <t>Walsingham Group</t>
  </si>
  <si>
    <t>walsinghamgroup.com</t>
  </si>
  <si>
    <t>98.3377</t>
  </si>
  <si>
    <t>Solution Source</t>
  </si>
  <si>
    <t>mysolutionsource.com</t>
  </si>
  <si>
    <t>98.2755</t>
  </si>
  <si>
    <t>Plant City</t>
  </si>
  <si>
    <t>FirstMile</t>
  </si>
  <si>
    <t>firstmile.com</t>
  </si>
  <si>
    <t>98.2435</t>
  </si>
  <si>
    <t>Crescent Homes</t>
  </si>
  <si>
    <t>crescenthomes.net</t>
  </si>
  <si>
    <t>138.8 Million</t>
  </si>
  <si>
    <t>98.2343</t>
  </si>
  <si>
    <t>The Branding Agency Powered by Proforma</t>
  </si>
  <si>
    <t>branding-proforma.com</t>
  </si>
  <si>
    <t>98.2166</t>
  </si>
  <si>
    <t>Insight2Profit</t>
  </si>
  <si>
    <t>http://insight2profit.com</t>
  </si>
  <si>
    <t>98.1823</t>
  </si>
  <si>
    <t>Kyber Security</t>
  </si>
  <si>
    <t>kybersecure.com</t>
  </si>
  <si>
    <t>98.1623</t>
  </si>
  <si>
    <t>Bases Loaded</t>
  </si>
  <si>
    <t>ebasesloaded.com</t>
  </si>
  <si>
    <t>98.1328</t>
  </si>
  <si>
    <t>Occu-Tec</t>
  </si>
  <si>
    <t>http://occutec.com</t>
  </si>
  <si>
    <t>98.1141</t>
  </si>
  <si>
    <t>Enhanced Veterans Solutions</t>
  </si>
  <si>
    <t>enhancedvets.com</t>
  </si>
  <si>
    <t>98.1125</t>
  </si>
  <si>
    <t>CheckAlt</t>
  </si>
  <si>
    <t>checkalt.com</t>
  </si>
  <si>
    <t>98.0954</t>
  </si>
  <si>
    <t>Los Angeles, CA 90036</t>
  </si>
  <si>
    <t>Entara</t>
  </si>
  <si>
    <t>entaracorp.com</t>
  </si>
  <si>
    <t>98.0941</t>
  </si>
  <si>
    <t>Hernandez Construction</t>
  </si>
  <si>
    <t>hernandez-group.com</t>
  </si>
  <si>
    <t>98.0362</t>
  </si>
  <si>
    <t>Optima Tax Relief</t>
  </si>
  <si>
    <t>optimataxrelief.com</t>
  </si>
  <si>
    <t>108.4 Million</t>
  </si>
  <si>
    <t>97.9641</t>
  </si>
  <si>
    <t>Allworld Project Management</t>
  </si>
  <si>
    <t>allworldpm.com</t>
  </si>
  <si>
    <t>97.9323</t>
  </si>
  <si>
    <t>Coranet</t>
  </si>
  <si>
    <t>coranet.com</t>
  </si>
  <si>
    <t>97.8664</t>
  </si>
  <si>
    <t>J.S. Goray</t>
  </si>
  <si>
    <t>jsgoray.com</t>
  </si>
  <si>
    <t>97.8596</t>
  </si>
  <si>
    <t>Wauconda</t>
  </si>
  <si>
    <t>Axis Global Enterprises</t>
  </si>
  <si>
    <t>axisge.com</t>
  </si>
  <si>
    <t>97.8556</t>
  </si>
  <si>
    <t>Louisville Geek</t>
  </si>
  <si>
    <t>louisvillegeek.com</t>
  </si>
  <si>
    <t>97.8415</t>
  </si>
  <si>
    <t>Merrimak Capital Company</t>
  </si>
  <si>
    <t>merrimak.com</t>
  </si>
  <si>
    <t>166.5 Million</t>
  </si>
  <si>
    <t>97.8025</t>
  </si>
  <si>
    <t>Occams Advisory</t>
  </si>
  <si>
    <t>occamsadvisory.com</t>
  </si>
  <si>
    <t>97.7724</t>
  </si>
  <si>
    <t>Dynamic Solutions Worldwide</t>
  </si>
  <si>
    <t>http://dynatrap.com</t>
  </si>
  <si>
    <t>97.7264</t>
  </si>
  <si>
    <t>Swag Promo</t>
  </si>
  <si>
    <t>orderswag.net</t>
  </si>
  <si>
    <t>97.7261</t>
  </si>
  <si>
    <t>Ubiquity Global Services</t>
  </si>
  <si>
    <t>ubiquitygs.com</t>
  </si>
  <si>
    <t>97.7131</t>
  </si>
  <si>
    <t>Launch Leads</t>
  </si>
  <si>
    <t>launchleads.com</t>
  </si>
  <si>
    <t>97.6783</t>
  </si>
  <si>
    <t>Skysis</t>
  </si>
  <si>
    <t>skysis.com</t>
  </si>
  <si>
    <t>97.671</t>
  </si>
  <si>
    <t>Polymer Solutions International</t>
  </si>
  <si>
    <t>prostack.com</t>
  </si>
  <si>
    <t>97.6129</t>
  </si>
  <si>
    <t>Talroo</t>
  </si>
  <si>
    <t>talroo.com</t>
  </si>
  <si>
    <t>97.6116</t>
  </si>
  <si>
    <t>Homestar Financial</t>
  </si>
  <si>
    <t>homestarfc.com</t>
  </si>
  <si>
    <t>97.6027</t>
  </si>
  <si>
    <t>Fuel Medical Group</t>
  </si>
  <si>
    <t>fuelmedical.com</t>
  </si>
  <si>
    <t>97.5801</t>
  </si>
  <si>
    <t>Camas</t>
  </si>
  <si>
    <t>McKee Homes</t>
  </si>
  <si>
    <t>mckeehomesnc.com</t>
  </si>
  <si>
    <t>68.5 Million</t>
  </si>
  <si>
    <t>97.5677</t>
  </si>
  <si>
    <t>Tamarack Consulting</t>
  </si>
  <si>
    <t>tamarackconsulting.com</t>
  </si>
  <si>
    <t>97.5393</t>
  </si>
  <si>
    <t>ProcureAbility</t>
  </si>
  <si>
    <t>procureability.com</t>
  </si>
  <si>
    <t>97.5083</t>
  </si>
  <si>
    <t>Exegistics</t>
  </si>
  <si>
    <t>exegistics.com</t>
  </si>
  <si>
    <t>97.5077</t>
  </si>
  <si>
    <t>Trabus Technologies</t>
  </si>
  <si>
    <t>trabus.com</t>
  </si>
  <si>
    <t>97.4903</t>
  </si>
  <si>
    <t>Thorburn Associates</t>
  </si>
  <si>
    <t>ta-inc.com</t>
  </si>
  <si>
    <t>97.4559</t>
  </si>
  <si>
    <t>MORRISVILLE</t>
  </si>
  <si>
    <t>503 Motoring</t>
  </si>
  <si>
    <t>503motoring.com</t>
  </si>
  <si>
    <t>97.4446</t>
  </si>
  <si>
    <t>AMR Care Group</t>
  </si>
  <si>
    <t>amrcaregroup.com</t>
  </si>
  <si>
    <t>97.41</t>
  </si>
  <si>
    <t>Jericho</t>
  </si>
  <si>
    <t>TopRight</t>
  </si>
  <si>
    <t>toprightpartners.com</t>
  </si>
  <si>
    <t>97.3927</t>
  </si>
  <si>
    <t>CART MART</t>
  </si>
  <si>
    <t>cartmart.com</t>
  </si>
  <si>
    <t>97.3648</t>
  </si>
  <si>
    <t>TekStream Solutions</t>
  </si>
  <si>
    <t>tekstream.com</t>
  </si>
  <si>
    <t>97.2905</t>
  </si>
  <si>
    <t>Transportation Insight</t>
  </si>
  <si>
    <t>http://transportationinsight.com</t>
  </si>
  <si>
    <t>2.3 Billion</t>
  </si>
  <si>
    <t>97.2672</t>
  </si>
  <si>
    <t>Hickory</t>
  </si>
  <si>
    <t>GRAYBOX</t>
  </si>
  <si>
    <t>grayboxpdx.com</t>
  </si>
  <si>
    <t>97.1844</t>
  </si>
  <si>
    <t>Vector Media Group</t>
  </si>
  <si>
    <t>vectormediagroup.com</t>
  </si>
  <si>
    <t>97.1248</t>
  </si>
  <si>
    <t>Applied Design</t>
  </si>
  <si>
    <t>helloapplied.com</t>
  </si>
  <si>
    <t>97.1008</t>
  </si>
  <si>
    <t>Edge Financial</t>
  </si>
  <si>
    <t>edgefinancial.com</t>
  </si>
  <si>
    <t>97.1001</t>
  </si>
  <si>
    <t>Encino</t>
  </si>
  <si>
    <t>ABIP CPAs</t>
  </si>
  <si>
    <t>abipcpa.com</t>
  </si>
  <si>
    <t>97.0818</t>
  </si>
  <si>
    <t>5</t>
  </si>
  <si>
    <t>energyby5.com</t>
  </si>
  <si>
    <t>97.0544</t>
  </si>
  <si>
    <t>Sweb Development</t>
  </si>
  <si>
    <t>swebdevelopment.com</t>
  </si>
  <si>
    <t>97.0282</t>
  </si>
  <si>
    <t>Fidelity PartnersMedical Staffing</t>
  </si>
  <si>
    <t>fidelitypartners.org</t>
  </si>
  <si>
    <t>97.0187</t>
  </si>
  <si>
    <t>Superior Logistics Solutions</t>
  </si>
  <si>
    <t>gosls.com</t>
  </si>
  <si>
    <t>97.0043</t>
  </si>
  <si>
    <t>Lake Orion</t>
  </si>
  <si>
    <t>Pacific Companies</t>
  </si>
  <si>
    <t>pacificcompanies.com</t>
  </si>
  <si>
    <t>96.9978</t>
  </si>
  <si>
    <t>Aliso Viejo</t>
  </si>
  <si>
    <t>Archimedia Solutions Group</t>
  </si>
  <si>
    <t>archimediasg.com</t>
  </si>
  <si>
    <t>96.9568</t>
  </si>
  <si>
    <t>Danvers</t>
  </si>
  <si>
    <t>CarData</t>
  </si>
  <si>
    <t>cardata.us</t>
  </si>
  <si>
    <t>96.9095</t>
  </si>
  <si>
    <t>Indagare Travel</t>
  </si>
  <si>
    <t>indagare.com</t>
  </si>
  <si>
    <t>96.8057</t>
  </si>
  <si>
    <t>Group Benefit Services</t>
  </si>
  <si>
    <t>gbs-tpa.com</t>
  </si>
  <si>
    <t>96.7915</t>
  </si>
  <si>
    <t>Ishir</t>
  </si>
  <si>
    <t>http://ishir.com</t>
  </si>
  <si>
    <t>96.7682</t>
  </si>
  <si>
    <t>Guardian Services</t>
  </si>
  <si>
    <t>guardiandallas.com</t>
  </si>
  <si>
    <t>96.7642</t>
  </si>
  <si>
    <t>FNB Merchants</t>
  </si>
  <si>
    <t>fnbmerchants.com</t>
  </si>
  <si>
    <t>96.7627</t>
  </si>
  <si>
    <t>Amber Green</t>
  </si>
  <si>
    <t>ambergreen.com</t>
  </si>
  <si>
    <t>96.6408</t>
  </si>
  <si>
    <t>Worksighted</t>
  </si>
  <si>
    <t>worksighted.com</t>
  </si>
  <si>
    <t>96.5857</t>
  </si>
  <si>
    <t>Jake's Heating and Air Conditioning</t>
  </si>
  <si>
    <t>http://jakeskeepsyoucool.com</t>
  </si>
  <si>
    <t>96.5523</t>
  </si>
  <si>
    <t>Knightstown</t>
  </si>
  <si>
    <t>Expansion Capital Group</t>
  </si>
  <si>
    <t>expansioncapitalgroup.com</t>
  </si>
  <si>
    <t>96.5521</t>
  </si>
  <si>
    <t>Zefr</t>
  </si>
  <si>
    <t>zefr.com</t>
  </si>
  <si>
    <t>91.8 Million</t>
  </si>
  <si>
    <t>96.5302</t>
  </si>
  <si>
    <t>United Fray</t>
  </si>
  <si>
    <t>dcfray.com</t>
  </si>
  <si>
    <t>96.452</t>
  </si>
  <si>
    <t>DeVine Consulting</t>
  </si>
  <si>
    <t>devineco.com</t>
  </si>
  <si>
    <t>96.4142</t>
  </si>
  <si>
    <t>Concierge Auctions</t>
  </si>
  <si>
    <t>conciergeauctions.com</t>
  </si>
  <si>
    <t>96.4082</t>
  </si>
  <si>
    <t>Operative IQ / EMS Technology Solutions</t>
  </si>
  <si>
    <t>operativeiq.com</t>
  </si>
  <si>
    <t>96.3978</t>
  </si>
  <si>
    <t>Austell</t>
  </si>
  <si>
    <t>PT Solutions Physical Therapy</t>
  </si>
  <si>
    <t>ptsolutions.com</t>
  </si>
  <si>
    <t>88.4 Million</t>
  </si>
  <si>
    <t>96.3545</t>
  </si>
  <si>
    <t>Town Square Mortgage</t>
  </si>
  <si>
    <t>tsmlending.com</t>
  </si>
  <si>
    <t>96.3517</t>
  </si>
  <si>
    <t>KwikBoost</t>
  </si>
  <si>
    <t>kwikboost.com</t>
  </si>
  <si>
    <t>96.3046</t>
  </si>
  <si>
    <t>Orion Entrance Control</t>
  </si>
  <si>
    <t>orioneci.com</t>
  </si>
  <si>
    <t>96.2823</t>
  </si>
  <si>
    <t>Laconia</t>
  </si>
  <si>
    <t>A &amp; A Plumbing</t>
  </si>
  <si>
    <t>aaplumbingsa.com</t>
  </si>
  <si>
    <t>96.237</t>
  </si>
  <si>
    <t>Gorilla Logic</t>
  </si>
  <si>
    <t>gorillalogic.com</t>
  </si>
  <si>
    <t>96.2225</t>
  </si>
  <si>
    <t>ARIIX</t>
  </si>
  <si>
    <t>ariix.com</t>
  </si>
  <si>
    <t>219.8 Million</t>
  </si>
  <si>
    <t>96.152</t>
  </si>
  <si>
    <t>Bountiful</t>
  </si>
  <si>
    <t>RevenueWell</t>
  </si>
  <si>
    <t>revenuewell.com</t>
  </si>
  <si>
    <t>96.1249</t>
  </si>
  <si>
    <t>Bannockburn</t>
  </si>
  <si>
    <t>AgileEngine</t>
  </si>
  <si>
    <t>agileengine.com</t>
  </si>
  <si>
    <t>96.0075</t>
  </si>
  <si>
    <t>MedicOne Medical Response</t>
  </si>
  <si>
    <t>medicone.us</t>
  </si>
  <si>
    <t>95.9675</t>
  </si>
  <si>
    <t>CGS Business Solutions</t>
  </si>
  <si>
    <t>cgs-it.net</t>
  </si>
  <si>
    <t>95.9057</t>
  </si>
  <si>
    <t>FederalConference.com</t>
  </si>
  <si>
    <t>federalconference.com</t>
  </si>
  <si>
    <t>54.9 Million</t>
  </si>
  <si>
    <t>95.8771</t>
  </si>
  <si>
    <t>Portables</t>
  </si>
  <si>
    <t>attportables.com</t>
  </si>
  <si>
    <t>95.8342</t>
  </si>
  <si>
    <t>Lady M Confections Co.</t>
  </si>
  <si>
    <t>ladym.com</t>
  </si>
  <si>
    <t>32.3 Million</t>
  </si>
  <si>
    <t>95.8263</t>
  </si>
  <si>
    <t>Avionte</t>
  </si>
  <si>
    <t>avionte.com</t>
  </si>
  <si>
    <t>95.8156</t>
  </si>
  <si>
    <t>MachineLogic</t>
  </si>
  <si>
    <t>http://machinelogic.com</t>
  </si>
  <si>
    <t>95.7867</t>
  </si>
  <si>
    <t>Tropical Smoothie Cafe</t>
  </si>
  <si>
    <t>tropicalsmoothiecafe.com</t>
  </si>
  <si>
    <t>95.7501</t>
  </si>
  <si>
    <t>Iuvo Technologies</t>
  </si>
  <si>
    <t>http://iuvotech.com</t>
  </si>
  <si>
    <t>95.7374</t>
  </si>
  <si>
    <t>Westford</t>
  </si>
  <si>
    <t>Southwest Industrial Electric</t>
  </si>
  <si>
    <t>southwestelectric.com</t>
  </si>
  <si>
    <t>95.7211</t>
  </si>
  <si>
    <t>Saxbys</t>
  </si>
  <si>
    <t>saxbyscoffee.com</t>
  </si>
  <si>
    <t>95.6972</t>
  </si>
  <si>
    <t>FireSprint</t>
  </si>
  <si>
    <t>firesprint.com</t>
  </si>
  <si>
    <t>95.6874</t>
  </si>
  <si>
    <t>OSM Worldwide</t>
  </si>
  <si>
    <t>osmworldwide.com</t>
  </si>
  <si>
    <t>95.664</t>
  </si>
  <si>
    <t>Trusted Nurse Staffing</t>
  </si>
  <si>
    <t>trustednursestaffing.com</t>
  </si>
  <si>
    <t>95.5958</t>
  </si>
  <si>
    <t>Paragon Architecture</t>
  </si>
  <si>
    <t>paragonarchitecture.com</t>
  </si>
  <si>
    <t>95.5896</t>
  </si>
  <si>
    <t>PMsquare</t>
  </si>
  <si>
    <t>pmsquare.com</t>
  </si>
  <si>
    <t>95.4369</t>
  </si>
  <si>
    <t>ARC Contracting</t>
  </si>
  <si>
    <t>http://arccontracting.com</t>
  </si>
  <si>
    <t>95.4282</t>
  </si>
  <si>
    <t>Neenah</t>
  </si>
  <si>
    <t>Client Savvy</t>
  </si>
  <si>
    <t>clientsavvy.com</t>
  </si>
  <si>
    <t>95.4258</t>
  </si>
  <si>
    <t>Environmental Works</t>
  </si>
  <si>
    <t>environmentalworks.com</t>
  </si>
  <si>
    <t>95.4199</t>
  </si>
  <si>
    <t>1 Source Business Solutions</t>
  </si>
  <si>
    <t>1sourcebusiness.com</t>
  </si>
  <si>
    <t>154.1 Million</t>
  </si>
  <si>
    <t>95.3924</t>
  </si>
  <si>
    <t>Midvale</t>
  </si>
  <si>
    <t>Certent</t>
  </si>
  <si>
    <t>certent.com</t>
  </si>
  <si>
    <t>49.9 Million</t>
  </si>
  <si>
    <t>95.3624</t>
  </si>
  <si>
    <t>Movoto</t>
  </si>
  <si>
    <t>movoto.com</t>
  </si>
  <si>
    <t>95.3096</t>
  </si>
  <si>
    <t>New Tech Solutions</t>
  </si>
  <si>
    <t>ntsca.com</t>
  </si>
  <si>
    <t>257.3 Million</t>
  </si>
  <si>
    <t>95.2908</t>
  </si>
  <si>
    <t>Netgate</t>
  </si>
  <si>
    <t>netgate.com</t>
  </si>
  <si>
    <t>95.2217</t>
  </si>
  <si>
    <t>CMBA Architects</t>
  </si>
  <si>
    <t>cmbaarchitects.com</t>
  </si>
  <si>
    <t>95.208</t>
  </si>
  <si>
    <t>Sioux City</t>
  </si>
  <si>
    <t>TSI</t>
  </si>
  <si>
    <t>tsiva.com</t>
  </si>
  <si>
    <t>95.1754</t>
  </si>
  <si>
    <t>Apex Flooring</t>
  </si>
  <si>
    <t>apexflooring.net</t>
  </si>
  <si>
    <t>95.1556</t>
  </si>
  <si>
    <t>HR Collaborative</t>
  </si>
  <si>
    <t>hrcollaborative.net</t>
  </si>
  <si>
    <t>95.1412</t>
  </si>
  <si>
    <t>Advanced Business Solutions</t>
  </si>
  <si>
    <t>advancedbusinesssolutions.com</t>
  </si>
  <si>
    <t>95.0901</t>
  </si>
  <si>
    <t>TACG</t>
  </si>
  <si>
    <t>tacgsolutions.com</t>
  </si>
  <si>
    <t>95.0643</t>
  </si>
  <si>
    <t>Beavercreek</t>
  </si>
  <si>
    <t>General Materials</t>
  </si>
  <si>
    <t>generalmat.com</t>
  </si>
  <si>
    <t>95.0211</t>
  </si>
  <si>
    <t>Kingsgate Logistics</t>
  </si>
  <si>
    <t>kingsgatelogistics.com</t>
  </si>
  <si>
    <t>94.9131</t>
  </si>
  <si>
    <t>WEST CHESTER</t>
  </si>
  <si>
    <t>Mosaic451</t>
  </si>
  <si>
    <t>mosaic451.com</t>
  </si>
  <si>
    <t>94.899</t>
  </si>
  <si>
    <t>Procare Ambulance of Maryland</t>
  </si>
  <si>
    <t>procareambulance.net</t>
  </si>
  <si>
    <t>94.895</t>
  </si>
  <si>
    <t>Vision Wireless</t>
  </si>
  <si>
    <t>visionwirelessllc.com</t>
  </si>
  <si>
    <t>94.8447</t>
  </si>
  <si>
    <t>Augusta</t>
  </si>
  <si>
    <t>Side By Side Stuff</t>
  </si>
  <si>
    <t>sidebysidestuff.com</t>
  </si>
  <si>
    <t>94.7208</t>
  </si>
  <si>
    <t>Drexel</t>
  </si>
  <si>
    <t>GDS Link</t>
  </si>
  <si>
    <t>gdslink.com</t>
  </si>
  <si>
    <t>94.7189</t>
  </si>
  <si>
    <t>Alta Vista Technology</t>
  </si>
  <si>
    <t>altavistatech.com</t>
  </si>
  <si>
    <t>94.6759</t>
  </si>
  <si>
    <t>Coretelligent</t>
  </si>
  <si>
    <t>coretelligent.com</t>
  </si>
  <si>
    <t>94.6493</t>
  </si>
  <si>
    <t>Peepers by PeeperSpecs</t>
  </si>
  <si>
    <t>http://peepers.com</t>
  </si>
  <si>
    <t>94.6182</t>
  </si>
  <si>
    <t>Michigan City</t>
  </si>
  <si>
    <t>Tempaper</t>
  </si>
  <si>
    <t>tempaper.com</t>
  </si>
  <si>
    <t>94.5938</t>
  </si>
  <si>
    <t>Brick</t>
  </si>
  <si>
    <t>EP Wealth Advisors</t>
  </si>
  <si>
    <t>epwealth.com</t>
  </si>
  <si>
    <t>94.5671</t>
  </si>
  <si>
    <t>Corner Alliance</t>
  </si>
  <si>
    <t>corneralliance.com</t>
  </si>
  <si>
    <t>94.5043</t>
  </si>
  <si>
    <t>Coolhaus Ice Cream</t>
  </si>
  <si>
    <t>cool.haus</t>
  </si>
  <si>
    <t>94.4444</t>
  </si>
  <si>
    <t>Qnary</t>
  </si>
  <si>
    <t>qnary.com</t>
  </si>
  <si>
    <t>94.4018</t>
  </si>
  <si>
    <t>Divisions Maintenance Group</t>
  </si>
  <si>
    <t>divisionsinc.com</t>
  </si>
  <si>
    <t>262 Million</t>
  </si>
  <si>
    <t>94.3598</t>
  </si>
  <si>
    <t>YouDecide</t>
  </si>
  <si>
    <t>youdecide.com</t>
  </si>
  <si>
    <t>94.3539</t>
  </si>
  <si>
    <t>Utopian Luxury Vacation Homes</t>
  </si>
  <si>
    <t>utopianlvh.com</t>
  </si>
  <si>
    <t>94.3307</t>
  </si>
  <si>
    <t>Mainstream Electric, Heating, Cooling &amp; Plumbing</t>
  </si>
  <si>
    <t>http://866411zapp.com</t>
  </si>
  <si>
    <t>94.3145</t>
  </si>
  <si>
    <t>Odyssey Logistics &amp; Technology</t>
  </si>
  <si>
    <t>odysseylogistics.com</t>
  </si>
  <si>
    <t>94.2582</t>
  </si>
  <si>
    <t>Effective Spend</t>
  </si>
  <si>
    <t>effectivespend.com</t>
  </si>
  <si>
    <t>94.2133</t>
  </si>
  <si>
    <t>Shepherd Insurance</t>
  </si>
  <si>
    <t>shepherdins.com</t>
  </si>
  <si>
    <t>94.16</t>
  </si>
  <si>
    <t>"I and Love and You"</t>
  </si>
  <si>
    <t>http://iandloveandyou.com</t>
  </si>
  <si>
    <t>94.1444</t>
  </si>
  <si>
    <t>FastSpring</t>
  </si>
  <si>
    <t>fastspring.com</t>
  </si>
  <si>
    <t>94.0817</t>
  </si>
  <si>
    <t>Clearinghouse Community Development Financial Institution</t>
  </si>
  <si>
    <t>ccdfi.com</t>
  </si>
  <si>
    <t>94.0323</t>
  </si>
  <si>
    <t>Sherlock Services</t>
  </si>
  <si>
    <t>sherlockservices.com</t>
  </si>
  <si>
    <t>94.0081</t>
  </si>
  <si>
    <t>Barberton</t>
  </si>
  <si>
    <t>BCDVideo</t>
  </si>
  <si>
    <t>bcdvideo.com</t>
  </si>
  <si>
    <t>93.8727</t>
  </si>
  <si>
    <t>Atria Consulting</t>
  </si>
  <si>
    <t>http://atriaconsulting.com</t>
  </si>
  <si>
    <t>93.8711</t>
  </si>
  <si>
    <t>OPTiMO Information Technology</t>
  </si>
  <si>
    <t>optimo-it.com</t>
  </si>
  <si>
    <t>93.7714</t>
  </si>
  <si>
    <t>Bloomsburg</t>
  </si>
  <si>
    <t>Trademark Hardware</t>
  </si>
  <si>
    <t>tmhardware.com</t>
  </si>
  <si>
    <t>93.7544</t>
  </si>
  <si>
    <t>Confirmation.com</t>
  </si>
  <si>
    <t>confirmation.com</t>
  </si>
  <si>
    <t>93.7458</t>
  </si>
  <si>
    <t>Kavayah Solutions</t>
  </si>
  <si>
    <t>http://kavayahsolutions.com</t>
  </si>
  <si>
    <t>93.6473</t>
  </si>
  <si>
    <t>Group Management Services</t>
  </si>
  <si>
    <t>groupmgmt.com</t>
  </si>
  <si>
    <t>93.573</t>
  </si>
  <si>
    <t>Chef's Depot</t>
  </si>
  <si>
    <t>culinarydepotinc.com</t>
  </si>
  <si>
    <t>93.5083</t>
  </si>
  <si>
    <t>Monsey</t>
  </si>
  <si>
    <t>TaiLopez.com</t>
  </si>
  <si>
    <t>tailopez.com</t>
  </si>
  <si>
    <t>93.3461</t>
  </si>
  <si>
    <t>90octane</t>
  </si>
  <si>
    <t>90octane.com</t>
  </si>
  <si>
    <t>93.34</t>
  </si>
  <si>
    <t>Krilogy</t>
  </si>
  <si>
    <t>krilogy.com</t>
  </si>
  <si>
    <t>93.3076</t>
  </si>
  <si>
    <t>4Ever Young Anti Aging Solutions</t>
  </si>
  <si>
    <t>http://4everyoungantiaging.com</t>
  </si>
  <si>
    <t>93.1659</t>
  </si>
  <si>
    <t>Precise Systems</t>
  </si>
  <si>
    <t>goprecise.com</t>
  </si>
  <si>
    <t>93.1366</t>
  </si>
  <si>
    <t>Lexington Park</t>
  </si>
  <si>
    <t>Gear</t>
  </si>
  <si>
    <t>gearinc.com</t>
  </si>
  <si>
    <t>93.128</t>
  </si>
  <si>
    <t>The DeWinter Group</t>
  </si>
  <si>
    <t>dewintergroup.com</t>
  </si>
  <si>
    <t>64.5 Million</t>
  </si>
  <si>
    <t>93.0643</t>
  </si>
  <si>
    <t>Coast to Coast Pools</t>
  </si>
  <si>
    <t>http://coasttocoastpools.com</t>
  </si>
  <si>
    <t>93.0636</t>
  </si>
  <si>
    <t>Capture Higher Ed</t>
  </si>
  <si>
    <t>capturehighered.com</t>
  </si>
  <si>
    <t>93.057</t>
  </si>
  <si>
    <t>Blue Coast Savings Consultants</t>
  </si>
  <si>
    <t>bluecoastsavings.com</t>
  </si>
  <si>
    <t>92.9169</t>
  </si>
  <si>
    <t>Key West</t>
  </si>
  <si>
    <t>Stratix Systems</t>
  </si>
  <si>
    <t>stratixsystems.com</t>
  </si>
  <si>
    <t>92.8799</t>
  </si>
  <si>
    <t>Wyomissing</t>
  </si>
  <si>
    <t>37th Parallel Properties</t>
  </si>
  <si>
    <t>37parallel.com</t>
  </si>
  <si>
    <t>92.8465</t>
  </si>
  <si>
    <t>Enterprise Solutions</t>
  </si>
  <si>
    <t>enterprisesolutioninc.com</t>
  </si>
  <si>
    <t>97.8 Million</t>
  </si>
  <si>
    <t>92.8358</t>
  </si>
  <si>
    <t>Naperrville</t>
  </si>
  <si>
    <t>Fortress Building Products</t>
  </si>
  <si>
    <t>fortressbp.com</t>
  </si>
  <si>
    <t>92.8237</t>
  </si>
  <si>
    <t>GARLAND</t>
  </si>
  <si>
    <t>Pivot International</t>
  </si>
  <si>
    <t>pivotint.com</t>
  </si>
  <si>
    <t>83.1 Million</t>
  </si>
  <si>
    <t>92.7754</t>
  </si>
  <si>
    <t>Lenexa</t>
  </si>
  <si>
    <t>Bhgre Homecity</t>
  </si>
  <si>
    <t>http://homecity.com</t>
  </si>
  <si>
    <t>92.6686</t>
  </si>
  <si>
    <t>Wodify Technologies</t>
  </si>
  <si>
    <t>wodify.com</t>
  </si>
  <si>
    <t>92.6439</t>
  </si>
  <si>
    <t>Supply Chain Wizard</t>
  </si>
  <si>
    <t>http://supplychainwizard.com</t>
  </si>
  <si>
    <t>92.5188</t>
  </si>
  <si>
    <t>W2O Group</t>
  </si>
  <si>
    <t>http://w2ogroup.com</t>
  </si>
  <si>
    <t>177.6 Million</t>
  </si>
  <si>
    <t>92.4909</t>
  </si>
  <si>
    <t>Logic20/20</t>
  </si>
  <si>
    <t>logic2020.com</t>
  </si>
  <si>
    <t>34 Million</t>
  </si>
  <si>
    <t>92.4003</t>
  </si>
  <si>
    <t>Tachyon Technologies</t>
  </si>
  <si>
    <t>tachyontech.com</t>
  </si>
  <si>
    <t>92.3979</t>
  </si>
  <si>
    <t>ITS</t>
  </si>
  <si>
    <t>its.aero</t>
  </si>
  <si>
    <t>92.2492</t>
  </si>
  <si>
    <t>Serve First Solutions</t>
  </si>
  <si>
    <t>serve-first.com</t>
  </si>
  <si>
    <t>92.1598</t>
  </si>
  <si>
    <t>Los Alamitos</t>
  </si>
  <si>
    <t>Teguar Corporation</t>
  </si>
  <si>
    <t>teguar.com</t>
  </si>
  <si>
    <t>92.142</t>
  </si>
  <si>
    <t>Progressive Dental</t>
  </si>
  <si>
    <t>progressivedentalmarketing.com</t>
  </si>
  <si>
    <t>92.0825</t>
  </si>
  <si>
    <t>CLEARWATER</t>
  </si>
  <si>
    <t>Resicon</t>
  </si>
  <si>
    <t>resiconllc.com</t>
  </si>
  <si>
    <t>92.0715</t>
  </si>
  <si>
    <t>Tacoma</t>
  </si>
  <si>
    <t>EO Products</t>
  </si>
  <si>
    <t>eoproducts.com</t>
  </si>
  <si>
    <t>92.0709</t>
  </si>
  <si>
    <t>San Rafael</t>
  </si>
  <si>
    <t>Vyne</t>
  </si>
  <si>
    <t>vynecorp.com</t>
  </si>
  <si>
    <t>92.0183</t>
  </si>
  <si>
    <t>Dunwoody</t>
  </si>
  <si>
    <t>Northwest Green Solutions</t>
  </si>
  <si>
    <t>nobuggy.com</t>
  </si>
  <si>
    <t>91.9189</t>
  </si>
  <si>
    <t>Greenville Avenue Pizza Company</t>
  </si>
  <si>
    <t>gapc.co</t>
  </si>
  <si>
    <t>91.8917</t>
  </si>
  <si>
    <t>AccuSource</t>
  </si>
  <si>
    <t>accusource-online.com</t>
  </si>
  <si>
    <t>91.8161</t>
  </si>
  <si>
    <t>Corona</t>
  </si>
  <si>
    <t>Equian</t>
  </si>
  <si>
    <t>equian.com</t>
  </si>
  <si>
    <t>369.4 Million</t>
  </si>
  <si>
    <t>91.697</t>
  </si>
  <si>
    <t>Beyond20</t>
  </si>
  <si>
    <t>http://beyond20.com</t>
  </si>
  <si>
    <t>91.6832</t>
  </si>
  <si>
    <t>Rhythmic Technologies</t>
  </si>
  <si>
    <t>rhythmictech.com</t>
  </si>
  <si>
    <t>91.6782</t>
  </si>
  <si>
    <t>SEQUOIA HOLDINGS</t>
  </si>
  <si>
    <t>sequoiainc.com</t>
  </si>
  <si>
    <t>91.6324</t>
  </si>
  <si>
    <t>Sendero</t>
  </si>
  <si>
    <t>senderoconsulting.com</t>
  </si>
  <si>
    <t>91.5501</t>
  </si>
  <si>
    <t>Mobomo</t>
  </si>
  <si>
    <t>mobomo.com</t>
  </si>
  <si>
    <t>91.5202</t>
  </si>
  <si>
    <t>EveryAction</t>
  </si>
  <si>
    <t>everyaction.com</t>
  </si>
  <si>
    <t>91.46</t>
  </si>
  <si>
    <t>Vergent LMS</t>
  </si>
  <si>
    <t>vergentlms.com</t>
  </si>
  <si>
    <t>91.3785</t>
  </si>
  <si>
    <t>Ridgeland</t>
  </si>
  <si>
    <t>Service Express</t>
  </si>
  <si>
    <t>serviceexpress.com</t>
  </si>
  <si>
    <t>91.3202</t>
  </si>
  <si>
    <t>Cerebra Consulting</t>
  </si>
  <si>
    <t>cerebra-consulting.com</t>
  </si>
  <si>
    <t>91.313</t>
  </si>
  <si>
    <t>Malvern</t>
  </si>
  <si>
    <t>Fathom 4</t>
  </si>
  <si>
    <t>fathom4.com</t>
  </si>
  <si>
    <t>91.1367</t>
  </si>
  <si>
    <t>97th Floor</t>
  </si>
  <si>
    <t>97thfloor.com</t>
  </si>
  <si>
    <t>91.115</t>
  </si>
  <si>
    <t>Tranquility Dental Wellness Center</t>
  </si>
  <si>
    <t>tranquilitydentalwellness.com</t>
  </si>
  <si>
    <t>91.0611</t>
  </si>
  <si>
    <t>Lacey</t>
  </si>
  <si>
    <t>Mullin</t>
  </si>
  <si>
    <t>mullinlandscape.com</t>
  </si>
  <si>
    <t>91.0195</t>
  </si>
  <si>
    <t>St. Rose</t>
  </si>
  <si>
    <t>Solodev</t>
  </si>
  <si>
    <t>solodev.com</t>
  </si>
  <si>
    <t>90.9918</t>
  </si>
  <si>
    <t>Cooper's Hawk Winery &amp; Restaurants</t>
  </si>
  <si>
    <t>chwinery.com</t>
  </si>
  <si>
    <t>282.3 Million</t>
  </si>
  <si>
    <t>90.9101</t>
  </si>
  <si>
    <t>Alorica</t>
  </si>
  <si>
    <t>alorica.com</t>
  </si>
  <si>
    <t>90.9001</t>
  </si>
  <si>
    <t>Chandra Technologies</t>
  </si>
  <si>
    <t>chandratech.com</t>
  </si>
  <si>
    <t>90.8933</t>
  </si>
  <si>
    <t>Thrive Consulting</t>
  </si>
  <si>
    <t>thrivethinking.com</t>
  </si>
  <si>
    <t>90.8813</t>
  </si>
  <si>
    <t>Mansari</t>
  </si>
  <si>
    <t>https://www.collegehunkshaulingjunk.com/tampa-north</t>
  </si>
  <si>
    <t>90.7485</t>
  </si>
  <si>
    <t>Novus Architects</t>
  </si>
  <si>
    <t>novusarchitects.com</t>
  </si>
  <si>
    <t>90.7233</t>
  </si>
  <si>
    <t>mount pleasant</t>
  </si>
  <si>
    <t>Seer Interactive</t>
  </si>
  <si>
    <t>seerinteractive.com</t>
  </si>
  <si>
    <t>90.6014</t>
  </si>
  <si>
    <t>360 Payments</t>
  </si>
  <si>
    <t>360payments.com</t>
  </si>
  <si>
    <t>90.566</t>
  </si>
  <si>
    <t>Inspira Marketing</t>
  </si>
  <si>
    <t>http://inspiramarketing.com</t>
  </si>
  <si>
    <t>70.5 Million</t>
  </si>
  <si>
    <t>90.552</t>
  </si>
  <si>
    <t>The Braun Agency</t>
  </si>
  <si>
    <t>braunagency.com</t>
  </si>
  <si>
    <t>90.5269</t>
  </si>
  <si>
    <t>The Siegfried Group</t>
  </si>
  <si>
    <t>siegfriedgroup.com</t>
  </si>
  <si>
    <t>218.1 Million</t>
  </si>
  <si>
    <t>90.5036</t>
  </si>
  <si>
    <t>Opus Interactive</t>
  </si>
  <si>
    <t>http://opusinteractive.com</t>
  </si>
  <si>
    <t>90.4768</t>
  </si>
  <si>
    <t>Hillsboro</t>
  </si>
  <si>
    <t>Primary Wave Media</t>
  </si>
  <si>
    <t>ringboost.com</t>
  </si>
  <si>
    <t>90.2605</t>
  </si>
  <si>
    <t>Pleasantville</t>
  </si>
  <si>
    <t>Exbabylon IT Solutions</t>
  </si>
  <si>
    <t>exbabylon.com</t>
  </si>
  <si>
    <t>90.2119</t>
  </si>
  <si>
    <t>TGG Accounting</t>
  </si>
  <si>
    <t>tgg-accounting.com</t>
  </si>
  <si>
    <t>90.1937</t>
  </si>
  <si>
    <t>AltexSoft</t>
  </si>
  <si>
    <t>altexsoft.com</t>
  </si>
  <si>
    <t>89.9197</t>
  </si>
  <si>
    <t>Lincoln Security Services</t>
  </si>
  <si>
    <t>http://lincolnsecurityllc.com</t>
  </si>
  <si>
    <t>89.8326</t>
  </si>
  <si>
    <t>Zogics</t>
  </si>
  <si>
    <t>zogics.com</t>
  </si>
  <si>
    <t>89.7042</t>
  </si>
  <si>
    <t>Lenox</t>
  </si>
  <si>
    <t>Logical Media Group</t>
  </si>
  <si>
    <t>logicalmediagroup.com</t>
  </si>
  <si>
    <t>89.6634</t>
  </si>
  <si>
    <t>Tjfact</t>
  </si>
  <si>
    <t>http://tjfact.com</t>
  </si>
  <si>
    <t>89.5902</t>
  </si>
  <si>
    <t>Netreo</t>
  </si>
  <si>
    <t>netreo.com</t>
  </si>
  <si>
    <t>89.5833</t>
  </si>
  <si>
    <t>Worcester Companies</t>
  </si>
  <si>
    <t>worcesterinvestments.com</t>
  </si>
  <si>
    <t>89.5607</t>
  </si>
  <si>
    <t>Trowbridge &amp; Trowbridge</t>
  </si>
  <si>
    <t>tt-llc.com</t>
  </si>
  <si>
    <t>78.7 Million</t>
  </si>
  <si>
    <t>89.5449</t>
  </si>
  <si>
    <t>iPower Technologies</t>
  </si>
  <si>
    <t>goipower.com</t>
  </si>
  <si>
    <t>89.4826</t>
  </si>
  <si>
    <t>Atlas Insurance Brokers</t>
  </si>
  <si>
    <t>aibme.com</t>
  </si>
  <si>
    <t>89.4652</t>
  </si>
  <si>
    <t>Truland Homes</t>
  </si>
  <si>
    <t>trulandhomes.com</t>
  </si>
  <si>
    <t>97.2 Million</t>
  </si>
  <si>
    <t>89.4615</t>
  </si>
  <si>
    <t>Spanish Fort</t>
  </si>
  <si>
    <t>Municibid</t>
  </si>
  <si>
    <t>municibid.com</t>
  </si>
  <si>
    <t>89.3837</t>
  </si>
  <si>
    <t>Clear Resolution</t>
  </si>
  <si>
    <t>crctoday.com</t>
  </si>
  <si>
    <t>89.3587</t>
  </si>
  <si>
    <t>Evoke Brand Strategies</t>
  </si>
  <si>
    <t>ideasthatevoke.com</t>
  </si>
  <si>
    <t>89.3571</t>
  </si>
  <si>
    <t>Sun Solar</t>
  </si>
  <si>
    <t>ussunsolar.com</t>
  </si>
  <si>
    <t>89.2057</t>
  </si>
  <si>
    <t>CoAdvantage</t>
  </si>
  <si>
    <t>coadvantage.com</t>
  </si>
  <si>
    <t>4.6 Billion</t>
  </si>
  <si>
    <t>89.1728</t>
  </si>
  <si>
    <t>Monitors.com</t>
  </si>
  <si>
    <t>monitors.com</t>
  </si>
  <si>
    <t>89.1453</t>
  </si>
  <si>
    <t>SMS Lodging</t>
  </si>
  <si>
    <t>smslodging.com</t>
  </si>
  <si>
    <t>Selling Simplified</t>
  </si>
  <si>
    <t>sellingsimplified.com</t>
  </si>
  <si>
    <t>89.0959</t>
  </si>
  <si>
    <t>Enlinx</t>
  </si>
  <si>
    <t>enlinx.com</t>
  </si>
  <si>
    <t>89.0367</t>
  </si>
  <si>
    <t>Bigcommerce</t>
  </si>
  <si>
    <t>bigcommerce.com</t>
  </si>
  <si>
    <t>94.2 Million</t>
  </si>
  <si>
    <t>89.0234</t>
  </si>
  <si>
    <t>Digital Boardwalk</t>
  </si>
  <si>
    <t>digitalboardwalk.com</t>
  </si>
  <si>
    <t>89.0098</t>
  </si>
  <si>
    <t>Innovative Business Solutions</t>
  </si>
  <si>
    <t>innovative-business.net</t>
  </si>
  <si>
    <t>88.9525</t>
  </si>
  <si>
    <t>Castle Rock</t>
  </si>
  <si>
    <t>Banyan Technology</t>
  </si>
  <si>
    <t>banyantechnology.com</t>
  </si>
  <si>
    <t>88.8594</t>
  </si>
  <si>
    <t>Lizzy Lift</t>
  </si>
  <si>
    <t>lizzylift.com</t>
  </si>
  <si>
    <t>88.793</t>
  </si>
  <si>
    <t>Vital Edge Solutions</t>
  </si>
  <si>
    <t>vital-edge.com</t>
  </si>
  <si>
    <t>88.7901</t>
  </si>
  <si>
    <t>Tribal Tech</t>
  </si>
  <si>
    <t>tribaltechllc.com</t>
  </si>
  <si>
    <t>88.7008</t>
  </si>
  <si>
    <t>D'Aprile Properties</t>
  </si>
  <si>
    <t>http://daprileproperties.com</t>
  </si>
  <si>
    <t>88.6577</t>
  </si>
  <si>
    <t>Infomatics</t>
  </si>
  <si>
    <t>infomatinc.com</t>
  </si>
  <si>
    <t>88.6516</t>
  </si>
  <si>
    <t>Farmington Hills</t>
  </si>
  <si>
    <t>InfoReady</t>
  </si>
  <si>
    <t>inforeadycorp.com</t>
  </si>
  <si>
    <t>88.6456</t>
  </si>
  <si>
    <t>General Informatics</t>
  </si>
  <si>
    <t>geninf.com</t>
  </si>
  <si>
    <t>88.5835</t>
  </si>
  <si>
    <t>True Builders</t>
  </si>
  <si>
    <t>thetruecorp.com</t>
  </si>
  <si>
    <t>88.5366</t>
  </si>
  <si>
    <t>Natran</t>
  </si>
  <si>
    <t>natran.com</t>
  </si>
  <si>
    <t>88.4832</t>
  </si>
  <si>
    <t>Cuddle Clones</t>
  </si>
  <si>
    <t>cuddleclones.com</t>
  </si>
  <si>
    <t>88.4597</t>
  </si>
  <si>
    <t>ON Partners</t>
  </si>
  <si>
    <t>onpartners.com</t>
  </si>
  <si>
    <t>88.4457</t>
  </si>
  <si>
    <t>Roundstone</t>
  </si>
  <si>
    <t>roundstoneinsurance.com</t>
  </si>
  <si>
    <t>88.4107</t>
  </si>
  <si>
    <t>First Centennial Mortgage</t>
  </si>
  <si>
    <t>gofcm.com</t>
  </si>
  <si>
    <t>88.3945</t>
  </si>
  <si>
    <t>Sunset Transportation</t>
  </si>
  <si>
    <t>sunsettrans.com</t>
  </si>
  <si>
    <t>159.5 Million</t>
  </si>
  <si>
    <t>88.3621</t>
  </si>
  <si>
    <t>TrafficSafetyStore.com</t>
  </si>
  <si>
    <t>trafficsafetystore.com</t>
  </si>
  <si>
    <t>88.2794</t>
  </si>
  <si>
    <t>P.J. Wallbank Springs</t>
  </si>
  <si>
    <t>pjws.com</t>
  </si>
  <si>
    <t>88.2578</t>
  </si>
  <si>
    <t>Port Huron</t>
  </si>
  <si>
    <t>Inteletech Global</t>
  </si>
  <si>
    <t>inteletechglobal.com</t>
  </si>
  <si>
    <t>88.2505</t>
  </si>
  <si>
    <t>Altamonte Springs</t>
  </si>
  <si>
    <t>Synergy Comp Insurance Company</t>
  </si>
  <si>
    <t>synergyinsurance.com</t>
  </si>
  <si>
    <t>88.2484</t>
  </si>
  <si>
    <t>Sharon</t>
  </si>
  <si>
    <t>Proactive Technologies</t>
  </si>
  <si>
    <t>proactivetech.net</t>
  </si>
  <si>
    <t>88.2312</t>
  </si>
  <si>
    <t>CompuTech City</t>
  </si>
  <si>
    <t>computechcity.com</t>
  </si>
  <si>
    <t>88.2258</t>
  </si>
  <si>
    <t>Longwood</t>
  </si>
  <si>
    <t>Proforma GPS Global Promotional Sourcing</t>
  </si>
  <si>
    <t>gpspromotions.com</t>
  </si>
  <si>
    <t>88.1546</t>
  </si>
  <si>
    <t>Pediatric Home Healthcare</t>
  </si>
  <si>
    <t>pediatrichomehealthcare.com</t>
  </si>
  <si>
    <t>88.1035</t>
  </si>
  <si>
    <t>Rapid Web Services</t>
  </si>
  <si>
    <t>thesslstore.com</t>
  </si>
  <si>
    <t>88.1021</t>
  </si>
  <si>
    <t>SAINT PETERSBURG</t>
  </si>
  <si>
    <t>Goodzer</t>
  </si>
  <si>
    <t>goodzer.com</t>
  </si>
  <si>
    <t>88.0425</t>
  </si>
  <si>
    <t>Automated Systems Design</t>
  </si>
  <si>
    <t>asd-usa.com</t>
  </si>
  <si>
    <t>88.0387</t>
  </si>
  <si>
    <t>Spectrio</t>
  </si>
  <si>
    <t>spectrio.com</t>
  </si>
  <si>
    <t>88.0105</t>
  </si>
  <si>
    <t>Buildingstars of Charlotte</t>
  </si>
  <si>
    <t>buildingstarsofcharlottte</t>
  </si>
  <si>
    <t>88.0061</t>
  </si>
  <si>
    <t>OnQ Solutions</t>
  </si>
  <si>
    <t>onqsolutions.com</t>
  </si>
  <si>
    <t>87.8807</t>
  </si>
  <si>
    <t>ReSource Pro</t>
  </si>
  <si>
    <t>resourcepro.com</t>
  </si>
  <si>
    <t>87.8464</t>
  </si>
  <si>
    <t>Ques Industries</t>
  </si>
  <si>
    <t>quesinc.com</t>
  </si>
  <si>
    <t>87.8407</t>
  </si>
  <si>
    <t>Titan Growth</t>
  </si>
  <si>
    <t>titangrowth.com</t>
  </si>
  <si>
    <t>87.8293</t>
  </si>
  <si>
    <t>In Time Tec</t>
  </si>
  <si>
    <t>intimetec.com</t>
  </si>
  <si>
    <t>87.8199</t>
  </si>
  <si>
    <t>Cast Aluminum Solutions</t>
  </si>
  <si>
    <t>castaluminumsolutions.com</t>
  </si>
  <si>
    <t>28.5 Million</t>
  </si>
  <si>
    <t>87.7791</t>
  </si>
  <si>
    <t>GadellNet Technology Solutions</t>
  </si>
  <si>
    <t>gadellnet.com</t>
  </si>
  <si>
    <t>87.768</t>
  </si>
  <si>
    <t>iVenture Solutions</t>
  </si>
  <si>
    <t>iventuresolutions.com</t>
  </si>
  <si>
    <t>87.7494</t>
  </si>
  <si>
    <t>Russell Cellular</t>
  </si>
  <si>
    <t>russellcellular.com</t>
  </si>
  <si>
    <t>424.4 Million</t>
  </si>
  <si>
    <t>87.6894</t>
  </si>
  <si>
    <t>Battlefield</t>
  </si>
  <si>
    <t>DP Electric</t>
  </si>
  <si>
    <t>dpelectric.com</t>
  </si>
  <si>
    <t>87.6205</t>
  </si>
  <si>
    <t>strategic HR</t>
  </si>
  <si>
    <t>strategichrinc.com</t>
  </si>
  <si>
    <t>87.6111</t>
  </si>
  <si>
    <t>Coherent Solutions</t>
  </si>
  <si>
    <t>coherentsolutions.com</t>
  </si>
  <si>
    <t>87.5822</t>
  </si>
  <si>
    <t>St. Louis Park</t>
  </si>
  <si>
    <t>Hightowers Petroleum Company</t>
  </si>
  <si>
    <t>hightowerspetroleum.com</t>
  </si>
  <si>
    <t>434.3 Million</t>
  </si>
  <si>
    <t>87.4793</t>
  </si>
  <si>
    <t>Percepture</t>
  </si>
  <si>
    <t>percepture.com</t>
  </si>
  <si>
    <t>87.4688</t>
  </si>
  <si>
    <t>Branchburg</t>
  </si>
  <si>
    <t>AccelHRate</t>
  </si>
  <si>
    <t>http://accelhrate.com</t>
  </si>
  <si>
    <t>87.4322</t>
  </si>
  <si>
    <t>Dutch Country Living</t>
  </si>
  <si>
    <t>dutchcountryliving.com</t>
  </si>
  <si>
    <t>87.2893</t>
  </si>
  <si>
    <t>BLOOMFIELD</t>
  </si>
  <si>
    <t>Hanapin Marketing</t>
  </si>
  <si>
    <t>hanapinmarketing.com</t>
  </si>
  <si>
    <t>87.288</t>
  </si>
  <si>
    <t>Abadie-Williams</t>
  </si>
  <si>
    <t>abadie-williams.com</t>
  </si>
  <si>
    <t>87.2598</t>
  </si>
  <si>
    <t>RealJoy Vacations</t>
  </si>
  <si>
    <t>realjoy.com</t>
  </si>
  <si>
    <t>87.25</t>
  </si>
  <si>
    <t>Destin</t>
  </si>
  <si>
    <t>KW Property Management &amp; Consulting</t>
  </si>
  <si>
    <t>kwpmc.com</t>
  </si>
  <si>
    <t>87.149</t>
  </si>
  <si>
    <t>UpClear</t>
  </si>
  <si>
    <t>upclear.com</t>
  </si>
  <si>
    <t>87.1424</t>
  </si>
  <si>
    <t>Patrick Accounting and Tax Services</t>
  </si>
  <si>
    <t>http://patrickaccounting.com</t>
  </si>
  <si>
    <t>87.132</t>
  </si>
  <si>
    <t>AltaVista Strategic Partners</t>
  </si>
  <si>
    <t>altavistasp.com</t>
  </si>
  <si>
    <t>87.094</t>
  </si>
  <si>
    <t>Glen Burnie</t>
  </si>
  <si>
    <t>Ryan Gootee General Contractors</t>
  </si>
  <si>
    <t>rggc.com</t>
  </si>
  <si>
    <t>64.2 Million</t>
  </si>
  <si>
    <t>87.0788</t>
  </si>
  <si>
    <t>Schaumburg Specialties</t>
  </si>
  <si>
    <t>shopcraftracks.com</t>
  </si>
  <si>
    <t>87.0781</t>
  </si>
  <si>
    <t>Cross Country Home Services</t>
  </si>
  <si>
    <t>cchs.com</t>
  </si>
  <si>
    <t>434 Million</t>
  </si>
  <si>
    <t>87.0591</t>
  </si>
  <si>
    <t>Taoti Creative</t>
  </si>
  <si>
    <t>taoti.com</t>
  </si>
  <si>
    <t>87.0293</t>
  </si>
  <si>
    <t>Tenon Tours</t>
  </si>
  <si>
    <t>tenontours.com</t>
  </si>
  <si>
    <t>86.9307</t>
  </si>
  <si>
    <t>Peoples Company</t>
  </si>
  <si>
    <t>peoplescompany.com</t>
  </si>
  <si>
    <t>86.9295</t>
  </si>
  <si>
    <t>Point of Rental Software</t>
  </si>
  <si>
    <t>pointofrental.com</t>
  </si>
  <si>
    <t>86.8199</t>
  </si>
  <si>
    <t>Reliant Funding</t>
  </si>
  <si>
    <t>reliantfunding.com</t>
  </si>
  <si>
    <t>64.8 Million</t>
  </si>
  <si>
    <t>86.7997</t>
  </si>
  <si>
    <t>Kung Fu Tea</t>
  </si>
  <si>
    <t>kungfutea.com</t>
  </si>
  <si>
    <t>86.7875</t>
  </si>
  <si>
    <t>OnSite Fleet</t>
  </si>
  <si>
    <t>http://onsitefleetmanagement.com</t>
  </si>
  <si>
    <t>86.7289</t>
  </si>
  <si>
    <t>Schox Patent Group</t>
  </si>
  <si>
    <t>http://schox.com</t>
  </si>
  <si>
    <t>86.6958</t>
  </si>
  <si>
    <t>Trapp Technology</t>
  </si>
  <si>
    <t>trapptechnology.com</t>
  </si>
  <si>
    <t>86.6856</t>
  </si>
  <si>
    <t>inSeption Group</t>
  </si>
  <si>
    <t>inseptiongroup.com</t>
  </si>
  <si>
    <t>86.6311</t>
  </si>
  <si>
    <t>Lansdale</t>
  </si>
  <si>
    <t>Firehook</t>
  </si>
  <si>
    <t>http://firehook.com</t>
  </si>
  <si>
    <t>86.6094</t>
  </si>
  <si>
    <t>Flywheel Brands</t>
  </si>
  <si>
    <t>flywheelbrands.com</t>
  </si>
  <si>
    <t>86.5986</t>
  </si>
  <si>
    <t>hixson</t>
  </si>
  <si>
    <t>Badass Brand</t>
  </si>
  <si>
    <t>badassbeardcare.com</t>
  </si>
  <si>
    <t>86.5412</t>
  </si>
  <si>
    <t>Carahsoft Technology</t>
  </si>
  <si>
    <t>http://carahsoft.com</t>
  </si>
  <si>
    <t>5.4 Billion</t>
  </si>
  <si>
    <t>86.5174</t>
  </si>
  <si>
    <t>Aurora Imaging Company</t>
  </si>
  <si>
    <t>bowstring.tv</t>
  </si>
  <si>
    <t>86.4999</t>
  </si>
  <si>
    <t>Gilmore Solutions</t>
  </si>
  <si>
    <t>gilmoresolutions.com</t>
  </si>
  <si>
    <t>86.4362</t>
  </si>
  <si>
    <t>Capital Edge Consulting</t>
  </si>
  <si>
    <t>capitaledgeconsulting.com</t>
  </si>
  <si>
    <t>86.3828</t>
  </si>
  <si>
    <t>Roadway Moving Company</t>
  </si>
  <si>
    <t>roadwaymoving.com</t>
  </si>
  <si>
    <t>86.3764</t>
  </si>
  <si>
    <t>Synchrogistics</t>
  </si>
  <si>
    <t>synchrogistics.com</t>
  </si>
  <si>
    <t>86.3641</t>
  </si>
  <si>
    <t>TalTeam</t>
  </si>
  <si>
    <t>talteam.com</t>
  </si>
  <si>
    <t>86.3323</t>
  </si>
  <si>
    <t>memoryBlue</t>
  </si>
  <si>
    <t>memoryblue.com</t>
  </si>
  <si>
    <t>86.3242</t>
  </si>
  <si>
    <t>TiER1</t>
  </si>
  <si>
    <t>http://tier1performance.com</t>
  </si>
  <si>
    <t>86.2298</t>
  </si>
  <si>
    <t>Covington</t>
  </si>
  <si>
    <t>vCORE Technology Partners</t>
  </si>
  <si>
    <t>vcore.com</t>
  </si>
  <si>
    <t>86.2038</t>
  </si>
  <si>
    <t>Lithko Contracting</t>
  </si>
  <si>
    <t>lithko.com</t>
  </si>
  <si>
    <t>704.4 Million</t>
  </si>
  <si>
    <t>86.1373</t>
  </si>
  <si>
    <t>CapTech Ventures</t>
  </si>
  <si>
    <t>captechconsulting.com</t>
  </si>
  <si>
    <t>192.4 Million</t>
  </si>
  <si>
    <t>86.136</t>
  </si>
  <si>
    <t>Best Practice Energy</t>
  </si>
  <si>
    <t>bestpracticeenergy.com</t>
  </si>
  <si>
    <t>86.107</t>
  </si>
  <si>
    <t>Managed Care Advisors</t>
  </si>
  <si>
    <t>mcacares.com</t>
  </si>
  <si>
    <t>86.0913</t>
  </si>
  <si>
    <t>Donaldson Plastic Surgery</t>
  </si>
  <si>
    <t>donaldsonplasticsurgery.com</t>
  </si>
  <si>
    <t>86.066</t>
  </si>
  <si>
    <t>Yepremyan Law Firm</t>
  </si>
  <si>
    <t>vylawfirm.com</t>
  </si>
  <si>
    <t>86.0586</t>
  </si>
  <si>
    <t>MESH(r)</t>
  </si>
  <si>
    <t>meshbr.com</t>
  </si>
  <si>
    <t>86.0352</t>
  </si>
  <si>
    <t>Pedigree Technologies</t>
  </si>
  <si>
    <t>https://www.pedigreetechnologies.com</t>
  </si>
  <si>
    <t>86.0084</t>
  </si>
  <si>
    <t>Aligned Technology Solutions</t>
  </si>
  <si>
    <t>myalignedit.com</t>
  </si>
  <si>
    <t>85.9331</t>
  </si>
  <si>
    <t>AOA</t>
  </si>
  <si>
    <t>aoabuilds.com</t>
  </si>
  <si>
    <t>85.9322</t>
  </si>
  <si>
    <t>Enstoa</t>
  </si>
  <si>
    <t>enstoa.com</t>
  </si>
  <si>
    <t>85.8638</t>
  </si>
  <si>
    <t>Aduro</t>
  </si>
  <si>
    <t>adurolife.com</t>
  </si>
  <si>
    <t>85.8312</t>
  </si>
  <si>
    <t>Profuse Solutions</t>
  </si>
  <si>
    <t>psychz.net</t>
  </si>
  <si>
    <t>85.8181</t>
  </si>
  <si>
    <t>CWDL CPAs</t>
  </si>
  <si>
    <t>cwdlcpa.com</t>
  </si>
  <si>
    <t>85.696</t>
  </si>
  <si>
    <t>Restoration Cleaners</t>
  </si>
  <si>
    <t>bainterests.com</t>
  </si>
  <si>
    <t>85.6867</t>
  </si>
  <si>
    <t>MRG Construction Management</t>
  </si>
  <si>
    <t>mrgcm.com</t>
  </si>
  <si>
    <t>85.6526</t>
  </si>
  <si>
    <t>Peabody</t>
  </si>
  <si>
    <t>Zters</t>
  </si>
  <si>
    <t>http://zters.com</t>
  </si>
  <si>
    <t>85.6352</t>
  </si>
  <si>
    <t>IdeaTek Telcom</t>
  </si>
  <si>
    <t>ideatek.com</t>
  </si>
  <si>
    <t>85.6313</t>
  </si>
  <si>
    <t>Buhler</t>
  </si>
  <si>
    <t>DaySmart Software</t>
  </si>
  <si>
    <t>daysmart.com</t>
  </si>
  <si>
    <t>85.5407</t>
  </si>
  <si>
    <t>Global Tee</t>
  </si>
  <si>
    <t>thefitnessteeco.com</t>
  </si>
  <si>
    <t>85.5388</t>
  </si>
  <si>
    <t>Canal Capital Management</t>
  </si>
  <si>
    <t>canalcapitalmanagement.com</t>
  </si>
  <si>
    <t>85.5225</t>
  </si>
  <si>
    <t>TalentLaunch</t>
  </si>
  <si>
    <t>mytalentlaunch.com</t>
  </si>
  <si>
    <t>105.3 Million</t>
  </si>
  <si>
    <t>85.4193</t>
  </si>
  <si>
    <t>TechStar Group</t>
  </si>
  <si>
    <t>techstargroup.com</t>
  </si>
  <si>
    <t>85.4065</t>
  </si>
  <si>
    <t>Al's Complete Lawn Care</t>
  </si>
  <si>
    <t>alscompletelawncare.com</t>
  </si>
  <si>
    <t>85.3939</t>
  </si>
  <si>
    <t>DeAngelis Diamond</t>
  </si>
  <si>
    <t>deangelisdiamond.com</t>
  </si>
  <si>
    <t>418.9 Million</t>
  </si>
  <si>
    <t>85.3493</t>
  </si>
  <si>
    <t>g2 Revolution</t>
  </si>
  <si>
    <t>http://g2rev.com</t>
  </si>
  <si>
    <t>85.3157</t>
  </si>
  <si>
    <t>Lake in the Hills</t>
  </si>
  <si>
    <t>CMMS Data Group</t>
  </si>
  <si>
    <t>cmmsdatagroup.com</t>
  </si>
  <si>
    <t>85.3126</t>
  </si>
  <si>
    <t>Soccer Shots Franchising</t>
  </si>
  <si>
    <t>soccershotsfranchising.com</t>
  </si>
  <si>
    <t>85.3107</t>
  </si>
  <si>
    <t>Multifamily Utility Company</t>
  </si>
  <si>
    <t>multifamilyutility.com</t>
  </si>
  <si>
    <t>85.2811</t>
  </si>
  <si>
    <t>VirTex Enterprises</t>
  </si>
  <si>
    <t>virtexassembly.com</t>
  </si>
  <si>
    <t>85.2703</t>
  </si>
  <si>
    <t>RentWerx Property Management</t>
  </si>
  <si>
    <t>rentwerx.com</t>
  </si>
  <si>
    <t>85.2102</t>
  </si>
  <si>
    <t>360 Blue</t>
  </si>
  <si>
    <t>360blue.com</t>
  </si>
  <si>
    <t>85.1417</t>
  </si>
  <si>
    <t>Santa Rosa Beach</t>
  </si>
  <si>
    <t>inWhatLanguage</t>
  </si>
  <si>
    <t>inwhatlanguage.com</t>
  </si>
  <si>
    <t>85.1388</t>
  </si>
  <si>
    <t>GrowthForce</t>
  </si>
  <si>
    <t>growthforce.com</t>
  </si>
  <si>
    <t>85.1018</t>
  </si>
  <si>
    <t>Kingwood</t>
  </si>
  <si>
    <t>Optizmo Technologies</t>
  </si>
  <si>
    <t>optizmo.com</t>
  </si>
  <si>
    <t>85.0477</t>
  </si>
  <si>
    <t>LegalEASE</t>
  </si>
  <si>
    <t>legaleaseplans.com</t>
  </si>
  <si>
    <t>85.0168</t>
  </si>
  <si>
    <t>Beck Partners</t>
  </si>
  <si>
    <t>teambeck.com</t>
  </si>
  <si>
    <t>84.9393</t>
  </si>
  <si>
    <t>McAllen Valley Roofing</t>
  </si>
  <si>
    <t>mcallenvalleyroofing.com</t>
  </si>
  <si>
    <t>84.9355</t>
  </si>
  <si>
    <t>McAllen</t>
  </si>
  <si>
    <t>Corp2000</t>
  </si>
  <si>
    <t>corp2000.com</t>
  </si>
  <si>
    <t>84.8944</t>
  </si>
  <si>
    <t>APEX Recovery</t>
  </si>
  <si>
    <t>apex.rehab</t>
  </si>
  <si>
    <t>84.8775</t>
  </si>
  <si>
    <t>SEJ Services</t>
  </si>
  <si>
    <t>sejservices.com</t>
  </si>
  <si>
    <t>84.8601</t>
  </si>
  <si>
    <t>Unanet</t>
  </si>
  <si>
    <t>unanet.com</t>
  </si>
  <si>
    <t>84.8332</t>
  </si>
  <si>
    <t>Cheba Hut Toasted Subs</t>
  </si>
  <si>
    <t>chebahut.com</t>
  </si>
  <si>
    <t>84.8307</t>
  </si>
  <si>
    <t>Ft Collins</t>
  </si>
  <si>
    <t>Fireking Baking Company</t>
  </si>
  <si>
    <t>http://fireking.co</t>
  </si>
  <si>
    <t>84.8205</t>
  </si>
  <si>
    <t>BRAINTREE</t>
  </si>
  <si>
    <t>WatchGuard Video</t>
  </si>
  <si>
    <t>watchguardvideo.com</t>
  </si>
  <si>
    <t>107.5 Million</t>
  </si>
  <si>
    <t>84.7379</t>
  </si>
  <si>
    <t>Land design studio</t>
  </si>
  <si>
    <t>stevegriggsdesign.com</t>
  </si>
  <si>
    <t>84.7279</t>
  </si>
  <si>
    <t>Blauvelt</t>
  </si>
  <si>
    <t>TribalVision</t>
  </si>
  <si>
    <t>tribalvision.com</t>
  </si>
  <si>
    <t>84.7021</t>
  </si>
  <si>
    <t>Mammoth</t>
  </si>
  <si>
    <t>mammothhr.com</t>
  </si>
  <si>
    <t>84.676</t>
  </si>
  <si>
    <t>Jade Global</t>
  </si>
  <si>
    <t>jadeglobal.com</t>
  </si>
  <si>
    <t>84.6722</t>
  </si>
  <si>
    <t>Synergen Health</t>
  </si>
  <si>
    <t>http://synergenhealth.com</t>
  </si>
  <si>
    <t>84.6549</t>
  </si>
  <si>
    <t>Black-Haak Heating</t>
  </si>
  <si>
    <t>black-haak.com</t>
  </si>
  <si>
    <t>84.6478</t>
  </si>
  <si>
    <t>Code42</t>
  </si>
  <si>
    <t>code42.com</t>
  </si>
  <si>
    <t>109.7 Million</t>
  </si>
  <si>
    <t>84.5793</t>
  </si>
  <si>
    <t>KCL Engineering</t>
  </si>
  <si>
    <t>kclengineering.com</t>
  </si>
  <si>
    <t>84.5658</t>
  </si>
  <si>
    <t>Amtel</t>
  </si>
  <si>
    <t>myamtel.com</t>
  </si>
  <si>
    <t>71 Million</t>
  </si>
  <si>
    <t>84.5111</t>
  </si>
  <si>
    <t>Koncept Events</t>
  </si>
  <si>
    <t>http://konceptevents.com</t>
  </si>
  <si>
    <t>84.4765</t>
  </si>
  <si>
    <t>TechOp Solutions International</t>
  </si>
  <si>
    <t>techopsolutions.com</t>
  </si>
  <si>
    <t>84.4211</t>
  </si>
  <si>
    <t>Infinite Resource Solutions</t>
  </si>
  <si>
    <t>infiniters.com</t>
  </si>
  <si>
    <t>84.3892</t>
  </si>
  <si>
    <t>Tusk Enterprises</t>
  </si>
  <si>
    <t>rhinomedical.com</t>
  </si>
  <si>
    <t>84.3679</t>
  </si>
  <si>
    <t>SRS Distribution</t>
  </si>
  <si>
    <t>http://srsdistribution.com</t>
  </si>
  <si>
    <t>2.6 Billion</t>
  </si>
  <si>
    <t>84.3671</t>
  </si>
  <si>
    <t>Strong Smiles Dental Care</t>
  </si>
  <si>
    <t>strongsmilesdental.com</t>
  </si>
  <si>
    <t>84.3529</t>
  </si>
  <si>
    <t>Edgewater</t>
  </si>
  <si>
    <t>M&amp;M Productions USA</t>
  </si>
  <si>
    <t>mmproductionsusa.com</t>
  </si>
  <si>
    <t>84.2816</t>
  </si>
  <si>
    <t>Oak Ridge</t>
  </si>
  <si>
    <t>Safe Hiring Solutions</t>
  </si>
  <si>
    <t>safehiringsolutions.com</t>
  </si>
  <si>
    <t>84.2678</t>
  </si>
  <si>
    <t>KMS Technology</t>
  </si>
  <si>
    <t>kms-technology.com</t>
  </si>
  <si>
    <t>84.2559</t>
  </si>
  <si>
    <t>Worldwide Insurance Network</t>
  </si>
  <si>
    <t>smartchoiceagents.com</t>
  </si>
  <si>
    <t>84.2122</t>
  </si>
  <si>
    <t>Oakworth Capital Bank</t>
  </si>
  <si>
    <t>oakworthcapital.com</t>
  </si>
  <si>
    <t>84.1992</t>
  </si>
  <si>
    <t>Gilleard Dental Marketing</t>
  </si>
  <si>
    <t>gillearddentalmarketing.com</t>
  </si>
  <si>
    <t>84.174</t>
  </si>
  <si>
    <t>Outer Banks Blue</t>
  </si>
  <si>
    <t>outerbanksblue.com</t>
  </si>
  <si>
    <t>84.1651</t>
  </si>
  <si>
    <t>Kitty Hawk</t>
  </si>
  <si>
    <t>Edward Marc Brands</t>
  </si>
  <si>
    <t>http://edwardmarc.com</t>
  </si>
  <si>
    <t>84.1542</t>
  </si>
  <si>
    <t>Contract Solutions</t>
  </si>
  <si>
    <t>contractsolutions-inc.com</t>
  </si>
  <si>
    <t>84.1522</t>
  </si>
  <si>
    <t>MANASSAS</t>
  </si>
  <si>
    <t>Automotive Internet Media</t>
  </si>
  <si>
    <t>aimyes.com</t>
  </si>
  <si>
    <t>84.1362</t>
  </si>
  <si>
    <t>La Grange</t>
  </si>
  <si>
    <t>Leading EDJE</t>
  </si>
  <si>
    <t>leadingedje.com</t>
  </si>
  <si>
    <t>84.1265</t>
  </si>
  <si>
    <t>Intact Technology</t>
  </si>
  <si>
    <t>intact-tech.com</t>
  </si>
  <si>
    <t>84.1193</t>
  </si>
  <si>
    <t>Vanguard Claims Administration</t>
  </si>
  <si>
    <t>vanguardclaims.com</t>
  </si>
  <si>
    <t>83.9419</t>
  </si>
  <si>
    <t>Nomadness</t>
  </si>
  <si>
    <t>nomadnessrentals.com</t>
  </si>
  <si>
    <t>83.8447</t>
  </si>
  <si>
    <t>Steamboat Springs</t>
  </si>
  <si>
    <t>SmarterChaos.com</t>
  </si>
  <si>
    <t>smarterchaos.com</t>
  </si>
  <si>
    <t>83.8286</t>
  </si>
  <si>
    <t>Converze Media Group</t>
  </si>
  <si>
    <t>converzemedia.com</t>
  </si>
  <si>
    <t>83.8117</t>
  </si>
  <si>
    <t>Submittable</t>
  </si>
  <si>
    <t>submittable.com</t>
  </si>
  <si>
    <t>83.6646</t>
  </si>
  <si>
    <t>Peck Brothers Roofing</t>
  </si>
  <si>
    <t>peckbrothersroofing.com</t>
  </si>
  <si>
    <t>83.6522</t>
  </si>
  <si>
    <t>Elmwood Park</t>
  </si>
  <si>
    <t>Whim Hospitality</t>
  </si>
  <si>
    <t>whimhospitality.com</t>
  </si>
  <si>
    <t>83.6302</t>
  </si>
  <si>
    <t>Dripping Springs</t>
  </si>
  <si>
    <t>The Clearing</t>
  </si>
  <si>
    <t>theclearing.com</t>
  </si>
  <si>
    <t>83.609</t>
  </si>
  <si>
    <t>Lightbridge Academy</t>
  </si>
  <si>
    <t>lightbridgeacademy.com</t>
  </si>
  <si>
    <t>83.5775</t>
  </si>
  <si>
    <t>L37 Creative</t>
  </si>
  <si>
    <t>l37.com</t>
  </si>
  <si>
    <t>83.5461</t>
  </si>
  <si>
    <t>Seaway Printing Company</t>
  </si>
  <si>
    <t>seawayprinting.com</t>
  </si>
  <si>
    <t>83.5328</t>
  </si>
  <si>
    <t>1st Class Real Estate</t>
  </si>
  <si>
    <t>1stclassrealestate.com</t>
  </si>
  <si>
    <t>83.3613</t>
  </si>
  <si>
    <t>IMS Technology Services</t>
  </si>
  <si>
    <t>imsts.com</t>
  </si>
  <si>
    <t>83.36</t>
  </si>
  <si>
    <t>Garnet Valley</t>
  </si>
  <si>
    <t>Envision</t>
  </si>
  <si>
    <t>envisiontees.com</t>
  </si>
  <si>
    <t>83.2591</t>
  </si>
  <si>
    <t>BuyBackWorld</t>
  </si>
  <si>
    <t>buybackworld.com</t>
  </si>
  <si>
    <t>83.1697</t>
  </si>
  <si>
    <t>Edgewood</t>
  </si>
  <si>
    <t>C&amp;R</t>
  </si>
  <si>
    <t>candrpr.com</t>
  </si>
  <si>
    <t>83.0999</t>
  </si>
  <si>
    <t>Modo Modo Agency</t>
  </si>
  <si>
    <t>modomodoagency.com</t>
  </si>
  <si>
    <t>83.0917</t>
  </si>
  <si>
    <t>2020 Teknology</t>
  </si>
  <si>
    <t>2020teknology.com</t>
  </si>
  <si>
    <t>83.0804</t>
  </si>
  <si>
    <t>CQ fluency</t>
  </si>
  <si>
    <t>cqfluency.com</t>
  </si>
  <si>
    <t>83.0785</t>
  </si>
  <si>
    <t>Hackensack</t>
  </si>
  <si>
    <t>International Voyager</t>
  </si>
  <si>
    <t>internationalvoyager.com</t>
  </si>
  <si>
    <t>82.9975</t>
  </si>
  <si>
    <t>Morristown</t>
  </si>
  <si>
    <t>Killer Visual Strategies</t>
  </si>
  <si>
    <t>http://killervisualstrategies.com</t>
  </si>
  <si>
    <t>82.8494</t>
  </si>
  <si>
    <t>Burgos Group</t>
  </si>
  <si>
    <t>burgosgroup.com</t>
  </si>
  <si>
    <t>82.8385</t>
  </si>
  <si>
    <t>Conservice</t>
  </si>
  <si>
    <t>conservice.com</t>
  </si>
  <si>
    <t>197.2 Million</t>
  </si>
  <si>
    <t>82.8327</t>
  </si>
  <si>
    <t>River Heights</t>
  </si>
  <si>
    <t>Think Company</t>
  </si>
  <si>
    <t>http://thinkcompany.com</t>
  </si>
  <si>
    <t>82.7854</t>
  </si>
  <si>
    <t>Air Solutions &amp; Balancing</t>
  </si>
  <si>
    <t>airsolutionsandbalancing.com</t>
  </si>
  <si>
    <t>82.7557</t>
  </si>
  <si>
    <t>Sterling Staffing Solutions</t>
  </si>
  <si>
    <t>sterlingstaffingsolutions.com</t>
  </si>
  <si>
    <t>82.6993</t>
  </si>
  <si>
    <t>ClinicalMind</t>
  </si>
  <si>
    <t>clinicalmind.com</t>
  </si>
  <si>
    <t>82.6848</t>
  </si>
  <si>
    <t>Hollister Construction Services</t>
  </si>
  <si>
    <t>hollistercs.com</t>
  </si>
  <si>
    <t>292.1 Million</t>
  </si>
  <si>
    <t>82.6052</t>
  </si>
  <si>
    <t>Parsippany</t>
  </si>
  <si>
    <t>Acacia</t>
  </si>
  <si>
    <t>acaciaoriginals.com</t>
  </si>
  <si>
    <t>82.5872</t>
  </si>
  <si>
    <t>Porter</t>
  </si>
  <si>
    <t>RTG Medical</t>
  </si>
  <si>
    <t>rtgmedical.com</t>
  </si>
  <si>
    <t>82.5553</t>
  </si>
  <si>
    <t>True Hire</t>
  </si>
  <si>
    <t>true-hire.com</t>
  </si>
  <si>
    <t>82.5105</t>
  </si>
  <si>
    <t>Uniontown</t>
  </si>
  <si>
    <t>The Purple Guys</t>
  </si>
  <si>
    <t>purpleguys.com</t>
  </si>
  <si>
    <t>82.4948</t>
  </si>
  <si>
    <t>PowerDMS</t>
  </si>
  <si>
    <t>powerdms.com</t>
  </si>
  <si>
    <t>82.4681</t>
  </si>
  <si>
    <t>ImageWorks</t>
  </si>
  <si>
    <t>imageworksllc.com</t>
  </si>
  <si>
    <t>82.4297</t>
  </si>
  <si>
    <t>Vernon</t>
  </si>
  <si>
    <t>Blast Analytics &amp; Marketing</t>
  </si>
  <si>
    <t>blastam.com</t>
  </si>
  <si>
    <t>82.4175</t>
  </si>
  <si>
    <t>EMEX</t>
  </si>
  <si>
    <t>emexllc.com</t>
  </si>
  <si>
    <t>82.4074</t>
  </si>
  <si>
    <t>Optimal Design</t>
  </si>
  <si>
    <t>optimaldesignco.com</t>
  </si>
  <si>
    <t>82.3787</t>
  </si>
  <si>
    <t>The Stem</t>
  </si>
  <si>
    <t>thestem.com</t>
  </si>
  <si>
    <t>82.3732</t>
  </si>
  <si>
    <t>Larchmont</t>
  </si>
  <si>
    <t>Inova Payroll</t>
  </si>
  <si>
    <t>inovapayroll.com</t>
  </si>
  <si>
    <t>82.3609</t>
  </si>
  <si>
    <t>Universal Painting Corporation</t>
  </si>
  <si>
    <t>universalpainting.com</t>
  </si>
  <si>
    <t>82.3262</t>
  </si>
  <si>
    <t>Congruity HR</t>
  </si>
  <si>
    <t>congruityhr.com</t>
  </si>
  <si>
    <t>210.4 Million</t>
  </si>
  <si>
    <t>82.2957</t>
  </si>
  <si>
    <t>Archer</t>
  </si>
  <si>
    <t>archerims.com</t>
  </si>
  <si>
    <t>82.1888</t>
  </si>
  <si>
    <t>Jacobson Strategic Communications</t>
  </si>
  <si>
    <t>jacobsonstrategic.com</t>
  </si>
  <si>
    <t>82.1379</t>
  </si>
  <si>
    <t>Thomsen Homes</t>
  </si>
  <si>
    <t>thomsenhomesllc.com</t>
  </si>
  <si>
    <t>82.1138</t>
  </si>
  <si>
    <t>Rectangle Health</t>
  </si>
  <si>
    <t>rectanglehealth.com</t>
  </si>
  <si>
    <t>82.0697</t>
  </si>
  <si>
    <t>Valhalla</t>
  </si>
  <si>
    <t>Zelis Healthcare</t>
  </si>
  <si>
    <t>zelis.com</t>
  </si>
  <si>
    <t>374.5 Million</t>
  </si>
  <si>
    <t>82.0056</t>
  </si>
  <si>
    <t>Bedminster</t>
  </si>
  <si>
    <t>Pax Financial Group</t>
  </si>
  <si>
    <t>paxfg.com</t>
  </si>
  <si>
    <t>81.9394</t>
  </si>
  <si>
    <t>SAN ANTONIO</t>
  </si>
  <si>
    <t>Culmen International</t>
  </si>
  <si>
    <t>culmen.com</t>
  </si>
  <si>
    <t>81.9367</t>
  </si>
  <si>
    <t>SA Photonics</t>
  </si>
  <si>
    <t>saphotonics.com</t>
  </si>
  <si>
    <t>81.9222</t>
  </si>
  <si>
    <t>Los Gatos</t>
  </si>
  <si>
    <t>Saxon Global</t>
  </si>
  <si>
    <t>saxonglobal.com</t>
  </si>
  <si>
    <t>81.9147</t>
  </si>
  <si>
    <t>Amuza</t>
  </si>
  <si>
    <t>amuzainc.com</t>
  </si>
  <si>
    <t>81.9014</t>
  </si>
  <si>
    <t>City Winery</t>
  </si>
  <si>
    <t>citywinery.com</t>
  </si>
  <si>
    <t>66.7 Million</t>
  </si>
  <si>
    <t>81.8789</t>
  </si>
  <si>
    <t>Twelve Points Wealth Management</t>
  </si>
  <si>
    <t>twelvepointswealth.com</t>
  </si>
  <si>
    <t>81.8532</t>
  </si>
  <si>
    <t>Environmental Pest Management</t>
  </si>
  <si>
    <t>epm1.net</t>
  </si>
  <si>
    <t>81.8275</t>
  </si>
  <si>
    <t>Adapture</t>
  </si>
  <si>
    <t>http://adapture.com</t>
  </si>
  <si>
    <t>81.7726</t>
  </si>
  <si>
    <t>Credible Behavioral Health</t>
  </si>
  <si>
    <t>credibleinc.com</t>
  </si>
  <si>
    <t>35.1 Million</t>
  </si>
  <si>
    <t>81.7268</t>
  </si>
  <si>
    <t>Connecticut Sealcoating</t>
  </si>
  <si>
    <t>ctsealcoating.net</t>
  </si>
  <si>
    <t>81.6906</t>
  </si>
  <si>
    <t>waterbury</t>
  </si>
  <si>
    <t>US Freight</t>
  </si>
  <si>
    <t>http://gousfreight.com</t>
  </si>
  <si>
    <t>81.6138</t>
  </si>
  <si>
    <t>rocky river</t>
  </si>
  <si>
    <t>GSI Health</t>
  </si>
  <si>
    <t>gsihealth.com</t>
  </si>
  <si>
    <t>81.5725</t>
  </si>
  <si>
    <t>Jones Sign Company</t>
  </si>
  <si>
    <t>jonessign.com</t>
  </si>
  <si>
    <t>109.6 Million</t>
  </si>
  <si>
    <t>81.5602</t>
  </si>
  <si>
    <t>De Pere</t>
  </si>
  <si>
    <t>North Terrace Property Management</t>
  </si>
  <si>
    <t>northterrace.com</t>
  </si>
  <si>
    <t>81.5392</t>
  </si>
  <si>
    <t>Thorn Pest Solutions</t>
  </si>
  <si>
    <t>thornservices.com</t>
  </si>
  <si>
    <t>81.4541</t>
  </si>
  <si>
    <t>Land Info Worldwide Mapping</t>
  </si>
  <si>
    <t>http://landinfo.com</t>
  </si>
  <si>
    <t>81.4436</t>
  </si>
  <si>
    <t>Castle Pines</t>
  </si>
  <si>
    <t>Triage Medical Staffing</t>
  </si>
  <si>
    <t>triagestaff.com</t>
  </si>
  <si>
    <t>82.8 Million</t>
  </si>
  <si>
    <t>81.3338</t>
  </si>
  <si>
    <t>Global Data Vault</t>
  </si>
  <si>
    <t>globaldatavault.com</t>
  </si>
  <si>
    <t>81.3243</t>
  </si>
  <si>
    <t>Boost Payment Solutions</t>
  </si>
  <si>
    <t>boostb2b.com</t>
  </si>
  <si>
    <t>81.3032</t>
  </si>
  <si>
    <t>Smart Chemical Services</t>
  </si>
  <si>
    <t>smartchemical.com</t>
  </si>
  <si>
    <t>81.2441</t>
  </si>
  <si>
    <t>Kanda Software</t>
  </si>
  <si>
    <t>kandasoft.com</t>
  </si>
  <si>
    <t>81.2205</t>
  </si>
  <si>
    <t>Tender Belly</t>
  </si>
  <si>
    <t>tenderbelly.com</t>
  </si>
  <si>
    <t>81.2059</t>
  </si>
  <si>
    <t>RED Group</t>
  </si>
  <si>
    <t>http://redgroup-llc.com</t>
  </si>
  <si>
    <t>81.1969</t>
  </si>
  <si>
    <t>SyncShow</t>
  </si>
  <si>
    <t>syncshow.com</t>
  </si>
  <si>
    <t>81.1938</t>
  </si>
  <si>
    <t>Rocky River</t>
  </si>
  <si>
    <t>Access Information Management</t>
  </si>
  <si>
    <t>accesscorp.com</t>
  </si>
  <si>
    <t>348.1 Million</t>
  </si>
  <si>
    <t>81.1547</t>
  </si>
  <si>
    <t>NFI Industries</t>
  </si>
  <si>
    <t>nfiindustries.com</t>
  </si>
  <si>
    <t>2 Billion</t>
  </si>
  <si>
    <t>81.1407</t>
  </si>
  <si>
    <t>Cher</t>
  </si>
  <si>
    <t>ReferralExchange</t>
  </si>
  <si>
    <t>referralexchange.com</t>
  </si>
  <si>
    <t>81.1331</t>
  </si>
  <si>
    <t>Mindgrub Technologies</t>
  </si>
  <si>
    <t>mindgrub.com</t>
  </si>
  <si>
    <t>81.1323</t>
  </si>
  <si>
    <t>NTE Energy</t>
  </si>
  <si>
    <t>nteenergy.com</t>
  </si>
  <si>
    <t>81.1187</t>
  </si>
  <si>
    <t>St. Augustine</t>
  </si>
  <si>
    <t>Starnes Media</t>
  </si>
  <si>
    <t>starnes.media</t>
  </si>
  <si>
    <t>81.0695</t>
  </si>
  <si>
    <t>Impekable</t>
  </si>
  <si>
    <t>impekable.com</t>
  </si>
  <si>
    <t>81.0571</t>
  </si>
  <si>
    <t>CCS Technology Group</t>
  </si>
  <si>
    <t>ccstechnologygroup.com</t>
  </si>
  <si>
    <t>81.0545</t>
  </si>
  <si>
    <t>Trillion Technology Solutions</t>
  </si>
  <si>
    <t>ttsiglobal.com</t>
  </si>
  <si>
    <t>81.0233</t>
  </si>
  <si>
    <t>Mark-it Express</t>
  </si>
  <si>
    <t>mark-itexpress.com</t>
  </si>
  <si>
    <t>81.0226</t>
  </si>
  <si>
    <t>Lemont</t>
  </si>
  <si>
    <t>GetWireless</t>
  </si>
  <si>
    <t>getwirelessllc.com</t>
  </si>
  <si>
    <t>67 Million</t>
  </si>
  <si>
    <t>81.0006</t>
  </si>
  <si>
    <t>Eden Prairie</t>
  </si>
  <si>
    <t>Rentex Audio Visual &amp; Computer Rentals</t>
  </si>
  <si>
    <t>rentex.com</t>
  </si>
  <si>
    <t>80.9714</t>
  </si>
  <si>
    <t>Infogressive</t>
  </si>
  <si>
    <t>infogressive.com</t>
  </si>
  <si>
    <t>80.9598</t>
  </si>
  <si>
    <t>Swanktek</t>
  </si>
  <si>
    <t>http://swanktek.com</t>
  </si>
  <si>
    <t>80.9239</t>
  </si>
  <si>
    <t>Nutley</t>
  </si>
  <si>
    <t>Annkissam</t>
  </si>
  <si>
    <t>annkissam.com</t>
  </si>
  <si>
    <t>80.7866</t>
  </si>
  <si>
    <t>Kaufman Development</t>
  </si>
  <si>
    <t>livekaufman.com</t>
  </si>
  <si>
    <t>80.7816</t>
  </si>
  <si>
    <t>Tempco Glass Fabrication</t>
  </si>
  <si>
    <t>tempcoglass.com</t>
  </si>
  <si>
    <t>80.78</t>
  </si>
  <si>
    <t>Flushing</t>
  </si>
  <si>
    <t>MedSpeed</t>
  </si>
  <si>
    <t>medspeed.com</t>
  </si>
  <si>
    <t>80.7669</t>
  </si>
  <si>
    <t>Evolve IP</t>
  </si>
  <si>
    <t>evolveip.net</t>
  </si>
  <si>
    <t>80.759</t>
  </si>
  <si>
    <t>Wayne</t>
  </si>
  <si>
    <t>Davenport Theatrical Enterprises</t>
  </si>
  <si>
    <t>davenporttheatrical.com</t>
  </si>
  <si>
    <t>80.7523</t>
  </si>
  <si>
    <t>Fractl</t>
  </si>
  <si>
    <t>frac.tl</t>
  </si>
  <si>
    <t>80.7237</t>
  </si>
  <si>
    <t>Simeio Solutions</t>
  </si>
  <si>
    <t>simeiosolutions.com</t>
  </si>
  <si>
    <t>51.5 Million</t>
  </si>
  <si>
    <t>80.6918</t>
  </si>
  <si>
    <t>HomeSpec BasementFix</t>
  </si>
  <si>
    <t>basementfix.com</t>
  </si>
  <si>
    <t>80.6576</t>
  </si>
  <si>
    <t>Westland</t>
  </si>
  <si>
    <t>Brilliant Ink</t>
  </si>
  <si>
    <t>brilliantink.com</t>
  </si>
  <si>
    <t>80.6103</t>
  </si>
  <si>
    <t>SMG</t>
  </si>
  <si>
    <t>http://sunflowermg.com</t>
  </si>
  <si>
    <t>80.5765</t>
  </si>
  <si>
    <t>Clarity Partners</t>
  </si>
  <si>
    <t>claritypartners.com</t>
  </si>
  <si>
    <t>80.5624</t>
  </si>
  <si>
    <t>Lewis-Price &amp; Associates</t>
  </si>
  <si>
    <t>lewisprice.com</t>
  </si>
  <si>
    <t>80.5265</t>
  </si>
  <si>
    <t>Sceptre Hospitality Resources (SHR)</t>
  </si>
  <si>
    <t>shr.global</t>
  </si>
  <si>
    <t>80.5209</t>
  </si>
  <si>
    <t>IntelliWare</t>
  </si>
  <si>
    <t>intelliwaresystems.com</t>
  </si>
  <si>
    <t>80.5137</t>
  </si>
  <si>
    <t>Express Logistics</t>
  </si>
  <si>
    <t>exp-logistics.com</t>
  </si>
  <si>
    <t>80.5104</t>
  </si>
  <si>
    <t>Waukee</t>
  </si>
  <si>
    <t>Hostek.com</t>
  </si>
  <si>
    <t>hostek.com</t>
  </si>
  <si>
    <t>80.455</t>
  </si>
  <si>
    <t>ExIT Technologies</t>
  </si>
  <si>
    <t>exittechnologies.com</t>
  </si>
  <si>
    <t>80.3891</t>
  </si>
  <si>
    <t>Jarrett Logistics Systems</t>
  </si>
  <si>
    <t>jarrettlogistics.com</t>
  </si>
  <si>
    <t>119.4 Million</t>
  </si>
  <si>
    <t>80.3107</t>
  </si>
  <si>
    <t>Orrville</t>
  </si>
  <si>
    <t>Cadenza Innovation</t>
  </si>
  <si>
    <t>cadenzainnovation.com</t>
  </si>
  <si>
    <t>80.2829</t>
  </si>
  <si>
    <t>Bethel</t>
  </si>
  <si>
    <t>Acuity Systems</t>
  </si>
  <si>
    <t>acuitys.com</t>
  </si>
  <si>
    <t>80.2328</t>
  </si>
  <si>
    <t>Brothers International Desserts</t>
  </si>
  <si>
    <t>brothersdesserts.com</t>
  </si>
  <si>
    <t>80.2289</t>
  </si>
  <si>
    <t>Vitality Medical</t>
  </si>
  <si>
    <t>vitalitymedical.com</t>
  </si>
  <si>
    <t>80.2111</t>
  </si>
  <si>
    <t>COTTONWD HTS</t>
  </si>
  <si>
    <t>LegitScript</t>
  </si>
  <si>
    <t>legitscript.com</t>
  </si>
  <si>
    <t>80.1223</t>
  </si>
  <si>
    <t>Flores Financial Services</t>
  </si>
  <si>
    <t>flores-financial.com</t>
  </si>
  <si>
    <t>80.1109</t>
  </si>
  <si>
    <t>Santee</t>
  </si>
  <si>
    <t>The Heyl Group at Keller Williams</t>
  </si>
  <si>
    <t>heylrealestate.com</t>
  </si>
  <si>
    <t>80.0662</t>
  </si>
  <si>
    <t>ATIS Elevator Inspections</t>
  </si>
  <si>
    <t>atis.com</t>
  </si>
  <si>
    <t>80.0584</t>
  </si>
  <si>
    <t>Innovative Commercial Environments</t>
  </si>
  <si>
    <t>icesd.com</t>
  </si>
  <si>
    <t>80.0503</t>
  </si>
  <si>
    <t>Sonwil Distribution and Logistics</t>
  </si>
  <si>
    <t>sonwil.com</t>
  </si>
  <si>
    <t>85.3 Million</t>
  </si>
  <si>
    <t>80.0284</t>
  </si>
  <si>
    <t>Dots</t>
  </si>
  <si>
    <t>dots.co</t>
  </si>
  <si>
    <t>80</t>
  </si>
  <si>
    <t>Barrett Distribution Centers</t>
  </si>
  <si>
    <t>barrettdistribution.com</t>
  </si>
  <si>
    <t>110.9 Million</t>
  </si>
  <si>
    <t>79.9987</t>
  </si>
  <si>
    <t>Verity Commercial</t>
  </si>
  <si>
    <t>http://veritycommercial.com</t>
  </si>
  <si>
    <t>79.9981</t>
  </si>
  <si>
    <t>Bevilacqua Research</t>
  </si>
  <si>
    <t>brc2.com</t>
  </si>
  <si>
    <t>79.9783</t>
  </si>
  <si>
    <t>Timo's Air Conditioning &amp; Heating</t>
  </si>
  <si>
    <t>timos.com</t>
  </si>
  <si>
    <t>79.9706</t>
  </si>
  <si>
    <t>Thousand Palms</t>
  </si>
  <si>
    <t>Symmetrix Solutions</t>
  </si>
  <si>
    <t>http://symxsol.com</t>
  </si>
  <si>
    <t>79.9001</t>
  </si>
  <si>
    <t>WizeHive</t>
  </si>
  <si>
    <t>wizehive.com</t>
  </si>
  <si>
    <t>79.7981</t>
  </si>
  <si>
    <t>AEC Group</t>
  </si>
  <si>
    <t>aecgroup.com</t>
  </si>
  <si>
    <t>97.7 Million</t>
  </si>
  <si>
    <t>79.7589</t>
  </si>
  <si>
    <t>Oakdale</t>
  </si>
  <si>
    <t>Learn on Demand Systems</t>
  </si>
  <si>
    <t>learnondemandsystems.com</t>
  </si>
  <si>
    <t>79.7392</t>
  </si>
  <si>
    <t>Cenero</t>
  </si>
  <si>
    <t>cenero.com</t>
  </si>
  <si>
    <t>50.2 Million</t>
  </si>
  <si>
    <t>79.6661</t>
  </si>
  <si>
    <t>Proven IT</t>
  </si>
  <si>
    <t>provenit.com</t>
  </si>
  <si>
    <t>60.9 Million</t>
  </si>
  <si>
    <t>79.618</t>
  </si>
  <si>
    <t>Tinley Park</t>
  </si>
  <si>
    <t>Advanced RPO</t>
  </si>
  <si>
    <t>advancedrpo.com</t>
  </si>
  <si>
    <t>79.5594</t>
  </si>
  <si>
    <t>eGuard Technology Services</t>
  </si>
  <si>
    <t>eguardtech.com</t>
  </si>
  <si>
    <t>79.5234</t>
  </si>
  <si>
    <t>Poo~Pourri</t>
  </si>
  <si>
    <t>poopourri.com</t>
  </si>
  <si>
    <t>79.4572</t>
  </si>
  <si>
    <t>MindTouch</t>
  </si>
  <si>
    <t>mindtouch.com</t>
  </si>
  <si>
    <t>79.4465</t>
  </si>
  <si>
    <t>All About Events - Jacksonville</t>
  </si>
  <si>
    <t>allabouteventsjax.com</t>
  </si>
  <si>
    <t>79.3706</t>
  </si>
  <si>
    <t>Makers Nutrition</t>
  </si>
  <si>
    <t>makersnutrition.com</t>
  </si>
  <si>
    <t>79.3583</t>
  </si>
  <si>
    <t>Xtivia</t>
  </si>
  <si>
    <t>http://xtivia.com</t>
  </si>
  <si>
    <t>79.358</t>
  </si>
  <si>
    <t>Xtreme Xperience</t>
  </si>
  <si>
    <t>xtremexperience.com</t>
  </si>
  <si>
    <t>79.3183</t>
  </si>
  <si>
    <t>Stream Companies</t>
  </si>
  <si>
    <t>streamcompanies.com</t>
  </si>
  <si>
    <t>77.9 Million</t>
  </si>
  <si>
    <t>79.2692</t>
  </si>
  <si>
    <t>Kendall Capital Management</t>
  </si>
  <si>
    <t>kendallcapital.com</t>
  </si>
  <si>
    <t>79.1382</t>
  </si>
  <si>
    <t>ROCKVILLE</t>
  </si>
  <si>
    <t>Cornerstone Wealth Management</t>
  </si>
  <si>
    <t>mycwmusa.com</t>
  </si>
  <si>
    <t>79.1245</t>
  </si>
  <si>
    <t>Candid Partners</t>
  </si>
  <si>
    <t>candidpartners.com</t>
  </si>
  <si>
    <t>79.1031</t>
  </si>
  <si>
    <t>Maximum One Realty</t>
  </si>
  <si>
    <t>maximumonerealty.com</t>
  </si>
  <si>
    <t>79.0532</t>
  </si>
  <si>
    <t>Stainless Steel products</t>
  </si>
  <si>
    <t>http://stainlesswires.com</t>
  </si>
  <si>
    <t>78.9458</t>
  </si>
  <si>
    <t>DEER PARK</t>
  </si>
  <si>
    <t>Triple J Armory</t>
  </si>
  <si>
    <t>triplejarmory.com</t>
  </si>
  <si>
    <t>78.9299</t>
  </si>
  <si>
    <t>Clerestory Consulting</t>
  </si>
  <si>
    <t>clerestoryconsulting.com</t>
  </si>
  <si>
    <t>78.7945</t>
  </si>
  <si>
    <t>Cumberland Consulting Group</t>
  </si>
  <si>
    <t>cumberlandcg.com</t>
  </si>
  <si>
    <t>110.6 Million</t>
  </si>
  <si>
    <t>78.7545</t>
  </si>
  <si>
    <t>Servsys</t>
  </si>
  <si>
    <t>servsys.com</t>
  </si>
  <si>
    <t>78.7345</t>
  </si>
  <si>
    <t>PPT Consulting</t>
  </si>
  <si>
    <t>pptconsultants.com</t>
  </si>
  <si>
    <t>78.6535</t>
  </si>
  <si>
    <t>Allied Instructional Services</t>
  </si>
  <si>
    <t>alliedinstructional.com</t>
  </si>
  <si>
    <t>78.5802</t>
  </si>
  <si>
    <t>Ashland</t>
  </si>
  <si>
    <t>Procida Construction</t>
  </si>
  <si>
    <t>procidacompanies.com</t>
  </si>
  <si>
    <t>167.6 Million</t>
  </si>
  <si>
    <t>78.5693</t>
  </si>
  <si>
    <t>Manufacturers Distributor</t>
  </si>
  <si>
    <t>mdisales.com</t>
  </si>
  <si>
    <t>78.5356</t>
  </si>
  <si>
    <t>Continental Mapping Consultants</t>
  </si>
  <si>
    <t>continentalmapping.com</t>
  </si>
  <si>
    <t>78.4419</t>
  </si>
  <si>
    <t>Sun Prairie</t>
  </si>
  <si>
    <t>CoNexus CPA Group</t>
  </si>
  <si>
    <t>conexuscpa.com</t>
  </si>
  <si>
    <t>78.4387</t>
  </si>
  <si>
    <t>Isos Technology</t>
  </si>
  <si>
    <t>isostech.com</t>
  </si>
  <si>
    <t>78.4213</t>
  </si>
  <si>
    <t>MFS Supply</t>
  </si>
  <si>
    <t>mfssolutions.com</t>
  </si>
  <si>
    <t>85.5 Million</t>
  </si>
  <si>
    <t>78.3991</t>
  </si>
  <si>
    <t>Solon</t>
  </si>
  <si>
    <t>Elite Innovative Solutions</t>
  </si>
  <si>
    <t>eliteisinc.com</t>
  </si>
  <si>
    <t>78.3973</t>
  </si>
  <si>
    <t>Compressor World</t>
  </si>
  <si>
    <t>compressorworld.com</t>
  </si>
  <si>
    <t>78.3937</t>
  </si>
  <si>
    <t>ION Solar</t>
  </si>
  <si>
    <t>ionsolar.com</t>
  </si>
  <si>
    <t>72.9 Million</t>
  </si>
  <si>
    <t>78.3829</t>
  </si>
  <si>
    <t>Industrial Motor Power Coporation</t>
  </si>
  <si>
    <t>impcorporation.com</t>
  </si>
  <si>
    <t>78.3077</t>
  </si>
  <si>
    <t>Sunshine Plumbing Heating Air</t>
  </si>
  <si>
    <t>sunshineplumbingheating.com</t>
  </si>
  <si>
    <t>78.2904</t>
  </si>
  <si>
    <t>Sanity Solutions</t>
  </si>
  <si>
    <t>sanitysolutions.com</t>
  </si>
  <si>
    <t>56.2 Million</t>
  </si>
  <si>
    <t>78.2655</t>
  </si>
  <si>
    <t>Pipeline Equipment</t>
  </si>
  <si>
    <t>pipelineequipment.com</t>
  </si>
  <si>
    <t>37.2 Million</t>
  </si>
  <si>
    <t>78.2402</t>
  </si>
  <si>
    <t>IcePortal</t>
  </si>
  <si>
    <t>iceportal.shijigroup.com</t>
  </si>
  <si>
    <t>78.1998</t>
  </si>
  <si>
    <t>Lifescape Colorado</t>
  </si>
  <si>
    <t>lifescapecolorado.com</t>
  </si>
  <si>
    <t>78.1734</t>
  </si>
  <si>
    <t>Acertara Acoustic Laboratories</t>
  </si>
  <si>
    <t>acertaralabs.com</t>
  </si>
  <si>
    <t>78.1174</t>
  </si>
  <si>
    <t>Graphics and More</t>
  </si>
  <si>
    <t>graphicsandmore.com</t>
  </si>
  <si>
    <t>78.09</t>
  </si>
  <si>
    <t>City Wide Franchise Company</t>
  </si>
  <si>
    <t>http://gocitywide.com</t>
  </si>
  <si>
    <t>250.5 Million</t>
  </si>
  <si>
    <t>78.0794</t>
  </si>
  <si>
    <t>Dental Care New Jersey</t>
  </si>
  <si>
    <t>dentalcarebridgewater.com</t>
  </si>
  <si>
    <t>78.0329</t>
  </si>
  <si>
    <t>Somerset</t>
  </si>
  <si>
    <t>Tom Drexler Plumbing Air</t>
  </si>
  <si>
    <t>tomdrexlerplumbing.com</t>
  </si>
  <si>
    <t>78.0268</t>
  </si>
  <si>
    <t>Pharmaceutical Strategies Group</t>
  </si>
  <si>
    <t>psgconsults.com</t>
  </si>
  <si>
    <t>77.987</t>
  </si>
  <si>
    <t>Des Moines Truck Brokers</t>
  </si>
  <si>
    <t>http://dmtb.com</t>
  </si>
  <si>
    <t>77.9837</t>
  </si>
  <si>
    <t>Component Surfaces</t>
  </si>
  <si>
    <t>componentsurfaces.com</t>
  </si>
  <si>
    <t>77.8808</t>
  </si>
  <si>
    <t>Cloud for Good</t>
  </si>
  <si>
    <t>cloud4good.com</t>
  </si>
  <si>
    <t>77.8548</t>
  </si>
  <si>
    <t>Corvette Mods</t>
  </si>
  <si>
    <t>corvettemods.com</t>
  </si>
  <si>
    <t>77.8444</t>
  </si>
  <si>
    <t>ThreeBridge Solutions</t>
  </si>
  <si>
    <t>threebridge.com</t>
  </si>
  <si>
    <t>81.5 Million</t>
  </si>
  <si>
    <t>77.8366</t>
  </si>
  <si>
    <t>Insight Resource Group</t>
  </si>
  <si>
    <t>insightresourcegroup.com</t>
  </si>
  <si>
    <t>77.8048</t>
  </si>
  <si>
    <t>Freddy's Frozen Custard</t>
  </si>
  <si>
    <t>freddysusa.com</t>
  </si>
  <si>
    <t>474.7 Million</t>
  </si>
  <si>
    <t>77.7525</t>
  </si>
  <si>
    <t>Wichita</t>
  </si>
  <si>
    <t>CHHJ Franchising</t>
  </si>
  <si>
    <t>collegehunkshaulingjunk.com/nashville</t>
  </si>
  <si>
    <t>77.7164</t>
  </si>
  <si>
    <t>Endsight</t>
  </si>
  <si>
    <t>endsight.net</t>
  </si>
  <si>
    <t>77.6575</t>
  </si>
  <si>
    <t>Applied Educational Systems</t>
  </si>
  <si>
    <t>aeseducation.com</t>
  </si>
  <si>
    <t>77.6381</t>
  </si>
  <si>
    <t>New Vision Properties</t>
  </si>
  <si>
    <t>newvisiondc.com</t>
  </si>
  <si>
    <t>77.6378</t>
  </si>
  <si>
    <t>Call Management Resources</t>
  </si>
  <si>
    <t>callcmr.com</t>
  </si>
  <si>
    <t>77.6321</t>
  </si>
  <si>
    <t>Grandview</t>
  </si>
  <si>
    <t>Matthew A. Dickason</t>
  </si>
  <si>
    <t>http://dickasonlaw.com</t>
  </si>
  <si>
    <t>77.6299</t>
  </si>
  <si>
    <t>Tyler Petroleum</t>
  </si>
  <si>
    <t>tylerpetroleum.com</t>
  </si>
  <si>
    <t>77.6118</t>
  </si>
  <si>
    <t>TYLER</t>
  </si>
  <si>
    <t>Expert Computer Solutions</t>
  </si>
  <si>
    <t>ecsoffice.com</t>
  </si>
  <si>
    <t>77.5799</t>
  </si>
  <si>
    <t>Venn Strategies</t>
  </si>
  <si>
    <t>vennstrategies.com</t>
  </si>
  <si>
    <t>77.5711</t>
  </si>
  <si>
    <t>Blue Corona</t>
  </si>
  <si>
    <t>bluecorona.com</t>
  </si>
  <si>
    <t>77.5282</t>
  </si>
  <si>
    <t>TerraCycle</t>
  </si>
  <si>
    <t>terracycle.com</t>
  </si>
  <si>
    <t>77.5067</t>
  </si>
  <si>
    <t>Trenton</t>
  </si>
  <si>
    <t>HAP Investments</t>
  </si>
  <si>
    <t>hap-ny.com</t>
  </si>
  <si>
    <t>77.5057</t>
  </si>
  <si>
    <t>Big Outdoor</t>
  </si>
  <si>
    <t>bigoutdoor.com</t>
  </si>
  <si>
    <t>77.4943</t>
  </si>
  <si>
    <t>CHHJ North Jersey</t>
  </si>
  <si>
    <t>collegehunkshaulingjunk.com/fairfield</t>
  </si>
  <si>
    <t>77.4836</t>
  </si>
  <si>
    <t>North American Coating Laboratories</t>
  </si>
  <si>
    <t>nacl.com</t>
  </si>
  <si>
    <t>77.4745</t>
  </si>
  <si>
    <t>MENTOR</t>
  </si>
  <si>
    <t>Lead id</t>
  </si>
  <si>
    <t>leadid.net</t>
  </si>
  <si>
    <t>77.4553</t>
  </si>
  <si>
    <t>InterDev</t>
  </si>
  <si>
    <t>interdev.com</t>
  </si>
  <si>
    <t>77.4038</t>
  </si>
  <si>
    <t>Architectural Fabrication</t>
  </si>
  <si>
    <t>arch-fab.com</t>
  </si>
  <si>
    <t>77.4024</t>
  </si>
  <si>
    <t>BrandYourself.com</t>
  </si>
  <si>
    <t>brandyourself.com</t>
  </si>
  <si>
    <t>77.3921</t>
  </si>
  <si>
    <t>Vaco</t>
  </si>
  <si>
    <t>vaco.com</t>
  </si>
  <si>
    <t>516.8 Million</t>
  </si>
  <si>
    <t>77.3797</t>
  </si>
  <si>
    <t>Cynet Systems</t>
  </si>
  <si>
    <t>cynetsystems.com</t>
  </si>
  <si>
    <t>77.3613</t>
  </si>
  <si>
    <t>Inspired eLearning</t>
  </si>
  <si>
    <t>inspiredelearning.com</t>
  </si>
  <si>
    <t>77.3332</t>
  </si>
  <si>
    <t>Beacon Capital Management</t>
  </si>
  <si>
    <t>beaconinvesting.com</t>
  </si>
  <si>
    <t>77.2664</t>
  </si>
  <si>
    <t>Element Three</t>
  </si>
  <si>
    <t>elementthree.com</t>
  </si>
  <si>
    <t>77.2376</t>
  </si>
  <si>
    <t>Malwarebytes</t>
  </si>
  <si>
    <t>malwarebytes.com</t>
  </si>
  <si>
    <t>126.2 Million</t>
  </si>
  <si>
    <t>77.1683</t>
  </si>
  <si>
    <t>First American Payment Systems</t>
  </si>
  <si>
    <t>first-american.net</t>
  </si>
  <si>
    <t>783.9 Million</t>
  </si>
  <si>
    <t>77.1276</t>
  </si>
  <si>
    <t>Just Right Products</t>
  </si>
  <si>
    <t>http://fwpromo.com</t>
  </si>
  <si>
    <t>77.0175</t>
  </si>
  <si>
    <t>Haltom city</t>
  </si>
  <si>
    <t>Tint World</t>
  </si>
  <si>
    <t>tintworld.com</t>
  </si>
  <si>
    <t>76.9661</t>
  </si>
  <si>
    <t>Storage Media Group</t>
  </si>
  <si>
    <t>storagemediagroup.com</t>
  </si>
  <si>
    <t>76.9614</t>
  </si>
  <si>
    <t>Pacific Western Painting</t>
  </si>
  <si>
    <t>pacwestpainting.com</t>
  </si>
  <si>
    <t>76.9256</t>
  </si>
  <si>
    <t>Power Home Remodeling</t>
  </si>
  <si>
    <t>powerhrg.com</t>
  </si>
  <si>
    <t>649.1 Million</t>
  </si>
  <si>
    <t>76.8906</t>
  </si>
  <si>
    <t>Chester</t>
  </si>
  <si>
    <t>INTERNATIONAL TEFL ACADEMY</t>
  </si>
  <si>
    <t>internationalteflacademy.com</t>
  </si>
  <si>
    <t>76.8579</t>
  </si>
  <si>
    <t>M2 Strategy</t>
  </si>
  <si>
    <t>m2strategy.com</t>
  </si>
  <si>
    <t>76.8383</t>
  </si>
  <si>
    <t>Atlanta Communities Real Estate Brokerage</t>
  </si>
  <si>
    <t>atlantacommunities.net</t>
  </si>
  <si>
    <t>76.8005</t>
  </si>
  <si>
    <t>Saturn Tech</t>
  </si>
  <si>
    <t>saanvi.us</t>
  </si>
  <si>
    <t>76.7531</t>
  </si>
  <si>
    <t>Creditsafe USA</t>
  </si>
  <si>
    <t>creditsafe.com</t>
  </si>
  <si>
    <t>76.7512</t>
  </si>
  <si>
    <t>Standard Black</t>
  </si>
  <si>
    <t>standardblack.com</t>
  </si>
  <si>
    <t>76.7452</t>
  </si>
  <si>
    <t>TRIOSE</t>
  </si>
  <si>
    <t>triose.com</t>
  </si>
  <si>
    <t>76.7214</t>
  </si>
  <si>
    <t>Long Story Short Media</t>
  </si>
  <si>
    <t>lssmedia.com</t>
  </si>
  <si>
    <t>76.6982</t>
  </si>
  <si>
    <t>Blueberry Builders</t>
  </si>
  <si>
    <t>http://blueberrybuilders.com</t>
  </si>
  <si>
    <t>76.671</t>
  </si>
  <si>
    <t>Kent Power</t>
  </si>
  <si>
    <t>kentpower.com</t>
  </si>
  <si>
    <t>76.6037</t>
  </si>
  <si>
    <t>BWS Plumbing, Heating and Air Conditioning</t>
  </si>
  <si>
    <t>bwshvac.com</t>
  </si>
  <si>
    <t>76.4793</t>
  </si>
  <si>
    <t>Edina</t>
  </si>
  <si>
    <t>Centrify</t>
  </si>
  <si>
    <t>centrify.com</t>
  </si>
  <si>
    <t>76.45</t>
  </si>
  <si>
    <t>Accelerated Claims</t>
  </si>
  <si>
    <t>accelclaims.com</t>
  </si>
  <si>
    <t>76.3999</t>
  </si>
  <si>
    <t>MVS</t>
  </si>
  <si>
    <t>mvsconsulting.com</t>
  </si>
  <si>
    <t>76.387</t>
  </si>
  <si>
    <t>OptConnect</t>
  </si>
  <si>
    <t>optconnect.com/2015/optconnect.html</t>
  </si>
  <si>
    <t>76.3718</t>
  </si>
  <si>
    <t>Tarrytech Security</t>
  </si>
  <si>
    <t>tarrytech.com</t>
  </si>
  <si>
    <t>76.3401</t>
  </si>
  <si>
    <t>Elmsford</t>
  </si>
  <si>
    <t>Signature Bank</t>
  </si>
  <si>
    <t>signaturebank.bank</t>
  </si>
  <si>
    <t>76.3111</t>
  </si>
  <si>
    <t>Rosemont</t>
  </si>
  <si>
    <t>Entisys360</t>
  </si>
  <si>
    <t>entisys360.com</t>
  </si>
  <si>
    <t>162.4 Million</t>
  </si>
  <si>
    <t>76.2826</t>
  </si>
  <si>
    <t>MedCerts</t>
  </si>
  <si>
    <t>medcerts.com</t>
  </si>
  <si>
    <t>76.1827</t>
  </si>
  <si>
    <t>The Cydio Group</t>
  </si>
  <si>
    <t>cydio.com</t>
  </si>
  <si>
    <t>76.1377</t>
  </si>
  <si>
    <t>Advanced Project Consulting</t>
  </si>
  <si>
    <t>advproj.com</t>
  </si>
  <si>
    <t>76.0982</t>
  </si>
  <si>
    <t>Interlink Cloud Advisors</t>
  </si>
  <si>
    <t>interlink.com</t>
  </si>
  <si>
    <t>75.9945</t>
  </si>
  <si>
    <t>495 Movers</t>
  </si>
  <si>
    <t>495movers.com</t>
  </si>
  <si>
    <t>75.8872</t>
  </si>
  <si>
    <t>Natalie's Orchid Island Juice Company</t>
  </si>
  <si>
    <t>oijc.com</t>
  </si>
  <si>
    <t>61.2 Million</t>
  </si>
  <si>
    <t>75.8389</t>
  </si>
  <si>
    <t>Fort Pierce</t>
  </si>
  <si>
    <t>MIE Solutions</t>
  </si>
  <si>
    <t>mie-solutions.com</t>
  </si>
  <si>
    <t>75.7891</t>
  </si>
  <si>
    <t>Garden Grove</t>
  </si>
  <si>
    <t>CommerceIQ</t>
  </si>
  <si>
    <t>commerceiq.ai</t>
  </si>
  <si>
    <t>75.7887</t>
  </si>
  <si>
    <t>Uptime Legal Systems</t>
  </si>
  <si>
    <t>uptimelegal.com</t>
  </si>
  <si>
    <t>75.7802</t>
  </si>
  <si>
    <t>Plushnyc Post</t>
  </si>
  <si>
    <t>http://plushnyc.com</t>
  </si>
  <si>
    <t>75.7307</t>
  </si>
  <si>
    <t>Reading Horizons</t>
  </si>
  <si>
    <t>readinghorizons.com</t>
  </si>
  <si>
    <t>75.7153</t>
  </si>
  <si>
    <t>Kasyville</t>
  </si>
  <si>
    <t>Inscio</t>
  </si>
  <si>
    <t>inscio.com</t>
  </si>
  <si>
    <t>75.7062</t>
  </si>
  <si>
    <t>Midwest Restoration</t>
  </si>
  <si>
    <t>midwestrestoration.com</t>
  </si>
  <si>
    <t>75.6757</t>
  </si>
  <si>
    <t>LITTLE CHUTE</t>
  </si>
  <si>
    <t>Solar Solution</t>
  </si>
  <si>
    <t>solarsolutionllc.com</t>
  </si>
  <si>
    <t>75.5691</t>
  </si>
  <si>
    <t>Vericon Construction Company</t>
  </si>
  <si>
    <t>vericonbuilds.com</t>
  </si>
  <si>
    <t>164.9 Million</t>
  </si>
  <si>
    <t>75.4538</t>
  </si>
  <si>
    <t>Mountainside</t>
  </si>
  <si>
    <t>United Medco</t>
  </si>
  <si>
    <t>unitedmedco.com</t>
  </si>
  <si>
    <t>75.4081</t>
  </si>
  <si>
    <t>CORAL SPRINGS</t>
  </si>
  <si>
    <t>Forrest Performance Group</t>
  </si>
  <si>
    <t>fpg.com</t>
  </si>
  <si>
    <t>75.3446</t>
  </si>
  <si>
    <t>Winston's of Northern Virginia</t>
  </si>
  <si>
    <t>winstonsservices.com</t>
  </si>
  <si>
    <t>75.3247</t>
  </si>
  <si>
    <t>AHS Consulting</t>
  </si>
  <si>
    <t>ahs-consulting.com</t>
  </si>
  <si>
    <t>75.2463</t>
  </si>
  <si>
    <t>CHATTANOOGA</t>
  </si>
  <si>
    <t>Zenmonics</t>
  </si>
  <si>
    <t>zenmonics.com</t>
  </si>
  <si>
    <t>75.1228</t>
  </si>
  <si>
    <t>InterWorks</t>
  </si>
  <si>
    <t>interworks.com</t>
  </si>
  <si>
    <t>57.3 Million</t>
  </si>
  <si>
    <t>75.0913</t>
  </si>
  <si>
    <t>Stillwater</t>
  </si>
  <si>
    <t>Gemini Tech Services</t>
  </si>
  <si>
    <t>geminitechservices.com</t>
  </si>
  <si>
    <t>75.0753</t>
  </si>
  <si>
    <t>Willow Park</t>
  </si>
  <si>
    <t>Evereve</t>
  </si>
  <si>
    <t>http://evereve.com</t>
  </si>
  <si>
    <t>116.3 Million</t>
  </si>
  <si>
    <t>75.065</t>
  </si>
  <si>
    <t>PN Automation</t>
  </si>
  <si>
    <t>pnautomation.com</t>
  </si>
  <si>
    <t>75.044</t>
  </si>
  <si>
    <t>Capstone Information Technologies</t>
  </si>
  <si>
    <t>capstoneitinc.com</t>
  </si>
  <si>
    <t>75.0362</t>
  </si>
  <si>
    <t>Pittsford</t>
  </si>
  <si>
    <t>Todays Business</t>
  </si>
  <si>
    <t>tbsmo.com</t>
  </si>
  <si>
    <t>75.0269</t>
  </si>
  <si>
    <t>Creative Studio Promotions</t>
  </si>
  <si>
    <t>creativestudiopromo.com</t>
  </si>
  <si>
    <t>74.9903</t>
  </si>
  <si>
    <t>GRAND RAPIDS</t>
  </si>
  <si>
    <t>TapClassifieds Auto</t>
  </si>
  <si>
    <t>tapclassifieds.com</t>
  </si>
  <si>
    <t>74.9278</t>
  </si>
  <si>
    <t>Hiatus Spa Retreat</t>
  </si>
  <si>
    <t>hiatusspa.com</t>
  </si>
  <si>
    <t>74.9207</t>
  </si>
  <si>
    <t>DRT Transportation</t>
  </si>
  <si>
    <t>drttransportation.com</t>
  </si>
  <si>
    <t>74.916</t>
  </si>
  <si>
    <t>Lebanon</t>
  </si>
  <si>
    <t>Community Association Management Company</t>
  </si>
  <si>
    <t>camcomgmt.com</t>
  </si>
  <si>
    <t>74.9073</t>
  </si>
  <si>
    <t>CRM Passport</t>
  </si>
  <si>
    <t>gsdcompany.com</t>
  </si>
  <si>
    <t>74.8797</t>
  </si>
  <si>
    <t>Silk Worldwide</t>
  </si>
  <si>
    <t>silkworldwide.com</t>
  </si>
  <si>
    <t>74.8741</t>
  </si>
  <si>
    <t>Balsam Hill</t>
  </si>
  <si>
    <t>balsambrands.com</t>
  </si>
  <si>
    <t>161.4 Million</t>
  </si>
  <si>
    <t>74.8705</t>
  </si>
  <si>
    <t>Pin-Point Logistics</t>
  </si>
  <si>
    <t>pinpointdelivers.com</t>
  </si>
  <si>
    <t>74.8263</t>
  </si>
  <si>
    <t>Anchor Distributing</t>
  </si>
  <si>
    <t>anchordist.com</t>
  </si>
  <si>
    <t>74.7616</t>
  </si>
  <si>
    <t>MENDOTA HEIGHTS</t>
  </si>
  <si>
    <t>MY Shower Door / D3 Glass</t>
  </si>
  <si>
    <t>myshowerdoor.com</t>
  </si>
  <si>
    <t>74.7501</t>
  </si>
  <si>
    <t>Capital Title of Texas</t>
  </si>
  <si>
    <t>ctot.com</t>
  </si>
  <si>
    <t>74.7126</t>
  </si>
  <si>
    <t>CivicPlus</t>
  </si>
  <si>
    <t>civicplus.com</t>
  </si>
  <si>
    <t>74.6414</t>
  </si>
  <si>
    <t>Manhattan</t>
  </si>
  <si>
    <t>ROCS Grad Staffing</t>
  </si>
  <si>
    <t>rocsstaffing.com</t>
  </si>
  <si>
    <t>74.6112</t>
  </si>
  <si>
    <t>Nexcom</t>
  </si>
  <si>
    <t>gonexcom.com</t>
  </si>
  <si>
    <t>74.5629</t>
  </si>
  <si>
    <t>Saalex Solutions</t>
  </si>
  <si>
    <t>saalex.com</t>
  </si>
  <si>
    <t>61.8 Million</t>
  </si>
  <si>
    <t>74.5348</t>
  </si>
  <si>
    <t>Apex Energy Solutions</t>
  </si>
  <si>
    <t>apexenergygroup.com</t>
  </si>
  <si>
    <t>74.4623</t>
  </si>
  <si>
    <t>Zionsville</t>
  </si>
  <si>
    <t>Berkley</t>
  </si>
  <si>
    <t>goberkley.com</t>
  </si>
  <si>
    <t>74.3854</t>
  </si>
  <si>
    <t>Carson</t>
  </si>
  <si>
    <t>Total Care Connections</t>
  </si>
  <si>
    <t>totalcareconnections.com</t>
  </si>
  <si>
    <t>74.3344</t>
  </si>
  <si>
    <t>Emergicon</t>
  </si>
  <si>
    <t>emergicon.com</t>
  </si>
  <si>
    <t>74.314</t>
  </si>
  <si>
    <t>Landerholm Family Law</t>
  </si>
  <si>
    <t>landerholmlaw.com</t>
  </si>
  <si>
    <t>74.2476</t>
  </si>
  <si>
    <t>Itransition</t>
  </si>
  <si>
    <t>itransition.com</t>
  </si>
  <si>
    <t>74.2152</t>
  </si>
  <si>
    <t>Black Mountain Systems</t>
  </si>
  <si>
    <t>blackmountainsystems.com</t>
  </si>
  <si>
    <t>74.2007</t>
  </si>
  <si>
    <t>B2Gnow</t>
  </si>
  <si>
    <t>b2gnow.com</t>
  </si>
  <si>
    <t>74.2002</t>
  </si>
  <si>
    <t>Torch Technologies</t>
  </si>
  <si>
    <t>torchtechnologies.com</t>
  </si>
  <si>
    <t>405.4 Million</t>
  </si>
  <si>
    <t>74.1794</t>
  </si>
  <si>
    <t>HomElectrical</t>
  </si>
  <si>
    <t>homelectrical.com</t>
  </si>
  <si>
    <t>74.1557</t>
  </si>
  <si>
    <t>kennesaw</t>
  </si>
  <si>
    <t>Image Business Interiors</t>
  </si>
  <si>
    <t>ibiva.com</t>
  </si>
  <si>
    <t>74.0644</t>
  </si>
  <si>
    <t>Akuranvyka DBA</t>
  </si>
  <si>
    <t>curryupnow.com</t>
  </si>
  <si>
    <t>74.0495</t>
  </si>
  <si>
    <t>Listrak</t>
  </si>
  <si>
    <t>listrak.com</t>
  </si>
  <si>
    <t>74.0354</t>
  </si>
  <si>
    <t>Lititz</t>
  </si>
  <si>
    <t>IT Direct</t>
  </si>
  <si>
    <t>gettingyouconnected.com</t>
  </si>
  <si>
    <t>73.9877</t>
  </si>
  <si>
    <t>West Hartford</t>
  </si>
  <si>
    <t>TK Promotions</t>
  </si>
  <si>
    <t>tkpromotionsinc.com</t>
  </si>
  <si>
    <t>73.9663</t>
  </si>
  <si>
    <t>US Med-Equip</t>
  </si>
  <si>
    <t>usmedequip.com</t>
  </si>
  <si>
    <t>46.9 Million</t>
  </si>
  <si>
    <t>73.9404</t>
  </si>
  <si>
    <t>Atlantic Environmental Solutions</t>
  </si>
  <si>
    <t>solutionsenvironmental.com</t>
  </si>
  <si>
    <t>73.939</t>
  </si>
  <si>
    <t>Grasp Technologies</t>
  </si>
  <si>
    <t>grasptech.com</t>
  </si>
  <si>
    <t>73.9322</t>
  </si>
  <si>
    <t>OnceLogix</t>
  </si>
  <si>
    <t>oncelogix.com</t>
  </si>
  <si>
    <t>73.8134</t>
  </si>
  <si>
    <t>Winston Salem</t>
  </si>
  <si>
    <t>Star Staffing Alpena</t>
  </si>
  <si>
    <t>starstaffingalpena.com</t>
  </si>
  <si>
    <t>73.6754</t>
  </si>
  <si>
    <t>Alpena</t>
  </si>
  <si>
    <t>Urban Betty</t>
  </si>
  <si>
    <t>urbanbetty.com</t>
  </si>
  <si>
    <t>73.6036</t>
  </si>
  <si>
    <t>Boca Beauty Academy</t>
  </si>
  <si>
    <t>bocabeautyacademy.edu</t>
  </si>
  <si>
    <t>73.5914</t>
  </si>
  <si>
    <t>Glen Eagle</t>
  </si>
  <si>
    <t>gleneagleadv.com</t>
  </si>
  <si>
    <t>73.5701</t>
  </si>
  <si>
    <t>Kingston</t>
  </si>
  <si>
    <t>2:20 Marketing Group /Xurli</t>
  </si>
  <si>
    <t>xurli.com</t>
  </si>
  <si>
    <t>73.5248</t>
  </si>
  <si>
    <t>Saint George</t>
  </si>
  <si>
    <t>Ob Hospitalist Group</t>
  </si>
  <si>
    <t>obhg.com</t>
  </si>
  <si>
    <t>226.8 Million</t>
  </si>
  <si>
    <t>73.5095</t>
  </si>
  <si>
    <t>TechCXO</t>
  </si>
  <si>
    <t>techcxo.com</t>
  </si>
  <si>
    <t>73.4458</t>
  </si>
  <si>
    <t>Birds Barbershop</t>
  </si>
  <si>
    <t>birdsbarbershop.com</t>
  </si>
  <si>
    <t>73.3995</t>
  </si>
  <si>
    <t>Arke Systems</t>
  </si>
  <si>
    <t>arke.com</t>
  </si>
  <si>
    <t>73.3866</t>
  </si>
  <si>
    <t>Stomping Ground Photography</t>
  </si>
  <si>
    <t>stompinggroundphoto.com</t>
  </si>
  <si>
    <t>73.3306</t>
  </si>
  <si>
    <t>Jackrabbit Technologies</t>
  </si>
  <si>
    <t>jackrabbitclass.com</t>
  </si>
  <si>
    <t>73.2905</t>
  </si>
  <si>
    <t>Freight Hub Group</t>
  </si>
  <si>
    <t>http://gofreighthub.io</t>
  </si>
  <si>
    <t>73.2836</t>
  </si>
  <si>
    <t>Jonathan's Grille</t>
  </si>
  <si>
    <t>jonathansgrille.com</t>
  </si>
  <si>
    <t>73.2655</t>
  </si>
  <si>
    <t>Jones PR</t>
  </si>
  <si>
    <t>jones.pr</t>
  </si>
  <si>
    <t>73.2451</t>
  </si>
  <si>
    <t>ApplicantPro</t>
  </si>
  <si>
    <t>applicantpro.com</t>
  </si>
  <si>
    <t>73.1886</t>
  </si>
  <si>
    <t>Eagle Mountain</t>
  </si>
  <si>
    <t>Open Dealer Exchange</t>
  </si>
  <si>
    <t>opendealerexchange.com</t>
  </si>
  <si>
    <t>99 Million</t>
  </si>
  <si>
    <t>73.1774</t>
  </si>
  <si>
    <t>Oklahoma Forge</t>
  </si>
  <si>
    <t>oklahomaforge.com</t>
  </si>
  <si>
    <t>73.1736</t>
  </si>
  <si>
    <t>SupplyCore</t>
  </si>
  <si>
    <t>supplycore.com</t>
  </si>
  <si>
    <t>446.5 Million</t>
  </si>
  <si>
    <t>73.1326</t>
  </si>
  <si>
    <t>DRT Strategies</t>
  </si>
  <si>
    <t>drtstrategies.com</t>
  </si>
  <si>
    <t>65.6 Million</t>
  </si>
  <si>
    <t>73.0569</t>
  </si>
  <si>
    <t>Legend Medical</t>
  </si>
  <si>
    <t>legendmedical.us</t>
  </si>
  <si>
    <t>73.0294</t>
  </si>
  <si>
    <t>Pennsauken</t>
  </si>
  <si>
    <t>Altitude Marketing</t>
  </si>
  <si>
    <t>altitudemarketing.com</t>
  </si>
  <si>
    <t>72.9948</t>
  </si>
  <si>
    <t>Emmaus</t>
  </si>
  <si>
    <t>Golftec</t>
  </si>
  <si>
    <t>http://golftec.com</t>
  </si>
  <si>
    <t>59.5 Million</t>
  </si>
  <si>
    <t>72.9911</t>
  </si>
  <si>
    <t>DBSync</t>
  </si>
  <si>
    <t>mydbsync.com</t>
  </si>
  <si>
    <t>72.9429</t>
  </si>
  <si>
    <t>MiCamp Solutions</t>
  </si>
  <si>
    <t>micamp.com</t>
  </si>
  <si>
    <t>72.9386</t>
  </si>
  <si>
    <t>Media Minefield</t>
  </si>
  <si>
    <t>media-minefield.com</t>
  </si>
  <si>
    <t>72.9126</t>
  </si>
  <si>
    <t>Homeside Financial</t>
  </si>
  <si>
    <t>gohomeside.com</t>
  </si>
  <si>
    <t>72.8924</t>
  </si>
  <si>
    <t>Accord Group</t>
  </si>
  <si>
    <t>weareaccord.com</t>
  </si>
  <si>
    <t>72.8277</t>
  </si>
  <si>
    <t>Lee's Summit</t>
  </si>
  <si>
    <t>nexVortex</t>
  </si>
  <si>
    <t>nexvortex.com</t>
  </si>
  <si>
    <t>72.7486</t>
  </si>
  <si>
    <t>Westminster American Insurance Company</t>
  </si>
  <si>
    <t>westminsteramerican.com</t>
  </si>
  <si>
    <t>72.7378</t>
  </si>
  <si>
    <t>Owings Mills</t>
  </si>
  <si>
    <t>Cable Ties Unlimited</t>
  </si>
  <si>
    <t>cabletiesunlimited.com</t>
  </si>
  <si>
    <t>72.7064</t>
  </si>
  <si>
    <t>P.Q.D. International</t>
  </si>
  <si>
    <t>pqdmfg.com</t>
  </si>
  <si>
    <t>72.6989</t>
  </si>
  <si>
    <t>Woolley Robertson Group</t>
  </si>
  <si>
    <t>wrstudios.com</t>
  </si>
  <si>
    <t>72.6976</t>
  </si>
  <si>
    <t>Robinson Air</t>
  </si>
  <si>
    <t>robinsonairhvac.com</t>
  </si>
  <si>
    <t>72.629</t>
  </si>
  <si>
    <t>Lawton</t>
  </si>
  <si>
    <t>Investigroup Limited Liability Company</t>
  </si>
  <si>
    <t>investigroup.com</t>
  </si>
  <si>
    <t>72.6177</t>
  </si>
  <si>
    <t>HILLSIDE</t>
  </si>
  <si>
    <t>Authentic Custom Homes</t>
  </si>
  <si>
    <t>buildauthentic.com</t>
  </si>
  <si>
    <t>72.6167</t>
  </si>
  <si>
    <t>Saxum</t>
  </si>
  <si>
    <t>saxum.com</t>
  </si>
  <si>
    <t>72.5656</t>
  </si>
  <si>
    <t>BoardPaq</t>
  </si>
  <si>
    <t>boardpaq.com</t>
  </si>
  <si>
    <t>72.5579</t>
  </si>
  <si>
    <t>SBS CyberSecurity</t>
  </si>
  <si>
    <t>sbscyber.com</t>
  </si>
  <si>
    <t>72.5545</t>
  </si>
  <si>
    <t>New City Moving</t>
  </si>
  <si>
    <t>newcitymovers.com</t>
  </si>
  <si>
    <t>72.5272</t>
  </si>
  <si>
    <t>30 Point Strategies</t>
  </si>
  <si>
    <t>30point.com</t>
  </si>
  <si>
    <t>72.5046</t>
  </si>
  <si>
    <t>Towner Communications</t>
  </si>
  <si>
    <t>townerkc.com</t>
  </si>
  <si>
    <t>72.4711</t>
  </si>
  <si>
    <t>Mission</t>
  </si>
  <si>
    <t>KRG Technologies</t>
  </si>
  <si>
    <t>http://krgtech.com</t>
  </si>
  <si>
    <t>91.4 Million</t>
  </si>
  <si>
    <t>72.4542</t>
  </si>
  <si>
    <t>Trademasters Service</t>
  </si>
  <si>
    <t>trademasters.com</t>
  </si>
  <si>
    <t>72.4463</t>
  </si>
  <si>
    <t>The Icebox</t>
  </si>
  <si>
    <t>iceboxcoolstuff.com</t>
  </si>
  <si>
    <t>72.3422</t>
  </si>
  <si>
    <t>GMF Steel Group</t>
  </si>
  <si>
    <t>gmfsteel.com</t>
  </si>
  <si>
    <t>36 Million</t>
  </si>
  <si>
    <t>72.3224</t>
  </si>
  <si>
    <t>First Line Technology</t>
  </si>
  <si>
    <t>firstlinetech.com</t>
  </si>
  <si>
    <t>72.3156</t>
  </si>
  <si>
    <t>CHANTILLY</t>
  </si>
  <si>
    <t>Proforma Add-a-Line</t>
  </si>
  <si>
    <t>http://proforma.com/addaline</t>
  </si>
  <si>
    <t>72.2911</t>
  </si>
  <si>
    <t>Lima</t>
  </si>
  <si>
    <t>The Complete Child</t>
  </si>
  <si>
    <t>youngscholarsacademycolorado.com</t>
  </si>
  <si>
    <t>72.2806</t>
  </si>
  <si>
    <t>Web Shop Manager</t>
  </si>
  <si>
    <t>webshopmanager.com</t>
  </si>
  <si>
    <t>72.28</t>
  </si>
  <si>
    <t>Integrity Services</t>
  </si>
  <si>
    <t>integrityservicecompanies.com</t>
  </si>
  <si>
    <t>72.2406</t>
  </si>
  <si>
    <t>Pine Grove Financial Group</t>
  </si>
  <si>
    <t>pinegrovefg.com</t>
  </si>
  <si>
    <t>72.237</t>
  </si>
  <si>
    <t>St Paul</t>
  </si>
  <si>
    <t>Stone Resource Group</t>
  </si>
  <si>
    <t>http://stoneresource.net</t>
  </si>
  <si>
    <t>72.2307</t>
  </si>
  <si>
    <t>Planet DDS</t>
  </si>
  <si>
    <t>planetdds.com</t>
  </si>
  <si>
    <t>72.2217</t>
  </si>
  <si>
    <t>Discovery Health Partners</t>
  </si>
  <si>
    <t>discoveryhealthpartners.com</t>
  </si>
  <si>
    <t>72.2046</t>
  </si>
  <si>
    <t>Itasca</t>
  </si>
  <si>
    <t>Resource Communications Group</t>
  </si>
  <si>
    <t>myrcg.com</t>
  </si>
  <si>
    <t>72.1438</t>
  </si>
  <si>
    <t>Window World of Baton Rouge</t>
  </si>
  <si>
    <t>windowworldinfo.com</t>
  </si>
  <si>
    <t>87.5 Million</t>
  </si>
  <si>
    <t>72.1215</t>
  </si>
  <si>
    <t>Freedom Specialty Services</t>
  </si>
  <si>
    <t>freedomssi.com</t>
  </si>
  <si>
    <t>72.0911</t>
  </si>
  <si>
    <t>Westville</t>
  </si>
  <si>
    <t>Midwest Prototyping</t>
  </si>
  <si>
    <t>midwestproto.com</t>
  </si>
  <si>
    <t>72.0828</t>
  </si>
  <si>
    <t>Blue Mounds</t>
  </si>
  <si>
    <t>Devada</t>
  </si>
  <si>
    <t>devada.com</t>
  </si>
  <si>
    <t>72.0551</t>
  </si>
  <si>
    <t>Sebpo</t>
  </si>
  <si>
    <t>http://sebpo.com</t>
  </si>
  <si>
    <t>72.0356</t>
  </si>
  <si>
    <t>Consolidus</t>
  </si>
  <si>
    <t>consolidus.com</t>
  </si>
  <si>
    <t>72.0048</t>
  </si>
  <si>
    <t>CrossCountry Consulting</t>
  </si>
  <si>
    <t>crosscountry-consulting.com</t>
  </si>
  <si>
    <t>76.3 Million</t>
  </si>
  <si>
    <t>71.9836</t>
  </si>
  <si>
    <t>Executive Speakers Bureau</t>
  </si>
  <si>
    <t>executivespeakers.com</t>
  </si>
  <si>
    <t>71.9328</t>
  </si>
  <si>
    <t>Collierville</t>
  </si>
  <si>
    <t>Charlesgate Realty Group</t>
  </si>
  <si>
    <t>charlesgaterealty.com</t>
  </si>
  <si>
    <t>71.9109</t>
  </si>
  <si>
    <t>iMobile</t>
  </si>
  <si>
    <t>sprint.com/storefronts/sd/imobile/bg/about-imobile</t>
  </si>
  <si>
    <t>319.5 Million</t>
  </si>
  <si>
    <t>71.8372</t>
  </si>
  <si>
    <t>Eclat Health Solutions</t>
  </si>
  <si>
    <t>http://eclathealth.com</t>
  </si>
  <si>
    <t>71.7368</t>
  </si>
  <si>
    <t>The Payroll Company (TPC)</t>
  </si>
  <si>
    <t>paydaysmadeeasy.com</t>
  </si>
  <si>
    <t>71.6937</t>
  </si>
  <si>
    <t>Applied Training Solutions</t>
  </si>
  <si>
    <t>appliedtrg.com</t>
  </si>
  <si>
    <t>71.6785</t>
  </si>
  <si>
    <t>Brio Benefit Consulting</t>
  </si>
  <si>
    <t>briobenefits.com</t>
  </si>
  <si>
    <t>71.6591</t>
  </si>
  <si>
    <t>JazzHR</t>
  </si>
  <si>
    <t>jazzhr.com</t>
  </si>
  <si>
    <t>71.6515</t>
  </si>
  <si>
    <t>ReEmployAbility</t>
  </si>
  <si>
    <t>reemployability.com</t>
  </si>
  <si>
    <t>71.5912</t>
  </si>
  <si>
    <t>CoDev</t>
  </si>
  <si>
    <t>codev.com</t>
  </si>
  <si>
    <t>71.5818</t>
  </si>
  <si>
    <t>LEHI</t>
  </si>
  <si>
    <t>Milo's Tea Company</t>
  </si>
  <si>
    <t>drinkmilos.com</t>
  </si>
  <si>
    <t>110.2 Million</t>
  </si>
  <si>
    <t>71.5313</t>
  </si>
  <si>
    <t>Cook Security Group</t>
  </si>
  <si>
    <t>cooksecuritygroup.com</t>
  </si>
  <si>
    <t>71.5036</t>
  </si>
  <si>
    <t>Alliance Resource Group</t>
  </si>
  <si>
    <t>allianceresourcegroup.com</t>
  </si>
  <si>
    <t>71.4996</t>
  </si>
  <si>
    <t>Beauty Solutions</t>
  </si>
  <si>
    <t>beautysolutions.com</t>
  </si>
  <si>
    <t>71.4956</t>
  </si>
  <si>
    <t>Mathys+Potestio</t>
  </si>
  <si>
    <t>mathys-potestio.com</t>
  </si>
  <si>
    <t>71.4469</t>
  </si>
  <si>
    <t>The Northbridge Companies</t>
  </si>
  <si>
    <t>northbridgecos.com</t>
  </si>
  <si>
    <t>85.6 Million</t>
  </si>
  <si>
    <t>71.4126</t>
  </si>
  <si>
    <t>Thriveon</t>
  </si>
  <si>
    <t>thriveon.net</t>
  </si>
  <si>
    <t>71.3814</t>
  </si>
  <si>
    <t>NEW ULM</t>
  </si>
  <si>
    <t>Advanced Strategic Enterprise Concepts 3</t>
  </si>
  <si>
    <t>asec3.com</t>
  </si>
  <si>
    <t>71.3813</t>
  </si>
  <si>
    <t>1st Choice Roofing Company</t>
  </si>
  <si>
    <t>1stchoiceroofing.com</t>
  </si>
  <si>
    <t>71.3712</t>
  </si>
  <si>
    <t>LBA Haynes Strand</t>
  </si>
  <si>
    <t>lbahs.com</t>
  </si>
  <si>
    <t>71.3616</t>
  </si>
  <si>
    <t>Ardent Learning</t>
  </si>
  <si>
    <t>ardentlearning.com</t>
  </si>
  <si>
    <t>71.3464</t>
  </si>
  <si>
    <t>ROCHESTER</t>
  </si>
  <si>
    <t>IronEdge Group</t>
  </si>
  <si>
    <t>ironedgegroup.com</t>
  </si>
  <si>
    <t>71.3455</t>
  </si>
  <si>
    <t>Jewel Branding &amp; Licensing</t>
  </si>
  <si>
    <t>jewelbranding.com</t>
  </si>
  <si>
    <t>71.3178</t>
  </si>
  <si>
    <t>The Advocates</t>
  </si>
  <si>
    <t>http://utahadvocates.com</t>
  </si>
  <si>
    <t>71.3053</t>
  </si>
  <si>
    <t>Barra &amp; Associates</t>
  </si>
  <si>
    <t>ifsbrokerage.com</t>
  </si>
  <si>
    <t>71.1792</t>
  </si>
  <si>
    <t>InVision Security</t>
  </si>
  <si>
    <t>invisionsecuritygroup.com</t>
  </si>
  <si>
    <t>71.1736</t>
  </si>
  <si>
    <t>FC Construction Services</t>
  </si>
  <si>
    <t>fc-cs.com</t>
  </si>
  <si>
    <t>71.168</t>
  </si>
  <si>
    <t>Orion Technologies</t>
  </si>
  <si>
    <t>oriontechnologies.com</t>
  </si>
  <si>
    <t>71.1476</t>
  </si>
  <si>
    <t>ITility</t>
  </si>
  <si>
    <t>itility.com</t>
  </si>
  <si>
    <t>71.1159</t>
  </si>
  <si>
    <t>Health Perspectives Group</t>
  </si>
  <si>
    <t>hpgroupllc.com</t>
  </si>
  <si>
    <t>71.089</t>
  </si>
  <si>
    <t>The Dirt Connection</t>
  </si>
  <si>
    <t>thedirtconnection.com</t>
  </si>
  <si>
    <t>71.0828</t>
  </si>
  <si>
    <t>Nayamode</t>
  </si>
  <si>
    <t>nayamode.com</t>
  </si>
  <si>
    <t>71.0811</t>
  </si>
  <si>
    <t>redmond</t>
  </si>
  <si>
    <t>Excel Education Systems</t>
  </si>
  <si>
    <t>exceled.com</t>
  </si>
  <si>
    <t>71.0702</t>
  </si>
  <si>
    <t>Solvaria</t>
  </si>
  <si>
    <t>http://solvaria.com</t>
  </si>
  <si>
    <t>71.012</t>
  </si>
  <si>
    <t>Ascii Group</t>
  </si>
  <si>
    <t>http://asciigroup.com</t>
  </si>
  <si>
    <t>70.9969</t>
  </si>
  <si>
    <t>XeteX</t>
  </si>
  <si>
    <t>xetexinc.com</t>
  </si>
  <si>
    <t>70.9165</t>
  </si>
  <si>
    <t>Dynamit</t>
  </si>
  <si>
    <t>dynamit.com</t>
  </si>
  <si>
    <t>70.9122</t>
  </si>
  <si>
    <t>Morales Group</t>
  </si>
  <si>
    <t>moralesgroup.net</t>
  </si>
  <si>
    <t>124.8 Million</t>
  </si>
  <si>
    <t>70.9058</t>
  </si>
  <si>
    <t>Swisstrax Corporation</t>
  </si>
  <si>
    <t>swisstrax.com</t>
  </si>
  <si>
    <t>70.8628</t>
  </si>
  <si>
    <t>Indio</t>
  </si>
  <si>
    <t>Econologics Financial Advisors</t>
  </si>
  <si>
    <t>econologicsfinancialadvisors.com</t>
  </si>
  <si>
    <t>70.8257</t>
  </si>
  <si>
    <t>Monumetric</t>
  </si>
  <si>
    <t>monumetric.com</t>
  </si>
  <si>
    <t>70.8156</t>
  </si>
  <si>
    <t>Mountain Construction and Management Denver Division</t>
  </si>
  <si>
    <t>myroofworx.com</t>
  </si>
  <si>
    <t>70.8036</t>
  </si>
  <si>
    <t>Thornton</t>
  </si>
  <si>
    <t>ExactCare Pharmacy</t>
  </si>
  <si>
    <t>exactcarepharmacy.com</t>
  </si>
  <si>
    <t>203.4 Million</t>
  </si>
  <si>
    <t>70.7979</t>
  </si>
  <si>
    <t>Valley View</t>
  </si>
  <si>
    <t>Corbett Technology Solutions</t>
  </si>
  <si>
    <t>ctsi-usa.com</t>
  </si>
  <si>
    <t>70.7838</t>
  </si>
  <si>
    <t>Crabtree, Rowe &amp; Berger</t>
  </si>
  <si>
    <t>http://crbcpa.net</t>
  </si>
  <si>
    <t>70.7733</t>
  </si>
  <si>
    <t>Bluetree Network</t>
  </si>
  <si>
    <t>bluetreenetwork.com</t>
  </si>
  <si>
    <t>51.2 Million</t>
  </si>
  <si>
    <t>70.7204</t>
  </si>
  <si>
    <t>Powerblanket</t>
  </si>
  <si>
    <t>powerblanket.com</t>
  </si>
  <si>
    <t>70.5359</t>
  </si>
  <si>
    <t>The Firm Advisors</t>
  </si>
  <si>
    <t>thefirmbusinessbrokerage.com</t>
  </si>
  <si>
    <t>70.4947</t>
  </si>
  <si>
    <t>V Digital Services</t>
  </si>
  <si>
    <t>vdigitalservices.com</t>
  </si>
  <si>
    <t>70.4819</t>
  </si>
  <si>
    <t>Premier Graphics</t>
  </si>
  <si>
    <t>premieruplink.com</t>
  </si>
  <si>
    <t>70.4714</t>
  </si>
  <si>
    <t>Stratford</t>
  </si>
  <si>
    <t>Blair Technology Group</t>
  </si>
  <si>
    <t>blairtg.com</t>
  </si>
  <si>
    <t>70.4213</t>
  </si>
  <si>
    <t>Southern RV</t>
  </si>
  <si>
    <t>southernrv.com</t>
  </si>
  <si>
    <t>70.4204</t>
  </si>
  <si>
    <t>McDonough</t>
  </si>
  <si>
    <t>Crosslin Technologies</t>
  </si>
  <si>
    <t>crosslintechnologies.com</t>
  </si>
  <si>
    <t>70.4004</t>
  </si>
  <si>
    <t>Precision Medical Products</t>
  </si>
  <si>
    <t>pmpmed.com</t>
  </si>
  <si>
    <t>70.3932</t>
  </si>
  <si>
    <t>StackCommerce</t>
  </si>
  <si>
    <t>stackcommerce.com</t>
  </si>
  <si>
    <t>46.5 Million</t>
  </si>
  <si>
    <t>70.3726</t>
  </si>
  <si>
    <t>Oxagile</t>
  </si>
  <si>
    <t>oxagile.com</t>
  </si>
  <si>
    <t>70.372</t>
  </si>
  <si>
    <t>Etica</t>
  </si>
  <si>
    <t>vmracks.com</t>
  </si>
  <si>
    <t>70.3719</t>
  </si>
  <si>
    <t>MyITpros</t>
  </si>
  <si>
    <t>myitpros.com</t>
  </si>
  <si>
    <t>70.343</t>
  </si>
  <si>
    <t>Eanes Heating and Air</t>
  </si>
  <si>
    <t>eanescomfort.com</t>
  </si>
  <si>
    <t>70.2704</t>
  </si>
  <si>
    <t>Access Insurance Underwriter</t>
  </si>
  <si>
    <t>accessinsuranceprotection.com</t>
  </si>
  <si>
    <t>70.2545</t>
  </si>
  <si>
    <t>Clarendon Partners</t>
  </si>
  <si>
    <t>clarendonptrs.com</t>
  </si>
  <si>
    <t>70.2167</t>
  </si>
  <si>
    <t>ProHome Metro DC</t>
  </si>
  <si>
    <t>prohomedc.com</t>
  </si>
  <si>
    <t>70.1551</t>
  </si>
  <si>
    <t>Catlett</t>
  </si>
  <si>
    <t>VOX Network Solutions</t>
  </si>
  <si>
    <t>voxns.com</t>
  </si>
  <si>
    <t>70.0958</t>
  </si>
  <si>
    <t>Brisbane</t>
  </si>
  <si>
    <t>ITEGRIA</t>
  </si>
  <si>
    <t>itegria.com</t>
  </si>
  <si>
    <t>70.0438</t>
  </si>
  <si>
    <t>Timber Industries</t>
  </si>
  <si>
    <t>timberindustries.com</t>
  </si>
  <si>
    <t>69.9997</t>
  </si>
  <si>
    <t>Cockeysville</t>
  </si>
  <si>
    <t>G&amp;A Partners</t>
  </si>
  <si>
    <t>http://gnapartners.com</t>
  </si>
  <si>
    <t>2.2 Billion</t>
  </si>
  <si>
    <t>69.9973</t>
  </si>
  <si>
    <t>Phipps Reporting</t>
  </si>
  <si>
    <t>phippsreporting.com</t>
  </si>
  <si>
    <t>69.9857</t>
  </si>
  <si>
    <t>Insurance Services Group of the Southeast</t>
  </si>
  <si>
    <t>isg-se.com</t>
  </si>
  <si>
    <t>69.9532</t>
  </si>
  <si>
    <t>ST PETERSBURG</t>
  </si>
  <si>
    <t>Burnham Benefits Insurance Services</t>
  </si>
  <si>
    <t>burnhambenefits.com</t>
  </si>
  <si>
    <t>69.8968</t>
  </si>
  <si>
    <t>Lighthouse Lab Services</t>
  </si>
  <si>
    <t>lighthouselabservices.com</t>
  </si>
  <si>
    <t>69.8327</t>
  </si>
  <si>
    <t>Covenant Eyes</t>
  </si>
  <si>
    <t>covenanteyes.com</t>
  </si>
  <si>
    <t>69.8302</t>
  </si>
  <si>
    <t>Owosso</t>
  </si>
  <si>
    <t>Integrated Payroll Services</t>
  </si>
  <si>
    <t>ipsonline.net</t>
  </si>
  <si>
    <t>69.7701</t>
  </si>
  <si>
    <t>Caring Commercial Cleaning</t>
  </si>
  <si>
    <t>caringtx.com</t>
  </si>
  <si>
    <t>69.6897</t>
  </si>
  <si>
    <t>Compunnel Software Group</t>
  </si>
  <si>
    <t>compunnel.com</t>
  </si>
  <si>
    <t>191.1 Million</t>
  </si>
  <si>
    <t>69.6351</t>
  </si>
  <si>
    <t>Capstone Consulting</t>
  </si>
  <si>
    <t>capstonec.com</t>
  </si>
  <si>
    <t>69.6151</t>
  </si>
  <si>
    <t>Litigation Services</t>
  </si>
  <si>
    <t>http://litigationservices.com</t>
  </si>
  <si>
    <t>69.5835</t>
  </si>
  <si>
    <t>United Franchise Group</t>
  </si>
  <si>
    <t>unitedfranchisegroup.com</t>
  </si>
  <si>
    <t>69.5791</t>
  </si>
  <si>
    <t>Everlasting Capital</t>
  </si>
  <si>
    <t>everlastingcapital.com</t>
  </si>
  <si>
    <t>69.5227</t>
  </si>
  <si>
    <t>Stria</t>
  </si>
  <si>
    <t>stria.com</t>
  </si>
  <si>
    <t>69.5171</t>
  </si>
  <si>
    <t>Bakersfield</t>
  </si>
  <si>
    <t>Taylor's Natural Green Lawn</t>
  </si>
  <si>
    <t>taylorsway.com</t>
  </si>
  <si>
    <t>69.493</t>
  </si>
  <si>
    <t>The Rainmaker Group</t>
  </si>
  <si>
    <t>letitrain.com</t>
  </si>
  <si>
    <t>69.4736</t>
  </si>
  <si>
    <t>Fidelus Technologies</t>
  </si>
  <si>
    <t>fidelus.com</t>
  </si>
  <si>
    <t>69 Million</t>
  </si>
  <si>
    <t>69.4489</t>
  </si>
  <si>
    <t>Right Sized Solutions</t>
  </si>
  <si>
    <t>rss-i.com</t>
  </si>
  <si>
    <t>69.4145</t>
  </si>
  <si>
    <t>N&amp;L Investment Corp</t>
  </si>
  <si>
    <t>http://pitzersonehourair.com</t>
  </si>
  <si>
    <t>69.4062</t>
  </si>
  <si>
    <t>PHOENIX</t>
  </si>
  <si>
    <t>Republic Bank of Chicago</t>
  </si>
  <si>
    <t>republicebank.com</t>
  </si>
  <si>
    <t>109.5 Million</t>
  </si>
  <si>
    <t>69.3883</t>
  </si>
  <si>
    <t>K &amp; P Enterprises</t>
  </si>
  <si>
    <t>kpremodeling.com</t>
  </si>
  <si>
    <t>69.363</t>
  </si>
  <si>
    <t>tap|QA</t>
  </si>
  <si>
    <t>http://tapqa.com</t>
  </si>
  <si>
    <t>69.2729</t>
  </si>
  <si>
    <t>St Louis Park</t>
  </si>
  <si>
    <t>TPI Efficiency</t>
  </si>
  <si>
    <t>tpiefficiency.com</t>
  </si>
  <si>
    <t>69.2717</t>
  </si>
  <si>
    <t>SPOL</t>
  </si>
  <si>
    <t>spol.com</t>
  </si>
  <si>
    <t>69.2515</t>
  </si>
  <si>
    <t>VS carriers</t>
  </si>
  <si>
    <t>vistatrans.com</t>
  </si>
  <si>
    <t>69.2263</t>
  </si>
  <si>
    <t>Hillmann Consulting</t>
  </si>
  <si>
    <t>hillmannconsulting.com</t>
  </si>
  <si>
    <t>69.1556</t>
  </si>
  <si>
    <t>Top Class Actions</t>
  </si>
  <si>
    <t>topclassactions.com</t>
  </si>
  <si>
    <t>69.0395</t>
  </si>
  <si>
    <t>Brilliant Infotech</t>
  </si>
  <si>
    <t>brilliantinfotech.com</t>
  </si>
  <si>
    <t>69.0187</t>
  </si>
  <si>
    <t>Edison</t>
  </si>
  <si>
    <t>Medication Management Partners</t>
  </si>
  <si>
    <t>mmprx.com</t>
  </si>
  <si>
    <t>69.0032</t>
  </si>
  <si>
    <t>Crestwood</t>
  </si>
  <si>
    <t>Consumer Cellular</t>
  </si>
  <si>
    <t>consumercellular.com</t>
  </si>
  <si>
    <t>68.9889</t>
  </si>
  <si>
    <t>OneSource Virtual</t>
  </si>
  <si>
    <t>onesourcevirtual.com</t>
  </si>
  <si>
    <t>123.9 Million</t>
  </si>
  <si>
    <t>68.9645</t>
  </si>
  <si>
    <t>The Wireless Experience</t>
  </si>
  <si>
    <t>thewirelessexperience.com</t>
  </si>
  <si>
    <t>114.2 Million</t>
  </si>
  <si>
    <t>68.9553</t>
  </si>
  <si>
    <t>Manahawkin</t>
  </si>
  <si>
    <t>THS Constructors</t>
  </si>
  <si>
    <t>thsconstructors.com</t>
  </si>
  <si>
    <t>68.9004</t>
  </si>
  <si>
    <t>Milk + Honey</t>
  </si>
  <si>
    <t>http://milkandhoneyspa.com</t>
  </si>
  <si>
    <t>68.877</t>
  </si>
  <si>
    <t>Seattle Coffee Gear</t>
  </si>
  <si>
    <t>seattlecoffeegear.com</t>
  </si>
  <si>
    <t>68.8703</t>
  </si>
  <si>
    <t>Lynnwood</t>
  </si>
  <si>
    <t>Netrepid</t>
  </si>
  <si>
    <t>netrepid.com</t>
  </si>
  <si>
    <t>68.8259</t>
  </si>
  <si>
    <t>Service Professor</t>
  </si>
  <si>
    <t>serviceprofessor.com</t>
  </si>
  <si>
    <t>68.8253</t>
  </si>
  <si>
    <t>UIS</t>
  </si>
  <si>
    <t>uiscorp.com</t>
  </si>
  <si>
    <t>68.8134</t>
  </si>
  <si>
    <t>Dexter</t>
  </si>
  <si>
    <t>Edwards Performance Solutions</t>
  </si>
  <si>
    <t>edwps.com</t>
  </si>
  <si>
    <t>68.8056</t>
  </si>
  <si>
    <t>Elkridge</t>
  </si>
  <si>
    <t>Maverick Networks</t>
  </si>
  <si>
    <t>mavericknetworks.net</t>
  </si>
  <si>
    <t>68.7615</t>
  </si>
  <si>
    <t>Impiger Technologies</t>
  </si>
  <si>
    <t>impigertech.com</t>
  </si>
  <si>
    <t>68.7429</t>
  </si>
  <si>
    <t>UPS Protection</t>
  </si>
  <si>
    <t>upsprotection.com</t>
  </si>
  <si>
    <t>68.6552</t>
  </si>
  <si>
    <t>anaheim</t>
  </si>
  <si>
    <t>Immersion Active</t>
  </si>
  <si>
    <t>immersionactive.com</t>
  </si>
  <si>
    <t>68.6241</t>
  </si>
  <si>
    <t>PharmaLogics Recruiting</t>
  </si>
  <si>
    <t>pharmalogicsrecruiting.com</t>
  </si>
  <si>
    <t>68.5895</t>
  </si>
  <si>
    <t>Quincy</t>
  </si>
  <si>
    <t>Mortgage Capital Trading</t>
  </si>
  <si>
    <t>mct-trading.com</t>
  </si>
  <si>
    <t>68.5838</t>
  </si>
  <si>
    <t>Five Star Connect</t>
  </si>
  <si>
    <t>pronexis.com</t>
  </si>
  <si>
    <t>68.5658</t>
  </si>
  <si>
    <t>Spanish Fork</t>
  </si>
  <si>
    <t>Canale Communications</t>
  </si>
  <si>
    <t>canalecomm.com</t>
  </si>
  <si>
    <t>68.5598</t>
  </si>
  <si>
    <t>CleanChoice Energy</t>
  </si>
  <si>
    <t>cleanchoiceenergy.com</t>
  </si>
  <si>
    <t>94.8 Million</t>
  </si>
  <si>
    <t>68.5507</t>
  </si>
  <si>
    <t>Innovative Enterprises</t>
  </si>
  <si>
    <t>knowthefacts.com</t>
  </si>
  <si>
    <t>68.5496</t>
  </si>
  <si>
    <t>Newport News</t>
  </si>
  <si>
    <t>GNT Solutions</t>
  </si>
  <si>
    <t>gntsolutions.com</t>
  </si>
  <si>
    <t>68.5043</t>
  </si>
  <si>
    <t>Professional Capital Services</t>
  </si>
  <si>
    <t>pcs401k.com</t>
  </si>
  <si>
    <t>68.4958</t>
  </si>
  <si>
    <t>24Hr HomeCare</t>
  </si>
  <si>
    <t>24hrcares.com</t>
  </si>
  <si>
    <t>79.7 Million</t>
  </si>
  <si>
    <t>68.4005</t>
  </si>
  <si>
    <t>NewMark Merrill Companies</t>
  </si>
  <si>
    <t>newmarkmerrill.com</t>
  </si>
  <si>
    <t>242.5 Million</t>
  </si>
  <si>
    <t>68.3723</t>
  </si>
  <si>
    <t>Fluid-Aire Dynamics</t>
  </si>
  <si>
    <t>fluidairedynamics.com</t>
  </si>
  <si>
    <t>68.3309</t>
  </si>
  <si>
    <t>Faye Business Systems Group</t>
  </si>
  <si>
    <t>fayebsg.com</t>
  </si>
  <si>
    <t>68.3222</t>
  </si>
  <si>
    <t>Custom Tree Care</t>
  </si>
  <si>
    <t>customtreecare.com</t>
  </si>
  <si>
    <t>68.3109</t>
  </si>
  <si>
    <t>Topeka</t>
  </si>
  <si>
    <t>Lumark Technologies</t>
  </si>
  <si>
    <t>lumark.com</t>
  </si>
  <si>
    <t>68.3055</t>
  </si>
  <si>
    <t>Primal Health</t>
  </si>
  <si>
    <t>primallabs.com</t>
  </si>
  <si>
    <t>68.2587</t>
  </si>
  <si>
    <t>Coast Professional</t>
  </si>
  <si>
    <t>coastprofessional.com</t>
  </si>
  <si>
    <t>83.5 Million</t>
  </si>
  <si>
    <t>68.2523</t>
  </si>
  <si>
    <t>Geneseo</t>
  </si>
  <si>
    <t>ReminderMedia</t>
  </si>
  <si>
    <t>remindermedia.com</t>
  </si>
  <si>
    <t>68.2184</t>
  </si>
  <si>
    <t>College Hunks Hauling Junk &amp; Moving of Long Island</t>
  </si>
  <si>
    <t>collegehunkshaulingjunk.com/long-island</t>
  </si>
  <si>
    <t>68.1626</t>
  </si>
  <si>
    <t>Akorbi</t>
  </si>
  <si>
    <t>akorbi.com</t>
  </si>
  <si>
    <t>68.1185</t>
  </si>
  <si>
    <t>MotherG</t>
  </si>
  <si>
    <t>motherg.com</t>
  </si>
  <si>
    <t>68.1068</t>
  </si>
  <si>
    <t>JusbyJulie.com</t>
  </si>
  <si>
    <t>jusbyjulie.com</t>
  </si>
  <si>
    <t>68.0916</t>
  </si>
  <si>
    <t>Blue Microphones</t>
  </si>
  <si>
    <t>bluedesigns.com</t>
  </si>
  <si>
    <t>63 Million</t>
  </si>
  <si>
    <t>68.0346</t>
  </si>
  <si>
    <t>WESTLAKE VILLAGE</t>
  </si>
  <si>
    <t>NexDine</t>
  </si>
  <si>
    <t>nexdine.com</t>
  </si>
  <si>
    <t>68.008</t>
  </si>
  <si>
    <t>Comprehensive Finance</t>
  </si>
  <si>
    <t>cfico.com</t>
  </si>
  <si>
    <t>67.9926</t>
  </si>
  <si>
    <t>Trideum Corporation</t>
  </si>
  <si>
    <t>trideum.com</t>
  </si>
  <si>
    <t>67.992</t>
  </si>
  <si>
    <t>V-Soft Consulting Group</t>
  </si>
  <si>
    <t>vsoftconsulting.com</t>
  </si>
  <si>
    <t>120.1 Million</t>
  </si>
  <si>
    <t>67.9844</t>
  </si>
  <si>
    <t>EXB Solutions</t>
  </si>
  <si>
    <t>exbsolutions.com</t>
  </si>
  <si>
    <t>67.9491</t>
  </si>
  <si>
    <t>ListEngage</t>
  </si>
  <si>
    <t>listengage.com</t>
  </si>
  <si>
    <t>67.9205</t>
  </si>
  <si>
    <t>MasteryPrep</t>
  </si>
  <si>
    <t>masteryprep.com</t>
  </si>
  <si>
    <t>67.901</t>
  </si>
  <si>
    <t>Forthea Interactive</t>
  </si>
  <si>
    <t>forthea.com</t>
  </si>
  <si>
    <t>67.8177</t>
  </si>
  <si>
    <t>Morgan Properties</t>
  </si>
  <si>
    <t>morganproperties.com</t>
  </si>
  <si>
    <t>692.5 Million</t>
  </si>
  <si>
    <t>67.7686</t>
  </si>
  <si>
    <t>First Flight Solutions</t>
  </si>
  <si>
    <t>firstflightsolutions.com</t>
  </si>
  <si>
    <t>67.7365</t>
  </si>
  <si>
    <t>Blend360</t>
  </si>
  <si>
    <t>http://blend360.com</t>
  </si>
  <si>
    <t>67.7014</t>
  </si>
  <si>
    <t>Illegal Pete's</t>
  </si>
  <si>
    <t>illegalpetes.com</t>
  </si>
  <si>
    <t>67.6997</t>
  </si>
  <si>
    <t>Whereoware</t>
  </si>
  <si>
    <t>whereoware.com</t>
  </si>
  <si>
    <t>67.6063</t>
  </si>
  <si>
    <t>Insurance Brokers West</t>
  </si>
  <si>
    <t>ibwins.com</t>
  </si>
  <si>
    <t>67.5682</t>
  </si>
  <si>
    <t>KRD - Kutchins, Robbins &amp; Diamond, Ltd.</t>
  </si>
  <si>
    <t>krdcpas.com</t>
  </si>
  <si>
    <t>67.5638</t>
  </si>
  <si>
    <t>Influence &amp; Co.</t>
  </si>
  <si>
    <t>http://influenceandco.com</t>
  </si>
  <si>
    <t>67.5181</t>
  </si>
  <si>
    <t>Dane Street</t>
  </si>
  <si>
    <t>danestreet.com</t>
  </si>
  <si>
    <t>67.5139</t>
  </si>
  <si>
    <t>Nightlight Pediatric Urgent Care</t>
  </si>
  <si>
    <t>nightlightpediatrics.com</t>
  </si>
  <si>
    <t>67.442</t>
  </si>
  <si>
    <t>Sugarland</t>
  </si>
  <si>
    <t>iVision</t>
  </si>
  <si>
    <t>ivision.com</t>
  </si>
  <si>
    <t>66 Million</t>
  </si>
  <si>
    <t>67.4293</t>
  </si>
  <si>
    <t>Groggy Dog Sportswear &amp; Graphic Design</t>
  </si>
  <si>
    <t>groggydogonline.com</t>
  </si>
  <si>
    <t>67.4283</t>
  </si>
  <si>
    <t>Momentum Telecom</t>
  </si>
  <si>
    <t>momentumtelecom.com</t>
  </si>
  <si>
    <t>97.6 Million</t>
  </si>
  <si>
    <t>67.4205</t>
  </si>
  <si>
    <t>Parker's</t>
  </si>
  <si>
    <t>parkersav.com</t>
  </si>
  <si>
    <t>492.6 Million</t>
  </si>
  <si>
    <t>67.4085</t>
  </si>
  <si>
    <t>Savannah</t>
  </si>
  <si>
    <t>Walker Elliott</t>
  </si>
  <si>
    <t>walker-elliott.com</t>
  </si>
  <si>
    <t>67.389</t>
  </si>
  <si>
    <t>InboundProspect</t>
  </si>
  <si>
    <t>inboundprospect.com</t>
  </si>
  <si>
    <t>67.3535</t>
  </si>
  <si>
    <t>Big Data Supply</t>
  </si>
  <si>
    <t>bigdatasupplyinc.com</t>
  </si>
  <si>
    <t>67.3503</t>
  </si>
  <si>
    <t>Comtec Cloud Management Company</t>
  </si>
  <si>
    <t>comtecsystems.net</t>
  </si>
  <si>
    <t>67.3444</t>
  </si>
  <si>
    <t>VDart</t>
  </si>
  <si>
    <t>vdartinc.com</t>
  </si>
  <si>
    <t>132.9 Million</t>
  </si>
  <si>
    <t>67.3412</t>
  </si>
  <si>
    <t>Hasko Trading</t>
  </si>
  <si>
    <t>haskotrading.com</t>
  </si>
  <si>
    <t>67.2422</t>
  </si>
  <si>
    <t>Santa Fe Springs</t>
  </si>
  <si>
    <t>Groover Seminars</t>
  </si>
  <si>
    <t>rachaeljayne.com</t>
  </si>
  <si>
    <t>67.2172</t>
  </si>
  <si>
    <t>Freight Management Team</t>
  </si>
  <si>
    <t>freightmanagementteam.com</t>
  </si>
  <si>
    <t>67.2051</t>
  </si>
  <si>
    <t>Trelevate</t>
  </si>
  <si>
    <t>trelevate.com</t>
  </si>
  <si>
    <t>67.193</t>
  </si>
  <si>
    <t>Interglass Corp</t>
  </si>
  <si>
    <t>interglasscorp.com</t>
  </si>
  <si>
    <t>67.1183</t>
  </si>
  <si>
    <t>Impact Advisors</t>
  </si>
  <si>
    <t>impact-advisors.com</t>
  </si>
  <si>
    <t>67.0845</t>
  </si>
  <si>
    <t>TGRP Solutions</t>
  </si>
  <si>
    <t>tgrpsolutions.com</t>
  </si>
  <si>
    <t>67.0739</t>
  </si>
  <si>
    <t>Karavan Trailers</t>
  </si>
  <si>
    <t>karavantrailers.com</t>
  </si>
  <si>
    <t>67.0365</t>
  </si>
  <si>
    <t>Fox Lake</t>
  </si>
  <si>
    <t>Pyramid Dental Integration</t>
  </si>
  <si>
    <t>viennasmilesva.com</t>
  </si>
  <si>
    <t>66.9798</t>
  </si>
  <si>
    <t>Exclusive Concepts</t>
  </si>
  <si>
    <t>exclusiveconcepts.com</t>
  </si>
  <si>
    <t>66.9707</t>
  </si>
  <si>
    <t>Adler Windows</t>
  </si>
  <si>
    <t>adlerwindows.com</t>
  </si>
  <si>
    <t>66.9568</t>
  </si>
  <si>
    <t>MyJobHelper.com</t>
  </si>
  <si>
    <t>myjobhelper.com</t>
  </si>
  <si>
    <t>66.9245</t>
  </si>
  <si>
    <t>Aggressor Adventures</t>
  </si>
  <si>
    <t>aggressor.com</t>
  </si>
  <si>
    <t>66.8651</t>
  </si>
  <si>
    <t>Ware Malcomb</t>
  </si>
  <si>
    <t>waremalcomb.com</t>
  </si>
  <si>
    <t>103.8 Million</t>
  </si>
  <si>
    <t>66.8427</t>
  </si>
  <si>
    <t>Resonate</t>
  </si>
  <si>
    <t>resonate.com</t>
  </si>
  <si>
    <t>66.8423</t>
  </si>
  <si>
    <t>Classic Rock Fabrication</t>
  </si>
  <si>
    <t>classicrockfab.com</t>
  </si>
  <si>
    <t>66.8343</t>
  </si>
  <si>
    <t>WGroup</t>
  </si>
  <si>
    <t>thinkwgroup.com</t>
  </si>
  <si>
    <t>66.8342</t>
  </si>
  <si>
    <t>Radnor</t>
  </si>
  <si>
    <t>Gaspar Insurance Services</t>
  </si>
  <si>
    <t>gasparinsurance.com</t>
  </si>
  <si>
    <t>66.8334</t>
  </si>
  <si>
    <t>WOODLAND HILLS</t>
  </si>
  <si>
    <t>PJP Marketing</t>
  </si>
  <si>
    <t>philipfsmith.com</t>
  </si>
  <si>
    <t>66.7943</t>
  </si>
  <si>
    <t>Smithtown</t>
  </si>
  <si>
    <t>Exact Solar</t>
  </si>
  <si>
    <t>exactsolar.com</t>
  </si>
  <si>
    <t>66.7941</t>
  </si>
  <si>
    <t>Yardley</t>
  </si>
  <si>
    <t>Revel Interactive</t>
  </si>
  <si>
    <t>revelinteractive.com</t>
  </si>
  <si>
    <t>66.7877</t>
  </si>
  <si>
    <t>JMJS</t>
  </si>
  <si>
    <t>coedistributing.com</t>
  </si>
  <si>
    <t>66.7723</t>
  </si>
  <si>
    <t>Smock</t>
  </si>
  <si>
    <t>Taradel</t>
  </si>
  <si>
    <t>taradel.com</t>
  </si>
  <si>
    <t>66.7144</t>
  </si>
  <si>
    <t>Zoom Technical Services</t>
  </si>
  <si>
    <t>zoomtechnical.com</t>
  </si>
  <si>
    <t>66.6677</t>
  </si>
  <si>
    <t>POP Yachts</t>
  </si>
  <si>
    <t>popyachts.com</t>
  </si>
  <si>
    <t>66.582</t>
  </si>
  <si>
    <t>SARASOTA</t>
  </si>
  <si>
    <t>Critical Link</t>
  </si>
  <si>
    <t>criticallink.com</t>
  </si>
  <si>
    <t>66.5781</t>
  </si>
  <si>
    <t>HMS Global Maritime</t>
  </si>
  <si>
    <t>aqsc.com</t>
  </si>
  <si>
    <t>125.7 Million</t>
  </si>
  <si>
    <t>66.5699</t>
  </si>
  <si>
    <t>New Albany</t>
  </si>
  <si>
    <t>Stored Technology Solutions</t>
  </si>
  <si>
    <t>storedtech.com</t>
  </si>
  <si>
    <t>66.5663</t>
  </si>
  <si>
    <t>Queensbury</t>
  </si>
  <si>
    <t>HNH Investment LP</t>
  </si>
  <si>
    <t>whiskeycharlies.com</t>
  </si>
  <si>
    <t>66.5641</t>
  </si>
  <si>
    <t>Momentum Consulting</t>
  </si>
  <si>
    <t>momentumcc.com</t>
  </si>
  <si>
    <t>66.5425</t>
  </si>
  <si>
    <t>ConnectYourCare</t>
  </si>
  <si>
    <t>connectyourcare.com</t>
  </si>
  <si>
    <t>66.5297</t>
  </si>
  <si>
    <t>Hunt Valley</t>
  </si>
  <si>
    <t>Vault Communications</t>
  </si>
  <si>
    <t>vaultcommunications.com</t>
  </si>
  <si>
    <t>66.5169</t>
  </si>
  <si>
    <t>Maryland and Delaware Group of Long and Foster</t>
  </si>
  <si>
    <t>easternshorehomesolutions.com</t>
  </si>
  <si>
    <t>123.6 Million</t>
  </si>
  <si>
    <t>66.4544</t>
  </si>
  <si>
    <t>Salisbury</t>
  </si>
  <si>
    <t>MedRisk</t>
  </si>
  <si>
    <t>medrisknet.com</t>
  </si>
  <si>
    <t>570 Million</t>
  </si>
  <si>
    <t>66.3919</t>
  </si>
  <si>
    <t>Connective Talent</t>
  </si>
  <si>
    <t>connectivetalent.com</t>
  </si>
  <si>
    <t>66.3626</t>
  </si>
  <si>
    <t>Lumitec Lighting</t>
  </si>
  <si>
    <t>lumiteclighting.com</t>
  </si>
  <si>
    <t>66.3487</t>
  </si>
  <si>
    <t>delray beach</t>
  </si>
  <si>
    <t>SyncHR</t>
  </si>
  <si>
    <t>synchr.com</t>
  </si>
  <si>
    <t>66.3259</t>
  </si>
  <si>
    <t>Intellect Solutions</t>
  </si>
  <si>
    <t>intellectsolutions.com</t>
  </si>
  <si>
    <t>66.3024</t>
  </si>
  <si>
    <t>TENS Rx</t>
  </si>
  <si>
    <t>tensrx.com</t>
  </si>
  <si>
    <t>66.2925</t>
  </si>
  <si>
    <t>Advanced Clinical</t>
  </si>
  <si>
    <t>advancedclinical.com</t>
  </si>
  <si>
    <t>106.5 Million</t>
  </si>
  <si>
    <t>66.2221</t>
  </si>
  <si>
    <t>Deerfield</t>
  </si>
  <si>
    <t>Demco Automation</t>
  </si>
  <si>
    <t>demcoautomation.com</t>
  </si>
  <si>
    <t>66.1973</t>
  </si>
  <si>
    <t>Quakertown</t>
  </si>
  <si>
    <t>PRA Business Events New Orleans</t>
  </si>
  <si>
    <t>http://nolameetings.com</t>
  </si>
  <si>
    <t>66.1683</t>
  </si>
  <si>
    <t>NEW ORLEANS</t>
  </si>
  <si>
    <t>blueStone Staffing</t>
  </si>
  <si>
    <t>bluestonestaffing.com</t>
  </si>
  <si>
    <t>66.1586</t>
  </si>
  <si>
    <t>Palatine</t>
  </si>
  <si>
    <t>Juno Search Partners</t>
  </si>
  <si>
    <t>junosearchpartners.com</t>
  </si>
  <si>
    <t>66.0544</t>
  </si>
  <si>
    <t>eHealth Technologies</t>
  </si>
  <si>
    <t>ehealthtechnologies.com</t>
  </si>
  <si>
    <t>66.028</t>
  </si>
  <si>
    <t>West Henrietta</t>
  </si>
  <si>
    <t>Illuminate</t>
  </si>
  <si>
    <t>illuminate.net</t>
  </si>
  <si>
    <t>65.9963</t>
  </si>
  <si>
    <t>Bottlerocket Media</t>
  </si>
  <si>
    <t>bottlerocketmedia.net</t>
  </si>
  <si>
    <t>65.9844</t>
  </si>
  <si>
    <t>Corporate Essentials</t>
  </si>
  <si>
    <t>drinkcoffee.com</t>
  </si>
  <si>
    <t>65.9821</t>
  </si>
  <si>
    <t>Globotech USA Corporation</t>
  </si>
  <si>
    <t>globotech.com</t>
  </si>
  <si>
    <t>65.9723</t>
  </si>
  <si>
    <t>Tech-Keys</t>
  </si>
  <si>
    <t>tech-keys.com</t>
  </si>
  <si>
    <t>65.9717</t>
  </si>
  <si>
    <t>Staff Matters</t>
  </si>
  <si>
    <t>staffmattersinc.com</t>
  </si>
  <si>
    <t>65.9467</t>
  </si>
  <si>
    <t>Midtown Home Improvements</t>
  </si>
  <si>
    <t>midtownhomeimprovements.com</t>
  </si>
  <si>
    <t>65.926</t>
  </si>
  <si>
    <t>Ofallon</t>
  </si>
  <si>
    <t>Envision Capital Group</t>
  </si>
  <si>
    <t>envisioncapitalgroup.com</t>
  </si>
  <si>
    <t>65.9072</t>
  </si>
  <si>
    <t>The Eye Doctors</t>
  </si>
  <si>
    <t>http://theeyedocs.com</t>
  </si>
  <si>
    <t>65.8973</t>
  </si>
  <si>
    <t>Dempsey Construction</t>
  </si>
  <si>
    <t>dempseyconstruction.com</t>
  </si>
  <si>
    <t>89.3 Million</t>
  </si>
  <si>
    <t>65.8823</t>
  </si>
  <si>
    <t>9Gauge Partners</t>
  </si>
  <si>
    <t>9gauge.com</t>
  </si>
  <si>
    <t>65.8772</t>
  </si>
  <si>
    <t>Parsonex Enterprises</t>
  </si>
  <si>
    <t>parsonex.com</t>
  </si>
  <si>
    <t>65.8646</t>
  </si>
  <si>
    <t>Baskervill</t>
  </si>
  <si>
    <t>baskervill.com</t>
  </si>
  <si>
    <t>65.8416</t>
  </si>
  <si>
    <t>Consolidated Analytics</t>
  </si>
  <si>
    <t>consolidatedanalytics.com</t>
  </si>
  <si>
    <t>65.8284</t>
  </si>
  <si>
    <t>Ahaheim</t>
  </si>
  <si>
    <t>EDG</t>
  </si>
  <si>
    <t>edgnyc.com</t>
  </si>
  <si>
    <t>65.781</t>
  </si>
  <si>
    <t>Aterra Real Estate</t>
  </si>
  <si>
    <t>aterrarealestate.com</t>
  </si>
  <si>
    <t>65.7707</t>
  </si>
  <si>
    <t>Azpro</t>
  </si>
  <si>
    <t>http://azprogroup.com</t>
  </si>
  <si>
    <t>65.6457</t>
  </si>
  <si>
    <t>Avondale</t>
  </si>
  <si>
    <t>CoTa Global</t>
  </si>
  <si>
    <t>cotaglobal.com</t>
  </si>
  <si>
    <t>65.6109</t>
  </si>
  <si>
    <t>Scalar</t>
  </si>
  <si>
    <t>scalar.io</t>
  </si>
  <si>
    <t>65.5934</t>
  </si>
  <si>
    <t>Pro Mach</t>
  </si>
  <si>
    <t>promachbuilt.com</t>
  </si>
  <si>
    <t>872.1 Million</t>
  </si>
  <si>
    <t>65.5756</t>
  </si>
  <si>
    <t>Fakhoury Global Immigration</t>
  </si>
  <si>
    <t>employmentimmigration.com</t>
  </si>
  <si>
    <t>65.5692</t>
  </si>
  <si>
    <t>Kenway Consulting</t>
  </si>
  <si>
    <t>http://kenwayconsulting.com</t>
  </si>
  <si>
    <t>65.5504</t>
  </si>
  <si>
    <t>Avian</t>
  </si>
  <si>
    <t>http://avian.com</t>
  </si>
  <si>
    <t>43.4 Million</t>
  </si>
  <si>
    <t>65.5446</t>
  </si>
  <si>
    <t>Trinity Solar</t>
  </si>
  <si>
    <t>trinity-solar.com</t>
  </si>
  <si>
    <t>275.4 Million</t>
  </si>
  <si>
    <t>65.5212</t>
  </si>
  <si>
    <t>Wall</t>
  </si>
  <si>
    <t>Relevant Web Strategies</t>
  </si>
  <si>
    <t>trupar.com</t>
  </si>
  <si>
    <t>65.5187</t>
  </si>
  <si>
    <t>Ingo Money</t>
  </si>
  <si>
    <t>ingomoney.com</t>
  </si>
  <si>
    <t>65.5081</t>
  </si>
  <si>
    <t>Aegis Law</t>
  </si>
  <si>
    <t>http://aegislaw.com</t>
  </si>
  <si>
    <t>65.508</t>
  </si>
  <si>
    <t>Frontenac</t>
  </si>
  <si>
    <t>Azimuth</t>
  </si>
  <si>
    <t>azimuth-corp.com</t>
  </si>
  <si>
    <t>65.4605</t>
  </si>
  <si>
    <t>Sriven Technologies</t>
  </si>
  <si>
    <t>http://sriventech.com</t>
  </si>
  <si>
    <t>65.435</t>
  </si>
  <si>
    <t>ASHBURN</t>
  </si>
  <si>
    <t>Bernard Health</t>
  </si>
  <si>
    <t>bernardhealth.com</t>
  </si>
  <si>
    <t>65.4059</t>
  </si>
  <si>
    <t>Summit Wealth Group</t>
  </si>
  <si>
    <t>summitwealthgroup.com</t>
  </si>
  <si>
    <t>65.3965</t>
  </si>
  <si>
    <t>Vantage Point</t>
  </si>
  <si>
    <t>vpcinnovations.com</t>
  </si>
  <si>
    <t>65.3397</t>
  </si>
  <si>
    <t>kenosha</t>
  </si>
  <si>
    <t>Path Interactive</t>
  </si>
  <si>
    <t>pathinteractive.com</t>
  </si>
  <si>
    <t>65.2973</t>
  </si>
  <si>
    <t>Ameex Technologies</t>
  </si>
  <si>
    <t>http://ameexusa.com</t>
  </si>
  <si>
    <t>65.2888</t>
  </si>
  <si>
    <t>Highlands Residential Mortgage</t>
  </si>
  <si>
    <t>highlandsmortgage.com</t>
  </si>
  <si>
    <t>65.2658</t>
  </si>
  <si>
    <t>Q Ship USA</t>
  </si>
  <si>
    <t>qshipusa.com</t>
  </si>
  <si>
    <t>65.2393</t>
  </si>
  <si>
    <t>Premier Automation</t>
  </si>
  <si>
    <t>premierautomation.com</t>
  </si>
  <si>
    <t>65.2339</t>
  </si>
  <si>
    <t>Monroeville</t>
  </si>
  <si>
    <t>Source Alliance Network</t>
  </si>
  <si>
    <t>sourcealliance.net</t>
  </si>
  <si>
    <t>65.2206</t>
  </si>
  <si>
    <t>TicketManager</t>
  </si>
  <si>
    <t>ticketmanager.com</t>
  </si>
  <si>
    <t>65.1876</t>
  </si>
  <si>
    <t>Guaranteed Rate</t>
  </si>
  <si>
    <t>rate.com</t>
  </si>
  <si>
    <t>802.6 Million</t>
  </si>
  <si>
    <t>65.1864</t>
  </si>
  <si>
    <t>Poetic Systems</t>
  </si>
  <si>
    <t>poetic.io</t>
  </si>
  <si>
    <t>65.1019</t>
  </si>
  <si>
    <t>Equator Coffees</t>
  </si>
  <si>
    <t>equatorcoffees.com</t>
  </si>
  <si>
    <t>65.0602</t>
  </si>
  <si>
    <t>Supreme Resources</t>
  </si>
  <si>
    <t>supremeresources.com</t>
  </si>
  <si>
    <t>99.3 Million</t>
  </si>
  <si>
    <t>65.0325</t>
  </si>
  <si>
    <t>Fuel Talent</t>
  </si>
  <si>
    <t>fueltalent.com</t>
  </si>
  <si>
    <t>65.0247</t>
  </si>
  <si>
    <t>United Real Estate Group</t>
  </si>
  <si>
    <t>ure-group.com</t>
  </si>
  <si>
    <t>41.5 Million</t>
  </si>
  <si>
    <t>65.0214</t>
  </si>
  <si>
    <t>JW Construction</t>
  </si>
  <si>
    <t>jwconstructioninc.com</t>
  </si>
  <si>
    <t>64.9986</t>
  </si>
  <si>
    <t>Intercare Therapy</t>
  </si>
  <si>
    <t>intercaretherapy.com</t>
  </si>
  <si>
    <t>64.9542</t>
  </si>
  <si>
    <t>Bizzell Corporation</t>
  </si>
  <si>
    <t>bizzellcorp.com</t>
  </si>
  <si>
    <t>64.9446</t>
  </si>
  <si>
    <t>Right Height Manufacturing</t>
  </si>
  <si>
    <t>http://rightheightmfg.com</t>
  </si>
  <si>
    <t>64.8979</t>
  </si>
  <si>
    <t>Manchester</t>
  </si>
  <si>
    <t>Special Aerospace Services</t>
  </si>
  <si>
    <t>specialaerospaceservices.com</t>
  </si>
  <si>
    <t>64.8856</t>
  </si>
  <si>
    <t>BM2 Freight Services</t>
  </si>
  <si>
    <t>bm2freight.com</t>
  </si>
  <si>
    <t>64.8569</t>
  </si>
  <si>
    <t>PMA</t>
  </si>
  <si>
    <t>printmgt.com</t>
  </si>
  <si>
    <t>64.8537</t>
  </si>
  <si>
    <t>Compass Self Storage</t>
  </si>
  <si>
    <t>compassselfstorage.com</t>
  </si>
  <si>
    <t>62.5 Million</t>
  </si>
  <si>
    <t>64.8392</t>
  </si>
  <si>
    <t>The Woodhouse Day Spas</t>
  </si>
  <si>
    <t>woodhousespas.com</t>
  </si>
  <si>
    <t>64.8347</t>
  </si>
  <si>
    <t>Victoria</t>
  </si>
  <si>
    <t>A&amp;P Air Conditioning</t>
  </si>
  <si>
    <t>apairconditioning.com</t>
  </si>
  <si>
    <t>64.8151</t>
  </si>
  <si>
    <t>Myriad360</t>
  </si>
  <si>
    <t>myriad360.com</t>
  </si>
  <si>
    <t>151.4 Million</t>
  </si>
  <si>
    <t>64.8031</t>
  </si>
  <si>
    <t>ZZPerformance</t>
  </si>
  <si>
    <t>zzperformance.com</t>
  </si>
  <si>
    <t>64.7677</t>
  </si>
  <si>
    <t>Wyoming</t>
  </si>
  <si>
    <t>TengoInternet</t>
  </si>
  <si>
    <t>tengointernet.com</t>
  </si>
  <si>
    <t>64.7597</t>
  </si>
  <si>
    <t>Spoke Marketing</t>
  </si>
  <si>
    <t>spokemarketing.com</t>
  </si>
  <si>
    <t>64.7556</t>
  </si>
  <si>
    <t>St. Louis MO</t>
  </si>
  <si>
    <t>The Signature Real Estate Companies</t>
  </si>
  <si>
    <t>signaturerealestatecompanies.com</t>
  </si>
  <si>
    <t>64.7332</t>
  </si>
  <si>
    <t>Dreamclinic</t>
  </si>
  <si>
    <t>dreamclinic.com</t>
  </si>
  <si>
    <t>64.629</t>
  </si>
  <si>
    <t>PeopleG2</t>
  </si>
  <si>
    <t>peopleg2.com</t>
  </si>
  <si>
    <t>64.607</t>
  </si>
  <si>
    <t>Involta</t>
  </si>
  <si>
    <t>involta.com</t>
  </si>
  <si>
    <t>64.5962</t>
  </si>
  <si>
    <t>All Safe Industries</t>
  </si>
  <si>
    <t>allsafeindustries.com</t>
  </si>
  <si>
    <t>64.5888</t>
  </si>
  <si>
    <t>Law Offices of Anidjar</t>
  </si>
  <si>
    <t>anidjarlevine.com</t>
  </si>
  <si>
    <t>64.5531</t>
  </si>
  <si>
    <t>3Pillar Global</t>
  </si>
  <si>
    <t>3pillarglobal.com</t>
  </si>
  <si>
    <t>53.7 Million</t>
  </si>
  <si>
    <t>64.5387</t>
  </si>
  <si>
    <t>Double Good</t>
  </si>
  <si>
    <t>doublegood.com</t>
  </si>
  <si>
    <t>64.5156</t>
  </si>
  <si>
    <t>Burr Ridge</t>
  </si>
  <si>
    <t>Ascend Staffing</t>
  </si>
  <si>
    <t>ascendstaffing.com</t>
  </si>
  <si>
    <t>73.7 Million</t>
  </si>
  <si>
    <t>64.4826</t>
  </si>
  <si>
    <t>North Salt Lake</t>
  </si>
  <si>
    <t>PICS ITech</t>
  </si>
  <si>
    <t>pics-itech.com</t>
  </si>
  <si>
    <t>64.3773</t>
  </si>
  <si>
    <t>Mt. Holly</t>
  </si>
  <si>
    <t>Thermal-Vac Technology</t>
  </si>
  <si>
    <t>thermalvac.com</t>
  </si>
  <si>
    <t>64.3451</t>
  </si>
  <si>
    <t>Convergence Consulting Group</t>
  </si>
  <si>
    <t>ccganalytics.com</t>
  </si>
  <si>
    <t>64.3259</t>
  </si>
  <si>
    <t>Rendition Infosec</t>
  </si>
  <si>
    <t>rsec.us</t>
  </si>
  <si>
    <t>64.3139</t>
  </si>
  <si>
    <t>Organicix</t>
  </si>
  <si>
    <t>davincivaporizer.com</t>
  </si>
  <si>
    <t>64.3033</t>
  </si>
  <si>
    <t>Sunny Days In-Home Care</t>
  </si>
  <si>
    <t>sunnydaysinhomecare.com</t>
  </si>
  <si>
    <t>64.2837</t>
  </si>
  <si>
    <t>McMurray</t>
  </si>
  <si>
    <t>Flowing Wells Landscape</t>
  </si>
  <si>
    <t>flowingwells.com</t>
  </si>
  <si>
    <t>64.2155</t>
  </si>
  <si>
    <t>Kinetix</t>
  </si>
  <si>
    <t>kinetixfire.com</t>
  </si>
  <si>
    <t>64.1511</t>
  </si>
  <si>
    <t>Boothwyn</t>
  </si>
  <si>
    <t>TradeTec Skyline</t>
  </si>
  <si>
    <t>skylinetradetec.com</t>
  </si>
  <si>
    <t>64.1389</t>
  </si>
  <si>
    <t>Financial Carrier Services</t>
  </si>
  <si>
    <t>financialcarrierservices.com</t>
  </si>
  <si>
    <t>64.1223</t>
  </si>
  <si>
    <t>Abacus Group</t>
  </si>
  <si>
    <t>abacusgroupllc.com</t>
  </si>
  <si>
    <t>64.1191</t>
  </si>
  <si>
    <t>Educere</t>
  </si>
  <si>
    <t>educere.net</t>
  </si>
  <si>
    <t>64.1139</t>
  </si>
  <si>
    <t>Silicus Technologies</t>
  </si>
  <si>
    <t>silicus.com</t>
  </si>
  <si>
    <t>64.1073</t>
  </si>
  <si>
    <t>SS Industries</t>
  </si>
  <si>
    <t>ss.industries</t>
  </si>
  <si>
    <t>64.0788</t>
  </si>
  <si>
    <t>COLLEGEVILLE</t>
  </si>
  <si>
    <t>IDS International Government Services</t>
  </si>
  <si>
    <t>idsinternational.com</t>
  </si>
  <si>
    <t>64.0436</t>
  </si>
  <si>
    <t>Windsong Productions</t>
  </si>
  <si>
    <t>windsongpro.com</t>
  </si>
  <si>
    <t>64.0324</t>
  </si>
  <si>
    <t>Insight Technology Solutions</t>
  </si>
  <si>
    <t>insighttsi.com</t>
  </si>
  <si>
    <t>63.9893</t>
  </si>
  <si>
    <t>RxLogix Corporation</t>
  </si>
  <si>
    <t>rxlogix.com</t>
  </si>
  <si>
    <t>63.933</t>
  </si>
  <si>
    <t>Netsertive</t>
  </si>
  <si>
    <t>netsertive.com</t>
  </si>
  <si>
    <t>63.9256</t>
  </si>
  <si>
    <t>Hooten Construction</t>
  </si>
  <si>
    <t>hootenconstruction.com</t>
  </si>
  <si>
    <t>63.9217</t>
  </si>
  <si>
    <t>Angler Construction</t>
  </si>
  <si>
    <t>anglerco.com</t>
  </si>
  <si>
    <t>63.8786</t>
  </si>
  <si>
    <t>A-Tech Consulting</t>
  </si>
  <si>
    <t>atechinc.net</t>
  </si>
  <si>
    <t>63.8688</t>
  </si>
  <si>
    <t>Transport Express</t>
  </si>
  <si>
    <t>transportexpress.com</t>
  </si>
  <si>
    <t>63.8643</t>
  </si>
  <si>
    <t>Force Marketing</t>
  </si>
  <si>
    <t>forcemktg.com</t>
  </si>
  <si>
    <t>63.8268</t>
  </si>
  <si>
    <t>Avizion Technologies Group Company</t>
  </si>
  <si>
    <t>bct-corp.com</t>
  </si>
  <si>
    <t>63.8155</t>
  </si>
  <si>
    <t>Atlantic Blowers</t>
  </si>
  <si>
    <t>http://atlanticblowers.com</t>
  </si>
  <si>
    <t>63.7573</t>
  </si>
  <si>
    <t>Vanguard Fire Systems</t>
  </si>
  <si>
    <t>vgfire.com</t>
  </si>
  <si>
    <t>63.7531</t>
  </si>
  <si>
    <t>Pflugerville</t>
  </si>
  <si>
    <t>Seeking Health</t>
  </si>
  <si>
    <t>seekinghealth.com</t>
  </si>
  <si>
    <t>63.7429</t>
  </si>
  <si>
    <t>Customized Energy Solutions</t>
  </si>
  <si>
    <t>ces-ltd.com</t>
  </si>
  <si>
    <t>42.6 Million</t>
  </si>
  <si>
    <t>63.718</t>
  </si>
  <si>
    <t>TM5 Properties</t>
  </si>
  <si>
    <t>tm5properties.com</t>
  </si>
  <si>
    <t>63.714</t>
  </si>
  <si>
    <t>Ctems</t>
  </si>
  <si>
    <t>http://ctems-inc.com</t>
  </si>
  <si>
    <t>63.6505</t>
  </si>
  <si>
    <t>Milpitas</t>
  </si>
  <si>
    <t>Palmer Signs</t>
  </si>
  <si>
    <t>palmersigns.com</t>
  </si>
  <si>
    <t>63.615</t>
  </si>
  <si>
    <t>PrimeRevenue</t>
  </si>
  <si>
    <t>primerevenue.com</t>
  </si>
  <si>
    <t>34.3 Million</t>
  </si>
  <si>
    <t>63.5816</t>
  </si>
  <si>
    <t>Morton</t>
  </si>
  <si>
    <t>themortonway.com</t>
  </si>
  <si>
    <t>63.5428</t>
  </si>
  <si>
    <t>OPAV</t>
  </si>
  <si>
    <t>op-av.com</t>
  </si>
  <si>
    <t>63.5345</t>
  </si>
  <si>
    <t>Triangle Insights Group</t>
  </si>
  <si>
    <t>triangleinsightsgroup.com</t>
  </si>
  <si>
    <t>63.5118</t>
  </si>
  <si>
    <t>180 Engineering</t>
  </si>
  <si>
    <t>180engineering.com</t>
  </si>
  <si>
    <t>63.3568</t>
  </si>
  <si>
    <t>Lisle</t>
  </si>
  <si>
    <t>Powertrain Products</t>
  </si>
  <si>
    <t>powertrainproducts.net</t>
  </si>
  <si>
    <t>63.3308</t>
  </si>
  <si>
    <t>Stevensville</t>
  </si>
  <si>
    <t>Comfort Supply</t>
  </si>
  <si>
    <t>csipgh.com</t>
  </si>
  <si>
    <t>63.324</t>
  </si>
  <si>
    <t>Oasis Turf &amp; Tree</t>
  </si>
  <si>
    <t>http://oasisturf.com</t>
  </si>
  <si>
    <t>63.3052</t>
  </si>
  <si>
    <t>Apex HCM</t>
  </si>
  <si>
    <t>apexhcm.com</t>
  </si>
  <si>
    <t>63.2874</t>
  </si>
  <si>
    <t>eTek IT Services</t>
  </si>
  <si>
    <t>etekit.com</t>
  </si>
  <si>
    <t>63.2582</t>
  </si>
  <si>
    <t>10Pearls</t>
  </si>
  <si>
    <t>http://10pearls.com</t>
  </si>
  <si>
    <t>63.2355</t>
  </si>
  <si>
    <t>Factory Expo Home Centers</t>
  </si>
  <si>
    <t>factoryexpohomes.com</t>
  </si>
  <si>
    <t>96.4 Million</t>
  </si>
  <si>
    <t>63.2245</t>
  </si>
  <si>
    <t>Kidd Roofing</t>
  </si>
  <si>
    <t>kiddroof.com</t>
  </si>
  <si>
    <t>41.6 Million</t>
  </si>
  <si>
    <t>63.198</t>
  </si>
  <si>
    <t>Advanced Electronic Designs</t>
  </si>
  <si>
    <t>aed.pro</t>
  </si>
  <si>
    <t>63.1891</t>
  </si>
  <si>
    <t>Brewer &amp; Stratton Property Management</t>
  </si>
  <si>
    <t>brewerstrattonpm.com</t>
  </si>
  <si>
    <t>63.1838</t>
  </si>
  <si>
    <t>Americorp-The Matt Laricy Group</t>
  </si>
  <si>
    <t>mattlaricygroup.com</t>
  </si>
  <si>
    <t>63.1646</t>
  </si>
  <si>
    <t>SBC Contractors</t>
  </si>
  <si>
    <t>sbccontractors.com</t>
  </si>
  <si>
    <t>63.1469</t>
  </si>
  <si>
    <t>Artful Living</t>
  </si>
  <si>
    <t>artfulliving.com</t>
  </si>
  <si>
    <t>63.107</t>
  </si>
  <si>
    <t>Crepes a Latte</t>
  </si>
  <si>
    <t>crepesalatte.com</t>
  </si>
  <si>
    <t>63.0906</t>
  </si>
  <si>
    <t>MCCi</t>
  </si>
  <si>
    <t>mccinnovations.com</t>
  </si>
  <si>
    <t>63.0317</t>
  </si>
  <si>
    <t>International Van Lines ( Ocean Star International )</t>
  </si>
  <si>
    <t>internationalvanlines.com</t>
  </si>
  <si>
    <t>63.017</t>
  </si>
  <si>
    <t>LuminFire</t>
  </si>
  <si>
    <t>luminfire.com</t>
  </si>
  <si>
    <t>62.9928</t>
  </si>
  <si>
    <t>Liquid Web</t>
  </si>
  <si>
    <t>http://liquidweb.com</t>
  </si>
  <si>
    <t>62.9768</t>
  </si>
  <si>
    <t>Sustainable Supply</t>
  </si>
  <si>
    <t>sustainablesupply.com</t>
  </si>
  <si>
    <t>62.9677</t>
  </si>
  <si>
    <t>EmpireWorks</t>
  </si>
  <si>
    <t>empireworks.com</t>
  </si>
  <si>
    <t>62.8606</t>
  </si>
  <si>
    <t>Fresh Concepts</t>
  </si>
  <si>
    <t>freshconceptsinc.com</t>
  </si>
  <si>
    <t>62.8573</t>
  </si>
  <si>
    <t>Murrieta</t>
  </si>
  <si>
    <t>Highwire Public Relations</t>
  </si>
  <si>
    <t>highwirepr.com</t>
  </si>
  <si>
    <t>62.8264</t>
  </si>
  <si>
    <t>C&amp;H Baseball</t>
  </si>
  <si>
    <t>chbaseball.com</t>
  </si>
  <si>
    <t>62.822</t>
  </si>
  <si>
    <t>Lakewood Ranch</t>
  </si>
  <si>
    <t>OVM Financial</t>
  </si>
  <si>
    <t>http://ovmfinancial.com</t>
  </si>
  <si>
    <t>62.7933</t>
  </si>
  <si>
    <t>Biotech X-ray</t>
  </si>
  <si>
    <t>biotechxray.com</t>
  </si>
  <si>
    <t>62.769</t>
  </si>
  <si>
    <t>IntraLogic Solutions</t>
  </si>
  <si>
    <t>intralogicsolutions.com</t>
  </si>
  <si>
    <t>62.7528</t>
  </si>
  <si>
    <t>Massapequa</t>
  </si>
  <si>
    <t>Invariant</t>
  </si>
  <si>
    <t>invariantgr.com</t>
  </si>
  <si>
    <t>62.7131</t>
  </si>
  <si>
    <t>TargetX.com</t>
  </si>
  <si>
    <t>targetx.com</t>
  </si>
  <si>
    <t>62.6784</t>
  </si>
  <si>
    <t>ForceBrands</t>
  </si>
  <si>
    <t>forcebrands.com</t>
  </si>
  <si>
    <t>62.678</t>
  </si>
  <si>
    <t>Safety Management Group</t>
  </si>
  <si>
    <t>safetymanagementgroup.com</t>
  </si>
  <si>
    <t>62.6689</t>
  </si>
  <si>
    <t>Total Quality Logistics</t>
  </si>
  <si>
    <t>tql.com</t>
  </si>
  <si>
    <t>3.6 Billion</t>
  </si>
  <si>
    <t>62.6468</t>
  </si>
  <si>
    <t>Pure Financial Advisors</t>
  </si>
  <si>
    <t>purefinancial.com</t>
  </si>
  <si>
    <t>62.6413</t>
  </si>
  <si>
    <t>LINX</t>
  </si>
  <si>
    <t>teamlinx.com</t>
  </si>
  <si>
    <t>62.5901</t>
  </si>
  <si>
    <t>AvroKO</t>
  </si>
  <si>
    <t>http://avroko.com</t>
  </si>
  <si>
    <t>62.5227</t>
  </si>
  <si>
    <t>Morrow Family Medicine</t>
  </si>
  <si>
    <t>morrowfammed.com</t>
  </si>
  <si>
    <t>62.5159</t>
  </si>
  <si>
    <t>ExpoMarketing Group</t>
  </si>
  <si>
    <t>expomarketing.com</t>
  </si>
  <si>
    <t>62.5038</t>
  </si>
  <si>
    <t>The Denzel Group</t>
  </si>
  <si>
    <t>thedenzelgroup.com</t>
  </si>
  <si>
    <t>62.4975</t>
  </si>
  <si>
    <t>Rock Solid Stabilization</t>
  </si>
  <si>
    <t>rocksolidstabilization.com</t>
  </si>
  <si>
    <t>62.4633</t>
  </si>
  <si>
    <t>Genoa City</t>
  </si>
  <si>
    <t>Brewer Enterprises</t>
  </si>
  <si>
    <t>brewercompanies.com</t>
  </si>
  <si>
    <t>62.4551</t>
  </si>
  <si>
    <t>SoftClouds</t>
  </si>
  <si>
    <t>softclouds.com</t>
  </si>
  <si>
    <t>62.445</t>
  </si>
  <si>
    <t>SwipeClock</t>
  </si>
  <si>
    <t>swipeclock.com</t>
  </si>
  <si>
    <t>62.4128</t>
  </si>
  <si>
    <t>Ntiva</t>
  </si>
  <si>
    <t>ntiva.com</t>
  </si>
  <si>
    <t>62.4047</t>
  </si>
  <si>
    <t>Infinite Windows</t>
  </si>
  <si>
    <t>http://infinitewindows.com</t>
  </si>
  <si>
    <t>62.3695</t>
  </si>
  <si>
    <t>Quantum Workplace</t>
  </si>
  <si>
    <t>quantumworkplace.com</t>
  </si>
  <si>
    <t>62.3545</t>
  </si>
  <si>
    <t>MuniciPAY</t>
  </si>
  <si>
    <t>municipay.com</t>
  </si>
  <si>
    <t>62.3391</t>
  </si>
  <si>
    <t>Primary Staffing</t>
  </si>
  <si>
    <t>primary-staffing.net</t>
  </si>
  <si>
    <t>62.2797</t>
  </si>
  <si>
    <t>Pyramid Technologies</t>
  </si>
  <si>
    <t>pyramidacceptors.com</t>
  </si>
  <si>
    <t>62.2093</t>
  </si>
  <si>
    <t>The Credit Pros</t>
  </si>
  <si>
    <t>thecreditpros.com</t>
  </si>
  <si>
    <t>62.118</t>
  </si>
  <si>
    <t>Americollect</t>
  </si>
  <si>
    <t>americollect.com</t>
  </si>
  <si>
    <t>62.0759</t>
  </si>
  <si>
    <t>Manitowoc</t>
  </si>
  <si>
    <t>Nexgrill Industries</t>
  </si>
  <si>
    <t>nexgrill.com</t>
  </si>
  <si>
    <t>203.7 Million</t>
  </si>
  <si>
    <t>62.0574</t>
  </si>
  <si>
    <t>ccorpusa.com</t>
  </si>
  <si>
    <t>166.4 Million</t>
  </si>
  <si>
    <t>62.0528</t>
  </si>
  <si>
    <t>Pinnacle Lodging</t>
  </si>
  <si>
    <t>pinnaclelodging.com</t>
  </si>
  <si>
    <t>62.0379</t>
  </si>
  <si>
    <t>HazTek</t>
  </si>
  <si>
    <t>haztekinc.com</t>
  </si>
  <si>
    <t>62.0362</t>
  </si>
  <si>
    <t>Sentinel Security Solutions</t>
  </si>
  <si>
    <t>sentinelsecuritysolutions.com</t>
  </si>
  <si>
    <t>62.0283</t>
  </si>
  <si>
    <t>Grover Beach</t>
  </si>
  <si>
    <t>Streamline Publishing</t>
  </si>
  <si>
    <t>streamlinepublishing.com</t>
  </si>
  <si>
    <t>61.9777</t>
  </si>
  <si>
    <t>J.C. Restoration</t>
  </si>
  <si>
    <t>jcr24.com</t>
  </si>
  <si>
    <t>61.955</t>
  </si>
  <si>
    <t>Julianna Rae</t>
  </si>
  <si>
    <t>juliannarae.com</t>
  </si>
  <si>
    <t>61.9375</t>
  </si>
  <si>
    <t>Landscape Workshop</t>
  </si>
  <si>
    <t>landscapeworkshop.com</t>
  </si>
  <si>
    <t>41.7 Million</t>
  </si>
  <si>
    <t>61.8986</t>
  </si>
  <si>
    <t>Sacramento Rack and Shelving</t>
  </si>
  <si>
    <t>rackandshelving.com</t>
  </si>
  <si>
    <t>61.8804</t>
  </si>
  <si>
    <t>TouchSource</t>
  </si>
  <si>
    <t>touchsource.com</t>
  </si>
  <si>
    <t>61.8637</t>
  </si>
  <si>
    <t>MSC Development</t>
  </si>
  <si>
    <t>brighterimagelab.com</t>
  </si>
  <si>
    <t>61.8412</t>
  </si>
  <si>
    <t>Innovative Office Solutions</t>
  </si>
  <si>
    <t>innovativeos.com</t>
  </si>
  <si>
    <t>141.4 Million</t>
  </si>
  <si>
    <t>61.8238</t>
  </si>
  <si>
    <t>Burnsville</t>
  </si>
  <si>
    <t>VHA Prepaid Wireless</t>
  </si>
  <si>
    <t>vhacorp.com</t>
  </si>
  <si>
    <t>349.9 Million</t>
  </si>
  <si>
    <t>61.7994</t>
  </si>
  <si>
    <t>Diamond Bar</t>
  </si>
  <si>
    <t>ARG - AgentHR Recruiting Group</t>
  </si>
  <si>
    <t>http://argbackoffice.com</t>
  </si>
  <si>
    <t>61.7955</t>
  </si>
  <si>
    <t>TruTech Tools</t>
  </si>
  <si>
    <t>trutechtools.com</t>
  </si>
  <si>
    <t>61.7463</t>
  </si>
  <si>
    <t>Mogadore</t>
  </si>
  <si>
    <t>Peterman Heating, Cooling &amp; Plumbing</t>
  </si>
  <si>
    <t>petermanhvac.com</t>
  </si>
  <si>
    <t>61.7196</t>
  </si>
  <si>
    <t>Secure Medical</t>
  </si>
  <si>
    <t>securemedical.com</t>
  </si>
  <si>
    <t>61.6907</t>
  </si>
  <si>
    <t>tempe</t>
  </si>
  <si>
    <t>Klemchuk</t>
  </si>
  <si>
    <t>http://klemchuk.com</t>
  </si>
  <si>
    <t>61.6037</t>
  </si>
  <si>
    <t>SunDance Marketing Solutions</t>
  </si>
  <si>
    <t>sundanceusa.com</t>
  </si>
  <si>
    <t>61.6015</t>
  </si>
  <si>
    <t>Accellis Technology Group</t>
  </si>
  <si>
    <t>accellis.com</t>
  </si>
  <si>
    <t>61.5656</t>
  </si>
  <si>
    <t>Dana's Bakery</t>
  </si>
  <si>
    <t>danasbakery.com</t>
  </si>
  <si>
    <t>61.5447</t>
  </si>
  <si>
    <t>South Hackensack</t>
  </si>
  <si>
    <t>Northside Tool Rental</t>
  </si>
  <si>
    <t>northsidetoolrental.com</t>
  </si>
  <si>
    <t>61.5419</t>
  </si>
  <si>
    <t>Precision Laser Services</t>
  </si>
  <si>
    <t>plsmfg.com</t>
  </si>
  <si>
    <t>61.5413</t>
  </si>
  <si>
    <t>Softworld</t>
  </si>
  <si>
    <t>softworldinc.com</t>
  </si>
  <si>
    <t>61.5164</t>
  </si>
  <si>
    <t>Neogov</t>
  </si>
  <si>
    <t>http://neogov.com</t>
  </si>
  <si>
    <t>61.4874</t>
  </si>
  <si>
    <t>Meeting Tomorrow</t>
  </si>
  <si>
    <t>meetingtomorrow.com</t>
  </si>
  <si>
    <t>61.4717</t>
  </si>
  <si>
    <t>Trilliant Surgical</t>
  </si>
  <si>
    <t>trilliantsurgical.com</t>
  </si>
  <si>
    <t>61.4461</t>
  </si>
  <si>
    <t>MedSource</t>
  </si>
  <si>
    <t>medsource.com</t>
  </si>
  <si>
    <t>61.4344</t>
  </si>
  <si>
    <t>TechMD</t>
  </si>
  <si>
    <t>techmd.com</t>
  </si>
  <si>
    <t>61.4322</t>
  </si>
  <si>
    <t>South Coast Metro</t>
  </si>
  <si>
    <t>Dynamic Systems</t>
  </si>
  <si>
    <t>dynamicsystemsinc.com</t>
  </si>
  <si>
    <t>201.1 Million</t>
  </si>
  <si>
    <t>61.4012</t>
  </si>
  <si>
    <t>OPYS</t>
  </si>
  <si>
    <t>opys.com</t>
  </si>
  <si>
    <t>61.359</t>
  </si>
  <si>
    <t>The Copley Consulting Group</t>
  </si>
  <si>
    <t>copleycg.com</t>
  </si>
  <si>
    <t>61.3019</t>
  </si>
  <si>
    <t>Clickstop</t>
  </si>
  <si>
    <t>clickstop.com</t>
  </si>
  <si>
    <t>61.2981</t>
  </si>
  <si>
    <t>Weatherly Asset Management</t>
  </si>
  <si>
    <t>http://weatherlyassetmgt.com</t>
  </si>
  <si>
    <t>Del Mar</t>
  </si>
  <si>
    <t>Internet Creations</t>
  </si>
  <si>
    <t>internetcreations.com</t>
  </si>
  <si>
    <t>61.2342</t>
  </si>
  <si>
    <t>RebelMouse</t>
  </si>
  <si>
    <t>rebelmouse.com</t>
  </si>
  <si>
    <t>61.2127</t>
  </si>
  <si>
    <t>Goldenhelix</t>
  </si>
  <si>
    <t>goldenhelix.com</t>
  </si>
  <si>
    <t>61.1315</t>
  </si>
  <si>
    <t>InfoWorks</t>
  </si>
  <si>
    <t>infoworks-tn.com</t>
  </si>
  <si>
    <t>61.0998</t>
  </si>
  <si>
    <t>Motivworks</t>
  </si>
  <si>
    <t>motivworks.com</t>
  </si>
  <si>
    <t>61.0934</t>
  </si>
  <si>
    <t>American Painting &amp; Renovations</t>
  </si>
  <si>
    <t>amerapaint.com</t>
  </si>
  <si>
    <t>61.0438</t>
  </si>
  <si>
    <t>Common Angle</t>
  </si>
  <si>
    <t>commonangle.com</t>
  </si>
  <si>
    <t>60.9663</t>
  </si>
  <si>
    <t>Petoskey</t>
  </si>
  <si>
    <t>Carpet Source</t>
  </si>
  <si>
    <t>csowp.com</t>
  </si>
  <si>
    <t>60.9597</t>
  </si>
  <si>
    <t>WINTER PARK</t>
  </si>
  <si>
    <t>Annex Wealth Management</t>
  </si>
  <si>
    <t>annexwealth.com</t>
  </si>
  <si>
    <t>60.9441</t>
  </si>
  <si>
    <t>Elm Grove</t>
  </si>
  <si>
    <t>Modern Technology Solutions</t>
  </si>
  <si>
    <t>mtsi-va.com</t>
  </si>
  <si>
    <t>213.2 Million</t>
  </si>
  <si>
    <t>60.9418</t>
  </si>
  <si>
    <t>Carolinas IT</t>
  </si>
  <si>
    <t>carolinasit.com</t>
  </si>
  <si>
    <t>60.9309</t>
  </si>
  <si>
    <t>Consolidated Asset Recovery Systems</t>
  </si>
  <si>
    <t>ez-recovery.com</t>
  </si>
  <si>
    <t>60.9306</t>
  </si>
  <si>
    <t>MDG Connected Solutions</t>
  </si>
  <si>
    <t>5gstore.com</t>
  </si>
  <si>
    <t>60.9268</t>
  </si>
  <si>
    <t>Crystal Lake</t>
  </si>
  <si>
    <t>Park Square Homes</t>
  </si>
  <si>
    <t>parksquarehomes.com</t>
  </si>
  <si>
    <t>60.9029</t>
  </si>
  <si>
    <t>Benchmark Realty</t>
  </si>
  <si>
    <t>benchmarkrealtytn.com</t>
  </si>
  <si>
    <t>64.9 Million</t>
  </si>
  <si>
    <t>60.8143</t>
  </si>
  <si>
    <t>BravoTECH</t>
  </si>
  <si>
    <t>bravotech.com</t>
  </si>
  <si>
    <t>60.812</t>
  </si>
  <si>
    <t>Butters Construction &amp; Development</t>
  </si>
  <si>
    <t>butters.com</t>
  </si>
  <si>
    <t>60.8118</t>
  </si>
  <si>
    <t>Coconut Creek</t>
  </si>
  <si>
    <t>XpoSolutions</t>
  </si>
  <si>
    <t>myxpos.com</t>
  </si>
  <si>
    <t>60.7935</t>
  </si>
  <si>
    <t>S. Bravo Systems</t>
  </si>
  <si>
    <t>sbravo.com</t>
  </si>
  <si>
    <t>60.754</t>
  </si>
  <si>
    <t>K. Parks Consulting</t>
  </si>
  <si>
    <t>kparksconsulting.com</t>
  </si>
  <si>
    <t>60.7438</t>
  </si>
  <si>
    <t>W.A. Smith Financial Group</t>
  </si>
  <si>
    <t>wasmithfinancial.com</t>
  </si>
  <si>
    <t>60.7395</t>
  </si>
  <si>
    <t>Sandusky</t>
  </si>
  <si>
    <t>Just Ryt Foods</t>
  </si>
  <si>
    <t>amazon.com/giustosapore</t>
  </si>
  <si>
    <t>60.6922</t>
  </si>
  <si>
    <t>Van Horn Law Group, PA</t>
  </si>
  <si>
    <t>vanhornlawgroup.com</t>
  </si>
  <si>
    <t>60.6807</t>
  </si>
  <si>
    <t>Five Star Restoration</t>
  </si>
  <si>
    <t>fivestarrestoration.com</t>
  </si>
  <si>
    <t>60.6743</t>
  </si>
  <si>
    <t>Gold River</t>
  </si>
  <si>
    <t>Rapid Response Marketing</t>
  </si>
  <si>
    <t>rapidresponseonline.com</t>
  </si>
  <si>
    <t>60.668</t>
  </si>
  <si>
    <t>Grobstein Teeple</t>
  </si>
  <si>
    <t>gtllp.com</t>
  </si>
  <si>
    <t>60.6282</t>
  </si>
  <si>
    <t>Scalefast</t>
  </si>
  <si>
    <t>scalefast.com</t>
  </si>
  <si>
    <t>60.618</t>
  </si>
  <si>
    <t>J&amp;L Dimensional Services</t>
  </si>
  <si>
    <t>www,j-ldimensional.com</t>
  </si>
  <si>
    <t>60.5524</t>
  </si>
  <si>
    <t>La Porte</t>
  </si>
  <si>
    <t>LSS Life Safety Services</t>
  </si>
  <si>
    <t>lifesafetyservices.com</t>
  </si>
  <si>
    <t>60.5147</t>
  </si>
  <si>
    <t>Cardinal Staffing Services</t>
  </si>
  <si>
    <t>cardinalstaffing.com</t>
  </si>
  <si>
    <t>60.5115</t>
  </si>
  <si>
    <t>Maumee</t>
  </si>
  <si>
    <t>Plumbing &amp; HVAC SEO</t>
  </si>
  <si>
    <t>plumberseo.net</t>
  </si>
  <si>
    <t>60.4976</t>
  </si>
  <si>
    <t>Underground Printing</t>
  </si>
  <si>
    <t>undergroundshirts.com</t>
  </si>
  <si>
    <t>60.4941</t>
  </si>
  <si>
    <t>Bridge Partners</t>
  </si>
  <si>
    <t>http://bridgepartnersconsulting.com</t>
  </si>
  <si>
    <t>60.4456</t>
  </si>
  <si>
    <t>Advent Advisory Group</t>
  </si>
  <si>
    <t>adventadvisorygroup.com</t>
  </si>
  <si>
    <t>60.4391</t>
  </si>
  <si>
    <t>Northport</t>
  </si>
  <si>
    <t>Total Maintenance Services</t>
  </si>
  <si>
    <t>totalservices.org</t>
  </si>
  <si>
    <t>60.4373</t>
  </si>
  <si>
    <t>Toms River</t>
  </si>
  <si>
    <t>Improving</t>
  </si>
  <si>
    <t>improving.com</t>
  </si>
  <si>
    <t>60.4323</t>
  </si>
  <si>
    <t>Corefact</t>
  </si>
  <si>
    <t>corefact.com</t>
  </si>
  <si>
    <t>60.4161</t>
  </si>
  <si>
    <t>Express Corporate Housing</t>
  </si>
  <si>
    <t>expresscorporatehousing.com</t>
  </si>
  <si>
    <t>60.3996</t>
  </si>
  <si>
    <t>Any Lab Test Now</t>
  </si>
  <si>
    <t>anylabtestnow.com</t>
  </si>
  <si>
    <t>60.3868</t>
  </si>
  <si>
    <t>Monster Technology</t>
  </si>
  <si>
    <t>monstertechnology.net</t>
  </si>
  <si>
    <t>60.3462</t>
  </si>
  <si>
    <t>Reliable Pharmaceutical Returns</t>
  </si>
  <si>
    <t>rpreturns.com</t>
  </si>
  <si>
    <t>60.3308</t>
  </si>
  <si>
    <t>Smoothie King</t>
  </si>
  <si>
    <t>smoothiekingfranchise.com</t>
  </si>
  <si>
    <t>60.2828</t>
  </si>
  <si>
    <t>Access Physical Therapy</t>
  </si>
  <si>
    <t>accessphysicaltherapywellness.com</t>
  </si>
  <si>
    <t>60.2549</t>
  </si>
  <si>
    <t>Campbell Hall</t>
  </si>
  <si>
    <t>Exhibitus</t>
  </si>
  <si>
    <t>exhibitus.com</t>
  </si>
  <si>
    <t>60.1943</t>
  </si>
  <si>
    <t>Tucker</t>
  </si>
  <si>
    <t>Scrimmage</t>
  </si>
  <si>
    <t>http://wescrimmage.com</t>
  </si>
  <si>
    <t>60.1754</t>
  </si>
  <si>
    <t>Athaco</t>
  </si>
  <si>
    <t>mainstreetsigns.net</t>
  </si>
  <si>
    <t>60.1699</t>
  </si>
  <si>
    <t>Ontario</t>
  </si>
  <si>
    <t>The Garland Company</t>
  </si>
  <si>
    <t>garlandco.com</t>
  </si>
  <si>
    <t>738.2 Million</t>
  </si>
  <si>
    <t>60.151</t>
  </si>
  <si>
    <t>MD Connect</t>
  </si>
  <si>
    <t>mdconnectinc.com</t>
  </si>
  <si>
    <t>60.0986</t>
  </si>
  <si>
    <t>4 Walls</t>
  </si>
  <si>
    <t>respage.com</t>
  </si>
  <si>
    <t>60.0544</t>
  </si>
  <si>
    <t>Narberth</t>
  </si>
  <si>
    <t>Radiant Plumbing &amp; Air Conditioning</t>
  </si>
  <si>
    <t>radiantplumbing.com</t>
  </si>
  <si>
    <t>60.0436</t>
  </si>
  <si>
    <t>Medicus Healthcare Solutions</t>
  </si>
  <si>
    <t>medicushcs.com</t>
  </si>
  <si>
    <t>193.3 Million</t>
  </si>
  <si>
    <t>60.0349</t>
  </si>
  <si>
    <t>Windham</t>
  </si>
  <si>
    <t>Nassau National Cable</t>
  </si>
  <si>
    <t>http://nassaunationalcable.com</t>
  </si>
  <si>
    <t>59.9934</t>
  </si>
  <si>
    <t>GREAT NECK</t>
  </si>
  <si>
    <t>Duval's Fresh. Local. Seafood.</t>
  </si>
  <si>
    <t>duvalsfls.com</t>
  </si>
  <si>
    <t>59.9912</t>
  </si>
  <si>
    <t>Leigh Marcus | @properties</t>
  </si>
  <si>
    <t>http://leighmarcus.com</t>
  </si>
  <si>
    <t>59.9551</t>
  </si>
  <si>
    <t>Dimensional Innovations</t>
  </si>
  <si>
    <t>dimin.com</t>
  </si>
  <si>
    <t>59.9439</t>
  </si>
  <si>
    <t>United Services Group</t>
  </si>
  <si>
    <t>united-services.com</t>
  </si>
  <si>
    <t>59.9195</t>
  </si>
  <si>
    <t>MGX Copy</t>
  </si>
  <si>
    <t>mgxcopy.com</t>
  </si>
  <si>
    <t>59.8615</t>
  </si>
  <si>
    <t>Well Crafted Wine &amp; Beverage</t>
  </si>
  <si>
    <t>wellcraftedbeverage.com</t>
  </si>
  <si>
    <t>59.8409</t>
  </si>
  <si>
    <t>Intelligent Logistics</t>
  </si>
  <si>
    <t>inlogistics.com</t>
  </si>
  <si>
    <t>59.7791</t>
  </si>
  <si>
    <t>Quaker Window Products</t>
  </si>
  <si>
    <t>quakerwindows.com</t>
  </si>
  <si>
    <t>155.5 Million</t>
  </si>
  <si>
    <t>59.7682</t>
  </si>
  <si>
    <t>Freeburg</t>
  </si>
  <si>
    <t>3nom</t>
  </si>
  <si>
    <t>3nom.com</t>
  </si>
  <si>
    <t>59.7463</t>
  </si>
  <si>
    <t>Teaneck</t>
  </si>
  <si>
    <t>Netropole</t>
  </si>
  <si>
    <t>netropole.com</t>
  </si>
  <si>
    <t>59.7402</t>
  </si>
  <si>
    <t>NorthStar Restoration Services</t>
  </si>
  <si>
    <t>northstarrestorationservices.com</t>
  </si>
  <si>
    <t>59.7255</t>
  </si>
  <si>
    <t>Wausau</t>
  </si>
  <si>
    <t>SciSafe</t>
  </si>
  <si>
    <t>scisafe.com</t>
  </si>
  <si>
    <t>59.717</t>
  </si>
  <si>
    <t>Cranbury</t>
  </si>
  <si>
    <t>Zipline Logistics</t>
  </si>
  <si>
    <t>ziplinelogistics.com</t>
  </si>
  <si>
    <t>59.6952</t>
  </si>
  <si>
    <t>Intellifarms</t>
  </si>
  <si>
    <t>intellifarms.com</t>
  </si>
  <si>
    <t>59.6906</t>
  </si>
  <si>
    <t>Neostek</t>
  </si>
  <si>
    <t>http://neostek.com</t>
  </si>
  <si>
    <t>59.5964</t>
  </si>
  <si>
    <t>Dciny</t>
  </si>
  <si>
    <t>http://dciny.org</t>
  </si>
  <si>
    <t>59.5917</t>
  </si>
  <si>
    <t>ARServices</t>
  </si>
  <si>
    <t>arslimited.com</t>
  </si>
  <si>
    <t>59.5818</t>
  </si>
  <si>
    <t>Black Clover Enterprises</t>
  </si>
  <si>
    <t>blackcloverusa.com</t>
  </si>
  <si>
    <t>59.5499</t>
  </si>
  <si>
    <t>DRAPER</t>
  </si>
  <si>
    <t>Redtail Technology</t>
  </si>
  <si>
    <t>corporate.redtailtechnology.com</t>
  </si>
  <si>
    <t>59.537</t>
  </si>
  <si>
    <t>Quality Mobile Home Services</t>
  </si>
  <si>
    <t>callquality.com</t>
  </si>
  <si>
    <t>59.5177</t>
  </si>
  <si>
    <t>List Partners</t>
  </si>
  <si>
    <t>listpartnersllc.com</t>
  </si>
  <si>
    <t>59.5089</t>
  </si>
  <si>
    <t>Ben Kinney Companies</t>
  </si>
  <si>
    <t>http://benkinneycompanies.com</t>
  </si>
  <si>
    <t>113.3 Million</t>
  </si>
  <si>
    <t>59.4968</t>
  </si>
  <si>
    <t>Applied Imaging</t>
  </si>
  <si>
    <t>appliedimaging.com</t>
  </si>
  <si>
    <t>59.4779</t>
  </si>
  <si>
    <t>Orthopedic Motion</t>
  </si>
  <si>
    <t>orthopedicmotion.com</t>
  </si>
  <si>
    <t>Windhaven Insurance</t>
  </si>
  <si>
    <t>windhaven.com</t>
  </si>
  <si>
    <t>427.6 Million</t>
  </si>
  <si>
    <t>59.4481</t>
  </si>
  <si>
    <t>Advice Media</t>
  </si>
  <si>
    <t>advicemedia.com</t>
  </si>
  <si>
    <t>59.425</t>
  </si>
  <si>
    <t>Park CIty</t>
  </si>
  <si>
    <t>SEAM Group</t>
  </si>
  <si>
    <t>seamgroup.com</t>
  </si>
  <si>
    <t>59.3671</t>
  </si>
  <si>
    <t>Studio Movie Grill</t>
  </si>
  <si>
    <t>studiomoviegrill.com</t>
  </si>
  <si>
    <t>257.2 Million</t>
  </si>
  <si>
    <t>59.3633</t>
  </si>
  <si>
    <t>ACTenviro</t>
  </si>
  <si>
    <t>actenviro.com</t>
  </si>
  <si>
    <t>82.9 Million</t>
  </si>
  <si>
    <t>59.3563</t>
  </si>
  <si>
    <t>Imperial Lighting Maintenance Company</t>
  </si>
  <si>
    <t>imperiallighting.com</t>
  </si>
  <si>
    <t>59.3531</t>
  </si>
  <si>
    <t>Nexus Systems</t>
  </si>
  <si>
    <t>nexussystems.com</t>
  </si>
  <si>
    <t>59.3275</t>
  </si>
  <si>
    <t>Program Productions</t>
  </si>
  <si>
    <t>programproductions.com</t>
  </si>
  <si>
    <t>61.4 Million</t>
  </si>
  <si>
    <t>59.2964</t>
  </si>
  <si>
    <t>ShoppersChoice.com dba BBQGuys</t>
  </si>
  <si>
    <t>bbqguys.com</t>
  </si>
  <si>
    <t>59.2963</t>
  </si>
  <si>
    <t>Plastic Molding Technology</t>
  </si>
  <si>
    <t>http://pmtinc.com</t>
  </si>
  <si>
    <t>59.2794</t>
  </si>
  <si>
    <t>EL PASO</t>
  </si>
  <si>
    <t>L Squared Engineering</t>
  </si>
  <si>
    <t>l2engineering.com</t>
  </si>
  <si>
    <t>59.2525</t>
  </si>
  <si>
    <t>Monkee-Boy Web Design</t>
  </si>
  <si>
    <t>monkee-boy.com</t>
  </si>
  <si>
    <t>59.2496</t>
  </si>
  <si>
    <t>Crown Coverings</t>
  </si>
  <si>
    <t>crowncoverings.com</t>
  </si>
  <si>
    <t>59.2466</t>
  </si>
  <si>
    <t>Roselle</t>
  </si>
  <si>
    <t>Jones Therapy Services</t>
  </si>
  <si>
    <t>jonestherapyservices.com</t>
  </si>
  <si>
    <t>59.2065</t>
  </si>
  <si>
    <t>Royal Interpack Group USA</t>
  </si>
  <si>
    <t>royalinterpackusa.com</t>
  </si>
  <si>
    <t>59.1968</t>
  </si>
  <si>
    <t>Harmonics Consulting</t>
  </si>
  <si>
    <t>harmonicsconsulting.com</t>
  </si>
  <si>
    <t>59.1462</t>
  </si>
  <si>
    <t>SpaceBound</t>
  </si>
  <si>
    <t>spacebound.com</t>
  </si>
  <si>
    <t>59.1318</t>
  </si>
  <si>
    <t>Lagrange</t>
  </si>
  <si>
    <t>Schneller and Knochelmann Plumbing Heating and Air</t>
  </si>
  <si>
    <t>schnellerair.com</t>
  </si>
  <si>
    <t>59.0942</t>
  </si>
  <si>
    <t>Multilingual Connections</t>
  </si>
  <si>
    <t>multilingualconnections.com</t>
  </si>
  <si>
    <t>59.0504</t>
  </si>
  <si>
    <t>Image Systems</t>
  </si>
  <si>
    <t>isbscorp.com</t>
  </si>
  <si>
    <t>59.0401</t>
  </si>
  <si>
    <t>Universal Plant Services</t>
  </si>
  <si>
    <t>universalplant.com</t>
  </si>
  <si>
    <t>522.6 Million</t>
  </si>
  <si>
    <t>59.0329</t>
  </si>
  <si>
    <t>Deer Park</t>
  </si>
  <si>
    <t>Boston Government Services</t>
  </si>
  <si>
    <t>http://bgs-llc.com</t>
  </si>
  <si>
    <t>59.0137</t>
  </si>
  <si>
    <t>MobileDemand</t>
  </si>
  <si>
    <t>ruggedtabletpc.com</t>
  </si>
  <si>
    <t>58.9992</t>
  </si>
  <si>
    <t>Hiawatha</t>
  </si>
  <si>
    <t>Buckfire &amp; Buckfire</t>
  </si>
  <si>
    <t>buckfirelaw.com</t>
  </si>
  <si>
    <t>58.9872</t>
  </si>
  <si>
    <t>Employment Screening Services</t>
  </si>
  <si>
    <t>es2.com</t>
  </si>
  <si>
    <t>58.9795</t>
  </si>
  <si>
    <t>Certified Languages International</t>
  </si>
  <si>
    <t>certifiedlanguages.com</t>
  </si>
  <si>
    <t>58.9493</t>
  </si>
  <si>
    <t>Empist</t>
  </si>
  <si>
    <t>http://empist.com</t>
  </si>
  <si>
    <t>58.946</t>
  </si>
  <si>
    <t>Secure Ideas</t>
  </si>
  <si>
    <t>secureideas.com</t>
  </si>
  <si>
    <t>58.9357</t>
  </si>
  <si>
    <t>Sedona Soul Adventures</t>
  </si>
  <si>
    <t>sedonasouladventures.com</t>
  </si>
  <si>
    <t>58.9173</t>
  </si>
  <si>
    <t>Sedona</t>
  </si>
  <si>
    <t>Debtmerica</t>
  </si>
  <si>
    <t>debtmerica.com</t>
  </si>
  <si>
    <t>58.906</t>
  </si>
  <si>
    <t>Clarity Software Solutions</t>
  </si>
  <si>
    <t>clarityssi.com</t>
  </si>
  <si>
    <t>58.8881</t>
  </si>
  <si>
    <t>Mobile Advance</t>
  </si>
  <si>
    <t>mobileadvance.com</t>
  </si>
  <si>
    <t>58.861</t>
  </si>
  <si>
    <t>Eating Recovery Center</t>
  </si>
  <si>
    <t>eatingrecovery.com</t>
  </si>
  <si>
    <t>183.3 Million</t>
  </si>
  <si>
    <t>58.8609</t>
  </si>
  <si>
    <t>Career Support Systems</t>
  </si>
  <si>
    <t>careersupport.net</t>
  </si>
  <si>
    <t>58.8269</t>
  </si>
  <si>
    <t>Coury &amp; Buehler Physical Therapy</t>
  </si>
  <si>
    <t>cbphysicaltherapy.com</t>
  </si>
  <si>
    <t>58.7498</t>
  </si>
  <si>
    <t>Hughes Environmental</t>
  </si>
  <si>
    <t>hughesenv.com</t>
  </si>
  <si>
    <t>58.7288</t>
  </si>
  <si>
    <t>JKaiser Workspaces</t>
  </si>
  <si>
    <t>jkaiser.com</t>
  </si>
  <si>
    <t>58.721</t>
  </si>
  <si>
    <t>Milosi</t>
  </si>
  <si>
    <t>milosilandscape.com</t>
  </si>
  <si>
    <t>58.7086</t>
  </si>
  <si>
    <t>The Kingston Group</t>
  </si>
  <si>
    <t>buildkg.com</t>
  </si>
  <si>
    <t>58.667</t>
  </si>
  <si>
    <t>Rhythmlink International</t>
  </si>
  <si>
    <t>rhythmlink.com</t>
  </si>
  <si>
    <t>58.6563</t>
  </si>
  <si>
    <t>Tech Guru</t>
  </si>
  <si>
    <t>techguruit.com</t>
  </si>
  <si>
    <t>58.6259</t>
  </si>
  <si>
    <t>Priority Designs</t>
  </si>
  <si>
    <t>prioritydesigns.com</t>
  </si>
  <si>
    <t>58.5925</t>
  </si>
  <si>
    <t>Strategic Factory</t>
  </si>
  <si>
    <t>strategicfactory.com</t>
  </si>
  <si>
    <t>58.5807</t>
  </si>
  <si>
    <t>Wet Sounds</t>
  </si>
  <si>
    <t>wetsounds.com</t>
  </si>
  <si>
    <t>58.5338</t>
  </si>
  <si>
    <t>SnapShot Interactive</t>
  </si>
  <si>
    <t>snapshotinteractive.com</t>
  </si>
  <si>
    <t>58.4547</t>
  </si>
  <si>
    <t>GXA Network Solutions</t>
  </si>
  <si>
    <t>gxait.com</t>
  </si>
  <si>
    <t>58.4342</t>
  </si>
  <si>
    <t>Del Toro Loan Servicing</t>
  </si>
  <si>
    <t>deltoroloanservicing.com</t>
  </si>
  <si>
    <t>58.4033</t>
  </si>
  <si>
    <t>Chula Vista</t>
  </si>
  <si>
    <t>Xidax PCs</t>
  </si>
  <si>
    <t>xidax.com</t>
  </si>
  <si>
    <t>58.3608</t>
  </si>
  <si>
    <t>RF-Smart</t>
  </si>
  <si>
    <t>http://rfsmart.com</t>
  </si>
  <si>
    <t>58.3143</t>
  </si>
  <si>
    <t>Davenport Group</t>
  </si>
  <si>
    <t>davenportgroup.com</t>
  </si>
  <si>
    <t>58.3137</t>
  </si>
  <si>
    <t>St. Paul</t>
  </si>
  <si>
    <t>Century Solutions Group</t>
  </si>
  <si>
    <t>centurygroup.net</t>
  </si>
  <si>
    <t>58.2915</t>
  </si>
  <si>
    <t>Tyrone</t>
  </si>
  <si>
    <t>Transport Services</t>
  </si>
  <si>
    <t>transportservices.com</t>
  </si>
  <si>
    <t>58.2544</t>
  </si>
  <si>
    <t>Pariveda Solutions</t>
  </si>
  <si>
    <t>parivedasolutions.com</t>
  </si>
  <si>
    <t>134.8 Million</t>
  </si>
  <si>
    <t>58.2295</t>
  </si>
  <si>
    <t>Clarion Security</t>
  </si>
  <si>
    <t>clarionsecurity.com</t>
  </si>
  <si>
    <t>58.2249</t>
  </si>
  <si>
    <t>Big-D Construction Corp.</t>
  </si>
  <si>
    <t>big-d.com</t>
  </si>
  <si>
    <t>58.2213</t>
  </si>
  <si>
    <t>hrQ</t>
  </si>
  <si>
    <t>hrqinc.com</t>
  </si>
  <si>
    <t>58.2087</t>
  </si>
  <si>
    <t>Neta Scientific</t>
  </si>
  <si>
    <t>netascientific.com</t>
  </si>
  <si>
    <t>76.6 Million</t>
  </si>
  <si>
    <t>58.1964</t>
  </si>
  <si>
    <t>Hainesport</t>
  </si>
  <si>
    <t>Angeion Group</t>
  </si>
  <si>
    <t>angeiongroup.com</t>
  </si>
  <si>
    <t>58.1526</t>
  </si>
  <si>
    <t>FIG</t>
  </si>
  <si>
    <t>figagency.com</t>
  </si>
  <si>
    <t>58.1418</t>
  </si>
  <si>
    <t>Keen 360</t>
  </si>
  <si>
    <t>keen360.com</t>
  </si>
  <si>
    <t>58.1193</t>
  </si>
  <si>
    <t>King</t>
  </si>
  <si>
    <t>World of Wheels</t>
  </si>
  <si>
    <t>worldofwheelsonline.com</t>
  </si>
  <si>
    <t>58.0921</t>
  </si>
  <si>
    <t>Saffron Road Foods</t>
  </si>
  <si>
    <t>saffronroadfood.com</t>
  </si>
  <si>
    <t>58.0564</t>
  </si>
  <si>
    <t>Readerlink</t>
  </si>
  <si>
    <t>readerlink.net</t>
  </si>
  <si>
    <t>58.026</t>
  </si>
  <si>
    <t>Cap City Dental Lab</t>
  </si>
  <si>
    <t>capcitydentallab.com</t>
  </si>
  <si>
    <t>57.992</t>
  </si>
  <si>
    <t>Next Day Dumpsters</t>
  </si>
  <si>
    <t>nextdaydumpsters.com</t>
  </si>
  <si>
    <t>57.9802</t>
  </si>
  <si>
    <t>Tapestry Technologies</t>
  </si>
  <si>
    <t>tapestrytech.com</t>
  </si>
  <si>
    <t>57.9789</t>
  </si>
  <si>
    <t>ipipeline</t>
  </si>
  <si>
    <t>ipipeline.com</t>
  </si>
  <si>
    <t>157.5 Million</t>
  </si>
  <si>
    <t>57.9638</t>
  </si>
  <si>
    <t>7Summits</t>
  </si>
  <si>
    <t>7summitsinc.com</t>
  </si>
  <si>
    <t>57.9484</t>
  </si>
  <si>
    <t>RAW Artists</t>
  </si>
  <si>
    <t>rawartists.com</t>
  </si>
  <si>
    <t>57.9293</t>
  </si>
  <si>
    <t>3 Blind Mice Window Coverings</t>
  </si>
  <si>
    <t>3blindmiceusa.com</t>
  </si>
  <si>
    <t>57.8975</t>
  </si>
  <si>
    <t>Infutor Data Solutions</t>
  </si>
  <si>
    <t>infutor.com</t>
  </si>
  <si>
    <t>57.8917</t>
  </si>
  <si>
    <t>RE 360</t>
  </si>
  <si>
    <t>re360co.com</t>
  </si>
  <si>
    <t>57.8505</t>
  </si>
  <si>
    <t>Sterling Computers</t>
  </si>
  <si>
    <t>sterlingcomputers.com</t>
  </si>
  <si>
    <t>520.1 Million</t>
  </si>
  <si>
    <t>57.8489</t>
  </si>
  <si>
    <t>Dakota Dunes</t>
  </si>
  <si>
    <t>Constellation Software Engineering</t>
  </si>
  <si>
    <t>cse-corp.com</t>
  </si>
  <si>
    <t>57.8452</t>
  </si>
  <si>
    <t>Abacus Wealth Partners</t>
  </si>
  <si>
    <t>abacuswealth.com</t>
  </si>
  <si>
    <t>57.8268</t>
  </si>
  <si>
    <t>Ebs Associates</t>
  </si>
  <si>
    <t>http://ebsassociates.com</t>
  </si>
  <si>
    <t>57.8194</t>
  </si>
  <si>
    <t>Reach Sports Marketing Group</t>
  </si>
  <si>
    <t>reachmedianetwork.com</t>
  </si>
  <si>
    <t>57.7947</t>
  </si>
  <si>
    <t>Oxi Fresh Carpet Cleaning</t>
  </si>
  <si>
    <t>oxifresh.com</t>
  </si>
  <si>
    <t>57.7917</t>
  </si>
  <si>
    <t>rezora</t>
  </si>
  <si>
    <t>rezora.com</t>
  </si>
  <si>
    <t>57.7856</t>
  </si>
  <si>
    <t>Barone Consulting</t>
  </si>
  <si>
    <t>barone.net</t>
  </si>
  <si>
    <t>57.7811</t>
  </si>
  <si>
    <t>SkyPlanner</t>
  </si>
  <si>
    <t>theskyplanner.com</t>
  </si>
  <si>
    <t>57.7642</t>
  </si>
  <si>
    <t>Rogers Healy and Associates Real Estate</t>
  </si>
  <si>
    <t>rogershealy.com</t>
  </si>
  <si>
    <t>57.763</t>
  </si>
  <si>
    <t>Arora Engineers</t>
  </si>
  <si>
    <t>aroraengineers.com</t>
  </si>
  <si>
    <t>57.634</t>
  </si>
  <si>
    <t>Chadds Ford</t>
  </si>
  <si>
    <t>Victor 12</t>
  </si>
  <si>
    <t>victor12.com</t>
  </si>
  <si>
    <t>57.531</t>
  </si>
  <si>
    <t>Cassaday &amp; Company</t>
  </si>
  <si>
    <t>http://cassaday.com</t>
  </si>
  <si>
    <t>57.506</t>
  </si>
  <si>
    <t>Fresh Technology</t>
  </si>
  <si>
    <t>http://fresh.technology</t>
  </si>
  <si>
    <t>57.4938</t>
  </si>
  <si>
    <t>ej4</t>
  </si>
  <si>
    <t>ej4.com</t>
  </si>
  <si>
    <t>57.4703</t>
  </si>
  <si>
    <t>Managed Solution</t>
  </si>
  <si>
    <t>managedsolution.com</t>
  </si>
  <si>
    <t>57.4458</t>
  </si>
  <si>
    <t>ClubDrive Systems</t>
  </si>
  <si>
    <t>clubdrive.com</t>
  </si>
  <si>
    <t>57.3603</t>
  </si>
  <si>
    <t>Gantom Lighting</t>
  </si>
  <si>
    <t>gantom.com</t>
  </si>
  <si>
    <t>57.232</t>
  </si>
  <si>
    <t>Partner Assessment</t>
  </si>
  <si>
    <t>partneresi.com</t>
  </si>
  <si>
    <t>152.5 Million</t>
  </si>
  <si>
    <t>57.2258</t>
  </si>
  <si>
    <t>Grapevine MSP Technology Services</t>
  </si>
  <si>
    <t>grapevinemsp.com</t>
  </si>
  <si>
    <t>57.2145</t>
  </si>
  <si>
    <t>Traffic Planning and Design</t>
  </si>
  <si>
    <t>trafficpd.com</t>
  </si>
  <si>
    <t>57.204</t>
  </si>
  <si>
    <t>Pottstown</t>
  </si>
  <si>
    <t>JPL</t>
  </si>
  <si>
    <t>jplcreative.com</t>
  </si>
  <si>
    <t>57.1868</t>
  </si>
  <si>
    <t>Meridian Star POS</t>
  </si>
  <si>
    <t>mstarpos.com</t>
  </si>
  <si>
    <t>57.1161</t>
  </si>
  <si>
    <t>Oakland Park</t>
  </si>
  <si>
    <t>Choura Events</t>
  </si>
  <si>
    <t>chouraevents.com</t>
  </si>
  <si>
    <t>57.114</t>
  </si>
  <si>
    <t>Money Matters with Ken Moraif</t>
  </si>
  <si>
    <t>retirementplannersofamerica.com</t>
  </si>
  <si>
    <t>57.0925</t>
  </si>
  <si>
    <t>Acquia</t>
  </si>
  <si>
    <t>acquia.com</t>
  </si>
  <si>
    <t>57.0912</t>
  </si>
  <si>
    <t>Wood Expressions</t>
  </si>
  <si>
    <t>woodexpressions.com</t>
  </si>
  <si>
    <t>57.0216</t>
  </si>
  <si>
    <t>Softcrylic</t>
  </si>
  <si>
    <t>softcrylic.com</t>
  </si>
  <si>
    <t>57.0163</t>
  </si>
  <si>
    <t>Thread</t>
  </si>
  <si>
    <t>threadhcm.com</t>
  </si>
  <si>
    <t>57</t>
  </si>
  <si>
    <t>Full Visibility</t>
  </si>
  <si>
    <t>fullvisibility.com</t>
  </si>
  <si>
    <t>BizStream</t>
  </si>
  <si>
    <t>bizstream.com</t>
  </si>
  <si>
    <t>56.9991</t>
  </si>
  <si>
    <t>Allendale</t>
  </si>
  <si>
    <t>American Technologies</t>
  </si>
  <si>
    <t>atirestoration.com</t>
  </si>
  <si>
    <t>285.6 Million</t>
  </si>
  <si>
    <t>56.9891</t>
  </si>
  <si>
    <t>Cold Jet</t>
  </si>
  <si>
    <t>coldjet.com</t>
  </si>
  <si>
    <t>56.9737</t>
  </si>
  <si>
    <t>Mosaic Technologies Group</t>
  </si>
  <si>
    <t>http://mosaicsgroup.com</t>
  </si>
  <si>
    <t>56.9302</t>
  </si>
  <si>
    <t>Bast Amron LLP</t>
  </si>
  <si>
    <t>bastamron.com</t>
  </si>
  <si>
    <t>56.8956</t>
  </si>
  <si>
    <t>Kaplansky Insurance Agency</t>
  </si>
  <si>
    <t>kaplansky.com</t>
  </si>
  <si>
    <t>56.8658</t>
  </si>
  <si>
    <t>Needham</t>
  </si>
  <si>
    <t>LINK Strategic Partners</t>
  </si>
  <si>
    <t>linksp.com</t>
  </si>
  <si>
    <t>56.8393</t>
  </si>
  <si>
    <t>Air Control Air Conditioning</t>
  </si>
  <si>
    <t>aircontrolaz.com</t>
  </si>
  <si>
    <t>56.8383</t>
  </si>
  <si>
    <t>Lake Havasu City</t>
  </si>
  <si>
    <t>CommCreative</t>
  </si>
  <si>
    <t>commcreative.com</t>
  </si>
  <si>
    <t>56.8328</t>
  </si>
  <si>
    <t>Equus Software</t>
  </si>
  <si>
    <t>equusoft.com</t>
  </si>
  <si>
    <t>56.8324</t>
  </si>
  <si>
    <t>pMD</t>
  </si>
  <si>
    <t>pmd.com</t>
  </si>
  <si>
    <t>56.7757</t>
  </si>
  <si>
    <t>Nina Hale</t>
  </si>
  <si>
    <t>http://ninahale.com</t>
  </si>
  <si>
    <t>56.7748</t>
  </si>
  <si>
    <t>Five Lakes Professional Services</t>
  </si>
  <si>
    <t>fivelakespro.com</t>
  </si>
  <si>
    <t>56.7633</t>
  </si>
  <si>
    <t>Vance Thompson Vision</t>
  </si>
  <si>
    <t>vancethompsonvision.com</t>
  </si>
  <si>
    <t>56.729</t>
  </si>
  <si>
    <t>NetPlanner Systems</t>
  </si>
  <si>
    <t>netplanner.com</t>
  </si>
  <si>
    <t>51.4 Million</t>
  </si>
  <si>
    <t>56.7274</t>
  </si>
  <si>
    <t>OpenArc</t>
  </si>
  <si>
    <t>openarc.net</t>
  </si>
  <si>
    <t>56.7225</t>
  </si>
  <si>
    <t>Wexford</t>
  </si>
  <si>
    <t>Stonebrooke Engineering</t>
  </si>
  <si>
    <t>stonebrookeengineering.com</t>
  </si>
  <si>
    <t>56.7172</t>
  </si>
  <si>
    <t>Foreman Therapy Services</t>
  </si>
  <si>
    <t>foremantherapyservices.com</t>
  </si>
  <si>
    <t>56.7068</t>
  </si>
  <si>
    <t>Computer Solutions East</t>
  </si>
  <si>
    <t>computersolutionseast.com</t>
  </si>
  <si>
    <t>56.7052</t>
  </si>
  <si>
    <t>New Rochelle</t>
  </si>
  <si>
    <t>Dobi &amp; Associates</t>
  </si>
  <si>
    <t>cedarcraft.com</t>
  </si>
  <si>
    <t>56.6566</t>
  </si>
  <si>
    <t>Redpepper</t>
  </si>
  <si>
    <t>http://redpepper.land</t>
  </si>
  <si>
    <t>56.6492</t>
  </si>
  <si>
    <t>W. L. French Excavating</t>
  </si>
  <si>
    <t>wlfrench.com</t>
  </si>
  <si>
    <t>101.4 Million</t>
  </si>
  <si>
    <t>56.639</t>
  </si>
  <si>
    <t>US Logistics</t>
  </si>
  <si>
    <t>uslfreight.com</t>
  </si>
  <si>
    <t>151.6 Million</t>
  </si>
  <si>
    <t>56.5625</t>
  </si>
  <si>
    <t>KBTS Technologies</t>
  </si>
  <si>
    <t>kbtstech.com</t>
  </si>
  <si>
    <t>56.4066</t>
  </si>
  <si>
    <t>Novi</t>
  </si>
  <si>
    <t>SecureStrux</t>
  </si>
  <si>
    <t>securestrux.com</t>
  </si>
  <si>
    <t>56.3529</t>
  </si>
  <si>
    <t>McGill Restoration</t>
  </si>
  <si>
    <t>mcgillrestoration.com</t>
  </si>
  <si>
    <t>56.3396</t>
  </si>
  <si>
    <t>The Greer Group</t>
  </si>
  <si>
    <t>thegreergroup.com</t>
  </si>
  <si>
    <t>56.3334</t>
  </si>
  <si>
    <t>Zone Enterprises</t>
  </si>
  <si>
    <t>zoneenterprisesusa.com</t>
  </si>
  <si>
    <t>56.3144</t>
  </si>
  <si>
    <t>Kidder Mathews</t>
  </si>
  <si>
    <t>kiddermathews.com</t>
  </si>
  <si>
    <t>199.8 Million</t>
  </si>
  <si>
    <t>56.2419</t>
  </si>
  <si>
    <t>Creative Alignments</t>
  </si>
  <si>
    <t>creativealignments.com</t>
  </si>
  <si>
    <t>56.2409</t>
  </si>
  <si>
    <t>Muscular Moving Men &amp; Storage</t>
  </si>
  <si>
    <t>muscularmovingmen.com</t>
  </si>
  <si>
    <t>56.1928</t>
  </si>
  <si>
    <t>Senior1Care</t>
  </si>
  <si>
    <t>senior1care.com</t>
  </si>
  <si>
    <t>56.1724</t>
  </si>
  <si>
    <t>Mishawaka</t>
  </si>
  <si>
    <t>Datatility</t>
  </si>
  <si>
    <t>datatility.com</t>
  </si>
  <si>
    <t>56.1683</t>
  </si>
  <si>
    <t>Evok Advertising</t>
  </si>
  <si>
    <t>evokad.com</t>
  </si>
  <si>
    <t>56.1666</t>
  </si>
  <si>
    <t>Extension</t>
  </si>
  <si>
    <t>extensionrecruiting.com</t>
  </si>
  <si>
    <t>56.1384</t>
  </si>
  <si>
    <t>Sovereign Lending Group</t>
  </si>
  <si>
    <t>slgmortgage.com</t>
  </si>
  <si>
    <t>56.1159</t>
  </si>
  <si>
    <t>Veracity Consulting</t>
  </si>
  <si>
    <t>engageveracity.com</t>
  </si>
  <si>
    <t>56.0918</t>
  </si>
  <si>
    <t>Quest National Services</t>
  </si>
  <si>
    <t>questns.com</t>
  </si>
  <si>
    <t>55.9657</t>
  </si>
  <si>
    <t>High Level Marketing</t>
  </si>
  <si>
    <t>highlevelmarketing.com</t>
  </si>
  <si>
    <t>55.954</t>
  </si>
  <si>
    <t>West Bloomfield</t>
  </si>
  <si>
    <t>4CITE Marketing</t>
  </si>
  <si>
    <t>4cite.com</t>
  </si>
  <si>
    <t>55.9313</t>
  </si>
  <si>
    <t>Liquid Technology</t>
  </si>
  <si>
    <t>liquidtechnology.net</t>
  </si>
  <si>
    <t>55.898</t>
  </si>
  <si>
    <t>The Event Studio</t>
  </si>
  <si>
    <t>eventstudio.com</t>
  </si>
  <si>
    <t>55.807</t>
  </si>
  <si>
    <t>Ion Exhibits</t>
  </si>
  <si>
    <t>http://ionexhibits.com</t>
  </si>
  <si>
    <t>55.7941</t>
  </si>
  <si>
    <t>Reliant Foodservice</t>
  </si>
  <si>
    <t>reliantfoods.com</t>
  </si>
  <si>
    <t>55.7909</t>
  </si>
  <si>
    <t>Argent Financial Group</t>
  </si>
  <si>
    <t>argentfinancial.com</t>
  </si>
  <si>
    <t>60.4 Million</t>
  </si>
  <si>
    <t>55.7529</t>
  </si>
  <si>
    <t>Ruston</t>
  </si>
  <si>
    <t>ThreePDS</t>
  </si>
  <si>
    <t>threepds.com</t>
  </si>
  <si>
    <t>55.7459</t>
  </si>
  <si>
    <t>BODY DETAILS</t>
  </si>
  <si>
    <t>bodydetails.com</t>
  </si>
  <si>
    <t>55.6981</t>
  </si>
  <si>
    <t>All-American Pest Control</t>
  </si>
  <si>
    <t>allamericanpestcontrol.com</t>
  </si>
  <si>
    <t>55.6932</t>
  </si>
  <si>
    <t>Timmons Group</t>
  </si>
  <si>
    <t>timmons.com</t>
  </si>
  <si>
    <t>86.4 Million</t>
  </si>
  <si>
    <t>55.6864</t>
  </si>
  <si>
    <t>American Drapery Systems</t>
  </si>
  <si>
    <t>americandrapery.com</t>
  </si>
  <si>
    <t>55.6625</t>
  </si>
  <si>
    <t>GOLDEN VALLEY</t>
  </si>
  <si>
    <t>Noble Capital Group</t>
  </si>
  <si>
    <t>noblecapital.com</t>
  </si>
  <si>
    <t>55.5967</t>
  </si>
  <si>
    <t>Environmental Lights</t>
  </si>
  <si>
    <t>environmentallights.com</t>
  </si>
  <si>
    <t>55.5905</t>
  </si>
  <si>
    <t>ShipOffers</t>
  </si>
  <si>
    <t>shipoffers.com</t>
  </si>
  <si>
    <t>55.5248</t>
  </si>
  <si>
    <t>Gen3 Marketing</t>
  </si>
  <si>
    <t>gen3marketing.com</t>
  </si>
  <si>
    <t>55.4931</t>
  </si>
  <si>
    <t>Harvest Software Solutions</t>
  </si>
  <si>
    <t>harvest-soft.com</t>
  </si>
  <si>
    <t>55.4762</t>
  </si>
  <si>
    <t>Snap36</t>
  </si>
  <si>
    <t>snap36.com</t>
  </si>
  <si>
    <t>55.4622</t>
  </si>
  <si>
    <t>TekCommands</t>
  </si>
  <si>
    <t>tekcommands.com</t>
  </si>
  <si>
    <t>55.423</t>
  </si>
  <si>
    <t>Horizontal Integration</t>
  </si>
  <si>
    <t>horizontalintegration.com</t>
  </si>
  <si>
    <t>55.3953</t>
  </si>
  <si>
    <t>Saint Louis Park</t>
  </si>
  <si>
    <t>Manifold</t>
  </si>
  <si>
    <t>wearemanifold.com</t>
  </si>
  <si>
    <t>55.3338</t>
  </si>
  <si>
    <t>Profit Builders</t>
  </si>
  <si>
    <t>yourprofitbuilders.com</t>
  </si>
  <si>
    <t>55.2903</t>
  </si>
  <si>
    <t>MicroSystems Automation Group</t>
  </si>
  <si>
    <t>msag.net</t>
  </si>
  <si>
    <t>55.2804</t>
  </si>
  <si>
    <t>FALLS CHURCH</t>
  </si>
  <si>
    <t>Hirewell</t>
  </si>
  <si>
    <t>hirewell.com</t>
  </si>
  <si>
    <t>55.2578</t>
  </si>
  <si>
    <t>Meathead Movers</t>
  </si>
  <si>
    <t>meatheadmovers.com</t>
  </si>
  <si>
    <t>55.1814</t>
  </si>
  <si>
    <t>Freedom Information Systems</t>
  </si>
  <si>
    <t>freedomis.com</t>
  </si>
  <si>
    <t>55.1646</t>
  </si>
  <si>
    <t>In Store Experience</t>
  </si>
  <si>
    <t>instoreexperience.com</t>
  </si>
  <si>
    <t>55.1558</t>
  </si>
  <si>
    <t>Westport</t>
  </si>
  <si>
    <t>CKD Technology Partners</t>
  </si>
  <si>
    <t>ckdtech.co</t>
  </si>
  <si>
    <t>55.0625</t>
  </si>
  <si>
    <t>CivicMinds</t>
  </si>
  <si>
    <t>civicminds.com</t>
  </si>
  <si>
    <t>55.0416</t>
  </si>
  <si>
    <t>STANTON</t>
  </si>
  <si>
    <t>(Add)ventures</t>
  </si>
  <si>
    <t>http://addventures.com</t>
  </si>
  <si>
    <t>55.0074</t>
  </si>
  <si>
    <t>East Providence</t>
  </si>
  <si>
    <t>Agent Elite</t>
  </si>
  <si>
    <t>agentelite.com</t>
  </si>
  <si>
    <t>54.9859</t>
  </si>
  <si>
    <t>Frontier Truck Gear</t>
  </si>
  <si>
    <t>frontier-gear.com</t>
  </si>
  <si>
    <t>54.9785</t>
  </si>
  <si>
    <t>Center Point</t>
  </si>
  <si>
    <t>Page Per Page</t>
  </si>
  <si>
    <t>pageperpage.com</t>
  </si>
  <si>
    <t>54.95</t>
  </si>
  <si>
    <t>360 Wraps</t>
  </si>
  <si>
    <t>360wraps.com</t>
  </si>
  <si>
    <t>54.8901</t>
  </si>
  <si>
    <t>Audio Visual Management Solutions</t>
  </si>
  <si>
    <t>avms.com</t>
  </si>
  <si>
    <t>54.8851</t>
  </si>
  <si>
    <t>WaterSports Central</t>
  </si>
  <si>
    <t>watersportscentral.com</t>
  </si>
  <si>
    <t>54.8798</t>
  </si>
  <si>
    <t>BUFORD</t>
  </si>
  <si>
    <t>Red Caffeine</t>
  </si>
  <si>
    <t>redcaffeine.com</t>
  </si>
  <si>
    <t>54.8246</t>
  </si>
  <si>
    <t>Netria Corporation</t>
  </si>
  <si>
    <t>netriacorp.com</t>
  </si>
  <si>
    <t>54.7934</t>
  </si>
  <si>
    <t>Exeter</t>
  </si>
  <si>
    <t>Tayse International Trading</t>
  </si>
  <si>
    <t>http://tayse.com</t>
  </si>
  <si>
    <t>54.7719</t>
  </si>
  <si>
    <t>CALHOUN</t>
  </si>
  <si>
    <t>Open Sky Group</t>
  </si>
  <si>
    <t>openskygroup.com</t>
  </si>
  <si>
    <t>54.7526</t>
  </si>
  <si>
    <t>Fuquay-Varina</t>
  </si>
  <si>
    <t>Procentrix</t>
  </si>
  <si>
    <t>procentrix.com</t>
  </si>
  <si>
    <t>54.7325</t>
  </si>
  <si>
    <t>Avenue Link</t>
  </si>
  <si>
    <t>avenuelink.com</t>
  </si>
  <si>
    <t>54.6664</t>
  </si>
  <si>
    <t>Vantage Outsourcing</t>
  </si>
  <si>
    <t>vantageoutsourcing.com</t>
  </si>
  <si>
    <t>54.6339</t>
  </si>
  <si>
    <t>Effingham</t>
  </si>
  <si>
    <t>WTWH Media</t>
  </si>
  <si>
    <t>wtwhmedia.com</t>
  </si>
  <si>
    <t>54.6062</t>
  </si>
  <si>
    <t>Across Borders Management Consulting Group</t>
  </si>
  <si>
    <t>integrass.com</t>
  </si>
  <si>
    <t>54.573</t>
  </si>
  <si>
    <t>Clayton Signs</t>
  </si>
  <si>
    <t>claytonsigns.com</t>
  </si>
  <si>
    <t>54.5183</t>
  </si>
  <si>
    <t>Lake City</t>
  </si>
  <si>
    <t>UpSellit</t>
  </si>
  <si>
    <t>upsellit.com</t>
  </si>
  <si>
    <t>54.4546</t>
  </si>
  <si>
    <t>Pavone Marketing Group</t>
  </si>
  <si>
    <t>pavone.net</t>
  </si>
  <si>
    <t>54.4304</t>
  </si>
  <si>
    <t>84 Lumber Company</t>
  </si>
  <si>
    <t>84lumber.com</t>
  </si>
  <si>
    <t>3.9 Billion</t>
  </si>
  <si>
    <t>54.3971</t>
  </si>
  <si>
    <t>Eighty Four</t>
  </si>
  <si>
    <t>Blount Fine Foods</t>
  </si>
  <si>
    <t>blountfinefoods.com</t>
  </si>
  <si>
    <t>360.8 Million</t>
  </si>
  <si>
    <t>54.3694</t>
  </si>
  <si>
    <t>Fall River</t>
  </si>
  <si>
    <t>280 Group</t>
  </si>
  <si>
    <t>280group.com</t>
  </si>
  <si>
    <t>54.3397</t>
  </si>
  <si>
    <t>Virtual Supply</t>
  </si>
  <si>
    <t>virtual-supply.com</t>
  </si>
  <si>
    <t>54.3203</t>
  </si>
  <si>
    <t>Green Mountain Technology</t>
  </si>
  <si>
    <t>greenmountaintechnology.com</t>
  </si>
  <si>
    <t>54.2047</t>
  </si>
  <si>
    <t>Paradigm Sample</t>
  </si>
  <si>
    <t>paradigmsample.com</t>
  </si>
  <si>
    <t>54.1831</t>
  </si>
  <si>
    <t>Port Washington</t>
  </si>
  <si>
    <t>LaSalle Network</t>
  </si>
  <si>
    <t>lasallenetwork.com</t>
  </si>
  <si>
    <t>74.5 Million</t>
  </si>
  <si>
    <t>54.1402</t>
  </si>
  <si>
    <t>Team Velocity</t>
  </si>
  <si>
    <t>teamvelocitymarketing.com</t>
  </si>
  <si>
    <t>54.0977</t>
  </si>
  <si>
    <t>SofterWare</t>
  </si>
  <si>
    <t>softerware.com</t>
  </si>
  <si>
    <t>73 Million</t>
  </si>
  <si>
    <t>54.0848</t>
  </si>
  <si>
    <t>Trextel</t>
  </si>
  <si>
    <t>trextel.com</t>
  </si>
  <si>
    <t>54.0472</t>
  </si>
  <si>
    <t>John Greene Realtor</t>
  </si>
  <si>
    <t>http://johngreenerealtor.com</t>
  </si>
  <si>
    <t>53.9758</t>
  </si>
  <si>
    <t>Johnston Architectural Systems</t>
  </si>
  <si>
    <t>deltafountains.com</t>
  </si>
  <si>
    <t>53.9395</t>
  </si>
  <si>
    <t>Wine Cellar International</t>
  </si>
  <si>
    <t>winecellarinternational.com</t>
  </si>
  <si>
    <t>53.8403</t>
  </si>
  <si>
    <t>Tekla Research</t>
  </si>
  <si>
    <t>teklaresearch.org</t>
  </si>
  <si>
    <t>53.8306</t>
  </si>
  <si>
    <t>Perfecta</t>
  </si>
  <si>
    <t>perfecta.com</t>
  </si>
  <si>
    <t>53.8259</t>
  </si>
  <si>
    <t>Green Lawn Fertilizing</t>
  </si>
  <si>
    <t>greenlawnfertilizing.com</t>
  </si>
  <si>
    <t>53.821</t>
  </si>
  <si>
    <t>Icube Consultancy Services</t>
  </si>
  <si>
    <t>http://icubecsi.com</t>
  </si>
  <si>
    <t>53.695</t>
  </si>
  <si>
    <t>Access TCA</t>
  </si>
  <si>
    <t>accesstca.com</t>
  </si>
  <si>
    <t>53.6875</t>
  </si>
  <si>
    <t>Whitinsville</t>
  </si>
  <si>
    <t>Intercambio Express</t>
  </si>
  <si>
    <t>intercambioexpress.com</t>
  </si>
  <si>
    <t>53.6246</t>
  </si>
  <si>
    <t>Elkhart</t>
  </si>
  <si>
    <t>Precision Machinery Systems</t>
  </si>
  <si>
    <t>precisionmachinerysystems.com</t>
  </si>
  <si>
    <t>53.5654</t>
  </si>
  <si>
    <t>Audacious Inquiry</t>
  </si>
  <si>
    <t>ainq.com</t>
  </si>
  <si>
    <t>53.5515</t>
  </si>
  <si>
    <t>USA Financial</t>
  </si>
  <si>
    <t>usafinancial.com</t>
  </si>
  <si>
    <t>53.5449</t>
  </si>
  <si>
    <t>Ada</t>
  </si>
  <si>
    <t>Bankers Healthcare Group</t>
  </si>
  <si>
    <t>bankershealthcaregroup.com</t>
  </si>
  <si>
    <t>220.3 Million</t>
  </si>
  <si>
    <t>53.5373</t>
  </si>
  <si>
    <t>MMI Engineered Solutions</t>
  </si>
  <si>
    <t>mmi-es.com</t>
  </si>
  <si>
    <t>53.5143</t>
  </si>
  <si>
    <t>Saline</t>
  </si>
  <si>
    <t>Miles Technologies</t>
  </si>
  <si>
    <t>milestechnologies.com</t>
  </si>
  <si>
    <t>53.499</t>
  </si>
  <si>
    <t>Lumberton</t>
  </si>
  <si>
    <t>Centurion Land Title</t>
  </si>
  <si>
    <t>centurionlandtitle.com</t>
  </si>
  <si>
    <t>53.4804</t>
  </si>
  <si>
    <t>Data Path</t>
  </si>
  <si>
    <t>mydatapath.com</t>
  </si>
  <si>
    <t>53.4344</t>
  </si>
  <si>
    <t>Cogent Solutions</t>
  </si>
  <si>
    <t>cogent-2000.com</t>
  </si>
  <si>
    <t>53.3888</t>
  </si>
  <si>
    <t>Oceans Healthcare</t>
  </si>
  <si>
    <t>oceanshealthcare.com</t>
  </si>
  <si>
    <t>53.3429</t>
  </si>
  <si>
    <t>Adelante Consulting</t>
  </si>
  <si>
    <t>adelanteconsulting.com</t>
  </si>
  <si>
    <t>53.3074</t>
  </si>
  <si>
    <t>Beaufort</t>
  </si>
  <si>
    <t>Proliant</t>
  </si>
  <si>
    <t>proliant.com</t>
  </si>
  <si>
    <t>53.3022</t>
  </si>
  <si>
    <t>American Specialty Health</t>
  </si>
  <si>
    <t>ashcompanies.com</t>
  </si>
  <si>
    <t>509.9 Million</t>
  </si>
  <si>
    <t>53.287</t>
  </si>
  <si>
    <t>Western Timber Frame</t>
  </si>
  <si>
    <t>westerntimberframe.com</t>
  </si>
  <si>
    <t>53.2847</t>
  </si>
  <si>
    <t>Exact Data</t>
  </si>
  <si>
    <t>exactdata.com</t>
  </si>
  <si>
    <t>53.2797</t>
  </si>
  <si>
    <t>Corevist</t>
  </si>
  <si>
    <t>corevist.com</t>
  </si>
  <si>
    <t>53.211</t>
  </si>
  <si>
    <t>M9 Solutions</t>
  </si>
  <si>
    <t>m9solutions.com</t>
  </si>
  <si>
    <t>53.2104</t>
  </si>
  <si>
    <t>Monogram Foods</t>
  </si>
  <si>
    <t>monogramfoods.com</t>
  </si>
  <si>
    <t>660.5 Million</t>
  </si>
  <si>
    <t>53.1889</t>
  </si>
  <si>
    <t>WorkForce Software</t>
  </si>
  <si>
    <t>workforcesoftware.com</t>
  </si>
  <si>
    <t>100.9 Million</t>
  </si>
  <si>
    <t>53.1734</t>
  </si>
  <si>
    <t>Morris - Sockle, PLLC</t>
  </si>
  <si>
    <t>morris-sockle.com</t>
  </si>
  <si>
    <t>53.1431</t>
  </si>
  <si>
    <t>Olympia</t>
  </si>
  <si>
    <t>Drexel Building Supply</t>
  </si>
  <si>
    <t>drexelteam.com</t>
  </si>
  <si>
    <t>180.5 Million</t>
  </si>
  <si>
    <t>53.1256</t>
  </si>
  <si>
    <t>Campbellsport</t>
  </si>
  <si>
    <t>Alliance 2020</t>
  </si>
  <si>
    <t>alliance2020.com</t>
  </si>
  <si>
    <t>53.1181</t>
  </si>
  <si>
    <t>Atlas Oil Company</t>
  </si>
  <si>
    <t>atlasoil.com</t>
  </si>
  <si>
    <t>53.0161</t>
  </si>
  <si>
    <t>ClearlyRated</t>
  </si>
  <si>
    <t>clearlyrated.com</t>
  </si>
  <si>
    <t>52.9602</t>
  </si>
  <si>
    <t>Americaneagle.com</t>
  </si>
  <si>
    <t>americaneagle.com</t>
  </si>
  <si>
    <t>52.9335</t>
  </si>
  <si>
    <t>Freedom Boat Club</t>
  </si>
  <si>
    <t>freedomboatclub.com</t>
  </si>
  <si>
    <t>52.9294</t>
  </si>
  <si>
    <t>The SMB Help Desk</t>
  </si>
  <si>
    <t>smbhd.com</t>
  </si>
  <si>
    <t>52.9282</t>
  </si>
  <si>
    <t>Malone Media Group</t>
  </si>
  <si>
    <t>malonemediagroup.com</t>
  </si>
  <si>
    <t>52.9192</t>
  </si>
  <si>
    <t>Pacific Dental Services</t>
  </si>
  <si>
    <t>pacificdentalservices.com</t>
  </si>
  <si>
    <t>1.4 Billion</t>
  </si>
  <si>
    <t>52.9105</t>
  </si>
  <si>
    <t>The Perfect Workout</t>
  </si>
  <si>
    <t>theperfectworkout.com</t>
  </si>
  <si>
    <t>52.8711</t>
  </si>
  <si>
    <t>Encinitass</t>
  </si>
  <si>
    <t>Spur</t>
  </si>
  <si>
    <t>spurjobs.com</t>
  </si>
  <si>
    <t>52.8562</t>
  </si>
  <si>
    <t>Jetco Delivery</t>
  </si>
  <si>
    <t>http://jetcodelivery.com</t>
  </si>
  <si>
    <t>52.8422</t>
  </si>
  <si>
    <t>Internet Marketing Expert Group</t>
  </si>
  <si>
    <t>imegonline.com</t>
  </si>
  <si>
    <t>52.7955</t>
  </si>
  <si>
    <t>Sevierville</t>
  </si>
  <si>
    <t>Jackson Design and Remodeling</t>
  </si>
  <si>
    <t>jacksondesignandremodeling.com</t>
  </si>
  <si>
    <t>52.7881</t>
  </si>
  <si>
    <t>MSNW Group</t>
  </si>
  <si>
    <t>msnw.org</t>
  </si>
  <si>
    <t>52.7413</t>
  </si>
  <si>
    <t>Ferndale</t>
  </si>
  <si>
    <t>Starfire Direct</t>
  </si>
  <si>
    <t>starfiredirect.com</t>
  </si>
  <si>
    <t>52.7174</t>
  </si>
  <si>
    <t>Advantage Gold</t>
  </si>
  <si>
    <t>advantagegold.com</t>
  </si>
  <si>
    <t>52.6709</t>
  </si>
  <si>
    <t>Film Solutions</t>
  </si>
  <si>
    <t>filmsolutions.com</t>
  </si>
  <si>
    <t>52.6491</t>
  </si>
  <si>
    <t>Dymax</t>
  </si>
  <si>
    <t>dymax.com</t>
  </si>
  <si>
    <t>52.6344</t>
  </si>
  <si>
    <t>Torrington</t>
  </si>
  <si>
    <t>Equip Studio</t>
  </si>
  <si>
    <t>equipstudio.com</t>
  </si>
  <si>
    <t>52.6092</t>
  </si>
  <si>
    <t>SUNation Solar Systems</t>
  </si>
  <si>
    <t>sunation.com</t>
  </si>
  <si>
    <t>52.5947</t>
  </si>
  <si>
    <t>RONKONKOMA</t>
  </si>
  <si>
    <t>iMarket Solutions</t>
  </si>
  <si>
    <t>imarketsolutions.com</t>
  </si>
  <si>
    <t>52.5697</t>
  </si>
  <si>
    <t>Vector Choice Technology Solutions</t>
  </si>
  <si>
    <t>vectorchoice.com</t>
  </si>
  <si>
    <t>52.5684</t>
  </si>
  <si>
    <t>Taco Truck Creative</t>
  </si>
  <si>
    <t>tacotruckcreative.com</t>
  </si>
  <si>
    <t>52.541</t>
  </si>
  <si>
    <t>Smart Energy Today</t>
  </si>
  <si>
    <t>smartenergytoday.net</t>
  </si>
  <si>
    <t>52.5381</t>
  </si>
  <si>
    <t>Tumwater</t>
  </si>
  <si>
    <t>Distillery</t>
  </si>
  <si>
    <t>http://distillery.com</t>
  </si>
  <si>
    <t>52.5232</t>
  </si>
  <si>
    <t>American Thermal Systems</t>
  </si>
  <si>
    <t>ats-construction.com</t>
  </si>
  <si>
    <t>52.4803</t>
  </si>
  <si>
    <t>Red Six Media</t>
  </si>
  <si>
    <t>redsixmedia.com</t>
  </si>
  <si>
    <t>52.4442</t>
  </si>
  <si>
    <t>Gemini Power Systems</t>
  </si>
  <si>
    <t>geminipower.com</t>
  </si>
  <si>
    <t>93 Million</t>
  </si>
  <si>
    <t>52.43</t>
  </si>
  <si>
    <t>Saint Petersburg</t>
  </si>
  <si>
    <t>Golden Star Technology</t>
  </si>
  <si>
    <t>gstes.com</t>
  </si>
  <si>
    <t>154.4 Million</t>
  </si>
  <si>
    <t>52.3467</t>
  </si>
  <si>
    <t>Village Plumbing &amp; Air</t>
  </si>
  <si>
    <t>villageplumbing.com</t>
  </si>
  <si>
    <t>52.2377</t>
  </si>
  <si>
    <t>Real Restoration Group</t>
  </si>
  <si>
    <t>realrestoration.com</t>
  </si>
  <si>
    <t>52.2127</t>
  </si>
  <si>
    <t>Naval Systems</t>
  </si>
  <si>
    <t>n-s-i.us</t>
  </si>
  <si>
    <t>52.2037</t>
  </si>
  <si>
    <t>LEXINGTON PARK</t>
  </si>
  <si>
    <t>HNM Systems</t>
  </si>
  <si>
    <t>hnmsystems.com</t>
  </si>
  <si>
    <t>52.1919</t>
  </si>
  <si>
    <t>Vivayic</t>
  </si>
  <si>
    <t>vivayic.com</t>
  </si>
  <si>
    <t>52.1691</t>
  </si>
  <si>
    <t>Full Name</t>
  </si>
  <si>
    <t>Alabama</t>
  </si>
  <si>
    <t>Alaska</t>
  </si>
  <si>
    <t>AK</t>
  </si>
  <si>
    <t>Arkansas</t>
  </si>
  <si>
    <t>Arizona</t>
  </si>
  <si>
    <t>Colorado</t>
  </si>
  <si>
    <t>Connecticut</t>
  </si>
  <si>
    <t>Delaware</t>
  </si>
  <si>
    <t>District of Columbia</t>
  </si>
  <si>
    <t>Georgia</t>
  </si>
  <si>
    <t>Hawaii</t>
  </si>
  <si>
    <t>Idaho</t>
  </si>
  <si>
    <t>Illinois</t>
  </si>
  <si>
    <t>Indiana</t>
  </si>
  <si>
    <t>Iowa</t>
  </si>
  <si>
    <t>Kansas</t>
  </si>
  <si>
    <t>Kentucky</t>
  </si>
  <si>
    <t>Maine</t>
  </si>
  <si>
    <t>Maryland</t>
  </si>
  <si>
    <t>Massachusetts</t>
  </si>
  <si>
    <t>Michigan</t>
  </si>
  <si>
    <t>Minnesota</t>
  </si>
  <si>
    <t>Mississippi</t>
  </si>
  <si>
    <t>Missouri</t>
  </si>
  <si>
    <t>Montana</t>
  </si>
  <si>
    <t>Nebraska</t>
  </si>
  <si>
    <t>Nevada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</si>
  <si>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</si>
  <si>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</si>
  <si>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</si>
  <si>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</si>
  <si>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</si>
  <si>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</si>
  <si>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</si>
  <si>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</si>
  <si>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</si>
  <si>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</si>
  <si>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</si>
  <si>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</si>
  <si>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</si>
  <si>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</si>
  <si>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</si>
  <si>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</si>
  <si>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Virginia</t>
  </si>
  <si>
    <t>West Virginia</t>
  </si>
  <si>
    <t>Wisconsin</t>
  </si>
  <si>
    <t>Two letter abbreviation</t>
  </si>
  <si>
    <t>state name</t>
  </si>
  <si>
    <t>multiplicity</t>
  </si>
  <si>
    <t>number</t>
  </si>
  <si>
    <t>revenue_formatted</t>
  </si>
  <si>
    <t>growth_formatted_%</t>
  </si>
  <si>
    <t>isnuber_check</t>
  </si>
  <si>
    <t>Sum of revenue</t>
  </si>
  <si>
    <t>Average of revenue</t>
  </si>
  <si>
    <t>Industry</t>
  </si>
  <si>
    <t xml:space="preserve">Count </t>
  </si>
  <si>
    <t>Puerto Rico</t>
  </si>
  <si>
    <t>Count of state</t>
  </si>
  <si>
    <t>Average of workers</t>
  </si>
  <si>
    <t>Average of growth_%</t>
  </si>
  <si>
    <t>State</t>
  </si>
  <si>
    <t>workers_growth</t>
  </si>
  <si>
    <t>Workers growth</t>
  </si>
  <si>
    <t>Company</t>
  </si>
  <si>
    <t>Workers decrease</t>
  </si>
  <si>
    <t xml:space="preserve">Growth_% </t>
  </si>
  <si>
    <t>Sum of revenue ($)</t>
  </si>
  <si>
    <t>Average of revenue ($)</t>
  </si>
  <si>
    <t>Average of growth (%)</t>
  </si>
  <si>
    <t>Max. of revenue ($)</t>
  </si>
  <si>
    <t>Min. of revenue ($)</t>
  </si>
  <si>
    <t>Average of Revenue</t>
  </si>
  <si>
    <t>Average of Growth</t>
  </si>
  <si>
    <t>Max of Revenue</t>
  </si>
  <si>
    <t>Min of Revenue</t>
  </si>
  <si>
    <t>Average of Workers</t>
  </si>
  <si>
    <t>Count</t>
  </si>
  <si>
    <t>Sum of Revenue</t>
  </si>
  <si>
    <t>Average Growth (%)</t>
  </si>
  <si>
    <t>No of Companies With Reduced Employees</t>
  </si>
  <si>
    <t>Average of Reduced Employees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</si>
</sst>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charset val="238"/>
      <scheme val="minor"/>
    </font>
    <font>
      <u/>
      <sz val="11"/>
      <color theme="10"/>
      <name val="Calibri"/>
      <family val="2"/>
      <charset val="238"/>
      <scheme val="minor"/>
    </font>
    <font>
      <sz val="12"/>
      <color rgb="FF000000"/>
      <name val="Arial"/>
      <family val="2"/>
    </font>
    <font>
      <b/>
      <sz val="15.4"/>
      <color rgb="FF000000"/>
      <name val="Georgia"/>
      <family val="1"/>
    </font>
    <font>
      <b/>
      <sz val="11"/>
      <color theme="0"/>
      <name val="Calibri"/>
      <family val="2"/>
      <charset val="238"/>
      <scheme val="minor"/>
    </font>
  </fonts>
  <fills count="4">
    <fill>
      <patternFill patternType="none"/>
    </fill>
    <fill>
      <patternFill patternType="gray125"/>
    </fill>
    <fill>
      <patternFill patternType="solid">
        <fgColor rgb="FFEDF0F1"/>
        <bgColor indexed="64"/>
      </patternFill>
    </fill>
    <fill>
      <patternFill patternType="solid">
        <fgColor theme="0"/>
        <bgColor theme="4" tint="0.79998168889431442"/>
      </patternFill>
    </fill>
  </fills>
  <borders count="3">
    <border>
      <left/>
      <right/>
      <top/>
      <bottom/>
      <diagonal/>
    </border>
    <border>
      <left style="medium">
        <color rgb="FFDDDDDD"/>
      </left>
      <right/>
      <top/>
      <bottom/>
      <diagonal/>
    </border>
    <border>
      <left/>
      <right style="medium">
        <color rgb="FFDDDDDD"/>
      </right>
      <top/>
      <bottom/>
      <diagonal/>
    </border>
  </borders>
  <cellStyleXfs count="2">
    <xf numFmtId="0" fontId="0" fillId="0" borderId="0"/>
    <xf numFmtId="0" fontId="1" fillId="0" borderId="0" applyNumberFormat="0" applyFill="0" applyBorder="0" applyAlignment="0" applyProtection="0"/>
  </cellStyleXfs>
  <cellXfs count="12">
    <xf numFmtId="0" fontId="0" fillId="0" borderId="0" xfId="0"/>
    <xf numFmtId="0" fontId="1" fillId="0" borderId="0" xfId="1"/>
    <xf numFmtId="0" fontId="3" fillId="2" borderId="2" xfId="0" applyFont="1" applyFill="1" applyBorder="1" applyAlignment="1">
      <alignment horizontal="center" wrapText="1"/>
    </xf>
    <xf numFmtId="0" fontId="3"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0" fillId="0" borderId="0" xfId="0" applyAlignment="1">
      <alignment horizontal="center" vertical="center"/>
    </xf>
    <xf numFmtId="0" fontId="2" fillId="2" borderId="2" xfId="0" applyFont="1" applyFill="1" applyBorder="1" applyAlignment="1">
      <alignment horizontal="left" vertical="center" wrapText="1"/>
    </xf>
    <xf numFmtId="3"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4" fillId="3" borderId="0" xfId="0" applyFont="1" applyFill="1"/>
  </cellXfs>
  <cellStyles count="2">
    <cellStyle name="Hyperlink" xfId="1" builtinId="8"/>
    <cellStyle name="Normal" xfId="0" builtinId="0"/>
  </cellStyles>
  <dxfs count="40">
    <dxf>
      <font>
        <color rgb="FF9C0006"/>
      </font>
      <fill>
        <patternFill>
          <bgColor rgb="FFFFC7CE"/>
        </patternFill>
      </fill>
    </dxf>
    <dxf>
      <numFmt numFmtId="1" formatCode="0"/>
    </dxf>
    <dxf>
      <numFmt numFmtId="3" formatCode="#,##0"/>
    </dxf>
    <dxf>
      <numFmt numFmtId="3" formatCode="#,##0"/>
    </dxf>
    <dxf>
      <numFmt numFmtId="1" formatCode="0"/>
    </dxf>
    <dxf>
      <numFmt numFmtId="3" formatCode="#,##0"/>
    </dxf>
    <dxf>
      <numFmt numFmtId="1" formatCode="0"/>
    </dxf>
    <dxf>
      <numFmt numFmtId="1" formatCode="0"/>
    </dxf>
    <dxf>
      <numFmt numFmtId="1" formatCode="0"/>
    </dxf>
    <dxf>
      <numFmt numFmtId="3" formatCode="#,##0"/>
    </dxf>
    <dxf>
      <numFmt numFmtId="0" formatCode="General"/>
    </dxf>
    <dxf>
      <numFmt numFmtId="0" formatCode="General"/>
    </dxf>
    <dxf>
      <numFmt numFmtId="3" formatCode="#,##0"/>
    </dxf>
    <dxf>
      <numFmt numFmtId="3" formatCode="#,##0"/>
    </dxf>
    <dxf>
      <numFmt numFmtId="0" formatCode="General"/>
    </dxf>
    <dxf>
      <numFmt numFmtId="3" formatCode="#,##0"/>
    </dxf>
    <dxf>
      <font>
        <b val="0"/>
        <i val="0"/>
        <strike val="0"/>
        <condense val="0"/>
        <extend val="0"/>
        <outline val="0"/>
        <shadow val="0"/>
        <u val="none"/>
        <vertAlign val="baseline"/>
        <sz val="12"/>
        <color rgb="FF000000"/>
        <name val="Arial"/>
        <family val="2"/>
        <scheme val="none"/>
      </font>
      <fill>
        <patternFill patternType="solid">
          <fgColor indexed="64"/>
          <bgColor rgb="FFEDF0F1"/>
        </patternFill>
      </fill>
      <alignment horizontal="center" vertical="center" textRotation="0" wrapText="1" indent="0" justifyLastLine="0" shrinkToFit="0" readingOrder="0"/>
      <border diagonalUp="0" diagonalDown="0" outline="0">
        <left style="medium">
          <color rgb="FFDDDDDD"/>
        </left>
        <right/>
        <top/>
        <bottom/>
      </border>
    </dxf>
    <dxf>
      <font>
        <b val="0"/>
        <i val="0"/>
        <strike val="0"/>
        <condense val="0"/>
        <extend val="0"/>
        <outline val="0"/>
        <shadow val="0"/>
        <u val="none"/>
        <vertAlign val="baseline"/>
        <sz val="12"/>
        <color rgb="FF000000"/>
        <name val="Arial"/>
        <family val="2"/>
        <scheme val="none"/>
      </font>
      <fill>
        <patternFill patternType="solid">
          <fgColor indexed="64"/>
          <bgColor rgb="FFEDF0F1"/>
        </patternFill>
      </fill>
      <alignment horizontal="left" vertical="center" textRotation="0" wrapText="1" indent="0" justifyLastLine="0" shrinkToFit="0" readingOrder="0"/>
      <border diagonalUp="0" diagonalDown="0" outline="0">
        <left/>
        <right style="medium">
          <color rgb="FFDDDDDD"/>
        </right>
        <top/>
        <bottom/>
      </border>
    </dxf>
    <dxf>
      <border outline="0">
        <left style="medium">
          <color rgb="FFDDDDDD"/>
        </left>
        <top style="medium">
          <color rgb="FFDDDDDD"/>
        </top>
        <bottom style="medium">
          <color rgb="FFDDDDDD"/>
        </bottom>
      </border>
    </dxf>
    <dxf>
      <font>
        <b/>
        <i val="0"/>
        <strike val="0"/>
        <condense val="0"/>
        <extend val="0"/>
        <outline val="0"/>
        <shadow val="0"/>
        <u val="none"/>
        <vertAlign val="baseline"/>
        <sz val="15.4"/>
        <color rgb="FF000000"/>
        <name val="Georgia"/>
        <family val="1"/>
        <scheme val="none"/>
      </font>
      <fill>
        <patternFill patternType="solid">
          <fgColor indexed="64"/>
          <bgColor rgb="FFEDF0F1"/>
        </patternFill>
      </fill>
      <alignment horizontal="left" vertical="center" textRotation="0" wrapText="1" indent="1" justifyLastLine="0" shrinkToFit="0" readingOrder="0"/>
      <border diagonalUp="0" diagonalDown="0" outline="0">
        <left style="medium">
          <color rgb="FFDDDDDD"/>
        </left>
        <right style="medium">
          <color rgb="FFDDDDDD"/>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[5000 Firm.xlsx]Pivot_tables!industry_average_growth</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pl-PL"/>
              <a:t>Top 10 Industries by Average Growth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pl-PL"/>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Pivot_tables!$H$29</c:f>
              <c:strCache>
                <c:ptCount val="1"/>
                <c:pt idx="0">
                  <c:v>Total</c:v>
                </c:pt>
              </c:strCache>
            </c:strRef>
          </c:tx>
          <c:spPr>
            <a:solidFill>
              <a:srgbClr val="0070C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Pivot_tables!$G$30:$G$39</c:f>
              <c:strCache>
                <c:ptCount val="10"/>
                <c:pt idx="0">
                  <c:v>Security</c:v>
                </c:pt>
                <c:pt idx="1">
                  <c:v>Telecommunications</c:v>
                </c:pt>
                <c:pt idx="2">
                  <c:v>Software</c:v>
                </c:pt>
                <c:pt idx="3">
                  <c:v>Health</c:v>
                </c:pt>
                <c:pt idx="4">
                  <c:v>Retail</c:v>
                </c:pt>
                <c:pt idx="5">
                  <c:v>Energy</c:v>
                </c:pt>
                <c:pt idx="6">
                  <c:v>Computer Hardware</c:v>
                </c:pt>
                <c:pt idx="7">
                  <c:v>Food &amp; Beverage</c:v>
                </c:pt>
                <c:pt idx="8">
                  <c:v>Consumer Products &amp; Services</c:v>
                </c:pt>
                <c:pt idx="9">
                  <c:v>Logistics &amp; Transportation</c:v>
                </c:pt>
              </c:strCache>
            </c:strRef>
          </c:cat>
          <c:val>
            <c:numRef>
              <c:f>Pivot_tables!$H$30:$H$39</c:f>
              <c:numCache>
                <c:formatCode>0</c:formatCode>
                <c:ptCount val="10"/>
                <c:pt idx="0">
                  <c:v>490.14925373134326</c:v>
                </c:pt>
                <c:pt idx="1">
                  <c:v>515.44303797468353</c:v>
                </c:pt>
                <c:pt idx="2">
                  <c:v>524.66811279826459</c:v>
                </c:pt>
                <c:pt idx="3">
                  <c:v>546.92134831460669</c:v>
                </c:pt>
                <c:pt idx="4">
                  <c:v>584.81595092024543</c:v>
                </c:pt>
                <c:pt idx="5">
                  <c:v>592.0512820512821</c:v>
                </c:pt>
                <c:pt idx="6">
                  <c:v>651.96875</c:v>
                </c:pt>
                <c:pt idx="7">
                  <c:v>668.2125984251968</c:v>
                </c:pt>
                <c:pt idx="8">
                  <c:v>685.63174603174605</c:v>
                </c:pt>
                <c:pt idx="9">
                  <c:v>717.55376344086017</c:v>
                </c:pt>
              </c:numCache>
            </c:numRef>
          </c:val>
          <c:extLst>
            <c:ext xmlns:c16="http://schemas.microsoft.com/office/drawing/2014/chart" uri="{C3380CC4-5D6E-409C-BE32-E72D297353CC}">
              <c16:uniqueId val="{00000000-B308-4A4A-9304-8D55B6836C0A}"/>
            </c:ext>
          </c:extLst>
        </c:ser>
        <c:dLbls>
          <c:dLblPos val="outEnd"/>
          <c:showLegendKey val="0"/>
          <c:showVal val="1"/>
          <c:showCatName val="0"/>
          <c:showSerName val="0"/>
          <c:showPercent val="0"/>
          <c:showBubbleSize val="0"/>
        </c:dLbls>
        <c:gapWidth val="50"/>
        <c:overlap val="-20"/>
        <c:axId val="1832278944"/>
        <c:axId val="1873422336"/>
      </c:barChart>
      <c:catAx>
        <c:axId val="18322789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pl-PL"/>
          </a:p>
        </c:txPr>
        <c:crossAx val="1873422336"/>
        <c:crosses val="autoZero"/>
        <c:auto val="1"/>
        <c:lblAlgn val="ctr"/>
        <c:lblOffset val="100"/>
        <c:noMultiLvlLbl val="0"/>
      </c:catAx>
      <c:valAx>
        <c:axId val="187342233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832278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[5000 Firm.xlsx]Pivot_tables!Workers_growth_in_industries</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pl-PL"/>
              <a:t>Top 10 Companies by workers growth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pl-PL"/>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Pivot_tables!$L$29</c:f>
              <c:strCache>
                <c:ptCount val="1"/>
                <c:pt idx="0">
                  <c:v>Total</c:v>
                </c:pt>
              </c:strCache>
            </c:strRef>
          </c:tx>
          <c:spPr>
            <a:solidFill>
              <a:srgbClr val="0070C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Pivot_tables!$K$30:$K$39</c:f>
              <c:strCache>
                <c:ptCount val="10"/>
                <c:pt idx="0">
                  <c:v>Allied Universal</c:v>
                </c:pt>
                <c:pt idx="1">
                  <c:v>Alorica</c:v>
                </c:pt>
                <c:pt idx="2">
                  <c:v>Infiniti HR</c:v>
                </c:pt>
                <c:pt idx="3">
                  <c:v>CircusTrix</c:v>
                </c:pt>
                <c:pt idx="4">
                  <c:v>ScribeAmerica</c:v>
                </c:pt>
                <c:pt idx="5">
                  <c:v>TaskUs</c:v>
                </c:pt>
                <c:pt idx="6">
                  <c:v>Freddy's Frozen Custard</c:v>
                </c:pt>
                <c:pt idx="7">
                  <c:v>Pathway Vet Alliance</c:v>
                </c:pt>
                <c:pt idx="8">
                  <c:v>Four Foods Group</c:v>
                </c:pt>
                <c:pt idx="9">
                  <c:v>Pacific Dental Services</c:v>
                </c:pt>
              </c:strCache>
            </c:strRef>
          </c:cat>
          <c:val>
            <c:numRef>
              <c:f>Pivot_tables!$L$30:$L$39</c:f>
              <c:numCache>
                <c:formatCode>#,##0</c:formatCode>
                <c:ptCount val="10"/>
                <c:pt idx="0">
                  <c:v>118531</c:v>
                </c:pt>
                <c:pt idx="1">
                  <c:v>43000</c:v>
                </c:pt>
                <c:pt idx="2">
                  <c:v>37145</c:v>
                </c:pt>
                <c:pt idx="3">
                  <c:v>13739</c:v>
                </c:pt>
                <c:pt idx="4">
                  <c:v>11641</c:v>
                </c:pt>
                <c:pt idx="5">
                  <c:v>9198</c:v>
                </c:pt>
                <c:pt idx="6">
                  <c:v>6494</c:v>
                </c:pt>
                <c:pt idx="7">
                  <c:v>4174</c:v>
                </c:pt>
                <c:pt idx="8">
                  <c:v>3500</c:v>
                </c:pt>
                <c:pt idx="9">
                  <c:v>3356</c:v>
                </c:pt>
              </c:numCache>
            </c:numRef>
          </c:val>
          <c:extLst>
            <c:ext xmlns:c16="http://schemas.microsoft.com/office/drawing/2014/chart" uri="{C3380CC4-5D6E-409C-BE32-E72D297353CC}">
              <c16:uniqueId val="{00000000-D7A9-4E86-A108-B644CF0AD8B9}"/>
            </c:ext>
          </c:extLst>
        </c:ser>
        <c:dLbls>
          <c:dLblPos val="outEnd"/>
          <c:showLegendKey val="0"/>
          <c:showVal val="1"/>
          <c:showCatName val="0"/>
          <c:showSerName val="0"/>
          <c:showPercent val="0"/>
          <c:showBubbleSize val="0"/>
        </c:dLbls>
        <c:gapWidth val="50"/>
        <c:overlap val="-24"/>
        <c:axId val="1884979680"/>
        <c:axId val="1044600992"/>
      </c:barChart>
      <c:catAx>
        <c:axId val="18849796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pl-PL"/>
          </a:p>
        </c:txPr>
        <c:crossAx val="1044600992"/>
        <c:crosses val="autoZero"/>
        <c:auto val="1"/>
        <c:lblAlgn val="ctr"/>
        <c:lblOffset val="100"/>
        <c:noMultiLvlLbl val="0"/>
      </c:catAx>
      <c:valAx>
        <c:axId val="104460099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88497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[5000 Firm.xlsx]Pivot_tables!count_of_industries_on_list_top</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pl-PL"/>
              <a:t>Top</a:t>
            </a:r>
            <a:r>
              <a:rPr lang="pl-PL" baseline="0"/>
              <a:t> 6  Industries by Count</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pl-PL"/>
        </a:p>
      </c:txPr>
    </c:title>
    <c:autoTitleDeleted val="0"/>
    <c:pivotFmts>
      <c:pivotFmt>
        <c:idx val="0"/>
      </c:pivotFmt>
      <c:pivotFmt>
        <c:idx val="1"/>
      </c:pivotFmt>
      <c:pivotFmt>
        <c:idx val="2"/>
        <c:spPr>
          <a:solidFill>
            <a:srgbClr val="0070C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Pivot_tables!$H$7</c:f>
              <c:strCache>
                <c:ptCount val="1"/>
                <c:pt idx="0">
                  <c:v>Total</c:v>
                </c:pt>
              </c:strCache>
            </c:strRef>
          </c:tx>
          <c:spPr>
            <a:solidFill>
              <a:srgbClr val="0070C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Pivot_tables!$G$8:$G$13</c:f>
              <c:strCache>
                <c:ptCount val="6"/>
                <c:pt idx="0">
                  <c:v>Business Products &amp; Services</c:v>
                </c:pt>
                <c:pt idx="1">
                  <c:v>Advertising &amp; Marketing</c:v>
                </c:pt>
                <c:pt idx="2">
                  <c:v>Software</c:v>
                </c:pt>
                <c:pt idx="3">
                  <c:v>Health</c:v>
                </c:pt>
                <c:pt idx="4">
                  <c:v>Construction</c:v>
                </c:pt>
                <c:pt idx="5">
                  <c:v>Consumer Products &amp; Services</c:v>
                </c:pt>
              </c:strCache>
            </c:strRef>
          </c:cat>
          <c:val>
            <c:numRef>
              <c:f>Pivot_tables!$H$8:$H$13</c:f>
              <c:numCache>
                <c:formatCode>#,##0</c:formatCode>
                <c:ptCount val="6"/>
                <c:pt idx="0">
                  <c:v>492</c:v>
                </c:pt>
                <c:pt idx="1">
                  <c:v>489</c:v>
                </c:pt>
                <c:pt idx="2">
                  <c:v>461</c:v>
                </c:pt>
                <c:pt idx="3">
                  <c:v>356</c:v>
                </c:pt>
                <c:pt idx="4">
                  <c:v>350</c:v>
                </c:pt>
                <c:pt idx="5">
                  <c:v>315</c:v>
                </c:pt>
              </c:numCache>
            </c:numRef>
          </c:val>
          <c:extLst>
            <c:ext xmlns:c16="http://schemas.microsoft.com/office/drawing/2014/chart" uri="{C3380CC4-5D6E-409C-BE32-E72D297353CC}">
              <c16:uniqueId val="{00000000-F670-41FC-A100-D32F89817587}"/>
            </c:ext>
          </c:extLst>
        </c:ser>
        <c:dLbls>
          <c:showLegendKey val="0"/>
          <c:showVal val="0"/>
          <c:showCatName val="0"/>
          <c:showSerName val="0"/>
          <c:showPercent val="0"/>
          <c:showBubbleSize val="0"/>
        </c:dLbls>
        <c:gapWidth val="100"/>
        <c:overlap val="-24"/>
        <c:axId val="933855807"/>
        <c:axId val="877893599"/>
      </c:barChart>
      <c:catAx>
        <c:axId val="9338558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pl-PL"/>
          </a:p>
        </c:txPr>
        <c:crossAx val="877893599"/>
        <c:crosses val="autoZero"/>
        <c:auto val="1"/>
        <c:lblAlgn val="ctr"/>
        <c:lblOffset val="100"/>
        <c:noMultiLvlLbl val="0"/>
      </c:catAx>
      <c:valAx>
        <c:axId val="87789359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33855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oftEdge rad="12700"/>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[5000 Firm.xlsx]Pivot_tables!count_of_industries_on_list_top_bottom</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r>
              <a:rPr lang="pl-PL" sz="1600" b="1" i="0" u="none" strike="noStrike" kern="1200" baseline="0">
                <a:solidFill>
                  <a:sysClr val="windowText" lastClr="000000">
                    <a:lumMod val="65000"/>
                    <a:lumOff val="35000"/>
                  </a:sysClr>
                </a:solidFill>
              </a:rPr>
              <a:t>Bottom 6  Industries by Count</a:t>
            </a:r>
            <a:endParaRPr lang="en-US" sz="1600" b="1" i="0" u="none" strike="noStrike" kern="120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endParaRPr lang="pl-PL"/>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a:outerShdw blurRad="57150" dist="19050" dir="5400000" algn="ctr" rotWithShape="0">
              <a:srgbClr val="000000">
                <a:alpha val="63000"/>
              </a:srgbClr>
            </a:outerShdw>
          </a:effectLst>
        </c:spPr>
      </c:pivotFmt>
      <c:pivotFmt>
        <c:idx val="4"/>
        <c:spPr>
          <a:solidFill>
            <a:srgbClr val="0070C0"/>
          </a:solidFill>
          <a:ln>
            <a:noFill/>
          </a:ln>
          <a:effectLst>
            <a:outerShdw blurRad="57150" dist="19050" dir="5400000" algn="ctr" rotWithShape="0">
              <a:srgbClr val="000000">
                <a:alpha val="63000"/>
              </a:srgbClr>
            </a:outerShdw>
          </a:effectLst>
        </c:spPr>
      </c:pivotFmt>
      <c:pivotFmt>
        <c:idx val="5"/>
        <c:spPr>
          <a:solidFill>
            <a:srgbClr val="0070C0"/>
          </a:solidFill>
          <a:ln>
            <a:noFill/>
          </a:ln>
          <a:effectLst>
            <a:outerShdw blurRad="57150" dist="19050" dir="5400000" algn="ctr" rotWithShape="0">
              <a:srgbClr val="000000">
                <a:alpha val="63000"/>
              </a:srgbClr>
            </a:outerShdw>
          </a:effectLst>
        </c:spPr>
      </c:pivotFmt>
      <c:pivotFmt>
        <c:idx val="6"/>
        <c:spPr>
          <a:solidFill>
            <a:srgbClr val="0070C0"/>
          </a:solidFill>
          <a:ln>
            <a:noFill/>
          </a:ln>
          <a:effectLst>
            <a:outerShdw blurRad="57150" dist="19050" dir="5400000" algn="ctr" rotWithShape="0">
              <a:srgbClr val="000000">
                <a:alpha val="63000"/>
              </a:srgbClr>
            </a:outerShdw>
          </a:effectLst>
        </c:spPr>
      </c:pivotFmt>
      <c:pivotFmt>
        <c:idx val="7"/>
        <c:spPr>
          <a:solidFill>
            <a:srgbClr val="0070C0"/>
          </a:solidFill>
          <a:ln>
            <a:noFill/>
          </a:ln>
          <a:effectLst>
            <a:outerShdw blurRad="57150" dist="19050" dir="5400000" algn="ctr" rotWithShape="0">
              <a:srgbClr val="000000">
                <a:alpha val="63000"/>
              </a:srgbClr>
            </a:outerShdw>
          </a:effectLst>
        </c:spPr>
      </c:pivotFmt>
      <c:pivotFmt>
        <c:idx val="8"/>
        <c:spPr>
          <a:solidFill>
            <a:srgbClr val="0070C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Pivot_tables!$L$7</c:f>
              <c:strCache>
                <c:ptCount val="1"/>
                <c:pt idx="0">
                  <c:v>Total</c:v>
                </c:pt>
              </c:strCache>
            </c:strRef>
          </c:tx>
          <c:spPr>
            <a:solidFill>
              <a:srgbClr val="0070C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Pivot_tables!$K$8:$K$13</c:f>
              <c:strCache>
                <c:ptCount val="6"/>
                <c:pt idx="0">
                  <c:v>Security</c:v>
                </c:pt>
                <c:pt idx="1">
                  <c:v>Travel &amp; Hospitality</c:v>
                </c:pt>
                <c:pt idx="2">
                  <c:v>Media</c:v>
                </c:pt>
                <c:pt idx="3">
                  <c:v>Environmental Services</c:v>
                </c:pt>
                <c:pt idx="4">
                  <c:v>IT Services</c:v>
                </c:pt>
                <c:pt idx="5">
                  <c:v>Computer Hardware</c:v>
                </c:pt>
              </c:strCache>
            </c:strRef>
          </c:cat>
          <c:val>
            <c:numRef>
              <c:f>Pivot_tables!$L$8:$L$13</c:f>
              <c:numCache>
                <c:formatCode>#,##0</c:formatCode>
                <c:ptCount val="6"/>
                <c:pt idx="0">
                  <c:v>67</c:v>
                </c:pt>
                <c:pt idx="1">
                  <c:v>57</c:v>
                </c:pt>
                <c:pt idx="2">
                  <c:v>46</c:v>
                </c:pt>
                <c:pt idx="3">
                  <c:v>43</c:v>
                </c:pt>
                <c:pt idx="4">
                  <c:v>43</c:v>
                </c:pt>
                <c:pt idx="5">
                  <c:v>32</c:v>
                </c:pt>
              </c:numCache>
            </c:numRef>
          </c:val>
          <c:extLst>
            <c:ext xmlns:c16="http://schemas.microsoft.com/office/drawing/2014/chart" uri="{C3380CC4-5D6E-409C-BE32-E72D297353CC}">
              <c16:uniqueId val="{00000000-6208-4C4D-A935-A6E87C509669}"/>
            </c:ext>
          </c:extLst>
        </c:ser>
        <c:dLbls>
          <c:showLegendKey val="0"/>
          <c:showVal val="0"/>
          <c:showCatName val="0"/>
          <c:showSerName val="0"/>
          <c:showPercent val="0"/>
          <c:showBubbleSize val="0"/>
        </c:dLbls>
        <c:gapWidth val="100"/>
        <c:overlap val="-24"/>
        <c:axId val="926741087"/>
        <c:axId val="1153642943"/>
      </c:barChart>
      <c:catAx>
        <c:axId val="9267410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pl-PL"/>
          </a:p>
        </c:txPr>
        <c:crossAx val="1153642943"/>
        <c:crosses val="autoZero"/>
        <c:auto val="1"/>
        <c:lblAlgn val="ctr"/>
        <c:lblOffset val="100"/>
        <c:noMultiLvlLbl val="0"/>
      </c:catAx>
      <c:valAx>
        <c:axId val="115364294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26741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[5000 Firm.xlsx]Pivot_tables!industry_average_revenue_top</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a:t>
            </a:r>
            <a:r>
              <a:rPr lang="pl-PL"/>
              <a:t>p 6 Industries by Average of Revenue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pl-PL"/>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Pivot_tables!$A$8:$A$13</c:f>
              <c:strCache>
                <c:ptCount val="6"/>
                <c:pt idx="0">
                  <c:v>Security</c:v>
                </c:pt>
                <c:pt idx="1">
                  <c:v>Health</c:v>
                </c:pt>
                <c:pt idx="2">
                  <c:v>Logistics &amp; Transportation</c:v>
                </c:pt>
                <c:pt idx="3">
                  <c:v>Energy</c:v>
                </c:pt>
                <c:pt idx="4">
                  <c:v>Consumer Products &amp; Services</c:v>
                </c:pt>
                <c:pt idx="5">
                  <c:v>Human Resources</c:v>
                </c:pt>
              </c:strCache>
            </c:strRef>
          </c:cat>
          <c:val>
            <c:numRef>
              <c:f>Pivot_tables!$B$8:$B$13</c:f>
              <c:numCache>
                <c:formatCode>#,##0</c:formatCode>
                <c:ptCount val="6"/>
                <c:pt idx="0">
                  <c:v>123277611.94029851</c:v>
                </c:pt>
                <c:pt idx="1">
                  <c:v>103085674.15730338</c:v>
                </c:pt>
                <c:pt idx="2">
                  <c:v>82615591.397849455</c:v>
                </c:pt>
                <c:pt idx="3">
                  <c:v>78525641.025641024</c:v>
                </c:pt>
                <c:pt idx="4">
                  <c:v>70942222.222222224</c:v>
                </c:pt>
                <c:pt idx="5">
                  <c:v>70480891.719745219</c:v>
                </c:pt>
              </c:numCache>
            </c:numRef>
          </c:val>
          <c:extLst>
            <c:ext xmlns:c16="http://schemas.microsoft.com/office/drawing/2014/chart" uri="{C3380CC4-5D6E-409C-BE32-E72D297353CC}">
              <c16:uniqueId val="{00000000-61DC-42ED-873F-DCE25CB84F0C}"/>
            </c:ext>
          </c:extLst>
        </c:ser>
        <c:dLbls>
          <c:dLblPos val="outEnd"/>
          <c:showLegendKey val="0"/>
          <c:showVal val="1"/>
          <c:showCatName val="0"/>
          <c:showSerName val="0"/>
          <c:showPercent val="0"/>
          <c:showBubbleSize val="0"/>
        </c:dLbls>
        <c:gapWidth val="100"/>
        <c:overlap val="-24"/>
        <c:axId val="1933656415"/>
        <c:axId val="1058858319"/>
      </c:barChart>
      <c:catAx>
        <c:axId val="19336564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pl-PL"/>
          </a:p>
        </c:txPr>
        <c:crossAx val="1058858319"/>
        <c:crosses val="autoZero"/>
        <c:auto val="1"/>
        <c:lblAlgn val="ctr"/>
        <c:lblOffset val="100"/>
        <c:noMultiLvlLbl val="0"/>
      </c:catAx>
      <c:valAx>
        <c:axId val="105885831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93365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[5000 Firm.xlsx]Pivot_tables!industry_avearge_revenue_bottom</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pl-PL"/>
              <a:t>Bottom 6 Industries by Average of Revenue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pl-PL"/>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Pivot_tables!$E$7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Pivot_tables!$D$8:$D$13</c:f>
              <c:strCache>
                <c:ptCount val="6"/>
                <c:pt idx="0">
                  <c:v>Software</c:v>
                </c:pt>
                <c:pt idx="1">
                  <c:v>Education</c:v>
                </c:pt>
                <c:pt idx="2">
                  <c:v>IT System Development</c:v>
                </c:pt>
                <c:pt idx="3">
                  <c:v>Advertising &amp; Marketing</c:v>
                </c:pt>
                <c:pt idx="4">
                  <c:v>IT Services</c:v>
                </c:pt>
                <c:pt idx="5">
                  <c:v>Media</c:v>
                </c:pt>
              </c:strCache>
            </c:strRef>
          </c:cat>
          <c:val>
            <c:numRef>
              <c:f>Pivot_tables!$E$8:$E$13</c:f>
              <c:numCache>
                <c:formatCode>#,##0</c:formatCode>
                <c:ptCount val="6"/>
                <c:pt idx="0">
                  <c:v>19965292.84164859</c:v>
                </c:pt>
                <c:pt idx="1">
                  <c:v>19742857.142857142</c:v>
                </c:pt>
                <c:pt idx="2">
                  <c:v>18995833.333333332</c:v>
                </c:pt>
                <c:pt idx="3">
                  <c:v>16850715.746421266</c:v>
                </c:pt>
                <c:pt idx="4">
                  <c:v>16702325.581395349</c:v>
                </c:pt>
                <c:pt idx="5">
                  <c:v>16473913.043478262</c:v>
                </c:pt>
              </c:numCache>
            </c:numRef>
          </c:val>
          <c:extLst>
            <c:ext xmlns:c16="http://schemas.microsoft.com/office/drawing/2014/chart" uri="{C3380CC4-5D6E-409C-BE32-E72D297353CC}">
              <c16:uniqueId val="{00000000-32A9-4B30-A6BC-F8CA32D711D6}"/>
            </c:ext>
          </c:extLst>
        </c:ser>
        <c:dLbls>
          <c:dLblPos val="outEnd"/>
          <c:showLegendKey val="0"/>
          <c:showVal val="1"/>
          <c:showCatName val="0"/>
          <c:showSerName val="0"/>
          <c:showPercent val="0"/>
          <c:showBubbleSize val="0"/>
        </c:dLbls>
        <c:gapWidth val="100"/>
        <c:overlap val="-24"/>
        <c:axId val="1087145183"/>
        <c:axId val="1153644383"/>
      </c:barChart>
      <c:catAx>
        <c:axId val="10871451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pl-PL"/>
          </a:p>
        </c:txPr>
        <c:crossAx val="1153644383"/>
        <c:crosses val="autoZero"/>
        <c:auto val="1"/>
        <c:lblAlgn val="ctr"/>
        <c:lblOffset val="100"/>
        <c:noMultiLvlLbl val="0"/>
      </c:catAx>
      <c:valAx>
        <c:axId val="115364438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714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pl-PL" sz="1400" b="1" i="0" u="none" strike="noStrike" baseline="0">
                <a:solidFill>
                  <a:schemeClr val="tx1"/>
                </a:solidFill>
                <a:latin typeface="Calibri" panose="020F0502020204030204"/>
              </a:rPr>
              <a:t>Top 10 States by Company's Count</a:t>
            </a:r>
            <a:endParaRPr lang="en-GB" sz="1400" b="1" i="0" u="none" strike="noStrike" baseline="0">
              <a:solidFill>
                <a:schemeClr val="tx1"/>
              </a:solidFill>
              <a:latin typeface="Calibri" panose="020F0502020204030204"/>
            </a:endParaRPr>
          </a:p>
        </cx:rich>
      </cx:tx>
    </cx:title>
    <cx:plotArea>
      <cx:plotAreaRegion>
        <cx:series layoutId="regionMap" uniqueId="{27C0CEEA-B7C4-4FC1-A257-5143F168EEF0}">
          <cx:tx>
            <cx:txData>
              <cx:f>_xlchart.v5.2</cx:f>
              <cx:v>Count of state</cx:v>
            </cx:txData>
          </cx:tx>
          <cx:dataLabels>
            <cx:txPr>
              <a:bodyPr spcFirstLastPara="1" vertOverflow="ellipsis" horzOverflow="overflow" wrap="square" lIns="0" tIns="0" rIns="0" bIns="0" anchor="ctr" anchorCtr="1"/>
              <a:lstStyle/>
              <a:p>
                <a:pPr algn="ctr" rtl="0">
                  <a:defRPr sz="900">
                    <a:solidFill>
                      <a:schemeClr val="tx1"/>
                    </a:solidFill>
                  </a:defRPr>
                </a:pPr>
                <a:endParaRPr lang="en-GB" sz="900" b="0" i="0" u="none" strike="noStrike" baseline="0">
                  <a:solidFill>
                    <a:schemeClr val="tx1"/>
                  </a:solidFill>
                  <a:latin typeface="Calibri" panose="020F0502020204030204"/>
                </a:endParaRPr>
              </a:p>
            </cx:txPr>
            <cx:visibility seriesName="0" categoryName="0" value="1"/>
          </cx:dataLabels>
          <cx:dataId val="0"/>
          <cx:layoutPr>
            <cx:geography cultureLanguage="en-GB" cultureRegion="GB" attribution="Powered by Bing">
              <cx:geoCache provider="{E9337A44-BEBE-4D9F-B70C-5C5E7DAFC167}">
                <cx:binary>1Hpbc6S4svVf6ejnQw9CEogde07EJ6AulKtsd7tv80K4bTcIhAQCIeDXf1nVtxmfmTmxYyZOxPhB
RgWoJKUyc62V9e+H+V8P8unevJhbqYZ/Pcw/v6zGsfvXTz8ND9VTez+8asWD0YP+PL560O1P+vNn
8fD006O5d0KVPwU+Ij89VPdmfJpf/ve/YbTySV/ph/tRaHVrn8zy+mmwchz+5N7v3npx/9gKlYph
NOJhRD+/3D5pU4r7ly+e1CjG5W7pnn5++ZuHXr746flQ/+NrX0iY2Wgf4V0cvAoJCxiLgvjyF718
IbUqv972GH5FCMER8Zl/+cPfvvt038L7Xyf0Xy/eKjE+Pb54M96PT8O3Z35vfpfZ3T8+mqdhgPVd
/v/xOL9ZGzz2/16+eNBWjectLWF3f3757IvFoJMvDyT6vMC3by478tNvjfLf/372AezRs09+Zbfn
G/q/3fofZkvupfisjfpbLRe9CigJwxjFXyyDfms5hOJXIYqCKPbJF9N+s8oXy/2Y01823p8M9cx+
yT/Uflpqc/+ov+3g753r/9Dv2Ks4ZpT6JPh96/n0FSURw+Ezh0u+TuWvG+2PBnpusut/pMtdV+Jv
NBfxXxFEKSZx9D0M/iZMBq8iP8aUBeiLr8XfjsoXZzvP5i9b7HcHeWat690/0lob8C/x+DfmtYC9
ojGlKMBgiWeWIizCJGD4uyW/JNMvlvo6k79srD8a55m9Nlf/SHvdPCk1LHK6/1tTGngZiyGjfYUa
vv8spUXRK4YZiyPwtcsf+62X/XpWf9mAfzrYMyve/DPT2l5KobT4U7j2n6U1sCAKCCKQ2L5b6Dfe
F79ChIUQKOnvxslvM/rL1vvDgZ5Zbv/P9L/Tk3vxUZvm2/n/64CEBK9iHAcYsWcMIKKvQsAohNGv
qQ3u/zpgfpvKXzbZHw70zGSnj//IkHn3NN//jZ6G0SsSYkYYQr8LIOP4FcY4gFj5ldg9i5WX6fxl
m/3+KM8MdvfhH2mwdwKo9t+a33D0ChBJ7LOYfMcev46OEXsVxlEYkOCHTX/tat9m9JfN9ocDPbPc
u39GXvtzReDLDn6JkL958j+VSuJX1Mc08mn4W0gJruYjhgPKvia9Z5TtmULxx/P5fWnk2eu/WcL/
kfzxx9LId20pvR/vs4so9St15M/vfpNVnr36Nbv8bkr7snf7x59fBoSGAA+/i13nQX6Tl67NU6nV
t1z1q1ee7ofx55ceQiFE0DD2cchCGmBCXr5wT19uBeQVDSkNIx+FoY/OBlfajNXPL0n4KgjhXgyx
NYgojmEOg7aXWwgofUyiCLOQRCT04+9a4I2WC0zm+3Z87b9Qtr3RQo3Dzy9RHMIEui8PnmdLfUow
TIEG1A8AMPmBD/cf7l+D4nh+/r+awa6Ns7G4UcUvzO+HXPXrkIdynZPBLbtFlptC23cV7ot8jdmY
ENO8ZbN4LP1qSJggKolRq/IfDdOTyosaX80hRamc8Y2gjc4vjcHNYey13NYRrSSna6HzeeyiDZq9
oyxtkF8aHdmar20dpKM2WTyZfh8ipLOxwo7XMgy34bwy3pZVtBmayWXd0DY7i6dDgclDLb3ipgep
dDPi+J1iteQrTfqwiG7CODWlW25s34vbhrX7YiQnNDN2FQztkdrG7NWEP4mwyrti9Q4lcSHvPac2
PWCaBsahbW68XuWXKzsIlYfB/K5zU5n2OrzGk+q2VNJTM/nNwatqlUzD8FjMxYNf4TCfJVsy3emG
izZ0OWEz4m4SYWIKu1HI0UN3buJpxjmW964tzaEvSj81xKikhNV4dU5Fp3N8boap1F+6lyuk1N3c
jA2YDGygytDbjdHMp74sD806jOlql46rCaXKofbLGoArhbtlJXxsWLkml8X58G3cM53MJjeKrNTy
zuH6qq58eViWwKaLZgEPTBPlzFY0tX5wLYhJkUc2DTJzjrwl4H4ZyLQdKtnyyZ8GjqZwSJ2HuC21
ycUY7suCDVtFlZEcjbpLqQ0DPrvIHIoVB2nU9A0YmW2Ctoy2fjShPY5/vfXPLPHDOlo0JPOM/YyJ
2vrdUuxQbGqO2NxlZlQ2vzTzTEzGNH3yI71Ibt2Ql2FttranJg/PznC5+tHMXjXkgdTFlix0g+Hr
80tzWdCzrsBBn5u1IIkBPYdXXheuSWNln3+5XOfgxslGJgIFH0ksunydTZdfrn500fmzNTJkx1qZ
XAyvg/mrzS/dH4fhcrUuc58iOkz84pEXZ4xWFTe8Yvirm15Oh6vpB9wKnA3nQ3zZuh/Nj89wFfn7
ps7dsqq8PDuyXJei4VgylaNzc7kjV1ekrHM1F2Wg8+Z7Mw8jzPbs560wQvKhqQSnUSWyYCJdbnDd
gvGjqct/1ZfNJlzGWzIMbs2YKNq8InZeMyPvy8a3+ThpkgqPzbxtxjXHDK05PTeX7qUJ4nrgpOw8
3tKPNWp3CBXbblLNruxGnLJZax4HbJV8XpoxZ8bAZa8WtVXzeDCueM/0nFkd+GkkrJczjO8WtrYb
Nwas4ZdJkWwUQub+2dkuH6BzJLw0+PvVpRsPGm1j429RBEZYzi8ExRBs21ocIUGksldo34ylPoQt
0tzzvTLzsF5h3dD4nrfkce/EZiXzB9GaOBdeVeVkfQs726CkJHLKCwzNVMU2X8DhN0VFP3TDWB5M
RO5YjdvNZYr92dpV6898DoM2nc8B7XJjEnXbfwBRpN8vrg/RCbn6blnGFTzaH9JmvR3ivuXakS6z
03Cq1/nTaDySYM857k9XojSGnzNdEgTFo4iR3K99hzZ9O6ZBYd5I5otd2dh3Pul3MXM4CVR833aI
pqtrb+ONjY3MRetfuVbIjerhiV6Mu3LVa2pdHXMQi44di9SWzfPH2a0pmpuPJdHxHs81ToeWrXzu
1lQG56Mwz9fYNCpB1v9YLKjINGqDZLb2JAJdbnTNmjxQNuRiEsO2hNXxsexIZpawTFUwXTeVupLd
2kKImMQVUS1fIzhNZXu0miZ+0K0HQb10bojYL2NwRP38hlUDShwtJPfbKOautkG2WMhvlM27nrrD
Wjubd0zX3MzVcIib5d1sKpUstWdSVqnHBhPMZ2YfPL8k+dqhKMNMMj4Pw5r0023BvCoL4umtWPtm
29XLtVezcV8ubtqIWSHeycUloVddY1zjQzTQdq8aNvIa81KuVaLaNsxo0WwH2tW8DsiYL4s+eCbG
XKt+Sug89NvBNm2Ch2LMqLBBWrprXdZBRkk/Jpg0yWxEkbB5rZOJQnXRYuslsmYIYrjGiSEYbzC2
OGFt87Sg1d+W8XJn5XItTejuJMFBtmJvM2ocZbMe8cZfVr6E/pTGKLC7oC66Td/BoMsgb8aVKg6G
nw+BarzTvFTwcvlYLTI8MenJtC86u1VF+3buxjlrohptkCa/6LorN271coXXnlfhWN4ssjvgkfmb
1ZSJ5xnvZMPG56VjQ2LbifKJNvMbV5thQ4ld0rKNk4hZdGQd7dIWDSVkEb//JMOu5CuCeQls5Sao
XJAwht87llT2oGO/46sK9rqaUt8Xj01ZWe7aYuVV5B3tFCRo6Zdkgny+G2dwoElVH4d26lJ/dVE6
dT3ae8otEGfjLGhC7wiTeYzIUvMpQF6GcDKQ9REpfBO1xa3qomMjYU9DX/8yxsNH1jtezPHR6TYn
EfhtE/Qmr+ry5HDFdoGMdgAuUVI14J1VVUWcFvZqaBF9u0aFt1l0wQNaevtQdW+bpd5b6uXWzGgT
Es+m0q83QV33qatcoi2p3ukwfpBBDenEL1HKfOqd1jGzra630RKCT6J2TSrny4xWc+Lbxd7Ea+Bl
U0xDQAbuoVRE8kYW9W6VtEnGfRWi927wg7TzyMc5hEQTxQEP57ejkGs6e+RzYyJ6q8ydWaqrLi7n
LCrHZm+acEkBlwa50hNMty52A8aCF7Rps47tjBfMN0ETv4GJ3ghR2mTwXH+scZWIpdwPbfhUL/jD
2pVBEvb+FfYLlhF/MkmJu1RU5GQRYMspDGI+ttbjpvW9Y1u4gTMpDj7uP3caUoSZ/GqjZejxGnmK
Y1wBpA36zJjo00yL69qL+83s90dRrHWmpypM5gZdjXY+4WUQiVXNbRA1r40vm2SYxjtiUzxU13IU
5lCFLTdRG/GS6nnvmgnxBg0rHBVBE8McTSH0l7xgPcr6zgACm4f3rllt2l0L3SxJGKqKL2RBu3CQ
W9xY78govqf0F7yI4mCKXnFaOUhF4PVjrwSk2ubGRQBlfFKOCQLkrYZPk23kJlq9+1UNm8qqD1Up
AImvRKSywvBU/L5iveZWDMAfSJF2lbM72/kHb26iNIZaWNZ4/aNa43EPGyETr77u6MjjzjM3K2u5
9JIqqulRhiIJ1w7SkSci7jX9zJ2elxTLMs6nWfAAd4wHkLEPC3IZhCd7glxaJp29May3CSqElwYq
gI1d1sSFyPDWF3oXiRpojj9lzaw3RV0BQHNYATk545NL/3JVNnDn0nVDnQyLB5DsDGsuDWDT7svV
pQspUW3coN7NpAP43ao6g4Zy39Uqrc8g6tK4MzZ61tV2pvtyzlUAeA9DNkn7dXmDsfH5VHeKGzeI
Q2Qjlna96Ll3hhLdVEpgSY3iQ2jNtiLl21nJt1j7y8aLhyXrG0BePerMxsrqoUR4yMW5WT37tann
GRAwAxi0U2Cltm+HPCK0ToNBBLytghFiaDHm8twgOjVbUYkrQ7o+V8t035TekuGg3Qs3TdvLxwaJ
pIyCadf6Ice6X/KwXJccOMaSC5+OKcXt+XjFJmcseFzkOmRMEQtoUHR0P/m5Rc78qhnPqDwo2+hM
647hmf5cmu6Mh9tOsSQOY8rLPgRydMbTI6GLn136sSyWTdNG14yyDlAiMBp+ucTS7/L6jMovXVQD
1iw25IzsXTMKPwnOlxC7Kj/xARhat5WzXk/L4B8KQdAbivW7QjbTDrIIAi/zy2M59ceVtOSOlEVS
Y3bjtRoOt0bedR2JR1vhZts7HR2WweoN63zFi7GeT+zcFNX4tMpQbiSNltxzrZ8hA/xorWzsUjkh
b1sV/i9CAXxC4YMoly4jy9QlrYhoQs9HBMrE/XZxbXiNpmVXKMALqgrvrSb0qp+KXFaiPKm4A2ra
4oA3nlSA29ywGUxwPwPlitygX19BaujeeL1OWs+8R2Nd3oXMi/jYCZoCG/c4oYq+nYqwAQosOCLT
50UW+jiiMeCD7MqsOfNFHwckI3QCl46Qua5saa5dSAF/+tpuTU0PcPIYxFUImaFACrxSr2EqQlqm
xKvmYxAvt7Mcjl2oT2CIeKclrW8IesKDaU6k39dqxdxVXZhiVRvuIMXzfg3bTTtEejPES8/7TizX
9Vq5DQqLZGqQTQc9z7etxT4P5v44uRb4PxwYTp03Jl0f9ImN5sz31/bgla3Zz4alhSLmFC9iOFk9
D5tOTJDPZ1Efh7BiG9+ZJ7qAaBCXxTZKxn4dj+OA1928kJtBMH3A0rW89oDJtANMneIyITGE4DKG
swz4PukGfz1AVNgPE/PvlmitOZVBsA/18NgHq9zUQaN3nis23lSRTPeVSBcxgZej5cbF0YeIkZvK
zmi/rDP3HKW39VxVG9bM9yYuf/HUgm/GpZ9OinSJipR3BDmy2MaWPIpxlVtNfMIX4Fi32J8hH9I5
bQG1bAE+nCak5EHRCfAcS5Q/6myJQsUddpijBiJVDc6VWIz66zYpw0hcww/EruhiyakOvINvm2VH
5vZhxDjMlljWQEnr+hQwWSbKyvm26Uu1myBJO2iANS9X0RzkPiCKbAJ9K1kNQnsjPyysBnqiwa6S
znVaWdIDeS+CtBrqIR1hRZzVQwSHq5u2VcVi3vYwGwEIXkGY2Q7rghO/KWClJtZZA4Q1ANFhZ/v6
vQ6ByK7NeBXyzmuKW1L6r3tQaXYwrMr60vaQ5RWcTBNtlW56DnbLUDM314EYskoUxRUrZpwtLckj
NNw2/uyujIrc1eUKKEqQNF7tp2Fo1FYCo+YKYCrwnjKRbol3wPqOXlXKdJGvp7ouU1T49WGKQQPy
dF0mkIxQrpdpQ7Swx7juK47CyG3qJStqN2V+H488COOctH34pmls9RqVM3/fN3Qbj/pBMulvmzPH
8cr62sbX8+j8o4+mt9Vc+K999dGO4F9aV5t+av3TFOoig+jaJMp8Qv46JCQ040bFflQlQbvu3dDG
PJgsYDKH5PUgy/aadVVzksMn55cymUds9tUYlXfdWuae7Nm+NzCErPWjQ1dyYmFSqipKWjNOG1ka
ffIJ3dbTgnhl+vGgx/E+kghfxbZek9gaktaIglVl0WWgddgd1d6j7aJlY0kkE1+F7xqjpx0l9Rs7
xuaEKqr3lqC7S6Ad1uF1CRr83iupO6G6BXq/NNs5KtZ8VCbxdbvkxJdwEGy1piNDN0S48mhpsMF6
aG8q7J8gG30cCmRyxebbiMXoKDScwLGw3Ha04nRsXbYQUCFM1Hh8kXO3iaL4LQQauUdLsAcK/NBR
I49LGc/pGEbzppBjtN2vseqzOupYql2QB6yyG8mGDtAKi8CyAsGJ+dAQILtmGo9iCNC1aGK0rZsJ
p6Aah1y3Htp4YdOmceVM2gXmel6dfX1WU+edtHX0MIZuOw5hBj417ETYS0BT4nyG9bZUn4jzfXCH
aVfqCuUz+gQQw+0ateidTylv60rt15CJVNmh36imT2ZPzFvV610so6caYPtbAuje9sAiK88Lj4jm
Vdf2u0Ut93UkaVKE4ErhtMwJGXoBaSUo3jbHNqb7WoTyNDWa3gK8nhJnmjoTbiwSz591woL487DW
JVfhOALUrUQShTRKSq9gvNAAsC1Sdz0u+bIuXsIq1wCjDdhmbEOSzUIMyRAAgF1DQPPhGQ70zuCN
M8HpAsX8MVq5ouPIrR7ejZKFaWU0ymOK3/YQp8loVUq1jUBqKB3vbdmkkMquplKUV9TNh0YsIMYA
WB9H0K1pwXQarvS4BhSB6OOljVjbbWnlw2yWOG2X6XU0Bu9kGIwH7JFDXNsxr2TQ83Y1PIpkt2e0
Lu6sb+e0cvfErdXByR7i04ImCGOivZ7WLkVlTI5xuwCoDxhgzsqkPmrWPIoPytfmiIZTN+kIgG8x
bSibljcljrbNULsdSFGEQ5V3yvRQiKQSsjpJCtg7ImuziYG+9sLnBlVeYrv2s/HrsuYsdvfUdK9F
07UZ7ZuJi7AYOZuLu3VpMMiaXs0bUldHKB+D4BD7V1asReZHXrVfAf4kQsTAWoM3wKQ+T6s/X0XD
CDRD10OidfA5HgOQTQK8d6vK/MUTadm0BHKGRhkeQeiwAcVZR8R8sNbbxMaUHH55oN4a35+vLS6u
Q3I/1rV9T2wNmW2Vho9seGCNrBCHKHnyxgqUKEXpAX6HtME+mW574y+JRxWDCEOKLW2Ml5LOgMg5
oNcKEl3Zt/FVOVXvFxkDRuyp4M6DJip0f2j9ig8T8cQ5z/hHIEeQD2epsyqoSq6t9K5K6k+8jgez
a5HbdYiA0nU+sNgEaUPmTIXdfCTx4G0b1X3we2autKurQwSzn71IJzZsg3QC2Wwn1+K+Lbvu7QKO
KCYGQZbG82uvd9u188o3daF2bqBwxhTUP1CNgIAOTG8p67mIR5u61pFUArXNWr+kyQiJJqsKM0PJ
gpS8cRPeuVhNh8o07TnNe2kx4uAozt8ygHLLFVohkWoA8wwvvGnrCdR1iu6wKKs0nAeXMCjWAH3o
bS7q1zpUcabgSxM2DcGuEoBQm16fWHmapaEH05iCj72U+7GRt8gTbhM7MEAUjzR1pQcUyMaQAIBi
J2zx7F4EJKnKSh5BmNg6Enu7qQ+GA3Zq3JBhknyq5hpKQRHaj6F+CCiAIjSxcVt4tDiFMUgSskfl
DlDRBrsSdmQdRCZWBtJxMHV7qhnwNW1MChrklEbOw2mlPLW9bDSqmgQjtJy8vuAhLvxD1AEOBno2
QSZaldiQume7MWyvChGZW+QHies6CLeOgtT1i0fiPlFM3/myXne0xF5elzGflmA86tZ9nOSKIMqW
IF3MBBTF1q7BBrAyCKRD84H087ql7YqviraNt/3SfhrbxnB/iaNdPPkS9EgFlROsrkQI4KIAeTUl
s6kP2ukN8joPpG+oWO6bqPP3UCg8xLq+hpxcHthYyGPYkiz2Gn0a/XGDYWXbbhZADGn5ugBt86h8
2Cn3AX7c4K5YM3Y8LHCfETaGuYxiIGnae03rOjpcGmamGoYzdeJj0l7Trms2xLUQzkuAkH3LzFa4
KDoGIlRHWDazwrsmdfiRUhvvi3NvjOqPM5yHA5D6CQR8iAUOh+/byFOn3vr6VOPgdVfO5lCLcUoW
4KxZ1MxZFyzutTo3czxkUtnX8QRMVc21ue7Juy6K7YFQ3adAHoIrLxplsvaaghZV94dVoHqv48al
SqKboPLmN/5awVlf1joV84q3iKCASzBcUg1dtPdszRLhk01HoWA5rUZsBQPsGkPsSnpb1HnTrtfz
AP6r9fyJTL3YBWDUkyr7xGsXcYxLyxJSIQSj2gc3U3JbwzGMISW/mYqOV9I/eaVGJ+C8+9WPgNSF
TUKmFcC53BNNh+sYMbkxXeRzNdhrEAj7gyvFAvo2aQ6hAthIQbiVS2yPzKS9hyEZADXlsmtS1VCz
71oIwq30xmM8A2MBxemGjXCI8GQagJlX1qj+GIF0KKgLUtnhO0eDQ2d6tvXqUuxLVrQ86EconvRx
c90s0/UalVMuQQ4cmthxEmuxb1sFOs20cEd0xWuorw5oIRwKmDFfIHgmcwslnjGoRYa0whkN9QTx
Iwa/nsLPojZPfh3221ixT9US5W6Y2pMeZQ+y+2CTvuhtRs16MlhXyRpjl1QgTvMO6sPbZZ7HLZGQ
6mugTRvX4rPg1ncb4XVb1kcorYLSvmupubJeiPc4gnrzukTddmmR4L501YHK8bXPbJdMeoS5zgDT
O2bvuiJmVyDg3pUIcoksFNR6BYqz0Eb7yON66Lt9uFC8B84Nh8MCe1uo3bYUtF209gbyWusBe2S3
4wzylKNNxT3PI+kyUEA9FhSlHg1PuJz1QfVRVvpU70StMuxDkhns8F6F+qO/6DEpFndvLSBbNtfZ
ZR2W9XSL1+i9qxQcYFHKnUP2bcUmm1U68aDsdr0W78KZlJvJ61cIgSEIxDFUbiMoPOV6JHddc0DE
nz8QCnnHGdJuPGq/1Pgu1b5L8e9H3e/HZ2Vh76peqQ2ouSD2tmctqTtXY+2gM1uACKMrkqxsqhIo
PqnUi62ESFBz4k0N6ELKbxMZnX+DcOnXw5BA0arcg3jo50vsQGQNxyJFrgL4Tsic12MsM0HExJlf
3pY2LvlY1SK91O3HcxkfMJTbIVOlvhXw0wS/vW8xsyDLervYXNcGfqpQQuk4d2elzJdxxIuyi5Mh
RC4vA9WmPS4Qr+vR5ZemkvWpGEex9UCqyYeFTBmZ4XC3UMU6FI0BpkyDW3AWw6ewf0dXFwBnEVXH
gcvoQy1RmUDRv039mIGMEaKuOyzgIVHVLHuJ7Qwi9KqTOqhNHnm+yeMVMm+wxisHHfQtqr2Ol3U7
8BhD+iv6AQrtVUkSoCAFv6zk0sTnV+VZ5PvxmYeDetMs+u2zOnSBASU1wEboXLj8svLLle7U/Kvu
5UbULXVqMFSSgB4CCjaNyy9X7PvVpVudN0wHwd069qeqb3HSdrPkENj/PyXftRw7siT5RRiDFi/7
kJmQpRWLrBcYiyxCI6HV16+D3feevmM2Y7tm3TilWAWkiPBw90Buz1ocBuN6sMoSJb4iaGxQmz74
PWjIXv7ScMhBkDsXE/Ue0deHVQ7l8/fw+3SRAUbTlFtELabtYGbzpo0WETgAg7Ge27JymuDzVxtG
9mtSyBCdwapDNIZaAcCbKg3qPjN220p8l2ZFsOOVNBVEHLJfvhQYpA0sQ3vrrTR2GijLQSFPXfD7
KFsfxWWuOW2XHn5fgpA4+bHx1q2Xw5P070NXDTEbh1whw8oI/zplIt0MCj6XYN8qiyx6/RxMkGal
Hg0k72YYZf59GBS+7WWpcYc4g2tEGxLUVSsjDHFQsi0lzTxh0EEjgslMJvWompnk/LOh7T+cRV+8
mhvgt78bDf/99P9ceYH/fjvc/ry49in+ebb7V4Pj//optPutbRLtf//QahD793f96aVbTVn/bqz7
bzavv1oi/wcP2P/65v+bQQw+cxGe1//ZIPYvi/g/LWJ//9HfFjHT+C/V0hUFFIGoy9q//WGWBCcg
XGB42UT/nSr+wx8mr2/hdRXMDs5AhVv6b3+Yov+XpRuGiT/R5d9v/P/xh8EjAVvhP/1hsP7KhmJp
ogjTmaYAuP2nPyzRExVBqYXZoL+13LL8ORxKMqMCp++z2rTgkFWZ6clskNpooJ6LOnj8WjQdNUu+
9an6WepO8DQQOVSYk8aOQpGOiXWcka0DM28tt0etPQhWMFdqsTXldiQFHBc0j+CFSrU3kU6m9BUp
o3GZam27CJNJJ81YzmOLnMwLVSKwuoZHrZ+pNcmxW9SQ5/Q6hcTezCPKJLBKSpsDT72PvKr9cZpJ
NcjbKc9EG94jF8nmbs0WCjAzmlm+oiADQjcya/4pNDIyDxhzV6g0bdum+Zs5Rwtobd8oS9mZIg+O
kBR12xy9j3og9CAz5rJsjnIBVR/mvq1hLH4RdiN49TyGIKBkJJrGYMx7eduJLQjZ0gz3VayQJRw4
1eahdKNkJJmVNndxalTCJy0npRKLrlKpM+k1JfHjRLMXI7XNNqz3v4dOl32zrmc7ExucA0Yjl0dn
7iXuZYWl00GAPFukiuCaZSNRNRHOqqWlew2/1zYVqglpBIZrIGnPo11LKNYtXeO2UUWoh6yyIjBP
DHYlprjARfIydX414+yjZ22081ZwDDPnrs6ngzp1QD7yQlUA8GOTDwZglkAnACVYGARo16nqLpkA
o0OqWMHCQDtEYHxVw0Z9dC1GA6rEVG7UcpxI0qS5E6N0JMrIVxPiwQSR0pTKbRHb3i54nkBf0L2U
FwOpu8XEDK6un7S4I/UdzBwSPI+qDarndzGUNtnYqidQ4xBK1A7CKA+Voy6HAykN8xFC83RKRaBy
D6MACIrErnkhYkUiWCvWOEE4rXImz0K7y2Di6BRdBgmmMGA1mRh9V2zLSc//OuDStDnOL0OSb7Oq
JXnbcFZF1QHI4SMMW8ansKCaXC9EMGcoF2HlFbWZeGYiKLYC0oCUEDSPfOg0YrQiUrDcsTZJyZRl
9S4SpbOhN1SOl+5gZhmRFDnZZZnitJEi2XKvADwL47U25mgPRc8XskxDPuXmMys7ppfptqj09jy3
1QyIV0R2YjCllv2hltKXbsa7MpSeasw1OwyllAjlMBzqRjoKNVRgXkJ8XcQ+Jp0IRNTrScjEaR+N
oJ7LIjnBKZHaU6/XZOikL3PFNEILES3Twh2fck+wUI8aAiwWEOsKuqjbJdpMoH5UDgdNmA9rEcIp
JJbMXjo4SdS0ATzRta0pZR2439iktcadOYKHLi7oaA0BnJT2sshfWpNd4acFKSSW+OtGrMlcmfd0
MFtMZ5jRWDV9M40XotbLnadSSdQyathc8SM0WscqlZpNPLEoB3ULJwlkxdkw3Kiogkm263lkUlI4
4QRJWi0w75lwiPWlZdU83gZeCmSBeZIKLS5RTxpwliPToU8zQxqfMhRDOa8kiBKdp9USYJrKe6IL
k07jqW73kdDsleI01TkoUxFrGx7bMdPBNXIFbKr5bOIPWIMn5wUqCJSC/F0KRUbSmajHrisPYJpH
mrU1dBIYC3JzSGi+ZNyBXFmBIY2hSLelCrU+tbUyXo5imf/U0XgBpVhnqo4aH964eoGfL5wCuFtA
adYNHCBK/MwntcPgZc8mr/2omgYid+NPU8YJEzP+1eUVtLMmBFkIE2iPqMkU2I9hQIVjaElKt7cM
6AhFeox4OJE0llQShZciyn+GAUpcA1slSyQdRBVvjuWyuHBmHHPrGptdRGJtuVsq/KMVmPm5kb0a
6w0a6l6v2luS149ySo5tHnYQn4TI0wWYHqulteCC6B9FOCdBlWqQfeUZdSw0z0E3kKrkkCZGRGGd
MlB1LyIrh6BbZlpEEJWa6rt8xWN0zON8CuRZ3Oudho08KZu0MHeyAThXyDFVZ8VNY01mZj4UVK7E
yDXEWCQ6HEFymD/yHLyqEc3fVSL61Th/zJUCf9OgvEdZJYPzSu6TKO3juNdc6b0Sx8yum0hmrTrH
UHbFjtQJqnlNb+8JTzdhH450jKAO1iIoJ6VdLks5/PRgUkKYE5QwPGkShDxBhnlC/uELSrtutEyv
6lJ+sNrIsOHwDlAoGYSb73Kup1tuwC+CvW45U8yB3+PxIFrQpDuTQt4dDsJc2kPVfANyT7RM08bu
8Fuk6+1EzgY6JOZnkiS7QSpQxoZTwxBbbkLTXuQRmTVMu5eqNRuzSYW9YgjOZEWHSAtCsFhQlxC5
00QLN7GweGPZREyWzdDJB3GzCB3ew/6osmLwsxknmfwkrfap9uAG4kS91XIHSY23dgFeB/YdGHWs
91RUz3NUq7s+NoAuZh6AQL4g9Jgtvr3V64yNyBtdPm1Ka7nNBpcBHma7nfWDNZqfmjC8wUtlw0/+
MpGBHDnP7FGDXluMNJHnD7gTBVZlc8MEWfJzHe7RVpEegBEQmtI7TCWYM+BoGyV6xmZD/ijCodqv
Fi8iKjNbW3SAMrKtAaHVTySzAjmNGD728w2kucTGmnZR8Y2tuvhCPCIXq72jY4rnQgaUqQ34ScfS
m1rOgJY2moXaxRzK16jkvlXPUKESuNlCXXxvQ+0MmYCiBFG/6ukU1orOFh0Wl77QVAK6k0StFm9A
kzaoNIxt1S8R0RoqxQcYw0XQRmKIvIHQlUqvvkAqrXTQ7xbYz9iuEtBham9QlHFP2coPnabsxKZ8
yp32iNq3aQg3ciK5pbG6B7Fke/MaZl4XwzuQz7qN0omWOsRUcChY6E4G/LFkxc5oyiAdm89lhpug
no5Wrp6lOtrJJv+Wa91v4SiROwnKXUp7rbpLs6nYOpaYWAszPPseVqNTgaxzB1EZ3AVdqpsETFHZ
/3Rx27u8lUtSjLBGRTn/msJgzr6UfnHjDIKNFBnvbRnu2kj71g1ZZlNovJJ8D2Va2HXLADI/BTGW
a9ZHaiohU0SMGOjgqqk0MDZCRGezhNewM6gQGnBrVJtS0XsGgLCLKk22zcwyKUaJU5jaDrGywOHF
KRYslYfnYuXOoi8no4me0dDd9BQC5YorxVoJym9ViY6ahGWdtIUDB8BhMqGfxW3jRAYSKRydVGoF
nyOCc0EDdxQ7SfEuVNlxWfptUYa2YHp8mJlU22XYJnDcLxutzS+wWXEiReKtk+aJWAVCy1SI135u
/NrU/WxMJ9pN96Vo+hWchp45mRwSlexNsazilDWJJp3lSla6ODL4GFpnFmYVlQCpuA58a4oUPQoj
DWPpnjeC5YYD/GmW+jVlg9up8sPKul0aCU8jNs8a2DBIDDoN4ZpookVjOejqoYIS0nLTW7KLnAkj
OB/tKjVlRce0Y+HQ7uQ2ldwux/QP+mpnKmEJRKBTk3J2krwFVY88WFTpCK9inpC0jVwsGbDs5Zpk
RDAroMrgAoMuiC2yPtTM3gJ3Dqd6ur5tRgL00t93fp8ndR0zs0f9/vvanzdkjL1I/7z4550/rxly
7ITSnHi/X/Xn9X/8/O+Lvyf23z6TZelGkfvSzfqyk1aGrwYdASvGXw8R99u/z/P3rVqTPFMZY4D1
MICEeeFGVjm/X/x7wE1g4BFdr/DPAc6Tfz7tGyUOapFqYTjbVm9+whmF3/j9lPqfH/3rNTUQgVNR
JqNToFXhfOvXw1L0Etw+Ycy0UBQy8vvi72d+D1oDGmTSmwJE25XHC6wR//n3f57CyzPTvoMXoc6B
I8ifdySuw2eFEeKr5f3X6B7XE1BymUBZX18zhimjY94pNJuS0Gnn9jQpWQ2f6moui4sJLUq/D3sh
OpZdwYoexq14K+xadY9sBVUX9USa3kw71SlAKdTNjgRmSqeP8aRcOBkOnNYjHTZALuBmbwVMyrS6
L3cgUjkl/KskKB0RLdgSJFepBtVZXMytLripHhiogmhCkld6sPYhGqLu/W6qjFN+NY/KtJAvJaUy
d5p5KwEP05xJEMgqVo1O/8L+Ra3SZ0SGf+vRdDTZcJ0Ihpd8wqEsFrZYuLpbSEHH4VR3u69So9lM
ipmmKuPDY4LaDm8TUgtTnu0u5BSyuavcEUpIOTp5T1o6kfCtumabYUCBDDGRQb1Fx49wqUkKbU7a
5a7ZOdJVVYNYcidpYqqtm8MeOsIxP5jHBdGiJpnb9Y4o1SRCMRsfioCfo87hZ4GTJt/iqG3LmJNl
iX1Zfl9K+MYSYs4QQ3c4SgYxBdK+BrDzeu9A2YxAsaHu0YPELdxcJC2YXKqjZB0pUnLZZAHiaGei
wPQUGY53wLpehNhJE6pewwGH6ZyKN+Hz2HIHbDKUuZYqm/xSPBCg8yMUPo/T/FJe6lNMBaLBtUFQ
mkUezBkAuQQ9Ap+W825Yh5nCIgASXiACXHdO0TNLDzqRgl2DH9uJAUFVihKTVQVLP1VSeo09v6uH
yv5CYRptrV03svkdzkbhAW/0NpKJdrpPVD7kJNl2EISDCp5JoioM5SEYZHqE7bvxTHbM6ICXiVqt
R54ygarH8Nv0wYSzzlM/wqvpQ01w9WOy0339u3zi3xFrrbnrfv5MblLtht9C73R3FSbQlITHyF7I
QgC/MACKZ0EfesAAFAZSQXT2Eo/lvaD6EVmRj0T3BXsiHMUoSx7hx5d1M4/mEUIznN2FPal+GAUW
ZxmayLQjSCQjJIYTg3clrtoTIyKRzW/1K3t0AnXEjCnswfeH6PyukUliTU43hkSkg8FJDuFO8/SJ
8oTAs67KxJSZRCcKy6QrnaGpJLdwq+1fyvmcDL5AXx1awJ5VRwzO0kNiC/h1ifa3a8p6jUmbhVQo
abHxTlPs5h+NwgrsJfCwJRoiqWVnA4oj4RWdysNsd9vqwGuyeNlt9fBvEkQcF20hE0aK73I2bYTE
8fmtA5n0kBb2r1dBaDhRUJg2bJFzeYYNVESjjJKyFsMbBcvC6hu+Nz3Ubv0qINe7Be08WLvLkU20
emu3qFBk6011wbOA66HLFxbb1y7dTk7DBkfWSLLvd82hu3SwvsP8aO4mFWv8LfEmv6ax81L9xqsV
klss6Zhh/7VSXhl1LZqjRiXGzJr7V+Y2Hkw0V3A+yN9lR9oUp1JQs2OzyrKdsA/hhSMTweIp1u2M
ycQq2wgpjYJ1MNuXL+Ht8ZbZWWiR8lCVuzDyDXAcQVRsxED7Egoy0cxfTlVBQg8NOYvuTbWf7ONj
RMBIUr6bSPQASZLS5Y52RJI72SOxswAe8CRAncNPAEwYOe7CAj4UJ2esifFMgVJscbf4cbxxuO7A
YVHsH7w6yqf+p+zhbjw0gtND7fX0mOqwHFoYNW7R+rPdJ2f0o/TYvVC4HvJ3hhYn6Q1IF1RWPdjQ
d1BTM6mSKDZypbvTshUkaqmfw7fWsrLb1XAgTMwijwUdHdT8ScQDGnCeEol0KqtM2Gu1k91CNt3r
nqGNlsHQSTQIugYBE9WR+BCD3KTYE8WLu41Aga2U5/gqNX+R7X60EcIgwBNYjRfGXYyKHQXwzc+3
+L0/je5gHDA6y6amnGYqaZ4mg9iJ2kguqWI6Ocp4c13p8bxVhw++QxvqraXpezawUnMXgmq8CLAL
I8onki9b7JHEFsuz4rVuf5MY0qdqbjvZFs4p+BrJiWMydVBwaOEu3J4w9eMLCiNJ14xxUZ5IlkiB
MIptchYhOIyRzx8N4rCGpxiD2o1OCRK9Mz1nIFWRTRUD/YMATde5B1XDP9GySiZPIpr4rTAUS4u+
i53BU9e1V7VUgGDrDjDgZXYCiJfKZxCX+fXRIgt+Rqf8ArX3cMYpiq/mggteL3qH0DOFfhJ72G9+
CguZ3zpjxJZ95w3kr/+j0V+e6PvZRLbT3iaRoQFhYeBZ9wxuQ3TfHPmN36IIzIgXjgQjUcIWy+mc
2ZPu5l9i3xPztagHDWDXTR2cQbbAjEkAwHGnQRGGeDJkNBVcucU0FC9kBoSROwxykkCRz0d0MRyw
zpHewqAmog1bu4dllX6bPzoalWSUmshRDpZQi71Su0hQDjIpLhAtkifpWTpweGW29JRfRWAgnOfW
l1HQSaYh+LkcTdWXznIW7ZAEvopE5DjQWzXIXDkJoLCzAloaRfOSbuzTyO5EdJacFj95oWGXpm1l
c2NfQYgbxLf4anUIlu6yz64ovJ/dXbxho75i2E0R2ZRN/UgZbC8HIBRwg7FMtaexGReSRcSJNv2n
HlQ+tsF79Bk+hI3i15vIERgIAJMODlJswNtj3aIeJ/lR/ow28F9NYEBoaNi/gYkhOLHJcJqY5m9H
GNIICLpaJo017DE57c2UXAwhne11EhWkDJWk7Lou09qFjV8g1cZUSJLaiI6tM2mkg/L6WQKiIdZB
gHda10wZdr55rDYCYiGKBtgt8wFwaOGPEhhODXAUC28ujuqQb1TkLyGjWc70cDt0VFYcNKQa/cUw
3Wq8xKB+kxjOHdGPMLV66msqPCyOdM6oQV8u7LGCt2GiqxFgz4tlwbbs8MLuLCI5C6ZccSK4Bh4w
1zupdaw8w3ZDB2wWC52O6BSr/KywpCHcHk/TIRwPEfrXYLf9qoVrA/P19K2gmsRdznbCpipFiJZU
SCD4R0epR/dxXdjCW7rwvU6xlgvP/Izgap3yyV3byz/ztbew9yvWSS0Jl6uKtnHRR88P0hVoqsm4
gOLUwi36X1T0+rhC+SWjZYt2MIahTETDoYmu7zHchbAtPVQGJiHGSkHYgcXNKQ8pW1RPeSK2IZ8A
SEtGQRDasP17zFxxKk3MrQO4Ut8ypN8JxJgPoIqNd0DkidEZEPSvmta3hSCGVhUCB1v9UClEIASP
c6sy7VzrW/DxpRbMsPgN9teyGULIMcRU0bGMfmp3aGkGKlm+KdjaSFe2jj3GuvIkR4DGzWWpvMpR
X+pLqLyW6q/RVUzAiI/qgH1u3DO788WWDD4YE9mkM85nIWBXSHGWVgshjTsbJHHToTHHzRow0AR9
3FPE9BmxgvLWSRDFsOPRMkP1S9+veEce4UFhMpggbqelL2O3ylMwqQdQKgtMcYkjnMN0H+FWDrvs
YbyHKjPV/TQ4GL7hW0Cv5u94IPblSCmZreKcXeSEivsY7RyNpQdr06Z+dQF0Af0ojn6tolMRA4ce
UMylje3fZ28ZvA8O9jM6iCA8Ifde1RF+tq2Gfiyq7+ZAtGEvqZYtz47TBu6FeJ2xrg6KfBOLL0Hd
wuFTlOyBfhtBskXAItkOXTSKwxyP/PyeFrTfN8f5xkcbhgmRn4caTU1unzGQKuKtTTwBfl2cgQ6Q
5iv6Tmkvs/AWTh9mQjm8jMAMKSkenUiACO8dGGZA8BhmHCqfYcdKiOUYlpPXNgDGDHfuAQB12RQu
x5rXDiAajaBHFhABMVIG21q9C9fRw1Lit/wiZFeIOgEaEszR154tMsF4zNFECf0A6wddaejoZJI3
VF5TnHBzianylPCap06JaMBpySaIboQriGYw/nZo5OLPtR8X/TOw9ufKsZcOgDPIj10VINiNL/M1
TqwFJduwdHYsw61x64UelBS/xhGkLQEGNFigqIj2IAzNASJtNOC2G4htdOREaeDaDrLGM4pNHbEi
ZVP/gzphRJy9gAtRQwKqURYJNDpFQ0czyG8Y5JhYuWjODy17FrZlCyRvtwYrI/ewLj/POpRQwywX
cgy859pXFZ9TvzQ8dI1KQZVu55msIAx5BP2JlM+nqHbyeAs6urRQt27XNrWwFUk+n9GjhaZvkgg1
RVMwnHEE/6X5qYOYecMELE+gwYQIepBlyMt1diwyd0ZnagwtGXLJJkYcVD9N49iITi0GSNmSTCv1
OT5UcFvPSqCAI8kLWUnW6EsO0Xhhz70nHjVbh/i1VSPkcoDYqQrAfM8vBBuxZ2CCR8VBmoZ0LOau
mngz8LJw02Avd2LL03F7jXsj2UX8HQoE2J0WE025n0xXnDRiDjq5lSqIwIUgFQEwIdYt+WkS2HBF
ekB+It0B+8YMFEjYzmH17PpxDT4cniTWXQoP/BVFQ9M++sw+u+2j8jl5VN+KN92/FlRiHxa8Y9+V
ighOJBSlyWeCwDTvMAl3A5gGS/QNtAC6Eo6oZb1kV5zSigjg2MHMorz7FC7oOZkuOgbpU2HDYdLt
9Auwy6AK0pixvVZOJTC0pNY302+ewx2xtGT1KcHak7CIp8ZtB5RGUJOgIgOl4lgeil0W4IJId9HQ
f0BatxmdNfGCdX+mgoNwg0ovC8pDWXkwan73DQWkSeSBRCLaE3CnGAJQFNdonHpMWJWVHXLHksF7
mPa0QF5giK4YULASeDaSTvUTc5tBzz3GrB53ayKZLthb+CVU7m59Qxjjp97FhstwfnVETcSsbXnB
5sWORKeVYoMvQEyH6aYnMuDT6MW0gQjuS9sYbdhoTX8ldvVdIP8zoA8DbZPB2j3ngIv6EW/SCdsd
v1KgaDh2rM++M06KV3IqTsaGuwaaI4i++z2faDikX6K9bC0HaY/vAPKryssPYX8o04/FCFrZwUVF
JMXXFcxM9xwUAmDxKpj2NwWAyrqn76jJcaeBgWie/ALBJDzh1Sy+jIr1J9kG0kGALNEKxjAP5XTE
0uoOqFTRZR1RnXYfishU0AXOQfQx42ifOoArwa0uwDwluB2DLQLRYnASCFJU+gJxlLQtsCjIaij6
eYjCJSYoLThuJSOS5KF/tBW8bSRC/BNItgNo0qzryxicyJZv0+igaB8Um5fM/OAuesZdg/soM8TM
VrJDox+S4kci1h0/3sEIjhWNdFyvtpC0s3GfgDiyxavgcHFlDxZt2x0jg/TncZ/HjuyHTUyAZlXl
yENP/NDBfehHE/vrhQXkhy6uQaboskbI6qm8+APLPpttI5PqqsWu8BVWcGrQAsaFwY4c6zhAxFFp
COalZtFWL517/aW543a8xpvw3txGJEwUnSMZWxqZJD5R9JhcGuPORSZx+gkzYkNAJ5LCYXxmAyAE
K2meMSR7eD6zz/BnuHBri25uqfJAc2XJZcxIrcNHT7h+TSxmdGDtt9XwPqLfFvxb9ChgAIfl4eNe
/RQdxA/wTajZVOGnaiGq0uyRX66cKtG2PQGN9A8d6ZpTWd50IF7RDMc9OC5AM3bAsWAH2tfckphi
z6J/fBmI+FI2rnUGNt8UNipM6KKsB4cpf8gfqYOJFLN9tJ9Hv4cvXd5kUHSX7Wqdd1BMID2XF2CB
4iHP7tWAGoaVWlMwICAwwPQgTpME7LOzkh0v3HUHLa+s3aEPC6+K8gZu/2TyBQga7U5cwDXb6bbN
WizuwrhVoT2qRw6u5g7OF7ZrYIUJONRsN8Wb2R2m5oxZ34kQgPtNNuBSD1YDJJA/ORIBfMk0jSpS
4dPGVpzfwdCVeiAa27B0tOWJ/8DIWLDgrP/slXBTKBoZq5tlnKZ2o684VE+OA1G8intXdD+Z8Xde
sEHY4Dd6MP5u+FMesOq/wI1Yqjt57eCbht2EDAFtixp/5Ufg0vNCB/d+Uhj64rnXno1wY2qYLxIq
JPwATwcIX4LzAOJFtQTCsgqEkPoY6C4m9S1EE3VIu3t3xz8r4+Zpd+tcl2cOxjnUqP7RCx4Krz3W
fQew4g64VYzd3QeEn6WyAcMQNQ6oNMzyUxwHglRllrgANuU7RFT8DOhrVG3YzDGiOuBv4jRe6qSw
TWowpL/hy54oLnG3Blh4+kOEeh2ErgzLPy1QbZLpLuyRhjhDUIWNWIfwAxBV2XLkwb3PXTnbJxlr
Bmfy1gF54IzaEYEUQhhBrkQVjYwId1gCDsO0fyNgsUO4vaBWry4Fqho93U9PjNZwB9ZCWIvXcBWv
qw9BD7g0/IC5+QulC3AxuFwEyMRBWDJwg5ENCovNK69Y+JGoF0DMFKQfNKEW+uMT0W16LyR3wGf0
HjzKCNFpV80olEFqYGvtgdpzv4128ww2xpOQpe9SRKanBBGbKhWomVByMtdHaU+mBF4RV1TZcBdH
7LQTLBW4O0x6hc04yWwhObSmLewxyElNU3CFKu7eZPe78abac1DXBLjawSZTnt0FXrItCI8abA0A
qPkBdJ+DF5Yo2H+UQoAUEjgrYAQdc/CGLrgGrg4bYERSPAkNn3BNkYK0P7nlAFFlOgXlrgbjiFvC
gIMBLIEzIh3IAFbpNWp33PgBTqsoSP134QJOFCHDzeIAlBJOCxOkusP4ikDn/KhIivXsQpHgCwWs
GlN0JOIcsCAwXgGKpPBjHnfKvTxkNnLbB4ZNTO8hcBbqbxMMTcZAdwnicyLmR/LIIh+hAWeDu7o8
8U0IKxoKdpEgw4/9IYd76qqjqKUmmuj5Vnmq8kZGgHvEl3GfTOsKzN7CFEWCHe7S7GBoLr4sby+I
WjJGBrXFRfGGS/EGJVmbtzUd32IsQny+irYVFvUzi6h1wU1nsImhstvw2e2wwME0mUg+vAKjiHvX
eIhdBSBWZqNQX8sReDdG2zLR5QVJyRWzN625F7MLqQ1iKOrX7IrPgthBt4Ga2bLmYN4xG4MGccme
QAmhrK7hxTrGQHy1jb8bewaA7nF8Gj1KGKbGxVdZpR+BHNXuUGdMv7Q+uPDTwR0zhysNlwTg2if9
UVqOHnmV6gM5t8qm0O4CQj/OWQhZ2bhz5OWNO4nzuniStfJAyEZpDfMLLBJYlSW0XxvzoFIRrQED
yjY7FpiATIClcgEwUdEWArKCezh7nCu+GQ8UCesZfDpmtwZBWq9jg+vtlBt+EJEM41EhpExXvFs0
tNVwxyUbbCIeo+TiNzSfo1s31XI0tngQ1jm2d/xdTd8Y1H78wJ/jd9ZyhWGgO5Tn8P5vMKy4IlxX
BbgzYEaYoMC5DkgUEUhgeHuBvWbVc4zhiFyIEcd4qYKHMUpFZi4rDKoITsYwYWkA2YO6uMIsgqL8
v+ydyW7sSJamX6WQ62aAk9GMi9r47HK5ZunqakPckfNMmpF8+v6ojMrMjkZXoRa9aKCBwEVocneS
Np1z/v87H4xOXjPA66sPkXWq7XeuuiDZ2OZvpP35go9PZn1YjyOCH7nkrVkp2fkIqR3gdlQzxY4Q
pV5HCc+MayUajPL15MhDZZ/nrrp8aBIazoYX5P7xKlwATx1HE1fF2Oo4Mke4x7d8Rh4RqwJDKRKs
cI9W/1zsKFF+hOWWK/qRHNAnaCy71m+ftP1VxSeHHJo+kCchVTmq/Tpo1T5w3hkrfEnK1QXuwCT6
fGfeASoLH8EnrEbphsmR+viO8KTxNh0DFcwKydiU2H9LIMurTs2Z28/bs/FXz/Nyw23l76mMrw80
3vJHXDsODB4jl8Og9/Z8KiYRP+FXeBzmOCWUhtfL5mrdactHK/odt45bwGdMxYbrX5odL8eV80d8
XgbB+pAaZJu7CmXbZn2AxKAbK1nLN/bc30Y3BBuo4lmMuEyGgwJjeDUfvLF+pkpgETEdeF8uh/+W
/pkXDEjziDseD3nhnKjZ95+luGdWCP/MlC+9yyDOI1UBYW98isD2Dv0bD5EXWycGVlomA3jElmLd
i7yAKRjUgQfLBOE9+EUeO1fIZfobrkgHx/Yxdk8Wa8OyX8rHFpnkWj9ABsrpd6fXqbx1wlPZbJfo
MFHVDXfOS1BcSJ5YOcmEZ8Y8bx6heraQcu5n+ZAN28Le1fKB6zEMJc6DJ7nc8hj43XBZEygRwhTS
z+46pFbpKxl3jjuMVWSdr+aX6I7oRrnLfAp+j8fgKEwKm4WUgsTdfk1QTHqv/EGCNTG8pV7H+OBR
TnoblcfWOfJO1NyTggP3TWYx1SkChhcM6M5GEvbxqfjYyy2FDaYFntlhvDDIhofxiQJp3G3XuZht
hxdsHmQ9mmGftBxbUOkcKbEpktmHuNp5yTe7OvLpmMci2XNynMZDn+3tcNuUzlZW56cl3LGchOOj
Hr5myMT6elMX59K/Immz3YMKNr17HXj55QAIsLbPlMZDb49iLHf2sTjY4gvPmI+p8WMjEu+f+ZLL
XRVczRYNB+fyyDlJvcG1ijm76ClzrTc2voRIdNw9wRMKxwUD2Hr7N+WeDE7lbRiTqn31p/Pf7zBr
qTVgjyWjuslhq3XbvNuaaq/epjNaN65stvY8EuYi90f0RyZctVadtt2D/0YOj7sBC6rOT467YxSi
KZDuDjs+N6zqT0l54NFxo6hae8kerU6B4JMbywrE153Yr4FUhXFyy13n73PwhsvW8TlorIODCdlv
mmZzICf3k+vjuTIsI+p2/pqfNMUl/N4+RlwTgRODMb3hxhLmrXgqAi5OWRJx0TYJ9hHJ/E1cr7Ep
+sjUv+nK12W58PbrINCkMrea5zltyZ4LoJtkOYnKNlQu3Go/hUeYHbrZjPijTNhuj6ye27Yn348W
6CkN3pmM4SX5gUq1fFrHqwWQaKPVeQ4OWfVB9MAgI8AlBvaJ2mrzkodbf7q1p2jfWl9sNJ6f0075
h0Cvd9rjDngbsnzlI3smRwuvRwq3axhj1TkVR7B5pbNfb3iw86lIhVvxlhA7sJYj76LCiHpqNzMp
5ov2HpH0ty/k2VByhOoCIgxpFBmiR1lER6bBOn9wjCr0hbsG+d3Dahkab/kGj7ptL11LULELKZyj
YbmL3rijtntF2QUChafNDKhZQ9xN2J8CWKX9qcMlybj2HnmWJFptCqKUPdt0O5CoR/RiFQdm1tgf
EFySyWUFqkiTIueCgMd9m2d1wzrsuiGrPyF+eyfR97u7MNxG1MhX2MYRQ2ge71mea/+GYchV6BiO
xx7bdMAE7fYZQckH4W6bncPkbogRgB9im8mzH7IjVgpmGopMheXWfLN+oFhhGfN/tTdWeJrUU1nv
e+4px5vwHT910+/QIK4jaTyjLIevJjikXENr13N7louHrTw6x+1FJ5cZZoN+B6K2Vr1IJSSgWjgj
bIvuhrXKJeU0rOOauZjbW/8baYSQMs2xaU8MTB4FQxbFPympKj1i+Ea1T66PQ5bEbbet4lc2I1Vv
Ge0U8Yy68COW9vXMkZz7R+s7X6vkzEvFyUvAJTRnnho7eQXURd1Y+VNBzWxer4LfrJvt+mWwa0ZW
12OVXBLE1vAmwtN6kmbeW2g/v5IR4e1lv2Pm8cpUnNi3C7bTbe0yGin6z+sCsu7ZQGbdMysJAuUF
Zkd1YNiM4pFpiTg96t9aFnpwRvrG5aUWqKb7fvjBgKcGEnmPTN0hZbHbMaCS7GnighA7MCusfre0
uwCq6XCDt2SzaB4YGpjx4okTvBBrPtikzmMIfo88HVPsG33xlxOJHG63VT1GnLhYWD4XIyZr81B8
ZcwwpfhkrEQLLEo+wedyzmLEysEjiu2jXZx5aKw8JaKVYMv+yK+xXPbfEISwQLHfWeLMr49HQ9zM
ebnYlmjWym3t3LOMjem1U+iMOZvvYnvLsYE3413Z+0iW8SX3kMMZs8WeiFEfqOCIkLT9WmTgsfJX
ZYwxB834NXTY7LDkZJPZVP6bhZZMfF/Pe7wUR5D8yBICcgh/BwLhLCc7rBn9sYGAeGbOkE8rvG9P
aAIoyXAS4+rlDxb5B3KjBOvEq+v2jfKE9CfKIgjAq8xgAHHgnlFakExmc+7IMEWcyLvtYDnqoKaV
a9D7foUJk8VDrCy0+JOK1g4TN3P92uoqqkVaBNjAAdhs25X6PXati0oYyNAUmLtFFRlOoUHeCJ9k
k5fpHQhAxCbGhgUQ+I9pA6TaAfcJmxZorZ0hoqr88oxh7QN/Z3YoV4tibjGm7DY/26stN7UwtaSg
j6Az4w2NVidmPEYxfAnXZSYZz95qm0V8CkmcdavNdu7y+yYNrIOz8ER647+awBTbOOolxoqJlWvw
vb1OXlpfEUit5OFPCJ9cxM+ujL+ZiE2m8didE8Aro9xnnGviWFXnHNH0xqwe4Vw6z5Py6kPwD6Rf
FATzIcrV/ee3uhyAbujZz58vXZagrCYyN9VqC6pcjJ5lHwzgQFJu2QgLd/Xn5v/4x40XRJKfXw+J
bG9Gt1Fbp2XifqLyPtGCf//H649C1GwlZm45bthP//yFLMh+qDkY915VUQRa/+n0XBSbf379+X+6
Z/iVVXmeP82kn6D1z/8t7BpBo1U32bGqlou1moOtvJt3E1gI3E+SOZKi998N0YriXD+9Wn3CXZsP
4PLW//385t//cP1rlJ385J/fbPLorDtisKEn19NJlJCf7/z5T/bJhP78OJ//+/lN0bRfQptK4uTh
VopLuyWuZKdr1hv7+Y9Zv/zL9z5/8Pk9d0xOXhakR0+a2xJI1KHScYvUpW32EK53MoktVoD2rbPd
fgMsS+4g2e3cuDc7WwuxdQNU5uEt1IZgLwpZH3ureYV8bC+IxYRa09sZmYFq+t0XdkfkF32PBczL
QONWj8Jhb1pBYWRB0wZ9C4iBRkCgq/i+shDKeP5C6Lca6YBDwElQGUfyHmeTRMff2ty7eVQbazYP
zcCGrG0BhQDftxdAWuqKu25a3YTKz3cA4ZZTOKnvZf/cCRKCooMaY1MKSQnX7bQ0h1i12VG4DYUQ
kiR+FzzOrvPQQgI4ej7C19ZAV5k4nkAISY+iCyBgY9AiJCA/VwPAwbyOW54trdbjU4+usiFrBS4n
ujbleBb6bEONpAjXtbtoGqkaKmKtUOhTXxjyULCTQ8x9+3LiTsczfNBh2HVjhWBP3uax0xGRtz+n
0WKDjjkGBWTb4oZiemblVOvZhPAeyi1VhWTnZESFFlWZpWj6QwuLqNFa7Qwm6JX/cmgMipDSIcIo
6/SttgdwWts0MBRoM+LnWsr07CxokGqyzIoEYWDyiDLR+KFrblrXGp/M65sXEjtUE6dNOww4SU2Q
dXC0TR/4A0ekmRrFv7dJvOS9naHiJmMSbyUgxSMgi+8hGSDh5OI0eSsysODwmFQUYEaSVUFEPQrk
08FOF4OmDV7VQkfRa9m6z+4adWGFOCtSiEi9cNBKlEeQ2ELDrNEWrPvEfK1HPrFl5YgCLXU7DpMA
iwaUcExuqileONgj9oSz9hViSXe0xfcwC8VtPLLBlQKjaZPGX5yAyBAd83i23PkyJnratXZVXaAD
YJSwgRBIUeN2X4/3Dpy32FTFFTuYqY2+7TvtXSu3eQQdhkKKQi8WlOXiSPHeuiDUfW0dmzEFYWrU
DvJH4cbxo6nuey8Iv8Bc0IvYh8ZTl3KqgHrBwASMtslXzoGwuquUAqRYO3wEsXAOxrRoVZi829aS
j6OTsu+lMxTZWKXrICLOSaUmmyN/Vs1iNovB25b5/s/W4jgXl95hCDiPWLqq6EohETOUfXUeU/uS
SEecDUrabJlLlEoG8142fs1TiyrQQrOEzGH/nf2fMpbmZDqMfdg+7jyduzceAC1YoZz+5+ib8ALs
HLm50mshPs4vQAUP2nfC265pb/HTDBd8K5cicn7D78VA05A4YxGl1oAgaRAXOglm4FE0nRFwHpVO
e2MvT0OAebbvO2jFiCOw+Z2VlqjY3JkgCVTJtiuC/gaH1Li1I/HTLuvyWNbBMXIKdoKufzVd9WEC
WLF6dI6LV9ytIx2nbmjvhVW4tzKZv6u8SXdumuxVguXNYFGBIHKcOH/74cnynJNJgZnbAVabKkTr
0S0mvWTsI+Gg090Cn3hriIpX0SIyENnigG3FyrrhvCXc2j64sQTBqtlYZDTvYA62W0zDZ8e24AN6
1fzoJ8kpa8SFIVJ+LyL3qirE60M9vTrAi+SIzS0wVNZMT9ow6b76/XSCJWQB4FnxJ6tBspmW+OCp
/nW2i+ns2d5ty6Mh5Yj6O07C7Tx6v4QhvsFxZcgJcCpa4UwT9V0DunwTpmK5px3Kly50ejIfS3ru
Uo8zYU0iqpsHYkJMWEGTozfr9HSunQDdYEIV2TpghPV2tYdNxwaqOON/vZnpDXJMozDZzm5FAwUO
MkEBiCFtvEdAki+RA96ZxTg/u9lrENf23RA1t2G8eBeXelaQp+7LMGuKOkix+s5yLkZ+THP4c5rH
9FSa9PeclBsk6slrvYuxnJ5r9WGli74Nm/oatTNNVDAd4x6wvxWrRMKOqGeppru1mya9zZ3krQo0
cR6VjLlwro61sGwqbQ5WLpO9UzZvjFJIp1YD62kgPNeGc3MoIKb0FlXAWDxDudwXiwj2WEp/ZVN0
m/Xw2JIENPHScOysDYDPgmi3yCm7tD5lINgSwWWM9MuQuf05xqFD4WFNkeAdjjvaHaR5e/Bl+buX
Dv4A50eESR0TqDHn3ktzGD/ul6GMzT7xxXQ0ugkOpdTnVsxstb4bHIQhPJKdfyjt4s3RUH3ifn60
ZExRzNOQVRXUw7quMD6Gw6070USgZWkZfe0ejO2Ot25TPhizfJ3q4b4re3IE+eSdFjoY+GkTH4c0
0eSgzbNP1hBg75abVx8ttwRNN8RyB2ywItU5I3GxPJzRbnR2J10QWljdzSAwJPUBSYV2cIsX7D/3
Zp5uwdXcWVkQ7uVS4oLgQN82LWxAzJIbJyODklnVzyqr90Um9pzf/W+g2EjUqf6p8h1S5VKdU07o
pzJG1hEk4601h08ONuS46kJKJqpCwA0ftM9Oje5fwxVurS2yik5AsLXE6gfoPZIwakQqE5Cn6tz4
HNikNPNKivMAqTI85BPBoaORmgwwuzf1QG5OtcwZ2xmPvqxRmWf6iutxyqvfGPc3I/fiW7O8t51W
2ziNKqIbrj/A8bIsYXqdE3jLJdqG8evsT4hZZ6IB8NxLRhOgbrrtrMlGN/wzFgEH87gb3hLryQj0
6HkIVjLK9M909qPnkMqSDe0UnIBS1zjWP+JeRkfr7Inm1DaUbt1hIg2w1GfofFAHnRJmXek/irz/
4QwAqV2OG60iCd6p5T2NEGLQxiBu5plp/CH7fu/HC50OHE252YnYgpactkDX2UuT27GhhKoy72Cc
kAKhJMghDB9qQcCbJ96WTiLwihL5tUvDs3HHr2w4T4Fy8w080Fw1R8M83TdRJIDUF5fJWQbc5muO
ya6fpzCtz7RAucAH5SJdDL6CBL0HGB1jmof/OYAY396K1F3uaUTSXgETkNafObCQIVCJ7vfO1Nx7
zhDc5iGl1wkjTp5kOEmzJWJtyr+rGmIX/YVQB2X5MQgEKddJQHgwNngpCelqR4wkLvRg6g9ydr54
QX6/jAZoZ9G9YVtnn1SoNzMM6a7LkjPNJPfmKnzIAx4loAhUTa63gXVAndM2YDWdRzJmQ1ECaBra
EkxAda38PiMDPpCrCxqxL+L+JtO6feuRLR4a6uvQHZ6A4pK+8MH2dgUHOm1TpW+ditRw51eY9+rn
IRsJhwWGOxxd53QEjkxn8oe+pbnImPXrORE05CR7/UJo2hx7bNjIgfmyVMWwL3LxMYfI3RK/uxhM
xiQtnY/Ob+/L2gtRQC3Ddp08QT7vCR65uQJqKJpcjqRWeaiCaT74QyfwY3OMsFiZirHbmZo8SJTR
cIKz794r7V9lB2x4sg0MTdMll7Q9yZBJ2kAe3RuPAR5Rri3M6JwjXaqtV5f43VgmK4PTwlN4ZaP+
xbMLdW01md3arU91utoQEHxWjnAuU7Tc2bZ2Ti5wiBPxtGeW9VSAdD2P7cPkL8gZEYQRUN84eZc/
jmmYHZOR4nq+2iLrGt7bEszerU0rEKfUAVkzWnqEYjoHBvuRkqDYFTSEm6LQCfsVrVRKGv/4DtA7
7R6VV8xYv+f4TQmN3hQ4LEI35z1+LyQW/IxD/S6QS37bh6RTWlOx57l2dDfLfPULUD6JRPEKXxv3
oO84D43CDOtztKFrT7nsp17hlPdgQfgyhspGaENHruqUDPUFH+OvdpYp8Ks6JXPSf4xBc14sWhCU
Q2EOS+2AnkK5Hcq+uulIo1VAFBdbxfeDx8PtF9ZneyEwFDb5amUjI5vRZoBlFgc6rL1bFrA8z9Uh
Z5asO3czcnSiCFJOKar/YRluFvwvPQRRV8dXZWf3rm8suuxQCe2tH0vXt1BtLzpIydgoao2j9VRX
8gyLnfLgSFXTjti+i4EqeiXvCIbA7nk/TJ4E6JpX9JS/ovHiBf3W8K6j6Y20gyB8Uqxyoj/Vsmsx
UITNbTR6hoJEcc4J7m9k07G2tMlNT6Xf6uzoSActeFF04FJYmo/WUlabwYg1CrX1zdx7CCdBTY8j
R+eqQBnqeLhPHFOegft5D77RZ016RMdRek1mgK4gK9s7xifLaeYtEL9t1k41cNwOrJ8uzoKLctL3
KWVbpT9cuY4WJjRHWOxDU3XoHIDsyF57h2UUBjUQ29hX/EL3tQYjvh/m7sM2oqOomDJFm4ZKzvIO
jOs1ySgVLpqyPODZCPk/pf5onhcK1O1HktLmwptiipRozfsG+X/SUv1IEk3YVeZ3U+o9W9Loox3O
krrHslHfTbx2nEkapBoW3TQGryv2XfJIe6u3ZZmxkIUkgMe6vKv6/nVJqpNVxPFzIb70Wv+YshAR
bUIo2ZDm2PFxG9DMqON6+6afStwhKEicekKvoG6gj12T7tZz7I9uAclQeuFFQhvYhCJQaG/1Ux+W
GlS4+QWFlFSxwBWi01BsepnnzyIt3gPz1tS1+Ln4z1WaP5YTaOGxWigDZdNadKYSBOieiql/ndiQ
9mSjfus21KchpJYHt0az0y/hEYJSTmYRRSP8lm/WQmXBCcxez3jPLDR8eyf/woKlD2MGP400EUxD
nf5I6+JnI+OWrG770Dm0iqnQUmp2VbiIP8PedvYgA6lHDsvbt1E50509Wvuw5CbBraiPUPLQAdC/
K3UfnE6fZF4S0xgw4qzg29GB0KZj7+zGHgf+5LqUgB5DLSldNODzoWtsp3nGdgDnl7TbuYT8u/NW
Y6KBBBfOQ0NCfGzBIy8cptzmHo8vpYuWuZu0/nsVhr+80qoP2dh/B7CLACmNIDku9OsrHDLSGc1M
LE5FktiuUVhpfAs3IDxILPoIxicfEkiIb4unzvTxk10/SbQeOZjvSScuCzZWASufozsdNj9TypTD
UP4WkYlRyONB7RAws9JEof3NKpETOTTB2AP9pApMMc7yA6o03ffKwQUVqcPct/W582uWV59QLgI2
PPb9+6SX5b4QDyH9zTb0aymOMD8qtItAlSyLE3NPLj3kNayifxzyLjkkph83/x/09tlQ9L/qBLpi
XP8z0Ns1rapffT18+1fSm/v3v/oP0lv4h0+bOCmEH3pO8El0+7MZaCj/cL0V16YC2xOcKXiv/2gG
So9l5dMS1od1HbpCwpv7E/bme6DjQk+ERFCKbqFS/Ldgbw6wuX9lvdmhI+kAKjld8Pls1/lLL1Av
ycNy8CsbYLhVJ7TMaaTuvEvtaxLscw8W+BI0g/crmhLotw0ERoxSHCwT+dJmbhn/lo5nyFEkQW29
+lHQqjfDjtT/jme/qL8t0tPWT52pqEMoSvp48RYKGxMLDPsxSDuHoGOSTL26CdBpkeac3Z0t+v4t
dSud73GaJSPW0IG1PYnXvQRIpo5+CDpeUEgJ3Ni9NIku7nNLAVuKjEV/UF1bnGZ8e5w4yodhy/Gh
SmHo2yqZMW2MbeQdg0IJ9+iOOoIckrkxNKOxqD5spSxrM8g4D/AcQ5+lw4wI1z079lP7CB7X+eXO
U441vrfQwExJXMLnbacBbREEeLajdOyD27kYc53ck8RyJ2tvhiLse94tm+3+nMSCk2KZFSJ1vsmk
Q/VGqQYxvk2+GamqgfFwNgmgkmOU+E/0I0WeRzczlAu1dOjFNruNdeiAWn2HnDd65ErCIrkOsS5X
Rb6M3O5k+35B1mhJJgr8Igijr1XZ9+nBjvpllTt58DfnlOiMfYJ9QIflqmcJ5Bw+jEsizatnVOsh
iPFY3YJkSl7j0GAFW6a1mUbe4pDKuq5BASV8wUsJj6ReAk5zDzEtuitpO4HoOPJeOLkmgOFFRRSa
SdbqETQ9fXvMRJ3Id/3HKijAmTp2W5NAgvmL0qCN5Osomwgsm6a522M4ugV9y6wsY/mHyOTcdB2X
Gm9Gj2YXO6d3aVDoL0PQPCxTL/DIktaib1Lb0yBmhpaBtLTPSHeTzF36eZOSMnwIi9ZSv4U0HqW6
cDEU6iYoxGgP6xD9kEw7SYlKp3FqXco4gN9TuoENDahpFtXsSLTIYTuGvUFf4EpfHTNFXQBQVWGR
IrD7Mr6Lm3F2TxnMFvcQEOfZd02jnefMb9zsaHJBC7Ji6OP4ak3xJN8qYYXuaW5DpW4iVhS0B2Mc
0Kx3n9oNTwVtct4bkn3jtHfnNuNwrdObfImt98Yv52ctPe/J6Xr6SEbU9/vcNw82ILhbZkC2bQYh
7p3GLlfTbpH+LHw3fwHWZI6mgqAoXJN+b3UQHyfLFWDtVXOqe58yhiqro9tMkLUtbvOigpo+d3bV
7RMwGhe/c2hnFsMHWarKu7fyxdqFqTW90PTPPZq1BU4pW3k7JXZ+DMG67GJHBkCgqBp2IjbPQRtH
lM0F+K3MyU7xSJ3TjmIgkHMb4dkih3fXL94vKEzzt7EvujtQwP5jTfeXR6MXCuqOUz02pJG5H32y
NcTHj6qOx++6cJrzaHMOTHK7x1k2yuSqiolfLNoAJaJx3ssKI5nXZjl8ZqZKMSY5kTgMZrJbJboS
VUWnPo3BqZIv3HdWEN/CMUsVYDYneypYIe+7BWVJNfm4R6ENIzKkgD92WbSXQg4HYOloKeepO5Hw
7U/+2FSPocfqksqhu3oMxaO2+uVA2wXxoP3I+uam88RL1c2bTpvhQY3ZeOgqCuuFzGBqZ3FxDjKM
SBHNDbdCpP4DrbUosYrEL+9yZVW7JMvs36WdVc/dWPZkNVQSboKVN7oZ7ZLouV/QusBJuw5aFljL
5jlA+p/kDW1OCvkY6qg8zDNWRNcr5S72QtoF6CbcZ7VLdcvSHhGvrfGPZkzz0RmmJ2i1oKoizyGn
G83wo+aGPlSxq7ZuYcJjXkJqUr0gM1jCPNiko6QthViqH6NDAFFKm+UWsOCzrruAEpjo72h0BIuL
53Ny1+ZgUZlPZ7cB8OfnuIdAZ3o3bepMp7xAhaZg8F6tzC3YrZBxgY4b+dsQn1ok5I/O+Jyalza9
tT2cc2XXWHtJkgPZRk0HqRQhkZJBd6e6gbzI3CSvUV/M12SkcbPr0vewXabpOGQWPPu69GADlUS7
JXMs8EF6FUyl45j48lqUs3pT/YiwRdHlaoDtdx1oC310FwOEq7S7O+6BZEmGpnZEXlgfQ9tGGtk4
wYmmumSlI+Ue564NySQtyCHpFrurOj85WLGDLNfFR0I7q+FOzoS4opjHG3p2rXIPYZDpcpifYunt
aE/rnJZAR9fRiVHFehJBp1+o48SMRr27RMe2aTCn+XZ+JQBzfxax6e4ETVw4AAh0DYqag7IT2lPl
0GGsElmCUgZzRp4iyVpGAFwZYkNPjjzxedbnhPLZiZJFRQ9Qz7m1bGmfyzELv1BjDl7zTrn3YLHw
GSQEpSaE71kOg38TAahEJeaxiA5ztC8Gdgta6cyH1vfU78S34wuhYI5w0uqeFLXwjS1GZ58ZLLyO
digflAtcgGWVb8wB9mKSgTekdLBI6tHcK6to9hZNPu8cVo7jEmXo0CX9wJZplSn5XrGvUlntS3sZ
D4Le3VC+vHQ6pTFCIRqmZze6bzABhEVKI1Bv3CV0/91NIfInmjYxHEbo+Lj5oGnFdVCsG669bwn0
dmWga7KLwQIaDpJbsDjTlqpdRmcLOHqTw8wo/Wo+ZGXXYwUNGcNp1x1oXlJtg8rAFcvs8ZiYct1A
TH2Z2e9QP1ItnhrUM6akpF1MERyjjLzrxoiB2hgyCnhkdnGbzuP4ZFkZDImSDMoCGOk8zOlwsMTE
Y4f0iMaSZab3aKAhw17QrCWa9mkVjEBaAw1Ce877bzVlrl1ma5++VxMKsGIaDfWwtkkedUCXmkKp
hGhF9d2XZqyXAwmp5s4vMgOtw/dductig3kXD08fXafUH5ydDX9+PCROoCiiOmDIYHtC0tsi6giG
F3JYDVTtaOyGnd815sqmXpAVdxIOcYE/F/CKWndMD5kfOjj8K+QQggYJXTxaM91m6IX2PV607y7V
7v9KFPT/EMjatX0F2vn/DLK+futmKAc//5fw5u9/9Gd4I8UfkKhZnAPbt22PYOZv//ZneCOJfEKb
46EQtoQoTeDxZ3TjhX+wuDoEHq6iLEy89I/oxpN/KCU9DgDEPiDZbe+/E904K6i6Lua4rs4///1v
hFw20ZVtKzu0w9ANfJ+f//j2xLzt//1vzv+o7DHryiRfTg2p7d2oqSGPfn9DIgzwFYK+mkLhDq0D
Wsg2FFs9GZhNOSIuWqjiogl+hgnGm2pAzQmo6l9u5Z/09H+rxvKhTulTx9txlX/9cNIj+BIul6n8
gBjvXz8cEUEyWGRjT1Y/3nCA9DceSZqtGMz9TCEJKlj3Nvvy6JeaXK3Eoh9wUv3PP8T6FP76IVTI
0/ChJRPtun8J/wbR27qlO+9phkd6tDU7d9uYAnQuN0VGLw2K1TL27qIu+PU9q6tmLzTbN6eHfKVx
YM9iHsKUA1SQDSgxVYoG1gZ+Onz4VkNquV9P14kqtv/VBxf/+0d3AtsNlecrlycdEj7/6/0bx1nR
RwSDpPDkLgrHLxxlyPJ43qlAW7bNJryRqkwvMslsJH+d2OGP1cHyNbXX84lVPJjJ0DNmvdcLezRi
to58Hq1geL9TTh+gnWfKV+3YL5Ob0FMhJNeio6/cJO+UlcNFVrzNkKSPQ6gNNTjcYXTSPMY24UY5
usCaVq5zSo4bWJRD+RKzHa3B1yPIZq6ppTVFvhxU8+T6HlAW38mRouH+S6AUzpKscUia1rMXDJR0
T6pyFtCOwKI0KICtYuto5DYKAV0Hnn1HSHnmbPkcx9YD0QTn9JrfKUqysC6mfWogCh+cSxWQiy8i
hWusaD5kU28QmSCe0uUxo7q6oe12jnzQ3AQU9Hcenc+32frbHenSIHtoQuyxwzKmx8yKSUk1HXGG
H81bJwfdLj08TnZIT8ZA7b3iPa4kCjzaf2AV9qlOuvHvMK6JbUvsmaPCdOtG40ds/PeaHokYXxks
Eb0hN4A7UTmhWNmGWfNhUvzFZX6RQfOjsBFGefRx380WjZMScc+fzxsqx6Sn3dbsJDw7ippsoh6N
g9PszR8Rh6XSOkUhEme/9m5lRqGOMPihDTgXWz2+VJUFR6CwoAgQYGz7D9QCXqLufbycbYujazCN
TUpVIeMl25xDaSXl7P4KJMKjwYIGB1R/O0dokT5nqaXt3xb1uF7xJkyHWAmkioDtlDRf+iD7AMJ8
R4NFau/5R0ch32s9iXEifKGVZr9pE8ExzMew79ebGTf8p25s7uKL0QFUkGzaELR/mUT+8fmT0uEx
aWMg1/goFXjm4Qg+Ax0VQSCHylyNGLVRocaBherP9K++jRhuzlCvxljXgqg46AqljV/VVPMrOtFw
72TDtG6X5Dcw+NspK15dX+FI5YCWjDUVHBX+T77ObKtxZE3bV6S1NA996BnbgAFDJj7RAjJRaAzN
09X3E8raf/Vfu3sfVBYYD5Ic+uIb3gH3DkiKqR8AOgdq57WP2YAQa+0RPOpYU3Ib1UNosBCLAYKx
4Vab1o4gjhf6nZUUMAilQVjGZ2Q5gwhRZnrU04tN73qNeTxDkZq2hN7Hl1R972zs3wMMWrsezlYy
XIcZVIJGCwldZI4ldUHPFnuDxgFkjCZ9HmiThyO+4cK7KwaIY6GLBobV6St6RcwP0fXGV2EToBHc
x7wDqDtsPtNq20m1MHoPYPuMGACNgB4+hsw2DiACTCqHtakjqjUK6rFYEZFGnk/jd5qrvek5zLnw
D90E2oRNX/aW0P3DbdT6NA0TxaFpSndRLl/rGhKTYlIiOb0tM80CTTi8FRNctVKD3ClmBqS6hLQb
orMkLVZvHCAGV8T5a5sDh40zXpgX06HWWtA5DWbBk49K6RLGJU20FY2HdKdjJIYUtDwHro/WHDZh
sMAVSnJYLcGvCujpa6H5GGlvtu5/dQ5Q0Aylr7rqYTNBo2nV+Ll76wwiG1PxbLV8N2XH+pBBdptm
nUGav5dWsq8aE5I1bumrIaZzDjQXArxboqRVGjiO2p+qcYMs0oQeLvdON5U1oZrbOXnsvYGqql0w
1MoTTX0jXUtgHpAvnUfttzOK53okRkwoV/o4IK/HDA4v2vlG2SESwNkVIMcLxqNEN94dH8g9Vrb4
t/EdSTP5luWyTF3WMX5n6xIniZVXI/v+Og/iFynvij7QzbBAki4fRJbCHT0eHZoSqMhj7JXp8Vvj
V48AUMFtqmXC3mACooueZ3yz18XMrdE3zsoIPhJkiGQV/VyWyDwo6oEefaNji80WQuEx2Cbf6BNa
Tc8Cpe6VVxa3IKtTUAfpt0mXbFM2bB5dQmPCMFNucbxWHYeZaY8RRBOlDL3V7mW5Oce7SWXwGKaQ
Z2g5ojqhbwK1V+AvtmkNEzMNBlcMWpDKYu1bYU4goEPLOXBBfR2BjbntmIzaP7DNAFejaBRqYYYT
mzcNkG8tZKquCXRRrDGF79t8tkxUVoGJm1jfvSyryKIdBklv/qCv/FjXPjRHdgnd5Ous1AJvUsXu
nPMzKFWYfZXA/1lOK79TKjs1a7tOiGSaK29mFlATROmu7t33gq8uMAkquQrRsp4xKEaNWp+KY1E5
MBbV30qE+tOo+sJVFjm/BO0fQxnQD/BQc0IxYtDgJ7imWqveqK/A5cdvdNeQB5Il7Nf0Ed+8W8m2
ulI94QS+V48j08rBjWclS4akYUBI1h12w1JtHEFf7doMwGkUse8kVQI4YIZrgCxxnCS/7JDn4An2
2nBtQ9+qmQKn5bZy+LU1o7Nk63NFualtnDP1kcob64nNsmMbNsGuC8TvRDS7xuFbzHAOopSzdnbo
vPac/ab389uSB+CNAnReZ5vkO1nNuUm8Lx5Ikjv00UBpWuOPFugfTASLG75Jv9Oyey9t75I7VIey
PU+yXycG0WVO0u9ivJqSTuxYIcU2srjwP1Op87mXI1piNjE5cPd5NMImKQlk5oytHp5ngqyFkju8
Wnr00cf1YTkRNFtSdJZRy2EXmnUS6ar2v6B7xAEaTypyzgPXNDZNeF1VD82ai/snBTEYEPTgSKiM
gfI3LIsW37qpVIiq5LHEwBp3BZBE3OYMKF96ppAorSqHwDSyH6y02MYliGtbxyLdAzey7oPqYLvM
8Rrg7nWtgkuobRlDw6RN72vrYaq0XxQlwIszbpUubNM9GJdTaTPR7OwR1QnswEsVVg3BFouIP9pX
srwFEdGuoh+2Nh/cBvUnS8zEM65F0wHvKPOQ4GOEyZppNHB38ivL4RCS8ShGhurLLWuC044SB/13
HNi3WsSb2d70K/J1XCJsNYKkFFmTiGHZ6Wi/Axuea9rR/Johh+HHTjxco0eOGJiRjWgJaG9yyL49
n63VCVg/Mtbw4gi+qTd2ThmITc0WPBXmzxY5qAnMiO5FT41oFNemnvazyuNHe8FWXHGNpLKfOMlC
RgfRwVkyicqa47kbIAi7drIP0E9IiwQBtJ9iNGvS6FG6mNybOQumaPKvhn4EpickaTG3Of2oE8YM
PzTSjd6aH0BQNSqwJ4lxomOMjt3YTftueEs7C4eK/jvMuHVmu8LudVREUWKSMNvHlkRvFWbi21ef
n/eYCKbeCpAb5jRufunq7EY/5VJqn9mIzIIZBo8yWfZReWkjoR88JaXrIprS4UdfSPYhDT02vI5h
dUkdbnpn03kBPmADW4sM1moD1AepLlLEVN6W5Rf0Nmh6DYmwnjZP9ZHPNOBH/95TQXXJ5+SYX5Y0
KDbfswGw2RKME8O/LjnIEsSxLwQtl+hPoYWUTpeCFdJTZEijcKu+yq4D4gd0EaQGt4hV+Ncyjy9j
0dySkqrG3Pfe+MCUxipRgJpJM4KI3TnX0XIIm/RryX09FzpqqLGHW4w0enLw0sa9mXhQAnPJvvWS
da8S7qxJ3wPKm5XRk0K6eniMOxwYjPSGVSzx0oWmHNqIryvrlqMx4RQJN1l2E/ufT6WdMLXDrwao
i0pRZxX+5zQ9RJWLyiDux2vNR8jYM97DnhBQAw4QjXNLczZSe3JfsiB9KhKuNSY6IPVQvnCZz4M9
tBukggb/Cq7pOhYWMbJ1T+3k3JbdcdYoXE23ewBIe6xIwSkowBUmzoXW5y1uyGqkN/8iQdl4KovP
8vBqRpyyOvcRje8g6i+9yhuC3Cb/bLipZPJNlkgZwr7n2MCSJ07IUFtAkMoznQ+SgOpcY6qNUZ6+
imLnwyx+dzFBYpYu5pzmJd2XWvp7Wfve4v4YxoDO1DPoKdrkyuu+I4spuuYlr+p7r1D7SzqTtMQ/
Vb5Am+PK0BX1qVj500Fty9W18Yf5HmbVuHLG/lO2t7Riw1y+5lk8pR2N0iCJ5l3toKhr+AfNzs6D
IPZUXXFjaghAgRlUbJXevokDuSubLwwf0KQ3CNbJtyqRoHmqgPYCyKz5s47VPlzZ9kGfOKy8I21P
80s/+OfBeJp0FPX8hBRpMrvfpJo320Wdu+mtHdSEb3C6IRaeQCBqVecOokFSBfEoSj4IYuPzIFIb
xP6Z+VR8X2I3iVktZDrp7yp31g6aVr1bsfPa6v6HCIIHL5OXzOX+kgbeYZmb/SrAUAKvatLdY6oT
Yqr+Gs9uSVACAmTfaar401WVgmW7rkQq5wHhgxYlMbqnplcgvxKu3SDA2VsllaoHYDSU69IZAaEa
uNqoolNGOzcHeF7MJIRGGb9hbfQTmOy5s0oMajVSC9MNXzHfHUGiaagwpmySMzBZCWkFwT4LyRrE
kcrYAGQaoBwS2sj6GJBdRWQ9Flnw3YfehPJAtklSJ90Fn6asMC9WuJsuQgCg12NI7sWZzfoc+WRi
zZwBooEqHtQokYeMrFcxPk1cmelDr/mS1Dr3FJ66T7yV7mItyPjihZtRHhdeYOsxsyRhlnB4JXgv
vcjxCRlnJZbt03ANlNViaiX1cbgUmZAoO+a+Ac3bfXCVaP7f/5Qknke9UBr6gzkjSxLJGImNkAfR
G7NzzwHRWIidXfWvDNn+oiiGAAphPqnXLg92IcMsBt0xShB1ecz6+LHqI3enT11/7EnEjp6yao+Y
PdD4n8AndsrWc/lHN8xtnPni8PdDf57i50OAKJmyFFj+pDWCF+pmTAWMHm6qXAL+fs3y099P/vsP
/TTjK6D+WR5bfl1++vuxYHnnvx/8+zn/52P/eNc4xwOzp1Pz1+nly0n2DvBKcP3/+uzl8BoPpYq2
TbEH+39HFuqYSCUwwIyc8e5pefO0Dez8f16U4JcM0NqyJEI4BnwBYbkaoAY9Z4xp1FYxQ0qK+EL6
IWxOqW+BqVS/R5771JU+QG3ohscgbBjxIgpbKUdXXdy6lokn1xKWZwendmxCmLkic4+dZ0uUnZRT
NMftHJcHl3+qKhMbK0pQ1Y9ww6YLht5umM7bBsDVMcoS/7j8RDj1jnGpg8hq0XMxmktbhvZOTpEJ
s7U0j7DtzGM49U/mFOCvCwJg29TVV0rqW4YUHHdRj4nr2FF9eTn6J3m1NbIcEQQdhk7ocII6pUiu
gd8N3eIgAdKFmLTs3SJFvsAuC3TJ7ddMc4Nf3QSh1AKEMDF/SnyYspgIGGaZbx03d7c2lIdeUsrf
4bmsr32Ftq2QNZzCUOUgGqJAyPS34sFpQpopBXqbXMgj96rFTR+TQEDmo594TdL+qewlMpZN8aBh
nLgG+v8Q4lHkxa+RHuEniISiFTKNCwc4EA3+fQfL13aTJu5xDzvHTZxumHd9NWF6KS1AZ4ZvdMgs
zJQ0eKqYaVQg/DKTh4fRIy4LT1YXXWYNmr0mu8PcmS8dDkUnfJMiNjq4f5blg3+xv/zCg4NVaR59
pxw0YNejItR+VdCYxn5E0ijDisop9zJuL07SPTSlQRaMLWskEJwbXQJv5QzQ3W3/jjHBfQFZq28k
RamFKsXQ/cqMCYxkA1zVYihOdedtK8EhuywIP/MOEjbUHZB2a92ikFhjcfc4AjQgVJMBTpF3yGsQ
P21ppIc8Cfati8aX40MS66RXbMxaPI+565K0pPZJdxAlnzLoHpHddSvRMIMb/BenxawgyKefpoAk
UPRWyZwAZTS/QYslwIljABOEXc700OcaEiDJ1GDhhKh/l6Ch0Xp8XvReVX2wxZj+FChIjOyt6a7P
6k1Toi5P9xayfX8z7BrvDbq4Q/Bi4nG9GsiPzaE36NsOZ+BX/rYtfR0bk+pQWhAjc5ciswzbXxwB
9YoRMmG3ypODgGrBYA6kOsLdtDQUz3Rv62h34Sy6iUTdchjJNo+R3o/i9poEpnxIZw+FaiblJRl+
Kj/ox8FfQ9um15G6CSpvY/VtiFpA+UVpeIhK82azNTK+9q8FhAJsnCFThkD6+6Tmo6p4SzsVKGKE
Lhp4qoee3jULCIpyrSOCXMU7U0c7wkVgeJD2zmlalKcc4+Y7GaJNkf2og/YtGpj3RgNbprWGN7cV
F9oIr27o7zuLYOGK6iLd4D43vGsY0hKp/ZB8FVU1bZiuuA5+UrjSUnGTU6fJHwbIH7id3aVsRnpZ
xrDOYBwgqIw0SBEgjT0kB2MIUF6drA6arvvgtSgqp0PP3VIDMIhGSHrWJ60hFDUSLM+sk5a5LIbi
wX1ABg2IRsScxBhiNmPsxJvwrGUIdrsojRSj9tTk6YfRAW5umohlG9K0MR7gdKI379Kuilzk0Avw
oj55OcJI3o9p9LJH0/F3qjtXYDR4B0Dqdx7k0N7JjGZzOqcFXYR8HrdhgERZgoczvD33UlslNg+d
hT6juLZlfh8k8EymTvUeA+Nx6Pv7KRm640zghn6FvkUwc6NmSFgl/p0PfGgOMajrANZuIcIgY4JB
N72FO4HsTJjq+rnIEnFvYgOajFp81+bpZWhT/JU0o9tKV9SnJ6u3nRctpjpLXLSzRHjR24BmU5Rl
AL7dN0BjryOszZDqRTY9I3rEX8zhbQJ/Ria3CXpm+bHjKImy/Rw3H+F87+TJtYKHS6i7xrBm+5ne
nwx/eAz31p4Dh6yn31s5B/iVx6CXRzAhUCS1YOWQkKQyQvnBql7KHAoto6BwOrSx3OWMCpKQGjFn
1idi1G7K/mr7uKWZ3kUPKXFSNjF8mJ+yRnxZmHvHoXyYQFH53QRib5VVY77G0hG9IIgJfrYfKnIV
u/tKxEhvopLmus1hm1fOJ9arTMPoMNJaZ1KibQDRMyV7mJEgKmV5bV3jVuTmI7MtZIlaxRP5DJgQ
QnG8akaU7DC11sS5lRYWJgiIRSG7dH5uS8DfzbsRZluglJe4rB9Bl94Dh79OGmEDatw9Sg6w4T6F
SRpsVlhk6cbbEJlPHorDUctXb0U45LpOBXyftLwR8cOIpEqaRMwBuoPdo1LONc9rfOdn8yf8o4uR
RWczHh5Nl/6B49Fon6V5lHa7iTP0bkEh1BG5GqD4AaHHJMUzxUCxJAWCt7IT1CMz79mi5oKQ3F2y
eVzFYtwCKnzDbRtEEG4rtv2mvhr1VjE83YrIpnjxZn2f+D9tVFuo2MtVXPfvoe9+jZV3bWC3dsTk
0XvFz3vdjeX7xD00zPPWN16dUHw6jXuAnbIJM4eJFwobRubdRTMWBFp+VFBqI0Vb0bWHe3rwK9s2
dj4t8G5s77TxNk693Fi0TjMfkT5UTuwx+qCf8jw9T1FGzagDlqHjaYc2QnIgTMQcPGvQfrEkGtp9
hmGlYeJvWCADxoWfMiJb7D01fv5RzGitStBe4wHP2DsnqW5agjqzJbQPAOorXBwh4vi5vZkNjFmZ
3N/jkr6v79vRPA9ayh6Y6CX2Eunz6Ey/6Yn9IFXZAPP5qmPkdViGCsIKWg4xJGkosvRpzPMDmv70
RZvTPFfhzjWgjgSp/zTR4PAwZKfChspegwUuUjQRMsO72FOB2imlJE3R/Bx6VUJ3xDm5tNeMAHUJ
bubBPrUJ2qdF9kBeHW0mt5nhS4S3aqx+l+gXuy2iPjUc7A0sgirXnNM46RBv8BuWBVq0rlZuWn/8
BGj66QLcoVXNIsRHNmZP3XrlGRkAOHDM0wQ2thJ0YTN8i77EawvF78YxAaUUJWWUE70PGmttmA0G
q6QH8O23g9YrIQOUJfWuraHXCyw43OpO85JXa6I+qnJzn48okKWigGI5UlLldfZmD5Z3ArGMzYj2
TIf7ydUsa51kbPTuSI/WBKRvT8PRSIzniSRJdV4wErANGsqUg8JD/rwbDommn5IxtfdEvy/DCN8c
GJ77tuzfu8KC7pwjoFOP3U0yQBUjX2l8kXJ+18cCYdSCPb2c4K0OCAFr7Ni2vdek/NGbrJEB/+Mu
oHGaYpAHz2KAOEq7jc313pws1vwAK1OIXQebGi+kSuCDgwRDEWuvUWZzTbLqVeunezcWr7mORZAJ
VG2a6xoGRIcyFuLHLjpuk/mYhvRNPEXVG2S8ZQyCfPzcfwcBfRUkhwYMqHxxrZzgMuT+K/oSrpV+
2jP5Nbme69GVmnJq4RTTYMgs+yG0D7ZZvvfdI/hmxzc+K6ha6r8JXAT5+robUEVEQNx1+hed6fvK
xyPFwCOZGS9dsaqg2eUA0wakpJxU1ct89m7zr7/F2J7AriBPpI2eMHfyUWZkgeh8hMvbq3eLJZV4
if6r+ECQYfOvl5qiJBoBFlFPCZhdjegv83HYph7UW3QI0KYhtEuv2068HZm8+tW0UL+KkTa7qPeN
qkkRy5cnh3xGJ3wP2Ti0jdVRjVbxNqe4E6Voom5qSWOO3llQpDuDDakUyELxswX8cPlZ/Y3/yqBe
BawcCyTg8jhJqlF12zqhYaF/DodaaivLEsv/wcceqCqA42AsxGJErBUzZvrX2qo0vJ36Wd2OAZ+V
FMF93TeI4+8gtJk2nhAd8n/M71v9Wx1Y0U7A03gHgGlPJWpHFiqZLa8wklPAr30e0MJBnnDcl9go
q2eozytFeRQIS6ljdZoqQ+0wvFlxcFAfXta4RagTYHBtgfRkljxWxUa9nTou9bGaOh2A88u58x6V
s4+ottSrha8/1kyyjZyOCU+tByz3/jo9dQn/daoBR2WOZHP0zaqZYgLd5ZjBmsTUgPi9qxJWG481
TMAmD/M/flbPkcz7dfdTp2yxJd0Mntqkf54eK3EqSJQhb5eiseWb7dqgj0WHooKKoB6CJr2WjX9Q
TymR1Zo7KhRYRrYBoJ630jV614qAStN9quvPQRYX9ZbqOYF8yOZH9Qx1TIX8LR7+dVARD6oDjqRz
pz6Kj7gferwFKZ6Txlg+Tr0dePEDb2MBVKREeQ6w2xWQA7GCdgt5zuufumSI5RfFZTRpLEJBPLYW
Uz0gqsjgI/wCPZyRrxXD9fCuaE6g+KcZSOu55V5EusZ2P12WAT5Ww99st1d83FO6fhVONfk1Sszg
pOf6oWNibg4m4+AE08KWXrResBR90d4nIaozwBG+S6TrRuDppBI6AvRQodzBqQ4I3wAPSVB/+Eho
6LHZmE9UC595PyJN7nmPCwzCrlioff7AJkmzTA1F7Opqy2ZkDIGUWd1gzhHbSIQU80GYubizouJF
9sU1nH3QOginwfAdaDdkx0b2T+q/PIDCViqYmIKCNYCGzASwdr8zvIYJFpsIeHPxrYc9Xtvelxa0
1bp2ph9tCP+rdWhR6zGd75mMzbGAG1i192rNybuF8fzaRVsuo2AYBDtEeZuc9iWF6b6aHZrsrsm0
yYK5CBWHMk6/80YsAia1YdUJOv5RRZfSLck9/Ui/Lu1u36abrqF2vtE2dZ6fNTWvNNQEhoYdqiKo
g5mxdZg0LCyCGgY7PVaWN03hKZ8ubYc6WJLJe/CZ08pVIzO9BUHRFOmXXccNvmBUj+bA8Re/pS8Z
1lrZO/iJra61ZEwM9++G2jjoOQMkE8wuhNdt1ZY/itIozgOo7U2Iu2xt4Rpr0EptfXTp7U5/KTN6
2gzTbqGEfjxXiBKrIYWEgHqoLGqdZThJ7nwoPHoHhaDRbYLrW7XQeOYQS6QAGmsCawqdsmlvubLY
Ic9w0svMvgMNe6rxEeZPMVxXNcxEveS8tPCzu1xymAvySgIVW+nlAP6v38VjQ6c0pJdtqDH0YIB7
g4cehSSpy0L3PTFuusLd1kbgbO0x7HY5lczk9TFqm4rTnZeQZNXcuVNLvtQ8pDIh4e6c6uxClrmb
NL7VDg2FISVv1Hz/UDgoZXtkS4xVnEfdwyxRe5vD8Sv2Z2MLk3u3fHQ1gr9wUw1KvlmIdW9HxZ1O
fu3AXATOAIhktOTDL0pBVVd64Bi5WYG5KThYUdwnMyT2JkKgJ2ZdDLr7lo1+vS4HGqdd5uz6gLxl
jh9DKad9PPFKDwFHRyejAhF2tVJmOQMxGgX5dkSXTiEZ9oVTXfOCVrMYPG1lTuHRsnEFhUmcdXy3
MVr1EsYE3Q13rOddYYgClb4vMk78V5LJ3INpOLXwwsLR/KkbDCfEkGEexXRlGud01w3FxRLyi3m3
WIG8CVAKKY9dWF26RpwNN/n2s/sgIDWqstpGKZWus7oXwo61reXjK1gXmG0uMcBIUXjpKSIMvT0H
xp0R0SccBeitHLkDV0H6/oxT1UBxQUnlkuMhyUOQD4OLwbo3yPe9DIhIO5AetQnZYMNSom0jAoGt
qJoe2y72kYygTkkWHztI4mpctAwN6oy5HOnHLSVhWiMlwgSJ33RbXpzZec5BEDLsYXDDDdyV5kPb
WW9OQgFXaGgXyhtelOcegQi2g52eIAJEUoc7j8dEALGpVSt3aXgZ9Y4Gro+S/QwurrDIytSHDEyi
kbX5kZXy1mTOSyrAASmUF1sH2SPDsrkFCx9zA+cuyyzzsx2khd9qfrYAc+aeOMyHnhwL3AS94vto
CpnTUqPZIgXBfqb2oIuk6twxov9m9f4Jcs3NNPKLVbIWikC8awO+Lg1Dbfhw3i4b0Dg0x61oO3Sm
Qzb8dg66c9NSgerjDxE170K1gZweJE8snHrlK4wMIJSrgVP8quAM67HE+VZYKBoL3OLdCGBlEMW/
AIhZDFWNArWZYK9FLjdCBybCrVF96qDI21UWnHPN35WOebbT/nlm9E3rkAXi9pxErL4kGw4/cbTe
ygrLeV9aL2UTVEeGbJtYdiPMGpAeEuHyu8C1Hy3p3BLX/Cq75lNPmCFbMzlAocOU7vkKAlQ+0Dgz
PCWIyz5V5eIoYOwBquvRdknJf6O0jla9r3BaaszU1VQPdufvPGZSOcO5OmreUqRwE4crV3vMtL32
u0j86x/w1NB8FOW3NjwhM1LYeGFkCherRn5Z7N7PpnHUFayzUUhPTLIR+jTom0BMo5tRAxqJipua
2LlqyD4yvNlOU/ythoKujwupObykiKK0qt5AIQt7Uo+qMi7dJ9bNc1FrK12zSVzV7KwDJVIi3FoP
889hJADJhNlnFQiCsFFGmx61yf+MC7YAnP8D0Gy4hkthYrHzWODO/39UcG1yo4GBbQ9hCYZi6pah
KJNf30+U45bzAoGRL7ihjWgjkwN3AjVZbvWk4yIVGlN3BY/SWwLfyMausEoVlOyNrOVFU0hGLyIt
CgOUsNRvTjiq5Z7duCbYh0fu3hSti4gMFY5eHpOso37rGUcGaoBXddWRAvR5jrhu//nEnX+Hk/85
bRjBBuceqAvzP7DuwLgk/uZVe6BMO2QEjnE27gMP8KjG1rya6/u0/JbT6G9Mw0HLxDdQbzEU5kKi
VeZSyYEKIF2R4O8mBfMRIAG2TJZQNvM+qkYlYHPw6VdI8vU+OvVcvWUXpcG2TgEU9Bnbminyl74O
uRGAIIda/K3SJqHWaaqgyCPie39h7RXAAa0BAL/VdCHLeh9qIraKcLlrUhKJHlHRCoK+OJW/q3jG
txU/gv980azgf1ktnKhpwTYJGO7+46L5np96yBc2By22AMCV4XVmRumplGiZ5Y71S2syFlvAlAs8
gqnLnbRpx6mthYLl7MnAJQZpmEtpDxHWBgs4ZoE1zTPBw3MnSRmXndK24cq5LBqhiyfapO9/0Gy2
9dqbzHFnSiQFboiGGJ/7+qnt8Q8rxF0td5GgKa3uwP98+t6/rxk45qB21elDMPgnBQEidGoGcdQc
dB3teohNWgiPyhNsE7kWMd/qY5DbxArdVDYtPobiCqSnWXyVca5A4ApNHk7ho4PTn1V5W4IfvDNC
Xd7fNSUQyyVhGKvpCRfzvVSbSmTnt8nnyiDRcC0wcF97Bu0WMBDEH+0U5gMzomD+Ax1yEgFkjrIi
KzEgzQeU7Dxs4iMfJFUygvDIxoOnFwd0/hYcUjLY1dFpEFv3seVy1d5mCyPYw5K8kwqI5Ud9uTYy
xkAW7aOYEhwZCdCf6U3H1z2OptcUaMLsNRDN1O7KuAq2q4Pfz5Iom0mA9zH+U519V4HE+kMy+hr/
K/ot/xdSiKl7/x7APMuEtAK9P0BcUP8HLcTpNKvMpqE+JBLCV0+yum/9ZNyYNpidAvbv7CK033ps
pVV3dN3KxExHfLMnlx3AZrONXieFqSsVzqqoipMIcIFwInetSV6kxXjVmRT/BfOrP0GpMe5sBCqa
HkaxZpgf+jD/8uLoBvZsNzTx1Qyybz8lcOTYvBcNG2qNLYtClaW1q68b6d0ndnebc0Q2oOzyfbjv
lcJx2iG9ITyO462Ysm3uabgXCewvS4h5gTduEdVBkbbVd2lvbvy6cE7I0KCZCNw1RXv3UCuJZ976
3OfjMQz6mkcK1JMGcxPnFZqTE5aKY5aSeDUGCuGNDpoc7OymHGg3ZjjeE9ogb8ibwuB7lUuzk4Cn
kGELnM1qQaA71i8V8euMHEklaW6d4ZMT7Vqf2IRiJ48qJNXyd1Op/dTak95H30WOrm5iYdPQ/FoS
SnQALq7GBLMuOtwn1Z2hgFu151znsD6rujgq458eAiWBDF+JlDdVmlJFQ59XvSHo1D+HwPkZ6viV
Oh2Q3j6EOhJgxSCKczWTcQUaOcKMvmk0y3cFDCLjX9uaIE1z0m+7H5+qPEdrULgUiWDoY4ssfA5+
TUX0FtXZYUGqtuJDsaPRMeK9BDUEquJeASXCyXGDklBl+5SVMgsmdnont+gF+5u4Ks61611TDQSv
QnWpjLPJGnwRVG0JqPzsZ+LOR3kmRF7bIgfuVN1R9Nx0et5RR9bVIQZD6tNE8AStDgWgswVjp1Sn
e1hwuGaDOyyzJ7D3dnntDPD8VYMZgCqFyWS3DcDIXdNZT34of4YqCiFFg7BSW73FlflzucFFjXab
U4xPqAeBAECSknmHeSmRMjzKmhq/ofEQMdGL/fqHHw0Xx9IINtQ9Kwf7Ioea3NdqUrmc9M8IKIsM
T38eK/lcxvKCfMOwaRklQ6aH3MTmj6rTsInt8KrRPN+EhrGuLdi7S9ndajROeoNWwEx6byj4o9R4
YTJiXjacu+iDTr+mLcsWw3IDudzGZGaUIaBaKsHrBCf3U81FhhYJSKIofg7oZFU+RLZ0YHDNZPy1
S6VxwrrBcTS5HoY0viTmcId0/3CQZqBEvXJ3Ncx9uNN1j5ZFlz7Lomc/0QNnb8/i4lBbwut1s00Z
6gwAfRzuJhzR0sl8STGCs9L+rAm4YDMkltZ79VG7YAaDcrTX0nGKwXvqIt/UXontTVvQkG1je1eI
xlwPptVvqdD9DUr0jNazvdtqDuP/Lt/IYFRd0pZK1WZw1ypgDyDN4uDBRl3QSThl2lO8SvgmtqMj
wiOoMuRZS1zUNdQ35xjO+Khbq1Gb70265nuBELNAEPtuUSGfg/leFNgtQYG5aJ2BTIddzut8Tvez
PesAun6WU4VpjVNFu8FpvkeTRx2NHoM0DesIJM06el7z10+MDY00zI+aqT/NhmvugK8dSt0yN8K1
rm4g52PQviEH7tJfAoqCmreDCZ36sWUY1LXxXop0BK9YaSfTq09AHsZDFc44yHmJd6zn7+WXRj2y
/ASjTqn1o7WJ0FqyZR9HkM/y72fA6wfb9oJT2M1Kr936EVdBekZEQqysGS1MI3cYTU36KWrkfUf9
c5DD/BB5XnLIEqQ04qwDbp5VSNdqhbaWCA2saSM6J9GbF0B0mCSpo1yOwvLQ9Cqs5luGYFhCWdSA
H2JGKj6CWSFl6FoOloNcYL83I7wP3AxvEORazlmYYHsQ83EIOaIvo7eHMqNxbjA8xCwKHG8DQvDk
Y8aFsLRlOtFd6tXuqVRJSGhI8HRjM+4hmz3ZUdseBsffewYtlZS8k0HL+BYk+m6OETM3zV/WALU7
6cz6hOBgfRqF8VUBTt/lo+wwhh07RN/yaCdd1NzG3rjz7IJhDl1CJAFtD29AxobE4pcw8t/SGAnc
INSBs2A71OcuoiXUkJaVnIbpyWkn9MG4XURgXPAJ8306JuAHNZQ4x5eomI2jHx9nDqCbo4LGUIj7
eCb6fWNkCN9P7V7PXarkSunvowaACH+Im93MEGWdTMZl0ZYHYJ/cJShNcMtmMT1CI22PlIUpJJMj
Cpt8JWbibZb3iIDyoh5gjWvTa9GXjsVDDEJ8YyqOCsUYdm6kZkVjHBcEcNrARJEoSGUCAxLkQmir
e+KwULhk27LXpf135ILXAbB2XqJWodI+4NW/MuG+2vn8umQXeT9JlKbt/WAyzova5mf/38yd13Lc
yLamX2VeAGfgTcSJfVEsyzL0IsUbhCSS8N7j6c+XSW6WxN7TPXM3ER3oykQWSLEKiWV+E4B2hKQv
kNzpszuxTc1ju1QFn8EqKLTHZkuVZyWh0ek4RhDcZzq0xXqok59TEOwlPDvXU/vCIZCmXYfbmw5p
bbARCXaNtfwtJWBalIhmP7sewyWgxkst1E4aOnjcpA12FEh8R829jJPqicfHEGSbMAZulfpefaF0
ZGc8ojQK3hdWPt+Ix6fEkEN+AdVfs/fzr4ipUtzOPtXfrEmeBwENVoGdE6bX93OVPQs8rECf2wYI
dIhNtBIxaIYSEEGC9Iu5kFVzROeWPPUJpW2uVA5Ac4r00PhEly0kRCOhD1dWFwlSmzF1xQXKfLR7
gT4n6JwulA4zE/GTJUlmDkp18Syx/X1I5o61oZNSI8iSYaN1w/3cRv0ux7NhERnhsU6HYq02a8nZ
kgDhsYZGUKvkoj04+xXCLKKy77wZZQCmpKHOmRnkt9U4Y5NjZ5daC/M1RuqSe14X6uynWvXuA2um
V6lfk93CDbGHewvkbpZGb3OVcq/SguqU+2Sk4mDbcAfq6bl3Qai0arVCt+a6csxtPtkQTaytTKAd
gTbuGgeT+uJqyDC37xtQXK1T71JZTRN8QE/Z1X59rabUb7JgghJhU10tLhuvXM6pcYd0OKg5wa5R
YuoxaoXbFKq5tW0cLB3cFJl+38B84f/RQK1ycnIfs22k6NUqWVc+VTSc1A3fSGjIwKIK/Nc+xBtb
fiPm0KAWSRiJfXF5IogeFrLYMvrkJ06fPjpeu4mj+glq2i6gvwKvOMFuIB5gEvFLN2hhAFcxR6Kn
PCAusiEMGOhUQNHNnhtFQSJReZQ/ILB8AD3sD0aOsWNsNfeCtGOyP7DbVo8i9pT1A98kEqksNFqI
z5uqvktoXUOSIfbNKNqglUQ9VikOUa3gbjI4iNUYp0ppj5EDCtqvQTo3tXevBhGgWvq3tsefzlNL
iDPxydJtPLb41dTOukeAFJPE8RFNYOys0HCmHczHEyBQCw6BhRrV5wt1cl4oboHnHwQJDBUlPiH7
1e1xqkcV0zu0goqKaiM/XDX41Uz6dDJFVLiEJ6R5+uBFCY4FnHOq1Q+q4b+VqPKCm0w2BfQdNF2x
9YCCeY03g8g7UetA3by9MPviKqXfyu4D1WVEzVoJfmo5f0MRpfLAXtmT8zwP1fO2mLzvaobLsA5Z
QNy3rRbe2G627dvyNfGTnSYKIBmVX3i96i6Z6peeyqkhfseR+Ld0uhgnO/R8C8UDOZSTfWRz4V/O
dbnLkJq6aFGBI9HYokRWg5A1raWiDMuwNyA3dpW5sULQusYYv8mKiAvSIVB87AkpBC5Nmu5yWgkn
RAC1OzdxfyAOfaIGtRLxUth3+CAjSwrWir+AYPsVwXNumTAkERyjqLdPRML+vpcFfNBDET97Y/LD
DcLXPLQxInFLmNRdjn811rejtp5CMnlA4myHDbyJiW4oCtuQtTZl0ZHgCM5dg/bWRY/4vSCtiHxc
pCTWRGJETMYPSXCVAj8zFROpguDXx8aPKJkgDAqGh8yPypCndhAiPlZgIOL03r0kTkkGhia+VNWk
POQ60CTo1LIAJ+vWuoianQZSSjvAvkFQAVwpXrEDgV8m6szmgGSYwY2aUIjcdqMGzT4J3xsAkp+j
wnNc+KC/NKcHSiuyDhP1lahBG3xX26jrisi+1xQT7vON7Z26ud1kBQJiGtgTTBAQhW9sly5OlF5G
U5jzaHnoTJsPw9rHZrDTTOzkjcbBQNy2yccA/kPSVU79bN+2Ze5fWIJVprQYVjbGr0nssgk56NDW
KEjWAM/J1+CT2SU3Ub41R8SNgLSqke2sTGOpt3yKpui7qBGmelnu4VUKXF9rMA8j0c8Gsj35K5gx
O+7gV9/NUIWfzs2tjOZVgwYr8p48ezOSxcqEte9QoFUbgoNkMFeVP11rkwYAA9ZFN+MwapSo0BUT
RCLIGpeSIDoEW9PClM7F1PyuUvIr2eCUSa7ew9sznEOHYZvnUX2vs+K7gU5TUMynZuBGlaxb36Ff
aVX48xk/O2+895RmXLYmBLVozDFSUQd4i/ZLAQ1i3WLRXOJCREONQn45qcau8H+aRUjtQcVcKfC3
UqZj6pTpqJvf0sBSL7Khh1giKj5WYML5a9z8QG360vHgHoxsofU0vBWJAv7TSbjpkERL0+sY1d/E
JWoqBMVQcpYl8yScqx072r1nVt9ly22aeNa57fR99rRDrM43fTbHC6DwFMa8RKAU8mXlxd8l4w2m
KM/VsPvp+PPVKBS2Cue+rcZv6MCvnMS+H/z+WOP544r8taNUAWoMzpbQdfADpVhlguUl2s12BVmW
X17mk4qKXsOgBNgdFwklnwiFIbtCSJTnnXzyxWV93XR0j+lmrgUDUd5diYGAdYVRQK4DXUowLuOf
UsTVzuvA0KH5morwrmrZnuUtl4mOjGxqiEZR1/90bPycC8C7m3T6lprk7i1fLiO+jiz1Je+4L1G9
X/c2O6eXoXYgKseuA9ZV9YB9iEeymwQ/FeTtZQvzvSWt1cMCSJQtOFHdrBx8xbqTnV75GQK1oFeP
hUNV0ySpy3rXOfQmGueeRhNPFhEjFUJIunOhy4G/3o1jhrMTNXtFVV57s39q/eGGchgNhyRA/Hsr
rWJKChjy26DUONDJ+0LWEBQaLLR8uCD1yc2kOrciZga0iSOu6FzIBlZr/fDd9k5yiTyozei/Vgtr
xn1vdIOJQuL8LRwVIA1+uM6Jh6k98ruaFA3RY7YuaDVy+YQSVJWiaKGGPuwB/jgUEpExEOWMcT4E
4gtZopBL2Ejn00BPgRx0h3nXtecKbi8br5ay+SKiDoVKAfEA2ptAaNxiukGjA8gnVO70WsRjBmrE
GdI1gi+INoSofYlISyP0lH/lODQfB+JOd6TgI6mK2oMz2zG/pbAlwpUYZOEiINpB/3c/mcGb6PVF
IfiUuTqVmH/Ia1miqzuXdFLjuron8X/LFSjRo+JcunzyeAhALM7EPs6uT9lukzbRRtaARlAnst48
BhqAU3oSousC/gyLN6I9Ori4C8M9rIZ2XosWJlAzel4uH0tWX0NvfmpIbufKe4D6QOOCWgaIev2Y
pCFW3txDlaYNa2fExUlzihWWRyu3hWEiNGoEJc4eC77+bnAtibSuIOALNq+jvKQUKWAxeRu4JYQZ
4s50+/SZwpE6kwfLnaKjoa2hopUQKI0xGnCa/U22OOYMUYIS15DwoXu1JgTOR5Nnj++c4OU856TU
C4/SBfoMtJfw3jGc/DnKhusIkX80JjXZ/zadNRrK44XkTyouD1W95MmJx81hEmICmZPk63LcmPAB
CpO8QXxZp4jYvhXVKRG20COLhGj5WrIKRTwXCSkEI4P+KhiIEjZiYXOWmjEl44qmNvAp2JpYlDh4
FsMKQh/Np2wc860VNxZtn0trNG/0gH6ZiovVGuHC5VCaWyMo3iRgAIg9PdO8XQ5G0C6fa3xOQJRn
19HcEaAE9jNcmK34k7HTPSHOvRbpTCS4tWaTXYcO0bFofotdLy4xvInJUpMqMBbDmL6IGuTQEUNK
BjfPj28BWjooOfC9dhOowSpcHxGnl5R+O3iiiKjvBhvjQPlPwA2Jsnc+I9+I7roV3skOhvxujq5/
L3UtEmjWPCNB/7bBtkATICnV7iKx9GeExGmKc19FBfV0N5hvR4XGWaXz55aCQaQhpQ5fNWgUGzAw
nBYTtjkpRLUItOp2Su2KjJfkr+Nj8Ur4sZ2FaQdEYr4WMliBCXWd5y482vBN/EXFTwuNmoxMMDoa
XX2vSWe4cNI9KxeWlRxyKsizladrWeZXSUw1NAOzly6NjiJymhNCNGLbdRpHsIpzvju0Vb6pGmUY
H45opg3DQp8fqw4CrkOhwxaBhKWbGvod817uGY3gpccxgKYE/uQCHsver8c1ZfEVvy6JHs30d1o8
kc3YOaTOLrVcDYWl2qZMWozzdEG0kUCpINsNMtT7YuS6hSKCYDhkdfuq0vDAaA4Xzp6NJHsDOipU
851dh/eOzMBMQbi12h4LbOF9ibQXaIz+l42Yovi6yz0xiSN+XBevZT/EVmH9pw4tJUIwGWaqoQuU
3/rlFlAguuwQ41OEtmHuX9LTvBgqxcbKVFlJyQI3stbkUScpVaAJUnw4UeUtLMhSGTGkvH9Cw4HA
QZl3kaUZzsFzgI2Wd2869EPLYD7h8OTjglyD4nMeJjRpgXE/yGKCrGMozYSQba/fSXGMOp1A2yYN
aE/4QH3CNup6eCDWhnMZpgWemnxzZh42to7VbnM/mzy6kwRmVuZ20DXeJpRgsamBelpZ1l1IB3yR
Kwiqt3wH8pwHu+r12hqf4E7IvGROcVQ6Ew0Se/rhDq+Spe5XCfASj795R63GJUm1cBcKYeq6eAkt
tBlelzfo1YUABrRkRJThMejp2eDRJEbplX3I8Cse1xEumtllCOUsCPOl6L6rDtXHXjzqhvJby5Ys
KisZVk98G7cVmZHjAfoDPPwmE+gWU27D6L71Aw6uOp9PkqTRRmos+bRLFLq2Q2csx2HEk6kCfDuQ
YDh28pqUxW5KVUJAe16YjoD6ikI96LLvKCn+0EO2CLpz/cUwq+x1QLZ0B3CGAkknqjDWAcg1pPY+
8tUJSJ15kwnERzr0p6rWZ/o10cl0wWDVMzi4TICnyoDgHbPVnOLsqufREky4p6cz1beKKulSxSJX
Qi5a2yXztIKDTZByUXnsx/786hDYgs2B9ZI7eY5CF9GoOmdPWQUbw6pRAaodrjcKf0MNAzmCSOFD
ZGGpDJZuCkhPG59NyUzTp9HCKZWeVqP1P+K2wfuUX9mpnw2dhqwFJBfns+BN9MSk8g4+m+yHFhdV
TOVNMdWVLKDwUVdEJY9SXCVKqqNS9HfiuVmBQadw3+1RqIJGLlL4mO6Qo3GbN0H6q+ge5RYq97M8
fo5skgKjBEtpPqZetPEj6gN2jznQWNdHh97rmjT/WQmtFRYhN2H12rvdj7Kir+7GfGapTsgWgaq7
GB0ImEZyaNDtlG08KRVCMF4uUPOj/vossrs88LDgHhY9QB0jtynyBJtqPuh9KOQBGuo14JfXZunt
FWEHpyU/pShHprDDZaI0DYdgUQvQR+C7915LBOYbRGAu27mofjmIAkhMxzCHl4MbPYE4pLg3LmSZ
s6TVcwGfcIOXQbSVwlAS6TVUCyPgOSCBA6L5l9iAaN0geQXyRGTkd/7CrJJXKSxk2TxRvAIL5dB4
7GLzNW7SByFgJB6bahFD0ijw4S6aIyDKF9muA+23mZrycXaJg1DdwUaDqkTUUeUUmKG+BW3Z0NkN
xc1Xt8U9FM2dbABrDh07CjQLYaqDFuCVD9xvBSmDrTYA8976dyJ9GkfC+wJBJlqSFPN6RyhYER1m
AuLXmdnRxosIEWjlVRaHdVvQicee8lTHlxR5s8Lic9cakPB57YKxFuI6PSYtKv05SEXdugf8diG/
pDRG8QHu7YuskS6z9m0Xgp4Vf32+3OB6aEBmbXmgTHgQWCXYC1sZ+8ncrVBOUeajVE1PM7WxRYb3
Cf+rBvgIMNtAoAmIbrQZseptY/tR09mSQZv+DAWkNtTqldfotEiJQ4zavXXJaS+jvnxsNbda0t5B
Eb49gTUDCC+kxESWNgpJJPh+5sKMvgukdJ+lSAcoFD9Feb1o7hsTzLVMb1qhayXbqF2nv1hmjtu7
9ZJaI4xCISchMhtRHY14AiJOrV0YowMtkZQt5TTWfkTxfKAm0JC4d6+mTj2GxQxUwCA/M63qErVO
ttHc+SFuiDgTSsLwakQULQFwSUOkhRD79+oqrkkoMvEPDUUE0HZXytausaHxR8zAXK25kfpdKIxn
tEvX4OZxfJx0tPtot65soOFNYYTcy/hk5hPEaZ2W1UXZQdzU7XtRHZ8LvBuV+odQtBI5I42PBzgt
2yqtroWmSBFZh5miB0VkYsbRpHvq3SFb+gSLEB4mOznbHfvKdTar91L7MBW/vqccRlVBaRcN9WUj
1OhQEsk2vgFMt9lTxPwhqyy4W7FBNjgjq/VDQZ0f4mkEDDAyluJPOM0JDi5YsbgCzFMUiOnqDiAY
Ui0jzb+lquyqSwilSDzlnTsLdT2Rg8nak3BKNoheUjP7ZYj6qfgru+V8zEr30sH5Mp7tX9lQQZMB
oqtmb5PQPHLMFz0ab8THgzR/sg5pb7Ld0wzArk18GgpFJno2Ff7fHZ+pWd1C4eOBThtPnNYJ0UZY
GotKRFbizywjYlFOl/n16HDTS7UisXpCHQ60OCGzzABb5BVgHif7SWwU4gkO5yjB8GDRjTEgiTJG
lE0RvE0q24aysjLyYbKGZ3jJ362GjVepcZAu0anhLzGLUNsV5Xu0Lq9sfO0lynPuQFzXlXsrnyQ9
KB/kjlRCefr7cUkkwlf0u41gYTZnlybOYuIf0XfHJO++i71GPvst7K4MgEcrcKLmtBZSbB1wnAVe
DW8+OhgLS432Wom2YZSXT21xNxnWvVSQEkGvbczPae7tYeAJ+UEDM6ggeGxPahN+LxXjpbwx0Sgu
rGVd8oGKqEI+bBQXNug0rYFEur4IVUX1Qj81iCUszL7fxfmwgyZ1BUT/WzN4KMY7fNOH2zCjkwwl
4r7SdYNGYszWlTzL+FbJTfx//EXUWA9FXQ3v1ThNoxhgWTAb9cB4R0H+7z9wRM2//pvxr6KcarjT
7Zfhv4B+8N9/i/d8rvnzHf86Rr/qoine2r9d9f+fojERRN7W0+1rEBX5H+LEJgq//2c944c8al9f
/tdd+6N9bf7yvg9JY9v+L89RDQ8xB0/XXPxVPhSNNUdH0Ziuug2X2NOBC34qGjvafxmW6Rg2yC1N
aOx+mLVo7n959K0JlTXaIujsOv8vcsaGJvSKz3rG4PO4uoqRo6E7tmcgn/wnxjPV4hqEVGK9VkZx
tHLVeOAhrkOowuVJQwTqAfSbvszmGsCbOKu6ivZ+Vq9z4/1smiYfZ//Te+Wl5OL/9F40DaOgCJdg
6Kq9PLhQWkuSn3+Pcbiq9o44fJlDi6j890KlOeCcO24Dc64P50MKY+u3YWRmyp48xas84zEo0+yA
mHSA5gTDCg7qCllIZ6PblflI2/slAU5xFbAB4QCG428dr5N5mJ5x5L3IW8177AMKv17cwnVWHWR2
U3/29xN4Ndx7eWWXnr/PiaDh9n6OcewzLnvyVDoZwcrE53bR1gbC6zTZsOODDVutNZRf93Ic2jw/
C1/9WSZRvIXNlB/iOSwOqTigQ+og/1jCTvjzhBzKgx3VxSGhQMn2KF6WWy8YkoM8R69cWcEGjVcB
znHr0ZjdU9zU/ToALXEKxSssCuCNeng7wy8s0F3+5qmVct2mRbJJlBBLWKRETr04ILrPwSESs3Dk
Ak04BB1ZaWZnS1Jzb2O07UkLWhAjpWLeaQXkH733g3U91qSUVI+PQdk8ADXzl1gtWv0thjXNJSkY
ut7NLezS9pZ/R7/FdCd6n5MnxL2CJW8c7OTQprB1+3dvkhdK8Ro36qLY4VNTUG2Numk/uMnvBzlX
wlX97YSc683y4eMzd9H3i1GO1Yb0qsbi886n3rxpTJuIA1VAItwJEtZATwL0VLupEqxN2KIxpHeG
HoHRKjpZY0w1zJ2LW310jQtLScLHJEVjcBi9fl/mFea4+kgyNDTxN/kq/XzVDAqW5eLs+ZVj6Gj7
g6hAhwZ0gObk1sYLsVYCn8p4yHtBcPSCba9N3ZL+L8kD+e2dgxfrdq57nNlG1b0tG4R9eyWLX8Jx
WLUVqUXr07wJTSU6Wq3uHwJi1aWPvQJqJ/Axs9KnwghCD2qm5yP9lSICEk5hcVKdGmkDcaggfy8A
X5RreaJ2Jzhq8rQSthb66OUvpxuPlZ8+6zEdKNiWlXIphnne9+EFQmvKpdEVz9ye/IM+h3Vu1jfN
vNOAKe1nqzXQG0hMbR/nKcynNinalTFAk5ST7+ehMv60UWfYOhnOPkVIZa3rldiF/vwLm6fxmDi+
ccpG78KNnXT+1qd0dkGOB0j7uQEFU80i+w+As117szW+H3IT4IoX/T4TjKQ3VT1vfJOlghY/mih1
pU4Q3RR+oS/0qc5+RXTCxrgbH62mPjl5tUnEbiEP7Hr+HjGAj2EmN5PzmA/wCjfLaOHUWnxoey3D
INB0ljxusJr01YPd6PZLGM135mxFjxmehysVPsyhmOvsGHmIg8qlPdaoeEUWj789Cv8D9FjTjC9P
Fw8NdVh0tunZ0IB19YtavqNlURfaofua4GG5i7wkJl8WKl1KiVQYWjiM5cuv469Lfxv/5eXX9zYE
4bRG4d+aUIoeuiq4xfd5vMqiKH4oBjSxG3QvC2ENIj5mecAvwmQPy6h8CntX+fEDoDWIxVjiineM
Su2v5Lrz2z7fcZ639Jm6snzHP/+MKq+PVT7kd5MLlbZB4ekm0uv64NthvLTstvwRJP1lMBrBtwxe
9s50cdEJarf80e9bFHR/NFnRrNEccbd2mjTfFCWDNYZp79zejcGcXyt2CwEs7CBVOd3TZFmAsmgo
A0BtuyfqStT56ya8Ag4ZbOuAQppWw4vy6il87v0G/yRVxVQxd6e7LKmuHTHfuGO4UrPZ31WRlT/O
wP7kfOfBvJpaehb46oTPWis8q50nf8qVbd/VJuY5TAe9uWvjEq0pz233raj0428YUUiK/wH4rrmC
mPN7bOM5UHYM3TRcgwjnL3L+M8DGxlbt6CXWQJyipKJcx2oyP5vqbGNQpBMzlL5x280uj/JielZT
3BnRoG8OczMZt2EAfIYbdq0BeFhOKXXIGg/yQ1bWH6/knOJm1wlSG9sv83Lt2NkjuC/x3vPp2Mb9
0qj5i/+Hy8k5tcGnNuxuHMssVmPXDQe1zawDqGmUlsjMn1o7vgLNZr9YvnVdAQ95lEv10PxY2s/6
b0sLJ3VeCsW4jstMe7T9qVhppYZka9gGiAVSpJvL/Nrthh235HqITWAw4pWaghJYBF348erPs1/X
KWO0HpOCd/y5rnDBCep1JywHPBXT8fn3g1dqu9iwQS3/OX9em0C8OsihbRWHdsz8LUCQqYNg/tfL
yTmryK9A4yBmK94qLyznv74t89RbJdHpKxYQHud0uufhGaNMoNVP9kT7PAL89DMo2+OcBKEQoW0X
UaSA68xwam0tr77Vogzwn5U/aEgiXVEE1h8+R7MXGA9RVD3ofRZfaWIkzskRQpHvo//7983iJ3xe
5fy+gJ8gR5/nzj9PnDuPPn8zWjvOLimjjgISTqku/rlA8HWwl44ZHOWcfHU+gPDgBFUx2vjjx7r/
tDgcfX/7988R50/TFQSSDQNLDvITW8P7g6TnzyRlDCMFSXRDeYli9a6da/fGdeL42CRo5Mk7mpDg
F0ondGFCOzpWn/Mu883nfA9R+UJoZYoQ4tfoRN5v6+W8ETi/Uv9HVHu3Hjrc3YKbWzv4n1+z91di
Tp2bahVH1M+9sEFRWX7H5Gl5kN82+Uou5OloAg0zRfdDXOz94q7m5xe4IQBpKgiKKwSJF3nv5ftK
BMU4iaubUDWipRyquZvetFr8PirECjptSBWNWbGPrGf685QXJmufVm1zNegD6lfoUPzCioXygz0+
Z4TJq/MK23rxrcumd+0dHn/JotVsgqzzuDT+IRqw/qQhyU9RJLu6Tq0Xj5Wvn2LZTYXDHuQCyEs1
C3FGjYqfTAwLbZN2unIvB2gbDFap3JeRXdxF048+c/ZYLQZHXPCICj+HMAv4hTHCej/rRU5944GL
RQFia82VfjDMNEBORdUPtKWCrSHm5Cs5dz5blL6yOa+Tr4ZouMUwPjoMjkcOYurjuq3q5oq65cdB
niiAHZEU/ntOLpl5yF7IEzjdjBY1K94HP/LjMnK1XOglIE7//k6x/3qnYAtJfqh7pgV0Q1LBfqNs
BlYfKeoYGi/0XgI6hEIT9vNgNxHfVDluW5PosAxWRhsBFhdL5FQF7RC0tzDJjiwTVGpinpIGiKoR
Nkdz6syTLg5yPorNdOUB87r4ckKeHT0wnbUerdrOU9pdMUdOelKLPl5GevZUjZG2syjfgyXrGkFw
bq7EfGGiTfa+FpO45Mrskj09Lf1h1gvv2nGgrgyl8WAkk3stzlUIHp7PNWJkmsN9UeAqD8i72jVD
Ge/lK3CzH6/Sz1fns+dXweDEezDx9ebvPxvtC5FY3ACwP7Hvs1zVoxxkfnFGCkGlpLi11i8JlJbG
RHTKW9f4oR+R/kJQfOx3cvQ+5Wh05+F9TSjMud5F+j4Wq+V5RD2nywE085S7ytHIQqvfTF7x22Xk
Cbk2snVz2RZDu/DLOkaFfFa+W3p+W5Q1Wg4USCZRq60DA7UWbNAHn8Zj2ubqnRqiBJgXin+sSjXe
6VFe7Vz6R8eEh+ZKG+L6zsjy+GJqwuBZXDFMHDiV9YH6a3LrGmG9wbIJbuFQZb9w+9og4zo9wVmn
k4Jy/aWW2v61XIGz53BKARiDUhffWfH1RC1LPTjyOztUUCbRk0vX5zPnhYXe4WoU4GJNUba58WBh
oqAX3pnQwu/0oYPb57nNWs59rmjHCvjm6N9WIn+0YK2tdd+Plo0YyrkodbJ15RH7OTLjDD7HOZna
jVwo5xQPE9lZi5sbeeJ8rUwmrrluAoNV2kuoBBBP3fzUBSP5sHjl6FlxKi14ilqF2cuf83KFPCne
KZee32SJd0JetCCnfFxWrpDzchkNgffLyqkvb//zso1X/MMz2/3Lbg+e23Qty7Utmy3f+PLMbu1I
jack938lU77UsGfD8QCCw36mBb2HCZIBDGVYWb5GMxo9tYJeBdxEcfrLwhhEtnPxvlwuGsUiufK8
XF5SDuUl3dK6SrEaxa4Jbk1kGshP4s/Sncq9nME7ZTolctopY38dDEikpTzU9cX5PFVbgAhOCrtL
iyZUk8Tpj6toVJFADGUWIjarsnbpUPVKVx+0uMBiQr6UB3p5/j4LVnKgDmZ9+G3xedkkziBtSgcZ
rHkpGl5y6v2l30U8gBzDX+MiWhybHJdHGtzgEqi9HeWcPFhUFkY04lgDPB/l86ne2WELA+S8Rr4K
vfbjCnLolZZ3+Q/bnfkl+XdUy1NN0i/yf3Yow/2y3QXeHFte2So/kyZZtdQuaGLU9Ds1BC4gDfNk
OT9LgPSPJ/dZTtB6Yal8pkyZUaFYPX+sl3PynXM0j6f+FzuJuOr5Wn9e//2HRrHzRn/+hMpac5OJ
Q+/chqpZXb/HDCJwIAU/zwQu8qNlfDCBTI58LjdJi7IJRNlg2ZiohSL8Yd3lYBr3UKUR+hZnR220
7sQbTPQ9399AxZU3IMKaNlhIydgGb65uyT1TbOUwyKpuqadasVVFMR358I+zsvJ+Pisr7/KsKhZ/
ea+GOP1DkQ3Zbi7HN59m6jVyAPn7QQn6l7lMtJ2ckic73M53sV6/ZWhAX6eqPuM+qhv8S7Ii79Yx
qn5YqWe/YlrhwFIm66qaVKAZjYVVH4iQ58ZRLmo/NJ7mGbgpBJuNP3YhUkw1ZruVEd5pybjygla5
klMjFF0CWTi0qBXxjEN3D0ggrq6hEtGS1/AYqiB5XDniVWmB7KCaku7OJ8bEM4+VMoM0Z9l5Xl6k
a3MgL58nqBXSMAQWlZ4i35z3fV1R3UiI5uKyuFYV+1c7OeMTopv52tEsQE9lOT35XXFld+5wm4Th
P2yEzp+CEKZDVQyUhmpaGvg+UpgvNTA8pV1gzvP4c6yp9KNQMdIKtc3ROhKn3RRW5pcXTmu+GX3o
7WecUe8o2zbbxMkwFBBDeejLezufq1s50CO+NyY67Ws5DLXcOgaxdSNHnZ/3d33kvyVp1e31XilP
1FbN9zrXNOFPMwzKXtaw3mtVKWiwddinycV5nSGrWB7e67hYLpX0UgZhGWjyTVKm6lLGXcWfQ2/y
siXK/wiZ6dbRQN1KFvflocTVIejrEh9mEhefj2CVGo69eu8GxLV9Xo/JgHGBlpt5aaI7tZSvMnuE
IzLVh0HUaeQ8zlom7FjgNK1bfp03BpVwCPIUQltq4P9TJGeJrhgh44cLqPhMbce0DdX2XCzTqW/+
mZC6ld60U2MXP5sJ6lju+zWSxd0pHqcEnZE8HI9BUY9H+apI8mZn17hPG2pjXcrFYpgNfowTgnGb
qqlz9Ioo25YITl22yMUfHbr8KyfPxjueLB7QIQBmTjbukw7fIpQD6Pj3if7iTBOCeqp1gs5eHini
51S4cJg2SY+X1YxSNijKKb/OnQQ61LzpMjr1EHKT6FWns7nMJ0gcCIvUh/PBDqPm4IrDea4H7aFq
Y7BwdE9beYR37W3Rw0r26y2SyMajEaP7NIED21mYcj0CSDv4ulfeduhO3Matv2cLTL6VzpXjzMmB
XyU5yFfy4M41CJS4b/cFzLitnKu9ng4RXIPNe9pM4+k+LRt/c060ZW5+HsrEWubdn2vllFyB+uvK
t/p2B3t/2p8Pc19OezCW2yxr9a1hBCW6up9L3sdOSMPK9mcEdAfzarbhJ+ZZdTTESE61PHX2ajse
5Yg95mO+F4KDEzSUi/OcXEIP51nrpmYzUOOtf8aGmq+GdrR3YMtIv8op+I5xGBZedjTtiynLH7U6
fp8vfB8UIm7sKypz4XejwIQe4zLvysxy+0Yz2wdbzANPolsJvWuTK2jTF/oUQvD3q1Gb9v042He5
UUQPKHvJgpXZaHIg60dm6IbijByggU+ptv9tWRAhaemFq7+PFgz1T+9VcUuxNzo6hA6dyMH+KhwD
PywvQVEbP7OQ+wVkhnuQB8WdMUufUvCJn3Nm2E49oI36Y00OpfPAnWd9rpBrvwzleguHN1iI/JOc
qr0LlXm6jHuPwqg4THB+TJNI5DxlgxJEvF3Ptxilm+/LgLBDC1IbwLpizhgSbWlVXrUGfjZeIEac
7bSx8u4rGzyRbSAuIIfA+Opt0rohaQdn4ymnH1igcCCHnWtpV71qHuUIResCTuz7G+UM5t9bP46d
68CLfsVqlu8zm6Jzh1LgQrbAJpGAfJlTxVzy57rznGLRuX7vtX15X2e4094aALshIfS9S7LkW9P3
ykrTQx4pU+Af7Vntl6mVqN/xCNtB47Rf/lyaODx9TLHUqvoeRtY4bNwado5f9OHJFYdKpZyrqvhV
RGl4QigcGyx5Vo4HdzyRBprwVPQU7Sixxuut8ARCsL0wwilf/fa+StEdvNXAAVRhmF4Zc/s8O576
DfpcvDczimNyiP+3uXEAW63ksNHTaGW4g795X5zC5tbTvt7LYaBUT44Vdld2UGvfQsCHyCW8djiJ
L0zLsO4mq4qOpa09yaeYnKI3tye/ja7QcAIhnpi35lTQ55QJmQbiDGlcaknnTO2clsmzekVB6Uu+
puDOsRu1yL300OKHodtN8SXszV04wsmLUfegG9nsDXFAMaahYciruUgKdjsPN/t/T8lXcplcIYfy
oLZOs/d9rdnQdUcdI+hcbHSx3i2KKHqy0W3EWXKajwny8N+86SpElPJJ9S1/jw1RfiGH6IKYS8dW
s50cFm2+7/P/oey8luPGuXZ9RaxiDqedc0sttYJPWJYDc868+v8h2uP2aGbPV/uExQWAlC2RILDW
GxT3Epbhu1uZXyNlsBae6fY7x8+Sa+3H+zJuB1TOaA+mdlWX/7XdIqeOoZM2YkhDObQ3nQg2LqEo
kYpqqOi4l03vbfAuN/kob6VK1o6u7GcrPn7QPafwfnB+h66MwIZR6ED6pjaP3Adg7em0LNTwOAZb
Ny+0Y+iExdLr9RQlPtQzerbhWAZ28PpSfZxDNXL3LZnJa964vOwB9MlI0tehGtd4K8n5e6Hqx4Av
+5Ot+87t8nEa9unypJEWop2lkr40gvAQFLb0B/xBy8DWhYmFqMgEk2AloJwrdMlFNKTwmI2RVaLd
eNHZaq5B7wK4ZVfO5oBi46IPpHLZhhSwRJthKlQwrKuDn8mfw1LjLerY+cz8XHIe9eEyktzL5oqT
SotI1YKVoTX+k+wU7tRZTNgHtzXP//2FUIxP5Ty+DYoNRAppOSCMBrvKvy+6rERKCyyF8y+Y9MDu
YP21l9sgLWdaoHC8nZsukiOtNZn6+BBnDdF1GyC6bocSukHYQeqg+FmsW8ypbonofAptns2l2HK5
GXrEGVKcS7EhM9vsV2/YJtmjw6sq8AsCzyDOmqq5llYTbO/tdyhE91enGC8wEfdhjtxdw7G6ZHCE
xzQKrlHYowKQjG/YL/JOBQnkfq8c3pxuRGubHO8pcrrbMGm02mPSSzh+T8UFVhcTzFTBO20KRdt9
JfSponEf/Gk59Sm835nvFJ5gv+8slldo4x5q3MzOTl+fRF0yQcdbkaLuVS8NyA9hjDSqFDkHCT2X
pSSFyVullSfMhIavjUgQQ270Li7f0pmS18VZN1j7dqq846s9vGk4lm6qAS6RCMUwFSjTIQc1P8vc
AbcXCiEP92fZG/BZz3t5d3uYNWSNN1rCHlcMEQf8BNgpm9m16TJ5d2+/jxX3vL00kpHd7hdmWBJW
o1/O2aRGFzLRyqKvDBjUjhFexEFNAqTL9GEvIrdT7Ac3ehOBuMa3XHWr1Q70uOmaf7sPatfy/1hi
GRNq8G+7FhUwoUNWBpCRNqXlPu1aoj6qEtdHS6T21WRHXs4/xrrjHQEqoUHP5gMNdSOtFqLx37pF
R50b71Wl53ux0aydc2N67UUEUVlWC9W1/bUIpb5RjrLbX26b3CiSfxSZ5R1ayJabQTGCudv3oK1D
ZxLrKfJs0aH9sEFy+zVg67PMAuww6nF0zobeKRb5Q+3VTvVwJ9ogEDvncJCoxbnFWkTjoCNC5Y5g
m7o2ry5DllVA6qFOP9r+iKkQO+NEJfMgRybqBtPmGoFo/5FC9tzMvO5JjCh1tCmyNM62IiwsJKK6
KdEjQkUDh1xEQbeO9TE95DqUc1ZLJzMfhtNY1OQZFV/ull4j1XPfRtF5IboqSf7i5DakAscb557n
+QhHpC0uQL1y8a0KYV2SOxcvGtpFP52FU1vm2upREst2Cz1QvpEBpfQYhS1fpWwyHdDpqM6inU0f
DuREYyAvqWM7e9uMrIdRat/F1FFlMPPaXErWEKW9fQNTYeun7mMd99VRQNZqNY22voOIgDlN6eIg
Je5jFFnVUUT3EQLyJq76fQ8xIvD6Yabxxs/u86KY7FSl8o+1+/1TswitVvWPpKpEcJ8yxfwo+tzm
+32yFGeFfmwruzRP08cqt8PooFGrw6UHWXwzNLqjrGSAZey4J98Hxa2XjfCl8fV2ltRF9rVI6gdE
vN2fZv3RQo4ABQF5MQNB+L2q8cwxnfTdi0xw5BQ8drnKhlqVNOs4oJF0DK3aOsJ2RQ1XiR6xt9cw
15zaREdqP5k+a8BWRoQb2XMvRLNO9db31FwPsxI3uCNPwSMqGvq33yexF95awr9Opq5asc6S30Z7
U47to+RXuLh0SODO4BeWbEVodBQQnIuidvNV2lnBYxAaxi6fHDT9ppYBCeroukhy5KzE4oDZp3wM
hzMyQOsCENvhPv9Z/DZWrPewQhLrhba61L4tQeMEZtkFUfzM+DfF1ZuPBkEf1Ogo9qAcWO0sOdeW
RUkNycIkQ4zIGiVY1GUZHZOmsU6mq+cwby0V7lPGR9d2jH3OznUPRcTci/B+KAt53WlIAN6bIAZ1
aw34+viilBiGkfBeknzzT3ic6Q89lewHWwrxpMNrEv/aSY83s8N25RfISopufRoY9H7IzsOjkFmg
dhbEzkxrNeSP43LcYUOYHuKoVlaNUvLw6Lo+rwzXei0s41sPK/ZHHmmQCoHxQQAYNlJR9h+opzeQ
CrBQGkiKYxSSlU8Z0uKOqppwQ+3iKYPIsZSbCDWrqVMLauvsSs5KdIomT0EUuiYhiS8YIyR0ifYG
kjjocUSQr8YuvsahFh9HRJwWOcSJalVUSFIGUB72/iS9JusmNRRxKhrFIZq6b2eyamSzPKX4ch8j
QqZbc23rvYTRiK9CEkGef+cH4Vuf9VjAF4lzbqezQg2kuRzlw1J0dBEaAW4JH4ndi4WtVcC0YvfD
m6pSOeut17xV3b3X59gMkuIpkPceX0Z023hw1fAiDh56g27hPkgknS81Mot73H+/3Pu1Et+4DsME
OE1co8rVVzvrQxYKFgAzyEMYv3Re/rU2EsxGTJT4g062TooydHOelOTbv4zIPVlZwTB/09ieXTzy
nxqbjKuIQsP7I5r6WGlQcp5GZoq0vEdT32DCDE1I4u5jCMKIx+NbLt63Iibp35MJvS3XBfA4xbPP
xQKblzQ5DbUivRg4PUI7b59dqWovspKiToVGv54a/aHQYmXWTaPCvLPWYQF7RvRilVYt/CqfLB6A
EIhbqxnKI0rd/LE5aLs2W5cuWvvijQ89LVnXHnzYCvPNQz+qlyaxRpgsQxAjp0SpV+ns6iIO1EtP
fZ4Zy9qtzoYArpQVFTI/QOrSmRZ/t8YYobV1q1JKdb2QTxiOn8tAjVKcIVvUJfBPPof+VrTcm+9D
fcWAxD+NjxOln4bKluSs2xxuxCaY3LLJkU+CQGb8owJcpmTuDyuxcdgy6/pqxA6QfaUZD32uKHtL
gts0Z5EoLW5gHnTyHXNsr7JnlbvWs/9o13stPKKm9pF4iXbh4zOXY815FpmWzHbnTtDlFxGFrvWm
tK57y8uoJEExVy6ynehsvdpZUIiL1yIMNHOS7LLUhbibOZTDzlKlybXRrVatkoWkNB1qxW5pHGSd
ykppoQTUoWH7wbv32OJUetU1PmC5mmgrOciK4zBVuNhNr6tSCr6jzJZgLxM3T+7oSevGH4YNKKT2
Eo+QlsSQMCLbAgrkS4wpFVKDeKGMatL+jxy4/i+LSUu2LMXWdB4fTfm0G9PAdXqKk+OCjTmU2RbN
g6JJ1SVC3HqXV4iYgFqqL6INAR2FST9u1iIUHaOGgdPfr8L7YTNkkGOfDLNF5XKOSlWCQVlzPwFb
kTxqsodEbCsBCbC0utqLgzt5w2SG/HWUpGqfelYPD89Sq708HcQQESIiwXXi9H7xH9eI+/RD+f4/
dq8C3JH9UTJQLb5DsH/AQesg2T7/vqoSlliXaN272qZISHoYrmnTekKZDuIs92M+64FcX0rUO7ei
LZgWFV1h0EEdoFpbEq7dorGJAvuYqKgkRS3SSi420ihDK+dPZ60aq7e2/vfZ//+4Ti1XteGNa1Gn
NAAEz3ydxJrYFovQ08Nor05VTBFGeh/+EYre++D7tXXWIozx98H30KtKflAsubB+FetgZ1l2tgfc
Vyd0hziQr9fmiaNpaxKw/lM8OunZtLS5rsrFRxkNEo6Paf0IT0Pd5BGbSN/WI/YFmjZDzNj8jjBA
xV/7uxk1EloLfbjLFaZkM4e/a/dx+uYNTPmS3ytrEaa99YzodfqYqhTjQOedNEdL3gI4ohtfaqAa
iDDE/cjs3OHYhe3woqU/YCkitBun6V7T7enJ5tYwDYJFZsvVTvQOUPocPy0BjMo92wn+BeJmuJd7
K/EvuIWTRLPdpo+NkxaXqjVOiQfN3TDCYIsXpoJ+rWVQ0sjdhyCcMLKYp37wcrwjzgh5XQ61rRko
/qoywvKLbX1IteV/fLrQbZTX/37+VXOq9v/5/GuWaaoWWBADNxV0ZT/NFyMmT4XkmMmL2bMWedEV
W19VfmgOKy9eNG3j7iVTc1GLLR7x28CBbopEO5U1q4T/+FcMm4bMOzCwTdfpyXYwMaxKfT1L5pba
KDP0saqt1hr9pSjMHEdXlCKQwLiIpjTr21UroSQjQtGhq2julA2AwekiC3LOofLHq4jEoXeVHHIX
WZUWyO8yVOEtWWOF+Hzjjss+BCrJItNHBLOODwZghNc+AJVgJ8MVJJ23LUIrRNmtNeoJDjXOVd1C
omx6s2+vvHiVgzpb63q59xpUGww+S2skAauzTtHrdsgjXZ3psRH/0YGofXUWV1jTFWJwmpsfiuaa
8Gdy+HGth9qn7ETFvv59VooeEVPotW20SqxvfY4fkBgo9fKpls2HT3kAEd7bEJUaQbEdREvG5+h4
TxnUqldQZXN1bNRSfwcDRHrxQveLztx/FlFTn2M9s6+J6iaPsuWfKTtJLyqc/L0s4/5Rolr/Akkp
WJukWqsOdOoFAk56Ya4OHyv+ID56Uk9SyKHwu2zm4FSxF21J7qyzOhnWOMG2e8mVmr2UDe3eiVUb
VYffsTi7j7Gn0SJk23fySTKrrdJvbps4n+QFnir5VcAoBHBCnOl+g+YEutMbpDLZ7Hmkku/jDBTv
IPOHI8sDRT8ruM/OzZIVlDaF4iDXnnHGivJxQvTuhtIIECltI/eIUjuSjn8bFhY1miOCHSePrr6P
qtI/i0Pal9HJHh5EQDaQtDOZ5ZesUcdtOnaJPhM9VjAVn3SFtO10qcPDtLfr8MiME14mg6oY3aQH
EWGsk1C/CKbZKLyIQxJT4hrhV7G8+KtNz33W8jkG6FHrH9Ny+F65rXZFeNAWUR6E2jWUxj8iam63
qEpU9Rqh63EfiTq9uiD1inZdbo47ww/lnTiru368nYk2eJgakrkxAP0mLnaWYec7LVNcym1Wk6Jz
Ks4VHZ5iEsbYrFPz3trFMGz7pIkPqu3Cx5MG99RM4ucSpc4LVifBAgWE+op4N7paHXWLvg1+hOwn
vxmpwuPcI7odBiGk7YBNR1WWSKZ4iQe9ozkkhWR/mH710zVr+y11kCrVcyW5ZrDEFq4NGem/J9R/
MHdtDUQVm0cmVSZTuj/BqyLT9dOuqKyrX6OzKT69XY4oPr7T8U6kr3sJpiqaxPFOfHpFbxJgRSd6
ZSX+1Xu/VvSqRr9t1Cx//Lfrxe3EBagWe6iSlOqwTwsY7WmNwsAnRoDZALlnM9yqs1sSyw6d7qCr
QTVnv9xdcwTZ5p5jdledTXsD2FWS1LOuB5PoSDDuUGedKrKEZArlpe0h9CZC00MiyC3q4jjWSvZq
GNm8GIp43Ri1s/Rq39zA/SnWRqua12Y0LmIjONSjP0OYsXoKO8PYVB7qFl4dWhiUapcAqtTGM3xU
x3oEL6osfTckoPkBy9yjrqUqrheqsXQys31JKvNFZLl/D0VB7ddQq8X0Qwy1nf4163JpAWPSOuo2
tOSFEsOdCpEPrx2fNV0zePZRpQR71OrO/lCT8WLyUn7IWvED3WbzXcuTBgFEd3yFtQYl0jTbKy7e
OmsetXmKw3RYFA1JChkp0CXCkfo5TaV2BTDYP7llLq/7Rq8PZqdbG1XqnZ2DdP9Ok7J+a3WdvLeL
ItsM6HMcnSBDM7HPrVMeGtLStIfxQQUWTAmway5pmMWLMLDr56pU2curaffCxKXNmqRX3gJr8pLM
O+mLNY5v/E/KbywAkOEprB9Gl6z0JvN3HkWbTdHx32n1ND4j61o8pnnx0Yea8q54uoyFnIIDVgUR
Uok71ChoT/raWpdg21a9Z8nvvmds/BgX2K4597zc29EZwk0OVRqmVBWgy9FiLFg0M7+Imh9DgSRM
Yzb5NXBjb4XUk7avi9Q72p6RLGO58F6jznzpnLH5IUXhqkG+amVmoboZ2NPMMy1qLgkKHiskWdo9
PpcRE6KXr5rSz5+qJGS69LXkwyjGlZKX9T7KArycotzeU/i3bgcRmtTmWINgfSw6kAzrUF+bxshJ
yKkYdDt1psu1ekz3UfDHbcRgO6gxJZezeKtKDvqQnVyeXDlQd42ZYh0AavEZwCOCsJKe/tD8d7SE
xm8pH+Z5X6byI6q36UYKdXujSx7uBT4efV5hFR+VV87FNalt/2xUObvmCWquDY8epmwwsyUltYDw
4k+YuaXMZzFMdsyGT4FYfUwHbVqliPayGZ9Afv5qurdTlXwSUefilgrFoLrd4//ZJm4ifkLfxm+J
BkzADGykqmTNe27aojrViY1Wfug/iybTqHcVxWQk0WiynTKBQBnIa9EZGjaiICHFABE66kA+zlzr
lowZO8JAS+h1Jy0e67NZS/VT7Qd7L45IYyltvCkUQ1u2U1YL6nQ4a1WnOhcoiD2pjffHsGYAaZk4
r1pkDZucNF3idKB41cIuJwu7XwcRJtHA388wUmysTe0BYwIP1dgd1FzylaJJ6owvmuzUv9pGkxcd
GECxFL2sMvL9f39PyDP8fYFuQxixQXlSWuXlVJTPLkEFPrhjFqbqlfonxZgVc22+60Z7bZJ3eyym
D/noOGtom7+iqe8eTX1iZD191vu/jfzndWJkNd3z90/4fV0QSeW6K1FUdFucWxDs7CivOAe5asFM
2uZwEi3iMACWWktYjM4+dWCmwC5AJIptO5EXTpnu/MiAyTCV3HjBs5NRuhsRiYNeBcaaiaKcK4bf
RSAQbXRQHXtY+6kyH8EtwQFsnLM1BGhgaeFjkIbOWTSJMymgXNN4I961vzvIbpWrFGX5U+hM3p2Y
hkwqqE9DUuQLDDcLYCco2PlKKO9ZPyBLnqgfJXne50Cxf4y16l9Lpe1WAw6LO8WNjJOuI46kxl61
zbPOWZKNgr1VGxcrT/KnKE/XSH1nr2bahQejITcoQpSXVGYto16VfZq/DqOKdKWyM7O8OUlxmizI
Sang7zOT17wzspNXLkelAjKKivyWxUK9bBNIsOthHL8aatbNhqitl2Sm7WuTqxeNYuu3pKWE0mdQ
QoAGmZtYo5L+LyPIbmaL2sWeCyKPgsJrTVFDTZIje2C00nI5eeFb9h2iiPtDVd+buqkeYpjF+sa1
So+tEwpIKCoZD12cKTssEHChoGr5JufSyu+N5BsWer9G8K+XdxPpbGmZlK+qHGMGP4lYgk+QX1Lq
zTzGSmmv5oBcwJwGkt3tbxA512+8QzD0SEJ5BbpiVFFqCftIzBsMlDs69aen6CfSzNFHCbcXXTjH
fbXzArXtLo6ehzbAG57/zEMcOPUqBTp+NPxkQDIRKMsQtP7e7Y1sk9mZfSTdiMp3iSQAfzFEGfCR
QnwPa7sVa/DxqBUD3Ag107Ye2qhvWCDMrbx3yJm75bGHfzAT7bpbjQvN7xk2TVx90f8xTI4KY1ZP
M5g0pNytRkZSDIsiKN6R85NPe/Sq8ytERKF895A7WMam7R/qsChPMR41cw+C3oeC8ognm98CWc7m
Yx05IKMcdVfVZcA/Vi1eoyw5JWaEQFUc/0glPC2sAu3C/56qNOMTs4CpylE0XVVIp8mGDt3t70iQ
uo8UK26y4Qpax7mU+outNUy8yGXsjEnUP4qj4j0JwnxmSiiQtV2hPfaqgrQG7dEYLdsB+Xx4GHMt
76Ot2IiIED2lP0PRa2b1vgjyRwdd7YOrBN3Kxxv0gmFoOe/JdrxryfgYCFyuY29zwyp+Vmb+VRti
+1WC4omKuJJsJxWvuq7kvSRXFG+afPjiW+mlQjHoqZzafcD4C0/XMLY4FKGLaYVM6l3s6LNolFfd
mHlzsd8XeQEKXP0xUHMDcxxLr9dGJqezwtDCtRW3rCwhjlOrtNPyVzLd6pQFaOn2YIWpxwJJ7jtY
qMSul+GO1xsNVYkeFfC/d4ghZm5yiRhYozG8TOz+io/Qg0ASCuwhLPf4MDVJkAYe/dyKkZiwuwXk
S/loW3WxtORpMyTLORIgQf+9DmCuqp7x07KLS+ja0huCAijehqXyMEJWZ/5XyMX9vjxwwYyJy/nN
3S5H71L/WQb4q2qDd250t9tYQZ+eK2gFaJ6Z6VtZBvXKtsxkLZVV+uZb5nuDxcVDUIzBkwNtVjQP
Tmqj/V4h8TNdlA7s/nS1dA9I3tevQbbRNTd5c7Lc3FMlLuci7KXhCf7NOZwEgdLSPVmhUeCzWMf7
TtHahWj3Uu8MqK541uoBl9pRwRskX+l1zRKclfwB8Pifh3ubbNUdrvClNhND7h0iBCnaLeEsWYu0
qyanoiR+dAo0/FluyHwog3YdhElx8Ioh20YsC3cJyIW9xgu60cKmQSMkUVayh9KfEY7JckjC/hLH
Dv72dlpdozpzZ72iNG+yX6HFGA7aV9WdasB59gNls9UQua4/G1GaN8CizrQBqfDImyy7cA2zXKv+
1njBk9aOKQJsgCm2omKGBtsuxxHlEQF37ZphZ+Qyvz2KPio6tz5tIsX/7hM1uX9e50Slv2i7FM+1
SUvI0dFPdDPH3wgEJtxYbZflPuSsiWpQe5a00rs4B+rKE9k8Obhtsoz3fsJU3PrYCb6TC1GYKPro
hDO3tpORtlkloWo92SVV7ABplh8htnE2EgqlUuDpqabSxVZGXBRZDOAciVySV7DeLNR4eM8Kbx84
cX1EXVRbW2TyUNGWvJ9ATpNU135Kef2eUVx+tRosAwoseM6alQ+bUVPzreY2SMhJsb9HKSVYxX6l
7LVSCY5yXcRLQF/Rq9bFL+gAND9AuayaSPe/DhG6Hbk5+A8QI5hpEFPdeGWrPVr+5KExqMaH1X1h
yQzdIE617hgImoLZ591+qk92E19BdIAI+nWmo0GOvkE2zuTBMB/arn4vc6d/a22E7KwU/T59wmXV
ir6QG8l5HuKuOMBrCuZyrQdvTRYCV+Px2IjQGctjU3ndpXTr+rHLoid1GoUaabzBVw1RmikkeUfm
U/K/pUbXnKgn8KvIISPdQVIYc1lUmgNy+b/BVkPTLiQkp86iCY3KYFPG/ppagbaPox7ChWc5az2v
mBnkWFpUStM8R2aPGWfZdl9qL38MeTrQb5eWURRhmpiG+X7QWu+jHhWI/V6gX+XxdFsYSNE3JuoX
t9a117xWxk2Dnyp2dISO0zZz5F/T/a2X/1aXeubpvz9+5j++faamkSBWQfArjvwPhrfSjVCkzUJ6
7pxUAdukYfWIn8lZ7pJoV3Wlu4IumT27yCYzjSXW9xxcoFfzEt/HDvAat0N0YlnA8CBPn/MCJds8
08z78ERGkUrcOobguruNnW5tTGySyq3V+Y2onY6YhMdxjN167v7AD3HXNxlChVWrz4M6TB/0qFQ3
GfuOjZcp4YMHa3SOraX3JYGR7bEoFxe1nRWRBQWnMU6W7NNMkBtJ8Iw78kydqvM+glfPUUfxd5pB
RN/vaIjGz33TdaBcrP8hKwNk7vNGCcaJhoaBDJxORlrlE4yO9I2rAye0njVKuwssu6P8NcZXFIhZ
tAYoVu1tuYObKU6xrar2WEtU+1tPqg/OXDR2cUUlchzsuZcYIElNHAd/w2HE2SdMzKew64wB9Yja
1DeQpdAGanBN6amnPVmKyqLTbpu9IhUWJklmu6yQ1rgiVeLNpl3QjyQ/IMZgfBcXJVLARVbYrGSN
Pb+4qIo8Xkvf1q4WqvyeEZ9VNfe/N123tNWKt6TwEPMfAMPA7vtq1eb45igIQ8NlMS7yEEGLjbAG
r0Nd2sA/xPZIjvyjAVwAdf9O2jm+/oJHubGMAdkcSNE5e/Ch4UpKxu45hRPHt7IbEDKehbXOAwIe
D7xHG167yDGWgVP+uohEeHC7iG1r8fuiQSAFSqS6ylgNbheF00+atk23n+SqUvcsuyYlEgBA61Z3
EgztRj94GWvvK36AyqHTonA35ngOiixj5bKWrfoe45opJVlocjYzisG55SCRl5pN+81rHhuLTga/
KUmK+Za3P6sJ5143Ndr25FM2thFaU3OhhdmDp0dviZW4yKPB1a0q9RUZQ/ckmsRBhE4Sr0i8h4dP
7XqlqvMm6cplOlyiRhv2/iSASAUEMvF0dj+Itshr802UHpih7JZ9m/yURhPgOHaNgzIVby0TPK1q
pyba1qZ6Fb3IARsHNHS9sq+2ahJpr9HorCjSmU9yb/mPpd89xRMJLNMrZ6MkkbmQRlVbSg16QFle
ppuO/PtCvLWKPaQbZ7CbWyh6EzPfusqwNvL6pzFtzXqA+ivSOCZNhFKoHAvwnxc3+45xuHSoME04
igWur6wCSy6OtzWvaptYAeqt2i5ITrOciVB36+QQ9bTKB13NUo1dpod7he8f8hBfcYxW/mwf2fVh
6J48TeONJnHedfWAxxmF9hqObdT4yLhP/6Igybcs/fEA1Fp5Y44Gf4Bk8iGusS+tIz+7SrW3FPvM
IW1w8SI/PO8itXkaej9f57YWrkSh0I0SPKci3TngZKa9puFDLivDC+iz5xsIBqyXthg1CUfjsLR2
idtImJrVbC/Dungz6ujBm3KdbZjvzCQ13ruoDwGKO8G5cANM06WqWgeeo1/iNFZnNliV77W60qPq
ZwrX4T3NLiSDM0iEf51I0ueWP7tS0Ash1jz3MSn+re8y5D5RVAD7MtWILNKt0+OUInG/UgPFW4ne
FppkkQ0faGenA3t1lz/nHCpBfYoDKzo0BubOsVVZ701SLqu4Vr4h44+DnBKNjzGLJICApr2Kg865
JnX7LEbgkciGNYivdR4X68ZOg60SN8WlmZJvYgTSxevcaIdjzpy2qCe9kXI6dDJkGmxmlYWt+AP7
ejOk0TK1eYzZxDXpA7SCEZUWH5+MiAvyB/EYT333qNa8P6Lf17kuD+J/f/0d2frn93+C21D5USjU
/VMLSTOkybK4H55HZ4cNStdsgwRMkuPoeDtkobkXxAhx5jW4Jax0OE6LsHIlsGQ49jYpsj+QU+Dh
k5vYF3qPNrgvP0dW5CxNpqr1oNfhynQxZRVgYgEyDieNmzpDn6iAsBYgarQ3mVlfLN15Se1IPYtI
9vqZlobPUUDWRjHxv2DeLhdeahnvMK6/WwDlHnOnkk7R2PazBIbZaXCkghwE5sp1W0H+a74bKNW+
l2TWwC60w2uoNcE8KOOHaPC6UxbCQg9sOzuV2CVtQqWrtiW7U4zYpeXQFO1Tr8rjIQ6aL8qotk9D
kap4HrfeynSoKuR86747ZjXT+N1tIiWUsMutP4YSHThUqXN+H5626BSn/KrwtuNuZb3qg+6uoQOn
a7PIm0ffzI8xUN73ONEWoq6EKQtWEV3mP1hh8YhJX4hzVGDu3RQuijjw+QShmBXIrU08oYlX1f7s
VL63VGiCwnnzMxehTU0u97Y11GdKYnxKm2BYakZfrMrI1c8ls9McKzZ7ZXcgCmawtlFtaiLrYrvy
WQMG91UBMDPL8izFFijP2fBghCPbr76Rth+2HWSzoiurZTg24dosZax2ZaN7dUwzmJW6337zoMOX
XtH5s0Z7blPd+Wm00iOb4k1NdR53SxgLA75kda3Usy7x7XWk184+w1J3Y9rSzh2zdKkMsNjjqp3J
oKtfx7TpVy24uFXmNuzA0/qs5uD3KkCHH03UPdgUW39QciJnY2H46vr2CrmgehcDixFsPwb8RQtM
h7GFthDjSuyHj+JQFLKylyIgfFNTJEnlPEhsY5kbmXLsrAH+QZe/9Xb+UJhp/gys9lkpnfiMiJJ8
zSTlBfVz66SGeXUcjPIBIgCQ/iQM2cL9COUmPciBd3HgdW89KwkQIA8y/SCRgHaWo28m751J1jhv
5HIlQmkwzzg+SRdTbbtTY9b9zJPS9F2XwmBRyo2/x7rgCEzTBv+c/FIW8x3OCjSbotz31snQ/WoX
HJuIJCbpmmmIiFEb+yJZWbpo3eFKZSQ9F3F4pQZanYY+5E0aO2XXdVX7ItuTn40cJ2uSJN/57naP
id1qR0wXNkas+8EcQS0SejoQ9KlTHjA3a3vL2uVj9EGNkREdCglbJ0CX7BYHKOLOBliTM7dP22VO
ZvmFZQyOSpbDZ20KTc105rKjNNsUfeZV4OSY9NSVhPyLqaX726mlN2yTWHHZ825qjTw+ULYqYRpw
yjvf2aXV8FAMoXG2k3rN7nOpO9r3rFNY4YX1R6cb7cNYJ/lczexyVQbvYwnQN2SnMzRh9bPTnzrb
6q5V5DsHHKfhDhcxtIqogUQSTj4BUuNu5C5IZjmv80MiNfkDTpb5g6UrDwmT/l40ic42q5J1h/HU
XISAm5KTpJQfESXhrLKM5zKS221Xmf9H25ktx20sW/uJEIF5uG30TDZniZJuELJkY55nPP35UKAJ
um3t4x3n/28QqMysQovqoSoz11qVK4ZW6E9k3uLviEwhudCO/VOKUAaq2OZLkYPYDH0UNwd5kJAp
4EI32dtdEmvdoQvM76tpDVtjHRDFlDZ4+vtMy6xv6OJF7RuRgKGso5Pdeg6Q0CE9hrriz5Lq9SGo
tPiOUuK41wqtvJ/syto5KdQefe8/OPwyH/M0T2/gI27OAR//Yxvm9q0GU+peHeXpfiibfOfR/PHU
TjHU03ovvxTJI9LGdB3YU/oIr3V07PSqOkW+09yPyDGQ90qqr6qXXWTEB36PE3oLlKz+FlWt5tKp
lz5olF2PNFLJx65oY7fMVeB2ZFFPChpMUMFJ808GujG2pSnfTQ4WqlyhAVukzwp7CLcmK/jQoyoA
uUjxhw6oLOC78KuPgomL3Hr+YGRhe6zG5s7mo3SIVbs/DAa9MrJlk1swA/VVNurfVDON/sjMC12a
ECzwYX4wqT1/tQKtcMtOqZ+ge2n3ZdLkt/ZQ3TgRNUHExuoHEEatm9VUAkr0FIK8Sn6XA45ZTsae
xLT1bA+8ML+ZJs24qPSRIPHdK1/0fryQA7EpVDoKX9n7WjbL72FgTLvelsszaUrkAuv+d7AVfFFS
tedEXJtoBrXRjRb6MPkhlX2XOvPxxTB+i5TCB5bRjEclaNqD6bNFgrLosaVL94dDm9xGydLxaUz1
ng7zSt5XWde+kp6gQEJEOG+c7TJPH9W+zukDqI+y5Scna3LMkzJF+S3/lzEaho157+ilsw37ma5q
iJwjukUjcmG04w+h470Yul4/WNVwjkGm9lq/0UrKvf7QJJcQAr4DFeRmJ5q7fP6WW5Qay5No/Woh
NqdTxG4gtaL1q27tTQun6Yssd9mT7OWkTBvjxqi6xNX0rj+1reKjx6JkXwFi/E7VZXhAK1N/QD3k
Zzh/5xroJBYdQsWhSh52dGTz1IXdeBi6OHvy1R7x07ytf5jIgcNSrPwuUbIo5dD6VMr6tFOU+Ks9
VsU2zzTnIZ0vAOxRNIl4o3qmhEg7iSBlO1VWsQuQPn4QgY5j6qg+oHe32mB2A99i8MUyryLCkGYx
H+xl7WWxxFQOPl0NXT+9jpIf7Oy8yC6STwIQfCD7505Lbp3I+WbFmnMJNc7XQf08aVroqpMKYa0D
yr3yzpZjK5cCgIo7wa9N6wmk+E5Sq6esS8b7Yr6EKGWn2Z7DcXgsOClsdbNVX6E7/a5Vw/AH9bmJ
TmU2Kpy2KwkRtrpBb7kn983XJeptZynhi1qXjMeB75GjPErRNilN5ZMZ+dbRi9HW4y3P51VJvtAI
k2wnu2bDJRcj4up0j6SageivqQ3wAcX53kYT9TYv27aDSal9NnIrPQrbelFq+8+Q2lbJq1m0f7Eb
gZGwrl/tukeHDKXezx2k7tsuNbSH2Ak4otILQT/3IdImIAIAEujvgQgSmbF+M4XNpa80joBkqJ5T
6kwbQNnDSdiUVDM33dQAKpbsh0gLrd+pRaGC4Daebz/5GrvkUJW/y5I0nuk8nc66BNJk48GdHI5z
aqKUejaC8RepDpOvPQrvNBDQJEjPsk0CPDjTld5Bc6aZbjzY1c6kh94IQgqSfhreysWQncIp4/NQ
yNK2tCaV0p7jPY1W/+Sb/gVstB9ADiSRYInbg6dU+SP5NCDJUom8u9IAGzfZNQGprT6Z+RhdBvIa
pEKa6hMqZvadE+svvH/MFxT05BkO/idC3JrZYlYoWMkpblt2FIAFQFw4orL27prihxiYQSDvcqtH
U8eqpocYaqyNpjQDyARtelhssH0c1MSm92IOEQ5OC3CkSHDAYCn6KHZlI2MDPBOoDY5V3rZt8naX
aEW8gzbSgOarrxvqsMQst3wT8b5K5G4PZT68iAaUk5IMtDtVHO8iLrwNnFML0kqDW+RiVCY/AGn0
2JSoTMk5X4vsYK1HZRogR5n13YzKsB6FrbHzsxrX0zGPbBWCKZBdbWJShR9gg5NRWMrL8Y6qk/Yg
jyNazV7gPwa86sNojclR4mhZqv4EGm2cUwj3dLBuO0PW+Zmmc9MpVLA4kf61A9R3Cbqfo5ZTaG3H
Yu/YJG6LMLbOtVezF5vvlBj6nMUoxuLSWHdUecd914bNjrQpJYoCJGQvJV+9OIi/ISYwM6JIzWe+
7xW3iTz/mV6UcKdHlXdvyrwpwvg7hysK8G1F835r8NMyD8Wld1S6ag2H7AC4NlzqYJlnlAGlPlEf
tPop1GuAjbIJ9YrHHxhKBJiTZadKTp6p9uA3FCl0i4l8gB4jiB1OkvYoLmUAJJDdVrtXfPnNVjVt
S8FGLU9DUulLXK8odxT0zNs4N5x9AffwtrUU/dyEZFocOKxfZnXIp77uNzIkuC+61e2cWJYe5426
19bKq0bH6i0JAm8ZGkWKZPXYR/tULaIKrl0UMAro/w9QMCXUYvMfthflKAf0/ZnPWsiJWR8eDZg0
3NFJpoPhePZNXEmfgyiPn3oQknpb1S/+OFYI59iAnhrlrvCl6sXReuRS4ajmG5YhKizeQUEoFM0E
787IaaoCuuXdZZH5U5mm6NVPo+oUygEVIcePX03QMju9r8Oj8IKIgLsz0Au6V/AiMwHLbSw9y7Yu
P/H7QRsL5sHqwC0GKMOaHDRvLGmiYbAztKOh1UhQebIJYiquIWyiewwcuPkpJZWAfoUtb8nr4x1l
BYF2ft4ltEpJsQTwd9ImuhNzVafzD4WCfOoyt6XpjF978nxzMDu8ep9PdMYLb9yR+9PHqVyGtGnx
gzUO8l4EZ31CfXPQoTOcnyv7cbarWhJjy9xh8LYWBe2DCNa6Rt1Wge0t3sSsW/gt0vK4zA17Cm8d
JSHxT4inQHKpsMYHxHiOhuV09x3U9/s0nIpbFKroPglfpNrtFLl/kVBvf0mr4TMoKueS69lwLDvA
m5I29PdtAwVd2Dlgh6TQXGyN8r2c4FNbTB1kBXc6xWZPLuC5jTgx02genO3e7u/FGlkVJnCeZAhB
ZQPiulnPFi+E7kSOkhvfB/gN6u1HRnLqe1EEyEHkmnGfekZ0DAf73DRT+oCM2KdWjv1X8MjqGV0L
GK+dwX+t4qbZk2sf98JL80DtUiN0zsKb69VzWufdgx/a2uf2e12m/lENcnlb9EYFY4hZbWtwq4c6
osiJpgU0SE6BOsguMqw/b5P5VlfSUnU/BHy41VOl2Mcj6QPfePIAYX5GZZnKuk4b7+D4nzXebY9e
kp/FSDJ6/T7yxycxiqYMCtSs/yFGFf9o4NtoAIZDGXyeKriD7IEanVg1aiZt79GZso1MSbsfPfnt
oksnS+r9+9XMhr84o3T5SQSt9kRvlV0wUim+cuR+hFq2B1pgDRYh5CM468Bj1r8/zus4MBqVonwC
D78P+2b8ak+mt50amppHJZMvskq6i97pLfplM/69CtxwVkERF3SV3u4SzbD5eGf8hlsoowiv8n6X
5KmzGzoAJVcOESy8fSv5H7yAfZBfMfuarAS512XVurY3ST3RuNcCKibBMk7ZGbqwt0vEVuGczBdx
tzrWuNVxFfcvQtblJxri441Yf50nhmvM+qR/EXK11Dr3l6/yl09bX8EacrU8Yot/vvxfPmldZg25
WmYN+e/+Hr9c5j8/SUwTfw+lG8t9G4RPwrS+jHX4y0f8MmR1XP3J//ul1n/G1VL/9EqvQv7paVe2
/4ev9JdL/edXCr1Dxe5Qy10IQtjahfPHUFz+w/iDi1IUs7LEfpu1jFs9zpdVlvEy4cO0f3yCMIql
Ps769Stan7rGyNSdp93q+bjS//X5HGY4evd6xO58feKy6vKc9bkfrf/X5y5P/PgvEU9vwEAYZd/t
16eur+rKtg6vX+gvpwjHh5e+LiE8yfxffmUTjn9h+xch//1S9NS32xGFn40ejfVdOwTWrqIj3hXD
oJspA/SspnMHLz1ahiuXtreV7DpXD0mNqF9dOewoZ7cIHEafnjiaV24BqVdnNUezaSvcfrfT9cS5
0PMLgk6YOkQ3b0qHXWChFupBHTVrq1NUcsH9IRFMRl3ItS1ibkLXTUi6gdmD0lPcGsMUo8b+LvSm
Wm8TV9MqBed5WgTLcZ18R1taOulQPrtZmsYHalLko+Q0f6Ir86iXWXMH2VL2JJF9uTWc5kH4RFTJ
J3fvmNWwBRaePYkwNUZKLCDZchYhqiezRcrYmrKqCEiKnB4uPaJZcH6IcPzLp6t292AZqkcS9R+e
7IwwL6neb36mkYHL7P4y0Yk1bky4Py5ijNhk4A6J8+ZeHfp7iKlLhOQDIXn/Nk3MFRcR57yvYpRx
sM91wLtKAaJFqyKqAOJWXMgSQlK6jj8ExbZ9oftyPHyYQ+fpn+EfrJArJrY7aHIPTR8c/qi8mXed
Elp34i5Bu6LrsvZyZWdDFG7Zn/IeupowNMFtF/uwNfy5hogQl4LjLSxQZndYbeIuSKzuCAzy9yu7
WKSo7ZuqmMyzcAqTlfT7VB77U0m/PT2T1AkRcjL4E1luZlbOYhdOYRd364X2OvNGDCdBgCdubYop
XhW9zRXTaj30tqFWNWiepcOeFoDODaNJdRCLd+qHTamQJEHUSOJdSws1aTtz2EdO3jz0vtw8VEph
na3OfhGm1Q791ouRNjZnDULFJaUdeW/qPtrA80xhW54hVlqN4jm25Y/Lc4RDLqYvaV7VBwHTFXfw
QD2+4XWvoLuQ8DnFZvEt9wKzK9C70MLS7dBsHXg5A2q4Z7nRNATS0zKtz1Ipmdx7klz95b5RtEpG
o5twr6m64aZBaXrj1126rSPtDTsdS61jk90ARr1etKKGrJNsvjB9CLlGXgu/H9nAsT+EapLXi+kC
iA19wSaE5x/hNHLWugZQuk5s8yaYmyJQiJS/pTnsQLOSxhoRmIoCaXCfuurpquknTmk+3wujNauF
gn81SIBs8/feIDiNbjLTp3I0ZwD5pDyFVFEhroQWT1wgZE/RlUOeXQwLwSc9xzVUw5Y4Wi36Hawn
NdRxRf04MxSg7l5F2wCq98ClUzCjHSSNtr3nVI9FP1aPwqbMthZQN5JD5Gj3YizcV+sMcnRft55/
6sy6v+1ko7t1eirEGzGOYKG/sdW7vM2HbLs4SD7RDzBY7W8B4jYU7tUO/mW/2K4rtFn0ttaVLZjX
89S7K7Mph9JBUofH9v3H48PvypuKaOVNLjkE5cMvzPKzQwnwZokR4w8zlx+Z3gtl16fpyQXhBz+u
RMU0TcLXHlzYIZvF5sQleb8bhajcOhburo+XGVd2MeQE3R3o/P9S9609bUh8gppyADGneihd1kvm
1W9D3W82LW0it8Ip7MvcDjSO60/VtFunkVX3tl1RKu7CdqsDOAQG1UMGqGthSBOwUu4kq/6qjW3q
n5vM6m+zKONgGtblKZqS8hRriS0/9Qa5A3mwM1fEVHNgLBAJo0NndEvVjTzknTDZgZq7bEZ76EFq
RU5dRzXhKx6s6cjPnHIPmFW9F3cpOqDqFLaX1a4i3XabqgbcRYQ6Mk21G2UojIPFywbih3G9kNbj
X0LX9zaUILFe3KHuQFX5/jQRXc+PHHKJkgxPW19AUGX1bVfry9M+2LOkpDsGXbx+Uk9TEpYH8tTy
s9OmEFVKnjmLusPflva/2U3WuxWg/gfvPTbUrOkqtre+VDwmKeFT9hVKAG0NOVri1KSTMv+owdfU
L+7SDMlI0unwZssBVuVDicLOPGOZLNbpgzmpVwb2pp49FTxmylasaA7BUYRcT5nXBlobwvrODOHN
jXKbqJY1mPf0rGc7u4ZomP8686cZgBNR4vJ7YEbwehh1cl9WMdq/iBnuDXAuLyJW0LX8NVbuJoMy
Da0PklpJG0vhJ0lgBmpUDwDDxAznNmJZg1dNeAXaQHgtm0YH4RVz85Y6pOxoulO5Huu4OnXyTTXr
SZGvJwNf0j+1DoW3nJWohDfNUZWpdBqaagWWX6fd6F5S30NUAoJnvlsdqy2YvXRwKAczAq0g4sSl
h415cYDd+DlR4Zv6niLqOkE84mol8YgRthMYoVlYBK/PTuYXRfdVfSlpa9IsvdiZI+14oTlEX8FB
IQcjf/X5A1AsDKEa7lvla2koNFkV4/OY9+DzpDihEu4rX61Mtih+yt7FTyYZAUTesPN0sWrWZNVp
IN/771b1BhVuDElC34fN48nobeOgeB3IbPqzNvCHdYjZh/5rUEwnvyTb39jR9JKXuTvMxGjg5/I7
tUU2yp+jAC2ydzbRmBFeJ1ZL/iksKbxiSVB5/a3whrr8YclszCgUs4bd5D8pKSRUGJycDnqrfZIh
HD+1dmDuEbsyP0tTeCd+h9eIhMbPUxFaxj6oDUiXddip+k01GeVB7JOnKNRudCtzr/bKgCrZgU+y
rN0Y0Zv3zSY8YV198IwDPz+bZatOweeo5fVzPMs3akkCi45enxu5l/q79yFFUf8iLlNmnQBHFxdT
Qs+OhfJjrdjhk7g4NHgUMb14YgS3hXop9eZG63QEYNIxHQ5p23d8yTJh4vP/ZKVJ4876W4ccKjpE
Yhr5XDStdREho+r1d6Y9HdYJqjnFR75BQdWLCUCZDbeBPn2JWZ47xfdFngfLIhr0jvfBSOFTvAqL
Nnxk2z1jI2LFha7pZEtvU7/X5+UnyS7cAVWEZynZyhHcrnlb98+jX6lu2CN8K2wDHbe3dEX9dGa+
V2Eqcx2qoFS+WLOppzt9H1cmu8h5WHDoe9KML8InwvUIHKmTAtlpZE8/j6n3Fe6Q/sbx/f5m9Aa6
0MWtuPD1LknoWrwHXEeV7x4RI4Ze3vjlRoyhOgt3qjF1y5prTJpHo+eus8W6RjW+vY5lCTEuUutF
7iv/cBVi1jK/qL7zKTAqlFRaRz/bnRTSOzjJ3IrLOhZ+ESncFlRZb5FibK6Ri0uEUpAYXcWHZ0QE
iTXE3fpItAkkzf3Hp4lIzqgBrIN0JspqPdxbEAxuo0GJd2LYOQG2ThvuO3uyNj0cFPsrh9cnPwPq
Ladrez6cgyJVbqqsSkzkVFhksJ/VsejvfNVvaE5Krb3DyfIRUvtq41VTfxJDcYlb+0nWu+hWjMoo
Uh5bY9hmCAjd5/PI0X3/EWDmOqWEhePStsbRG+spdJ22gWXASb8rwL9DF46XiY+ICtmfmD4/eNCD
fl+HKX1KZeXS3tM/VpYcPAMEoK/SexYXLTIbOogM75zMNrumUXWaJMRd5iHV+vY+89VzqTtvE9SO
FgYDIUFhAoqW7qypgzZ2jqf3NrvtcuuPNR5oIO1dJup2c0DZlaPrd8F4FMOpKVqa0czQFUPJTrSn
rPicxsnb02BFKklfmtZJS5qYrptcI2ljz7plcIlG/MsifwvFOoplsy3MDZqI17F+0gDKwdVPgDcH
iCgxFBctNCP6aHJ/e+VYh2i36PvAMOkR/KwpNjo5o+YjlWJTbBrgsTdofNw2fT3tqcJDXW+HwaMc
2ptoLNK/ecVcHUkeEZtotv8s5gPuv54vIgLIaZeI9QnvzxfOdQ2aguHypQndgep/bwRweMUVEnob
E/DOxZaaHcgMHyIBo/9RNZF/juYe642Ibs3QcsdAGx7EpYE19VJ4NbT2zfiQmYA80shLD+I1QTGN
JINR3S4jmzJaLRnDJhZ/jneveHXpP3gTUmIf5rbz3H7+02VybBypVfsgnBKgN3FRnWkXhFuKBtin
IXCTcC74z5ZcjpyzOWR/CNcSVHntLintcLfO8fs82Yyd/7aOcEBm/P9xnfXZw//+etpukl3NgKGs
TAztNq/VQxepxqnxNPZbSddpt2PJMmy9Eu02MbXoPAABRhZSuxWmXniXGBFeAsrZKY0DlmSeIiLF
2mIoDahHbEsfwqcmLsedMAr38kQRPgBC2gG+qjahHcZv39LFSJ/PptC18Ygmxg71u1B3SWro57BM
DVq3+c5vfH7ykJhg7Ijvd+EnlzPau6JsmuPbvsYbwhNZPumOD4h/b7eJvR/yRoPr+E+bPDvQvwOZ
U6mLPYN5B7HkOQQF8y+dahQnMV+YxASFt8+Wdwq0KPN84ei71L411VHaR+kAnqMvbumVKG8nxShu
/2koHCJkhNXarCagtf97rFgpCf3vlgkjWmU+F5ImueJOp2lluctmW5FIiP+9e/9zHHqwEl3BJDPt
ZHfFjSWGKm28UhbSMDvv44RJXKqg8z/IcCe0FiSeBm1b6l8Uywd8Rn1Z11N6nAddo4E5etZms5e2
8XnkLO2KoVECvYcjSaKBecpfVYUkPFkgCEfnYHb0yxoTe5qHyAqefcBKr1xiPrY6+xgULswUvbdD
XlhPtWeiJrkOYZo/dT6EJgepdhavD1nZY2Tqxi0U4cPDBE2KMWrtDSRo44Onc6lDCRbsMlS3Vlfw
5TVEZnw72W8TxCxxsbVkmSpGYv5gxNHOopVmW9hlQq6zHQ+5EmqPBUCrXVuQJ9MNA0m92eZJeuMW
uVkvIcIxssAGZrbsXKjj761vKGdSw9ojpKZnOQrki9I2dujmryNYscdmdo1tI10Uczg2muWECGmn
4zmW1D+WSB2wFt3peu6KZ64vJvHh+o5oiynoYb8R9qRxGrdE4uOwLLW+GOEWLzCykuWFrMvlr4oT
W6csUn0IEzjYafN50g6l7kirP7gtiSP9ZjUq40TfrTgvinB6vomEtH6JWZdYHattXQa1n2gz8TlF
6374TArtFUCl9NLko3HIW704NmmVvMDk95tK4+OPvwYMIYIXlU9aRlABjTI4GQ0iL0EGKAemtjXL
9ONQn4ciWHhF8DoU3qu5uUl7ekOPtdu3hnZJY/qBBs/+Qn+r4p19Bbp0QDywfFWFNJKmifQLuV3t
IqLrodnGldbf5M0fSW7o5wCKpxuQpPxXlRI6lSBD8woSMazomA83pISEd5xDxJ24VDUgqcVzPTbD
Rjub3Q8kzUxw0XOcWE6MSSK1QKHLczT60LX7cZcCg+aiTUogHYeShP3E74jbGWVm/5EkenpDN3BB
6jNM05uajig3tjzFFZNqO3F2YduG7K0yS9IvaDWDWu9HEICzQvo8hDVqvHcCr0WE3HnzGnJXPU5I
A1wA4L1y6sy/tGk0bZQ89F7blnYkpcvHV68MjY3T1NmrZyE7mOe+g4pCLW0kA8xuq4FoomzgnBXU
aRecth5F3jJUBNUDbDUfhqtX4Or+7dwk8UPX6jmSNzP6U2tpj9GqUGGv4FgXc2Y7oXxGF/tIzfCm
98udsA20XE7bxT1PSbtc2VXzCjqArp2jqNXOrqTiCH2KvYuB7X5V4+hzDcTgUe5K9b5Py2Qj7Fna
6dtUpo3cmZt6gT+zNVO+eFPZnPkD1CiVpPFX0G31pvYd745ewOmpkJpHYffVtNwnnm6QGOMhYd3s
W512ogaezdfwmxZEw89+8pEr4GvtsSua6Yj6SXmU9dR/4jhID72ZmT/Db2oD/4mIhN5sfDQjaGHe
dtbwTYJ8QtNxC4VFAgbqXX5eGIEaJLtxtJIL3XjWfVZKkiv5Br9m73d+RqpU2ML3u9W73EVDfmkz
yLFC33wM2L2eeC9qd+ICiF2/MyIP1UaUAzdXDjEcI++xKFL7JGLXCHjeyYQZ9Jx2if8EuV/2rFRJ
tPNk2v7zGuBYJBWFa3RW8qMZInfSx+Gbj7rYbqrijxH1XCL5jxGCJyqJQjcNA9REfQnARwbV5gF2
m5RPkSQH99584KgDx9oaMpxgi4hyIA4n1nwMEX7PB98ghcaNA2dou3Vmh/A6ic2HJqkuo1RUgELm
M82HafPa1ICHm7q6NLPUrtqR8NVKp3gaaUw89bak7oepkD6TwVoiNEA/m3SEeMiMgERl1IeVmW8d
FfDvlJ6VG5h1myd4FMc7uM+PWsbLduV8zPfGqPZbESsumpx8h8JOuRGjsg0nMJXdET73+oHDpdtN
FWVJDzE3IZTb1OThco3syFQ34ydLzbYCAg09Ksdh5FS2AuVsq5aysU1TvgBQdJNA6aTn0BvHHaz7
uQlSBlpccQlMWT5Lxnyh1zzlW4Rbemt1FUhB+1vKdyOVgtkjwmdM+69uMx8RyAo4LLjXchwew/n7
GrIvgxpOYnCsB7iQ/T55TbZfJT0n+m5R9yvRChyto7Bfq36KkCzShptkDPTNBAvHVgQKx7qUuPPj
+hC9L3UVFtv3kqOkdXiAckWNtk1qbJvGzB6MIuGgqcfRoVKbZFurISdNOQE438rojOrVb32ROnu1
kyekCNCnFtrVwtY43eQO0lA/CscvbfI8F4Qf0NQ1RkxJqrp323FQtqLwuBJEL2XLD3XMAPWivdf3
n0TVcnEv3NF/v1/Km7qGJN3COd3mrbnv8vaTHW4hv9wY6pBc+rHrgl0sAfW0sr8N4xllnPVk6JKu
OYjRe2jDdvO+mi/vdrGiGAm7iHiPF3Z9Fkh6jxePFKHON7OEgKmYWavFJS88c1d31bRZbeJu5s+8
qLkDja2IMWx4CcHrv81r7B5QkIjs4xIprT62dnkZf4xZV2wgXjtQjfqJ8oF5Lkvjbvl7iCGsV8Ci
+QOs/yKqbEuYMNmZRRXgfeoyFJ4rGxnf755flRtF7eVd3fDNJtgFilr7SUN9d+/TWkwPq7IRHAS1
X6a3ug5PqIgSkyy/g31hpjL/+6Smji9vpRIlVFD61jPgbkU8oiGFPPMmLszhIsY+8jj7bqSUKGzS
HPMxENT1jm8ra5kt3OSEFSqL5N/ovdYgHop+16m8naRs1B7EZWo6a2v1tb9bbRXwOkqIsr9JM1nn
WIxUez8Lh4kL2Wr4Vity3tngweA4C4cFZqwhRv1NBHwwt52yh842dYVtXYOcHH1PtWUtawiHmSnO
RfXZas6Pat+fRxdQsp8mvb92sOf4Qem1O62Llw4fg0JvefM56hEGJShhZtFWSA2rR03NwVlb+n2d
oUKPOGT1OAcIkwgQl8j6aBKh80SalY1l4l/XWpf/61pj3nxxwkg522qwsUyjfhKXSMlRvFe89k3X
pskhRVInRz+1ctI8dV3qPHRpMOeo0JLpffRVPZnoZUziilp8prxFW8BxHnKOMtfR6/PEDHleX9hG
fXAeBtYXo7ZQXsM0eB3i0HocerZ7ZawFJzEU0B1nsm5AodUXgeFJI8d/jJQbMRBBAcz0YBn1l3DG
/Qg70d4h7uiaqgzAYG6LdN5WqfnkiBkiBgTy26PWpeZHWSRxkd3mxShNHjx6FTi/eQ0Z5NVtz2NS
Z65syV629+WAJgv69B+CtLurpmS8ESZxKWB1OiCKrULmSBiZR7jkI+Jkg+aBWLLKcznokYWSMLLb
R3GUiMVPnLgVFzgcvW2jKMpGHFOETRxLxN1qW2dc2cQCOlW/jWzn7S4AAErLEHxhH0jDAItap0pO
UGaY6cSAu74RhuVjtTMMFYrMDnHBvQR+cl/NBdIpLtI9MIN4X87V1NU7+uqPQaGDhpJe6IJTsnZX
bfJiKLwFJcfFu7bJi3Z6qrTBMvfKsSw1e+OJdzLahmS3QBGhafR5KmDq8hQY/e1OMT57rfoNQabs
XjjbRt1Akqe+lGnlPI1qcBDmIEWIT+vB4Q5qaH4ecrk+ZXIRb4XX8Gtp5zsRdbT5AR7ax8sDliUH
6+oBFBM/PCC0a3sPlSldr8BcmlsjiF2GpF3EMDVo6BsV1U3i7gyBp33bemO4rY0w/K0EyDGp8J8i
BKfvezU3IbXI40+DVD2KABooLcgufO1+nYk8YPBbqXAIdjz9SzKlxh5xF95WBqz1yZDCDzP3rHRz
s8t6EbYM4RXobbPDanfCqt+XNEqS50Ic7GqqGEqimXKeC04Xvaj3hcenKOTNZLR+VWzaWZ9CXMy8
JVElbquIFqxmvqxuYRsnP9hOPYkg4bheYlmnqCgUk4Xeampl3q6Xvu3qc1fQuvRu9+lGutUGiPa2
f94COeym+kNM3oTDIW6c3zp/yO/gSlYvlbQXA6ihkXk22Y4v9jI9CLuwiLtmntPHtXphb7OafQQl
4bSjyPqXRT+st9r/sqiPIFaX1aFtuSrIqflMIQ4ghmebh2GIvy1HFFE4mS9X5w+Awl8Q/aKfdnbS
X6buw2ggW/zXWGterQzCb8sJSHiX80xX9lsamuybSEtLUjpZ9VwnAPhkaQKMkpYWPMKl9TKaINMh
rPkDCTv7k8L3Jzk8xbudoqq6UTUaIdEv0p75m/ebQGrkn1JzL3S+5jlGqb7N8RTJu639EGnuOB93
Sj+6Y5pzKiaj/a3h+3nTQeJyX9UddB6yz+krSKdvtQX3A3yRo5vUcDla/ZhvqahE97QeDyfTHqWD
atX5o604JScfcFiaA93yTB42hv3D0NXql6tJSlNJsK3q+WNTwXtgj6p10ntnTFGdYAMJPqiy9rGR
aZ/jarhLRjv5EWsxSEp2b0/wa1ZgTIkIJFn7XPXdncif/VPE+xq/jADEZrsZKOCt3caf4KVIH0Sj
Q7uTqW59Nsa6AgAWvIiGijyQzfMAx9bS5pAWGq2eqGHstQH2qha+3UOhZZ2b5zpq23MnRJSFy6Ji
frMVi450S4pFRQ8FwE5rWbRVxnYXIVpCazHbFNnqH3y5zG7RNuAEgjjZMhQi9YI3VsFE7gSGlXm7
I+yzqYrk7FYs8b6OMCHo6VqRpPBnhr7fpOkR4BUkH/7tZKrxfT0L6bVBkP1oAzqmGsf5Nk6yt004
aC0RRiN3m4AmHYdOu71ZRwCo3vOp0AHU93mRKDiQkRtF/nQ1GvBgI3MpcXQRsynalBsVzof5B9k3
t/kwkV4b0/Q+LeASFbrmbRkNNFT93VGZEmeJ2eGTUVtmxJ3Du3h2+FGh36oaPMSXgVRVmtdy/fyW
3+k1K90PFKiF3t3W60b5exO/ohSa/iDTJ7uhM053Cv1NtwDYoQh7C8i6cFclEv18UmQfxqbdG3Jj
3ZijZ1hb0iXxPoNIkS4jNOaFO5RU6ybk3wP9EHqVCdC7U6ICYhf/Mtqsdxrd/6/tANPHaocbZ6cn
cfD6D/HmbFdDJ6ez8X9Y+7LmtnWl21/EKhKcXzXPHmTHiV9YSXZCcB5AEgR//V1oOpaTnXNO3arv
hUV0NyDFkUSge/VaAlxkFeg98qzFt1TnJGlsBnG7QNnYhaAdchdhbY0Lxys6SMY29otA5aXtkIRE
cuDC275eEMsmeFZAaWWA75CGjuf890mN5QCcV6ozklQV6G/1xQBPJeCF0M/opl827UghUwZFGAnY
k+mtFdiNaytoTqlQ6oHrSzm6a1FXYHfXI7oA8O8kAptObQmL3rzrUSumESgdwccBZB8kkePjzZSO
bXGUg/mFTHTx+rDaBybr5pkiafm+bN0fkOjpj+D+hIxRP2YDxEGrfgkidBc1Jlkj366N5KFIupvD
aezExY8yN03gZbLxhCOTtW6mQS4Ia2lJdN9gXw4PjSmG7ugCljTwFmSnmxn0vQBw1n3/NqEVkNhu
JvMuYz6kjIwu9PGbbDD85fo2WqsmDlZpZqsnMXDkUd3wgZnAcvGxBnuoZxlHck7SNNFQCaF18gag
f9pBtDpakjfAo+bsKf8rOovVkwsu6CvkAKq2bftl1Rp3jQS3GEVWLrqzG1Wae1qHtfjqCFeqNXmZ
6OXBQr8r2DDxjoDjSO9TVh9oWYoAEhKEfUbzSKOkBBEljpzNiVZDzqoHiX2jQKPlQW/UgR6eaw04
hk2cPUdoZkXBIwFNFJRIdxIf5L0NGt0zurLx09zG9VMDcoyFKaHMVuGPFiHhE0MuSKzMOB13fVwC
cKFzqjhOW8sk4Q1Y8TAsWMXtBdAM2RkPJfC11A6abQzHX6Vdai3zqPgtkPsQAYiaYmOWDVSAdQnO
0CW4SJfmcuSAwmHsLmQipydAYGOGjtxQBDm8HkRONJ9st0UstwdGt+gvZDeFISFJA80s9Otbp7Zv
yl3No4doMhxQfxGlVVwwEFlZ4EidovR7gWc5yFW0h4sQt9CCyTYetIMXZAR3M8Lpdg4FdWW57nuU
pSBPvQrDF1516u6WAlCGg7aAKDF2lDggRyKcEULYol3hB9a+J0fOBGrelfUCgoz84FdViR++kG2d
og8vdQddg8JNIKgQTdPSbP30pZNBtfCnIvraBM1FSiTkF+P0WuPAh79q1aGDZGh+ZE7xyZVZ+dob
+K9F/7J6xnmgWPEyFw/9UCEh4LjWOeDjtFOx3x8aM5RQ5WX/euVqdD6+sqtf2eD1pVYV8ixV/oqi
/cdXHvrsU1oX5jItnQHS3+UGJGZg454cY+tUyvhqS3zOwz5jIMNugzUo/sMTev6HA+ro1taWqXmf
gdBs6Yum/uyK/kWDtjH/J6iNUOmcsq+GZZgv8eBnK4Yv/X2cR8YW/dvpIclScR67dFq74VQ9+TwC
YTR3rG8Q0nh7GxbehhHF8bfeRhLwj7ehpvBfbyNxguq3t9FiY3O2sU9e9iO+z42EfAWKEMUTqGCr
B7vDz4oeOaGJC7B8pa/KC5mw2xKrUNj9loY0nU/AKtGws8d5Ovq6fbHUU9EYgB5zkCL7k5OsBpu7
EIi3igcctQBM6Nwr9ATc6xDrJAxEkI5ka+NYo3411xVIjq9AGBUPXvQ2HZJgqCcmLrIJTm+e+s55
uwh9lwH+7hkD0KV65CXDhNxKbiNxqj0g54Fqj2XuTbBUrkiwwbGQXUAJZDqBDRaaeuZ3MkNdFFIx
Oop0aiiqnJQ61Y35gH1LtEzqGnyYSjrtadAMKnRh3TBgfwwy6AT0j/ubA9IIiDbfo9XYrqsu2kGu
s1/ayJ/tqXiXZ+C+AsNEADJU4KzJC87rcE+Fv4JNkOMNQC/rRdF6Bg5MkvNFFMlgWyVWa69I793S
RmgqBFsSdiexeLojLwOL26LT3qYDdqaXHVTXQRJ2N3H7iRFLrR4pz3wiClvy6dHNpyPN98jf50Fg
eI6s7dZGIxlgYZF01TrrwKFEW8B5N0jGMamhE6I3i1Qqp8sc7XQ2unxRmr9dQmWotaqx+5Xc26WO
YQOkkKhXALtWdR5mLyppa7T6wU7ctFkSgsmiyWd7oDTDWBCpV22/xVvM+YHtm8RvGHIvo2Zsp0uX
MXSLyD5Bug22mzfWcYXfTQA70GmxzAt+iS08uLpOotNC+ePnMIzi1WgX7EDVHb+6nyYlXv6Ikn6q
a4uHHCf4BwP/ab3toXARJL6zCkqOAqcWZpW2GB8ahf9SKmsMDGc2Kq+NtuE/5I5pX8GyszbwvIFm
itufjBznNVKqYbmF7RzjaCLSOjaQfSkBTefiSN4udw8KtBWPccwdWoPMA6RFT7zAGrSkjTwY8EhZ
sSh4lUHBqufXWjUN6HcAVGrshF8rEPeDrCVYTiPYZ5eNPUDTMIr8TeN4b94Mx2qaSqa/zdcR5PTR
YLd2oUmD3oHW72r9TxEzgblfOc0J/xQxc5abLm9P5J10ZZy8qI4jmIPf/OalbxMNuc8+zv1bMH3X
8KuWneSxTPxxWXqh8WTE6l93amRvNvl+90eckULLfRTtuBVlZh/5GIB0R39ogYN4VPWoru7Q2ce6
VzlUDfHhbEH3beP08sFOH+boV7xMwQU6DZX0zHXt+UgQgcTkOAnOjop13gqS8PaCbDfH34bIJbBm
QfNubrucvFXHoZD9h8PS6+d44q66wIbEl2HxO7oUVf6E/lUfiMdfJroDr1u4BKd8vq5IL5OMdSpA
m+IFoED7PTrhALvn3reb2VZxcnuFwq/eXsF3gd3SrHHhksU8X9OMW7BnFNdYFnvDAMsmupfSRVOM
6aaDyie05AK27yazuZi60mvwIjyaPSAGutKLJ614FMg5QWahgW6rjiBHIZy9hR6yeRLai/uVgLiZ
sqboAjnSbmHkYf2lq1GOdFnBj0U01C/QI5vtrYJKEQSJnHWTtc2XGntVy6qqR7uMwFZUKCCNtX3Q
09EBFd+mN5BcvcZe/wkiF9UK2nvZVZpIt9Ad2aS2KW2ju/+bOKNCeqE0wTU9jtxahvYEun39i+Zu
p0F1nx3G1VGZwCyTNcsLazlK/KLU3IZ+xbqfQIIdQoTHAEHephWptSWhi8m3L65VmY9ZMWb3iWD/
kJmigiQwt6XjqM86ygz9rV0AD1MZzhV7zfJoufgRQD3evZKt4nw1osnxwXZt95pCqHnlA3W9pQia
4CikO7UA7JVsesLggb11zgMELE4A4svWYO3mL4BLt/toaNma69SXD7vbuR/tFY5Frzr+b3Y55VCf
baIFH3l/yUoZbDI2VOuq5MUzaAztHXQpwyWPuuJZ8hZNy37sL4wQw3SKkJSoQY9JwZYNPp+hkBdy
ZnU6PWYgIYuxdZLQ2VoVccWeWC+TB+l3cjdkXmAiDed1hxoPy3whrTjaO/bWcoUY/iGHUYHu6liw
sTvM4ZDtg94MRKiAnmpAIjPV48VJqv6lW3mjI19MQ3QQnBrzBQ3jutcMkwZkYLUXqqQ1xBXQykLD
YoSCWezKKyrT4UPQe2cy468LhqIYIPc6a7FkABW0AkIwO/L6lnqNHNVtshznu9vjFtmRXC0SZEig
BfDhMUxP29vDNxrXuqn3QwD5OCmwwDlB5mV+VtNEhhx0AjKkkwN2d5whLbkZdJWt6MfuMZmiTdfz
+I5MvRlA75i3/5CPTLdJN9vvk7pxao5WL/+h+P/fSUkPtBjYHvDWehEgT+qPd2EaA+pRC2k331Qb
H40Uu81rGXXVU5lFPy2962r8NlkE2EyeQSdoz0Pv9yF5b8HIWInzbSgzdJxZedysQmMfObqzeLSD
6R6jmPqMh7+ObL8sFzL3mkdAQtjSLTh7CJilNpCVbk8gghsOUkAsJ/QDcYf8sr0yAJh4nhoIaaiq
ab8FDd8LC3jbRQU4N/gJIBRa2N+gvMM/e8xnywzltnnJwdC0j375tqScAFjqpfu2JFrKTzE+u0kn
5GejYgOoGXGn0IO3gM6B/FwKvCbdSW37a1xlT6CJDUFYuhy7gm9IGyxCWuXs+aC4aECcvKZh27cQ
CociJymFkWZYXTD//G4naTEPCQw8jLMUe8FzUEI2eIEbJ8LzZwGpjvnmo+u/xJgA/ByGKbE3cW/3
Kz750T4JQ/XZh5x1L6v6k7Cq9JyDIXoxQtfjM4UlSWbswREMnU3HX9RsCHdpxqItR7PiCo3JzjqR
Nf6v63zqV3aVQ/eDxqpzetCKOM56hKgQdEG9aW2b/hZYpn8iV8V74q0H6Kq7o7t3+81E9sm15nii
uCeTqwEjI+x4qsZ7spOJnP/T/sf6+Ix/eD+/r0/vMyREx/vakrmbEF1tG8vwHHwgf10GENkq1t/1
ZQbe90YGKF2U6bfW9qNsDWw78j9tD5IRPWGOsacUQi+pD1WYFL/S/17qZnlfbp6egtLXGwsohGs1
BKdy9adI1MvQCvIN2Ug7oQfz6UXm5sIeGHix8Si1ndjaozRqzrgxGeTOwhVBf/bBMv+cNPbbAzit
38JmGJkOC7uqP4M1xHvOfoVN3fiv1X4Po+lVFOO/2MOn355wMIYC011Xu9Cktxv/IRGJ8wC0p0T/
MD7olXnKOzBbUKRw7G7neXYArkSGQ4mOb6cEVIe8BdctxSjD9RatAJqOocYyx+hXAPuy++EVzNUc
nstoOoE24p6iadkxxO+WPReHTDEeRh+oFScyil0OHcxPZo2SRORH8ZmGoPrbtkWXXA0o0l0LZa+U
7nHNcpuh60lUCxpOk2XvQMZszt585ADCjGW5Iy8tySG4caahXlLl4OSjJUvQ6+R93J3dOAItihEi
WcGXjPIm+iLaAjBxyMGdKJfSx/UETbwk3tDQyrg8MhOaRUPDy6cYdaOrk8+pFApoG1A+36YL0ZjL
0O/XVmdDpTBOw4exQasa02qhtRxAO+F3ABr3A9gf/h0hg+7YjnjU/xEB5BTS4rrk8Zc1fJzfV2Ni
Qx8ee5aCrYHEQUrFsx1cJ027P6TGhoj0Z9vsB6k+SPabFiywbmlYW7dxUJVgYDVFHaw5+TREyWQe
EsKGMDVcurPphql5n0RoHYp6N9GIQt8nMrQjnHiMVuqUVXd9nh0hP+hfAQ32rz5jn9DG1Z5BEutD
srwJ1shvj2tydr4RnhVSVp12kqks80vl5wystJidJW66Rkt9u6HpgSksnETbb/NsPQlSGlvA+5N7
MpnBgE0ViJ+39A7GIeiPHHrAC/LSGgw1uNJkwwOZZG2gg0j62Y7eAtS1m4PLPBMAkF/vCKQ/UP0y
HsnSmQVUn6ZvUZoMe0rACRDkbqemr+cEnkzs7oIH7QM56UOGaixE31P+QB8wnnVo+/h9uijqesU9
BvrmMgv2CZ4DwO4G+y5siieXpeVTgX2SPWbjXdzY+Iy7zFm6jIsdOYGQnnY2iBKWNOF9On6vCpC4
Kn8deFV6se0rgSYYHkIrQHonsO+A7z5rUFRu5Zh8Aw3uV6+Hvg+IRsJ9waHG6Oe59YqJ5KeJqjaC
lZsCNFOuDDNle1dD8C2jUTuUxS0NvRAPqAu7i6hu800A1gIJGaTPfZbYYDvNUcHItZKUlnLRdiBr
2Qf77/GoGZ5Z2PJ+j9blERDWDEgFnfn7IwdY+0m9tBMUNG6OD8nCljKBvgSrZpngN3wYKnBpyOgB
Kl7Rg2ehyoLtcbgdIGP7AI4A5Pw9tH7JIDxRBItS637sv07KddNlHnJP04f/iHzppUtXswO3ekmK
pTVoSbdpodmnX6EZGJK3PdS7owFNb/pkh98lDzJ+cbenYcvMFQcr7HOCkwe2Lf8Oo0fF4EJBOyy6
v4Y1ejUCMr+H6XPMvBrZ6UWN3hG3F6XV+gGMykMmAZyAMNm2m7LsCF2w/FhYhrNVQCHccVkBxl5Z
wbWPkLpumFt9YQn/knBZ/2hS6N1l/sgX9ggIdMurH33YfFEGL78UTZlCGifzr4rhy1wbPL+DQMXb
qzTW+PFVPCdJ16iDtaA/fm1s8401BkrT8gjMFnHEfDBDG3KmlfmbjSZpCo4gtiCxEQbrHLm3K0Ri
qoOLkg2EeVznSrZYfO6kMzxKC4+D0IXscDuBC+sWD+krQBqFiV1qa7UP8+Vl6CaIllbOvatG72Dr
zaoH7MbGylSKMvYk7lBsH4F2/d04i8eT0daR6do5jCII/qky82SC5eR243vWbAl/3fwWU6Wh+pR0
zSvtkWm3TBtlNUBsXkTmnuwyDO64HQD7kE9f+hiyA7f0LqWBtd1hEDt3vHhDnQdKfqpjKFVAKsJa
JagzQnIunS52JMwlBbjhp6xrnCUv0azeijhfismMN1PiOhcDiNv5YoWMn0LhrIciQnqLHBQiIbe0
LPEl25BtQP/fynSTGMJ0vbgbJOhCOjcbN1Up8PdrKgMJSKEO2DSqz2DP9SFR6RqHXg8Z2zTh6L/U
IK85ugHU+7jWjraKyV/2AhT+k2+UYMKqf9TKNl71TZDVbzcW+HEzAUEQ10J1sbRy61MTdN2K98K5
kxa0BbI2KQ4oGIDRIZrCdc2gipBaUbnMa5DvxFqertR3fQC0N4A8GJsWin7paFrr/xxDgXRJU7Cd
cB19W4zuePG1LLsQxy37REfOoeLTPTOmE8mQZSlT99pHJ0zytQyfFn04fff9t3ngQwHL/ei8tpBl
WID4iF+5HQUbFQBjI0FjeGZpmKz7RlifKqP/WlQj1MwT8OBhV/cddM/2YtSTDPZrEsC34xkNPSmY
NQ3z0zSO8yTIqs6T2goJLcBNjGjIjknjGst8kukSOafsGEcjSNrJ00Wpersl15SZSKC4xXSwRxTQ
St1WWRloBE8sCK9DCyw5hREYNIxCtI+Gk9bLqhb8VRXyznfR67UY5NdBBN0PtEz95IEbfPJzGzzM
wejcZb6ZQfdJ8AP+svU5UzZbCyfwrywVL0kUbyddP6KLrFQIbA1H3ziNcxvl4swdDxZVoD7EvLt5
wNWBRp0JxflOhdOWIEHVCJ3yoUVGb0YIafgQKFn+bhMeGChIlJqCKW58n0uoI1qP4v7jem6LPXqQ
dSfwb6A9xfSN1S3DMjjmE1jSgbnRSZrSASiwcj1QlWl0tL7QpAjaTuubbUrDi2W8Njh2H5IgrHFK
No0Rf8N4NQ9HWXh3ShYpOneTEOkCECcl+kIOMNlFC9st+fZDNHbLq1blw/kW7Pqa2Durrx/CIOSe
rEe3aMEF/gKCmPAsqtq1Fx3yAfvQjl5qxqKLEji3rAC/33g2GMjmEPRcTYs0iQz8uqhiBTwRRA1u
v08jy2uQWa/ph6kju6N651LmXbGSOpg8UY4K3MIUAAimYg7+48ePVi+YbYFsEW3pmu3Q0/SIMSvR
l0m3JhEf3lxklFbqANUHbIaeQhp4H+L4YFV8RYFuYqE9yK59e88cOdvmFWxV71rItDl8UdQF5CYs
y7lPsqnZuUmX70vbVXcThCChEZc2X0bIPfpGbPwIZLPzKua/dn4xLmlS4aXNTuYWmEfCXt3ZWHKe
VJjemX4RnLLbIUfkzZMi4Nruw1StGRT6FoXuVPB0pwJd6rFZImkVnm1HWsDV6KM9uDY46K/QegBC
xrc4nJrAXCLqBnhzpHwW75PNKpFb6KNB3hjlnDtghse7IpPNmXlQqBes8CC+AwoUM2nVoQrNBxp5
2kR34C3Jd72n2xP0VFqEHKURZxuzBvzOj9rybZUwz7sV65FJTawgStalg4PmmDEQEt5eCrUlvBsg
aHa02qjSXZSm4iJAqrAOApms6RtV6a+VmZRXKLmxE43aKOzOZdOD9w8+uoSNKdceEBfrtArfbOhc
fYgqI5i/i+iqLc/1ZN9RPH0VQR4v1jGXzfq2kIzEvQ3Z4jOtg+Qw6DeUnyLJBEqVWvNfWVnyU8jU
v3cHiHeLCKz1ZBee6y+t1mLHNi7HZ5bybacC60suLShZl63aUliGEnpu4WDfTgM7/KdlJ2bUC0+C
houWLSJZHmyCBbZGb+/QNRitC3fqNsRCRsMUufUPQ66HRFlmtk20vnkjiaSEWf6M8Vh4HqApdBAZ
/pU0dDiy5ZUXoBFBe1NXc0TyGrhEPTRTYA+FpumnIUoGyTmru2wexkqa57g2fswroeJxSePyK41i
4bqXoTM/+dM0PXel6O4M6IiRj1s2v2/z8EK+EcjF+1bZ4AzAK4JRo3nABmsXgWDlOTEmA5gitSFf
MTDr0QNhIM3r3b69qi5Zkq+e4uTJK37W+ORtZQqsex+Vw1UWZQZarnw4eprcCbBhe5cyp4aWDvii
5hB00zS26z7QKC1zBgxgYm1oOFjAcJdZeKERTSqxQV8gQTAcaUhL+kH/4Gfpk9K0J/nQZo+GztqW
NXe22GAMkLvh9X5E7/6FQlCU4RdoUOxvE7pCmFs0AgBBoRehS18kYl4kLpphbwO6vADDRIhSdu0t
0iYEmrl2HGPBDJdDZEuEK6efovs6r6J7dEvmuwTyRguTYhqGNruy7i/kpQsFq0MZxt79HJS1+HFp
8RmY181CMCWZbhbvbpNur1Xql7FSUNiGWemu0HAFDEkYm+zo4o/zvhcoZAK0No0/PP3HROXr3kcS
vO7Mbdrnw85Dt9A15u4/PJ2K76UZonLgV88F6NL+FpC1/nOoqnoOwIN32NUKhy69Qo7D0qMPHplF
4kHTvrTi+uznhv3CxGaKiuSlbsbmMiYxcNra3JeSbzMAxzcoRtkvt0lvQ+zWU2Sypqk6zk/GkYX4
jiS8Qnsf5JE+XPoIgDc+KKj8wtHqZyvdQebdv+DAk9hjuCJLyBj2OVlVbaO8hBqe64SQdc3F2hUs
fRYFtoJJF3f/VMhVGcxxfgqUsWpfpV/cDkmNHPhsnLR7HA+x/T5YdYtmOz09gtjNPH0KzPYZJY9h
nebY7bcaC+FpfIRoHTwu/f5CI98Em8LUZWJpKQv4Du3tA/nmjWO0yzduBcSUnvo+PwzGcmOGYDBN
QGGNXAAa4Qfdo5LboFXBF+SKun0AriicBQafma+9fCJ/BG63FbPD6UgTcz2xo+aWaXxq8kQdfN1W
0XRBeXH1HQ1jL8L3NBpO1gStbbBwgJ+xqeSJwihiMuJq2/Ugi90DfNQvA7doUPFUxtwbEOVptUgs
U95bQ1BfgH0xgGZF6dSTdYXPZ63FSX/NsOMsfAAhIDjMc+e7LwJxpIdT3ybhBTJo247jSb9sWTxs
wKTXrm5bPT3Bk3l3JJMETd/GDGyApJEeFak3vkZ5vQfxjvHDcq0ThEunLwLMAksf/f534M0ydm5v
Dju0lwK1qSf5LvoWU7PZTyOv7qbIKReZKvk5112pWQJ4tIQk0Dx6t7vCLcWqkMWhtMGleCOZASwU
uj5G74Nd1SwP5Mjx8VpXuYMaP4ug5Nqb6tyAIe2l/1lLq3+J2RiDIxesaGET2i8C/F+b1JLjhoLA
2vo2h3mN82J9d+J8J5syeegbm19ZYQMYn5ugr2rT5JqLqj3hF+cLOSfO6zMoqs/l6OUnW2X5Csq4
EFjUw7DHE3BBt3SJjBQ/YdqjxgweH8KdWqjHW5NxcL8BEpc/OMpvLjnwo4tuCM3PvB2NVdWwck/D
DBULqGPK58zSRzDgbBcczDCfo7QZga0wg73Pg/SIrlNvie3Qos+E+DQVMT+bhgpBoAsYAIRku5VR
BfGh0kMdJnSYGTf8jHwlNNHiFsUwoLBWoLLhBxq+h1l6NYDFwI1GoIKp/YbODjBs1dXX0ENOXWfM
U7OVQFr1wWUMy+qEjjhv9R6BkgRaAFIpl56OiDpQylMENImqr3HztgZFGFCcAxcROJLxg2Q+diim
racGPSBj1ViPaKW3HnMRblpkKe8ookhSG4iDcFwgOwWeXT/1pgV+bdSegh0bPdlCtcBcYSrNaPWa
SEe2a6eSU7GsPWMzDu4XBk2tfQY6pkWnmWHcKaqPNIRIjf3s9uJtGI8q2SRoVV6NjfB2dQnBMDqr
e/hX70QlkxUd5MlLQzqt34KdTkZHJHXSBVW1OqcDVXBaDpukDQyAlIv+IBw7OJpAbc3VsSwCJdeI
CitNIDuVzlo1JlsFDNC80m3Cn2siUwRVwlXGse1hOYBuvBiy+zDDE22c/IcmKmEChuA4suD1ZhpS
D5IITiGXcZf36dLnhVilRpdt5nEdT5qzPLH389iK8PBtqvJCS1SFl92rscf5UE8G3m5eP0eLLUjq
xkOeHItYZifsdt4uU5AC7PPnmFf1cCzaI9lpRheFNmhUTaKasS++BptPQwTBYB+9lHZksAXZXO3A
f3+1LAGKWt9oQOgOaXSUUYG040lxnVzlPo0CMBmV3PXCcJ/IYhvTHvQR/b3QpsE2m0Va9/6RIkpU
JFatgBJaa7QedlRolRQNOKRoKoeU7AHNWOGChmiJtS7/45V8u+nvE0BcWlThwz530Sk9NcWx05dk
tDHuFS+AGZqKI92Ru3L6EeTE9gjexvc5MYWTnyLrqQafz5+35DfaoVlDSivZOnmcrWwF1qR9obvD
anxOVqw15bkHAP/s5nm2yk1mH0ev+iGirD9Zsn+7xKnTn8jmBeDXc538SM5JR/Rga0Ae7T2EPCM6
6EDpDF61wni4lammwedHUzVfxHtnuYMyA5moTEUXowNFpY6iEYXSxIl388S5ovVrrdvyv69F9vdX
vK3Ffr0irczK0j6iFxs/n/gxajJ03hKCN3gf4rjDntMOPys3L7YTH4fkRUGc56w9O64hzyMT0R6P
tkPHUiB2yDbfBgCo7FPLOpCNLqVXo59ZX9BmAJLSF97hBAHeLuGrZwPw+yA1Xuquqb6VdvAS4IPw
DVTQ8w3wpPPNby4zGv1PkMo4aHepZ/6PJf7PYyABhi4v8Hev3d51T83oOQsieih4zjctdGpndgjb
h7JLXZvupcM/+RMLnpKJ2S9/mxQFrJ3ZIf49aUxr+yW2neQkSzRf9oUx3tOlS/wcWpnLm2VCIu7e
S/SGPONa9NXUbJZlbW2tBGdUT1rqw9S8XxpRU0XzkoMFrg5z1EkJ/Qo6p3ffRNzaZhGIYMnmoEK5
aDu/BDVoWa8H9NTvI1/kn5QxbcuGAdSq7aadhTe7jKs3uw/Gtn0DfN0nt8IZ8t1+i//dXjXoX6Pq
1Vz40tUrUF5Ck1nNxbIGtLWnPmyfbvWzfGDNdnCDcXmrn0mUMJGFTYLNrSjWO/GXPHbGI5lmO19W
ETrKqOY2GVF24nb9dHvpHj8426bhanlbpo2Gj0uTQ1n5vDQtZILK+b732HKy0CEovAmJwRyQlEte
e97SaEWBPoAxuswe/EKpPfpangtto7iWRVBQBIJkSyvMc2mB91Uk2H3Q0KQXfb9gezqvdDPd1myS
bIvnjX8kJ3Bgj6mb96cBbfyrsfCx49YbmXnngQdfrRyUZrUpAM/0rsoVqLr0kLYrbhmj1iaj7Eg2
LwDBAUDhd+Scw/S6Hkrhm5utZD9vyxoq+LgsTQoNJLNSKTKco7ANomUHMFqTky7d+7KRwFFB1dhV
jZ3h7usOOzvazwQxcBA0pP0MDb1gkGhEQmniNiQvetnwfclOQYxTz4AO4m00Tl/DDkei2DeHEwjF
scejsa+NdEeXJCohEZu1W5oagWUdjw09hca3FaIKBP/20D7+YZ9X/vAiKg+ThR+UcoMUx7Af/fjK
nMF89SHEGkZu8r3o02HZjmlwgeBvdwKNB9oJVRV+tZozBbhQJV5WPjjlm7GuzyV0RFbk8LY2NKa+
Qdm5WXmNTM4hj4sLn4A9QGkr+e6xp6G2pq82mtJX0LEt9bY52qJEjNyDgHAnnrnqtTAdsUgyO74v
S8+5kANHAPRWaIeBFrvZURvgX44Y+ijG5uBbHNSKroZAjUI+kk12LlB2alCPDTKDGzs25F2Uc3Zn
teaD0JvaFKUkGsnO4BsDjPlQBIbIY+z77ICsyp6aWm6NLjSEurN7APn57KR4stNFobR0cBNv96dd
Lwt2aONQWd3uQ7y20wtkk8GPaMiZnX9MR/cu6semnN/erd+GwgCJLI9TnW9vyzJg6s9pIJeNIcaz
56GgMwKTfzdEeFyj0Sx5FFkI2G8FxYaxDcul5Vj1iy9atPHJNn8NAqAApCy/hxnIk0qv/9k75SrL
Ch/6oY8oBqU4peRiWYd29BOlM8C48+zbmPyDHr3m2el7teb4aTw1ZlkdLVRXN1PgYFMJ8oFFXATd
d5vFS2PKi5/g4P7Uu8p5CY0RyX1k3i+eYZr7ykHrvo8z2UNaBsNSdqb1qpxhLz0r/2n606FXYfMK
0CYEusB+6PdiweUwXU1WptvIabJD44vszgl4vLLCQb4CSb9VdZb/MBX/3Oep+jTIUeH0aZWn0Oqd
E77Z1dof/OrF75EO1KF2N+0TP+DHpk3cZR2nPSiwXXFMAmu6dsK6gqfDfYVGM9ScIqc7QT+sfgRN
2zey4x+DrMzQyHMJ2rqHVnAAqZNgZYRorgMBZnwxijI5NxbHYd+2h2+tu/bSpPwOcA1ksnQAE57a
ooeSr1OWlfdofinvqwgNXkg41MjXu8W9Be21YFEXeMdTfkcm9HAZqEzL0OaL0ah2sdGlG6lBH/iv
Nh5YkCcLpI3lwdbPvdkRoVtgiqp7GnEvqs4F4+fbpLzCU1/xBCSe7wuVKBiv8GVKNwZBRLChfluY
YnxuiUURtN+J7G3SfJx11qtjVyxKV1O+zcRv85Vi6PJhXI/xdBTAuvZWcICEzcL1wOJR5fZlxixM
kMZAciDd/D/KvmxJblxZ8leuneehDUhiIa/NnYfc96qsRVLphVZStbjvBLevH2ewurOk1ulj09ZG
IwIBJCuVJIGIcHeqcfAzqz4DoPGJOskkA/Ns2e27f40Kd6TJfHE0KkcsiY6C59WXPOTmg4Wg2ek3
9rbMPtojq/kikvrdv0QB0JLYK/C7+eJ6kfXQ+0BTzZGszGvrd35XJEFOSoIblGoSCKqWgn+hqRpw
T3j8Hl9M/txCkmnXAMK9aQbb/DLiwetrFXzDKwz0KXVsnAYtxjuoVDsgygAgeRqJnG7+3E8j6xyB
IV8W80hyEB5AYDTSRkXFnY4gOq7+HEmfyRRKFGmkCBz2pUbxETlgpQfshb9O/Yo/oEI82uAfwz11
cQi+YYhX7+zaLpAXCGyohWsGPWob9Kq2FX+HdNFmKNToA5MYrMHRZX6POJCFqJiNPomRdSvX6qy7
vPONbTu2zUGWzXBCnh3i4yovH0o85gHPa7MXLCOevBjFvYvgYdQVGMMKVUyqIvylNli2/N21jdr+
27X5BftwbaFhQGR3wn4RdCvo63RZ20FzmMFZUxNV882BYF+1ZTwAR1Lviy6OuwUiq6CQo3CdU6ly
bYdgDJiNEmnbtdMHxgJp7Ay71kZteoiZLYPew7dOxjoP8Y72xWmcVLz66ZBppja1D7FzVfRbu1fZ
wUBJyLmTuj/TGR10lIOhzJNydesoS+9bWDNvkVaq39iRb+8dVQQPzjBB2qZNKypPToB4Fp/JY+C2
hfym/Qz0T7eEHrt/6PEosW9p/Q8x/vmUnEY4UQpARaHYdH2AbT/Y6AYEd4VygEHxknU5lRXXdt0s
zAaVgS3Kgp6kQIk0j8cv5OYx0JyKokAErsVeIwyb5tJMbq0PLN80/HduPe78bYZSRMhYKf1cpekW
UG7k9XDnbSwRjNt0anZJsYygG/I5zkp2iC0J2XFjZC9M9H8MkevcI9Hc34FNG4j1yd82XbmstULm
apo21dmW/IdIvU+bI268G1Mg20GtDYbdjYOasSWyi+GetrbULFgU7eeN79QLxEb4oYlYZriPSoZM
dAl0qUOFq34o2oVptmLtZi47Cap2xUuilRvAM+7fPxHqNEe/QZwmGa3mBJAJ6CVSEFWfINDpWRu/
AKg8V323oX46GCp8jWRhbfvM0sCw4BBmfnvO6zIHlD8RYJBxZL8gY5jX7z621HpZ1DWyv5M3dWjl
9+C/hNJCXCB5C611fdadh2JC6EstmxwSjV2Man6k7nGKlVezAeNbs3AQmuwXZKymHjpzUCmzz0t1
d7MXpgXqj7lX2yuzQKFhj5WBwGv8WNONhlsoODcxxz1Hp4HzWNhJBIUzxM3pgBxV0iGk+2e7Ab9Q
Bl5/snwYSe0xDk1oli9prtsYCAkhFD8drFTZa94nMrmAHqzZMHCBXwrTs89MP5tTuRcdyExnY9DZ
SxkN2TrESkVhD+I5p9FPl+QSk21wswr6PQFf32aoQvaM3UkAmj5HZwsDqmQHdzrQmR+LJgOTgoQR
+zl3TdZmrDjKdycvoTiUzuthRz5k4iL/czRNeWuTDzXzPBV8eeuRpspXpoSgZNUhYdRl4fshQjSy
Al4e7aR3ShAO+X/MtoR6yF1UKt+0qfGDIpAfgpRxGELlJwB5eoNq9hP2jh+jmb8EN2mwI/xnIzQ+
oQraPlsG+AE7OxigFD9E53JIMnAvaeMKEJq1LJvAQown8RdgjMzeej9eo0gxQ+1HCOEa4QV/6Kj8
lvuy+VINyNsbMmAPWPA44J6sGf4d83iPl1YLFpwKaH4VryVerrgfRIbvIuqG03xq2No4mBXWVFlc
Akk09dBBdqjMGkCL12M32IQWQHugw3hB4eUVYp3VozMW7glgwWpJdkODfDGvgvIu9uzx3hU91i/T
gABcAcgY5eLIgS9+cnLI6XYse/bzsVr0YOQ70WHojPTEpsPNRk3d6XopEmuTjygI77L6XEs/f3ZR
BftQO96SWVWAupZVJbPkWfRN/ozIK8obC/1Ajn6eXFAl5dxRq4qqtz4rh3kS6NWBVjUJcB9Oc+bT
hhYPom5PzWQU4wq1QHxLzcYpkB5EgHtDzSH0auzGKmdlTx8KrtBwj+yGvaReZOKNQ5mD3oJ6HdmG
56bBCpV6WW9VdwgZXKkTS9dwUYiB7VLDsEewLccVABnVocHiAKGkNPbO+G15ZzozuuIL+LK7nWXm
YlxYpdciAD+ACd5MsTFMocw8ndHBhyrAwQtxuDV/53cbRiPIhYbdmv//U90+8pepfrmC22f84kcd
qu70vjUfvQAiywZUQvIFnd4OIP4Qq9wu+gWEEpLjrUOFoKQv8/TPIdS+dTvTjLcmnf36AUmDjKSp
wHL4z9ME5V8XRp9CVzIbb59KRlmVPF9Ibl5HHWLvNl3EbQg1Zxc6pSFFEX2G8ma5N+wwv28gDSmQ
CjplE2MnHYpBoArE8IrlYNnvto7OonhjQNToPEx3AGqjdb2pdAysxF9jaUQeoVquV9b5Zh8ZsNtj
gicRfeqtYwC9Tie7+JI5AVbmOmjlOi5Cdzl/4l8TI0oF4DY4vDv67ERn2CWXZrSap6LBgX5JVBfc
zVMl2izWQWiUs4truBcbJERbMEzog9RMH+YzlbTvZ7+xkUvvcJXgxsY4OmR/nd1scprmNit13Gwl
WEKXEccdD3o396FoFbipAjCpU9MTsfugLUhod7F1F0weJeTVdkEj2iV1ltxxH3LEW9KyY+d5UKeh
FAgQDyJfKBHNdJ3dObZ9AU1K+VaM4mJIVrxxrS6BwkkGi+NF9UmFCbiZXObtVdU/U0E6laH7Uy06
IgGz/WYiD7Kn5XgHlPmCDdgQJCK6B4Eev0ZhpC54IK2pRQdjBJtzYjdv7eDHyPQ1qMgr3LJeOtID
i4FK/WOV8Gk/X8qX5q+zODLfbXTWJly+BMGQLFieqpe5198y032MtY6vQoj4Ct5reaqb8UgmiEPE
1waF+HcenmVQzev9Jbm17TUAGdM9edGhqepdbOfdmVp9GMXXKss/5yoDk8Y0M5n6GpwV0rD8/c3W
5na1dCIWb8mFOhKdAnSRA8RDNpozKCEn6jc8Xt0+1Vfa3sY9GKhv8/l2Yu2V2aNey3RwwVE+Okcu
mysNoz8JdREllEqLD7ObJWh4o/kSbn9CjB1lB/avy82UedV976rgdLsyrbxwYYImEZhUfGHkW8vK
WxiGVB/+qtLyUEZqga6KXOjgjuAAqc3anP8qmlS1LkT30lQvbx/LmszZGSXq1m9/aVu1xoE53Zfb
F4cAKXj/dbK/XV2fCfcu919orvnf0O2LKeo63M3NseAHMGx0E5im2ysLIglGnvavUd08WUkaP0WQ
bDwoxlChO9mhZ2cbeXMZsQ5H8adTbxpQGe2dtODPGkR35MSkZS4byapzaAtjZYg8XWgI8D22vfmp
a4bs3E0tWbjjBrUiYE4uXfOxkn1174D0qnFi85FMrQlqLz/1wyPZ+tYvdmmYs+U8QFj+Y29uPK1N
MHGiRA/r6jba0+TgxI0PiIqYC2rSABc/FkOa/ZVM7YhQYtK31ZYmB9okPUV29gd10uUaoXlECte/
mz+9sTtUm4VyTZM5Ku4ujBcX8qeDG0WveazME7V6LA+3nrJa0IngDxqN3r+iUmVFnWTKIZG54JXX
H6gZj4W9UyGCdeRCl9ABGcfGRzIYChovbjmyHV0AaD3Ywdc9tpLYU3XhZxba7XXkSt8XY/fmda77
BdLuwxqKgMPO79EMtLEC6RZqNCPXPRVVCgU+IKi/gKeQgxI3bY5FG6J0zbrO5hYKfLoswReCGM3y
fccNCrXdXKd3q82Pkfo4tlmx+FCoZ0c1xMRN+8HAZRe+95ny1z7Lvula508Fkmw7XUPiB1Fa92ly
oNQ21oDfeP3VQJDzWyRQABl3/EdsJ3dNMlgvOmoG6IFa2VXaYbt1Sqs/eKWMEaeIGVgDef8UD1DG
zSDQ+X0aDo1S/iPEcJUiGIyfqLfx7AQ/jYQBkjDhyEPHALOFGQN8lgT9J2hUgMsZ9ptbN6HPE1ch
jYiA2uwmgb0nN6Aj3mcbJrfbbGH03SOiA0geD6D5BrzDWKTDW6oCVJe61mfIDpcoSjTTXd038aey
5SdVmME34HmSZYHy6ItWFjvn5oDUmj2E3/4a2SUQo6CRufRRtm3bbGVEERJEfpZ8orPMl/F81v3G
9js/n5kMz80i+ZBnM6Q9HMEMtvuQ1ZtzbGJ4NMQo95Rem3sVsmRrYZSAmfyVoyNnmiUp6x3Z+yhZ
ZCMSu5eiLYqtBP3AZystZj4rmTjmOradao8qJIjzJvnMZ4W1NOxRAwJtyzU+Tf4O4mRAqaFMQQw5
eJStorPWU+38MpAueLDLIP437W4Z6YUXau/oxpAdQalMnF/SUSDhYnYr6kCeML+E0BC0V9HYr1BD
5R1vbt4ggs3gJ2rZc6A5OxRqHHXatk9BZ2VrsJT1m7k5goiNywqXZKn2SXfmCALX5ESddOgUCMMA
6rpSi2brY/N9Nm5277P5tuFvWp01iHg5VrwgzizID506x6wu1KpZUu8iN62W1KQDgrwg5vTrCy9d
FGxOHjUIxJZ8khIh22/mmD2mAT/P8btPsUtovxYtuCeDgRePRmweiZvBgzrpLgbWat1PNwU0+sIp
Ft3dlRDtfuTdeGQQf13j4aiOQe0Hy8YZ+amOc/sTA136TFuns/wAFspi5aNq7gu5eUnJTybzt46V
twDVy290x9Q1hCtKxCyuDWPNsfFbZ8X8OPym03Ne2u7XNgbt6tiM4YGlSfY4DaT+Ks6hoWOhXMgO
Y7mPE8wja0u++Qj4BEHTfUO2tFu23A3uY8c0IeY6gmXUzkeIKMfvvgKKLBpyjNnKRPK0BUMvuD84
W/V0ZmOr2mXaQbgAZ3PvdGYHr6LpoeLuACY0HUCKqf1tjYLerWg4krIaT6IGywjw+6tx6+I5cy0V
UusTX9r8jxE0w6qWCLrSv2UStNEVynKTBte9cJn4moBrF2KK3Vdr7NlSx1EHLT2/2zWyNXYMmc67
DpDwJfJy40vZ9yfi0HYzsHeGefeVlQnkIIG/MLoofcoAvQd0G2d+VUA2FI/kJyPS77ZbL51ljNXr
LqvADMTxoAREIz3QJXsySU6yrF7nK57+FFmA7Is80kDvoFgQPbtpccpzw32KQPh0wBNlugu74etk
TxjeFlYQ8INUoEr52T4ikbHIzbrc4fHXn7Hg78+jkB30oXm+ja0iXJSshwgB9aggHBdNKYJt3g3Q
NTOgg+C4U1Brat5sKk6GHWrbqms7HWoQ6yN7ARs1qeNmy2tVb0rPapdU5Ub1btgDXxWX3p7q2252
Q0XjlqF2eJEQTetN2cq1qytya/U603h6+IZp3WWxMNbhdObL4f2MbL/rRWEp6HNQK7mN8Os5OEgd
bOpRFc9Vlb3ZiDK+hWW9QSCu+2qmXrxC/dRw0Y6DyJ6Z15ssUXJpZaOx8JzUPDnEiECBYmoLROSw
zvEPZKKDmqLIdIY0BbRcixFCtChe3URKA608Ae6oiItsIACA/o0tzwjk5Bd3evxm2nqxxobtIi7w
SC6MPt5zZuAtUcbQQG9rn0NMx4zePNwVjiXFa+EG0coUIr24MXOOwZjX615nGlhv4MWh5vnG6/TH
kLfNkxOEzdbz8nTvpwJKadNk5DHaUFwPa/GK0H608tSYrRRzhh0oBKlGnQ5ulpVrTwlrTc0O4L0H
+e7AbbGVaYpy8aF5HDMP0P44TPfIaQBgCIWHK5RB3m2lOhtetM8Cuf6dZoVn41U7dY5TKl5lAVuh
ZLEzHhFdw7fQhX6xIux/jNTVDrleC68wqDyBSLG6BgjGzDZqUgeq25udvTQUCBBa3lrPgIG3B24V
Eze1g/BhBWmIW1OCQBHfq32ObB8V0o50l/HEMA6p1k+yrvxHJZrk1A6xtyRGb/mnXed2csrtSZ4J
Efg1uHwTiBIWC9y25jfwbWjU/FvJvdJyANcL/iESEbaPzKlAODQ9aofg3bcNwGhsWzp4CEyQV2sP
iSzsDcevnEGZp9fDZ8jFvNupEAMcmbOd/Mcs8ta+MQJj0DTxjndhsEGSA3k9Z8RzEblysNsAFBIn
yc6M0+YLeQRNyLcRxPkWWGyly5l6vjFYv/1tm4jnkS8DSkY47s6SoIYLZA31M/pKdfWxSb2I+Hd7
+v7LsPtb7y9jb87tNFXpGHo7+uOhG5B0hRR6eewRAdhklWk/ZigJg8xxNr7l3l3Rd94f9lj+sIXj
POvExM7S770TqsCreYxOC2OdDUAq0f3GBl5tIyPIEXua1kB6WvB00yFxR3vJ2OsNM33DVRcgk9in
JcR9OJDXnUxrCBQP+h2JffODJgPW5m36zFnN8DvtKnDTpPYmESguDuOyOAMEn61R9lR+qpT5naCN
hvyOx1b8dhvDwjFYGZ540RL/mIRaQ4Vxubk13bovN5BHDjaJ8v2TGAC9Ev1nqn7P8xbSdIE3XBzu
dCdLYyMTlp75Wsezg90/st5cIFtQokIEt0SOFSbCwrw4kQxNOjXF1KReuwW2k3qxV7Seqfd3Y2MZ
IHORZiBQNbILlglYV0KA1ip751hqhqXmZO8qCcKAoXkptZPbP3SsnAfo0a7AcOun18CfAAw6PIGp
W/DvGTDEK9Bq8DujgOrfYKj42U/yag0lqfEMyFdykEUst2OR2/d2VIhlK2Tw0lrZQ5rk/AeA/ahv
dPVbUP45XAUa5RttbIHIH+8K8CO4CMW46Uk0rYfqgf4T3f5kt3gmt6qoZvUhd7DSe2C7j1kGYaSb
IFFaBM1W6ABkuCMEiW4dZsEh+GHcg8EGTFQFqvYRXFmUIuyO1GyG/L1J0EO8HT72Dj83qTdigIf9
27H5iBqdMktXoLY9iVple3daYKEaEYpsTpkGZ2rTYXLx8jHbR7EKTyYWn8RnEOnuD0/kwb3sev7A
xvhCZAh21tlblI1GG/Ia0vEPoPT8e6xtZy8yW4MNrz6B17Ry/Wsu8FfMXlldyI12anuNCCUKhPuK
fQ5tcMPhvvauWVCDjxsP/zMwMshBeW2AoEtnn0eUikMcsbYfmrxulrmZ9V8i135tXRX/YZUNhk95
KJGU2Cqx+E26EFrtfcEgyObjnvZrcKN0A9IkrRmePdN4TQyPzwvKNjbTUx4Fr7RMow2CA5TrwrHb
+ECLNZfjNwgwfLEmNi/i9dK9l5yNCq+KifmL7E2vAe2Y7LxzljdXskOmM8GLwS0XIOwdtwDNpJ8V
5MUz0wm+pR5g0ApcbJcoCbqLAwA1Sg2a4FsEaQDBwL1hqdDb/jwyNsPxPkvtzxlWNmdQMGVnrHqz
M3Yg0U70xifHDsOjHYUb30rLxySJ2nsZKxS0dFAG7RFzWVYeYzvqNVrRnHzf+Tr3skG+1QB/HLE4
wq5FcgOSl4iQkS8dQFy3EV1m3FErLF25+td//e//+3++9//t/5Hfo4zUz7P/ynR6n4dZU//PvyT7
138Vs3n/9j//4q5jO0JwcFgIF+wjUjro//76gCQ4vM3/FTTgG4MakfXI67x+bKwVBAjStyjzfGDT
/BKhW5fvbHdiVQCS/qGJB8BwtVZvSJ0jfZ59b43VvI/1uyA+ArGyjWmF1QnR7lBqJpKLHIN06xCv
HORS+SIYynA7qwzGYfNTGzjiS4BCmNsyI4pFtEI2JoVACJiJ6ODH3kcbOZdpsmL4jR8gT4zq2ekg
srQ/29Ohj5pqk+OhB0amP3uTSn8BmX66Ey3Dil2kskI9ktPOLjSWnGkCqCmwxT9/9dz6+1cvJZf4
ZQmBHLTkP3/1oMfLja5W8rHpwmGHJLCPqilzXKfcKF+qGEmTaTnRjcBBlw6v7slDAvMEqDZDmdjv
varMMw5p4HyYp2MTzYbda4gVGwch6uAlCStrFdlxd1aQxDyWBXgyBuSmPo0gfcbXK98mV/BPo8Z7
cmUelEb8ZDjRbWZWw50OIvvAuYVnLiAN6j/8Ll371y+HM0R98e1wlIZIIcXPX07nxKWD0vnscV6k
y0IAl5/zT8hQ5FcoyrZXQPWf6XEY1pmxoUceNScvlGtl16GAVrEVuK+IAeu1FGkG1jQ8mIKshliD
EM0XS1dnNa0R8VJ8yCKWfxZGAcmgooPrkPNjre4DI6/uUWi/QcJePOYTm34JblvQHcTekWygDIu3
TQH+R+qlAVXYb8TEy4+oGVRrq5ADt2enSwSnov2oMrD2exkgj70Hzgy7i6tl7QFFGDSP0K4Xj7/4
cvO+ltbegXLHL0t7UpiztHAPUyfJz42tD3RSh6AHlr/sZPLwj6pz06dmOiBSWFQiAgEYGmko20UL
6OEhdYvsydJmtTHMMV9TL43uumQenYO8926ON/LCYmuLN/EHcvm2UdNT2Ww21FFaLPgPvwju/vSL
EIw5Jv4XUMxWgCEre7qdPjyp8GSxBlDJ+I8CryjIx7H+0pmgVyacYVh+Mt3aeqVFGDfa/uQLr78Y
gYslmlFBCjKKz6QqO6vEknjsLA9Lp5VbFMWimdTeQhQBQnunjCAuE5dHGkQd1Py3tnkyn8Xetq4d
VNkMtpPsVDeaR8Yd80hnvI/tcpGFA6qtkChiO+5E+1v333xmA6/09j88e35+7E9fJgigJGfScS0Q
0bny5y8zDipmJinzHlRfD0jFpu7CBH7h3goNF0XfqbluEzd7yZlY01qXPKoqAEqv4x0YbkE8izRi
4QB73Ba7GnmG6TlbTU/XDweAjM6thpYbHMgMjQ8EncwA4TR/zJZVbILe1WLp1XTjcEHBFupgqfHe
gexMiCgBaN0NrrNlVBTgsvHc5CpR5/LP34qr/vYTs7liQpkWKHcZt3/5VrCi4n7WJPKBQS73bE+C
GaA2iVHCNqncEieqL6No1RfXUI7J6gP1cg5BA6JLJhv48wCMdUAlT9TKnhpQB9fLZlVXkQEu7rRe
UilgLkDPASlk/yimisHI3ypdqM83r1qiOk0xSDd2U2io8CKQYoSGv6OmnmydA4RSMNh/s5FfMYWa
ZufJj2xD7WCpzY2XaqL3Xih/5I94DENXxPIjMHXJck89YQmNLa+CDBf1fvB2eV1DIJe7p0Bb009g
+IqfU7GJrHrcZQKFKpOd5b3EMwJBRbCmYMcPwn4HxfjCWbS12z9aE4CkABAZqVvslKbW1NcNUFBK
GoTlIBEW+BnonTvT20Pcu7joJgTN/Nh4RydVX5JMNw9kyvHqWiXIYWyoSR1mAggVM1//+Tdiib/d
Oi70NlwT4gKu4NiFT/0fnkODy/C6G+zyIQjMKeqcfY7qKvyWdSg69HrJ7pH5CVGehwJg8OsF3wow
YiC/770USCttoJsKlgwlw6efR7pVy7CBGU5uaoTAuIKLRXZRhZgU6Gqp6YTjOij0+NgGCqwifrYJ
J0W8IjfyM2hiUWo6NbHDaHaOmlhupmZagXy0dES/oyaARu9TUhNSyOsQpWZrx8avnBBBoWfV63CU
zQfoNdDiWBlV1QwcQqBq3CccULcZei1SEElACcycoddQm8vvPFt8gF4Xfl+vdZfq+SPocwYAc1D3
bcXqxbKUvkrL9e/iFvjXHiCeF1tbUApnLD2hQkE9mX6594LCfAGrSLPBM9XbklsUgf+8QK6raxzU
O7XYQZBd8ub1Nq3tj4gAT8Np2kLnPkLxxanWfETdKKQbh7INnsC5zlGfg2hdper9UCMjAFiBWoL9
InzD8ilbpGPpPcftaK08o0/uMtSG7nTeWnuaSTTIAN5m6ljqP7hFD3AydLJar19aEI1DcBrYZGc6
kF1UzbCuha2XphzfbdRBfj1G2YzZ8xxOuIWIVX3n+IigZFynX0EAfyBlyCZqjqIf3RcUMcplpIYA
+AnIp6qmMnd9iIC9adk2rsBJvzphfai97BlghviO4XF4HbAxguYFBK5F3j4hz+VDzs7Pn/J0rCET
ULRbasoy0fu6ReE4NSHCbN/XNdtE2s6viLCbq5wl6sEq8+SOlWprDr16IFMfes3Ks7xxY082i5c1
lDtmd69LsotVZHsK1kI0COyGidxTwCigDNlka3qF2uiWARCOxZID6rYXIzOvYSUQ1Mvrve1V5Y/W
il/taHSAea29Jbbp/L407XrLk9pAPdAIugagODdFqPOH382TxPs+LcotAhbtumwhiZeFxUMxoVFQ
BgmV5AmIkhk5RBvrJMMtBRsdBIQDyFeOeEo5YYmcfD98cfJ8NQ758BzFAGg4pTSRa8GOHatbDoBG
jhfpRG4okmIFYFF/6KqmQgaua7v4XEd5uaxN5l7BTxpsbacIoTiTD6fYQnQeJYnqUVpIFMg8cL4B
U7VOUp//8LV7bBtkZGg4ygHcK/eDcIuCpnHzz09C+9e3JVYNnNkMLwZpmiaeKT8/CBGGKhurN1oI
xpsIsXYe0ksEGQDd1L0baHMHqjBERMjWQjsqaNqnsZElBG/Aki9VYV6jNsN6oCvT7zl+lSgu459v
Hqjh95Go9sKdmihWiGdFg2QV+5/WXROpip4EbOkMEo4Qxl36dZ3O6wgb1cdLzYf4ooPGuqcOhgzI
/T9/Deav69LpaxAM64bpPylph/3hfaD6HnXeDtOX95p25U5IUtzyDMrHIPFCGMC2RvBl3m76xLdX
vLfLXx8GNKJIUORPd39QgM8OmbJo+c+XzM1f1jnKdEzHwb+cg4cH/9vOE0hTE0KDYXSZF/Sjpyow
ofvhV8SEkykoD7adeFu6Htv+aaZ3fGWilOrvZh+8jbOZ2Tr8CqmNm3cdNWolwjIDR9OawpypcsNn
S4DLJU/WQ1CDOBgpj1UWm8GD4ZfvZxBC4KtOA+aR+SZfDdPZzS+DRN5/2I7T/uEWCRF4p2MbzLGx
sKXLGdo//5y7YezDahTxbvAA9RJLG6Is7QipbYWFJgJI6qEbOwjqToCTTsf3KHqrPt08PIOPyA9Z
/aLzPag2WoAyhH0PKacABNMJ3jlAgebBo2BpeeimXmrSwUcieJC9fwo4g1bVX+OzTsTACZvmN9Yd
//k3YE3RhZ//XNy8jgJLCLeUAibr5z8XUIt0QCbL380YLrtYzhEZxPbds+VnSFyCQ6WaDvHo1+AB
h70dMmDaQFC9iCVYHH3dgpiPKYStfcveDuByDrBfAHT3Q/vWT5gwp/oPv2b8I9lTNODDHyOYhb/E
dW0LER7uOL9GsRhUfXMVBvU20TE/aMiFL1EphAq2TvhfwtQFBR4Kzx1VASnJ+3BBdlQAqQ24GJGA
DrPgi8vyBGJHQl5M5ByeU+RFyS3LRXb0A4RdqJkL0FLXUcdA6hhitdw3xQEZs28otop+pMUFi0a8
kTLfRkbKc14mquElIoP6gXtJs0lZWZ6apFUHJJG7bVPx8R7YbH+FR7n1eZqnbbzwxzi+z2MZYHqU
SCYWxcX0A7xAwCDZXlBof3b8OD9YuLvNKTykwUDl6/NoPFfg3biQF5mpOehy3AH9/Ep2MlEnHYa2
9FYmlv3L+RPIWE9T1mbfLnSW+VuyffgwRzVbPUT18YMtbbP01LByJboSepM0hD5KAPy1tZIq/Wgj
H0NU+aSB1iJg8ferhhQ19oQOc7dYaZV7n4EFMQFyDCqOJvCZTpKtgPazxCkqLITrY9MDTZ422iO1
cyf3l41vhljdDuvEqyVU1cZ4WIJAGW8U2aSPSgfqPHLvTvIArcmkE89c1A0T0AoRKfI3Pj8aPP1x
8+gE+wESbIVHO4+xXsRIJOLUvlGQWaY53GkiEKeDtECLM3nwpIx3iI0jAD11ks2O+Rqhq+B+/qTU
HTbpMIyreY4QK95ojO5UtQ3rGExx0zirdrK16ZpqPc+Qe+XVhr7lbVJljuEKQM9iS7PysfAuYeIf
HMFEvgQcEIoUhTfsEjZ/TuN7/ATpls/kTvP0SOsvGhBpHqjpBQ6fUDuo65wugQ6lDz6NRFonGuU7
vrGrCvyb0FWRzbYAR0Cu+0L+IQ9BzuGZwYq+m6H3vtp5HZ4ccMPhGdNurIDzBxA98gd7BBUW9CTc
dSNFkC17I15AsSW9kgtqDGxA2KBGGlpWvrYi3mzdFmzCdfKadEmy6Uce7rlhFZ+S0cMCRCWvqICs
V7LJrSNUR/sHo22/maUXv6IuCkuJrDEvju/Gd1idygV1ZLL/0ZbKuIZeHp/GuklW9AGIjB+dqZwx
b4cLqPpAY9/jn4I+JPGe8sK1wb7aJ9uk6NxtzY3iC6S3lwOrvI2V1ICWukjjGM2xi0rkHjSCgUs8
XaK9GSsGjDW+MkQe2aLoQ1YuPTzEPNPPrtRryrBdSez8t9QMDBf1TBBenaeq8BsuEaO5OK5mjxDE
CDeehUAeNcusYneANO5m36YHPhtSAfnGq+3vNJsqlLGFyK5YYhduPlpGzx9S+0h9syUDEiJFxdt8
qY7RZAfsWSC1Ml25nWB/BRIRwIZqvDQRj32/5ikmGiFZt6Xr0DnjJ5tn79fcSecO5cTZfM3Tz2ED
boN8TZ+aCFSwj0ohkz59wHSg60a8uZuv65+umQb1tfG3a/bjCoT9yLvdNVm/6YxYbHXl7gvk5oBB
0wUKO4wWSws6HRJd/T/KzmPJbSRa00+ECHizJUFbJMs7bRBSt4SE9/bp74dkdVOj6bgxs0EgLVhk
kZl5zm+ArZITKSPH2nuyxVUK2Ip5iq3btWcLqSO23BDXtgUXsswxgKjeBpH7nhgCI2lZpyIvKk7y
9lpb9rq6AmoX5Erii4gFwEie46aCz1Gj8sYWJH2Gd5k+VxmOlIP3KDsAGjA2KlSqjSyWaqI/MVh2
lENwAHP9QQz5VtY1LsniLlpjhTodij5dfw1j3ka04HK6Ct1tvU+f1dBq7yfN3t16ZNXU8Wd2xV7O
1c2td+Ydyft1VZZ3sp8cWocjdmzq2BxkXT6qw2ky48+5mruDa1SpT2Q33pntaB3VJM/O4VizUx/9
IC8PblJgb6Xm2SoV5fRTzNs0d5pfUzr/xQlaf3MLkgtxHeRgwhG+mxuTg6Xeho9jgI5M3uvZN11z
yRUzCMAsJ51W/x5bBkL87Zw9ySePU2Ed43i0D0gD7krXRl5In527NhY/jUGvSJMqiFvarnWOWDW2
ZhlqsOmwzJ6SylurAZgHpdlUJsIcKSiL726oXpDQXtKfRG3ckTc5BiggIr34W+nCvyqcXT/sUU3W
5jAFzw36lD42DCq0j/nr2bD4y+Mfz4260H2EDwFtTojhDZQwBGcNRMH/8TwsuuHzFU259aYSBXPU
z7c1GiB+kGKhk/caG+6p175DzFsFvd58eg1Ue4Fq3F4llvHmmfaxypZZa09buzNGR8bYa/d5lJDL
kSOJRQaimp4DTyuPDmbSGzkgy3ezHrvfoJakGOQMzQGYvvsye/aDbJ/tmJiuVg0XURKeh92I3/ny
pMwLEfoynRe+du1hVEWyrfQ6+BbU2+tAw+03ejcXR00lwoXJ38f1hYCaXSk5b1zCgeCsk79ZF8uE
AJeORdTlb7Mrpr0OFXybtV33mZTTSnZQDPh5ePdld4gvVU+ei/mUfFRjQd5u2DU8hGAgTjYKmL5s
UKxm6/Gr+d65hrlzkSrdiWRU3guTT355JhJ3lT8LNyWFC+IHj+Tq+nYVGKuvwLuET7aCQ02wmAjL
EXUM4odA0mc72+FunMt6jwvJ9DYX+Kwsb3SSoauAAGZ2tmfFA4IX66uZJemVZNVrNeHgEYEn2Bdh
gm3YNfFN9ttCO4F4lk3qchGCkQ1a6DwrI+acy2paK7H1VC4XN2VvVxmxspHLZ+T1NLh/CXtsrgtq
mUXzrkD3Zy0HyV496N2J7eRZluyx83DdGFiGi0Lfsc3VjjCoVg6omNfUVJTHJCzvtKAP30en4M2B
7HmNRda1BsxJzcaNbLWzMPUVUncHGXwESforLV31IkvLjDooitd8mRF5OoTViV9aFc/9hyyeCvwm
IYWcwJ66p87q2Z321ajvB6e715cGuG6QyH5rVsZyz4++fZjLGA87cFnuKbD0f24nYeOyM49/h9q3
wQwR++76jCCYZyRr4Yh27bJG7ipDNZM1dow7vXeNSwPf5GmuVXE2MvX+q3OukPAbu8y/lnXihTA0
qxanm2WyJseHVI0f08hLn0iNE/AX3s/OTmnTOzfb6G3Dv5l8UGMWf3Vlq21Aoqsb8M4GSlx2/J6G
ir3JFK/A2IZiNSDJHoikPMniaOh7MGjsoorAes7nclNMefIeippMxmLqxUY6ecctwd3VavDVGqdj
4qPYNB1ka686381C1PdyqBJuZkOFsZBW5QPBl1f5nCw3q6N8UdkyP5Tx/35RsjUj+ihflILCJ5uF
pNoF06yeJMrzivdcijkJ8FXASeYqFiC7XGUEfkOGhkpAgH3p5EgxgdtE105yzmjpZGXZ7FdtuOFI
vwaWFD+DA5lfDdDuSQs7WJbUoWCLhhq7LLmacTBmNbmW0nI6GWExPMi2oPXu0ety72VJD9XnCmnJ
awlU5Xs3OtpFtuVh9kMTVnRVDVdxmCc3Yg7n6yPUOl3x3QhOUhscgdV6lXsTgJDlxQVdgWaBlrp3
sjVnnV9pmUmeRrbi/853KgVp24Xqq+146TpTz61dJwdSY8XLbDvxLlFUzZfFMFXbs1sHH45qR/wX
41MaTqiNyUa15VGF0XjHvFGKlzHpi20eE6KXrUNgZKdm4hftOrZFJ8VNX2TXLEeqnEA9G/floaIb
+g2ODynZdybyUGA4gv5P66G5pAbWAmmSaT759eZiVfj8AsrhNhZgLCYcG7bXykp4NFWN9hBnvXkg
9DBhCbfMoQIEyYzsox7EYZzBqCOOmD9r3pBdqkhcVEVTCsCiMwc2zcBOaGm1oqa9CyYQZ0FWFc+y
DqOrb1amA8RaqiJvwDR+OQhNcoJJg7WgFw2/vowfNaBTgcDcURblCL3ciqRXn2SNJtjrTVaabGWb
mJLhgTDItbvsMYwYXnclkSRZdAl7ItzfP83O+A2pnPYkq1sFWCP/oP1RFsOmMmEaQReQRXkZav3F
aNP0LJ/kzdArIlYvKEu8UHlRLR/vDZ9/lPRhMEd1Y6hdv+GXptrmbeH4cmBfaMrT8PP61zaVN/sT
ZHNgecwyx4Z+n6TxThdT/iy7WzmJWV2d9a+X74YmZyDr3Uvwm1rDF4WPH65xdkLZ2zGMh8RZkNmK
e7xVybtkdLYg+cazLF2rMNwgbTiOOwi1X8PR+TeAjk/9GqWDgyhHZ5Oa8BwmULAPfexm10vQuIvh
QnD0ugKZmaxB7m4c869+htcN287B2M8TZeQPSaidyWe3Z5CAmZ+MqfgrOMgw861dNfv/tV2OZ2nO
OPylxZYsl+NXpIjuuhZuvnRHvxWliM6tCHUI+ZmlMzRFOrP9fr21yrENsEy/9tTx4JLBum8M7ZdM
CduuQKKtru2dTAmzaztPGBE8texCZa8gdl6nAb3iMBu87dVDSdde+y5qHz3Tqx5TI32TSJgyDt2t
U5betmPpJCW7mmxolZCMi91NZytV6uwkOLYkSSRKUED/dJEaW8koKh8pnHEzDUUyrRwvf0D3MD5I
gNS1TsKk7LFt/Ku5G57fAETKEQV0W3V50xBSFrMJZDeHOIPun/EqW7EYw+AYX4c0GcLtGBKnK5UB
NU1NL9SzSLyNRnbswVguE+oXD2FW/pj0OjnKkqx3O/1rqKyTF9VWRn/i0HZvGWgdR4hT301O079Y
Sdds2ko022EpmormHOw4jNaytTBj776qzaNslFVl3/ueoWqPsoRfDvK8U1bc4cH++2yqto3C2n7E
Kbt9UpJzp+fDo7bYnw8ZKXQvaNWVbJN1dqhgYxUNBISW/rLOS85t3emnPs4ut4H2NKorWfxjoJFb
pMUZBB9sIEwxfz1JDoizPNgXuuuml5x9AqILGiGs0NkrSq7f5cFg/1937PC3mhOA/mqJHhFJI0qx
sBCABwxVb51kqRsV6w5jjO+yJC9A/qd1jNP5zsgGhLp7N3zqiacug+U0QdQqy7c78vsmQXV7mbEV
lnUaBkU82QKQVJrjATm/6fJPipG19k1hu0ig8vbJS1zXd6lhKGdZmgZ4tOOgvclS7Qz9qS7ceZeS
OTtFocBRcrkk/95Zkdft2qT6lD1SrfrqIYtTmq4ts4yxJTRbJGghAc1Y1q481LIvQ5V69+rSkC0N
hQmYFUFYaPrF4N1DNv4aAdv111zq0HWs9NAvEAVDm81HE/XLWW+esgWm4PDTvm9Kwiiyg6wbFjEg
BSzsdVBTKOaj421z52xb49pO9AiwdG5e5GXwRmzY8NDd9hgqcaCnQbgL0HlaWkz4i6NBSE32k62A
C196XNn2Ulkr92wsUWz3TgpreRoa+yvZIMtLqxKEf4H5hH8v8BLKvUF/vt2FyiT8cqlTQlrNxPu9
9dZvLKwTZjc/xDBUnwRnSYfw8V/Iu+pPFdlIWV/jQU/YrCn36hhVn4JjUjaW9lvfseFBgpMj91J/
G57jUnNXA81+aHUUa2Z8nN45SCCAvtzVS528k3WyVfYb+lr82ep6w9fYog7qtTcIfafMBiS5ViCS
hBL/EQDKRlbd6uVdYbfhuXPNZudZyfxipsFZwaTj7+UGyOQgbzCFv9Y4NU6+VyvygE+iiztxVGrt
IQ04Q0Tyk5O3jTdj1uNOAwESPlN7ucgGY9bF0ftnhMtferlSgRyMW8B4GLOvF2O7G9xKe+GjVHZD
Gua+LKYNSGOLsM1KFpsx4ZjGTiGsI71bG4q+HYY4BjvEUA+E46rim3entIb2Iieu44rA6lIUNhN7
ObH2gAgvOsGT+4DA2KYU+njxFnJQMmIRqlqh38N6IpUdtKbxjmIYkoZJVq41LzXfFTsnWqvkFTy3
ynivy+Zzsoz0IST++fIfgxRtUv280O1zjq22osQJeyU/DEFd8o3xI3kzzD4rlr23DdvaZoqe7yYw
3sTHWXxl0WhMTlbL4iuLLX6q6zkT1eM0peZRTz1ljQzU9KEimrTuOys7EXLp38Gk5SaeCbKXKE0F
upk3fnguor0IPmUno1dkLzn4v3oZClyQXLMF0ZCkfzeVs5yhbLuvx8riH4+lV5MOxbZSBs0nf5hd
bpfYQA+uVM+3mkxjHV+ByVrXtVWeZAPuIvkF8nt3UhH2/cgzvsusM6+4hNn7bKqsbULm86OvGz9d
MEuxg4lBWLbuKUYJ9n7ssTy/gpkYGdRx8ppW7ddILciuI2WH9N+RlZ4Z15ES7YTF5ONUtPsIr4rv
Tb4bEaz6VeNEuarK3n61UOnYFP0QnetKSe5qZdS3nmUXz0RayG05vflXN3crOSopps9OzNF7SzDe
B1UmLsIktapZxO8gwSZPcROIdZil1Y9ocFF5IHOWBKyoStl8zJFXodnSiHvkIvuDWxefbPozvxpN
YlEYL6H3NLnf2HCCqe2iX4vRSQLr7TPPNGcdFFb0oLWBvnfdxN4XhkaSCPw9Nr3D+GnaBTY2rK2a
Enx2LAidZnmXoNKKlx4KwbrEI2SveUXxopKqgu7pzevSFOXLMA3qfYtbIt+74kX2sEZ3H85T+iCr
7Npr1rHrioPsP4e9tasyLfVlK0H89oI82qN8lKxyxehjtdM9ylIrDA++ET4mcu4oqpWtjacy0rC8
GDs0CkCw5TfZdyyy+pJFFozvSDEw04myF0JXlz7Ni29GBEbaRNLnWLsu2NoZUkejFd+mYELNszP5
p8DL46NUf8juigY2aXTZ2MsiugxO0Q6fhdFVe5z1mq2sxsfUb804g0uR6YdCF9VGTtor1rHgy/hi
5y2UPMM8gCFLnpLCxLfHBNzdOD3+VEUfsBRWrNVEk5/KFpSRmHpIXvmQrO2w7vaoeCkkSJfy/+Pg
61TL0/5zAi3EBTRuC9RXFsWGFmY/ehavsYYYWaeV1krW59o4+2U4GNdudT7+1q1109+72WyWDir7
5PMUSUtwkoh/R0nrrRpHwy+hnc13FefdHD3oN1X1xL1tV2I1Lz+i7A/6nQc3YyOLdmWRhydQcJLF
wHjtQ7t9E0ZtXsYsTEhjMllvW5CJOyQO435lk/P/Cza7r+o5wQmATXex5nnfTAM3OawT1SfEWvrt
mLTKXeBV3R3kbndrRKXyGE8Ivgk43t+svrvocvycIAM1RPXfZY5Fxei0AwqteA+XgZdfnHLqDshY
T/s4aNr7bFJQFcaK5I0E0c8s7sWvUN1busHrqDT91U3dETcavnvKQjKL40rbwQzojq2YcWvtc2sT
of35oi4/FJzexx+K3aBlTUwMv8h+nxhqsJ+UOvTbRjde86h192VFEEIWJyBl+0RJ4msRk1Njr3tN
ci0OId/SDOszXy1i8zVVR7LlRp6zvlJsrXikaBfXzg7p6n2FkeK11a7Ddu8QEbqOFYXDPi8VWA0u
Y0ub7Ekzadg/Lq8Kek+GbZzSX1szCyJp56qoUC6tnldG+1BTpmtr6gXKLuw19do6p3GwI8UOGWOZ
uXZIhGAJblxbLQ2nZ0tHcFxOJSLV2KktOqqyyNqm7eauQbZgGZuPw7zTrQDTlOW5Wq+PO+zboGpN
zaFxy3YfTPkr3kPjuIJl2ZzlhY/36y427p1mHk9/9pDdBJTXFYm8dCeLTYnJcC4sTJMW+8jM1N2z
N7fgjMrgnsXXcBBHsaNtFSJ+KitlP3kJi/iHE4EslSXZaCvoT3bZsI2X8beucUosKo3Jhd3q5F2r
qy96jqXpbe4GZ9Y7V1jHJgpY8WS3IIZzW6GV48uJtYwfn1UEezyDZX13e1hQYD9SKcVDwoH8t+dD
4WgQOcrjjex7e5ijJwfLbcrTrb4LleyIdvWbfPJt7ijX3TWBMe06h/McOBpU0cVuRV6UCKcV4eGS
PS2ssn+q01RY7UqWdawy/r21SKWh34LkgKFkvgrA4nS9lV3bMlVWosWPT7b8L9O1abTTg5DUwvLI
aZnHDjtORbJsToqLxIinb7TYZW+GDq43aN6hCvkvl0XbShzOTaI4q5YXvtV4uMl6bXSNQ1WrbGMB
X31oDVQwuwHuDMrZfM2IBsj6JPPGwyxGyIFycmx5yJGAKyQGwoZWIxUgL2Ube6d6uchi21rVVg0g
isu6oapIUpPjL1eqrppEpmLnHDutc07Sxu88Y75jETaJjS0NduD0GwJfrCtJzj5bdpQtWoRt49Jb
LGNv9fLOC7SvYbJ4HVuH1tEs0Fz9UaXNbpp05QSkIXXN7CwvkxkhWLVc5J2si0gY+eCg6/UfDUiN
Q0BcxsrOsdLvJrUsjn/Uyx5yKGnyYFuzXb4+8b8eJsdqtfeDAOISmSP0mw7BtFUXe8RpuYDr+rqU
0kAxhVZysEN1U8virc9ghOpa9ZRhpzdOvLI0K8JQug4PTpmlu0GE6VsUJI+SUjI3Qcy/Rft7Dw8w
+v/eI1Cq1p/mFnlYDwVRr2sJXrVhftJVZ2MaeO3eqpw0RhzhVr6NqPWk2xtFdYYek51k/bWzM6mO
32c42lld1z6gNQ+zxcSxYyR24pHuq509tlTFqpqs9uFaWebNDkDfIuRKXbFcmjqNNpyxVV9Oc23Q
HPxjEtS0Z3WxcVq8nUZlUtdpGnTrW13sCse5lgvp3XRr0jTkVFdypKz8rV2WmwYtjD+m+8+O4/IK
ZIu8yBltzf2quxX51rGwyz5uXuEIs00goPkeGZdxVYZTeR5xYySzU1TqXQU3RTUERdnSBY3e+WFb
w63kU97KSru2F1OQyYj9pEb71BiapypS+S3RI+fgegnhkqFOHnX3Q7bJGhCn8d4h8ri+1dkWPh5R
DptOS6z6SYAVeCqeZHd5SQ2PbbvqOtdnyDpTqDGiIaLZ64U77LVMBQOTZemZYFx6boh97AUqEFVQ
aAP/uy5X2SL7gOVswWP36DgvvWUD3EltW/QGkmFZqh8LK+mblyDD8NeqsMLz3PA5s6LxU8vArNdW
1pKHrjClS0MAEnkzHacKUj0bx/ABIU0MGhUYmAlH59WQmdPfEO3XkFCGcJV2A1gjwwOzZCIokEbd
ixKQxOuNGukOB+ltNU3ig7Lsu+AuFRtjnMaXsgFMHtko62tucrjOhNEpwZUAwceOr1+a5ZdgzhBR
bcs7w9LJ4zpTWpId+qcs7+SliZpibzYGYk9heLb/vRBag/s+8rOWRa6+U93mUzbe6v/oO4+VWLBt
/znHbahI3P6IJ99Gzn2rl3e3url0o1OEbPbyCv540q1OvphkRnrZxYXw365ubka7ys4R2gqt5oww
LEb1TmhsRzdrNnU8g9/PHj0HIqdStO5LmesPJfZL9yqJ1Jem0+bV7LTpXT9k3sscdI1P3MXhPaDV
bAZ7a7D93+hL0Vu8dGcFCI6cKe5rDd8Y8V02WkgFPQV8Xdhzn+rEKrFhC/mq473ONVjkbMlAgWWQ
ZXmLTPpwBNG68D5G7zUL8PlOx+EiS1A5n7NcHe6vJWES2HLHh2vJdvbZXKiPsuQlREhsdANyw3kH
fw5teGjne3nRAcJu8sBQgShQl1fmV0MNohLLFdfdtKrV2TD8lxZEVVYhv1D72wwVOgH3cSh2eRph
Rv/vzJDjvU1ugL70MOGE7pSZG7TH7IcW0M2DWTjxfjIdmGV9CbRkuRhERc4Z1vN6wGmEXSl1nRHu
jHoe2Z5Skn3jyNRXtR1BV8fe56HDNClWxpMaTYOfEdn6gQpPpdk/apT2fDXJ9JOhlM5l6kmryYYK
tjm+nepnP1hwOOf2J4Qsdzc1bXHMMGtABPB2GwPPPpLWbeZ1HOrFsdVsvLtGJThg6UDMGUKlbdXl
i+iBgbPC1weCe+VLxgZnV2OF7cvWDHLhuR6yN4LRabvuhnnldlHzVC5JVVRm5pXl4OLYhx6mADCk
sBXpcvXYaMF8vST58HvxhzLbGUK/SnhHVAheynIXzIX4rSgb/qhLl36lm2NBK4doc7vht8Xa18CB
RiHIeEyZ2DhCrWHFRvGjZtUwYaqm+tH09os3qsZL0o3mPnHMYJuWffCuQCMYgdL8qGYkR/N+ai+x
mhnnkWznuqrH/H6MhNrswhAmWg7KCz2MIThoTYJXZKMHD/py4dRUXYaFyBYT7t+AgWWT3gy4xtAo
u7FE/yR8HR/lHPIi7AgQeLiFlgouTZgz3uZIGZrG9M0oS5Q2SaTjCtXFu6gHER70lrjE6Dhcikqg
+doENpEIircGsRQzswX6ZGDCdGtQbKs6KwA3nSpHOTdvnA8jDNBaFrVzZ0Msfh+6H/ZSHeABdeiW
4CBZgmoFgjnca3BdUcAaFNxRbeUEedjcDGFG4mdpkHWy1dI45iLWTh/gsNUaDcKVks3OvdeCEHcd
M/qhTulTU1XKSwm0a9/Mpr5Nq1z5yC1lLTtMOGz7XZWYJzkyyIHqSOsVbEaeMk0lv/tlBdFaKatd
YtzHtqXfE5EctmGm4CDyb528q2NRrZdwxnbyph4OISejfhpd/jEZKy9WneoXr3iRBaPgB2KVAfo7
jIXzt1NPXbJh351uTBh8/m1UtYwPjbJfNVPg7GSDfCkB2AcsfEJE5hdXbAcqvtI14m3C8/2+L7Vw
RUKfgHM9TzunapyN7OYGpAhs02PdXVr/v0dZfVS9dpgvKYbePyBO1D/ARkDqw8AnmUzS6VbfRTmJ
4nl2OQ7STTYkqaqeCLEe5CBZz9+L6EM7LCEux7gn202EfXDtd9VSP6SoTuzt0B1wfiphg3y/5pZv
TqPYfu+BrzNC0R4aHKP2ILOMe6tsvkbzjn6AHv5lhN1PpgvPV50/qQDoLNI0wsLFKQow9LxJA8qG
th/v8zRRfT3VAAM37nnSUFWTilRxr+9CNXLPsiTrlyrZy5tFsLsmfvW8APBn2uK5nPTgUcmeAAlD
eVkuM5ZMflyN0VYWgYsuNsrVtKviGWFLtzs1WjvdW3OGkCVZ9zWUqvkgGyNnnLa4MOcb2Yrf7XiX
5fjwyNY6Q9FrAsclG2UVTAugtuZ0L0tWQIwhaE4Bx5tc9xe/6XSx0+gBlPopgPS1LN78qq9GN7I8
Ln2aSmnX0tNaddwRbrQ2Pbsusp26gpEpW975WYHVw2FifJ2WkqxSdf0Nmdj0LPs3/MvusIln1Vl6
uMCIHnthEsBnMg8yBSIbIMV0bHT06II9FlvAkV+fMn2cVJvdoxmdyUupPi9oeETWTmdju+J383Gs
+xJwpZ6sp2zCb0/pcQnoPsLW8h6So82PzaMDtzudJrKtaebsTKLrW9fx7K1ZpB9lXCqA9G1lLUhP
7knHHhACjh69gB93DY7iN5dAt9mi0KzppoHGhTle5J1iATeqSgQcdZuPNVaGDPv2chE99tbEn1il
CcUSOWNJHtQAt+MmMH230IniJguSfO+Mj5O37Ig8pH1Dno8ExlQcDb2e1696BMsb+Ywj3/9xBYzt
rwKJvadSNcJD6GafXh9+F3Ho7YJI8/ZJoBDb4jjMKhnxXzS/WtGU7uwFzeA24yGuS/5W9HPcCJti
01pNyEk9lDARtwLZgyQAfV5pL52hffM03V2pIMJ8swuIdirOqjZIEKkTwJ8h7Nb9wLeHKEGO51SL
bReaIeqD56nIn5MnXOmzgABEImID6NmBeFqOjU+mYzMMHeuymsZ3I7DFlSjac0c4PiRi/3di5UjM
Vka7CQut2patkq0GE4CpnvZrdCUBOkWfmt3N39uq2+FfeGhm694oa/XOa8C2sjj1Gy+q85UWTb+C
7nudo77M2fcnUti8F80nKoO72Mvf+wwwiV52UHGLJx202mqoMZfXlfcwT9ZWXbGsVC32Y8L8nuYf
6H5tDd6Z3MM0b3SanyrbBN8y32ADVEcgx5xOMHtZmXFPyEBRhrU+5ykAK+ubHukzgG/2lF5UiDUd
PiGTbsqcBXbKMJuqyuQS2SCr55C8nZXgUTAW3Q606HdlyPOXLvhVIaG7g4T2qhAdZZ8wX8qRAFIW
LYJTY8riMTu+qukX8Jj8JXOFKhPhBSCSw880DuuLNhmYoaUvXd9rr4Zz7EFQrpVAvGjwQvwCZQN/
5DeAiKd5wF78Ys7jsRAqTlxJdhlaPJ80KDKbOeHDINHb7yLwpMcoPHhVu3F0zBODosYixxweOy2q
2Xy21S6yER3s++4B6Idv1tMACtk8aoWrrNQoykDadc/OXJCwnIrZ74K8Pop4ONQd2FyklkjNAl9X
OnU/DHDMCjMH+AquC9l6sv2Rg4VKSZqo7XCL63FliAL74jrAnHHNEV1l79ouQjszUtc2CEiB9MJ+
nuExmFgArbQg144cy9310Cls3YP6QAx7ZVbtBIpDPcaegB9eVZG+qaaqOXYJwun38raC95aufmub
dZWKvLD7XaN2h6Ik0AU6klFyFk02XycI8QiKA32VjfOwg+yRw3Y26xVW7yM6GnNzFF6kb61OvVf1
sjoCJJ/5hkUudimcj/1mAmTS6dNP1iobmszsPTZiUZNnZ7Bi9QuPto64Qh6ug9LBgyp1/37Cz+kz
djnATU4VrXL9h247zyLoVjo5vUMIV3XjxP1fZcPHI7z5oTRtBHxLtJvJwBf5IpLde/d1mkToB2O8
aouXPJqrTdoBRK67n5mDZglAXQfZ1LLczErk3vd1cMhmV3kOEPgNpuhOM7rX3GqLLcoln22eKhsn
aPjwEHZE/ac/q7boSeGTqNaa4rmJ+m9hbbYoGUb2LrFJqJRDtw36Ol/zepO7LBt3XsQbkpVotuiZ
1Z+rgjdLS8VLNpDX1yuOLoHYJXG2nQko723RnLKsQNonKV6HUl2LxRsGn0psovBMI6OZbNsiONUl
qhIJX0ZV6x/KQPuIdIdQTVPfqZw31t3c9xuYi9ZR0RVBzD4xD6lA5KJuq19CK4oVntSGWv9CpSde
jWaMNXmTYpgaPra5oe1R6K3DzvJRQC6c5llNxVtlqtHKM0aOvm52iRw73NbGgL5wCDa19rKDrrFJ
SNzko629edUl7rR2mlPZpivXnuyV8HIM37PS3Rakey4dkMU6bNpLbnVEc5EjQUwNHlYrVDQpm+6V
mH68Er31YRQhjCxCTvdC9fZDiuaJ2xwLZfrpOehfWd6nNWTYfxrDISfztIoE6WIW53E9WcD5Ct1z
14Shxz0nr5TsGmo2aVbdxUPLb7A7mlvMM/RVtzh9Gqn2BqF7BLtan8zJ9fy47PHOSCCniiG+k5de
WPEd2dG7NKttqMN2Boy3f3YTCBZEllaZray6tv4VG9abNUx/1XpLDiwyT4Cx70pYiM5EHNG03cpH
B+G9wWx04+TpC7Li1mVkuV+1dVrvy7DJHrIJHJ4SdY+im1dml6WbjE2dr0PMQhQrxuFLG8DSZva6
03BWrnRhIAjkJvs6c8MTtjQBaj9GdDd7mXUI2KkdRZRox3gwYGhG+XxXxMmwzxFBPgENN3aaENO5
j7KQzSy0VuAx1bYfMEYk16RtyjhxHrI2jDZhfa46aD2msEmmYgCJdgZb4rzC5zBC/He9oCDXbaKS
NzeBxFtCWC+24WEXOIvqtWn2vWLjN5DH7mtL0n5dO1aH2n6ExnAHDMiYsGRCIl99nytOTlrVFx9K
RU7US9rxUFqm5UN5bVYtP5cfowXTJ4LX8gGtuAWcDPYBnCquf50wPljAcFaEqvUx2l2Hh69Q8da0
8M8gLvIRIoiy4md9+CCezoEtqfoPzQv6VQZK6sOzkEKyZrf+CAt+ItAxrD6gkI2IaiPxFirGEcNB
/YL+pEdAwgl8WYzFrF9yBRbRGH3MbVKu4SWZYLrDdluZI4usaR4jmzNxEJr9pUXE9dLwt96Nbr0F
cMZZmQXIL70MqmXqWGf22kSUvAdlrpWXNuEtG8x1b/MqkRhKkPIeBzSSEYXpQmOJgqLmAzQK2G+I
g549mtraBjK+VVWlwTil+e72KSlmtEHg+BfP5HSmbY+eiA9SyF7jhmWses1I/4etM2tuVcfa8C+i
inm4Bc927NhOss8+N9SeDmIGMfPrvwfS3enq+m5UlsDEsUFaWusdbrU1OP4kUmObkgL2Davf62Xq
4UmeDLu5uvZpPR26JgmvM/+LktgXMIvvWRyKVxKpnY8mFUuWVNQbUugo+hXzq21OLNilnAISCaDr
UO6mMMVOVu2TLoDM0O6MxQS1K5IARnx6s4euPHozTqtIO+LBUs1/l12Jz0g572tc+bZT5X0ADt50
ckggvvD8hzOI36l2Bf+KDTYEw+F2Bq3t2NswjSM/zEi0NhIdHMHLXZJAGRIhGl/akL3aSnrVl6k7
ykhc2XknNx3aoQo6bCzcAuIDCQG0WEMr6Lzc8dW8pBDJ8tAmof0YKo+kupXvms6o/KEkqVF6kbtJ
MYDzGyrL2yau7M3kyv6EUIf9kggt4aabwS00pMs0kwm1IIS+OWVyKYwakK5xmZCm2/bWlJzhdtR7
An+LT3ZDN60+aChmCKUJzy2PKuJQ1S/TmTuM2IR16JGiieOEFPLkaNu2Dct9GYksMJP3xtbq12ga
dZ+M2t/M3lSYBzGdCsvvp77y4yZSbnbVdNfRHhW/oFz/0ohBBGg284+r3inGeqMoSfOkrXwl2w24
oQP4U0oUKAsLA21H01CmR/PSR5TWVbX0Cr1xxy0xXtuGaiM2it4pCl0cU3P3BSH3fR8pmd+76s0k
obM17GnytVY5tV75LoTtXIpW+SNHfqjR0owXs6qLbTOlvxsD/I5EVBznnNeyk8kl64fRV5LJ8Udc
BlrWfVQhWFZUOz9h5B1upxD3INHDlO7CENM1pDuEo/wxR3M4myHwrbGKg7gbraAR3CddpecnRfRQ
QA0So9NYHt2pxxnELesLmmNXVbKlMoCKGFgi6lhuAJYlIhO5fZajh6PLSPCkyb7ZQ7LdxqMCZa0W
8yG3sgZoZfXWNuVdUQG8IbDd7J2m+a6JTA8MqZk8YRkPn2fe5m6EJTdHRzfCtWjJiXZ9nG6RgyaC
j7Rpo7L7qLxYnOAoqVSv5r+bxgArR1iw4aGAQ4HPejCPI+5Dnfc9CwvTb52eXAcyTWOGNnRj3yiV
jtcRkCGaRc0uc6MPB7Ga7ejpuJmKbDuPkc1muOcL6nuxs6NQ3Qon+8AQaNzUpMy2SK6q2ywGTVgq
EUIrenUpRvSwmpAlKrdNw3eQhNspSe8EbZ60gQjjPTm47JQivWurun0mxr9gdtkiY568Gpqm7Cse
JD+cXjMAHEOeiHvDfjayKDQbLnUTAa+krRt2rKrUifTZ2VVGNO7zytY2CQAbX7jIySa3SIwW4U3T
BzkIyY3lpPfYE2fbcuW2RSKXunWu7nroeIfZUT0Yv4icMIdDpenTfNch/D53domcV4IXA3rqu3BS
t43jSh+6crYLPYuZJBTRFpWn7xq6O9u6a4anlpMWymHf1LqO1Zfn4VlqIPxVh8m4wfzxyU/lkmNx
f5D+zHZCweliMjZOBkYmIikHWt+ROJpIBO30MAfmM4qPmPwMPNdAARsIqL2VQU9IsastFMxrlCBA
h5fto86gcBkUAj1q/nIEQZ+N5uSrRNJmhzUY889PZBaGs0iyuxLWc9CrWvgiGuO7bVKHn/vqlHSp
OBYT07WpAOcqqWZUztlhlwn19Iz37kbDhS6oaw1FpDKEOheCU0qbU6sXgLzGDE3HqPZDBFb3qsKe
pa8t+dlYMygIs8yxRrKte+il8w6OJmYYKYTUblbYqY95AhDAq49YXnancRD9aX311US22Z3yBOgU
nBpWaod0O/j2/VRk7p4ftzoZmVqdbPJdu3YurxNivyckkeZTkrNp8+AlBevV3JZiQJeN+5oCIzI0
Z7IXrk+q/yo0T57SuviQbk4CpTAHeZjjnC2yB6vZzSZkibvpNBgdWuZOgxeureW5b1mos+iFeeyV
xRCv2o/TXJxYRQo2QWO4tbryw45BBbR9VHJ9Ui0NPru5WQZKXMbspdzwtDaEr8ShcXq1SLvvQkWV
p7mT6GUN1l4yHZ6kmoJdjAlL/VqWb0na/mraovv8rtZX69cUzxba51M4uyi/dGIfLm6U6z5jfeUu
3cWaj997I6ti5EPT2GM4nOzoHVJTxUS31ZD6Z3dBVdZzkg+jiAotaNQ6PbbtTMF93mhDetcUL8HN
nn+M4puFDCVKEETwTROGAZPU8gHqW18211RhukBCN4jTKcz9WA3D/ZzVh6GpEVYocEVM4uPQwktU
CNaAwY7Gaf0EiHlQF3bmd8p2FX4VhjsH68tGiyu2v6Hhxy0gSqRCoH+/lYXH1mowyddgSHUC6KCf
BBzzoHLgsdU/3Tn7Sd7F5ZsN0ZDrdctld0wfDyxsUGNxXH+rSh/Lk1yatbs2JmIe3ObLT/n/HQ4x
ov+vswfHa3bTIEguFnutGgLMlr+zOemCxkQVbmsrJgIjRXro69yjqMMJUYX/d+kmiKVPvvQk+Ezh
1EDuaHoQf7vpt8BTggrgqCntJcy6+JgpOXLutw6bwF0X9/cirC4p88AJlWwc0qr8B3JyEYnyBppW
h8fsrN8atOFJhyvu1kml4gOMppwQJfMjrPOCuXvOd9oQ3R2qYmH+xHf9Xaquse+XNIFqWflpjJCJ
lFI/TxrWNnuICM6zkzzDXu+Cl8zLN2+lQWI/UEQQKfvhqJR2yqPjTlcxIchmOUpD1ESe0UO8oe6z
U6gKdLlbhbAKMtaZr+aIFoxi+TNVZ18ZAWm5hu6nXmQ+UTwqqio9eeX8mx8bfxpAq0dzKPDW1JN2
E1Mi04fWuw5iNvYklStYY0HCFmJjyaa8qTmkxp5tVCCyKvG7LCpvVkLFGSErRPuLPUT7eUMVxuMs
BJ+NEWVbPG50d07/AvUvz2GRmAGWyMWmUeb6kiKcYWil8lExze6cUbrHDF+iO96Z1KStuf01pmLv
zC3e8635dBxR7nkEikNIHv2jLEIUExLlRxeaVYA8bQ9iVGRXRWXf03j9tspi8SOq4ncySQEO3Ob3
PhJ3BFGdP7kgn8a6oBeKfctCwpciSmpfqti2mY39k8y8Sy6AOcpR2+5AsuRBaRCOS1dDtCJbsimj
Jj3qKM5vnNycD6iYzvuZ0sEGlKaxmZW22RI+bspqSPZqveQ7PDJSBZnWVnT2FaA/doWifxTwSYyk
jL+HSmXDBKeYoD/TSi0X8kq8VQ17fjSD+r1ttL+Koa1RJ4cwSbWfOgxeLYmbeOgADcUGzeX0LpI0
h9yaTkxS23bKs3OdV8PZWrJ3E1DfwZD1weul8o719VZ4BilVGHubsMu2Y5RE7yAFfwqMpl5MqStv
hmop2Geow9btcpCNVhnvMjm63yX5a+m5YOubcDqT+Iw2mYmcUk8F+YAi/8ZFyf1H4w1G4KSOdmMH
YBxlFTf7Bu7ZMzZbWO9Uwv9I5IMtL/ktMSQmntaMu1dm1eI9Yh48oxd3ow5JbSii+JVVf5AViKmR
xpU/S9t7gjYOd1HsQBiuZzy25nS+kWL4PentcZ5E+xya1r13CFvEBXhmjKblHiVwpqO1/p3xYU9r
zTullpb5X/3Pw+uZ6+DaX5v19K93f439v5dYD9tzuM7ziJUpx4jMJ+yPxdT482U5YHe89tdX63rT
xyonrf3/evl1/Ov0dWxt/mdsvc46NmltsTHUavTZ22VovxVFxaK6vFQdQhjSqf8eNXqTgGA5nilA
drf4sf2r//nWz1ZMlAEVS9lFqahPa1Mty+xgloiPrX2zmf7dR72aKLJPLuWkRw9LU3kc3NwIABFF
j3Wsym1m98Qc9uvY2qhw09V4CC+fQ7mdvkZMY19vanFuPJqo+X+OrQeKZpbUdxat4+Xin2OJ0via
1qvHrzF2nAFi9satNDNtG7tVtLcqpMZLpbauamWq1zD3Ypa+sf0hXe0jB4j81FVlPM2hyLc2BkT3
cprZPkWTj8Rb+T0GcbFPMIA8UBiBtQw7EZO9jaZ7/aaXGbmUsHixy765mEm2d1ljzzh5EiLNaXaE
ObZP2fKfCyRb94i7vBcyc67QD9WtwraLaSWyX4Z2TIjw1Zd0bE+IoeRn3HsFljoAuUFRzVvD02xM
T3L048r5h3CQneSL9p4k9F+KVqrf0VsrNmKwi606a6+Umzu2mB0yjWU6Bg3qhntTllR6VASZNB2i
HKH3Ju179b12BgCjbbqwKcgkZfhDYUEVGX8l1W+j6Rp2ygAau8j6mAez2uRw5x5ZjEhBNZY/yeVP
53VIRnp39bL8uPbWBqJwtGugfm/W89exttPfPauXl7XXx+VMhWl8advJA6fWik2Zp8OjEGEBDTYe
tko0DI91LC4JdgFHXdeehyvnOa7zP8jQ/OuEeUSqmqwkGJTlGmuT6//EgyXu62W8ao6PKtaF/tcJ
fYfdg6nI7LiO1Ty3l1YJr15DDX8qN+glRq/anKuYeKbTznGjJT3BtL2ORVZ8zwsqqOuQVfagbrPy
1zqvr0PxME+BWmn6fu0mU1M+JrLin1cosMDWASqtmNcV5Aoc9DWpEueQNMyvSLb8G3T7eUozE59r
4bev8f89jxR/ARzS0Hfr9b5O7LX4OVKNY2eTDwEKTuULkoHm0RgX/Zw6Hv11bG36Ui1f2qWJEgU4
pz7Ni+YT1Jz/HPg6WUtn51Dp6uvX0PpqysLy5WvMTfI/qieJfmTs+a5skpdSp2QsMOv9fPU1Zist
IALpndYzFCpMn6cVUZ0dFB0wTKujOp5UJmYoat6+RySCtiExw27taqLMcUPo4F07VvMuwnAB+Sy5
wuXkeBD5IRECUPXSHURX4RgMzgSpJvZewn43vAx8W2mSYV66JkX1g96A3G+Hzn4fCzkchELEth7N
xiY9tLKaNpEJV75vbecUSoISOyU7pyqaQCQts9+cvmAL5omPtWflWvpc6gRrL3ZD+80wLVSS2vy+
DpVdRDSRV/Nl7YKYMgM8HL/X6Dxs9LH23qy4V5AEi5Wt5Xnum0ZodFALgrq1WyL1gv4aQc56ssF0
8QqD4bweDEF0vH3Tua37YJgMnquqelWXi6Yt4W7recVlPRFbYmK6qcMZCeNCfx0bWHm2okGFymN/
78VVD4mGJW9cF7Z1bXJ1JyTduZRx2h66SGDY+nxwsmYnnD4D+xnF+wK1kLdouFeVzHeegjF0Niy6
l4P9JElgUfzVum0JKutdSXuyU5n6rYtSVvepyN8tbZyI85nlMI3JiMUN5zzH0J3REc3ee2Wk2OKF
H8hBY8ExIv7sdeZ+7dXVIN8c48jsGG9tvCwdUEEnR9c96FspUtRFKN6bkUxWVlOSgkajH7QicgJB
TWDJ8jlBD9JlG2dmtyONteTGXML5/Dl1RhGYeh4dPH2D+Kj7ai9+MGujZwfDVG5GIb91uoIVj1tP
Nz40MhzlSL46Y++iGNAiE4rHQWRXUA11NARRzSp/tEX/Goa1+oaT4Yq48aXphc+cvFZaE6urSs33
M2mgi5ZmfSWWGMMuzZeoiLLPIW0M45Ni9I+kyX5VtmscGmwsrsJCH24ixD3ndf4XsXfzyzXFtR9z
7Q82G7vUayw2S7dmmn0C8oIadtsCl7BS30Nc+Vu04K9FIf0Ib4x3M2mOMUDeX1qOMJzymmFj8tDt
8owyb7ErNfK0hZIUW3dIKore8TeCvnrfuxAZROsJ9OnT9tXsS0kiwI5/SfFDjWZ77zXags4v3M2k
kiMsElFinO2StFVBxtqzfp+ToXgbumRhF2bitHazGr1RQBMXmPf2a9hN1KG6oYarYYyvsTQXflnS
7EAFJ4emRiPEUooDdk+YOGS2PJD0k1tzoZWzMzcehP78+ZkaJAWKDSCobaJQ6KeolfmJ3sYkb2zf
1O+4Dj6imRnIYKrdRaFe4vZdgPpStOpdd1o0a/PibrFbe+9nV7u3jb5bjyF96p07PLT90f7dMTm/
m8LxnnmFPD8WGe+9ZUy4aGPCvBwbEYIj14yr6dJT0Vt81D2Z+6XXUyx+FDjxrj30gKtH46U7EVbW
e1vWmO0W+X491nmWendCefjsVWZ9b4f5aKqpiqyFfkjrbL7mS9Oqw3lOWp10Db2qa/pd7yo2Wka6
fR11zWHPO+U+GR00A9ZBYzmSWKwx05Sfc13aV3XQOBpO7bw147hHsHbpr4fWhgImNk/9de18Xiqv
G4uiakkaNR/EYehz0pKNwDDNtaSAMIRy2Notlz9AEcDm3QvsmaoFcCK6Y6tz9uyq87ET09tndz2i
yao/xVZ6zbP+L7NMymNOxuva9/W/GhQwnS2+cnXwPwcG1RtfdD7K17mt4WiG34xa7QMgR1pkuUrc
kgwa9QTBADOMbkbqjjvRQ6bUMjW68SRBErD7ebosHkbr2HqeizXQbe26tfkK444sw/L+r/G5bpAv
kraCLmMkCeVCbSOmUMA4pSmStgBgDMVyyCqKyMtYbDJ7IgQUAeew27fcKt6rsBbXted5U7hAK3Ek
Xw4ObaLslcFO2EgX3ZtqF/qLje8HiJEW0Atn1MBS2Rw/146Q1JjQq58va1drgXJAxsv2a7eaiuQY
Dh7I4eWdyHjmt3mIP//wOmRbUxDLLHqsPSsfSLEOaKKs3Rjv961tLono5e3CtqoTXAzbX7uZ7liv
Egru2ls/Xxvph8zO5ev62fMF5zVaiYKf5vK5F2DRpGvVdu1WmMtzaxa43ayfzc6RQUoQglp669Xi
sH/NKlK8FJYprVlaoQZK3ciTTbGARPJUM1ebZXNQbSpDEeaf785YTn4SRc4PAMRnySs86XieGmv+
h7zFx0Qm9HvVQRehKC+e+Hyz1BMa+nh0VlcQHNmhKu3w1BqzOIehEh+oQxaHEhHPm54nHxnybL/b
yXmYE37tjlv9LvLSxnI5HU9ahamxm4C+IfcT/z5SiG/I4LMx0CI3uWZjkYDEiaIzJdJ9Ms5v9lwY
PnKcwDeqzH5p566c/bzWuL15Uvssv62NYtvZjWwoEtnhDweFx6BPYaC7Q009Lap7AFdAz+HQqWhs
drBYvHY8A5afj7Kpf2KbqRwtLZ/erK7mthtfNfzgP/Bd+1XMbkCBHuXuKtwJW/ypuzy9xUmMbm3m
KDto+upHZSUaQWu701zdfhf2npJY9s2Y52FnKHGydZXsHCneL8J19WTK+I8Zlz+7UZiUd2rnoIEY
pcrmYpyF0NgokwwFJsgPnjDSvweKRNlkuUCRaoqVDg92Wo/eRheUl2qAAI+y3JORTyj5YXreFgnm
L6gTUyXQvtVz5B0sj8onwPdsWwvkMU0HsNIAFr5p+vBi/e3C+r4OhfYw1OYEEb32qUJFO7UkI2Yh
d0niZSTfqxKbS8e4jePfOo4nxr1sbfcw5R3yhyMAZRmQZ1QOmkJdDU5TvYM7ryMPEhqnX0A91GtG
BmyDvpK9Kexi8ZGdjyyPSGza0fc6d+Vz1lm0GdJvDoV7wN2OIGNKo5ijuIxe8msqMF0cB7RzsVr8
Z4YGU7W6hxtg1ARWL9o7xVttb9WWOEVWQVY+rtxNVKjGB8jPn4OVVP+YqGBSC/oTd10N+VuQrC8r
xCGGtvNVROqOOPcND7XU4tcalMraW5vaarUdxHmSY8sZaxNWOkiX0TuHkFUeyKhowP6SA9iIbYIX
w63XTPU5UVrdejq17rVrIaR4zRO04JeDPejC52BAxh7t/rIOGbAP9k5s15vGTbWn1xstKE8AREtv
HdIMC8G3NktP6xuW1edosDITu8SHUgsXtc+qe04hkFYzru5rD0+qaJu5IRY6y8GRnQ316va09jxd
656xkoEQcJCkX8d0PEKOvVfYsGh4w9oQlOx4NLAXXd4Qucq0TetUBY3AGUTVyWunU31YDipLMw4k
/hRIA8f1DFLdwyksUYH6umTkZifEV9PPz5zHQxnE3vScEtIdk6XpzybEGq2Q4pTlgpWubJN/7NZG
V5rY6eEI+5ENvys8cd/IaQaTYY1YkxTGWzVWv0SK0MR6jBStGiBO6R1AjJpvtoafodJ7w3Y9tzD0
6FRjUxOsRweVSg/269Y+NF9Z7yvAMHLKT54ggoCKFj/WBnGUclunYblN/zOmT3HuR7WHeLetx48p
GkF5hR7a3+Y+E7HxdMvOeKazwqQPpuW4dhPF647aDDxkPUUbbOPJAjY5efx5ftFQRh5RaT3Yy9vr
SO6Au4cIosNtq5XOeaxNmjTMds0wHp0ocR4t2ujXMVGgmesA0Eozgh2NI81+PZmMoLijJceeJmyL
ANRvs+ULGrcAm/91Pdn9U+ZKuIXZDzAK25QHXDodi7um++yuY60pN1JjPVt7mJiW+7kGYPfZ1UPe
Nef7EODGbR0ajZlyXpeo2HrU0XMdm+bwpBU8GGtPtkp/aC1ZcgZ/dG16e7pVgENePodgQeJoNXi+
4RTxq+PymLdoZ9mTbvrUdqkUG0P0WBtPFXu1NObr2htDt7nG0t2XehanwdwsWWBZO/56tIxZ5TNL
J3XWpMnua8zw0j+eqrLo9VVz12JYZX8cvEXHRn2sDfcRCh491eqvsdAc3mWsjhcUfdRHH4XJRWr2
X18npOxTUN5omv3XmItdWTt+XrTpBwQrkBEKrNGeLnqcvLajl19ZA/MrJfRTDwnitPYwyrRVf33p
ZeKhtWZ7/K+x9W1WU/6UbRhttKrOAfkUzn1tXEmW0IEQAEOdsUpVAOlSi5HDJoWj+pRJWD3DtCK9
5iXxfh3L44JcZQLEXBRlFUx1qPrc++FxPdk08GgtUSk2TOA/lYodVsY0u426WD7lXD1aEoUv6L3K
Z5kicmsKJQxU6KB4PQxnpzN7vgAOCuBTGwqpIKU0Wz7VSSa3JnGP68F1CJ8xjeR94x21aaiukzme
bSl6fs/BeG/MoTp5o+xABU1R/iKjaltUW0Udqk3TOHKjWdEM8ChsdqZiOC99CkUj6cN0sR/b4uP2
rTHCEj58fwmr/sXqIxTbBTUpeAk/wy7ZWQLBg9Rip1MSAXiVVh/G2P49uwUINnlU+wjmhCLAdKu9
vmmJQYKG6KPw8BfSc38GJRyMsQKRNGQ1X6t94GNg15tg0FVlOIGYeNekE+8jFgQS3CqQdEDKfa+f
1RmtuVZTDIoLsJNcZZ+N+gf7LiYb0AubylCveZcdMaNWLnVXQY/tB/eY9xDgDOM9aYaE7Z/LPhm0
Z94L9znnlnaaqGiT72hJJhqlnxdTC2fKV0ecdFEnpnw74QbgVX3qtzNrJJvhF7W/a6LxXhcRvgkS
gz3VJrzHyLiYTaLuFIxR/DL+mOf5jYrQJm61alfarXvuc9xgSATw8quZBhTgbaM+I1r2DYTFiAtd
2+8qR+DjquvhtS9+cxlxQm7F8NF9HgLHNKjclop2yYlVc2tU70bGlYc6n88WgrORACSSK1gupjqc
vCk9NNogT7IL5Rb7yGHTOE50yVw5b9RW/xaN+AeAmOq20QxFQ52ruwX8417r5ruSxPUhR63xgkwi
uBLWlG3WOO2lKkuyJPoAf2sOg6ie+gtAgkMnEWRsZRoUstp7+egdC2OqNxlxA1srU/gGblqB7LuD
VS+IwKjTtuZgpzsAwj+RavqxmIkeTKrkAd9WHwCH6wLU2cjgcd/YjQJcL23bs0aLTgJwLbQk2LF3
Bqu9YcO2UX/WqT7BqzPleQBocFSWhIfR3NeIWlvCakIUbqOOOkgmEGYpUiQj4qFV3/X8R28r1yyD
54s4SpAld9DL/8yuUZ+ov6mshKlEc009TWWtPUwYHia3PeVeWw4p+BunDoxCxJeuqKNTNBJh5BrP
7yTw5cm6Crm9Ybl7q5yUldOjSeHE7xj1EmCm5FDtWsq9sKefrqm6l9FN24BUYCtIhX6CHfBWo7Zk
O8eoFzhCRJBptALTslIumZJvEAGKYEji301e4ZIdmwfW8j4FsYK8ldzxhf4jMyxiRtLwVB8w5Whr
65XEiO4noMs2YdI8PbeBY+Y2uL+pRnkUknkwUcxgHvomqDpyArJ4RdNUvfRxrF3apXFMDCsdSJhZ
4Qs9CrdmB1JPaDo7FMXpmHutZhulqRsAytrFZfRbofKAEkOMohCpjF+9NVQfLbLmLNqHrsDGznHh
NOkRNRB1hJ7qER6/RA1AnvnOjqQNqHvWlXnF1jz3cQN4zxJV8Ocda4FQbybIxbfRI8Eu9W6iKhw9
EFZh+WxrEEqh2oHDN5PLCPLSxzaLqIJNYZeqcHjMluT1nEU721vUZ+v+d+SGOQJlBvBGV88AMZgF
wMNwL2asGnUI836nQWVq/wyQBmNgv9vGA84nbYess+ObRasGCE2XW7XsQCh3CgYsmqogH4leTBSF
FBYq9znV02MUdnMh1ZgHczchipa3N9jLDzLNjW+hJ3/0Jh0UqB5aR8d2T0rYeyclDd2TteB06qT7
0bjepYqZZs1GYRrL6vowo7CEherfA0DUfd11f+N9YMAJtqOtUqXTy4BX0cUheVwuBOIo05+Z457B
P0xE2WPINzj8PbJrJ7sRAV9Kkq1udKHflJAo8qQmUdFGJlW3yjrUbl36Vmq3e6DrJaA4zwJ0w2Kw
g8x8cgqKUnqJ5hbSsc/K6lyyPKW2SZNkX02tue9l7f2VeW9wmTq1DX/NttzAeWct9RaIjPIrNvqg
sPLopI8R/oi12mzYqXuHHuDZ3gIHCu6EkpQSsnnrINw7VknSQzU3xIwv3mgNr9mARpFDDzGZdNua
0VuRK/b5q6mH0vns2kT+R1tCEcPm62qFxI7eYIFjdHOAnrXn7cIo9ALhob6mMfUFbJl9XY14FEPT
OM8yoWxK9PE7K/RtEaXTSZ2Rb0Io6q4l0R9rcYiCqnNBt3i9GdmdsRAvzSKeYxajdlFN2d6Hvp2u
bbLM3PS8KmrvMibUrWW2ryJHFUHm8DOCCTsqLfuPrs+IPKz4I810dA7N8tUyRns3FjH776UJ3ZfZ
6+ChtVqybbp75jTpSbA9OGWhE2+MEgIAbOz4bNnmXY8M2BveyB2F3eMA4or8XrIdFHmfMagkscfm
rFsEzrT8sGLA7KUiDVUYWKJpLV5XIDD/0ygd9aIebdPSwy7DEEhqhRVIjTH3WtIs+DU4yJ4vhQBl
1rd6iK0rhltwJDAD9eBYRz1orCkaJnacIe8lNXJBUPrIjVqeG3N6VcU8Qu0I7c2IKk0wLV1kCqag
N/mxzMwFaOaIDF5Jh/TkrIEu8szyDCLjMEwwUoArXTuzuyst/k+FmaQbHRPNOVgxc2Ih8Fvgz7bO
MBVwCmb3OmaaRijY5TeP0twpaeqPGbjRO14boA3LH2KIs3e1wCXGa3+7ZcjNvWYJnCVVIGednU7G
DeV4rvayNhNLGAArT9mE69logGOvVq2tAtgzBCkwycI8rZfBtfItllFxzJOKKXvsnA2G3cBDKCkA
givnoEQxLXZKm+fCDkymvJdBg9IrAQrgvzbs0oa/h+RI+JKQYD2ks/gQSMEhPrqbsJbbOM4IwX3B
GwHQ3qQavy76v5kSZL38h31Ne26HfC9HyTIJKjB1sLRWU0hCLTxOKY+O+F4WlfENCXkUOceHnkbW
IRuUx0wSYKG3qvvaXIwHkr/Vzjgk3iio1m+8ZPaOIrauCaW0INORVWrVAuE/A8S4fXZNfbpoWfI2
quxSRR0hoyigDC8mTXWIrk3a8PeAAn18KkBEuex2NgVvsFyV/SkckU3/dIOjPYHtukhjKxMbAZN5
Wltw9UXWN5sys71XWADOTZ3eZhB8rwZgBLuIml2dpN8qAgPkK2OglRXF1LU7Z3pOzFflADQVZZ92
riB+MjLgL9amiDojqKuyP8COKN86UzaHEbZIsHb11GnAG0sLv1CleSFc5v9pO3ujV9HvyVamfZlk
8xnhj9d+BuxtunZ6i5ByuUWNJqkMI4Xp9E62taRd7yto4EYEO0NJkZjL+XgLU8MdkAp2BEXGMvKd
ecy37KJvBnkOZvFNnt86AVjsR2G/YVrWHvMFM1MtuDoBwuJoOrd4wY1KY1KPACPEgiRdm0mPPxTF
CLfJf4bW8fX0fHns5KmK+F69Fjqdn5cZ7Qr0bHSQ05qso024m3CEPFjiLWlACoTPsYmyXQSd124N
uEXD+ESoHHVDPO8+dTVWjNCKG8pNNgxu4qDkvQhurAe6MIMkOf78P8bOa0lOZF3bV0QE3pyWr662
UsueEBqNhPeeq98PH1qL3v3P/LFPMtIBVZAkaV4zuU1wBy7Lmo8MVvklEpU32qrgkl0kmsysIMHC
4u8NdQHa1211FIRK5TwtkELGstld0QO3Dhq8HvxdomjLOgK5AVisI7sq3xwlPyRqgEPu32Y/gGJe
blyznFFiGz7R1hJ1PgpUUTLHOZuyi9SMnJY7gyxi8Of4djmJ1NJCddrZTpYe5FcmaE2zAYvw2eLq
dw4a9SwKI463h+Q+XMFw/uyW5zeakXPJUaOWPWAJErn/Eo2ZIrOlhfGdJLOsOoelouM/s/ymHNxn
gHfGRS4pPwPn5TCqBsRJ+uroleXfclw6BnDMl8e4PmHJFLxU7rPrYi2k0S1vLPXujNQKnkyAPlbs
r7QGaLfsUI9TOh5Vvf4heGAJBmDUXQ2/jvVUJEeyarAxI6qclD7ebY6y6b3ivEI1+N7DXDx6TcgT
tZEQPbVJ81GevZ24TwPrPqe5NujWrSFCb4+hO9tbxV3qMP1rQzTbtocGdlgHQt0EB3lc8jQkVuLx
mewkKq3ACnWffeVu5xV9foevowf6TKJLABGBtqGcK7ze6VuGZAaIAMwZq2GMQN9E5WgHRwqQyK6R
363ROe1BQ9nRRa43Ng1r1M0hbpMv86jfyZ1b7xLU0l1hpdNB7rXclaQtmP+3GuIrCwZAnokcITHJ
W5uDpCUwUhxDmi4Eoono49B9kAe/Nk25NVtrkJKalc9dBYb9ILdCfqTe19yfNij0PSvojHKt6q92
sQ1B7nK9v2bu9DPAK+OUMRqg1X3UqryFaRue8hmic6tPH/Sl65DPdhbbznkOZpDA2PHtVOicKOE2
6AlZSV78Pxd+8xskiu0VZHc91Nea69NDTQaH0t7QD9IFyPe9Q278YgPIGj+kcHnXm7vCKd68NW9A
Fe/voME2XhHBmpybkxHm2nyM3fC70mXqcbvDdIJ3uuNC6d46F7V/zjCxPMlv6f3qKbVn9YRGYz/v
myy8bwddAeax9EPLay1HSuxf87yunBEOCJODtIQ+Tk8MYZi6LA1BH5F2MuFYb81nqWBXMxVMfT8g
wXaRFjx21nCZcotpSXXMnQHjI3cBV/7rde0ivfohWGEvN4ArLICUre3N8YOrLwBGo7DrRd6G7m3p
lqUlSXLLK1j9WXokS5+do+9UA5iV9NkJFPpIqS/B9ra+aaJrVMrnyhsuXmPupSWsh2ArcFY+tw0b
BNIXMmFvzih0X7c3fGvLkifJYGmFat+fGkB659CJTlJmSmOXGtvx75ugpOWpSWw9RtJr9F25JN/l
rc22rGz7T9eDrRwb/Kl5DeDK7VLgMUUKyK23QTgvHw7dg2ga6ExUJ/2EDwX79IwL5IkPto4xqPOU
z+2Lw9iA+eG9zorFrBZ4bCcvOaCUoe5u1oJVncfyJR/c7mSaM0OJRlcPalCwdtMjMLNjg/ckvIMp
X+wizXmoD0FUPjmYF28PXq4qyfV12tKSuTWTd4cUQ9peeuwHpTFKUC/dtcT0BPqSGcN5krsvJynA
M05gVmh2vQ+tfi9vCax2ciX6Jndwja+5hYiSzFsmXIOPkOq+2cKlCLlhXaykV9bBoYbEC75hTPRP
UQ/cHRmTo9xjCeSxx8vwBKFc5shT+lc+6XdebGQndR5viVkiUOZ1F+lkNHrtFs5uiXruISyC9Qtg
tH9Dys+uckJ58hKjp28XNowdDX/Pg/eMWZy7Ypb9xP7o43l2yqVFbJ2BqqnOleO236e3o3boJ4j3
210sM4eeNFk+M5mbWQffgi4kpBJ4AV/BJRuMxD3kR6UKe2tQTgx0UUbNOq46ZjLYAq9bnSfXuU4A
c9jPPUOPRKM4svcZjmHr6GqdRUVaULDnpmtrJwyX+rE2EuMk55ff5dvReG31p9nI25NqGi/yVLdH
K7G8637GxhTtxqJA6R8K+Z8J2tZxKPLtl/Q6sGN6WuJIw/QBjP9Ry+wcdn6bDw8IspsXoGnVnbB2
hqir7mgLv8swy9bnK09i62O2B8MH+lcKPdOcvPpgQZBGFsMxcDgpeAlcevADCoHHklsmT0aadaCy
9mgBD/YLfEP+25lLha1H357k2qCX/n67CVupxKTK//9UjNVG2EsPW1cvP0aS61h8S0tszZwjbD8Y
0CLMIANdpbMvKh6LUkUuuw65JIrDJq/aGmVf+w+sfv1Qyu98M8pYjy1zdw8s4J4NQewx+NDL+JXN
EZau5TWZC+Rg9sFkfkdrhfXksE8uRROG6lGqr1F/+YJGgEG6IF3HcdJSZUS3BVveNGdsOWgoRWrA
xJZBmPydLVhRkpJ+M5Zdf305jzBxHsYCXbeeeAM8/WSzSzXv0est2IT6y5UfYtZ3uqurVxmWyaBO
YhKsp16GhZJkIwjN6wACyFZZqmxJiW3B9hi3vO0a746N8k8dQh30YfSZ0nF2AAHyi6TlzeOOJ0zj
l/L1x8+lVuwiZVDfDCPlEa4tb/4RQLS/SnONUNIFNL08g7DrkNyQlvLPUTl67aoA5TQXt0wP76kg
AUyRbQr3jhMiBA8p3Qq2OaAUSLDVk+Tg/xy0Or+uv35pySvZY3tn1vHM2pgl19Pzjv2T/753Eltr
SfR9Wg5az/qm1vsLvD9K0djYaO1XbUZqVvqVbfQgx/5T3lZFStdxtkS3QJ7HlpSYHPevZ30znZHa
UvHdpf4p791Z310pWDp8jObqLoTRt7zieDizV1HN61xVXngJWEqBnAmNiMn7ssy2BVvenOEJCv2O
OlVrEF0rSXcrJ9+qvimRqG8GIITYgl9btLws8p5sL8v2Uv1r3naYvHdS75/y/q+n8ud8IfcXMWi/
8eDi0MawdhkLy4drC9aZ7JZ+s1bxT9Xf5a3zieW06xXkPO/qrFcYEu9eU4bfaueFe+kaZA4qse0b
LX3IlpTYNiDbKr/Le5eUen6PYED/U6uRREgKGyIfLyd77wxvpQmvUcmV9MxSNtPqrMpOuld83Lp3
wFTQxre0Mi80cklLz89YKGBFycosd1068gOrnffSPbD6jyRrgzLwH7ra2mnYKmsI0rsU5QwJE/G3
wz91t1tTcGTSv9XZmsGW9665SFJKx6BJWbJwYXoN6mweOkdP573MfxMABiwXJeNr0A7RaX3j5aZs
wdqtbmm5Xf+alILt1ZVkwELKn+5b0u/OIHlzloCd0BJeo62zXwfWa7k8n+3IBq8SJm/Z1WJhxFhW
SN7MHLdqcqwEMjDYkhJ7V0860S3vzR+XkneHDF6lHGfjAVTgcw2VAtcAqcFKuaGB5Fg+XCWOeO1H
6br8LMmyi9yZMunz7DKrzq7JHOsiL/v2RNd3/81i5puhwlZVYvJ4o6JnRW+ttC5y5Q6iJ0YcIZOi
o5U9zF7JdgxqLtr0KK/ouk4pLWCc9bj5Ki/yn1WtWg2OWGezddKwOZjn2TVBIhiWOKQ1CeqG3crd
lvatQEH/LLR25aI77MwWBmR0yNvKh6VrwdnU/Ztwti02ACIV7Rq5q/Jc6gwqk14Vr2UMz0T45Pry
gOcW0Z12Xc98d/vlpr55ROvUdb3rMmeR6PqaR2xOzp45HeUuy2W3QH7AlpQb+y5vndVJyXsy51ZT
ire/pIehvrex1tthY4hVXJD7n7siHs8GQoBHHcYsSahnCJAWV3wmKbV09s4MB5mepdTzgHnqSYJ3
Ux18jLTsrC3nUJM6eyiDut1JrbnLxosyl+ZB7TNAesNQ7JqIV10CL3PNve0B8NTAFN2niXtSo9DK
j0gGYbjMzP7IqiSo4cm5NnrQPMHJYq8Z0ViI55mDe1Gs3qf++Log2j8EyMB+gH9TH1CNG1HlICl5
GYJHWcL2RD2iAhHbVfoh9hyUBc3uYYrRQnCALZx09vbPnuXPz2nV/ITveOlNrfw85iauWqn/PS8Z
ktf4wN/5gQpSPGtee2+2fnis1rOz6wdsOGgt6jjDsAuauv5Sz2B6mZKXn3Q1tfco6gCvipDtUovF
FsBkKXnOrQr9JlU9VEgEowxVguPGiLF6HJcSlpIwExhwFAgT7dwUdvk4T0n1KDEJsqJw0D3Lc4SF
WYS3ijg4lBXyQ/40fDPZPDu36iLll6mVgR0JShyHZQF45/rM3OIiRvVahfBp+BiJqigYHtqsABPk
tQPz4aZw70BqsL3msdjeovo19VP0PCwBRJfo2VeT78hqKlfJKjNMutFdRJWrQPjMsNitcYLnBjXs
Z5Wd0OdU0bT9NI4BMwgKYtsDWpXa3MscS1E8ZHfTMHSPWtJ5T/MS1BmwPZu2BbuaGltBqGfpXisd
XNEGdmfMCbO5cdTRhfF/TUk0P64p0Bwo/zq0ue34KrK8J1Rmon0Vtjt0T42jo1nmYZqaHI03wPSF
oZl3tgPUGVirdtBtPWl3WMEjg4EDeOmF5X0F1e6+WYItSfs8JwVrqAPSRjbctFK/y2czNfaaaWh3
EhRT8J/Moq+U/eTBcvfClMVmRA1eex/AqGuP/bdkyL8abKWDC4fuz7tlwmcGmQhaoahQiennX2x3
fgnzRP82NQloBQRxXoMxA3aNDtbTrLGXbE2JdavcvL/T+7i9pGlcPPIINCj/rfqhGRUaV5aaD6rR
v9aoBj24UfI02FUD9VWpP8Q9G0cOYo9HSUoBW6GfkF/Pj/W46zHu2E1L9VhLMeWLwXItx7GDTZaj
QLulzzi8OdjKvzvpbN7kVHVjao+OF14gh+HUmSGLduKDUx22X9AGye8wnJP1vLUxt09N1x5zFVmb
vY/Fch9kHzEqnFm0LxrmyrZ5g2jRfIB73j+ydHyVFEa77QdM6yBDZSNiTUsNyXOM8v1Bifuquuhx
4RoIUBvaDysWS1SBQXePflp/Xw8sK5cpaidS4KBkcUUGMwHNxq3QTaU9I7ap7SUptydL1eVT5YAJ
W+6PPY4AXaploBef7fH3+nfSJPfPdlHDOVvuH6rTIPKyycOfnjYzDibKKRKVoApmGO5bWlrb2CIh
+SZTiqWkg9xxGJ4AzoDAC4YduC4sFcqKTkmvv9Z1EF56ewjQeA+r72V5kvJ4COtTqqPaVM2Kw4K1
4uIWznrgtQmi4L5bgiFB98Q1/PObgr5PsZP5HPh2fITCEN/KMcPDcAkkJnkms2wsG2wU1WItavAb
/JeKcshaezu6GzEH/L8ckroD+ApVO78/TdsViNy+jI+lymrg/t2vk9pykako9eY+bRceBduOptXC
gEWR8iFaghyBiQdJTr6PYmHkD5DX1ZjF9aW4VFEu322VJIaD3o0PX8c+MgfHLqsqYVl5eGJMinLn
fLaA4qMsJaXvDpWkXLhFdfTiIAS+HipXe3NEppvHrgSg8b5g+VVTGUN2fJkL+2uKPSnIpdlNb+1U
pTd3jACcaChvdhn7jCq7FcekCLWPahkO965e/5WHmvpxsAv1ox7Wjx0d7CN70zBdEB3k69cb6H85
davfbKAln92MU7GZUz6kqBl8jirlC3zk4EkKzTJ48IvYfpYykMLHFELdh3ypOdafk0EzXzU/Kj5p
yVWq8M3JPqpNA/3yMazT6b4PtPRhXALE/fRhZyY1UbuZd/TZoPGWpNSBaMpGju/+UpMB91KXtUuY
S+nnzKvR0daMdi9Jo2+Gi4Fr6qE0LRTxd7bV9R+wsUK6yBr1YwSh8nPTY4ugwtc7L/zKz0DByoOd
+eZlxDLzubTHVyA03Ter/DG7jfvFUtz2LisjpJNsvfvWzAApVMfKnxHRQUs37H8Hjt1+A7KlH+YY
F3G78V81wGdo2LYDeE9icdgeZ6xh4Qv/Jwta5J/Cd3m65YCKzeb7cvDqI35tJQpzTvGaKZZ916Td
hOZ2X7zqMKY/YP2+k0IFGNsrCIwvMHnVB8my/Yb9BXcoz5IcUZO4at6U7CVZx675PLNLJyk5Yzeo
DypabzqM6FswzeASCis0bjVaMdCiax8VNjt/YNE97g5g8ZD1RFr2WPmDcyclfet7R1MbLNodbiez
T8+DYEz0uVerfg/HJ7qTpBOpNjCFqL9J0saICB9I3b+X5KxMP1y++Y+Smvrsmf46fzZi8D3+GFzC
aFBe0qxVHyIfGnHoY1c15NUzQJ8jshP9S+m1n5K4VW+AFYYXXW95VWJU5avEvZcKko8u4qlU6uxR
siQwUTmKbAgMdadjuFrgHpvZwYtUj6GjPefmS9MUJ7dzKwwL6yMy5uXNnpziFnWQ5Rax4PKmqARN
V7nIzKrTIfZ6RMftqHkKNQcr8Ml6RSEs/aZalXdEN7O8SBKODpB6vfhcmiOSlEYPlmCppvWTv0PT
D1RNPuKurLYAxav0Gyjq7Awd3znp7H18sy3jlruK9dEMM+ehTCwAFku1dlJ/TaAlr3zatAeGdRpu
RMTcJZi11N+zgteA3/1P3lZFYpbS/qp6XTv/0/F6CwCms+Onepybx1GpgEsXLtJ3oLpMvkS/ctX/
ZI6D/blxRvSBcr24z0LDRtm4SkHEDfOXvnJfpOpopPd1ZHhf6yZXD24dWw9p6WHAUteopaAL+wk6
0k8F8atjXOxdYEP3aslL5Y7xj04DIGYZbvPkmV1wp9hOco7SUP2Iqkq9k9M781e19JqfHftGwIjM
GB3GybiwZluiultaL56N5jivu4OwpZbvkqwuUMZFo+q+pE+9t8vw0Pt6fFcjTv6nYK0jxeWWC48E
8DMy/gd1DtT4IOUhuMd7OVvsuGTaFXTCyjGva1KKdU9LxhOvdrTWDDT9xTIT66zaA9zt7RSWY95s
4OV3Tmgpx1QrdGypBudigfe94nXT3GuG6ZzsJJueJ3xcDn2rNp94G1WgP67znbHzC9o8yu/Ge3WH
hCHpWFinl492W5g/4SQiFmnSz9P6eGmzxIGkEszHuqrqx1hv64tpVMNd5LYW7r5+iS1B56CPBViV
jg9mpl4ii+X3/rc4GD8lkan8UkBarhfKcg2puML6e0qHH6GiOF81u8lQO9bmj6GNNjhDlOAJCrV7
zhZRcVXx01ufxtaZ5YD0yYUKBMa5sVg/oyOz/Tn8Rgf8HfKh8rce4IMMOokRNoPwJHDNXxnKyHrX
vwZYczTth74Ds4xOcfPqtcwJu77SnsBtdMBzcFiCd+UcWFzz/YuuG3hQjc4iaaCmuMVpXXaTmOPU
bAEigfDQJci64F/zQXMG7zVPva/aFCsPZu953APke+swre8k2Rkoz+VO3F31uEeYSmNcdu1KoG5F
43qfAgjpu2oI1Ye+Kv1PUT1/061Af5TUvCDAHd16kqqe5twizfKfJRX2wblNy/SDWej+J39mL7Gw
mo+l4Tif/PPoZ863mE/luR3V9uy0Q/C90M/1UNvfSxBZWOZU9WUIhuIrNnf73orcD8wj7zF5KB5r
X0E8P4C80fWhtlvzloKoYMcZZ92FyTKeETuaeIkQXjMi45fYHVqIqYVO0H3aKjRGbRwqu7NOA5aC
j90S0DCmQ4M38kGSUsCGbfHYzLhtYVl9A+zElYOuAt2A4eiOtbvi0VgCGynem6sYD7lTzR9YBfja
ldH0fYoWoEcLnwMdKCT3Uv1rPA/T97GOrP245EdL/v+u7yK5tNX3XZ/zAE/bN4GL4Nt/zr/l/9v5
/3d9ua5eDTC3PfNo5la8H5iwv5TDVL/ojqmf7SUPuYz6RQpyJr9rnlRBKLJ5KZe8d8fy5UTOSvHO
sc43UQJrYVt6VaOeaBnZnzwV+2gvN09bNSkcY8/b1TV8g6B8UrLWgjAJ52vU6iE4Orzrhx4dm0M2
asWTBKPJ8yr6z/pOa6qjHibqfVBBxKOTkgQK7ep9uwSStA0F0v2azqpDz3QNrcf/lEr+lpQjJA9t
u1seAWjbstYzbemUTm8e3aeS2/Wjx/4DRTLvWwKfiUZV5lfPh0uqj86Hye69HwYCdKwWesOT5boY
jiborRSpGrH7CpsY4vG1KZWToXvzFxQZhnPHWUXw9DO0rKtcI8yA8/VVaz3ghO09+p3GRtdybswr
nnTu2idwIxauA4Zx0pt2vNPrEM3uxXBHHHVWcx0rLCDnMvmSAgl6tLqPLiArmOi9czVTs0Rcp/Vf
MidRXhCI7g76xcNGLJlnNF0MtGMQIXfMHUMQeDHxWJ+VKuvPTP6QxTd+V2b7HYmR4UsU4wSfdG3/
FDW9dlHjNrv6Y2o+hoGOJ4ZSzp/TMP0N6DD7zcEhdvB3immijoX17wt+Mmdj7ILHqmial2IJDJXh
YVggl7hUMPSFitQA2bDa8lFL4cUjmaweB6/oHqW+VMPg6Yhp5IQBGuI0yeLJDmQeL9k+eQkQ68BX
rUmfER3CIMLCGM3o1PGED1r9aAVdcq6g1jwkGaQKYzTne8cFWQw73r452RBdC6SMb54ZWVeWPYo7
b5qHu6wax6uiRuUtMwqMffw+uk8aH4mnwXHvk3LC67VmkSTqEv8Ut62KA4Nan1yvGCG6IrqMAFT/
zP5EeUxjp3vxUXtCNxjsID0OaKCq7z/OHVY/mDuPr5GFPHJn7vouZFEqKNRPDXvQ+3BUjc+j66Ll
je7pF7xn+l0VTeODjw8VEtR5eqimMEIJC/04vk0QPvx0/itp3KOPH9lXdq8bdG2ihWs/Rx/Bkv6O
bHX+S0mMv1j4hV5uBSyUB65+ylo+zv5gnvvlDG6Mfwc4sBKLh5EJlT0h0gnE5K8CXKLemT88sAZM
AbPhhjbq+FxjpL6o8c+IrtUPnjV1SCHzBjAzKi9ZoyEkg3jf+Bij1sKgfLzkphK9+ornPDoabFox
gg/NHsqd5Q+XPh2mr6bN3EnTgle34E3RprxANkAdv0YAAI9BOfQXOUqPk2ttDNpd7mjDgbXE4g5G
UMxUdUEGWx6GHH67W7PMCUFEqSKxN5n2UiKZ70u26mMm+oRcYDuP5FWVCw+NDbx9hmPgo1W2WDm2
Sve5w8DybvTVDPkKbkmG3jbrlgNMjyWJop13nNoCn8slqZsTpCXTKq6S9NNa28FOjHeYPECSsx0m
BUug5yF+T6U5lbfRSyocLIhJsNWRmOThNE7tRgeiNOSgsf4Px80IRpUQ1P/XuSX55tIOPgJXRkK7
N3nbIXL9MSrnuyz92kxh+Eqf6++K2LGuug+3os+Nj6rn+GdjCJX9nPOYHa+In+2quEhKDjIN72Pb
Zd6DZSkXpIvmR69roBS2efulH51qZwxO8KMNlFcIRd7fpqadcpfuAB3wfaDlekQFRHm7LP7NYsYT
6iDxX1VUx3x2mvbrYne/T6yufGCd+6Yi4v4AUaB6yLUqPCFnOu8SU60etgIpZYD1p56JJU/ROnu1
+wxEBufm5QxyiFTckr09OjtnqNmz/O9F3p1aGRP4Qrr/OQWjimDmcpHtBJJMB/XC5ld8d3AHxbnv
xgADIqxDcXxR+hAKie48myg5Pqf20vtqBQgDM3TXPJi+WCql7sVhqeDBUTEuiVWk/tfkkodT9/AQ
LYHkAcHUjviisQuylG4FUk/yqlrNTuaAK4AkW9vIjxGyMIcunljer+q/IogLXqHW37Rggv7Wl9Nn
p2TSXk+N/zGf8/4AVKx/0bsYNUxnzJ5cA1GVGBG3h8nqh0sBqhYFxwjMPrZVVyv10ARZevHBUaPH
PFWrU8Zc91lFa5cVA1avU6tWWFgvsk/8unDPmrf7JbFRQLFm0/yOp+hXv0ntn6Xl36ksZAYo4cBr
SuqEofSnomxt5PtYZGBDo/s9Tt69n+fFT6OJfygmq9T0lgDoQQ1ZVo8blonUgoWkZzZnwye/Hho0
zZlASOnohOUtzKACSmmOhee938/NTkrjNMzwvERTTkqn1k4fa8X8nixnYscjf0rr6qOUxabLmhNC
S4zJo6eyVZXHGCch4oE1R08Sk0DNgm+zrlbXLUtiuKGGhxgfn/WorVR1MuccsxG1kzynCZGbdBt4
p4iD7rd623XUIXtozMK+82edunOMKxVMpI9j4pVsEflsnmipdvPcTrup8KjgrEfaOZ2RipECCUYX
1aC9stSpFWWqTtsxmq/8LOcSZbv/nuZNFcuJ4ZDJybez9dh07HtnKg/reaXYT2Mu8abmbCvKHjss
82DYHkSw5fTKUEMRhMH65kApWC8pPzDMVP/kmebnNc+QX7BdfPISmqDvdOq1CdvDP/6nrfaf82p/
ZwG6DetvWO6CxN782OXHrb9JStaLdmX2FCPsClX8bLWueiuWalLBN2uWeSQqJRJMcvslarod0g3D
Xx47Qg9KN5wYbWCnNjYPTRJV+xoDiyCCahY0+Q+raCY09MA09urVDv357HjdL2C50yFFWFGNfvZ6
gnWkaeNH4aEP5g3dNUzbv+vM906MmW4uEqZRpUcHzZ4WKVvvp61gkR13O6WmI0do1kQO3/VYY2xw
t3Lr5DPzzAskvE9m03u7ntcOXY/ptfYrwMXdJy0YORk0PxSxk8debe6dGP5lBeqJBZ1jyupWYeo/
wmK4V9j1nAosESckGMplw69Q2HRI4Pte4BEzTfWSW6RoL3WbKM9qzJS3xM/oufJvJmMR7OWWrGHs
oUmlycOap2HispuLIbtuRwWs5B2yGsklfFOVZymAg/ajnWFcVW0PlXP+2FQfm9QcngcGQq1To4We
MyUfZiAjiJfF/JDgk1JisoJDDrYHVeeg7NCOuxGqqemBN7TSx14bcQBbgin1X+oBHn9W3JxgsED9
ExSsFu/hmI0nvUBrTPJyFBjOMy5rLJj+J6+bGUggaaqfK1z0Ctfyn7IlQI7CK53qubWRa0pbdHFG
xjDP8xJEqVFe3MmZdpKkBzGeY9QoIAw1a9aW39jml8hqjTvJcpVKR5dsnLELbYqj5Elg6L7ONhGa
jVLlTQGKecbUrBeWbEsv2N+divwqF5Y8Pxx2ttcah3aq2bFefqQURoma3ywbAcIly2JZ/dFxlMMQ
hPFLUR4LCMHPraZFL+yZ/x6jyr8OmvGAEHl6P2JW9SyBO6P1j6yVddry0qnPMXFDmT9RlViB0ugb
eF53d4mVWM8s9lvrsV1kH+fCx/0obBtctFwmbX6Kx9Bsle55TeOQVJ3qIjX34HwpD0tLvy2D57hx
n2aP0UE/V+wVVZ357HmJ8mRFt2BJGFH8Jxit+lvHquXdZKbLtBC+D+5/ADO2emOCylE60/XKiRy1
sPGuiJ4xvOsey2I6rC1qLqMArHG7QxW5eSrqLHgxWSR70ePiY+kH402qScCQTN9hC1ReJCl1NVTW
D1YFclyOkjwYFSmUhOSBOdy499TAe05zw3tGl3u+M4zue+DXqIQs+bqT9ThJxTs/dmH+SzUUMK/s
3IcPUoOR37MaacYtmml/xRS1FyXw7GfIos4zDmLVUQtdvAzG2XmWAq1F3FMt2ZyRpBQgmGI+VikD
Rpw3FJRjw5atZMPY9xH9b9Jb91vdkLVTzMwa55zqVXxyJxATyFmGLyVsiAP2LMnRcFBG2ztt5Z8M
z0A5HP2WF6SeoxezbeCGGgnrByProa6RYiq0eJlIwNhlxi0LN099HhltlAF2eApmIf6i1OcjPPwn
tiTR1/uSt3j54a3hgb9brFV8zKHvJIZdc8b+9V27sIS6BcIoMQkGAUouAZNagJOSiXRtd/Z0drzH
GMGXYnoNV+DVgvNWGXbXX1V9ZpmlZRa7EB+2gDEyVAdJZ8J66M3si7kQj7qFSVMvPwFvIphHtvCP
rAphN9QgWRRAd/dOAr1qxxmDo3rR3/hvVE+9n1Gio4HR5Mg+SnHfzzBEJRojO4PkfxKzzYFwPpt2
qOytd8ydsCBJ0BmJXZstRLmLazFiL7dlVeaM9gl2BzDMoC+YR2UyFCh23a+pM//2UYtIi+o8Yv91
sLSPAb6Od0XXf3W4rbcIO7BTq5nfw8n0juOCqk04TeHd6HGyo/zf7W5LTJ4Ae1jh0Qy4VwouaTe1
0w91EpiXFqO2O9soyqvNJCGp4nqnqN15MO1PKf/askYY+pA6VJ4wTUCrGZO7CNLPinWIa0jMCykt
XxDXzvKwJJYh2nCskAXhu9trdw3KFkFls9FllCjxJel4/+bGQFHmvtleg4Sio+0VJfNZ72fBrQqt
n2YWKkfDui+GerxrQntYA8OMxjtfX+5cNn3PNL26g/Jb3Xl5hei4RHPX67WjRMV6VWISJI5fgXby
UMNYsPPFYsdSGhUEHQYd/9iwSs/Jr1GGEMDCEV3+pgTyh7dklxkoy2j4ZvoLh2leMIpyOwrhnEq0
nVnwyjNnOmxPRtrplpSYpw3YW0HgpfMu0AkkMBbY3xZYnRmeO9O6JQv2XtqBBNGSHNjiOM1Rcy9Z
pW9h7hC4jEbE1qAXRwNb6Xm+fVF8SLWmxn3UyOGALayxNep0+nBNEPmCJM89XfQhKhMbAwkkGUeo
EGuR8rtmSDncMIZsd3Pj9LiiKPF4c9ziYGDT1RbjtAsyrHVD/KkPqlsxi9FV/8zaz99eOr5q5SKs
y3gE39gCwzmo9BNb50c96+GNJg9ZUYU7NMrYKJ3L8N4GC/MQ+N2e/fZmN0zZY6bxici9yjp4qKze
1Krd02WUbKGzslhW3RW5gWVqO6svsO/1yzzgIGS7eNI6X9q6zU8mmzCg2LseL5YmOEUtRpRmvlP6
jP0RYIIHPrh0GvGTqWv2ftIm5egrLbYwvX5C+x95uvmTYabXvCxZv8OSKGrMb9VQ4Vk4pSfkl6Kj
BdGvaLv7MKjVHR9HmMlhURwaCBlhd4/wK3iSmC1dRWXrNYhZVIFLtUeULToN1eIR3RqgcFmiYHN6
P5f6gL+x2xxKJCoal7XGfvzdONwYt/ewSuH4uffugymJ9xEGW34eq+iaYlEaaSxX9yrCt0aMOj6m
mVX/O/ZhZKsgqfbjbLlnH60bpWwvrR5yE9Chi0ybO22GcMWbwQQXM3z23GXpEiNIxmPN3w6f7qVv
0TS0Yxz7midnQ5kgAivg/btBOTOimPfsP35n8Bwe3Qn+fqnYCdpEwHTcmbGnCTfHRR4N+CZ/PMi9
6ZK4LyMSSBd2PNV7wLS4Z7g4MKg5D7qEpQtnvgsQDHYDV8VrqzPRnIL1FCq/Wx9vmXp8WFqQHtvt
QxrOvywK93nDh7Jikq04/mOhdz+rDHUknVd0rw09Zk3TwH5j6OCYo8bmgQXR+yJpcMC14YnB4D6k
LCcYJqTwOVHTvd0ukiJoLe9Gvf3i8704oPK6w5cZf9CMLRyXa9mVF6EJMfd7UDkTil7WQ1cppyxo
/JcJxfW5cv8qU1z1AjX4MfXKqXX/h6vzWm4V6Lb1E1FFaBq4FSjZsuWcbiinRc6hG55+f/K/9/mr
zs2qZVmWbATN7DHH/AYbQWXN0aUAnKWTXuOV27lB+mPAYd00mmxiS69vQYdggQBpGb8eEYlwjZzs
6FgoeUFu3kNc8ENnKaM4nZ8Wy98RhIt9JMWKZQiTbis7JKP4Ljpr2q2dnqIlLdud4b+kRl1v3LyK
t31Zo8/M9c6VRnNaU15QjSiDmWWdE52PoCmX42R+svNPw2Dx5u3UPw4FUa09eV3o+VsZtO/WOINn
AZDkO4Qej/MLjlwH2FGehqR4VhuqQStc4a9uAgJTN+Oiq03upQdXGOZmBtklc/ECSKwTmCTBfJXU
R50Z1TnpKz7EUNOaDpaTuHxveU2C+TNOuh6oU/OTr2+rXQBfK9NvzLlVNNjPRCg+z/gl6bpAS1XX
AcjUS29j1JMfobXpZfKQzDABy9j+h3wDwkS+58q9bTRN+zI4CZunVZa6cUyqf9b0fDuTOjy2wyle
JwJk62VPPK8kXbZOD8sXydno1U9FPX1YE4Hy5rjciZzKf1ovuN4GIZBodBp9ghW6BjI54RkGbJhw
ToR9MwEEyz9nDtKmbwkFNhzj2GqKrFRYXTjuOfZmVHoI/kQKXDvtrq/c+J5sw3FLaycPdec9S11F
Tj2xEBhgaMvyjYz7MrICGt5DP2abYahe8Ysy5Diyh9ZFRl4S7k3ZEyR8yYnFGa23g1G+APO/B53m
b4bXWUKg67KCuXt19DP7pzGKnyqzv4fOISywh8xvsodC4d7Xalp2fkWzILPwsvslPqJ0Sd4sVFBd
AftTS/No5t1tdxGq6uXSiP11Bo/oBcUvnGKVHWaxgXvXb7UhL+PO7XlO803WSNSSi1G3S/Sxsbgp
VHiEJPA+WC+smjIJc+vYV9nZw4ixacvmtiqaf5XjHbtOfg4ZGy8t7lK/rCJhlgeMKuhB8Uhei4qZ
q/fV1UiaWQKqOupwoG8nJ4fIo+YikgZp9LYxLhvDrXUUO8a3D9kojWeM6JmzFYRK2aMn94vun4h5
ow1diT0qwN5dUTLT+rnW5k6Q6r3zU4l/GM9K5nKaGc1bYDb51RwmqX9hiD3MTgptvHxZ1rGM4M88
pf363Wj5ajfL/SxDu5LdTib6ZgXNWUjIcwP5k5aUNw0Ya78Z4Aw2Nh01MRyLOMamLfcqMyI/I+v+
fcnajyApn2Q7nbTE02iql3QsDwMenEJzTuTjsAPJBppmPqWAAzG0AUbrSzcqWnbgRh85PdcnVHm3
PHRDoxBxF5hx8KGBBpBdkbgfy6g/yKauNl5pPA8+IJsxs9+HqvhW4PScTr8zX/aLbRdfrLNf5+w4
ieppYYw8LM3moZ2Al2dwmOYCRzXH41EQIrZvaAPg+XPQjoZ1TwMSmNpwTKbpnkwjMgR99HE1er+D
GEBTcIclY5uo91qA/AWgvDGEIvLSrME2lSd7rO8L0Dwba1XuVgTBXsvg+F4NAPqgDR0b7Y7w9gvM
8gv2iJQcTdLYrwnFaG6ZG8bC54FNt7ki2xhlB1V4dL/NajwVpnqb+KXY+r1mmDAgfZYvQW9cs/I9
Yi5rN9PkceiTW4tk+sa192OuDrqJd8NhUPVu4LCwSLDzp3eoN/T2Mup/BQrYa28zVKrDSJ6aORAs
poNT0cD6nJyCfkq9UxlXr/Lj37IkQrnAn1br/lVO48kOxrvJL0PyHO7bMflwK/aNjJAR3aDKd4+Z
evikzRzSmiHlQRD9uXJu0BEAG19TNvSWoqLRW98xMRhPe8E+4xiwW26qW6JHe+qAzESr4nKZXuWI
qLyWvt7A4TmXuR42nQcR0BQYjpwqeWpk+duOut9UY6miLphIjGTosE/N42wGD55DEbmkkLPrZL52
Bqrsdoo/ppHrbp3snQTm7Q3zjYN6BzmliEDcSaOkG9rFoETxToHcfYVBiNEpQUJz0A772eEgexxG
Ik9WFnSriibbCxj49/3NnKsqqh6HCkbUXBjmznZgNgx99kAA/BjDtucGRyV5H/yYeppOFiAydmPu
wY/HJ0MsYDeD6UOMkMYXI8P3Mn30Q7BLZpCiQ0ZGcVAEUYlE0NPgKDHGR7VpcPFQhHUiD7sERWAy
zQrFujhU6+wfCZl89TLgPdzBp7n9sUZq40VxeTbwdfLsJIyGhDkFQzHndOmyB4vlJ2I6CVcT+T1r
1p2SrPlHyGi6EdZEW8l5jgefoJL6y4Jc5689UxIWiWBx5pPPWd9MSXctKRaTsb6dA5qG5IuAurph
gOiFWvvFp2kRusklK8LW34vLDqDwZ33rB9xq5BIV/nRJGORuLgmQygc4qt1rYXdcHSqU/Wqe3bnS
FONlsRE+NZgs8W0k2b8ZPXu8dpsLIcvV8N60enYbtbVsV1NYEZqRebAd5HRnKN0eM6O4cxIKcjJp
a9ut9w7KVNetioI2nfcMaTuDrCIEoWeZJl/wrWCnFnj2UqvjCuCkMf4h+n1mTXGMpaNJBh7pVt5W
LRgzEPdiU+K2Paxu0kcDRMxA5WG+ujf9FOBNnX5d44qo5VNGMGuNCA3wEe9d0W4ZZbzLZyF2Zt29
A1m4muoV4nNzQTR/dILgah1YDOs36XMrPCohPFA+IsGmMxPqziYDM4kFvfb3mJZcoiE9FeaS4R65
MBXifuYTCMhZLWS2S3snnOXJNuWpy7kCU45wIQiVoCv563rxHJUjxOFqm1pyn0n9seornDPPJY7U
Dbkg3bayOE5Eid8yiYFtZGW/LplVGpeLBO++GpD5Lt62EHrImz1cG9ZOEni0CVzjUTRiNwO4vSxS
zQYOKqNQCwbq/YUuR/pHwcJmONegA9/n1PmypbHsYnsGlswIKURDtqdlCd6OitANOPsbg9kBChNi
E1PmV6jxxyyFkVQ4/xw51hupkftdqEmsm0iILnhB27zPfNOGKudFBSmnGyPgLPFc+xPB5ZcM5fZ6
Luha2zTuF6KKCtt6ANhXRVhlGKB0rMgsGvfyA9sMjTiybRr7frEXLlxaS+uDZ80+dUDehqDmBugp
41tudeCox2sj42xrerEZyvY5L2vGkeQVYMxobaif1RiQ6otIsZFlulckjkPtXG8lFvZW/CxW8N1W
ax5hZGs5Tad7r1bv3qC+IYke1mUJpW19NDpzoSUrEL0MX8S6d+GTqDqkD2K24nEuvPtp8BnLyKub
2Z9ooHQmjezgPXdHEu0r5ykeHyZhguqGIUqCGIk7phdHOq1vSlechCW5dJORPCf6GL3pnVt2HXNT
qyjNzDsCR57tmVTMYKp3Sbo8pLE74wX07mmoEOCSxzCb1zc/ePClgUnEvrD4qlGH45hTYFNggq9L
otxuogWKLTHnm7mf6Deke6Otb+ryGWxeQLMzPnBOhn2bOludW+zEZoun2lm9NWzphP7VkADsRPTD
u0A2eDDhOam9rerMN6MsabVM9j7WMPd0TBheCQat86YwmcfvtMN67zpH6ouhLikwlLdxqSrZfamz
WRyppF2owyUpVVkQWs0seRvyEMrACGO8uXXnWKHv5z+Ll76l9CmXZapCY4YNmAf2cvSW10Zk5Ta2
96WgIV0zh8oMarKV5MA0Ynor6uSiULPzj3M+tUD2ITcEeiW9hdJKXp2xzxkiXWTxrDV3b5dU712r
KDlmOdImHGgPp4REB14AQ/mnjcnIKNL2dkzSnUOQyC5Y9HVb2F+lwcBumkN+v/CGuvEbR9IzDfFm
Z+BR2XRc8dvA8NgbBlxKSg239bILoAAvC3I7fq4uiosEOlvDWGDHJEJJVysfmP0rY7SQLPtp4vJk
egZQ87wlWSh2aT1lwyEFsLHBtORt+sb+UQ7YqfLZkl69Txrrw7OMg7dq9JMAN4/T/jQNqFN43T/w
Zj6pqNWus9PbFeQwZN+iCEmDhUKwnvuUCNc7zd2US5GBw/oTSwzW7/kf+Za3cUDEcsYaZRF0Xs3e
S2Dp66UHRgJnjix5pz/Pvfis+bBAotxnRWDvjUvkctoup9I1ob5n9bTLMvZpJrV/26oXrlFsIJjq
L8uh3PbJsufn6IJPCeDb9Eis0HNh2UZEAtb+hUHSeKO6GPfQT6BfO995Rdt+8qqJahNjqrviOCO6
mtGJ67II2KayRMUOBS/XJiZbtN6ux17zbkr7o7PwUlV4JhBsHxoO3qZWzr1RFkiGwnmb6VtaiZoj
0n8uPJUgOaWueEpWebBKCnSREMrH6kQFAGmPPaxvw27tJgejMSRhBKu7IE3u218W3pjOj2KyUqfz
fSnYqcmeeZpcEYsizLe0J6hhsRvyoNQTANJyh4frLvfmE20FBv2M8laUyRixCTypC7l1cR6tz6T2
P71peBlMTszCfSH74tGWdSQScgqJAIYCTpDscjX0XC2MdeEQPwyO+TaN7pfhzejKON0Gh+y63ESM
ybn/e2vmMDExH7vptujggLMAYIO7wJut9/iyefWN5LRCKgSpfSpsuSLcDd9tp3edZ7yURBJvvNRR
oWoovE0XN0PM2UIVM9VNwKi4MDeuKK+aePyqBSMU6bQCpcT+1E+PXimunUoOoW1M1FQ19nsTQLXO
DSMSl3zeKbC2jIITRZ8332mVHgBXXPVZujML9yf1e3Sqni4gSapEKWZ7e2lvC0mgaN+Vx3YmMnUy
2y2u8M/CGrCL2iR0u9k2L2g85yP+t7gGHOxu+RWup/TsZTUmYXWqDQu+k7TSDUOPsXIe4pERijj+
t9bGk02UkJZN+mQUHzATa3e1QyMxcWMp+3aBPRY5o/XtTePRDrLHRtFZZwLwZ4wvBzstPxZrfi1q
5qpJW4B+1fA3Z+p2KdRNk2PPi5NPSohPglXTjdfMO7ddPqb2MpdnciM3qgBH4NrAHrdx21GbX5RK
vaeLl0bOgjRrZjYB8DZqQvoRuCRSFEN9qkrilBr3ofKVoINuvK+JOpkdCOmgvrFZwoXn78em8cNK
Abmrx22msres7EX4r3Pbb9cpv+K2xWtpN/cVtMbRq1hcZE/akjuCx7tea7WNyY/H5cSsttVeM2f0
aBsz5nQmf5myOCwKLGFKNmiem4h6Uz1zNuI5X4UTmfRUYXAlzILUKjTDcdU5SYlZsVsT75oJyk8p
uo9yXc8znC/aavKGK+RVFtDajCkK6gYPpp/s7T4PPTVhODZIi8rXW4aXrqDWrvvOdbYueAPuPxZ5
lGXo21xd82rOBzIdoOhjA9f+BGSdP6p1ggftId546Ckbh4qOs7i+ccqXSRQRAap3fTq+pTMt8Msp
uC5ETGEsMXeJ5ERhfuJ2LeM9ivhb7I23KLfnGFA+uwTm0MrO2pJCdF2K6nFM7fdKS8FGL6WsZZ7K
D6A8iZEbY509/lkFEhNRBvG4PbAbeyRU+60d8292v09MgY5HsPlkKq9xxNzLm9ue+jZ+pzzAj5FS
osQI9SeDRk5vEbYyLW6x9Sv7gMsIWS9fHEqGLiEf0jg1Xmvcstd81RXa7jp5O/Ky66hxpWJPr4Nd
tYKiWUVZHOr+pm4MGgS8wNYvjG/2vZuFWQiRxf5BrwZzkxXISkKyEu0nV3Om2DRCTqC3b4Rt7hJb
vLj7ZaisK6Okg9UxiUAnwmOj5qcm4xnWflmC7sh4XLbpFzKYtOVUD8YyAI33imH/9+V/HgNDn3Nd
DmUceYxwAOJvbe5VI2HjXtWQZXBJf9JvvsiAcRNgIT29hF2wHBuPkXSGnD4kOrIl8J96zmQc+Ht2
q0WhOokYpQ+IPVubl7Xsh/1Mhd4r7mFzjwCZjY/kC39OY3mZ7OLusxrqKKw52HvxP4/MznAprU98
ZNxrBuxuuSkSco7Ld2MCqNo4lPZSWb9x7XPRUGFXcfzl5GIKkYj8CGyACBwgzmbN3yRZlvzuKlOX
ki01rlMPD1/sfaeB/T0P2LcXFuF4io+QmAGko1iNgf0aFEC/3V27GDfd5e2ySwfGkdinFOT7wH+B
nwf2sCZZYq3DeclPqykfqvbc5mLe5KV6rBO6z6XvH/tWIGl658Jmmtzzf3rtAvFPurvFLe/zS+sg
MCpkQ91fCzNR4dA7XBEBKfBMlV2Rj1FHXdJpevhjRHGtuKydYz0LAnVcdm8HJ0kFsAmcHaaESGB5
LUzUwvEgNCb9Nnfbc5/Pb7q6BC3qfN7HTvVPZetwM0LaSJC3TZedspME3GAXh/6A42yD1HzLFu8m
SP7Zg0NPticPzWfD2WZ+zfKYP1bqJXYy6EI+e7Q0cZINI9YbPcJy0I0O/SBn7+y5akNPdZ9npvVa
BKzWsGPZ3SKx6Ip8KCu7FhPqi5zFLXvsJ2lWr0Pll1ujFxlGi+QNxggj7L69Z5rJDDF6sAxeTIce
sUMoh4hUU3iRPbezzbC6zWdsX7qtq0EwpFsUe4JM+Sn72qEXtjN9+bkyyV8ppMp4prkCQoURdzru
atTs4Qxyl/y69MNCSouJpvnJKgECmg7Il7lpsVUhWLntT5F3sF9qdSgXdGardIOjLY5jNU6bJaEx
NayIT55XfE6IfNxtGmNTY3oYyiY9Jvl8KaDtd5cRlw1qZQLuRPd3ZlXRWLHdr+bSeoo/OhSW0CoM
atfxNKBZYpPtrxJGAyeKkftYclbWDWLnZDJ3Mt/OzNeFeFTabVC7UNIX2h7yklgzdSh+2Top+mWc
MJARin2fQqmgvNvovpjuOzLTo4F4owuQ/xpd/iZxu7Cc0G00RA1LIWtSS7XHfO4gfnBHSDsRh92U
mTejMncVNeVm8ZiczlYSy4V5Dlrh7IU5dTsIkce1y72NLOptahPYsibcHJJEDNcKvb3wMbjnhX6R
NSZTc3yma8bnX69Yf1Bk42zIr8oGWZ19K5zaXBK9Mu9gMUCR6OrsNHr0T7se0b51tMFQLDzIMqi2
6+hwM1bDG4iebe1e6s+G0bh1ProFK2mZNS+1XJ2DZze4mUWzXInh0hPqsdMQv4GHzyt66tqSPHFm
N7Yi5bQwlGAAe0AI5EJjmyXdl6rsq9Cz6jgEuVLj5WTqtc1DIttqAFCXS/Jcat6iWLiEnbJ3QyHE
JU+hO7kifx0lxza2RnnIswIDE5c9Yz4vveQv7lzeknkilJhEsqzRkpH+/OoGLsbiojqB+tTXSXNv
IqFwRtWbmE9lmxYDuO+hZ7vHe1vtsiNoZKbrTJXl0evZSr9twjyZD4KNO/HCFRGrk6j3NIsdGDG7
YL5pUsJbmJX9NKUYHyo73s758uoopi5nb34eYmY9sQH1+5ogGpbo8ayzlScZ/wQpQcg6yVfryCny
/OkqoYeKcBjYgFGSBdlctj/wmzlES343m5NB+LTPBMzsE7tRM5jQtfhpbRQ6m7CRiYTNmjPZjcGt
cSEx9d/eiGVkudG1fQRU0qyUFS7nnGitH524n6b9b9brD+gZwi0Ahbvd3TpIEzJOjA4dfwLf4qeF
LXdmyQQFLUPoNQNDJugehppvFT1mSYpPns7bITXeg17428nqCVzLiuaGzp+3LVefdDxBT4e2V2ha
VDrscxjupWJlX7sH7CNCmBhFxG37mDvxciVjk94GWx9RY8nxkkbvDFjw+JAfR6M0d71/B+OCwtBc
XmZtHdbBRBXW/fM40xGRagztpB5CrQKLQrFc+e2Tm3QY30tJi8z5Z8/Znc9un00wd8V51liN2A5M
mgZ0GhjU7IeeufFzQh6J0RBmTbhTpAbjp2/mdych16uMb4oJb6WYfpSPoN/mSPC4K59GRAHy3gK4
v7VE/HCe55jtYQ69YcuAzqdxmV5LveVae0QXVHl+b4gWer67cMqtbbNpsKJE1syez7sw8Ye2/jUd
9TXOJhWLVAeLtWd/gW6rpvzCu0F6JfRT+r3sjG2vf+Avyjmr0hz5xS33KQhczIZRYeSHyiTQuY+d
u24I8qtm4Nx2uijhIG+WNsAeSBPc6gJ3m45K3bb+1sE9G/lakLYxfS5Lc+YOm1MFOxvRMj7XNzU+
kHa35JeB3ZF9B6FtGOTX9idnyIqtQv5om0Ecph3Sa9q4Gf9DOCmTZjrXkslc4xutXX0YyYHuqwna
SdzOA222Vdffnndhswi2Rv2AsW7mU7HMdZ8E63DOLv+4qG8VTtqrv4dk2RFlhPLQFpK/drhE0MT6
UGF/xJNrs5YSrO4bART/fl6itmMdjlvrKZ+ynPPAfB3AS0SWbXth4hx8Kd1IrMFrkqWCKTc07Wao
1LaP2chUijmIfNPrpjt2eniavXbd27mTbee+vNVYxugd051z+rLbc/EQbOxPBRxhTa+WThwlHGss
U/pgKlCHt04/TLdz6z+UNQe0XstN1Vr97RiMLRneO5+bvt/CZBlpb0AdO/fxgsiPzDim+ktNFhRx
j7Z8PlkvjsRZ2A4fbQfJhYkuSqFqG/TeuaIjFrWrGEKK1m3M6OBMixVmziVoQ/3m/RLFch6JL7wq
+knvAH/jXIxvgzW5SSR7FbZlu8Ju01AZBXqMpa4s8gcocvQvSy7wKM+/s5z+vpsKZBiZvJQL/U/B
fSmBIN0byz9NfnAeO9Zt5jpzNNZVsjNKkhE6y//nuXg0q/FFj3O8EWCQQ28xQ29YWJ+d9Udo/9A7
xGTn/zzJCbpW5Xenma01vZHazyDEqF6Sa+W0z32BmWLk5LKHJ+Y4roMeh08Sp9s466F4TPbGC8T3
ZeKEQhw6yRDYThjb3snGeV3Sf9nOiTwGWH6uGFR8ti4x40lr0G1vOACe+BlKhi2ZI2oQX3c69oHa
5OVTIOlT2x4ZRbBArmSznGeH7oEr4vf0DgcKq0oYq3U72Vj35/5mmYpyjy3juMzxmbgQRl/QIgpL
Y9XxeM1kWV6r2v3tV30jxHSmSgVbnF4XMc/g7DQwBA27Qkyc3ZfqjD7KWeapoJwdKpQT59C549HS
5KBX+tFYVutmwgtk4wPeNdmh6ilxx8D5tQtn2tRyeDWacUXnKrgZcNxsJjM7TE+9n16P9NLQ3D5t
MY4ni7DYPPWXnTGOQTSsTRiIlLMluy8hM4QJa33T78EqHfFMcisvTJv5/vajlMSJxdohcdr4Tdzp
sxDF19inK2e/vVcdn4vICC8kb30n1+EjcRAh8/wyTp/TQXPIeLIbPwkFiDIUBjq2Lod57ucdxidW
2Kt8zJ/5/B+8r77tgyhBL0CmRfQfAnNjKLZVbvKrB/0w2N5vW46v/jI80oWIQzs34OR7BGcFEKW6
mO2AsC7uHfqoBqnBUmDJJvLA30zV2rHlN+k6e7FzDSjty4qVH3Y1PrFLN6seGc9np1ZGxO4cZy2B
P1wtzrL3uILqpNlXLNyxNN6cKfsH3KxGee70vjGxtTH+nva/tTe8kjOFGl03507srJg7J2s6dOXg
UIkZ+nH9ZRc+3nS9nfwMS50pWnIZmDttL/EzxoLBLrZ+PPuXhqa/TdfgRmNJi2oLNALW66wz8fQG
6ZV2V2uTZ+lN2xikVjrVSTKtVtRdtR8X19xim3OpLlQ41XJvKZ1AG2s7Ili6B5sXhrDG5V+Iq55N
acJEJ+mOKYPXQTeywu+XNv9Nm+4CnRqPTm3wd5PKKSQqDuUtm7BLBtqiXqw1Da5RNkI9kD3uu5m1
1V79lLb9nTMRBAGmml8ji1SF19VHLWfe272RBVuhjnZ5mC0mwVVOcYKpd4/9G+ifbulYaZoYmnAn
nFP7bjTarWrP42pa13U171RtJFFXUJS1w6GpLepWNOGszvj0dL310/Umq1iA4rSrt2Y7XiU+we2J
SewCjiMrMIZtUBqMK89vpe63/TxQAozJnWFR9Ku6+Ulo6HU5YZRBYmSRsdifcuzOwhwPVVAu29Gi
3i3HQqIHOQwLlRBZYnU3Js5XK64Th1WTnECPdti/AI9DI1zG3Ofgl4yUT8Qv0fkvdFD2mhg4Zlqu
HTalaUIZoRP7zMDKOVXmOVMTbg/r2CZltbOQB2Ql77QdXKw8lKNtR5Digte17e3XQWdPOCwpR+FQ
uePMoEYtb+vVeYyd/EGwpux8b9oX/boPWusq5k7OsGg4NTTIiKbc5jlqJImdedZv7E47ETZKvvIT
ip0WX8xQoZozy5016X6ZrZ03jlQliI0BmQWb1ihPQvc/cT7/FAO9inzdWN1D2U0TFw0jf3HzZqfy
J9Pu7zQ38PrtyDHLdg/8nn7ZAlihY9cu0y8kWRr2bd0jnhlnp1mfUtd7yT19MG3n2KWUqsZon8Dv
MO4h8OhM3BDdwZ82p3+WMLad2XLDAA0xB2LndtxhTfXV12ADiy/hCHLYiiOi7r30UOLKsXld4yDq
l1Xs09F6Dshh7brgPZ0ujvgsPRkKIwVGO1IgKn1yK3JPGxuBu/KfTShuU9ycAR7NOK/mx25GixkT
hmEbT94wOEagXdw+VAwybIJ1OdVTEGWrS4oST6FjcnLgpNBm9Xeu3z84bvXZD2SVGaYHax9Dmjk/
BQJ52QkYK3D9RzVaFGxuxJJLBxpGAjZc8VwQ0Mm4CXgx1+k/a3OKDFyqHamhOrPP0vLIDIUbmKO5
T218uNzy6Au8rnXhbkRaM5vOqE/cufedM9y6vfZDeo1suwmt2xidc1dOctjWeHqUj/NRj9f2RDc4
oZ3SG9+QHIh6RFvdqB6CJL5U2+OjVfTLy9JiX+odkeBZGzOr5b627idreqlMJDCoSJeJ9L3BYPcQ
SIoSCkXFtMqlDQhPKgM7YSYL4gDVbzx8dL61m3pxmjwPHkpLMmTBmg3QwmsQNKfxRrVivLGabLpB
gFhp6ynjgH1EbQaj1cdqEO1DLozigW315f9/DzQD849wirhtyhgWZJwmVti75rD/32/zREPPW2IN
u/PfQ9gB6EO44v2/L5KrJGcd9/XWXYf2AR2me8Au9tiawDv+HnKId73tAvPwnydcnlUSYLrjt02j
/74QQjpT+so2jn/Pw2yt73VHfP3lVf/+YbbkkDJQSdua3+zvsUEOY4jDzgXj8n+PlZkfWkB9zn/P
gN214HbJEbTdQp2Fnv/3H/Z2976o1dX/97igNgClo2ho/d/zrU5CsRAn+qT27X8fLolWu01wGP29
6N/jZbMQPZW6d+xFdq3dxXc5mZ5PXYxxqmnVePX3pQya4pIBt24znU9PQZ+U13aHllgnauLOMfr3
ZCCEJeM3Y1h7+kaZLL5/P7r0wRAmmPWOf1/mZZDvGWwQ0X9eOInViaxCRLPL2/Yl1LnC+s9T/97K
D9pXui7i5u+dVEZk4xr7CYIET1dTVx3YThvh35cZk6c3KrCfq87g9zDNs9NZw+Pf61j8JFJG353+
XsitMfV1dRDv/r475m644OllqqZs7v/+ccuu3xU9lxaorDQNJ9nAulDVEP59G0dzc88bZoeeDGZW
8ctzqmxNcV3R1Prv6xTDotkP1HtECns3jk52RmJPd43S5R0t+ItzoG3vQdR5UZNk80MBUjMaoCo8
Ln0nw5jpmydqrz5MlCxfRtQ3rjtXvaYrPDuvdL23Wrv1pjSm5kP07S+hsoxL9vWrP+fVt25rxgZz
56deMbKXfvNv1FQUFT0VOhxNOJstC8dq3sWaimbTn1CrsORWUGiEzLEfEE1MuTPz7LXZp/RCfmlE
XDvj2v2UvXfv4fD/ylT+7tdp/2myJ6B6G4J3m97tpsjLZZe1CdEogdXdEyYPV7P0WIIugct/jyVF
y0jlalD8zF13//cNK7E8Fom43f59+feNPkMcypPSoNzhpf7zvDbRW4nFLPr7cry8QOPZ/nbWPkS9
//ceZD032Kfpo7mqa9Jw7T1zZzgWFOLLc/5eP6AnuNedO//nV/37Rj3E074e6Gn9PeXv9bVh4vOf
U/r9TYefjYn0wzoXxEXSAj2TFlQdps7NiQRt0xsuM2M7Gjp/BGKQhb3ljh9VadzabqsSesT3qx+n
/7rK/cTgHbwqaftEII+MzSqvRFUJumujbpxrz1b+js3rzPVf2fTFnflNxfOb24BySd0t0wN8QGux
3tdeK9+1tJswSdT6EFhZswtkBW6nGuYr3P3+ntTm+Eys6RA5XWG+4CjMASald51ZPNSrbd86bQVo
wZGK1gS9wKlIu1tOHBpFSfM/7J1Jc9w6uqb/SoXXzbrgTN64pxY5z5ol2xuGLMuc55m/vh9CPpbt
U32ql73oCAUjAQLITIoJAt/3DvElZuu01dFaOMexkWzbEpWUJCPBlcb9eI5NvdnqGaiCzCD53xpq
elbbUduibOOfVVeztvxQ7FMcQwTImXD5lR0yQCfbAmr/Tjej4IbVCEs61bZe/OSAroT1tWEfvqgb
f7yVTUNzUojK/Nl06OrfmurQnG8FHt/brjGZfdv4DvRUdML7bNt7aJuitkw4Q9YR8Nx2ZdEH6x67
0FVRCbJ+Xn+TajXOypE3rbVw6m/kAXtZe6kjJ7GRRXVup3YwcX29MLcFUxvG3RGxbFR9/L0WlsNb
vyAiqOxoXnUgCf51ws0PoSoi/WD9r5vCRfYGnhK7QWeX46ICxrKHDAwv4UZHVXgFaGdYy7o+d7wb
Vvdg9FHcJCdEO1ln9/qqH5FnkqU+8NILEmU7WZIDwU9zdxHuecCZGUMeTMP0MG7mN/ReB56zIpVr
afv2RzvyHysNabsrWVW4ToakW7XLKyzUhyRpVkLrQVcQQGk2SmTwv8MOMljDRoSPqUwxsSytvrJ5
LAAEmCuJTcbLt3JdVgjwEcd9aymLCOcTapoP70PIE7npN1cWKXU0px1kYPr6SvVGsZOB+0xJ+BDc
mP+HSt+0xE5RCfHLjrKhPMgT8FBJB8+dp6kAPh671t6fN6BlUOmXjvjPlZ+WwFpQDfxM1LAmyWPm
11qBUIU5wcfJWxKOup29Zlru3oQ+xBu3JJ4u61PbvUPuQ9y583K3LKHFKEFL+yw/5gWqUOaI27Q3
ZuVa1rcBO6K+LZ7I4tiIEw3Yq0akLlMTy1k16JVjbXM3LeTLZsS5NBs6pMxN5SirqijmrCy/vZS1
7+c7F+JakirffquXxd/qTM1R92kZr3uHGCq+V+Mx0MbvByHqm7Dlu04GePE0sM2PagT5QBRx8Zmk
3VfTKKxnxc4eG1Vt9oalG1tHjYK1m+qofqAB/2jkKukzGB6Z5jCf+iq6TFUSPuF4iakxEyaoDGVd
6+PRQWXLGyN9BSqc+S8bLmNZpq9jgahnW2sffbMWIEhzhx17rxz6p52mdsiKClL3C9Hr/s5LM7bW
DdQuR0ufC1f9hD+5cotgdn7MNGQGQ3sCkDC0mzItkqdOkEQblUTdKFC4PlvekgHSdfvUVX5xUMsq
2QgIYvu89dNHZxz3BCOzZ7XXc1hPnndMgy669Qz/m3y7SXP4D5ZDfmXnaXfxfLIMw9xh/hwgKMlp
RWADM8s3tshJfomQJD3Lg54N7bk0WuC1poPEgcIuvQQgeda10BgWsg1czvklMG04cMbxe/HHELJ5
WhRPaZrku/ehEx1YsKF0zbotoQYMw7RHt8W9yFIWQ0CzO2TvZTGqQLEAT933Tn2xSQg2+5oICOgw
ES7zUqmexo68apQZ5Sd7Im8dDkn9nCfpEzCP/gWL5nPLevS17iwoWZmPg30+LXIHmsBCYSM/h6Nd
H35LOoCQcXxjptun8MQbeMqzuFxulyjMaWqxCLGW3sri+4k4UVJ8kMFZdoS7r8JHpcNGXEeQ+uRY
Qelu6gKIbz9Y9T7Q24MsyYNsYs7tZLGc2UVG7xMva+ybcBDKPnPgdaWw1Nmld4goaJCvVuF8Wrap
FE8sk4SYaGWatOGx+sKWXjm8ddHUZFlpvnn11pj/00XFWcKsTPsGwhCD/HiPt/69l1bcWbxHDaTg
OBRNv1k24LBv/TjNbr15yxGKCqzOjzqnbptVTAgM6A6ScDBXtOtKOM6p1KLqBJfliT2xeS+gVaE3
Zl0XtY2kbASe3OZGPMmTJqr2K3AgxU4U4ASbTi+2mQ3eNWl0/yH0cntddIgjaNEAjwp6J+Y5HVS3
IbXupwSUjZv7yuuG/Jr3mnUsSfWqMe9TxloDkI1Pg6kHqyJKIBCBFLgjmrkeGOtaN3Xzbqo8Aqe2
xg4Tkh17c0TddaOJFvKsrZPpHBvbO5GeR2A0DJNLUVvVxQaxRgq9Cr+Udnqossh8rPTChlPhIwcy
peFToRBAmBvYv/Ykl1oTVHeCL+BF3npazFjLYqy1a3JLRNztMrnvExhKCHiGN5HnoRulNjkpksTe
9qOlHSOeEcBh0paMdpSfmN+a7ZgK+2JwfdZ2HOs3eYL9XSgU+36YJYvQ412UpeFs69abxkU6ezC0
9qieSXUmBC5R3ZqrMhD852I+vLVrKiPH20L53kOeacYRh+Te8LAghNxOjnsNIrG9tfQ2uCssNCtC
hN7WsigPNDBsq71lZT+zgBAeem8g62igGoQDiYD0e89tDZxpO/9oZUl17oM+Xcdp0jxqYfQi/9Wq
/i00++BrxL1KMH3E6GLu4yBVdDTmPolNTKGKjPpx0uf0Qe+9Gtlbn8xN1IXmpN/7lBa4lDjJjlCq
3KPajO6RlCf5rV4jIVFGmb+JeTZUuGFzKpOnfn/JIlhfKW24SYYybTEpMODx4aq7qPn2qDzjoz76
iDAsTOFwzOaK90OThBgAg3q9nyDSrtsBx/U6HPRTnmnxOjQj5QmS/FXPXfjVDLtro+71J3gLGWnx
+i9NvbS9kktXIxiuCzf83vS3UY1J4LGelzFhxGetyvQH4VXFvd/9VAi7Z7WztLczqvvTmd/7FG7R
b+vKA4QylR3O4rUYeMbC+CchKoy1fBmrCAKE86FwIxQmnSuBbtexiuf9mnyZoUGr4Kn6a60sowxf
HSadkLU7KofM9I9QRoxtQqr4QFZeOch6iO8ET2Wlmg4Oushza5J+braQrVpLbc2dbFDLWvlSHkrH
JFdmt9GiQDnje3t5ZlT9z61bBceRef7a56exSwYCc2paZtdepmbX8hWr0MeGZOrhvX7wfHXn6CTu
Zddf24I2/d62Qbt3gcZBi+yw45/lwUTok/soNdZ2maJd0rRwv+XL9zb1SLrj9zbytCVMxFo6jGVC
YIb+vYL4+zHLGkF8en6pKSC+5Ct5qH2eXcCTgsV7Xac5Y3l+L8fWFG+iFB0z2RmKI0pNv41DuJIk
TV1bTFcOObKfxmDhZC+zcRDgawq4Wsj1dW54jZBBdu2LILsuk9GGI+7pK3fU0p9P7JoOAb/32kLX
7RWZVn0lO8oD0srZdb2r5payou7Bh1ksObbwNFKcZp4m0o1nzBDKhSxCZcq3tY7SkixqBpRRBa7m
SRZDK1zxgNTuC1fTruPUuJfVfYh2a2PgIReN2fhUq6R62ULYe3lWMcUVTprTDUbZxl2dTW9Du4nR
HvuoLdBTohMZj3GNrhD70fljqQlqgrmp6JceX6UnzcOZ5K+f1pg/LcuwYEMmaXh6/7RyyJhPm9YI
NJew9LdSCT3lcbFpch9c9CyW/qaOPuupvxfLOoCJ5gKhkWfliWlImNllORHZp0RNsp0sjWl5ZKqE
4pOoazdirQstMAyv0XYbVjXx7PVQ2yNQpiBdeggVXHKWQlgneSbphwr5LNn6raOtB2CnS2f29Qiv
TaUOr8Gb+Wwt+psY/4sTAvLHVhmcJ6Hx9qM7wDpy3euyix/quTpz4dlUMen0po2dp6HRoyWB+PAk
zzZWhCfGGD/6KujpxsBiZ+gV56mCNLbJqmjYyF6a1hOObKPo4iqJ+zhFJ/mWjtKJE0qvZADnt/Ki
iERulSlbWRzj8dOE7ywaVnVxX/veWr6l25AbUyecr9su0R4NWGNx6JybRCfjIQTkYoyszjhl2+e+
NMm9RKrlgQs17sYxMZAb+nF6UMAwvHeZpmlkEkVi3+TRqpuwToLuzg/a7g6jJUKHCeBQz6eI5A0G
Mv34/N5Cbb2HPtKTs2yP60m91TuIlrJYzQPOWdx5LNmnr1JziaaIu3V1c9u0Y3U1ZPDtWQAAta8U
fq0CkcxWt/yvwU0bdPlXPJxScIL+7DVgwLadGgeifx89mFb9xdWV7GvsacBfrPKjrpnlukGZ8EQ0
0joXk1rigeTanyOlXMmmpUOeT+uFczsleMONIuRJYlb97VS43UK+nwVJMems8tkrgCoq5cBiTInN
Yw2pcp2HlvMEcOAsmzaR9qlzBBxEzVL5UER05HfIvb5c2uyj/vwOMXuot++Qp6yp5HeoYA09hFn5
Bfhut/HK2NgkIp52gAPSlYawx4MsdlWcrbRAaA9GU38/O7m+/lNRxFq5I2mUbmA7kyfRlehR4JO+
EqOoLoDh+32pxvUO2WR0RJUwWdno5n0cx+4JCLTxzamPdaJMr03JNIEIeQShnN6T61WXmnhm3iK4
0OvZc5+WwRa9rBT5u6QvTkTmsIyaX/1WbBF5xmbYaJbsA2hdlv0IOwIbaK9JrUui6mtvUMITaSNn
mRB3Xcv60tHAAkF0zk66ma/zpscywm/pobshxi/u4LwN0O9128BVS53t9WxbnAwDLOhcKiMfFE9e
jW8nuypQ11XVoUgwn5BN5Fm30/IjCQRU9CMSVCiBbZLKN88G8c2zNR9kMUh66zhhLilLsl62UFPy
RyR9bJSpswjq+9y3z/E4Csx0E+B6s5QC7DBdHwqE/u9CH8BkrYKzkELo9lQ/WK4T35FOD97qi8Re
tqpWf0ZtA7Z59xW1cZ5hwF9u/MLwdj7SQVsnSLK7uCfJ0Sii+6r3YokAdPssUG1aIeOoXpBOxQGt
TcLNUCr1YyXUB7+KeyR1MMoaM/fJjPBQiVQ7PrVF2eMBoo+o9o/+NXsMyNiZfwOtvD/pWmPdmPPB
0MAtmvnNGIXWrCjWnoFgHuH/gbWsjLjaaxPLivf2bV2HG9GwZZN1slsXgMIfwzbdyqI8IcLqFdl6
8/DezAZJZdd5egV507pJSq++cjpl+d4AZRmWZtH48j5Mrdvltpkg9clO8kTbhsMqTgIPygUDyTq1
yQbMrsN0L4td7lmbLCxAQwi8cVzffHLY0h17FxCALNbjGKxRqhE7WbTj/KEh3XUNmcq7g6G+qZvW
fCpGHwKbe6sOkXEmdYEEvy++AcMS26gq2NLIOnkIw6w+wbmCtkxbMeX6xpuqYt902SewwFDPXU9b
qcKJbvsxM68N7UtLbAHiDHYVe2TMoLzOJ/Mqj2+FEYqVIDu0lnVvJ7zikz5q6lGWkFI0r93si2wu
a0JTFXsWrT+PEyW5ABXRKOvK7jqIpE39yYdD9TYGmwvg2uX0CfKLs6xcMtMRqX91noBC9F7v3kue
91aSc9WAysX7ue6X0o9+cpL70VL2I+fU32k9uep5AvzR8u395nOz4M6/6ecOPuhHv9/7/RifYTbG
ZzP2btt07HbIscTn93r56q2uHEiY9SAbaP5enVXM9AtZrqfuJfEB5uPPcPZSMz/LV/JQlyOaKlrS
YiD25wlPFeHwU9mww10u/PQQ9fhQvg3zPkJXK+NajWbtvnl8eZBjsSjoFh/+8V//+p+X4b/91/w6
T0Y/z/4BW/E6R0+r/uODpX74R/FWvf/6xwcbdKNruYaj6UJAIjVVi/Mvz7dh5tNa/V+ZaAIvGgr3
RUSaaX0evAG+wrz16lZV2YgHE1z3wwgBjddys0ZczB2uNCuGKQ704pM3L5mDeRmdzgtqaGb3LqG/
QyzX2pnWdTxggNfKJvLgpKWzzCrwvuVCCXuXhQomAcnGj2LjUk2m/nZIJ/ViMLUeyA1zrVFLMi6g
8outovrt4r2dPEHODQPNPEQyuQgJiprZrsyc/mxm6XCWr/Qfr+YWKKdkLOPAnQZsTc6epu6bsM1v
ihAorWeMP5XcTOzNwB03f3/lTff3K28bumUZjmvqjq3pjvPrlQ/NERyfH9pfK2xcz5aW5pe+FckF
d4v5NeztmvzGXFOuzRFnMmAbA9Ih8+F7dVS5yAaWtXdWSG6uUkOYCN4M9Y0b2hUSCtQNnmUCJxVd
AKvvz3LRVi9lUrW4zwSPJXD9q5Bs+KPQHpO4aR90SFO3MVhuWeu0TXRWPSiGspioJFUGXUE8f+5j
wj1Y+0ldQd5vzUewFslysrPkKM9mefzT+EPx0/iKLvZ9W0G09FRcTz2vQayj7s5En//+Qrv6Xy60
pQruc9twVChfhvHrhW6dzGHB6mevRER69GK4fvIK+6nLRTWRsoDYh1qevMbvp/scWdQ6yw5v7YK6
hSmMjughMKbqRFgHPmzMDZdaY4tp5lzZOTN+WL70PGN+aWvfWxWm9dqVrLtKv3D3aFbp685ppuem
WYw18fAJg5iNSLV236aGc2966rU8n7LLIWKuFTA5PetSIW+8rDtnevbq+H4gxnzPHPDbgAnwg1vh
6gANl0OCbulkDtedbQenti/OsoRI4Hj9vb67xucZBb6uyLxFp6P8CMxFX3nGexO6Nkb21lVTjGo1
sT7Z5REojwDpECTsw+FWeOX9OKgqBm8dsSSnmb+Lr3y07fXYmuKTQP1/B1jIeitaY3jJ4LDe6Q4m
QWFuphim0vvfjTp3r3S0EOSt8V+/TH+1nA5f8mKsQj9ofiv+6z5P+fufuc+PNr/2+Nc5fKnyGpDA
37bavuaX5/S1/r3RLyPz7t8/3eq5ef6lsM6asBlv2tdqvH2t26T5cxqfW/7fnvzHqxzlfixe//jw
jH4WYVbMWcOX5sP3U/O0b5ous9GP58T8Bt/Pzt/gjw/L5yT8lldZ+PzXXq/PdfPHB7xTjX+q6KXZ
7NIN3TQN+8M/+te3U5rxT2YarA7ADxiaaTOzZSigBX98MLR/CtXRXFcVmu3omuC3WkPW4ZSu/dPU
dTh6DhF63XZc9cOfF+D7c+ztP/fvn2var7OrSZDJUjXVwpRBF7qBAfOvP/oG2RSQhu1wgRDvrtVc
bIpmME4z8mPr44T1kBtDhmhUiL5fCEMRIhapxSYstqHXQlvmrklF8uKn+akb3GDj6dkltIJVie48
G5GrVLjKgQfF51Bxitk2pdtjYLSr3eKhB2Z1xWJ0uHIbx/pPj415tnp/YMsvZghXm5/cOGWwgfz1
ixkZuDKXjfPFx3prC/JvianUy2RU2Jc3fgbz1Q5WatpG24wUzbJF6AMf10G9FIHx2gQTyMOhu8Jf
eTiTo8l2bDMBSWqdda6QoBF91V7bMxkBEY94h0g3LiDAgs+e433t4j7ciSG7ze1WRbEgr5ZsTDqc
F4vuCAux2Voi+9bkQX+sZi2YORatZHg/+x0isky+0TFugLAOiD5AiY1RuxhUYDVBf+1hZ7aq0RJ9
wD/GWTCXo2K4NsHP7rPRUe6AC+kYrEBD9f0q/A/X1OJe/cs1tWwLLo5r2sLRxG/XNLQDx3JHuM0T
mXoMa5DH6AyMWxrbv+98sTQLYiEyIKmHSgicN/oMoeSrY2CEHLqldgSyDBwtFlcdEh+7Bu3OdWZ1
GkH8bTXnfSI0i25hLy+40NqD6zrlovLMj3AWukOXQEruii47+oNY+4ZDVqkHm5qFor+Pc6QKAiu6
G9gPW4sk9kNYwAWsgnmRYAwAeEqTLBI/OvTJcie56gA4iLZrIlzmEf0YtV69122upTtdz8pxj6Nv
rjr4gavGBK4Tk2Mcu/ZgF9CNQyTjQBaYt4SQph1enOmj1lwIG5UnXU/u8K7Ez+7HgSjqALgX/MdP
k833H/PPi1L1rz9eHjDC5i63+A3r2m9PbBtgQK8UCVIj5pcY69GjE1c6ly5SkPgCChZ5WnjsDNM6
D52BJACPLIucBIIgxwZ38YOWmZe2McQpbLK1Hihbt1m5ZSke//5zWr/dNrZq26pj61A3xHyYb6uf
1s6mYHdRgIa9CE2pD8Abz5mVYmwR9OGqHS33P7ydNq8If/7pz+/nCo21jGOpru389tMvuP+nsgry
CylSNbhS1NeyidETVDTQUJVqXMYGRicoGfeu5Ae1EAZ+lW6bH13RgHYyxK19q4+u/9joIt0DDmA6
s78g0k+yM1Qe8yDpFh76ctvcE1CKUeg85xNZ2UKzQSIJzzr/h+v36+bDFFw9TWimBqYZ9i5Pk18v
oG3rIeuyFDSJoWOXHQRHLKZn4QJoSQULi6VvxQLWLuZIWNEqJ1YKybGaFdxA4d+GoeavEKcF5k4n
fWQ2rAv1Wh5iw31VM6LjeshPcFSneNXjMnkcJuRia1RktbZiZlf5dnY29Zseo6oIUb5D6UAeDVNo
/BNguYMIIUfUlZ1c0D9CSmmK7Cc3BU4XBAdkh4OLGrVwN+BisPxGiFYirLqi3vgFssEeiduzgiah
2mD/lanacIALri+Vuv3W1CK4KJWArwOKYdWGIZJqDnSuAjGtnW8l9dFjl78AMZxd/v66m3+9kRx7
fjzqlqsZ8xbw1+surNbMTBPc6OgsG2/Ask4x+xvHrD7iXMTE20UQdSunJ8A4fo1VJ3rVU9zho7x/
LmMb9HFsWFeBEok9YAlcEzXbu41GtAbDuS3JafYH49e2jS9GrO8HzYo+R7lDGtcZg6s4GEdSLim4
SxNNyC6zjGdD9ebd7i2MA3OFOAEeUt1kL7VyvI6KtD+B8mthlLrK3s/Uu14jKDoCxd0Fk4PsRimy
HQmQcpMZg4FJqQWbh23EgIQdTJAsufiQdDqv+tTFQ3GFA0T1aNg3Mpvh1GZzFur67y+w5tp/ubV1
A5s3WGKsdQyeKvOm5Ke5waog4aOqoZ//v4XM/8MWMnF5CXjGb9VOndZe7Z8U3cM2VHN3qBbndXvu
VKa+zh30daQUMzykbZc969jHzpy+TVBrNmPzMCr9ty6Hi9bG+ikypm8Y21qrbgzvmzh4ToZmWgXx
8KVIBSr4LayX3nbiJb4yrSuKB6+1L1GtxYukthAeAMOshSxXc3M6Z61Yh5Xqb9ssBQ9L4rdVk25D
cG2N6wgS+B4bsKLB49EvWSaQ8LiQWsrZR93gNwVCE6JVmCDK18P87r0wXKLyjOMrLAZMXxMgPVWO
hsRw12dMoy2ZCUBGdr4U0SurM1igyqSv0/BgZPay7jXrqXa0ixV+LSPEDWIbZ/gZuuE7zSa2qmu1
065a3yXDGKGWJpqsWKYWAsF2q2xTfgarzHXQNNLzW6BIPJCsbsPP97ORfHYAWq7MkWR12DlLHGiN
LTLFJC0NErmzClnoEFROLYDCCpIWcVwgd1haa6QpXdSd1I8TAU8sKg5obFx8vw6OSoNS9Azzd0y3
3VVWta7Za55MZDuojj/GgDeCmrimmgxfEeS4I63ZrnJLu4386gy3zCHPkd5OvsEFrostpvXBNukO
Subde6SKVxj4LHPRr7O2e7GHYQWmLd42aoJFaF7qVzq+V02x9PJCh+UGrzMAxwYAY4kecbZ1fEs9
5oKZUYUWO4YIkuyUEh2FwILo5LbHuEUltw2I1kdOtTJjCDadzX8vGl7CMrlN7Uw5aw6zJFjoXWEP
GzwqxH60Ua1TBm6wzCGw4jWntM0h4HTmfoC3tTAmRBP9ZqdGJo/3oDyV5ri1YIYiSBERtI8zrnQD
QIdAtLYALY1dSBuxuoGtpcX2A+qXSAvAeYd1tEhhpC0VrW7X9kSOlcALMlWdtq9sRVukPZagiHx+
s/v4kAyPhhl9tfJ2kw9Vt0Zk4RaSYnVyTPuQi3hc5iR0NkDQ1pHWfdEJNiT4BC2V8LbhOT9r+J6y
EjQzLiRRUYNBy9CO70eonMkO990jePTHAT/5q75ADgW3Rv5l3TU8AtQi2OlNIr8L9EKDR2ZZa6T+
cenU2jXyVEjB1Wp/tn1305WGf3A95Lmi7J5U5VY4IamTfObrCwP6Togf6jhkUBVR8iJbk3ydDCQe
NXBqa3ysp0L4mODYJqtu9MtT4HtGjwUs6hNFpSRbMVoXU8NN04LmCgBLw5gFMaFeHfHstr90in+F
5xWahHX8OLZKzM6uGHeoVxxGILJrMxaH1Mfrw5h1nOA93xi5B0arjdaB95xahON0FhsbFIo27Nab
gyAK7Vj+eOnu7Si5wpJwLYzKQQ4BXYxpwuEEOlq/Nofo0tYGej2tUS0is74HeNps1Ek9KTbSDoPN
T3nAJ2difbmAEfPAYgtcrvvQWz5240l+UkWd7hut/MQ9hHth5jg7PU7xIEgLOGj9hFh7aX5SHK7f
YHbxukB1cGPkcCDTNhHoxYBUzKu1nSBcBFHuTmOFuuCxne0glYRLTSkVrOGd174uEckw62ylhPaR
7dAXM0mX+Xyl0XCY1oajPCqhzuxn+U+dDcC9Q/+qmBp3aUxbM4zOQ+n0qCegWjNCkY/ygI3SOBpH
k8w8xkPmaoqwO08cuNnaWF/X2I9HlbFvgYDyD4DMaFmksCFWxAuvcd3N1CGa0yC8gUr057jr+gUX
soZ3isvBU1DH+yFuHQSGjAkSP9IlbttcyL2AGtX2g1cDpy6grfXToK4C66YBK7vWRzaNTeoeqxFt
Z9eFmykScqSJQLxFbYHhlMqxu+o7RzviHGG7jXkXigTJxBifWrJ9iK4CStaq9C7zkHLywCAs2Rft
4C5kW9UETdSdtBbFByQe74E5n2yP//DUBHunC5zl6Lnxqg6nO62EwjZAm4HyoQ6bTn/mB9ZtkzZ8
iJk4sbyoMf/Syi3mFMcpDrNl0Rvqaoj9bQohe3BRyR4xAF5UEcXKLh4BiN4u4Ax+AkKxwKMkRFEp
wsJFtz5W5XDBcG2Nsum29bR2Y9vFpswRGWlTxOPDIIk3fUz6xwiV7RDBPPeUYSTngfKRCN19D61l
1er6naqgmQpokxkAfNBqzJv7lrw33H8y/Qi92Ru3cY+NB3GBwMQ1HNa7qJt2eR6cRee9tln8qrao
hardAA9uSkkeDx+xFIL6GQh+d0aP7lSBRk40AE5u0Pc1+hZF/nZCDzR7shAZW07c5IsOUDMwn0Ud
mOU+SE+1W22YYMJCN1760N2No6d+1EylW7vC6I+d7yqXrM4RBJtbyIMsxiRer4QVDEfPnDpUROk2
91e5MC+Oz3t306Tc4kYw7IoOhKYf+9F92IhvcowadoqSd+0T6MtgY6RCO/R4wl2B786W0zxG5tx0
4Bu/oCsQIo+mBhcEo+pT0ureSkd0/FOXVms5lj0hwWPzDL/RlCHfsxVLt22KOlEUZGIxwdy3laL6
qqXq0SIm+VFBrHvtaDhBEHbpz4oIhpUr2vSzghOUbMqlx+8j9gmPBN3I7q2P98E0VTeVwa37Nlp3
joiPv2i20qPsDrtNEM0/4DXWbVRCLQ9e4X405/cVbXzuPNRWx1bU60H4walHJ/IM1wrjE8MdP6Ny
tO4RFviKyyr0zLZs71jyHAd2zeQfsBjrOlW9ES1aEbKZMJ50ozC+oBczC81k1dXoD+rBRPJ004sq
fIR19ShbmpOBDXCgPbU+DEtcP8GiK7V/CVAIMTKMEzrlMx53q7w0q6+YuVYLYenRnVtVChqPo7az
G0u5MUqNdMT8XQy8CiqR1V+GHIP1anKCq9bO3QOOvvGmE1XDDt65lxdITcprHlflU2LW+prfQX8s
4xKLaLuPVjlie8852l+yKehYMj45uolFjOmzlRvdLmtDGNA6rgSyictq1wkc71kxkbV1VIRSXN0C
fK8ksJad3Hz03OBONvVb/7aP5rBBKZw1IjD5MeW+u1Q6olmphZ9ygzzN24V0FESCgNjfqt5U7xzU
pndq34hbL8dDRY7WdyksWsddtD5jmDWSYK06AiARJVm/EZG7QKT5S288KVOiPQNXQwqkq8QpT/Lm
Au8O4ujcIENvClL4lyhs4BgrlXfqFCWAM0Ga2hv1DAwv+8te/ZJaiAhg6Z2fR6PHNiVXg5UcIV1C
rUpehEW2ISFDc/YsuyaDjyA4THv7C2Tdt49StURXEa04O8Tfz2rRIqWaOzyTsdbDFnUnW7HkQwCD
98IORNFPsoFwI+d5VG7l57E8VACzMRSXODGak1ubJP2mqX7uILe9fSA4jzOaw7uMhRohc2m72MOY
zmebf5ZsQRyiQmw4La+YPM1jMGq4qcI5+lwP9du3Nt0eQdvZhyVhO31sXLvA+LJDNIS7Uo5RV364
5AIF175jpsd0nprmzf0nK8xpyqUFYEWO3fXq69jXncOUILkxe/Z9ysZ2I7+Lp0P20HJrF0a43YZ6
OSGWmLm4pofjx2iAvT6P0yCpsShtK74xx6o8+Dxz0WpQoo9oTUF14X8UkMMEklENNzWWQIcRYaEN
xDftieUBhCFaAK1v0XSHdDSVhbHXUuyFSEYtW83GOVP1l+YwDc+hg2i+KcbwWKLudmuW4gVVmeGZ
Hw9OMbMWl4PB0lnMTmL23EFoyYm4pPmQaLq3ExYbGy/Q+s8qwmhzR82MBnB/LZqtQ5ysdRHU6H9l
D/JkkTsBAdTCuvSm01yGgoSWHBUG8W3fi/Y+qmprb8IdXOdxOD5b6JAwF2IlU+FWgcHT3sX990Ej
wCc/PhSefklYa4aOeMOVmqANJgdESepzY9rxXVvr+iHMnWgt6zNEz5O66T8VI8TFKYuaXT+Y2uNk
Gzv5EXN99HGQHNVT1IT6tUm67G1EK0aaEolQGM0RCP9uZK6WQ1oID4BlCD46Q4ObgoIyAzCC+KOA
yyyH7AakPp0pVI+4/yFqPOJKhVg1vnBO7eJqqILyqksV7kWon6amR9Bm/u5DEewJ80yPOcCh3f9m
7zyW3Va2NP1EuAFvpiRBA25ub7Q1QUhH58J7j6evL5M6okp9uyp63pOMRMKQIIE0a/2m1WZnn87e
+lmjfQF1cn0kzTFAqsV+ckY5IkhS9EUHV/m8fivBKgqTCinuxDLRTiUvIHd08YpnvFO+jasNgMbL
WOPOQ/atB6gm/sBBWHWATLbwd8XnAJNWYsR69Xz9daDRbCE5dfTloXNvxV18vWqrDW8TgdEXR5vy
YDZyAH/iJnLlrDPQf3WjZtgbRskjM1f2m9smLE/Zr2gKIuDiERuiKXyQj93isjTU0wP087/mkaE7
Qqop8ExUUQ3GdkyYHCjooEf6Ia9PbWp/hSOE37xhNWjAQR/SSmM82HAyLyhQWehlLCs94cioOjwj
P1mdUsdAmgCkWKCZ2mFSIf+13pAD2xjdh7Rfnxd4FZfK63xEtQC6sYJliPluL5i+Qq1CKWeyAWN2
E2pCM5pvpF++Om5NekYDbFdMbvVWud4pSacZbeTGCGZ04tqSNaAEmToGq+rIHPStl5B4W9HtV3Lz
K2GMY5661vugCxqxgIUMdq/vY4d3tLPq2Y/HdgjWHof2sMESXhZRoSOciyWx+NMwgXTRS+V5ojpb
GOYNo35uZ8CHrvDQu7X/eZw8WBaG8OO7bgpLvKhcz/I0eQHZvo4tnyGrt0a6cQ9qjGVuBqyYWDuZ
cFezEbsyEy7YqHSEC9xuuXCtCsVTJffHrHwvHUjlScIKKMbn/VC5/XsSfynIcDEhLnL4cmMddINZ
B40oskFlrlsDVl8goQVa2E3B1Cf8uKqys9wVJyR+on1uf3N6dTkpKOWDKwWXsZoYwo5DPjAIzKnv
jg+OOdjXA8Yl64Os6vugEIWsZWeV4NTRmPWXDHycBS066NW/K0X4r8VJXQWyQLMWr1cPZH40Yak0
9X4McAro3PglwZfljLYAAqr5psN+wDctxCcc486JkJaVPw9vWefrGY6oVdaGG1thwZA245u8OaKj
dYD8TKHW9BxTtQa9+R2yS3VWWKnsSyd500acBLuuf1XTeN52GSf0U8tvpakq/sDojCRahX6SaJN7
Ia3DwzfqXTyg8ofiyzZ2gNyXpYNFwV1U98ZWfjFI0d6uqlnFQdPjjleEmfjTDkzHXjvk9pBqVB7j
Ihz9Sh/vzRSA+8DS0vEMXyuLLnBd3DjrxeiCKmLgrUp1xL5kCIMwi9E9NDrr+nxcr261mG7Kzy0S
zdumMzItSCKftDA9IvObHVdcvvyIrooUCx5xK1nrnW0RckiTXMHj3UGCeUy77di3T4hCDgc1JpGa
Doi46p1zhzlGi8oMHI4NWWgSIrWH5G87vSeYATpVA7068ryAxaLZW0kQq2kbaB5Ore04E4REyXBr
uTMKTSKtV9doq2qpvmBFa9iBMod/TV33I3VC7NiGFouixrjH4a3Gos9+yBE63unz9I5FDc6r4o3s
hIOqrLVkzgjxKxgS9bEJyRUWB1rLxvuaePYFSwDE6pxHBQGRM4K7zA/TGmFUTr100ziiqoE0Ttso
rNNTy/RTR8jnaclwCJ322A02UgKhjpXVmC0HS4McYIzacK8ka3qK1vEdzPp67gGgn0uhOILwE1YE
S2RfkHg19qmBhO0yAGInCenswyo0gnHQjCCccQ9egMDBcWJpzNCAT52CwZRRlQ/gm/b4OoTnCItH
tYbrqS6vkTmFj1nlpT7CRJVvqfn6rJREGfmcGvM+YrYZ6NIA2rxDfAU2dT5p2rEuch0gkXdZ+tpB
iSykO3GsmOVQU+WHzsjOqbDxlEUxG49ep0LMr/Q7V3RgsbBRvRWZopXo1YP2UR3lryhLcN5w+y0T
sDBQquEdXQe/y2b86oUguNp0garwyjvjV8vNtP0y64+xgSuq01kswd30GBssdPyGmT/v9ZggsIzt
66hr7QGa713RL3pwKypb6ICipbdRiup7GBceIrhIPMa2e/3+E+KLDBK5sRnqETJkkg6BLAg5DUGC
B0M1zhAy0L/q+/QhKXNrn+tzH8im8ldt9FJwGI71vgo73HyeFyweNV5DPJW7QIdG6KvO/CXKyIkT
rQGPmKi8iVG9y4cwJRzcxTlWgeI5R9CgpTdEpnEM4L9s+2gFjeZmy9lCQSlLKw8PgZDJkcMw2uTe
cC3kpgqGBYFosUclfG5XU3WaxJ3IojCwug1LNMZmKw6DVRSYI+d+AfganG5s4MlS3VejiqAMvTy+
reO1cFXnZy38VeNiBjrF5PKztMdbzkYPUdbMOfx9U+5Qa2dXpHZ9jBobG1hRgI9nXGmKt8jU032s
4ckri6KhHwuFX/OtDalwMutxZG4V+IJBaGBGHKdgv2PXqTd0B29DhCJFuBoLHgqcmsGyDWJDyEMV
zbxVTGc+rUKeRatrxMtgkyIpHRU7sm6ERl36dl2dCEOTAtX3mIW9m+NKoMZUn8IefH8R1tV5wt8O
DyH6i0jkYFH/A+7QikQpv5UsbGbrm0pNiutPMhQZ/iu5R5RSPBXydjL8Qw8hy3UsskrDHbBSyL6p
g5WeUQzZNYs2HQfRT8lua+Dt3FXEDEmEhI+E1wa4WOgdR/E0B5ZpzgFAl5BswAQxb/XUALXA6JR1
CHpJT9zC4VXTS1w0r9seND78ZvOTPqVCtxTgpVkYyBx6dQCZx8+NkLE41nnYB92AZ+xE5T4Oh9c8
0qtgEe+K7A5k7Y+2yOZB9Hpw7TrPxdBXnl+DNrika5H6edzG26zKyrsa1kpHkLnaKDF8t1WN5oNT
qD3ZXRZjemViLpk1e+yz3QdkU/ZA9dZv5GBwMBMycF6GRCP67dNpapS7hpz0ZZghxGCaQTuKAraz
ZncGKB7h8Y2WUNx89Qr9kpBixXewnc/uCDwcEoPlzc+ocnn3JRiDylDGIPViItUxuSWTlDgu21p3
wEdmeZiaGu+iXsFbzwWdidmO3fgdlBx8gMeYWKxu3WkWyoaZHT8WU1a4zN6LfhcXESHlVCxXHOse
xAuqJUR4fcRw1B2WPtOTY1ksozQ1PMaoPemrAlK5LYkS28Zj6DblVvdI3aAAtnEIvnzRPLNHsUD0
1umM7Ew2QvkGJ7bRFjxxbD3P7pw6WsnOuPpuLCLvNR/TH60a1he5RSyeKSC65SgbeNjSeJb5MSMC
hmCS9nUwFds3TA30hQ5NezYbX7Y79UgWQY+RszSy9r0t2kNVpdazN1Wf7RLpOy8ziCk1vX3UFwAw
+mq91qrVfkBtRnov0fLdgBTxR6WtaCdHJUkhsdfN1C2S1ahc1x6+gEW0YE2mxcpJrRibYVW0H44d
Bkznve+NqfF/GCt05wqRdnDhhHL2STHNzz0mJGn3IAujqxPAE7N3ShsIWEwWcQVQWsADhfUaDeHA
woCJR2fly+NAup21x3vTYxOLW0JyhLVwIZEy+EoV64+Y1uFdCprfj5O5OmKizKtj9RnTOXN5ivMW
lxLLXrbLulQ7sF89PzUssDlPFwz3MJrDcycMnJUeKIcydoKVph+xa/q7aGFCD/grv3tjRm4DxfIX
DwfInW4AOnNdc9wzb8CJmbHy+xi9eNkIv8pQ32c3Cbo5i7epHTWvjj7j0jyPWC9ZL8ST1fuuUyy+
BN5rqWYDrDW7Fdjf3F9iDBNRZcrDTZ5mDIWwRZ5aCNlnJBzCv40MWeauA0rka91wmtqmfm9JcAxR
lSOflAL6mo172yufyUzpr0ls9K+wXXMnRSZ+6dNTOw/dQ8ld2M5SHHujRxJPvOnQzoxzUu6dhVTX
wjn8awx15XNe5kIpo73ILc0BtKeoDZkbB8w99gRbZP3ih6My5+aHM+eoBlTF98kjzhaOaXQ/5vNn
M2N5RFqU2LeF/6njWvqTJYp1XO8w+fTOhWpmrFgc+r+Gh8xDffoR7NN2AFqx0Vo8aRNs/Z4MLI1O
Y0y2LTQyrDMBi5QLCW09ZO4ZjqXxRSdYuUFGeOvUWvzd7ZhKIOVCXnv4BHeFJErXWQF6adUrPpOP
lt24XxG5RqY8dmvA282wdQrP3iOSp5L6WJa/3Nz23TVePz0PKHKS4+Ubudh+1vhl77Fb7F/6oqEH
bdbkrzlKdm7t2H+jADujcD1O0YHpmRtUde/TkcWfACCjfeHGRQDu3nsalpR1EfRZwXZpLDUhgcjs
XRdkPCtsfm7KvWQ4SZJaTBWrLmxe7JnOeV7ML5jf4eGC8fC+FJtNO39BKRjEnT79u7PU9R6trU00
evnDAhjg7AKrp9sgAmzZ2JAQtSy2dhuRK00W4iaEd1X7L68gfR/mafxqhiQCyJIsxwhHkOdVQ2e+
FdqKprFOr+UBsQrz32o/fq9IJn+U5YIJuzIXD3nELCkR1tAFUOpDgR84yYZ2DzYxfTOT+RPPu3TD
++F+0zv3CVpe8/dkV6RmUInYrNWR4A8irR26h1aNNwvgNkKkEG6Q2o+6YHFs+zVcJygLzAgOirPq
uwhfMN8Qan9Jrn3mSbSeTMTrL+bq7DTc896h+DpFar6Ntj29FLzzJQIZD4kSoWm7INLDQ2Tyb7iV
30II3Q3d0AeLaVvneuxfKrQstMbo/dRYv+Z6FeP+rbOu6frkuVOQumqHUYFBV48fnPMla1GT6Rte
jJZU8bZxMK9dpJWNV7NEg2b6sVazu0HME26G/cUgw1+Up7lRNUT3ukMexeoewf+BgGl8NAglHQkz
JVvLnswjDm+qGF8rX8HqypfyTVJ7iawwC0YhrmxmYe+jvOC8tIuJsWhV2kGeGeT0rMoJetiiJ6JH
6wFdkEuaqfFnDGUGn1Tle6wp5OjSmbVrtCi7hR75r25Gz3oiBzsZ9cVQzArOzajdd+nwPisYn7hV
Yd2lQ/e1bbX2JY/qGsFV4pu22yLN9jlXdXToekt7nXARP3t9oaGUpiAJk3Q5M190G9bV+ZbWGrJO
iCjbtq37a6hHJ023sRpMUyQPVwJzbtX0pxESDF6gHquz3s0PpEUYxJDOvAMqQ1whqZwD2a8KnqWH
OqypXFJA2j754vq5bg1M3/tK3/78B3s93xmR/moXGKwjDdR9Q1BhDxpZOSDMkZ/cSvwqqvHSZIlx
UrO8PtcheVxNQ/1ttObneJ2Ve60fD3LLstECZ0zpLl3ZAwHBhXtDcmtnOYnxA1/LH62lmfuCf9+P
0MZgGeF8uzKpM6ZiSHqhFNf3JDJwEH3rZoAXmpuYn974VmIpdGdPLgaDYadcoKYU52XpBJRIhTe8
/lO01cHBFpRMxuOUhgALFYOpRbLOuALgOhdrEIKVBY8A4HObuEy9hyUbvAfeygXwt1Z1CJsWf89W
jh0L5JMjaar0JS9OglgUtIuNdL2qvHRGxFPYoWaP5fN6j4kXgissxbq5RB0Qbet9NuBhoMdozsrF
dFcM/TnM9dM0dd5LruGMMEKaHwpgD7Ptdfd0UU7l3ucTy6pa3CH4J8x5QiZYzeSn01uhLsOF4IV7
3+GwxbpiRKkmjg+Ft6ybOdTqE0njerdiAu0nJef2FiZeXO4NtauPhEXVuz4L7tdU+nPY1J8i8/gt
QS15Z6YTPJJuYYZWkEDgbvKLWU8jBuuJFygolhysuvyLCO8DIif6Ez7M7j4jPLaru1RFmQ8HO2uC
rt/bXYB4U/duq8TSEVTeFuI1wfax2kgxu2yxvqt1YYsl/PQExL44m0zt0WHV8D2vukM/EuDNjPAt
ErZEOTjWv0Ixo1Tmow0AFnK4ua3cJ8OA0deO4/jdZWCxBy/2iRflwIO05BE1RfL3oYKs3Dq8KWHq
F12VMNSFRJQwpNlCJZv2cZmld1ZnvJgOWRY7UdYHXfC2J0DYx8jDxRLjuC0p/O4bxmcIvrbFv4nR
kFXTnOJucpkt6Xby3Lh1ssuxoDta7jhtS4MOG7fm/GwWFc7HRuScFBXFrM5FuD6cBuBiuEGt8L9m
42jG5q52qvwDZiAhFuL1pfDIJpjrfYe6u4dpVbzUyMS3Dspk5mh7kMtQCKpRDzgvVRIh0xUh9F2R
T9UHcln2+FlUTUTytsjh62uHzusZwxLhNORMfOEQ1Leyw2Cxu8DO83MVxsmmMcbyUU+tYctXIP+k
sRTitiVdMepX7ElhLNdphi8LAFyfAJb2XDSp+swL3M4brBrab6bJws9s7yRUvEDK01eSDlWNddTo
V2KcDWp1PDB+AIsa9PZsNH17rhNGeYjkpwgA/oEZBwajnp77Kto/WzTV2nPr4hvFWvlescFkhf30
huLZpckG48TcpNyVpk6YL42NM9MsRrfuM+6b9HEerOasZsolj/Xs3sXTjxHOjC9Evgosm9T4Lsvz
g1n03VlLwpOmFspjGKGtPo+8yjnRsI8WJ+u0HN77aJ/kSXHfu0Z+rzQr5EYrRjeCpiLTgNOip6nX
+XJf69lrlKjO66iittBo3seYtDba7R+40s+ETp5TtLQ3it3oh3GuOr82sVyriJM42rGPK16Yet2N
BkqvkcJUp7AOOumKrwa2LZu0sr5aEDifU3jqG8zc7e9qo22NKopeMryJtkYPjSZKvqb4fewhZJfH
Purnjx5cUlrO3rYozPykKGb3gmHpDqem6Oh6UYe2pYW6ql4YDWiX8oVfg6AU/KMzSJhNtHzvB7Hc
Nb5ikYDE7hyGx2n15iBJsrtlZJ6DpYKzZS7TfuuBFY/YlQCxc3QsE+cV4ge/RLoM8wfEE9QywFOQ
YHLmD+YsACnD9nmAHIemcPbEGqLcTWWLR1Flt0eLAIaIHURI11Ago8R1Sw3n26iHEd87r7LICO0u
OiJPSTF/TAVgKDQI0kNixHBbbA8KjqIGYTzkF0x9Zt9ETxlAXp8d8z5WgwwhtF1RdPVXIlWPvRF+
USwFX/JuZGpFV5AOLF/dwc3vy6/6QneXDqjLmbZb7TvSOQBScgXY1pgj2YVquELa57VfSdQgFfMx
oq7PKKXdY9yBv5RislZPilfFy6qzSrQ2RSX9sWdB42XKEiRDhx9t3dZo+iC1n0QqGPIJm6Ue0B7q
Hdpl6VhmVrmD51SKUBwgW4tnknXbPOVPA+o1l3T07iIbbRl9wHRqLUg4I+lL3A2lGVwAigC9MqSm
eNGy0QhM+JYXxyVHRRDTe3ZRlfby6CtUf+99wPIvyJmOgBGtwvcVeeD9O4v8EnZLXj4AMPFHJGXv
4oOmVtFDFDfZmxULSzN1ujS6yAYiP/zQRiZSbW75RWtj7QEcyxnCXXMyBrt8c0otKOcG1x61ifxk
mWuCFWnyfV6CPkV6XA9fEbSYXvUVj442+0EKq78oVtQ9sQIuyO95WCiH0PWLoqog+6TNxZlIvKqo
aoHNGkhBqD1SRR308Kxa8IIP+/yIZBwmLaKwu4zgmDGfYQYViMK16ZE5kHaecQDeFJVFenhSrde4
7x+i0iy+ebprAP4CkNJGL7WBr9o4ZNUndGoSOI71t0GaHanjGhFQi1m85R1gSqcBtHXtQphKvRSk
Wi7A8fpgapW7HqVORG77T2cEWNv0cXKuovCjJyZ8JINHuI/lOzHnx6SFxtQYBS7S+vBkKMhVFCVZ
euahhdqq3wYFNfdcIWc8aEj+YB9TnSzXIWTUFMa76hrJPlkUwv+Zpb/rkNY38+LkLxMKvWHldj+S
NX9zamA645CsLF+7ek9SGxOLiUyyHqKbMbovhVNf4qzAjne1grkiSLa0yzGx6Ok2BD1Q6VAjY68T
1XmYRzViTdB92F1lPsimOO5cv6zG+mjVFTFDRs08UUOfYTXb9vVEVBOY5R3W7X+ZhLS2aKF8IJU6
B+HQTI+JGc2PiKBEew8KIJmbARAR2eTUcrVDPqv5Oyu+e6hKza5NhuxIPsbZoJ3YH8m+G0Q+Ivsu
1ZsHBwhEj7PnZYKu9dwTz4DRqLw5Q79fO4zjoKale0MI+NhDcgbgXD/bFi+TsMGApmsR2spJiiwE
J0uCqkdXi/GlCyt9h+L3G/Z8vHxr8djATPFNE8e53NXe7CRpjshiM2HQYJoDyz6SFQOMiBq1X4UY
9eSm97NIvNYLshJbOPqp+hvymPZZFkqHkXgCL5CQi4dcTq8SRqial1ZRtCdnqLKjmmDdgGmEXWxa
1qEAILAuXGfXRJaD3EHbP6WiaHC3V0wQSE5j73qyqjtNO+M7kX1qJdDGBftZ38Z2JuiZrRDqNlJQ
nEoK5maINkaRlkdy0Zqfuw3WFnOtPyQtNiuw/frjqBA2XCYF/bhldvyWSCoEntINyil291rSvAy2
4+JPt7hnL4rTXZfiy4KTQYHqdFfdJVjivXTpqyn63UhL3MNYTO0r0BAW8l2vb5W++1HYwEzMJV53
9TTXAf5xKSusrjiCUg+8WqBgym9dWESXZZRg0GV4mBJezFB9M8ahv4RIfPpZg/olugfPy6o493M1
2K9Lz/ueQBS7rqvHeFm3ZKSJUYOB69uvXjOuiGKzBrUw19jLTQAid3a1ghEnRLBRqzIO9FkzH2qs
doGXrtjlWfUXo+uNx2n6MU3a8Lh2EVSGCjTQQAj2wlpyn2nYSTHnzFmdes0OU6ijZcYY4aL8vc8m
VUUEenjkRSOTryOiEg7gRe02dA6aeFTjCmMJOBHBNDadH44igZ2E5nmWxXxP1KcJkA/Dxi4GznME
bxvYma7eF1PS79qpfC90dJQAGhufdrMei9Wwn9AHwxOiOlWVYf8wowhc8ZDOz9ib3jE78I74XwO3
rbL0jXSgd58IODm6LoHVMrd2Tc98LkMPpDYxvcyIg4JwVIvnmROmYCGNGkX0ZSbHr5c/kiZiyZN0
93k6mRuei/GkEVAJnGHcGKbuPYObTnGJjM2j3ATsNe4cqLmPq6vdoUwPZm1sjW3m8q4YinoBzVz5
RErt7bjk6qVSR/WSTzo9esqQqBlR9zIPn4WiJ8+603UvFVNkJdI/S1tV3xKbnyJSyp812aaMLpKR
hXFwegX4JKSrFyP3LoRRxs91IcRVLyPAJq1Fl7P1bOSp6TI0MEiQUQdSiNHylcDoizG180siZJvH
PIMAYANYHqaifbA69KDSfDW2azdab6YLWHOp7P4Lt0RiLEmFjaz71kaYAPGqH2JrJb6o9o/Ym/fE
HVSW7X2IyZgVz+53wZLVUweEdhzlp1wF84RAXX0iGhe+mh3YaT22AyfO53tDhWwWJ51gDlT5CZJt
G+iqFgbZPjfM6S7Nx3KH7ED4rbdSsPG1/WVMLWePWv8PvCMjXxvQbcc2z/SbXFWeCSHXWxWTkU+A
ix8Ryckz0p9M6ViNn+weeELlKdET/Sdwe9SVAKAmOLbWpApybMFeZIEREvSb1XMCfSqa3ep4ePjV
TnInC3Siu0MTG99kBDcGZ6kpUbSrh+FvnS7y1ESPPb3XMVPm4ZgSfyWfPrr4RJJmNhTFr8i0Aa/W
YEEmTQqaXSsOILGQpgoxiezGfiSflQl/TCyQ3d7BWS1ViD+ZinWwyX0dLcK+26wljdfEHksgMpNH
9/usNt5TT4Br2+XI9pEO6Hy6NGNbWQSUNeNsifBwY076VW/m/ysu/C+KC45twB7+HxQXwKm2335U
v+stXM/5R29BRTrBNMjEWHgaG+iP3/QWVO9fKi+7A7ySvJ+n8kn/6C1o6C0QGuBM1RPE9t/0Fux/
QU3UPdcmAWY4mur9v+gt8DX+ICe7jus6sB0dIqgWHabgnP5GeFQLFsuhsipn0rUAHyM68anLcYb5
Vbu24TKNZROKt/lmknV51P+xbw5hzbFcxt1ZXOV2Pbkpi0oDs6C70bSPJu+R8Cjrgo6FRTw6PUsc
twyyLhbellgJbGGpJVvZCMe9DGRRA6eHCCEPaktgmoL/LgzWOTUXxe3Q3y53O+a2W9Zm8A+bdpg+
ERAA9/XrY/741EkiyG67Ze2PY67frFMcFa/LOQG68s/3KrXuQ2XV5Ct5f6qddjx0YYmbxDq1gWpC
l94Sje/BEolWWTh299+2UV3/uWfF9EhjfXKSZ8uD8S8vAu1V1m8H3i52O/J6uPjY3z7gP+3+oy0q
K4QaM/siCBWDrdan25VkzfCcCyAVey9BaLORNev2BkpLf8HTZJtOWJBcMom0K2ZtMFRcir3Ouf6V
t3/xjz9Vbpby/3cjfd0RJMWFy64ZlfCWrcnD89ClJoKYFQ6qPrAInlr5EFYF5pStVqvXA2WbPOV6
nnykIXYYe63X7uVzusg2ubtg8orkPMFB8SGICOI6l/T25rdzZVWfzEd7cCYEMDnu9vDLzetFxRdE
OWvWlHsJPDET3eaVImZ6BaIkkzaehvxbKeA22I5jao5OKwhAUUhQjdw0BXyBgHO1TQSKhsBe3B5l
tRe+7lFDPD8uSlxFkcnLXIOXShRDB0hK5d/faeGQHB0X1qdoT34doWbhQS9b9QAyqMLWEzQK+fA0
39y2jbYinGeXnzqyXsxEKTCL/1kzcgB/mijkjnxdPlYkxSB0coQbMRZ6pXmckaiGjaWolLgUjoD4
nKPEn0lwR+T0MN1+qxrJ02yBG2LGj1ltlbNX4qgKWZXgqqmZcaQuHu3Is4hKqRd5YyU6e/QV4vZc
awA1iE7otAWVD9lSd/TiQcEy0ElTXKNNtJH929d3MIfAOJnQlC2e3Vr8HP3IAys3ZWGKHbIGce7i
YtO5twRyp3dqFkn6apJeVMXPQ0SMpd/SkW7nVwAD2PBtqMlPUwdlOc6ms001lK4XIc6RQh8iY7A0
/jw5SYHm7DwFUdJQhSQIly2D0JhnuhOAscerPKmVzcLaZd1ev5fG0oYfiCe0ggO/lV9K/iem0m6H
sNOPskn+Q7f/KtyTUaMLDVc6+Swv3usOKfPrZi6+M7LxCg7BlQnkEbJoEkYnCeQS4C5vbqL9ZK7g
C6rxIKFecp+smSxUdTz/oH0CQFJU8Eyy5s2QnzYSt9TEuCZqxvDDBRmKnWXs8J5kSsODJ6pyu1zT
F83N6r01grvFxRRDb1kNIbkFsia8BHmYojsJwdHKEhwV+mv8MAKrRyQdhBXIzo098UhbXvRFQuoW
gauTtdumu3q1b67xv2XTMESf7jjbflwh7bZxFFA0bl6EeyNaL4MGWFc2xVGvHxK7OpJs/ajNnP7+
1826LHy52V/bsxAX1GelxnTvnzu83qYRdzx13dIEda/pJ4JGOFc2we0u5aa839qsm8Acx/3stuGB
ZOyyVc0x2co7l7frSLjTFeQkG6qm3trOpB9TgVwaZsRmBj3N/N+eV/l0VFnn7QwCjQBrxeB/fYPF
Y+sJZnhsaIdbk2kW98xUrb3eKvTAApZ4K5BqTraOlaC7Kj6ycptp36jjo4RJTgI6BXGsvKIOUUoG
Tim3yd+JdfGY+rC4GfEHAf6SheqCz1SaZtyzosPGaDS8Xa339c4Rz7wtQHYFAp/btCBP0tblHMi2
sFy+4gGWErUEVCYL9H3WTV+B0pziwtwZq9UzKWd0nGE6B7LmuOAAN2XWzqfWeYHADMetdO1t1azg
iYti5nEQ4ExPFONMuNlTZ+y8VY3xW4Lt5AN+3TYbLGVLD5gAdoA7myjszwe8FX+kLNbFpbFZECLR
sdveRqujrVvdAXRuiOcZqdgi35DR9xBO/BN5dgOi9a2t+VDdB9/VEsD4xFpkEUXaB+BQ9DcqXnZV
4FJl4Qgs/q1NblZriVelrMpj5O7bpmwz8JWADWef5RZWCvTN8rhrVbb+dp1r1dUmgRpbjtDYlX3b
NXe6gGjPCz2D3s3WSe2eKt0edwNZrJ2pYW8M1TpinQP6bCqLjEg+z1kuppK9nDJpJb2GKRo7WZX7
6VQe4NWmGzTssN8VcOdJwJ1bfOqyjazKRllAdWESKQps0wiA0/n83JYHys3xyRhAY9/OlK1yc7HF
mJXp6wiN3a6ZmojtRFzkdiVEOxvSkxYCMUxQYKaK3ZWcz8gq0SAGY9GYiprczIqJP+G2/R93A3zh
c+SR8iRAs7wxt2vK02+b191/fFp6O8fy0go97/r6DeR5v33L64HXazgNJIEIK2V0CBj0q1kMep0A
98vtUDdH3Jb77tomdwwS+v+rWF2GTHmwrN3OlZvD2sQBhipyw4wcBlZZVeGOswwWV1FMMdzK6rX1
dp3bRzEiqtsoz8mZ//o8ecp/Ovi3K952//EV5cm/XV9cVbbNCT2Fmxx18bJq4rWVxfqr9scmVDFv
ywBvgbDlYF2MbY2YbdwK04LNG1rLD9mkIjpEwEZMzW6H/LEpd/xf2yBOg6sfMnUjjzPkfOGPa10/
5T/uH9Aq2zZ2Y/78xr9uVH53eRdwb+mkZPV6V+IYubs10n/23A6Xx1haZJ3G5ujVk0HkDwq7PEkU
8sebYOOsW8hcxV7J7Je6LrvNmA/jDnwvk7xiHC8ksZ19J2ZplpibOXLKJ7dvxbWxLbVwg7iYzsAk
5oW3/YY483pJeRG5LXdfG+W2ugAc1Mp1g9OYAtQamnM9qYR2JiLrPeb2G1XBHaRpE5Ra2jQCkN8C
0mxqx9mawMOZ3IphbzbX6UWbu52zNN1xNJEuGLRWpb/iXSKyD/ZYziVXOdOOYVlv3bZNNgvJMD8c
PDPwVhVypajFTQHaTtTMZHQOLPWRhAPq3YnZhSdnVSkRuq0HvhAXAPLHWyzYdPr/Qs74wAo3QVzm
TLkSMX5HopCNcICU7ah35oYg5rMeQ4rPASfDeo/dACTQchgBZgSzKAZITaeEeCEwKgxZxapF1oqx
O6UpcwYI0iq0JYrJCdegQx8U+z3ruzmoQzCKddCtkG02M4SdoQFfx8sLPXw8fP2qMxQGijXGugXW
m9akX1YU+P1CDseuGIll0cHqJ7j8QX6e25K/hCXmVfKHkTVZyB05eP8tjh8lOmJwDa6FnsfHbkWn
XvaNveyZsVxk8BD9cyqrslUtk/vFTL39MsVjgMqlx1oj4X4j0ld/Hoy3ack4Tjcv98iahYmDwZ+B
Iqfgh/1TkCD/fVPukG1Jo5G29mZrR2xwBGYJIcFOzZL/l4SIbLvtkLVZ/FTejC4PiKGf/6+s3YpR
PAPyP5dtcrPXRNDntn2trcNTvMIgzq6rBXFBuUOeLM9LIue+txFWXyXnTwyszA1LuBWCAijHWTlE
xnKxh8p8CUdMDLxynzw0TkqTjMriQQkTo6k8KDeSQ5L8F3tntuWokm3ZX6kfIAd984qQEOq8k7uH
xwsjWnqjb7/+TojMjMiTdTNHvdcLR8gVOpIAw2zvteZCfTawVHUWNFrHae6HE51Ifnj4pUyOlIpV
LzgDjwXGGv9MkDMJYf1l29Dq21ldbx8tecLFHa32im3TF9ShXBRjiAv66tcAXlPd//tAtg1H9FYn
osX6BKGyPZ9yrfZopI4nbV2iYdTB+/fP3X7R4wId3z/+vD3aXrO9etslOig/biXI/1+s/S/FWlVT
TMqr/3u19vZj/D8fZZP9Wa39+z/6e7nWUv5mG4pKUVRXwODaFuXSv+NxLedvFgVZ2aRIqvAflT/9
o1xrUK41bIN0Rgscommp/8Tj6vLfdMTNhqNosm04Gm/4/4DHVf6Cp9OJu9N0y9A0A1KuTYH4X6u1
CkEmgyxHZUBvA2SonHfPoVq6aR+7Y18s3gKpYTcDn+ij8KdhZtGRJAX7F375X+jL/8L5/AvLdvsU
gH6ZBdv8FspfEehDKzMI24oIBI3EQ2WEL4NTXGm4KuSLasVhLpprY2KwBZeEVUTa4w74iewiXntK
KbQdfOZ/HMf/C3pU/QsKdv1IcHVV1YKyqTqAAP71h2mQXlqVLYtAnauB4gVgJbnHwZvn1veiS+XH
nEZNXbYE/mrRV92AltYbpukh9HOFAdRBgLvuxdj76AMQPue0EmkJEaBA+xTzHd3mSkMFxfKRhk0V
Gl6JoVEa2+Oo0smSoun1P3+jjeD/BzV0/UaGbHG22ZxQtvLXwnwt0W8r20YEMrf4s2bh7LNjgEtV
Eu7whehHKHCJjz9QPSqV7mdF77baziy76mJP4o40V30gpvSdXq6z/y+fjVP9T6Lp9tk40TXd1NaL
ZD3f/2wadG2XNkx84EdFIxGPJkOgTGNPNmc/gjPgtk4Mz0mrP6C4dczeMQbR+w1ygDg4GLLloZAe
Iob1//a5/u3ENBUuQj6VbjoyB2olv/7RzEhlCakAnu+jngV1B/1Ok/sYgxeanEoRl47F/RwT5bgo
IvXVaHyrAOF4pagntOiLci3I8vzPP9VfmZ06Q4isQU0G3c2xVO2/MHHnVoFfGk7DUUuV8WCkoXQ2
m2Ivq7Z0dfIEBTfh1KoWPdVjnt7FSllHCrJbdDM5oGidXBxK0LABB7glgZbegPWD6EWK/+Uivzf4
aS38W1esb1hUEbzhfNLvJkT2iznIJ32NRVTS5qpMD7j4AcpJJWupitJ5Mkn72YaQOITz17IXKL6Z
TRzakmjI1gIfXbWBoZWIHDvVnYCjYJFRjprUEnHQSIcSLSU9f8+e559JilpJjoEVTjiiPEun5tz1
E5p0xCdY8JaRNfuIW0G17//551X1f79OLEOBtKpw3dMrU/8aEyAKh6pyQYC0OkKeQNx5IyP1XAvH
Oaup1lCPjMgArO3hkZCMG5auhcasEI/gjx6lngA76hDYzunvnp2h+dEU1nyY67W30H8f45LvPtfh
mWlOeI5D61tVp+v0Y3b4fVWPUWn0TFA4H2FHsEtsO7t8UluE49RmR1V/zGz17syIDeLWkrFDstke
ZU4U4QvtHwcMczstnqEirnDgbZPHzk0JbfyppRLuexPPfiueOYz9Le+m6bjJ+weQ4k9x+DC5Flla
yPx94qaU+wKoO2ub+MFJCUkc8VLuOXkWr408ktbzndEVqb+6zGBkVQBXyrY+0CURQUU4sK4v2bVz
quyqGl/nXhXeNCnRlUkwQeML5khucB4Y2vTAxZ3swBRlx3huddTykZdeYFJ3+MP59F2dw9ZJ2l2h
Iico0vcZdi7CCgtbqrLMaJ7QaoMcUaV5vpmW/Ggb4OKGqrE9RRXOZYzrJtjsE7k8WUiQKiXgxp56
8CEHuiVzeVbsfnZNZAWXHuYRgAxI37E+kV0F0ruA5p214RcxDK82hJfTdoxMmiQ7uvqKZ7GmAP0h
f5AQouC5ZYrHAhxfRVcGgJBurF3E3pJy68JdNXBqK3liAnoGh6ldYiVLnkJpSJ5kbJF4WusbHZHa
l6RaeemFFTIy22JnTijbVDO6GHQFb0gT59socbao+jy5fY5Hy0pRaEd6/eSYCcHMGk2Xvuo+JysO
vp0UQGxO3+4ogCFuMegMWGDwKBYsXkokCLgIqHUmBoiLvm7aWdaO4RjfssUKDzAmwCiUCsOsPT2n
I3EY4HuShwmZ9yGlwgBFTIbkZjY5Fi9teSzRJj6GJiTPJE2Ceu6/TE2NFbCQpsehK96cLDsvfaeB
PZi0Z12uJXJ2dOYb7Gm6fBdIwE6mUuJxmIVrVi2ep3wJ4IpaK1zUejDgvweYi2NQUewuCLZ+/SEz
+B7dMNr77TlsvSvYDtx/oZbLZXsxvfPEM6if750isQ+FBbmhitroqVk3ebFAIDDRO2+7c81g2mjx
dNUb09+e0okSjnajcmo1mj+Y7ClYqhlqZhGv5DVdhoevS8/bRk6NU5zPC/hMXhHbcn8EJxVixbxa
mIcet03HUgC70vxt2ysae7nx9byJiSMF2aFyB9h3L9tmgtZkk6xymBm0XWxOU+hCYAYE3+n7hm7U
aZnq6tHJx841Jqd7iYS15wa7XKSKBWavOW/44S0ALu34opWDp5TRWyUK6xgb1nykkE27zwTnSbWO
OqfTSoAhs97tFyAIm/nCrgkhRkmTABjo0MQVMqRnHfamYrTAwsrCChQ9Zj1T65ZHvedbXvbOI8zJ
3FJBvGrD40DgTD+/4RU46yYi7Zheo0n/RIhoOM4dSbehsyJynfych2kwcV3sJaoFRj/mAbBoHMFj
R4BvYVz6Br0WwtbGz3RiISNrGXezjR/fQYLrQ5deUAXIEz7RTAnkKvmpMrQdqAjpjFy97eV4m71G
pfyu+EsJDiJGrV00U4j6svjckSYMozJUjygIXdH09q2UutiTwpGW1YBipkrxyc/qK32C2WXoqh/N
WDytxP6Q5fF+jBx7txEAHJwOXp7j9ggJWM3jhPyD1cpC9qIULILQCUPVgirTRzdJ342+7x5l6MFp
vTq31vFpyW3tPnMuN+0nW5aqJ+5UtwIn3xnAjsBsNL1Y5pj4vXGemET4qDpxNzu6uW+0qTqN4/RZ
R0Z10NGs9eoY7chhCErTtj19cZxdi5h1p6fLEat4jdws3g28wUeULy9mFOmXJILGLYSGBJsymTyN
KNSdRDrV+FUUgLZOrBRnjt8jXDvIYpH1aFULi2Y5tParNAmTpnU0UL+4kkK3m6mwL+AjuLpNgA5f
bT4shV17UxKtdnUBRFZSvsqSwM7r9PsKt/1uFDDs0wFp54TB9TJpIF9je7wgedIond2UfjiLkqzi
Be+TQ/dlhFt+tJM8O1Jjuy29LQ4syHLfqkVy0KX4tIzzIc6G96RcDWpTeJc1oEWZbLxk0ezpPcII
TkfpDcid7cVT6Tv9YHmzES2Pdv3UGKlyCtsEjGE1Vfzv1QXcsc2NdVjOmD+gGAIY5Uag5A9yYZsn
J1+wrqS7KIzHAJGzcaqw2++riDvrXJXOJV7nAYV0mDq0GWakGyekdXgUIpGW32QMF548VulR66tr
jQvuJjs/4lGjWBNqn5jUGEFmND8Q3km7GrJgIHXOg9Jr1smYl4YgCkIJIuSKx97SpmdTX5QzaCJu
x3YH4Qeyry/DIHsEaFe4G469bO3qg1CMNxI/yOFrG3uHT4tQA/Kkd6iTtADFBV2t8ARZufLtlrq6
nQxZgGzjVg97JHIRXRLMRBJKV5GZj0qKWUaiuQZhJgCFMLsd1jHabGnq2lbY4Brnw0sdWvmqd65l
RLiyXCeJS/KVvOv6RL46ReYvERrw2LkPQw2VshiSQOsm7v62Hh8hvH7URCxeu6x1db7ZLDXdg57G
tAz0pDhPqA09J+1DzGLDru4H7eho9UPeDM1xaokOlqoAwfdwHKYfjSHK61hCwF/C5me12Jo7RtzA
IUXviqUOlLSWDjadvWNeatqJm5rY6xy8naNQWTQj8B9xZlle2zIU9uH0rg4roXDmK2RJAbqCvPdA
TTmb1vfoQmqFQii1zxmE1UCDwbCkGuvbqMM1gLxwxDE6RR33Hlg+hzE3LwVi/BCbxoXEqdxbGiPD
+2phHqlUr4P9kpo/cj1ZHuNuryaWFaidY/ukkru5PtunvupVSE82thNqFe6AD651hvzejx59UYyO
VVOfx9GzsMzem15xbaJLiqkv3/HvVocuce5qj0U7WUKvH+Hy8nE0l3EDp6ZJfmk/yz8bTDpuOFvp
MxQcPtysfRkGadkhYawOitSVOyCeuIS6oToTQ67dc5x8Hvm43Jq6FLODpdwHFNxHKZ4wZa27fT9M
F+4s/MSDfSbrSboNUI9f+qIIMsnZD/VoXm1B/kxlGoObz2YIfz9VPUvNik9KHD5KYzr80Kw2oPZw
tZtq2qk6lIamEOYZoLZxdtq+38uDeppYxm3PJCNZn7YKhbdetGyf5glM6O0v1fav+urcDI7u6oVF
FVkk46XpYc70clbtRNGNZ9OaadABNdzrjcquFH5HmJcfxrGSD4lRfG5YkIGATaLL9mjbWDGonFG2
+p0RlVLj1rIunR2cYLU66KftJW2SnSacJf60OD+tTsXLIs+wrVPtZEqm+msDBwDa4lCHHrX8xbVY
fs2tcFO4iLAHAPd9yHU6HyT5prCkg0H6OOWm+YgqzB3LsHqWc9U41lRwXGmYq+ftud4A/R01g+23
lSYxlcbDvcxx81xCTrC7rn7c9kJFVU6mPeCWX/8YHQ0RdQdOY4GfokiQwRvVnlNGe8KQqj3NGey0
LG+S3VoPdhuqLQEhpDFoLmW6yWN36eWofkGysOO28Wwp4LPLuS6Ous7HwcRcXzADvyrwjC9KZwe2
PlqeLmPCgAWrPHeIaJ9jU9npLR8QfrN+KEeZFZiKLliB6okZkcsHorBaWUeWG+XFZvxF82KUriFJ
D0oL/GVeZPoNS7mQ1rnuW+BrXIuWu2eD4k9ZIJ2xpduY0/J511JEO+lS9Kz1Nvl42mSfq5jC7sDE
rh+n5bRtUB71xR/7xGNgQEZqslf5nbllzuaPRGnnvakcTauG8VgbT3lFodriIjozLwe/hDGoKCpo
l1OTEqISNf7U1jcVt8aBLvEnSaabnFswmZk3BJMw071I7HxP/jA06PwTNK+vYSNHZylvjvBJTd4t
uQxgdjiw0ZM8klS9JLcGbgrQvjszvGMKbmtK+KizovPehcIQCfgUi0ZgGyPRkPP0uc7jDANS+i7J
tPiwZO/SNLmbgqVXowUaczQonPqODlbCJeh8Mxb9i7VYx9EeXiUR9zssDIVsLp4pEvil97gCLzBA
3PbFJK1gooiztJ13Sjsiu+qemJy8x+sdJtdHf8bxJqu1V9VHVcF3DpGniR8zYYZ+FzLDVdsImGIE
S3pEwU2K3gUwRDBardfSBpFb+UvZPzPPD/dhPZOAOzGrURpLCVItxHUMIXrQ9QxPtATZ0OSaqpUE
ByKhWLLd/9Alqz+YRvYFN0jlypb9riKRDwRMpJAZuo3xJaDUtsOc5mFag224DpfbpjBAR8cmmH7n
R7vwPTHp+8C4AoUcQ3w6xpOZgBDsmmxlc6NfEZWNh0E+jIONUxTZuFelqHJM6VlCAXQo68EilSD/
Ojn9h70SyOzC3tWZTeCjI6E1x4JWtxNO3HlxXIMum1smGQHlKRaegeVQWSg/Q37qagyFt0jctyWF
iQCoxi/Zh5ZWxWMlF9gQ6qk4rBVkAXT9OwPHA8PQ2oxSnQdbigxXYMc4akX5czQmfReSo3ZQJsd4
i0zt5tRGUCYd1m2yEZDgkkAmO7H2ajrVp6ZPctDZLIF1BxBd7IzpRa1Jp6YL+pRZ6+xLNJ8TUVbv
HJKrlIdvTQ22LGnqLybplW6OT8RvR2NV+ICkSGIa1gjdn1m0Z2fdUohmyDUKZpYGaSp3gP2rWO6y
nBZwJ70NDD8iYdWezkjzq4rblx1WjUe+TrMDCxofu1xy/EV+dpYb8c6l31pV9ZQkVAyxGhd9Zrq6
aVksyk1stMoMBT0sLkNe4aPoX5H3yBfCmCqPU7hlLVTzI+I2RuGD27jRIRHkDTHWBDsHjtF9FhSO
1g7mqVTxbTDuMX4Z8oOWK9ZjTIFaSOajnQaE68pfKhl7yBJZ+jnNnfmYyuJzzVzKzwb7SV7MK7yG
BNOyQoK0QhZmPiC8ysah2+f3kaLyUUrSAThKWD+UdfJi6ZknLYDxOGoDZjbqSSEpgHsgcns7LQss
F4t5xikhuYE1QZhSUGJ7230jkkg9mw0tYKIAHDUavazl02NCf7LNMXwtU3EgwfENyOLoiUgdYev1
NYXqptwtCSAtZcyeFAnMnkBQRd69awD/2SUqroy2DcGMcE4Dv6gfhrK9ZRK4wzjl79nMnBbjXsiy
qD6OLW36UISgKJJg7DI4M+UyelE1abTcSu6bhVWCmFteN0GaQemaPrmBUg32Kb3LNtQIyKg+2z2g
n0m+l8JBQTDq9OZW9xnUGPUUV6wpK8RGef3VXiBRr46yhTmgcAfVsBHBrg4zdXCnOImDTWa5SUI3
Wey2+4f08n/986an/f3q0XLatWH8YqtQ/qtxVw/mh5UBxmn1XDX3WHkPxSyy41AXzrFZX7B21RfQ
wdxNZiBNTU5Wxj/Ug4AlwAJ+R2QUaPIOiXF3CSH/B7lUMPV66Cu6NX0yPImwumQYnE6iwFQHWvrL
XCBbk7TW5rTvpdOiPrSF07PSlOy9lTVERJsxev0oXZ7DuhAYrJYC32b0ZPkNLriXxBpeGxyg/qbZ
ldcO7wS/YGoa9UyKl6f5lTNaL31DWwWe7TsCOaBA4VzeFwTcIiKCahgDqTQz2qf2fIvnpPYMS2oR
+1Zu5OQKP01+CuVYPkadVHHgeioZswgWPURNsXSF6kqTVJxsjXwDJ9JfJgYuMitOTrl852BDZx0k
I9BHYQOTSYnBreZP6tg5tzFeND93VsmWsUuThbtx05asAGcdBx2JP3FOZaXPo/LBgDZil6U4173w
Hc5kT5KFw6tIxdCmWNmBsFftJftkFkVzDgXFhjAh+aKlXwYGQNw00KdvlWOPB4s5QpB30fDkSLBT
aD903yBY+dbS+cPS6S/kQZY+l4A4hnEsAC6HZyFS6Quce5igNmklUxGDCSAtbl0E7Csm41+iihpP
T8QNLPuPIYqfzDCxfhQxZrCuQU8jmQ85hMCLiNChNfJ8rPXW/FrgOGLpZXBcZQrpcKOfnYmGztBT
5GVBbXllRCyGKo0a3ANIJX3oLP4iGDpmLde4t3QtpbkFOusIIrmefEoc7akVLZyOuDdvyNFz6oEl
zBmzly5WI0XeDCnUY7H/U0P5siqwAxMXKGgS8ZCR63Sn2LbyT7jFgx05G6zgALnFLw1p9ft1z6pp
x/VFh8iAHq87FYt0bPS+2+uzuMesEXZpzyo4aopkh5ev9HUy28xwRmHDzPxpwrmJyeyaNiX3Icn8
1gACDozPYuq6G919ZZokNzFk9VxpFT8McWHBmE6IFSH9XsemuNqpSC4gDHPag9OZ7mQZMGYSPZX2
T2phfsl0psR6XnglFd/HVEZDg3TG6xRQRLXZP/ctN+MW1JM32cv3ti6Gox5CHsb5RQZgH4uDKdPA
bZr4kDYQpK0paa+anY1eOmKtlBaUkNncHPt+/ojjjin62Ci3rSyFGcmnbWQ+K/KXWtOrgyhLbmGd
/YkkFEC7Vayd8gQy8VxVh15VOccmZHxkR70lcy2A1Y0vHK05wGbOGigbloNQidrDLzCC0OxVP4vk
5aBwgjFE5DszdXZLRnW4LXl9rDXvTmdhW6eNVM9yDzCju1DmNC6T8mH1xYMw2gb5iCDkyIzw2mNz
K3Ruac3YTr4xf8zOeHOEA/036/YGP+9pTsSnfLGJ3DDNc6qm5k3M43uEY/qxr8OLtcZLAsDOdvJE
yyabzQenyqVdppputkTtA1xxTi06NgR/JIdlxdd2Sf+8mFjNbeN7rU17YagplHVQhhpegH2riXWl
Dli2lmzmx8W+HzXLN00j8qax+yaPMwhcGPleC2LjOByR5iR+UU79lcQVqEcRlTRpuZKRZPja3Gie
XMFG2ioHK1TDC7s6xohKnrk1imDIMHEmdq0c54yfQ9f1W1LY1kfzit64MMIOpNjQnOYhe4kmNbml
c6Wesw4Nca2DTZwdA2BtRay9tFMcVpGOqppHCaRfPLPwjCnojX0v+0u7Etr6qnpntGcWjhF90VLx
uVuCOUlOvaYnN1Oi18wkCWIHbHj5IYmYCVl0nh5x12c7EKzSJW0k3lSNHkeDYsDULFdbD5UjHK/s
oLAIWdF4nBcLvx8TW/Mcl3Z/7kvyhyan9mu1CXfKyqKy9Nlj4OEfVZ3hwdN0BjoqqXqeQhIJtRw6
XJ5KJ9E/J5Pdfxpm+VNPphMK7EX4scIh1nNw6VWzxEHUx+RN0J+fC1pjSmpqfomicoe1ebiZEz3g
iolf2umXJaqswJlAmSppDJlHrWF3q84+r0JtNxdtxEkoZU82b+El9oSXVUtDAM5+v0S7YbKOCev/
M0ZQ4pIcpM8lc8awo3CUDWrns8Ktrxg4+9OEZUisWIYkNt/kQu+PjFVvtCow3IoSCOe0Ti2Uhoav
inPBy1TOPtWuCvDFuJSnbkz23B1AT/RRRuEkVPxhFc1hGlpOMF0GX0/mi8KE4qKtm0RlRG6i/hyO
zAgrmbjanrbUKTFpNoObvI9kxvghMQ+eVJ+ppBbnSBMKMlrpZx7WNf2JsLprOihyKct8w/6Qjdm4
t1Jj3heK/t2I51YeuquVK83F6MOjNYKfVJY0PPGLLNTpkns3VxA9a7CNg41XJaRwdi5yGFoYhW1g
ZpBqa6UW50lSWSAWJG2mTPlivJBeDndm8tQo+WGmdX6A9KyfTDm3A6d7KyLovomShpgXMqKETG7s
lFtVHsLPXk5JVlX7kJIFzgkGDD7ghJqbroDrtMphGiKKflY664Q3REOQUhdqxjpsjgSA1F44GBO8
80l1DXKk94saRsSUAYy4xbAfDjiUaUmI7lXVkhEaZgjJchS0mHKhjVdALWBmeyxa1kNTN+0DhAiw
m+uwk3MFo0PJjtYETaBkrl7jyLpZa5uaEOD2akwPamTERxsVvZsKRD2gEbKHeH1kJdKPrGTRLbrR
PI65Qm/UGbyhyXkuFFezHNqLnua+zTT23JgTGOglywPov6wUSGUVsJz82tFe0cZzm9RleQ/ALeXO
HZnXsZvS41jgkwLZ7LTgsZwxw9lMAsGRcY88AUcxKcYWAPLK5UtsAbTDd+G89EpyFV0jf4TaIrx4
NAlzWpRH8pd60D895hJ+yF2b1MLXm1I6VXL+GRYdoTqjc66EAV3H1KFHY95hvn+yZC26N51yTsZp
PkdGr3pxasGt0Oxvc6w3/hyW416K1XNM3+hjkkm3M1fvHVPSm1JF4VWfUhLLCJvVKaCcBqZ6kA6U
r9lYH5akoHvAJFQAvGFuKzX0NlUqO/6gqYZb1K1zT4XjryyQkbnrZcqpJwyFelKUpn6o5fKBEv0+
y9TqC7iRH7hivxmlKI+h0873ivI0pYU7OUvJcewoLm3nw3ZmhHLl60w59lWXQ/UoijAAD8J1HiWc
8W32qje1vLMpZ/it0Jsnwcp0juH7ydrc7WpKZfShPg9xp+zgMtM1xZR3iVLlTgNc9nJBP2dg7Xag
ssWyj3YnjsT2ecgKPahLKhXpBM1maMrpTTjGD6kFrZXmuewzz1Rfl55Zq1jUxd8GYa2kq5TYzOmM
qfs2Iku5Fk0r+/NQwzwSdDabVJX8XrKM69Jab3FJQJeQHf0Kf/wtq5+AnEUvJrSnuwPJBedaovhx
6iATWIn1+lhhu0S8we1r3WjImn49Wla/x7Ybz2BPrCRxuNeRPdklqRNoOrlGu01Vum2EGN+VJsu9
CQnGH+LoTSz9SydN3ixAcAId/qmf3yTcmxB+e/RL1V52FMC55FM3/eUMpJhMucRC12tjkoaNlsBx
jRotJRhHyoNw9caIEY/ttiEPE5mqWZ+VrpaDFtMaoNh6/0sN/FvRuz1SspJcW8d8T62VEz+ssu9f
D6f1YbIaomqL0ShujcKjr/ynXWDb/b0xrDjZ1xm92mSlzG9vsL3hr7f653ON7gA0iMpjwQIM0xV8
270B7397WbY9t71Btnmtto/wlzfMKsRZiBnf6tWWVJojB0JaTXa/9tcno1hC/Y4owxOD1u7sXECP
XJX3v/Xyv3fDWGKiGnXMlXjF7+e3n/8vz/3e/f06jTYPPrRVmb89SeofySi26JnaY+2Mfx/FbV8i
9BX3SxudOPllGpcJGnm90bHuxibYeAOzGkVnfxxth9IhmXu8QNK/OmpbBZM1Ve3Z2YD96/tamwlq
+18QfCVO21+2R0pst3s57b79fmp73l5ftj1qHRtQtkVE0D/fbnv+13sCJcXbWaGfKyCr/NLJ/1bM
/5LNr3/oE1bgOUb5XVK9ODQ/g66KqeAOZr53VkdlvnLhmRe5aqTlwXaY4+10+31YieIb1ovqt0j7
t1JbN2fiWZYk3hMZMp3q1TCnUp6nqMfu7832XBEvrAwlquYZgXxEaBflfvsi0ZpusG1mwFX7CMMc
chFbvDrpgNQJvUBu0EBG59Ig0A73MXzrjBxvk/zYOaHc58jkvhaWrzkGii37TgBxA9LT9CEjT9yi
zUNR19+LJH7F3fisZZRgx2k/08p3KZ1L7hIpyA4wI0xA4WyDJb6SKbuZFZ5L6/AVnOQDuTT2QZ2z
77bDeodG+KsJwlQrurWzyDUtifLdnrVgIH5iJ8I48olquuqcbi4qsGsW1aiPjOlNrY2HTk2jS6RH
h3hZi81JeAmBnIOdTxDjutbcfqUWR6+cxqiLACyrQo4Mb4iKACF7N+876LvFXOtUN1Gz56RiQqcz
AyAi11An1lPrr9PaXu27wm3N9IHQi7M+t+SAmuehq+mR9rNntP27njePVMzIYHxVZGyF8Wx/q4z3
zixwKXYOGQ3ZN0ZrjyYg3ydK/FSy0WvV8zcY3K6kFxxuGrP27NhuVBmv6mh9kWRfbklMnazum93R
Z5kdS3JVhX5B2IJcKABa6zGxwkxlpUTHbmwQw4SnSAcCLe+3RJAoTD7XsIpZeuSKq6hTUCK2SOnc
DAVryxDkGIDYXTQzlRewBq3Kwp7iaTmEKLo5FGRsWyWzbwj0DrQSepSFpZvSIXWwX/LcdBWNX65l
JXYK1SGQIhj+9BXiQwWEfC8c5aM0fdVhmaUVTPGrJsQbFD4l3Y2kC21fFtlOd/oKtI1deMTMDKxp
89ZOPaZfNAJNmoOa4oeIbdyprns6VlQlVTW5Oo32MneqQ35M1+/QRjxTogImSimmmhMUxQnrKgCQ
O0A9RLQYi+pWpnjj6vypdF63UCfFQ7emkI4B1COcX4p6DBedHoYW+8tAALrZy19ZQLRcsqrSeJzb
MAGJ3/Woy7vTIeyq97nTBDXp5GtSjbOLJtpDIRnuF8Miz7VQnmfL+E5ammcQEJNJZGR1/MZ9Q/5b
qBYQbUQR+s2kH3VEXjsZ5c5BluqM2JdueiU8TD1MkjTvmSWrviAr0mtwdmMahvCox51+n+YKVZIs
zosDN8MuAMkvYC6e6Kpj+WDZsD0VZaQm9aPyLItZ4i5kOPu2Xj5UEu+uxdIBKE/h0adkc1DwVq0g
MibrLvVxTQc9lA/0FRF0GuF9Ql0cOCwS3bIWXKBaYlE8MBTkPrrqhXwDCFHiSTeBe8VkBJaQs1H6
hMx4YLMeHDR+6FrQK2m00ahMAF4kiSS9DRWU3jYa7tumm04TnpCXFExYyDultfa9tjWHNVY43i29
odpPYLCULj/yJOlPajImj8mKysOUplWhyliVO0fLWtbLhCTkKLbIi9EuoC+JgTKGc70Y9Ai6Hli3
9ax1mvU8KclhzpfhUe7Vl1o032K5cPjTTK2a0LwHeItQJ2VlDGx8sIwa0K6aUpk8pWiqfeGQOaC3
2o0Ma38oRXdG+P0Fb2B2SCkjUveDQ5ILMEtW+lZUqc3sf8RM2E6cBeMdoUfnqsM4uortMHWqmBZC
s6pNW78a6qxfBTRKYmEXwv6k2eRKTo0dVeycsj+wjihWLrqiP9XDQHfJjKY95arWLaV34ODmVevs
y4Tu6rgsNXFMBfF0OCUwvBPziFq9iPfow3/MOYFWJAu8dJTn47ArXs3xPC/Ai43YZFzJ3gtlHi84
nKprKinPm+qmbqhKErh+ipbmOJj87/+zslhZHQP/or+Hi2NYmoGbQzFl9a9Wi2VQUyextOqYgRw4
jgNNb8LQJRfN4KuNaPFlKtrGa5b5YKzijsnskv/yEdR/c3vYNqheTVYMhXQaeUUR/Slnd8K461ME
/Uf4mjs77NUHK2IEkEb4l9zIPnKV+TmCgOpAFE98A++3c8hx3Un/w955NLfNbVn0v/QcrxDuRRj0
hASTGERZ0Z6gFCzknPHre4F+3Z8tu63qeU9YFGWLJMIN5+y9dpF3yxqSI8o4P9jPYlO109Lrzvbv
GprLO7ar6mlWgV6qUX8/cPqsaP9w4GxLxWlrosMXqN5//dS4GRIjygcOnNOYq0Rq9s7vvJNmEBiB
eEFsZGfn7tBpu84cgw3bpvjrZGw1Eb+E/XjwauE8Y7EibPvF1NWHnGIOxR/5HYGKJMitYglMNeZc
55I0c2Larj75/L+ZGzjqjo6LwHagM8mL4PwnE8EILpCsJxgOkZ+xdBdAGUMohYxMFU22Ud2hysiI
Hqq79ZRYT50ZMjyIY9Q4UOBJaVmh7Qfa/CLjqNpOpv3kzBWQMiq+cuedo6EoNkOR98s6DeSmicRJ
NETAXb7E/1vA7sbi+3/+xzOrvMwN66YKX5uf3VyaphqYUf53C9gaxWL49vyH//NvB5it/ks1NBtq
OO3Ti8nr3/4v2/qXaegmPg70L+rFyfXf/i8DXJcK44uEG4BeEvPJ//i/dPEvdKAmJh68YaZuwt/6
P/i/fru3HBNIF0EzoL94qmofjDcsx9UJPXu7lXCm3ZK8h2slyqN9XZTXDbeUi8SdJO1UiZm/VPoj
jBCAKmK0CmdRTAHQC8Cis9KOegguSFllBwnysiQDYeG0Wb1rtO5YS+LnKjUrqYt8OrByLH4eHpht
hQ0GzdARH3GA9Q/AsbIEutdNA8Q7TtWyphpP25fmHdlLi0zX4VIAsm8d681C3vvJiPpxUP/x5o4t
oa5h4yQJ9texiQ19p2lUGDZVGaznplCZGKS8j8Eq0bV+0Xr+dWEC04nJF/IMNL8/XWvnH4PgL865
D5PK5f05bY6BUdA2xccRHbk8O2shmk1q12dD9DENclAYdYZyx/KB6+BbCntXDdOatgQGiU/e/8PY
/OP9+fZMJlyW8qNzbwBpGycUeTZghODaVt0XvyI3wRiltiBxlFa80fguOZyvyMRYt48kD6ViY6sr
WsU1Iniyff7+kf78iXB+zDeX5ny0bDVDgBi2aJqNkgsW9NEQrDJNlIe/v4v2YVDni0ud2wXYnUCU
ZlsfptKaGJmacbtFdKdR07LzaFUNZvRQeP0yNhv/Cs2Yd5rqfGnrHX0M8LJnq2KlBQVbPxQGoaPJ
MLeeQmFv/v7Z5mvup/ny8tHwUKp0KXUuyY8GJkmzyAg04Od1+WZ5xCaYSvAqDGcBFuQupGhL1zIq
PrkSfj/sUtd1R5d0ikmI+ri68YI46m0jbzcRzXp2unQxC9XJPzHk/emo6/gxHRYERJAZ8+9/mkpV
u9YjLY75av6MYbX5GkjW6kViaOUn19GfjuLPb/XhBJsCkSFFoXZjjxQR2wTqSBu9kSRQLAyLfdlo
BG4YjMe/nzvjg+/0cvKwwZoS26/DBfxhQB6D2LT7nhsaZyoBoUqTbZ1UpbdopdC0dFjXzjVxIu2x
KPq7xhLRaiy7LUMD1FrFimG0SmPVR8pG6U19i3TJ43Pr68uC1m5prQF+PZRyQOxLa2zlKeF75RvT
RvH0ozcO3dxPea81MjrH+FzZ+YgcnuqJRv7QAQeH39xorfJNlDLcfvLN5wP64bKFKW+pmgnjW//t
srUBDOt5w42b6A3tuyG8Id7KAGvEt1KC7qZRUb/2nbKyOueuTqgQ0FU99xmC/IGAmJWZ3RJ6XdJ7
Z4vcEg5Y2HnvGmDMXD8kPbHjYtG7jijIaiqXicxPtjVtCwx7JRFx2qQbB6mL6DjUr2GaKUvf7tWt
9zSaiA70qD0o6Bf//pU17fe5Sxoqc9c8WOHEvkzPP13PkZOY8STZaOWlRT+YrNK+jL4PObiPur+f
ABUvJ9Kul1jJhm02cjgU+T4SuaI24boAcH3w8zfCQJSDqn7V4YS5VaF9DbxJW4UGYkqH/azZypyI
BXNNKc+6c+ixOeoLBZvgPh0aqk/WDBEryWnWGc1oS4+EKagQQxq6bE5Np1DhdyJKbwbEYk5eoAc5
aDGua3ByCxuQs96o2i6TSzHso8l3MB9a+iLs4X623Y1f9Pd2t48HUknztCViUdyySEZYldxWkZRb
x1To8GT4jTrbI0SXpCNyaCp0k2ukPIab6+wlyd17oJtvo3K0m2E92f69ERFBY3XXFY34JERcjJTg
lR52wW4lG1eaX6YcO2o88ZVunzFtmKmy7Yr2TqiS3owCG78P93Et0vVQ3JchomhS7I1FjiwIOxrd
DTKoF6OsdORweLlyywED/BpU8hWn9lliis3rueMjv7HfA/4tnqwUDBee112qmUjeLcNcNHQsCXtp
700f/HMkcVgDjjQWjFe45fAlJMH4yVX1+8CF75ZVK0Mxm6XfvNSUBGUre+6jFkZgkQ4bu6NZr4UD
jiTskGRTLT1q65+M/398V8msC0jAmieCX0dmp+LqoG7FtKs+1EZ/0+bJe1uZp2FS7isRP8aO+fTJ
3fP72seWFjOB5mizF1r/YNGvfTLdlKRl7SW6Bp5aytgWQZZHO1Q9S6ubVo66VxvqiYWczn9/899v
XFva+rw8dzCGGx/3pH4ru6jvcr6ulT8VlU5SCGR23K7Kumj0K7XZWsqb0hMQ+Pf31YzfRknemK0k
61wDasNHp3wKWxcvAcdZtNaJJnG3MtKUmGR/HHZxFj6n7BkQJTfNIgmmU83guYBq+Gx2D5HEAfDJ
p/l91ufTUFLAjm5pFkuiX896TPKQZhZOvcHWm7vqPGz4RbwinIWttE09L+lrosbwV+JLpfXpeVjg
IN8jILvLTTSKZFW5f/9M+p9ODethjT66NDRNfLgsyjIHxE89bqMbug2vQVkVJtAYCHUPhT++d3UP
T6DMiesxddLnvOQxNXJqm56K1Vf7GmNQXmxr0dAEUsZF3GrIlEwEe5xXLA7+nRbpxwYH5YmlSLcZ
+oXXeOmRtLj3QHjDiqaZ98lhvixrfp0aQX1YcJ0dSoPs1T6sRXyhKIoXGPXGwqq3AcLqtyeNKKNV
BieJJE/IhF0E36ozkKBGyUCYeC2IoJLzjZ+yW6tV85k0kgK/TDaH1rl0UBvXdLD0AYjHvZwka5XM
JDf2PWPXCvtO1XNrRX95woRKM6dyDg6V+63M+cK+2PkG0+oAgNPnGKFWST9ZfYkPpSrWQXxlh2KV
YRmC4Wz+/U8zI1R6Jx3RIWy6uF42QbANCFu2Agh/U6kd6FYsUTmIXdCjFmsz+AB58B6FigtLPlh1
rVC2LM/xnXmDSa4Y9XGODarIjqCwPsqf0qFsF9G8mW0Cc90kL4rd31cBaY8JJWeUWfP6B7FOSurc
QpddvJA6zi2zi2HOklxIzNmEcWp8nup0JqeKapl4NXlAan3b5+bb36/py6rvtwvgp6Px4T7rm6QX
fj7WGx80KKytEe3lhE02Jw8EeKtNIcxjGu1pUppaF1G1q+GQWfK+i5rrv3+WjwCKf58Zey7I2boG
UOTXM2Mj/+pHiRXBSa1u0wt73As9fkTCuTJLbTwQrTITZNHPQf5nQEi063TI42vLKXaOSCjdIvXx
cgLDZOE0bFXHveWkxqKa6P+iwDWQrRDuSvVO4i1bhGX+3GgtmndfFAuPQjKeXXHHn72r7JaUD8vD
tEuhmoIz7rvUDt8TQk6WHriSJpHeWqbmU1pIOn8O2H1j8oZNTON8NNRdANyFJQzNGqnalFyddhaJ
PxrCe0bxcQ+XgLm9cFZWUz62Tb00yiA8hKWxFJX/ZmtR8kmp8PftDXUiVRNAKaQJsP3DaZZwhGIv
Yji1RfwM5JDS7KTiu5hY0//9LP5hkKQGjfSAjTJ/VZ2n859urzqJzYyaf70p/OwdsMOSmJwtQ+fZ
Blu6QM+5yFJBYnUm7v7+xn9Y8vIdscXpjsDsAJDm13cm7LQtLE8yPGdy1XYRYRL2IHZxU7/qQGmA
MXqupbcESeIXXUgf6xHCaZZTrOuxhdGvsuw3Idtwg6ffXOIoi0jWW3um9hlq5Q9LGvhMumkZBHRQ
hftwjBr4yLqHzJZmFdLzvtzndfQMIuk8KJIs4fC9nq2rfz88l0XLhzudih84flAO9Ao+zqhOp9QD
jaB6o3XtSTVIzsPGY1lQT0zr4NseGbsmOUeKY2ypMnyBDLHT66xzQXoiWM3FeUBO6SLf7daVx0Jz
Cse7UMOQrXy2BPp9v8aJRFnFvM+GV/24/ArbppNBx5jU2zlwpMKiNR1bqOVUYgBlEL3//cj88Ypl
iwQninIblb5frxvTIYEtbYd6Y2RIzfSjELyrnpknBmcsp1y/9E0HIoY+u2B/35HbWJlZTIMB4ut+
BO5EtebnmijqDd3Fx34UN5rF7tALLIT8Q3XNdmWp+ew/4yHAFO2Ddohk7Qadwj7c89OlDV8dblC3
Vu34akI3/MlU+YdSFB/QYvOocjPb8uOo0Y+tnII65o5SxDOjSsdGBiZxXNRH9o3fCVxuFp2w16bO
fs0abwvhu56YipVVYZliFHs3Rg7h30+X+NP5YoXMmWJ3a4uPFzJGBE83MhW5XevTCE7HYKdkcpfU
E/b9kcVr3UAdiEiLW/vkbrksHHcgl4NlG9npeUw3mS7DW2MYvrdR0CMS9IHT1ISNZntHMaZ9aQen
iZHmUDpl65qezDbhjMTJmBecSDs28MQIMQ6c41QwTWT0ZRnbweIEptM91uUxK9ghhAMVnl3dNM/J
IJ8g0qC5NyILPYb/RotxFXdasLno7xJMTEiVp+KQF25dsgb4+wH7w/GiP2RCv1It1tIfu0SBYoej
zMxy0/lyaeB1WrVi6lYwDwJSxSRh4O2NqVTvUf9pEfsPay2HWcciXYy+IMbsX2+tMNIo91dWuYH+
YmEOa8U2VLBK6eR0w/MgWb6v0EF2aQ/LnfqmYZQwTUbj/76nYi8lQeHN3YjfZoZitgsWtiixxo/X
lUCTWsYoTMM+y5dWoD0PdqadSNk5RIJc8b8f/T8U8mlHG1Rz2cRY1PI/rGr0yfOjvOXNG2uUqKMh
utj5S1T4/iH15+w8BZqGP2H973zkIGXwyV38h1HGUSn5CVMzNSGdD8MbK6WscQJZbpJ2QreDWNFD
ilbXwEBS3UVj8dk3Ziv0h70ka0qVrBbSWgzG8V/Pu00CZUtwKO/Zpc5LDj9o2ReNeR4o2qzDBpRY
hiRKG0rnTpG2ymXovRnAWvYW5JKNP3jOGf9QFqnBqk1HxP+z1THuDf/c6g3pe/B8fQLxlg0yQzex
DOXe9uplMVaIINU6PijxYD2gXAKl4hW3epA81mM3Lq26ip6bwVkbpG/c1Ena00XIJTOgyrY3G8L7
DCH1KixSH3/2YDzGQrx0ZiBXvT4Qq8qe6Ohr8x8SmvccW8om6paarqpfqOYopKKzjLR6+RASQ4FY
r/WOXpgAhs+FcpZqV92g1k4WmDNuaGyU9807ctZ2EQ6d+WgbD0AAMRJQ1696fYEj9c5iB3GT91LB
xOPBEUoz9tx24DlfIssZF74/7oOWZN9p1B7qTEPMNRrOk1dH2cYgvnfRoIK7zpzkgZVMuwPtO50G
Xd3LotWumsb5xiYoPhbaEB2wEaoLZsjsAaHJnYou3037yZnhTLNjJ2X13AzPIpcYulmSowtSQgAs
CUScsc1vo9B61YNielVj7Sazk69NGpIBqovwOFpteGyH5q0YyfIMwOxMCHDydpUW4cR+DxBqmGfs
wJpkqlxMweMi0lLSC8KO1PmEwJApL1jVt8ljo0Qtqb78dHnJCiabVGmRuoZqhSdm9vDUIPe9Qu50
dXlJswt5Rbrh5sJMwAPVH3IiBw6XZ5fXvHhA5znHEQz2OooNeaD0aB4uz/556FMf01pPTc6WBTrm
0GLa0/Pw6PVjeMQ+Qq3TJwHD90gxDQZVgRE0G+dLq/o2mDm7F8Kv0c/OXqj52ZSmySpJdHVBnN50
reTVdN0S6Jnjgr28QudvJK4+Ik8RQX5emSRjevL8z0OJnDRkrXKy0jpAWBcPc3xcvK1H5IeWXoj7
gZC5bWOlm75piQ3oPQRV+EjtK6crH0bOwDqwLH+VaCAxBdGt2phpj8Ss5/s6YC+jsEzGBKR8aQpN
+TLk5U2XWM0RE61yRti8nJwQd8agGK70kTz5QQypuK6htM0/pizxj+OUwOQgiaBTUmUxWHF/ZplQ
keqnLJqI/D6CkC2VcAN4xTdlgiuoVgb0mkWJ4aY083WkmtGNyLvohgJTh3EohBo6mpTfTXLUDDXs
9hB9CWKcw1mTEXdBgdJn1WS692BGeNgy0aSsrYBImMP0MAqNEobfTcdM8aYHeB3oaDXnJlWr6iH9
lswvClwYu6HNuBkKa4MQorz3EfPcmk22wJhf3pcjiZp17GfUyA1yFvN2jtqtMaLXoYHviWcsXXv2
GjjQ6hDjacMaKRqN6mCVk7W2yvibkQCftuzGvMIVaXJ9I95rvPxEcLAP8aipNlIL3JTvcj/XKBd6
DBsjkH63jjJDu1XTDPVndybOFivjxNd2Os+574LMdFX4TBsj5o3hGqM+1/riCENq2qMTXtc6FoA+
JvSh9W6armu/+YN46tp+r00Z4q1eN055zXWS6/bgKuAxjnWfYywvgrfARIanC19Sg1DLde7LdNXV
GFoioFe3U9reAGg0v6YRdIu6K4YdDtf6CfmplFb6YIRiZRQKheMs6jZeWtpf2+CqJIrhG/3fYY0p
q9nWih8/SZNG+/y6SegoJidyYrqBYdWwcwSwQiGOvtJhiSEsx0gVPWRj+I2BJPmWGR7/PL6N9Lw6
oz4zHwKCS/0wfRjavr0x7PAYjA+FKLU7u3Lyazsd7n0QX/dkfcSnqFFeLz9BtMEyUifZIp1DTPtM
4WxQe71hkiGdyfRunflhbAQq/GAS+4QW6AxDqLZG1jZgcpx0W+jaeO/AnXBD/Bb02/LxPhEyXsHH
eBn6IV2WeVTfQnTUjo4Iv1R1V98284M2UD8YciIKiEcl87WTlJ0zp7/qM/KcCbePbiNwA7dhVrhm
r35z4G5uShubV286T4ORgbbBWkhoWcw1Iqyt5sfhS/2dE91vO6UHttbbAnqexX5culVSyxNtuXSR
kQKzscuGNkVflSsGPPMgFbtYySYMXNBZI3i+cry+PCMJFG1jDKFxUjBOEKB1roY6Pg8EV12byYNT
+v467aRDaczX92oHTqvQqdhY5AG6P8gxGnOvUzrT1hlTa29QX4uL4GQhQN/7WlzsRZGqqxpN6aYn
rbWNyVqmRVvf6KEauwYZRPsS99k+nSOea4sowctklwt+G0Q9G31PnU6XB+xtD1rszCJhwnaEg+ff
1/Sd8LznKWz2ZtCkq6j8nivdq+mBzU2os/EFQGzWpFsF1ZodtQNDd1iFovH3yJb9OXQ7whaXXunj
tK3YRiykwP/WOTB7i7cwjr/EMU5+5Gxrfwq/Q3XdQAIC8tKLFXptPgXrvm6oV7llbzG30Hz1ACMG
9WNTRgtPr96iDr8Umecd7vhGfO1C84uqjIlL+euG5bybDUhSrFiftfXYPEvWkEoqDnbbPOpjc55g
mFIOuU4sf5516Sx5AiWJtZBW/EiM9FZM8lXXg42ow82gX3mdw7CmvGcdbHjdfpuaYViAZFsqvsei
1YLnWOFsH9SmWNIKneX7ORSudqpQrsLsD5zoSsunB1AyZ5JSJ1dLil1cTTtjTG46WGwtW6akgAwD
9x3Hj7Y2MoAZIWDXbrbomiAoaDla43d2nDcFHHIXab5YpoWgApkigc5qlqySr1VkrJXVGF151x/M
4j6OoQaakfwSCXVatjW4HK3zWBUAp115qerWof1qa0kJMDINFlPS3GSO9wUUSUlM7aht6oiVCSEQ
c5HRWvZU48rcvk6iFs7j1Ddk4EAPrskeMEzwghk4yWF4DidzLfNJc9UKiiRpAd+yQj1RKkH+aG9A
MbvWxN7Tqae3gLRdmn/6DmI/cKCGpkqpTITpVJW9HpXyqMeEKaAIyZdlYZxVCNGLWibREn/2MtGf
dNiAI1rxVSe5VOM0KVZ6HNWrMihPvaVAnhu0ak2rCqsdCUqun+snqbCPyKoiREauO/vRZEgQ1ncF
FJab28a7koFdIOPUwHPsnHBN36iQkJctnuyFZ5oroSugkrLG35L1Fy4o/EOfD0ofXCThnyC3mISn
Iwip2TkahMvJ8Ddlnx90DVf/hINLZvKKSuA7+MHcz3AFtOl3O4rejTonkWACX9aysoAIjFIx5RyL
rn4gHOlbqRUIDPBdyC/iOlRoRvsYCU0Yg+5AHtUi1OH92YWKgEEqyyJq9o69Jv+pgF9HoH3n+etJ
N59RcfiLppTxujLRM5dtx7Srma4WkVVUjs3BiMCeROrwJDVF2Vh9f41bHgstnc+FVvYYgJmX8M/v
Uj2sENYnoD/UaVeX7WvGBBghnr9pxuq6i2ZOaBhYblYWwx7V5bC/PKtDZOi+08IBY+oZKrHp8fLu
i8HI96HFNpc6I4QRyGS2UJCCBHsnK3MoXFa1gkmQublKzRjnvtulfrW3W79CZYD8m2QhSvCXF9vI
KPdF4x+Mobc39G7weSkVFcVCLV3Vicu9zv5m1r4X+obQiqM1v2EpxmJvmRajp0Z+UQw/Mwehuhxy
gel1/hZBOmRrw4peaQ2Ee3T04d5k745ZoAbrXJGny3HG2qfG9V6WkUDeN8s+KohSXQjIMo63ul8R
MeKlL51fwKf143KRdkAWsSUX+ziiueBkQtJFUdr9BQ+aj3IT0GxPB73fpYCSaQLN/4BN4JVdmdnC
MGvFtZ12i2kX80TvqUvD0mt44zzQF1xbtQ55RIFjR7LarmrkjNZOk2yZBPT/y8rO9qFUHisQm+t6
/unyElvwQ5hZ0Wqq0n2IYn8/pUEGZHH6ZksWS0aLsIxCVLFqTbNcEE9OJls0H+WyrnMXskaGoTUD
7+Fxz0Pd3UU2E3+gJqAqq2Qfz8+0Hq+EDJptnLVPNvno2A4Cj3wJHojTbtYi0x6yxE8ZTiRM2fl1
eDoMlZenvYxWlOmsbZmN/n6M4wBqNM+cYAKgY7IL6sW6FqTTh0W3sapS5JyNElJVPax//KgEIE+5
pNqlMOSEkoJdHskeCfyd/eVhhA+wH/LHJPfTHy/bjbAxLkSV209Fkq0bYdTsNTwEgDN5pSrjF42N
Kf4P+CxG2yWM493JiJ3hKrDqYxlu7Gymi2VqT8eTeU2zuHySxlC2GkDYRZGGBNOzg1vpPZmCU6Lg
7FRtCKYKD0NBkpSjFutSAR/g2ORq5bVVrf3g+2RrHpZ2p1olcQWYLdtFZqmupSfZXBv21YgRnZBS
G1IIvQelZK+axOpr3xJ9ozUMrKPqvI06GAo7GFYxxK++bzCdOFpATtMc/GFf4qkuT6dQ5PX+Aosx
L686l0Subg5VubwKzjC7kqUWYQOhVKGMoOpUNdheXjeCTOOmmBNDVLO1DQQn8z+/PFz+/OUZbCax
jJzY/vHbH+/z4/HyX3NFy5azJXj548XLfyouH/efP1dUlunqc1jgP59tuHz4y7/58UnkmDxKfbJ+
fKR//mHgBeZqGMRjrneE313eNVbktpYD07QPyecS6Hl5lsxGv39+vDy7vPbh3yHlwBjfZveX1y8P
vT+nhP7zfy2/JgFzCMD/8zcJvppWVZq/1E3GVtn28kXqwDm6/PjPwzRDRfKp5GxfnjKmt1dijpeB
sXWVa6zFg7KGlIlp3gV3fehURRzRUJpuMcl6HTe4zodU89xisGwwbfQCh9lujzjufYgwbQ2+Judo
nVcmItBqDM6buArAbWeTS1SqcW5GrSZuMhuOps1OnFCvdUqM36KqHW0j8FFjN4WdFvffgYKDsghS
2qf2RP3eVVq6vaH6AmU7vIZsCza/uE2tr6zYArdiIF+U6WQhuYcwowrGHjNOvtdDc6qkfoNgBdnn
ECauF3iPORX7hWJOylqdrG+Odcacsc6H8sUbgNh4Y9mucIyw+/ea+yRiS9dWuLlwAcD+CHdBNZkb
1ZG3WYO4KJuA2FU6XEVjHTrduKh9zwMCpm8MrTkkVdIs7VYdlyCRXMP0CK4QmCJ7msBh7rhVl1U4
ldJqmQKlCm/7rrwJhYeXzDBYP/lnIx/OepS/N0KSfKRAehvD712neZugYeNhG43b1YKUIix4MqKL
MKCwYGNHsYgaCxWxihUSpK9K6VZantuH1Ci+Du11q2ZfvLjsN5WPMZxipHO2uvyly6KAuNjyrfDb
O6UpR1x+fbEMs2HvR8FzGq2VtLI4s7MssRUu3L5qlZYAo/PM2fsV2oSQtZGW9cq21b+bGcCQoLsP
kG998XGjLYi2OCjoU/aQZ8YuR41kqAfHaYoVtKoQc2Eeuir4KZcANI3p+RQVb7nAdFSzBV5rEtZd
TMI85DHIBZ06h2D5FWgZsHFwAvOlVhO+V1cxZS0tPilK5W9rb/qOxjE+AYMkj6sCKtUN5GtBNbkx
EJ6FKaSUBD+wJVos9lHLakeU+RGa6FZ2Qt2Bv9xSenpQ+Ah7SeljUXgY9IVnD6sJNsk6tyJvW8MP
YHdLNkKl5xvf0rvrELpKy5IvU2jLFy2Q2GywKrejvYkgvaSjmFpsCHP27pTA0lVFdYBfhHdsaMZN
SJtoEdGX3XsdDJ7YYWXC2gCpwd6szPsOnAgUHPANxJRJFTZ3CrV65mWHJCDsUjMrDllYMBOlBevg
mJKth757moHdZJ5+tSKTGX4yQteIqurQUB+qbZRZIrWrZSF91Om9/TRoRXJlv8R5W12X3ibyqmg5
Sf2E0Zshf1DCLQ7zk4pLftlJjfimAEwBNL50bcra2aB9ddwgFt/6BKB7LaAjBCHr/ZYGLtsKiLPh
ozEgLg2zFrx4zsYpyFmkVn4GtQw+iKIkNdWPkNzPHOrtNGbjJi/as9Sxfwb8EWxR0a5twemoNYjc
MLFXY5azg7T1U6LTFo5V2Hi+SS6WlzMwJ+rzrAErALdGCkeHfR0V/WR6h2T1rOThVyUv3qF/iqtW
m7CCNb65SU3kWulUrH3ppNxG/H9naPQVaQ6vQeithwz+OUvu3A1CxzoGPc5tIqzKRZkh55QVPWnq
fgd0TrZbINhm6hTeWlTDuK3yfNpETQhERe/fQozfN4yACGG6FtBqObRAT6ISgFwHCndKzZ3Cbk5D
8b1P2bv7ZklKQscCzFD1B6EQVpvia9nlWgvpa1Kc7dgRlNFGkPScCPfdYLx58pgXpzqaSSGdNOZK
cHTGcuscg9wAoSxZm1Xgfi93UW+U/a4cNFxpFZs4p0vpUUJIMkZkmSyUj+X80C+jADC2lTXWVWM5
YqOU1aGeMyZ+POiMjY3hvHtlwAKLJgSccpjq7DeppW4Apx7yDJkKmOilRTvQogVIcbDM2LbG7b5G
OL9nQwk1xqZ/kfoebm8D7Ch3PfQbVpP6Rlb+zoEbsdTDFD2CAgGO3JoViT9bc8wgeoXlDqpYtRiy
Z4BA2hLiV0ibPNDdhxqw9jpBhEVpC1phYAdr0M8+MldGawWYGCWifivU9nnMQBBZXsffSpcKfJAV
84q+4tWVTUDzqmh1f2nXDrEZVpPsQyPO8RKGazP069c+7V51dZjBh8waKoCjasg01onj9xzM/Gga
m3GGWlFFALakFAdUzpuOFexZ0/1FxF5m0SLdBIYL0I856Ak8rlhHYfY4NdEx8Ghq+D3BH/RyFC43
jB5pm299ql5rlFfVSHI8o2wSQOmn3fyVYqNcsrhFu6NncPUmnW6OU+2zmGxl3MBQjOilcGc6/E2D
4fG65PCNwTXL1H5dAPxd4IaKlmmsweKM7il5Yz5y1m1mXDuT7aCstRJK6iHstKI/9X4Ooh6RxQoe
DXssOxlhrytLi3wWmFP7ZnSWud7Y1zErQD9RKvIditcwhhXliC4+DnH9FM+5LCPFl3XedmtJ1WzF
Otl3wxxhXEUC+bqMtWMg2IXkfrjs8z7eWzTTMSgKzYWYP637qrvqgkFfjVTqlxL183XtMLkY3RcN
mA/YEZzkhHlQV4KltBq/YulIv3Q0kNwozsTSykBg5JS81jmpAMCP1ocBjfiu8+O3XvOLpaFhKeee
oMGTGC+EC+gb0UNXMah1bbVq8laNNQf61NWOugw0uraK93VFkFYDPEBJpwlV1PCikDO2L5vIOZDl
R0A3mkrUWICnxODkYOKs5kQpQAU4CH609aJzKdjDeqN+rTmQGhZKm0fnG9KnJ+Jqpb71ZURI3kRQ
0UKaxEnh3KrOhvelq4z0tkh8NyEp+oxGIbtFGx+v7axpXK39Ws2wKBlFYAqC8Cu3W3nX2C3Lehlk
C8d717sofQrbrtyrxewwn39EGYfV3tTjK6PLh12QUGMoLZLDoe6/K2Gyt4tmVTmD25XSekpHGGWI
AKmSWOxVx3y4tslkw97QsCeglCS9KNrqegnyXOuna4PDvJCRSHdJxhJy5A9tHCUhzyf4JodulwAC
vCnMwD/RMz01Q5HehQm5NGYHnsBO3hsJCMJoK38tUvU9bq4jRPyHsn+hIFEfY+Iz6aghrQwy5ypK
4XHI1tBXUTjsVK1uubtU7BtK2+0jmlk9CphNiqiH3hbLzhGyEmNkT5OEzUsGG2FrFCZDO8sUyYV7
peqvod2u5NgZqPBgWYjQY4PrNd90Iz+ZMzJKapQLvbQZdrKewBFm6yHErBSP01opAvPcRXIjRpDD
NG23XdN/kUI2JwgY/8XemSzHraRZ+l16jzQAjnGLmEcyOIsbGCWRGNwxz3j6+sDKqspUZ+e12vcm
TFe6IqlAAO5+/nO+o7OCGP22LCYziDJW19B2D3j34p3Qdf+sKvawQ/5Wm0A5TMRLXJX+PivNn26r
i4OfissokBEEdVHO0NU7KK/9UTFvohs85hDvWWcIop9E6xBEXXfYyHQm+5sPO6UXzqGlyHEbKVgJ
c+d0K5emhFUYTgo9Af6AKLZ0WMUBc5T0js64tZEYNhxe26b8CvYCqXVrawLTXGuMwDCaTBsnscRK
H5puP9cKrkbM7iZW5lp5RMhJnd8NtbMVSFVru9DLQy3tKYD9+BJXhn0SJBaCzMTKHI+Zv829Wq3G
BrSKobJN4yApF7hbdqUDrJRBFSAg/I53PvJ4YFbNtIaDMRp6A5vfo85sdnqEjz5+oMwg0LFVN7b/
aVhhf+gFynAj7KCdgAtHQ1quTU7Zq9JK2C14LKN6Zmkb0+ouhtSmbdZVerCcP8EKsr6lZsiQwE7e
TSTWg+X579EQ9pfa3hhxGt9HI2ER1Xnskxw9Y3NBmRAEAnY3Wl3vdczaYqzyM2wMjNMc/NKGJu/Y
rnciSXaYMHGcO+MhlDXpz4bOq4Gq7/Ug79O0cq915awwn4zPegMxr9ZejZGpjFvfUjAoW02Mvyb2
iue84OCJuHb20nDegJaBWGqJcF9br2FhhxstCbV3Z/gdurnzaqS/yikLN749TmcQc96hpj+Xlp2Q
RV3GlzgnAWNY+TO0l+ZCn5bx0A9PpTQJQGBLuMSpJ68ZIJAVUj71MVl/y2JoYa5KnEuvrrbHWS7y
cE17WQSQOWvaG6yU8GtStXvVEogXvY151RG4Rj2Nz2+JvECVcR242UyaaHlpLFj3NTDzgG2jf/X1
G2OvczaBna0Lua/n+amMWzjW0zw91BZUpBkUTt9Rd1LZ1lvVzN7t+wXZbp9K87Ms4Eg2uqL2t3YB
gjYTYaBoeprDdLywHvQPFj1tsRnDSLNNVOueCQ2kv8DV/OYCgDjjXKDVa9xAvK0ivxUCqA2U8gFp
uGPGPiuxKhTeZ68cvAM7hhJVLqzvaTDr7K2Pd3Fj5WLauI6eQ9TL0rOIm00rvZk2kZ46DlMXQJHR
PHWtZ5xjM26u7HhnTOFwk/hGBoaUVTrCwOzkeARYCay3HD6TaqiYGc3W5psXZHNgLRIaV/u4Ilab
gaHpYjPaGqCKB+MkVVQ+5pC8K9xShJbOE2A+6BaQsO0yDIDdL50dsb9qtTA6J15+L2OgajEDBhTQ
aeWI8o3hO08Riy6YkXqZtZO0050ooKUxH0m3pgLcl3dpvaLWxzob9k+8qNrBBuy8A7FxxG9Qn75f
tHrwV+XIGwM8JbtlU0FRnUFrBXf8Me2bjhSB3oMc9X7kYfRJ/413r4TAKpmXB8xURTCFYmDLmJeb
WVILMg2iAzhiMjmunOiQtRGEjqyKdu7cVXu7HBLkf5S7aQJKrMXLjD9h9mxv2zRsdkAey02VeG9z
M19UB452FkN9Gt2kZCiSvxGMBXIT+8km1oyfE4U462lSw7HlTLxLDUp4Uie7mXNXX2lWGe/CsDgB
ETTXUybsLXAud5cPUl8vbSG4h+LXiZI5HpKq2QjKkVahl7IVSmkqKlEkKOr68M2vyu3Fq18M+Poc
9aPQyIeOcPZ+oKuX8D9W1WA5Bw7WDk9vAn9DLCosA6LextnwlC2NgwVbCjuj32iB9Xk8RymfcVEH
drLtkz0Z+6d84bSEviko6B3Ye7Ses01k2x1SSVlz6+vVtTvpmfvpdSbmzYrSTdOeniwHxl0HQMTT
G8wKJibkLM+5om3LucPDJ9BheMNqAysmgUnCuHb+7Vi4cAuG45wey4I1bqp2VEOtmE9gfCcM0kZg
NMKUHoW5crGscyqSrcSUgwkPXQuCD3oFXJ26y9cyMT6qcNMYJjt9jbFfW/o7sPAjPVjFvgT0iNEg
7sA52f1OhfO+h0RNFTGmd+i7gxcx/Sx3DuSar0E/kB8JJEq/HSbiXjOM/hhW2r7Q1UYqhCuTlozM
CbtLnWk/xmz8FZloIVkXdat8hs1SzhbdeNp0N/eufyk1WZ+p4aOjB2cGA02GqJVhbHNhJhvW++XW
zVdyzOqtGN9SWLlD6h6rFlKUa1Xr2qkqlno3Ciz6A/eC7VQyUbc95OO+FSTkHepmDxqSDHsJ/HUQ
yduCaW5WpF4g0/it6pZSETR+Dqn4eUp4wbiArgpOCiBIanRolgHyuDWMBu+4BhvbzRG/TNtv95oP
OqktctjFNaClnjXqWNjtb/RwfeeBiQbDGg+bgSGbksUHYzJnN0UCWUsjWsMuaBOZMaR3Rz9ltsyD
UXThQ4W4NI3MazvSCyetb2OOee0DFD0oAzLCDtFp1mObf7impY7YYPugzSZjTWGHvaf8D+82wlrf
JmI/Ee9daQmpBRspnMxtioxesXPM3NdYozisycp8V+lQbipAnJgdRnfL0/DExRrJNQByxuYh7vrc
OBK/g0tv6XB3JkziNfGagCCUtYrjRpwtXDmHbMjufbctzmC/UX6aur66LntOpx3PPIRnGimkf6cS
dJAEbS1JK5uezvaJHVTNhxWktxs3BwHsfG2R5Wf4CZStrZfGgww7BeUJVeGutayqr507PxlMyhZF
yj1ScpNRplVMnKl54wZYgJeY+hskT+OpknN75Al3tCZHEroZPjoacCkIAVTWCOS9eGOFfrwxK7Zv
ERjOWLWKKUf+u+HQvhvLPFxpxWcum/iMxc7bunb6e7AXqcuM1D4lcm97lLKapAi3lI39hE59F6bf
ui1CNhBkEx2J8G/Hpxr4HfUaeWyv6KOASVaoZhW1pXZq7JSNLNFCoFK5xXM2+2TOyyErY/sSzvBm
tR6xyNNShIVyBFT0joaxStmIvLrDYWpr9yiNhb1pp1wdr2IqGoN4JMB/9GfxUbspHUB6LI9j6YA4
LgzqmvruUOVpxwGdRwn7SDj7X4ZbFzfdsifcEB5MMorRdlQi07ngU9xp8dzwOW2UPrGRSCwLawai
Tw0/WsBXp6idbiUttlFdlWdFsmCVOgUTQrCZKAnYsAZb8B6zH0ioNz5O0voVGkg0lmy5yoO9L9yh
Dxx7pL6998XR9rSfiiCxTqZ1i+TIetBTCDgK/nnWSP+BlVftOoOUuI4YOd5RXLoXLpYuFNpobVWh
2LkMW2QMmT3zCtpFjeLgaY7apch+2976oU+ad6rG1ifAOiQH17oWiCwCEDcssVtkQG0cTJ9PgNlw
I6v6VbjhcCTYV+zKWYdWx/hptJa2H1GVuEhKnvtW65++X9Rg/y7R1tD+kmqLeJEcmBfdh15pneNa
/GRPqf9StXWzQz2mQqDytkacXNx+SFlfe2ODJNRv85DzD4kzLnATKs6azh69JXlN/eI6Dx2YOUSw
tFzGY230BN5wYMOk0qOZZ4dKNgoofVQf8tG+idwdd2bFQ2uWFeO9FUtGHFGqg8/jV8t2raupX1Y1
m/NByN0oLbnKfG1kHyCeUzffZ13zYRaNfCqRhIBRtjg8elFds65+YlM10aRIMcycq5ecPdIUt3DP
/LoNCIJvQldyTCvjhicS5Yi9RDCdPAL2VQhLtDXjY62zinZjyNmwsgmYN5KjwEwKw4jSYwXQ4Ixl
brsY2ZdyDu/WxFCjtJFyq2ny312MayvdoTvXGskeEN3qVqpo95VZiNM4RXSdcRZrU+Q3CRYBoWEw
trXgTDMXlL7NBuugW+6yiFnMJDXatDnoXhygmzDiOeqQL+cahw9XFQL5Tv3O3FgL/78pTRSaOA8v
mT7u9dHyj4q99KFXpMydssHvZKpr3CttP0Zbfg7O5Vr6MBUuyM1+iq8+kcE4JT9hRobaZcwpGUGN
zWEuLY7K2iUtqMm2dStdC2MuDy1w5a1HxGvt6WFAHKRH0nTeFPfKPdixmq1CfMhxUN1lpXbNprqn
a1Q2V/p7QR8AGrwM3JexGI2jnRWYTaiiFC1euFhe4xaQYaPs5CzDksvTt+auzhVPq1xPV98Pfq/n
NEl/sAqK1jQPrB1XCPwJJQrlfRGld8JE9J2tfq20tAeKzhAr43NJ01up70vZXVDlq1Vd1c5j6DCc
iGvzscjZo4QD5qNeMhnqE+Nnnpb5feI2m76orB8eQsuKKBA/EvmOTV5l4kXv923/2Zat9VQJvaWK
pn3KG/xTnIfNlRSRerFV/Fk4Tv9ZFOh79uQHMz2re1vjKJzM0xkoqDg05igvnmntZn8sf7AM5ngQ
zXQjoZ6Dl69Rx7vJvcYST0kYFdlq7Lt1ZFTqoDFKDxPzqUn8hzib+RDpnM6nQpQrAtITlsVMXNua
9QOGu33Xl3O/igERFEh5d9XyMumZIi1bj/fWOJjoA7r1POMaD+LhhZwcDXw5kqY3qPupFNQoj+VX
Vspq5aVu5XDox1C0VDUMvhFda12nsqh4yENOvkg37slG51x7hBmQ7+N0ZVIquwE56a45WtuHqqHf
Frtkkcwl+/4aL23KphYfHAXjFgVQjTlo5Hgj+W7Yxh3pZG0HNyXemjUmNx73764x2+zIi/aQFNQp
t0ktAZFLhwRV3Owtsk6PMpu/Sj7fidfnT6Arxb7iHE13lHee9V6/G0YeP6kr8azOA/nHRBYLyRlj
i+V1jFbpsIYZyJRlTs4EGuXVNM5RzXC7aEWGgcS/tUvNyeAU9VH2fOpIDDUnzwn1C3XTzdVs1EGv
ikdha8jPJHMOXl2zoWntlemy4zL8SDzTRfCA2N8eey9eW0QEgqmIwkc8wi/W4NEQJCt5qpxQ3cyG
G74QfrJ2RYJChpp38dMC8c8koDvGZkYPcssZq+z3mW9M2y5tzVsxfoeC7XXVUag4OlFz7XT9YvDM
WDddYW7UsorQB0X/eJTgvMPbNDDAoo+YhjH8pA+RVug3Pz42zo6wlfoFUXnpa9ab+6a/L1qlzopw
AQdPabxhTCTAbdQM0hkzvHJe7IdLWFoeDVptwfSHRdFA/mF36DJdiqIVmmX3kcOo3jDLtI6Z0bxz
ItBPZs2a4CdioxMHdwcqYlv85FwVHk5S9fH9MIonmn1AAhsxCsny4jGgArnR3VLW73tiEDdDUOUD
I+RopQ0uopTysh4066qtyBs19hBwZB341PIStZy3tXkY9qrrdn1Po24FWvchxBjn6NXG5bm4ot93
PjkIGPvJiQYkmew4aMQCS19EL3WC7BplTXjmquckGCsEaEvm7ypkIwKsI7llOW0gDdPRF2bb2PRu
KHuOJe/MDMNd1tKY6pYv1HFzeoYuUPd7jdjQxYr055CB5lchKpZA1753OpS+vtH5qqEnrkyFbnJg
M+S14bSZoEStiy67FrBR2T9xRC9kqV90tP4gkt1ji0GZ9zVPXuMKeafyyIsNU721jElwojVWNpvQ
PuvLS0lV4TrDlckcyuchnNrhfU1bixc5xS52+kfqAe7qGMNtJ/NxFzo0xMmQb0Oj180GSHtiTl8w
CR5SdBIV7nMF+IfWrv5Gs8jTQO7gzakRPiUt4QZpQwYllJBwT5LyCGGTUy/XmM7vjpyCE25kgTb1
/ZLahnu1Iku/QGNaR2uNedCbsqr65Cg+8IbM9be27inXy2LvJAbsfSD33Z0CV38pae0OStvungEh
F4i98gUzVbpDPuRIRZPYoWwiI/AHv/xJZc9qSgz9HKegD0raM4+mmDsOcg7+zoZRvcjELw+r0HOD
hMNuwK5WruvVeCqG8WGa6A/T2vBzRA56SMJ03pY5RgX/W6/K8Zjm1Mswu0G+cuomO3vTl+tq47gW
AmcnUBljBeGu21XtkjpIUvFszwOVdWYvjk3Yi+fK0P/+n07JegctbtrWqu/2eoEtXOVjdpiGibBA
Fr1PnUieVfngl37x0lPb8DCIAc9Fmt78Iab+XNB2H4dPqDrTuRF+jD3Pp30OtvOL8T2L6Mby2AN0
9Ml9PsVqPre+7SKnyOlJFihthMxONC7UbFwNcRpcIlGRX1dvc8gIi3BBeSSb2e/qGs3Bx80GWKDz
t7LjCG1jws4XeznM13HXZINHvoQWKHsiB5kLJrkTVvNND1hwy3R3KTFoiqtZZF9IDd6uMnUcDOYg
DuzIuSXYbARjxoA/nDQeM+x0VxQAz9vO5yzL3nqiEcIdVrAle/Z31Bv6htXeUSbF3Swj82Vi9tB2
XvfAD/Y11TWQeOwhm07GdFpgQwvqVlKlM8fthqkmA9awdu4kjmJKX9q+C+k6ZcObNd0XlxOBMGoa
Pkid2OaZXJZiQ9xz0rXuOVZ2RH7sU6bZ46YdC7mxXic7k09VpNVP7N+iQNdUvLNL9kdDzhl7mNv5
CqI+QSt3Xzuhd89YbDniutl0Y7RjXOewWHfSTS9EOGwmkNN77bTG5ftF6w2GPWQg0S/4PcZk+7ry
+52XzCeulTri1jMeQvuYdJ28ldTBncJs5JlmcKxxXPE0G4+tr5mvxi/VdFdv9KOXWDMj6g+n19Hx
S4pJKJgTUzzcdXUz3GXefCYBG/pHkDeU887oBtt8Yos6E3xlTJzr22YpAVmIBidd0uKZiqZd2WVi
3neW+kh9vJdjWopXfFIxJrvHtudEkjpGtC1EX1/iJr9zrV6748CACSiGllrMaX0yIu3YlFx5oCmv
zmwApe5dEIpu/4OThXEgOCZOSHbRfhwNitNHMjO1mvONjw8U4URazshRNXY3ZhRW64LsHGmz+gUs
fga+P/9QlhnTD3HvtHG2Ifg/bOam++zL9mECyboerWK4QKo49oWwgcdFz5Ff6Sd6uKh7n7R5zTrh
7QbT6v8zcPn/iaZ/QTQVtm4S9Px/E01fPjHv5e0/Ek3//nf+TjR1jb9ZmIZ8Z+GFAiBd2Cx/Z5q6
4m8WIXSyuyAs9IV3+n/+i2lq2X/TGT8YnkW/lqCL/L+Rppb5N3dRX/gTmD2AFtz/DdL0DyyB6ds2
OCiXH9AS5Hj1P4K89Nh1c1J49j5y/F9e51LycJuNYSRUVv1VyF0sX+wfaA0WwXuWFuB6cHl03o8/
ktMs4xWz1CjcT7Uhtya6Ml75UZCME1CF51Wt/24a/dDJTaVPFxof3yptPKiMyW3SZ++Zmx0LVdjk
7bATDS3nfU7CyC3wJrw8ecZo+1Tir15BRj4li7upXEbTPDIApElvNS7OyJTjYBF5+4GWW0w2DB96
rf6LaLb7Rzz5+x8KksTT4XYYLpf3n6PCbF8UASIPi09k7ccWM5hgeoYDysYLRaeKoXAEJuYvhglf
CmmzHOt7Pcmz1fdQIynbbRRme0DkX8QIzkr1w9qTgFscpo8yR/aeHBj1ZqHIVzYDpc/Gq+zi4kjq
pFPWARgWcGdrUd8sc8Ph4oJX/aJ43gW62HxXdrK9KbY+TPLEsbqjmmP00DjPWL5iHlOWYqGvcVlq
LpMHpthNAG8OhQXwdOADsyc21r6RKqVNOKr2sWc858mkB1EO2sjz0z1ZbOxfQtj8leTLSKd9Xg73
vcMFQGCVaxPddf6sVHUv9ejLkSbmN5k8ljQqmAP+Rf5Z3nqy5I+iYl0O/f4DQwKGFkcN63+4W/8F
E9b9g1vyfa1cIJmG7UObNv+M8+u1VVJAMfv7GC0GA1T4lAr57mOI73PGAjl7laDO8ZhHFk7Xnhkx
+0WmZQ5GYnBmQQhSzVAYYzgGEl6iIRPP8iYcTHMNnv5YEmHc2BVuvcbBAmWxGdVxoqYxI8vQiXZ1
SdktTtRo60034xVgCmOWKPmyAdtgFrXYlbjs3tOCz33Va5t6oHpotvyfdP2OR8FOSMX52cI+Sg+E
nVLpCAfTlqfMLF+6Ib/PqNBcu6PEjtifaeR4b2w0u2Zqtvax6NFaTQzWhrqmoXa35NBtd6XGjKxx
07PrgGzD/zASlkq+rFy3KY/2b7DwdSrqDS5+mt75PiN5Sz0RlvvyannkQj1kPp+Yv7hO/+LZATcW
nAnUAVDOf3DKGktQtOgO/j4R5UDCn6yRF9nT1sC11pqPuDvf/v03NP7VTQwXFsQC1DYbhPQ/38R2
bzBQMPiO2C5OpePczx512tZyMwBgfC0T+kQ1GsRxjbxJUrJBUnCF3cKUmy5nup4sZNBNVEX7vvvx
73+2f/WZBfkAfoGHqen/yTAxjSbPM47Ye9c8+01BbWnMj8ZKhtsWLX/VFQ4eYAqx/tff1oJ8AUcP
ypMp/mTF4T0zPTVo3j6z1ddogz0reR4A8/0iQhRuopEBU+M9/ftvaujLpf1j2bBNfpv4DsvU/7VG
pSQb/YEbd6+3Rk/pAShK2gTjQZ3DEueqWxo4Y3uipdZz2LhPkhRUUI2grAtX/4IyiqcYrcpnWeK2
yy5OSoo95SET6hInL19GGf6OQzzWv3RSAT8INF5Qo2vlZPdkCZOVmpLXvNZuueUcSRPy/HUjtUZT
21R8340aKUpQFjpqObR8Nu+dJevnOk0Hgik7+A4LQMS+EC9OULxHE64Nlwp1AisjR7s5DKpCqMDx
amTrZ1lSMRp2w50fViGHAKYHjETf24FSHmx7ZEAY+MqqIVLpS7pAPOtr7OyTwaFznSYYqIBYbjyp
uqAMOgcr47Q8eNQ4n62IxQBWwGqcuGxltdUcjwHjiP1WqOkJR9hzZyz/L0tr4E/Tg9uy5lQaENgu
8Z8sOBfMi3lz7Uq8ORP2tWpZHSa3AfdU0ZzoA+2JcWlkKFodJ+yRqFWAAP8X8A/D/JN3Z3Ff6hA6
bBekNExJe7l3/wHIFYKc6OK5HveRTyf0IEiR93fdNC9kXmATvX/z9BEh3igvQjDMjFv3Mg84NFUV
HSZU7XW/Ub3HuIwO9CD09L3hESRWWdpts5SFiL3Kyh6YvnWkHOiSjM6FaTx34I1WZoZmSQiEB/q6
7ciyxVbvBzmj10CzfyUugvCUzehQGX33HlIipY867Dl7ExLFbARHAllEMaP66avNnSM+TAzrNkgR
/VDHwwNj/2rLvIQ++QawMbC8SzFbv6VG/APX1tNYUoPBMwvlFTSjpEl5fhR6fKbe6cGrvDyga1NQ
TCPtoDTMN79Tw5acJBPQ3A1U58tNm0L+82bcOR1bLMZhh3Y2sNci8Wl53m3jXnvFlM0kLWZIl4nn
Zi5+YAKyV3Vjv9Z0IAWZSh7TVMPiG60QE7V1GmJDUhI4baNdq7k7jFmYrPvWvfF9cTG5Pn7XGnOu
h50FQpFgvk0sZ+PpWbJ25HCpp7Rbe7xDruKtsl7agWniWPUPeQXEt8LChXa6paevC4DMIaG5/Nxh
Gt9iNtag9DkBOdLYElUosc6b/F3qSMfQZHWaxzXv1VpN5Fd0zebdS+ZuEwqfziI2X6U8jCPStc3f
XZnO9MHWzAtmHxBAO6lld0rNDcmaKUx7LBwxGjZVbF3k9HdNQxq1n9EvaZtYV6koDqPrg4Or+EhQ
l4bXHH15O3D8hMpCvbqUcJUjaZ7q3NYP5bI4C9zSHt7fDd4OWhqN7G2ydeLEVfwyR+oxtatTkpbE
wWKsYotBOU1iZlfVXlViTQfYdnBJGVp8GKac+Y9b4FC3R8nHbo8DnN2TV9DnNPk3Uv7lKtP6x6ip
8GsY9XPG7Rr0hrjFZG4JdcqT0ZjzxxJUIlWA/952dmVovdiVfUWylHguYuj8ttjlOqtLNVY8Bc3I
pJt1IHlLHVYBbkaOp9ToG0y+Oo4QVT6PJp6O2cfxQukrsmRn7NzMrPeWZC2NJeYHX3PHbTwE4BIS
9vITT5Qpjlf97N4VSXmaYzgUfbcpNe2Dit8bm9aA1cYNEoHrox6zKjDC/kdv5g+RzvXPGB+cEH2O
IK4OZs8O1Wa3Uiygk7zTHkXIk5k2kDvfov+3AcODl/IG5oH7yRseGg2ZjzRgHFiaeZ7rBvGUqPWq
NVBpJUmyKhh/CG6bYISiW+LsDbQhxZ+a8ojOdnABf9S0KgZNYqaBk03MNUIGiKMSH357DOPud8XT
5lAP3Mc+iLbGDq+qqh5zzz7ctoMfX8qJEJSn5Rd9rLcObemlG7/IrP+sXGLqvR7uebJdm/HUOdUP
pOcnvzHfpXWU1XysYI9D8oKwL5dIMxMbUiHu8Kpse92hG1bws21ZXemAmHkTXLIWPU0HKBcBM/Zn
lD58lsr/kB7JaFuOj8qfI+oRwHmKDCW16Put4lGfax7ISMSN9YTlgb65kPjPaOw005Jb3WkwBqpz
n4dostlqGIv52jeMM0tT/Uhz3p3Yein1ITtTokEJmkNFJVvbV99kNdFSHZ0IhNTeLcgM+UZ1syJH
2y6WCFwue21ss3UHtJJzI/OWiZYic+Fa45EO+JrPMIAaTh/9Q4Uyx8TI42lokm212mfXz29aW95J
0UI5WyDTA/1wredtqgYPVTO7zy7nm8OM1TUox4Rn5NwQNs5CJqdehx4eK5IFhFhp3foIkyfScfCx
kZXjWNzyiLqAOeoCAgNYaxHp4vSJXDRaU+0cl0IeHgphuy8Ln/45qW/apeLTdi2yix3BowQvLLnN
59IHRtGYNLr5c0fY5ZAM+NLkpMH04VpJf/qpJe/c5c0mRAlfw4Z9wS95Gw3W6shHOS5r7OjwHFqd
MMBNr7Po4DT00kLu3ogYh1QMw2xV9h2sOf2skw1dsY8Er9EBJJjFW+kzp7QCs8wwehWsm9grTraT
H0sR/RIm4PzoV2ZhmWDCq1bspp5boq+rVpXpurSHoxk2r7rm/wqzZO+UA8eIUHuRzkwzHx5dzvp9
tSmA+3Q6tBYCEBmPl2BS3l3qjnnQumrvM0CVA8dIqY70kXylKWwh26M2pemL18EXDG4dA+JbfC1E
/BZGb7BgVB7D+IHUtUqFvzPKcQza2Nx//10yd+QRWN6a2WekoexA+GwNBpTbFRaWuaI2142G1xho
TFBrGCf7VEM6cC3aWLr5WevUNiHQuIc+hfTMn+f0C06t/LKJH9LQLYe9MRmvxRzDrtDtjVlZxka3
oD3xjEOLgMifMMCglO5rXL7Z7BXcakx245KKsaqMMKlHzxiw3VEsoxFsKEzKWDrfmKXbb+Qu0kR/
gGHFeM1tSZtos89wnUd8XmfZD1loO4M1F7YIJpeeAJxNeXcA3/8zTmmp7KaPHFzZMGjpmmmhedDK
8a11o3NLMLvP+62fa8DzbO0Z+6KF+aHdTEPZByMbno2BOWrNMgD+yLXuYZmYbX6wasqtNU6ujQVR
1IZGosXNcgAEf7e82LPdBlaR9UQO7Bvb1Rl1VYwrT07Zqps1dJ0RkzfRk+rwHXgdh7g/fv/qf16i
RaDIUtmt9Q5z4bgUcNOktZty5e0oRyiPQunl0anYf7dzcQUZNR/jqp2JCBBa8tWMjWhJ03qt6e46
Ne4qO9rj5z5FXuYFSrXX2KAHl86Zl9rLki2cecBWocnKMYAiiV1qxmVq7MgaXEqbqVcu1vlglovN
45Ka5Nxk9sxHnGXXAgxJKA14QsRuhLF5UGmZXOtme5rxvlQNKbxIk59dndwPcwa718s/SRUAnbiV
CWePeYruw3C8sE0aV77LUBJEUN7Ix0om+NiKz3oYT4lprWGMf3id824dveX42fs0D2TFJ9r+vdnq
K8McMo4/LshII8GVKS+49VjXu+exU5/soU59tWxTrBhexMzShxjm6dSDTF4M/AQTt4I9s6a/mUSS
n71z7puOtt5Nx0F0+QZeOF/VoWk+sAmztSahxl4De7aUay0h8u90tmOOFN92xQvd6MWxXapnJRda
NvYpyrhFtYRAaTN54fH7JR+UdtQT4qFwELahxkcWU+3Owne0Q6SpcNRIjH9JVjtBVRdPFKD+apZQ
9ffV/f7V92clmW1jnUwh+2xBJ/0uNDIqapd21O9feVZHCLZyMiKK/qqp/SfHBPSP/fwnox+DOpr4
kNT6jyhF/Rn6/CX0wh09tkSkUvmV9nQhIv1YjKhXfm6fzTZ69gXci8nx+Xl1e5+MrG65TrGf0UVH
b0LfidqBg2tPAIOb4JAu9L+koPO6Yuu2sgS2Rh28Lxn239Y0HL41zDYl6s+kEwgEA/TC4MCW2Nu5
7t44tbE90jUdBNvFIXGQ8gdQOEfGRhxPmBoxSUq/mInyvLS1z7FP6YCs+QdgeoAiPRpBBA4isNhi
Hl2OlzVxhGCcJnNTOV9yWdYX6e/7kBiCIisdHLtW1u69wjKC7yP33PO1jcSZ4F+0cEizZTLBbyWh
eAbztqGhmc8HEt63zKVl/hMWjvdqntnXyoz0uUp/NaH8wtu0IY13cAh0BGl9jXUNN3KkMA9CG9gk
rf6QApYMwoH/yZ3utL4HQ1ewujox9ICO5yFT3UArE2IdY8QsLi9JaxkYuRw/XjvmfYjbmeWZLVya
lB9Msx/p3NoTjHdXtaAXXnV0AEywTkHZKCTyM8UtioAqNjyAIF6Omckxh72Lntp+NED9guUTM86x
s64WHdOZTfD8295APahbUm/2f7B3HkvOK21yvhftMQFbABbakAS9a7bvDaItvC34q9cDntH8o4lQ
SNorTgRP+48GBKryzXzSGlYmOeFloDoWMgJytIMZaBnnKhQ2UAWLdpYV+yJ0eVjDQ2PXtITOAIF+
PJRawHqdgeQCU8srzrqNPaJwWGrxorWTXOIBRMNI+kNt6nQDNFy1+9r0CoNFE5p7viIAjltI4U4J
pbkSuQLz0Gq8ue8vT8iZhuRyMzcafTS8EF43UYuqcimjJ+ijt4oLreEM3LGvrCCK3CaMPAt4dLw9
EuOsGM6DSo5rGVWspqHv35QIjPTgokpgbH2yY1SMVETvURs9KD5a7/2og/TrZZoKyGdgddIP6pLP
/qaJ9UPY/SOEQEhUsd0HOYcXNKNZXwx95wlYoOSw4Hvs2ioOqB0Zk/sLYITzlnpWYuzMeqhr85s0
CRoPVDWEpN9IgWxrPsI5x9ZC8PH+lOLQ7T0jImuU/BFHZ51DT/r9rxXJJ2vbgoVPFx7tbNZxFQzE
QuL/4wD3+iZ5zAby7gWRAyZvqGz0UC1adY48zWCgINNOgNq2OWLD4h5KmzjgF0PD63oXt3PEOJRt
Ugs9AdQEhUcRWe6RJta32ZSxXsAkqQ8IwwXxpC1AD2yWI+nnILMw29MOU4zxR2CiwmjKsdMQJShY
3aeZefMdSmOR77kchwDEeo0GL1wQy7hzyIeSCJFm3mxd/xGUYbSh7IY3Le1+bL/ytgDlTmvOOu3Z
KeAY22nRuKsV6y1g9MCugGBE7uPKTr76IKFDuQV4kjrTX6Y+4zt3F1aIsKa4yUfUY3uE57mYcv6R
BN1Mq9WHHt5gZqDOqTGy0kSGGF0IyYIDD/2C3qvkcJ/JYK77Q17hZe4dEoGEwyfrQfoctiygIJo2
nl22LHfgSd6PscnMe+KgxlrzKS2Iulr31LZ6kGTYF2GR/KkTZ9q2PhmcKheUuVFQO1qoYZp+0HVT
WSHYq1m1oUrYxf+WrjJVoqspJTQBqgtU4DacZOS37/unWcX1kyO0hVvYBa9qxpt6ELqySl0I2hhm
0NFYBQfEqYAqh6uR9zOPUP5WZVIzFA8P8JCoCWbGt41NBFI37rcK5xSc5pOG/sCoDTAdw3+39L0+
uiVi+KwrkrC2BDs97tjwH92e6IKKYrhQbVaJA9scaVI4rTc4LAgKAr4oKhoD9Wo1FOvE7Df4E4sd
k4LXyGygYPXbAkVKozEbiGPUMHUjJIRxm9fjRTQZizGIumSp32uNLswgHZ/FZOPWtj87R/muG5Jh
taaYwD+mdWXshMayEMsLUhQhdZwX7Ori1zINk2U0Dh+21SsL2SUk8NJjkmnsa3KNrDAmq0Un5JnM
yZbWw6eqzpfOFJ0xyp4N0FNtAb0+zaLj5MYQ7MmCuLUaHKpCfGlt+tYEbBYjh871To29OOV4tFWc
lirjfS2y3jR/Isgqq7PiAiZGso3J4cfuSsHcbTZYiDhQC7yzLFNEA8kDPXMRQV6astHTLePXn/TK
Wap+NXnozOHCN4ppf78J1KrN/tPnNTnfFMvjXpGFc8DcQKpPCW4192CvZemM0uUc0g3KeJATkaMp
IarFeWkxANHZF6ExEr4Stbq/f+6G/kXDaErsyclQF4386DOQnXqwk1preypiAeUZ1HbnvboRPTjD
UTGg3SYJXiuumNoeJAQB1vmj+02SwIqIuHZ7aTPq+/sNsNmQPS6GqCZMjH++dv/GREkDmv/gBTE6
YV3AjA2MR4Aw0bFcBaTM6NxWkoJSK2SRbe6XXoRkytZY7louR9ZBdfmHsEymC3/mWv3rxnLLaGGY
7eCFM4JKMet/CiD+vynh/2BKmOnLjJT/96aEzS8QhOjzP5sS/v13/lWzSqMxOoWt6hApOBz/w5Tg
WP8mVJcKB+bW955MvkWouwn/+3+bm3Zk0d4/VP8N9d3Ez0D9HOVB+v+LCUG377Wj/3nGA1Rb8J+l
Cvo8dJoc/ldB39XxrfiFk26Zuf0WMQcdbWTqVP1RWbkfFJ3tDbJGlFVHFSof2mC0dEJAfezuTuM9
Wpt2XjBPnbMBrF86A/4cXQ227HbRA33b82uXqfMMBJS99uC0yhmZaM5vMO8uoQeyzChXuDV+J7iC
qlDcQ2x00ToNCecXsQmvBgyhNAkoaTOacJghhTW0QmPGFqYzwLCfUYaTBGpoQDfM9Lce1mEzQw9l
jEtJFNYVARPzIhWBK2HIk0Jnz7qesYn8Jss8ZApKaYwdgHEFXVT/IeYQrOLJAGOJGyCCV5no57ww
P7QZ0ChmVCNB7/UYq5+M7K9+yhVYzlRH6I7jjHlMYlL6qMx4hCV0C4G6ruUe3W+Uz9qWRlyY1Fkc
ho+YMx8qHwXIcQuAxtAl6VFc6RZrN3UGTzaEpRZs6ifuJVTKGU9plc/tjKuckkMx4ytNOJbZDLTk
hDpjbnFIEl5jlxS0/QqqzYMCTsOEiBlDxozQkJMsIFc+oWlpKORIauEM02R/yRJ5ocPYTATxvKkC
eMeKnufqqkLjdGYsJxyovZhBnbRNdF49wzt7FYxnRUC/rcHc2IKRHE1VSxjfFKhD/yScea6hgeqd
v2qUfaGCzoAVikbx7cIOpePtNQ8cjgdBbZD1nSAFLWelcORh+VN9taGQ+tBIS6ikUePjXJtBpRgd
akIHgvBt+zDNMNM4c259Y74rLT6KutgYJnvE9qdkhUW4kuKf+Ai8GO4glFQhDVKgcFMzCT91BqlC
KmS0Xm8UUFINpFXHDk0OheSmw2BlGbsxsat3Fds3A0prAa21yc14MQxwIqAYBIceZZEOMnfVzJhX
p5P0ZQN+FRBgrZnUqY7fhvU7toD9hlB1PboTFhq2V7g3POtpApzS1pqTLE2WQwyf2aSkJ7ohSfi2
vrbOcpJG0hI4borxNm/v1pH0w1OrxjszGVtKJVeU+FVbW3OyB1pgGn1o6OMcnoaOfJkSj0tDkuMj
OeLvLNd/mxpII87Iun6APlahpjixYh4cfTh1Hf6RSJnXqDKguQhaiBFA6CLnrICMB8Kr0Bi84MWs
6BfZyLZ1WQdy+I6+fEKsDXdhWI2rvO0/tOXoB7mXNFzh44roVyiKk0zUj1wJ3B1613M8GNoisgUh
GuI5/TQdYwWnUMGxO5A1pGBmeg87EENhVx/zxhzX0h+WQunHZQORvkggM0HcTFD0263vA4H1OUut
W1s+dE7EfPFHGekpaJLAWmn6IBipVh24ZQL5VGcd8mZ+0OVwdXIuw9rYdUt+YBsQmNuyiqX5LXQ3
vaYpqGDSWephHyzNpCqX2D6nJxJSHEbhVwSBiI1w9TiMTnKhPIkRqJvua9sqsXF2Fd8DdxgTOCad
q2Aq8au1sN8SNMIzBH0G3vCl3cg61laAtpLAtS70FxgpYlv0PLFhW80TP6iZvCuorjSJOTuQk9YZ
2vmI1WSBxatHApsb5vXyPW1ta20iKh9SArg1i4hp+DanLHqaB1STRhmR6DvmKBrefHMQlYflbebE
2cdeYYgJBo7HEzDaV5KDYiNaMcHJJoAGde1VmoBg37lUv3c2v82w5R4g7lVzSYyfvFIiXuA72quM
Ew3WM/hverIemrC+FYG2C6DleGqZMiroRbriWniQFWgrUB7VRdTaVgb5M3wNf403YGOIoTjQKcYu
K/rgAgrddfJvUc/qSLOHByowV+FkuARthvrYmxLg5QRjTGGQ8NLk5FvV4RRDrL5oDhcUx/W/s1jh
36+TFUTJkPzElxIzKO0kcS9h1cgGmvasy/glg527lnl0QFQEhxOxwXLVPvUytbwwXmZi2eVUjrAd
oVN9a0XduAq7XPek5bhrfWwPzhAwrvb9hiQaGl8UvqPx6NcRwmU4quYaen67IAyTbQI5vId2W1CX
F7x0Y7Pv3chegF4YwYGjDFqaE61QkW7WhP+gDlSQNtUt7GnqdoXs30xdTmdAC7eusPL90HBXtdAn
7W73IZLljE6W0fRcKOrVAa96ANAN/2uosk3pTqsinkJyN93wFpbaiQuaxEluRPuxvObFlHoELDXI
l748CFzPcoalJBMJftI48hIWO93PE86kCZ1/kOfT2Pps9TaCu4r132jqdwvg3uyTVlfGyOuXj/2x
DWR4Ac901oOSZb9FGEpaxRfXGvE62ebzqD+lTTcciIPmXq67j10ON0p36tdkSr87AwsykDF7xbG0
nZxpLUDAAhmhzD1DtFTtH1nUgKKFeItDJlBaGZ97+J97QpfN1G1Cg8qL0aQuPpDmsijH6VC2ntEr
TL27OUKbuhcnLLuV4Q7xhjlYtne4GKdZm5yJQp3IxLp7TtU6K5HxrM7xKvAjyhOTF854Y/Me23ay
Nis134DPoHbKGQ2eWGDfoLLxy8Nu94IpBPWUGCCsSgBfVpm7q0zUpMXiEIhdsxtjwBhD3W8EAwaf
o2pXT1wD0XujM0bHbdXVu4qRSgl0jISuLQ6MzVidvN9D+ElRvqtu2p71+WZUq0+HyIIGmK2kGajT
EyQzdnoltJulMOtwqdeKxi5MQjQFRrSui4xnxtUZl5RZukm1+CNROk4kopivS/QuDOjgy9K1E89I
whoTt/CoPeBsqarqhscQvgb1Sxv+yeZjxNYHqU+SF7CrpwCf7S1uIM4axF5reiWKgoWEHmqBVyfI
bdQ6MKsTQXIxM/RdG75HPgv7g0EnCksRVSX71MXdMhsHZQ8h6ETzFTZWu6kPSWF/hkHcLrVwfo2T
FEYxjPs6PfgBQEScXcNODzg0bbXUPFGmvyyHXLSWihl+4lBsUfNkTLHGRXPSX2s977zGsJqVoSjt
uml4q5g03dSNvmxKCydBtFdxHfzpZr7S7G0n8/DNzJjHCrSqBeVNrLEKxlS+34GktbrBY13pbyOT
dbbu9+W61ct6leTyO3aMYGuUFv4MCCbgR7YRcIqqtfpT2p8dTYwHuEDOw3zIEOexaDq+9cw5cPAm
NboW8D0BedPDq7LHLcR1qo3E3tVrLsxdemsN0SC9JxyzQXAa7Hl/OfibvkQiajXqZ8akAM/h2Oty
zPMr4+tV4sgHIrryimmguDROgkTYWghnxpNjtE8JDDcmFyV+V62qlshgw1ZLDeg/bjxhQGhcjxy4
AdtENBshIOnJVtgcAuUX2Ak0KMF+vo/4MdijqmeGiVfmun5xxUeGcWjlM7Pe2lmVg48Z3gBVHMdM
f7dmglzThzlKWwI6FOycowYO0xMu0riqNXTf3PTKkksBQeK95gyXIqM0tBvtDzJjS63Mks00xZeg
SVedRrDeqluDocJuYOmiZLGXR+4tybtPqpN3SuhTGTD6J/qafwEXbavqpdLcL7smkpu3m5b4atI7
X35f/IYNWP7o3XXayxiN26lju/FSuxaOuM8uslCdms0QGLvIck+sTS+Kau58Xyw7v7kMQ7+tQ3UV
2Kj+TaKcDBYRrQGzlIQC1p81KYxNEzn4wuRGmep1ozSbRkwvDKMXShHrK9WAP0aNEiXh09Y0rJsh
IXc4tv1ltdPKCZrjIEs6LVYMjrtwXerlg5OJJ660DdjJ346FN7xQ5G9prOuWKUlI9mXGoQJ8snnG
4VfnrXYqmTNXL/MP6USlMHBuh5EpU9zfKtM/OpkVrXJTeyy0+iB12FCR5gIkqbjSGu4hHSkhGp09
R/Zfa7leEETQKEnlzyEfIBXLTm3XZRotqslcO3X52BTBa18/BC6SfJU9NcHVAkEAmwacPhKVYf4K
8yoNgwYN/sHKkFutY9/h0lLC962OJDO2xJfKpPqGf5cN9SLR5Km3ucYrmNgL87Ee6STttHzdK/gp
aB6B1tKX2cJGU1Yc38t6WKSA5eY3CEluTBV2vxJjdLAj9L8CJkEY5MuxjLaUBTGDKHYgDZhAqsSo
MAxvLNwHkx6dMlM23/SzMIu2sDe7Lx3MvSbX3gcp3/paHod2PWjVJ1StZ4XugeRm+5p+LpVyPVrD
t+KOu8n5MG371Q9DEmzZU95GN4gSH9Iczgqr6yibIAKUOBDCbSmLL2NUr52uk0djwQKp0BEojzrd
evngPMGANDZKoL/NHnUxGttYa3dZ95g1M+C2vLCg9xyowLj8RkxLtmfl6ZPVpdvwUtZcXCccUEpm
jCuFbDdo9R07snQZKGTe4wLeNphV3g1xswbKpOjZVfocKaXO8lBFS21sBgtycC/Z3mJNiXmKt1Pb
HMxAc5cAEWYpU7nhg+YNqV+rVt8LdGqqgby2SGhfmbzZfQqf4Ua+jCejGR5xuD05U3ZkRoqNql3H
jb62Wuvc582cVbuoVI7Uup2R51e2jVOdMfUsNLZhIsIJp1hHpIHXDmK6IvRF2FugyExjn8novU3U
B8Yz9jgDLESzjy3zJpT2TSYg74CQdp38pfXwYOIcckW0jKfhzCM9mlylB2vGo2Ufo80gZ3TOlln9
JsNTrWXXijGHlPo+mJ4bVW5q0oCs77AYOqCGUS4N7eqK4Fmx5S6y45WbufsCa8oItY+12zrOGB9i
F9+kWXatB2cbgCEIcgIX6NfvXRjfT5k5LF6ZynepqDfhhJ8qhcpkHGhB+gYI6anCeMwYVo198YUl
mwqJdlV38glWc5ikFxdoj2r7C/LMS/TqnWNGD0XO4KIKiS/KPxqfHkTrf2AicR0U6KZ6CTjBTYkg
/iCe6lT8NCFOmEl3nrvMfIYX+OM2yheIj31uExH31VXhuscYc4roYfxkGxXz32I+WOAzvhcxAGGH
xVtowkBDds3CNzqh8nmgb6gUoXQYJqrgZBa0IXS9shx6eh0mi7f9mEmgYRhttfFP73nL2ZX6mg/o
U4k1r4DnilbtrWmc5yyxPKm454HFRF5ab72Bnj/C+Sm7c5sYXpm+t0r8mfOaMEZ+bIvQi131OJoF
szU337TKgFWVPbrVPnLCCLAaaCtMHp5b5ntFDFfBSCLLwg1OJ7zU4yZmY2HElDExHYrjcBeb2ibQ
x1NrcWgTVLPa60AQEUB4aU+MXtgS6TS2p9GWAYJHPRYagiIRdj/sM0LjxdFZjSCOwdWNZstP9BJV
JeartG0Qt8OfGiBZ1ZmXCMYu23YMJdRI4qDhhJl2OHDx35ltcqs4u2bg45aWqy9HZfjJ0vilpO9t
E1B3ihcDBBpwtBGjxqJKlKeay+bCz8rTWOv7SjXWhWa/TCVH9VgC0IrUdU2dZqGJc+M+lHH1gIER
d16Zv0PMWdtxzaZtuk4mdido9f2o3noMKZWBC1fUr1gWHyqDKgkrztmZmhSJpXW5gBGEt4Zwd6Bs
UeQmdsScOFAn1BiJcMAIvoF/86EV4oEO6okuxjxKL1mT7YSibrSmv+RzvNDCS06DtpawNRoqxqzP
Zl8856I8jHZ3bI14NZJojGX+5o7TU5xpj2YJQ7QaT+WkYF6CxbcwYK8uMsZhsrAwNlFzNy/0Kn/a
FGwDTbFtOJmI2GdaXWyQc8CtLg3dPlZZ8xYalNHDmxnMm2X019rO38LsokT5IWaMpLP7U91hP/a4
ukGGtMYbAyKWySaIn4SlgVhXFq0OYf2mdvETlhgqQQLOEd1gn5Aez9DvedsX8qVheV5H8sMRwYkF
MCutPoGJRP2geLBqv/Hmv5Wr4zFEpchHMSybSHkgm5LZxQ/VfV5s3A98AK1bFk68KuTIe8v8VdnR
Bn77J3V7n1MpnkyFp7vja6L1Dx2PruVCoeUH4gAYXKrfICGzNOqUnVrTa13l0LYmL8WC3xrdVQib
500pgVXSZxWHwdIehuP8elVt8d6J7sXVm49MpmfQlhsA+Zu2ABNa3vQSbAAAE53rcX3Kx5/UDP6i
OMF+l376NhaciQTaCp8IYHe2wuYURysfJMW8RsSdZKzCnJ8e2UXhdmJFb/iXQLEf895/0PRm78Sx
PTuCCWQVxWNTP+LdtuD1L1IFG5gNb0Qf5DYx83SrRWuJkr2QAbw5i2Z2LNPIkzUkP74QUDGwRlCZ
QYDtyWfQ7rl5b63YoD/GJtkgPLGZxYIpLVixjQ/ptMMx+Qgkh9NVN73VnQHitig3cBk87IAXVRHv
pP8ThpLdajSyn0SO+6H9DWjz4wT+kpJDWxmponPIppvegBk8aOimVUuTnhKT7fbRFVoH2nLNrp4m
AndlChjmJmiupiuuhexOBcfyPrXYoCdzYCLqnL0JakHJIvWE6syqrhi9vhJbe0LdLgBFFjHrI/pL
/9Imv/N4ttKlHrZVfPU4cf4UGisjK5dr0wjda0PDFgIIpzqJ42lRsYWnDzjwF66FC6Qd84Cz2rhj
B7BwsLS7NjvnhqyYlI9DodceSLnQs2SwbQUcVRkGT+wIvqYQIyw5jXrXdkjmAaBIu8aQajhQkfRw
TGba9lMs3KuvVfqmN42r6M2LrIn14W58IVyBCTQIniYFooqPEcmitdlqErkyhlZZhU1lbuMyGTYp
/SaLVNdYN+fYzrEha5jQPaHRVIKFEpRCCqCeZDdtjDQh5MOO/CVEBfFmKQbLH7Z6sG6ZeNaB4pnV
zSLwsKzpIVrpbVfjQYAwF6gp7n/2U44Owj0rayhOjovZWfIMReMamb05Y9+w3ZUbVju8AMZzkX4z
ZPis+7PZ0mJl2s912UY07jjb3OYlhEaq6uB7gF+xQ4aMaomja1ushOYZDslmfhZgN6JBQqUteIyg
iD/DMuMdnLU7i6Ep67eSNnQaH5dxVu2MtHIgAOOr9YvxGI/kWWWIsdnF1o046H9YPcvTIIIGpMga
1zzOlXbgUDISuDKEpiA5dVReWEOw0DuRHawiecQO9Bt307ZMXbl2BXePmDsXNXEN6+Evcxwud6+w
h9gBFNMyNZ6V2HwpQripkaU8yvlIrmvGIo0zl5nOebWUMjygvc1iwLC2LPDS48Faw+TBdwo3jEkz
DpM2XLFTBZE7g7rAwhpPg1a8hFD2zCu9yge7zC9l7niJxiFrdRSHSL9/B+n2M5kb4WRbkWJcLBR/
ZPVP+UD626oovFOMD8LlGbTI5iRD/lL2dEkp1rhrdZPepeqLS9xJpfJpqanscM26x4UiyaBowAqN
bw0kgkkUrvzKdLlqHaVaISxzWAQxdEF5Y38NO7BJX4gMIh2WOMkoUgMxZPzMwFeen7nmkB7EiEUC
yH/q+PLMXqmhsjED3JO8BBlv4MzVdwNDB6hrm36wn6DhvPuSIA9m8YnAhimsHSC3Zz8S6HEKncsu
NgSOmHPvtNqCgeFWJ8KJw+qHbRWjq5aagAR2ZAHkoE81BudJ/q653c7B69Sr2q2Pox/86EtKTx+D
2PjS6/EUU8OxohHlWx2sbeL0L0bEpsS2PdShZ7Xn6uPW30rxanRmuPO58spG4NLinYwkTSMogt2a
ozGkcowHC+Oa3UWVxHuLq2LsGwLIsPJlB+pexuUNYxpeO2K43XBmyPWKywJTjhh+w7B+iFD9eufG
DGVVqf5aVWos+1P9GAzpk561F41iE5UwTNGmB4tQyLFv1B0KczcHcCsu4riN9KBZlorYw/FmFCLq
HeL0j2j8bTIEgGIoWY3Apbh9wztBP1Vd+hmwvl+avvXQJ/1m6KC+qT1/TNsNghYYkbxbfvOmqtal
UerWC7P0EbZ7IuKfMf8NYgSNnHWj2SCn29bBxiSluMLTDWUBiwQfy9iea9LpPJBxC2XsE5L6sJCj
PXsL21WpxiSeO+dxDmgAM/sE8sWZUZ1Yx9Cz3E3DfHCegh5AOZSlg6tq4DHK8hce435kplhP+tks
woeosd9xkz/7kPImK4UMSaZkofYsRmrpQa+8OngTFlndvASY4jXqPKtnwGl40Ttn6dbhVkzpzHIr
ftMcA+uQX6EXepHWMJUloGs32OFQFQ2mFPgeTUF9ra/agETnG6oP+n8+un+qzJ/+l6/9l0//y6/d
f+OfvxfJTTIajJ6ymXYpHqO40OjJ4SnEMmQv7/5WSjfyfc6sgBHzdMvxvS7M1Mn3+nxz/+hfN/8X
XxsYnuDsQBax+yjZ3V28YziJFbaAlDKZvNyTJCv+ubl/Cm2g2dnTc41fu6FoTcenphb8AWewaZkM
Mx2ueJni5HUM9iXz3TUHkB7e/cMys30Sd/NXp0a7+KYzrH0n4qTsZuSS7zdwrf/nR0TRCuGDwU3d
ZqOWFQ7Blvt7v5v/fJjM/8r983JsZsEOtnNJ2y9LuHo/0CZBvqL/95v71+6f3r9hO0HH6/4f35bz
R/j80yXXi35JtRz2/Pu3y/zFHLDCWm6EH32+aUxK/Uy1x2GQkBZjnFrt7x/96+b+tYwqr53bfjll
d/WV/ifFzL4TNQEN30mOToAcB53ra2J8cwYGObIAICoW9WCxzC1BELaiiG8p5qJutuE7ev+bNE7P
LpUbSp52qSzo09PGceW6NNRMnCYNC1ZXNlAzliSavwuc/NJF5bivzZEeBJWT69idk3qgT8SyhyU0
sffBKgEXchFkt0yznvVKiD3dd2wCYE8WZzgxROdkN3pTAWMwEODk8OHZ1d4YHHPvtv0I12W6OXGf
7HXTbw5hEezVsfqq47DaEhNK2FsvYtnnZ1mV7bkxK5czqjgwZSgIItpeYXU7u+p8/Js4jCcd2B/p
a17+jOajgMkla1JssIGjyHMxwqfOgB+Zqa7ulF59MHpNnjurPmkFrpEJKH6pwyNjHb54hoWWnlTQ
bUHeGOdON4wzBQe8+41h7yviMhnln50lkcevtGfYtqssN3EGRmLG61+jZnB2tmb4x0T3WQFBxFWG
Dw3+0dIp9V+pN9kpJ+kRU0N1akOWLPw/dgYftWDkWU1c5N+w5kztyk+SzQC7jSK/KHLKL1P0R+zS
WnT1BA0OdTHuVPKbgleF0jqWuGoD+D3J8nNo29lZVZ6YLg0nawpqEj4pIxXktnzSBhzKdAywP7dP
cPTsExrpLojymx5UNlJWNR7F1nXUPwOJYGLEthCVayxyfQpgGpbNauTCxFI1m4ges5VAB6Bsp2S7
SYr1DJ2e7KE7HqP5njB7UpjOsbzRVPhl+IDbzR0TV7TAQ90yq7kSuSkFnfob1zt1i0z3xALEU+cX
kYkSThMGKhkzOX4qzDmykkoY3v1r/3z7/h3wTgD624In5jBFACZwHwPtfTVc56cV07EArbsI4uKR
Mh8ktPpMHdw+VvznYaAQb/gUlfGrtvHTmAWnJBtxVFSHftCeIoyGi8bUXkC9V5gGyw9b75FvJlTZ
arr1E0moLDVWpqIerYaVoiboYGcAs1XsZVWlRKSio8xZ58XVug2p0owMuj9twm+R2lnEMrpXs9C3
JMcldZN6CdiXZCT5MXzZrFNBd90qPPDLIgrNJRk1Jiha9+RyrVIG56GntxixYbxiwi4RtPZsb2mG
IB/mNNZL7/cnZ0zee8VkmcrGkyTeVcuwzmj1Pt0y2mZZMrieb1Gm0scSbJBRXjL71DBGpSu0cym0
qWcUR4TBvEW26uwKwm6e4HJ2y+++YhFmZ+pHS9QDIIvr9QCTVop2cBy8hf5k/Fns7RaVZmZrKxhu
fsSZfxwKlL5ALqHg7DRx9UFZLV0rWit6MRz6ZALOknVvrTBu5nSb5raRsA6uraKnx9jFs5HS/qPr
yaLsgJ9F0cAK8kzCgvriHqrrVAH+JLPsl0xedTAmHlPabW1Nnz6dWGxc65ujmV4f3yzrzBn/yW1y
1GE7fx6hwyqjcawqDZ6bJR4cLdyVDSWh2pWoF+Zih5lF4TQfOY6PpBDjerTZ+rXDb06IbweyS7kq
Q2ivypaRGgSGgwapSgTldqI2bGWxz8MDEl+IPpgw0Xka0hEsnH5UY1aUUgd2o9NRpWGLbug4xWC+
1AYy3AabHGN212NCxZpBCXAY9aciONis4laRVOkHI4fuIVDoSyOrfin1+LIBRi1aZpVqa6BJxu4j
kNGB8KsOwDq3tEMVfHahpr+2FoKLJfeZbQe7qB2MFYzYV43gNuuzssCBYtbVT1ppnKa7fVGGYBQ4
79sqPuQ6vboszjpy9+0Y4BUjBABdlg6cgg20ggc4rbkCh3Laz0tJaaiH0WJkp9sRoP8a/Fw9oERE
o/yMnQalHnzdwrfYlkG6WAQ/jhT5gS4frGpsfhYBLIXLgJyw0Ednawsq/djt5rdals84pr46M/6N
2x8DWtK600d/JaZgy3nXvGY8WRSiLHRqxtcDO37mAcMzZVAj5u3RRjtrmvWnapEIrJCXG2HCt67c
Ytk0w0ULh5Y4DMPHyscXiNXWOlqfoWJMa4sdJS/3pSSU9+5b2m8VTheBy5z2h9rx4kEucyb0izp0
VW/qVd7bDVqh0Fk2I3qEYxkw0WwV8Iy+uQqN0sUGZLbcHzmssomjSwTVQ8rW01N0eNwgUHWvtknV
KPJb7+jPVtLpSZliOlfgDAcaRLuiiTaBqj2GFmtmnQaPJd4e0BikxMMGYoOf5r+DkvQLGY9zgobo
SmmLU2xh0SnASzom7MMS55tLS7wla5PZGd4vK3Q8W68/WspFN6KsH5Bl3a3haJeIoVRthbd0bhrF
Z697rhrcmFlvUYacc2BDbZdNqe7isJyTq222dWnu8BwLazIQJ2hnQ783jPZPVNNL1ucdf1vsQWQd
W3+MX9L2EpryJxi6pwrvAQs1uvn6/8HeeSzJrXXZ+VUUmuMG7AGgkDRIpM/ynjVBVBVJeG8OgKfX
d8DbzduMv9WhuQbMQGUxs9LAnL33Wt/Sw10b6ochDe/ospApFTV0n4HTcraxDyNr400YGZ+tNslN
YahqoRE/KjrAGxalcjepeFRiUnWVlzqq5NSMCFVw/7wFQlXt0vY2Sa9I5jntCZW8mqgM1qY8Zbyz
oO0Bm84qp1WLfpQdua2c86wtgzHzknDd3WdAG8Fzk/Qae7p3PRP+akicRrrKg61UMqzukBGb9aTF
6m4HeNfDUNGrLFlXpcoSe8YShhASWq4psbN0X/KDo5JodZVJ2zTZJyhR7WyrvFqIOKR9rCG2hQA+
4Kpk20xF30KXgCJavU4q/fbXPeruRWXjmvETVKYlKHWIRgR+5BfRNlyqoppU3aFtXn/9iOYEzx3Z
u6SQ4O0kjtcjlhcmdsTEgqTedUvQRD7CV9zNKto3WaN9182lpeFcqORfS0UAL2QBr/evN2QNVeA6
BigHcX/UCRFOVZpwp3KFY7WVEDWMKcE6zfRTOQTLk67yiGuVTJyA1QSxulDa94LkYtMlw9hUacau
yjV2CTieVdLxKjjn5H6JS1KQ+YKuat79pVU3jcpKjglNXu/KVI4yypIyaHoVriw7cpYbApeFSl72
iGBGzdxd1ptR5TPjeYCmTWQzbF5t67aQBFfJu1TJzjltkG2u0p6jEX8w8c8R3zh6QBKhPZUNTXKK
3EIEJSJbJUejLSE0XKVJE7nwaURkSJYETQ8ETg8qeRqWC1oRlUadqVxq5I46PDOkAhh7hq2jo8RL
VJK1pTKtTcKtKVvLfYGK9CIpT8iuYXCRtthcVSo2/W3GUyopm95CfekJz85lbR6MNVAbVHNzGWuV
AKc+ZTC6RG1PZHBXhHH3KaujQWW4lA5AY0NldrtrfPd6pwsGhV2KJniCC61Wed+eSv52iQDPVBa4
vf5B/EcuKeHVRF74qD6EaGJgMBAm3qhU8RYQyvraU5U4vm71sBK3g8oj7wgmBx6f3LcjR5rRfpkq
u9xn5purNPNqdE+9yjfXCTqPbRu7v8o+15bhti94AYk+vZmM4LfkAFzVZQfgQx8JzyVEvVFp6t2a
qx6xnAN49cEHvV8k2euMteut5+0rdEIR6JDA9egmiSnaGmGEhUwSfRgxh8cxmuzte+xYkrXe7DdE
hIp3iwD4FITbTtO7fVEjucRwp0JQaZi7BMevGv//b4f4L+wQQNMsmFH/uR3ilq7gP70Qfz/gtxfC
MWxf17E8AEN0rN+ARs/+C70pDgnaurgFLOMfgEbjL1rRpvAtAxqZ4jr+9kZ4f1m+iy3HtkxhIHT2
/l/METZP9B/wV64P9Mx0HEpIDxSS9wdMMJRaNMal45zKmNBGz55vQ6ghmxFDL70Z59OChJF6n95o
PEDhxfvgM2oaO8g+vlfuHRvgUy9J+Wpt2PrUDuBL1SgKFR55DHdcip3AkBOZ7a67HEvyjBy/va8N
+qo1BtiNIeEYkQMPqIYEjiiJfarmm6onE2jOaXw5+jeuovHOLT1v0z2VFdarBUANyZjBgqqAZD5z
949v718w+8x/8ZGYOp85n4ppCfIN/nCLDF7L7Mqnra0prpCZWJjWtJuctR2xQtpBIN9iBYqjblqs
Gz2KjwCF3zVDkGNbF9t25p32tZ8FA2qrJcVhV6sIXHzSJmt8VPMsUiJfvM1cXk7/99fOpMX/4wv1
uMJSbwgIkdCrVu/Nf4BXxWZeC9TdpzAK3xB4W0FtkYM1CepeogsO82LclvK1TFx08nXDmcwl6dVu
vdcq1SS4c/rkSHpFICVUGoBziKjn49BnOzExzU9dCILIbEFzfI517W4tE05T5UUB1Cn6q05+sXLi
nosUVbu53CdGg19da3/Q2ejA2fRM45OcMmC6zFgebXO5zqQ9buLJezPH6Nmte4YWiXHSF8y6Iwkw
WZpchHcXxTAKu3oYCNvOnperfCR7Ca3mqSCPdZt4i2DqshttZDfoWYlxilkZ2Z9tvKAsF+PXDDeg
8ej/87hAxuB/jXbXwSymwganJPrvZsxMNqeYIPBuPkU5QchQ6o+g114bOidM5FAyVyQOCO2lBnAd
jKb2RW4abhqXzIKYsEmIYnOgI+Sn6o4pLwadgEn2FsgTDfuyi+lBPJUmbJx2KmpqAV50FTWkX3N2
L8qvKFTaJTkeuOTlgT8bH5CqJ5IeGKbYH158MjxwjWHT3yWOd7H1GjwxSZ0wIrpLVnh0qtJvC+GM
fsg1rWoRHWDlpM4sOnoyi7XXY9QlzmIeKIE+oGB7gXAKoDJLs2UW91Y7yCiZYWB1GaZp11TmsLG9
bU/gQeEvrFzRmuOXQEuZ5J51a4YDIaTm1gpJGiA7/T7THmH7ZbTbWbGn3qZYGOvk40Qp2H+GCCqw
9BKujuoNKP+HJgoQ9b1EA6mP5X6pFhL+SgbV9fytGJ/bcYaE1jBDmu33tu8+YZ/tUnt4cz0memNP
6BBcJZMGEg395LbNIFMkw/gqmvrbQsKtjWmYbhjWYG3BvMWCxg4vBNHAZtbtN2RtO8ar142Ozwdh
4QGmA970lsqiNqKDWxsgD5chI/PVmzcNXlk9bvbAV1hgjwoXdYjhWcZVe+i1lIB5eeqy9ss17xlC
Q5QpnjuDAJpInz40w9k1w3DOrHRHdATHCr3ICqP0RNufTjDqRTSb8QxxXIsZPBYlbDYC1kAVvnqZ
+5RnydnWcIzUMcOeiXC8OI10oN4iGIqZ3mr1kIruozK7b3E+MufK9w5HEvnDw3vvHa0SPEHlCrkp
vWNn0AvIfETzuuK0+KQzluJpqWiKu/lnx0ibCK/3FhwHzPAPjfjPwAR+uXURTKNju0tG5y3l+zRS
4oBD1v9NeujbhliI5tyM0Z3rOF+hwxso7Q9gE+3BNQhBLUNas/V16mNP0+mZMRB8yO1219vwWcAv
xmgsyAdfipFIGeNHyZGHA2fyIe/nz0R/7YWO1T0VSLQcEB4beqvoUqZwQ6ei2nRu9QDmYW9QOgQY
fiDrCBrXdW7dViXWKWphnvl+dr27ZMruUzHfMAA/qlmygcSbWeUQ7dwcS4zv4zTtbuYE0IqIQHBY
lXnqQjLrWsTqOXFVTnGllfGjj6ooEPP0zJyW9OTQgfIn9btffzcj6YcEhT1TgWO0pB955m7V8T13
8AJaDqWWGgAz3c5K9Z0KoVkIZcYyPW+WcfqRF3Q9GlIINppV73rjLqyNe/WL1MdKQ+iImPxPsw8f
IsZUncTGkgCtR4zw7k3WVeRdwuzkdiQHh834tpxmfQYAiY+CU++hyhd6Wr4exM0A5EPToeNQlhN3
3W1cAUkxiR2aiiJ+CiVmDxJgT6bJKTPuBSwT6OWGLW8ZSp7K3ni1wOilLYQ2170RbvUa+cjSMUrj
DEs33oLzT3zQoU22TTJdwbCjYKHAZXQUxCmQO7ekv1iTLbsZevcJNWi9cYwYUTydBwkzPwBs7QUQ
36ifLCaj8THPDYrs0pR7y7Zu87p9CWNUZy6jqah0Xwzc8mnWfScrFZneYH0n7YDoE1bwJRttmDA4
LtAbqF+xgn6obf8KSwPXQHrJRWy9m6zOVcG7TYkAj/0Frw4tIFqHCOBmBWzIIDyKZfw5WaRxKHN/
VHwKfcJo3WK7TwTyAgkRM0rAqtG2rLHHOMivbbGbERVW+fA0aZXcRPrM+YVrzwyE0cmMLzrJ48YC
ge9mI7lulvMtm9AapaH5UWvhaxsP1xaxA5uSxv1+inRMf0pqr18XNL02pqkW/sh7A6Qk6Exm+7o2
s4OcPeB+01bzSFr2iPMZCpgl72mdfMCP3A3CsT5UtyTtSelkoL0J7YlQw6RneNu6N7ZHV28Z2BVr
qE4Lk5WjbkWg9GrOLOi14Hy0dzYWpFjvadkmodx4tdXfIkzAdl/49bWgMXLpu+j74ul0WcYFljGx
aGqHx0eGnc1gbK5jmHCYUEhR/Uj0uqWSJHpkxrfIyOeASvaEZYGvB8kSzR2E0Ul0NYYnuDJkdhTu
nW4zMfZt+X1JLOR65nwwZ/M5brvyYBPfw8mlCZioP0mQflnknc1+vFE1bwzSSal+Q41Xy3mLmv8j
FxjxHHaJ6z2u2msZDq8LsGDOxQVOK5OZt/2IopBWSNZ/Ux9dH0I8UN+HdGBaNMP3ReMgLmL9Tbpy
42gliYq2+wrK77HAMcqODm+iMt7c1qz3rk0cgp1/B42lozVHwJE4jKL85kI4+p2kcLS5ICKuQJoc
ls+iRDIx5m21AQD44kXLVlqML0RzIh/1QTPlbVq3yybJnlh+nrVhegpjNAGOzYQGu8rJoOTmUZsl
cp7Xd8flMSC5hkbKDDmGP2sJcpgz/9FLxY8O5BptdfeldpP7kXcI7nsnM/vohTdibm41v+WF23Ib
gyQOcxB3rUdwq+/ndwPSpBEID8EtiH07zGQMV0QtXUZKEkDnTCE9CSsYZXFvVaI6c6o3FByorJ9l
P39bGhcmnTSOk0aADeRYc2M6yFRLmZCD0yZnZhGoBhItxbnIysdvq32NtWcP62Fn10V/qXx5l7sm
/PWK+VtTIiSpTetstHGya4t86wxjfZXBlDZ6qFmpSQWT2WSi9KlxkcUEJm2RB5RaSOfxrE7EacFg
9QBC4fktUS4P/dAHYaY/kktRlji3QidFqhdx+BvyxLpkOPql/yOJaKqVix6RQMUHn0mZKGuuuSXD
Sm44DkuM4+0NMgX9oSRRCJ9sct8UZNdkPrq7urRJxyVEDlU6WJTuNEUQjzSopV3Y0haEho8JkrBx
HR1HkUv91LjahS4R07RRWzZYibYiD4trrCWPcQzVt13ynlFgfBly4qmIAh42WlMQIYjZCUt7nB97
kJI51l/kIFVHqHaP7+88qhvdU0Pnf/9x3TJmcWmFTA7rL6Xq/8J3bbbrL389wLojG3RiZYQp7fdT
rFszYI29O2qo3u36XEnd3xKizrXdOsTRwoR3IDIrGBOm2zEzA0IFo5m1MjvMemOqF7Q+0fojMWZ3
ZZoqCFqCNXBsmeivm5keUl+QaRt5HmNmpziXsRUGpSMZP6OPYVBrnPBAMgpxXdoqE6wxt/URENd+
dOby8eiiwRjSOXyyGVJX69Orp1m31j8RGR5/bX3unGjvs2cb0xa1VLOJtKwpiF4CZ2YUOt9XI6+S
jryekXYxKco4nFKjPMEh0S+hT6hMHnvLDSMpKibLqcF+dEcPD9WFXSa+xbkW305ebOy12cUy1XQl
PvjGCCKjS2/iMMp3kzTbbR35Pkfl8ignLgpT2JsPboSyp00HAskciHEspMEZyNlBDIlNDvaKcw8j
O8FklhnbyG4QRrtjDf3IQEmFnrKoZu26ggXEup2E2S5L9Vs60TsxVu+sR6qTHfnJVRK3L32BnDAZ
y12TEy5EIue13lvLnYZH1vBQCcXEW2JsqR2abPz9Di3clRydb/QXvpZ2yU5FwSq1a8PzoO3zLq9P
QOLQQ2u1/RAb6dmfB8ixjoo4ww8SMJYl7rrATNTFTv6uPLFeatGQrEdk3+o8S26ktWsihgu23V5M
g1k/OotHvMXTtVwopvQC21E/lAa+T1CNoo1ujSmhVi+dEzW+ferGML3vFV0z4pBhqVF+jj1cAg2j
gs0FrNOK8lIarMTSJuqeoxkEDomxrC5drOghaYZvDMLuEUfCY8zSaV8lY/Qkl/Kn1XD+lp0ayrX9
yQfOcJ5H+a3JiungSne5ZhcBBwwMkWI8io7CHFljut5FCmVXRkrqEI7Y1zRP8vKNLgzlHnDPW1uM
d6CAffIaok+mNzMGPvszn1zapeGY7SbRNduasdFND8kC8pa0mWwg1B5M9FtLMz9pAnE/5jDOlrn5
AADUe4rI8z0BaYH8xxCXql7cTTO+NzLZQeTgU6w2ZerRClc3o27fzRJLWOwbyLGX3nxOXAHZURZH
JoLXHbK5O98Pb6SyIHpW39Gslc+5m1dn1uXhsrh33hZadPrQ4qi6SnJxjCHqxJQmhFSVNuAuxzjL
2n5DRU/oASFFe0ns5Smeon4jBTDyX1S95i1kNbLlIkZ8oZP64C9QVQN7vqnhTW7sIrJPgnF44lh3
kcz0o0YuFiUS3sy8M8VGPhkI31mjCwKY4ujWNJUMJDcrFGvRObHLEtR2+L0fs/rBmPQtqHAXgoit
XIQOH5ixfBvbKTsmKPYnvToNYKmsUa8uuAR2bSdQ8FnPRTKe49ixTq6EU+DG5Wu4GDijUDkbIeIz
Uno3+GgSxmrsEOOCxo3G+CWiK+MCsM3gkJahJGOJfoknpvtkJl+3wroSYAlzjvpCHW84tQNow7QQ
NMbaJbQv/eihN2zrKIiG4Uea9/HtMHnfQgIjR5+VzLS0h1rO7X3Lnhs3jH3gYWyXYbFORtzt65EU
7GJeWBzZaEuXNnm3kmpEXRDttD47t0UZ3adzfRNaxQjWpy8pQIhdZEppldql9mbenYUR0V5eFj33
935alIckzZV/jdZLj/Gd3kpECPzFltlwAc1QtvdOUtwlLGlgEXr2dBBzR8bjYNWHeCr1S0xWNuvp
dI8z2juF2mHJBv8WGT+JBWWu7SJ3vgkzdA1tbqPSLEz/gDVT3DhCcpZpiQ3W9fBsD6J8djT51o+G
ft2+NoyhnwYUmBldjrsw7jGVsmAsdOdBj5DTQtK2d/gBdw3A6Mxldd63ZNYNQqLmsToAeQ7G6m7y
vkdFMZPey/Bjgm3sOgv+wt5hYjsinPdorQls4T44xNEZKY/owE156h9rHWJ825dXbfbcmuk1Yy6V
9yzDM1ZPr68vRYUCbMkZJVWdfk/PcuN17Jybmvh6qoLG98+uulm3EuBLePXPiMPQQrRqE6wAJXDI
1THWzkyXjnIe8U/59bwLdXpJWksIc5BrJVlc1kDbRqu1MxLgn6WGXqrTNRMgKtm7hu4PuySb0QUa
Q2Wdf22SwmzRUUC9gozaAzQV3po5IpfFQzSH/LGnv5jupWKr2j4FfF+kxY5Yrvkcdwyx3YGJfkjA
2nrXejN3/suEFm+f9ZVEg5iYcFtdE9rDuplhtT7pmNb0wtHPs7pZt0DOQBYfe/n3zxDYky1K0GKb
rQJGYGTndYsZuxL62Vl1ZhxjUe8AYVf/ZUhw4VYTCLFWLVwaMdZnE+3SVq9aVO/qvnBduvz+teDa
v4u67J3TvFAcePcfj12fYL35/YA/ftT1tADc3MLvaSNq0N8PaVzWs9Gq8P73F7P+1gB8T0yFenG/
No2alq0TMzT9/eh//Kf1Tk8TI8ECTR78+Q7WX//x+nzPqCmBYybX6m/HDVPj3pwQKam/+q8e8a/u
+/2kxsSRC5NzX6vVIidCMvbsKd+FVWKR6C1wGMKQTnfrrxvb42OXPm8ybR+SCBC7qPAsrjdumAxn
mqfT3z976jdTpwjiYV7t6nmmeBMF4GAxAm5rZu0xL7GK+kUFH4A9gOPqC2Fut3Mqsj137OIV6kV2
hT5qKfDDFg6eZ+aPPhhgcuCbg2YV8XzJgXeC78MIjAegOqe2/j6Vy6kd5fe4qMCfxYGIwuvBrM+I
0lHUj4go4hk4TYYIc8NetEly1unO+GxnBUaArH5MEvdnXNW3vtNsI8u/q4wIwzbKeWMEZZuKny2y
8DG5aybE39OQIBUSyYmy+w3NZYEW0wuMwvpkmDyphg/46lb7GNAugODD+bXURyy1X1lRWPQ+iHGM
iUSEU+3x1/v52qq0nwR+ErZk4Bayn4GDPgG9qXeD6d2tE4SSUF8ox/LLwucTQfcKhFm/tvYPb6KT
63jjbaGPR7M4jTodIL0FJx7H/Q+7XGOVL25MlpAWHUwjejfVe4bQWiN1Ng3v4jqYyjon5q8x1Gb9
lw7THkWeE5Da+qhl5UVOvvJrkhTibkrHvjWd4SWhGRbTTM+bl3F2HhzMRZvKJsw60b53UMu2fpfc
ms306BnLc1aNmPntMkaYXl31bXesNYRsrN2yLMzONSAmvALzQx2J8WYMf7rVzLIIWnIQYwwCBITR
T1iMl618mwi0NZzUEAuE7aYFSQX8m2rAz58nZdCE+rMH58diK6gJ79r69CH8ZsG2wzkpsFOW/5HW
PPTN85zN8qdJacogDX3x+6zJPcnTJ2MIbxpHKnb5dV8qbYelluc3EFYBd/pYiyv/0Z226XzdOGj7
+vG6AfUnkCT5/fsoiYOspPaFl+EqG43sUEX2S4330UxfpzBGzRgO1sGr04s2dMXOl4Sg0kR4gOYS
bj1Rf1ZWwUvu/N3IieRgpZYbzID89nijYAfXqGKk2eDaDclsChkmqZFXMNQMIUBlQUmsneloGRyF
EKT2Nhkum0gVMqKqwm1TfG81CYbDhErcIbhmxB5rJSMHgtw3S8oHWMuS/tNMLUilfvYgBM0PvpbA
V1u87+6Q39qu3QfQHjLQ/QU7Y3hvtiBbizKLAlqK0BzEjOY4fE4ql4iJ7oWi7EQtAcpr5LuzdR+l
iu3cJRZvuJ4QYoTtQlx5/qMihDHOHqvc/+lJwnXHqj77GQZ+a8k4H/jme6fjt7CRWJFnnAbwc7vA
RPWxuMhIUt3G/UD/3nytcjzlVeEq8CgmBKcTcOimBjT2hC0lq3M0DtSS9oCvdUEw6vK5+VH2Nvv6
aZiSgEYRqkw+grrUnO1EVi8Xub2pjrVaFBQt59oxbtS/MIUSjDrbocFpgabi+qo57RM7PGcaEbNr
tT1cicHbthUtO9BmNKcXLo4ImlgITXEw6RZJrSk29VhFNOToYySg1B7TSIDX9qZgVMDVDL9KqEdX
lgQ6iTpDnzVCmiOu3LksaRR/62j3XJAkxPvFs2bebUteStb5jG/lrvWyt5b2yM4qYBLhg30Mc7cM
iOO9zbqFdpP2VkwuAyrJcUWA0yYU72blh7xePki8FMy/nOKGaoWpVvgIlRqXof/V0g/h2zDevUPU
om8LixCB9PQDI8mPFtwZARYEJJd4yHGeq4E00y5kx2jfDx42jlY2yU4USmFCrlkgG3DpYciSHiMt
dC+ngB4j05Oy2m3LgigHv1dvv3eTrQcytmktMhmgOuUNBKzYph6cLMEfBGfaOfpdr2lyN4rmy2zi
7pCac7Rr9FPHIK3N4QRHps3Mz/45elTDjXNxcPJOqmHfqyOyHE4lEkW8c8imCLoFwaV9mXF6leXV
V6v66eaIRa+mVXi59vyIeHUfcoClJQcXEfbU1ydSa74ajqCWtrNmGC9jQuumn5Nv4fQTqigxMjDo
QQvdSIPxrmIVZ+x0Oq1THYI3LYN9jXuGlmhEIkOJAHQpj1ROuL8pZibMGhWmsLgADUQPFvue8y0x
mBqn2ZeVm/mOqG46gmmNRjeS9+jGvjLOobXmkI1hAFXlaDAN81YrkLwOhv3Rd7j6OL7boO94TTlY
91KDtByW4hbe9xCIsgMYN5GNFao6SXhAkOtz2qxfhf3EYK2GjN4WnKhmdohQx3Doaw8eh+WmqHuD
JDpYaQQzHybLz8D3HXPtB5bWnL4Bk53B0XCrFbCzi6l5ARdABDmxJIvET4fV2arN62HA+DfVOLeG
Gx1Qzq4e5l1pDaTco/y2cTAHzcLiAID+cR34/39Vzn+lykGriW7jP1fl3P0oyw7a7kf5H0ml0D/V
A/8tPtX+S/jUVD5NOUsH44L85e/4VE//C70OAW7mLwHOP9U55l9ocgQpYaZl+Ogt0GD8G7nU/wtg
qSnQ5dCXEEpP87//59f0P6IfmIlzwN9l98fP/60cijsq1777X//dQCT0p5zDxdBnuVDUbdcwxJ/6
nJzycSlqfT5Oef0oU7lwMksfGepXXJxZKwl/D4jhlqBySkmdKa9n2qjBPD3oytw5+o2bP9Qo+jrQ
Hksv7YO/9O1OEP24KwT9LHfSccQyo7+q3O5e+lTeBWBK8I30gzwsAvFVMQpg6yELrQINXmFR30fW
9DARu7P3jVfi6NNtmFCYVGALeC5O9Z6l3ZikTp3tm4aU5LvqM23H5NSy4EIAzElb+vExiSOxs3Mm
vxmUyW3XZPXW5op0mF1bNRmjV9/KlQvdYSLgc7VtpUgvQ9c/p/FDkoKAmcmBjvt0RKTjfotD8hwM
SKRzF/2UnQBEYYS7WIkIYCMSYskVLjMniCt5rjJJASmr7nUx5jo1i9Xtu4kaSSedm/U7aH748ARR
Dsa8JWFFBLo2MVk1W3gzyU/sU+QrW9oz48dmt6Tw54eZpuGYe9BlYpvVoHnNZIT5ROqlp8TurjPr
Wk69u8nsCK0VuQFW6UsuQMSH4V32ThPAzwDlZ3NaTJ0ro58lN3PM9DalbMc8fJ1Edn8xxGcXd9kV
nlAA5JZ7LVx6KlPaDbuWqLEDVz6KXgE7A0hCtle9B5tM+8CdGyX3yVnA9SPyZB05r106Gsu4BBGO
w2prmns0PGkD0ybuCI8G/7+43ZPADTy2ckFh7R1jlgyeA8Vc679Co/poJwzL0yJuydApbh3bpGks
ZneLxRtdWNdfY23UTlyvbp2qco9uEps3Pi2oqbK/uUbRQ8err6bary8E3WMhc0Hw6Sym5eIdKD7m
p3CIoQ1MaUDp4V/mBemvzNpTHnkYEgfcNj6mWoG4bNfZZFrP4Kv3dJr0De4tHEmMawMvajrSFO3x
WMD9PA453i6Pi/GhgRnCqqaFZY3WDcSM4eIqKbUfTUa6bTYt6gTPr2C9PPQeAWKae0pxStGAIQK9
Q6SAAbje6yI3rnhIE/g9+0mY88HR+R22FE6Mw1jcyMkcTgst6W06uu89eLKjPnGpQqgV7TqAJMgW
9LcJYx+SItPDsU7b3G2+yzLkIVP36IsK53kXvheavCr08nGJDfa4Mrm2PZBxsqD+yaDRIELU8a5a
b+SiP3aL3hH2Oi/boWuxzGu8VdxZh2oW19VHsoh5M07EIc3m45zoxTEq5b2veXvdaI6DIGC2w7t0
yJPwKZLaDyW9RYTEVMPCzW0gmHGb7HEWcbMr4PowpSp/FnRAlg5dWbyEFvsLtg3d3XsIj68crwdv
QC83KDvOW3PZXXix1j2f8meSyjOrTiMoOSHtctP9bNzqUBV+c2v5PhCh9grPgLXF5gtqjObYpc+e
/QwQJmp9kHhgu8RS3Kv+yvg9k6APlmlQpjIPW4uubSS+cwavAxaNAcTAAhXtLWww9UdUxxXMRjLq
hxKO04jDrhD2JfRoZuP/MYhgI0xhbuxPS+TQ15t4X2JUPkglOsAzqZQ2/lMpQPobLjkpZWa4e91O
0ClUmyEDZ5o0ACHpGZEIl497vXJopqK9r6e4ONKM0jaG7R4kBrMOx1SEeQdcTvmcm51/wmEGuPKS
Dc0hxmOm6ZwfHBC91GPH1ly2SUiTrPCaNwfU9BZwewORpaNPbFFm1AYruiHZD+McHyVlCuoKpz0O
U8ZyD0ax7JJwgwGFhWh3mhv8MFPvdC+0uQNd9k+9I5B9Qp44GvDdUObE0FEJcSTI4nY27Xt3NAH+
Qaeto5oJeTqjhGEJjKbQe3hbciYwAH+X3eKd5rHHEk0QzaSvScEAFyw9A2Z3ttJcR4HBjNo6g7ZN
b5a5h5QyRNU1zD3SL50v2qmE2AHuwIlKxVK48MGco1kWIUFwBfsvqQS7rreRuBCrFgiY+SKE5et8
twvjATsE8vcwJdbYNbZM91kcVphdezqiQ1K+9jsGnsTBuVQtkZEC0W9JPBS0jY/uoH/qIynYvRXD
obMZIdfGMapYXvvogcDltVC/FuV53FqR9RMjwUuGrm4ztz5A0jYBFkjFZXgorQZHJ4/Oz6/DJXsw
q5ldoTd9knSsRwtgGqo0UEJNMxw1ukIY5ozDqCNXSMpoSyskpeE+7x1UhfBPtlXTo5oplCoNCnba
3/RjeN+04d4uUDpYPjuREvT4xrcmzsFOggvfRzHtU80cT70uKctMo4etwmAj9x6Bt/VB4QIkcXoa
RJM+Al/zzL1Vu1yKcxsTx9ZjO0hKPuMIwA8RkRVGwui+NZZTacbwDOt7WtknGFYGNs0hD+IweR91
x7lWqIx0QLuYOAC9WoY7m2ZCFOlbNwXpe1qXLYFFDutm8cEZ+FiKNzQdvryxSYPWO5hp+EGD4Nmf
SayxmnYXOcV01hfAEs38RZJQtO2tKOHrQbXq21uCROhtuKdBFCJonNdk9r7wgxtYGl46D9BD1t8h
YHqNxmXepk13q6VXnBTCwHD9Sy/S25AXiHUPY/VwrTEtBJGmejuZOCU5F1mXrJaSc0EwUHVxbZvh
gFCrsNo45HV4SsYT6kk8ZppkCDl3n9OGvC8650Q+ncmAujLqhuWIHcHCRBOMpOWWsMMXwspAzEze
ddSzc9HRYc5KdyVlEB3oqQmUpHptBwbMLWc35LjuITG6Z99vQwb12Xdzarz9pFnAOsbnJUUfQtaO
gfux3wK2MC8gyHAuGzsvjmgc1zXf+8B6hWRNAEMPZRI/l03zXRvFHnPttPVD5dJCM5J7TzbTRWzx
7iHU552IZbohF4chSdbulUWStVWtnKeFg8NuEAgHCDBlJF8+R54urSNX9oh+k8GoXN2AhC42A/Ut
hmIIEjQjgVSHTY5MWU7nti7/ebPeJ6ZQ/voFOwBLTkF6SspE5Awy5e8bTwW0tTqHLDlxc0frNnVo
0yauo2yh6mcOzhxNBgSrpujwW6vYr1GA7K0VkSap5lNaPxYZTc8xaTUsyTSNu6j++ybr6ByvP66/
cGoptusb0XqTPk2osr9WIsIaADYTWtfZRvcrE8xTv1z/x3qz/o9uaL6clCX277t+P8ev5/z9dEYd
cpWsiUs7pc3nkgrrXJGumuj+SbgovGotu4HJSFOBLFz7vP4Hd5n1Q+KhkHJs/2/QgbeUbK7Pu4IP
wgFuLHLwPFjhBa1KTkNLhQR03Vzv/H3zx33rM/xxX0gMUNFZ7fGP+3//6IWMT9KUeSRiqowOMAKV
lU+wJq/9QhgIBt40fhhj2a7zktcz5l/1Df7+Wv8Be1i/5nxqW5WEzH8Sk3wpMjSVWJK4T3ej6tiR
w/z7wevWH0/YZtBiBOnmO0uRJn7fQNZgvKBu1vuSzkHW7+bzZn0J61Nl6z62PuGvTSSsr0rfv5v+
PaJu3cqWmY+WNC11MRm+j0pB4uexsV2k5GgVJYrxWSlKQA6flJQDhl/KOODX1xZFDY/+tb1+9qng
bF4BYdnq5cRe/os9YdJ2WbfWMLz1RvbXWU2D01xsepS03XhH62bUIKLBSnZwGo1pg9u//h/2zqO5
cSDrsn9o0JHwiS0N6ETK2w1CUqngPRLu188Bq7uroye+mJj9bBj0IkUgzXv3nns9ja4XrpvwK1TL
GVWAANuQtLZwpWn9zR6njllwEk0TeYbXm9drYrlp9UktYEJz1esTKpLEOwYFBSezKt81ULGnRfRA
vKKzJ3equePudatVzRNN/IJkm63RUbmrAwAk8/igtzfW1KQPMrZ34NvemqDJjq42xFt0+AYtv7rx
KzdItjEM8cKqsIUAdUxlfl+YdLPtsEh20UJpKJWZLuMlmzmq4NtyXlYehpauLBvt9R/evMySfTs7
34ZOAG+vnI0J8QA/vmsegbBeapXpGy8mcYfuTgKehVVEmGpwQFW8bh1CjQeFikQnxuJiGCUzJHqq
DcGXJKSbTnoMsGSSswGYEzEmKZbGSY3XLGEMXRWCrChsWuKGDHODeyY9OkPxmzP8yWKiPwDV9Vaa
hvZVCZH5uVKYixHdUUu461qChwLHCQ+ThuTTw2cIY4zg+pAkCsNkRag3UHwGogjyfWp0NUV0tprV
cvjl1wF5Oeamq1IK/WL+H3f+13Ouj3oLFOXv88rWecfuWBFz552vj2W14zDKLE+be6n8EkVWsMi1
iIRampBcXG/+uVjEXF6WMs8vvUPI7Gi9srl2DhFaw2okx9JT3p9WpdZ7d+MiFru+EYrn6s9bNkub
MF3kZbAn/z4WLBK0fhGjXe+rrwI1lGrXF6rl1X/f4u/NYpG7GYvwbYlVzli9IoebMIBce76U5WkG
X6/+vchk0u4GZzgkhDVxQFEzHa/Hv1ScI6B8li0omq/lvr8P/L3pNN5AOmIRVjsFr+zvA2E6fULm
Fwwk/3pp1VbWWmedhyTgX01nCqjxLkHGUcWC5YHlWDcZxGAfLS74muWCQigPXH/sMCcTeH29aizz
EhDUV3yZFPKXzv31gohmEwMvFhhwIORLeW6wUUsNnLQG4zjQvdhLFk720tpkXV4er9e8ip/4v+6z
6N6tjQEkO+DhADgXX6NYpl9vuH7lFGkWGolkG8z3ZQ5eWKMFU8UsIofpbCwjsYGN53i91i96iUwD
hGkazAxONe3sHrrFOIbbhlODZOmYluz1E8zXAbFcPtv1AzbDgl0rRLS5/vXRmWy/rMyL2RAsm2Ra
e5D9x5QQ3jqoaUdN2yCQAjKQ4cQNujF5by7ftb3Oj0kadqfr7TFDgYoI0yMlbAxjBJk2clc3nCf4
R814kCltBmSA14uk86x8r5YZQeQaSp4Qhzya2OyI0L34c0ESBq0X6AobfREYXF93fVTZCUNVdp0/
wLswD6i0IX4h59j6j2ctb/T3L17/1vXl/+N9ktQJ4JHLh/z7xOvr/t739+bft/n78f7el9ScrDjN
6J64Cbzsf7/z9cluPrD0+PPZ/74mymS0xxm0/XvXn6dohkvVxO6IY6rM/jhPiszXPnR8iEoIRjjf
y8mNt4qply0+p7K2HH0Ur6Jyby1YpOud5TyiJEbWbiWJQ9AZnM0FIVViYt5YDTks4nrIXI/c63Hy
92J05QWnAPD4OanEdrhPzKQ5SpQxR6LhptUwQ/Mlc2MxFZQgoLtlHq4SsshXaDsqxCuLKrXpHwfD
KfDvg9OLTVh5mtviwccsJyVNeZkjteQrlA1RwNge40NkNYm71oYgOeTLChT91p0OWT5eM2UDektR
MizvwSxOnNMw292OLL0jmXg98qX8N/la9er/NxaKLu6m/0tjwTR1i3iw/7mx8PQzfrb/6ff95yv+
2VHwzH/YQkopHNoAGFFc3uyfHQVdOP+AWmC4Aqetxz76P7LPnH/gAqYNAbTI04VuO//uKBj2P6Rp
23QShJCuRC///9JRsC0bw/F/On513aAOKz3XsPhApmUsBtLvzwfqCUsH4n8J2o+4jUpAXNTk907b
P9Y9yWZwifCdge3AlBwQ2lA95CFVDm+ebgrm4ni2t/3EU7CX3pjBXFKLkr4tmwfTzj8b0myoULn7
qpz9SMATshZ2tRfdV7Z8HDr9pintDV5Mex0gG0RHbz2nGrrzVBjtjW02n/j7NxqS93oCSx0bt1if
F0QNTjMMcqoK9o3MfFe1r3OR2hg4ipu0knToaxt+cnuxm5FaHkRbXFx0uLUa6bly2m3RzrtBpr5N
TpShunATYmNstO/EwyJFxhbl5AaaBOBUw6UBOxAOgc+IoDUXXkCEpCLWq61M553S1UtOqwRdJkBP
eNhMPk+tR/NicKnAEmeymmuINEM8Guy4qYyp3JdB+1EjdlCNdYMNBX+HEbF54/+xNqkh4klgS4fK
Lc7q/IQ2gw9ggE9mzDPOTHzi5CZwO5ZblITJB1+u6Y1DhpsQZ+laOjUz/s9FGXu7MmWKXNH8uRG2
Pp5azXQ200iGG60s7bawS1wucBHvylrbFeUw3wAMS7ZN1rHrt2txF84gcCUp4H9uAm6p7yBfpCL2
fNMgdi62Y+vJ7VsDLzd9d5s+x7kvg9cwKDRcYSFF1DCmRAEc/PZ60chJu62M8rE3v3JvdPcBrA5j
JTNnvuRohU5FbuwIcuM+0dTEqvArJxg78N3lFCrmFCSHaZdmiElDX6ggLmIZDm+iNlJ5MxSue9NM
NjKRsaJJPrpLkmmzyXifTUwa6B1ct/gSDxkiVTKXSaYESkLBEKLtUMCcF9rZWTLF2imOdlPIJpaJ
pXssGtu618Wl9xiW9eZZEHf7LMRHaCIwuN4wbJYHQ9njdmThPyTOc0/Ue1Jo8ZugyHUyRT/DqWyT
t7mC7jMJ29kmrflGcjcNDbN7gVHSfyVDXtM6saz73gn0IxmWJFkGAsOZEuqEBeriaiG9CIfKlRyr
C/VXa+kvlVshQraQhbKfDMe8eA5lQEcMdMUb4xGH2fSL9KNDiFYjXLraK11zovdy4BTPvF2Tonim
We48RJRcP/RApz6ul/KRHJ4Ku6ob+e2w5K8V/XzIEtCiWESi+zkoCGam9fMh5/BQ9Wnw1RuI27Xx
FknB8IwHc95H0aj5sjXbtwWTnZE7fWuDLV2Bl4EDrtkBZdwhfElBdvhVXlpbOXoh23ZToigKhX99
1BsghiiwWwlNMRQxanp1W/11SrXyrrVM9pBNmx5kYLPPa9v+V46/tgoeQKaa61HWpyzvvUs7IiUL
dcfbZWMsbyLdiNcWhsOnyFE7Momtbdbq2ramm/MkEVgfnd54hjx7ZksWfuYaTNMmtGbUdmI6Rykp
IUY+WlT19PRUVyardTlTI8u88bFEtfQIEGCv8LGth7ZAt7Xcj+MbojQT+fb6DJfdI/WRFk9PlK97
iIb32OzGe9vqhnMRx4hX/3UXvyWMQxGfcBQKel9F9Sqw8O9mWWrb603C1CnARUDLkNyemqHPXm09
vQ2Q1dzbeJafJ9TbTjp8OLWcz0MdFU80gy8xPavb660xHFCQRKgRUs6JcSIogxEIVRvZ8TfYX8Vr
LsKNbGz7aRoHddfY3ouNgcWl1/UAqje778piV6AoW1usqreLgvaMaCg7aykxMKZKfBka7AfR/can
wHiCsUGPJyZ2p4Qi9lhZDhiTLKh/Im+n6qS/6WsXvLlWIQvK0uJc1G1zy++H/Lvvo52LN3uPPOsl
tLT2USv0/KSYLolRj3HSVYSSVI55G1Kx/4W27FZmQvsGOKQ7h8wNp1eNTueRDjL0iuXmplw6tI2q
jUPTWu5bxlFFQSZ9tdhBn9wZ2wKGTfk2eBSsBIfXCuGTuXWxBL+pLVN+8ybmIThlMXlAetX97jXO
J2Adt9gb+hdHMzVfxHqO8jOwfc8jzMwKteC+0HH4AXKlc9+5rAX7Gtby1BJ2RRrEpS6Iosc4XhDv
0wR7h8L6i8v2iPp8FxN6VVyCsvJuhxkHRhS6IeprPXl27QxXRDa9GShc8OeG8WMuSnUvUULHloge
6wH9nR041Z4ObHZjJN1NWkPmsNJK4zRP1Gtja34SlwVLTBU/j7jT4OEW7aGq4/jZaOp0Gwu+0fVR
tGFuqrEiyOdDGAr8d47bzHe2o+7hd6rTn/uWmySMIbXNxUtQzd1ZLhfXa9RrmC5REG67Me1P1Kj7
0/Vamo3hOp0rfZNHwUgWI7Mv6DqNuaGFBxtTSo8No0JGtAgRvLy+ww+8d1PiOYSAG92rap1ZAOTZ
rzENOtkxRplACwaN8Mw/geMHM3yYo8KJ6BJ79bvp4NdL43AfZYJQGER+EyF5O23AcGQ0bnBTET2i
F11yQVaXNnfoIvJ7jVEWplKKC8v50ZFmoBvUyl0uqAulRgvjCBXf2onF4xDECbjfQN8TheXAVmnw
ZFDMNc36PfTynR72GAP6dNjbQ/PFIEzKQ615t+FELr1TqtfaTZNzb42f0ErpSVQKqSjzg1qCVqvp
McYO6pM3aq3MruPP0iNES8KOwv12p+SJIj8jarom70cnh3681+F2cqX+HdBqVaoR1FcQBLd4zDWI
5ivT6H+Z43RgEwv7hVgBv9OIrymtpN7LxLXWttW+zaAtRKJsJlIMXq5DQgu4iGAVRcmGNv43Mncq
70HxokE6owK2BW1DizlETxp7L2ZtfOu5du5ccdEECZfKepdVtBt0eQ8mFDF3Nvy4yoXgXyPsimPn
OVTtCwXWXQuHd1erFLnn9JOie1nZRHuqbny1g+q7RyCx9shCYqnhQmPdiElsOpgdQxTdhzO58LYv
BtFvgz74KEHdrYpfCOg4mMly9xq64qFCJSEafdcZlg8Ak15rZhOYGIffRgrmEfvAPSy9rs6+kZ68
zZa9oaO7K6YGtl6c3wTsx+olUGm29deyE4+Bmz6UIAV8ulGWK37TFRqG6SWgb4c/G5eevQ+MxWuB
CGLWjth2NxxN25n139zfjcRwyiafOFgJCDK1z3Ro70WITDBVm0SjjOqW+5SRGL3P+CQNE/6KVpGo
p4AoRgrkgzOj5sCN0tPmcYcnI55z/BZ6tDGTGpkNSbC47L8pj6HWMTglm+RQG/iQoRKQL4Ngkvxm
ZA3m4gd8Ll3gxh5zPY6Oqr6tQ4gtCORvWD+lO0Y1Nwooc+rjxSgGb5NZlB9BzkYB2naPzPNd5Lm3
rVfRGUUA4BbByUAkuV6W3TH4/W0evtkqKC6Z17/jVz2Vc/FddKLatUhABOcjCBK0j5Zr7nNjvhno
pK1s7H28ub5mI+au4cPe6ROqTzNJi3Un8aNX/Dx45x+nND/lAk1kIdEoTmYFUq3RfQ51LNmERW3m
ULyI0rykC1B29EzKzITyzDWupzbje2OcXnuUq2bPINeu7V/a3Hxvl/fRdfsdstzFVMFAoCAxFlP0
U1ucI6ZWf/dVPKxaBTrDeXZz78OV+lcifzED3AVNw0etcGjXcDla+Vvm05cFntCgsbgWRd4gXVB3
KZEZzJMEGmvTZ2/KFwD/Pz109Cmub6zqp20tAdAeEnERHRATk5+cRd+RHd8TZIbu3a4+iYgpb1zA
/uhywJIzF/Vx9YH80qONKncSTXYZRWcWzG/60L8STvzQOs5FVt59Zkx3JaJv8hDGdyEVSRnt0aq1
E0sjCmtN9CvSTeglHIBQ/QOCB1q/VwlAi8oBx+Kc1EwBxAaXQw4kdJNStneEaHJSNqRAZrOtViYp
f4M23Gl6cpdU1gd4j7uQ+deBsgEIei79vlVLfCU5kGa0bWOknQmAhvyu7wMKp7O7nkOqMU2e34ZQ
j/yFZkBbZ6WpKNzUhKFUhInh5iNqbf5RCCVwVdSn1rksCXj05II1iwZobbOT7s0hvm0zgxQ/vb/D
nQZJsvnAl3soNZesgF5HSda2KEDis6oRp3adTgBiDKzNqsV+qpd8pfIT5og6WC7ikUJo9oX9vg/8
smG9saTck6rNlMT/wJvH6GwlATS3Nrpzm+ApLpvf6dSaK9UTiGdmfmBZ8jt8SB6xtz2irY6f0tJ8
JWKRHnpbaRtIgzCy29xfcneBg3NIFZ4a97NR3NI/eNUjK7sZGoP8pnhK/RRVSrOBkRDtPW04t3Ui
HrTsidbGjMW+sjaEJ9Dc7m/Z+RGxReIhi69x2tQe/Jkp8nzUiQiv+8TGybjEqljOS9SBXbUhfCOU
TvzeU+1GBO4p5Vc7aXxTJNWHyezDbSWyW2TPIBdteTsMst2HIvedxEMkYTUeUD+oKZKhf22Ct3Ya
Vx3YJx5sMuBQkZA30djpO0B6itU5u/iiFb/0ju5zlWlyM3glvBfTAhKeT36md/VbS6oIUALgkWP3
iLGkJ8nN+TRM3Bdhydj3YWuGBXbSAtUl2Tc7/Pir2iQro4zde2R3PttaYggb+eDkPBQ25oswHKbL
JkMzguWUfv1taxf3U8AA72bi3Cqt30LElydPOw1MrzL3CNfBOLQqqkl7bsnKoJkRbxovfqP/lPmN
PZyHQvyOJpOkkC4u9hUxnVuCW9hYh57fLsX+ZrFTgSikxvj39vVO9KevqTEjfVueN8ANOjpIYv+P
510fTgQ1x8WrdH1pk3F04+w+/NdbXh8UAStCaxQ317e83jXUPe51F/GUZKINzLA4CXdqV0mOF8Ea
kFrahASXl2SikFQMP1HOYrabELUZjC0HYtlabKfdoWy7W6trDpKyDzDUnqxF541Q4S9MxD9uMv3U
ZgMTH9Bu65kHcxh+ZloxIDiiJyaxUx6ta68jvSlnrWAb6DNny/iZJkirMto0lX4up7hc97/muXT9
LGMW6G3EeZWzseKiWNMPFGu386J1KyudkZMCbLpc9BMl1uu1OQuASw21uzaUq/ZqWCI1efB6EXVd
DrnRfq7TUdv2RvyZR5lzhPi67werZrvqrrIRe+RowFtOIFGshAVUU1/6prWhRqbrpT10vV2xxz9W
ap922X1p62LXJvSIi7ZcwmTIcoHZfUydrNiaNquz2chfM0xF/uySOFDPYLmLKPkgDbhb9WZonERv
6n8ujH9fc6j/sZQKOYnHPD1JAnEPE0bXwkges6W30xLXh1rKcKjBicfOCF+yITy1aU5Ssn727OY7
aoNnd8E8k6hijJccAUSa3wym2Boa0Qq62vXJfDZ1etmOZdxgYdpaAGkMJTZxSXWa2DFij7OITQ/H
BpsUVP/GKShJPWoroukttvoLZGQp+E9qgc9vO0/7qBENrga3uMSj96ua5IEcePQiwIhtlrNNALsq
u1e6Dcu5OXb1/Riqc1XUFy0OfZpf+FC1jy4gewUTRYqOy0Z4XKvoQ5/F2aw7zpEZxmilyAgSTUex
QZCN7tWbiKhJI9ibarh4o0FNE9vJnPlza516X+IAB4Jb3Vgi2ZFwgKAF/MIkDUhoyW26xJmMicIZ
Wgy7ng31SouxHrUuR3BRZ0+w9ldWib2ZXZTMnqbJYmNoBK+61u8CLWF/MRJki42pGXyRAUyTtH+a
JLA3cZXdGRhORKevLPIC0mppn2pHOUkcv51ayMbIjYhO6qExXCoG/tXIqsWW5FYX46I07Svs7/l2
lBXmbHVT58FzWTliI6z0NkFvST707WQVctdY71MQPGoZ2bNMTccyuVM2matdi2MjsiNycKR+nFW3
ywvcMGmLcbfMXwMlt6Nu4hGOIyqsUfxUwV7NXdy2NbsAFhwc+i1NceLFWO6vpEeaX+OE5kKoe45s
Bm+rB7yk1e8RZQcCO0D7oy5q2m+rdAm8AEeexMl3UuZyQ+GWyuQ0bIzhjLrhY0T6fTTJLNkUYbO1
hmrfOVG0zitUa8ipfk14li+xxerRrNB0Mo1l0ntNUtwdgVJPSQyKxCFEyiqGN/CE66TLfganfdUt
YgzT+bvDNr1SWlqi93QZGYLhkM+PmdEYG0+oJWKK5AyhPQMC8TZWVJJ8rhAPK/skYvKz4ofcFUSu
jauim+DpVNpB794sq91r3StJRkcTk+OA8ltk1kNSoLATro77BoVBVmNolL39G+PgWUMoUdbJLYEK
aH6Dcxa0+mo2J3Lo6kub9T/1HL+HyZ2p169ZaVWbosqh2BWO6Q8OI5ptd34/RDce7vF3VZXfupMe
zFa7wXCGEvtFciKaPasQadbrSpIO542EK7EUcfT2sW7Fq2UnJ3ssHomw3LTZwBydnmYMw23jPuZk
kVld+Yk6D4F4jPKxNImC6lL1HlletKugMQaJAy1KTvj67PIJIfRjPlcYXPudMde/K60mm7u7zwRj
jquT5BsgLi2+5nj8ChgUdD3/TUbjuVPVEecgvdvqQ80ee8xm01pFuYYqGa96vcTqQyyimyJ7JTLH
eG+sMdkDMHxqpf6Ip96CmM3Z9VyK4T4DnVYFWDrbGBvQoNBvulTN5DjuvelZkXTih0T/FstSNaiK
30sisTAUKs/AxIsff6pQv7U8ZImCLDB9Kvxydv1pcd8mc3hm6vOptt2DSF5p9rfBFFYFeJZS493U
L4rVGxG1l3KGjTSG9ySBPTigieJ5kb5T9sD2C0TgzioH1LUxRrAuP7a2iTDPOsc6gUax6T7WiYOS
YjrY5rCh4iupTuvvEHUeIsTzeHmNrcvaUITGvBpqg7AIkIJrYHD8t6GErI1pwRxvnZAFz1yO98u/
WOXVk5d51dphREDB6BtdRBbVXGymqmSZw1eI3pMZd4bXFhvCAkkzTbxnY9TPg8ONAjJRMzeMnvls
H+wsv5Pxd4/K4mzBeF3ZtvYGBvTdJOqZrZW3kXP60oQoL4bnoSh1XhbfXk+kLuPQr36z+ICS4ZZb
Iqk2SSfYo8k78CnQsSaPartmGBDjdPYfqPgmMb66Dl/KIPturZG/SEWKaTKdzwaUQEqjBMEZvFe/
ykyOGGb0em3Q7dpF6H6DCCROGt3Fg/6VuZJB3qvvQr3jvMexOJXEu2UG/8AmoYK9bLfLqV+JMtRv
nEpQEEw9CILVoYcNhfeAcgjcD7TdaBFUyheE8rCfmDvWDsi9TQCOq3Y+RrumukPgWESBox9+s8Z9
UdmjrfrSR8e6CQCkbTi2EFmaw7Si7cS8Ektto8YoZB05HYOG7FA2fb/twRHopCS8+OkhJEJ9lame
uGmFoHUwjK9cYklth2My2cHZVup5gH6St6K+zGQC7rs2TletOBkZpM7MYaO9aDZyNdmUXFmXthSf
hFxFPYk3kN5n0hH9KCNmhBkdSoOhv8/6Zz4kL3izAAelAXWGZYSs23dtJGwcPOgKACb2yl6/kRnr
0EzmCz2Ejzeia2Mc7TZjwNzajwV1dwMA2kzULfMPaAGX3HPX8h1F9khDZCoNEQV1I2I1oScyB2oT
6Tt8RXeuFjnbeOqW0msqj10k/SEDOZegeG0Uwpe2afym815nMe3MoftWsGEx3qJwkXZ462befWtQ
Je3Mx64eXyvTu/QhvYys1t6o2NqiUKsxKot9rlGidKKYeZYJLY6nrzia9vFMqCDbvN+zM0PYICId
5wc6vxEwR+cyEQzIR6ivk0IUf1G2dzmFZorp3bowjXdUFEzZWfxrlATG5y4/XJSm2xl7SKi7Dyun
7Xo/Msjrs9S27PgAfSRc1PBUlWf4G3pehjeaLTfK4xDXSQtcGT25lHVu7mqrt/1O975Z3jwjWiEa
ZNY2oYLhg8Lh9xh133lj+V0Mwk546OMD3WEDSSgc+MGL3qkX3WP/pNpbsgP5eU8kz9SbqRxutTIy
N/hdyLlU3ipr0md3JrQlgq+xU9YFJ/R46gmkWWdhqd9EOG6QUwbRi6jgCdVD6G3psOUUyD+t2anX
IUlKbtCfi9FCtwHdjQYe6vEZPs5Vh0QELl0bNlgtoZTa+CTS6uyGjHleyQYtjSayRatPy6CdFIWH
Lh8pYvU/skIf67Bv0hNjhQzueRzgi8Y1FmiypH0bInORinlb6tNlKtufQqttXyMG3qLOr1cvekdf
2oFlRNEv/qpOY5v3eNHFTgNAYye3Tp6Cc5jkj2ol9X/6ehiEV5q2jAC5RQt62PLRcj+v82bV95AF
U8xKSRUSRmmQyjfyH29CXI3YyVYE13pg6whsVQLlrNi2rXvPhvYpCoZPI5UunmOJdlV2u06Y74h4
p13QQdjsx+ajzahvkXQHcGG00q2OgVif9FubRqFN6Mg6kox8ppaetSr2+zHCpc8xmdJN2Rrostcs
2at966LfqRrI1gB/99WMsk2hY8x7rfUd59dgCXYwLol6iriIQOjOJnF0fdO3ya+altl6KJInN2Pb
bFAJWDeQNFYORUD+skFHYAOVKV5Cnj9sQAOYpFkYE3O79VwsvHozv5CzjiNHEXY5yCHG6CunjRLj
t3K5yyYyXapoge8eQzovGwpj3Ds+dDbWEzdCZhARBOABdWg86JOO7NY6Fo8pB59UGYQXUnJ/ACQT
kIJMElVVF93WkE6+GWKxiApYTNqvgWveW/Cw10FMlVDqcuO5xTuh4mtPvaCkLjYR0ro97Bz9RCyO
Xri1bxmk7DZPbmW4wJrEdMzn7MLw4Me09Z1LkHEm03kijN7V7JUWWsIPzN70SbCisu+g8ULD/xOz
+SOhk4nWs/2mLBmyiYTOs0M6TTfR0A77PJuzLXhqgKlMcUnRID+fCGmk2ZMM0Vkz6TbE2XiIU48e
XSZgWuvzfpYsQxwLzIcxr0evxUujyBJCc+wXLUsEqxlhlCsEujA+14nDhnxutbeycY8xYmTM31g1
y5MIqxGaLwUVs5H61poS49hnPSDRFEdWXxJnOnXTFzr5+QylYEP3LNuIHFgLuItac8+BglsVEkJE
04hY3SS9ASbyGKiBhYfkk02om2vLBvuua3hFU6Lgl+pCox7Yx/pKCG+rJ3Rq+8IlKw4y/BwfW6O4
I35uZPUqwRvK7GHoQ+81QCccr0oiEn5RndvOHdlqPTkTZHisLK+9DQxJylTSxzv+3mfUV4yaPagD
9Gvr0apK3+yLLwIw4f8lIXZQlzFWM7stpHfml+RiF8aRKfShch3YfkW+sTsVMZuUi8Cb9SYMFWfN
qyi2ud/of4q9rfKUUT2RW3xCdHvwaYLhpemwVHLoR4au/lVoYXtSlXZbo5gkge1ZToKee5ClWFfW
dpP5FV8JV1IYHdiWkFUDhWoOKYcgjTikUPyQHM3rROR3k5pvTBeSJc2dlUA+jFWPVocJjxWZO7ND
HS/+lpDmEjumxsW6lUaPpizMdR0WChdgJe4JfaeVqJnPxBg99FGn2HZEbDl78zkGdDBbwDEtmo6H
Xkfejbx1O1Pz90WbdzCg5zsY+pYGBYzj7mym2gVRAcqPsbkYc09dgj0c4p24Ptqz9llHybN8o6B/
yrSXwZoOZsl2bwhtZ214TD3ixxx6sGdt9pIuoBlqQXQc1Kdg8+VUKISQN9z3cDpWXsovOZsjK1eZ
4zd2NNqD5vDaG8TkjoXpT3NVI26Z97DK7vsphO0fArJIMQCSj+VI6kjyEnlW70ObJiiqiM45ZqaL
lrrIOW1EUGZKaU29x6iHduCERw7zgELFWWjRO9VBdiIdpADHWKcGYA92FMXaaqItnQ/rQlDLelBr
pgsCpnPCEHKayxqG5L7dkILAEI45tqdJt67a/sspLW1lW3WxMfs3xnbQ54X+S28lOSzuktNuCrnN
PXXOdzLoNwPpoiBuW/a8rH9T1e+8rKxZHW6RzbKloihfmwVe4bQqNuzpvLWXWsFWTxmxbUVZvafw
bTse83MQTBezyAgaDPPTWOm9jzFRrJGa7C23/Y1/jjJX+tsqAdRV/CKyX7ivdXxUSGKYB6DaWV9T
TAK4rR0NHfHvhDhZxv1zVyaPRKegxx+SYzAPzxPfxui7jyn+7Oyu2mboULaRMDaR4xY+xL1sW06C
Q70flp8peejM3CEuDv6qDp0Nek/Br8Z2P39MrZEw5TnKdn0J76grcUwt+W/CKZ+CYNwjm3hXtN9X
bcpA5NXt55xEe1bSwp3dfYaWHqhO+ZtG1cuiQBfs7iyqtihe1YurLxxDGfgkSsH66eHoFyRPqZgs
4Mk0GDmNk2eIX4FTsKJl7c/6Vj71zi7qTYfIl+FumuqLt4AlUSAhrsb8GlDEXQ+g3HcSlDUp8ymb
T1bAGXbge1VbJ6xNHoZbor9dLThmuvHYdfuergqNQkH+cRS80phqfIoV/DYd8InSSEDOVtA5mDwt
KhrreMw/HOl2+CGYlmQ0Mu57x4R5fK2yZFflPVmAzJj2yH6ycohTK/P2h1YciccmwivsFaueOl0x
eRkBYSbuGzrbA80uKprW2uk54HhrRgYSAHfNyXFrKh2W96hFmY34ov2FtItNVIYty3CmbjeZJirq
FkSyDZkW5DceZP1lFtqvJhytY1uVh0Z4+EFu5JM+EsDUhpI0u8Sh3hk+OuaPkyXtXZmQH6CwuaPz
DcAXXEZ4yIT70CwhdhI+FckCzoyRssaJmffnEpzITpoVqQEyJDnZAbNZt+WrLYV4c1r7oTHtr9JO
38JcD3ZWMgmfUa13H6DrmzvTS5MT0ijw0zMLzrLo7LMDTBJ/v1xTZmo2wgVlhMX4MFavwGzGQ7Co
lYVdf5E6Xx/zysRJqO66yuwYGFhiloqCT9VozbYBwBCGJIh3SCSnFiNdXVurQssuwaSlB72fplvd
TW6ysGuOQdxAP5vFLYUDatjkbpDvmtQMxgKHy77Dkca+ZCC2nAo9WIWUFOoBaCIXN2WcBMDJaLEB
IdqCsdthoM12hA9VG2FoW7gmw4biyA6A4UXTQuYsk8NA9sllmpzH/83XeSy3DmxL9osQAVNwUxJ0
IinvJwhZeF8omK9/CzzdfW6fuN0ThUTRiQIKu/bOXGkANb0XeQW7lKSlMTIeFtLfftTLiNKU0Bfb
MXbIpa8Ug31MIP5Zc2Er6aPxZNAhtIUiJibUNQAQg3FlWt4HIQfleoL/swXax/Awc1aVQWKyIInU
ELi6s6KGDbF0s309eTbmJQ3Zkx8dwKhL4HrpaEUwtXTIwDTuMou8PCMHucBGGPRE6XcHdCA6S8k7
9tYaS0SpbZm9t6DPGQPx3cQ1TL/tIDGz6zbWM9Heym6MG6NXm6H4DHU7e87D/C7JrU87dzayLjSa
sTjG4T1njU8o53CfcyigqJVtoF12v1oQus63bOWL1vT+JkEdHrpxwcjUhEPAdVmv228nKihMfZeM
b1nfDBKLvamIWqvnjWqiA+sUu6kyfhkI3t5mFtK+wg9347Lj/E7w11+LJHmrK67LBe3qBBgz3OgM
5GJX7S1PXOkokw5WQ209VLAs2w3UuQZtxvyOj3M7uoxd6zTb6BVTjES+hmabbHxY5x0YrXVIC29N
hfwztHW+y7oyBndAxKif0LRrSgpkUnizjetuQUNGJBP2HaJbUhP0ljdrlv46ShLsSWXKGMI91iw2
biVmusP6i051H7hKPeoRGSHN0iYWhGgHfSUfi8SXW9lB7ipD2wqIR5xWLosTLjPgl3YJcbXDxArX
eG1WAu2saUHKnLWSrBNWPrQkxApZ00eLTF4SoYdQyr2tWp0Ue3+2tzlzhzXClecsoQQEyvvcD3xu
wiKYM3era6WD0vDNeSRtd3jUlZr3TYCnGNAEtxBlaxMQmoWH2Iefq7YiPl4ypPXFUXX5jn4KYs0l
XPr/f5t5cWL9vePFEvj3ITWl0NppYlkejbQENbE84+U+9R/j1fIzfXxvArvxv18xzGo0eJefkynm
V5cH/Me3f5//z2+AhRGte/h/vos/b/LPK3K96+bNf94SiTAN3Eb0ObF/sMMuT3N59T9v5PJq5sWQ
9veFcbFSQlzu2mTO3P75/P48+eXWv89y+U538UBsFAfpwVfvkSP6K6/oqkNZjOZBGnh/Ll6zy3cX
r9k/t3nzjF/o731SRFZ01Ran2t/HEFZZ/bGrXW7rwhyOdir2l9v/PMPlEX8e/N8ed/n136extUXW
Y0TG2nDoo2+S3jCoG6Kbv2+kMTUmEJfn+o9vKzhcOgxM3s/l2UoMY1tztJ+yi7VGZfq09Xr9hrOw
vLp8SRc/ULx8+ee2vz9eviN3++Rmpb/95/bL4y+3XZ7k748zVSh7n1LSbuHF/v7i74v9ve1yl/xi
B/pvz3W57Z+nufzoS6AZBtRHQGfMXv7Pn/Hnz738fHm5sq9TMt7/77/6z53+29NeHpPN8G+7vt5d
KKFdSVlmCA0A/sIHvUBD7YUc+s+P+iiJfv7n14O+TWdvSyYLHRe9/V8Pujzy8uWf2/RKYdcfhb3+
+wr/vMzfx/7zUv/tfoYf8p7+Phf6wuZqMeUuN18eIOqBGeA/T/ofv//nRS4//vtrzS/q/ZT2m//6
Efy39/Vfn+Zyx7/v9XKfy23xglgdXOunJx5njc4XGeGFpV8OktGHUVitvAVynGz/LBeD9azZXR7O
59isny6rQbU4WeO0gkBvZW7MFZzuQ7ExM8DRKF/V1gF8x0UsgyRnfEhcBzumv+1xQoZ0tJfv6Na1
gi02SZ8wMe0df/O1mdE6073iUQ9bfe/H6S5bkmJ7GN4O3NEV4VmMEQEGoV6ItnWobjqjIhZ9iRru
qZm7YrqdavUtwjAgRB56RSrZezCHpQdIGlk+TYHuAfAsTT3cFYb+7efjo0Fk3DZuEEUUY4W4qLVX
kxEmG7OgSoqyc1FB92gTEo8A1sQnUlmLM8jOdVxBoB6m4row0AIwxLYDn4i6o04pzBS93giAC3d1
0x9GfXJX7jDrd8JzTKxxvDOH7erovlCasLWRoCOGjkLH9Lpom0CMamFIg2Ziq89nGlTsVdjp3eDw
dNbMfLRNqEHOXPoxmFoQ+s9PlsgPZV2TeU6+WdKJt2ZorqCVkM/Uq2Rjc22nQjlhe6btCVgyYMde
BaDlp7g/0ZVgj5HSBtT0qguiFLOexRQglGLBjPLZ2RKyhBfHjxEzxLk2h7UWetBZ2Jh33nSTqfGX
6NziDB70jZk641Hlk02G0zjJeZ4y1a/ICh0xhesnU2ENza2UfUsbvzTqN4UAstZ1KoJxtr1dOK9c
rZZ7Seg3kh9vlwiHT1rQTq+7QWyojZ+pJcdt1+gkaMju203IhWZojy6Qxzq0kneWNk33poZ/uB80
KvN8Jpshe++UH28Y3xf7WqNBUPfxkmBiDDsBVMhDo7ExBX94hK5xn3l3BBK0e6/jTUOlWmZIlXal
l/yj660Vu1BW2YatPMAbjA04l6TJzj7WfmVYzEE7npcjyEwdec7j+YcRdg6FifFAI96l5obXxLx9
NRgP1xh3XeIamYOOE1I5YkNqYsjIhw1x1zCmGIIWb4jo4JzmyLcsQVrJnEGScOTEUKRgtojy5SVM
MsT8DgHJJcKrqYAJ6/FaDkqyoJQgubDAT1dtb6Oj07YFYKu7yZCrufE+yV8SJCRFH5PSttLTtPVg
UJcZ1pl+QkzgLlYuP/7WFuVrNcb0tcf51W8mUlPF3tB+XL9EfJJYycEy9GLtp/rdLENvbU15QBTD
44RDOtb9U+9RfVcanVfy21eAEL6yxui3MxzlgMZjvdW8Z/izxFWnBeGWOSR+QUadTffoNHNKrwcJ
8DgxjJtopDtRMH3t9Q+7EZQ9ZGds+vahy5onxPTE+NGpdPz6zZDqmhlasSbvYJtL9VzppDOKLqUz
HuoFTRrFfoMQgZUPvBb5FOOO1I33ttB06mTj3knFM67TRmBby3P2SF3R6EGZgqkAsrXRjX5vWAgu
83x6iXz1EUZNy9S4+k7n19nMwJKhDtWTmNm9+eQ18ZPCfXAsE2lsh6NvbHVH+R9yXJiwEf1XxHgp
HtWVE5q/ZY6eWnfe0sG+Rpf5onKIeiZ3K4zhbOno7+Qs0o1C0iLr7hSiD6E1Ne2ymNScZC7j/fTp
qJ0K88es7N+NvmQuJKdbkWrB0OMZdOgkYpJg7RYMwhps2EbZ02BthyDimFi3VY86Lv1QfEirFmrn
CpvFAUovBFTBlFeyR4x1anYXv09XHa162xZ2eIcaRW4G3NrrZYTsjEtqNFijUqPjkOeEZvR5YPj5
ooynHdF1xUttQylb4Bf5mCVBROZa4LQ6DZmRiRgq+02n5c9Oat6pcWlOvyiHqW9D/LbTIYhIzO9K
y76LxPzqGiilNFzXvU4EcO8WOGZgOXkFhOLEQEjj5Uy14il6Jb9wNRboOoepetDT5rrpcOuX06nu
aXR2NKzMgTccm1u/w3qnS7PdjMQfQWWtb5hbrZLKEYHlRuxbo/FQGVwUCpBwTr1FL0J7VDrAvo0D
yXM3budiHsqr6yKjsWW5h6ZxPrqk3lSjuI09UPhCz/exATsrCqUM+iFE/+ENV5LJeuSUImi46m56
CzKwGFQWOBqzG8R9E/oGEEKhpX15DQO+UI07K7GYDAxolFxnx9QbTvW8c4lM3lXC3NnzcM7i8qkc
9a0wcoToMfKQqcnfEpvDTKtefb1Kr9Q6ir2VXTf3aIAfCzt/nmaZB6LtHuN2/qpGwCsVuhpaw4XT
bJ1oPM8EzGU0XI0OKavhALyrkdFUHZPUiqGMI7pDFqJQSZzdkGi4S1CqvTG1f/ej/NGp+9PokKat
Dwhcc0AyOYlsHBOpJK+7pzaw1AnE3ZooWtx4LU2trDZvSQ8PrJbzkxAjO9+z60Z9mDPrSwZCX3mH
a87N90mO71HHTNDNkYR6FW2ChIlvAbvKTZ6sZnxTzfyTMqRVkbWbgWb2onhkvspETq/ua1ylfaIx
Hc8Mvljxg5gRpFRzojaZYfWAeOad8KOPzusOUY8th+7mpvQKpB/S/elEN8M4Y3BOdEiyLgXjJx25
hSYGkrL0Em43HiFZ3mXRwrRDGLHBFLUDan94WxCiNMi8QzUypsekFq0hj1SrOOHarJnkuvbsl0ME
7cI194uOuoFgtKrd7AjKTS8wHunDa8+bInL9JanJJten/NlvNVLf1UOysLr73uWjj64NQNOVbe4k
uXNjFW67fUcLueNjWSDpOEOwXK0GxoTv8cRgsHfr6wTS+p6OxEbvJicY/VNWVQ95b6FmMEtMKpy9
gxf+5Pl4VWWDvYSXv6AKOZm+vO09csz64a6W0Tv5m4xBfNpQ6ZC/kb+L/gCz57qbaWpZgt7wzLGR
CR1+Fc2YpjUGKppx41n6iVNyJ0AnHHycyVVxjTcAtQ1mIDwznC79iyNpy805rMEuqm5y2I4rXD58
mgI9p1VEj5WT/9SLcaWQkF4av39KaMTv25ipCoIeF9cCHgN052Wkjki3Yogg4Ts2GDJzenPrFM3W
7dTZav2zrAgGamD2aXmC54vRuqWhK8BCXWSoU70I6Jo12zT5LT5kl4/RdXEQFKisgt50CYzDw06f
hclq8YCeuuaYQ8yEhnpld21yLxUANEc+coGjkrzzv/Wx708GFFGITDbsbvmoiYndnN+/o/ldEbtA
DtbQv7cdzFrlMdVIJn6LZI4gEVDg5Ro0ZxMgm+fkoQhr0AQ2EeMzZn0IUotsX4CWOXhz/gIFwq+5
gveqRgdObTwNnJ6V4mKYnAR+LBUNN6Ofcrg0yb3B8hN0RLShY8gYEzanKKl+3S6hPW4wLs+sp7Dz
rhGcfBojqpS57Si9MQmFibdl3Hvuo+boUCxGNNmUH11TgiwBRGczyZ6ptZ89x6rBDhnoo83xi64U
wxZPjdeez6XGmYh36T+iOuFq7txpUUp73GmQbjecHcPaaend2qpg2gQ7l7xdajAnF9s0Sn7V1gf6
alfGgqFeaJHj8GRXw8YwbYLqChhqics+2OlvsaEy7NWyW4veODPXT1pi5Y4x201Dnh0FLagIdLlW
x3zbANKGguiTnXKztsFUBrHBxJ/cs7P2axI7mVTZIXSYDiaxPNbiGgCxWPsxYuK8oBCd7QjBXeat
fUw56Wyf295/LLT+h9GO5YtTMgLiqqdgwikNL44YUyIWYbULRCTNG2mZV30538/Wwqyq3xtBHMfo
IxrTq/ipFkhGxzp88gYEtA1kedIu8NWIFAO4h5ZDByGAOIXxyrxXMEyT0v5I+yJeqWFai8gxt8Ka
Hk0d81LKGRjzCWciiRbJ2Y+NoCTIgfCyR4wNByXI+D6PhOJ0RE9xlhbFAM7U4HMSg7iOxuI8YWVe
Nkkm5Vh37jL7BUoH+kHFF6Veze6oGVsHhP+KudaDqMRWCbZjLFIwgXQPH+j07C3e3QFcXpaxsGnW
0Yq7NxVbn6ajTdvQVA+EtG4maYCVj3KylVsqQlDVKZYuKGgUJhFnSEZBZXGxQNJXZdavxbiCLNj+
h6H2Zd0ENWqT22bqdwnqevKa3CADA7vSfI4S1zY/bM/7SZgvYRWsDpY57NUEhjIzjfvG9pFOGRCC
fAvrXEbeFQ/YJAkUQQRY+9HLGIyb09pAFOkayqMOSEkt85HwIO54TY0Gvqw8aggUmwrRH7ltT2le
nmPduVJtE8wV9fMAz4RmvtmAiF4sf2mwqrr5mlbAay2+Saz6qos5DRhY4RPr+ju3HN7cbvhKSEOa
GWo7pvGOvtMOagvGcTk3q3BssfXNSyIdB08tHlTm3vUMQ1dTWpwVjiWNGSV4Uv8ttdGfoH96DOV9
L3QGoWzdV2XrgUaDvMNQ6Zzb4iQMJp+gfjbOPGLU0N2bml2HAiwRgJK9JWn0yVTaEyFHJVzN6R6H
myLJw70rQuDPKg0PbLVePf/eo9eOyKQAzMsceS1lSoFNgQltLgpSswqmwb5CNrZSbb+TLpDRGtdz
/tTgAL3S0xBwd7du69jaELrOTkwheMNvUG40k/BMb4ESInLv8PlFybzxCXU2S3czNPrrQrf22h6W
0TjtqjHcVirH9EKsJpIq+RUDQ55IGqO+wBNOgTHAHKWqZPdFtm92oJK2D9qiPFFE3BqVcngZZ0O9
r+H78F/LxkKD56Xfkxu/xjLeTBOGZHLhrHXqm4iuppdKEPAemrscDMmqVITBd7hanJTRnuhfs5IJ
e8i0MyCiAomZQ4BQBwnbaw0snO6eu6WL+MrJnsaRq7dN7uC2Hig5lCPXvkcABkOAEpGQfyWq7zp0
SRSJ62sZxVsrsxNMr+OxzsxPQBB74tR7Nm3okRv5lQzTE9EG1VarfH/VcMZvfM1lb+hzKg0EP5fT
1s9xq05JhNZTNky+QIBpVRitQXeKnIziFJNdkIf0QpLkuwrzk+6iaWILZrOtt4lJSLp9PFZy5VFn
r9rK/B4sTB35k8Hseofw7d1FzeLOI/0TvzhkVv1dMQPaulX+neZYfQdF2IsZX88RQlXgoxkcd+b3
+nzTxv7evR25mnIqXuNU/kjMcGva6hckyzUhJHBEWaMMooUL5T77xnicWqLP54ZdfGW1N6oV6MqY
/rlMrzLfhJxKKzyup1Nuw+vLk7LfJggYHYbNq7oenjlHUYMYNSKXgRTjNpp2PI5U9z4KspQw+lx/
woOqBQnTv2dhoh0ZmvBOxt/++NJ41gv6mUe3IEW1h7pio7OAmxUmK0QdKJLQUpL8blHwcm6i2a2a
XdM6W+tNd0z8H9bzWPREdyftfcWHtyoH607LsymQwnpVcD+MaFBAFBMkkrkfnbAQPEazszcW3ZuI
QJizOlEBOBxZ/DtMNGdNbxX04XA9KvPWj6O7+oeFN4wQ8zXWaYzVHfmp0cppTXQ7Q4OEQH+N2w6q
r1ld2/nwOKJT2E5xcpu66mT56Mg8ZrKCMWzAJhAeNYXnZD0YH0ipP1ycy53OgZnZz27sPICECvDn
n2N/3mUSCwop613L2QI+H9HIvrP0117an5qLJIS/64Cpaosbl2ZMyvXfJeJ4pZvq0PTXWeOcyaZE
BJ4U61Yab+GyefW06DS3aDWM6pSZzkzjrvuqm3HRCjznfYOWIUauNQDU0XW47UXI0UIV05eVv591
3FQ2E+QqlJ+lUHd13M/wAWz2NP2Dm4sjIgtCbTRMLBFSe4+JJW9M0wJRpD8UAAZDGVMSdlF9xUW8
T20SAPEW65n9HXstfaq2XZjCpIiPCSnN9XXmZPDnIMDWBMrPvV5vmsr+yIzuqjWZxPp2skkz/Lep
tD7jsLxrE5vIAhRR8Y0LDaGbh1OpQb/JHKQbCfiLwboPpYY7I/ydS+3RXDxrOHYetexdoXGwZ3Ot
RTr85MFE21nUgSWNL7eXB9NPHiDiRIeqzL5luHzYcf4+GeolK7GqlBZO426hxifD9ZQNZ3KFH7BQ
fFBCfOiLzNmt1Naup/e+jghg0LmQa4WfgUEnQ342XeTN/aVTOe5GlszAmmjN6ol5hWqdbkL87mMJ
WmaqpyKPjqig7wtvIEdK197maDjpjX8V++XZZAkHirKTVYXEYDBR1chNMiSvSd6K9W9j11+2lX+G
dQ25z6zuCg1OnFuwuDi4Y0LMH05znMthE2J7dejo5ZlRH628eEAMuSpdNCQl6pdpwMIUG+FLmqKK
Bd2sOBrdY0IUNWNqxPRaFe2cphzW+lrOBBe7bpJt58g95lX54YjmHen4jSpCb5NwnHKGvOB2cDda
H/hldU560KNmm67doY82LthuK52vtbC8KnM17xrb2tg9pB8ueRpZMfA6ObtQUaq9rVCYL3rq0cNi
t/xRteXfjy7NGzBN7Mqp6DiKy7OVP0OQIZy6um1j+RortK/LIThPjbkqKY+2kcOBQi//GrsfUavz
a+jKazq3N2EXEvoQmgOrk7Gx05pI5eJBxuZbMQLlrmRMWTvUO8+fYTlLLoxl8oB6geuwTlOG5nG9
Zzf2IKfitZbpF7vfx8GT8uDiB7HKOQwgCLza9amtwzfKg/4Qx5QoIY36k+aJTYuOao3YPgPFBOZd
I6ZDTyfC4M0GZvSkkdJRa9fsNV/Ggt7u3LvblijpAKXFwJ4eIQ6GmiU2PM/2ZXuGUseAgCeAYaV9
se+Fl6geRRJ6+3HWrmt25YeoyGhietGVSgY2jVq7taZOW9cpovt6sndTVxhXWo6WuZmbiEkEAU0Q
/PRdERo7kK/NwdY85PhQmtc4wIp7berQ1EDm2F1+/HNbSJok5yXjG+KHkwwtcG1yrZI22/ii2pF8
TJDh+OqJ5Mzgp986Lp6qxp8OlQvuXPfcd4c+soGBeuVavbbn79mSsLpyexHS6TOKNVub5zlvu52i
Qm8HrmGqpQGZyId6rD56CQIqcbj6zNpwEIbydy6Bbi75TlPOaKihbzx3jUIuiYqgw5ui9YRTVhal
vTMYP7iBOWmosIsw/LRS0Oi0iLwAqpLwscjHOhKs1mFZ8pornCNL81xDtOnt3dD9in0T8wuhtROL
MLEVB4sAY13QsZK++eJn1z1SBDzC52Z5uWSZwFiO0SAQfSe47NkTEDG8ci/w36zVlJ5m3bkv6ps6
BcOAsuahjHC4Y2Q6tLWgpene4GFcta73TT6Hy8UQkped36XL6MDXCtqGY3sUejTggrA4I/ySHFhd
XvUK3WMTkWVE5mpAcT1wWluHUokfX7fZvcFPQSfeLNEauhOSKevWHUeWRbDxhPEOhNRNm6rXsego
h8YUW6NV/A7J3J1lJncR7W3dZqdsRSStcVAyHyDBzo/112Ryz370iwoqPert4kVgw1knXsnymD4U
w3NoYUtRHnu0OEIeW2H9HiUczrFCmeGn7J1dZHkwZHZpohsvmc9qTTQou1taLNCg7J2RHEVP98VR
4po99qOjFy9d4eUbrcVgoAwQFJEGK8wzd8kihUtRZPJPjNi063tB55AmFTpN2p4Yf+ecWQmW5hqS
6Kw516OdZTuUQTzKPFrMwra653zMGBKLgVZlqBiukASCUW5hvMmRPZxmQVgqc2+dOY4BClU9GnlF
oWo1OIsh/azIU4B88Z2lzW3rl8M+nxZ3UY5nxBQHWcge6Q6DqW6m+eS62UdPk4+rTQXFvKFjllfx
IUrVUkCbb7aD/5VuZbTj3u2tXqBZGkzkbcvoKXxv6LBgXCJuPJYnjAOYBjFURjk0PYqRuxDMC5A5
mp29rvk7ohC1BUFT9PXGL+2Wmp+xh6MG79A3dPySuScKHoza1rciImliQkwo71Zjm/V3TcEQqLM7
/jVDRep5eo5suAo9fRvIqvSHaGtSS8E8V1ho2E3t4kaAHegT/SwZu+MoZRFzTRePTXIuhX7j18La
Cb1vtmqqDnOTYtDISBo3BUi+iItDFInuONBvzzwsDWk2PjtwoumiPzE14/9fgp+d6cjCMU+v8oq2
OvtWsPXoC1tLbUvdasmAK5OTdJmfNi1N+9oatSOZkYxafGCBErknG4hX3y83pb3Un5W0jzOJABkr
aZ5Uz6UzW3s8ZylLWDVdiW6ZCcHdXfUGORaDmxE9IXJ7RYKmIlOBw0IbhHlk3lhITjS2WY79XOTY
xlyjDNce8Y4mlAh7WNIGOUW72ltOyRvgtDSgJ05hKydRTwhhoaJrTvhrX6TDZxsa0oGyl6Gh4bQP
ivG5dfiLycKG2ZthMBsjh2WNkYzjqRfbtw2k4MXJoyl5jKo7nRYKRxSDbv4rmzgjXdMCibAJeW2j
nrZWwxJqLFUWEcV4Cj2U4Gmk9oKN+0rXCm1j9qLcMSy2Yrvc+sgw41jxes0HoRfyvjDDjUqnF3AM
p1q5CmpCWqGnxFpRToyIZgACxDRxJ+1XFGDkbTv6rC2nD1yvv4qYodI49E2/BWBB29ypv02Z8xFN
6a1anLpe6D1DTfX2+JTUJiIRYSXRoAZm0+z78tiWHMl2iGuKEwkyS30Wk2S5GUvz4Jo4OykrbI45
URvfY2R/6OavGufvvmzu/Drd2HZzO3eOfkW6Cn3o8APtHo8WpoOh+zGELBWMNUtmTsXjaIO6Hpgx
O/in0lhtulh781vhIVVo9TXrHZICobmbfPa+4kww02HstUYZS60xU4tMVKzsa3dmxVpZjFMWcNk+
pFY4XTlYcVYJWx9R9hSzUTVuyWsmpiJ5kFqub1vv1hQahaE+PasRQFWn0xUe2yepmIg4A767qOzA
AJGy7ZDuwbuPznEn33KHEZn1a5I467HbZxPMVVGp8UWYbAdID2d99jVq9n1b2fFNVOFKqCzGBtQq
Q4eet1JvwCPQdIfnrM/USvTfg0dDn9T4nBVSe5Q0BSoz94lBLGHpp9aTCtkekk5eLIHXHxpb9zZ2
J8hhiTgUaXqniRoIjQ3dxp3rakX4CR1OxZ4PahzN/7r80a3hUyqdisUZ9gZrzy4rK1if+SeO8pDH
Yi7RPHbGptve8xelHFX4itraznexBcZzboJMS/eFDluoDa3bpvPTqwpd8toilpcPeUXC2JHjqFwb
DV6bWA7DdY01S7QIWUbQWXH/QWTbDVfYlCrYWmEqSWCikjzj1dsprboTzjK6/n5a3+pz/Z12aEFk
nD6YOmmXcUPrNa5sCH0NjRMMdP0NYahJoX3Rax/etWjP9HXJZBTXqmPMNo/ll+vCB3VJX8najhQ2
nDmpoc+7CKrdTbJ8sem+FZrvXl1uwqfypWw6D3Xm8Nd23iPggnFfIBBfZUggaBBlW0/zIQu2agrq
hnU4rI3HtE9SjgP9pavjITBM012Tl+05eMbE7L9ESQxUpqWnXXXFsGlDNjLFANUY5vVYNYdm7B6V
W887EwPSRgFTGklIY3bMdA4WSLPj5MFF7GFRkh7eX4NJHCUca6yDyp6dV1ZtrLbrr1Xt3eclH2g5
41etjfZa+sSVZAlISh6PAF4jJmrdDOlNG040+Wkz4ij8HHoDJqnLWD7tjWfLaVzUHe91U4YkymOw
rkCXte5NwUQswMKOnBjlfFhrW8WI1YAiHlRAy1JMW6GjsIYTIN4SVFwUDfCw8Boo2Tly2KuwLUMH
W8OL1TL6MQZ6aL+uKXLGH5ZcYGyud2tY7V3TZ7RhHEgcE/NPwXUpIh+91fBmhuo2DXGNJ7alAlkW
0VbLwb81hvfr2grvoXweCQTCwUW54U4obDus+JY1f4vR27cWdNb01yWgejMX+VczQtLQXXJseg3V
fzlFx8Gqn9oMMYXk4DK7xzHrjn6Lwgef5gad+ZORwTVwffElVItP3jJAy5Hntg5N92SSlZYzf9lA
7D74SH6u6nR8MmYsfFGtMW2v+ABc8Q03YNfH2hqnSL4dQy8NhjR/hBDB3NTFyY+MHA3edKMspgek
I73FtyhQWFXWIemHPYlLmmrPgMfyHbIMAqbCm7pjQOzSi8gMAs3o6aUs/9NLUdo/7TyeBXgDqtQg
DuMjhmSCyBxHQxDUbTOBTytbqjPmKDdOGmPpzjoMm8raN7Y8GBCT+mJ80KbZOPdogcza5jKQ7OFS
2BTv1o+ZWeCMYUVolZzpc2VcDPjcSGMqGkRPrRcfJbM0em4fppDyhP6T1d6btpqUftDBUfZFzNGS
3BFsaqwj1vqq3XXCODgq51IOIHmTG/U7ARZY60bsSqb2E9n9RyayTwlRmaPf3A0N/xdyx9b4oLKt
M3fgamlCpiSEaVrKBM3Cz2dWIEEIIw3oMDCxtfmYFZplhE+ssFepTJ/4/9+7ny1+ySCiX0CblqZ/
55OmN7CtsqOfsRvvO9P9IbnihYyjB6YQUEhTYl41VzJ3xl3WhGwHhLGod5ijaniuHQHeSI9JcepJ
d2XLrzN1dkPrWDfGpxEOYJZKdGLLNKuUEcKX3AMWVtYHRXKwaq8ma9q5nEEl6r2ChTt0tFerT35b
Eyc2LOtxVwFqHkLc8+1P6XYvfh3RjS6rm0ZsjZArJ2s6SSn+vhDqPAKUwDs7MDzZ9F6CpE4X9Tai
UG1ql3TaxebC4vPtmj8MNL1NPPvnEUlaUBriiyCIO8zC8RUMoavRni+G8nMNIIzCvTg5gAKzsil2
crL1DbI5m+oCYmPp7IxhjE6drJtt1DX3+MA2ul1x+mfiCuI8NKlmSToDPUDsnWSFx0iW/sQQ1zAt
yINVkt4XglMUDl0cyls2YWQHatOABSL2j3Q21mNHLoBnJ8ZmdMvHuG5vLZLTRqAOvI0kGPDRBh7d
8nVLz88BmLtqGJevkwmGnmtlp9Rp7ojiwas71kysRoYYY0Eq2pTvGqkBKKlv5KwbUJvVFtcEeLWM
oqzu9lUJ6oPctiApIe/IsSRtaj4n8KuJKG3KjV7Lq4gUzDDSSQhBcWQAYNzAr3lJ2CyS4rMBjEsJ
ICM4cBT9ACC+IwZ6TQpYwY+0JNAm88ORzY3Q5b7wc5K3DOrdnLhF+kGWtiYRGdb2cCsj67MWx8hi
1RyTgXxy89dH41AJG2Kl8n/cSX7Q/BKN98wEZTeWEbOS7EiIL0xVyogxMm/cdLyJByTVQ4/awzjU
UV5sDdoDTuHcjiZmONpT7a5udKJwLNBmrfnSjfBuGhqmdgFmRRKZ55fOdTlbD6GV3gvWlK3n9jvi
SnZ+bVyFXMmFl677igGZAzIpTelGYoFLsUgQTm8FyCj5yYsodmp0MR08Y10Wh6QCVa2MrSslVQnN
Rp/Mi1Wt5Scxtt8EcH1nHbMKUg6N5j5v+p6TZsIKU72iu/9ORvunVxXpU2Zg6Xm907WRedkEyPB/
2DuP5biRNl3fyh+9Rx8gASSAiPnPoryhLZIls0GUTMF7j6s/T5Z6ptVSjzrmrGdTQVIi4RKZ+b3f
ayqqdhl+ApKlYY+ADPBMezSL+TW0nXPsjDtdmHtEmdVKa8VdNGjKXhaOTseCaDdobe+ucKnXlV6y
YDT1svesjU06WqsPn6CsP6XJJ8tUBgfJHlD3GUmY4PkV72bfW9VYHyB1Mt68ooaN5H0IO1TndDrv
NGwSiL3GKDDIxjs7c1/QWgFwZ+6bXvd3nV883qz8/zdO+R9SDwTwzS/jlO8vTXP5HHbNV+aE79MP
/vjNP9IPpPc7ecmo4IGkpC3Fn+EHjspFkBIYxjGFSoD5M/zAEr8TmAAxT7oAaKZl8k9/xClbxu+o
vjxPd1xTegakmv9J+MFPWcqu4eieY9qGbZG04Inf/vV98oFnTkC+pVbu9Hp4KFAMY5oC1F+a7P4h
XAIMD99SNP4S6Px9gPPfHVHoumXqDskPhvnDESEu5tY8GuVuWDdI/LHPK9+EvBusHnDHD7vlbfj+
t4cjJeL7aAdgKwOODo0nHYqVZbnc/u8vMGg1f67LpKQJtkGWx+roTOdyTi6yms//40O5JsawFPyS
qxMEZ39/qN5JDV7XGYFAk1yTNLn6WnSF7ecmwadfH0md9Leo7P2Xf//Gk2I4maSPWYbDGPjpqeHk
hcjPHkuUzIO39lwEIk1IgzoZo3+6fwZj/qdjScIiXcezsWM11A3+/Gc2RgAgbhUhV2UmtVj2pn52
q3pVuvI46h3GQRXduMLdGzWhpsUE16p3HsyABGiR3//6qlUKx49XTcgum2c4F1LliP/lTBwiBbTW
w8nM83ATT/x72U2nKRjPhjadx5JtmOV89WlU//qwtyv86bimlNJxCYbw7B/ugGYQuOAY4GQGQtNY
pzmGP0BcDKeqHU91B4UrD+7ifD7HLt5AhRZdcO4Bux54f0jXoTcjX2OZvP7/nJZl2qZH2SrJbP/r
7ZDQf8kTzzF2s/DQD0g2lw5Ha6GCoNRov3T6fVdX/CBGq6VDFGiL9HlKMhrZXf8COgD62eGCFlx+
fWJ/+5hsRzA9OdiMO/pfz2vGAWSK6CXuYJrUu7KH2VF3/WqaBl5wizfCafHZaD8Qg/FHQs9/+7Ib
PwS53F4M+d2x1b9/N1hdF08CrUvL3Wibj4NyOMaX3FwE8MREPZ5HnUACPR53g5Sfougth6LzD6Pl
b+Ybpuw/r/6Hp4ITJNZtOWcwh0JVbyCrY3yZC3D0mCnh17da6MbPd9tzuWzGJTUmSMIPg7PwM9vN
ijLbFTq+/5VzlEVyHXRs3iadXZHFzhtrhD6N3rrWRz4TUjSm7nCya3PXemDhnT4dXX5nSqej5zN2
TOg2wFybstHPmPDgf9A/BHp3QgB6KuLNaBfvRiY4PMoueOBhVtiPNJk2NDLvymDbSfz15oK/o/5/
J6m2e3MpBtKroQFMk78sC0xWGvcuyOdjpezKkoT/hD0I9s8dG8S6gmoFgxRCauH3EAN5ocZ+OFm4
uvQC0xAj3KVGRINJqVJ0wBPiKuHbWEaxqqbL0IxPEZG0WmCiV4T57XGOuS7RpOZPrQPnVQ9zbZll
nYlJVbLPqmA3+eamiedzi2mxhclAF19SRz8mRKWybYP0ANOsHNAAefEVsvUVA4GrGk/CYwgb8H8W
Uf5s2s1nV03F6s7oCc3oUDTQdADhRvEZCoO/0PvwCsNpKxznvmmw74TacjJGuRsQU6VtB1qqXMLH
823yaOV4DOuW1LwasGCcsovBMa2aGySY8QaP8LsBKY2BW/Okd5dB4+LcuVuRaAANFIjQx25qAckM
AwCDULLM4bEA3K6nrDjgz3263X7fjq+4pK1pk7zaRB4ttYL4rKzZeHV4JbXxXpj02qyJ/kgc6ke/
Lz97lETWyKVSBCNAmnWVoP0Qe1/x0oQK60ISH1gnxDxQYjIvlt6hCo3HsqAL4lsqHs2dn0eTZD4W
Yc/tT54377LMPoZJz+97jbd+JuqG1aUMLgT30mrxYcFGX6p+pEuXQtwbzvk8nMJBDbSoI4leP0dT
9REzGvp56cWc9aOt7hSbn4exlA9Oop+1ISVQSbsmRXIx4uzSExWBBvFcVRO8dPqJRfBsFjS6p9o4
xW4N7b9lTAUQrXC3eE7wEFt4ZpPBU2J8Wg3SjLS463MaOR6ghgVeiKh9IjKcZTgP201VRtoSV+lL
nCh0Z6oeZYDhVsThhMnDQjo0bavkofiaGWvjyXaADtqc+oe4z9vZOwnXNxr9Sa27BDQXi+giqPPm
qroMoI3DZN15LeKl0UhxUBHYYoT6WQ3lQS3Opo6rN9g5Ts/0mg2eTcTOYmtVkLn8/mzWcblp6gLm
fzy9GVFeUzNxbl0adnzQO0yu0oclUBFMwPigMRqY8eNtOFZ2cI3ViztnjINaS9+bInh22lwsfYdD
36YSN0qvgxzPaPnOoqD7Du7VDGczZJ0yNObiyq/clTZPG9Q9EBm88NL27CMsXL35LqGX/tLM7Alv
0xZuc2cjxEdqGBlCZWAtxxH0PW6ns6EeFOb++me6Bz121fqMsXDndCfse8KrU1DIkoDCGlhDsCiT
N6dOLlqFh3rUfrSJmpl4B3qGixEkFxeFG3SgcSs7lixvYAs8Ir2EEaWZRFTwH7xuG1Q0bGgFnimy
VXIgpzVKTp26mb/CUXzWoRUWpar9TZMFdH5q7+CNFRgk1Q7E37keaewitUg8/57mItylWeu2g76z
vX491qS/5GY0YtLHvK15QbQh0evetYmjwjTvLFP1dkkQRDVjyrbDb7XkTR9r0nRqg9x4FEH4KhDH
V1Q+Ddd7OMr2XaJxY0rXhalOS7mwhkOpMCM9HA6mWe2dllm0KdUyCVESJQSHJRbqlXeLaE2pkQei
0RVrm/tqgg3uhjnkOWimYS9RKI6lt07L+G0MEO7YuQVOnHLjUoPUc00RSELulRyms54O7uo2IG+b
F9nFV7Uc6Fl6tQO503RuDVNc24LfTK3+pfL1lxj9Qa8bzyiXjhNxOunQK+ALC7Nvj2jCOJYMkTEL
DrfB32VDsXIPMCNcXIcZUDn8QMNIpjVdZdyOp2QzVRBlbYZ1OIIBkEP/lcgLD2dk+VIhM9yr9EHD
M/NNlM3oCCciuMbObzZmUL9VsMe2QQOWXmV3+DM7qxrsTnaNje4gwf8Nn4hV04J60s0SK31gzJuB
tiVqOOIBdv0SZ5e162S8lCU8rBKwYVGbwcEZeH3A3JhhfOUHRzJLF88Fgs5yJSY8mdDDMTwbHKwN
F4lg7u0x8jYXIa6Mq8wJl7zIyke4uM9Lstjcnm27i4242z6A3TC5sWYu/P4r3f58nVXcpD7BhBir
+2VHqtbGtDlYz2RexSrKABUNfPj227MrUt6hfm6vuXVu6u5xHBkubVY7K9MTF2z83FWiR5gv0h4i
4B3KbMpjdxzjwi8+CKuJtpiW7yzCfxa3PZGFOABGIkWSh+XpBN7pJZi/lOmsIp2hGthE5y3CwYRT
Bz+pU3tZXzncdV9HXbnpqYg7Liq2ilPeynM+8gqEfvcCqetZqLnclg8z1D4gGV7RYDDfO3mrWq08
DhzHECAQbRdCHOwcvCpZ28rGPo+O+zUdeW1NV39zBkcn4RLhhDnjjEOwXL9MB77iqaSqA3NXUR5s
rDI7UGi24FQBtlbBsGnRfgSusFdtkL+2sozWDlaEKxlnGDKzLq7mSRa7GQzUEeiNPDYGHe8y0ayj
fdcRRL/IX0Tr9i95RdtSFM29oO85ZcOz4bjDpzhwl2EiD0EwyY8BPARn07Ta8BoX1l3fQ7qi+I5W
MWQ4t+n1I320AT6VfUwiCF5mER9hA24rv4zuobfoCKSjEpVsYMFIDBFmhcXnyEOrAnsg2ebamvim
s6fYZhMkaDGmbxFL6UqPNs44V/upqlkE9XSrw4haM6Dxphxh8EEnKeAHaPpKRhU8MUHkdCL3dWje
6414yQfyvJyPt5rcYtgPebJuO2frNr6xAeCql6l5l0cQN2tbPNljna+MonjEjCtCuoH9IuiwN/VQ
G9Iww9zUPRsRjIc2KYFi23kZZN2TbmBiZ8N9ykQTHC2yVPDjqDadNHADaCecez0XSkvVftEG+dDl
KgpetBsEs6i8yuyI7KDipUhOHjbYdnZ2h4BoBbVlqEdW1ERXzDAfwUZI0nnm9y6t1vBqO5/bkeVD
7wZjQ/RIh5LnsTaNO9+xclwa8B2C7q+77Lf60XpvaTTuIQyxpSJKG34AhUlltrz6kvd/8qxdnyUu
dlkkf5kc0EOgQKiIje4rYQnoRYf4C3IQnmeMy2lN9EXD+PLcrYOGD+/pbhXUib7q6I1S89kZLuq6
DS+73gzOVJEH15AkG3SsSKSETQj5Xa9+TBAzLsHkJzTKiAbbhGAFB56x3vcfGlxolvM8YBhMi3Jh
0qDI3SjZeiLfOW6prxwnrHdDH68bIsarZiixua+j7dDZu0IDca5ZYVYtvq4rTIKthabRnw/Y+Rka
SXoNqnePm7q01NFli52nXaGVl+HVVK6LXp9ubysd5HWKTCtatrIxlv4YWPu5nkmLAydgOvO2pF+f
BPrg7ZyFRNbSiO08+l6sCgTwEX6p4hg86B6mH7wRv5Ztpr75hKetvyGiKVxlIvlYkDu7NtP3lQTy
hm+8gZHLpqiNgq1Fn8dt5Ss253gyGJ7c+FF/L6fmzXNhaUxZj7lBFBYrGsfYR7E3mDt3544BG8Sc
bbqBSCA3GASz2lK6hkAQ3HlHm/IBP3jjnCsGuTtRYWhsk+0IBtRU4qbGgvkNXaLDFpAZGrH/QZnM
fH1Tw1rv6FsfJoUMS7UpSBwIZPQdjwUqHKTO7LMknYfexfdtIKMHD2Bve9u2JugrghKan9G8S9uJ
FZZqJu5bpR0eoNpDeNYdPLGMkTM1eUCDtkjY4y1v92Q23dciL56Yk97RWnu4bXVbRblyBd6BTRSf
hcvmDT3JCc1yIb62E9dd69XFI9qInXLhizPK6gXsCfwBc2QpkV5DoNI+QPFnD0rRNPpBvp5NmxAx
e+cJLpo0qutcE72G8DdfQ9J6xKvfpRPAj8qhcFdZReOCnVuds9HI7GRlVG6001amW9d3oYsgl3iT
MsLb0xrDZY+HMKQZdg8d9V3m4+kQEmflNDRSjWqdajzGWBVbncJaOnUX4HPjLRw5qObiT3Ohn+24
1uj6J7Q4uf8DsXlZRp2mSWgSFU+sjWllkuKdbnFJRpOcPjmo42bHfsGN+sEDOSytkmmpXfdu9VD4
6hWz57PNOk2DvFoVMfLdqatebFWGDGPyWqIk22kVISqGi6RVKsV3n99p9PE3QeWOdKvzD5P1QGbF
uXQQCyQ+tR7lSuAqKxZ1Z7WEj29bKgSvTsw8l1N8TZUO77XxUTWyoKqyVLbeR9HiYIc+PLKMbyM0
6KA+4St7jLN05ZbYXNcZz1qddudK+H0GNrwG1UKPmlqYuLMNZrHCdk+Fw9FhF9J5iVJPJVwiU876
k5l5A0G0xg5L1ZM5TEds3bAJdbjx7Owp0DZEpV+hv5BB1fWnpGLfA138EGTFvSw6KtOmP85CnG/P
oIuwLYBvvMMCjnNQ82peqNpC1cd6OL0jt/HSkfaKu280rV1f2d6bE1YICqQw0xlFqPagk2oPGw+w
euY9NEgfXd1OQpDM6qnSNpfZvdpMcZ/YiKtiFVueY2e/ObFXQxSfDkRj3smKdwLv9+dKy++g3CL/
aInMoJdtzAeoHBn+b/wP9acV/mEH/aeheLNQBpUdvg0xYyQ3wycPSM8Ucld0OPb3CBhKY7wzZja7
pIJfYM5CmEWYovvvbvDb7eQNteaUFuNVZAAVMYuUEYlrixZjINuKQYDlJrlFe5BnVe8qhhkDPomw
6c3AUhDRENf9PBqExYXmeG/GrJia/Ygnyoo7/6YmjC4v35MtmejMNuQ+ock0awYpt0erKHTctLlj
o8EmmFqvc9lZVS83NBmmrclS/1FzJeCZoLxMrOmo1mUB56yd8684moKjUNT3BVv2jgBYQoQxXsBI
qJUI2ojtmxAJuWu2GN66pRJmBPMbAVSaLNiSD0Dnn7cW9rxBXZt+KdsW+aQqI1yzOpbfXrQNBsp5
13xMRgoQNdGW7/Dt+FJX/UlNJeqphnO3k6gzxjS8xMbnGLJz0OBbkqY504z2OJninnzOaUVUAzU8
EAQ5wQNQ5HiyndekCz9XxobgdI2tughY1fe4vWqY63FPev95nMf36jJphYIpMymWrXywoWxA6uDZ
K+CyazBZZNfKQvImeDsqCVAxWDhbQ4THA1D1BswW8o7f0sL0fRIsNGM+V1pzHcv0hGXtZh6IOg55
/Uc26gu4s/uxKjQsz5IrirNgURNtDInqmvX5+0kiq7VS6g4F+NhBeIXjimRg4KxDaHa0emAUG2dH
De3bR1QrcGoRZQVsSj3CfZGgLZnCDR4Zgjgmc9yoW8thfHIkLewbsBC+pjbENfyHadsODLwgogBv
EVYuSwa4MW3gwuH0xE6g67AMM21w9gTUAyroN8TD9LJLXkN/Io6xBzuRtqqtGZVizLaNhsa1AZwb
b/BZvI08FHWh698PbcmFM6t73JwYJp+6xLEePgEerqt6WKcdgvHOYOMHt/592xv3t/eh9bHiQLFM
ehQF1UT4Fl3xL/bcUgtVZMBRB26CcYXt5TtTip3bzgzx2+vXOK8mPOjVrdT2MR4czRQKVHztC2q2
aUT4SrKzr8p71nsMD68yYOK2Uzg/JDdC4Ur29dCd0mGEGyHMtQb4j0wbtn6IE3CpdtQ2KOyt0goU
VJbCFJvyEuZHS2aMq9ZHGi4QBHmvMyxVLGTOi9y+GzTKoxgbpYWEoUCUIGZUZQA4FfJA7JQhWc2C
iRTkLgsndjglMeeAlL4KPWIJJZYSM+naQ1RfTdFLIytvG+8HM8w3dZJqUNbQ/5vFc0hULgyXXlv4
zYOI+dsV02sfv7VB0SxQw8tFaqdfcmzjH261J8TkdRSTbJU23CKkPG91O90NSNOI2OwgFrcZ1A3b
uThGxo7hITChto9kpCiURtO46DqNVlWJE4/UXXdrR/ijhyxtOdDkbbFjq5jgLcqwhY1N8LfwoCKw
PZ2cL04Ib85TkFzmE2EWxu5XF2P7VZ3R+0eYSuYWMxbZuwAwJveOkD1gJ/bI6AnwYs2cjZpKJtUL
KD16SKGRv7NGee1GCwAR6jSkmVVkhlcYj9nEEhLPIEpz8R5C+2OpUXqTZ0wRldpMqCxvZjChfydO
+FYz5yaj+ra2EbTN1OfIr1Wj4cQAWD0raApdJA8XUzB2jI+gDAua1TDLG3wvSVbTGjYkAm+fpdWR
Xt+T1DFtQjig97d3GZY+NWo5P952c7cLZesF6dG2mJsp8kBmM089dLPlj1oafgMieg4gXRAs9smj
wbhNq3tj0j/4NtvtkiaAH6Qfnah0V2Zo+kAOWFOpeyMtdtdDhfQsgADLqB+TU5VA8MG8nLeyyrdN
Pn3Q0CXhpBE9zN7z4AQGDwC9NRRvUtakyA8dTsS4D/R+LXZRjhMkl3awxr3ulhQF9fQFUtY7YpDL
DeX51ibuYWl5U4fABplSBT2nzDZYVfQkaC+wL0g3GaqvsPpMvJ7chPaj3xd7TS+Ro0HknBxqXb9t
7hqCDfG4ckhckXG/sqf0OIhI3I96371MevaWwfDVMnvcJSl4neZtZuz5Sy/U1g7w3TLSlXR9Qjvb
ITs6N/NmHm0EiI27KmazuoOdH5NqbR3xz191o+g2el899EmKvAAxLnTK3t3IziVRNejsZVXB6EsN
tg1xNz42EYYcAgensA8hMGPAsirJTtwF8fBad6bcZyQrDWy3KY8uiEsxuXLfbAt/qaxZOOQrfmwL
T2GkQbybS9cjwjB5l2HZvR06O7mDtyYQxedP+eBi6+ja+klWXbvJxdjiBY+jYKI+7NmukDLE0JlH
iLbqwzf46D4UOYoqxoL848NWKVfxxPZfR7F/CHLTQdBQPqcVCXO3D5l28mDz5gxBUOzhL/Hn0/wx
hSy6nnptTWwTF2MM4AcheLEMmWmMKsD7Xme281H8rmShN0hD0s+NrolDl+kf8pKGQhrDGsvwll3c
DPVuH1HiQ0fHf0CYlU3gefj9x+1npFZAj6uSTxF6gCktpj130zq02YDXrPrqh2/NsDO3gV0fIsLu
j5AyxzW2WCCpypXtz49ywCwNbixuUpUPhFONUbMn3ICNQQk9r+92pFaQpRniLIeNDrOAib9JYCIT
UikvXrcZzXFc62F0l7UTxvzqowsT80ByPO8VgD8O2v/5D7HPgdIERMPQTONw+wDuF9++6pIEcdes
/sUZFDapkw48VFH15Gk6zb1SP+Ecrp9wWQo2SQ40GPpyH+a5gwI3ejNlTU4rVn4UjlG2g3ofHHhK
pwKn/WzUyxdd1nf88/ggjS5cmkka77ES7gAiCQ+Srpcv3bw2n21DEzhZIZGFoopq3YPn3EJk31js
CJh0yBCl+eu2DCj1LUB79TRwjNt344CGA4Qfoy0PB42u43SCYSox4MjK02RZDtA4OMXtZw5lWIs3
whOeiGOiF8+zygWKpw3y4w+WXqSP0Qqi4UJiNBn2KhDSSiwWIm5n02m4N92+tPPwiwGXbi2dxqQE
UB7h6qtePYXvfqZLEmMD6707zOEyGXxMIoTzQYOUvBk9clqt3AmOmY07SDQeevVx+2rswxeAsxly
Pyu40+gEgMj0GtNoxwSpHg+3H90+9MT749uyJmjBSct0zaSX7gV9BgEmebDDj5zgc9IzykUBY9xO
rYfp2Wv9nm4TH+40fWY5goTuzP7LJLbFUL/YiBz8uph2LgIbod5iR72d7eTp286Kyddr0Gu2/trV
8nYD4n5nTwY/EYFg/w85tB0fnA7qoW0Ch2PXU2MJFgSrsFL701q5gQSHWr3iTYTvlmxLa4nU3dhb
0XMWxd2hT6RL9q+abVI10RR+gTi/87amVcXwiInNXJWQ/hY6NeU2HcVD6CJQcQex89sNslSXzJHm
yP+VbOh60oDVn5K6bZOz4T52cQtXmriQZTSPJGrOGn5QMv9cVRx72lqdzilYGJ/iII7uRpBVwpaQ
L3UXTSKJyfEaKGJcEulhHZxZtw63r24fvlX/8W1kl2KTeS4rJ0Rup5xgdFf9IVSuvtMQ/vHV7Wd2
8DYE/owKx8Bpwx+Bx0N85RgCEXkOWICvhWbjPGI0CLe5rZHDEj31T2UYvcdeqFmaULkhxU47I2jf
ROLw5EfM1yZ9nTCYAR6G4A6/n4PoSIeC1lzelR682UAGe4uSJ09jPB9K4sFcaxs7xybWd2ExfvSq
8jzb7btkZMdoTOZuYF9K5SviA/Y3EHsn883GSWrRYevCTBI+6jkYRqNp4B7WR0TD4ARY4ldsyts6
JWojEOX6apbaIjJs3tnBtffhJOQaseWOWLuVK51yVSQ+GcJO8z62s0+NdD9RmCxsw4Eu3AWfxsq/
TFa9HJ3mRIgN0/ps0w8ZN4EW7tUF6GLYsi9zeSXGEJuxhL1ePLG57dySjZFwXlvEHIAsy7LHCJQJ
uY5H5jaC6A3TeUgJHUtq+REP9A/1zB+p5/DqjixzQxctoxCo0bCzd0EZFPQ03FdIs59Mp/1k5ga4
F+YTclykATs4bLLFcs7q94gi7mbzMFeCZpyg3ysJ8MVRlWJ2gnCaFdF7ZqH7RA/rvWbQnnKqciu6
7klUJYaKYzftZrwCMhTTa7P3semMWODmgixHDWOM+nnMbaKXhqS+myUIOK2oayz68RvKY6FNzwv9
qC4jVIVAGiNKUeEw9JStMb3163yvJdSh2GV+/Wzo/b5zKJ9uiF6MdFVBQbDjKah0EBY3I4Rc+Aet
x20/todz7WHebiOLi6Fb6K1PAYmhHIUOhgrAAnEFQOLUTwnRHKZMLpGnv5hsFsEOqZndrEWfgGyh
BxewbxASVIIOWIgMvYuoXG2xszAJ+DXfxlIUs79QwTydqgBak0dX0DSsH/hFzTwHVtcAX5nYeeUT
tUpp6OHamNHC0iNxyuwTOz3kgFXKcpaBTyioiTiEVSfI8QpjArHZdQNQRAamIVQGt1sZADNaLsar
wz4QlLNseRQs3DyMMeY7nU1x2fnU2yXS8H66SmV036HGXeloPok0Ry0ZXRBnGviufsCZ6TLasYZc
UkEHJLUyXbPlj1eYh9xJaCy/vimGInT9dFPgkBqOZSv+44+8vEAEkwsksqsz49xBJ6oTSlZ1StHo
Img/zsMuQH44oh1Y/frY4m+ObWB+wkENCFCeDk/2e8JXY/V2BtSf7krV8c586i8OZIRncggeNAEd
W0wnrBrP02icXUcQyzAcVBVGW/Tke8FEKa7j6aXTUm7v69TbjxaQz6/PUv5ECvN0Q3dszOF0zzRp
Gv71LPN6zBNLJgwbl7MkIZz3s2mGBdMwxeSk4LWcdM5SkhIXePCqoIxVQ3JVZI6IhKlFhq0HjAwX
nY1kuyYupqrl3BSEx8FhAt/jSwpUyJjYWIJNWRCHH4smYnP7dKMgoj6ltlZwYFtZD9X7mKxQmP0U
hTeeBmXClUawxIcgXIieQl4kcOFjFtxgHo+I2zmYGYpl09OKG+sU+Ye1G1DQE1ran6Ys/Brlw+MH
T6YnVbCB81xkTeZD3fRLa3wnFMgYSWwRcva34aWYaT3W5vSSjuHu1/faMH8ix3KzbUOYtnQcXf5E
WC3HqMA2okt2kUxsnGYtMnfodQjFN6nVTIbhI53GrNyD0fSIU6ZsFadSPBi9tZGjXrAcgCi7OKpQ
U5XNMW+jYdf0iEXVyj0N4DmIxRxctgPwk9rrT5ZPA7jEY4Z0p2zT6/M1m/EPsWGlYDAybW5gcxCC
WOAWsMzCS9BoEOEM8OqIR6cainkESIaxIAU0NYoORwXzQ3ZdQmHPsdiVytQOmAGZP5gbS+g6bp+G
kMZUYhDklRXpe2emIqanfckEok8k58sSffuq9p2PGLyxK1T/HqZ83PqtnfY1jQdsfZ2VZpApFOfk
HKKxB64ndImdgrlOh2iLjcOlE8CNBClt3RBJk6Zna7wW8QMwHdUaIV+ayPY3NnrgVSA+FtBcIjDv
AOSCw8BV2157umHtpVY8WE6yD0vtKx5PmC7ngbEqfPsD8tRl5JPN1cYJBZYOr6wJ8Pui3bvIm2Gr
ZUIif6nKDe0SVJ1xuS8vwoynwwBtapmk9hlxxYYOwSEohk/WENZszja+1d2bpbMvFUmAkEKGgCd3
eJJ+DDLec3Wq1T4owq+YBZ66pOgfJ4krhkG6YNR34xmPGMgaqDaSgVyZtGje/mG4/s2KYthCGjpK
AKTjSgPw/QQW4CUbW1qT7Ex1yWo1cPgZezjvi9YecyemaMXVEUYONhmFat6phlmhmHSW4jBUbfoP
/N2fGd+e6bFI2LxHAkRS/HBK7SQHWUZGtEvt4EOZxU9sn/cK+k4HDG3rae8rxlkx9GdFvcIv4uLr
1TvTtf/h3vzN5G568K0FEgkLSuSP1HM88HuSopAWIkrFXb7jreqwDW3KJcwWBNlYiNSUav1sf5Y1
/Rf00feNwjek4o/Bp8AEj3hebHde9S56xf1gWoOE+Usief6Biev9RJP3LJ05B4Y8kVqm9SMPlw02
+s90CHdjEvsrjS46zIqV3jeEMfqYZ3l8i80pGVE2j+2Y68eQzOyDo1v1WvCLANR3UxIN6y5yszX8
CbJ1FRoVZSlTL3Yc4KyYXTUQ84rOOy8aWpJrfcgoHnG0WZQ9MT5DMr5lKKdX+gwrVmQYX/mJ0ona
3tmjFhL6SdQvWpLW6xsmjo6M1aeedyg2VyB93rofANZS/J7bZJdWuE2XHYZVvBZEqMTBm8yUn6r3
IAmPuPd6wqQm+hYa/v6BVcpDXPPamBVpRMIw5k3kae/qsklXEfRdRrD+fsIA0dFMbKG71Y0qmoOp
uZ72GtLA1VkjQhE+4WCZwbfJX7wQbhTCNSwZ8LXGbuUp74KrXejdVmJ5H6f1rmhcAO1ijDeVJBVU
ztVd5ZXlKZ3wTJco97YZ7sK7Ooq+EppQfNt9/K806h+kUWgOJPPY//m///GNmb+6tJd/fWUZbKeH
S/b137+dozoAjmHi+fZTpVr545f+UEU59u/CkvwdodQsAmLDb/8avjbtv3/TXPN3Vm7LsTzHtl3b
U9qnHFP1kL/h/Y4s0WKy1NFjCPRK/yWLMuXv/DW2Vo6SaQjBHuw/T+/p22a1+eH770VK4naUv+5q
Ob7pOPxNToNdv5q4v5cS9LJAsB0Yu3aunhFiMTknebx27uyWTlYb4PyM5eXWqaptOjvHVnmq9sZW
ZjjGLTKTfM0pHrrDQAGMYOSh6CkAxYjZwliXh6Ksk12fkOuqOz25Z/hekywFYvk2Gx0S7w5jMC8k
ipsganbUq1T2K0DSk0NlH3TuodKbFyneZtgeiwbVO6L/e2DejozXh+Q6z/U72u84eJX6xvTgOaGS
+Tg0T9G5tht4F8MRc2xt4YjyY9xQG9NMOGQheVSlPEWIsdicGhTVJpYi++kaNTChHekj083Jznac
foLhA1aNhRlAKmQGJl6mmlw+FrkD6lVYuB043SqxfTAQK1QuvZa7n2HwgxjBawtKQqW9aV4RJ3B1
MvxrM365qjHt5E4PK3gNl3hM4XMk8anWz6n3xbS9V9T693HkvWGfheXif+E8PL5T5Pf1JjAFTlPq
A4As02LmS5tI5jojfavAZXthtZBXETOhBtFztLiESYK16j6taO8gsZRa1YC072NtCDZzHG3bmd5e
Ein1iGni9siwR1FdvS/sVWel+XEi5nH0HHCRSB7TisvOuo4sR+o6G8vPJ9Gh+7T9nMxdW8MbKgQ5
yL1gZ05B9Jjp7RdEBR2eCvGMl6rvnSdrMnByR2A7GSuBqHohhszAfs4nhngO8KFPpLFz42eaOAJn
DHwx3dB67Kfax2Y/BdGpwdsT7+mGFHWaibO2OVurMn8rJxAxLyD7TYYGp2IFxz4ahUG/QxHZXJzw
R43fg1dVeCtWSsyRAuMjcXzEj9TJAIAvznaUh9CBq+YQjTWlktxFOKksXUDcVYaH3RSnX+3Bex3A
14ag+DK72idc4YvNIJJhrfuTS7m1jtOyOLCIT7ltbnM3v6uNoT4IIyfYPXQPrqAgm6HRZlwWUbbJ
qWDF3SRBT+mTZQM6Xff/UXVey3ErwZb9IkTAFcxrd6N9s+lJ8QVBHkkoeFNAwXz9XdBMTNx56ThH
hiJhqrIy914b1rpbn8jDvRBVw6CwK6xt7ZUvzcIJqLbmn2myxyizs+4cDvqaeDo/+OurJiZ33FWr
QcIpgur87wOVyrBbDPo91A7N2Uhme5dAjNxoK+/P/frhgt0kwR25kUV03wSNvwvp/SIK6oRBd3iD
OvW/nHkiRyq0QR05SgpH3a7sJgVSl/Rsit2//7qU/1qTKa1QlhdSvGX9m6PER1eapGYWEWmNKppa
kWEw800EyGLjGb7CEc0HerhTOi/jQai5PSvpt2eGmgvC3amMEVoYnsCiYSDI0sAzwwZV7nphjLK9
oTl9y7P+mHUT3aRcqCjjKHf+l/4SkwEUjRUKoxoB3oV5yFM3eFDBM+8h8DJvD67zoW2FcfBCDBRN
9ui3jNpJpGJaBGSzT5KRhF7SmG03jYq+WE7MiRirmf1p9oa7zMKWEDrX3ugGa/Y8liYnCyzuyqiP
/mB0W0+5oEHW3mmmA2ffafPeQiXhyMgcyR9IbF3nIXEqXtJEjntdM6yrTED7Tg1QrZ2MSI7yO5Bq
2Cv+kOXr5tyV+Xwc03a7/P7X8bbXtne8kAkzPlPMo5QYTMQsxMu3ZHg7fvDQJD6X1qu2JEaWpwmh
lZp8mqPrg9IaVkEhCVR5GJoz2Y4oNgy4H0aFDwMezjBbj8mI0nJgKYDkp35m305JI/ZnSE50fBA+
MbNgpTF87hLZGP4ZwgAECjubn+HUXb1hkTsBv+nQn+rE6x5dHHYPgcn8oPAXIu6o2SZ3H2AMOC9N
8trJqToUIRCzeBx9VgQE9eMMkdAlx08qboYg2XUewQx7SbUT5GhcyAZm+O2ZezkTmbluRFPn3lSC
1X5OqvGKQOelIgXiEKv8Keeo+TBZJCx0YXhIrK57n7uadatVv/79H0DZbO876QI19GNkYnCzLeU+
LAIdXVsYyaEms/sIBSGh551w1WMPXnxoGjs7t9yr1aL+0/JcdnX3lBOi6qLi1Mgjvm1ZP8gubzYl
Z04MGEhZabM6H1zaTQCC8DKbzXStaAFOdt7f6Ho7+2qxB87iDfSqAtcECS0WcwV3hPSREH8bzDaE
ykwTRgoD7+ijIdxVrjGCcYKJrAC5Ylrz/DMPPsYntcbfgoZ7TOSPGy/iUrcr5bZrrEhOw2O3LAFL
PnpUif9qgy2juNUT0K04C2h35OMxt4KTWMeX9jq4xPJ17dxVi9shKaim/EP1rnkVMdARw6uca81Q
HVCKopMN7XFnkMITxUUMWSohvcFW2bs3Q23LHFKGRnKVz+zpZC7CRAPULj+Q81bXZGD+0qQx855m
9I7THNjnvgZUM+mwfxHzzo0LYr2r5i4h0dCqNT2Yu7be5nJBOGulzblEaeGwi0AlX9BPB5cxdYeT
VYav6WiZmCZti3ViqC9LYIljYRDwaTGjv5l8rd2/3+ASVpHfDAcWJQCgaf4oU/sxQ9T0UjkgP2qV
PA9GTF4eR8cHj6HdjSEUgTxm9lwMiMljM3xNEs4UhvMe93n8pQS0kJQ05ltnMRXI8hftLGdakfoc
THjdrMnqz/Rq+u+OUYk5Gme80WXkQNU8ZFAmUhSBA4mg8P/MLrv02sWvqxtveh4ddfJ94zEb6/DJ
HTlI9LrtLuoSOgn+Ag3HckJrfaxn7uoydJRxVniEXPpaA8aK0GMPPFbFtzGEzw5zPlTppHULTZRC
4M/XqrlCAMbcIWJmrf5083vt7WQHBaJO3Pviq3EPoneYnOTEgCiJyNElpcWjLmvi8dewBMmjRTR4
ZbdhJPqAMy+PbKydF27ReZHeleq0fzbmBi6dZXzqtATyFVZIDBL3VmTZIcmz7oruhSylSWGu6V7k
smq17BFAc0wy0Fxa9cVW7guYggSZVmfcJa27m+GxtAZfc5UkjxQR6PhABB0HVx6yDBZZkzPDaAx/
eNMrbHnoMhImVTq8DQENNxr+zC+WFkI2b9sc1O1baX0ug9UxTuX21C6Szs6/WbXA1hSsCRi275Ke
BUbymInlpU9T60oUS37ozdr+SO1D4AzeJUT9B2gKa0TTpxcjtNl8h768ZtlyiyttnBtlN1sNSnoP
coh9n5AHvKyyOaAOd66jluIYk4FiTia5QISmvbU8X1v6D3MkMUF3HEbuaTaCUYdydswSYEHKGQHz
1Wl9AnlL5Jju7mFGrM4SwhOT9hS1gFdvqD2Ss9wj+C0uTTZne7vJ/LfOsb9Y+jZOk/Zv6dRjGppL
fnSeOKowCIlTgrZYpsXVb8v/sgzZnWOs1r5sEJ9ILvLky0YDCndFE/qkTPqGnUs8IzvkfR6c53AG
WsWCD0W4VuCyhfT2Im36A3VzdzAUhoeZacU5WaNpDLfvmPIl+W7JATPaNJFe6oYvl1ckjQFn/+gV
KEEz8Zs300YtWGpX/haavDogYm/d4nsbmLPG5HdvFehtRvUTq3q7NL9U1lR0r411Kl0gRvQ9G7hn
/eOXnT7Tp1zDJCtBnnb7hkQyaCz5k43dXdTljthV2oG17e1iRO07KwVKjFLYZ/fAKDf1HHQyb3iX
ZW6eYpLWd0I09TFfzIPHascyBYQ6JnIVgPIfVXrmdh59iifJdg5UBeeSx9PBdTUMGe6rkiI57j7m
2MLmiIQlovTQe7idzkmUs3s0yLeyM+kBsVxylKwVKS6DH3zKMr6khSee5lmD1A06YnRUsMkYmR9y
v50eajr2fJX4gk8n2CJHFd8koth3R5IanoYjbOdpjJZ4sj4BWqKcS56TKQHZpqvqWJeSUBXTVCfL
4rpniRs1vT8/wm1D0lOphHEc6WRmA3azkL51EEX/d3Jq+ZLnUPQAq36gjhvXFklxIjwNn9RqgVic
W0D24b5sXR7j1SsypvGjLuKnQQrBm2P8rRonO3nGaSBLPMlo/lRl3h2B5y17HjS9TXsDOXUyusdg
Rt4XK+OG7fiasX0qFnugQKQTIcXDHIJq64IHu90prmhqesaN6usOOYmTkZ27m47kJTaJ9mwMdXqq
hPiR48KwKgNibyK3xKWv/EOqCdwxBsTb2Dqf0qF/HcMmP1L5BtGkGzJxvOTatOjFetvGbI6CjBZX
eFQLX9lvnb8C5+mhtc0OJXaV3VluqDcaSz0zqW2wvku9LTM65qyS/YbIp/iMoqjZ+UmpyUxsw50X
Jw9TGQwP8S9aEMBzQ9UdS5oYGzWZzGhKuKL97D+lyuiP01ShpNNMCXyPiYmLCOtqF7gs0Q6yM4Ex
H+DNxtL/RMp3wCNXvFWxeTeI4KxK/ARyQUmMeurg4nUjLNk9ZSAfd72Y9K4eqxbbHbBGvzPtc9XW
FyPRvOojW/5Y5tdwIVd5yBcucuzTDQcjayCwqTMrSiv4aE7T/1kGt71oO+e7r7zvLmHuOrq63WGA
Q1y0TP2GkOmQ6PRsm2RAajvlDU/kQf+yJIwzyJgJVR/mSKt2i4ORJWOkZy2PJUzWLM8cXPOkTweN
no7ChHbdzuVjCkc0aohv2Fsoqs8NfjXGAvVFzEC3BxI4Y2GBL2rz8erH4508R9JOEfCFRTbcdJ2/
GuUzilX5wkA6vbWu9WgayXJudP2MY4qEpjBRHm5j90Y23LXMKPSk619r6YV3KQiYqYgHKjFmzr3r
Xgz/t1n388XGbrLxM2gUZdGezfplHFDe5Jrfim2cc16RnEoioU6BPXLstpOLShD5zcqJX11ATtIP
62hamq8eEXKZWY+omuQvTeZll7f7SdoPCvkF16mrHuzazLaO2ZX7UECwJTjJIAYDRQlp1NOxB/q7
LfCSI0Pg6R1RTCQBLjkXW40E37FtuoFcBzC3ug76S5Y6+N0sCsRAvc4Y3eB9wg70ilDRWpY2cxIi
ASoC4Pe9QyobVL2sF9kXW7UdlYQNnr1hJE40gamu3B3su+5kud4bQm/IWwhRkYBWJaEuCAO8twLI
wFRTuawekmkV/ufK9+A/yHevKyhraG/vbK73ni1g0/wQdzahUydmfNEacZN+lcCvDlkujs7YimhO
3T+tGf4RSG0OSKb/I3WkOxE+uEfJ5t2QxsBs82jXk3FhvzvuSVph+GaH1Te6p+C4hAvFq9VAsB1o
qXjtrSd2gJM2uLTBIm5Wq6H5xrj2wpX4dEFpnur0QikonzB5EGxHhWibxafsH1q7mj/iZBGwkAHA
za1bPpcOqd51Mp8MP8MvObwT8llEFujyk5A1JFDGL4YxErvQWdiN+iB4qskWg+14SoTq/+NjtzT5
Nm8b/0VmDrNTvTdGSf3rdzzxemR6ZUMWpFy6p6myd66e031C28kz1CF3uaLzSNsw9rpfnl/Cs4Dy
Ga2JUgmzvufKSF+QjwQEzhrxYficiXrj+A6xpbOaHb+Gsa4GNWagYDWNPTDEERC9oD/YY1/vezJw
0AQepa0Z3dFc2RF8OpMRhPGa21TiVqfhp63vdinr6BFQyYceV+nYVLMVDnZ3HBZzyy2fH4YxcB9Z
+sVjUXrYyNCz7byheYpVHZABRgSDbQRUZGLatZD3f9lSnzhQFV/lnESuv06u01beytBJqdQV8S0T
AIKllejgOzoxahrU3TLpvwT8WDtPxr9FXhfbpfMQI3cznVSjzE46658qYMaPykAogsKj3E0ObQ8z
VMNxyfihvRSf6SRmRVkDJKTjkWvrjmGquxmd5k+ZcOq3kpaIa6V3LQ3WR5dZ22Esup7dH+m8GaYC
M6DVRP48+FGPkqJY4M21ya2oAKljDYwGwaocVBhh7bImFzm+pqQQXrIAWbIzlK+CMFe4C+l+GNyX
dFztr7196fA56FC81i15B+V5yrn+rXzW64f0qq+WBMgnUfKAcurzkgZ3+4RmRgOxH5R1D42dP5xV
lkM8aUmsS2S+1TNoDoa5JfkbSJ5RAKmVK2zkvKReiAS9ayDMGjxhdZP+GJo4uLD9sAbm/8P8PaX2
V5cMhy4W0OC76t6NRCU2CytW2IO6084bV5mh7Djchd38mmL3CAnvUIDlXNgHqXPIJK4Ch5DnGZ9U
/iNQFECh60T42ATy1bNHZ7PBREU2r6f+uimAgLqWUWCuUFQqnk012/fJwytti8MwDhfa1h0+QbI4
K7Pf8R6/ob8kAap9k4Wb7OrUeCMPI6TsRBhq5820WaTklRt+OTPkeC1ujOyZjZL/QQ/AI84pZL41
ZeXHaFNYJ039IeiNGNQbYgSLM4PLq7AJAkhlPFUvv+z0Ua6Txqb45Jn8cktYt7pyyLP21K9euoBb
rPg9jLP/coi8B6L/Ls08jEQq+duRDcDGCccolyLbnt2NnVnPYqZxSo8CMu807vKCrOn14XUl7RXj
2bcYLIvR8S80396xcQNPB+hEh8BFk18ipoahTFBw9ubC6MD1goMGD/QqDV92LhdyZxkQO5XRwhax
d3XH7TOr7NdAfxDjlBdTYjrbfuSH7cvlb2EEiIKXnT2xT1ooHJqrF0QWAVHQIJvh6Cv07vQvf/DN
/hDzTNuY9kHesNSiCUTdY4iLZUXKShCK9CrcAirmaNn+8dL4a/HwHHZTzn0qHoYs8KNkAjs5RoDH
z37YHi1XXGyCcbbukl8H5JEbMVfINS3/sQboz6OGbFT34zEYhSQeTX3FefDkW+jlzYXTuxWqy8w4
xPLzowtPBmtyVNNm4TANoyhD/azSS9c0/yU+hdxCAicj62qVH4Xj8mMWpUEyRR/uzWy4iDH9SdwR
7klA+E/pPGbmbJ3whMKyB92MeARAke9cPX6L1AlyudCNbPNG/YlbMd4XZIullfw32q7+pFLJWGKq
G/rKwxiP7z419xZfsKThvVIMHC5t10xIt5qh/cpjEzGX4ef3fqbl0BpLsGemjK9kNbitTqU55A3g
xukdAPHTtNT2RmTuauQLnK3p4mnJ/fxaMe8wnOGdXNmzp09+O5RfpmMg8jL+Gpk9nIeFJw6/T3IS
jrMZjYxpdF/OLFQEoC0VovrZt9Co6OFNhtN0aBv1CGmMpo1dXHvHQPZZkHpdayqzoudBYLzRvgpK
2gl0y1Yjm9nU/B1Xk62bK4IgyOHrD5XbfnAk635lXsO5ddLGMRaLsxOGgp4ek/AO1JaQRz0NRyNf
ML6U/S1wxDWsmieqO2s7PBorAtNGvnZAvUkMMXrdTRsGYLZle1KSg+ekqwfiFJ+9qWcyAGMDKRK4
FOU+eSN0+Zqc+gWtIjralD3MbSBIBHD2DTrsbW08OvWDpVh4V53MMNT3ZSyeF3PVwABC2mYPZQcl
TcBl3EkPsI/K4La3IJyVXr5i2/wZbCIUO8DSW84xPyw3iM/qA3rgceOon2SENajlDQHJuqlrlOKJ
qLcIvoC8k0YcwQPu9qEn/YPi+cuKpLhWZlGdKuqDYCAK1B0/5Bxz+1QS6WHJTphfcbiTzYcpRoMy
i//G6fJ3zl33SZiMc8JsesJSqOi4sSmsXSvMrMTCkO7C20NAseiMV7/9AtBSbsWSfEqBu1ohqmin
J2sO2kjZ8GS7RFzK1HiscnXqiU04F6bV71xc71bcOg+h3fzwRJQWExfY3TfXWMo12ym/VSEVBYOl
ZFMt/duoCVGbh6W/OkVzgj9FvkcAJCFtl11Zd+8ZciCvrYkhaxnKlT3qJ+FQoXvFd1XkEsWs+T7X
q9JsaS1c1TM+vm72rn7T75befyNc3trkcU0moVkrpvsEjJjZgb2OeE8j/AnrcsR++lVLrYlfkOo4
o2XYQ6yB679oydKk4mN7GryRY864R/r84bTlq0/POYpDNX2MpHhOCyPOOIUbYH+NSJS2zSLfLN1i
ywIEeOx8X5ENZydfVhdEHpbLu18mR8aSG25EsJs7eazST01ZecvI2p4NerCLV1zowZfbmDbCUpqn
xqLCC5sZ6aIzRK3DlJBIXv4F+9lgjeR8CE4+jtmPmuqcxN55lthGnRBuQwPIp3X5l3AEe+Bj6j+V
cId97f0em5LeeeNKNNFAkq2J0r8t70PLFSOT2sHKkUIj2pbMko5DbSdbMQ1bUy8T30ZjML0Znnvb
RDWeIYmHa7lx/fF36cnubJTm/OT1/pNWrFvt1O7dDv0pjq51GDJ2D4Xlr7AjU9rDExlxtKrgvGf8
uS4/kTy2HN0qONFSx6COWyhh9rZF/jafBJ6vJtPlmTjcj7DLUI7Z70rpGY6I/6qX+s3uhxcv84GL
qGOSe8ekHMsTMrT8sdGEvGaUhWdhhi9Jo80LAkBytD39ANGMJdgz7sy+vOZWdj3Erp5N1vTTky/J
A5vRBV3QI1SflcHCZLF45yp4nEoMI53V7kbpnMiRsx6M3MwPacNeVabvOQLha0nXpBOx+cg7TAHc
sm+x0WyV21BdwBhyvGk90GMCFR25oU2JmwMh2E40DwF6yXHh1M3GOjfTCXbYE5Av6kK3/RxI+DT1
EbPjF5oxmDlmOZM/U2C1EFy3FKMm5/TI0MBGBtqQQU2LwvIYYy8IutEKtHPI6Wcpq02ZgZwWs/3U
WekeZneyA/rHlKKE8GFwe9TRi8PX3J2G2xr5XiLh2Y9xTN+haM5Bbqyx5uwJGXBv5TP2B3dcNIxH
Wum+JWG6ZVNjzcidS+ZTepnzdTGYiLbEN9DWxVwMQPzQWyx1EmUiptu8u80k1qjkqe/XtZ0w+gNZ
sbcFN+HOmtEKLkwBGB9Qw/Ngyv4nayxr5+McrafR3CwWK3RtqfFhDH/wpDLIXOZXsnwoih0URJpD
pZvbf4qZMjZfGE9Kw4PGgDbW+TMu3bXxPTeaCtLdg6QiOKKhqRegwtwuGaT20fKf/MQ/kTqLPpsO
bdi+018rz73Tv/uNpUGci3vKqZRZS+ncwxLa/Bj/zjHabNxKGKfW8EGMj4QPkSYfteLZslhHFSz2
YAmeJ5yHDNZN+0q+4cn2RpeTsab32dX/Qc7k6LDkyVEjM9tWxIU3o8PdoNyFOC+jdJi+teXBl2kI
p/W/Jx+Lnyq+CQomkLYNCcdaSMOpzWlH+CiI+3QBPjhYztZxCImtjexBl3Ib2mph2nAPzPiJK7j3
4vhRSLs96Lw/Yq/fdeOClSexqi3Pb74r5v7RSNbJlcASqsNmC4zaZhw2nqzFeSDEwz8QNfPHyD9a
oB0V9Jd95zkPCzjaaECBiuaDmYvzRO/301oDL30Olwrm0wT9LCQu96jRdgW9/JwWfNaeJuq8LzoG
1ZzqD0FloqUX075Pm4eMaBmjJqzdnMff/ECwaJzBOEgSMc3qOXxCoD++MfDaC/Itbl4vHgQjxDkX
6MxcDrQijp/z0g9odtbROtrDxdvS9MnbA4/PzWu7O9NaMH69xLqe3ALc8lhsJxK6BGZEcpsoYbPI
TsPiNKTqIw6Ah2h3JCCLG7SsEc8IIA6EOC8bWTGflwvG8HghZ8WnkVFAb5/9hIP/BLiuZHWtCxVZ
XhtE9IA2me8FdMe68WhgWZwR/951LT8Z+eF6Tr/qPMQoXfl3iHBPrWVfDdN5HtqcItMtbiJBxmDZ
9IIGUtPD6b+yhN7ZzMAFZqhZVsEJEHAFgKoQ1ENj8b5VbEfGvB16p/kE3iUuq7aJ2rWgLFIYBWoN
lc+Yu/3AE3HoTHPYOe3Q7KQ/WocpwF3iSS/e+T4UoB5jVSw1UbIGLQZOe/k1lvOnCvobWcHFpS2H
M4pzQtl6rJypBY+QY5c7TUhQivpieb3aYwgCRmG5DwNWYuS7TI6njNwyWamvQXJ4kiHgooLhCpbC
KUaXRK7TvgsGds0pJO8Y9AK/m44EXBBQ0hrhhYNXRGtvk1jvGd/5muDdeHQkRm/vYgcScnyaevVu
MtpcpPFa93q8Fo39ah5VjttfdjfLYVSh8rA6Ia/fZsp7DtNyeo0LI7JkTqwGEZH7tpX7JCg1yVrk
tTcJvh9PJ3Rme8sggZ1v0J+b2zIwCFhLYNv/N8tLdxzNifXwJEOx5LvlcL11ZvI3vHRXDCLY95N+
mSyKpAT5aYTHAvet6ZHyoURHOlmGBddF0qTyhDD5Ejwk5hQ3QhBuRDRVlsc8GW7+SFM0TmW6s+0X
gewDvg/bWh1Xt1gqybzItk4pZVdJsKeNVKPC2rYZ8/pu+gTRTxzvsZ8uVzvGCcA92eKY2wcJHWyn
Gr/HmbGzcGnGqGCqTzogb4xUhdwJIscJm71rtKjereqoipz3rDsaQY7JPVyaKPkV59PHEBd5RHog
8ICgD7ceKms5eOxyFxJjb3IOgd35Mj6sb+3WhZCJJdus8OTH956cc1NxGwTIuWU9NMwtzWwSsGt0
tysAF9JYlBM+g5n0KjuTtICg+55W+gDn9SIiMKS72GaCt4/OLokYf9x5ycB7TL9lw3vNUc3JdHgo
Es7ITqOHJ884NoikjthK4iizimPGEEbX3QBdGayXTz5cjh428j0T1dG8ZTLpP5uuOKRUXNiq04w/
3WjAX1a6xSR3R8yY4rxMKb4Dgny7O1gXJK12+2I7a+tGVken7y+DExxUwVBBT5L3xG5c4kCKLMpI
QELHZ+Rn2nsvWazag9e+DQs5ZibJbOy8GY1eBWxtfgtL8ZbZtAvnrD8gKNhpf7WNaSBvyv8Oa1se
9Q/q78+Z6QPoauQ7Y2o9FyX5fmKmLxKm3o8MCotsoxb2St3+RUw0GevwtiKgASzBQvIOj3pdvqmJ
TTa72UHUBhazukSZxyFcTlizo4rxMpVWtZBtm01wP9gkzoSjg3HrJ3S7CXlIFaL3mvcpdorqM8+J
Bamy35WAsUeY48Uhn6wKKQLBMe4UfdCIM/Gpplx8n9ub6mb9JaQgjjU3kVmeqMVC/lsTjijqG26Q
q0tPng7zSxXWT85gq6vd1+e44wdwExIAw8Th8BlOikMygZX1wONE2dVtnLmpvzsDVgeIjkiwep0M
OHGD8zcLMvdi/ldxPt2ZgyFOokG46ZW2JJSqwEyXoeXK7YWQdAFzCnfbYll/0ylO18Hnq2XGtA88
/3Nwh0NaetajBbn1ke6ctcEPnEQOY2FGeys1gaKB/noXTWOBBEaLTzMls4bxrZlw5JZEVbij+FVa
6Xgv7KcpfEj7yv5gn+DnzvAZpsRFzgL4txUGdpT4qKnytB6BEq6UVAJCa+5rk9OLtdTAaSlkIUN3
tuABdN57/RUzMrwsZlcc4Fg+8RSVB92nO1/F18LoKE79tVnLoEk1j6mG2BF0GG1aznebvEs/yN62
jB5yx1Tee/rE+2qM9xXbTCQZ520TjwjfmRBEp21fUEY9zvHcbkMMlpuyeJ694Kbb6lfvQ5f08Ajn
wkaxAqgHmw8lse0xjppRxPZNMTPAd8iIQXBVxn6+87v/VLZGT85QDsyzUEKwMMD7mhfjSU85JWQT
MuyWOXlAzl5g298C9U2JCVpPBq4qDlUeUmCVE9kFrc+euiuIfOGsN4YwAJfbUiLXNAEo8ua1PNgm
694sjrNfLqdSxhSrtqC5PLCmagSHAEzqH82Gf14CwluMMMXWR3vXtauPnHWR3nZ8R40C3wBAFbaV
verKI97d6ughqzxjMY5aLwwo7AGV1mhfwv6ORyDeOcuawNYKRmtxuUd59VNK3R5yWM5QuQBFuFxu
p6PdhMuAjEyf0K5GehIBceY/hBRQAdGvNP8apGFBQ4NF8grCIbwR7E4AbSh2ifZYCYRxU235J84y
InD29mT+IoCJ6dwyoaV9FsOsL53f9SejsAjA09T35eJtWduiFKQW2qzAPRYIY2YauBnItVpoayeq
hWj7TDzIXiNipI/GlsoBrkKWx2MHxobHsuyxKJOSuIVcQLIkc7N5yp6bCsOEo+I3W31bHVmk//TA
BezWNYje36mUCah0KVZwU64AkRbtxKr5q9L0lLrFEJmZ9WeZyzwCGYVUOYvLM2ksjDe98QQZWJzK
ThIex4AQAXeGDdjsXovQLvaFYeHeMnle/g3UNALCZIrzs9lOu1zH8FpQruyLopUnDFHb1m1ISiV8
Zmu0NOcm+e6mLz7GCSby8bMzFO3+n8SzapttESv7KIKJSCPXpie/ii3ZCe7ugoQsDPKz59jw+FYc
AG/YjdYzzZW+eVU6qYEb99ZRmgr5xHj3YUsf4pgG+Eb1o3nuyAFYZJyc/n07sefTk+R/CbN/GTsT
TdgMqKskJAhy86r+XlbVYKr7Z5rdLRGKXn027A7CpI7NndbLuGyx3jBNZZKR7wwxPA0xJnZBETDD
pmzboN5C4efVLLmr3oxJxwOxC3sFAVpS2YJAPVKNEATsazP9rwnqI37vYOMZMFwLSeJXOKsW3sNv
rXQLrBHJuAVAHYLhacJss+Q8iKosMXMZABn6/2fIN/zquzZLO4rhdhQb7Ya7JYBOmcTzr1WJwZjG
f13MIUB1iJpzC8PZPfiiPg4SI69ajC+LDgTjleqpt3CFjUPlR7y2N3ToGWNR+6taQvPMvIgPzJSn
lDyfRtZq5ybUMKG9WLDPcwovASHKfs5N0hAzt2MkVnBWXz9IET7zwk2HBdDNGS7jp1chebXMB/A9
l3Gmrz0k0xkyCRT+ilkdmpOEX4oQPN6JVXtb/G8nSDSqDtTCRegeHJF5LFzilFv238TQIdss8c4Q
py1QXhm3OSBzqWhaN2qROFFm5hSScd5HyAchOQlk2701vq9BLoeWRQ5sUXXK6Luf4zwOzpg4dnYF
7SYg925LT2rV0srZ+ymw7CJhrNqtJJST7R9CpN033xxxP4LJmiBj+jc2wBQ/+TCf64Ipf1BnLlRN
gEFuMEZp6T+HHAcEJxISgw9lQq5mUdHVnIHq0HlukTvx9gEMsl7UVL8v0q23Y218emqyOfvG6I2x
pq3KYZ/q4/9onWeaqAc3C584OFA8zd8iX80BPcTQmkg8WILJeTH3GI0eUGtXiDL7dptRCyfJmnEb
V9OWQTOshmobgyU5IzvdmwBG9gNbNOMta2eEtDIbIbp95xQv/94qK6YbMtpSRY0pL4YbPzp87egf
HOKf6vnfxwK5yANdmUzYIHrjyW/xmdARN3GLgCW1g/mdgBm9p+j4GH032bD1JPtZSDz1Ngq8eDAP
oyKYfIjR3c0mAbX8tWH9brsa9Uq7PilmbGYXl5TknZnRG5+8cd0d5l/SctTZaBO+hMDy0uAmwC/K
FjPG7V0sHFegtX1WjnGLvSw9YvLaerp8hu5MEFhChjmTKxLMQCP8IZiZfa4DxD8jcEY1iiPWo6mW
2caxb9enO3PPecK3bK5y+x4wz9GeOex7DH9GF6SySOJDu7goL53yFFJP0ZibtmZMmFgIEjs8psyH
kepOv2mQs++LihEjG/q/FzBxWBKAjTPJNGhWp2B/Er0ucnb+MlhD5BibQhEvbsHOVTPp8PTEnnXO
QBWmbIL8Y+8j9gECp3jdSL4pd37OGfV/2aH+r9/of/uLVnvT/+cuCk1HBFhv1iAb63/YO7PkxpU0
6W6lN4AyIBCB4ZUkOA8SNecLLJVSYp5nrP4/yKq2v/qWddUG+uXafRCVFAkEIvxzP07u5S8Zy8Ad
Og7mI4DcKP6eqXTcxMD9gEcyTJpCqB1xz/UrHCWPGE+gFNHkcJ6sny4y3u7fvxde9C9vRpqGo4Q0
iRsqof7SWUL5L1XKelPsdR37tK1or6HwGstRol9A1j5xIgF0AYQA8GmJFES01mgBKzWGM+NbLoLX
onhKuLXOdpTk58UJjdR8L8MkuVooZXnfbGI5hahPo++BJMo3tgi1m2Q7GdsQzZjWmcc2zdoNwYLm
7EsbEyWt3KDM23rdOqR8nZyN05Bku8iQyb1thcQYdwVfFf1mcv+p97qzN0QZ4svFasQjp+OGZx4L
5BxsndbJl0ltiQQElKBH+qNWRqzuQ68OgDfBfxXs7SVMQeCxPDaDJbk8xMaWy1H7IEutTHBki4oy
VNpVjAwLs3CMMD/p0dvssrW00tzDOkJCJQwOseXAwpDtwddL6yaj8l3UQ3YOQq04gXfLWGHzu1bW
zhEZglhB3RtXOmWDDeBRlkk1Nl5vLk/M2TFvIKLjVT76ZzfWgldElDRgZs6p29w6Kr4Oto0K0zCV
wHJr7tLUx9BWxM6BLsWZqXbq7gRLqYfw01JewPCg0PT3VM3ZXVPOXVbpfCkQozfgdIRXRWX/wLrU
7LBnLVp0/Zn4eXAacfuSkcizlSFS7Yxy+MWjwjgmE28ziRERByNzTtI3d5E9jGc7ZxEsiF5ecApS
tiLVTR+q4nMME0Ajjzwl8p8YDSJQKCHsqlj9pMVi2jiifI38MTlrTClxtUmuez85h3LmQY+0WGRC
PAuNnBN8+A9iJ3u7TB0PV1uLQ1DObxkFXKR7U2AxQuz0jIuJPMqEfzqpX127/WGkBo27PVLYMKX6
BaBqdpB+9gBUVb/EFvlXOjX4X8DD+sWkKHtLXTekMKdKK64Xe0YRZNpPDSaBvMAW4+bPK/+8JsqZ
ZHVTHv79B3WbZL3VT9OeFtx4jf0sOcqWFHBHlm0114ItqYogBWGjO4TKpb9qrOs9oIuVM5LzDZxX
GeMfyBlEh7TxUm9hz3hm06diKqpL4dKQqycxTaQlWurMTgoXCDQv7sn8qRlOeIeyBz2zg31pmUDB
nensuoO7Si3MY2FrHSyjqrdCq78rDbSDazc8AQpUDNJe+UoUtbyz38RVTYU6BRLrrvPx/dIhv5R1
EIfig721Ay2i7pA4F8BmMTtx4tgKsfCO/7xYZUD9Dz64BeglpPZ6cAdGGZe3RP2ugn54cXDSKKMN
vAb6DTwDV52iWN+mPsGXBHQXj0McvjYgvZU12Z9OAOrbEb0808by1GhBeRl7izmmMW6j0gS4X9bE
FrsZKa+oQRDbLGQgBRjlIuRoeCqIEs2eP1IyQF/0MczNa2zpFF8UBbyzojvFZv1HY2o5I2YNzBSK
mheK+8l2MZUynK63GEajnW3Nn0i89RqzH8j7qdg7qRNtVIAs8+8XZ+OvdXkEQJUlJW2AlKgTi/3L
gyKpDeFbjV7scRSs2frWa2nk8VGH3XtWg6BQJU6+a65jEjMplgEnKvC/jwnkSj06i167GSACvDwn
RMKs5Tdq4n94i3967f6Z//LnLbqWJMUrHWjDf3mLTm0h8uGB2o9GbHpNQFBjcBjg4fUSJz1tuOKz
LP72Wcol9WPrNhXsTpWpPfTxsDH0xxR05SVEPgSq5bS7vh7ti4VZLSocOkoHoPkgJ/odmmG5atjQ
I3UW4j88Bf+lSAt2jL70KlqgagAgqL8UaZUaVnp9GgtsY3l1kYF6IIC3sjh8bJShAAtkx7Loaa0i
kAXKZBeNuWSiiSGP1WfA316+SHLmG3f8yTgJ11xRafh1MzJh//6SWFoo/7J3cLB56LTJG7bp/svn
TQxR8wGC44SP6fcQ4Aw3Talbe+EMmzyoSMg0w68xqB+r1qnfW+vXODGKt62m3rU5wQ7Hz04ghPIN
7dnarsjct5zesCyfxrODidur6WRlYFm5bLCFALcONdXKSwXdjAyZYgC6KjPb3PVDLTZulu0EZ4o3
3xq/+/mmTc74WNIbthpTuQ8i1yIti9Vfb5F3EhtjBMp+hJq0r3UmeX8+mv8L5P+nQL4hFyrT/x7I
fyq6Nvyv9c+6SKP8f8by//7S/47lO39b4vU2ZYdAdAjn/3Mqf6FbUExtgzH6e2D/v1P56m/4jA3l
CELQUvBT/z+VL/6mY0RTROgtMCcmbKi/pPD/bSrfFH+tu4MJoCuqPPmllmmY+l9ISl1EJqaOI+5S
gJE7A3PCOaq654zFaY2FtR765t43VYU7p+/ReQx1jqdTP2cAsxgJ7vBogL2W3AJXu3r0bTROF6Mx
3hFAkQWYZhn6vudPV8J+9b7XXZI5uPY0ZIWNNWqMZ2gL5/pFGxusEeTI1cnS+MlNdI8noPnCHhEg
/GhqW2NGhhvRMtWUmESZgoLng+Os09oJME3gPGqMfvZ0TCNUJeXxXrBX25YcSGz4dCewKCsL11cC
SsMzeKMrCAnFkk3KD4UfHZ1xRGFjU0XmO3ApnY68ZJLu1l/qwoPBuoLG2jZNmSIpYevLetPaV8m8
j0jtbSoG2Cd97FdmNThQXye1E+H44oYOnTMpqTENR+boRKdypHBvcofmQwMgumpqaKVxDCw4jeTV
b+MMfd4mOj/kX3VCaXKO3X7TFwKmXdIR7zKwGhqWEp6Mmnfa3M8gDsLXNs33MYLNyowqc+dW7kFw
VZ26wjaO6WB+1k1EUqip8oMRHGyYf89u1UjOy9UhF7X8e3wCaW3fYd8/GoTn1r6XFeP0c+6bc2a+
YJpwT6ZWGF5Myx3eoBwUnmSspqfOBfAyUQoWaiu7+22kGNg08kaTWnZoXMb+SUjon72dflKdxsRr
So9h0kZXBkEgVN3yhXEdaa5uqji3hIppIcT5MAQP3vtnZpLsIH2qPAhAboEJ1I9zYbzlJWQSvbZf
xwJYEWUy3WbydfsOS2qT9lqx9vHk8jTBkERePfamoYJm0hbrOfLVKzm3Feg88wAZ8S4n0q5VClam
4rRTZfmD7ls+E5GK47yIks0UWvNpShj9j616rLHm3vlA0SWs/Tw0w3O5gLDwE7TMRUM0/T62MLIP
OD2TYkDfCsxtUH+RM3NxcFj2g2TMiIUGEpBR/qQYKD6nfp8/aj0HGakD+KpFb72FkUKEQ+vOQSRu
CjtFaWTjjU0l4LrHNu5U0+VP+q3pn4GKl6dwzO5OLnA1tE8SeeyIY4qa9CA8lYZ1dikHPkbaoPZk
7OxHH9NPKbLgQOCUJGJVn6MRsqDZksghv3qIafb2WvhrdL63NWfYrjm12vxYFX3CnAdw6vwVa8V8
tCNwv3mWPWEdvIo0mh6LwP/KOifbCFsHl9HlDrHbLt+GlYsRK8O2bETA0Ctsfo5kw6+VOfN5QzdO
wj8Z2g97cp+rqK5uCc7uuFI7vqhwAHVHbvSsuc2ATbVBIcPYhzibvOgZ5ZTKdc/QcCBfIoGQb7yN
Ykxv+S640mZ8KgDAnUYTz1wU6Mx9YxKkBrxlSuLZBoVY1lTBuGokaJv0cegheNW4iUA3ttWWvrLw
uRbYVgidOM64yXUjugaBbaxjF+69odkPfmE9swTZD8PQ/Q4bk1N/7lN8X+CKsDKsdjpAD8YEpud2
4CtDXVo7DjCwdxMOCPgVrmMQkbtpXX+XOtqwniLo4V3baRcCM/esrAZkSuLezjDlGLw62PRxRfKi
dOFkk4wkwAsjt0rcnR52X/QmbAMonzstSJM9Med8EW6/bc5WDLkSY9PqWugNy4FmM2FfOg219pLG
vqClKcHHVkJSyC3ERE5G+C4C7WEOKUGax7AnUOH8lq7/WnPwXpBrJHLJt+6KNyJJ0XVyiGjGle/z
vscbH+06jKbsXuXfnG+6l7ozKMzEPiddxVwn7jy5nIFJUo04N4HA9Ac26Jmn+fiZB7UYb/qUJiYe
AqHTpht7+vbLpQarwtNbG1C326Z6ixWwv6ivLRy56YYQ9DtbLqp7FpZGJceX3NaXjr/WJrnnL9VM
VB7q+a/ZqY5dgSFTy4df+I8zTPDtgfhtT1yBSrQiTT1z4Z1mqbEzdAGbeammiapx5XPKgtMwbcVE
tcnSllBOmLcLE3d1NDP7X9ApW976fnTDQ8WInkYNbXwgQ4gVYD6MtaUTYi54POCTZXC0TB+DgTqF
JYQ4y2zyGu1NRsELDQqRB8ncPEBgZmI0fIJggR5rOuOO8qDsYM7VhwjmTyckjFjXB2uU/b2Z2NQn
6pGNb/SAOcTYuC3Vr5IZ0IaYEusVkN86jFjiJm7NOsPv380a0Sd5MX281X1uu1sjCco1HVtrzUzc
Y2oAKHal23jzoizp+sXpFfx6G3JPUOb6nhDH50wp4maAKruaJXmZ2N0VukNjXTUdg0bl10xCpmiz
jJalPM68zBLiaOd0YyoK4Zi1Ek4BOuVR6jXtXewE69ms38zWCveiBfFp5BFWhSH/OYVMaluOw/Oc
KM7ps9qg83CVcIGl1VLBYDfuoSgfLAvO1php+2ykQzsMZuKN8ospdHiZY5wBKZ1H4Pp+T5ljPOfN
Xi+yd8MeynvWB2+kS37lFFkRV+KaySaOpIVqbuzXU808ALShUks7Qhj6oF+l2gMpHXDoDUgZKo7X
NmmvnWvP2ROTjkPi43yKWL+3FQn2B58/gNOx8ehaFqhALXoHIREvPlpoTJTHYiXYSmSqo7IC0L+9
fHKi8bEhh/PeC8xsapmGEG1+dnzthWVpVfKRvNlG8BXKHihNkjRXO+pqD4U3WAdtoe8TqhI3SYvt
UUa4zxxiOptKZ83TKxOELK0N76M1/RBT217pPAR0Fp+tQMifvR44m8Ee/FNrGVenioCtURC7aqzW
/gl8990v/Z+hPg8HXWbyOe/QKIsgtbGIzPK5t+u3XurcL0bQbx08yndlLZAcOHz7eUoNr6X6bl3a
Y3LsgPdjpewvZg81X8xaubeCfTD7IaJKxfDCquMnJrndrncMg4YXU93igc9DycLakl9G/WIcWCaD
/F0EMUtjeh7E9B06+tkO7fJQjeEiX9AUg7VuN4TJxKje8Hf1ZORH2lyWoFJ7tnJMbcxKqhA2yUQ4
3W25iEFr9b9GbNalVd0jp9GpWyVnXOJcSRFs+ahITDdRecD/1eECnHH0pHVwcqjhigKSf3FFFNZe
nIOLD1aNEame+GHZZ/XZvBUAKnb4MmFsZtULz94t/vGEJAJdc52u7h3hADEc/KJ2fji+pCjawHAB
98D0wmLOLxHbVdZqWvrSmfFA5H8LHv5r2RYayRMTONRy4SQ1jO6kCDSglRniUo7TohnUJmyltc9y
/cEJ2SU1bzge6i+zcz98UUbveug7jPVLHnCIiMmshq1JqaEVFK+jEzcck0ux1hkpek0GL29Uc/jh
P1C3evGRL7+JCp2YEc8fRECfNFt9NrRb33OzP0z4ilmPWEEcExuWrADqOhHpNSyLY8eYyhre1YCR
Ci4qeiXWbq+YjRrxg+/RbiLr5vTyRKKbQkXtt4m181Q5ebehZIc5MCEhb2wsHIF2IqlalVSmigFE
zexHD9h7MfRpr04nj+zjws2A/HxDigsPxpB8lQ7Bowbc2L7wx7eqaLwKTQPJaHY/kr6+YODvDzHI
1L2qx9UYyVe8izSx6+L3kNHNxr6H0FUHxNxExN9yTPgy83GVWKI75Q1hVx3DKxzs6JValvzI0WNe
6QWdT2p5zZ8XDmgzx1DSS1xk/Cw79KdywFgwY1xcccaK0/kEyOCVwmSbvPT45aB/YokoCIRVrbU4
318tnWIGNh79EXjC8Pf/sD4fQr181DClEy+a42NIVtfmihMgigqjp8cyqi+jYMDlg4CiU2ocjn/+
MywjcYLlH0aBRC4ByhPOQ36l1JHWjtqD8jYwjLLcddoLPMAB6K58IiQFcL9iurgwlvwhzjc4IZiM
l/GbMc3JtmurK4iFaGeoMaeFkyFTJMiVDU13wk/T4CsES9WpysK9wHxT/Bnosrf0TFzrC0P7s12w
RVnHTNxNGS32fvtcjVO8aRyYReYcbAOBDTOb7H7TTuFjpWz4DkHnHNiezJV9L8BC2OGnlfTJuf0K
IQ5wfohvmcITDLDWBekCy2kk2uxDgT+P/XHKIx3ki+Ue0CnDi6H54TZPqPJQTnxzbGjcccg8PItp
P3Bs99LP6WsRFtQSJTKCmZTujMpa953LBhnj493I7F2pqm+syfqTFvu4VGIt8dKcItvEj6dNNPcf
2qAtiZNcB+DlvOdicU61GJgAyXcDt2QTN+ExpmajHcz2aY5dl+Z25yNGiJtq0uZ6nr53qf2BcWnX
lsbZHsJPxHIMG5l80+pLKHFt0w618iujX4uYh1bvz7eunT7ahHYVnczcgLEdI6+5CSz/6CwrG5gT
qOT9gYPJCarfUabXNFIrn6FXRZBIKlxQ4I13ddhjwx/dYd9pYtdMjn8E9cvWeIbQ1XEGXNWIcPtu
sWiEtCMHo36T1tJoos79Mnk1Idn18G+YR6u71sC0cvVS95SfJacofE0GB9iz+cC9C9wyefPN0jq6
LSmIUb9KC4YeG/s/v6iYR2NfgUOo/Poom5IHR2kans/cStnzmwhA9pKIIQ+PEcCreiinQ0E8WS2X
X5dkA6cg5IPQTU++S4bZx6dVZNm0mzIT1CeFKniYAFok2q0fxnWrUDfdCTWQOBuZYsHf1CzlFkYq
euybDjOEqXti4XmMOpM9TrYYSH0Rbfqa44hnkm1YDdktWhyWi4FpupVjDNiuMbVjVwXBqWbKe9Ao
XV1SOLVLivgPO28COuUAL4KNQ3xgyqAU/Pn7M83oOPU4z5ys1JEomjrGbN6ObkiDiuL3laVEuw9g
CuuGxohtWdPcbniSc/aBxfwmuojKtGGYNsS4YSrXzrNRFdk+d20oUAHxYT8MfrEbYuAYIF/KUNEJ
oF6GEaiG22t35oix0d0Nx0i8hEbXVW9DcXHSqz63sxfMZbzm8fqq42mh5jG8BHb6leGWhFGfy62m
kw9jrwxYG7NyGlK8IZPymHTjToIjwrvnv9hDFG46Y/oe8o+mGrMnIb6t2X3NRhDLImEkCVx7lXQU
lpn4M3ZpeMsmJlbCsofNqAF1SiFlhaNBGKP9NCpjTwn9hqYue9cK5yFeeH7Gpsk7dZCd/tGiAR7B
DKzUNNurtuvifUGtod/QuRETBjYNTKEW+4iK9lVsbF6QcLapp2oE+PhdapV7uXaTSxMkShlmNiKI
pNNRxgInOFmNw2SoASNYUaZbqEmnWQIrUYDHsEvM4daOIc5IPRZb5Tu7MWKeIdjqr9ua0Juedqza
DaBM6SlKmuXkO1gWja9hTEMktOUMgDLCdWmdfG2xJ8YOdnXTqG74F75iVbzoZRt7M7WTVUbYCIOI
Wg8J7QZ4KOBoyCC82U1GySplgKQlRLfxE1IKSUHQU4smnBecgCsu632djvB404ckr5ZQ3DeFZikV
EQHsw95Za+l4K19Cu90NTMsgG726mqxxQ6QPjYu3v4l+MOrGm6lSasOwmajMfglbFjRyiM0srtzX
23jCaDVm32XL5SBMWl78ijr3mqmI1o/cVxgSKaSb+4koFiZ3nYaMqrKeKsZPVGwTdPFJOQhJXlnJ
7ueUj3sGyC7ljbSq8SyBMwTt01Ke1s4X24ZnNhbsWUyiCZw/IvnlxOEXuiEFBU9jkHVeYpp8QfV7
YiUfg7WAWw+y5psjsLyVQFYUAYQw4A+usdjgern0I6Xa+chshNhiEmoHjNr7QM+/nLo6jAXuzLRV
TORpj6XH3ZPslFeZbvXrvtUPcqkW4VB10mPtoaQVELXnFtTxM/ChJydkZMoKv43Z37A5unOPtEH5
SB/jt8UUjG2l9RbQnVosrFEkijou7whMx0hon5HPSF6mclsmzMycbmm446ppg72vE2TGH8Oipq1M
aT7ULQwOlwgFA0awLQVz/frXPMjveG5eMml5c8CM0hleG9/au/n4K/Ixcxn1dNEi81Mbq6d5oMs5
jr563bjbM9wNtz/MSf7Rp0YGzhH9SCX5puvSn6NWLly78ctooWsK8i8O3wMHlasUyKYcEw54rSkK
CYwXguyHqUwOAehXtyH+ULYfRaWeB04BQxFvsR4e0iLZNz00oIUqFGq7LKN1ySbggihH04lm8oUy
Hk5KI16TGflyQhfIHO1orR3ZyDbpq7IK3qPf3G1OIXoPOovEJlEv0Sz2z09k4IfwILOvAhy9VtcX
sx54sOq0NM/DxE0lp0vRVp/YMkC8TIdiUMgqY/46Klhh7ZJvTtiXtQRI8GJ/T/KQaz5XOFbWlXKy
/SR3o+F81YDPZI87LzbYPxY5ucoyv0GZOmnmQyq9ViONxd9eJO2DyzVFAzqwF+CALVSlgS82wTSj
/C0N7PwBJjquwAyk6D3zQA4Xq3Fx5lZ106zqjr11qLSnPOQUBIL9NTFfkgSenkL/KHj5jAbdUruA
GDrSxZtwjEowB2uSrKYzf4RL2EP55nwwY0j4GGv5QsPfDTPlVtkTt6d76JzOwzMY02+X65eq+Ibb
5TFJw/pKw0zeOdre6u4VOIUDmEcILUu/eDJ5cli+ke7euPiwU9p5D60bXvykCTmV4zMlNuhpUXTL
ep+NKWJOjm9jG2ksvYaibJVcxq7udfMAcLZeA576BMX0Ax/pqo6IOkJqIuuw+ObwNzsToU7E01PK
aCLc40nFR6r7OWfFYEMqItppNbKULLnrwIKsBfn51QyMzXMIL7NBhg8bAcsASF5MZ43bSqQV+Z+M
jrfUIJ5ml/IgF4zQmHVsPBmr02v20wqDAS9vlawzQoQal/5KUa61dmzyDCJS1nlMduYIDk1ogNEU
1b2ZfaRBmT1Qx0C5Vy+Bwac8XC1lkBr+VUHGe3FCJgQ13gmx2NyAnBk4m9WAYTHIt2mgpyzX9dbo
+nrlR4I9hoEuaUovzNlp5X1sbhsR3SGwFcjl+HeCCvGzwlzv1gGMUT8MKact93VPokTd5u4XWC5K
qObC4SkHYVGFBoYKSrOHvn+ehO5SOXmfS6J4jY0kodtu6IVxvErypVwKjn+SFoD3ymQEHFthgxs7
bSPbpGF6j0ve9PPXCRWuDoJnCgCWrFr0llCJBDRC3noWLbDUYhdZ7oNeyWcDqieWsTC6WHUo6GnC
gNz26l42cX2YQnr8uqT/rMPgubV8DkMNQUNyPLRSidrTm+aJQJfDauDaGxtfe77iMAnuisSPgwK0
wuWDXxqhflvP3J2M0qmakjRrmGboPsi82SqD3doEYAVIkX4Go7bwisQegxV7FMf5ncNMW+esVdYM
UqevrH1YFRN9nm/1pJXAWKwVWWqq03KgTGnUeHrWekTK1nT/vLLBrdd2aSdHgSbCDiT9BQeDBlzx
AhChOiQuhzDlksnUgxlsZGZxXRP070NqomGIkABotqbCyKImcvr5UG60zP9ZdhQpDoYIV73JZLqc
KORO+bUJnsVN1b+i9hPa7b7jZjqOZvY1tP2mEYByZs36kFZ+mwMIqwWB3x5gUtzP73lDoTpoy6fR
5k3pj45NhcWIql9jv47kD2EPTxiu1AbSte6VCkEhAFOp5TOOVoK1ZLyycrSgUAx81IFFldSkY7Am
vivzFH54szfsjhsf0K9sJwM32bqpn3wknWhk4bZjDnC6aI/Z4D9qvv0ExurGtgDpf3Y9ZMxkpS+4
Iu5xl0Zizpq4z90EQYE5xH2qJd4RGy2dmqOfIT8Mleh3Nn2pqb7Yui82WHgyJnflXUSQ1GI23xLK
fnwts/pHPbRcsemHYrtrjeM5AtaA/rsuNSLuihwoq3L/kCxnA3P22M5c2uzNGpkchpSWcjaqvue0
55iScUpB7jJ3id49gs97Y7roZY25qYV91Nzu98xH0iv57YxpvdFLfstA+J5rLzJ/mgQtRJJ9ZcZm
DNzHYsJ8jDdwbbvDWegE/2hP9rLeeqzVpoW6Stwn8WwruOC4/dHYiVcXzSu7PLmNOufa4UbRLHJ+
NafWlW6kz33XvhMeOC6/q1bQD+jjZMe6a833ikQKEwsOW+PR4NkaEQ2ld/0UZLeKhLkrpodBJ0HY
NZvW31lz/y6EfeabdId0IyaciLRHNMpmn8LqY3oT9WCCJXI1sjOpC+URwdnW7XI+gXBBiRlHnXKi
4oSlMsqMJ2ean6Mmf8fms27NeDPaYNKs8mQOxUsq8beXuFnGA1EmD187U3L3pgYIP3xfnYagm8U3
/skrOXS9sB79tvkxlKhacwwKxOo4a48DXTMSO5W/hzu8N6eIcrSUAECd8WSUaOulWRNTmKpHyjnf
Kqfm4254Aog7ThbykMDjrPnBiuE/m8WWcfZHrMxmVcTVY+M+5oZ1rabwQBhua4XkbdgWr4ZKvUYd
1RMKF3eXX6q6o3gr0Z7HHHisOzzGMUqVZrsMa2iSwAQZv47a+MVUcZ1mTbsu2+DB7JK77uTY4dN+
P7b1SabMDRoNxkeCYbrs5Q3y2zbuwq8iZeAaAhpEJiOUAch2MOqemF0rSNCKG0Xo8gfC1gnfC9QR
ugndPt7rbrDL6RIsOCVn82ZgeZTdQ4CzreUa0YzpEkljF8UhOdLwmYgGgyhzO7fkrZpy7/sazM8a
GhhTF1gPfklu1TdoYPVxeqvuyUcEbjXOtG6+GyXYZxbFsyhoNY/yp+XCb7X4Z5GievBMK/orvOd1
b1ab2rTfgWqcas29pgn9Y63zwqD9nYAnnmMaAUcy8lalvxnU6hGr/p0TIeBh3TxO3PJM7wO+nH7Q
1oORn9h6nKteHmAs7rLGoKbNfxaoDyX7F8yZ1zGKrgSEfjK+/mhGHLkxvIlQZDgif+UyJ7NHVTvw
opqNi8aK6rTa52w0X12GP1c4L02I7o4Y8ZW31vOUWJ6miYPVVq/MMX8sRr7O/6Er/1HOze+kCl/y
PNkmKnlk5nwYMmJsFCI7+Ctc8I96v9OK6tkKKSIAnE1i+1PozIEt8ykPIi9S3S9kmP3cUjeQkOnT
73XafGTc9SDVzl0Yv0N5+RhazV4H0tz0ib1PsuxhZgQLfhN5U9TbCrgiM1Pq6NxjaMcbnjEHxwpe
hGk8FHwnpuN88V7hCoR0pNeYrV50JmkWz8/KyB7i8Zn50jdc/GsVQBFMkx9pyTDOjgl5BWd6JgGw
4znR8stsylMNxCzqEwya/Ulp3bvJTWWB9bcmA4cVM9MEL10TfeSZOOKcRM/jgNuxmHCDvSlNnRX+
NH3JMdjV0tl9BWy4N3uGKXo73My5vA2iPtJPftUyA/mZ56UTHBscuJ0xEI0en2qeKRiNA5D8YL2m
2WsLLm1WT0WSdHK4PTPx0JWcn+6UC0LGX0PpINTbtSerWE5fde2lR322byApaMZTmF/cfIJvwMXi
i+zBB3rs19sQOsIqQr9indGQShpgAH6OaJWniHQmHdh+uYVPjvH/Jvt077b5M+ZEbNMT8TwFyrmo
vFYvb7DqvM5+MuPhoGiixCZz8QPxDnrK3GUjEpA9PdnWosYMHUpafZt7eYknQZlt9WnSThbU5S7M
5rPPFJX6vyuW4h9ZF91BDLlh6K+oEHmbnB++Ox1GNf4qtJJJiiGubZPc/bUzjy+DQXdjB8GmOQ9N
8x7K6QMmg5cl7muI6xPa4yqVAAUnEV0kKjhjkV2pA1XSSBahU9Fz0IpNpAX7xLYzRmNMNvDFQMI/
DS5aXMYwOikuMSANn9otYtS+B42Wg1lJF/AIYhXPjaCKMF8IOHQnySdDW+J2tvHCdOvi5oLUun3k
jLMnAPcKprBm5hvw24FGIz+U4IRyo+byQ3hS8oE97zdo4ZNvOOSwpu1o3CzoOUVaw1AACBm9NUP9
ZFGb6rKNYDqAXB4CoQs511E3poUI1Mr1LEP+Xv7dZLIeddM9hTACQwNduAbIslr+wUwaT3amok0U
uqQKursb5keOHQDXohdBF1HbF682HWHzRRnEQ/0R+3ET9rtUOSeYv816+SFALm+dHXDci75FE8IZ
yqznQpSPXbi1aRgGs1TkTw6WEtnNmyRzP6HqEdYz1V2fZ57kBMU4wNG+FaMMEwlurPnVnLtdTNtw
qTW7JnLWFqldpdWI3Gx22nklEJibRLtgiwejSdPJQPVLbfc317eQCeXBH5rbpNmXCdh5QE9RPJsH
+d53iNgTuBvygBFNuk5HfOAjWKTMofiOB+cTtfVgQe9EcycobX9W7gsjmn1Adt2XDol+H9QQTXuO
3vyEJXj3M2pnu/Dg5Cg4HT5wg1EOXe8bgu439k3JDglv3U32j5xpGhHB+ZampImSgY8y6aQ389Ra
22S8NjZj1XXcZlgXsA0wgcrXkoQPzwrxsSyZQTO+W1mVY9OnA0FrbiBgTdBs0HnJAbmC5RHXxEVN
4b5lP3EEK/XH0/h/9s//YP8UprWYsv93++d1qU/6r83PpGj/h/nzHy/8h/nTtf6mLJzPtjCkSc2S
hflykfboZDJ0iZGTdm0UbwZrro47+h/uT+n+TYdZRI8iWx+8mf/k/pTqb66JjPj/2DuP5bqxLIv+
SkfNkQFvOqInzxt6UpTECUKiKHjv8fW97n2qBJOt7Oqa9wQBj/dg7z1nn7VRx+sIw1VD+3fUn4ib
/yqGN13PQX5qGzq/0HJF0ABl9DtPJiwUyobsin5l0OakOFUO0jYyqDA05n2kOvpeF4Wksi71Up67
TMuZCDEzXoi5vZG1sVNtUGts1aeel82xmD0lWaW1D8VhwG6NXhNEpbRIKc1yNJxfasyAdiOlS53I
gcrBMLhqdoiM3juSnDeEWUhQo128FKnJaQuhmAGXfN8FKNiE4Q7Jjoe8h29EJvg5LdwXzN0e1CBV
D3l/M5bazBMTbfmuW0e/v00of4MfQHvfrspPTTA/ZerQXQ3wrwDUbj0KmiiQSMpdHLqgkgKX9LTp
3lNaRiA5hMcwC5YvOe3KmyhtaIpuK3CerUazIZiqQjywvcDVvBoFPpGkE3jH21+QAT2Aq7uf1PZz
alUOihXyXAbUid6dg7UDB25PGAqdKiqlCgE8eUfvpz1S0EQNNha0BTNcbZWX7bVHFMzNBj5wFqr4
2fpcZdMt4dB7zYherJIqqHTI7nMsa3LdTw+z+kAiuICG9wI1FYi+CZkZwdEqwysJsWt73YbN59EK
T6awsBvJH1oZoaVkGHnvBnyU0N17lO+OECkKfAiG/KEg4rn2C62mxp6OCkU1bf5SBsK6FwL4OqH2
cmVoMyDz+mvpuk9QBx6pkLlzGwdlrPYMEZLUxhAfvMy+9jSf8x5TnVLdU0LDG7Wmo9yv57E8D0Md
b8Kg+lG10GZgsv5wzdUIHHpF83mb2vkRJOfrMDSvrkH5TIZlU5DsQypCqaM8+Y1F1jvaESPeGWoE
QgsaV+JAMlHpfjUgZxA7Wf62MKufOqBXMCfzvA87sk7BvefoNHk0kMtcrbR8yvqBGuicIEEYWj+z
gOBHbJ/jNiAJ4/BVsUUbYeZPU4K18VIa9JPTcePV4Us0VHBdnWLa1Tq1ZkRPoyqFcwp2q7TSFEgU
rJL8y6AaGBuXWL5oggs4W8Wj9hljMMhZWuatetPeURp+ZaBrFvcTDZsDCivczUmxpGpD/QKplSg9
5oNyCw5y04u4jWPf6v1Emdds9fSEFQLdMNSaZPoxa+NNCjuQGH5827mquqe/E647iy217L5GHraC
7/Fca/5nI/du2s7GFl2dtignIHBmHf3EUv9htuqdgmqhhXFVJVi6l258gOiWrE30JNwQGnVf5Sdr
sH90hcAM0ZBWemS9FNk8IlKb6avFR28eb2nh0/UZgP7o4I2VfhCJGWLqjXmXOwDyq9S/sdKK0ETy
uaI0do0xbW005lqdjL1Gk69226cBF+516mWoC7mTbZ0GBGimZ7qtpNrXma3UtFFiBIdlfKgfBxwg
0tYhRhCoOEBYEHgr8gqJjVTPgqs2Guc5RfLUrWmCozAlwO0mOhqLcvrJAb5mkXmnhMTMQQV8N7Px
qPbZFuHyI6W93xkn9DPYB1dRPOC5/N5jyQd/Z/gxUvvgIfRJl+2HHqFlIf5PY2HTalB7wkOaUL1o
UuFjAYbPphDXVPphVIn2+Gn9jFsFG+ibHHlSW6sPXkB2GokVyLbYuOvC6xRC/goTs3vbiJ4H1OtK
43tkfrrjoAwkSIvhDoz3A9mnlK8Et1f80hsuMKXG/tm4WBnPbVKuAmU826n66MXczLpFB9hphzfV
uqGFfhgD9xb84htWegDM0+GhNWq0Cnn7pBUG9nCTTuxrzgnSNkBLZj4pYeeDF+9fG6N4UMsegCY/
ErgGiRrq6FuF6kqqbqg0uwsBRA3CPsTBgVcZ60/aQKdRNz8VMOcbc3YhhdPpowCnT1WspxEZYuWt
6fnTAOjUjOKfY5Cf4ZvtFL1st13A16RF5AQvCI6nB16coIRGCzwGc6IXN0oV2fzBft10+SeV3euu
E1PfTccsMdQDqO5t7WOHMK+9VzvmXdGFd7Frvc6TCZondNlJFF17CFO2Vs77b54RPrezeRMhUApQ
6Cex+dmP1DcH/5qiMIl/z2a3Bf9+5etExEeq4ibNXyMFu4v87gyYY2tiL8BvKtcqks9eJ35Ial0N
HlQ/wSkaHKhxHJPszhRuZa6j8B0srW3deaeoIFXTakRu8vu0T9+C2MAKp4GS2lNOZYzqhuqwu77S
ULPydI2ESg3FiHHUC6meJpI4WNPKb4lqxxiNU425MZQXu6EILWm8Q+Xiex0gc0ySHM6l4UBf9F/7
HEOZRiPKk1PNpwfP4xg9BO60LnoCnG1XGThIpylsJPVL7rfuzjLoPCguHb3KKOBf90edTsMIexLJ
PdIrf205vOTJbG1Ce9ir1oxEBolIBbi98MmVAgmlj25eqznKz7hN9gPakXLQUFg6n8cRA1Nxt0NZ
pXzCRXUQxBOKEv0rxmJIIhvje2bU9z2A2yCK9172JQ/VgzONb97YbpXMuaZ24lOpWY850T96ft3X
2PGJ3bnDqZlp+XdwdwuleagCOty8GsgqHbTGxT1uBIJU6A/mHJ5drw1X5CvRAyekPew7OHH+GojR
6OaUYXi7pky+mQPBBTuKn8uZG5FoMky17NwopPcc2JYA/6n9KJxqXxDtJxiGlUZucd/0BWwUH2xu
N88h9uUVWjlIu5QqA6ojsrrK/QmeeoTeuVD5unGHGCa9SsLedmmebNU89QB5IcnOn7wxO9cDaN/Y
+xppfXSMZ/tHmOh726lSrNCU70i83HVp3Vpx6B2HxLhu0eismip9aZFq74sy3ruNAfVwwE8QUtRu
CKp0b9IfPkeWTqIWAkYZ5U92ySNOx+YbtT9P+cQrp66rN2NqEgion4xE9bZxSZAwT1PhTYQnTaHw
OBifip7HlVDGs0PtDzY6EZUjOLb4n5OESnMrrL+iC8Nwuig3QRE/2Jn/lmMWuKVAg08QppD19Nlu
QW1EJp7FKgRgZSAikI3fjbLEaztQb0rjO/Ul+JylT5qHQs35mt2QGKItgCoOVB5vxMxsnlzTBPOR
qZ8VIMUro+dO8NVgh8ICj8zC/TyWBWlDjbxB31IL0KKeMwk+dB1gP3wV8f7uHzW3fIXtbnjqy2C5
P/AL4vFphitgqTo66/h6gpWgF8Un3wsFA1e9I/enrmLM1imGqVd6i5YE38aNkoxkA93gFvVrZ8JR
VCPaR0nwNYUiH1dw8JL5JjTih1aPbzRfvXYm9Hl5pp4NYFhtg2HFjL9go2MlYofj85R7LTcZCXjX
eMkVyicstA9amj52KS5ZGv+xGX2ySMoui4e7oQg+W4hYEY+HZ6syeO8C+uD1h67efFJ0OtYKiNDa
EzrRaPxixbPPy6skNuVSXY07yWqykSIPpFmAU9wWlj7QB957EHrS5EeuabBy5lOQOXy03Ok1hi6E
sRIFXE5OOfkE2LGxzrTIFTylQAsUO/GcV4NP4J7iIJewFVKk6Jp4MpnW0AK1398XBtmtGNNn6BDp
A4o+jg1UhUcnn8lV+d8CE3GuO9NMyX2DFBf4J7MpPidaAeCzAktmPsQKGuw0Db/RC//ihP0PpMNv
GGtsaGl/j4TepVQ5V0QQHjqFEEzaQVvzSAebbXwAL/JApcN+soYrrfbP1A766ymoXyD1IEwCdxIV
gMOoF4/jQxw5X/SYHE5V/QxbPrGTlr4MuqikdQ8tmgBB47jXutJbu7X7GraYgKn5cK2pya2n9QL0
iEAyJVJCYnY7Q2XWCzRpwxsxRHcdDDXKdDsj0ooob1IrPv/do1m4343Yx/wgdfe8cEFQrSigJdmq
mrT/uwY+lDu+8sJ5MEILkMj9gAY4CYZ1jlDIL0Jw8lEMJCyp7hF8emsDlsAhpFLDij+NZv40BQGf
/7WPzRWKZ0Q1yeBpKAnRq0IqONMg2NWdZa0qi/yKi6S56PTbOXRuB1x/9LJESVGB1a5gU7aNvcbm
e9fr3VVVDI/gIcI1iluwqPrGpejQDKaHxkitQ91Vd9OgPQML+uqXMWAEW3he8YC5sH9tfIzwE+Xm
HfD2IVTeRzxTbWL/mBoNhwF3X4/UKiRzdBXmvKEq7xkHg2BXNIiqjUhV16pj3tZGtE5a7Tlxwq3t
WntS6fgeDNkhdrLz6D/Fg4kLKdblq85Eu2bHfAAjZGFKdI2/bUgNDvRooxhJBvGOgh3mrvyv/qBR
m0J4VwvQ+4RPigotLHdQCUkVpY3WfEDP7aOGMszw2fX7dTE4NyXnNSgFTTF963QVxWl/BbvO1Pu3
CF8Q5LlfKBH93oX2c2DS3vawQ3LVO7N0flYJliSi3smJyv0YlmRFaSFhdmitNesV8KFw2Lqqo1vw
Qy3Yp2LvFmR88QnUjO5Q6TQWxiwF+UPmZBvZOHwEBQStCkRNDEEuEWAxEpQIKpz0W1bRiZxxNqbH
F34N61uY0RZlJXzmPSW8aqPkQZ+NZutN4VvsmrsueLL47un29rUjJngazcg55OSdQsEXkwMsTwgz
yNG4JeljU9CEWoDFWVbtw5J7fZyzCcUi8HmoVTOa1Co/STW2F9yGUTUc27yHjVWWP+R26YgFZllX
MJ/R//3adyEOn/tevKU4IbgcT84bS52YpjIiyu3xOJV7cEXQo++JF5PRQwen6vU3X8yTA8qc9h1e
pz3FVwL3UA1Qx9Amp9Di3AaJCr8dRjQhBdI6L/2A8NVrQqAPthlnuMo2j5D38pOduLdD14+7+RKM
GaLkaKGvbAW8LBXosRbuF95i//y3ufhfloVOUbUgQrYiFiPHSs3lYHLUI3F4skLdPxjctNik5kh7
TI+EghwVg0LBFzVR9pUGBTxPhwS2ovhvKUlBMBHLqNzamdxo5qk18tNlVCSq7dyODvJ4Y9OMax/O
TZt8nkf9JM/c5SxFaN0KKwX/KS6mPCt4kJabpsV/Qc6T519uIcfkvMvtIKflwEhF2SZeuBXMrXbo
HuSFj5yWCytPzXI3XAT640DvE235Rp4K+SP1vub8tAFmGaBNsJqwkGxBm3GbNLycXzN3KEpWTGOX
eb7FXUcIJEcIYyAVn4t50+rTAy/YHMU0A8igzh7N/C4IKi6rSh+I4pems4XSrfgfB373G+Sokxr5
SgOddlnzcvWiECF63hv6ZhQ3RyhQT12NU7BN9n98SNOE4mdxbUbCfagTlqcG6xg0ZfLkfTyDFNnc
FBHE85mcVphTN4Nx3YvS4US8nGEekZPu4OMzibtKnrVC7e8orOl38rfA8LtNbfBgpWrBEm0yHvRB
V3aXVcVzJbeUe/zbeV4n0NB8bjbyTujjlFhC4RP/4ebQSdccTMQ2y+0jVrBxDdqHJs3iMpgO8g4e
O2s44KC9nrtqmzuEpXxXPGl/e1y7SDGjM8u1h6PNSh5bHlL+2jm+dmm60TQs7Pp4uZPE2Zd3kpxc
5hWOuRVvJEufHQrfqmEXOumdEwD2Xcn15WB5Wt/dopdRuXwmDHrwRBxEnOzLJi2Sa+W5bfLd5arm
VdDs9aA+Lk+4/HtyEzlPTgbiLlSxemgw9NyHTkSRJW8EU97sco1l+4+3oJyWV02OXbaR05fRD8vl
5Id5l9u2rGz716unyGhFWamJ2g0pWqofNGgqa2DE9uX86J4F3UcHkI+xRQwE37UaekPinh5s3dna
zi0uGvdOnBCudPEUpBmooqJEa4/f0mGoMbDpzfJErPE+z85FM+Ln7ulUkheJWh8MTLDKSukOCiWk
JzkovKI91RpFnGs57aSuntLao/zPoSCd1pivrd28D4mCViyR6/9+NHfJvA6u/pjg0XlMydIDRDgP
YuBHgxD6y1GdWva1HMVKrD5ENWA5YxzIzFMfeJYLyP1BcHWpPMt4Q2fi8ZEDT3w2lsll3miMnGK5
+DIqF7nytl/W/1+WL3uORgeiTq3H4xWGSvNu2fzd7i6jjvg57+ZeDv1uxvIDl738bt5ydLl0tK2X
3AcGsTcaa/th4bL95XC6uDk+7H6uc5ypMJe97G45OR/We/dTl920hMBAEtKXWg4Vc3Npqfo1xHKL
RiMAUhBJf46OUVed9GzyoC6gE/kz/SJtxOVAzpNjMi8jJ5sR1aGvKnu1i5DNe4IXWmFAdRlMcmaQ
GIQcR3R0BM35jITiG8uP4eW/TCdZaa8JVNEIle/9XDZjxACPH957ktMKHaPeUQVwLzMzFtIDvnai
2aDygdtaDZ0akLC81uaYmIZgncoV3aGKT+Mlp1PJJkSb9MHBTFz0JyoZIaDOoYpihE9RIAbwnSEL
5vZBIhJT0wcDK4mGclrW9MtJSjFfMnIH1PP1ZKvEQyvHaEkgbptrIpUR+k8kGTC1Onrmda6C/oOi
uJGu9K5aNSfJ1JRjH+bVterQC6WerIEGfWq14ddgCIr6dJkXqyPkdJCrs4kMmxXgnpr7ENWovJ4S
jivHJCt3mRcNOveARf5+muL82NQNrV/LcnGMnzG+vaTf5LRd689oD/2tTK/JbFtEZgRvGnGZl+zb
hFkmkoaQiLFo11ViIMfklf4wzxDtR/o+r7H8vF8ycJdxeaH7nJha63preTnlJV4ycrb8FF2mZfty
pumVt9VBJuMitUCIIEcnHBIgwWJ5e0qi6q2PynIrr6CpYOb67orKmXGOM65CW7WDRgUIN6ybvc1b
XonDio8N1xYJMvoUOR1MMaYAWfoJK7bqlPZtMZzLIm6Pk/0Vj/P65Cnq+8Hv5hGBOShRo+0lnBNc
QYMRIoM2JwzQwPXYLvMmKFCnOCC67Km+uampZzrN0Xcj8MojMUicopv+i6XNPIPyOkHv4xLJUeqi
PsFRCXda03CvL1dCXpjl6oTwC9aKM03CLZaG/Z8DR7yclkn5ZHqtXQCkSd7kZZAX6HeXqhPXB/1x
eQgId8mLUtr4X5WZvZdP2uUSySfPjXtrnU+ASiQWuRcR9cmZDgAKUxT4elyfROv8aCEYMiSSNErK
V59MwnYQpy3QOO2pa/eUaYrpy6gXOP1aDek/y1OoivN4Od9iTE5qJsxbjfIL+bREMUz7JnE/yxek
fGI8MKKg5cUL8vIsFXZEMSbxs9IlNW1n7rg2uPprXdA+QgVMtJo6Pr0iPTmMOTW/eUigWS6dxZvC
z6kNtefyWd5LkiGLQx/2yeJWk5NyTM6zFIXEAw0IeaeF4jQoYh//L63I26id/qW0QqoM/hdpxdvw
H9dvY/Ra/OM/3uQejz/+6x/o+4Q44ZewAgkEGgnTtgzPUG2b6t53wgrkE5bhmODnTNPR7UVYYThi
I1hXbHVhbi1YLe0P0FhYKBsUq6nINdx/R1iBMv+vRDnVQ72BosIyLcpD6AZ/oGpVsZnOA8rwqwaI
UFDZlPIaCOP31PtdxfKJka+rEHcQ3Gu9hiAhNBkF/TyiKmjcVWi9mtSYbfHxK4Z6PDUkQC4Dw4zG
k6+7JhmK6SXT9OpkUDp48vIKaLAczV2v13CsZm7n5/VluZxMHOIpCrTqy1upEF+U0qju8JIZdsvr
6fLiktOl5+THKPvhyl6+eDGRhqbH/ueYnOwyI9hOGna+vmjdzaILIl9bgK1pS8hRUmHlKs+gkl4+
L+JNtbzM5ItLLkDFvw5FNGZpHsj32DKwsGPed9hfyjYBfKLiJAeRYCAP2GXtINNfyVmlb4HGDiAz
V4jj+TbJF4MtP0d9UTykGjmxy2fm3RfH6eAsJOODVdbUoBviiyNfEnIgJ2PBm9Yi5WetuB3OKqBK
V3NDafnE23I8O26xSUEmUNDkw4Lqf2AUSX4caZw9Q0ZvvAy9RXdbx+QMJvSvLu+xlQMKfVXz9din
Y//kYzSCclM9aG721IVaCPu8vhm0xNpPTrVVyzi4C9d2hfB6zqkJNsUY8cFi32vaNz9BgG8o0ZaM
DpZ9VCGvMIfM6JzPKW/dVZw2wqSeayWvTWxXn1LI3Dgu5Lr5LK9fMNOKShoTr4k7sxhwySJ1ApQH
QwW46xPhWNV+w6Sl2do+1FU+v91JjoH2/DW2zDNKyL+rZVqus0wu28l5uDSAmq+IB9VTVx6W9f7F
bj4ulrsNdIGnl6OX5cm5nnmpL8e05I9bppfj/fvz6tIToU0KMuS2cpDVAB2WyWVenyK+USxvVziI
XDmJy2m5nIJl+sNiOTnmMQmgrmk3cjIctHJfN/4pFaEkiJC/BvmfkxS80R1YpuU6cGYJ1Mlt5JLL
SnKRnDZpW08tws5Qp2D1d7v9MG85fDmBvv/tJss6y6+hRUk6GI0uTF5+u1zwu/WWwylB5+GD6F0t
s5ZNl3nLf1vmJY1+W9v2xB0uzgl9l08IigKE0nSolIJB2RSkDjuIe6dax1EHpedfR0HDIoybgtu4
0yhTs6sGZqEWaGtbwWdL7mPZ24dJua/EkW1GcTCPhy0ltcnoRPHkoRV8YHG8320n5102luvIH3LZ
wzK9bP1hHmYr+jGp1eI4DGF/Kv0XcztkAhyPT9wJVf+ICEZMR6k9zrj5/nUU80WCyJRj0+r7sAhf
3syIKG0nWHSJTE05YvUIlNAloiqjUvWlQ7isFMiQq1wmI0FLpEtOdgDfd7CsbmLRgU7FwBX9Jjlo
NODUK02BGjtPzb2cJ9eTYxZV6mik/9xEbrxMLrsZRFNTToYCZkLGmjigODtZXvUnOSYHFgmOdeWi
c3i3oG2sTZTgo9BpSXviDf1+8Lt5RNVIBAYrGQKUgVA5JsPAciyZxXMjlwTaeCjNHnc46BvIedBF
nybgxjtIWDcfV75sJ+cq8rZuMUOOdcpQwe4BkBMDoIr8egzV1m0Ii8UWHzc5iERLV47JBVoCg3hV
Fp9VyJ9HcHHNSQ50B/zHKheNdssLvoziVBnNjIagMZRToFa0vl0QxahNkbsNvJwkz0aibJaBnBcW
1nekGxpl1dAKR8efT70Y5Bb/F8b9sRG9rgTK1EmOkcVB/1aUx0kgKyS3gszTtLc7+xSq2UDdcU8N
CZ5OD7Vf4NkQgz+Q11xe30lc5NSfuWHkzE7eO9SHZacUgVcQsb2B3j/JbbKS7UBZqDwT8sSgBYck
njt7f0Y04XWeeZJjoVX/Gpvsjh5aV0T4neQTri1CN6vPJh1fWoDEOMaa6RD4+WCqiDdJXlKfionM
aM7DIyeqOIFwRq1fOg6Cr5p6PmxbA3w78EqiKBkiu0JtcDNHoNiyTtlGLpzAEdkPHZ0ZxLkiQOwE
AUzZ7UxEvEdOy7TPZaaclkvkAH8HOqilnoLGL0Yf3Y6YXpa/W0nuRE6nwqlH19vryy5nWoZIKmOk
iorx6Gr4V4xQEWYyobxOoCL/GoxQePxyICKWHXAAt466WC4Hhujry7HGiIkEyGm55bJOK2MEH1Zf
1qntCoP4WfXXdlQW1AMxmGUwTI5ylxGjKEVz97fLJ/gGuFy7WBf9dR259v9hnlzlchS5CaFbgP5B
vV0OJ8eWv9qP1NebU+at5Z+SZ2v5ux8m5R8ls2bN9634KiwDTXyElslAfEGAUVJw0Po7ox5tbljx
aSnk12xZUY6NaOCwjPpzm2XxZbcR+SRUzf88oJwJc4vdfTisXOdv59mE+JA5GzsbaC9m29zpctAG
Nbv6OCqn4QT8Wunj4sayuJR/v/zdTj+u+m76Mvpu3+BCeepg51x2/T+Wy1XnqCiOjfbj3TF+P/r7
Iy0/Opm0p8krMeUQJ+PdPpZV3u1CrvRxWs58t/ll+btdgVMzG8K5IKT0d4P0z8msiLdmpUwHucYy
f9nAMVVfoFpellm+2eon3UozYy1H5ZIudbXLIYqJzmEW7Sdaric5GInZnmYxQP+IdkKOyplyMe4g
xI+WNeVYmOL7A821WsXLYrsTnWW5/N3u9DxrTvpQlirBIEbl8suR5HRcz08ztf67pus8bbtsLsfe
7XP5SXLvcjGX+0HR8nanZcSPegKz8llZngg5SZk9dpyX58LuY5Lyy1pqhgLfj2iF8DklMidTaKFs
AQ2ik7wM3JyaLi/vVLDblcmnyNMIQBbtr4HSz+SR5DTQG4v4nFjkvdWdFZ1GT4RXsUvj5S+aZ6No
mC2T2biL45PlikysCNQhUXyhsUMEYTIUctUdHA3zh8+HPC2qPbVvEIa1xwBn+VPR9V8cQFTnCPjD
rtVMCitMD6Yet23Cbgrv7LVGtl1ikbIPv/Tw5wgIsRnwWVG6PD6rWJnW0N0ObZgYJ9vgYw5DEiVv
jORfRQZt2p9S/otFIW1jtohdaYRx72hUQGxdu1vjhr2J6+R26bvKUITsxWajhRusjZOTN/Ta/wfs
LuG1fxWw0zSPGNrfB+yuo9cwCr7lfwnXXTb6Fa5z9T8oR4dxYHo2UHtRtvTPOihP/cNUXYoQ4f3a
6qVE6p91UO4fIJhV3bM9w8bdSeNXUEnThv/1D1P7g6gaumLX1BwMJhzr3wnXEZH7a7iOWirNAEmE
UTmlBqZqcKT3ZVCAA0fghI12pkD8sa2r4tqfe+tUGBjfUp6BvqkmRVWEaMZbBA56NN/WFNWfvVm7
kVOdVrinLPXup7Q277Mw+1IV83CWU9YIskzRQny9yoConvqW6819oSgmGrLaWM9ameLNDoJeH+wt
ZSfZOUhsKukrSIFKRmX+ZGGCaVR59TCO/dcyTeyzY/cP5JCQfApIvh/PUIRGlTehgwt6ASeOc33X
UN7+kDt2tLOJQAoaBMrBusvAuMbjAS1Pc2siIr3x1X2mB8G9ZmHCMwmlY2Q1COHo8nyjVhxybi9w
n70KQ1nLH/E9RYDo43QqLTtaAP8rzzHM+5mc5Nrx7TustpTHDBMiw2rU+7E3awTACj+6erWLYKAG
1RxAIGDiGlPNWYB6eQHLjZKio/jIiS1qVDIbzoE+nltgX2gsKR+YYrWnLp/MRuV6V243IqgMk4x6
LmXGB43+aGsIJfqEI7dG0c/a1OLwyjX7W/z61nXeTketVfqboht3pRnkb5PWOVfd0HiPLg6ana4T
OqMonbKYGAwoLjGboQbpQK0G1pVR01/Zrf1oQ0LdU5MRA4HV8tu8SNcJ9a9X9EMOBYWrlCSPpzw0
LEpoehfLxdC/iZ1NrwT1XaT/zGcNzwMvNsEVKwb1tJC9MKSy72wcFc4h1SbuoCbXmdM/zL7qPFiw
IibqV27MCloWBozuBoS7dU9p0b6HMXyN1PMlpfR027ZedabwnXK7CrZLiwN4TysczOfDgDQEKT35
k0mwvsfEsdY0d1A3ukEDbljburGo1JlUDcbaiJUTVkd7AOZULxm3nVYOl3fp6/ifwVtxd7Gy+Ytb
2wfHFaLTPGcurwTV1S2Lqsm/PnB8coYU/7P6PNgOH1YarJvM768McHArrYuuG5UKW8uIHjGz0455
1HwlJdxgP0HAC063v333wvrN79E1XRzxnecOv8hUNSDplGm6tseb4K+/SKGpW9K9Cs5eEA54mGXx
zrJKuo/lgPOlAEr12Jc3FXATt7OJu6sKDH3rXPcaojAY1fA2kNdWwIzTzL2rUhJYUeYHL4M5gBP2
UY1nw1eH64aHbhw8ea8ECqeNqXi4aXRxhqSSojZTS+x9HlNwHjfwPNtegefGFhghXiMYxTOQSry2
Y8PAxvQ68LxaCF+Go1EigTEdBTm31c23Dna/fZdhrT05x6pH2ZqXt1pq2uewNyKiVG26jutgvDHV
I1iv7DvNC2uj+oqzt5Xwujbn+CmAgzxpoXN2fGT/LkJ2nL81iqo1+zpRtODaRl281ksRqSrD9jqr
80d9Ul4GD62tWxtbq1afMXQ1rwqsEG1dMe/mGjmRT9bTovJ651Fs38bCGn4dFgm1z/GoYlAxPCCc
jA8hiC5ECOSDzXA8wtjPDv3wM/ONdl/F3Se0NzzckQYl0VAgCHnhzZSrPMag3s9BALgaWw3gsF+z
DD+saMitrZl67abNgDC6AMuKfLb3Sdd9duwRw+E2AdYy4DSfeSkUzZ56D6rF1mEbQjVq5u00Z2ez
yZW1NM2qE6O/F1LqBhUsP6k4hFNRb11YY3FM8MOqhvFqxLcdPVcOHqKrOsS/Gvrp/gfQHKTzIjTR
hvNa0wJzq5MVWasKvGxqPM99nR5cp2nOYeJSVGslR83iBuna+qvjamAvcd1YYVpn782wA1PSzgo9
F8zgS/hN61g8I7WlUPJZs7k/fe5DxMX9FFPdb6ILbyePwlXTyzYjVmQAq+NV6pXeFg11BaTTNM/6
PD3xn25nx3807Z5qDDPqr8EC3qQzKLK0G7Wb1AR61tGuJdOm0ppro3XsmdFO92sgvvpzX01QCXg6
qMvznZ1Tk+eqWzK2hdeeQ1U9FLg5Xlm+cx/acbKLByo73BQBc+V77hX28Le15sG7cD9VQvmVelNM
qYD/zfKmaE/Pel2XWrjXBhTJif+odApepsSzrs0SjmzmJQ8WGGEMPyCkFN7eG/tykxu1RtGO24N7
qbZF2TwhGB0fqPIi9cIXwG+UCXxAjJ36mB8V04ZAXVqPxqiZoMl2FBEbx8bQX1H9l6Cf+J9J5D8Z
pvNcWJgYKEa+h2YXbau4KK6melPiyqqBHQW0B8xzSvKbMq6VjQ/GbOvnEcrx3Fj3dsnjEFInF8fT
uHVCqjuAfFIAVAPkaDWP0rkM/80+yvcmTDzggfm6xehtl1FusYaduKnG2noM6rQ+VEqj4FpwT5uk
2ebUoG88Kgy3E+l0mvnFp6CfvptlVx9MI7iLa09dtZUa7aN6ehgjXBUqM33xFKpu5ZunmuuXUHWL
bR8q2Exb9XOfe5+azlJWWjln+zGH9TOI81DU1llF6bzBzOIAlFqHZ/nkdF8odojXlnaH2wTkNm10
VkEXtKvRaF3cYtot2vtDN2CrVoSkaMIUl5yhNF9LSFE3xms26wVthmzTIYk0Le3nEGXciw1lYU34
I0KMvvUQ5qD69u9Cuz5g4xYROxqifReFQGt5x5WJycNg0shA3nFVjn17ntrokI4VHoqahcxkqF+K
AbGnkq3tEjhfrbYvZUb1ae2asBgravjiXt8nU6yA/raA/osnVzen06Tb87YcsGX1h3xnZQ/AC51d
p1IXMY/WTTvkzk4+kcTE1+EUFjiR1GQVaFDVjVMfBPOumIvyvqcejJhlfVVOQL2qFiNdPhx2zehb
prvNDRzfHYQyBaBLeeMTP7/z1MC7c0ENrstgwNZh0KiCNLqrqdtU/LYV6Hl6V5X9Ek1UO1L6ljzY
k3I2ywnGEkWuRRGFVKuVwF2yjDIGyPBrms1PfoqrUV5mO/wgHSopNlUV6RsnVmII77l+7U8xoXyI
mJshVMJz4sZH2I3qOU8Gawe08Ocw8PyFbTJvTBeXgD433mzexodkdKutqcHrtRGI7FCjzxtaJRCA
fQuBeIAvndEFPxKPCvYKID8lX8VXhDfxqTa6e4ro23POy+SmTi2KyXCqQGrTalf0Ho6pOVrHVrVW
WtN62zxoQaJg11TkN4kaxccG9bORpacm1bFKFYZrrWmaO9tIvylzN+1M26B2e3YCFLfe9RSpNMhw
dLzqY4wrUbvxMbrNwxHFU0O9DcUxPCbknlez4BzkGaUNFETdDGpYXROWN9dNMHzrWlPfVC0PISah
+hag23SOXGwFeKft3B5oNW7TAwrWadg1fttsMjfkA2Fik1sZxHNRoER7U6mso1MD6hFOL1TyjT3V
KsO9Uvw3ZWe2G7eSbdsvIkAygt1r9q2U6ixbL4TbYN8Ee379GdQG7q0t17FxUIAgq6okZiYZsWKt
OceMMfUv/xoIWlrLJT+RrabYtGyxTxl+FWeezUPt9PG+QD7V5wr3iQZ5i6Q32FpqPCadHT7gMnaw
e+O3Dl/zCpLJ1INvbQFumyb+wjmxgy0k868ZkaCQ5VTHMJZjCeouXrcCL6XfqjBot2hbA5CJLLWd
SipUNjQnAh6lo9VNn0U+RxcbMwoSJNJfG+LvVNIQ74rd4xBprBFR9Ni2/s+UvMNzahsWEevWifb6
QNBoG1C3LNFJ1dr3PQtznvXM5SSHIo1/jspsbz0wV5ECPe1GN9+jmn9pKsvdxxJviBwxaw51M2/e
c/ZQ4MV38zDCCO+IdF0pMx62KnfwtNcGYbSEpIv0V2yK6hBF097kXpVMgh/AKt/1kFswyVrflZud
ndSv9wICkMFDxkO44ULH7bS8uYtILfMK45GtS0KbuMN9eDNZdg9AqwimHY0ZwmfmHeEqfvGyWp8x
HT/MUV08ouZjBxwBxJR5V1N3VpzCyDCNTZv4goTFQmQdlEsDv5KvyBkNlHhpPGgVeoAfXra3fNR6
1ZMmvYMxX5zfv3SF+aNMkiWWNOIAptV0hmCt0j4/Jx2T6onfADGgJ7ICI44xypB1mFdyGOvRYZJX
MCZynfLyzwFSx978iOcuxs65Rq4lcbLPkLfmuduQqs4dRujRCgQIUeVRPh4iYhZWiW/DxQzb+0xH
xQ74HakIFTZKG345kSpue5hzWDshlkSj7wf+p8BwXBXJIzPEeTXaEOnirvryflfmSk23foguqenc
B0t6clTjtW5Gp9qR//It4oQEUkeXwKxMewczDsSmnKodhK5Xm9PdGohHs6K6ZoAYw6/oC1d+5cq4
vLYaNoqaftO5xCIn/QTgMZui3SwGHCos/a3fgMjtKswtdnosg8HlGFptonGAHFyJ8lwuKRseNI19
GJXLnT4fAiP/hhaxuSPksfNcVjACB8y03gq0dsemdx9RaSRb38jOygi+j51tnoi9/Cnj8htHXHke
m9ojiJlzQ++Tb1/VDAZ1AmIzHdxdEIn0bZixok4OPj7b9NjkeJT5ubvXLeBUN+wAhhBbhI2ug1Zp
HwX2owuA7m/WRJWjJMa8yQZnVc3mKi4IoSjiAJplHNabPpIQBk1qKwcK6qZ0MZyW2NDRJ/kPofQU
O09AZlEDkMJ581nZ7obCIh+uIUoFj3hG1PEOO+wxI17rE6ZkHD0FgP1Ze+J+HN/wzGzFQ9m6/mHK
kUeVo30H75HGqHGwDKjfk5XXu1hTfrBXiNN3b8H4Zz1p6zIgCqLAdivsbj6iYGbLcNWXOvf1U9ra
T60/7buuzi5qGryL4M3acsC3N3aiFm1zQaSZSrCFS/mLTyU+kQRgbfJSRBvsEXK2hl3ZEW1lN+hk
nCh/6OrkE31cFwBy66yxoPIUBO5Mk4EFIMjrb9CExcXpQH010jtbaTLdtYe+KHxc5BlEiygQB1Mb
zYVYx2vZhemZC/sajrP3AAw233cz083cdswrwrd+l9bU1kre4MEFqxhX4NapebwFrIlPVLlP2QQu
39bHsWjvqAHSi+8MJHHBwLKwFmHymW4mjRwL7/YJmIhYR0WyYKcqzv/Z1ck1WBUnSDd5MJ6dWjpX
hEXNP9UcwBgP14+6ZqFn7hyXk4OhaR601O7b3GTC701NcDFTEIaJb53fv8xIjaRM78PIMrc6sedt
R9oeqFbz4BYcahN7+JHaPEm0wGMaKDBBnMh4HIquPA8aCVSztN3iaml8zUFGrUDzJtDemgOFdTTK
qT/rUvrA2JglGaMbneMxic/v39Vgd8I+zk4ght1NVVYGkveyvlCh+QdhWfcxWPxH+pPFvdPlnNBY
CNDclkB0+dkGYz+E0yS98aykt9GM9EZ0HB4rO915yq7u63QgiBCcgr3qrZFa1Igy8I8yPRc+mx2B
Os3aMufwpGHhrwe7bXxK9OT77CZI3owif6QBah2sCUqd3RI7TCxgXOce+U74Ors2v7TI+ziRugGQ
2sQnBYljRO+RC4ClwoBmUrxS6XZ7VAZhji3wWHJLwjdBJF5X8XRv5bMmaD2Myfut83NK70GJMX0k
fXpaYwIXaxTS46oIrLMPPPIeVE7wZIzirh+DJajGVfsYRM6zGgvnBClywM5kRs+s0vNlKtWPy4C7
8smsPe8pqklyZybiHqPJ0WvttTahHlMCFJYINlv0Z7Nk8GRr1kbCV2jr1m8luDc2M9AalduXII4W
pqEPB4QTOwThYIEzdsaarGDjmKY+XDVedCLSXanIJZm0fRW+tpbkc4o3yzpyGn4YqIVvmPbn1XsT
srLd9DzTythg9vpBPnhMOpyfEe7R38MImjBD3zh94SNPm5OVjHoVD+R3U7Iy8pULe6kxr1H9Mnt6
vmi6AVdtwHrzqNJqBxwAGe87qw7kpb62LQT7qLzE+IPXTMhamns2G6/Ok72m9No4ceydS4dw7yk4
dogkrj1hAnQJ04uHQWad+mm4HrsRSIEPALVSvCSL9EVMlXxSjd88FxQUBz2m7aHR853rQVwl3G24
5kSgrqUN1t5o5mb9HvNMGGe1MRu/3hSYluUSpbqe+/ARpqJ/SaXUh4wFnd0W4wLBjj+LPKjOzQBw
iPS3iJQey9jDx98sLOlzNjI1xngNoBUgzvn9iyxtmBfD8OT0tnfu4RNRUo7d4b0A8Q2Ge0rnG9ya
BL5aLX+c9MjSdtS6Kcxsg/KB9cKmE5NYm3keflZB8Th69XkoDEaIcflViaakeqjU1maH2uF27nCR
HxqaHivZC/+INz8/mAnz2X7u4x2otfoQJnddkzafAkDUujKv8DSDlyK/2m4ERd5K1F0ON+CKpXpn
joZ3YMvAyU8WyqoGr3CbW/I+p95/6LwAP6c3p5cAgIbjx+Jc6+peR055Huvms6gsnu9guLox5qpw
VPLoyPkknfKZxJnd+0GybBh40lb/3Po0dJqGw62Rk2AuW7BhYMf2zaLmYSb/NW7mn2UEwTdoXg1I
WrPrekexhGShm9lNPuVOnqG5SiD67ufSwPGVYVCdy1OsmmDLhwy6HTVORebApTT6h7aAa+Co4nMU
GwOVZ/DVWY54OZT7pZQeCxT+IUBLEmO22g03Ibv8qTg3mPa7FSGuiaxt+k0hN22u8BpL2tkdo5od
C02zy1jGAS636kzuQbb2HJvpoF/boJwyToCZAfI4ml4SnZAvQEaRWwrzWTmEvzUVwRTkYZqM43gD
KN2mTWjMgEtl9Wr0bbH37ZmjEFmpO8vV1M3i05RThE15Bm7D4uPwYGEqZV/mjPHCNMVyW2WNuE4F
0qdukHsjIARGVhzyNcBaOF5NdTGYm6bslffRtB1SEiR5H8WRSnC8NQUPuqGrfajddpO706/Bdutr
w8rUdH65s+h07ntlENViDg7hIWRq+HlyoJcEe2xgIdQdVilYvisc2npjOIVPj6AHJwSeA6yJeHaX
+CV4RsUmMYhiUZ0HVd0nUd6O9hwTSJPTOZ26NMG+BxhptSjGiLQ4NWHBu6DoYlLpxCciJ011HHrx
2U/N+U5L97HIU00/T31yIochrR10K2HQ3WtLgjdkE/5Ik37DeZg9y8z1AalNuA4cAKthQZsLA35m
rNOEdC1aFhwy6Az/8gqrvhiZMp46hjtuORGGujRTurD+zNjjsRrTfjv3oJ3zeYZ7q20omAQ75Z/c
iG644l1akVlBrKVLrpmOT9MExKiD6LMpDMM7OXWbb6yoOgTopZYuqHmIVJhQYlm3qQ4i+C8+5X8s
ETs3MNZd2jaupL9D/73b5nXUbLoK+JPhvqVDI05Nyboz2F4Br6feqYrIIgsMQBYS1glii5jf5eoT
SxbboY7DVfk1avvhLWgJt2DlmAsGUUl4FRNJu+ZM2KWPwlikdcAx06q++PYgaWViHSkyi8ylnuCP
2H5uK4twL9nG57EjDCIcZvfEffp5pJ0V0wV979wL7mtP1vWdaOPHxuWgHcz5rWw55gYloJ8oDoNP
feDf6XTm7BBiZu31YBDP3CCvXDoSnWAN9xKqLT+ZB7xgg8aVupNKvSZxgyuOWJqVL0c63jNmZ2IP
4gNQmvDE3P8C5JFDpXQjKMzk5ImaKE8VqmrlQlZ5aiZZLoy5cutYVXX2li9ODNrIVC2ZphQtkT0+
eGWD6zrz1Nnm1mktfyZfOGzznbKahOv263NCIPbSEyhXTHnhCfBPI7DzC9lX+aVwjU9uWRJ6pAHU
W8Fg3pWgjbqIpbptIWdYKX548cs3WnHAEf8mlCbLl/JoE9XevB2wwQPeUB45y8UNixFu9LSqL40N
kWWq1GlO3DfTUACQoAzRPRjDh2aIX9n/v5Vk2TylrFzMS2AqSqqEA+C7Zk3XJnsmTHRtQEddzwkY
dk24y75ibgqDlwvVXi9eo7n9njYcvqmKrJOduGojdT6ig+iGbTAWpJN0xA+2VsM+7oKUI7BpQ5xa
Dvw9x3bp50dwKwCxxo75b7jwz6rSeaEEOvReU22JrghJTDXDa9Jp+jN2TEjVAD4q8OdnsFSrPAkY
GwRefxgcz7+1Sf6mSSQmstJ+ruWPhuR2GJSeeZuT+hIMcbar7TjH0g00i2QT6yLm9sV1ikXvVdHs
sAZxtuzyBTg7L0DMTDQ7rAhqnD9nNVmIwvksytRlSx1A+INf2VrDuKSbUqAEfb7PGQZi8KzWwNd2
UEg3OK8YRzKlvcyBBMDOW51l5vg61OGvMJ05DtJ1u/gAJ0yW0s9FZT+qhN5NWhCojQ/GBcMVGPu4
iptbLwGtx86Fp8O6JrFBTFTYpruooKqdYx97N7kKqoj8R5IG3HXQ45CYUx8U5zhNqySJPhvtpPYe
wV0biETpP7LTPvM0zThWSWJuy71bxP5uDOvqS4U06RyEhAe9/7fsmcxFURGR/HBxjTLdlAwf19XM
eUKCYvHFdN/lHNJILNnXznQjT5JQO3DP156km8SdhhvPYbznUV8zFjPBGzrdSxh9RUfVrmHBACLG
970cjDSRmkF1lc5Enzqglu+KqFl5YZNAS/oxReQCcQU0wUOJ4SWuo7PqyOFIknw8j3hQS6P2Hzi+
0YRlBDjjhCBJepbXwm132UAcINhNcrCkh2l11PllmqyUkQ2U1ZgAir0mlud+yHNxMa1fNtLh97F2
mlDhB2n3TFC7fvKHV9O1b24HPr1hGdlMsf+9z1q63/Hsw2YkQXB0a1DS+XgzpvnH0BXtoxJbGvjB
xpH1AOAOWVJvAdtjodroWnwFj0geORxNxwzS3WaUivA46N/YcCYyFEZxLxuIAllkwu5HPO90T9Bo
jgmHj23fhXoVcJu7rvEjVA1ZAgbYQTqJyaYmcxTa2hX4/8R72ews4wBH18P7w+MTER/O+YbEarIf
3JJsFh85GJj8gw77B4T2LRIAMHRTn/+wUOkze1gvoxTXmge01FBurNx8aw1Kc4bv/npMJh56gi4x
OGcLIqYDvrgr46x6M6rY5pGhdCGeOKnQi7tDfTHzNLxGkRtc379TygDkNQTH1h07Eyem6A/oOz4P
yn8ZFF0CR4SMxOpIMdrny/t3719Aapin3jaISdTqThV5RLpC9KMGFk7ibgZ4owqHY1P2EwKV5WfI
26O7oekJlZPsE0xbk7UL7IYcmoUXJqjA7t6/kGCtdh16nH9+Fs5IunTLhMSTY3IHjDq5o/Sfj0rl
t3Qskrv///P37yyzJLWLmG2StXdmbNBOwZCJsswtL6CEOaGV9U82cpbY2sNZQdkLYa0wNkk/mjt+
P+D/vssOwC3DTR2Knh5Lap6CgAyXCR2sZaU14Ljs0BMcTfkF8cSea70l7SrYmng3toZfWjBzwuEp
pTV56eNqY5nBo+uCz51APh5sVoSwpd9HL/6W886uyfamcM7u4oIOmQjdt4GTF7r2+KU0q1/FEH8S
Q3Tg5I92ndYkRF8OzzWtnBaeKCQn2u9ani04qJtctCsf8INHymHUDj9Af7pu/9Vi+NcpbR3ATtqW
XieZ90pSE2O1qFnyZi4wi+wtZzuqNhcoflSox4Y5aup4YCuCOlnPdM5WFqc4L1h1pYtOwwCkFDlA
3lPzK3GZzSp666xvHvMiTlLyVA6jty1qk6lNr/JtkKR3wi6Ia+xdc0XwG5LwxMnRmdjWauwPUpbj
vdRECkj3y2xlp8kDsjpbOZIK33vI3IwRb6XvnLnfcWzFIrDSJr01ueR39oFxDENSFLqlEx053UO4
JA36LYSpKOvujMOYjdGrcCoP3Qr1QULRaLSSPl6bEbrML0TD8KUgBMOcioZlt96yaaxpHTsrv+F3
mtlyKmwOqTGh7C2/Zb0zrAgxKTf9XJDODuE98bZch0OEYjquvOk2Bt/SMSAzAu4LhTSwPdyd1ho+
AW2bHVMr6uHcIwGmgwrCPI9DjvgxD+ELdR4Ys955ChBmxnP8A3Ap3AKeC21G6yQm1Q321fc5Rk9e
okTcR/7wmFXpXZmHD8yOa0A/trky07HeuWDbbOHxFCgOZ9Kf1shvpm1dO8/kb5H83dLiibAzepHz
M0h/pJ3H1BSaMn06QD30jpc8cReULQEMIiz2hLO162loyq3ZtcTD509DXzdro6vPdjIFq6YAnTtk
8imyoSJaLoajKulpgQI5GB39SozSHg1kvGbv+Ol45oGynZxLskSGNj2ywtOMj3bYovkEChKjYPw9
2tqpd8Sv7uCQsK8ZHszjgYmC8ir6v5D3elVtOWf+sEaospruoyRrRBCEuTWdFuFV/NOTZO01pFQz
rPR33phsugCWVBuaLZuk3ttOcd/Q4BHu6DKlz31QVeYbQ8kvvK9xdS9GQmYjl5uqbEmdNFsG9Pgb
mFqzx5S0UaqGSAdFUgZJo/EqRBKxxdjKaCBtjlHbHDhzFkzZyI/vQdBxcrFXczEcAFRnu2FKbo27
nElTx1pXNekDdNDYcOxyIGqrIVjBpmxu+l2RyHbbxyVzQwmpsCG0bM4RJmVsh4PSDOiJjiIXaNwo
r76gXU+3NRl8qU2ziSS0vAbIhqYOX0ZDCLNfrS0jfcBTINehk80oV4MtJLVqNXWknaue2Dq3oL8V
WOKOcSiuUGuuocGRzjgEJrQ+nHMW8VM61RkDYbNYG9UPLC0C9w5N+9kFlpeHL2Vgw6all6ItDZes
T546CFMrMrpK+R0cA9OV6SvKpq8pK9rKcwg8jRDUZI12d4D03uqJlg8djFU9ik+g1KKV95x3Vrub
ix024/Hgee21JKaEJB0acTgW1oUFfnOpN+XgtMfY7XFeUMSb/pDu++oNLGO8HtrI5+1pniZYqytR
oKQsc3VyYj5Ul5gn2aRHDnavSZJ+s6KBaEYW40JPgFuGaG/6wfM0nmsRfrFZiTYt46idP8pHk3Z9
5NNclj4n3zj9XM51hN7a/l6V6lPHU5cENolI6UihXs7AQvKfHlTOPbD2sPchCOkvudspEih6Rg3z
pdSC1ilG7J2vx02Xt86uN/qbBYuKY3y4UCPNb3mYAAOSzM2rpLzQL/2BOuBNkeJzxBP7q5+Dn6HD
hltnxm7QvvlPDMP/Lpf7XZzmeYL/YE4PAhH4/r/FaaTqwmXOqpDc4RRzpP9auVWLTwnpVTQoQcIp
cRodMR+s/eEWkzlBeMY15aC/6Tw684QtAgfnCdsrqqM/a+esf2cIOLYvCTiFTGLjw7Px3X/MEAhB
MkbMEk5J44ujXtpfbhC3RIHILS16+vlZcA1EFy8drWzd+5GHPxsIN4NZgzwj4v5Cjii5dWkB2+zt
6fEvF4i6+IO0z/Ncj8sLUBrapvlB2tdHpds1gQpPIAVTtSo11UQR7YA4gqrjwgkSGsjhguXF5H9A
3+SC3xbl3Z8v4zeNMW+TZ5oWn6Ml/ADCwL80xpbsGnK43eCEmoYhxZyuy9jdlLnzVroUndnyYVZL
5kqZZX+RNy6/+t/aRhCXPp+ML0ysBc4HtWWtAq9CHeyexDKSbhgXJnGMfY986vW8vGLlDgMKmdLf
/Pk128tn/+EvWw7rJ3eu6UrH/8BBsPwyKYssdxhBxfU9sq9TOxi4xRrrQOTafoISoq1mfC5m/xcx
X3rjy9v0Xu3lnU/HMP6Vj1m6mYKe/lsxCmbwBGsmur86Tvk1dyni0Tr8TZ4qnN8vW5i+6Xu2kNwy
H+WpU07LJ6AyPolO018x5tOwtGlKhg6bVMj+JpYcTDBcCPTkTBplCHT/ggCXsCA4A4BfODvb5UWl
zNwNEJ26a+Cq2Pqhaqv23JnVtsN8vPeEsWdujIh8/pEPPvaHJmHgwGhilSO4uFR2hFbOc9e0ohPU
Ewkw5jS/Unhbz3/+pH6/O32HtDe0ep5nM2T88EGVhaxN3mn31NE3JpCHgDxTwKHou8+NoBKMNQ1g
4K+v2oXr/Oe//fvqxt/2LCfgTOJgH/3wZGShPaB+b9yTZbrbYh6bHSLNblt54cZb2qZ//mu/L1e+
4wWW7zhuELBsffhrbguIG7Wku8QZ/xzK6gWNN+htuvuplf8aq/Dnn/+evSwvH54BJ5DCFOBAfCwL
H97atCZRt4pL55SGobeNjQS6hd5bjQQe3i3NjmVEEJe0/ZXxWFW6QOYl2G1LnybgMvKqtSePQlWP
76LRvAqSdSE4VQ0hmcOO3KUsWHOrnHvVEAxk0Mn9yyv4fQH1XYflizdMCr778JYRDB1OQ+ZKEKZk
t9GzKPZJo29WR5jZ6AXjwbKMz4JBmBtwuQiq4IPmIz22RY44+ChEqmLfhMTMEmscMM5wr75RfbLj
Sj3PxUvo1PP+z5f8X27nwCYqx+JtZ7//+J4H9gADrHLsE60GGvwO0w7HJ0IGBeDRIrKEbFqMDrTC
FRDsP/9p67+sedzJpOrQgPak+3E/9Gje8rdz+wR/Pl/XxTzhlkS50+v0TNxAsAp1P12t1q8ITWmZ
dS2aWj0SNY7Gr//L3W4td9eHuw+DjPQtaTouwJzlav8j4ac344I0Wdc6EfLBerWoh+CU2Osb91+0
n6sXTuU8cNSHhkc+zJ/fC+/3RzvApeMgqPMY2Py+rDDr8k2o+qfKNL/QE6xQjojps+Pvc5E9zjEj
aOEAvcnDZYRjJgotsmJIErlvXmwfQjxs37TlHeaudO57QdCdWseWrgCWo2YgyrXfxQwu70dp3eaI
EqMKJYTczjqnPcZ9wrdWnd2TaeKQU9lGjNwqNLV3KlZbQZ9lhWHE2eW1ZvcDib7FpxdsEpk/9qI9
dKSLnBlKLEsD4XowxFnByHNGNWtNCvRKREJxRsTgKtAWe5lVvIFzgVLsN7uE7NwjgeIHBX+cG2UT
e2q8qMR298NIbLSqjIsl+ultxBBtJKiSjDx91AaFG0XtpelJqkWPybCz4USVdOa8kvCpL4WXPbUq
vXUNBske7upfbpf/smFDLuLIGrDtcYB4X8z+43YpYk6PkxE6JzVI/4zRcI/S4FsSNf5D35pnXyHD
SCc0A4nFQaZxyKhPiuduDJ0j8akMl2nBqhpdsd1le0g+9AnQMjIsqaCg1s6LMxNShkPB/suFO78/
8YFJmJVJeRz4wn+/E//jwlXWI1uhBjy9y0QdNCazMf3qlHK+5eTo+sYEtMLxruk8h1ifMmbSRXdr
AwmVumI7RUJD0ByDPJQPlzCD2hS4AvWgHtcMO8UxVSV9xeSTYlq17Zny7WW4AAIqZg0NYy0r+CzI
SIhhUeTyLDIm+S4y9ZM1Vrf3yqrl3H/Jb2OBPbEKRnubEReCnCUYzjIXD6PBLCTT33WI6HkzZjGT
QpbMQ00HTw9TsDPefIFh2MljsUGHxeujuhe8w/d5SAyGxg12KFt0XtDzv/z5MbZ+t+tA03Jwx7Gg
8hDbH7Yws26iuffZwjL/AB8kuoOrXxMDif4pCjJBdlA+0YhjJJiWEjpIDcxqjBBFpEGl9jr9y+pu
/balkqq2rK9YiFjb5MfrIVWYwaWeyARQznD0GiQVnrcdS1PfkXyA7P+BiGwSRYBX2qNZ7aIZpXrh
MXiLo7K5dLEV/aXS/X3V55JwNS04soDd8mMBRVAAmmyahxAeYoHM1F3Ro2dgyLwhjSzaM8AJmHKa
05V+/3R0s3adm719JiNCrP/ycf1W7y/XgtYYTNpSvDof1vwcd07VhOZ0cpSFLxB3wrFp633MGBB8
Ex9aaNtIX5l7blrXIOCs49qMobpXKbj2qc5JD4pC/j8did2cdjlMknw2j/PbXy70993JpaBYDiWY
mzggfDyaZSKKR7fyhpOh7YCcOOxIuTIvqGMDzmmpf6ABS9QJmv/7MAwOpAPVJY92EEOKNuJHQW76
evCcl0hpfdR93K209vNLNg3XaDci9H2s6jFfs9zdtUFbPbFC5GcmlhiOBjIQOpbhkrDgzSRTvZ3L
4EtYtD/NGflnOYlwZ5htjs6qKgJ4lwjCnUTSXFyE1VEdkjbgOygL3WYvUOrLxnOOTk1AmZ5yb9va
dbOqMAudnYjWNsq0nex8b9812aIi84oDzQKBPAg641wW8aZL5omwVHTc8Tyc6I2GyBsNf11KpziP
grHw+5eqndpdP5Vy/34AKRnooX4V7WXGLYk7pHDv5wkJQr/NO89+sSbK+SRVL7ldfckajrgqzraG
bK0jDs5f2kQP0gvIj/ReripyWqJlu+D+fRFNaBqeTb9/murui1nOeCOM7YDS6hJbxmNjtxhxgDXl
nlRXVb0y8E/wHATBydXT4f0kHYf6F5HSeM2CnneDnWBdzMq6s7KYPS4PD410xr/UHL/f/I7FSR+/
ceAI87fDbkyeTIWaqznFKchzAqDfa+hq2Pp4gHdGzQBhmP7vT79j8dhLTzKk8MTHerNVpt32Y6RP
fpq2O6OU16zrg3NiFNkx6d14M/ti37ZECi+qrBwzzz96Badz/cufHyr7wwFHUqZ7vs1OiBnMWXiH
/674CqwfVq0dyWjaeK7Br194iNiCHRq2yH732Dfk0Y3CqyG7abP4NWaPO9EpveBTkhq7SA+MysgV
hdv0jUKExrFtEPtjrkdSjO8AnUabOXoQjP82Jcrs9VxqiOvNthxH+28rvf+xvSR5La5wXcFrsQVn
1GVv+o+NXWZMKiWi7VNESMbGNyLrNOeOecqbhL72+7+xLFqn9+/SAqR/NcXHYeEIJUBiaX0v3/oh
kqdV5ufZDuYByVQpwKHlS0wVj8R9pPAkvP79R45R0jykdQG3p51PNsTlum7bA4lOEEjNWhB7hYHi
vpuOup4ZpiSuOMVOQnJ8VI3/71sTZYqhaDzjHBcnkiTJBXObX3kwGcRzzSP7e9Otdd6Ezjofy2gl
wh7ZUibyg3RSoByVceoTCc4NuXYI8GomX5lM6uXbCbMQA4lTsXx5/y5oYg6UJrhjxjZ5QrEqzIfC
aTHL6OSpDZf4mbBWB86i2WF0JTFrJjKbMXqqOzYtVjEUc/Vz3uYIjQEOMbKa9170EuXK2Xs1djZm
CejFDTeG2BI9vzsz/7FfoRfEcqdIxxvxA5F+y3kvk/XNiL9arT6FIq/vZklSVKsJ+xTYtFZmU6pD
voSYQSA/2gw3HhOrt54LssUbtCzEaaaMCjIGrNYk9TnAE7TPWKXXU+77Fy8XG3rP4a4CDfZenk1D
dZMJ8OFKpf4uk210aDGKvV8lM/ArMYDNsYt1DJaocJ7a1I43QcrdwPGFyTwSoY2bGe3FEGV3SRA/
cbiokNzbcl7rll4TQSC3MKzN50SZwV6hHdYyCJ/w/AOv4BkyjVqwLzWVsYkgXqL2k1dVqOwesoW/
KlMUWO7gusd3uw7blkHyJaMrQ0M/ydoCe/uEXR631oF7kLh4OJUHnK3FPgIbtSIJGKiFo8pd03zH
O3toxWA9DzIVq7RWBh5QWvJT6eQXVC6L2olo8hTlmcJHsW8Rue5xblmruOX8FNQNs8fQfUYwZm8T
1DX7MscPCboKu2VsMP9Rn+gR3WO1og1lyYMPjuVo5/KgOOyjUZ/tbRvq0xQPa0YfaVFbn4vc+SSL
/LPfKISlXYSvFFf80e70zug95yCUhZVPlUfXxOJfRbj6dG+/Ipyldi4yCHRaxocm2g780aTT443L
XLUu9vh/OpRmiuzQ149ljUodI9njuzF1WmS5Yx082+i7GMLQy3Qo/S7F2N2X1tytCwNOpz8gr+qz
+BUlbL3vfW6jd3dxiML2JnsmTEbsxt919NVUs7sPGivbE8a8uL0gYxVJVGJr5biOy4D7dbYfZpQx
z4AwsePEWYQ4iX9mdXfFyGOx2pouuhG6C143IGqJxHiLNVW/6JNml8cEYza1eQkcoyArHt9zkmFe
HDH8baUxRbiwQ/GIXoA/P+unySZ51HTMLaAdzF6uDwSGnZcASkae5VFObvUEmUGtiaXpGJ7IjJBP
JqxFtuiPsN5uiJ/LTCynCAiyg1RlgGhILVvvRHhAayKB1NGFZkl0lAmrUGPyQBSiM3ZapM2mBYaw
6RlgXV27oZlDglEw+Gz4HhPqgCzWrYGz4DzsQVNXKVJRtH3VxYzjRZmC4SRDWHkJigdOKu2FVm+2
pQEZrGsvETu/lN46M0p19HtCl1JX1c/UtevSL+QDFROWlaC5Fm1n3QXCSPBEPGLcyVeYoVhjmmbO
Nn0b0FCRZCfy+qOTW9jkuvnjLXGK6YaCKuIOmMle8ur/oey8diTHsiz7K4N5Zw+1ABr1QGFam+sX
wj3cg1prfv0sWlRXohLoEUjA0tzC3STt8p5z9l57pamheRGCRjqXfJkqylkHIna8i/DBLw3cYddX
AnRe/MQBQ7JOfCvKkZ5cPjwlsuVzppxA15bBGQGxeU+SX5wYmLA2irlrM6oeKskqkLFtIuZV1y0m
i97vEUJdrFEiMM7QpJVYTYqTkAGwG9Ngn427KYkMrCXtZzrl9TqCoguNK+ncGlnSHh7ZrRFHjbf0
M+yCLQhwc5dYiOAmxO+riLE2KVIkE2p1nz1nyXPXKPDg5GAfoSbf9ODVmDLGe4GQMKe2iBcL8xJd
o6GyrSxZUm5CQuABmYCGVFjnohWN1ViLNan38VXNafW1JV/8osyJmBPxpHUozGEB5+I2mLJnTvks
VGhUebdFGn1W02FIQt/msCe2sCCNvZsyDF4HQLXGoBge09S4REWkms2+xINLmL21FqqSb7OonaxY
+Z0EujsBq7fRBeCS1kbNi1BN5QHzboSzxX7K2C5XPkld6odfTTK5khq59abGvjlNzqju+RjiUnTh
YalMgAecX8I6SDEK4BabT4wkabSJs+VKuIlXIbZlD1dMBiatwithSdBhxaPcicqJsgWtGnya81Ar
OPmRtaJNkhXPpGcPj7F2C0M2DwjoOq/QihDIUiaueV83fZtOq6JKxi15qXjOl7tmKBw50kJrQbpj
8uUY7wOrkGewhJqsQfdKDmJHCboR8cRF1RTtXrFUZkaTX+apyNdD3w7OvESO1H2CxcfvTKfyRcnj
nSR7ytDwUk5kJuEeIy5rQJU3j/GnaL3oyUmNOuNdh7fRaCQy4mkiFGEc+jsqNeeh/S2SiDFLqH0S
soeqME7DrSW0XuUL6jHL1QmyYH2hpPyWo2pj9ta8lURXZStFYTR+I+fAfZg1V8MgslgsJG2jdsYp
TYKTTI/7LDfT+6SWvpsG6UFuRGsj15nozApSW4IaycQNBmnNFs3rolnfNJgnbIPWJb04qo5QjRx9
os3QNgSqZKK+zZJKcotKvT/GMl2rJFtdqHWed/5BxLON+1M/tHm1Vxex9RgowGySQxGr9VZOOsbJ
foDRum9VhHnDSKDVvJayctjrebGOglA6aL2+n830u2pj6+QjC1Jo8Kzbub5Uo5LwMshFKvy520US
2aTzPgfmdkJfhqRYLYUtk2cgL2JteQlvRwSkgVYQBIEpvhWWGR417BPSJJmHqtZdYnE1t/aHz4ez
HMS6bVZZ6NVzc6hMot80C4KM1bbOYxjSlopgd33iVpUkuSPSVm+M6BEVNKI95vloWkXY1XEZEg8u
XUu6I3H3S9RWFWIEtfatbYSmhEzCMkGgh+FezRc6con1fVgsjDhE8QnXCoO68AtpMfTRVrmgaM3d
Ka7hYuqdv6PIQyePNdqRKrM+QC4u15GsfUa+ohCe3CxGpXgri+mbPw7qinkoedkZ5gUDr08k5u2+
NvS7lZZOosbCzs+qCs0eFWhSDvdcacR9pwYuQ1QSeyc1p1ncbCRsvzJb8xu9vadsksV9OqNXGfxk
m0apxni7773JUMITcpLVMGNvBlBiHKSuxXgy9NGO/iOo0ZbVl7ZgRsGsXXQhemEZr3cDzaPzzMlY
Qd66VcyQBaRNTt2sWWdaJ3qEgDJiIojAkrFf1fQfdP/Kq359AE6CxBgvj30ooulVainhgf2+wjKO
pFuo2toT+Oa7Qj2LqAtJaK47Ds5ZdVWVfFpEHo0bKGZ/FaxhK46BeGw7gai7QIMypOnJOif0MBYJ
bhWyFNPMjPAOZgFClSb6Mvpk3o5Dh2PVym61lHBCy4S7GKjlOlYai+U+RnyiDZjBI39rjVV5y2dA
CZKgL2fOYOOXPNbYJ6+90tyrbHzRpcG/0S1CD1Um8rnHZE17CMDMFDeI+RIz2zQJVQveJqx5/Qwc
TpzPcgd4oM4G4WNS0jNOJJLCjd9gzHm1tfhJPSy4tdweoprpaEUsYdkm0rZOcvY3KsdGupiqcIA1
Jc6jXicIVcEfutEr8ws6gIxzbF+1TMlmf8p2SUFos6pZCsYN6E7lwp7tG+AEiEcZp2IusvVqGnZw
fJ4rTfZCq8yvqLGLbRSaI6OA7moqmfE58AWzZmxBXdqQuYE48lbqaG5YTbZRYGI/HrsYg7q/nDMo
tcYs3MXqm14J7AfzBkly2ZSS2yJZ2zVlFW1DQO9BNRcrVZ39Nz1EbTPq9lDE/SXoVb5zcaOcjJmz
co30e4pC+eIr6tnSRjwgg5IeJrzUVpRaT6aCxxF537Gr1H05TPVVa8rm2vcoIvuSOMylfngctwOa
cGeAPO41HcrfzlDG2zjUEsRkxXrh7GN52oQeHqPPaioBEvToY93a6GrXGqbtLFDnUWG/qNag7oVM
xGApyvmaT+Z1rHONGR2rrR+LTmmhDs3rLLguSJmyRhw/JaMKoEkZ71kLtGBI+o2eLinnuW7eU/Pd
nzUAKJJ1H8Cv/OGK8LWuHTC2nNaXcUG3pLNztGFeLHzGiDnglkYtvRiqvU3jDM1VPm4zseU8Wasg
avp+BAfQe0XHfiCtCH4102ReW+kA3SAt1AOnmgk+BITiqsx/08qwIAwnstPUWecAGJ+2ooQrwh81
ZRUj0jsqhbJCzJPsM4ZN29ZoD/JIMMjIkMXUasIwJ8S/8YSEOUnKdWsh1RjFVljX09SuC1+858wA
9hMN6Ud7a27CXwTu4cHB+WpnHUHvWKxZmmX9iRH805BPp1rA1aWyg5vyJsbxqGEUbcJ6A4T81ZLW
Qio2TruwjJpYe4kiPDjEOzSev7iasOo357Lqm3UeWPisJHPPQtKv8VebK5nmlxt1zafcdgpIsn5m
moByx+6DZQ3LJ+FZRL4caFQG+iS6JJedGJaN76mGBWVaZWmqs7UdofoDVFaDMqfeypvT0LbJApXd
ZW1a7M0q+QraSlinwYijQ2UKVijMwx6IpBb9rIdsKyScG/w3LagTTJxVrjX1VYnZSPpx/TWF1sRW
G12WGfV242d4P2XmLno0pi6AlHbfB60CS1SjYVZoHZHpZnTQsn3pz8FxrEhCxwRgEckcCUjAwZwA
87S1kPcwR0Xl0LfAbjYO286o9U3kj6cAweVmlOXfRj1px0w0D5OJLwLMpLKppnjYEL2hkN2rfKgo
jj2dioKiiVzCnvdvY9Qvg8nSICuc1rthuD1AUOyNRL74Szqy+QczgdRcOvlTZPdVWB8FrXuqUC06
TVtnXmnqPgV71Hl9IKVHWsj+UIyHQRt3JjXErgQBRuJt7qH4TaBq6fXeiOWzNJjNjfqcw3MxyGbR
qTeJUEss9Ywvd1906YjoVg0u9O/dPrYqzwgC0W0NZJWTEFaHuiIBNq2rs1R202u3QlNuE1ZXnxuE
6CquNTIqm5PRafugD/nkwUOsfK34GGp+8WE91AbinMcuPydYhVwpQH1JWATzHrN9qTrlqceGjM1o
AnaiOkbsgwmDQeSw8n9lQogHLZWr48Bjbq1BexEK64O9il2pZkoircU2l6bGOq1zDDRpfKyaDIQn
VWadT38apWmpK9vckFYN8beczTh3iUvX0urTUyUTGxl16d1XfiRgXNjDq4ltlbYRq0J+Nf1PKIpf
wYhnRjUG3wvlFH+kRNk/yorpYbOUXL9piXUOs02AOyaZCZpVe9gxoRUecQ5+qx0bOYPGgK1LlWb7
LY4gBNO41eSnRKElJkmd/k0yUf4hzEpwLMKcaseUnqyUgPRAf1d6rT/LUbqtRSPdx1V2C2oKL5Us
1U3sj9dhUgUUWELiETZsErRbmtuolfdNF0xeMyjaZy9FGsBWbasnuXKmFj1wyBd6M27RA8iuEOEx
fuzgClZXKWJ6EaE65iVZCNqAMBp9jqakDdazaPwOJfpRuDIxenfIAoaJ72qDYjU0qF+LgWXHapS3
hmPdDoOp3SpzP+KsEnLPEiePZSJaRe2wlydGoL1Unf6AIBcBGfCn0Y19kcBGha7ESBKOa2h03v2J
Y7Pv0Bnn5Kuz1bLFLL5b+mKvbBAOovZdm5UquOjfSkcR/Jads69jmImPuMYGO/DnHPQOFqF5Hn8M
HTjfLMYWHcExXLyCy4LefJdxVG9giWA97+cvYvLCCsePdRrkbtjpgwwxXQl794HvgioAO2lEth/I
bbkbZJq1D9Ekg+Jkp9O8tBMNoIsWjGvVqOnCUtaZedms1YFtt5VSTnEK0nv0vDnGcrvtE08OCvLw
2uSza/XoyFa+smudPD6TfdM2LNrr0FrKVmkMTimT+Gia0slbbhPr6SBlUuAqWt6vgqF/h5ffroY2
zR0C7ul9GkbtWeZAoTcuFpV2QGgTNuLmccbvWkgSRdGvaqqtSsEXxjGJDRWo3Zhmw5veyNtIxfVs
iCdMtKI2ltuceC2WCPBiWDWAm44XJJ6khddMSsXaGztZ2fossp2pN/tZFK+zmUinoQYQQoQsju1h
4LtDIWouxU7a+l/1ADXBrDuO5grIBkmchS1aQ7xTQX85s6mv02WYSOB2Shk1IKcHOcz8RNmSxEqM
OcSMjT9jrJL86oN/w/wid14bRdKhGaqTPIz6VpgwgNNLv1i74gxUXtPpFpV0p3C6bONEbNxGKk1X
1pt7mcrNLa1jdZupLa1EIbvUJ33Q1KuWBIfaLH6JZmp6Za9WaxNxAo0KAjTp+EpPFaeqbc7Uo6iL
S0qMELA53Hw+JwQM5lskzdMtSsFbJJO56DeiY3xLK1Pb610quSwfF0OfwAUMVeDIMUv0HE76gZ1o
P53pIbtKDcMjhnZ6RbPKkK7SJ1vTh4ZvYzKdFVxuGIfJKsAHqVwFk8VWlRtz4wOZccoORyO1ssYo
YjlyK6gwWH27NfBTAF3EOjIIJwu24JSLD3sIPUI/jFUidZzXBJl2tRXp78P0bYa4s4TSp8SUx/Qk
1tmnb+UfnUbTZEqfmkyWn+V+xm2K/hGsR7mXtf6bmj90MU1lzCzm8MzZylV1OT80gEpWCq5tm7Y2
TIVAvdWa5s0snPeCxYgU653GpmkVjupXWU3RC3qDN1MqyXO06h+NfmeQPJuEsh66TgyPKguyhKbs
IJNPjvXGkDdaPv8MURFibUiZXMHTf/H9dyqip4yO0a0g+9KNwuTcdqnIJCOaVnMYYjAlA3vDhv4w
5LTThdif7nUp8vVpJw2Pd9XZvj9oTjXTkwr1oLni8XqR2QIdlfIgyBHB6Tlg3N0UJh3ToOol0brG
rZK6ejcXK4I/lOO5qgrxOkj5G3668jIVze+8g0YmD3G6TgbBeJ0neSHUzcKpmPB+JMOsrmRKr03T
WTEbKKE5BeOlg4JUrI3UdxUjRhRMi82BQMJapS+gAq2tkkONenrnRzMNwEnezVhk8PMgk92i5KTR
ZaWiHcr5fYjHV78QxhVxLc3Bl4a9srRG9Knv2W1TzMH4nk7o6KaTzFLmCuNIV7ebnpMuUC+EiQu+
rfLUqmpgt5u2DKG7qr+HWDY3ek/c/ePHqfS7u2htVT0Vz2kRrgujkJ6DcPAMWczea6Yr6xRMxaou
pPbZqLItG3+313G7256PV5njEUINqEjhUyqn9wH+x0toYQM3LdPrM1dL2+SQzcjIrEzbGi30Kap4
U2/3RdgBH+axcYCQ4sNIOsbvAL6u0731jf9+fi693dv43/mP87WH1nINt2qvneSL+ZS+6t90g+XS
bgZ7IL40h+TC2Mht2UFEbuSoWHQ8i1UYOsC0AW9cHwbzHA13dOxEdsW1i2p2rbqed/JO7yecZfan
aUuOb4/e6MkrbVdto0t06V/MN+U32Bt2vaUOWJB2joNHlB/jW9V6HYmSmpdkK/NrZFy1EbfpfroM
F/mpeScqhmFkgifKgP3k0LgmFx0nmNCuumFNLx/3KkoQHCTiKZyyydHK8CnsylUDEA23FIPKrjTL
DSDEfu3HnYoVv7acWJmErTnkJ2x3xcnswvehyEa+qLrH3Fr5StgI2GxnBdCgibEhC/OQJv3wWZTA
ALpRKI4TkrtLN4gvc5CvmqFPX7kSo0wqAvaYUfpKJ9nRaiQIiRZWeMtV9VXpdTpmMdvNON8rGD5y
nsT9laQMG4/NtLq0g4sjc3dJAFf594txxVdZleSPaUtUzePiTxgbuM8/PxphTB+xxPUTLxk2BtS2
nV819e7x4+Na0nBodFl2kBin7Zh8HYTwkNG5XT1SVf8Wo/vXjzXTkc2s9W68xKkUmQHJI3yE6ErM
y1Zjat4e/zL7uuZEWk2HeEnG82PlYDAg/JOp5y/ZeY981uUZDAMJ548/etxe5gZNODw4D4T94+LB
tn8E6f112+MaWJtl2eecneJalpbHbHLO1/7sV7PzeCVaRPKJykzXCaQSG05H+GVDKNzUpnWzF0u5
Wxfg3R4Jb4/7bJYgpse1v90WVwCcpDolECdLn+e8Cle1IWNkasKodTmhQYRaMg2ofPJdg60zzZc0
syyRWXrkEIcQg+pHcPFfF4/bAqNOaekV+0da6uOCeSy90z8xt6M+grsRkEgoIqt+r0VQtpaYjGR5
oIHx/h/t4P/6N39N84//5OdfRTnVdHDbv/34jyfs+kX2n8vf/Ot3/v0v/gHnviYl5Xf7f/yt9U9x
+sx+mr//0r/dM4/+z2fnfraf//aD94i8vHY/9XT74V1rH88CrPbym/+v//jP4Mz/C9lfUo1F6fff
k/2335/hv6Vw/vMv/iuFU5L+A7Eo/0kIL3XsP//C+iOC+Q9ZQbOhMh5htPU//8d/Qf1J52TYKBq0
ji0cKRI6zr+g/kh2LH2ReWgW7kTl/wfqb0h/17KKy11gAEePp0ikTf1dlJOwg2Qf4+snaYr7TYIg
cCDIYNsxv0YnEKUAQFIy7XaPizJq+xXT8htNywbJRdTI7JS4+rigaYdFCYOT0y3J0I+LeYnEGpeL
x4/FGC+5WGmIOV+ONgqJGLvHRQeYZBfhOvjz45/bgIKxcNeAUwNoCo/kWypY5PvLhfyILVNrCjJ/
Cez8s2bFBoj7x1W/kpG99cREqcXrXFGyhQLdhQoG8N7QzI1ehBdftUbOW9VphBixtigDbRSDhkPd
wd2oSzYVJNaByVl2DBs8fcgObMkCe660+NVp34k22Z/bZkq+rFxvXNJY+l2oq+yBlmA0oSfzrpKb
i6BxU92yN1IFg1FCQH95CvB2CwbPKYjNZxQhWwOQR1SROafIM2eDRuO0uqwPf8KvH1cRsJL99Fgr
FAmUcCTAKV6e52OFeFxjqmxs6bBXaTDvHhdYJnELDtF57JtiA8iY3GPyvOgcMn0LdlXgRxQQvUf/
oEdRvTXbzzhKIGv3ttg2xlYuBwc7fYnnfYCwYoxbNVDvWRZVbtJmuz85JssKSW9WpbGAMwfCZL77
6+KRqvzXjzQB852bD/F1NKVu9UgofVz8FWL+CL9+3CajfdqQdv7npPF45o8L41/pqnCpbXnMVB0K
cdr9WXDbGNl7kKxBBKR32DzIVCjeSFZiflhdFabsLobW6lnW7kbijN81kzqkgRbu2hXAtZb9kLBC
Ps5QbAWP3QGFDF91+kTiVAmMIRGpdTeuWd3awmwK9dmeZbfRV5N4bjGqD83K1/eNsU+kIxFx+Vvy
mwmLDQL/GEZerHkKFLNk24cuPEcavfh772r5XVD6J+xBiKBgwr10zqkhyIbubSxPEC8cFBxdZmNp
30z9dv4Sn9lgEU9F0zy6iagp2JninRcZie51cZsg5WHeTOejdtkVG+ohQPXIUZh7+g9Dd2QBlS1X
9Jjo9tucrPJ7flfilf6iY1SmYQa3f7a1xKGT3o1upO7SYR1nvNaWGm0DPAmUANMBrIGV4UBiKK2v
8jvzet6+c/8UXfUXgaTAwGsP7Z3tNO+E4QakoHVrlaqW0Z98pDD0IbLti2uZOM2N28t37OveJ6x5
u9wLp4xxLfv1d5LjaGOntBHg7owugipcwyI2eQdJk7pDHDH26ym6UOTmZG/8MFEf6l9A4QEG8Jho
qIrKmallnaS9LbENEwp8bFw28WLiZ7nUOcSpes1pDNe1St+L1IAdDfXupoz7/CI/K68ZXSONNcRm
YBMHbnOln0SMJZrZ3bzta0/MPdhXCAZ0vpu30tyUhY3uKUrp47iD6KV3/UC0bfuafxnP+QvdgHM8
QMbwjG5v1e8YyozNxGRhqS+Y4awLrBmGCxKi6X/hR7Go+9bRMYWDDx/KzcBIWa75pBwEhigOL4bD
Vv1Uf8YnHKXBXt+V23Zr0psFQyS7veym30WzCvg6+Ov4F00XOlAR2qKjrLBSbNSXZD8Qp4Ku45oU
9/5QvYwX+YNJVv1WL4Zrh4OtP5jliQ+1+62nO4RfBrt1GoFYy9OVTP4nDFVj35a2qTvBR733oi2G
teKJ9h8yZKRBpovFSco8MiCuKiLJ3wT1OQhfUS41HiFHO/239St8UvbNj/qt7JiXfltX1p2Jovwe
eFjDF8XV/Oyj0MNTPbj04cpLo6A1cKRXpueVY+00NIKwyi1bPdMp2fbnKfdKTge6Pc02Xf/PDCI1
AQIcD9kKSBPkkAZTsl263/0Rzl9/LOnwvhI+QyYyGuYjfmxPBuAHkZZ8G9t/g54VeyndWkcHx79v
3fqJNgZTPos1w9GsjUmMyWp6EWf2K6BgcAi+s3b4E3MYe9S/1Qzdx00j9gmR10FkEPwJUwOGHV8p
TrncHSkfwDzqd4AUyiYmTm2t07K0k01xQ5nPe958zk/Mw76KH4sl1Bbgw+JWH3n8DR7L+G161g4B
9Fm+BuvAw2qzYsg29Y72HL1TWgGKWbNaDh8wWuZteYnbjdTbhE/wWQIWo9shitvyyd9J/jpvN+lF
+FUhb1ly7D0+er57+RMdDh5QxgiCGu/QvfhMWWtXnOxpcC1hZfI66GxBeyXWGIRq5xA9n3OiY93B
bPUUc1DWbiB4wadJycCAoPZCUsDbtQgN3ff0K1/va3aMv8LYsX4FNyYr2tlQWUCUH5MeGi72kEj7
8a3on+PqmEhrkJ208hDoFjDEnLhzJuFgCB/NlLMtWOFrqH9J9/bNP1rSgshIIMRCAnsZSPcBvqsj
u1vGS3airops3UovU0kL+NqMZ0P8HXa8fJfWOotHlHm+uocJApYZAp7YYzOx5ev4BpnADB1etnGf
737/ITc/DYss31767bSXFL5CJRgvC7Qg+LHswn2o0C7EkVzMFYsFSWJckgAwBDbiucbik3FT/yPs
X9XeRT7uj3bxO93yX2+PK3/0eGGs/+Kavdku/BVMjmQ/CZ56DdK3RD3KJ4r+qHXm47B1/Ld6t4wr
OPXtoSnCQCGMYAx+0e+gi0JQECiRiNkHb20GTG8lF54UXop6T0q21B77AbmrXedOM7lRtpWKYwLI
/8yTlbotXBgQL/ZzlW/HYhWzjDHpgiqElKjcJ+/WDoHvTd+D+T4p5/nsP5s7jujMJlHqzUBGwxKT
SLPNBPWNp8B0gwGeELmhtMqVUwkZPI093GJ9dMrluwwFVttJtOtvqTc8FSuwJyu4KulWylF9eURH
RO0pYW6kHicwlvvcS1YvLTTB1NW+pfCXGkJu2IyCrSiEWkIzo9HA9gs/CimXc7TXb9YAgmSPWqT6
aum+CAtbgk3kZiS7utjE8ZocG5O2SLUe4ieG2Z12lHqagK6JDtCHqePIJcDZa04yUoc9BAajjazA
K5+Xuxrs7BzS+2V3a1vb8mdJU3gWLrRYJUS9nHp1h08Jkm38EyVXOXa4GoKnndbtgm/ZL0LDytM6
l84Kxh1g2VXlxcreSl7gOSEwK3I7QM36S30tj9Z7Ztr5lVsnlGv7cD8KJ5OdhmO+VmR+eOUNwuVs
T4dxbX6pr4UrHtLb1Lh49yqn/S0Ybo2mfauvaoSybr+WXWutePlHexXW/XX2gosAj37bnOmdvVeb
qx7Y+U/9MZ7a2TOZwjr8H3jYBnpLgfLVjcG0usmbyMjxqS4cUXJMwF42SI6JbopgR/e+ILbDldmu
WtQK25wWV/KiXAi/rgOHyJg8cQcAHmvxy3oXX7vmtSfY9RnJT3/NVrjhYWrs2SvxLGDU2dq07nTG
HHa6S2GDOUj39ul1eh1e62fefx4s6vbllYEZ6fGZ04+eQ4bl0/CEq5sjtiSeftWOcABO+c54kZ7n
HyaASrTJ8uP8XO8oAwZsQnwHZS/41V3KT5UBA6dWGydp1LgiujzEWskmvHXb4C48Gd8cOPibn8X2
1YocjRbvWhrZbTsUEbr4as73lk0Jz+RTop55SbmzkqiLTd3fIH9oxZooiGpvoOxAWp2s/N4+1HTk
bLFnhYdo+RFf6XFXQEs6L910IhApT0xupIF0/RoWSZOtyKBt9ZXymdI4U2zp02uqc/HNeZoJOAJC
5QVhAV3Kb4BS6/bUtdseiw5sIOy65/YZ3oc7W2/mKhJXSb6CP4YitmmOTIf8eZWB7gNjd6tvcIkl
RAs3xIAWMJN3JBFdyFFfXSDHQ7Kt7skvXjyz8OHMA4CBC1LHAjV+kaHqjx6ZZmSB9cYJxB7cT0aK
zRlPKr8KZquUNvmNkUVq0Or0TNHlgI8/UHH4JyDbrzyjbiKkAUNNcIZ41wMdbZFCu9Zvje25sOO1
lOo1GdZ1dDfKrzHbdN9VTpzd29LQYXyzneYVuwnpPGD9WGeYkQ8Dc083bxX2nKHJ8IYIYhU5fkPT
fqFSKwP9t7LbxoVkkkzJhRHm1k4QSOYxa3g+ab/radsSvNv989rjtsdFoPKveE/ZYZj0M9O2aPZl
B2mjBQpaNzKdZWic7PYpl3fho4m1XBuW8NnHbZkg8Lzi5V9StYnXSdrvR0uMRO/xz2g52hzV4X/z
12pZdi7TFfaR2saIUU4mwltVB70n58ussilKzPTE5nbLAz4C1RmhnhIU/etMmnY5VDwyHCYClfJ6
Z+WIMdAscFUpqfMn5msOHD2WWxKmilfaOT+RvIdULh4p0ZiDw8aGfVevtXqdwf8G9QpMtiFfCGWt
zbaZKmX4Mbf5vkaNuO2N3SIv+tLhKh2oeOLWFk4wnjA3iu/gGn1HNg6FvMJ4asIN3yXHHgXgSFDI
ytLX3Kmqn7pjb0NPv+t35QjnrUBxZK40Gsgi1HMv+8lfpwudXfaiaKl5DPafr2Zo+wdGhsfuXX6n
QJr3vPpT7CKhJq1qo9sALpm1rtT37lh9LBB1bFUw+mbyz8FkeuzHytzuXysQne/BTrxIH/q9/RKI
K/uBgsEbrb4z2RhgUrl89hMJAZqHoEX+6b/jC0Vqmd60LzT8V/A9TJ2S8Kad4C6OX/kq37LxkBiH
HNoDQrOZb+FvQXbat2Qz/YQr6SNm3/duXFVX560z7ekUf7MpptIbiHZ6b36KDwZxBKZAnAH1KyGs
casfNpchf0YmgNQvxZT8Ut9738VQG5Zuwep6UL5kzn/XZs0n0rIfPmb4x9jFhis+7hJU22WK7Xyj
XdtdcByA4p4mABqESBnApTin2eL3QCRVbKNyUM9tvBmJd8RJzJIHHtab8hV/xF3Nt8pt3rC0wF8t
3FaGpVqS5eTAeRxWwYGjsoT7gBV7qan6V8hcTO/7V8H7NTokA66jA5FLTuQghd3O4MaP/ormerOK
dsqmhjxHVb9uv2Q+gm/utSJ3cnIId2bQ71hfGMkFsva8jL/fcMNNuDFRTEjTsml8JcKN+lnZ00eR
9hILyz0+ByqDf0eb3WKAdcXn2iAsv4mDw7FiZDxIuUlfa58Knz0V2DEb/0bKifwZ6THT0V2wV73g
mvvIeNnDV7eQrSGiApAMcNdQgw6OskZ9wGILUHHLxHLcdM/xWStc47XawbEf1+m5+AjvSWUDipu+
DUe5+j3aBCd4bnH+DEA+bcvrv8YGUacdvk4E7lz0yJO/F0kZFRWSQ45gFc2ijQ7Lv8tbtMKvfBrV
2lqVZ5+G0DtIpeS5lLzsSPXSLZvATfShlitkEHayGIdWiFCkG5vza5l5QM/42MsCLADYeMffJETB
aXaebEAAcKVtVuNk6+qto/3EiTNzaJgJ0rXrHP9ehF78aRwpBzLz96gigThq9Vagdv/F5o/yVF+X
WzpkmoSBnhQZT6NCqR4dA3oEkUNB9tvM1v2BOhLlxfAxH/z+M/TtUHVwmsPXU6W1XjkF21JOpc2q
+8QbvzEy7ELMo3b0RuC0+8E9T5+015X4grLkHNFmGtnEbEjbRBM7BA6hGMj+ULArr/k79OxgXneJ
i+B+rrzxC0uxtJ+wO9NvwZj6sRxFH+YPXQTYVHcODDi7fA1pAPGBd1e6AsIbxbf2xUESvs1kgwlO
9UGKivbVTFdg4CH6CxoSb90PS1z4XlauDrQ1Za+27y/NSZDZU7n9aylvlgRhhFE2zYmtfmVeRJcr
voCAlhgkEChD1AtJqq8J8VCGDQFP/Elrr/mAFdnxpg3HmHeB03eAAs0xfzf0v9KVEdnZh7nDRqJm
a4G2TxDthqNFMW24zZePioJD/QjvJHuZ3W4dn40W95I9v2Yf1m3STlniDZ0rSVjZrmny5LMyvQaF
EyZOX6+D4diMS5uFJVSPTyOG35bmUHDwhZV8F5lGx/atYNGjcKDpQJ+good6mF/7S7HrN/4dOwof
Jyll/5uo89ptXGuW8BMRYA63FINysCxZ9g3hyJwzn/58mv0DB9jYmHHQSCTXWt1V1VUXYC3kIC53
t/lJUYEgJ74aGgfnYVHWiunls49w9eknoduK095kl+4FJA0lsz3f8guub/WhGu+gXpxEgXaOLEoF
lyOn+TJc4wiCFu+UN9ZuJ9rzoTrp5/lcYnwaIbhdQfxTLCDA2yqe4vA0PV/uElfMZzv1uJlvz50C
25srd54lJ7z1h8y8xAmUN+udxfjFqdHOfpKw3UgrnDbLdFfe0sN4Nj5UzARXWeiIv5O67lly6U74
6hE+KJ4Yredom2P2CRIae5OBdMmerDPsKMuQvQscsRR+/11vbozqipiHr0Tz3YG5jjofj10NPYMd
+NWprTzsAQmoYfPBJ9GgCCnXeYlm05VoPjEErOetOPtAWOYvR61JhMeMTPOhJztOKHZRHqx4POB8
QE5o9zq+yL8dt/nKctP1VT66QOJgd4ngyDLiOocJfP5BVXUkOEPOVxYK/OVsR8dygzEmzFdLomds
F5/4E1UwAQ9yJfPH/DEeWGls2HiCJD2vikvgIUtuorZDG47AbKM4FdoR3JOKckOHyrUSlBvVwmi4
y5pVK6C/JF3sZXhu9Ar9Le+d661e23HNusDMNetAJ5UPjTzCwsnQLS6bGqMa069x4ctPPU/jT+zS
HjP3i3M9tLWrS686yrBmPWuce27Tr8TRYQe5Pj8zOwuZdty7AzLWyY74y1r7yqhT1OcND4YDRvGh
cU6xke94FOgqObaRtBQ22UPx0+Ya13s31lfPBwWHBwv/4AtZE23LsTYeODbQasb0yQESPM86sv3a
o6vfB3Ytaih5l1ke6278ldqrZXrtQHd5FG8cioCCPV3ST3lpw03pJ16snbkpypt6Cy/hTf3BmMY4
DrsBtvNtstsVVVu4tk7SE/t1pO/kHO4YuhlKhlJ81qjKAVvZpQ8ugnhNvJEYhBoaC6Tubfx95rth
FA45tCIK03oheKQ5SV/zc1DYXr4mLgXl3KV71dA032diSx2s6oMLs7nE+qJgoFssNwwzeuNLe9O3
+Wf6Irr6B0F9euTR3Df/AP1+3Ehvmjf+WZixEDHqIeT3FIZ3p++qXLd+uDY/2X5VHssbhyQiFPHK
hQ3659ptf6nFiW3s6OIqmIGDQE6enW4ZPtyah+ohSXb4pxt0295i3jokIYmC/MsHsUm5h6tgmwKE
8SX1CayKQJY9mE5+pOf/gKpmrci/MhNuFdYSznjDh+KeswIo8EYOPlIt1xLz0LtCtvW/iB0YWwhe
BhdBFxwYHNMqbKyV9vIfuy45qJDDwinc8ZR11+JHdcn7Ip1h4kmwq/186Qw3+MUzlB1cr3ByIQZh
u0B+jL+KM2+Tc/1C0ojbfPMmg9pruz1gaVWduMn1NtiolG6+lh5k2vYP814fcTTEEijzSFYitEAh
UiQA1On/OJbx0ste5Rull7ZLaUq22V46act5nld8V1wpDsU5ySd0VWtZ8jIIstKZtGeZEUg7lElR
Rd/jdahgSA/lFnxZXyxOhsqHt2du6o9Mbpph2+1hvDP4fWL1trfpbU4cFpTD5fv5yF5xybu2NzbF
BPwE/OY1pkxw5Y36vnxZbwzmoOwJV/kH55KmnjDvjWZmg1aU/8FeYZ7OifSd+U11gmK5IM402UQv
OeXDq3apAHSuqcxbtrEk1/fyK2PO2duw7n8ZzaIpO6WH6SI+NASkG6btCAXYqZiyBHAndknsLGY5
uF5T7G8q1zqE55qiZj256qksqMA1N7nLnuKydvaxq6wtrzhbu2k9vYwPyTf3DVsSzdJx7p6VQ3cC
EoeoiDzuBhOXxJMyWErRjvTmS6M8ubJHts99w86+sGSehzXleyjQPoE5mzWa3BUNCUPTRuU2tc8T
rhYr5OW+xayPPb4ye0YzLXYuoD6TuObikUoj96ty2s1eI7ip5efmBntZ89r3drEzFVsn7UWwUwUx
tYONlHxaVibKzO2s3Co21hQsCrRh21Mi49gquRSIyAm/pW2z7T7G16ElFdORH9NKJz7mWTH3qIdo
Dk90fRSmLxi/Sh+aq2/KGx3fDkJgQ2Nh3JBnWofsWEWbjBEDpEWsEcy03kWQVjb9cF3S5OKi/Bms
x8f0x3gcbqvCoX485UPf3T2Q0Vqvs0vdMbRhp6Tg3M2d+AVwpQ2u+iZsG8mPXqb72Lha5wFdlD8J
FRLvCjRfpyEj/lfZ6ouXII6PIQAAN7nhLiqn/mnNShgMsiqMc1fyHukSNvvG9IG1tbgH95mv87JX
XMM3r/UD3SAa55pi3JhdjFdqYJIXNf0Y+ERYOjxQXWF3Z2GzzKMDNr8HSf9eM3oKIvTCbasDG60+
wJuNKMyUnBmInG1kjUmv8MP83J9yh/QIQjcPfQ2KTVrHZ2U5SJnT8lgQ2LKqzVvb+1XrLTz5tMF4
HiZrNJgG8ySpI/jqekxXYmFnTMNBrfrmd4XWK3ww/iCqOPy6KvZqZEs1JOHa04tEaihTt1S1BJ12
tHjzKTt2+hOUKs/mNykf/DB9AUJQI3PTA7t2RrdDv/czezgWeXCL5/oY7kjaw67Gq7Y5i4dSmYMk
PGguCcGf/V376vbJYOe5E36SuEQOMNtv+lfOdv7XvZvkSuHFHNM+tFsypQ9wrOGf8pr41mu7ZYKf
hn/+UPHv5+6tlvjJjUYrUoc002OlDZv0JRAwVyOF98lxPlPOSKJYjrxi1G+nR4A7jcysF4sJhTwl
iS8EzCZsS2Sy6l4F7llWyJ+zYSUtHsRm/DyzbtKXSIqoibrTh7RUQp9B9TF3BNNf2oeabuoF0m0F
TdSgOGTMxZefdQScKLJnNNPc6xeVopzQVzi6hzJsYU3z0CsnpxXwE7fbyTE/KY6DI6rahkioDclz
ZJNiRb6C+mYBfBfvOdiawNTrtrAuGn7t2V1bN1ciWmeTAsZOvnHVfR5ZTrrOPxkBCxs7Ex0yJJvs
BMHBWFGiwH6uaVxqN2AtHhMPdal4CD8QFJZU966Mx9yau0cFnF4YsV1InISvwN/zIrtcHOZyotzj
OHP7Q0QWwqEdNob7lJGRdgUS47NlH/m4VMbJg2o5r/A2gCMq19Ro1qdxy5VVcU9/Qgwk4A73T40j
Q1evvG1k3ekHMFN+wXnuCH3avSIaNg3HsvzhlR4eQtF6b0aeDF78rcaKGxCq5BO4GGN+m+8ccrLm
PA+kYW1RbHwswfP45oTDFZvNdbiOR/U3v5B7P22M71K3sRWPvFnGLh4zVB44gkYcnomCE5aVRMoH
rM6MY5/L7HQxezy0z72am0/Z++rUjQebDF9mrAxy7L85QJVV8jPfSpP5SQp/Lim6UfE+utNJYDuS
YaYWahtiKCwFgwTbUJySPoyVxnMt2NEt9tpratqixCDuzizW0QezBfW5upXl2hDWkAswDhJqz9JD
Oysl53m8W4kbEBvOOEFIscFb8fqvFJzH14F3nOesgU4r0R7mQ7FhLnINdMSzQGWHx8QNXHaOcfe1
06tx1thLT/KW41G9K17jtW9Kybw9Q1mr4SYTLJaA2+5jQGOsHXCL6ajFruF9ueLa1SsfZJh0vEFo
CKistQlOnrtGt0oQGgrlk6ky9E1IPGnjjghSog/9qLvtNuVKJavmESM2YPbx+V7jz4nsslXAf8p6
VhGyniHMIYzG3tMZA3Mo4gYmwl11D3m63EEuXGisB17S+k06C5v8VL9mLxzqVgNnwAior/xAGCX0
o0RSbiAcSH9fp1dRPSXb8aR3qKlXZLq+iW8zvS+F96Z+xzR0KzuLC6qjfAJ2dx/g/9WWNO1eWsm7
5qNwA1fYdLf4ysdRnUByYTmUTYTlgAPkxueODuFpOhS+TOYsoNKToSPCjoeG2i57bV5ZmtMrDxkb
nozhw5UILTbu00QOJu4JK0VmZuZdBMK4M9HaEQ6MRrcgxA1OdmV0DnR39VsoOBy6SNtzuDKOaK49
5Q4Tr/M6or/Cmz715sAlGLkeHYNIkHSbmBujOjC4ERkIbf3IwJ7cXya4DA8VWR54zG7AIpCFC/+A
R5LJMBaTNOlbhuHgc9hVOEoHDpYGIx6mlgEB/vFxieaIDKQY8NG28t78xtf8aypWxS+E8IWXf/oL
cRO2LZbtI1vdKn5rd81vI/KIcKTbxj65VaptvjBNwadThn/MEtBWbUMBYmc2gPq9cnf4jCQiLZRh
b/Kud4yDfkImtMLu8QXucGpc40dLXCcAh2gw1QNQYox1p++Gz/mb1FSFRvQPnmPTHZvJ7mobz4dx
vIf9USIphiItdYtL+GDqHNv4i3EwfBFuRKS2ZQBa85l3VXqHciOHs+voZu35K36jqQhyZv8dlBAt
5InbbzXWKZKeL3NXhavoUt2IVY091MMuLjAK4Yvl3iq9ZVzXkS25LIPaqUlwfSWy6Fd6meGbv81s
he+ex6/+CqC3JbCEI7/x7w0enx3M6tC+iWvlBqXIINJVeNdfJnxL19jfkIa8kr9bSpSf3uGkAIi7
CeGmW1k+3OLNmH22jPba4FNlq2/hlU1BF59CNI3kOsZOT+HRPJBJUDkVsUaJzfon2vYs+eN3eu4g
34RzT74Lqrub8q5C8sTXTHWqm/k1d7YG+LPrXyFPiAjgeja+GdvzK6/RXZqL+KXu0pPFZ2WuFoLz
nx5lui8fjY+hCFRrC9AALnqFZNZsDYd41CUP2cmv0QePXXgVAZtX5gnKp5qdfP/5SVudgjCsJz+l
Bvs1yPm51YBCq4h/iPcYX1U2vGtyW65oAwqqWnbwEvd5xsEZyLLrL0IkbGv/l3FBiVjz8TVh40S7
ADd6zTFTSV4hbtFNudnvfNW96NLunhXyxMGLEMBGQnIDsNx1x/ykHwWHW5p8VCysXew1L9UFwf8Z
D4Qzg1lfCoQhI/WrZMd4yNm03O4Rv7F0o23sFJfsODqwi6QJiLGL7gVYnrLz4kibwkdNLXsCkg5j
jQ4PmAVg/oX4NLl6foj+rfsYjjqfFvr25wnZhtxqWMrFiTBVYXgbTp1gX7u4qevsRQ/dvfZHjBPr
C5/YEqxuw33+AYuJQldo/V6zkXcgdOPxRXgD6gCJaGyXiyJv9BMlZlq/Wltxl7N9cvSQX/uF+jG7
lbFjfOpffK2XbOWXLYIHRXpPkNNQ2b81B9mRqNhiKiKnls8jkVIwNbNdoLAiAwZYdLbV0FfobOsV
sPOIxxAd8WtzQfcpQLnRUeeg5Z9U75Xy+hx4XVxJxtWQEEFb/K73vBJiWZMYWQzL7uNVR/nCQiie
TDCzx7sAtfdn/5q/4hIJ8PI0trYFkG2EmNfuIGzTVyapXE3/x/LTNb7I+wjruQ2VesXWx1vkxKRB
jNbmGxR2na6Kg/QOrvs7UVXtw3tBciqDoI45fQTzxjrVn9GGpbWApz7QhDzjTVcDqvi9wHGPfM6t
rFOAIhY93L15tLTgo8MgIvv29Khhd0GntsRFoCza6xdQAWyYgw9Outc03ZoXhGUXZK6X7r1+E52G
Ojrzqk927GeszmpQeHyUEycIJw2G6YDv9dMHC6SFQlOqDyFz4heqbOMskQdJqAnlcXOZX9urdh53
jZ+lzzk8g8r23vhsMKde9YSd9ZqFG/0oIiDhZAb+WL4FDBYdRDE7QmPZ+QQPzSMwC1XvHK0U0599
y2EneDQEgN3hupt7crduNKWdCeJvW7eQNojyyyXucPvIgkMROQZ1LYgxX30OS9tQqvNfjFvPI3ml
Yei4kaGf0TS5NYNyCTUHbQ0D27j7yVTKbv7TfdKpxoOfHK2P4Mr8J1ui2GxIe4xE3OVs6slg3BXV
MWE07lv/Tgmq4VJxEfeGgTvXGho9ftBT9Q91hg5xdYgr8WRQ7Oar9Dz+iN26vCbr4qiwMPuV8Smc
Oely5ZQT742GBYc2golWybgW5303rsmTjbMLPspB5NVQrRSmvzX83xs1BObflBklMJZTg63cwu+J
CU0sW9BJ0OawgkyXqFa8QLHpmVK/b94YTKVX52iqgdMk1LJrnjLy5AlckgLAK7imkHFfmxDvXeev
sg9ea6as4utsLYOr61vjPceVxx+/YoxXW1AAfafpzGw+G2qlgEp4bsiL8KxoCG/KOayZvg3t8Dqv
u9/Jl3f4RDLHCbegvbZvKRLVcI03hkkMO+iH6pTM9WeHGGVGaLPzCdD6iPgMmraV9D1voz25ZvHy
LGHpbsAtieKt3YiziuD6SwJoPt6n7mRsyAJC1aMoyFD3nNPQ0gRrbrOQCcSXcHGUaVsjgtC3cu9R
kfCG8+whBUhGmaATKESHDRE5EocKZAS1Ndao4K6ym56qcZMLu2G6dOVLnJ7k/JBX2CciZMcbylmE
uzAScHou5q0J2wUHiV2Gvp2Gg5J9zfpWNRGL3WcTuKZYU5ZQl1ELUSQQ6tgAhlCyU3bLrhl77JXc
jiVBq7cnYjBAVDev5HkdDI7OnBHg4UN9sc7Ik3oCU7pVB2FdrgXBpjAqKk8ifljdtNNem9Bw3NmY
Y30z3PSv4fyP2Ge0r3nms/6P5//3V0lhV9dzSfhPC/Dv5yIzfKIjDXo4fnbSQ0b2cjx9fE2ONv++
Nge66hmdcR6C3NqYT/PFHmAsaVkJFT5cK30JOmJ+xx4ohT8ZFYr6cZa0Td3sTUGlV/z3pX/flJcC
wWYHtP3va9KCAYONw0n/369ZjeqZdY1hkYrEnjhHIram+EcaLZDIf19rnt+oU/F//5uJlfvvr///
jX8/99+vmGpfsJvHA1HXKvTWvx/KM1Nhx3u+0L8f7cKSxuQZHTloWXMKh81U0Y1j4dPPfbBWeLOS
Hpt+Q7yVF4SdP6MBkhN8jaZRn/HzcmOmDudDE86XiXF8wrG5ayTfaCfiHE9ZFn1aSv6iqMKnLA6d
p2aqurKgN/Aa2pCq4Das1z44TcSE+FEpYZ2D/ZBgMbfPrJKXoadLw2Hyl64NvTwpafJAEKwCqjFD
Fjsr+NwZgkRLYxq0yT060UxJjkKcPvKhHDdDTH3KxAlHn865SWYixFWLW1euw2zHjMWJpbxTCUli
La9nU3W5K5uk4Bpp4oBvganxDAKNjue8k6Ud7rWwG4b2Y4pw8abiVcbTTaV1zGb+YCoEywQSf/1+
YLIzQJImhBRGWQxlGaPv1FBbtGRgunOPrLEdOQjTFrB5FIl2KqPHkMjbEnXqxHRJAD3QW1W1FrUO
YC7pPS5IsdLKkGFHrUZ4aTH/qsWIvBY1QUw3DIdQl39bETmzHqHwbyWPVG9MYCMsQeTF+Ely7bOw
wDOyGFu5UksdzUCZMJloXxrgG8w8Vzi70mIwW+pIgsuGJ4iVaesCmaJLcyLrmeWMk13xY05F4o4t
3Fv8UtE/tKjFsHJG7jSHzqQS3anVz1+PmLePo3vcDMVLUKYIniL5gsNTtMIrbSZoDo+0IiffWGyz
fNtqX9PMtLDAcCx74FwyIsgld9sJibsUZ4sb5/0jEKNqU+V/YoLyAes4mqYpG3EnICQTLgBXQi+W
wByaLk6OCd6offfca7LiM66ZtsBhp6oRKZQmooWFuG8jNT4iw+h8OdC/MMs5YN8IKGVKKI/x4Jpj
5LUpnyhUwTblSJ+OuVajaimfnvQmRS9LbWMo+MkNOPh184KaO7LAg+EUiXC81zyJRE/iyYmzJBNR
iCNTNrPEzP6aMWp2lYmH9AImYsbEkSYF6yMYIxGdhgrJk1G7Gh9sgdWfmoc/id4ArWWcbakEREXQ
k9uBocm1MOwXc94ai8IqSagG1KR9F0zOAryRyHKFIGpUXcA/W2czkLNPDdcoFyvPhxGTGN4FaJ2N
6iqmtASDQKRdP8CqiuCGYcLRlijWtVdDYL8qxfmMrSypcu0k0f3L4zngQXKCATBCDk2nrkLUuRnq
7+JvFNJ+L6Xs3KqsOBaDyDhEEL2OH7K27SlpkgCjBtyxUuwlOwoWUtJEsUA9n4k+pucaB2o5ZKU3
a/pO5wIMNehh3vOYDQsoeDhGeJ3KSPyXJsEknkIlb6n6iiq9jCHh7dNWUtF9iYgM2GLJH9NMUieh
IeJ0/MmzAYo0Dh9RCaVcGplkl3Lqzwomv3GDPxH+WAzJmjPLBKVqOBBU/d0sKkb+ffrWLMtdTc8T
XlJjB4c4EbLgSj1PcIR9bCYAYpUQnzEeWjm2ERdDzbtTiUlTnE7foiG+TxP3utRIEhbm1EWW/dWW
9PbbIJK5tbNyMlUgR0G9F7rEWf1PAjRDuGDduBrzAg2u1rxMuaC+p8CNsgJXaYAFh9GAm66wHSki
5EnnwGnNbpsO8UfWm4nLEN1OaQn0yscF1nqAIJ1CxhICVCLxXF8sCTe7Psl2pfKMXK2pHDpJwVC0
xjO6EOaT3M2urBuhk+KcRjKKcs36rED8DmZoTKVByRAvXr80jN8Y0amQQvkoyv2jkftb2bBOeuag
u0mkjcfmmUarjY55RQOqQdovGoGXYgrYTjdnjBWj+Br7mywEL0IQwlPgibdFi1h32i7SqC8SC5Lc
2jMi7ZXmQ0yBKYM8gcBnQkFK5m7dTqMr6NkNS08U3Xr/0ZkY5YsG5fCof2V6/jt3uuVreCuudBEM
Pncjosmw20VaIstkyjH+Jp36Eqm5JRE/bKr0S/0IpCWHur+EPbIJXHCtyLqrJaGCDSbxgOsojzJ8
K03VXJ7Z3k+l36oNme+BcR6LRN9kpjcQJAST1xYrTqO72L8QJHlvy5fnW9wGRsRDFemCr8x4mSXK
00smu8dY1XlRoZF7HcPRYLczQuOg8ZAskBGzYylmJYbzVk8xXUB8DLrQI4EWVy3O8quFSHdvGLRT
GlCNkgNTumTqbXpy3129zS55ns/rApoHAyMf7/TFEaMFYcMyZtAVc4DQPgNjNGZCWFIc26E12H8H
1HKk8TanIuSRN5J2cOYnTN1SiKsx99QSu5yxBLQrAh7NegO4XJFPsRJmsC85ECEhOu0tEwENcnO/
dMLiqjXqiXJsO5RLy7qqhmRbToxGa2HmlgUlpEX+FnNPoPyVFvQ2htuhF9CFpUIcw6DRwiA8GZEs
hCaooTI3qWc0uNpWApGoIiThRGOf4C/E1BW938AJa2PzxgyHNTOBmMFhkj0Nf8isxDDY2PZXflgg
4TN07ThPYMbl1poHuNgefj821JXM1o8ZO4MyqYDnUmhoeCdCtEtT5sUBAvkmkt8kE3QZH5vc7QDU
yqcxD4OTNytriU8zc0jOUQP+UPOrXCR3AQNwaWJDDvt2BIenGRGLZ3wpQy9FmzC3xGGSN8YbWZny
PVePs9JoHOTVWugBMGcxZWKrK3+44rTspvWmm9r4mHvzO8jy64SR2zHvh3Y3hhtlgg+Q9XjcaXKI
0hwH79WQg0I1lokfcP6pBUG0GkRY/DI5T8TQbpWlv808gTyslDVUd9XY+ky2Ar3CNOIpZDzNP8HO
qdmaEv4p19VHnkNkCYjYEiOg8Y3BsBQxy1CjST9Kqt3LBqvQqRLdaZz3MeHbzkD/4mhYtDqVpPpF
inQhal8WwyDJssYVFlGDLNV4EZHdk4fM/Cih/qFgPkP31bkZFuZRLhTHSpt49BYGxiAPiHvyLEES
Tj3v3+m0sMHhozkGQvQ+T2a01gmxIF07ydWL2onrcAZNymVr8WtjcIcG/Y/YwmyrYuZPE35wOHts
1XY81xnZYAQ4+VEMeiWRHMjVqhlDijF+SJ4tkEA4aEQt0A4c07F1DEdp3hg96EuTlE4qDJYnVpD0
WZQ4hXrQhZxwaDylck1nkJFocG3svk2x48fCMzLoeUd9xwWrbkG+mBsC56dOvS6yztytZFeYA+4W
ihN/uWO6oHpMgC9rS9pWMWSOGvDUSou2HyMNMqUWnolWFfNBzSbWQOmnVq7pc85VmDNwOzNK2mrY
YHQz2tocV6/FQHc1HiaLU2KE+2lJVF1ZM2rIsb8ripJssiw/I0SY5IaBSwT1NRHwTkymuCsKjVsw
7WsPRm1sZgPv10kNX6okdUIZ+7UGqSJJTASP1t2HYVXjPres3WzRrlha5Q/TR6Ed5IpcCkaFXcEw
oYBmPAhi4y2StGuXESPS8165TAlqQrzrKSDT1zk0v2JtwOB8ViyvJR1d6oZwn6tsZcWcvmup8Jt2
XFANnNTShk2kVe9NjcRYyNtHLsfwGmJ5jINaQwQ8bUdWrpPrjT13HVch1gSakoyRJuUq5qJTxcMp
rMD2JL8OTREH7WFldVROxIxhIxf9GCNpWkL4FaQgO0E6ay7FmFd0FS4vhnTMI0G1hQ6VgqdKFZLj
ClANX6bn5m/VFwLbQYLjsvWrp7I3qfuNZdTCKlTQfzGwqS1YL2ohtWfLhEitzXd1yhlWNGNygpNW
ci2t3tVi7pat+V7KnMNjJvipBHZUFilKoRbwbZ6Fc8NowasIaTbG7Xs+Je0qUkZ0k2Nq+BrC/HSn
DzIttDzs8M7iQkSY2RtFzp9mtHNiqDSOEaNP00hvxRtqcpoYV/fhW1xItxS6gk966WpmoEdGyiJp
Dl1dYzgUG1hkinOYeEFAq7co6TWIiOfIerha7ka56skWHjBfdKUcxoguGjzfJHSVtmOjCPpZMmrw
rtZLidfBrnU95dBDJiQFKYnAp3G+kARt4zMwbljJ1ktb7ZvMi+b+ibihFWTxoHGqcseKxg2JEj5h
gNDKc9RdwBRuQkZGsZoLayXgBuIaCwYy9R9pX6Qr8plcqnkBL0EiqmbYWlHLUUECNxJVrmj6Racb
2kraZRQhxJL5noT92kpx1jAwfPPyUOCCsdgxxkzGN03CtiwKJGS11nNetr0z3D3t5Aq91UktCmun
lQspNWqPIlaLfNKbMR8lGFhtKGYCBdvmoTZJlgd7DYXwsATPYlni4aQuRZDTHnjOc8cMLfhd6wtP
MOxdumQnCcM5CeUDH3whNpqGTRhbZtiH+miIyUeqpKnfalyhPmfzKwtUgkb6gjtV7Q5Kh7Rk5vqK
z/seoCdVJDK4Ayt7E/UAmFHodqTMMaeYDzCQM3FG2A77WafB9YnwLhO5Qj23Uu0gNjSSlXGSBDdo
K+HYRF/9pG2bmdQby2x5OkwVWqcJmfJB0mrSVoQzhqHDwrTtqBibCDfnDBkDdiPfkYimogEcqDua
HgtefVI7RzSY7S9Grm4FOOOFPYKdLobwFkqaC71mamueJ/yEQRystFHQ6aJH1Gud+KLS8CpLG59Q
BjPeMqK4WA56V58UBKsLURx9g76uV5eCbhszWAU1uRhUpt+jcWkQPmqlqjNU1fzNbL2aFc37vMe9
JZkxyu5b1EcjlvCOiu/VsU0j7OKXwyLK6a4w0f1NS7Wz+q51qiZAOxjErpYEl7RBfC0spFY96R1N
ZWNS8/auZwYUnOjoI/4/objFEOQ+qApirqE1bN6UbnM/o7WK5ymGulDuBT6eCvlrMyalZEzMPNe5
4Ckacw3zXSGP3glFElKSCmVVy3EQ8tSPSyl65GIEDl3wG9KMSmzk76V+hqFL7nPXN7ihDJjinngk
W43ZYCW+lAg7KhmFYYVpXIs/Zi0JwVUk4MZe4IX5YJmUvWW64g0LrnzMVghKvKMsvICYLIgt8E0W
5T82yp9oqXFtKujuCnKyWQE5tpHYNjadAr0mkxJYmKWrxxYNLfnVxayxCHUeVAOycKSHP8lsNgxn
PePlYzQhCN/7VqTb0cd3JqhIQlaaZj9rfNgIRXWN760nkB9iL0IXXWb9ywxfGHEgoi61Q6u3XGOU
P8QOMmV8skfzwxjpXDK9/cBRrl3h/xSoD/KEETQo2Vbs0HlkffTZiYBCCZ4BSZk4sTxSViWQlG1d
P1hyAEyBxLyIqL43Sj/aEll2OC0UZH/34peij9elgdPo9GPalEgBsI1k1SMgG9OfyIgxq0eqL5dQ
ZeWzj9Vo4SRquGoM90TceSaG3fZEpE2wxOZVayBERsgrIqvsUImlI85hTqkxRtUOSDXTaiquiyJ+
mZUUfdHb/GiYreWS/lpYGqim0v5wvpHoDfaidSFV1qms+2YNnKlN4eSFdfyuiiq6rE0/cqDGKsO8
eGr6PVvDPkfhMhfM7XeyEyt57WshRYyBV0OjjB5HF9QEwQ7GmJGPJQ1fgZxUKxmleBlQncwBdsr4
664jNZO8yWR7K2bpMwusW0EiyErJ/m1WkE94z2Jq+25K7egvet7u60k14buIXtNjsUSQU38Oo4ox
E6u8bLTFnXV1IacMs6eEuqVcmsIbpODARpfsTDyR7ZBMMsRQ0mtl1fSG+SQg9WQoTusfHF7xJZ06
bMBM62oaITkKS4Dqv26x1iscTAlVZyprxlJL5ap27H+FpOJjFlY+1lmCj0ZVrhh/Csws55wD45nY
+4pJbHAdGXQvb9RtUxb62kB5oGRG7wcCRajJJKcSFOxCucg8AlWSGJfMydPqDRE7itmpGyKn4hWh
SGSXJ9ZaobbYhqX6TRyOdYqT6ryIDHWOsjJ5Vk63t5hMvOQFhTyRQHqieQTweMPcwVlaRXdUvkaE
Jzkb/4qOsEbbmzrkJcA6BG9KQe7LoiDSH+AzouSzqUrjbAJH0zXMtj4Yd3y/KcLNmJkXAg60Svgr
1N4fdRPT0UU4GX3zEwK8uWWDVmKsFCymUWIsFWB9jfu7+0TtSzEvvdBQcOKOQmONS9/RnCbFDgw4
Ui2YKeRqigNDQFEcEM1rzzI7hgR+FS6NjJR1whS/79/DULgnpaHh1UqXHFXFQ56XHMP7dBcErbia
R8YPlf4psuyIXJuZ4xeIZ3NLCbBZac+NYGLFEObgHGGkee1HL/Q7jEBhk5aRoQ69eZoq9y2HldA6
w/+xd2ZLjiPZdv2Va/V80YI74BhkapkpgjMZjDEzI/IFFiPmecbXawGZXZGdqlbbfZYeCgWQIIlk
gID7OXuvLfDy6ECrVyrM6O1PlCMG7nCXkXCTXSR1e11KvlVCw1+tVt0ZdaqeXA2NlRMV3yNreNYb
7SwrQhaK8KbnL/u1IDN00A0C6bMaxUrNbzBNzE2UPYKAtXdeBUdGQ82QneIeI3+E9D3tufg32LK4
kQygLzvuz1b5mvgZA1Kydan+z+Sdv14N4KGDpMZQpVR6GFyVR9fL7n5JTgKN6nkS0ZH0xsQ/O/zY
ad7zczMtLZgIy/aP1eXlf/n858unruK4Prdthw5jvxVa/8FHBngkwMSF82JZWxbajH+rOpypn5vL
2vLY8uznzr899tvmsp8HbaboXkXlrccYqzBZy+nBiwv+NeP8T/yxujy6bE8GIVs046F9SDe/Z36S
H5YFZxeO289tbcHILdvm7LPFRxM+2ikg5Xgi30XTawmJjdC0JCYXLXS0Zm96pKoVI1jSwYCW49A9
TbtSHQI9UIcp8JwVvFokK/NmU04/n4jnXWzLpPOgGbvPFyy7LZsaRaGt1c/x57wyVKZ5GKSDk63V
YxP/MtyeZb/lmWWRp0QJIEnT7iJQyJvYIpiWudU/Xt1Ipfa5fB1NQiTmPELcrRZagRCK2JGBA5St
mVZklzTzvYR7cVnQ/TWj5r6JaNB0FVRlK7eaw7KQQ4MgIsirCX3jhEIE6oydN2+DhtYicxTVz0iE
x5gbuFnRMQvqmnahBoUS2NgunLF50QyKypYTfN5cHkvTHuk2wPJqV/nNKhcd9oblmc7PxLT2iuw9
6anKf76OTEduqGNrHUCpgxld3mF578LXZvKI1h3558DF/PPzfnzK8rY/9lmeGho6KQI0PU7B+Vc3
H1T855Etm8sTv7z3v3z68x0KJ6q3blvvP/f95TPz0NmFcXVMBANgmFlc/pwUkIKaodA+mQEmwkUp
8NnZY3Mid6kBJwU9o3MymmFaSOnyOTZFubNLj65AHuzteMwIN4yqk9b2dJVi+viNv+uCbh01yV7z
0a2UOSgvECsrz9Weu0r/sODMHrqSRjwweaqgjFyYcSpm2ZAKNMuiJkbPUnrMPN3MGCDAwCDq3Hrr
0fvQLEoBNdF2m9h9YABGKkfPJc0tAbALXSdmNfZWhd+VmJVo1ndZhfDTYS5C9EZ0UcPwyNL3zg+1
dVWggWIssGrj8aalRLfCLo+6yMofGosGQhlABhEoKTqqZMTVgej1GvyKIej3fTmIe2ln1wxv68sh
0REihNEu4Ra86yxRXTQZDB7BvEz3QuRUDn6uvCWYIedmFnrteRA0llo6mMKgTdfOavDEdw9dPowr
L8a0FWloidVUTPy0gOLALb6C+zEilHQKrbrJ6S160XXgTcllOrlIaETzpgjjW09Raa+kK2C19i3y
Uw8xeu0dfAcDiG6732JklQ19kJXvw+j1WxQ9WU3xXntu2zjZVFn9QjBVnJCYy2Cejn4c38CWRhOt
CjTUAX5dDzWopLl2NNV3YOPPMm4xz9YU08xR7JSFdjzIEQbk14SlIHBMym+4DGDMO3BOqsb3L0qH
OqmIQ8UtcA54jrk+aGY+7EubuYNPDzZuQmj8vXamT1B1zUOpMy4WzEybDIbJWIeXNIPPfSxOvUFe
yZi20bpx8pldXm7IKrzWpPmSlXPdlsPROIUpjkjQ21ELMjDDGBN72YedhMfE6+fEq1K7CjJqaNzO
YAqFGt9JIs8+lBFD76A615QDSiQwY+GDw43Fo94Y71as7TIfcwUvvaIcwA8mmG5SzboHtzvcUHuU
PoO1WKEAs5Tt7mx4NCXFkINm6iOuqTjeC4dZUOZqR9u7j81O3TaJ/FASF3+YfPEZoOCoh4VKq6ir
dXApzfQt2Gm+YJowyWhnxrOu12peaQbOE79eWzvlnLWdY+Iz2mQNoh1LQCommiuMWYmQq0MksJBM
dQI4iTHKY/vV76rga055i9zfYhX04absAbeR0iU2HqGXehzuKWZ+kaXp7Uu+Ic01NEqdufoi8uaU
pC4aOIeLqJn22OpMteuIFds1hXcFv7Q6mKQVAkdJD5QErnRMWERIPJVJ9V0vOIK0QASberdFLm7q
YGDqx/fdaWso/tGF0Y5vIra0qyrEJyBrSngEkKKmQYcVh8jAI+U9wkilj5zpMHWIhLlM8QA3ZK7m
ExESpI810CO0V6ZrKCr0feZi8PXbo4nCrsfYU1cglbicb4weGl+hpT6a2rR8SS3KBnWiFyvDAr5n
om8TlPYQv8T1xp7M/j5tKlSGEUIZvlsEzE2gnRnTA/ATiG7H7NjYoX9jE0zInNrjWwj9zWCI707k
kqSYZ+gvZfxlJC9sW8dMw0Vgq3MXeK8NJbRWKJAYEnkXYHiYFW10EzYF+MDJwD3rtfy6h65DFjNe
uB2VKbj59rrrvY2ayDsv7KZ/aPOetmX/UNa1jrY0eJdGa1yWFAs2jULzOwgpGMPzpnSJ0bi0sxOx
d93LCs90UqcNvJNIrrWO5ItWrmTtNShGKX2YQ12ScERb3YNOT4s1P2Z+34DOQ02KkIM4eA3EcoSp
AhpQSm7FhVWrdC8NwEJKC65zQqPRaM0kBLp3Gy9ymj1c+mtS1OItzaov7ZRgaupue4IHLyXU+Iux
ENgLSVo69E77GkFKpdCWvQ0RSMK+CjJGafpXTS9rvnVi6TQFKbNsxqOuHIxtrb3popYSfm5Q4DHs
GQOaYbYoh/uhkejBTdKEqP9OspiODeIacgjSq1lkxplr5114iospXVcghamTXmv6IkAPzXUeWSXT
Drvatg36/36YYgJj+UO7hHyYJOmRLNJ5lBGGJztGA5IMw3VM3f7QFzRWUkKP5BAZmIZzlzSq+KlH
8GoPBMRYNNN1K7pqJw199IjVwpJYmPTKIEkRKfzYjSfSZpNDuRn79DYpBNfUzH0usppifoPF16q+
xo4eopkp7i2aWgRRQRG1uDOnmv1mzT9VOPIwytJT1fMDombHaG8aXjy9PPf6WADN4V8f4XgXYP5L
J8WCXAYP5LUogVTXLffoctISIQIUUN4uPfQWcDvazNig5seWJyYHNl5pmw85sR9HN1CPZAf6m6jS
20M7E2z6eSH6GDOFn30JtCA4BGnlHkZzeAw0QBV1ZowHwWgPeQmLSlP+WqXICSJ0UMe4zMS+dKeV
nKuHXi23wzwH0G3mBSXzSKfOxVafIZ/LQv65tmz+OMT5BXUY0phbLw90jWQ4N8xH7pD9qpEoe5B2
rxPz1q/RRX5Lh+ZYAKnfMnycKDiNcXNwpMMqjfQ5KiQzVsLVAJBU7jaDiZhWT4aP9l+46DyXIf2y
MB1OBTkvls1Ac6igM2FbmU3VHmLvu2+2w/TjoIy67qd1M9a3wXyGxyb3gyaKwdLza2FyySRioVLn
En7JJ5/687HOcblvWhiMKklM2YLF1sgjoMBltKgvY3X225YJ3W8k7IVa3YbKv9TpOF+aJc3O3UKi
XpCtfuwzZ8n07VADju7mRWQrpEzLdujL/DCVVGPcxNhZWhejq7eJy1zIrGl11zWO2Fs2xCJnXkwJ
Ql6tKQnZ0vuZVAUs9tAWuM6qXF0Fds4FwpLyMM5Bz8tapWvyALM8p5hBKdZXMf98w5jHYoopB1vL
MSxrFlPdlWUi4QrCU6FKcWhqhzxrd90FlkekPDQTGSP69YsAE3wizHEfGHe0RfJDJpxyG0QOULb6
aeoZ5zHXS6F2AyWSTq6vPF/DsmPXxqGQwjjUBsB6AsGwV1moD0hixZsEOhnWpWtn0AIg3iQeNIUC
QWlBt26sTfI8yZ450se8ISci3IrU5nRymfISy6F99PO8Ylm08xrRcYjpJ4PC0D8wuXYWOqsqoSBS
VU52zDqBfUnjhgbVqwBDP0QhCmcW1Ff3eTOJ7UB/9DDNi+X7XzYNSopJSjGHr9sHoDf/DRi5/Vy4
AwwVB63A5eRqKHDh/x9kYCAq7bd5i+KlZMDrFgCePk/KZZPcJwzL4+St2tq5N4z+qSjw1HXTrJWM
4NQTETq8GNjjue7b+34ojv+Zml0dmI02nCUwwsndU9wBvulz56VmDXwy3ubxOl7buMP079NbwAQi
oky4Rl4Nz3HtPpQv2kN+pDWlI1JFqT2PBWEuRwyIL3E02afgy/QEXuxtIFzjwvsSPKRoPbb2COH0
Mv0Aojj/KIctZU86iAW+JFoB44VhEpnKwJ1mOTXWTfNIHLobgiDZcFGf7uFJVz2g102rb6E6Bt1O
v5uum9eczRHZ4IWJGALEET3AJ8nPV6wQ5jSPfBSho3jzw+pCv8OMRpMwxQ2O8MY6hS+CWQz2VJcX
TcgZ8BtrR7xTBFMycq6GLY4QaW4C9YoYBrxtAWj0QTzdArBaEx5AO+4CmzFCiweNSqm2wXYezaAp
0rle/Rt5Qp0GuGCNPxYiAbEW1lvB7Sy5tO6tNzIc7rXvxsG7px7PWK/GjmXA3r3wghNjBi4r8in6
Nl57bwPe8G89DOxm659EuDcx8LeXPRdti4nkxixXGl0s5OQn4LNTwaT7In/kPMABP9GdoGt0Irbp
BcdlcZl5a2FuCCsga7lM0Ftg7AXw0GoXZUgL6xJ5HKCo/oaRGNcNJPHu7Qm1xXZ48csLdfdOmkQz
IpU/jfi8nZKb4c4sd659ryXbX3DtN4xIyBL6j6xNb/Iwa+q//yEdeO6MC+fH929//wPhia50hhPK
dpCmCqUsnn99vguRzvz9D/GfRTkQPmIIjJqEZ2hIVtbxh3bMd/FLe/DvoJwm6BY2uncT2qsx3VJW
tE/O1fTKGcK4Fo1eMrNdRmslNpXHsGmvJTMnNfK3gbP3shuYnX0BQ3VlaFvNlfTYGTdsJZK/R4gm
KAO/Th/Q/TbpJn2CwnGFB3RXfO1uo7v0ofjaUHG4lKvqPTpArH1Mnk0MLtvunJA+eoEOU+eExVi/
M7YjHYmtfcvFDK3BDtkMdmrk0/j2DYxN45ZcJ5PwCHjF7Qpl6WTijmq+2ldgmAeq2SerW7vt5r3q
3qyH9ASON/jAmIChwf7AAaVI7joyS1sBTHuKXhBD6m/UrZG/Ekd6qR5K/uhYbWAV8wy/angNGrJ+
pGR7DLPeSd1yyja0H+8Qm5XfkFg453xzxiiBV5facML3d0AS9WSHDLJ3yQta/Y12a3yFgrlx1/77
9GJh7Da24QN5YdVZPjrGOjy1e30XbM0zvlDze11cYp9aY71vbsEAInhOv+WQRXC9oGxaI3fGHMnv
1MYN8BKtL8N9psC1XvALG69nBMCDoV++AyYL7TWjg1VzGa52wCyBfdLBDjAQHtvZeHHEpwBOfS3u
aFaKgJHOiRI5dPGZ3sBpi4zvPK4YZay0cgeRYc8/0d8YN+ItTfflbnhmCs6hcgPfqkP5NB7dJ+aV
W0ZuG8bmOyLpKLoBWjg/qe8oCVGIrg/R1ln/mzNf/6sT35K6MC3bcl1p/vOJD8i+RtEl+7N0ujOe
pWA1X2M4vb7Y7iPpFGAlQ2hd37HNoGzCaPQFRxKhew26anH5bw6GIIT/41coTBPFs26SffD7r1BF
zWBVbtefQ0mtkP8afR9k65GvCEQbDhvuHyt8dhF0DPpg10Vz7dPAxWb5Bf9IeL0czs9EiZ+Xhd8C
Ln7b/H8z70InUuL/Enfxv5Lnl+f0+Y+f6RnzBZQCHS/5mXfhmH8jb8jUCZSQpmRURqxF/143f/8D
7fPfCNOQSGgg9guWzp+JF4Yi8cKmlIKO37QsxlF//MfPxAtD/xsSbYPUC8uylG644r+SeCF+O8tM
3gYFE4ehS0PqxnwMv17rI1FIs8YfsWtS5FzSgTtkTC544z7HdLUh4Trb1aUPOqKmTzQkNrgHct9W
v3xnf3HP+cvDsF3DJvjD0B0pfzuMSdTV2E2dtqOCgdMykc6x8doXu9bfaNqt/DLCOojgYt3GOP0b
XaPWKwkR/TeHwR/j19/c/G24QhgGWnCXVoKa74y/3PkcU0S12xneTq9MepkJY5tRaHIPUMroGMj1
+WNseQAB3cdkRGZDNN9lIVJ8d1mmbWuj6859CA7r3xyWac633F9uyRyYbbiWUFyaHGHY+vxn/OXA
KNUwxrcrb2dTx8Vl3uZbMyqvRR4QdGpT4BwGc1jlQQB5ZeJaYY8DCsZImtxHayAIXce0QlmmtfVa
/9AVuUuoUVLhrtvGg+ecaplNO+WmNz0K+NP45yIp7GoVqB5Y3+gQu9RTUqBlNVxPpKRR7x+/eWVa
HAcPE7cBYeDKH7mKW7n+rpWOdTBvlX9XKiApLmPqkY47d99e2/si+3A9hyADgz5l6UUUw2sK8sSb
CgJrLd2g4lLFzZWe1m8do1k1QZbnn51d6RFj0pwuuja+4gi6NGpSYsHY2f7B6/pmy+AfCePYAcyk
KLnOQxpfjUVhqdTQCkVv7hjfmBFNoiRO3K1bkiNslAk8bApMng/73WlbkAjuUdfQh0oC6hIdBSDz
Xewu9s6xnP6Uh3G0p1azsjqk/UT5kchmk3acUM8TuwRF8GWcfoyI2vbkkJQXRuC+N/MfJAuGqz78
ho5yxGHQYir1O5IYiE6Ip3mmWJsHgmlAjjfOtqd5vyXu7j1LAX0NtrXGcvNhZ9NN7vo3TAxRDmNA
GLryNgK/WL70NnEMNb2CywhrX5W3zXXMeGwqMBwPnbuqfUV734BiaVfdyU/Nba0xy2DWDe8Aq4dR
yZvJq3Y2+TKzlhuihGVtJbGFXUvJleJqT/zGuFJp/8Wh9EM1p2zX2uAnh2Io4c7qGw/76mR/92mF
bwplgLoKvG/uEM6y2QFnoaHfNkNztuPknRkpDZMUC2GVTgySjIGhW0/+R2Y/ieIeBw3FF9SUZJi/
+B2zFWwfNjMSPQBrluqDvjVi4GiIDFSBC7iuCUDOUvqsEVk1GxtcQuplw1U7inrj+K1xY6aoaZMq
4KwYg+1QVWAQUut19NFPjJGgUTD2HxSqqR0J5O5JS71KWJZHPbFMtyLxm40R+vYqMgt1lXnVSZGv
twpL5KiFoKRFWeCQt4bCJ0rJbqnbmVi1EOTNJTw9wqT3uUhpFa1KwMQXy2OaKl9QXE3ICYeGbzO4
Jk5QbSq/aA7LQ52PZYbBK9vLommzL8LFJ/S5y7IWz69fXvH5xPLY5+ayVqlh2kaa2rVz3y6Tc8+w
H0AQIDZaL48tE/NlDQm+vTbH5JsM5n7iUivpQxMW8+eOghnDRV7ZFugReoDLIncFJfBllVOGHiVf
aQU8B1Pd8sIfD/5YLnsR5YXAqqfRtmxSj/j5TsvmZLUOvbDlpb8cyahDdPRGZOi1TrhDibV02f3z
2Jylp/njc5ZHUUFy8Mvb28uBLavlcrhcQrLLCEnwnEt4oSL3HRcDpxf1XSSy4qWPR5AJJj8eX6GW
qXyyLgIfI0Xk3dSeDsNCp8POPK8aqh4ZKKEvZv2WttedN0ZfLUuestQiOi3rbu0S+47RfjRDfyiS
HNe9QoHtFQGC8bFNd8YELo7fhb7XuLBfCN93zgldXorHd6ZmybVCvYN0ObqLANchGrv2Yt3djWVz
iwsKXk/Wfk8SBF8tNg6rrmAuu2gblV9YW+GY5yAbPdJXvgvduRoIjKQIByOL6zdwObd4bzqqy5k1
g6HC/tKTFUN8RShCoIt7N9NRWXbo2AcvoGWf7E1yHx8kVHNPq19rUFxTaEq6Vv1wmSoKG7Zf3mYT
0TjYNIdVETCXDg3m/6k7E0tsuEMhPanVSAXQlgLdOE5JtL71ug5cnWySlMSAASdvCGbJDlOwu8F0
rSnxXvL7fSrbayvAVxxqxrRp3mLbt05WaBWrio7+SgZDiwlvvmm5iHWRSa0rnBpO3dLGusgHvdmk
LjVylzxqGFzDl9HCTmhkstp0Gi49bnD1EKgbG0t1L3GgSFOpTdi+VX36bk7TS6dXX5RWZXcaQvKd
1FwEtNzqfLJfr7NEx4bn1zbykig/mh+M96g1NCheGzqQXUBZooy753oA72xXYG0MO0QRaHEfRat4
JDuUi7FOWjm/sAoJQ0ex+KKbaDlMqcDOEBFX1Ekg9+2qTm4cnZwDKUihKYrgI8y7Q1qKo6rKN+EU
/Qbp+boor8sheAxdBEUS49zeLttDarcoA0Pjm9U+Zx0ccqynkFKScthpuXYvWqPadvBsDYFGMhPW
i0zLd2tA/VCEBC2Mkwl+xk3QHxRHYQ2wWsnCMfPpPGmI0SZVX9AMpGI1oBPVqTRBdYcUVRqb2jaQ
/SsQoPIUJwBRGHjqk26uOLGvLRmMiOcZb5qWX+yAauNfPJYtgQT+GIDTbWLtJmc0s++G98nm9Io9
H70TyH2/6b+HuT6tTB9Smh/cJmH6yk9836F5DmMbLFKhTlMFW8TOvngNdTSkGQ8Ya/LuzjHV2hma
u9SDwa1V8rnq8KIHWQo8h+lx6ASPlFJxaxEZgSSK0LTiOpoQJKEyPRrAyVPgbbFLq63TZHIKK/9G
D1Arqumus4y7Me0ee89w8DEMwzFALKt1UDCldcPIbx8rn4rkgOM8pPhs+cNdJcx0Y5Utt9zJ+HBn
wYwvj0NudNwtU2q+RbF1Uv37UKJzCNzi1cxi8lLsssGpSLICzXqmqeF97+Lrc7sOkv82o1lpFNfI
6BH30w6hfe+uhU9BatjraUMWgHPj2OVNbeFaG3AAMHB6Gsi2RV/wtcI3jPtpdmpi9+8Q3fXjzRD6
fNGjc+tV9VqJ7iF3OmorIQKcyk+g32rune05XF0CuveB364HW3ETrgjWULncFXb3LdJxMzloHCJU
rfw4QIfF5abJIKOURniyLJox5NOQabkLhvFkNeSwKk0/ET1KPHeHfG26k1NAg0zCOfC94nthAPtu
TfGVJgvWAtN4sKejEwr+il5wpevJwxhZ786gP4/DZax5X7TAOsRmdVYMaYMov/dd6pZeNJ5M13lD
l/0tL5Dx0I/CCdIC5bdSO8Du4yZnsvbM2cExpOektCjGZCStLM8sj/14WiQWYymwt3FePJTcZHZJ
Jx+XvbwircD+QKkcuf2f8ZO0W6lz2tDFwSvhCdjUcZqdp8wdT3JAVkiX+CwLtW6klq6TMinxFyKC
XE0WkNOq4NcoYcHaJRV7vfTqCzOuLj1H/7B3mGvHk4HubR2E2V1FPzwtavvKaKR9RUsARM1EjA5y
RoI2EokBh1uapxfDlUA0atv8C+cjMXWCTKzaw+ZiQTGLOz1eu7OusZq6VdEqSDDhh99M2fVg5CwG
+j1m1z1jO6bAG7vUiwk1xsc5eFetPRpX9D3iif/nlJQb2aRXbgH51UXtq2nDd60wVgmmDqZI3on6
iLPHWnRDw8uii4smBkt5Kaf27KRxiM63+NA06zq2jeEwNf41ElGDm15jnAWSXZxfydWLHkEFlFO+
13NrL3Oi4HpVXZm9mEOV9VuVSH1vp3V6KkZYJQ5Zy8K364tg/iMW2Mg2fgIsXZd5TtdDjIgWsBAU
WHbGCih3inFEG6xja5YuII2iPcc10blDgP/Si891FJQ7MZYvYe4fDNODaRH1MeKC6c5r+/FsDo55
wDtyQFH6EVgcoxtD5On4mJQzK55Ufu4VBMhunIfg6luZcd1XZLsLWa7yxn6ixjtcJtVQMPcbO8SX
+r6L9R33JYgfTnadkHdJnntVXZoKrP404ShC4LQuxQjTqc7LozsG+6xx+nMyL1zZv2PLNDepzolu
TV8TF5es2kU9OXpWw8gF2wVCSs9rzo4Rvrj+0IPWdIjaIyg6RYSw9+T05uTDjXJf8NBwWvSHZdHN
a1puw35bVutWwD1cnjL81uEmxYwuIEvELPhC5rUosNCkf24vD5pFBRxjWQ2W55nI/9z/Lx+sTRcq
OBaDDJUBagu+bWuODF7WQkky8L/cXHap5lcsa5+vXV72ubmsfb4VcmKuVQlCpuWdlzfg+q20huL4
nEKs0Z08LGufi3/5mIP8mEHjX7yu5MIfzg07z0QV/flWtoxKwqCXvON5gcSz/vFxP97r86NCiSDt
x55mcEy9ztzDRmt0G7zQ/Mpfnqe964r18mjsWN3PI1q2l/dr2/Z75YxyzVAJnms+f2ZcKi7Uy2rS
1fvEl1+gVzAqmCVhhEkz8DSI2lbptsl9Imc0MsKamDI2ivpkH/k1uo4YW2xmO9g7SMVd0+O7CSL/
NhyoxlcTZ3VLoltgpfmqMnN0EKgkL8wmrTel4yVXTkryPFmscJvnzc4XAHK0gGz7QA2bvujNk6iN
r5GuIPMZTKUT5c0Azl4VK8tqd/hGUfA4BM/bWFuRNNzbI5JuM9q1XZWcoiBMTkWA8UFHzdUImD9T
D6rTqfTryHZBCU9qxLrB4ZGxJYFgoqxqJkDO3eELE/Hp1GXadFrWHDrdsJ/RJy+bYn42Mxwwfl60
r8vw527+JCDjWmC2YyHInAKwV3Akk3oKUyu7isIcXMfInKCOdfxFhoczdxJrHaN+hSfr0CUe/ax5
Iahd1JGv9lFJ4zfoTWuVnE1Nu5LMVA5+VhpH6d8k3Nj4jnhDpvPcXqYcKum8QHXyUEplc11mj8rX
+lOs9QDpYl+u64QYKc0uUqbpCRWGIfxqy6q4mhwnYexGH981s9fAVTDvW1DAbl3ukPEeCXNXR404
P69kZjglCJRzN0q31hA+eyUZa00UPlauBQGLNvZJTxz9tKwtC5KI9JOr8F7JBOB3pGA7MaDClX3q
phhE07JXMUIVpzIDZdVx1bFMMzhMBrlKFQ33UdivLtP5k62q6pD5zRp9kHlq5zOF+QV1StPquFP9
47HAprRCq6Pu+rsiY9RLzrx5Wk6sZc3pegQkSpLCJuTIwLE5tX1r7RTiqJPbN8Y2jqJvk2tKLOSg
ppQ4oaw2TsvzFu6Ck4OwIABCF4DQoGYLGF3PJ3LtmVGOeXPU9IHmnNJshlqOd5J6qp2WtcR3HCZg
UFVdaO0hmC30lbuwVaQFGkrL1glyx6mVh8pCqyHLfrxQcRefLJnEJ8NusPlsXXMQsPx51MdEv7IM
kg+03IlO9p97LrsvC9s5Rlb7QKEz3rSzysToUndljtyJw/mPFaQmzsn5O2zmk35ZiBZv5SQEYL2a
VlAAP3IK+p8LLfQh8i7bP1aJlAJZZzHDbbXp6/JEO78kj1raWb/suKwu77Y8v2zaOtQvIzbAh86v
+Xzi81OXxz43iUk2VmbLkPfzsc8PLXA/IO34ZqAIQ8IQEB+8PLksCt9iCkDQ+y/H9/mJyy7Le5bL
kScdlTOPXgDkBP7xPSeXa0bASeatz8/+7fB+21x2/u0wltcu+3VN+Jq05VVFDPKW0C2d+y59UlXE
93FLb7cPUE5XeEjMFK8WgfZYlwvjMQfycY4qCcOcys+aUTpJQE6grtwgholRT2cvd4+GDmykolM+
xdg8h4qIvkwl4pAnUp4oPt74asIWBAgVj861H32rbdz11CyAw8SvknHu2qFZx0WKma6ZO8Dc+HWa
PvXYQjeQK6o6+O4ANckTG2507ax71GsHk5bZNm0KzmAptmYL4Dgb9SurTR7hBpRbqhtMR40hvGRT
7jkIEKo1w0F05M5GEzf+NM7+1Ox7qo/Oty54LppgU1SDuJ4DXvBI7rSqu0WY4kOFDaGGM3mCyUTq
bZzFT4HGbXnqp/5klhSS+tZ4bc36lahucz9XOtZdBIygGaJzY3ZPtefcpIpoYty1fgB2OBLfmKeR
zjEm64m/0ZrruQd9SlBSdfr8iPT4UkN1dg+ghmjDCIKLljo0AIZy5Y3+kXE/6Gmr2GCwZerkmi+q
wJpc6oRB8BO8k3msqKAHwB78Kt66eq5WkBOuh4qHsrzpqQYPl8KsZ9IMJFpZ6y99WX9vdIXBAepA
PpkGaJ/HKVL+fVoTY+HK2eXVwDvm9p+b0U1XyhDxANjlzjt3IwUdfspEHOymwYyZgmmgrazqVndR
Y8ZhQRKfBgUGIfNRTbiuw2utseptpHuH3DWt0+CM2Mtz2rAqbYtz8z3yLOfUd2Px0BCQ11C+3Ocd
Zqs282beQ6s2gQbRSxS5dY36DNpSCrXSrKdN1xXqTkT+JqsAq3c5kGatF1eeTgwwQp5DkmUDEaMB
sXxh/y6zWSuQ+caacTZcjqZv19TOiPhwp2nrpeixaw81T6d8bc+ABP5RAOyfKfEaVxtEJQhhm8Ds
SjT4k3ZbjMG5dfp2jyiRKkdLBIBqC7nLx+jDDJz4WjdzNCecUVTaDIp8/RbtRovkous3QYIgtU36
F2Z9F9FgwflwlNyX5ArEwmp+tOX+f9P3YSze//7H8xuXq1U4+yxem3/u4JpIA/7b//wfr8N/J3Zv
9dw8/+zvnp9TXkjTt45/6/nOr/jZ8xXS/ZtrS65Kjo3l1Zqbqj96vsKWfzNNXeiuVNKVruX+2fK1
xd8Mk+anaZtYfZSY+/0/W76Kp5Tu8qxh2KghDfO/0vKlW/hPzcT5eBBEK1MgEtRN3TF+0/eAqhvT
tNXN96luPqph9E/BpMJz18LFcCsxPYcoU2LRRIQ/tmA9A2HcVhGEEWEDLcqBZQ5BP9yCeZrWbQvF
y1Uqv6+qrr5tQ3mBBZTornnhg9RB+ZOqbeCPbJaFedUq58a2BabYppsV7bHeHX7srDnjoUWSfTFN
ZF46RVLQcOm4BjN7qZP86nNhF11+5QRNgK0m1BCD9iAiPp9e1pZ9lrWus7UTxY/PhzPpfa3slExC
BqarOijFYwLoQpVV+y5i0joE7sqxGsiGH5R1Tvw4OcS6wb1RNSEUY8TgpS27tT1lFEP1vLpKpVde
mY1X7Lzc+/L50PL4svh8rHQIVS+VS5+GF2mhVZ/69hblNCG5SVmQrT4v6tgfjssmZ1qC1JV4m98e
x44ECCovKPssey+LH9v5EPPc8oLQ6fdV8r8JO6/luHFtDT8RqxhB8lad1VHRkm9YtjXDnDOf/nxE
e7tt7Tl7qlwoYgFkyx1IYK0/wKKx5XzrehZ3OLA+COnYcBSQKq1rTMWxbjdHXFwgYaYstFschYK4
S/fxCIPkvw69ME33ZqEkO5ecNfrSmdMfuakNR3k09bBn0Gqoo/08KgeaEkBmZjV4oEF/QJSzKt9D
ZNRA1nT+ven6zhtEaj91i3fXK3wQ0BogUygywZCytRrt4l3TQneRVSbS/FFrvmp6vkClq3wfdJFt
baPy13JaH6oPOWTyRzsS/W+nl35nUof0g01ht5a9pBwV3jsO8v6y64WxeRKeUt6lnsAZFi4GEjnO
mcINzzAg8HwjSqhQ5ALPtpa7Z2tuqNzvg1Yz97d4G2Teva37DzIkm3aa3LOZxPh4pv3PawQuAiO5
P6RApqL+AJqzP3SqhZZe2kEWHvh+fRqQU26xGvEQ6st1DlUisvdAOYKNVpdfZK+dgF/fycPP/UBJ
GGLTbO/Rx8HbrjWxAJsvIZusSucHbYew3S0YoruGfAZogiZswDvTqGjbV7Zin6DFN49toTX7Kgsf
Sso6Hx1JtJFy7TejQJgRdLD/MtapsQxzWz9DFp/YuGnp3ov6Yg/BZJa+d9u9rxZK/4LSo1etPD1V
TgFqB3dKCSdrYBFxuTZJFpPz1ZB//RWajxQHiQorhr1+Gwg7N7x86MMQ/Dx3ngjSy1tFWWJS4ofT
VTYl8iaa+9zxH3qUjYmkIa4NAHBvsdCbDm6kGMeUJC1J06Q9qI5yPckLI39HZQo9zhk94bYTrOUU
QQM6YTSFuCfeDoOxBmXhFs7KrzBjkyMSeRHpSoCcQICL+WhoQGFrNTg5ow82tjSPUct9r03K4ESx
MzhZvkbcc0x2+mNsbq7z2sn7OZ6CnjFS7X7s8K1TGlN9rKtkfASENx9fm15HUqwe7UVZxto1Ntnc
HWOvOuRzaPDT7NDYMc4//zmpCRD4+nRR73qB3O/OVOQMPsYguzjkZJAHaY8o2WWXayhu63XUQ92U
3USrs4s76ult7i1uzZw+LHy7BXt3+z6d4O9NZucd+0hHVX6w0h8oLilKMn1HpwI0bpvGR2dEs7q3
fj4V/n0CknV5ge3Vb+uBfwI0qZ8fsq7qGromAEIIyzT0zw/ZnLpJ3tST9RdKk+224c07DEalHXTL
RQ7BTiyxKdPmRYFjhZqJWcQA46d8U8zveeugwTzo1tlvec+1ziI/PWaIGM+DMhb4GtsV8CT3E7zS
o5ZGuxSWtbPLouh7MuGURIJuU0z+t1jnG5p05cDCM1vLnmz6bpcgOvd87aBhhcpeeGmCXnm2GlAL
quu2BzlYpPiiZllV7WRXpWpZC5aoOCKTQU4sBRG2UVkViUquIikvfpBGH5oavsVxq+FlFxrrjILb
etTAKgUQ9os+Ui9hZNqbKjFCGOMdtDSkG1bCU4E1ZAWshhoC1ZiEyCu2qAPrPS6XQdeZj0pLYzuY
kXLX8nYjQgF0u+SUTv5B9uQ0B3HiZVLw0mNtm4/XaWgMhpCbdSO95CSxN1RclY3bhPYLfO6zqHzU
Onzgnny7pstUVtO+dX1SZOmQf/dOva21Ky2t7eWUFCx/mlic/veXRtdZ/v0G8zL5KtiuZtkm4Gth
OK72aWVmRzrSUHXlf/QUApcJEKhHspKI/WOXGOl4J5cdip1TU16Egyf5iOQxZhlD+qwWaXOwM8Tp
ez8a9iCa+AZMJjJHQHxQ03MpOadIh5R55+1vA/JIxuQ82f0Uu537aeCfJt9irDD1u26wd0moZ6si
NK1jYcbKTrMcDw6f2cEvpTwamIr5Ntrtk2v05t8VNbuiNrCMD1INxyrfmGXhYuPemskofaVCHJb9
gCUCfLY5ej2UUdFY9UaHEHOdPp8o41Qthrs4bJNDH4loW+pqvSu8tDi7kZEgjWq4b07enEct9/4K
lWyjdSUSIu7MiXF79ZTo7TSTAPHO61K6TToh1zwfksU/R0go3Mt5MoRkN0C7FCrcXGPm0YCkcBm7
h8bgtzblabCq885AIVeNHxD8jh/UolGJsSogRR0/GJ0SPzhwyzdxaOPMOsfkPFMplW3qYCkpu7Lp
HbRQ2mh8u4XMoUuPiPDuDN7ypV71+pZXQaO4iI2XmOJ7Ogixl41plP3KS+D/ZPNz/zYgj2SsDlvK
sP803FZA4Qc9QFr21wXlUaP7gP9FbXybkr46CNf/C6UO7YTWjfVqJy66cH74rE1+/xSM+QoVIeWx
UJX8ULj4jmhNoH0Xtrn1fEf/Yk8pm/jOT3a9H6hPPFx+yAk6+LHCsuon18IvAyCZikOSoXypWmdj
Fr323fUQWjaoG56RaygOPH3AAcwDmIpk8caf8K7ITENggDP5R+j/wXEUOtxCKhK7vtb9E0vj4Kn0
mkuYB+qxNEXwpOUAOyIbMqgclE0Hi32sNPUoe7cZFKs5fT7r1zXkDD3LvOs1mggX6V5P9RVMdCw0
ndhz7q+HUa459woEK7QobofDhYyCsrFbI1iVVqu8eh0e6mzjSMZRmXxVDbTBTYengRyFub2kgqw8
BXGmPPZpu0EsWnlFB7P8N8KI/uddC5LIvJ10AStbmivY1/4JTvWCeAihFmZ/xbqLzbAOHqCPvPp7
EQf7Lq4QL45PWphWGMP5HXVbW39x2ty8byLlECSQExchKKelBwgKuTOeeE4Mlq4eg+Q+7LLcXUdN
P64nUIN3Is76f0HXGn9CoE1btQwkRzULIDZkSmveyP+OrVU0X7HJHRo/fEPZiyqHpFuEcbeNU6dA
rXPuu2EQoB8wO7FETb69Bp3SKY4DTlp2MwJcA9QQoEU0iVmsUFvKUxrqq5hLTEhcVn10Ls0UxEal
w21QRHSWMdmIxMVpL1SxMp4HrLmxK93fIDzrjf2/LE4kqPuGJuZ/TCIB9RNXWJrDY8b59D8ekxSe
qRi8D6WPjqWb5a8DklYt4vxvtVFgu9Kjoi0Mw3yLyM4BHi7ZQpEieC7zdDd5hflmUN3dhrmBUsPc
9dr8IzHq6mI4ivJgkxK8nl1k9tpsgmAjrw366qFWj5CwAcB9DYepprKNfgUwpxEq+3x47Tf2z6PY
KqkSWcUIGzpvlVU+Zh05wDzqzpBtF7UVCHR7Lf4IJNDJhHXIfHaxsw8T27420VDD1ZP9PnJmmpaO
bGAKbUw+702MHcOmcd5MLYB4oyPe4OZFhSFM8SEnVNzP7mxVcR6nKbF3Xo6Gbz249XtiOQu0U+Nv
dU22Ox64qZNCxsvVVdV1VhfGSu3E710TUAewFuUptU3/iNJLcJRHsglgGd5RSkRm/8+BcPLT+/+9
zBAzjeXTx88u31B51hrwXOT4b2ByzfBH1R0i8dHVTiVwCmzvfJQejkOqngFTjI+G29DYLojBkLqk
NXflQKLgE6SL8TrNr3sPx0tKrKLHSkJTd4Bdwao8REo86/4FgKhbJJzI2T8gye89jFoRo5eGuTqK
6nYEdKoH1ysihGbmM+RExAC/8ESx9vIMGYfZN19VBjLfxGiUq8qePENeNdUCfXG7CkpP4KOtMtzI
eeFMpfXrtWGgIaTFDXJA18O5L49k01O8gPvNjudOHrYR4tOVAUo2jrP1//4UNMkm+vNjINVnai70
Czh4JAz/vO/oYZbERWjpH0lRVwuEKeNzWiWPrgN/2y78+CybbtTiM+pE0SIvnGItY3KuPKoa21j1
GqJvnwaGsm92gAvfPsVRjoxPRf/0KRzPr6770aHJx2B/u76cVisRmNcEqQzZ/a0xOmRs2gY5sl9/
788zoBMA3+Gn8+dAVvvx0WdHd4vfXkzRgLFlGhoi80kyHlKtB6lSJZsUmQY2OwFNA3Do7tr/fCgn
eAJFMoovzP3t8LfTAiPHuue/Ljaf0CiFshSF4i7bagAiRxH5KI9Qi9apIhytqH0KB//J8CvnUOZI
fpLLz9dW0IwYpM18DDkiSLweZHckI7du+hBsVgQZ31WC/qXWNcq6tf9Izm1AvtCGsaFM6jsKJPVC
69CDmXwnewZ5tZdx0gfRum+cYpsGofauUz/Uu+oNUVqxKyBuo/fL2f9wVS0rp3/h6uhiJuP8+cV1
NchCjrBwQxDcz/784kZ5rsV9p6cfpHn4hIU3YBrW6s4x7qt141XxXvbySEcxLtDTZEWOGXbnPOW3
kR5VAS8pr6FmVEN1aepQ+zXX7Je3ycPku9c5dYHEw0gZHVGUdqP23LcQ7dmEGpQCbeqdB9hFrPhs
ewEv3X2QoazJ6nvTisGdZY7zoM9NMYkKNxclXcqYnBc3MAZUUB2YbjClT/x9ygoEsEZm7TOtt/by
6NbImAiCbM0t2r+TA7aOGMz18J/O+20Y7sC4VVy276Fnfr7+//tyt1cvax6JMGz/aSrIEvs+4T3a
T+qgHHI7Uw7yKAzr1y62lM2n+DBPu8VAXuKdnJvzYozM+e38T/N6E03Gqkec4NNAnpcwJeUFax/R
LYe/dvFbUF5RkBTcIsJ+CloLM7i4B99BjWEP+cyv46peKw1xOegMMSzy1Ait67zbGeQbHzxPHTe3
0O00ec3A3IQepoipenD4W5D8bvpXdN3ejTnZHw8QFsisfBMdNrekTcqNR672AqdlVQmn/OqMmCdA
9WJP1ZYw7GvUFhX8et5dUlMy0SGSAGerQE2Qsu/jrV1GzTbDAqFPSg/tVnwDHLt4VeraPxdJ8556
eYnEclwcsCLB32zutiEeoGmMfs91btrqm6qdolU8j/bVTrEPQAlLZBLb/mIMUbUbVTFtCksB05uT
xM/sxP5Q3ffIASOflFSJPSWcHp0SNfYucjBciY35id5Oj4WJza+IKmUrY1Y0OwBh9yhPkCHKG+06
C8oWca0IKOJ8Jc830LbNg6OcASKB/yBJvZXvlf1CuBF5cUSPq+X1jjdYwwywJO81aiXJC+6UspGj
tzvjbSDm2WLpZOJvoV5e5HZDvb3SLSZna78u7221nXxu+xOigX3jgpOWz/Vrf364441FFQdV1Fvo
9vjX/mE1IOfdFgefLnc7l7cAPIHsm1of/MtiwfivLZbF5krM/3TquZDM/rzlGlVSV24U1z/Myt/h
kFAcksLT120Z/YUyy6QiaINo+PXQd780hYKHPO4HP3zFe865i79qgaGuvMFy97Vr10cWuCgpVois
VzH2k3ar4bxQi+44DYb7LLAmCAPVecu0LNt2Nkqqgx24b43Zfiu8WlySHLFj3/XfSes//O+F0VwD
/fPxYjma5cJ7ZnGkauJz5lSDBaQPupr9ENEAdJwq96MXe/grBeIieyoM0k1G5mKRQEHLEGfNH3zo
DeBXmJv2orpP9Bm07drmOi4jFDYRs90PY+nt5VFh9OdOnUhEzXEqnmjny0PZWODRxTSq971veRQl
hHePu1G1b+JG3XR505yDcOCRSxbi2QmQE0c2FNQBCm2LoMZb4c6zQv/gCxoyqcpeHsnYZOrRrrU9
8N8Mfpom57Zx50ONn4eVar5WGHYnfwzLFxZhFng5/DPRxlNemzFVF4np1feyaxraF0VxrbPsIahT
DlPz6iKuemnL6aFWsujfuLKfy8jsm12+kCwPVNa2uvY5WekpmjoUlaV8D0EKbdoMUY2kyx5k41lD
QoEmuvBnuqR1wlTFezDbtqPIHqARZQ9V66fn2IL1pJSev2jw1rmE8CXCLsS3t/1m9Yp3ltfS5qvi
cUUpAVj+7TUstPvwyXAO8noyroTVC9zSZRPr00NbgJqIS8/dt56FkmDUTOsEq7XHJMI4Iuy7/lvf
aNs0yc2/nQTJ7kQ43/Qedo5vuf7TGE0NAsqZt8fBpFl16NDAQslPt3KQOZX8qYaG+P+vslFYiUe4
2wa66ZSIABO2x0Qr//GksG0w65lPsOcT5DXQTWqP86s0ARLji2KMf38F0HmX0EIpsihzyClp2SIn
V53CWG0eZYgfxbgqAyOG5MMMrcMkkTSKP+TLcrTFwfSqv7K4yC+9EboPg+E89fyq3ioBKKYdePpl
XiveyqA9dp0bPQ1pkJyrHtXBYo536RBCBHSSXeaNCNjFSbgkcwepaUzWoumV460JVPGzWzXDixd3
5NgRXe+MPXnsn43umcY+aZG9xLu2NneJlSxlTE4ZIYfugzrQNshJA+eN8vaL/qOyO+OL2pTjMS1V
CtdzF+2nYV0Z+H2JKjS+VDwg7/ou808/z8n90nzU/EBsgj4oAaaXJjL/TvKjFsdJLdSvIQjcXuBg
1lVt/iRGNvtqlH0tRwu2a6iYqHk34wvgh21KzeWrQfUFxfc43eVtGL5FwBDk/DTQbH6dBWjh+XR8
cOeT33HMybYkctt/UYjQIOl/zl3xq7MtmbVCX8BBeeDP5wK2GkWVtlX+3anZ0RiFI87a3JQTihzN
rKktY31bVBQTVX1bOTwnbvMCSGF7MFeHsjcaMFmAklt70DaYzbhfOr9fRZ0+fYvctF72quMfzNwb
7w3kUn1Fry6ZJXggZWJnB2F9kaHGjGAeWjWmX79icgCQHz/gpDt6UAkvZeWGEH9zAKSqztYoNYBd
UC7o91rgmBSewZHIru8XwP5ENfb766GMClHr3uK3CfKwKKj5RNEAGYwLNXNznT2f7SJwhsRRLPad
CRHNVLziyRyCEH1/h1zfmKmPfoWNegaNDIdvVJOiOg8OsvGYiGRmVsJmMvEQnAdkTB458+j/G4Ol
jBy3eL7NklOpkY0LR4WWHRS1SgmyxQ5BKfGUNxMbwpLw9B3WAJCp5q2MKBp0+TUgKnNohOJ+VqD5
GHNPhqB9o3+TotuG4UN0QeONxz7bMiOvx/eywp7V9AGht4UY34MwALvtlc9eEpuU/YxyIafxweBS
4MThCXaK8dhV5qOMg4bpV9Vo4880X01nhwN6+X12RQPAdOdGebyPLFD03RgEz83cdBoFeLd5ukaC
1MAzGOesQFTYfuHIgnNas9eHtuIjoFFwB7lLwLPeT5qonuoAP4gq0gCUz6PBBKSuQMdvp7BwwBDJ
D0/AVPBYHZIcNau4hfKlundsWD1AimjUNKb3lxDotZZx9aWvUWlV55NKZMzxMRLROvFn8xrwpWyU
5KGdsWe6NgplegRx6BvwWDZFBA+MHDZoX90yHapQ7tbHCUTdFH6GLo2SbmVtJ+uoOFrgnHDXo/Cj
plm/AwBz74DK+cIiIsEew0XfIHCmJxKap2zeyPteBrSzUYalOTkR9gOTfUEkDHEGS9nJHnoY9kUe
wexcgNMUJycJqUo4AzL7I/Z18p6LdWO3bfTwXd534fLgDiUHZD+dhuU0Fvr+0/05tIzHHv8SlMbC
gmdU6q0CN+8f7BwbKBjn4UviUuht4jR4N3PxYcdq8WPIx/vOSWe38f5BiSf8BiBd8mqgPGXjlCI9
AM5cqXaHqLWMgYn3TnmmvYX4Q+6uA0rr6qei7DYuUqZ400w0Tqph9EXXaRJUimS/qkW9Le3icp03
T7mOyj4/D2D9cyPn8RW7yEsNdXIOK7QgtCBCLAdi4ZNssBZ1gX09ipwKlBeVybIXcbWRY34e5MdC
615kD+Pe7qmsou9WghumZpACLBw0eWXjlhGuq8BQVrcYQFnl3Hvu2k9rcbjFMfic93DdX7ySctbV
kh0Y93Ls0wfQtDIoJ6tZh6xElJ1iZMF3AEGSNwyito2VUvsixXpp2+i7DOOiFSPb3SAINc/q+KKD
Bg1CXG8959ltlKWMN46d31NFj5co0yRv8RBoizEO+7Wj+Wz7RK59zRXU9PKCG0E2jO6lyPCdIZ9Y
fUMQHiEWNfAfwD4BWzB6j78XCKo5dvC2PExzZBPr0Ehhdf+nPyiYL/t9iT/mHEvlMJp97T4WerPX
CjvZtWgYr8pIyS62i8pGXSnhB/4M9tAAFafcvjC9sD3nUS2orLY8w+LEfh3S4UHOBNj9GvWu82LB
UlsriZfcu4H66Vq+g7VTLIqL3U8aHnzQ6Nby0Bxio7yThwM+mkXR+jsV0ZW96H60Np9M7YpuB4G8
fClTrUEyuw+3HWWeF0SwmxVOJGLNsrV6yUeHNzLAwEqOuilmHBNw7KUctTEi3qE7iprEPLlOuaWZ
2oAO3twNOjU7IFPLtmPuZnxgdmIKDLQh4poZEreuCzoLTWe0wzx+DY5jg3e+ehxgblLXysryNI/v
fJffK04AMR1RtHahJbF9KsciWPVurj+bWYNqo12M37B/2reVoXyNdXNHgch/FnXgXCZjhLKnIoGY
K/G7J+r0qCtR8JyrYbeyMFxd5JmZ7SjBjvscNf50TA+y0aj3XY9kt9Xs9NDPzW2K4gkUwSzk+2Bf
jmsNx14VeOdeNuSBmz02qBR+GkdQ3kkdxOAqs90iPBecZZO7abjrsubbLSSPJmVW2Q9zbaukKWIp
pjF+xRjvDBAnfkaruNzLuD/HI1U5K/H4NHSVse+B7CwrP/YWwRjkJ9Kr+UkeqdATT0k3/hwd566M
yVE3AQrTQ7l6M2tMSfRRtXCwGupjRQFooRR1+b2rMLYsRPoOUrta13raQcIp9afC8L/pEytg4KLb
wG1mi7+oOskjnezXkk22WJA54nPCjePniCMiilu+VXE7JnYbkCePaAHdGTairXJAxq5XsPTwyWaJ
tjH1+oC82QKELgIqfUHNunTgXM/dscazVnY9Etd3QikOfTUAsp+qcd8UfUl+xI4vU9H15GNV/nS2
y6jEDO2lbuxoGWsI2WPdZ7zgWVCSoZsl8P/sKrCG1t4YF4f0m+fkfInL1HiGJRu+dwZyl2kGoths
ErEesJncY4hVYxw1hhsYW8UDcA3MrUtBOjgM8g2/3OTcuZjQhpm6M+aeDCFXmJwxksGasI2wq7Mo
hfO2MJwGcblytPmNrcqjU4jgUeu7adMIGz3rDGxvkCbAyeAjaWFnHwo1yXHOLLv3xk7gv7fhcAx1
MT01unl0U6d917M8XQ9wOLfydPA7d0qXRQ+lggrdXLgnQeHcy2K9bFB0dq9dOZDLCv9tjgm3ABJM
udKU1nzSzWjdJV3zJeH3uceI1kd6PGi+REZfrHukdK+jfHbaXV32NktPRtWsXmRG6jybTeldshJc
XwS/JVcRU6KQ7l0oUkbHXFDNnXsyJJssw14SsRAToOBlUtxihxDSRY2zcFnqab7zyrp+1VOE5Bpc
Pfeym+jDN0xXrJPsZZ6+VdUyepQ9R1n59tA+qSkS/7AFl0YhxKEee3GYK1bYls6Hsi+bsB+8u7Kq
k9Vtohz41G3tHJHOGtnyX9e7XeRT7J+u2ZRUBNW+DViHJNa51f1wa1SYDoYkVuJVwrp5EZpRulLj
L6NoxUcDQwM5bky2SKadyzBR3mvXqhaTYfiP/fxt7Xp13I9JQR4677W1hrcpHiZkfQctS/dWQXG6
4i7y1beiM5zH4lnGwyD8Gc+05GyxTnrUu29NGgYXDBgEQh1D9b2xZnWqwX+1PMx5zIw9WI3i1mtF
/kFOwEF4drgxh3OIWtFBTC0ed6Fff8+wXh7Apn1FsN9cVZGT32tB0j+KIcJsfr62E0Ufvp4WT4Nf
G6iY2sm65jv+jq3gQk4wKgTOhmZCDVIx7VNhAKrO5jP7xMT2Gf0oCn0IYURgwSUgXDYS/y2h4vLo
NvBp3qeunFyGSLM7YoD1NQPMbxf4dL3ba+gs6EHmTfjcCjVeW/k4bOtybN6dag1vP/5aCwMIbMLH
FGlO/JUkz6Lz7JFcqDGBaECkRE5LEfp3SaI8eyIJ7zNDQVyxGav90NvVPlThXt263RyLHQUSqhyW
/evEX6fcYkWORlAeV97ynyYHsFC2lRUCKkMJOYwNvgUYXDy3dfQjKKzsaM69asQGIu6tadsoHia9
IY8svLyaFL+1OaHE22MtLRF6v6WcnCGEpySCa5LJccm8RXX45ZpBup1w7UeKv6/nyepUqEt+0sG9
0qkL6l0tihg6KlDyaI4pKMz9bRro2oajC6sYk2uyEe5Bdm8N3Gxz32h/3SKfZk3mAHexSXpgbnD2
qrx+jOct0giWCDhfgz743NUaxWRxGbtLt8+yZ4HsM7gr5T3CSQ3xj8ldwPDTjooWq0uY0Nl7Ulb3
QeyJj3GwXw3h96+ZL6yVWdX6Pkpt9diG+KnUkKcw4kpn4fMUhLaHnElmCOUszO5nM5g4q/XsWjYC
ma+LHGhwyjqr7Vp2RpTWbDT1KhR5W+wB3GiRwZtD1keN/9IQ7Arc5O8uDP4KVYdajxKzKwimCbdK
FZn3qU83k9MXj0ATMazlAf09GXC0mE9ijXRpCle8qbUZYRRjjecWObidAetRC6t14Ln1MlCm5nvZ
rSXiOSwRQBxSVIPFjOrToOUgqp8/mArat7qZ6d8bfMgCDGRetCY0N5Zqsn6NterFdLzHOhPFV2RX
XiY8yB4h6maPqu2wUCiNZCO7ckCp6i18/w6lNmbglEwtm7JYY3xhtwwKQCsws6i/VKkH2cWuUUZD
6eFeneLpzNYQPetwyH6Y+d6Z4vIDzyVKtq4WP6ASXu7403H3oXz8HMDXhrHJlHoUG6PR+neoHAK1
R9s7TK4Ou4/H3bLtpubd6tKtfF0S4nxRWaM+FlaFUF/m9Sd4cD+bHLDTPvU76BT/ibtoWpJMikD4
l2ybFrfJtzljT7kgHzUPw27rIfTUaBMNZfDKUg//XMw4tteuUyNuHPCfkN1Ji2atsGS6l10rho2K
u4m7J5kWvFoN1f5Si6ujHA0b742EtH3iVhq+sg0+FYPdXq4Xouzsp378KE9Edu/O65v0oUWR5vrc
TgGd9bGi3cmHtoy1fUQNsRLHW0jGAcn1JdnkRvhIswdR82hWbbABrvkNl2Hgo+WYoJieTD8ADk/b
Vq3Tc17yQ8HhiFLkiDJ3HNfux0jJVR9zIBylUZ9aMslfw8zC+3sq20cPqcW1qQC1FV6f7V2SF5tC
y5oHsurqQgVwukwmVBkEZnYLJPLMDbak0aNs3DbZqSB4TtdeWJOnFcpOTEl8neAo1rQxoq5d2HCn
fUjoihUPR9l4eoOakzwc3bduitZT7XuvOVb1+76GVGbGk/sa6iNappkdrPW56yIvv+Dr5e7kaGUk
H0VmOid5qjVbx6uky0h8FI9GYl0nCafQD2gHTWjmcIkct/Ntlmb+rJWwwuDRAItiVoc+H11tPRZ2
uRq4OyEsjQw/u8KwPqgR0hZLOZS7Oc5h83xDfgQpJiBLP0l13Kqr+qy1TncfGemD7OWW35z/jKt6
P1qs/ZirJ0kv5xqBXl+ngVn97RoyLkNDOPYHUlUv+A2u5GaIKhYKHC0VZVtPwy/DlFzjyCnqK5Hn
1c6d43/Ol/GuyvPnymfLIQxv33YtKPL5SE+Bl+sJXB0lJlk+jMq0zUsk3a/f23nlaSGzepj6ci9D
ju24F/mVrbz7hgrfrixKbLi7qv/y/y7v5IDeWH8VtRawLvpjPXlbCrZxr5F7hnhdizeSJv07GfBu
66Hit7LnbhD2Z/KjLISSSD/6NaUeGTdily92NfFsw7T0uWOdX7Hf8HUDNag0hOQ2a72nqvIe68rX
yuusBwOZo1PoVmwE5rhwWMhpTlaQ0HLRzc47cd+rrnfPV49E9y/eRq3ZySKJxwbPKoCurDeUi6fj
qzP3JPejiLDMnHp9WMoYXHsdN6wWb+myWwHN0C8oC1pPUWJjSO9W5Ya313oiaa7uS4H0kl8o5pOc
8uuEAXAjW+UIwKKrps+DXq8m3Q4f9LkXV9wT8zR6jpQeuUF8GDsxkbbLmsE7pXbqQTNKL4OF+wVV
//sMS6195wv8iIrmOM7gNNno88Yrtuw3r0fLRYaieYMWzI0gqbUA/xhToKGEh2Ug5kKKP7rLDJ+F
e8MbjteuzBWaMYoUBWoksldNOjdUxynhgHkbFkHek2wAOH4xBlFCK3C9pylGmZLFu72q5m6LefTB
LJSvJj7q1cIvClwMtfEi5+ahi4HE1CrXq6FuSN4ZazK4pKXyZOid/jT9GHpVVAv8ajAPMMPuHta3
tXYRF9mZ0Su25ObfqjdLcFrNmx8gXGhn4kOEtbnUo5TtdRg3FDFMcVK1qH6oMrN60BBRkKEs69iP
zzOQu7BPclBOm0MOrlpwO4otezwAZdCBnYMt8qBahlr4pFYqSvCjPwE1m2EPcvg6s9SmCTklo178
dqacZPn+R9y3ymIgrfZY1cZDaprj24QtyYb0Edbicxe+wNeEmxdyWtN1ltaQU3MaYOchG8W5YU3D
l3HqgNH+imV+FuyokJbQGBtsStVkuutQ4pTmHGVfhzhWiODq1XE17Mj9jLISzhElyn2Y38wuHlqC
Xc5aHsYgUsRCHsozmzX1zWLb1KLcJkFXP/plAP/WtLsPgEIc6N13NVEBA1RGfUY1ur/3NR5PXi8A
2nXKV0oT3Yce6WzStQc0qNT71E9nO9/OooQeUu13sio4kqtjQdUhSGH0ao/4RGa8dDAY0sRSL1am
Gi8DvXjuybEexo0cwxf6OlZUsXYd++/z5Jg2I4J/nWcil4jEXRws6rioF8aQUVEbPQT83QYDEnQ6
n3B5wrt8BvcINIBNcoKRaFZtGprfe1BCWDim+kWZqnzfx2WOfB8JvpK1WTEZ3zED5CNXyWV0XRif
AF3qaCEwoCGuLDR2TFXPj6aqAwOvzIYvaGnzKJyvnUT9efCV/+PsPJYcVbY1/ERE4M1U3pRKpapS
mZ4QbYHEe/P09yPVu7VPXzO4E4K0yELmWr+J3kKNsIneYz+gobT4AKQnZtFrWgeB8eGhTrrfZ4Od
73ylD3dGns4wmLnLvVWe3YeFZqHCJ/MFvnTWYigN+yNw9HFbxPGwHbzE/xgQtgwzM/3KY6pZ61oa
H2xuz698TE9YGM7W3n6yKMXUvfrI3yAf0aobb1S6V0XEA5HzOlvK1k6t4SMSjjAyx0f+wq2XfWvE
zxb02ld48gSCVUyT7zOhPaJu8nli+uPsaFTHyo/bh9Tz8KvqhLLEZohi7fDlz4fOtQ1UFufTW8f5
LFbEm8YvaXvvJ8/KKbiAPYNqX1Rv3PbrX9Ucc4DZ8IMlb7foIi95LWwnAE7aFg/1EKlHMxLYNGAb
E1fOcOmcdLwg3M2SCKCArJIHayiXeli3Z1kigj1cbq1yQIjhHIAXVKn/zFF53L5R9zzc54hMF+OF
ELetuVfKreRRK3pAQjMVGLi2c+xmunAzH+5FxKnfIxWvUCwCYRTLBlDuaKqaM3tYluWhjv0YslK5
lBP8Peu/yiIKnkvddCGkW/gzAaldaXhMv5k6MAy70botut/aW6fhrN56g3UoJy3Zj3NwPdBBKoUZ
FtJJFqbXEIUOpGRsDU3mLLmKrNTx+azq5dirybWz4vABgyusSmQxhKWE1+1VlkoFLKtX4uk6eXF5
rIRRHuXZ/aBELikSWRbkstxbzzpoy6NosN+IilZb20r76ntIqaYIkl6jWtSHakA1VBaFbSUIj+O5
UarpcM3DEVSQiTCqbHUGxX3oBjxFEtvqr33kWickJb5ncykj3PEoxPgm27CZMs5eVDzJgXHgG09j
gMT53DMxI+tSOspGtuVF4YDmQ2lgbvPwinxpsp+yaTDD+KpxNwpENC5FvENb1MRbZL4aViqiIiIq
r+305oo0u7sK2xqNBhRMrn4/oltKqhLsfH6dQuKTuVdje0mbKwDF6mJAJ2pu5G+eLlOvEgfZqqB2
uzJZUe9kMe+IE2TDoG5MoZH3L9xj5hfRqfjPA/KEndprD7J6aquCCLU5/e4mNPhTSDisWnzr6pXs
g94AfaZmmnaJjujMrSgHynY5WrQCDfPQRE+rQJ+hsHv1wHKAmBOPbCA9VmI8GC2y9QrJ9FXjGx5f
1VzZl5UPClN2ciNwxepEcLHXp9P9MA2BetKFmRxcS99rc0k2yvp4JP4ND9yrtv1kIpg7N2caLPbF
vRPx82hdV+28oFF+dQXoNlK+4FZ7LV7lg508yEMYAJPubmwleXTbJr01pWX2HI3OrMfxp488RTwL
DTA+7BznACQzR+Q5o6A4lKao36KSpztu2QHxGIqVXj5PsSqeZAmJvdVkdOMLqxe2GvlDHJRINVRl
vvJ1EuTRpBjzHcu8hGU8bsYoDVbCEyF2Nz5ILaPLMWsy+c0tU7SCEMIjb3Yra5V3DnEWfEhN3bzI
edyCB3hmPE3zfLmImkdr9AFgcwlZBf1oOoxx80tW3eqnBM2SEHNL+SJkXefm0Ho7FGjDTkNT2OtN
Vk3cI+MpqM/BBFvU9I1TM2+4qvkg6xUkKEJNNU6yq1n2vYWr1e+6ezc56k9fWZ+6Y/mg6fzuWySm
v/g+ggZarn4MkdPshhZvJwG3T9YHvj19uNXU7Cy1RPTHxAqKhUqIjJRAn7IszW2bdt3ziHL5M2YD
oduYF1nDCkXfEefE/HXy/GQpMjQ6FdeqMTB2umcTEN+Txv7/1gogCCpOFHpLOThM458dwNqVjTjb
WzuU+yFL9YvRJjHEQhsaBzcKLY3ca/hVVtaR275UnUPyhQHZQLgit5ujbLNZ7589vCFkW0C49qTr
NbpsTaQ/u531FkzVD93Pu1dRBvZLYW9qpUGdiumuiucrJ3NusxM0s904b3aya+figYhYSc3NgtZ0
8r2HP/NgpSvnEVh0PvUR1OFa08/GvDMq591SkRkvmuiNkywFKoY9JbLra6StzRcsHqvHub9szOf+
ao37wX/2J37br2Wjb0zVozOaZycNAS0lvlhM7uAe7AI/3qIvzGceUuYzcgVINI1evm+q0HrOND04
j0W0k42yW6gNJq4MhOPvo6z+JYe6dZFj9MJot1M8Wsv7oEGrnl1fFyc5xkdw7+DOFzbna/51YVkM
hHiIq+hq2512rqwKh+g49N+QS/nlVcb0MzRec8XA0qiAeYxVzfTZRCiZDZMB+IjHzKasrOkY5z6B
NYVNUA5C8hI5Y7PsHdd684t0F2Qd8g9D+lLPhyroYWAoIGQydNtfMLSoH/XIepAl2cMpa9TWPbPZ
y1H4voqHavS+OaZj5Uybs2WOyxakltNjqYiJiR6H8WPnDvo+dboziIhBRQx9Pka+F5w09VP2uFVB
RIwfZbkkywQyTj1qc5Wstyc2J5koh5Wat905N9BHE0lcfk61Ua1KVRsPdW3473316qZ6gT2d6u/6
rmlR4opLYpAJFJF4qrmFKliXeEXxjCxn8Yx8r7oIp7DAw5OigdbZM9RBgf72M+S2/NknCAu6I+8W
sk32KhB6gKZQnqy+M87GfLAyq1v2ViM2sq7WYuOMmIRxdkLnwsZFP9yrSqM1HyPtotesCxZyeAFU
nD98uuQfDcHkx2THqJzPB8X1CHXJ07wrOc3NAJFfdkfLe6d6aH93J99rsQL9p4hc9x6b5X5v+uI7
942fA2I9xD2n6UHzQ7xNlbx7gfCLbLOr+l8z29lifaT8sjpvg4E69ha2bSzSJrVexjD21pPi2A/C
qLVDhJ7SDKsOLkguHJCTA6dlrYyhdj5RtnQ3iMMPW20uKiTvUEmy3l3Dd/YC5T1cn0my5yGSFMnk
GzsrUYx3D/dVCHfWkz5k4nUiuyqr6zgURyXMhqUsBobvrdIuNf/PQUYRI882VaC3CE4XWvjNDi19
VTSNwb9hDM5BNsv/GcUH+8pPUwVV02EO8FyW/oOsrjSYxGOFInqLmP5HFtvDohh6mwQzsqdkYm6j
B10njOik7RNm9oeBZMwnoRgUPMAJbZJiDD6NMXzyezB5CrfRM2H8Ekkd6lG70Vb8MebgZhB+ltOm
F1bxEaLRz0JjwicpR4se1SNMy9P8QfUJoHTsGE+dpkdLRAPbz6onBDR2hjiBnI1febwcZZq7isJu
M7mNtZXJcdhey54sz1sD6v04FlWwkt0MuDCwwKrsbKLkcRlH60NOW+YxIvt6AJRpvkq7dlu//KwT
9KgcG6dHmVnvJv+TzHZP7LOuuaNOuBnMGfqpUKKVBTpgX4/frE5F21MzxheB8fuuIDeZb0PdDXcZ
DCDkbckjxG3jbdUmNKE1NF3z2HRQGAbRHwmuavgk3Ory6NQEyBPOJcvsug3rYfwJ7VE5VkWOjlaf
eq9ROSpny8PFcC7Fhjm9zponc8Ht+vaY52kzhy3g1kBYe8gr8vRRC5vP10yVX1cefqSu973oLOWH
jxYhyQrURRsWOm5fjd/RGcE0KOqtN7RjohlgVALNHbp1Hw3Vy6QMI1JaJZITc7GDp/vkqSHas7h2
45cEWhMXFnY5hu8/FrrbobJ2jLmRP0dDT6FPSwStETmQbUpYDKfQLKEs0hjWMT1i7QdKnPFDDKVg
w3VJasUGPlYd+4upTM1z0araDQSmD+WvTB1T9ANIqjkscFcSHKZ1wyZj0/+uVXWxM0wLzNtg2J9V
Tsi1rr/yLx7WKKPj+5fEv3Q/HGGylwkSLugdrWpj5A6MBaaiDc5BHqBvAMiUp3TkNB9t51DOh7/b
/9X1Pt5o2u73eFkph9+aq4Z4QZnpF7clbjQUeG04KrAQR81nYQK3RFsCoHZ4jjwl/KoHmb4oO9N7
rVDNZOMZq2fC49rWgz+KAltVHxVRoxWr2smhSi3/guRUtw29kBXz0PgXWdfDhsDhHHuLLlMJDCcd
v8ME/Z2smMptC+T5Y6zsry4KS08VFIaXLDW2yEWX7FbbCWV3GyQy9z28eAaCRKAY2gdfr3v3hHQo
zgNhv7IwmSFIW/rPDSCJnRrqGEaQSHkOe/5DBeumqxFrWBihREtuza/ep2LA1tJGMN6ai4qH96ib
R1ckf4CYds6zrG6ywdvHRYrbIWuFd57x+J34RreTrWgi/4Kk6j3KRlkli03eH03479dh6Ked18fu
2uxb7ZOI2KntfOtFz7Tg5IT1azy4ziJXOzGDHLg4/lKbNsd7Qp+LYOyqXeVnGH7MRYgJykHxyYQj
cBVd8dwIHrWQuL5ifWZ5+K5ao/Va15m+ASuWr2s+gFfDn5G0DrLbXa1Yry7JiUezENekRz9cRyZ0
o1TGQ2s57Us3IzwzBGoA+Ir4OM4gUdSkgv2UqBitzK2yH1KteMkTIpOlftRRR0iBXLqldwEkXBzA
2dlPIVAAfrf18F1rS7YXWfrFNwXum1PP8kZ31ce2sBBrnXsUqMopufjeELVa1i75eH8C1eFUjr6a
PGSb6hY3WGV6tLF8xU8j+3CEFoIWi9uDZfjpR2+6y57H0LV1bEznipAcAh/ER4dG+ZqVqL41qrHC
g5v4CKJfwWLSgLjkXYhNBD/zSEeYwjEN9HtBdh6GgscM/3/rVQ/QszXKoriYSSh2qYHkt9drvw9q
Uj5baHLs7/UNyMvEHJr9mPW4PvMb+1Sm/NyCcf7lpzEOPGryPYuI6NkVYCc4iPGma9knqoPaH+2J
C6t6aj83BcYOOsIt35xC3wjdGn8ZgX8YicZ8qfW8Wqpj4D1YlkCYOK7ahQrZ+C0yMrxkRYflwFys
QgzLwKyQpZuLeow+RZj6GGlFonojcZuvHM1xd+PcausEjGyzJLgzt7IYgsXb8E0oBCfeJjCveVnE
FzlT0cJByOv+FZjO+DoaSDrPY3RDR7F21pdth+ErgK72l+/uTbWpf5IMxi4x1oqrDZ1mXY9mdko1
gvtWmGbbkTjvRQUuuRxDK/8au9UOjl7zKy2tfU+g5YsIA6yyomq6xHoExVnBkSXDfO1kqnGO3EWr
X405VetC3fxpt0vWf80vbgE/UjtW35okcQATeDm/OBjiaHn7GJ6xIrI8EMC6cDYW2u4zjL87KNkr
oFHcjUunqY6o1dTEtEZHkCLBLeQoD7LpXrT1CFCVi27Zv8ZkCawKrfSUHY+P/LGaDzWYkxVmIt0K
pcr8kfgSEDbZrNX4Td1bIvZ0rNjpI1thtVw9dhLNsM9dnsW3g5UjOO/2zabsE/Cqc0Nf+gAzslr/
RDDL37eyWAnhokIIYHXuolr4+hJ77Ei+4EhORrzCI2M+HQNtPp2yepv7Ha4ccwv+HdGx6/wy3MjT
f/UP3fNIgOXimfUmIjryPqlGdiKnCKRsLkZNUO8Mg5uD5nfBu9rir0TQZNrJVp7U5WLK2/4kW0mq
o9ylqC/WWJYv85RDoylvcsqoRYtaFuWUPdmvlSwGLG9uU8oiWglbyyydHf9B9VA3RKsC6FiIlKlI
S/+pk2e9408Hq6/wtJbl+0GOuxfl2b2OBcuu9poTGR4Tav21KVLo0UbnPrWBg0MQXC5M2hFs/1Nv
DoO+SBMwE7IH+1v3KZlRiQ2RWDJU/wzVKz4a3e6wdJu7DAfTICnL/Tneojfunqr5THPF7zNZx1bp
d+tf/f6nVkAJ7m2+PAlOPmqucaw7h2aAT4gSEQxZ18N/dylPTXNi1SFPbx1kX5J5+iJ0u/o2VNZV
crw8/dcg0iXOodCsZjWGTgpRQKl2UQdQN00wf5rSIICzobGsrIDplJlH8vFPw4hf2SNk8qXsdq/3
YjRmuV8AtydU7S5kc2PqJ1DF/fHeTxF6dKij8WOwLGff+J66cWp1OGCwMxw6y8yQSpvLk5vg2anm
vrm+t5tFRrvsKitv/W9l3Qx0cIGAQFF9Wgj1nLnZ9DXI7WqtJllzCKOof9E1LOPneh9HRWsch1qH
qM4yL9GD4JLWmvKUuSio8WNvVlVtKyw7QqPekXpEFz0YEJ2dysY+grK89ZZDWFx657h4lQVyf4zq
LWXjkeI6yTp5MBKwxUB4uauo+PB0bj0HT2eW7KKvM5MgT+zxz8qUQ9fHUFOD8eobaXMpVL28JEX8
ZhbF+IGCAOqEmzIs1GtzrXynu9Z+Z3CuI+d9lVjn3+e2gfBkGkxnaNruUti5vumNQmd/hWwSkKWf
lYFgvh4lw2tUgdAMVXZPkfCHV5a6wa5lBb6SrUqdJ6d68r7JxqQ0NJZIR3AJSbuMpmqjGcHZGDsQ
jWbpneQhbUlyLyx/bLad4gmsvebyvV2eOWW7U81EP7RtrLbbRsH6q8iIrnqi6I5WR6xi4ftKi9UQ
ZWc+yLO/6txER/yKyCQLMQNBDd0E7+PiwIUrYHBGvvz3wXKQCx7EhL/JfzZAGED1qXSxrf7TQHwv
OKPBLk78XpZ/1cs5/TB/GVGu2MvSYOs9WTUCyTM3SHJ8Jq3P95aZw9X6h/Yj6y02aVDR5sobkYg+
e4N+96rbmQt76D6drJNz/ukrq/6aXQ8DTO3KemcOU6zAZka6wvJbXP5SUcBEaEfSdH2e7zs3nk8p
y7MMpdSFkUQPelhw93F84xFBK/MRR80ARZ1xpXVK8WiPPkLEWpRpK6GIDND93Gqyfug7b1FP/FDA
KvPuqjF6H3V+RpnZpWtZzHwLXyUBIg3csHg3NIFcPdAm2Rhbz/xLnCt9/CcSjE+lpkTvYBm9g90h
Zyg7BUNZcbsqddANzM/fOlmCh6yPsvMQ+qeKdPTFxXrtClsURBtz1KlVIUtrR7cXpZvs5ZQvN+hD
kX2WsR0/SUgDa5T6Qg0MnuTpjnQAg/5XTa59CmxDngAL1ze8xP8+z+06tfVxn6MfIItBVz602Qim
gEBzeKxUf7SXAOiBhs0HmI3NKpsS7hNZ0UJXVFrxkEJYfZBnjaycJqzTYh2rh1sn2R7VevO7/62X
HBCnZNQR/gKa+9cksvk2SDhh/NAecnZEx9hr623XevhkqsoxNAesxuRp1GcBDCsqR/6Q3DQgNYD2
czowdhAd+R1EPtEQ4SvHiOjIIsdDzPvRuL5YzWFELHLmpKPMRP7PSUnZBCCgPMqeWDJumr7KDqaH
PVgJQbXUZzRpxf78Jkp2K/9prlUMEh7/FIcIneqFVCrTUAOqV0k8LPvSio+DJppge9c1a4zxdgFh
kWV5/FO8zYCez4B4TNpD6pz6i/ZpW5ZxkQdcO9qTwHZqTELuXl1YK/vIqVK+u9a4ZHViXuIygDGi
+Ops9vC7zuMejNWhQ+J1nko25PhmL0adDOO9TlXtDy+emqOcSdZzX13V4MehETHS0HLxpDh4EM5z
y6rKNTPSs+2zHCMcCLddo+8j9liQ94sBcB/3q873OlaopVhkCHa0XLgXHNXKItk1dxj9YKUUYjgE
88BCdpKnfkDiURNuvb6vxqp5FXcv/rU4uzfcF2z/d5c6rhscYJG+Hzo2PhP4hqANqrMPnBm14flg
90/BaA2Hlse8BTCNujJ33ojAmntZcuKqOmeGVp4dr/wxWCWo6j9Vsseo45DYouiLqydSxHFXKCdU
ViOcH7vxPZmgUw6t3zwPfWqvk0LxT17TaTsTJ6mDjoDzQ+1OwdbIm+pJMa1+JdIovWJOx6a5s9y3
pB26o9Kq4KNIkLjANDkE6YBLX3nUssh70P2AxrYzfzfKHro+igdTDxcqG2M1scRTPicWRSScRzzL
1rIkDwp3gUNiND+6MYjFEm+kflt4ZQ1jwbdXtZ2YhzqAbB5EobI1x8l97TAJ3YhMPzYWmEJS2k9e
9OhYVowYIoeYp/GlQbo3dR1cuefSrT7wDuwFlQcSENPMtau/+HZkHWQPNUmSi4v48oLUtbUznUAN
lhA0gCTUVbi9z66mCIH2GYnze11eJ8p6MpJ0JaeRE7ZlO2IbjyeK7GfNr2zAKXRfhGG+uL0ETzVY
G9jaKz4pY7C0UaY4hU23vb/m1jbwACJ8+p/vrh9GBGRSQPPzy5bd0WG/vbt71Z93eH8FwnRJiYjA
3t0umbHdAKjC8uF+TeE4aGZmZODuV+0ixV9Dhfv9DuWEVZT9foe3TysKXaR+53d3m1u3AtY7vDvZ
W84v32GNjNj9RfbzO0yb2/d3+1j6AhJ4PPx+d3K06lgHJXBBRc0fhBydp9kXoVfW4T69QxoR0yNF
rIDhlS/gjma+q1qcCuysn0mVvdS6431CvkFxLsNMOdP88j3HI7uwlfQx1z1z7U1YCTROfubGZL1k
OhG5cPK5y0QxWc/E1B8UzfgqG+WhBIxhWN546191kOYbAqAbmQ/tRdg+uEX8497f04gf8sxnwemq
q9ZQWOuVs0x7OgyrWrjacxjk+jM6UA/u0CgnMZfG0sHfWvDRykbZzfaRrGe1HaIKSRe/CZGjcJE8
nueQB70phnXaOdh5/anz43rj2U59vl1lFDUxf19fyMvIbo0Z4QpiF+lBFgdtrB8BN99KctTQIGdU
2iXinH9eb6j3oA8090lWCQQfdohJ5DjP8tpkHZrhv3I1qY+ylDQiPDl6fWuTVWi7Ewcd4pBs3z+D
jM846NrbRwLYv9iqIgXGb3wZvJPhZ9ljrWgQWMcgOsszK0mhTvVVsZNFx0pQci91EAiR2YjVX729
WB32FWzH+wSyhzxwBUysfl/hXm3HhYCM/88V7g1J2f6+Sg4JBf141kNqh0ayGqZroMyEtll0bHRL
mZ3kgnjPch4x68kbjmSdXdLtVfnoeVglDGrYXAzQBSvyOfarErrBsjOy4cOqe6zJB2P8JvLmVLmd
/8vD9E7LwoE1YUdWmaVZsEhcnfWJGn53TO1n4wTKR5h6LnpZ+Njr8HpWKWqjF6hLbE0NQ33k5Wpb
O+yco6N07t7L3Go/KPxyjdyRNiysvDT/O3+u8QGoVtHi0D4fNZb8jdGle9kyGN7MOMrIJS/0Lh0f
brWO4S0GHgRrEBUZX0HDt5wt8Qki3q9oyabVWJ4sy2xOZ2uXLK7N5xL9oW1UF/uo0iJipl5wVj3w
IOCLFeQYu2QZ62lzmmpbfRZqfZX1bhAbKzFVzYG7uwan0lhlhaN8gmfVNp7u2ySSGT70p1xvkaDt
zXDPX0Nby2p2iMe+HNRXcbGm0IUGZie4VXkePMsNy0SCkGR8kyO+V8mxrosGjvJ8OumoVriWdui1
AFfaMFxFblespzFLr55N+qwdMEdwHTu5Fgq2CnYOvkMWuxbKlcjVX7I0YUh69oR3kiPRfLGeUUlf
ohTMs3g+uNkOZEnzKgt9XGxRbm8ucmwqpqsZROqjLPFO0OX1Q/EguyY9IMCWUP2e8IHymrL/3PNX
KNSFWdQRsXoOxqBFS6yPDXzko991UwqfC4XrGqCwRdhPdhSD/k/z3BE/ueLgjzl44z/1hTUHGrrZ
mnia3mLcVoBVl8l7p4w68v88+WXRKIh5GsIMDgEgrXfWAG+qVYon6OrTW2utZCct85KzUXT8jpnB
xUp1n9oaK4F5SOJapPMVH5TA3Dpq3Bx7Z3JPsnUi/w0OKbiOoKsultE8Vk2SvpuaGx2nJqoIxzMo
76Z8Y4Ox2MhBVqEqoHwjNg84rBxR7/c3wcyYlAchfXm8CB8erKd/VxpgCYmOIgWDZ3P1IghrjXGr
X9rYqNAejuJ1zie8kY396Ppn8oy3kqyq2j5YZsnIX2ge7pHSPmqNRcZrKEhAIgt6VdpAsE1gJgLB
3l5ALgDB/Euz6m8oOwD7iWaauOkUT7FZWlvbn2bO3IAIoMIj22vt+qXRTW+BtHfxtXagT2lzGl1r
MYsCuvTd9stiEae5ei1Cm1SLqesEsk1v16MQtfeUacaTFNEaZdX8WidszfhR9t+Jr61uM5VZvC/6
zvwamzAVbIjhL21D1KvBA/5kqDmZu3gIdpHq+OfQMfKVq8Xpe2QrP1LHsX4mw+U2D6ZXFwWrlc/W
6hvAV51y8VB9WPnThEvTkFwnbK1eI/wgXrsaJ6jYyZ5llajNaQFrA2T13Fi2abnJCaevZSv3xvih
M3sgonNrgbrwa3O8z0U+bo5qxc2DbHe8NF23Dj8y5TPz2u517NJViZzxO15aGvCLyFjIolFYzsYO
2xIh66Z+ZyeGlVM8QJ+YOxupvyHx0b1oflo9Q626VQ92Gh6zfEZHz72SnP8c9JFhO6qtdeyVBq9F
S+lPsz7FSq3Dfmna03CSdfIAFGE4JfNhEo29wtKJLvOIHiFbPHPnFlnWVQRL782yTrYiBwd6CqNV
tU7Esu0n/7G2A+fU5LhXj8bkfiUEdwgGf3orJgwccr8ut3Ayo4/AnPCWSNyvCoTmVaZPeO10mnjK
SN9A69Wdr5kY3zXMJwIyG4vQz3pwjX30dD84jX+qWegcITOW7iJ2vXg/KXa4kF2SyPndOYjQIDbV
7BTbsJoWNqG6RWk1Nf9/WWZ3sSlTPp7IysanGkGzw9QD5ZHsAIwDv1cTykqSOdBQAtITouYEq2D0
ou+q3UaPkh0wtzVzz//HODmLaQ17V6uiszpBFVBqEvG+FXvPodV7z24NfMS1L7JmVAn6IJPTrGSb
rLPdZjN4+HDKUmLF8a7uUS4LMYHLlrZfPyFaO5zEPFnu6+5mAvMd6Zb9HOKxguh9ysbEaGwMJif3
kjjAXGiTNbVtKWsfPvsqyWtUG0Us1gYEkJMGKtutKrEUIq7etDz7fSbroFm1L+NQLMFQRF+8/pdh
59WHU9jZ3oHgtpbVfhAdPac1SfZyt8I6BimDtI++iEn9DmW/u4Rxmz+OxugsZP86M5CKyJ3+0TPU
9OLr5k9Zb3mFzzqgtJGt4X/mueVs4hx94d7aoJ2ZtnthpcGHMEnOz/VKryTbBAm2rSzy6qw/r67v
3WGdz68ChZlj2Tq/X13HUmrZ6/6mRkpFlH3+s3S0MxHZHC9NXDjteFBPfuOVxzJH7LHvo/g6dUAU
iNPkP2GDL+NmMM+toaer1jR8pC4DTEDms/shbZVxa+PM69ntv+tlX1M13wLTDa9dZ0K8sfUPfyjR
Icvi8FRqLfR41c/Xeuo774OenP3I1X4II38GFZe+GwFvq69y5SiMqT+hTgFz1AzrT7Dy+4C19w/N
L75gzWVeMX3NNm5B8N2IGvWxD6ZoFs30v8RKsJZdkUPC0ckr6tcc9vemw073oEJlP6MeNSx1beRP
PJodUtyjD6ptMp29IbwdG4xYigW9Txh4LvppTL5YRfStSGv/G5GExxyBjp+lPq1VbvvhwutOiJ7k
YtHayN/AGFlA/diYeVr99EL1CTO19pvRRT+nLrR2iu31GxXnkRfsmtu8eEEuIn/pqpIN6OhrG1nX
TWZ1hji2y/I+v/VArjBYeolJGAOHuTGPnsNMeOciskAxz2cw8etVm+TRunGRE1mHKIzxDXjHSicp
zeOVfaNVxs+31saHlyTcJlrHDuJFpLtb5vlnyK2OT/U2RM4farm2FkPUbBK3UxZCSZSz7/Y6HrIA
5eIgr7524g38sfMtqVp/ifS2duILs08mssPLam5ox+8pPOSvwu7FOqjYB9gjEJVC7ZFXi4XzbTIL
GBlt+FH0cbeJXKHulcLCsUOEWEbNPYbOfjXgYF6jzAx26IO6gPfs6tqm2ovsgCRRukDUD8hZXVdb
XYl0PgLyRUAxgdfVHw6Y7J2SpMWmwgjGaePwDf17fZ+YXr92B9X6Yo/tKnKy8d2vBnPnYkm+kfWV
+q0ZouSzxc5t2wI/2mpeZH9J0tT6YrhEFIZEdbZl2yefY/JNtsVwnDdsq40dli3T+2jUK1mvWWxU
RZ3iDIww5hsB5Z28BPEdZxUp0dawE2VZWSFWZ+wljvKsmIv3OtlghtV/69KbngmfojVXf40dQNof
UHXH0RKJP3moBDjlMiqMf9VlaZ+feRFiS6YAL6I/nZO5AbV+F9Vp68df9XoD5TYMmtNf9X6QZ6cW
xH8X2+OyhrW87Pv+PbPq6lLOzEUXDZ/jnypY7/UFc5pbFVm2iiASrFiFbW1ojtqqwFHvEuSWsW7M
AcGTzvM2hWEWJ4+d3g5W7HBUG75P0uL+PrC94pjmYberUfk8WT6KOk1ckMFQcPGL0UJ+CkWNJoBf
BS+p1qEQK1iMCl19BAaQnyvbUDe21vmLLLN8Nta3z0Idd2gksDO17ews6+SZn3jWAWbQoywZHgb3
C6BO5akmIRUlfXa+1YkqxUIwVRNMqUf1BTJ4cGimCgCrb44le71wCQC6v8hWK2nKlRNhDyqLRuz2
D7ivf8urVH2pzap9RGzxIQl8VHt1EZHRteKdLJqm1i+yQvi31qiftqYX+89kT4PXRm9Xspc7sX6p
TNbxKmxFgF9ozYzWRJ6w98VDWJnNW2RWy3g0kGN2iBROZteuZbFt4h9w48cnN+3iS8be02oSQKKe
aawLu2zQvWRQiltVTsZkp+b4uzq2VT9XLlFgM4lO/8XaeS3JjSvd+okYQW9uy/uq9uq5YUgzEr33
fPr/I0oSe3fMbBPn3CCARAIstapIInPlWs3EbBvVRnBuefiLOdF4XV2uG9Uv16apjDFA6OamG6a8
9UCQ7NPATa6iUfQiWsmFiaCdlqV3W1CPCdVKno8KqAmccXIWNtGjgrPcyQ0JztnmSr67gu1FWYA8
zMd1G/fkRiYOnsRpkkNIUdM2ZnxjHXR2bdNwg3JeHFVzfwTxgQeG/T0s3B9q08uvSSmNwJIq/1pn
lb2DHz2Aa9HUL51C/W6u5cWrEuYB+Y2i/Q6W19A054dWhs/hc1rKOk+owbw3dWLBUNcmD0WUIWn6
r/Z2mvxkI7aB/kiziA3/R2F4lXpxwDNTkiGPax1gwTkbNQVsZPgdSaIBVpdhOIre3FiGkmyVqKGK
Gnk3Z2p83kOoepy6oVY+tyoZ4lnoTdhViTp9Ybs7//YTs7NzXyrFOpZ1dydRjbZFbHUAbWQGb6oi
SXAHysY+rLzgzY+Sr4HpVFce3MGbPmXB4+rVc62e0HDyJJaMRaUeSBl2S+EUc4IF+UW1B1FYnikD
j42xo7LI6C3txQx1ZZVEQ3WNFTXeKXKRgF/QzFMRxvHGR3b90aJIbNlRTvLejdYjQfYJyM/rF0mr
hUsle+DyGuLrWrmk3LF+1CueIEmhyCcFrtpDakvebizk8Zoj3r0aEDJ97TpOyfkX7jnJSTdyUgBh
1S0IcMnRCnhrfPKmMimnoRRyIcaiAZIXgnBoRjQao18zYg/hLnzua8RYlWBs7dr3odKTB3+ivlb6
Ljv1aQEVG6ZwMoFAMM5hV2+FSTSdrjZXYgULsWa2i546cWLfbXjcXX/vDzXY9r6hnBCnS6Lqavtp
dhL+8hhIG9cYK4BYmrM1CGwdxyIsDnXWOYTgG/9sVxra7kDBbyhZ2SsOLsNTNhg1CWOtmJ65OVJF
mreyG+rO9EhXjjC2QGKQTGwhSllHG2EMldQu7l3bg6HZJZo2HOVBBYKmcJ7OvKZ6arsYJLjuEqxO
5GQrNx3EiH2u74ekLPbpFJkMYWTcjE4Z33JJhLJV71mXs2RpylXxBR1hH55QQostxKRUc6a8Kg9b
dzpELQAWrtuugGrMzaytZQ8LYwJ8tIUUHDiAo/c2DS2/cRfUS0inME7a199ujQW60O6pmMl87aeb
W5kuomW4Oewm7GI3c3ID1/LRjbcQE5zAGJ+iui63UmyT3I8G9Skw0b33uYObtW8US1elKKCFkeBQ
OrH6ZJkpavCeQSX/5Gwj9fKUUtozuep5ki0VsG474arIdXxoJODaYqhbNYKXTqHuOouUELRB8lPi
w6xpOEb0mnuceppRNb/UIS/D/PcrX6MRKgm/Vv6S0pZ3rhiibWIVC5swV7jwyi3HDERXwdOsqygp
HiSp0pdVQ6l5GbZwNDUJoUOSAF8pIj9nfkPcIrR3XpnZP8jPvbh9WLzniZEvLanQHzVQcpsaHtWz
GUbavhkSbYdoWnsRO0L1k0LK5cKa3fb+1zLj7ZRn1xQ7vu9YJKB3ph311smXw0RSqAOL2oszzt+d
gj7ZyIgVBz8htD0aO58ixTDT+xS9mSFZJ/APwdItaXnyENR59lI0xUvWaeplcNv0hU+ZAW40iMhM
k6OUQXVna+VBzFpNFcLfabQ7MUvWo4DdyTXR52QtYVhjUxHr7qvmAoamAP+uxe92IJ+MSYPEtDie
eK7zJdXNiW40aC5OWAHMbBWX43lNQVhUtItKs+rv48b1pPx7Gcc9ABEoseS8e6e0wzm5UvmzqZtq
WMdZrC0+TXwammXFaYviSGEfgwzuEAcJwWTUnZNfE4aGfJ1Da2hwwi+C/i/eyCBk7rsfMB++Iiju
f3ESeIKpK+quYdwbu4q6HGpd7PyakBBeQbNtbk19cJY83vizT01DgcHRVGx45HoNeXFhzFBFRVh6
iMhMGy7PrzFYBLqnn7qqcp9dr5t+KGqNMCPDpHXKddkYSF5MzqgEmNtR06HbmIZ+48DjjBjyfSsr
d5qLLzUvYunIqfgRwqOlNbmaddMtefUJNjHnCeoivTFa5TEHz0yTeu2tSbj9VCvODb2/AJLco/wQ
QDpgrPJo6L7LufKUkmX86rZmtVAt03lFz2tYormbPMmNHKwhnj46iQVPoD/A2RqO2b4HiQPziSJl
y7psD7xq2ODZmVUsPd5Khh2vsshNn5KpGcgskGl4EBbZ9U6ONe5lps6+bzpnVcmMEd1uyqdl001W
QIQ6eSXmy4GIcNbCV1w17jkkLr8s9N5epL78HFlUX5lQMmwH0k8b003LpWAWEsRB4VQAW2f5JB0P
rFUeKxQRY/XV0vnn2ZF6FSOZEDrI62c0VaubAufwoczScuWllvE+tNlfVmIkD7lTSRfooUl6Gx2/
I3QepmjkA9nk6lviN38Z/M3eebg0aF8CCwi1JljC2HxDbb67ZBQxrQPbBknsWEhmKl21Lz3KrV34
Jge0c5DbkccTv5Y/lJEbJDog6L/VrbcxHRCW8L0Ffzn8x2ilpOwiJZR2BAC/DSXE5okOAXkBH/rP
WhYYIlM1t97QEXW3SJ2kW7PImwffzM+xO6iIcmkc/cvkT7mG2YWgs3+zwuKhk/xw3/eBeYTEG0bI
qTHiq5d/zQq/9hZeR71oFrQ/OnUja/K2Dwrni5+53brW5PJoc4C4enzEZdjwkqXB4LBBdVu/lmPj
LTtikVQLFSFM0Y4fLeomsij7lK+a0oxflUliFfKUdOFaec43athksv3mw7X7zbYDUMwdBWc8UMKt
WcKM4spG9+aYwLVK3W//9IxhW3oFibtGe25T3aFKT3rwzHRX65AtDBakI0OkLusakeku8e1tBCf5
Meurfmfa0sEds3StDM5xjKt2IRP0IBDT9Js20MxN5jZffCutUXi3g0WVDsE3eJlutlFY33N+PFA5
owELDfrGker6APXrwaG++YLDJGZOhcIlHcClR8BAes8PH0QDQZlylCJY6SdTJEnQiiW2sSa3o5w7
a1DOcpd/6e38Vpgp0fisfKZ8PL5C7Cy/ZJICgZdiXdQwr86DUd66EChPnoThMXC+h3KTnmRIJ5yw
H/aeBQMK8P5MP0kXt6FS0TeT9w5UxhZsOtRM01AazOsU2Xo01ba7NGZN4boEqE2XwmBVyo1/VJ3m
rNSNDWf9hDicgIm+Q49XhL+i3AcjNUBfIOyioRgLPL1wEWPHr/7gpT+FRXt46dEWuhZx+FIrWXUh
0MovaezI8HVV+yrbabigyCLZlkH7l00m5AGZYO3c9xaljbofLHnbyE70HsQkpPHdA7oIwJXH6Bth
fTw6xRj2ThDli/s4UK1+MVRqDKgubdd5bxevhRY2a0Qh860YmprJ48dR4Jf1RurfnHxYdjVloETZ
tPR471qcWo+uTqXfcgJVHCNPfyQVLC39DhFC3zmk1XArhtC42gmo1q5e6472F+e6YiGH9bdON9rb
WCeknTJoPsvgfSz5HYaSuhyasPrR6U+dbcHyE/nOqSDNtICFql31EcUzTYgUeSA17g6hOAJO/Jxv
CUyet3TqkYa+JWpcUMSJSUy2GYVSXce9UgxlVU8uklJ+i0D1ZOh+PZeR3PIMghZKDK3AG8+DTbCM
59wzmM/uMWmyJWUQ5nOeyckiACZA4rz/qK02TsM40njq+ubXv5NWEx5iwuHxsNcGrv5bwc2CKXsI
4h+Fm9uHvoD70W7Qt6HqJtkFOhVW1GdSmVzCTcaRe9houVZcR7u0KLaUG2I43s2pi2yX8ap+TG3y
cj4//x3PEJJzGVQKEB6OV0iZs7UbBPJjM0YWKkOd/JzHD2XJC+gk1/vQtmG4a3UU4UPPqa9DMCVf
nLh8V930LBf80qO4R20dOBNRLm1pWkiua42h7xp3lHdgpVEyz9R4rRhWsVdMdgPcPT0yuoLMNO+l
FCyvVbk0v9t58qQMyARVmSwjWyOtOyPMf3DKu/jcC9+9lk/Y+VEGRVPQ7Mqhvtj8lLaRanfb3rCH
m2zZ3goOaPVNJkGpmkn4IzXPZLKAjvNjvpl9bb1bPjynRatUjySYmk0R1xlYlxJsNGEs3rmqW1bp
zTKtrOhbkfVLPyvj77JfIoKQBvGLCTRw08JuchxHDZYWAyyv73QKOf3hrNa6/Ww7jsIte0OUq/ga
+AblnbZcHFy9s8ATdt8VL+JGaVtA8Y3KBAjfhEeoiMM1kZvhkjhmvmgN41uo5N4zpYjDToE4dQvp
qfPCGR2qyNT7ExoLAIRpMjwOid5R9lPKmzJtmzd4UQ/CIzBrEOMF8Tm1q7Jt01c72fLiPZwQ5l4h
/3Di/zIi9VebV6gnnFUAkf+66Qm6D2ownFLCvos+cNxnQ9cJB5X9YcKedBoMwUUPWrCv43MAUI+K
mrJelwYy1R5/y5WJ/uWeh4v02oSjv7Bbm/T3NFs1Noozhv4syzCNknjgpajmQVoCqdD0tts3DdHr
0VbSdye2vncgTW+FE+q3TPP/Qqw9pQDaWeTgqJfU8cGw4MjmHhGpYdu3UfroqVPkOmuqP03Is5Kg
Ub5zyvleyIH1UkD9tFaU6N0eynxF3tO5JVMDZhkmVXJHO9eUVAnOj0pZjSWYJd8tnZtwdBwTaH5I
Enu25VJvEv3lxjLtItxi4ko3+773fbPYRFynufZtR7BZ8vy1neXpWfIqBAjGGOKnVotPoC7+sABM
ngPNWGd+9QQFdbBUR/U0Vs5RT4jjWo6tnHNE3Zfj4Csro677nRNX6h4dkuGaT02wSwdCLqAMgl3u
OcFKNxv1zRzg0y/7/gfFcKPfcWKH1uqlJN6+qGonW3cQJHG7jL3xQAZh6euSgVBUru3kARBbXJgK
sRrP2rmRlC75yvN7VeIvvqNCA2MjAqPJ+XAaKVZdJhrp6NDU+lVnRETo5cGipK5p2kVUN0+QBSU7
YZsbqsJ+uVS22q07q9MWvI2cdVIFb3bVEYax9OB1YqNctYmh3SLHdzY+xdluYmzJSI0nCozSnWeg
eNOpBYw/QX3uSi15glGB92pU9sBe6f1e2JQE6AvsssBBJfvGUcD6rqiEocZJjsx+9DTeklGb+CpL
0nDw9Ww8gMfmr+OSwQgo6j81YI94EYy+SBVph44i3HULAfMuKXr7QUbeU7bUlkMPSvPUvRIrDTjj
+EGzjL0kOIEZTvfBSMDCBuaxKqxRXWm+40Lu0j16RMMdwySFP4aSea5BKLrUqz1ImZc98C49VTsj
GzGavDV5oHdfTIQAkCP3ecmDiOsFlS+C6JH+zPfHBKOzhOE9vdnNpCvcvFgUI9+IfCb3piAvvSpg
CFsPk5eYCIvKvdT5n2KA0Km8JmEarSyrHG8wTDkLTal7sizaeLvbZMPcqrGtg3/FRUxwWtCvBhDJ
yZJ3YbSUDQTca6kpT71jFaemiX/2YqgWYOiGhhHSa0DKwufe5U7E9yqW203Mk/BcGqj7SrKRbxPF
camqpOFr4Oyb2iJ+n45nozR5ACThQ11IET9/bou8wVoowsLQjbAJJSSlYT0IW21nBBoraEtDW+WY
VLkk6YjqgvrbjnKarrJiuDTQAd1kmA2Wmut7Dz6fektoLiZb2MGa7403GzDRiR9d1SkreAV1HtOu
fnRyNdnWof7e+m109tu/CIKXl7gZ8o1ju7DFBCgQVS6km6IHpzI0OaI7N7V16Yt+IHSK/EhvyiZC
ExZ81VL87sKK8oeBvMXC0KX6lfu9sqxD13sq7BKltrB0r6bMlyKIIO0JoqPZoM2rNgaPlmkomg5S
D6ognazPFmJK7Ylbp91K6mL1plWPgSBnks2Y0hr+wHfuJplw3J6qMNIXIwUhnHrVKdSHgJsgWBJN
4Su8Fvhms1E8WbsTOJV1gxhpr8IvNFE4Cb8OXSv4os1TlMEjkIdevGosRT/UAfX6DmCuZ8U3q0eO
0wu5T7JnmB/XwCSlh+lF3W0q5U2LneJUJoF7Hxp5kizDoQs3ELigsZK2vbRGvFTaxsB0Hys9+5PS
CTBiadcd+K0Fi45M1YORReDlnHjcGo4L4KqUXn20rR67IVnqTVk9e8NQPmeJfcshE77knlQ+O1pn
LNthaLjDMrRtxd2SoghXbu1ejCzvzm0+uJcUsXX4OcM3LwnLfSD7OYUbXvRmRsQmiUMGOzEbUUcN
Rp5UmZh1JYSr0kh6km1dfuT5sRPm3mrTU+xnIJs4aAKQHH3IG8hgGloVr6iHMF+MOILAW4U7nIoq
8yWpiH0DNJNX9jQ0BlnZ5hmPdymyjJeEKiUgoUq8FmtVp/W2MHw36/vaBuQwT3sNhl+cecOrNtno
evCksVXU9gGk7dR/iaGKSOUaZn55I5zTDky6Du3ofVb2opTQjZ9v72v73l1B+CNvhbNGMcWq9G33
PhubVbOyKLPfCWc56AA9tVMaVlx39KWlXtfRFtzozrCc9tp6g7VJgjE/2dExI0L3jNpXq8jd81RJ
85yU/Sv5OeecwSywg+EBdn2t765NHe8paXeOlibBxiJstfK1GKnMuptarYsuOkgFV87VAOrSVD+S
HTnYnd1dhX9aBvGK83OAfDnqJlba8YoXkCeWwxjZOnIXidL/meZG+zXPfRWZcM24Upce7gJ4o2rS
YbfGiF4aGakw00nVAzH1dhk6vfdWEjreaPAcbMSsUiH7URcx6iLTbKYD6auy9uYFtvbafK2KxNup
fgZpeUfYLkzMclVJRbkFzcxzy/bG4eAgU2GsQ8P61Y2nrq4khbr84PChqydKvommai/PeHSHzns1
+edRtDysJGiAXjW+bQ9ujBDRNJKMTr+G3vAoRuGYZpcCdJ4YgbEyThoKPYtgolcfS0ie7L6H73za
FYFObTOxa61CU9Kugyv/bHRpb0mUHM5mXvjzQ+wCppycZnusw7noD4G5/DSReaG8KNxk2M7OwoV4
BGcdE67535dzWw6MRqkoLwgTbKjvHt7t0XRXY+10p0FJ5bOsEu5qVICDIWdkf4BsIpgUhURTTLJC
ohdrxsSDgTDsaKEoJGzK716cTUnmFnnaTxPCWczC2ovox7SzWIbmrwePAkQW6xEQ9X3XitgysCeS
Us0CJPMqGsb0kFXBz4bawPRA5Ds9iN48MfvNE5/8/guXeXvgZhDei/3ndWI4+8xX+i9cPm01r/3H
T/mPV5s/wezyafvKk359/H+80rzN7PJpm9nlf/t7/OM2//5KYpn4eyjtgL6jHzwK0/wx5uE/XuIf
XeaJT3/y/32r+Z/xaau/+6SfXP7uap9s/x8/6T9u9e8/qe35JW+HWoZo78CrXTD9DEXzb8YfpqLK
Z1VKjvC+6j5u9Cj7OL4v+LDsb68gjGKr+y7/yX++6vyp5Q4VmvU883Gn/7Tff7o+hxmO3p0e8nY+
X/G+6+e/w0fr/+t171f8+C8RV6+H8WYUXbuZ/7Xzp/pkm4efP+g/LhETHz76vIWYiaf/8k82MfFf
2P4Ll/99K9spoc4tta+DZATHRmonhkTAZsf4dyNmomEoDqp2E2ZhEb1KLJh9TbcMj2K6JIG0d2Jk
2bTOe8y0Rl96lUFtVW1ID1kQQ6BW98+cgiGynUZxTiVhC75lmhdrxkA3D2Tff4h5YXfhidqMJYxY
wiaaqoctw9QBgdWQ7Z+gi75C6hFfC1uK953tIPjcUedrm9G9gaEyPucpDKSTlxZFKMmJ2cCSgLN5
8uluE9NqpH9Hjo6AiNVALSO2yv2eOudcldd3RxdWyVVlBDY8yQb1JdmIxA4ne3CYiKlu/AgtVxu+
G4P6+a646gQNyNuHVPdMwyGwimuhxMVVURpt6+kF0HWxutWqYecWIBs+rLZ6B2By2rxDLsiOYmFl
5sgSGfXDvJfY2u+0iqCmd7zvFyRFcwrTGFreX5cUbmnf9WeVF4u7mz5yRLPUnSOXPUXM6AV5k0L9
XaweemRK1D8I1zcy9Vfj0G0N/t+OgHK9k19NWvZC8F4YxfJ5ugAn4kiOfki6BlSFnRcUnaYwfWTW
Pi8s/z5wlMABDTPZc+C4EFwRvLqvEMZ5mWSN0ZKkR73+sObuWQ3luouT9Ph54agM/r4JpYdPe4mh
kZlnIt3GXqkMtOpjhNZGufMuQZN4F9ED7OWh21p6WxfILHltZucJ4dc5Y3QeqSydXOeV94209tG2
o5i4aaAfRDMSOjugjKwfRA/BtGGfSMlCTCa/3cTQ1XUvpeCEFRnF0YjNSovWkYGXoTbmQzzWFOql
lSTlIqwtYnJrMLXaUkzcZyd30etGmZC36p2E7+xBxsncSDmUHuA1fvrOs5HiPyEypBKw/ZdJbcz0
na7aX2e7CZ5QhU8rzcjyuPJWzMwXc9AwBFXXQWEyferfn+s+TCnVo9TQXosPYVieyl+kTGDYst2D
aIwsQ7H+3s7WLjKxZtSEEC2cfBOQLQhfDyjfjXEnfdhAL3ICBnEXS/cN74s+bFj2cL1KMDSsVJjR
j/rUhGHeHMVQ9Obmk406PWhjOYgt54n/aYN52f0aau9sMqjtUg4+ZX9KOCKigKwmN1/201topJyu
QgQlxATxtggNakRqMzjS4aW1D5QCjOlCjMGe/jRahv+M0IK8EXbQY85hXjH7lkLYUmwj1s4+n4a5
11ON4dT7UY7epSYlk5EbMLnpYfQUAFDb2xZBA5lv2FvRajvhQQGXw5nb8W/WBGNPM6rrcjMugVRZ
UPhPcJJ2gpM0A6CefMxNUo9TVxjraUb0Zh+xpOo3Vo980+wqzH83DAREZd4plseL29bDw+gYN71O
uueCA/ch19VyPZRx+tXTDVJKAKwInQ2QvE0pKDlyvxQGwNWogH4trGt3IdXDXoCNBQpZNHVlu0vD
cJL1bBOw5ZSqunUCfmspJu7wZNdxw61m89X/AHr26jbaw7z47e7YUMVdBTDmInDlHpzCcQ6cXPV0
IbqigYvdAEJQoWl/t5aUafeFamy02ROyUxcZzsmHvBEysVMjlttFHQCwJCyQm1UPY2gKobo8ejWy
OUF1KXN4n0VPNPmQUG2b6qA63OrnRPS7F3uAHGBy1rfCWdY05KAjH07U2qqufRq/hq5jQT4cAzmV
4gHdkF+2kFTWVUz4U++f7Emfvsa/94jaZ8KW+al28ugM9390bkprVTmEPiH1+mkSk2PRjeBJKiXf
Q0J7kkd76BbCp+pAUJP3RBk+dSLqA6e9kraugq3oxo3x3Q7UbPvBJi4V/sjhBT+JvkTItO+1BKI7
3TkkU9ObCoyU81j00AlGl8Ssdp/tUusc/s7WG757kBB9QtN98rnvKqxiLNaIph0oPVmKmaIY5B1Z
5dYwlZuu+/lrTbzZlwGym7GvvxD1qM0mf/W8VEZBvQPXL2evChLyV6Mzn8SKMLfjc5nz0pjrRGvN
hhuNTsn10U999yh6SZf/MXi2uRGjbijco1cBSebh/ssl/N2bbR0wUwRGXNQnptl54r5Y7CN2/HS5
mmqdVVonEyf+v6ybnX+uDWRUKKxgI/tBti1G3XuQ5BIW+sKJvxC9ezd6XfmBuLZj6KR+bS98iq2o
fnfaiJRO2PqPfmhzzzRC6WjWZnz8tE8D6dfR70r4bvgSnxS5svadlBN/gnZgUSOecwqQlxjODayA
mzYEegkWwSzfwkhy1jFsXQuLQDkJ0yRawzvWnJqpIVn3sZltwkWRlXVU2tJ+tosF81C4CVuaa+Zu
jBy02v5lSyMfP15hXq+FpCPqJLm5hkEhVIy4gwUr+VYMYzlPLk4SXwDYRvmySVGz8HzUtnythuer
R4FL0YJ+AalWR+L8X5oMvV70Xg24vRdiKuwUeKxFN/cSVGALwmofjG6RmWutC0G5OVWzCZRImUoO
/CfRNDoEEmjdP4iRV0CAM3t0k1uHR2CNvzx4awL/qCDvrRRptSLt6J1LQZJU1DGv7W7Wr4UR6kz/
PAhCpHhyEsZ/9pnXzD7VRLskJsJQ83YyWD0YhHLtBa6QyFXyl7ZCie7X4NdMIRXSJqU6imKY6b6n
edk6hMphKW6D810xG2DG9aeJ2Xa/j04T+uASSJ9uq6KZt5on5mXzVrNzhmAT8dok5b5ej0/U+vcL
m4z7YYzQi1ETyyPXSklRbLlNsazgKvEb9bGfJiHGsJeNAjJb+PaSaRyDatK7zbS2IK0SHO1SDa5i
Nsj5H0kTaMzF0CIzf9G9/ohwkPxUDuuW+pgKJB2QhUnu3M60lduY/j5F6OKUWLBwcSbKo5XoQiw+
VAs7A9lJGWq5qYe0rxaFJv90vc/PS0WvCyYOhoGzihgSZaeaqQeEF0nZo0218cWtNeV5IOm51CJL
34OaUp790rJhu/dcFKdzqMJkvVuaU/bVQPJ1b2jFn8Uo2xxXJxuYRg8QWFPuxykPKxrdU/R9UNd/
ilEz5WyFb0Dpzt/6TnvOy0VP7KtkUrmHpSs+9lFXUL/O+5TC3+GqlwBmhK1VqNasHdfZjkUmXXLq
dNdD3aI213v5sq8S5TCKJq4AOGWTnOBCGD5MTfMZXB8HL2l/9oTLB28tCr6kmVzuQO+UB1WGWPK3
2qCQHBTDLMiOpEX8ozDVQpWwSkidmXI6UfD/0icUzqVJ5ZzUq0CPkSz8sKJX8qNhWt7xvoGYmXcZ
U+iuV78/xtBWJMpHL14aQf6dVGr+RAaqeJKk+A9y/e1Jn0aKbPQ7IJNIWU0eeaEWT1nQrKA+H2/C
XylGhIh7SqTEpGSY1YNaE7qflotFrhsrAI7Q+r5fwI6Tc5Ia1PZreb7sCJUszMjJjsIZFMG4Vwcq
hcT1UYiQ94NNWhLiaqvV3pqq1M6WBDxWDC0PUuWxpipHDAvHqhayHlnn1JPkt59r2lbRzlICz7hb
ONrbvIaX2PCmqqj9+XBaBlb8LQGDc82mhhSmcvXVxFj3k3rpbBMTiZ6hkxCh8iOGohEuvh489aAT
D7NJ9KgZ7U2CM/M+5A7tg5tC+fv7cndPlVpzt3fAuk4fQTS9pcOgnvrbzpXqo8HZM4dtQK2Pal/u
zM4bdrZS19DTYopVU6NqRYxFV1jva8RysyKJCBS3qNb+CP65qbO/WZDJ1HxGgbRTGo4QoolbzwV1
NY0rWVLvRspdfk7Pjp9s47SiMRvn52IxrWuxulXA5X/e2ogdO0Hb81+2zSl92WkD/I3wgsSrCMWZ
L0rjdDxpdUQ6TS/7otgvkCJbrxCdlecqRDLQ6uP0S+oO+dr2KC/niA3RcykvrExWVs6EzEcKOj0a
E3JT9IRtBIgOrHiaEU32uyeG0KQx7RgxtDzd9ODNur3MO/MJXurmpvhJe1MVw111HYo3s82UC+9c
5e5WmDqKLmGZnShdtcHu98IomhBiiK0JoGPiuW5uc2M+hbWb3UBnWhwVDYo4s6p0ANxzwSI05XNi
gGajxHQVQq+5y8lWvzYVf6EqNJAcnpSYqf+lutpt6qM+DbsaBCsVwu5JzJq2/7UbnOEiloKAvSal
WtzEnK3n20Y340cxF0j1AgRO/Kw4ivPSIT8Mw4tjSs8BTHk3AJvVMXNBpE6jBGqDe69xYkQIlLba
i4ne8MqbU9rNDiYt3kcm53mi8aW9rOgNghe4CV9wbN6m8QCmzL5id0Tkisj376vvc34JHEPSlLXk
ee7G6Xx4CGIvu4pGNpCGGmsEdMUQQeOfE1VeQU0jy95mdk6nWSQnupUf5VDP/d4l6pXs6vmqs+6a
HIGg3xNihdERtQslCzImXdqYMG3vuY65TxVUYyZySnmS2kOWC61gQWs5j+dphAshvBTjoa6LXaVT
vOxH4zYj/w/Lk9feXE3l+zb1tOgcogF4Jaf80xK6WTdFffgPEg7TRJvXJRUMgEmJFq9dKaZOP3Tg
CYSAdt85tXUbpoaqXFSAS6JjsRJYNz8xrJuhuNa27iNrMdt0RVJOVDgdhUksFb7Q2CzqVPXBKLKb
mFQ8L7hfZrbNl3FaKo5buGmOjm+1ewqzKU6P8/HN5JV7legN8chpaMNGRdm+/tC3UvUU6dbWk9UR
rEnrHWMQpstADHUrWseNV+3EbFD0X0N3StWDznkp+PYKL7hVIL7nQIhoBVsXlZJuoOUItmI4hgUo
SsV3zmKolCA+pfQt1fzmwpMqvi9CnwXmYZga1sIr1wxpUZbg+cUwtSDsVBHc1gu+tmaeobQAHdC+
yq10y01XeyLZwJ0cIoG/AhP6bQjxv8ER2C8tpL6vn3x1eALQYsE3jVF55/VxRfGus6rlUTu2UyN6
ogmQojpahe8WcKAzIwG3WrRaVEO4yTAqq0fNqcO3Lqqd8DlPm/otl5vvShNsbKsoHvJOVp8pSwce
WVa8KQa+9tyD9lh5RuduxWygc95HtUQDgIHzgPL3MXKBSUWTc0kM8UYJ+EFMivVh8WdscxoSFj8P
371SguF68pZyiP1HiOVlw5BXMT+1R9FQfCUb/mNntPkjxZwjsSQZssvRjeKlHXNcTXUdYtTf/nWb
bTXfMC6qpX53EwTJ+k6Jr13GnZLXSdjxQSNem6kRE32amnuvT15qs/hlmhakqZ2fSzNc3v0b0zuE
/nhuBEXpRD4venNT/41tSIz/5DcvC0O+/5lU9ys99iKw0i6MO4NOxfBUc6pWvgpjEI3otTl5koUY
f5oGCxrs/MA9Cft9B7Hkk99s++CT/x9p57Hltg6t6SfiWiSYp8pSKVR2lSdcVQ7MOfPp+yPkY9nn
nts9aA+wiI0gWSWRwMYf0OrY8Hv4oamlYJHBC//xSrch8urf7yYzyA0NLOsW/2tHOeNtbtlPDxRz
XXJXQakbj4Bl76Aqzbc2LjbmrC0t60ibhICHATTeYv2g42H0R30e2MqgHHMrKseODkXRKw8AB82n
rs6+KbnZH2WNlKvYsDczVx3fmyeMQ3ZhnA/HrHU0XHJgaoxWJPA3zcRFxmTRZSYil47I17JaKBPY
3bKb9uRs+f63VfAKGjqEoaa1eAXm2cZwx/YUx7ULTyX0D8qs/MqkJK4BCAVT5YNB94OLvDIFT5tc
a1FH/rsBlzGyx575RcatKY2QoZi7aMnPuucgSc6R5k6AOMQguM0pFg6ycEOvE8u+1ciBgfctwZjk
Lm2S/M4eoofQMNNt9Dsk46VVBcXi35cDjHaifNDX0bL9j06/Z5Ox/33KwnP/mb0p/C0gJ2et9W52
qpOwQ2gBpkEBx2QRWl3wIwPmCYnoJ3+ZNx1trC+TljcrT3OSS56jJIi4n9iNVqldLNZoK6triyXU
fZfDh2Y6Bgbw7E0VQCWya3tY/RGUl7LQfQDqXaN7wLXAbIPtFtPx1jwicd8uWo+PCd/kj1tDiDws
Tmx4Xqpp/sjTltsxcqSyBlPCuKvz6V3WZNEXxvyl6au1qMf8UcbUECGYanL4cRPyMM3mqDZcyzZj
DiF/IraTorfLWyxNG2cxdoDVbxMN8aen4V1+nRU62AGaXLSQc8hY5qIt6yVDtJExFkfhshRhs0Nn
5JIXIxYf2Cw9dq41nNDNPEVzDZp8+Tiiwr9BNG1ayaosyOH/ACgfkZ2kW1Kb7sXjxFsOkqEGtvUW
ZYNuWSEMDU94GEGSeVgzDoW4JKDjjWIKz81ck3ERWMYda4eDrDnqZIBSFGO5tbHcWsjgtahVcfEE
VmF6i9KcjAW9qp+NMVrUaRWtLVcpz2FhcjqLNO8usTX9zP/bAfBsay+dxQGK2hnB97HQliliKJC5
O+OQGWH+EZQQVx1UqRA7UpR1PJX20UCh5ODWqrG1SYrcd/AhV0iwqF/MPPzkhKv6aUdbHDX8DfeZ
amvDnrtvXWEt89InZrWtu8hZmx/bxj3IVkuJUbxPRr7ieI1aOxUs5D7B4mali8o6Qpv/gaRCAIFC
w9J7Dt2KW8xCo32Xqy18c3rIuDKMRYeW9T/D4G7+/0z3X68qY/M7ZN8l1j5I+Wo+vmzmop1PXmUB
2WgVAfg93kKyhy9GbdMKlT/o3FfG5HhZhQj6CN7d3MvabV5YMhlaINscutShBVY+2yynz2WXQBa1
vyJl715qTtjGOit3uVDDc9Y3sH9N3XogG4TzlOshroQP6QJbDPPrYLZPfcw3WBnqpdlzxsku/+6q
r/qH1Kq8HN1UrKvSgCozK6sK3aSQV3Mhu0yzOms7Z63DKf05iWK8cEdD5noIuk/IKocSWuUXH3Gj
LfzybleGXoSNjfpp8h3bZY6N/E5u568DBKSt60zjWlbroenWGDVlW1n1pj5aqaYe7WXVFbP4FUYX
dyO3ylcfJSvoRkhvlaqqnPB/BtecIb9Wqo54GbTsV7Wa862y6sauhxRZ96tVVtP7wliPvvqjmyYX
5VdLxXUoMcD6NlkMOrpnB2NpOJbwn1mlSqeeZE0WaZDOQhbiR9TrWboe7L2wSPSTNtChw6j69Wpe
rEOMKXsOgSCayQYDK4drKz81A4rS3DupTLEuRI/27O9mtzT1YiVnvE4Ls3YxZp6ybrCKWXZJlx/M
OMUnELvY1QT+/FM1EWEQ7ldl6s31pAXhoa2c7EmP9U9MPNNt4fvgdFo/P8nC8Ybm2DsXWRnrsmxX
t0Zd8bWlWWGxNLRlv0PQ8NXLSsiEbiUWrrCVczMbhnAa4F+yBLUlU9P/iBdl5huL3kF8Mmxa8gZ0
k6NQoO32U4fTJccX0Xsr0Ki0TOej6X0edHGBTnwHL6Ptmw7NiNz9QCboQyu66snQx/jAUklbI/Hc
f8QsjxPd/TDI1HFSW6hgYYX2aEzODzmOfQCPb2gnDwOMR84jWoPnbmheJcnU4cnQLO0rjFK8O4GI
7OXWURYpW6HALnhMzbtJWYQltE+1KTEIz2wHpeFisk+Fa63kJtSJZru2zF9qXqNe6jhSL3ntvVeh
r+1lTRayMYq9RQ837nSL60IYx7bQpxKrSrV2X61Jn06WF46LTsVUcEJkbu2KwdnKaqqYL7g6L3Fj
xRNjlq0xtCjgUxPBUV7FU5DWC3np+05cL25NqtOwaak0kOEM+aPjr0ts/xZGY7moOU7DMZoLnyxM
tqr0/s3OrXYrG3Df8rA+CfMvlpHBOCyqoOZv3YMekpfBLLsTzaYW8wPneC1mJZ9r/dqp5chNw+sL
QawZMy1R0TV6bhrbz8DGYxRdaoVUMX6uk9g1s3dPDVyep3qk75pUiBe18361In0XHcYeZzjWCc4C
Lp3/OdnxtooM4ycK+/s6aknyIdLA9tHbW7Wd38tEfiLKaaH6WXAnq74WBOtSRZrMie2XepjwR4qn
r5bnFJukGUg+unb1NsfzUoxfocwiy8pXmOOdZQlC6pCrQ/hmODFixm793I6oQKZh90OGnbQPtoU+
LMx0Z7FHO6DcjVLzfGX8XR2VoZ/tC2m+Xl67B8CtjJIH523Mv+a59tawF8gWtzl9136w4UFsq8zu
j4qf9xjeY2Vl9tqlxcvcwMyXmGyN1aE/yiKvsmdl8O1tXEeWd5IxpEHA0IiiWsgRgExC0tPzrGU2
xTuN858C81e8vuEkFUm/iX+TufgD2tNCtpph9J7XarubGk3AaphHhEHDSVBhhbD0fneULDAkfayj
2XywjY1jpC07FjQFi5Cq4RBjq1SxtSnQM0PtWmjqyvebn0VBKl9JSnwC4b3ArPjH7J3/K7bvbf+r
QRrAX2OzQsa/GpzMhvx6m0b2li7xV+P4v+f/r2lusat9/O8RmYmyCr9d3k04v5twtoeWvW/v1QzE
o29k+kJT6nJFjiG/x2Esu7fnK/AFEJisi4zIYgpwkat6y/6jq5s0I/uh3XXI7xmGcky5jXntWo6U
UxuO2p1HclkyZKRdgOOFaZBGDoNoM0Wm7y40nqunwunXmqzKcWmR5BxnqsZG9aGNQ/Pr2mMIIvT2
zuSrw/e1ueFP3fbW4DZtd1eTdLy+DUOdTcCUFUbO9kNK2ql1SZQKs3Qekto1TuBeDrJNnUN5byPU
oY+sjuaqbGiKtl9XmuuuRMQ6fMkOzlvUtM9u0Pa1D3/Ui4V4z1HOwl2hfcDN5tYO9q/Zo+pysp14
54SteW7MPOH5mnIEqtUqEB2UDc7RZJhneeX4lb73m+bp2k8O8fvke+Zl0y7ln07imxE2P4ldU+vh
wppnlf1uU8240NEu8sP1JTW0MkJYWat+Pm3su9aHglcUO1nF6xwjYBMqkqw6KVIfVfuEYYBzh7+E
fS3+VZUNMta5UbgpxiBCeRDsnx71yQJ/m+oBj7nqIYw48zIKAeOrHys+Zgp4Jn/GZGeegs0q6VHr
kFXZT45tItYeBgnm69h/zVfXQbMtarjYGq7nd0be/Src1r7rWTRAgUdpCTLVPw2zZXmJEQJynGZU
59UG7XI0J5AZLLXSX8kZ/riU08ressVDQYQfGtZIk4p5FOabWGIWKZ7wTeQeoUyTZOtN3NKLPlVX
1zosVOd47TW6PgoWVvD5R4spB+XzeFTP2X7DE2QZnrBeMSpPuZtgFbK+ojDjQsGGmVM/BH2EdoiH
IjyG8FxRn9cPUZpsfHKcu8iGVjUVpXngzNba+Ub/qOg9LGtUkRf61DUbNlDj15gsAvzT8U34aCLw
DWk2VdJd45lVTdd4n4o/4rL/BJzk2t9IWuWEqyKSLAPySX1ZnqvZXTeJ2R43xRgeptl7t7exFtAw
0NvUs9muzsZlxy8qWMlWH2nWo2fFPKDmsWU2WveqEu7auS/WB87B8b1XJEynh9rq9EVdodqDFhw2
Dqb+oWst9hh+FyJnbkBxFbVYJJEbn7uwSJ5wXLqUqIm/A7PKNpZfKwisucW7C5OZ/FEB2Q+Pdg78
cU1MT1A0qxPS1RgIlZgA9U51DflWgEARJ/nVSasUcmkp8GzZWfaRDbIqi8KGx+75OPL4waz5cuso
r5RZ0jnvv92ml2E5yS3WB+HX1n5PhnzaVHrta5tysiAtKmzXVhiRlkvuozXLqLnJjOLyOLQ6d/HU
jZINCaR08T9GgaWKDrqrr66TyPmunYy4+6IperWL9Cg83worB0Xdj8tbBHmk8IyOJV4JU2g+k5L0
9zJ26yKv6sKZlp6mKatbgzY6DCNr6m/NLoV3OL/YNSgv8wpkB+pNKz0x/nwXuk0qri3aD6eK+4Pv
jd3BVe1fhYzJqmy4Vf/oEpVKsvij/nsaZfKMpYet1lK23gb/r3PZ8wsrTRHs8GzeI+0xbcPBDhbV
LKHVoOyPFIBTrArF1e+ywEV6S0ptxYhGnWLOd5ajGZLs9apRxeWSMWrOH2WcxJ3sgvxAiLISBky+
X5i7IbFtVo+V8t732h7mHGrcajBw+DVrl8/xcip/6DFKHWEUiHPRGIc6aDe90h2i2sw/g9SpeUrq
yksYGeVqqJX+3lLNcGujrXHnYD2xbJOxwNpOIH7fNB9pbUcveqHY9zlE4gy5txeP85jn3D/IJlkg
/QCkWa3xDaQ364qHujYWeO5+K/EKfo51wfNTV5ayZmJm9GwP/MicuF2NrLVXtr6wlDB+8oO2e4qH
NFo5qddsk9TqntQ8j07cAV9loywG3/vqsFo8yhpyHPa2NuBuRippoSWTOfNkrh38mmyqk3ZLIvg0
tg0HflPOGmYW8elQyAZzMldRPlnbjdiWCWpAYaj0PIT/ceKRxjhaUiPsbIIvvTWUdfGBzYuNxDJZ
ACUNOGUa4nuJtAJleCmbNL6XIKy5rZ5rss2PokutJupibFh12GZTcFwYqwuw+sWjnRv5I2tpyBLZ
lG1lVTboOTzhKLLPMlSbXXUUjf187T8P8pXZLtVn05OMXZQse6P5jFy/vZNdOMlwLs1kLW8DNLVZ
qtwkj7VmLGKbRXBchJ2JVHDi7d1UuUSVr7BZAvh5xrKsO6d9zfm/mkBa8ZDy3Oo2nAU8iqqt52k6
H6JXL0sz4IhsfpgmIkbbOML2Z67JQjbmc49bt/97bOxw4RtqyL2xss4tB3VC9tQOciPrMUqdu2EI
ygseJeUSl9b02/+7R8ocw99ztFqJJ4me+7syTpqnelTePN7jMZ9rVdYGu6kftKWiGPWTng/NU5y8
CSOJH2XExGMEJ0Oz38i2cHTtszGgk+TXzUMSCWDNpXFmb4ozd9p1nz2P7MBUorfGdvVN7erhPo9V
69xyM7B6x7ureMxV0HW5HCZXWTsFAEhc3x3kMCfMlqZGvIxIL12rorPES9t59h/VW6vs/F9jM3J/
OzRv00k0R1m4KsoHPHRzpBz/ickrtUXxglSwxylINgM8xxRbXRVlydU12M5o0qi1d6mlT4epQB1b
irK3OCDxTLKfO21SdmPXAtXPRPiulvoS0c/gE+AkcLDQeRF2hEViAQYn7hB21cOz2SviHKMgA7mJ
n8kx9Yv1tdGKGntv+eqXAEoDRz3ea15zi3Ctqd12GNiscnfSn8vAqO84/ugWsioQB78P6xiTnkpp
l7r+RRNF+yTbKgQWYqUMzrKmFWOxdM5TyK38Hg0c526MlXgJAAB7kdEaT1056UvsloJPW7c3rJTM
L11ToCoiUMiyRiV4LWZDsLmDHBnPxiTVgKKTHMnSOvycSnOTjbb5pe/7YtvF68BH+nsCMVx9D0t8
DsdGU16trv+szCq+yJoqXuu2UV+A1LUPHK6dkiTH+bv1OMkUib+UVZH16RYosLUGp/eWwo/fl5WV
TaDslWlXgLoWCakhdS7MYEBz6vfVkKKUwWag38gGWWhFYl372Qh+3CEatryNT2oOUbA/amsUILxg
Y2e4aA1Oy864GuOz26qCO2aiPaLU3C/jonb40Cd/UduVgRyXPiwLx8/vrLYsnetl6hX5neaYpKDt
AkVG5Vuro85Nwi3HamgABj7ylMr1HluctumfhDd7hqdG9C3xvCWpx/ZnGnX3BmJU79PID8bQy+K+
ceNi1/UWOUItFWc9KtVVoHFgj2b3hxw0OvsCFaIfttmni0DNqpesw2i9sr1uUfk4gHM+2KEoym+u
Ho1q18RW+0xOYvYaA9suW6s88DnkMb7JRjv33Sc+GNkkC+zOX/Hvdk+yplu1s9SdHsTZPDXSxf85
l2wslcn5e64QwxND19yTMQ+Wc0Xi2U9SYyXTbp3ZJrgbhc2vfN0f9W5QnGXaojhUz2vrRqD9MaEH
s0MrwnxOtMjelF0Wr5t5rd1FFdK3Cnfgbq6qgz6dyVpz7ktN0QrxNMQPcqCczDaLPQ4ePc882jEI
KmFrpe6dnEvVh/9+Jf+l8EMePbrvXQtfNCbQ0SAON21XtwvZ4nblr2ZZvfZR01rbg/PY3wZHBTsL
H/2ghTbq3EYrMG53wsLbDBgrZ4EJ99c55M2y52qgjSG2TFxee6ch4FpFiw4TEnmqo72bagDMuGm9
Te/n41d9Qnvqn3BborQrw6r9n+G/estJsjmn91dvGQ6i6Lubo208qE63Y+dkbmPU6J+N0f/WWdX4
DZGQRwUBoldDRCbkKlOFuVmx/WmnaSF7ILO46TsXNqcXFADa2y96pA1LnRP4E6tJlFdVpclPst6C
G+9nXSi3/8bSGtuu3PiZ+cUZXxnnvRcVbkclWW2bfOq2QmfnYNetcuw6V6ynvK+fETbv0ZWrh295
pc83HuMniaEtqsOLNnOn5w5gC/okKhiv+VMzK+Ae/xHHQ+3UGIX67Dtowfam+at/iFHUrf8tPvfv
5v6eTX85v/xA/+5/e12fef7VX76fv/v/x/zy/Vfz+7fHfD1wgPKsu+aPQG/7by0q0FOc4A/jLGDS
hQj+m9mOlIH4hn/69yEy7AMitx0LTtPcoR4UbTzHG7+i14YUW6V8sQWax+Ucx7x4/Ioiz9L4Hc8g
2l3jc//JMbod2ZNmkWK4clcbcVUtklSx7spetzHw6MRKtshCNtyq8qqqdYb8qzmP2kMbDMPuFh+1
3iRTFqhP2Dqjy5TG4r3o6heHU9Wf6O2mio3eWDv1uwGPmuWADMsmKdwKaT8K/LSqo6zKK1koPcfl
vtHUKKHwSFKgaBVTc5JFXLjNKZwLWfXMwVwi8dKsbrHKaMljy7qvTNFGN/xpIcfJIbJhLFCVhdNZ
Ie9vq+/dpGP1VvkvuWOGx663tWt8jJA4GRILO00VRxL2Bsa565F/iZP0UNotLuoJaK6tm+HujXa7
ciTRC2/Ohoo86bP+XTY9DSHbGzdnu2WPT7iDTE8O3gVQSjvMF+cYtJsRY1cWHKEFzc8S95Dbxqdm
cJHABZaB8rFblUt/cGAUJOIsW61w5lmBEltrejA9tQhxzbthFpPNUld19y0Kxi8auoQ/k/jeRsnQ
X1gW+Ihp5gkiq79uE9YtIgd20KntVwHDrd/iPBeckYCat5h6j5UvSlzDTrUDkAEawm5qWRxkbSA1
cpFX5aXuyuF6rfCMXZki4TMbAALB4Yc1lPpQz0uYiacqK4Z8W3UjS2YE9ZYcTg4nE9pWhhYUSj96
9+nV+XIoRgO920JZ+2oaHmKtnx5rM0JyFmG53aCa7tppgnrjDDjGaoo/vDbxLPjYZMFeRO3wOjqR
tmADmOHDQOtUxjxRMMAz0nDApaTkifG7wATyV5X9UXRQ3BI9erSAztCgupfabpesRTg1iTRuG7GP
J85chWeP6F2XraJB57+k27O6Zg6WmBT82ipq8VYos4d4HbsXDtyqOwN0Cd5QSgdfMgg2TN4sygZ2
ROY44kEWLO4vuqohZeijXXaNIztgKMV9DXL7IU8gpoRiQnb7nyFGWPbkDYO3W2hCpHOn6iS0b9Nw
ToqxDU/G69AaYcplMrXZSvMwQq4A45ziSehfkOIvfbX5kpvCPzuIeS5kWI0FDhqG9aahasl5v7PB
gh3cVExCcaWIGa6sZvsqrlxl1UYVe6Q8MzZTp6UXJ/aza5FidYIxNBLYFlCUcw6ycqvq+LCZdTte
Ur+zYN9o9lckmjeF4ec/8r55yytteDVstV8rIqqPOLz1x7zJy1Uv2ua5K1NvxRF5uKu1cHolvwCM
xq8gX/Ta+Bo47VcFrAk0QWqqb7K+SfsnI2uMZxXsFH/e6TXDmec+mNxH2amcvzJwHrSFHaK0LLJ2
q6hDvCkN9PvgvgwveuceFZ67H5aDDqY+AM4JQ1wnoWSiSzf0zUc5QqHL7cR5GFAWu+s1cAAjSO2P
kuSb7trFF5T3k51v++G2bszmfT4ykh1w6UUDd8y6Q9UJ8STC8rUl77r1yQXsqln4tXE17XlGHG3i
yg4PmP5CgkTMaonZl/gclJ+lUMbvAEq5+8EXfwxcO9zpRajvnNpTHxofbW+Ex6bv4IcQ0FK+Vb6T
gLupxb1vY1tddzaWs0AdsryO7txZQVoW3jipR7A/6WacoRW32PXKQWTaafhCXVvMuWOg8RHbukHQ
/j0Pn42FESr2amWRDQd/skkt/vtS1mUhDGM4qNBI/mcntVFUjp39fjiYUcksABgDMEJIJaiAzPRQ
685+FZoPRTV095H7ERk6tupJGmRHf/QeZZvtNuZDUHTqrsrApPZQCqJlbAbGusstjTOsue6jMrvk
1pwj+0Z310DjsXC2aYnK31gIbTdVHElDZrdZB2uc+NQT+G8MLLv2vq5DYP9qf5Y1BG/b+8JyyDBn
sVjLmCxmPQW8CrQzRiZMJWONJ95STWkO1x7mm0j9AxmKCS3RDu5WDtYC75gZ/1gK+4HT++iSqC4m
M4HzkOql/ZClZnPAUztcyKpvD+KCmyIpvM6ZPmqtPwwCpIvixtOuUQxjw6JDfQeAiPypsq8H5YHM
U/cw2GV8cEzhLnzP/2kU8bzkmz2szSerZG3ScG62GFBQfhFxlKxqr6x5/QQjAFCCJ7tmwWLbUNbV
tHLu2kCtObHNu4s32xUgETs+tS0owdFQ0jffx7bZthGqsyzUBeB5PxReHX/i4ucvutTA2KNHUi12
aoEZRAQ0w+7SZ+Ri8cJqI/uhJfG3Hgfgh9DGtU1T1rAxAB7srEzodx2L3r3f8TE66nyPUK1mZ0x9
fIL+za3IGuILVos8FtkFPIyzmUnpF9MT9mYq6REM2QbbMdFeGbQ3/BNiGIf8qG2EbJvALr8b6rgv
slmE3zNhDLcTFgdpMC6sTrNfJgt73LCt2FT7FQxpEa/c2q/eQCDhDKHniA/rdvVWJAv2Qv7bqFr5
ESmRZCl7JTacbz1xsB2ZByH5snKSDFlUUXdns/YqftNWhRVqqbw6gQsp0iU7kYvuyfSVpToeA/Pc
JUWIZ82QHQQWSt/0Ivtuqmb0rmrAF8PIwVdWszh3TZIJoKyF1EXqV2dp1yMQ7bctpyz0hdrX3cWZ
aWSSSSsZt2AxO+Twu0dnpuPKUB/7qLMknTi4TlI8TXAXD5hMd4uyirvdACZugz2SeombMES/QjvL
GkhZgClzgXJhs43RJ+YJ6RvRutR7sVCK1HpEjkUsxsHyvnZtecEFwvEXPGqtWdCWVz2FWQxzpMzC
TabnPCl7PVYARyV4uorIhpjR2CfSVPq08iFcsU5sj9dq2Xli05gIMjkcS/NniKKNE2uqelDjGp8t
ZEYXifDKkyzS+fCm4pMfrsE426FeYxxlo5oaqI+QI1uXJmYeiQMqpDH86Jzo6cZSkL4fwYHxM86N
+6hz9fsg78ozBENUXf8J1fNVg8KkN4z23S0+xIqxtOqu2Ghh7KMTjWHn7jodd0SwO6N5nUpOjOVo
e6yr/qdWT2jrD0H+Iz3XvdP8UGKzXRhOOT451eTyPzX6Aztbd9U3+ScrAAsXDY6QOzULOAmDYier
t4ZrlcOr2K2z07/ig9Gqqwhd7ZXsdivynBSGkd3LiOGkhbMaRq1dCsPN1oN3UIXfPcoicPhoPdGp
e1lFqVxD8RclnqHuHhW+hY/IXGZb33Fwl59HyRhqmrDXtcg9yH59A/ElnrzNdcDcLRdBtqknb1zJ
UX1ldI9Vpb5iSZofZWhw8Jrt6ugsB4Hdy3EbCXYFJxRnrScRN2o4V+pVTzIWWX7unuJd8VN/Y1i6
fyCtrD1qE/Kussdg159kt9SnWnWqfWXW/cZr8ApW82hf54WpY/IivHPZwPdvXfOIKgkSrngJrExj
FqnCmnCFDGy1J2/pvFk8XMLCNl6DUIuOPRi0ZeFZzpse1NwK1Spil52br6aH/UnqBMsmBzGvaU68
r1NdO4JPC7dRFPWXvGmKNWqj6iPZemtp1HX0Wpahhr5Mii69NX5VMIT4VnfRvoh1nWebM25Db/Lg
lVC0ATdnNxsFuxuy8ZaHsH4yvntm4iybyZ3uyrizX8LEWgfFRBz9la02oZtqZvrwngmy0h2yrh6Z
CFzIdY5A5uFjDiwsKIbi0hZT9eAF/YccXjjCWqUmsuyC0+s4TE8km/W96wI1b4uhO+u2na0D3Haf
zVIzobBm4Udt4R4ttzxVvw+73vqJyMGLacX5e5jn5VKtNfGYDaO/kTP2bD2uM9rotp6VtMd8arDy
53IYTKD9WvhhBt1JxIJNFDNmoCq+a5x4jd9m7xldBM67Fer8PXpLP+ppYDwFPTCMPrHfex0oi4L6
wN5ARfpJ9RN2kQgUTIWaYeiVXVF0fma0d9w52qVE0YFqbZdj9uk5ZYgBlecsK60SO9+l2ncJYkl9
j2sy+Row1I2xDRUswmXrELNDC4BkL2WrXkJqt6EW4u1n3imucFZoFvufSbDm4a99lq3WYNqVqkcz
rJPLqBjZTFUbnmeEWZGLfVVb4wt7/eLgiyhYS2DZ3/Fwjksg2t/xgvXCf8Vlf2UoKk4kU3OnJpG/
SV0twIJej16CTle2bYz+ge1F8UsvlOJgCcwvZWuuJQr7jpEn0tzqugI39SE5Tdp8iNPUnxLuYShd
cuh7ZApu6A8Z47yT4/jf6A9lMJKDjEmAiGyoTc4FasChto7QsYtD28mZdI6RlUi8lw539lpYWJ4U
7w2O16/VLKBPEhCFs7lr8sOMN20OqlFmCoyxNc7ySsxXCPpfBmVKDjJ0i+eZ1Wz736NkAwfiv4Z6
jfnHKBFM36upNnZC06JLm8b2KofuszILVNZlTBY+1IadKFxcrSDxXOqqa1ngwv2D52Usuynu+B/+
HoI72NYtW+fu2k/O5XmQJpuZuPJHUFE9a2VP4B1asw6VVWfk1a5C6HaRuHWA4eb8CjGvIOeW81xH
z69gFJ29Sj2NvJPeug/WpMG004bqu6v/KPJo+DSLTF/yMaQXjpbNQ4BB2EZgt3sJtNjEI62210rq
srPUuuzVUjvYOaVod8NczcwK6eXYqQ6yFTGHDihT0B9HNcxezTb96ka9dYbTnb0aEVt5flWHJuBr
oya8aj2pxTsYPuSNAiM6R4qbPsEcusi46eQ5CA1IwxOOSu92X6xG18pesX037oo+/DXcS5EYC1FR
P+tW8p/DfUAt79aUX4cjwm7c+bYrlnaqg8bQQ28Zu2R7Yn1kL+C00Ze6fXMRNXppqlq59xMO0lMn
+tLqgXMgxdPgaVPEXwZ2rRvVrkFL8TdZuIpVb8Xo4TCnV8F5aHBnH9CH3tUjFkmKP3arJijM1ym0
fhYJ7hRl8gA1mSX2TMKAr7GIrPzs6MZwlE670o93DvF9x47D/Mei93eoKvEs7NPIA8JatfsqKR8j
1KnVLZyA5o8q3jHtHquox7JV83MQVzAMPTdd6YaBAuJcpGn7NUEuZT92JcaBYxOlFw3F8WVk2+1G
VmU/dW5IR8EhYqVn1wmqoVq5egIKr9PH58EjixDp9RsOhCUn5KO5Ao00JxQQ3EaTOzkNPNRezSZZ
xGbcvBm6pR68wVGWcpTvi3aZmthEy1b1bUTe741ES3hME5zU4Hg3rN6jdDXWXnGoQ9VakdYMNl3C
ExyNgc6Cx8gOzDaulzlC3TWA3CP4IbIkHaf/cVCne32WyVmx9nYWTV/xfEejbEn2MXpxmhhkFl6p
P9IapJ5nfY+AIZA2tqcnPcOGdhgM/84w4bMhFRGuFRvOvVnl+BVNpJs5TUcf0fzsuQtzNOgjbYlt
wnbwCnsPd9s616FbrtwxEW+VMC/yhYww2MVwIbGG40FaqBNQg9yLLvLKqsvvihLYHAT+FS+rxsXA
HnfxlNTnblDYcHaq2R07q+6P8qrNol9Xdm8qd2oIVJwOt/C/uuKO3l9b227WVbEKEpMxx2ZxG6Q7
Fyur67FZzx/oVIroTTYWM1wkDxdj4iTP8vDLVowPlkrZSTbhH5CtBP4WW9nIEiS5zlWG7v/h7LyW
HDfSNn0rE3O8iIVLmD929oCeRRbJ8lV9guhWt+C9x9Xvg6QktkoTUsTqAEoHsIsgEpnf9xrlLh1I
Jwex7l8wsRMrjJqANoWw2WWbN5eIu68VVSddjEvhtb309HrXkb1dyBG3E5IQaSnXHkpQmr9fJEz5
pzghIj/zx8h2eVbcOebKjbEjlx0/XZ0PNM9hpBYPbCXalzpz7sOxAwky1xwtfVHU0D3Jml3n3710
1uQY0+7FxtEdr8liOoq5WoBnXpSm0wOd4EwV0Zql7rvdXVtP3UvcBeMyxSdvL88l4o21ZGROO3nu
oDJhj31gbq//Bg2FEa/DNUGe65Dk2rSGmmxkbx97Aujj7K9XYsFZpRYWil1fvHpWtJtU3f5imYq1
SgA/QB4Kimf4g5drO6ocq5j9/FEdsubRMfWvsl1eJxxr1DndZrpYGdzrrpmcL0Nrasy2TXUOwtg9
WbqwCENoaAg26bCqB2wlSyfoL7Aw+4sy0/MrXpOT6gI5+6Nd6CJYkbgUrNAYITt8oWFWkaHAMjf5
haq4CLuO5wyzkoNsS804WjBjilW5byLA3xqr+HXp6uM+JrH53OfTQ1P1+AQ1xAJHu+6eLRsyIg4B
x36uXZsC1EwqNGdlLYKvhpd50h9kdfSibO0nwbjxYjCITttam0wyd9TAaxfFXMQ8fmNWXTAvYWhr
Z3aPBq63WDVRAAhnxuFqU7xN3ekuK2zlo2FKFSkrcrbWO0RG+XWBiPxoUneHiVr+wkuiPqAQOzvs
0o5G0C8jrjeq9iT6LA9W4yUoS+0Qssw+GPBknJYIuc6kvRD9UD1mSubugjEatkOUjM+pPvxC6N/6
JbKYR9BLeMsLM9k4IC/uCKaHFyRwkZOxYusXJ3u01KH91uhY/NqelZxcDVBAXYN6VezUPKCNUC88
1j1Mc1TlwYt78zAHZoD7z40/FV3ZarRluiE/jObj3N8ILV6681aT5f0SQwLvSPzadFa9rYarUFHs
VZs29gkH75Y9T8TTEhTlrjMMG3wNHb6oAYx2YoCkyGS9k41ktJxrtwgCyCau1S0GlLpWrYbeiWpY
0yPeuWI7G0th4TU2KbPx8ANzlwqbhmh69F02nIisnGRNnkD2UF0N81ZVVYo2ZWHbLsukri5yiMc7
bD/lmrUwUAN+FPPB1xHf8LPY3cuq0fnJKVB3MJ4vUO4J61evAvUFfwFx/lHln/wR+HGMXVKYP6lw
V9ZqisVAgSrL3vamYM9uyT8lbogfErGXp8AvlQUPfvOlK5PfrqiTA/n9ijW6WVt3ytQ1VqH6ztRi
NC2qyntHiPlHZRnVJYBJgN2j+yqbR0MlvJJO7taZRxW2sRV6qD2z254wfdcF95r2Dn3c1QCW+w5n
qvo9S1fy/2Fy7AfLYMsLnc7OC7jYyfBzFXdLZUESylqm44TRUm9Wx0iBcLoZ52I3WwHJQ62VNt4h
jCkQQGkWsvE2xkC5dyuKVF2GGWFH6Qys6eMua0hURTyTCwFG82W0E5080AQP2M/9dV81zmtjzb+g
/A1jMffk9+Gv1xqgzV3Nam8VmG3+NpZpw9TqZXvfU8KV43ndRinBXesuTl1px5vK67stP9n8PUP0
pJ0DtyYUmFVcxNh/IkT7IHw7XmBtNn1tQZLyBkuTBz2OE9KnPmzFP6QaZUkKLl5VGa89bLRZ5Xqb
27gu6tNlaKXGMsObr2+z/jLOh6R0iKP7xY82RQNE1mS74YewSMuRtSj6y9dhblKV50K8y1G35mZk
gSP0PN3dOsqCAFZkA2CUV5OfV6udBt7VyOKvRe+vTaaGU1IP+Fy1Y/iYgeVZ6hYo1LECwNAHeflF
05pXTC/DH5lBNlRvmXVdbZu1WsEW0PTvdKfGVEoRP4wxMN7dcgyI4KTDs97HwyorSvPSIQGz0euo
vm91GCV6b86Ezr5b3fDyXTC0S6dwoeiRMCPD0gf1veyu4YPiDNP/qNkgbkvCwUjx5DE2cfnD1Fr4
6GjAuDKlIPYe65i/YTTJ3Q6buxY83jvMPDk8Is6yj7s6WFZ1n++YpZBdrCNzFcwTrjw0TVQE13os
qqxaGDVM8n//63//3//zy/A//o/8QijFz7N/ZW16ycOsqf/zb8v597+Ka/P++3/+bdoaq03yw66h
urotNFOl/5evjyGgw//8W/tfDivj3sPR9luisboZMuYneRAO0oq6Uu/9vBruFWGY/UrLteFey6NT
7WbN/jZWtquF/sIPldi943FfRKlCPBvsZzxRkh0J5GQlq60m9EOF+Q5fOb0gE7yz4UVHWetrz36G
9g7e6NprsLJE8vIsO3J9gFpV5uiaOQh1mV2ybhujePed0Nk7U9KsZBWtwWxZOWl0HMyieG9XIKrT
99ggGZRMWrKUg9S461YuodC9mYUvmZOdpmaoLprpFTvXz7uFZuTQx2VjVjrQ1QLvKGuEVKtLpSnj
OqvdeOWUaXXJ7e7r398X+b1/vi8OMp+OY2q6Y9v6n+/LWKCGQmi2+dagnAOmLn8oxqp76JX8RZrC
GxmYomwS1kZazEed+ipHsZtI2EyzI/C17Ecxc2bkQXRai6dP/ANoXvXALac9itu7P0aJOVLyR5Pq
WyaqvGq7LPxoeE3QrZg80gWyBjYYMkr4GjRJ+5hNDmRexviKV58iYRIVufzDl2F8/pEahq5qpqup
hqnBwzP//GUMlZc2fm+Lr4PnrY1ZDVubD+yfWhZvlAQSRR4Ig98bS2cIVhVJjp/a5OiWHP8hzhUT
zvh8tqzLUjAgDqxOKSHEyUAgqmk3xDASFgJWfKqCJLkeuiGLUD2XDZBjVRU5BUbJul+5YMP97iDP
ke3XISSCX1Al8dFFqDV1kYsMVoKBXenff0+W/fl7Yq/m6LprOJquOYY6P+w/Pcw64NCpY0v9barq
ZqOZbboxWUPvCfcmL1Gfnx0zUr9mTkoiqhUhcf8gOgduoixkR+GYL2gQe0/QsqO7LnXHdTyU2BFW
zRMmrVh7Tknw2DVRsr9WgznFIvMsKoHrbatEGPQESQtX9Y8emYsZ0b2PeyzdbpkZWdIVw76/nSvP
ul30p8GcLz9Xjri1ewOwXyQWmReAvByKbPQPNoz8/FoPDOw++ba2steah9zGISQYXM9w5Rm37iRK
M2vZG7r/D7Otrs/T6Z8fa9ewNUPo9hxkcAzrz3eoVrUa3XdI8J0Slps+VV1cltBJclyIp4Rj2L9j
IXeKvKo7Fo2LmEGXN+92rYcHI+myh1BE2YOW4JKa9K65l23XQwdDxg8KjFvncbINEeCUGE/XbmW1
Ha3soS90h2Bz0mxG+eGeV5D8zstuDXXGQy4EOndsGlmzGCoF/WojpljCPCCU7NTL2NaKo5sU8IV+
KjYIM++iybt4ag0rIMr4xvtE7JjDrOM0lPF26I3wnEeJvgZe2z9EzBwrDCvjZ78jlEc0w3tVih4q
3jApH0kQfFNUQPqK7hzR5Z6e4aw9VqbW7CYAZISD2/iiExO+yBKcou9cAAXLP5ryBjHIqElfTXca
nOsJRenDYE3Bz97Obzrolx7hylBh1spnYbzJysv4K+EnCNw2YlS+WtpLU/T4IesCevRciu0JSXtZ
rKfQvTbKKoB88675VcTkyP0lmPZ4Dpsma7cJgHrLgx/vTGdU9iSBY5S+ldpYak6AVQJiA0esArxj
ojTdgbg8QgHUZLvlV+w1fioC/l6jWj/d3cbkLovblaxbuvUtMv166+XNPlSL4CVQ22IlyFEc88l0
Ti559KUxJwXadDbeTMQ7r+J8Q5bV3GNcTh7Za8nrVtZ4pTNIBsPg+VgZOlBeZ8LD2LnEo2tgWbIT
kHJ07it0EYQ3FUuzSsfFqEbYhM2DjcYlHZ2FX2zDbo6T26snUKW/HbIMox5iAvaW/fykL+ouVU+R
BnwRefuNHGdpP9SxCc52Ezv3Y4aF/eBZwRe3hx0Tj4JtWVeLiz2gd+fmRvil6nIIWp6TgCMylSfS
cSez87wXYlfdwo3uyKWNJ8WrVH/d4bFJ+he4nVsWZ0OBX4F0Lxbj6VQeZFsG5hVNUK04E9F56Qs0
Nip26v6arTABMDCwuxExZ39dCBa3SgZ+RJ4nT5ElN4ggHCX8NbdrTQ7C+QkPyzoJEr7YCAze2py8
YGWzrVhrjc4KB3X9E2yQ/CC8yjrXtm6dxwjU4d+/OeRy4k/zkmHZhusIy3E13XTkMvGnN4coI9yN
Fav4qphRtrSJCm3zssBbFCDTRydQsEPX7jV3nPZAPBn9grndiVBKVAsxnZNJ8S6+ML/3hTXiU8v+
heVEfSf0QX2LymIh2wPPCHdEQ4uNrGoZFqEgOJ6J2hlHMxiq62VLrWBB3qjpaRJBukl0rcd4IQk3
uuM7zCmx/dYjbxTPoNhP7am/NIs2/+KPsbPuMQbaJ+guvoVqfgUYR2iVXttxM2/fEuLJEuj7aXxG
uwQMu6ESoeNwCCsnf5rzkqsiC82NrCpjk59hpe5i4l0Fwss6DO+gy/dRmxdPGGSTYWnqH+OoaOu/
v1vOX97zvENsEmGC+yV00hh/fotUZW04ZDGDr13Q4gSt5W+TVXsPUVrapz6v+kUj2v5jaAPwA75r
wVZ2tBc0cjZYYvcfohuSrdPq4VaYabOuA5AuBviSgzYfHDJrB1mVJdkWCJ1cjW3fRXqcXXiPI+mi
suAq8UK+IBaIXezAQ9OXanH0tLE/FphlvDSjOAdVNJ0RJcpfXF38IN/R3MtaMAcpmyKoD7KatmG/
rFy731fzmaXPVs2fDHsre0Nw42sjreqN7+rpXTBDzsBAtsdu5hNZs3Z8u2zqvj6C2gNqKVtk321U
2evIiDvsFrIapak26r8zmVlzfi/VLfJjxDYfmZ+LXRzVBFMSlRBGrDLUiLt5aN34O9uDnFm7o31v
I+U2LYSZ2/d5ZZ6qXIz7cu6QvbJdayz7H268vLE/P6Y6MUqhqbahmmzWtM8LvB4p6q53fePLqPvV
KrcKELVC6a+HmB88aiTua15F1oYtRXRvlY71kE4I79oILMoaefDkLDoTOChb4NlUqlvnnhkushpc
zdgjZSYPaEVlJ8dmTvMbU2GRhee4g+oUoZbh1LHU2//9j9r8vMjXhaHyczZUmLCGYWiflkaxKUrH
0CLti615bzWk5vuGWeanw9CjzgffUWOBMtmLFHHpe1Aj/crMPPdSpnq+idneY6SEBqnIcu+udELr
TgVCs+uSabr3uqHaFFgzX6Cf9YveGJtDEWrE4s2i3gG6BiWUTGvHS729CX7vTpYKNequpeyP0n/r
vbXdxpFYi/9hqv7Lw68L19IdzXQM4c6b90+bIRYmE3v2sfoSpemPLDsTnvfuhyiyTuGM5ZH4HKGn
8QrFI7G6tclS3Dr6UcNg63pCiUbNQhajaQYRG+W4kReQg2UHSjZz9MM7jCStx9+g3h0KA2UwBmit
OP39Ff4ti+pQz1JNY7LuiYGCO4AwqgPogRum12db6pjMbXbYavfXIaC+rlVjHuKjubJAa3ZEBrbO
LlWdPuuOMO+k2RBOxNnFV0WzE4joQsCiKg9ybJ7G17EpeH9nIcqg3fnKsOkjvYbu67Taoh3Ke5Dy
zpdATbCndwDjESGx2cSKd7Px3S9WbzdLmAuoi2i9c6kSxFj1uQOxIcLBeZCdQdb452LyEN2cO7KR
tUvjjZiBiyC/bwd1Dg/REU3Fmwkg8u8fE1s+B3+aAyx2wy7AVtt2ACEanyMDSFYmGlq2X6wB5HhZ
hwS/cBdYR0pvv5am169EXVu7YK4qPRhu1Wiye9nLqxv3XqLCYyHEc8bSSTaPFtgpXm7fUAO1X1sN
/IeTm+pSdro6NiwejwqHudfJH4K+f8adqDyJUtj3wg/1ZYuy8jdg7jCqjPF9qgtQf7im7LPQL54r
pXqTAzolqxdWOzYPyD3Gh8CfknXiDcrXJlzIAbmeuavCDcaDV2QuPvEer/750vjpPbO+tZ5ZxRi7
wVBwI5PESye1CPv5PfcXmaOtqkX1wzgfoP/81lZlZvUgD0il/NwmB9/OVaKuvo67tekRSkmsKf50
rc/XL21QQWyTdLLnT7atngI4IR+Jgb1QXA7ZPq8V+72P0I2v7Y+ugUOXdGqFWpNnfdglduBQFlmY
duBKMBhB5Ix26JVQE+rMunTZgOZ1AjXUdct9V5D4Qygk4TExfOyioftH0OeqsT+w8OiDVzdvnhwd
7Iue168uBIH7yWycJ+Bsxrp3EXcLcSN+Gv2qw+YO36MI6YolCxcQ5kN7lmOHCQevpFI8WKuM9TWS
YVU+JQvZez3kzdJ0o+khYUN0FINmbPU/hFKk3skn+ZObyApG2tMWK+bLrUme8On8T9VPl2th9K1K
oVsLea6UWbldL8Vy7E4tsDTK7Wbd9blxEYXWkODgY425NMxtslctXP1a+vtxOZrhG1clx+bNGHdL
wt1l0c+9F6O1zGsHsWnt6EqEvOx15tGyVAw+4BTGxeSIJgMSxMRaDBS1Gj3IQ+41iBl4Ybqc0TTX
tkaY097OZrjwPK6dD2rTwm+J9fPt1MhulZM+tcs+GvU16kYvpuOOD7Y61Uut7+qtrMrDkGntou+c
dN81xfQg27QUeLAC6UnWZHsxuvvcKcb7W1MrIvTz2+iSGaK5iOyHp5EqrhMcjQi1ju/Yev0g3+hf
XEUzHwctODWjPbyL0jJA06DehEPKz6P6mJkGauVpTAtw+TAGl9FopOUy8U8e0maPrqoMT7UfsYsm
Zbj1u2l40svROM78Q8ftspL4JB5Q4FxACjK2yxUHMgovJy1+0nlHoMs/PrANLJ7UIW3Xltbra1kd
3Th8yMZyKWvXEWOpLU1fV7Ywlgmd+eyREfayq43hmcYh1DtWf322wybS3gnT6uu97JCHpAf2uXGF
MWtZ9dVCjpY9ja3eB0lRPmou4tllI/r72Ha0k9cCSAJEWn5LECBLkXV8y9M022boKe6EmhcvWH89
yAFfQt237wK7VkLU6OB1uI15PzjOQExlHM5QYNMTZIDFdYTGSuagxObxNkIO84sMFzWrAZlsqg6L
5cphdxxgTT6IYf7Okuqg+YjIBynVxGq8fZb1xhq1hhJlTQIV9uCl3wwEdMrYGr5jVASwGEvNx27y
kcdJG2vnRerI3OvY1yEJz5xr2b9YJJUlu+KSZem4532coljx1sL0wqRvQACwzn87uHP11lakJrdx
JlpuQLi5i4Bc7jtWfUupHJBWNrp7KkDMqMztc6DyWpaKAdOYPNppqR+Lnm95KnoUn1Ft/DI5M2VJ
U4ZTqhKqMjET0U02qSC/l0WjlV/gDYE+CtwcLk3bfkDNtZKs/DIB8t969VRsZTXR74rBAx42jOVu
Gs16I09GEnKZw3N76xUFeScvHteyPajDXRNp4qWY1O4u6U2xkpfRKvukJoTBvKxHOqBFdzIRlglb
0Bs+TGyMF6UtDYqm8QEj9y+yXfPBboPvlsYGw3s8HIJ5uN4o6s7FsG8tRxWqOJu1RcoXBPS9YRUK
ip398DGKBgmAchHjt7bsY0e8WGprL4amnt4bv45xewrHryLy4a1X+ncjynakSXxAmMqvOdzIiEDF
uWTHHixIc2/6PK1+xH76oAyd8TD5YQZjWgyXDNj8EsKEt4ljfdb2VVpvN+pNzlpvCOq1FyWLCv3E
syuUzFsYGgzBiq90E2c+KvnRhx6oLjusslLuvV5T7gcbHbBYLw+y6dYuS2rv9fxRLDg/dZiBoawn
PmxbDRYOXVN8dpIQ2R5T8V7GzEhANLvKxc0L/4EdjrMwoHCQiaXN8vvsJPTggRTlMVKN/mAMmnlW
G1+c8QuJZ1m2tWyShxSgDTYtQ3tHKpLIbMuSwVW14KWPAdwCfYlBkbThC0od9jnuSuYrOi0vHp58
40dehuFLoerVyhlTPI/cobkf5kOhR8g7ZNVO9bLmXnVsDnNJdsphpWkUSwGJby3bPo0rkwHbS+sZ
0o52rHR1OvRuWmKgU0fP00Aa3Ad88SPEN6MxvR+dCMKFh/QU+VZ/Wvsgxq4nQeArN1GiLQRQ6YOt
IxyrwUjrEKw0up1iNpdrFVV58zjWqMMs7LUJ3+6lyTAwqAoek0ik1UsJUXCNMViwdXyrfMkM5CyZ
1W3cYqjqpYmRqJMjejlXQ9u2dwFa0ktZddquvGOBGV2rKCq6B3iJ4I/mwelkqfd64X9P9GcvntSv
QMF/iYBofgx16S38StjPSaXXq9yxggfYf/km6gf1flDKgeD1qN4lIzcpsQokVvDzWVqq3l5g2MY7
lf/2ljY2J0h5YuVXo8Ymu/uuaUH/K4+GUiXJrxEru0WMNcJrGY7BuiqACP/qZHq6iq2EJ0CNLPfY
l/oOm0UegMK0XrMyM+4Kbxwvc61sCr4pP8heQAEnC0UzJkRM1fTF9k0g0b5S3cleV8vQXETXHkg8
vXo39KjcudNGVskaR9uegN56GrP0BT0qc5G2Snx08zo467r2K5Nh9xYGab4r4NmsLYQp3/zc1Qj7
FSqqLPS6XXDUgyZ/bDJmEOEjbDM326VZHWAzywm1e2vQu10XQ61uZS8/FlTukyoBn8Ul+35VAVN6
NZHRO9u9+dPnQgpM1/Icox02OvaMltrVjziO5UCTSyy7Yis8+Ugtrpwqrd+QS3+DmcTvM+qXZLzd
b87kAdSaTxJwT7ZDILAKn08KHJBaBrbGb1OQXE+ynH7pVIXzze9TBCrsqH70509K9eDnTwIEV79l
lf9mKb7yIy27nz4JVu9uUqwFc6kAJTon42WKXh6qtNn8wyZvjnXkMll/zcqTHtJN1SJwBgDpr3Ge
NvOKQFHhU9hRYCD82cYHvcr011SPPiY/qs8I/+mvgRGDYK2r56Fk6dOP3koOgouNrTFQ6+spQTPe
RSaoIlmdAZNbVOgMbhyXcAalX6FNYuzkFZGIBGVRxCSf5t4xjM4xFjQXjV35HdGf8JTnXrYLEnwW
WK0h/CGm8Oi7Sb4IIraUeTjALk0HnLES61mO8Ic3NN+6J9kfYDvCZzcnWQs1XkXpqCZ3oxu8OrVr
IZhisBtXra1XGcoMJHSOcEuhB83VWsmiXRxHEXgjqm5SDshruvZOVs3GghlaNPohcMYnJuJX3bGy
RzvusseYLQdITCL0XcGzsPQjHt4wSw+yF8RIe//3d1Az/hLOIsPnuqogVmPBEhKfwlmRzWxS1k7P
Dm8YtwQIJ4Os5MTE6KWIYzWYaUf3rVDNg1Vl/Kj4WyHaeSRQrVFcvOybrjrRY1Hl8WOJifXeiUVD
eiyCWO6iJaoiTLyt1VBZj3nRvasdL+Y2NZqzXzuorRTTPlH07n3q+mk3CWCcAeJw76WB8sZECOxk
mTjkgA+/ng49pNk7NY9OP1+taGHIuo5V3vfYk7yOwLPl6XUx5XcF2WEMuBhWznCKzEyrYwr69M35
7TNdt44PjpuZSznKFwj6acyOB3kNNJFI1o0rxYmG5UAk8KKjMHcpMF/wmd5OtyZXgIkxBkTbZJs8
eFjxbEzUda+nIuesHc3SelMx0T36+CvuciNF720u3dr+W+nvx9mR+9v13D9Kn64Sh67YAp0mh6g+
1J3ibaMgDJds0KZ5lzY9aGmQbETb5atbm6+106prNWMtT5MdnamXSzO1u+2tzRYOgmmjXm5EP30H
B448Zq0Jnjxf3QuDMNYkepSq69B5RP89X1pZ0H7onXgGPxYAwlHWNEBgUp3yZJRd/eXvf99/SWQb
BnsEABkWLHTCtrL/p4RRZrHJCfUm+ECoJozvLHtXG9kzBK/mh+W0WzHW2hfVd8Qy0G3jXKKpv6+C
ydpC9s+POer3ixzg4AKEFT/y+aAg67+yYpCgsqrXzenv/8nG56yJYbvCNghuWoZjOqb4FDizNNUP
A7JSX6ZxWEXuVAN94GAmBZ7Ptt3s2CbHi171fmtTBxuLb/zsFnpqdh92Vh+g9gE316BYkUaAPJWm
/YcPXn+RilS979EMe1LG9Gylav9RVNwgHUuZXRqsoE0Xfqbfj01FaHMw8dfOE17yluto2CbSI0vy
IAeSge/xrQrzf4AgGM6niYk/3LEtRJQt2wRPA0Llz8kjWPQgDLLZfsBiwhRJmR/Jz/izkTdFez6k
up8fvQLOOQHs/ad2WZUjbmNlWyJytFoTE6+/+SKfxt2qt3NzF+IOrKYITVizfzQQNz8Ewv2AOEAM
pDZHDBpsX2wcs6Z3HgITdDnAnL/IJtBaw56ZdEKblk55kV7Fxql2QnOHHN3wqBZlj5jGRUQ5l1Q6
fpt+1aLaMp8gL6J4ZbAAFuAf5EVgmI2nGOs42SnqNl57RW/KRMkhIUbIkpP0fDwfZKmpzXyBzHK7
/tSRpWi1L+RAi0dlqWsIyVZtYSOnF0/LwAi7ZzuxxhNfyGObdqh7zYdy+IAxFT9d+y1CoyyS66Ps
A5yhZ1lzzBM8b6yyQcvVDzQ8Gwz1mGjlbyXZJg/x3PtpsGyTvXVj2nvho07TT35xUN2W4MOYPAit
KIiL/36QnZOD4P0mN8fiIOu3bjVC0pikwUCS1sVvV5mUjTG/ebX5oILLiLQ2PTnzexh4SHw/Ndm5
v76GAclvMGttyb/PvbObDxKcGZlE0ALyIl2Zqg+i3cg+OSpMp2qP6urIQmV+l/+3T9W6cR965m+f
GqWDunQGARQhnSYUdDFoTJDc+6hBssBKK9wzxE3nLKu9Piofek8U30CA4dgNenZOs+Yr/sLGCVV5
8yRLlmeyA8QlwyoLk23iBLhEdkTs87GRqMu1rN4O8owKXddbk0ryYdFqMTIpTa/cA3BBjE3PnE2g
Wsq9bLsdAssPln4RJndEj+MDGl44AM4leagVb8wXskjWKtmgjXqO2iA5Rn6GApZTZGuH27CqoqJa
p8hsoCqBHjRBrgHiW/urX+boZ/Rd9lQ3xK37UVfX12rdtg8utkG6YXr5UmQVoZey6PCjY3Dg9u0p
i6YjwZ/k3ieHh+ypcBZeYxpvw6Bb61bU01ZWc8wBF+Y0xucyqP3XihWL5ibmWzKNHYTlP51ldZcU
kgzLzSYiLqDX33ia70ZAa2+elVfbvGf7k+dBgaJl+CgHoPQ2LuzAsy5D6HYHUeRICA9u8Q006HwB
p1CcVQYg6ICwkH5pR3NayA4gUA9ESpqXzvML1GUQlI0z0Ouho9/JAaJEk1oh6NI5+KkWyzj1zO65
d9m0emi0sXOuNjMJ5+uwQjgR8FAMgY0ls7HzQt18NWsgR3N35MSguS32K2lfWWsnEMPdDC6G94X0
nBIoh1Iqzg3qKrMRz5LEDL+I90FdpPBy3eYw5P5vhA196L6TTyge8EAbT1VZkp4CgvlRm9NaCxvl
jN7C+Di6xJUKMKS7ONOHRx2VxYfWPMo+2VJpdgHqJrCWskrs4sE0TesOT8VgX4eGsYlVLX8fs3oj
vwtraLtl0Ez1KU1KUnijENevFyHmVZbl2Ydm8FDjyqPuh2AonwSGT/LMTIuRQCsEnIQaAI5i+u7a
HcbgC1yN643QPUT2egeNTgOvjrOalNnSqhBGUDokLzMTbdO6hCcHubV0r4VRFnASuhb+6BrV/58x
f/0IrpPVbTUvC24fofi6+IfXsv7XtzLOVIYKeNO0Dcv9/FYWwm/c1GqHF9OcnHOctGfsO8oPrcUf
s0OjZSurGbIdVqUTMKvIDC77lhDk2K+83Fe6mK/HLpYZgniQBJUISPzvJcW0XVYZY7SVpWtvaf1D
ahKZkj9vW+eVFWlJy8YgFwiR8XnPw96hLgsw1M9m1SO8iequWhnazjYR45SlW5v7X9rkODc/4xq6
GJWUrBSaMck+JDh9100lkcfE9e46vdiP2RQZW23w7M3Y8ua51nGn2aBnjCbKkHx0bZOsjLqy70oX
QVFRP0W2krAqs7J9GIQp0zPVaOy+476oXaAyGZD+wu9yFBGAdG04OJnJauU920Ba3grggpuudirr
lAxZidZcWLzpLeuPOmjwf5yrYZGvfMOrnv10Mh94/ljzzQCd0cZ5KXdx3AzY6Tmxl2wDlJzOPVne
o+0NG1kb49Y9y1LVOioqY/jpxTby0wvZqFjpBwpa3v42WJ5PlGqjzqdex8pzk5a3sWzsBlzHQ9+A
JWto3tYP1ZK1Sl+8EQK2QQIUyZ38SyLXfSRzaRK8DbuXrsmI8PIXWfgVLOGUDyhuZbb4KNLwaxBN
6S/hFH2YVW6y7B88fqAOyEbMIZ/nASHviZdQlEx1vQvYel4uXYtyDaWPMXdWG9t6aRr8I24Lq0pr
C295W0qhUIrnAuy47dSa6cYJp3LPetx5Jk38YBih8bUQXoxiom+cDCMoTn5Z8xKaO9pgOhU8WC+u
mvn7/8fYeS3HjWTr+lUm+h5z4E3E3vsCpgyqiix6SjcIUiLhvcfTnw9Q71G3ek7PiVCUErZAFJC5
cq3fGHEz7OqRDqdNvm3bKT1H3pJhSa924urNEIyeQvh/k2XEFaNkVW+ylbzA8hqQ9ZM1n0Ku4G7r
uetOgj3w66qluh97o90blSW8RojXbDtk+Ed58qg0PvrqyWMRk6BZTyiGauOY82JeYA8rt201UJJZ
N/QBBV+UrIQ7OWiD05LntavnmnVNRhgu6JI+t03ZIl9WhU8ac4MqlOaXwTCq89yo6CfNxfwCzSPe
dbFSgMhna1whrCpg/XSzbW3gPBlq8YLK0nTTYJvAlIS90nhZ9nMoIIbUx8tLl/SpI2J/c9oOMqzQ
65FuexTaUbgaBU6y2xfDezkaVjS420GYLmZuF5j6EUmz9tIkaLMs8wKwo11nTXGiPP1cxCfq98W6
CpoTqaU/Lm5b44aUw3Zst7orxXVISjen9mipFP61KPDjcNB+bzL0Das/dR34EjRuwfvLtu0IIdA8
JdVFMCHHtAgC7bWe2gbJDgTnAGCSsk8p0AyyfszKVZouqER8pYzkVM2B9pAu5v2P9Zmlk3UDIWt2
U3BHNP2xrW8JSZy8RRAA0lJ2zbuqs6MVaiLM2LXkkane6ks93oD/xA8iQVZ36AHWIM7rGUVn+D+a
+NUY/rYcUIzZY7uJRg6DLGI46qWYkbFsa6x6fqyra/0Si4vg/wFcs64LpbsZqHZAZ0H4CsptSOL3
ZgzvjSSIP4ax3uNUXEZ2lb/nGIQndtXfMjPWIrtMExQtwuWjnYNbvTHHd9x3vi9NKX2RF3VCFQyB
u4m0t41KPDK7gWEgKZgxg4DAZjEOiQF6moNJkmttbjttrVbp8IoyzdzZ1gkNlBlbiDhHvp2DCkK8
R7/zc9v88zhzxHosipbSG4J8si1kzuGapqEn6LV6wxxXhM0qScfCSvoLuC1k4rSofRAiYmVzaYav
KMXdBiFoRVtww2IYfrCb4pXUtDGbNhZTGObSKVpA/qz8p27GmkJX8tIemskAgMYHyT7oDxWedVaY
EIhAZpU5/RUFtcEPo/ZVWv3Ztg9rZRL3YX7BIF44bau2XfUIUcgAnVP3575GhPOgpEWHLGk0V5bn
8FbOuwX3Kn3GmS5TL10iDp5slcUjvlgy3FslfFcmIDAtMbQ9pJWbIuvzrZzSVYFPUp+sGPHD7UxN
KP1+pnI1aFV0Qd7rQqNdSG2VWhxdzHUhIwy95OOSIew21vGuNYTVF4EtRqYm8BDx53RAQpI1SboD
jfw8ra1EqvNzWDXdocSB8Ecr+te6X7aWYTt6IlR+0AGib5EbhVWyNiNdFH1B42Nb3D40xSx078dO
KBtqMkYb7GqmuuSUUhVfB6Q3M1PJXoD8yL6p9q0r61Cd0ctAGSwiOwBdLb+amYIP67oBPbTKHa3e
9Oswsp6brHcyXZ3wSAH6X4zDvNsWwX0dcZLTHvH2SSgXQwDLUN/u8XPlVhN9l3EbfMW0PXbychUo
E5RmV2RxcUaWFywzsrv7egmHO8laZieKYK+LGcUHZc0whWuuqRtj9WgWzcvPVVvLrEfVjVc3QxHD
HynNzTOO5CaTfnhzKM1pjrwubuu2j6UicrHhHGIRaSLOh2LQXUMCzJGohyGkWyGlsC0v6/LUhqCY
tmVG8f9dDvPmRRULNL8K8VUEP5w3YvHJBBHRzkJjvgTQIEpV/R6ssL6LzCo+6UYeXnpzLTgJXfPU
lwXqFyj7fvTvWZaWn4UMhrRpZPNJoNsDOJB1l3BsZL808nSf1X19z6wTiY+8zt4HDDe3o6Shug1n
eiuAe4FD17r/+8yfrP2ZdkOVULUMWSQtbGmaIvI4/TnnRY4yGkyxCr5p5Sp/sCjhKSfXB7fjU27D
9j1PF+9V65G5TjBYd9L4MstY40kttGJBk+LbXp6OOCFh+VcHChFZeRMnTXvsLVcxqnifV2V0HxX3
Wdrdlkqo+qKgKT7ZAgxdyipz4qEHAaNCNmDWpLqlOKP6NWUiXQeng0GLxueuf5FUQXW7Gf028nbd
HloF6WSlgSrSRdhaSL6+gm8MEVYQgtKvsoS4VqG8Jh8gZ5XrUj5hRmeB9EHBWKa+iXOUWZxFKZD2
edM/CdaCUVFIAROuvXagmpo7ECuFk5E8kPRA1Vse21ttxokrGKDZxKhInwTRoOSOQqpd4NO6y0Gm
umOAP5UZZU6gSeUOCpe4G4NM2S3at16Vi+NAqsUzyI87GkKmOzLgk2M0FbG31h+DJc4OcHHByizg
hlKttJHohdCJh5oQc8ltSY0n1dBwzmt7EuPlYUQ0OhFwb5wjxnzovWiKyKnhgWMSPIB31W5WTNlO
o5HSfdrVroggG84PaMkIo/yWlkj2DXpRe0UYFLYg1Lmbh3J1n4AGBFIgXxCxli8dHKdUinscGSIH
hZvJB3BsnXAwRPi8hSBFzTB6SCFNOtkkk3LE1w0QYt0c0eFz0cOkmJ90xwUde8QaKlufyBgkS/8t
F2vlDHzmPYyUvRERM+l1mRR2MMy1TzY87ML8nCvq85Toih92ouGmGvK9RC2hk0hWh3ek3lJjeWRW
l58h8+fnmk56jhB97WFkNElQPURq9ahpXe5rMaXqQD2Rvr5FFkt/pe89Ribm7viOm1FxKRU9eWmE
bC8Z44ipVdw6JeXIOxUw3dCodhYZoB+qCAM4HPRgyib2MAzdpdf9BRiEt6p57jD1vfSZuVyiEoCK
YFAVh5p1rgJcZkUYWTtjUjW/qpPnMg/GSzCTlE3RzDClJjj0s3xnMh+16ZLNI7KliELL04OUNP3N
9iEbKCdOdYEFX9QAuqpF5aTMLVA5xThXVGNvR5Ao7qxHyPcb2NACtnXGYLE78RLWpvYM/dA2o+hU
k8X2hVyYjrM1fMnhj19UeQIbrfAzKgBcHVnBWJgZPeBG8JPu0CCQECymvJ+IZN1cNpxYUL6JY+3J
sczwMk/TRSzyawcnD3d68LWQ5JHHmJXOTYseI/Q88khYWPssNEoXEWVXn8I3XVaG/9CtSX+ebtOr
aZJmaNA9yRpgAfMrEhglssKwGqv4DuxIfiln8FR4xxiDACGnMwQmXZCW0ZDyqiCBWj9o1Se+GcY+
YkTDJyXFPj1N/ZQqex8PM6xh3u3/0PP+uZDNJRoq2QDgypJMJcJQf2GqSKKcNXldJR8TzlBIeuM5
OIrlXZ1JJZ6183iQDVxUKvJATsXccZdJra2MIK02GeFqQZUjmREVV7KdIuntjoIL05a4y+9KsbA8
cYnk3bL2tUU6xo6lZ4qn5hoeQGX00s3if7rjf87SbHcc4LWkAb+HFPIX+ia5TKtMYbZ9zxE089Fc
1E8gdlx85BNMmTL0sDBrCewCvqtNujbA+TzD0lw2YR5qpvP3N9eS/pRu2a4GX3Ykci1Lotj8K3d/
AuQvD3Qo3y1mIeie9A0G3uXHYEYraWnu3EW1UltPUGoxJ/NTEdJvfddN5360lmOpmvtaNJizkDY8
EBtOfiBEAM662NhJUY2u/IKaZD9Er2DAxJt2iW7S1pAAdwzxJe/lbN/jxKF5W/oDq8oXoYwDW66S
x7ivHxjFLC+sxhxHs0zbN6LyEmcYPSYqqm2qnqIatxYYkt7quV2IEPW1LnpSOBzzvJWdSBMHZw6l
Bq8uAxrRutjoeua1o3EKoX7h+5Db+YQbJEKdn1YXR3st7r7IxYK0YlXel6Zq+XIo+WMsPKANljyn
vLW2ZFrveYlYoDL34glcjnooQgaQUsiSvRbIzYk3pVlxzX3/qc3qLf0BLLgm8+YR/dgmSPuzLHYd
mFoL0waxOnV1312yHDtmPSx7B73i1E5FMyZPJF0xTxCo38Q4lbbz8vn3v7/0l6iGJ5ESnsabr8qG
Yf4S1ZQopRq1FhbfC0OcrkNjVdhrBeroUNd5aCOZaVFFVl1en86qLqM7jb7g769B/sszuNZ+wajw
ICqUVH+tA0uC0U7QWZfvUpl9w9WtO4PeyFCXy0NQqijFbMVpOW0uAD32zMDCYzRLk0dKG/jzWJq7
WJPfMSboLxNmuUjDzMIpQ1MgmQvRHcdBPi8jtqB/f9nSL6nKrWPCZkC1TFmy1lroL/AMKWU6Ca7J
+B43PHxiqr1Z/Si7GA8iEhKE9bEwdCAyS/esRR7J+yPi6crX0pyODN2QVfEhJAipxhthqGyyr5bf
GnNmJybeBJgZOBK/GaGwKT3GtSR6c1Qe0IcS3a4NT5KJ9kSAhaHe5i7+KfpxCpfWJXNq7keTXN/Y
Zeis5PiFYs60ynxnL4EwFTtjRI05olZ9qoGPenUQoMQSxsPZ0GfqOZSRoeJiSdqXSWvXyfxeqNQ2
IxiRTirMvTeHk7ErNTNiHloObpsMNWzI2dqFvbKLSq25U8YuhzufGd6Eb9cuUNWEiMQiWtXCkeze
0sF3U2q3UcPOCSoCVyt5gxgYtfW7oKrahZ5dcwUB+17JxDi0hqZuG0k8kwsLHqHKWcdRjT974j5Y
S1vsPM1HJHirQ9V2oInJuuyJGCQfDd0Y0eBvooKtLwIhSjPgq1V20VFfa20q023cL2McJiP12I7h
5I1ImDEEaMWDhSr7wRr6Dw0pxZygRpYOEoS4a9USqd4CQGJ+J4Kb9YP5bMlVeojqUbLnQY0XsiWF
o9WZM2N9flUMAVvZGi3LUbSiwqZyIdzFxWuhAmDAiULKT/htEhsWkhuOn4iN5w9tqeoHdWgXpyMF
LWrSFYH71eYINmG5dO1/GAZ+IQT9eJRVZB8M0u8Wsnu/EMJ6MbB4L43gu97EEdHUUNipIVi7FATS
ThLjnqLzMNzoujbcqKGEv2cSnsoMajvBw25Sh4dhNRyEufiY86P8/Zv21w6CCMDSLAAHki4bfxGY
UeRxWdJpTD/GuL8FNiw9SBZw9waEsRPQb7tz32TXDjU0cBKDI8kzjDTJlJxOI4QRFFy921Yqv05m
D4I2NRRAkMnwYIyPVmm+z+FcPYbU/P8TWMT6dWwlVlFkKjGKYloqb96fZ4y6FLd5i2XBhxAifLMg
qTiWxlOXJQxcyJfu9Eme7EgIyiOcHcpDwGIfUBu+GpnlF5KuHbfJ1CAqF6GdwOsVR3nELavsme9I
+FPYIehKoxvbiyJVx4TE4V4yw1WIA2INimmW34yLaCtBu8ca6NsMUuyLkpoAV7rmkuRBsyc3nD7m
Q0PajN6n66eXv//lfkGwbc+VqTJ5M0VNButq/YKXWfIeRYApTT7MXG49K9VDxpMA2ndr3ilxlZ70
SdI9uFIfs4BRVD/5wtxqp3xqPNhLCBCP0UWZxOas5VGFvrX0amBcf1VM4Yhj4SB06jNkX9wgIWu4
oBdju26zwSGpgqZHEtY3SxF87cWeTi1gUgXP9SmA13NqerTI//5v5fn5y+8N/ochVDZ5SHVJ/+Ul
asZca82wKD4yTRNdkLTjDWxgC6PtITSOMUHPbR6nLjiZ4mIt4YPaRZ9BvchOKsraLlOt8LJ9lBap
XZR7EDHQQFZCt0r6Pr2jqwqOldl+wYJ5Oguke80u92KhucFQeUKAgfQo7MYblWu7qggOxTxbB0sN
8bTPBPU6Ue67SYsvsXHEUiPDzRIfB/RwCkuxtcqE7ioqT7XeewE1eiVVpROm5GD5u0FEaReXsB7c
TAE9vjIYS8h7HYIwiZwe0xC7DYu1+MEUa7nX8sKeVV3A1CRHAgSCzi1yBsW5W1WPwtyqsbBHEBws
DRem9cKzMGe1S4niFvxieSNPj123xAemnCF5eh1Sd15UuAwPmQMQXHYW5YkABYhnO370en+y6gYv
H3prxMBtiorpbUZQZy8AWr0ExxM7X3X4da3BqrguboggrZOpl/GJIlZpd6mqHaQomPzZnD+nuJep
OhSSH6yOroFcfER9jYQDeUwb04DpXOHSEdT4UnZo+010hTuNMAWKHAkPEdGaNRWqamsGbhgMG+uZ
0zQ0iIol2bOuNnharg68sknODcwQ3Bjp1EZze1GHTwr03W1G9GAjj3FE623cq0GTPgP094OGHHE5
v5uZEJ6Z9NS7KUTVuwFaZyczqkPkxsWTtn7AkLZxaK3OYVC9o73z0cADP0ildoOws3qv9v10MFBT
HdGlvZVjIJWTln8r+uai6qjSd2Z4HfHZuiKW6rRSfo9zRPlphIyF+g25feOlkBbdnik9nApRvpk0
SX6YpWg/m1V6HZnxoHk2dwe6JfLbYzRiIRTBpAWvd9BjUv/IkzIYV7nlJQzlJxDv8yXsSVUtptVe
Q/zP/kN8afwlxjV0SVM05o+GJYE3/KUfHnCm5KlT+w8d+xgnjWbCnhxelmn19KGEDLemWfNAtjsZ
L/fKTkKEPHQpdCOMGfd6vHzLp1jbZymC84mG8PhXsh6GjUyWdUyTNUNFHM/4d8YhEjIIUnh0ceEF
boad6sWI+0ug27ICTTocZ9OVwhn5/nycz2L7Nc2KgwLo8x6JgBIDwaK/oF6l7ZJS+tzUYGCN7PEu
UY7aRA0I+bL0S94OmQt1jFGkj5iY811jHms7ODHyHvIA3NAwLk8jolrp6vdZtE3/0Cey5CzDY07l
C921KfHEAmmgaCk+JhOkkT4N3T4MKCil6yMcNPHNkAzzJda1a7dUzY9Z/f/5k2pcu6nIfSuRFQMM
1v2y+D+PZc6//1qP+dc+fz7ify7xNyqS5Wf3t3vtP8qbt/yj/XWnP52Zb//96ty37u1PC17Rxd18
13808/1H22fd/6rfrXv+/278x8d2lse5+vjv396+53Hhxm3XxN+6337ftOLyFRXdnD8MLOs3/L55
/RP++7en7i36Nwd8vLXdf/8mkH3+J7ln02S+gcod4tW//QOZwG2TpP5TXMdY5nPMSVB3+O0fRdl0
ERJ98j95+HX6PtHSeQNURq4W01I2KcY/IZ6IJLQlA6oAj9Zv//vH/y799+NX+/dSgLL2CzSUS1MJ
d0QF5oGiguH4VZ2qxGAE1VJzvuiSENlZGpaZDRK58v/Q1I1+Tfozx/d/NH/dQc32CrZCeIm36YIV
jrFc44hpKKmTbl9gsZbro/U8lEAW+lLFoKmOQR0K18iQxgPIhXPTCKOvBqrpCdLyOZVCfC1QNnIk
wv19S0CyKxuBvLy6RCRZw9WgA5e7xKDMvYy9P0bJl0hYXiMsSu0sGONDpULRT8dpL+d9vcsNS0Ua
VmqpR+iQB3ske9p41BZn+0vMHAT17dYUJFyCH7ammi/ZcEJ5YXSHAJReJOBD8+OAGIDC77fiD6fZ
jvrDXdr22laCpt7H7SLt+yQaRM9YgtKXUvhIr1sz6Mdsp6rRo7Zu2FZtH2kol75YFNW/XYc6G4S6
bccMcPHvTXwQEAfdjtw2bYf/XNzW/fyaYjtwW/5L8++//ecFbq0wrrTjHDdgc8em8kmGVP7WGtbF
rfVzQ5uKv6/7uV+oVVlm/3LIz83bIdsisnyRIyI/7/y7nSVNX5iErV/6hzP+WLsdjp4q37M1Y8MG
YhT9uNhfrunn923n+uWrtsVofSgEGbOzn8dWk8rd35ajwJSdohoCuyIQBMK2fcYzLPVRTXg6t2aW
mYWv57WfhU2531b92LFYN/zc5cc5tr1/7LRu/rn4h81pG/FtvZqW/o/mttcvp9sW/9+bt6/4w1Wi
0EHMZMXlaFswY5GQqAs/Xf+Ubc86FMzUtkahcptOglW8LZdt/PtO2+7b4iJEWAncb4duK36eadE7
TrItZ+vpt9bPI4t8JLH58xjIpainQo6ymwhbxUqo/U4qmozQ+F/NPigaP5fk2t+2EwynbqVZ4ASF
MHSQi1bgZRiqC3N3cFP1Ltc07SgVeesHZt/6RdyejXkQAHoK82GJ8aReCi7CjIPc/9GUpLzwNe5m
aovoyv/e3NZGnXFSkzDab0vbx3bgtt/PxT+cclu5bd52/Hncti6Q08EhERXt6nAx6Y7z8p1qUuQu
AGoW/CPpKXA2hmAGnTPrvpprJ759KO1Ep15uXbu+rpXyhioYY5Gj9tPoj1Y8+Sqy3IdiAf8yMwtT
68dSy2ZXHiBb21Y+5b6uneHlzcco4a9Hm77wt9bPj21doSuVizMXSI/1fizYNywOXnp07I3yom5W
fkzGDlFTK/swwt4vWD3+Ml2qd/FC5iyfsNk21+J/MASPpHbu2jhAkrTpOr8DIwR+po7dbTFvaltF
tNqRh34lUqULYlVrMis2JbJfQ9I7OtA8v5InetWmtvah1YOVqsej1D9ryvCmIBCzy+G5nuKir05W
26AgbnUrvVwJdpO0PAR4HulVLx7qeml9S6xbXyP/+aMFKlA9GDhJKGsfbcYNXGQde4S57UpeaDrv
tjJjjMXW5s+V8SDeKmO07Kb1Ddo+Isr6P1o/1zWoiO2UHD/a9UXaPtKoAXRWSMcfSIkfSIrwthY7
Ya83euUiqMgrMCOU4ehh2zqCiCVo018hZ44/HkRl/eV+Pn5ba1tXZ6g3G4OauZmBDn5ZIhi2vgXV
rPA3NxYJ2Z/LWwtvFogyWM3OB5AZrmAMk58y2SQSUCo6vIKaBH5WLEcmm6aaeWo6ygOwXqNTvTbo
a3cW8Z/vzVGQHBG0kf+j2dUHq2/lY7QsuwATLxjAcKPCiqlSGPICRoXlp6WEKuP6UfdHdaSuqveJ
6eOkYvottA43BnRhl50SZogqKvgNhTshdaPJW83lJxsDsiE+SPNdm+zmBxHgI+Dnh+mrGe17uOul
HeOx/JwdoMBHe1xN6xwnMptHMf0eJ3Z6jYHDh6+ot1eT24iHuX/1sN27gd2itijuuGLkDZPseMYQ
e+RSSDw7SEgUphMvCDZdpdmr1e998DaQD86dpHEUkByFl01u9zyiZCsAnnnLlXNPMSHzzenUm8wT
gIzCY3L18jWaj/nyIZNs0Eabym087rTwiMCIKFCRsEGmgcnajeqTjqeRdlSU0xC+GB86SFrtCYfd
svca6dAkl1KHVbqvs3OAvKQMqvCkpuciujTisRIPZuO2nVcOjgoaEzXYvnMrZd9yO2XBZpqNy9wh
iy9SjR7QEft4ZXGEz6nCLBlm8Ni/NhOpNI8zBtVtRPmmgOjgCMzHzfsiA0X5kguUU8Nr1X3Hiqjx
TfiZuIfa5kBxx09m9CfcIjtGguaY5kHtfcrdYXpvZAxxTiDehIOvmwfmroF5UN5GjKCLci/2PhB6
OT3n7XGonRJ5HstpBwC1XqY8xsozujb5FTPlmZyNtV/TCp9y5oivzTNwu0k8KJ+JbkvEa7fSJW9d
ITtQ9dIjYMb2WuVdnOE5OU2Q8W7D2JWeMKwGHeGRH0+DXYm5QHecyfAr+yo65lhJNB+d4SzZKSwv
ZupI8aEMdvpyNuX3ZCGOpJsk47mcResOAkOpo5q/jxa/Ma5pf0pigNC8F2QvgO0l6WcZPqvtJeQ5
OlXWer/BIovhHj+JTLcFvNqJ3136MIHHdIr8KkSEw9P5AYf9Up20T95ZVfseQY6dcCR0zc6XPsvm
rkiP1eIo4nrDuE8C2OugQxHYlY1DbR4TwcuRVq4dNEk5Wfe1RIJ5cuJpVxY49zjYCmkWPrWXuPcK
y4E9ZQAA7w7UVsRzda8JnqQ+WhlwgoMaue0x76DwulO7M0pqP4jqEzqcjRFYdeMi8Iv+h3peEB/z
pq/TExYQ8MUsL9PuOvk4RgLohLOGnm2ym/b8mSEOCLi99N1xXE56YUsfyVdd4FInsrR7/DRH+X7M
KZnsxEcZyz3hi1hcYuM2ftXA3Sx7fQC4QwTu5F8sxW95FcJ9Ll2rtWQQ3y8T6gwr4Uu8oi4pxpUT
Rq6k7rBkMGYsZylZndANHnA1gNWQUoJ0pdmZkXddDbbOSfPe5dhdInApPfbmLQWCJjnkKI3Pjv69
ym0LLyAHoOoNslYIugDoLy3Yz34UoBiwG78gGasbFMfsHtPVfM+0qHwVVmCk3Ve2orti7XKWVoCM
6lhgcg/SDQ+zcbFulFO+Lw4lrhrdjnHc7G0bA9OWG6ZApnW4EowUFICW3RMTJyW0q1P/qimvdX8w
Mq879Pfy90Dx0ubApRmAIQOgIuZNU+25JtLUZn6WFVtXbMsJn6qXVnPUeK9Yp+wkkpYUd6X8UARO
JzoWXbGER9B41sVd9N7HN4sFjPgovGX8XHUH00LYt6QwbAtEnJE4CLS/AKf0o1v1EazHch/FOwQA
5fqrotyuRfayt3WKNpInJu5Q75XsIpFkVS9NcApruH1Pc7mrTc8QTlZ2N0T2RNX7LqYarB4EEe4J
NkKH7mq9oLxhfSufjVOmHqaD6jUPwNkq9RjeLadUtRfJm16sFvj2HgPPMfUG0855l+EZvYqKry9e
XMgABQ8tHITKCQAkANtabIEomLfvXAmP6Nb0y6O6+PN8R9kgbd8Qh4KdbUCqSWxF40eGpGhryS5s
qEAhbvXw2EeP8+KbqHRSd44TvHQ8Q4fd8RAmn+P8ZVCZPrQL+IOXHMNfgDpyeIt/gSOyIO5QShWz
fWbek+DMasRKz/p0GOhZYh+Ac1y/jRVSHqcW6KLppQyFpl3XOErbhQkSyG4B30MZpy3Zw3cT4L99
G71iYczZ0xMTmkhBM4VcmR096k69H+/L1sZEaOm8AqM4ivvMs12cGurJ7t6pbZb7qCEd7T6KqJY5
ui87gp3s8IVs3G9a4lQvFczGa+o1R/VOSXfLDlrRab7qjad8DRDRcUrNMTyeNMNLR0f8XtEdPIeP
SeyID6ifJh5XLjm8DNHLBCKZJHprh0/q1fxeHcJLePlAi06w8WuETY9VSoAYtiPwxLKA45MDDfYe
iLMTHHKHe2pHjmRHO+3+m/1Ref23dqe7x0i05atyUxzk60ynQADwpI7rG1O8JC/iKjJtNy/a/YAi
PTKVqjtVXvCoVzb/R9mFXcdy1w5HHcDQXildZLMNb5CfULg1kz31QS1wNJi5hh1OTuSiQAiOqBt2
4egdM5646BB1Tvm13Ve3sTf1tkhdvb1nugSKKlicsNnNXuyr7uBk/BLQs9TdgL+Bj/lmLrnvlo18
x4EqBYUV6eWo9u74Fdlx5Tx7KJyWdnsjfMMkFfRzbLdvIa9B7pd32iG/E59CP71YCUOCnesUZW+G
zsaPYJ9wVfv4zsQclWHVll7y1IOTvrwbXLWHtRlot6g8lg4zLfLJfLIOMpgb34GWQNfA4La/iLxh
pImYPT1JjzIYxwf5ub1BiXc3XLXzhMzflZqTo7g87LvecnDulh3trJzbm+HaHIP9V6G0l/NyhvG+
M2snPAgsWpF34fXOF142Fifw6o8dMiCDvVsIEGaqxThd2oLNTOes7aIv3VEb+MNnz/QD/2v7Np3z
m8mlbGfuiT7Osl+cI+oMOyrsTuoIXubCvrB7O7kETm6zi1tesp21k53k2h1106ke05vqUXiN7zEK
ekseLTt5NGzxs34eveqI9xq0d7v7gvAIekeu9QhqWUfiK3H5pAjTuNKOUeOFnoxHhztMNQPlRgLE
kBrG2oeP1+W+OWMCWx3TG+GgucZZe6xcww2cYm9dCyfeGV+omQmdG13wsV2+IAbiwDt06KFEB88O
/YugHErHZHD5Qpbd2Yd7gpJjduJxeE4eu/P4md6Y++Fcv2VrEdsxXsXP1/wmvp+94DP6UnzPDyJ3
gj5GO2mnHil7B4V0+s+H/lLIzq7/Kj7Fdzo6BfQtNpJ0fD6KH4XLjiKGzU+S3U72o/Xef+1kftn0
VN/lB/NNfWq+IA+3MBlx1LfmS/IN0aqbJHSnh/SEKMqT7uDkdac+pR7G3ba4ly98OosL+s1+x7+c
3mfXOniBRbZ2Ng66U/rR6/rQHYQXCk10b5SV6eEQ/qJ5ie2GlZOd30mH4pYh0a8/eFbLp6ywj8sp
2bVPywmlJbt7KanmXhid0o/tue9esFIAbMHowlvkTifQq2ridp3dwaaE0VQ6lWgHhcP7HH90i9u9
sI2XCfazLp1whYu5NWj1MGBxm6jAMWa8L+/JgwAmOnVQwpQGyvm2Ou81tJNNXhPhXbzQL+sO9YMj
jtC8LVfdDw/TceIHmW+m782Xmhmorex43ovHkZD8W0gByMEK/nbZSbvwUDIiJdKhxTrpeVRe0714
DI/xcfIYiweEojzFFy7KpStRnrvPP2ZCu9aFFJLOTh1SnmPInK7pC4JvurWL7uZ7cW/cIlw036WX
5kRIgcUx74r4pXQsbzgE14/4buRWU0RLbQnXbkJlP7mN75aXaesAt14iILplIFLt9qn8CG3uPn+5
9t5zYG1DTCvpPxgG30d0Exz1uTsW7nSUmKq9dbf/l73zWo5WydL2FdE/3hxOAWVlSl6fTgh9Du89
Vz8Pqb13adS7e/4+n1AEAQlkUSpIVq71mvrofM8zX5Lc8d5JXfudteZb9GpcDUhRr1e9XIWJ2+Jk
4faNy+8OnOBFfmpuU7i9yy5HndTN3/DLfeMSgcMji1L/GuarBcLcZvhOWZ7Lk4p1MGZgW93Ir1uG
pdnHiKrZzMfZ/z7sifCYa95rN7YXbkLGCsjbfnPLWMpr8g0k9jjv2qfsliEvux2v+b+iWOLWvnSC
Ja3cqkdMfTeEQC46GqiYb8wrx7cPPPhYlzguls4ePuQMN+bOuZV38g34os4zHsMXJI69mXwVSnk8
vOH+e+RVvoFEEu+06c68GjYlL7zkluueMOphkERMZcts7KXmjfPd+rl8g15m/FS+Gbc27+5k69wU
L9XJPFBubF3nXk380QL25/NKU8+Eg+RhuGmfpr3G8NwcKPp6EF8ewBfuiFDpeXe2PeOemGL8hYd3
/RYe8TfYLfv+18A4sc/3rVu7yj7ZJg/xXXpnnIrteL9tUGl4UbkFgFtJnvoErqW945ldrSI8fkD9
lxZ7RezLz/P7/F6dm8f0Pr8BgMYoaP2ARvloPSi3TeYuh+Bo7hADuJP9xEu+fU886X46DTzO2n79
M4FyjJu4cc1n9T07A/mhkjhm+7pF3cWVXuVsD3A1JYRygfO92tE1bxr5uQ3ggG2Ji4/mMfUxRSO9
e2C+cJdslRvCTO5a9YkiL2x8OF/jYXoMj/rBWbwi2aq2v1hYGsRomd2l5syvuHSe9dg9Oo4XHk3u
IwrOj+W988JFfA93BPhJMmx7kW0dCKxA22jMjZgfibSbtCYiy1H5Y/HRhtQ5yHiTXAFJJzSz/shE
KWuKSrR9ZKNQBtiWY3K3cvaKo76mk8VCZKIum2ItnEcghaOGsfCaihLXYyPhBJQAjo2lPKTjMh2i
cNxAp6wOWjW6yBpYB2UkFhziUyu9DSRzlGXYUlLx60GNMbUvw6PNU71efiyNgLXSEtU12FDk5Hf4
JjIBXhdMXUxZMg9hbZbHZk3libW21Zr9oo2eOpHrb9FeIvLJ1roC+tF/rKYdxn9LBMzLzNryUESU
dfGNwl3qKURkzAdURoakKO7LpUaYpdCY8C4J9aRZq8+NTm4wNsk4KGvTNCKXG0VKC1kj/a50JtkX
FTHliIgakVcKVNO0BuW5O6XZ9VyZhEHrFZPVoiIgA2l1DegRyEZDZZgWcBOaxoBbS7fkaPdN2GQM
nFyTFmIsapQvEzxPHF6BtxnOWkux1vKIWO0nk5RGDJEhFyldkeMVeV2xhpMuxboREEQehPku0Uh/
i8W81u/Uhuz4pa1CnnDfROE2LOaBlIoyNseuNprjsC7EpljIFYkrdKWQ+FzzoGJRwapQfbEKVfWu
6/NhK/KyH7ladQFfr9YxyzEypX1cIbwhWxoZzzUzPP+1ZiAu9dEmdnzZFMeJ01KporCRF/ObglQ1
Ov6/Urn9BQXZpbbKAJD2PKqA9jdwr09Kp6pHp7nJOqyaNhNJSgTH5OZYK9q0S8rlBr33sQ8TT+01
RiKdrHi1VqWmlsqeWEtt5wSCJIXPMZ1L2SwUP6jJMuZ1bw0nRetv+xqIygAr8bioVX3EFQzFXtt8
tlS7P3xsiR0OEo5eDJh086lRnPexLVaHyXcKq0KQhpyrwYCvNiSRuxCjZWBFRkRtTKyLZrEoqFUe
s3Vx2bzsrduAjOuQ7cRhl/aPXjS8m5BX+Otkcyzu7N7qtmVtaVjUx4o7zLJxHTtUQTdqO6dkGWB4
TrrJv5dnMCi5tyU0nXxHmb6ha4Q+B+ZEl31iLQTsxRgE/QdyKKuaWbeyL3aJRa1K/Gh6i5Yc4mJA
cdeDxElkrzskxEQZcf28ycJiCnrn2tWl9WNbnCBOFZ0mVsprWKxe+vs4UjReTr+c89H918NBC6Pe
0wwPX04RHzhaTeOODTntSzeX475e2aftv72yy0djz5rt4KBTef7ry366+k/f7mNVnBlc/sefPulj
VRzw8QUB0ASumZG1vVzzv/yfiC9jtfGfP96nT758zy9fRnT7T1dw+Yjlben0J8p039r1TYLNdX5c
DOOPxZe2L5viuC9tpP/Ja33pRhFFq8vhYu1yjOiirE1mYJdjLrv/ru3rx4guvnT7cYylLfcd9bZt
v34/W9Riw2Qud5ijH7v1Rd6v71ux98umJSqcjM+I96wLoKGUFcXhH6uitSTXhDtCv/u7LsQRYnHp
Rmx+upp/ed6XC/uX3YjjLp8k+ru0TWsVTABq/g979L9gjxRHN/4d9Oi/mngpi/fP6KOPUz6Dj1bG
A+pvOoSNL+AjCE0mPj1YTTqyCdD3D/CRQBgBV7KBBlGJtRxwSX+Cj5R/aCpQJsfCbRAnEvs/wR4p
psa3+SR5asiYT8FPd2zoJIqi61+xRznET7A95nhF+RAptbpbjmJBJLUclRinM3WZSkAU4YCnHW/v
oG5ZyLzMP9bWzXjJXooOKOTYoS+Cmw1xWuDMw1GsIXCQt3n06dG73LmjeBLXxcejJ/ZIddrvHDU6
yFihbMNyfozKIVxcZ62byoUSNq+yuqxKucE2sYlmLgulbYF1iG2sj1kd9PxFVxcmTutgIB7JCNQv
/CzxaBs18+1QkVRPX0M8sVBRU17cZY1p9cuqmjk/kIlo/bAtiCbF7mFYxj+OxLtwXtwsTWYvGbBw
M9WkJue+/sdssLp7tLz9xDYJhETbx+6xzk8twRhEXvC6R2NmptCZQ3W8bIK0IegsVswGM+i0pARf
LKkhu2I1HNcIT6yKheQoHXXKGheRoOhJyJQQ0gVg47JQBMgDvCajtgCBGAsxEw59eHOvr/loDRiQ
EK9kH2lS3jxGaCqIz67N4oDLUVDMn5FGQOob5Nx2ruv7eY3ytBW+IdYEkEOsxb3WyO6X3XI8BYqv
aUm+lSblUSA+UhEtigPFtjqs/8hPuy69f+qz0NZ/LdKv9QaRA8X78unVx+714sQliT4+PkmsXq5T
nJhXu2rmXkulVD0Oma18rKGWoaLQlYFWFatit1jUS/Zm63LgX5rEWr52INaMGvxKUSYfR1zaLycY
IIePZbXL14hwKlbQQivCzY910XxZWOu98rFfNP7t9qeuxCqwiwQKkPZ4OUWsffTztYtPn/tPq4nz
U8vH8vD1Ez71hMQi9dsBJu+nsz/t/zcX/+mET6uXi/506t/uF0d+vbSvR8Yg5zc6/HkL4AdCDzz+
l9tbrP3Lto/n4uvuGF874oL/0Y+0RtPi0ZlF9PzlEyokL2RfEpGjjlT+TmVIu5xzOfpLt2KHudxF
K+TvkmAQa5csg9j80lYKtKG55iT+aVUcKnZdzhSZCtGlaBObhsA3iu1cdCdWDYGF/PeffulXfAwi
dY/SCrwU7apAY4pVTBfAaCYrXFNGXUBbkwpieg29lcxCsmI/RaNY2JmqL5Tt1l3iKNHafYBLF7JJ
bZ1gV9atKqJi1yIn5vIgVmUjzMvbT92oZihTMlIAIImp/UdfEsJIyalp8HFfpUq8OVNItjfxpjKn
73Gjf8N7s8M7i+RRlJPkb/rvKfwHt+mmyR+yn/MoI14SRT5Qi9zFZlp1Rzs+VRnarWiaoTS16khT
Kwp/aMswbHGcQxEcnpsbNLXlf7rKj68x62iugPWMfJEJGtY36CUx9C/bWhH9/rUQZ4hzP85YX5Ff
Nh0RPn/p+v+jG1TceoD19l707IiXrej6Y1W0im5A9YPn+/dXkssxSDci+M9Xs0b4lTrfV+JNJq8z
GAGSE2vd+lUubV+Puey+HHNpq8TE5LL9d91+oPLE2Zcu/rOPEd1ePuXSjWhzElgLKSlBkTMR2RN1
fa9e8ihikzf4WcH8BSAbLzdx7BC1AMU+rYpdiXivinO+9Cg2c/GGFLs/jhQnLWunYu1j/2X7o89I
l7xZwpV4UfBwsEoJSdbKOCnyGwzsHG2nHNlXGVv3fKZq1oMFb+WRyjUR6TYlj1faqQx4UkPbQzcr
l0ze93QwF8+endjl/dwB+LHQvzJSZ9fkOVaxGMQMnbJzKpjpaWq/aTrKnFUMzha0iX1QkC85jHat
umWg4iBm3eM2MgMbAVgvtfWPZMGCcSAf5ceUCMxwOYd1sGurCRxbQ00ni+tH2ZL0HU6Zr1ks/RAU
wVnpAWstxg2URwToVKq9xkvrFM4OaxzHN8Y1sRjtdAi/PQ6WmwGh543ZzX5bRz/SABeKeTT3WiuB
MUHsLtLTbY6BA+C0bNwWlr6v0vocSPHvtBiDDTMOkpqmeQVFEDQKRj7k4pE3zcDfGXZanGIics8G
s5Sp8kuuISuXx9WVPLd+SeyOPIf1gKdWcjCgCaPj4dZl7fi5A7dLJ3FKDjG+NxXgE2aYpZv3oShz
L+rLiF9SVrZ6GSdX8bi8lln8buEX5ivjN7nFnLw617rhhjXKU3LuV9Y6zhkg0hqtB1+NEGYay6ln
oIO76YPEAKyC/sydbpLQN3ssH1QqC1pXFi5mdm/lOI0buwslhsVgFVXR7lTtZzaA/cmDaHjKLJRE
4B3d5515VSDJaRgBdVw7YDZ+F+bUrlRkDKrpd5UrxVGqmwDUcd3zW1Swbzsy8FlE/TIoovjQzexN
5wYlt/Q4dgyqsO6KrQ44EyG21odo2btW7fxIFOTZ1Bb7a+ywPMesQ89wyvgQWeq3IboLmgaoYRz3
JCsb26uqbqcEMtrqhuVr5HQKYn8jrrZ9zNcyFyoP2GUVkZrcDj2OX/2r/SCj47qz4nmknCf9kqJ9
UEPUyyL5uXSWctcEzSbDisRtFwzTMvAGxRYMPT5BDjizzph0Vxl6d6giMCpFU7idTbK10KGRF1l7
qBMqZXESR15tN5YX1atxZ0xBOgihaef1XnMoeKf9bxzbJ9AhML/z9HaQ4UTOcEhvDeTYSndIneCm
0jrzZGM2OzsZmjDVT8kMg+3oZNssx364LmW8X3vl6LTV76LWz0YfKNuq4nbwER9qMVSOq50DvzkZ
BpwpAUOZLcxIkqgg2PLK8fIgjr0Wfwb+ccxsEAxTwBwPPDyLcl8tI+AzlEd8PYCJnIzfuoUiWgcc
pUX+ctOrPWoWnDFXUeRF8nxdINKIgED1zQaEFivLqbMsZJPklzbNGw/VaCBXyV1PtL+p2sw+mXjI
eIGdIxrR52dH1Y91OSsnNUmo3tdM1qBs/5gMFCiQRc0o1s/VeSrMwzw5877JHCoONgCuKevvKp4q
t49zpDK6MgIPFYNrRHVjs4qHYLRhPy3jwDsc02u36gNgYFqo7GpDfwS8W1/VSffQaJG9X5ZjvmDK
QAmqml3Yh0zICKHrNGyvZfuYRxHlRC07TyPTvyHVZ78sjadIApLWLPN+GNPyMKGuPPRAj8kxt35F
nWxJhnfUQlG4Rtx30/LguyU6gFvgDnmnNr6Bg0JvhPjBpAWl5756kvoWHESn6VdBPSSuM7/hBgHC
DOV9nRKIi18do1tDB/HQGDghUvDU661in1LuxoPRUDNDR2k2GBKMpordqM9e0N5ytbEvNxVX5mmg
J+vRoYIwdPVGjtAJXAql2MjK9Np1CGQZybiv+HE36hD9WobgF/YK1/GAK1gyPQRFDaEUeq3dgXOT
amtbKVLtdZImbaayeywRdfaioKS2LiFg2mnaw4CUhodnPM6YduEzFM7nMWkxLokl6H4MulGUpdsu
hzBVlavtj1Vtu0ClPpcvuxA7tbqebgLNfM0ddMYhdsSbHERBiR23NxfqfW1Vzzx9oD0bMFAjyqde
xlbngEUddeajKVDmcAlPiVrvpqZVN/JcDO6Uh08xjymaLu9KqWCa2k2UZGvwQCSeHpCySj1riGz8
8KLDkHTWBnf2qzRUHpWeQkznDFey8eZkAdKjarTHng6eF3j5jYIgghZQNwibNHSlIqUQDh7NdDrj
IavcYbDVU48zcS2dEAjY8KQBP0YvYmM7eOXNFVhYuN/qjGEEFDiwAuYddlGKF1c8k2MA4A1dMvUw
GWe7727qKW282uLeG9MeoFGbHtLuBeEY5FwtVw4Y7roufWOCULrz0AL8cJxtGazKAma1CmtrDWIv
SewTSR8a0IS9OrfnFG+SOdETxD4NzIYBgi7zrJ/iEuwhD57Xh5bsjjVKf3qcXAMhReXBcXsUc10Y
Jbt5CJ4Xcy5dfXKe0VUHAZ2hXp1Bye7m4L3pjdOgFiugEOBHkZq/8iaTPJzlYpcnpdgHzATAuwOf
nGJlgzVBg3bxSTWBoek1Nkjd5CjbLqpTP1EoxEum+q2Gy+A6DeRmy6apqWR7P1sSELSi/EZGLUdc
koioN+OtZJhPEwqIppI/FcukgywpqBfzC1ttNkL0AU9l6x2z9fax6GFB9xqsd0dDDcguR3+YjXRT
K3HgtjaIwWUMfa1Ibpt7KPDTDWooWyuZuiOlJECnAZS/GdhbN7wPPX4vgT55sRmgspGB8UBVmxta
PtZpV/gN+Yoxjed9DHtp1ybxc5AnIIYT6cbq9e/6gGAysgzwtQBjGZaz0VUsVZcZnvMqbbYKeWCk
cxWs/+lKGW5KlIsRZmHkGxHvqbrRL1YnQM2Of1ZKDGNEJ1BoY7SGO1kvvaYEV2hLoJPUoYKpVzza
JIh6xuMjjurbqFXG6yJZzXwMtfd1nOL6SDb9UKtUl2o26jvDE1KsDfgfgKVa3WzCAaG/Tq1uDVN9
Vhv5VAa7yYSxbmoAjLDear1eBv2TPvSpcsVB/GzaHQxt8At5eIWd5Pdq5KPkxN4WMugbKKFHNFHq
K0WN7vWJWvqcdJgdRz/T6dkc0+OsTr+zUQKnY0nqpgiVQ4sBoKvpqYUME2aYudk27vRbmxlA5Jq6
GxIjT7YTwaiUo5tgsCXQepKyqa1h3hSIVQM6lmK0mYvgUBNCy02J0/tS+KYMzQFaQGZBlUA/9IDx
QA+w6goJ39Fd+gaUk5K1nl4DKa+tabuUurZnjPNzBcURs0iw4hh+9Naqea9QOYdo0EXgIZNeaoh8
+lMdmSZ5XvNUV/sim2NUN2QvbA8IXyunzlkK4nlsQ5NpU6mp5DolvASmD66qv42on962yjp0Qoff
mdME53P4USD7G5oRfKQ08JbQfoTWVDGt25VthRwytU3+LfeTXiDMUFTXoSbfq2Pee5pcPBh9/zNs
B3SSgXRVVvSaJWhc21OkgjqufTlW+z0emv5SgxYvoyQ6IWKF0sNxnpZV4kN5RanF2TAYmn6SVle8
Bwm3gAoispm4fYm+KeKLm0qPKuSxW31X1+CAjLYigTAiLy6/Dd38JhnACrQeHKtW3ueOHaPjnwde
YYT7Hk8FT1ZhduG/YW36OFl8eVBvE7M5ZyEv40iTDj3GK9dVMtwY8c/GVm+aUTVftAIxbqDBEvH2
lJLrXpJfKOGUbjc0BEeo6/q2sXCPwniXLJ2MCQVEQjRpM9pBhDiR0iNppPDwxZtBilMikztFHUs3
CdQbqaKPsgNiF1IchN8HdAiLSIrAGZmGEdBNj59F3PXhzmrgAYQzXPZI3hZh9hL1S7grmoUqGPMf
lXzFU4ddrYrBOo8X0YHSG142ku6YANe1afTez/GjHOIlWATjb7VTrixnUNAcH36b4RPp+BSG8vx7
zCft2YhquDxgCggsJ80fFfDtSYkrmOkliursQwwapBb1hm5YfKeHYWFL17kzfnfmNr0mc4SKlaYf
lam9btO4dpslPIRkhRHCKN6NssWrpFsM4NgHMwqWneX0vyqUFrws8CM5/oGaZQPYDdBP4QABdMb+
EGXdzyYPnG09TScbAegYEzxPMXkpVJbzw5Ryr0x61L2dawPxcR3NFNvJOkyCwzsb4YlSDfajYj/p
7eBsBibJG82aH5ug5lftATtPdBYgXWXJ6c0gw21MptitQRnYTeJnavmMJOR7VI5XmAps5hL9jhmA
ToVY+A1aaWC/OyXaD6qu7hqHn0xS7poulc5yYgTnaqmzM6Z+uuQg4SOaxmk4NBOmmR9tihVWuHGO
+eFyVqgGkZc3EwZQa09ix7Bo790C66fuBk+Lloe2foBnNJ5HZdx1FvQAJqrg7xaspFZFSC4kfJIq
FO02VMGPCfAMH+lKcHLxydB5qkgR3AzKFN5Rhg7v5iy4azAHLPLyZIWjcRYL0pHwaFBh3aql9Udb
Yc41AvQRj/xfbf2qq6bqsQpyHrimbQS3aPEGt/APncqqzzwUKkN+h9N3rqrnZV2Qmq329ox5jdjE
a0U7J40V344ISYqmS3tr6i8x4e9RNNkAbM4ZimRePralfzlWUwP10IageMUhn3ag44xo5scHi2ZD
LQGfzmVxEB8s2gKQb0RjGlCmpvJEk9gZo5d3Msz54ePMvIpvLAv1+zBK7sgVllY6nztFWcGcE9Ir
NRAaRbuW5yS7miYDxZp1YS88V2Vngk/9qy2bhwInXTTDU1lKpE1F2uVKk/pjaqTGOV4X4uA+Ninn
BCnaaWDiC5RI+FEz0KuLUdlY3q/bmJLX26bMdBdMEttRZahERtM5ae3bxWEMgdQNsq/u9bPjpNKt
gXLMuqExvflYMLX6BhMfRoae0QMoM+D/BTKnl+MmNHr22QJhQXRkyaV5CvP4nFd5f1PhxPRxRy1V
HLpTBKg3y3EUI/q60yU7vFMTRPODEMDhes+JBQKw0AftotqLTXGsYhcAOOtRRluZs0SbOqtwKcv0
OuunCax26JwzbGrPYcoFa1r/FgaNcxbtqpUDb0WSNkhsme+xHhb086Gy1AivWc5kFngGzIOR9cL9
V85xt5dCx0SdrLTOiEwDBo3sxVsd985ih9Il7UGuVi/S9TixAwFw/abGAVRL0k4i8I+6bZtr4ITi
mchtMNBS/fPYqAZR6iAaucvUOtnaM7jtRQqiO+TQbG/SZ/xzraAIXQvrha3mkH1r6zq+69eF3rXd
gZwSzIFpkj/0nv4PRfC/oggM5EP+358qIf8kYPJfTfpetO/t/4QRrOf8ASOwnX+YuqGjlefojkpC
mzL+Hxomjv4PdLMc01TRJDKQXkfe5E8YgfkPxEUQUVPQFzEcbT3rTxiBhryJwtE2zWv1/z/CEaiK
yrV9xhEoCt2tkiiWohiGbphcRfXJmLDmPalXar/a1tnA3XMdOG3enqLYeM50Kz70akwOytQpb2yt
1jWRlT2YTvPNmhAv6kn/70MGPRs18tbJIs/EMJzZNe5KCq8WhyGuzMf4oC39BAkpNo9RnHk26mfy
jGKVmg9eEpBOQErgJZyTaedICWlWxB3D1AbBR4LRsJZrL8L9cosu8cqrmo0t4poAiJECr1LlO/pS
uKi3V3IRwwrLZcgGFpOTXIFnhcn573TQzAekRtxR1YEsJtFtZgT7rO2I/Xrm1EhMUSOaZAOHW3XD
zzJhZWyiNDJHZ71wVEDkTK/yt0NTRU/E76TXantGgJVU14C/Gf7LyzmJE8VLWzQA2rvIHLsr/Dqh
lqL/zn8jdfYlpq1xmhziMonPC7S2GJsXt1ST6dYob4GLlFucRBLfkXOFKNxkgpYHkxv25a/CsH4F
lpbt0P56dWYYBDm4W2zlTvOyYBhZFjKUNahlN8qAdHUJf9cJcHVtCK4GSGNqgox2Mj+PufqQE0J6
RR69OPgD+Qgs6ds5l7CN0njtLuNvpM5uuyY4ZwlRfi2nJEkHRvl4QH2UPP4+7aGymeNqNC47tyjD
tO5CmD32agViQ3kJyjT2u0Ju3AA2bxDGW5IJ9TYg9M5rfK50Z0CvcjSuDcWGcwTz1rGPQ6nV24oE
48rSBYHdTOFOSUnxyUWNs/WMBH1oOI+VURibummaXbwG9WaV7JexeCvlFA5dc7Da6q2xYXzXubPc
BBJ56LaTF4/XWnyYnfZGDWE6JCjpmmZE4UMu3mpp79T4w7QJwgCLp4bFjwQh3z6a7uGaFAzAe2Rz
gaUY01tklzIuCApS5zo5JFkhBAlhKlfKvjPtVxl1t23WoECF5fVPqY6fyE8HTvXYZDaojAzPS02x
3vUJCyCboNTs+XVro3y3BtJN4ZgWJDWhpMSSZO1RW7/OSzL+FFuDE2mVFPSur6awMayO5As4kW9y
Ff9a1AaKccm0WlvJruQrOvKWWVaBu+0GxNKkhMsN3wc1NA5pcJYSZD+dfH4FxLxXcxMKd+eNtRFv
kFl17nkj7jXpl7EglN5Oxo8hznSs3cJ9UrQ/g4i8KxKZaGY46l072g8ZkmH+c5ngSF5w1SgRQHSV
s9GdevPcpNhtla7SOjHiBhiT1WlyGpDd4UVYwuGjvIJbwGYtNPJLdm6tam+kFBBiJm0Lh9fcKhXa
3EpKbsFYpQ67cjMCNjfHYWcug7kjIfIcIUVbmPC7Jh7oSM2eK1kHT2u5eFqgeBdunAruy2oLNV7z
nXCcuVZi+z7hiUN27sqI1ZugsQhKDTRMC0eJN9PAjDVDUFtF30RCeXHIqIRIDlnl0Z3rPtlPet1v
plZBJpgqciTnP9SBKAIX+nMNPsmfs/gxlBCtD9XxOnSAKuQF/M68FtqIqKiPxfhb0hboZBnFkR6v
KHiymtQkR1vS39osQtWwgZ73rTbBzcODNY86ahxaF/f7eJohAXXGb1JwsAqyCcLuvV0FQImCWnrQ
1aOlWj+zgpxHniS6H+cZj06HqhSW6L4c1kh0yEhGB9lRLZrOn5zwNV2BWLwDuM11G1VcUsPQ461v
YzHfT5NGTT1LxgMmq2TzA+06saWCb9O0nsYNqg34wqidQWWcwp9K/Lm3mNNu8mUtjQ9KwlgGjyWP
p7dxRkFCJjHPPPi7Hl83RvOTdAQMe/I5i4WXe9lm+bZBh3nHrzY5S7bN++RWS+tsO6cwh8A1N5Qf
Emlvp3B+Wtk5JIjU4MzOfDEN4aKtjgjdSg1n9Nmn+OFtMuzKEO0OR1DSoY13sgnnMZNlz0lV260z
eHJVP2CP49inHssftUNFoE2lYcsE3JUNao7S9SzPxHlAqqDsY+5SKSaoN2ADs9lmu8ngzihhPQbt
dWSHqo/9V+XZWRNvJxTzd908+0APdW7oCJ3jCKPCbIQ10NX5c4AOJS+zye2iNva1YKQyMZgoESyJ
CuOYT4iabKvmqvQ+KZm6Jx3JK5byou9gCjpM1TeqRPaVM3Y3E8VCf2qnV4lK5mHqX6WuaN3MltHU
L0hMoRXiUnOxKXNAPo7T2yYM9RODAYNyQTwaqyOC3sCyW5MRD4XAZkp3ydxAQmumzss049lGPaE2
JQsSSgOHGy1ID4tWbZMEZbWNZ9vcpP1NhnL/bkQAzRtNCRJDmL5X8fiUlM3yvCA2gZyb12tE/ip8
cG1ETjzpAd/w/+nIxHDPMN3rp40+1bfFsGS+4RxDra3JI1vXJuS7kCQsEkMYsBcs0irej/EYY7KE
RpoZPeHUROENhpWJNIWuMaWrhisy1FxqH/LLLhBTVc3Aj55hF4vSbDfgDm4O5FJ5A2HkWT+TmEZj
M3ACr1o4sFoki6oNNasALms6P2D8eGt2XKPEQIKCYAw/Yy1O4/BybdYdOnDBfDfn5hsVaiwzp/Gw
xIpzQhDam0ogEw0VlaDhQS5J7CtVH10HiXkVz3l31RqoQ8jlvioCnB0hm89YbyTqqQgsBYEB/bej
Vdz58xZESvsU1Q0KFTCrMvhS0+hgnB1T3+qxcEJECFI/GMWQh8+YtOtg0faYdZhIyWqujS+kF/fO
Xl6CX073kieG7jbYEbvyiLZzh+X4lOXU5MfAl6z5bNz2MzdeqtRvppySMh95QZMp3VgMZl7SVBhJ
4DaV9mmMYESJ4UnfMLbo3xseRC+T+9cBK0p3zqqd2Wemt7xacvc2l3p+JQf2uSR6O2X5jNj0pIcn
MANvSlJX21q1iIDG9DGRJMe11rd2Hwb1wZZlB3UTssD4ivpW2Aaelrevi6TJu0ivri1s3znykelV
tJXzX2oNlTmZjV05tIdgzN51KgdeW/EmLVJAQ5LFYNXGbbK35AUfY+cOA4nJNTIiwVifX+YYBW+r
JS1SkKkh9dtKm0IGH8QTBkShUw9JQ9o36JXADXAO8dRICV2nng4LwqJ+0sHh1svgYFtL7JbLQszk
MHYRBfabwUbqhF89nSVuUVxiNkOuec4Q91dVu8QeZp+Y0Eap6oWBs+8dx3FzrQKYoUXvGQ4uwEmb
LfrvN7yXJt8qtdkLLbPjjuQGzYpgJQSaS/84TIPjBu0IAdbygyix4LgnpaeH6qth1ZVfmAYSRTB5
RcyVSuhMg8Y42EnLXRscWwleZ4UUs5H1+9w2ryrNSg4jCtqbWa4R24yILJoI2qmCskdiwDTEgFb3
gspnAnvrjAOM+W7mkmr5fsmqfRc0yFJoKIktCrTQdvFqfoSGOWyvaC9t380HJamqbVIEmS9rMKGV
0fKkoUZZvHeGfdahfe8YqmfyY7r5ZDr4zYTZwdRlP11eM2KX3ZAk3UpxG66txXpT8vp7j1K91xTh
93jpfXUIkF5I7GI3rRXUJJtOcx86YF0NmP/q8FtpQxieBdkjmIPkt0ck7hGIX8M2nXCTUJOCzLeh
HLWb8feoVe9zZG7rUrvOVVBhcUa6K+oRBKFA1Ked7ulJd6ywj2Fws7eEiKgvlYADkNFpkmrbjpV1
UCGRMRnqUV2JlnuLZKaX5Q28S6s8Gu30mA5Vjz4CRRqj06n6TLbGrINsdyMDozWt9L4tGd4NKXlY
rMFA/RqTX6cjBEft7T2W5VvSxoSbCLKkuF/FmQNEwQSnWxysn7YV+obcI1wBWRfpKI+yMBlYhBzL
/OcSOXCTByAN2NKdmLnKj/N4ADWxCrk227hsfxArvRHpFRN4l7LUex/bU8/4b/bOYzlyJOvSrzI2
e7Q5HMqxmE1oTZ2CG1gmsxJaazz9fEBWFavZ/VfNA4ylGSwiGGRGQDjc7z3nO7FwttXY1ttmIMmH
iIlVLn0Pl3dOa5NuGtFL5bYjfmnHae2l1FgFy5YNWgtYl2IOw7avLeXvdd97b5MNCwJl0Kp1MgNi
BliFut4ljdIoz9KRIX436Jyd0g3EekHA5Ctp7kwsy9bUKYY40sHjXDvHXIDHypB3QUserx81nwm/
QVLQRa9p3dNd0gr6kmg60tKGLmJlcArb/owOwn1ox+iqBW57HByafr5CZNOSpWJU06EqjJ+E+z11
JUOprV/JfGKJCEx4HeUAeGJx59c7EToNsOP6ktlz9GkF+4hGwrEbq4sXekctFuFelcYnnwjVVdn2
+R7TkQDd9jKxCsPYf7blXeczl/AFquZssNd+Jei4Usb3Le3NAOHUMJXN6g5OWJxSe+RE3pmet6m0
eh+H2veo10l6s2iTeoQYrCyDOQmLHRp2pKPspMB2u21YzDcjoUZkftBGwcDGpJb7uR4A+GAito7R
bwHTTVdlFpMvQG7OmtvpT6WcW1A7O2jU7j6PC3hho/s1NOVnXXjNExXuR5ERphAVBwDg5jryX5yM
IxeHdDvxlMJ6ZG1SPpoFq3l36mAn2J698YtxJUXxTY9Rh9lh7O7smllWNIH0Mlvi5vP42XW6C7qu
6pC3gG/coFwV1bgb0XO04jmKjFU9YIcuW0QUgU6PqQ2xRKZTu3ZV+WkcDbR3Y1Ns/dD6rtXWC6GV
HHb5xbXSaBNEAPPmaZShk7EEa6zvo3CjU83clbG96RIszTECibaGxx9Y5o50zH7d5V8bksZxnIpu
J/vXHl7sOWcoCDNFZEcgnxR1ykSYxbNJPoaQdNJtmjyVuBc1xsduAjPUxpvBauKt69d4AqK3zA8+
R6q0LtR5rpNGkgX3y0H/iaz11W+9k2rEzqymEsJQH6KK6rcyNQgF1NuLS4GagDau4aAnCYrPiCJH
oeFACkIJwjv6iHHmfv+YXGRfF+upj26O6H+02U/Z47TO+6lfibYlygyiotX31naALj3YJsgIryeE
q3F2mT3oZBBFyEvym2P33oMHTQM9YHWKJQ7dUieooFVXXARbVm/AsTS6t5YiMdSb065q8gIbVpUK
Nh+g+7YHEGdv8qS5NCRqMKZSo6oD4j2UeJZ96RyVMX1OSerQYpAiEYNL7unXGJXMoWHGY0c6mKOe
DlDlI0OrVHHz5nmJ77FuMpLsqlvoBhs16oyn4lPRuS+VwZVmN5/sUk07w5ZvfU4hnRziYjTLSz9H
K7RU/a82VS1L+lcq28+dYIgK59Zw13JtptHTEFBLzwLKMuso8Z8SpL6sxcZrU1Iaaoqx53QS8jGb
wi+xFPWjHgBUirL+22Tt+zoqjo5hfLEh7l0bt3kKp+B5IjSKI8oANluYmw7zb43GAGjr/HDZROkP
pBz5UQub6FBq0/bdVqxD0rW55vbLS4sivNSzZq9M716KZj2mjjh6Mx9QJpO2I7fsrgsFbpO0Pdap
qR+92cdjjWQKczbxsE/UvqH2tg/0kJEsbg/LYhKyo7tL/MFYB3bdPQQo3cay/5kZyEsCHSmYL4P7
2pGf2rrykWN1MxacqUNH27xhRH7rtXs7sNrvfVIcS/JjURlbGVx6kmRFC5AlTXrQY6Gn+GQAarSS
ME7USW+2MxxtbaJgYbWMaLq1ZU9nWz3FNqTL+G6+XFFoxJAnnoRDFpoQ/b3hOVett5lDEiaN1bg4
iqalCKSHLOmg2dXN+Ohp8MjRZXUiaR41q3xjKKIpa9hXU6WnuE9e7b6/kSreb3JNrJHu3KRzrkLz
pTdUvJ9CpAqoX0BrcWoXKt0GLlpUIV5p8yNiaDvBGaLq1ajkY0IGzwbL+lduDwhym1MZRfUqjUgd
VpYFCpDUdVuLzX1V6O7GASkWN/ZXt5BfChrwZVGALykQBwxuCTgJ1U0q1qatt/uoJEEOnLrkpGdY
mQr0nvYGpU8o7lu3utLpRf+SOzr1WYKpMr0gBam+OaMwDlaSPU1g6KLiobO0eI+diWaG031JjWDt
GBBu+zRFo0knNglJ/yyNXZUF69iZzdeqnEjRTmJSGIybacjLOGrlzupM/FKuQWxCG7Qb4WCfkn9u
FiqoMb9leQ2QO0BOY8iwMeOA6IeUlFelvRVpAk1i8u9qTqX98swr05c6Vd/DmWFKQka9IbIamNx8
hSxIU1MoySADlywhoo98TePUnMSAayxzgf4kvaKnU35Z/AP94k1gDllgJ0IjUJsAeZZPrg1Tvw8n
1n6TgzRv+ahNN+L5cvoAYrVv7P0ufs3N6aGKmPIvfIFl8xfywPJc50DhawiO7xfxmA2zaX3+yJE8
mJTTjzkro8aIXAi2m4XkELmzVbsbbGeH+vTq1zKa1uFczGG1WR4b9Xm5GA2Hihai9wPR5L8PEbrv
//HX5//biEMKpL5KkY3wnyRalu6Xb2wtNIRlPyzPs8Ctdo4cHy2j/e52CNECyid9zdG1WjLogjJM
uddCxR0mk+kU6zFwwXwiFmM+iHIXxCBB5fuFbrt80mUUWZ6SkoRFfV43VfO3Xj56ZSRfSu5W3GLw
9btofVu7m4GcZnPIvHyrHIbfgNQVVubtA9JhczdYMx16SNMZXDp7KzTXzXZl5j7+blQw8cPl3Z45
GGNC6rrFgWh2ylKYEMZ00PYGGp8eapw4i5BQSL1qWZENQb91q7g/CR9CblM59iadZi71O3p28ivW
MskESk2Pm5Mzc24tzUCyWcuDreEmXVNcHIvDPMNYxt84kM3Jzepbg+6bQ1hQ8i9dZqNxQAZGxGZ5
tGyWM06E2s9JDEh+s9laKBHrepBEDr8ulRlRsjySs32LebqzXqi57ULRjWagicsvz3hgZ1OEUcuZ
D2YpqzOEJa0xp1dCGs2PxYxFHgrrt9Rv5SlNrJuiUrAjgbU7LRvDqfKtNUOtHSfpoEOXinPeAIkY
kY/Erbf2qXcz2syO1JqpOourWV7v7eMhCs8DN7aN3rDqWS7Gd8jw8iiA43Fo/GajVbNZc2F2LCiQ
ZTPNp8YbOSjcZfWZ2uwXg3Fq7ReRkSS6HG85w1iWRzMtRUntTessloJ2+B3d6nhhqTddapqluCMj
soDE9DJIBLtWmN6NmqIjP2/KMNi1mhx3dR18EhZLuoHAyl8/0yttb0W2OjpDbl0ST3arScNyCT14
k1KRuNiKSlcS2vvlDUjIalrseIzmn+lpf6lt72dvQmgwSg0hClwjMkMbGDF+Z64IGe72BhcaIsQs
vXXovrrErQ811VC8+UDEyWUPriUqdEhRuBv6eP5WebGhevVEbYEKbsUkSc4fWlT0uJAmdeuUicY1
GFiWah1PyQJAitNyezTaS+OY567ODqQPXFs3oXyBopcE0p95qwcXm8Dfgd67sZqCMT6G4DeVD4gy
alg99/1ojvgzpE5yUSmvXdU6Gxz24QpwyyWIS5hFpRYjCkx2DUss5JXa19J3WE3BiNXy9Ky8DA1c
i9AGEoz1IFwAm/qQvhYj1R5LJF/acuq3VsHJoPfqLazS+3QW8ZLJEu1bcpPW4hKqAvG6HV5IkQDC
SYt9JcfC2th6HbE8CXz6mqR2gCA20vP7xhmkjaBx0hE8XQiGnDOb3QcKtyBtgYMn5xQSad5ODXMQ
TNRtyK1ujquzRkmKdq1JpkI8MkEDaiRSHIRIUhAkKvm1QUlKEQhRNaLW34bRCTeBRYSRi6I7H315
0k1DJ+aGR+W8WR69/yCoC3kaPOxmMR3T9fIDEZjM/goLKdOff2D5K8ubTT38VFNf35UQf06dKWFF
kmuHNHx+6Dq6dhihxyaa1Z9w9C6vvm+qPnd+/VJWAXfIrRTWbmcwRRucU9Y0YqWm+U5Cnfzke6ja
ByERhKXiUHnospgRjjUnZ1+iCO+q5jvFldnyoEMG6/du7wXnYuSKcQtjy62A48Lw6BvaSXDjPBaM
qv3IsJlqSPbJwLPXjh/3Z30Etxv1w6ZGdLbWvf5okuu4brQ431mMAivD0t+sQHB515/DJvmN6so6
t5svRl5yec2wqbx+DmPWuBBpPvex8tYIiogqNw6UW9tb5gU/ksL0ViA+grXRF7TeKojTqb3UME9G
nLyiXI3GnjoGlbTOxj6iyeRtEGW5NdhlSVW/uQ49b9Vs3cF4jtwv5khhPLQwETbm+MItGyirC6Vv
7Kl05dWTo2h8kTlN5QSSd5M6aB6RLAbhM0pvrOiNsoA8q+2Qp58TANueQXRaZrTcZBnxLEKe6rpg
L1iU27LoHk7GyUuwnpRx8Nylr/gZFOPanTFqEApFeoeqHtND6r14zXyx51thJqjasgJc/0B1qGSy
MMHtBAO1qpysuCnK2noF5MvzupOSSXOey7LzrN8wip/Ioml+gQYso3tjNK2NdLiVTknznTtDv1Py
LtGGE338e0J89uhrv5QjPTY3eW5onHJiccXYq6rPnisHYq8XonOfcs4ARsq96w4wuny09IYXwXqj
0kF1MRsq9lET4vfKqRjj0Ki2ojbPDoMi0XCWJOZ6KsYb+a409p9rWPebzkBCxgDIFext0Rd2a/AA
FG8ncSUH8mujU6YMy21epsdBDeyf8FtBJ8BJA6DM5S3J6eZo95osgOzT8gaEW3qbpsVq1njZzdbd
lU64WDC4Pzonu5VeREuhC78h3IAxum0LA7Z2+OApmNVxbWzdHN1OgZhIc6u1hqmObOV1j/azpWYA
r1un5JdHGopR4HOmvFAIxEqgxLX3MBn0TD8NsaULcaF8bqIUT35qsjuENUfVqt6GYrqqLNnEvX+u
pf+psokNtC+eY/2oyEEjU3RF/e9p6Cmu0UA+lgOMnFGz4XTaGGQnXBZnrnb9vDxaNoTVyvOoGEvT
IHotJkweC04qNqdghwjhs7S8HLcbuZqDGwR01gNoEQwB9BxKrvFW7FWNcQca/UzCX2yHJMrWoNpm
HP7yvK6daRPmzLp72bireMABEFFhbHuzZA3HyNv7sfE1YO6xSpqRkZK5mjGvM6lVcDCbGblVzRsZ
oKENihFSnayrbeg7t1aDlzoDvEBkQQ9wWceGNurkhVyxbIj0e6jTCQDgArpHSkfSgDIgedfDdxuv
MXxqFjFLRkvXoUP0nHEfFN4sJ8hXf8mNGe6wpCC2n1cv+rwZlhlaKiAmppSa5xAHpCc4SaKIawVn
2Yh8lcgsJ+MajvWKKEBbcOBp0K1QOay7bAJom8buugusHvvAFBIEPYiMjq7dn/x5A7y4OolXY55v
N5P2pDK+SabNt7zlTbMa9hDAecbHVp3qwAG/ZQQ1cIL54RAVRGNVWz1GU1sr/zPhDywn0nBmZi2Z
NsMcxNCya9ZmiypDSxyjPQ8ziUu2KaX4eYZq1EC9OpO8A5phfzzPdOsoer/Zu0S9JKv3/z6aPwiN
PTrdjC0ziSSNiVCzSyLDfiFK5teWR8tGk/kl59JnfuQOgNda5zA4ZLEm01fDrBtWrtknq9ORqtqt
TgmOIhO2BZp0uUGmdNt+EXVISbibm4VMf22yEU+UAtuTD2kIE7ZFE8jWuRvNG3/igvW1YZ9RGwbV
wcYKnK3ytOjQLN+wBiiDYrofqQREEqOWRhlLj8JdWBgvicawuB0SzJG6k4NhrwTjdAuvMZ3n2qy9
WG6Etr+ta0ZUHvJiUtvNqW/cp0WC9v/Fev8g1jMsnAB/p9b7/K0OQuKp8+yver3ff+0P7o9u/wtV
mmXDG3ANFHEQfP4IHZPmv2j0GHJJDvtDq2cSUiakqRwdMKTOlsS937V6pvUvy7R0hJik8Zmmzqf7
Q0n4/5A39iG31kTzZ9NW0Ukb02EOoQ78d6XehHa31erWfoiFBcizikdkyf6x8UVPVzzNtqmBIUhJ
GMeujnGD4k8mRI6PDT4JYSqYiiv3ECWtuGpJ/A/h2tL4Nx3h8umIVXcdeq9Uk6T1If3Ux+KaOEFj
PtigsEsMK9fE1XAHKc06hon+gEr80dJxMcBSaTcjongK+7p+aP2auIOU1SfuuBoZOvdRZUUXb2J+
J0aH6HG9D+5aL9ylhG3mEwEKRu59/8uJ8PvO/l8ZhtA8zJr6//xvZJN/lUH+/vGpRwiF/xra0od8
68pv4r7KdfNhclFVVFMe3copglhNF2ZdTCb9Vxoa93jIWqP/OvqiQc0tz6ntBBcSlcOL9JNTiRfs
5uTJWmnowFSjv7hFheRPU2juvHQXyrI6dl39KB1Zn725FYZLa2MUwrmkWvLwD99p3uV5Mvro0Unf
m7+Tg6GADEjEopyDH78Tcks/c6PEeOBEz/ZVDUazq0hyYXBG1klNzAl06xJzfuyKmIAQLy+1k6UH
rCdNj+KWKl/UMJZnJzWIrS71m6me5eyilqjoHu2koouY6Sh1/Gb79x99vmj+86Nz7ZhcUVxVxoez
KUMAgW8doZlegKi0tehx1Pc9sqNVkuKdc/wuONOMxzQ9xteuTYbXol7jqd5ZltYdIipgWyKagIX6
2BKMFhl/H/fhHr4VSrMwPGuRvBLCG65Hh3hWSa3yTmnGtgF6cA5Ml4QWpx7XEX0maI1OsuPcgCBr
4t6GDwsHQa/p/qfS3Za4mgnmoW0GsDTca32RHxzjzvJntaCZ+4fJmxBw03wrvQa/DqCnI+u9WxjY
7nXZxNHG6ex0b9lBS+VYXMehDGmswm7VCeE0PTjvPSytV5eVzUr14WfEFO01Yqm0ZaiYyQz48BVN
jp0pmu5uedTHwN8jmkbC0OpHQ8r8JrAc5LpLb1Fu3L63MYDEz/ZkVmuUPjpLWBO5EV2u41CLiliv
4sdoD+4xDesvMgNPOw3KfAj04mCldXX4++Mt/9upaqNzxqdnIUc251jTv6iQFVXClnu7fNBke+kc
vKiJQujpMV0hitdEOiFvMHTVMR/RvWAe2sapwrLo5yweJN2eAABTi/1Qj6vpkrT6Q69t/JicIsNF
uzVh+3GtzP2HyGf572mrv64wm7Rum1YTn9z9MGrYmsAHRNjuw6zoZeAOHv3YvjOcGFmmnSoKjzLi
wPvuSjkqu5pBDa43fqrdb8IV8myL8KdidnrolWnQYnFXGnXTrVEiRh2DNtz//V7W/8teNnRlKIds
TIaFj2N0Ry00LuNBf0g9Vd7DnaDrG7+GPaUaMkHICMrIJs4UaGEqVVMWX3Q/eglj1Rz//oMYs6j8
w8gEKUQ4pJzzaejs/fvh9kYHjTBKg4c2657KWDcvFaxwVFDUJNFUau2ntPsa55lJ1ytGYDggk+il
vFt2JWVN1GZ9cqsyOqnT2K4xSotIHguQDMzNdIvcXe3CwaHpmGWHbkgRVoTdI9b7/JaV46n3wJj4
nl6vK6cUF03LxpMWJV+imK7633/V/3aKGIYwmVLojmX8x0gmTS13S+GJh3oI38y2j8iqJQtrqgxn
k0TWI4a4n3auHgACR+TbDslrZBtzL8beyhDNfRE17X5UUzXDLM6yYVFBvXHYT26mbUoNNMDff2D7
P2/kjsPkgnsG/xxLfjAE6EVEodno5ANiHLWRKVldDNJ7qj9vxdg4IJepQpVJGKDBiC0kAyI/I1Ex
j7Uh6VVb93qAoNXMhzdLdURDB/HMFslfgS0SrULHjSHUoBEIXaOfMP5LuzMQXX22G18dRGDQJM6D
gtyuMKBLY5wC1zY3aVEHu0oYsOd1J7206Yh0jAAf18eJJodHUsXVpYk7mO8RyVzaQFElxiM5qe5W
qu7IXUHdRQPIcJHJ+wz710+N9lAWFvqD1jonI2r9Ux6xanZ944VGAJE7MjdPVs0CIkuHq2dTrEqD
amvOX0pWwK//fr+b81jx4ZpwJJeE0E3LoGT0YQikQ+y14HP0B5oSlIGcqXscgyk/T7By6SDYw6Pm
drQmmF/QQJtaEOzj0c5HBJpaWh1SYXq7tjZPk9L3Zqbd2taAWsNyax0JvztGlPV9lY9n9O7YNtBq
KHdXlC1pGsasZGqYG2aj+eRn5BKgnLqLtcx+Vniak0yeJ6OVV5Vj3y1Hr79KfAMTUsFC5bPaZTLW
EAx2aQDRYuA+uOojp9imCPmOMq/afzhD9X9HXy6jrgOQEy6fyf6yxIc9pQ2y7WzP1B+GIvtslgh/
VRt8iRNOxLoEF6FspInol0oihdL0bI0NmoG0X8XmUJxHD02OUQAeweC5+ftjaH+ctsxMUETSmKn1
2cDz8ZOljS8jvOb1Q18Y+Tnq4/reRT2EqesFfba6VI52GTQzW2kFJSqd4sneKzG6KrsgSmc+fQuy
sQ/WWBFeJDXjWimys0L6w5fRc6+TnAWwno1fXxYa+eVxuMNzElOXCsZthn22NcVjb3zube6LWj/p
lMVs8xA7zTctS4huZF2sTeGetg6lL5OS1IAmcywndxWUwCTNmniTej75DQoHoisMlq8FAsCABmro
Brt5bbvOzBjbie8WJCyKYdNbxsbQ9fEG6yiKx/ZCilmRMDQz98iZq8tPiGeBfSukH11RpDvX76t1
4Jr+uvYl8T30SLdGmPsbdJjJP42/+Kw+XFgslwQXlMGohtXKVh8GtEnFrlOGo/+gxX1+S2mH7Eyq
GWsrw7mfaxfLKn+E3gDeZRrVsSEzzjWy4JmaSnXsAUqvAwePURXfrLE1TUqf07Qxi5Jpoy6OjlMR
JINgptlZPm6YyP6e1D5rm6jztqPbEzRRh7u2ieN7oX9tmlJ/jL3hpelscW3ze5q4d6JD+skOQ0YR
VW9odPcYYXAx0e0PHvtO2k9po51iw29XMpLdNjO3Q0d2nOKSXiHdIjFm5Cthv2GuGvlkCfpiwx0n
OpOA4G+G5NEJE/r9AbOkznYPNlHokaKjXaBVRc03ZpAJIPGngynXdeb0F8OOh8uvRzRWh9Q8OR42
bz/0vIse1lsRD/Ed1sttmqMGxrvg7J0kw7PVlvDWqVIVatAPfiwf3Qn1DwAZu0Xu1lNALaPPCDmr
Q0RBZqhcjLkxuWjVROJbmkz1PoDzk5QYfH2aMasyKqAuRTgi+bNEytcREQK9x2KsRdMXW+h8RT4S
/MKkF5fll7HS9WPLChBXkvC39gAFFH7nxS30dIt+A/RXRsOiHyjMku2nR210G1WOgcRz7a0xpG8T
sQGHrAr4npaJqLa90IAO7xKAU351Z4RBuRZxTbXJAIc2OEBoU9Hk20FX69TqfiNDlfy2vr6lXSL2
tgJ9VbX4ESatfTB7zh4Ob4JOwfmhR/B7qmDUrlNfQhcT3S0ConXfNdFrbUzfMkVabRQn9sOYjSvu
GfqxU/a9WXlfKuy39+QJg/xKw02lc0JEprbTijo/IEZLdjjof5iJBPPiwFyqOnRSEI6OeS2mM4ct
nElAJybG+sGwkOAmdXwL0TNso4Kyo4iT4pyM9n3BpXIYCre5ElRRgd9ws+Ci8vY3EmIVtYQ6IkwH
VJeEMLRDn1HfvDGsb0nlYotuq6PSVXqWLu4HQehC4nG/dUsXJ3fdp1evqK9t6IiVMNXw4NR2uymk
RuGTr2WHzXgHG5KQFBXgLAjReuWo01FWpBWNIsRgnccqzJ+OjtDjW5/8zBMusCFx3IMuyhsxtFeP
KVfu18N1RJ2yaS3T3oQS/+WqZAbOgDw3cgz7DLW33fcV5hxequ6Cya/vzGQiws2Q7FY6MucqKfxt
TqzAJoByMSgxfDL5rYsmREZpQFOfB43vD+OoqElGiidT3GNjF/fjNPb30NwyYizDhp1E6ztbtYjx
UB4U2dzZ82+EXJ+a3LQuaWB/gw0UbjE8HsJmsO+gPJR7GhFEuFhEePpqQlXqGMVWVu7bGCB67IzX
AdsYSufaQ6dNewJ4GykBIGvwO08+Y23Q/OY00XBz541TkNVa4gnZsbZzzh5p13tYdj/oWPn3U9M3
R0169zltMq2czOc8q69V5fnXENvnCo1Qd9CD6hMIEPlk0x4ItHG6hQQYUXtY0XCJSflRGeLq6ceI
AQ+uD1YSfYYdTfSMmIzRZaLYfS6sl6BgLRRPAAIQltH1wEO9zGX8KLyrsfHcPKe6+YEXHHxaV3vU
yrNC22B+15XmmoHA3gZ1hxKIfmBpe859mw+vJfXUpByCJzM2tx5xwjhMpi9WMCJ/LmHe6G1JPmrn
5M+9eVdEDrFIpX7HOBVsWtyEtcSA4gS1B3oHfIJNZmdj48TUu6E6BJ32W9DosFqwRxo5vLnabc0X
XZcvWjAN20HRDqGmTMV7aTj85SGrdwiP+0HOZOKZgIq6vzyxLCp+PZUQMZd1bnlSETk8Kp4wSoKj
tTI1ie0voPXyXAQ2DbNaAUwAT1vOgS7LBmjjVTqobgeN3dou+SN/bir3RO6mdXQyk/NjYJTdOops
yrnYbgIDRjbuEa1nOeMpnDeOP40njzaMZtNiglUENY+IjqDvur2U6THytXGbjt23Xy8H4SWwZbzH
ateeqnmTzlkwbZgi8TCJZUtKuj7wZje0SSssbANd3XFW9CybQCciWRNsUBy/2Wlf7dA7k3nh1uNW
Qh/b9Vny4pv+SwWMcK86HO5uRl7VwgpPQHQTPhy4G2NuBDjIWVhadVBmpvFJgh3apBIPnNafsnaw
jt3c01j6PMvmw1PErqhYtRICIjKEbW8WJErV2Sep9YhNZ93ZslnaPO9PiZo2D10NxGLugCxtEO7F
xdwQK0/LI783SJVZnkewTytdI/7Kye6qQX+KEtM/ag23ZCdxtH3PYI99hBZDIAn5tInXAkT8rJvU
QTu/rTcdGAkRRiRGqeZclbm2dfTfRGFf0SMTiCksfLpOp69jZcPuKqdybWJDAh6AobkBljA3MMit
i/Jb4j7D2gh3voO3lJ72t96t91Mf0k816f22HbJmEol2yK9nUISHLdZCP4hrh+jikHziMmVHUa84
9ZX4CfrpmytjMlEdLs+AFW7cJMcq6rdVQ8BajRfE7/qtwxTnouIxO1p5cFQl9/7E1MtDmH0DlbTr
VdZumgm+W2357Rpl2EUOybJWT9Z6oj3ZVkgMtddQzvRReKR02wiLrc+UhuAcIf1JFiptOEu/FkY6
t6+j65P8vbwUzQTd5X3Lo+W19/f++t3/8cfvf8EKKA42nRasP/6f6ULdff9vihI1vzsO2JtmWu7y
9nh5j5zzZfTMORXjrCR7/+PFPCtCS/dbhQSEiNT5q+QMTxOp7A1HZGKtt/yF5Sfvv7f87eVpDPyM
OT9+In/UNlYF9ybJhl0E7uwMdgVPvcYCSeXND6CJe23A48k8Df+zi4B/ZQNuPC2bCfInYXfCgOrX
MOCP+g6wXLPOdIXk29Ulokb4dJHloJazY7WJAQaR9isphhXyLYhC+xiKwDplJCKhkrXm9DfLFTut
CZ56OuPZavnxskHnY52U4yIWKgl1dTMjNNfLT7gLWqcRWE0VRROaH963vLRslqeplZFMa1mb+s8f
QjP4/W1FAoikEwR/v/8CM3nCxlgto8Yd1cFCCYuvtTmmMaI1q+Lm6WmihkYzaWuVTtYh+uL33pM1
I7gWVZ2Hq3aWvDCcZJCh6RgvMrvlhWXT088FhD3L7vJiBl+WBumqs2h62bhzjNP70yV9zLFMTpH3
F9Wf735/bfm95d0f/szgE6Lr1ooxpyc2a9M6aLjXixouNhE5zXP2Z7/pw90vAPLCMH7fYLRH9fP+
fPyTyry89uHp8tov2HE6/E5v9sdAjYQ1/vH8v/0K04Fuhae73AQttY5f707T3P394WQMfIr336xn
tajFLcfCVGYEiDs8FdLH/x8/0xLq9v4Z/tv7lm7Y+3/xly++/OTDr/RuSUiCccV3eV9RPm2gTc1f
cWgdQy/Wy98pvKlunhYJqZfGQBKWPVPEXZYeJgGFIHUsVKbEzb0f0eUpoqBZhJonbH89Xl5+f+vy
aDnQYb7kaCy/0HU6kLrMAXBpROEB1wjzfoTKxbZu803JQnyBdFdjb03bX3rISUb1l0UV+QvEbYM0
3eqECuBkRwmZZekxnpvRmYQ9uGyqpU39/tyzQONqNeIj3M/F1pksVhh/SC0XGawldZ+6hIeAOA1x
oOEJEyAel726HJeKie9Olvlzwaru6M0zGDkf4KkhyrcBlf4HCPz96Cyv/eUQFctp+muvvz/04oLT
JmzbV9X6b44W0sWywvw85rjsp1YRAFk62UOLW37AibJJJmt4zGP8OquCFZeARKHVahciPdmTxtZi
Z6GHacYkVhMIF2yLpqn3ndtm65yp5AqMdHWlBXFF8Vh+tu41GyCTyh483fKPqDGPvvBJuc59f9UG
+vdJryEA5eLZ6rvwKJtbG4sK47X5AOtXHii0fEdCUFvjzXTiZGsyBHPPo0tUl9U2l6VNKjzOjwoX
spOYz1FfRnt8Kd9zBqtVm0SzNawLtlrIvX4I3deyyvRb3vbEN5iGdxSjdk48rAS1LV7dQNm7DqH4
oVHkVcKr2454hFqZaiACmuIunvlQLRBCT3gDiDkW9Jo5fgNc/ZppHW6CiAqUECye6DBJ5gaAGqoa
uqIRO3I1GPlwJNPsbaIBjDhQc/eeX/v3ot4GaD4zs3qI/PGTZefOccycH5mXjjtRY0T2sBLBVnMf
y8wPH50a91LRRS9dajZbmsMJofCFj0MjV9so7a1vUCa1tQHQcl/74bHnYrjzYRiuQ1SwuzLMSV0W
ny3UadxiPXyO6eBv2O23bFTtOqyyNy0jxb4rBrKBs+hAHfSeAak8mxM6/CRMblFkd8fEjh9MiCzP
bQeJxjLN74McxacqOQjDwsgFY2SHUgWmtxz3aNMVc5cuOnoKYs4Ycyv8v+ydyW7kyrZkf6V+gBfs
m2m0jFZdSCnlhJCyYd+6k3Tn19cKnYNCVQGFhzeviZB5b6ZOKoJBbrdttqzoo6Nw0Ax4P34tgXOd
IijrecJzMKHmle3Q37pFpyxNgoymoIjb63Gu332Q2bkew+YtJNJkODclhvCzSqmHTe3Rjq02rfZB
v+6kGs+lz/3Ds0T/aAs9wqe29pWwonPfhrgS8eJpI1nol54eJo0di3S0fs6zIYY9QfTZG59sqZBQ
HM2OkqTMKZW54FIrOOjRVWeQ51vcJD00BUvMAizmOqv2o3ySY1FuxskNz9XUvaVTYB1AkB/6Kamg
lqIhml4XboaEeG4I9fSkZuPnGFel+6RVGZ2rrKaKu86mU259GYYx0+POOkELQirunQeb+L13cHyP
RuYpWi2kPbhddNcIEXubtKH4XUdpfi0i6439DRMsJ/SdZc1bPt0tNAQuLD3fkdVDg4s/eMk6gif1
58LK+U1GX3ann3XeJE9W7v50elc9pirxcOHqCyu8+uoFBTexOyxjaBX9N614G9TgvZAlv1T2UJyF
qX41AxpVOmb+RRv1vBlBZmCyl5uF5fotNKrtbBZqC0FmiEkRv5EFou+UWDimCHOfO+o8uZr9RT4d
OvYmPjlamGdLtLXtgn8dLzB9664RV3p5LbpquFE3D5WC+mBnlwLDeArrfD20/tHIvQqpmK2oVQWM
SBVd2otWewJI5p6lDaSZCWJsZqQmtdd+u28r9gd9o9NTlPvrxnMUsiZkglJ6hEUs9ySX6Iea7Ors
imVZT/ZIRmJBI9TmQjt94jonBi+1bnAVxlYP6gVDamI145qs5Lue+Zdz2sehPsh3o50DaNBVciFn
/0fL5j3rgh1/pNmB4uPqNsfu1KtxfMZ68GIPNnoCv91QzOGwbaGEOwi+IpIV16YLwcaW4gCa9+Me
2LlSNIAVPLPXnQMVoqyoLWDtSjqrvUVK3GSqoUF0QQyt/FLU3Tvg0KvvDWpvwgE2IvVhytLatFhp
toQXEpAbcKucPybRdisaPq13O2kW0r7GFiJLF4zWLdc/c2J5h3aClGqPfjwW07P0ir9eWQyxqtib
YCvrqjrbTJxlb4IN9YpNw3Co9TNsYUycyvcJZDXLyzyhMDoNbwCpk33AqbXyC+PVss04CM52Vdi3
zAkJfxIN9nob0/Ad8lwbdJrrcDJPOjUPbTbsJk//WNwebHgq5BWWTQFgnOaAKHgxZ3c4p428g/bU
RhVYg42EE6A2AthL6FErH3ZEk8/nxqyMizfStjJ2L7YIkbScjnz0XG/CnOhovXy1sx6eQuS60Z5f
GOX8LQG9PVUI+p1o38VxqrNwiuwlghO7t7KCWk8xdBCn5+zVcJLpKTARwpYI+8/ij0+T/pXb7kDW
1sf83y9QiEouWtRIYjvFjGs6UPoeB5rRgMruSUueaWFFKnX83pRUqAnj8jTBzj5+/y+Jkw4nMmJ/
yiKqYv+O1NatvzdVcw5dz4gXAZ/VXqDsi4QPTNcW+7zjv+MWE8DaQo272Zv5XIx373tRFq9aYlRO
QcPrsC4eJFQLLuuajUc08EU1D6r2qiOOyQFCgAM5hUiU4MEQ+NCJO6l/+5686tayVqnOPw1zCA5p
c79t12jRugFcNDBUMnoN5CWlQrrXmB5GGS/MUI+BL/dHx2w9DMpAV8wJNJVpusZLRcIfYMrfhmjs
W+cVx9KEHusmVf4sKnggIk/3Zlssj0QdP51MtxcxNeZKsKc+yicjYAno9+6u4Ea/Z+3CUd4N9r1u
UvTummcYqug9kA5r6RVphcvXkHBMPMJMTuoeQ9+/z0rzJ+K8uQfY5RLwm6OLW0SYhxabfvNSAcd9
SrsP/pPLYeZV2Glrec/8AUY+dBzQsROxPO0AQiEVhhd0CCBSBhBqgRGbhkeSZkhgppflDxjuCRs9
4pLZbIvd4GukOQIzu46kKqgA8EkYKt9dt3qdZpfhFYk1Su5tGjkxgjyDmeA1NuYyujvmOX1QA+on
aTtKSwwnIDBXxbOj6d7ODcQV8kWm/8nyzrqawUiKb+/U9fzhNMLa+l76Jx3YzIF6dZ+UMhgrZQYl
91Glk09qpnohJdxvpjwkN25x+2eE4arQy4O1OMUx4qw8y0A8LJYntn6q3nJOzSjIS35L/PGSpokH
W0Ive9pa1mHixmQHfue9qvbmxMdVYiDaFoG4GqUcNko79Cy5FLG7f5nqqjiyAWQ0uIeB/3R/WOY8
e6Nt/naMHCE58n/w9Oq2pQ42FqTCp64KXrOlXj6z1Keag5gs10fPzDiV4cktfbg3NvEkYiP0r3hz
BDGVOizHfDP75ivoum2Ui/mYUNiw0i6VJLWdjOclzaJz59cPVCMy1+Me2eYVJcmi5KQxMEufOYqP
URk8GeI+eSVVPEKy2pdW+LT0Dcmvu1xiLjlbNrK6u6qCAjMrf5Ol7ogsDF8sq2cMEAXIqKQsiL2m
9LfdY9Ne5RPMtqbNPKv0ZEIuWJXlbMayBI4xp84j0Nrw0WvmfRKgYFRzfmIlGCNlo6u4y0cfwbTt
uRkI1jGwgpDhWsdCGEllcuxH57nAM7OuPNAqvSGYlv2yOrCs4m/T/lVXDPtZRVTbjOwzpgT0YldR
BvPaBUDdpCmrrQQuAzstfOxooiAIb36oGlJbZfFACViqNmo6MyqAJObBF3eB+t171oPSu272uVcT
Hzv1ZfSIC/TBho63sXp6mxfYVrIWm7z2Aio72o/Ogi48dsbetGwBRypIVgXbt73APb5irCrwRMiJ
GHb9DB5uOmDOBy9ghH8ZeAgnDPSvDJG7HJQ1H3yebQ+2Hx2GfmaqmMIGCVd9+oIFjGuM+atnlg+1
i7lfJYxNvlh2+QBWv4SLEbaOx4felWtZ+dcmc0gelj+9Tgd/GpF8uu1H7pjq2S/Mh2p0PlqspeAE
ux9NVFpHabv11u4EtSz3Xp2+8LzYsMZTW87dluo0sc4aqwa2xAmYBwt2y6m+4sU6ZvfvWXuyWtvY
yiPrNoGacYykZtO2wJPMSNbQ3flccv+tNEUCVSsH2MV45zAXYjTvJntvgWeBpLv8RRt/zrKGF6sN
ePtIpvmdr+MltT7aObkwHolj6Pj7oUiXq5njNhjU4wTFPa0/ene2Hm063ldW33cbj8KJB8U7seqc
IdmGBjq+M65aSzr7RMtHLam9Lr3k2Lovfl+5FxKS3lqlVnuxs+mpIjFTggi/REml1x2uqV1ldcc0
sognhGG2/7ZnpnllA8PNqh331zV6iWDJ4UFiUl5H/HzqNmAs12FpqOvXdI93jCS1v+0l9zBKaJrB
ddbiFyCItcuC+jyFc2yGYjmMftuueRU0K+Cl4Tvnm+9rHJvspkzrjljv/Bcb4j6zev5u6bLtZ1mz
Ujbr6lwxU5ruqR+rP30KpAQbjslw1JZHesGRG2vrOVulb6Dzz2xp2muqfhodRs0QEfIRQ3SxSXuc
Ed9fSsyul77WZLmCMWbyq89L7UEkAjjKPr9eu2DvDlUo1xkxrJjjzU2QL5TluxhcrJIRGK3Eh1vu
4huB4cEZ5Hvt1NrT8R+8XdK//SsNVID509I4tZeCw9qZPzftNHbTxeuic8N5hNysXW8g78m4jMLf
bPxjbgakqEX51JeldUoL390lhT5pJ+ANNz3j4kYUjya97W8sZTy7s/7D+VrEhva+bEWCpzCaLJ4z
EHqciU6V572z4AsPNCpFGHLN3+3SzXiDGmNnup44jSMBHT43cTe1JRsxA4aAMSaw7CUuXRA8TuOi
C7Vo8C7lN2t3vjdpRHV/QAK2D73kt1lHi4XTavNoBBEJLVLAWwGiZV2w+NhzIgaDw4drjWxTnZrW
LLa6Xh79qqaICh15HNjdUPREZixSmJG2De6rrZjGmEWE88Nrf5sL85GGjS45jR2Yw39wzYiTcJ4l
qsZTWUaQ7lFppGnWuzEz1aO2s5WUmb/mMs1XgOrcJy8yTugLNNYUzaWSDpD72ol9MyFalobZbuki
RoRkrNewGcyjXRjULVWCeR5b1y5takl4P/9B+3R58YYmoRnozvi0Vb6tsiDaZ9okUBK6894ImDNh
PFcnvpl2ofQHutexL3zcboNNFOYukFRS/AZRk1xUlz7a6fSQ5Un0pqSFRbkxrRPPXbkqOqAORGbP
JsbAY+NajKSVW8ewfR1YzhU+OY+wWFL217pq+70snYJ0WFdvDadQxDxXviHtZ1cXf9qZHSt4fLUv
Ew+SC+EgqAxVtW6k9dcQpnMJRL1dxqF/mOdZbPw8Py5cpWsFFDVufNbn5X25nSWVdTUguYo2O1PX
RE9vYhLb9011bINofsyW4uijzxjZ/DAL/7UDgOg7Ot/ReCw3I+AkzB1ATIqI7hNC4pcgrR6Mnkip
fz+QpL1XXIHq/ID+vgum0v5NhxKYHVKQiTvarzO3RIBU+Y2UKIvfKbj2wu5/RvW0G9zqF+S1lPO4
/dJ7Rh6XCS4KO3IArjpj/TT6TCRQEXYJ1QNbirdgyoX0a2E+ecR+6RySgU9D1WVbhjGQb9IvtgHa
wxq3TrHBS3k/MsxjTstvIGwMdMF0sVWPKaq1twFQmHjoiK063NNwfDdARaAUH76HksKyinvcfNyx
vmTT3g1xn2G+XHLMjp0z3xzCwOxmiUuFdWJvVUEWQ5bHRGViZychob0x2RcjHI4RptRaEIZkf2d+
RkxQXj/wGpfd+1SWxnH07OLZcliGdNvQHTS0OCIJYcjhheSmz+c1bTZTmn65MHhYMz6n3C6umdH8
rbW99hyO5GGpsPJkEayACcOlgGILOKOCTMJRb80exdhNtFakhSjXAUSwc6gfDJ01nBs1NESaYgjv
vRpFE23vfMMDK3gHN9MSEH6EWhC27OwhwgTHUsKPrMrR3sk2t1g4uTs+0QCGBz6oA7u8xHiwG8Xq
anC3aWGOJxNwqZfhbqoeU6myQ3e/zRIjd9cyyDoQff1LSS8KJvCLwwo/xudds/B1d//oa6Z4LiIm
6gFq84NeOC4MRlXsFkh3uhuAN91xRm7ViQdnfuRplJ8NEbx/SzBVAFnWy2wrLj+ctrLY5mIIoqmD
j9viktJ3JujNKRXWxvAnH7wKOXV2H5tp+u3V/omypnkrChOnfjV760B5L56ArNm3HraJXjMdtNHT
FFn6UHYDZ1ZHJaik3V9+7CcHIHDdpPZGIJmuHY/+kqbzGI4mVJT5buHIEvOntIoC+ArVinYtIT86
imsna/wHezSPuQZvAXN232HihrPdLDsjS/rYDoiWsYJjD+501bNtVa/hlD9HKnUPaQpiyZ0YQHxz
qndm1LoUY3lXJYKRQPa6Ma+ACfXR65w/1Js08Ak8UJpg86II90RuDlxukT+vi9qgzbHkCZczqVDI
FSjOyaS7yeowYEx4HEXnXbJyqqGkJQ8zXNMwaL3PubvYSxaenRodqS5In3jF8rs0oGXU5sj1BKjq
MOZ5wszd/vk2wycq/Go6Et0rtCoQehQT7k1+SKA5iwDZrzee/eopNf+996xoTkyY49yJaoAvBq78
QS42ut+gqosTto+QHxAbW+qCixZ7asmnGXjVTCx9HC7tDAU4tZpndFt7beV+sGGaepVFn+9ZN+Me
yD06BUf/w+264dSnZCTGwM23A9wHqIWU5Ohe4HgIFauPwT+DKqPPqMaTVLSnZBpNNtsRu/0ozW6a
lQRWXfwhTWuti973NriKx1iY1hkkontJsEVD6Jhd/aKrrDt4FPLtkJW89bf0WKT9sjLko10qVHpD
lztXFu9UBJXnwjfepoT9S4jn85SW3YPI7+bFyNjYDtvTZrbS4xw9d0ERnL6/VIbLNSfq5woIKs5N
90/GGRXjMO651Ww0n7q4MiW3Zwq21I8yD/CdZtvGyog3NGV069zopeKDcEpFtPVFdP9Ul4hxCsDj
tszkA0448WDTPBElZsU9fmuGyK4GIZsgqv720QRgvVt4kInu4pS1eWLJIg96GRhI2kwePTz/Vmmc
e3q/XnNVlE/Dly36fZO35StPZ+vc6AxiZL93DaLNJs562pGoSMAGqi+RRcp6KcVeCUrVJjEs+29t
wRqeOaIYsTl3OVgmHIYZ+w8zHPLY/K0yIzv1E0fQ0jFeGsnv7JEWLGlFF12XB6OlkrE3hv5IAO4n
3RYhaKmBT1TYF3BuUHlzZUOptrBFNCom44CGldnOurT7NYJNHuuCyjLwcUmMQwS7kK7Rlmq4+5NP
oRmHEX9jJP2LKRyS81ZGS5kTPDekjh2JV68NrWsNng3CMQ6aqRPPDdVUzXxvC+KsdupaL4SIjFBo
5a089Ua2b5VtPmRN+8ZL0NHtyAiuHevRyfjxGzaUa8zt9a4PC3890me6cZiI93h0h2OIwpKpFsue
D7CpMr6MGep2A2pjF7RDs+vyN5nWKs4SArGy8SeE1fySNGW2TqtJnquQyppEjfV1KL9Iv2/y0K4/
C+6mKwf7Comf9NKV914x2yl2nlVwN/Jz6BqKEIcxW867NyEOU0dXtlVCVta4OZ3srgIS4DpwrQQc
vrUhfw9fSU3NY6L+Nizlt1PG6QLJR4MQAyGgygIKf/M+mJ04tkTGsOaZ2GjyZcIj28jL2HT2dvI4
P9i0782TdyF05F38qPxVp311aENNDYpcXqKK1Qdy3XAl4xuaCdC8YXjhmRNBN6sDcvfbRMBVMkhp
xlP0jO5dvhjG30rLds/OcFq796PO3JVnhTJyqe6o9DDNudoo/jz7pfNQkDOmCyCor5V4/ec39sR1
gSV7beQY9sDsBSfDwbBqNDN4b9flReZwdsvtmYvESqezIz0JQVQD5R+WIP4OXNgzE5QtOFGyKmr3
oYm9sfDDcz+xsrJToz3PuvhB6p6fyzIfWxZWIht9Cq57Yx101oASZcffJ0V+BFy/ILgDIXl/C+73
oScx2PrB3r5H3QNTU9KUI96pQj16KSfOlNagzFIP/AuY0EO9q2a72lKvq7Z4fvctb9aamcba4A4F
8rz0n0tdTDs1YuHoU8uHZlh+pPf7SUD9Ca1LxhNtYgX+dK1ifIzGhjEyiGG2bDlUP1HlMl/YGxj7
flYZaw7Wjh2ImniO8Oy5HYi9+8TaMBZjiSlW3cjDAbErXBnkL1YNhcjuJNoTGBXEJ57DPYXHdhY0
2yIRp94DuiM6bHPTRN6MnwlPopz24YgglyrrbWo5lvXzLwTMEuKKznbJXIdrqxuClZtj53ds6Zy7
2Tp15lI8cE7uOArkHvQrj11EAxS0qVMEV+lZNwT9CTM9GmvsBbO+uYVbPKXcslKtMbUE+mUWHn/C
zEN8ZdZ66u7jWW5tk8U+Iy4QNCoMViStDjfJAJewI0Kjrcy+BQ4/KRbe2qUVAzAABLew++M7pXsw
mIuvzQz9MXc3oID9nw4ZxeDePjA6khvTGJ6s+80TXuAYm7xvdC2th077DH/0r4PbHmK6oNDv6tOE
m48UbQYokmDQCgd1dGaJdWxT+CETesbaV0i9Qhby2GG3YKfpX7tQ5puFA9d58O0fif9TpdAYebNe
8zmEqZgP9PA6I+4CX3HuBIyzy1z7dXLaL9fu52sS7u06AirtcQDqkoj5w6+fl4xAshr2jTd2H3Zg
bOc6f6ntudkaoy8fl7Y+uH2xbmHWgcdhM1fe4/wd3KFYWpp3jyoUHji2dbXd4hTo20idw0a3VcQN
stIPbQYoPfHnDy90+CEBiNutExuclM6V+wWXsN6nY7phKdHz2ISUxAYzhYrtZycJCxyYQJm81Znc
hhnpkcaCgt/c6UcwGVBDqNjDueCmGwij3b6B6wpf4TTqaX68pZiVTp4LgaN4Y3TqodvTuumVAxUt
/gK4wmFVQvXHgZ7wV6zS6hS5aj5pNkVKeM5xnMv+MmBY2Ufh8kXNbfMPJ+n7V63X0TZSWm9pP3TQ
aNrlmLp8+f6VWgBDKUOjJVXiEhgI2z5BW+nhExisRK9tG9sYKCSc02P7PBMfYpPM29xM9zbQIgKM
GDTkFcrFuukhHWhfJMYOqdOlfDNTl4H1/Xe8rGG9+rIUvzBiPfRu4n+AAGUktD46FYzPTpV3p2Cm
kFgCOel8Izg55T1UABZoLdrlYk9yfnKKn9gSvRdJR6arowmD2Wiu61PbiXFjtTa0Jfm3zev3jMl/
z/oBVRf3Og/lJdgx2x5ZmTF/1fkxT9W7a9bc5jLoMVF4J07UEJbv/giVwiZPwLdfFncGaZ/C74nm
BiEzDLt9mE23LCqoPsy4UyJDfcKzXhd49Va4Kf5a0oMw6PExHkz/7leR1Ga4b7WlnrHnUc5TtL+K
fKlpsKbC3faso7d4FzcJgVlI0ruRO27og+VgGE6ngXXRKUrqczdC6507Yrxuy9TtyJG4RkR7nee8
puTej4xJ/kay5UY95ekgKfT7xyI72Ne8084uvxuXGyMEupvTb12NtVh35Oi2+LvDnahRT/LZMdbA
6dgld7eR1vNtGnKXaMyE4DnbqXXRaLkuRzpxhEIwHyILWXGWCbH0stgKOJis9lrvKc/9Cn+qdygu
eCCTV0f0LOO5268jH0dKHlRoo43+xBrex6Z3hMThQ1XlUePYxjYXpv0aVsEfsDfxzHNzX7N5qUfR
43oPc1KXaLqL5/Ec0C01nOwXZywITYbw3E+xM5tmbNRfBF3a/dTmDxmC7IpkCRA24W+FP+/LsQh+
zbFohy083PG5tYeHMIP/NnhGBZ8c/ROwxL1lYXI2WRlZTNq29dBP8kLHxoLl671GUlsRJwq4v8B5
truALtKEU16AaUJHTb+No0qSe4FpulNpRIV6UFcX1Yy/VGGhSyblwdHBa2/dQflBSYGyCybUlfW8
lZ2HoMq6kkkaQHoYWRcOKE9DYg3Hjvo2ujmvdivqR+nZOyef04sIrUc9ZsB1zIp2z7bWRxjPa2k2
Jvsw9k+c/+AgefPVcGHEDot4/s4TSNe6YfBsD1IyF7lu8VIM7RQvjf8m3YC+3i7QpFSM397Mk6IG
CLc1dBQRt5mJ6bF1okPccs7wxT7ToZenfNJ3A6n3T/D5/xNR/gsiiu1YFvyS/3d/2fXP/D+OGIn/
6P+diPLvX/uXiBI4/yGL7tPlRF3Gv2Vk/xJRAgAn9JbBFHH/7Tb7t8DMtf7j+FZAjMCLILIR1vxf
UBQn/E/EdzNN/h/TpX3M/29BUQCp/B/xPjyxpkcbLGQUytCY+//v3CxIjQZx0Bti6N7rfwJVkhQA
H5lsXQzDTMiQfWIzOBTa1tnNoJNiY5ALPQok4RH1/pZG8nlMexNaflGeG0D83Mq4C5YDIqIKRQSc
ty12QhFiCUf/p1vjJExy84o1yNsRgXKOKFUHyxSQtSK/2zvvBUmlUyQQcFuSD3wZgYVLJBgXdiUW
G9SiKHf0S/+ZWMXXQATtSbg0orgiuLJUnM94Ut7slm3KbET9qRJTshGCxrCKLoxdNgOsprqMpaaU
13CqbhzLLvS2iz3dWeKQwvglnfRGP4Kx5f5Dk7vSf/MGKhoeg35Mud/gNgBLepSu6FFyErFPVQ3u
OUpuY+P+MubiJ45lnEJmOLFYLDFokCCT1cSUzEd01OUxKIF7giwv1pehpl6Hc9ylGGiOECbtQCEP
XYhebb3TcJEPg9vcisUKdj19DVuPKGji9gtrpILdXDq/6nGoY7azYTI3e0Yyh2c4ddppnTds8vW0
blvzSFDyPb1n1DBM3JgMkXCDW9sXmkY0aM0kd449hsUmy/d+N9Ae5BIOyq0INX+RW/YzN1RitqLz
vfBi9Hjo3nekgym3mWZ2Jni9bXgRN8PkUtKTQv1Hm/7p5g1nSKfBnQEKanb5RS8LJlYJMqESINlJ
WgSq3gUd37xKylPl+B8Sv+geU0g7y/a5ZT5fGfWEG2CYOKOmHDFqkwf+/W/MPqNokbASJMWIOM6K
f1WrlqSjJx6l1LFp83IMEUL3PRnFaEot5PBmGlDr+uyAowpHBOLAhsaVeBmXtyYjyuvRnRMWTPmL
DoYXCZJzzpOLtQQ++Qt5nmeL4h9tzxvtgXJ1LOpBWJgfEZe27G8aWth5eaf6lQ6W52gY/F2hO2p1
qMkOI7DpkyW3y8xHo+OioyTzDF83p8EIimhPwQ9Oumx5sxWXGqr+nmuYdtjKph8FAN19E1sXcpsi
/TlUmBQqglgY1csOC6tuLHLIAUBxHlHhJhiHtc9c8UB73nuzPLSQmE5Vn3MWkdXV8ZBPPRHARoMd
VEboMMQbuean+cv337vCml5G4we2lOL+pi5HdzR4U1kjFEMRnmk+5hy6ZO+jKIyjMy+cunTqH1xO
2Nvabgnk0uzL03VHyYy/Rw5uYtXyFvg9NovWGl5SLoVzmJg058hwZ0EBfLITJsrBoqaslrSSjvY+
sZOJxzP746CWy6WqEMsy39wMg9HtkwEfCcYBKy/Baiets0dxwU/HxVMj3U5qbdgW1RJ1dzYopMim
DBuCgzim64GqPVbxXRvFDrY8P7R/Mj0+DQTxODNUL3pe0jP/FLS7R1r+xnUXNuIldAi56QF1jeq5
LZWn7Q5fWbXBh/vHb5NoQx8qFwvBUCLos8cumSqlJOA0qOZblQJfzBUiDhRGsaZtgdsiS7bWoqS2
c7snFcAtVM0Mua6uYHCzw6t18btNy+KeRLqVAug+7iu5Xkze3mKYzRXvwrgJROmthoYoJUajiW1/
7P7F6plzeuZ9DqMl1soCsTdYKy+PQCBIQf1jkJXozNNLVbHY5SRNge3gOihp4ZtBC+N2Ca3lqby3
NRh/SrN8JdqGcwLfg1NPUAEEWckm2Kc90nPbxF3SeCfbNDiA5V+GAjdF5xAWks4++AJLuN2WX4Ng
wpzTHWZuZ2MGxsQFDdjC6/gADTDmW9nTyp4lfE4VLUPeGO7KnPzPENRb//6HQOiR7yaHnC413B74
9vuSg39IZfLGmyltK0iTrZqftkM2Ps1G1ui6JyaV1rdwRPTHrXSOHC6Fpt0aB9zNlOflboi/ph8v
pRVdw5pTEGUpxcZt2XSj67HUzWdohq0QtEqlf6g3iUdOjvRS/E6z6ZJ2PUxgw5w2hsXuN9SSJW6t
N7Ofj4zqlCNMroGFitoD12B12rTptTRh6PmN5+38PPybB4bNhtye9sx+H6Iz/TOqib2ragQq5STm
lcrjvePWYksMgIwHcx91J2BHRwc2cG3L/tGmFlE0lRGnQ/dUBm73ENCIfm6q9C5UE1JCa9mwg3pS
I7ZcNArjHKZADa0BbRgiKkaXAaawgSKcGgm+QH2NnKI/kd/Gap2Hv5UBP5WA60XLTO370f5LLgKi
fs0P0WC3XNl5Ly69oFNuKbk1ST6ejQ2twctzZ9uH40m0WEbTSO9KgD9cBoy00lwr8Ij11JRs17lR
49qGliWurlaS8iP+nO651wVHw6AHKmv9a4ZYu3IUcPQk++Jpz+nv/u1g2r+o4XMygZ1O7GpX4XT3
7Jh9uRuJCq6Dlq3Owk6Rneuo04H+I5cfOM9eSQpkOzZGkHBMjNTfH0bWr6upk/ZmoMRLIU0AYUm3
HV6n2J0UZX+K4VtZH5WdRjTMRFci/ppU95stSBrMkYmTIKU4cOBWY/JtuYqhvObqOjbmElt+8gtF
26StJaT7hi57dGhiewQV44jXE2mooDuBPZQEfsaW4yVQwd71cSaTQZJrN/I+Fzu88RiaNo10Zhyt
tLiNI61aIeI5jo1p2pS9ASG1me1tKKy/PJhdi3RLgbscH+B4rQsr1oK8RC6lvUKK/3AcyYXB3bZM
urOwSg4f4TCtF2191Un5o8X5dmaf//0oc7JG4ihXsDgYkLyZZinF0zywYCUEpr3HlJscrQzBbpaU
c2r21qxCcT5+iNzs6R5S1g7uxo0O1Cvr8WwHXpwfjBd3TQEcLYOtARi5c390xsR6AH/6KgfpgJnz
YVgkuycLg1RmH80sW5PerphNjPut8y5q2OOW6gtqI32Xpj2sCSeehZyffQqpOoIzZ4P8NveWGcOZ
399t0tF84KGI96DN24dB4FKgriB61qH8FS54irpkerS8grBGET7XzUsrtbHy7VycSiufT3OXraLR
O7c8m2uejc/N4oA5K2UUD2ZFlQHIJSJ0cCuD/LFzexia5cIdNWWvQQ267SfzbbirXmXv/C4wTb+U
7VkrYb6MkDtFOt2+v8wdplrFamkOxHRzFd5nHrhTTC1XtfVNe9mlS4JlfSharJvYpu42ael2DXgk
HvQYLzet71ncAxGYwT2x8e+k9z/ZO5PlxtE0y75KW+8RhnlY9AYjB5EUJVIStYFJcgnzPOPp69Cj
Ijsyq63Tal8bpbtHyl0kAfzfcO+5jDdFDm0tvHAkVkeSjkQ/GuPGi7XZuIiRbGyzezdqpkwIkL8Z
WyWUNQYG602fNcuTykXAOzWhQ8os/F2FdhG1RbuEWeaLpdSd//wjK0bVPpHyvjBc10AdXrKIm6PD
WbGpYmZY3dTIwd1b6Sk5G3GkOfNVErh9JeAHvsYKlTpc/dKWGA/rxIcrE6JRN19dbUFRnuXyUIp1
aEe1nhytQt4hNU1HY33IoIZB2+F2zRJnEnFdRER0jkh3SsQYRrViflhN+6ExY/NJkkjogU9wRRuC
wV1BP6DUkj8jWV2M7GQME1uVVWDW2qYObo5o02mEAq1Tf1FIH7CarnvRZ/Z9bbbVS4tExAGt/DrU
oRuWyUseLURJyBO+NaGJNxxxuHYnqMhJJb1OYmurxL2QX04HEA7Vm46CAy0LR0k8ypteDiB9sCCC
y5YOTVBZ+7JoiF+TrK1klVfg9shbiKWK6hh7CrpKnXdIolwAySEPRxqOcxkNPrZfDj1WiO7AYWff
sc5gmcBXDIYfJybSZnW+x2cYlwJNlT8lyIvXHn2NVkR+myC/ZIj7yeZzdDEYkVaqgHnKdXU/cN/0
JXTaqFxJtYWTj9W+kYg3Xdf0LWFgQdoZwXo8WBluJeTGz7rpLPPQuymOH1ucx1/gO/S1OFOLGPbI
xcxe8EFTLrrGPNow8MP39wplFOqHVjYuZWE1p2YtA7jenxTnPUs6CynNPOwya/rsslo587hBKqIT
p8IihxUOc2F0bO0D3dQs6bgGFFnZjAKSr4J9uWVkP0U8dbjYuAX0JnuGjRbI2rLF8dvYJhw8kmvM
b03n3hDpJotuRpfQwDcWiKUrpvOciMVmlrl1ictKYgVDzlukqQe0WPjgdL1ye/KWGViubksV52pl
+sxS842oTSgyWaZ7I4NRhYm1HY7RoVzJ6AnH/DnEzi204bsJ78xN5u55LMOWcXb/K+LcXSfDRMta
1s5oyG9mQ4OKry8Cf0D0VxfHGZmGxvtSj3SxEKDuaSmrp6nRIxKpwbUwWEPnz5B8s0ByRIJPQXIy
ry66qLMbOQVLxMovmgRji9cPva7y1FCbcAzKJPuZ1LJR8kOapi9364gaPCR8LcfJEf8yjEkL+hwJ
ZG7K8wZN37gx+InhN3F0h4Qw2gU4OxuWEm0ahnhPqwzDmyzsR9YQXrPIvAeIttt51Qw6qMnatzO4
gAHKGUCn5TKuZhCKCrnoyK034VgwqbXqvRXVD7pU9KepUm936qSexDJ6jcrYZFV0YuUgbLuuP4Qi
c1NdR9mtgoVyegsz3LTqp2am6WPE+kF58IU9DxQH/YOlb8ilWDfGWu9Fo7tEGYogSjiQjyoB0mh5
eifSJG55VXhBTQ6TgJvLnhseF4kcc+IXBcdci4YJJKiXZhIPyS6XXSFCTFTWScbcvBg8nTQrJzV6
A2qVfCDKMnvQ2k/dGPq9Gg8HpTF3MJApG2Q9PrKznjyqQ8bXCc8HvEXmdpiG2WW0hNwxpKQ22dpX
jEnhChx0oTnEnEdbrkgiswEbhYKhuKBESY8kFapkj4sOsuYeHawrEQmNS4H1Xab1J+i8bMsDWEce
iZIkHu8RNX0i43Mn3a4g1ZB0JwKsUki0Q7kpmrvURiPLhlHzVizLoOr0NhhJQNNpZFC+czOt4o3I
DGs3W1VlaxMuVziCsFFJjPDUu1eqVLtHfHuS07T5DUoom7LKEdqq8vXIlc0n0hH1jYrGxcsR69ns
3YEgxmSMVZA9R9zF5HpTZ7Nw3s0s+xoyNxaWW8SzOlRhksiYMGLq3rrJOPUuIT6I4DorWK04ok5B
pVZ10oEYZel87HDY0Li+cHL9jLDQwN5Y50bRcxtxFooWbu4wGhhRTcypZrNkyG3BRSXoAaOW+owt
AzWLSkm+ijFB9TPYRlEMhn4OJIkJGvwPCob1W5VRRiV68h5SgJdCaQWUIx8jCwYEahzs57QK37UR
tbuJjpNAKpoJrTN5aqzq10gfPqREyCo6Um8x/lQl0ndlcxbItqVEM6s59xSwWhBrZI/Wz6sKFHvj
cCKx6Llvq72ez/jSKIUIB+x6dCHa44pmD98A0LG4SV+S7h7hRmmAGCcLd1oGqKYy3ldDbG/ZqVRF
zQmrlrQMfej9VfiKe8ZSXfQuKfwFFnV+UAqVK7FR8SxlfTRKFukjS/Z1pHvVZZ3mIEpXEuxK2pL7
hrGF01fOWBTpKDtHWimaFGBr0ywIXpSnn2tMyyyLjGKWKt2XOgbIYgBLwHyNMVodXhZtVZ0lIRLi
3sWliE/gFx1DDrNgjZbB1choVnmff7cSZhfyt1Ixxs21b0U2CEg7vSmad/F6xkZjgdZgGXzXxtz9
vwXpMnaUkt1JNdEGKran+l73A53gKmpCsJON5oc9ty86CeU+Q0PTq9gFo5qCxIgN20tW0hz9XtdM
aLoLzLMoHD9TYaS9n8SdGtMjlzIcXrPYGvmzIGlv7YLqnNgvyymbnFkYVK/7qHIZ29iZxQh0bqE/
W30mEGswynaUN9ImUpvLYhoR68biMVwQHecx2xmWGbWb1OEpp3E6jBVIsyiMvqZ8IBujy5/VYcn3
cpqee316GMZYfmg7+CI9jTcGaC63EmyhY2Xx8lQoyetA2iWj9QUZRr3vktncV/qAUqdqJh8F5y4M
a6hwBdYYEDEgSknw5BrpUqsksrQktkHS9r/H8v+zwfi3GwzR+rcbjM0HcvE4ab//eYnx+zv/WmKI
f+iSZEo6EF4ZnuRfCwyZBYapU9gCKdP/hLf/tcLQ/lBEXdIsyIGSqmoKaPm/uO7yH0B/DdNSFEPS
TFlU/jsrDO2fgasaA0uDvwkuoXmnj4u/oZJ/Yx+roD2jhmzoDQGfxLPqB6WIPXjowrV5yDeGDuCY
Dd8OUXHVuMOl/1C/okv/QmOKZmxhNregC3UM4bUn/CgMJN2WmMVZjkY4s7hB+IxQv0RVd+Vpi2eo
Dp/yAD6xX34ojCHwDKd2EbrxVfrV7C3X2Fqulv47ZOc/g5L/8zVaJm+bphj8z51M/LfX2IaoAGSI
zSSOGy+DRKc1rEFjKo/ppH4N7fBzd4DbdZbctER6+ttK6/FPhOrf2e4kyP/Liuj+Dqt8UhBURENE
Af3P/3pVhHOTRgpCiKs17cWf6qk9qbEjvvd+8UMsI6v54cd4Vp+q0FX3MZPwZ8E3D9Yzhdt6Ylmg
niXyER+anfxRHNdtdiYpsjuiI5/OQ+0glD0uHwgWFrJ0n400YNpcbeav6gU2/CPtrPkdabruCdb6
kn1nk6c/qjcmcQgAGRPwPQfSb+gWbIy9w3tzLa7wWVFFU3YUBnJJl8MR2AjVG5VtxObhoXiYfPSK
MNc2d69V45YEcmQ2dvvn5ogql+T3wNwpbvFeXTGxxV/phZfjz6/lzxoITyvAiUO40Qc7Y8b/AXeX
p+Ip9SBhpN/LpnBR+C4epVVW2z/yvmETbEV2KmwJd+o+6S+REGD5+2TwPqsuy513jr9C9toro80c
857sYeCILpRD1pXVUp6el8eVMTQmMac1L9U5+6Y5QOsqHKqLFqxPJlKX12K6IFav6JAKO3pY3soP
BFgZtipb+0kbB2kYrlRpl92LGofzYTRpPXlDXCzMCoUhuZjL20g1oRxWTibqglI8q6IPFME4t+/T
Xv+sHsNTXx3l54nRK7VVtSGkK+4d6wl2+xGU1THaAfKjqdiPaItdHfEIY+YP2P4mNA87Pleu8pN6
kS/ThsI4QK772aceflTqtVR3qRveZJzY1WNy6eMDXsrFNSakjU7qMVXdrwFSJdZ80MI8IFraTfoV
HmpIaYf1rYtsyy1OZFS9xweZdou3lpBjoXQAuQLbClc7DQzUg8Q+BcvefLUYSKgIkNz8uz3nsz0f
ZXzAJ8rR0dOeoq1BvU9JRSaW7EySY11G3omUCtrBX970trxJP4Yteaon+YnNk3mNPvXj0O1pupPX
8IopM7G5tOnI2JRqtrLVj7QWW/ZlhfJAdo7q3U2um/Jz8mnbiJvd5G+Wy/OE4JnBSQ/Wo/WyNnY1
BKwPAOY7BXeHnX+PJAnYAwfyhTlPc6q2+qnLfTi4lKCwYwyCRN9QsRpntYMwYaOpDV0MlB/6BvVG
Y0uehevXu7swfeuM/AOhA0IRR8cGCuPWI2ZK/2qd5f4Cdb/0jC0DuGjljUTgGaSHZRPWG5QXkO+P
MP6GbXxgOwE4OL4q+IbJRhs9ljh3zGTkRaIt/cqvsUfQ4i1jwBbQL27mRwLp9IBeBZHKtX9f3M2y
ia8qVTLo6siJTkbvRr3NEOmjw56zwzouH8Zxu7ySDuSpjJnOND8z08cANgALlzmg4e1k2zwpwxUf
waG/xTtsf8ZteRJf6auhT9rik3RC+vb/fz7+M06ZZ7NJXAcTQkOSJI457V8g9nCiTG3S5WbTkbtY
WmsgF8armXT/Bo78Xx7C93/mLgewRA47Wf8XajPLrmUQQ1hvmjRd7v8EWLTtEs3fa0dsKHFsjrg2
HPH/UDP8Px79svxfT1cT7K8IlFxXDROxAMf4308eJWqg2Vldt5GE4pU5beihMIb4MkdsUIB6v2PG
xhGX+2H9kkaW6krmR6VMTHz1jkmEwGCxXi4VUWgbjObcanm1+gMzlB4D60M2zKc5ElCtmW3nSwpe
o0RMVM+cZQSZmJj9dSUTKyNHt2do4efs6TBh7On20xMz1uZBndhIKSlWGt0P78M3uWYzrRvJHVo2
WNC3YfwB8HrqiyL0ucoNIVo2MkHpgGuv/b3jibROPlh5ub/jchnAGAJjiKjeWn33wCo3CZb7BIIl
5c0aq22kndglIc7UvoZocppyyJmm35WRwz2R0a8a0nCLTAoUEb7qfeOkZ2ltq2UbQDoanKltndpi
CcrYj3ujHB8TlgAuHzvrDhqK0up8pNnCrhILZO+x9SrXDLFbayX3s01+hrbPjvLUYoyrxOcMkPeB
WSYKjXuyCxI8rKoauGNz2WCLOut5kjniUvjsjyi3NRYsQmX+QMaQsFqkKARdLjmGpvk9mTGSkHEL
qxqokGx88rJ8Qc6AJKeiceg7A/UVefHkmXPwGeppaZUlQATxOVmzCiDVg5lb2OFg5JtxlAUWe1oH
nIFYpyl9VCrhy5L5yUptvWjyBxNC3a7M4ldLss1Gq3XOs1U+pWi8YkGDHMqg2pcT/WVIwHCpWNSn
EFN6rlMkjB01Wquu9qrrz9oaPYs1LuQM5oAZ362gjxLm71l7WmtBYZm1vM56/VLP+Qc5OCLzJVau
T3NcPqdhRCBL9ys1AfisXMCrOmTsw1/vv1YnT5oSnMyJcB8+K240E3WpiQIvMYNYyZFQWoOnrbri
oO/BoMbUpkghFuBnPsYwWhMZ9gl4FrY1fNImml3UjYGQg6Rpkb6lI0NGJWNR1MKhKOvCEU2sCPgh
GSPO3wuXuijkl7mGNQpWFLQl9HwruxOGAyEb6PiiAZ/8oD+KBqYtJDF5fxz5BBa64Jx3J1/JQajd
uo78YXpmu4yeLObnQIwy5C7K6qAUB/f+mYmh4M/5NxJ93wD7ocSaCxOK2D8kaGazUR91qBCFZtmM
09leIjLGQmWyL9Mgok8zPXq7HUgIRUYCxobBBLL3VrQzCq9S+07jj3V+prV3lXm8mt3E/hV4pSH6
KnneRrZi2WdESYk2zom+L4xW3yuYVgNURqcl1lJmQaHBEgu+l623g/IQku842ITUrYqbVsu01Xrw
HXatjS76h2Yr6+WySQu8QdCxWTZI87AvmxZPQRQGpMpA9cYX5KBUlnZRt0o77DgwTxUT3c0oR5tl
HHfS0KnswebQqevSA1af7BaG9UYnyLvfX/R7emmetNRsstXHQdObj2GPJ6QUNCYMUscwH6mxN8Ui
0d3qhOJH/8DcRdH6+48S87UcARqil833v/9EAzjy569G+Ys7It2vTBAdI5KQRDTq6EVEOtsxCtzS
nvHT7eJBxhMuCz5G8cR7RHSz2OJpfeomh3KREoChtNsdKjYwdhKM4Cm4eG/ydd3ItxRfs9se0EQe
pI88szEUsyKxXOtxZbPVOdlteebebx7Qgc0/bSB5TEmLB+Vo3uzqzCpWvOFpU0/xR/eAs+4wsI49
Vp9EuD4yE9SgsL3xGelv5r57jjeqi4jMQE5know6YADCk77AH6byRqH9YHjqtiwPj+IjDEeJ8hQZ
vL6jnCVTHVOIaWylMxObiE2F3d4kjKsGZju8Xi4pBIbD3F77NB/NX+a2+U7GG1JMcoGgJ6gD3zj+
sOPTXqYHIrCBgQtMTO5bYMTKbn60AuOlulDIR4+MaV+MwAjEUxKAlDA4xFgVnJWf/H1NA6Y7n+s7
KwxgLx1kOSptpj+UzQyy3X7fA3KiVfHHvYwTOIKxyQMUDklKohXC1kCXEIHjr/SXaTObvkJ1xcy2
20vqVkt5OV7bIzV2RHTkNs9SDWE3pNiGBRcIALs27/U5knsdp64z8/LA33nrvvDQt5t+LNgGIOKI
8wSPqjM3LkDdCDvna94H7AEpTo8IZ5EzKds6tds3GZWdBKDOqRaIBjaCYIHoxJOM+WHLlwPWK4J2
YW9o0P0acu6nN95jsM7LEhBm2yobmfdDf8DQK6NAQjk/emxEUf0lXnKGDMT8svrWQoyE+/azQpL9
yV9D6pNIvDiP8ZOl72Df04XoJZD+7WzdhONd1XfUtJ1+E2pv3HBZFMKWt9gg7jN6No7qL0QnYgYQ
3e7rXTticpfQwcCkuCD7wzKbEra9139pnnBeX8IT/VN3a4kwxqB4mVtE8nb0Tun7Vj7U2/EXPVnZ
Oeo34uyjfig+BsZpit2/TvjlGL46FltEmyCyagOHkTyH6lr77TPUHCx+5o07QPksaNZSF14wsmrr
nlHtNFfACKqrHbOrRqkKFVbaY6NGGhe67StWbuTSNT//jp9XHA4yCEnKbt5qb8Z7LdqXNnMQ4RlN
0FwZkC3RlpfJXz2Oj5X0xhKlhEpnPkSE9GRsDxzeRINGErOhoz1IjQeVfGfSgaKCrvikfP4OoN18
QCV+rZche4lW1oKOngX5sBc+VSIxnyJi5FZHs7CEOdDfT0vhiais58O8HdmeEhPlc+WyjRLsJmj3
Q+bPu36XHUhHoLIBf47C803EpfEQlht6Wx2JC8V2ua0+28YO6ebQXQFItHESU/2vGIOxWIFes4WN
zDNj+Ew9FcQbnXm8QbxggMJ9y4NedygGaMAmD9YP/vtTH4QFMGo3U+xutOEHo7ETTLADXCJOBE/r
oaEhB0J9sLhqaFGZC3j5OxIxgq5nQjfOdOSQjbMLsQjoxi6m5QyvsMjxCxJyvWWy/AakN9CvecAw
51agH+H42OaHxFeuJXMFz3jYV5IHfKzw5seGPJfH/Ew/c+v9dJugXDpkPMbIo3BZBhu/cFhGm+JI
lPPb+KYG5juv4Uyny2Ig3o3BuLKq5VXnhbt61raq3PmES25pmev6ZeWLx/CJnWPvkDBDCzi5tOX9
U3ciBHyvPUMj79/Ms1XZ7/GWPDwGKZQJ53D2rIFmGxbRc7r4ZoDgM9xaPtA+r3jhCO0f8RhID7MP
K+TYfuFAwZwjH1iOWyeBuFLKrWv9yUj8wBNWvSjH5ArVkK31LlJ26uKFC/nggKiAET7U/bYWH/Wz
ejCeqxfy1igwkZyWkRty1Wmb9hetAdj6PQvPN6PbrSdauiMnDKMQesTkk9xaxCdW5MXcrAZ6RWLf
nKJwa7YKW94X9Y0FSGLXqte+SUAfFC4D84j1u5V8gN84qmNhg5SEzymEYoGULjuL80OlbmUUc6yQ
mSgMPsgLUuBYZ1QPdJXSr675pKqwGrfqH9QzqmbWrTY+m7McWM9S7N5n4uAiRIetH1pWDMuD3W5j
2QU6Mz8kuJI90zo2xzbmQDoy+yaa2vxhtapsueyi1/WrOP5+zOHa3xXvTFcgOEnvRcR2x7a85bEI
ql12jpKdIn0SmpWauNIOyftE4ZXv1xbUDviFvVmDntYPPPyHBcXIHpXIIHGlCz820Qam4VXYaVLX
wswGjjzbjc+LF39Jr4Ll0hFMh/zGBEJ5k0BmMeuypVO+Xf3mLEHWoJ47R++cSzwMFOXDGv3hMJ6q
pwSe7VfvR51TvIqiY1pY39EperTNKUcZz8eIVhBXjuTl17m+RiZVuJOBmeRsqXwOFYmn3S197w0n
OxGmuZzntzB8xkWXUYBuFa7YVIaq7Q7QNuzwHSMLNKoSCsRnc63eq/BBfamTp/TRZIWrbWBH3+6F
J8qhD7xqam6P98wOO9uRb61sVg6KV2lT+wi6kXSiD3OwtAT9lvZ0ONxh523QoCX5NjWXvT+Pzaix
wegNN/NZXI/hc7kxvPA2fLPdqqkCLiNRz+hzW5cbJTqKXnE1MLw/Vmew7E81GD8n+4CW2/wo/vDO
+ir6WXbFh6ycYUl2NHUrb/u4nyYuaTt/5sxLzmhNH0cx0JJtv0u85R2HUXPlqa6gpuFvZTZ2zPbt
M7nHnCLKxnwh7oOlnnVioPSh+OI3v5G0gNRJiAi4vgDxQG1JGy+XnPAiM73ca081w5LYj/Nz8a2s
VLFe8a1hbs7Oq4VEyUeTCS/SOEZ2PeLph/RBnyC+/15Zq5/jKtKciLYava16AeaIA0r1qo4obyZY
NLYTUrWGIOVsaPH/rISAtDTqONCBY6DeSwMJDOBhoUF/K0snPLTKT9d+sQBsH3lNQH/hzIfb6Jsa
Bm4/RcJZIZWD6BSqhJ3Re23rQS6vb+lAjWur3yEfY8lakfbDHq6oZbiO48v4MP7COPRO3vE99Pyz
+aZrJGySTKXwp9P9mYNmomfeMUvWXiNkKPdTyJECY4e83y0eCqxMtoQu056O4JNueLpLNagEHxVd
ve9Huzkm3iri8PTVX7BYYN0GLQbcvXpoNgz8eLywEz/mt3KbBvHsdJ9DDZOfH61BYeYguOekOJlB
czTNvRjM3+O3eeSqFKA1XNZDfCi/rEt06g8kmqif1jZ5aR9GrgKsbS+oB5fyR1ofFw3OvUPrtaTb
kvSq1p+/DJOltz9btDJ2hGIGZro7JwVKXzOSHXVG4bbKKu/z3GjRbqWLjTVD3E9RLu2RLvEfJLE/
jAWmXrFbWq/POW2H+3/9/eX3/+/3r35/mzGh+SizDOxwNUh7a04kuHP3/3eF7GEXLo951G+mIo3P
wBdcsmtJsDIBKZNcZ/dNhzdJbCHCyLxftRJhIKt1CW4VxjXU12h4SCeaubGLbgQgj1RdM7Iz8Vh7
XTP52ayeyS36fn8UOEHYKVt2WDaqi5A4s2VC3JkfyTw89IpE2JSKSsD8FS6i15GQgetEZBhlabzk
kP09vtiblOmx1wzd9CwVyK8LNE2NzIRdtCi4exZbZEyCC0J19dx1EEOr0PyQY5WDS6jdaEEZkbeR
G7WoNGTLwLSWtwzN5bDA/TXHL0niaw0AFiE1JD+JIKKN6Iv9RktySk+OQnwo/VNDdWQqMWSQFLHx
THZqPiNEELtprw6c63W2Mkgxp32c5mcoBmBjRSk8xJ1y09WV0EKeD+mQxVu4DSo64vSprqadWRt7
g8OJwIM9EfeutCINbxoq5KkKz3kSvqsK+rdeLhnWI+rSoWDQbmtAZ/zfuSrgT7ZZtKe/fuxrMXdl
Ffo9+fSZx7KcTmShqCh6UCiTdY0LA/FnMvjxaO46I3oI6xmJWilvx4m0+KLXH8P0Ix/adhda0rda
ownWRnP2xiVNYcYmnL9YBwY1v6kmzUoIhxT8ZC3YBYpOxL7z0xqdi7LU3orhrRPIgJ3F/lYOZMRK
E6mU4aXRfiShbm0lyl/GGIUeQC4IMK31g1RgL3VIOAUhZHKCCBk6tuQ1s+pNwMZofddXgkLGTT8j
NGjE+GcNNcZIdENmlCMoHONNyCyvGdZrQ0odZFpyRrC1M/vWARvq0fS63P8xXK5RJuHMxRjKBDpH
dg9zWI97X5VwtCepDCs0ljdizXg6UVAAkJvpZCWksRZm3Po6NcLrWMZHnTOUyCqmjWP12vc0Y7+/
t0i1H9HcZlLNw3qif2eeBi+Glj83T7kOqKZdxEsvqm/lnG0GNGokfaiU9w2nzrJaLzyVY2TUET+B
8SWF3WulTbu4oCGuS0pUpeqvZUN+dKnCLTYm6xMaq5SEn0B1d1kyDnujomCuYbsZql1Z6s3Kpbd2
YOKI/APfDoKnbFoeqnEADkzLQN4KlVWTGNAqyeRoi2j7hHQU2cxCR5fFCBWlhGamQ4LeGGcgBS/w
aWmbDDCChnjL6ukznTlpzDIMFot5UNET4IuDV4YZb6WjBmL2Si4iIhuFR0pOrDWsNtRlcbISI6ws
XrPI/QY8sA7qKNF3o8QBYESXYVbjwFCCkb407UfRkQTxPHNMdSRNgYS4hHH6oakS9B3JyOAQ9Fs5
V7JA6Wr6GtmyHCTYtN2RUm67honeHRLPI9JTFvLr2nAgo499WzTUJ9Mqz8nUXqUGBsJoLChDOgn3
c/9kTR0KOnG6opWE3yvrdDLGoiPHZ20R9k46VayTRSPa1DgYIl3wa6k6K7y1XJ0yeiCVklZr1Q5V
+/CaVmCowpxdDM/w4sFqXhSTFk0q05vRg59T0xASPryqNDIvI2iqVUdKKkNvNUsxQPwW2TMCDk9D
Z+sSNyifavaAQNhHXwdmbecGvBUL9byazc+piRUC+ulHk9O5VnFxxYRuJyOfFantrY1Ef4VX2ByJ
3wv6PvyOyRpVxuEVNnAKuRUZmJ6n5LIuLNZEdd51487EEhZjhRnq/oZDO5LqI3uNTU3GILj17tua
WdyD5BTxGxtCeagWhdlMER2cJ8JXtijKnkXLPM41MrJJZ9PWi9O2aNtfdb6zFvEjigqO03IQkJsT
HCJ0OcMmI79lgt9lbH9bLT7kFYIYdgkUPLQ4y+1DX8jQ0BoK+w54RzkyJ1VwZPQDU5FWuPeq5vSU
4DGxgY2cRehLWq4VG6Vh7TsT/btW1nPUpoWfDwsHa1ZvOriPhKPtsDShPm9JckzF/Gke+9tYp1gG
C7IVIhk9uk5NVJTjuRKEj3kcvCVWTtFY7pFOnCaywfk0hg4MBa0kHi1IxrOfd9iCVI3f6oXcbsKM
6EODnriMoo46Kjfcyiqu1TzxRzVjtXYa93kcXUVjdjvAhFmnSUEz3YX6IBxtcZSDjqcZWYYZ445R
OYIhfsnHRQ8SNRvsNd8Rwrl+rFqyl6JV2KaidC5MatC8r6/TDBdx0PvnWWGCG07GmegjanGVB7xs
4VnpMtcccvomdq2AD0g6M7SgC2sfrbsbJgBGFQGQNIM+JbckJ5HKrUKE3mgmzwKv/yVheJ5V2Vtm
ZDEnMXwH2FRc8ErGtm0St+pIfI6FYFBWCkbIqcJzqlUTP65p7A2sjkDXIN8mwlBtU9A5w5qQzUlQ
mh9C0znhsdyNqWm4+hSNfCSWG68kuivsdZyFAZCa3ME2+vKhZlaK4Iw4rKrOtqsobYrK3KppP8Aj
lch4GjIEnJWO4BG6NYoNRNuLk63YkDqRz18PV1+J6cvw4OpOmAqPC3bzrVarmOtM4uSHovIbaA5B
Osk/UzMyxkXrNl1GQdQ8E+p5s6S0Dt1w6GQQouiw4K6VGzwKz11hMtfs2204mJvcuAcQtNp5Kjhy
gURtk9k6ZrxFThIaAIYhH5DeSMhzY+d58twsUGubTnuV51pzxKy4ZaF4nfACB5pOkGpivRoisnF5
nDGXIZpMrK7YjpH+hhmfqUNKSJKkYL4tUOvhYPH5uCe/kuQ3NMaarevMBMz7zFqT86cVLGdcr89t
xgaCB7umelLNbVyo08Usq3tMn/RrIP8QIHYXMMev7VitG38M+yesuVVufGK7wCxQ6ruoWH7SKop9
U8dXG/IOVarqDTPzNQlCGiNn0PZ6tzjNzF1tNF9G03Cy6VwSeF0Lt5873cVecOcbAAqSUNhJV+TA
0cMIw9xWUUdUIeLgPE2esyIdfBY0g22ZqIIaVtkZkaw2zN48tNyZjQZKOPIlUOzKCpUBD7aDIc4A
Pq1zGHZw8hDBB0k5nkbFF0yZvTzmtGBtSxUrNejt37/6l9/OebVs44rGtck+EzZDnqTAI5tg3fzt
y+8/M+8SyUSM3qN7VM7vL83IHcADC+RQTdUWSvJNHCpl1+nll1aJnY94VXZHEZSC2EQww+KRCV8c
0ZRKNLL3hDh3HnGuJejI1ZzOLar7HejEaqsyddLy4T7Ezf/zC8yks1Aohr9agr7r0qUtbRkp906O
Ff3PL2WJ/qS/EXGCnesfXxLkBeqqNVvkswQQ3r8U8syP0yAeNTTxqZhMpmKKVj6K4SSjHtayh7zJ
1P/BHHyXPWGf/0YkiLoLscE/dAHuR//xv/78xuNH8f1//rdTleX3V598Df3fFYJ/fttfAkHpDwR9
0AgMWdEVGa3C/xUJKn8YMt2miHJNlQxLJ2D4L5Gg/AcRRBL0XkX9F86BKv5BgDoNn6JphiQD2fjv
iASRqv0XDZuiQEyQVZMceVGU/0U+ockLdJgqGTdtLm7intkDyIIHFT+WE68lar++f+uFn6xVnkyR
C/K35Z3QQ8RsqU43bDJATIg5ouMuKW9QCfXmxRxNFkllHe7H5mcecpDPlGmIHo5JxTBATLa5SKVG
mDEzIGhHDIUsfjuGM0Yz9T/YO5PmuJVrW/+VG2+OE4kEkABexJtU37GnSEoThESJ6NtE/+vfh9Kx
LR/b517fsSdUkaq+UInce6/1rf3V/FeoxYs6f4p9XI1g/m/NyHi4CgQqy/2qx/STC28ezAdfUnqE
tkHnxr0XWydAqy6pEcwamCSYL+bIOcK2AcSQ+TUxURRNZboR46fAo36Ssc3O+7GnT9jQZTTm4rmZ
o4+oUYDnkm/d4N9pFd0MTYCtmzqAsJ/UxJ9RtTlq8o4mIM6RtzmqnqOgfOyD+rPOmv0kxq0WbbfJ
A/fFtqJ7Mu1pgy4Wb6d6w0z3QSwSDtySt9lV8kFVzrlxzItE0k8Ph+ccus2bXW4rDIBWjtc70Ntk
KG7hoWyFScecFOHeT96ynhBTc+lAkc+6CYvvVp3QNfIIyONtY3lFislNkoBRF1SsbUhZgIo/RQM/
3UiQ3ZyGlmUmPWC7pCZBWiFqngPZO0AYEhKJqKBgpDGcUt62ov6yR/UF1v170HC7uKe/DDsCHEF+
joucUUIg2X5djxSDKZ2av2BnQS6PZSaNlh3LGB5VrbAxk9gzu4TJEaDD5AfCILCh1fXTDrTx3a5e
w4n3ocoWwMbovQLFZhiejN4mLLMHjUPXqUf6JNhHFItyWmGdx225GfoRRiyeUYIEMJX6tA7nYtvV
OMesSvHBz+GnVPvjKnAZBkEQ/NAWdWqWFIeS3FxAOcxjKmIRPO0gSNQmkgv3taFCBtUavlNi0MuB
E5G4DfBBpIcLPDqDG0CmyUoL9vdRjkTfbj22R+50b/Tmu2zezTQ2HqWGR5r5aBg7Qm9oeoD1gBgd
nOxZpLvGdeODP3ICQwNvaZ7r4KAxC9xjxPT8+mUJfB9rZtRv59q0GfF9VC7eKHOizcq+cN0I/xmD
02s8Z7dpzOeLOj4XzkMfN3JNjtpD3RZEu+PP2GCZplVa8DKrXZigWp1oWlDlvY/gEZns9xtVyEef
KM9V+IiyBRmV74L3WexQTAG6zP8RwLeI88dKovUtpn1miw84pUSjwXZYTszHLKLYxbV7O07px+iz
E5eSd6WR5aszHKKsBNaR8k0QryahbRyjKE9No9iQLWPjEV+7fVkx8+CzCguGYvMQvpkLvAENTM9h
it2g0c3bkCio5sc8ROzZZ3zFDL50YOf3dZVfAovDIbaeXZ+GRl+lh9CccWF/S2tmdx5Q75r3uuNZ
CDP8sCE/dsRfE5xBMtnOTM17LyLRw3P50jSkehETwfYGnlttj2xs8+DcWtTHZE7hovKSb1cLA2uj
R/sleCPuezp0fISu7T7LBoiVBzmd/ylWWIP9FREcKU4QECJWga8/xOGI0JC4RVe/sadfQpmxRbDW
4lOfLrD9b1PlstWu7ouKFSiHrrSrCQOiRZZ/M1jI1klbH/OKhYXgMp9UuXUmtUN8D/M41Oaripzf
XZOZj51nZRTCNewksnrWsmIKMzQY931QqCvVUWJPsXs7JiyWZdN8laX/IccsJakv21AJjpugBkGD
f2RfQgLzNP7KNrTu02g+NZElt1bNC/KjF61ZjlIXneg0WBdgAQyJOxAkbNaX6a29g+lXcDIg5Yc3
YuXk3k0YnEUM8RWOzZNBTNvYGjaQaVp7ZlpuRJJ+WAiv13Cpy10fObeDwSfY247GdYryuC/YbEeT
90l0zgGyKTM2Z1XfiJxBTdkx3BIQuza+W7K8kfjGgJTWeiSK/RC09npM+21v4rklrgRGju3fm9iu
bOvOyPkojKC4yCp4T6XLThAiYVQl3zvyWayBTyt13gYMTSiuyVkuq4ax8VR9q1KisQvtPPecfNfK
ivjqZUtRIsO1ZSP4WNaSUMuHCVbZZkEGUco9iab7PnbjpwZnO9V/y2Khwns3/X49ykf/0KYRkzAk
Ea3aD/YQcTRMTAPd8i624p2XE7CbAqg81pY3rq4nLGdhR8wGT7Q0NGg0XTNp8C3sdk78zeorIkHa
r+jyPiI7x+3TfS7rpdNiZt8BViJhsrAOhZJJATms27i3j4EW4AN9w6HxBN8W+N551MHeGR3m5dVu
CrqjEcbTKpDqFhMmScI0aBJsxiJAJFZHwRYJ25bN0eKJEz8EJEZvDplnZNPDbOXTai7qz3GHgL0K
ORlBMWQpH+nguorv8tw3DSen7NbQmHvmwmN/keRfxZC+NnD6TYJnYggTSxhsJcQPIIYJ2TfjF0Dj
DNZwmq1V+NXGVr/uq4szfI7aMoOc4miSUuEhNyMAhkGx2PipOuKpTADDtMXO1AA2cuqsBpGaQXLe
okJqt13F4jO4xrPuacTROLXQ+8mHHspMjd11Ny8LpFqCZnrNmVjAQ1tnPfFkFJgYurCx8iKGjs5F
Eg3hfmJAC07foq2cZwI3gYsF9Ho65MvDKJcdB9EdXJnp/2iY+z5mQTRC43me2jcy2tMTzRd7TY4c
bR37QRgEKEOz3PkdZ8rIunHactm/sW0wnOrJGHgtkX9jaVRrUHHFJqpFAedgG5ZGdLtsXeJKkgOg
UdNI83aaxdv1yPHJK+cIaAhKAexWGGrrjvQb6Nr7O7tQJLbMkCQaQ98NffAaJ/khs5k/hLd4Y1IO
JJBHOOnbzRgF93Ieok2bwBSJYOACLIq2sARWTVz88AazJl1bVbtaBF/bznG2PTV+1NFpoftWuwQK
slVKDbZZKt05dGzckpYiWJRk15r2I295cZBKIUaifvr5o55AGdMAYqxLQbYM2tTY+4ydcTi0lXlg
B/45qhVnCdTLWufXzfFwaoALbocye83EuIkMvdzboxO5X0PGNzuvqiSiggbl3FU+9/N3gQ1uU/SI
rmU1I04rszvSRCDvWeLJ8wgsh4OoT2ZBnDlw09Zb4o06s2e42HQnpxPdqcLSerr+ev3RLf8R7CZg
nyeFzNRM25NroCJQwLTWinobYYSMzjDu72w1wdpZakffo75vElPhAdFnXza0N9ud8oYFwRsD7LRv
GQOZexHT3IjSIML3W6NCS9LO3+cSn6LdIrMrludyDXCl5fPJadAx1Nf/qFMOuTZeRCVL0Ty3sMGn
bhuT3MjnibbQT4P5GGsf2FmTnqPidkpbODkSt6SazPCCSx2gJAp/KOg083FYX4I2uxgl0X3WUit7
S2Ht29aWdiqEXoPBQVE8Bc4PNRbBk57BfWi/fy/Lpr9Erugv80MWqduqhgxjLcHNPMonFX2pvFCd
SAFYxWGfHbM2ybZ1wwHjacIq2j4wzPX1IuZmtjgq+7j+FleoAbvOxTQzAyTM1XBKzAYMxXKJiYtT
4B90lVudk5Kuwijdz4Ux05jiYF0zlXtzhWJyLE3rNESpdVLCoo32t9/lGMqtKqLveTvJk4DLjE/n
epHkG4RwKXvHgMcxmkqeTCPAlpBF/jkfdLxhm0NS7ehBPc4lCZ29cW4SmyQfB67x8puE0tVQZiHX
Gj0Se3ovM2gl8oPG5++X+qF6seIg2KmydYklq+D75LBgGTyaWzkA/xKu6s+56KkNyVLcpEvAnwoW
KRJOAGxKIQkdwjmbwADOdV6on5cCu8FD3hoMiZe/Xa/S1cGp0PPJVJCJrn+BxeScVcHM122qcd1p
cWNaULOHpP9BmMO5GhcPbRMUG88R6nYI6CURnoumoB4UQZnGJQHa5YJGfYpbbdy2uXMG8UKegIV0
pHYJWTR04YP/Ivbq+qszR7d44phUAwJbV4OQz1mcmBc9I1EZ+gyjjplXu8z3wg2q/OFLRS6sOzKT
TR2ZArIYP+fQM1+qzne2WcEGIS2chZwSra1uYWq56vmX/sI/8R2Y/+h3s2xleZZSHCwYBf/gOMt8
Q8428K9Dm2t4dgFS5OgjThepf+E9dw27GktQlvSIae2Ys9f/5vFtGrFSeWTLiD90C/zJlpPfVgiI
3fGTMyP0cdlMUghacfqdzb7U0Mg6hTuWqI8/f+x/8HngyVeuMpVkXMgk4w8PzebfsEmJIup1ok5c
CkYCfp/HbGLybwMascVBRDpcXx/1PwbZ/6b35XmLMfVf9742P7Kvw9e/t8b+vM1fGl/Ob8LGf2oq
5bCQYY/9W+PLoSfmcgJVvvm7b/b3vpfl/8axTVPMt2w6Y9bSLfvdHAvf0wbDxFdbAde2KFf+nb6X
7eL2rX56Oo/f/9//cRa85+LctQWLEQ069YfDKU36KCETtz70BKBtWBJPs9nXdMy908BW+UTynUbb
yabaWtl+XJ2MJZc0rouD2Q/jhkSxltgkwICOmYdrRuIYDWwyHIkb2Uypiw4xQYe4Ey5zmUq34ZnJ
NkbIsqda6yUmTdmedd6sszS6dBqpjRECMCHfE86+WmtF3lfsgfEmJJMCv46+Cl95e+2y8jlTfmRD
Rt/Dds6p2hQR4m9nBsMVT+UPylPMgHrZjfAS10gJtn2h3+zRuS0rXpbJ/rTLUDgRtk1y0n4cl1DL
Cd6MH7kvk0WCexoFt57VGNsS+tiW5FykYA2FAwwlFGkOYlPHeSqT7CxCqiqjQ3XYB9F8VlO4L3DJ
VLiMbhrTCbZAHRGbjkevA+7lirbeMfYi1ir8AubCfPJixqapdwkSkiFycFpYcp6hU2BfowpatREy
WTxK9dpO0MgvrBDSEcRn4DDMxNnCztJ5GgZZbUc7TZ+C0P0cI0UmoKVR1XFodbRtbPPHXOCUTNzq
1swkbkVUuYy6Qe/nE4JtHX/pSqgKhkQ1TEhImZsjPIS23aphm7PW7fIcuatqdxxDH+nAjteqaFQ0
Sft0rUuUyWe/E7J9ySV6iXlk1cV7c44Yu6BC+u4YuAVIJEdaGsmHppcPTtrh04QKsBm6qKeHVq52
d1EqSbQYho0I0w8GxJsMcVYvoCWaZX7TxZipbfUcBEhUXY0QTjfTmTP0vCOi77tZOs7KqUG1pEpV
aweIQcQDKWtEfOS2NzCK6HJI+VCgUCQ07kKEzI0Z0HONxuKpp9xmAia8ddO26xGYFriWAiMYc6XU
Cx+kl1/KKb844ltT5fdVTXlhUD2GQYDUGqrXKp3CL3SyjlPFbstg6kvvx7Ie0in9UjucHdyyfOrg
s7pekb2Q9rOmSZQTH12RA4sgVpDL6hqHTtCBiBlCAlwIu/oOvt82cNk2pwGvvEcwp5yW/KkO/0Zu
mru8lyilazqQHWM4gPcHK0Qgn5NR1XR0jvqW0Nqc7zjavvFQDgOUjNo9dJTma98YEHFTjIY5bRKT
uOS9VWS44MD+cnKZjnESPiuT4hkUbk1Nkn8AOMPOctYDAHJyJe8C2zi1IdrvrnHZgHhPKEGGO9Ug
pxNqjyDsSRlT+4jqZuf3NUrOJnohSQnXV/wBgi3Iczofg3OgDY1I1mlrGs3+ISGkh3KAjAzKSjvl
pB7duJlqthmJ7eVITlOboS4UflWudZ6w/UrdbYhdapXkaPqY5KFMxaGjU5aatOnjY/WtyZzg3rm1
mBGf0NXc0v+NdtWythkxo7kywOscmK/TMJa7UPSP0NgI+PGQlFJSI7Fl0NuedGGtTbdpMDCW1cY2
Bo3pon6op2y8WDPKdck+cVW3E5JlC0tWEVf2Pl9igM2J1anPHr0akCy1M6PUSe+ClO2627W0SiNx
5/ezjzqNvhlugyCOnggLQaIeFU+6jWpEKvkHkcDmvp3DAryd+e7GJyOnzhqeAg3ZcqKdg7aecTPh
lfdubeKHnIbbfnoAH3xuC6QsloU6oAJJAFcV1D1y2Vw6L2SqP8UgdVa9hOrrdIE6qyUNJRl78wg7
c9t7wL2WhLZVRlF9ruRMiBtPwKrbhkhU2bC3TpAHGPP3PqUmBJtgTSOhEo6HGDhJUVp7eyts28PU
xQ/uqMc98KR+EdNx3lg8XbhPwyMk/Q17yWZZ+OXiyxLmWG3LRY+YC9Ee5jI+2zHK1jRIlqlMDfeI
BAxoWRG5lP2eDFNn33mQ+3qPdXTyYyjIJL8jomSkmlv6Q7o0xatgZss/1cY5zrSzD3t5bwDbPBd9
vMQn406Jsjo/R1knaBDwcAYtRwDK823L6OQAXOjGWlSV3pLoxVuxAf6CzrP2iSctrFcfSRrSBtc/
T6SDHSxf3aCfvSLxk23UEDURtzYUmOVZNMuP66V6/ohIkDpdf6HiGA8caD+fZRERKgE7KoaSw3eZ
yoc4lgVgcL1Yx+rotS+Ov2RHKOu5FBbAqC46TGwjd40tH0YLJxkjp/5acbnaOl0vMdBGsm+gSWkT
R2zKuf/IHVrC5YTHRCZvfcZfA5XtM2Rv8Fcxy4nJvg8LG/2fD2t3qctQPxVHk04SRSG5SsZ8U490
Wf+zAf2fDF99Bnd/ugGNddvE7+1/lR//tS6JhfgWf/11Cvvz9n/ZjCpY8wxYYaH8HML+gmpxfwNm
j0tdwEq57kf/OoVdkPK+7bM9tEzPI1gBB/vfdqOeoPziP5XjSnpH/85udCHF/GEzCmzetkxHAoRR
1vLKfzWTT2aRmtE0kg/hS0CcuLo+nBkJcggCDY07oUCCHUHisWMzfzg6wuXzhGMXWtJ3yRyViFy8
cOAN8+QwDPdDdRDE1dVvpo1HJr7/5W3+JzWo9P7Zs6UCNRkc+7b0zaVS+wW6UsIcqYiN5NmONFoj
Oq9gkjDbSvqY9htA04vu8UVhr3FcEi/Eo4uTrppvJ0SmtdF+kzmSPZuuUy62Id4/Owtu4hLohqWO
BDbCGGZ4h0KjY69DerP1Q0PqS0dMDMEdd1OzJKZBsGa+fL/c3aTydbD8jWukDeObunxfrkMLHztc
wj4Pp5bjE9OEi5DT3fJQbcgewrp4KNiWPy1XWe6yrkx6r/bKq4bdclcDVjXtdVtRvdvc+1+eVM1M
dHlOyxO8PmH4TSVaJOXm6+U6MXcXMiAJBrUJKq6LbjTwITXAg1su11zW6IWYOPDQ6Y5wSMyK4m65
TpSrLe6TOuKm/DeKRaxQ3GS5asjfEkYpNT2Q9g4h4lESJVujlK+bbrvc2o79g8iDL0oDPl3uIyYh
rY7QprPxq7ltTY0STozGis2Q+zfL3cnk3PX6YFv9brkG3L6HmmvTfcVxx8MOrfiQCMhJsGRicUc6
sF3uNLdIC+6Ax7g+Lx68Bhz5l5e6PB5ToZVLSAm+yLroIb4ZK0bh13/HA5tJnXTM37rt9QVwPzau
nsCI98vbs7z25cGX14Cme1sX6W65vLyFhMHtlv/TYL98FLbps1iEdVbxYotxJZtIr2RGB12GYp+z
ge5Q54Y0ghSX+/I+kc/0zjYi5nDAeLLo+8h3W35drqzNEYend5gEPkQDoXq2hD/jAkogenRAWvl7
AFynJzkhmb/EPMZyvxpSSwwGNuXulrsgzGfttxhNOrxvPCtF5fGXm3oQNeuEaTvRgjEy2oDLy//V
y91uK3vZvPW71I7xg5jtk8Axm3Pz5RksNxsyFKmfTQv9EcmyfT3tenJMQbqWXyEXr3x89zRSMEYj
8KuAVYa4N6PNV7DhbIvTx9EInv2Q3ilY8y8p2b4ZZCd/su6DPHsZKpVsYocBosfmQJM+R3Ja3eAm
ZYNNigVTbnnTjXG3IebMxMCyH1owqUx1n9MCQA3CdiMOarYOjLgmMbwXhArkEUEHKuQLY5jRPYqN
rSYvIo27rTW0DxmQ+4pQ0A7+RUxYHYvYf5o4v+uQ/psmjmkph3PWv+7iHOjhxPGvp83fb/L7edN0
7N8QXXJesmxrkQ79zjeD/vqbtJVt0gr82aj560lTyt8kY27pO8K1bYVA6a8nTZPzqfAdmoeW+Pel
SyAQ/+6sCY7LQuXiO2AP4ZvZ9vU89ct5SCg/mxMnlGAuCA7Mpqw7GOgC8fBBpYxT4zUrmAJWQ3E2
287+5IGWRHnbEOuaV/6+N2fG02SxZkExwPbBsCNmpNitQAAJIfws0ARy2JroqX0GpmNr5tsKJfzQ
WfmqwE/0OHhGccFG8hzjbxdtfHDpcp8m2icnEWTDxlCIR3xKUleilcChaEBhFbSVBs0OFR2N5zPF
zQi8WWd+NeJfHiyCcEW1morBPaAKKLZ+r+f7eaQqFbTlNwDXU4QL3UMdklQ4ixYP38Bcgsg976bt
wNoSrV0XEYYc/VSX48FWQbWdjdYhvpWsvA78IWYBmHCMnpmUV2SfY7VPsh3HEvbaOAjp9bjpJkBY
gsJ0sO90P7yT8rkiP9zeN8CQsS0NHftd9a11plePMfPtELoPEo3PXd823iqbSmQOaf4wOW129LRL
X2yJ9S7b2HmkvbCx6Z69ai/4qCs4TCr14bBYiF2Z51bMvlD0wkBIh1QfpN9NCJ6Yuo4Ik0GDdLew
eW9IyumPiVujplH2qSzHj5JYzLuhM96MWNzrUs6PuTNO6y7V4RO5frt2yRlEZVzd9E0I9bPKbDJN
xcfAazzHERVh6yva2RkNiTHB3iSo2Op5Rk+Dh7pqI9h3pVvf54Btf/aY38f/G/4o/8mOammF/rL9
ux7ISnmQbHxBYxuc4N9vqPKZhCsj0OqpICYwFUF3cKzO2UY0t7cBcaVHx6xa1KYoi7Lki3AKwAV5
iXbYTtCmSn3X+5TkRmkuYu1yP6S9+eBCBd2AHLbuayy7fvhslpW7IqYiPLlV/xCngkyFKJloNKBg
NqH5MH6+zcy0OlY2vG6jzU8jyWghAPu918zEIdZuvLGMar70/mDyLdsKQ+vbMtf7aDLGrco416k2
e3er9KsLXvYVS8yeYIWXPuucx6jC1TMPXyR51Ztec6gyjWLMY5V3iTk9attrGZuUUCvCQT43xNbj
mRb0fNrcf/plkfsnb7gUC3vqb91f3nGAfcsiBBdRAGG0/7CFrWjzEk9fFU8uU0tA+K2Ls3jaDj3D
cYt4Aj9wXoswCu+yy5hW/TmZjPux6r+0wgAbGlfjhrxbbEhd8+50EAvcrC8OFlEBl4mWAPi7m9iM
k13iSXppy4+wRiqwoK23uhrMUzIS9Y1PZm10iXVvJuWxizTk4vHbUmKesqp/1anhHZIsvq8jmjsi
dqPN7NEggD1BzR1/klVpnnmXioshrb3XkQSRkUoFmIp4VC94Ce0RLHpdxCdV4fJPi6Ffu6TKo0+p
Pg8Cc31GGEzezcbe9i66mukClw1aOx+IdO9Vn2OhvXuFAJvGcw5g0fpeqO4yQJ86uCxuNKnifd6b
NY7UpHyZwuFiB9bGyekWt7bRLtlBq84bq12UVO4aVlJEUgtodtKJ192Cm4+jEtNSHtmnRJpHzkO3
mcDPak4OaMLW2UcSAwvEeLMvkS1VjJFBob65TvdezvEljazgUtmfcl3GT47dH9MW8G2m2T3QDttH
ZfTYQh6HcYfahNwpf4uAXRxyv9sny/69LZpLIXSzSTLjto80PmwYt2ccmZ9IB7jr7KGm+qKjM43A
EzIdDzs/8qCFx0ikaJXnHM3TGV4tO+gYJWFVYYXNUvt2aeQ003AmloMzSc9Xeu6r6VzHYmVVEluv
IutwCLujjfGADNFh3SMmAMVpeCfMG5ARTDbCs2M7izrgUPV43KcpvOl7hxzNsvreqlQiokOT3klk
I4GXvhcRJLI8a+QJaUqGXuiG42rtOelGyjm91NjKo0TA8WQxQYRQIMaZ6KPRRA1qqsxazyn6nwcr
yu37oKMFWwQOuUQQprrJqfbKd6ub6w+3wA9ed/Vp4pUhy8PRg+oTGozT3lDHTZt58L5YBJruBEP+
HRaGA18C7HhFTkPO0Xs0VHidmcseEsZG2FLC9GRpZz3IECbVDJlvIl7YD9PwEg2cHaVX3bdKv3dN
NBz+fBlAqvV3ywByZ0/6yqTyN7FlSekvCNVfdhAy7IMg7F3jMckaB/oQO2FZsG/23cTf9M58nIlC
eUhhik8jjsPGBZxGFnFkuPGRL4veitSfzmM8O4iV+HrhV3oJyYxZm5zecYKM3xlXOE9xfgoiFotu
vGiHBA2nPnmoZfZM8h0sCHgHQM2v88hqb2uveiNvK93U89iRtM6RDJcNbRANp4sfZjFF5j5CZA0J
Hg79mo/cvCA3SChaFiK1NI2tbRU/FInF5yjsvFUkwRoQ2NPjhJZgMiWpyGFxqaOx3pUNdEd7EYYN
Y5zA1pEbYnh8GXwbqYUOubDzc4NtucMiSzPPO4nMlTd1z9o/GKgAHMuZLhUPv3JaBihMwNgPVQSj
tZhaiWKgNChVZu9bwwW9Mrb5rrUIzrYgQZ3rSbz0efSlr+Jvygj9vaQoYFAXnkneoWMfmtuOtIyz
ZngTtWreIeX1tq7tSLALBUocPa+TKqmwgKEOUL7EDddTw8ZBOyx1k30zFBZ8n4kuQ+5P7Msc/Lxx
uJRFYzJs1JglLADpXjd8opLQHe1X6U07Aoxu6LvCZRlSkoDS74TCK7R8j7HhRzvbdQwKKkM/Ssjm
2C3UMxFugV3mF7Pw9ojm8guatfD++uOAc+3jz49atRyUfzt3LQctc1EoYDibpOPAoP37g3YgAMkI
5yZ41MEIlqoP/XOgKv88t1KjiJMvFZF3hjGPj73zDml7ugHybhqSwRU2za8isPZGgQLcEBm7YDnq
TSxLCWdUjpd8SNuVMT/SGU1OY6uMfdp4D4aTTZ/J+GoRe4nosYLNjdeJPHsbNEBcU0NCM0YSjxho
jcqo39C1GG/qkrXMchvi1+IxoxDtyHlRQ7DnaXxTMUHVrZPO6I7wqmrrph8fisAlPG0BJKqiQ+jS
2uLRCbKGTTQfmmrEiw/mYXZnMretuV2zE1Ro97bE2bf3ST7mNNUzQFVgxuq4M3Z//sbbf+h7LW+8
vdQ29I7xbPxEQv6yWhRzqhszCt3Hq2aXuNTxtq5YPd/sbg7uCyLj98KOsLV7zo6yeOUbEfSDuLtU
DmLtabGm5+VtEZHJVLcZWIOY4S2eyBcRIJrp65BoY7v3bw2YG1cOOvJVB36ToGcVZWeTncExKEMC
Z1gy1rLULskFGTWB01fnbLLSZ1MAYUy9z00RlUwPSQAqJJpVRSfM43T+xLhKb2YBzo5d8tGwCTb8
8/cIJcY/Hp02embTlBL/Be3MPxydROU0aHAc7L0mZ8wklXex+aBnVGxNBO2Dx3xTkk6C6skiEd08
Uq4kPV0s0z7mPUudQZLIPtVdy953HNCl52xryTPeVC7Mr4LYW3SCwKNC+vDCxx+Iq4zeWlEwC6ji
/pS28Y1bJ69lJ+xDCTop7y/CrehZVZF5xPNerDxce63K/b2v3W9TlDtQu6YZkThekdHyj5UFN8LT
8aUnNMOs6GU0Ak1/xY6RuViOLdxLoLjbLHIYw8XZiDVW4WlxhZf2CZG9xwywjFfkL3XHqQDV5aW3
SRhHbwDqnUMRv/ZG11zizgYinDLgo4W06eAXPAsTLK6VzsikNKJXNhIsJKcwjNHpxjn1lUx7oFHD
sJfjzjYEnSRtGmu/Smh21s6bGvhaDtQ623EocOB7CxOh1CFUigU1UUBbK4/SJBU89JVxMNg03Zv2
ABWcMMaN0WY5Vhc8/BFGSl2qS4lD9TGeBVJB0tTrtkbLWwYuUdAiuvhO/NZZmmVDj9jn029yHNuv
Xoo0oYWqVjuBd8jZEw5sxe+D3voOf3pa4u/axYFQ5PQiza6BqrmcgeyouMeZXF9KAW2kMu6ywfTu
mtpodh5WgS0oybnI9K0Ni7dGknxiBrsuXTKmmcCA9mQAmbjkD0WKPI0mfLFS0MZqiqcHCJ+nRpGy
FE/iNW89E2+uf0wzHCHkAoKasBH84cTWyEoLvSNZrDhjfIX78CmXeXJXQ1lFrhHtpIP7AtUaSSb5
Ppa9ddbgB/K6784Dndd1mg0/XJMAdoHGbFfFDcQU+rvPVnyKYiMiSIkcmEqTaXD91YPL7ubJO3r2
8jiN7OL4SlH2YoztPabWXsrbDjv0wm4pW41D+2RZEEujaUAj14Y+NvNQ3PDmej9nTv+yIGUx++O3
GAEO5ahJcNi1YfOHitQrTFTyaV8/OoqPZsyhvVdO5zIEngtIdN7jrFj6HTyad2REP8kIMaWsdbXN
hrHeT0HNTD0B7+ZQ3Y2W05ytBOtDHNwbefFgy6R4JkOGnKr5QcgkOsQWcIAIV+on39P2OmaKQ0od
onySWZ7bhF4krnd/dV1nraalE5/p4ciolU8i7IY7Lw2+917/SKQYYnomxOgWvdueUelKmkmzC2ig
rDlnelunQhggYW/s2eGKDd2ZhU5rZjs94MfGoRYcArTHa+xOMwt4QJt0cHcwhr2zMXvebVCX4aHL
ayaphHXywGFx53TW2VgIwLXv42EgSeqzW814qtMZCUHdb7NQwFkZpUOOzUNftA4NmRIo9FzXhzTm
cTNjTJ7z4En5y7WZSNyMgZeRua6zYxczE8IzwmHthg+9mYubwBfzJhfWJQkUkZpeQ+fDsV61MomP
mGR6UWhu4ePZOZQWAXaqc9+XSfxj2OGwJvIAnapFb7sqD4VvDWd6yfoRExC0rMl3N6glMKKwZXps
zXnd0kPY45eiGe1w5oqL7milFHSjObObj416l2X9vmCzB+YvD25lXfqkBCusYCJpiaXHl9e2RnGL
ZY++xmC8IHjpt0VQiX0zoUZyVUeZwaajLCWDaPksBNAWp+whkwdMX4MycbZoCjcxLnF0I1CK+s4P
canHHqTLq2u5JgrRq7r0kPkIDqIweY2SMF8t89hN1iE5JpHMW5WZTw2rgwta7OmB92Hj6PR9cFAi
lapN905phae4KvSdyrKrhnzdDnX+btp3nHGDr0apJ6YyfCOx3GXHtIxxNPlkNtt5eht78Yk5ZfYp
M51vNGzMm3r5ra19Epfmx7rOrFNGM/M5K1qmY6aNGiWGDGfIOy007ffIctdVk2Y71MZYM0Tu8RH6
6SPx1Fg4SspvbEpBQwJt7amH5EVaRniK9DDvxkObWOVDbHyPW0BCbdN4TPAdph7M5EncdbyNKUrv
kz1n+Z4uImnpJE/v04G6i9PAi6FztcEAoS9paDFjwv9iRZx/R40LgyF//Jz9f/bOY7l1NcvST4QK
eDMlHD1FUn6CkDmC9x5PXx90K+tmZlRFd897oiNz6GB+s/da35rXBCgA12CeiyfirHq/X0PcK/Fx
UHCUl6USv5lDvq2bExKN8riEADK7svuWlMQ8zOAYPKObIUWlsRdKUXwWaRJfxxCgCcI6L1SFguG1
mp/TgMuOxVEUdctrPQGJIrKxcHINgufMKH7MsyLdqsVbNUGVpNFhbNewzUEFjb8GUG2EYcoeKrW5
9yjpEe/Wgkf3Lzsta/qKFVCeHCB3HSuhBR3XJy9FjJ/FZA1l96aFvYUoPq4WMGSaLEWvRMLVEKkH
4yHRKmoOzTd1CvkchRXe9pjoygLPk2eh0PHVAfx+F/+ijszHbcHa6MZqZScUi3Q01egpCToBM9Y2
S7pmW88r6aXV8oNObJPTs3/a9ALI51wwIX43Icy8RBpuoL5x8JWuiJrNyYighgLTBA+TRuFUHYoM
39tK0VcVTIRpjpBKi/EvQmjGdBTLjDrj4HT1eMc0mZ1kk5gmZYDMlsO7/102z9oHgqJmx+b9vgS0
/ObZWimls3yOoeJbs1/1yVeW0HX6K/wML9kikMtAHmZEejZZsvocHMm+Xs7jkBI1gNye9q7KYhbt
5XaRlDejMLZS274Z8DNoT8JntyQWCWmXQMiLjfEsJfX7QrHYFRW0dgNMEXoIFgfNeuBmafaJ2I/n
rJrgDhVQZ2sS2tJJml/UubiETQRjraoZ09S0uaVESlvWs2S1xatJ7dyBCiziXu3brc7a/a+Z8v/L
g/9PnSXo/qwZ/vfO0q74jj+Kf1FkSH895r9aS6b6H4SnKIgn0FCIqm5Sgv2v7pJp/geVcLpHXB8a
gP31T/8wxmOn19BqiCQaSjSgTHpC/5BkGP9h8AeL/iaKDTTE5v+LJEOx1H9tL1ETlpB98HSWpqB2
x5n6rzuZXmaCWKIJ0m7gAkD3Mx1cpcAq/BIQ9LbRiVPMot4440mmKpNA2FKhG2l4Bq4U5mVHwX4G
HGJ0IpFbUugAc9CqoeKqgwBqPro2FxgOZcKv4BuphXRtkL7vhzT+qI0o8sYxImCDqvihLCkpZnlP
uCWzOK60SDy2AkC+kggPlA7trptesUWlRzFduF2V4TCPTGQmyW1pXhMibKy7pLw8AvOHhTgPx2G2
iNcr8Y4SaHjSLGoegkzScF0nnyCjasBZ3Gwt9rQiaMGad/2NhEXC4rGGG/HAHMGATHA923JFMe1A
BrsesTefNeO9FKbIm2nghFWD8UJQUd6ZsK7CkVIWK7J+kMqT1GK5KvcVFaNvYCpvCW12IxcrLGPV
z/ACUcHTWP0c+jIh0xHEjCNHmmsluUESKh5rggXow4cqh3jCbzFI2nZsQG9ao7K2TEoqXvlOHD6i
3vqTMpjXssHMkfrQTC5imMl+rS94Bsb6WUNNUWEM7jNyVQJp6s4qoY5NjzQkjqOHnJx5Vy7VT2LI
ukuk4o0yUr3e4lq+C3f8UqEXtxjZYOxsSKnr92ZE9pdcWGcrmMRr3f8k3YXiVPgyTmbpUGBJHdbj
Xz2S9f2oI6moYZpOyPXOak5rbTFu8yrunpH7Xursmia84CAljs7uwm3XylKbETWbd8JNUGCzUGb5
1mu44sOC29DSrBo1Oh7C2Mhv5QBcOCK6dRvFiYLfm+2/ZChXQn9JndQTfK5V9hWUVrZPwI/rBQZ9
aSRCtjWEdhubwlNcBK5VNMo1QhLIqctnL57D4jBgZZwKJJrtczmVOsbx+dYpg+Qo5djuAkNCX61X
R2kCYNni1xBAQm2mFs2gRmkcZUB4LizJcvsAi1gn6vcxLasXGFrzikXKwt6pIEF4AdZFUOcqdP2O
SgeYBQDuQPpNdd1s9+O2E+LntCoxf7E1D6Zw3GFB8YTMaEm90/Stbs2yLaVF7cXIpTSVzq0i9FDf
oBgm0QLj4d0Y1emxB7PE4gCTeSjPu4TFsdkLojPLAsLDsXbzsr6A8RjsqVips/mKdyPsRirxG7ZQ
wsWclsgo5tGROstHvOgvfUviC30H27D6dzkZLsmsBJRhEuTSXXUTzFCjeng1xsQ8p0lESGJCH1cb
xBUA9ycN42Q35oMTLFCogAcpbM7DTyGLMPORUGAt+ZeQpudIEWa/mJqtzPl25T5ipGFLy5aL1BvT
jgnoSmlgbUyJKoHCnsydZnWhTTiXB63XH+ZCjLa4JzWUMR2xSGul2QBdW3evyVwfkp7kiIwU295c
vorMBFff66cwIbW3mKoKVGJ37bV+TWwm+0/GQZ3FdPA0IonBK7B2W42suqHe6pPC4VK7MsChTWjN
ooAc646y3J5DSYSLPJ+7eggJFNM8MV+2qRGYTlQuqWtUDECqtiJ+yPkauuQkKDIOKx2HaDb0e4kO
3wYynIDvXzToLB3RLMy7qaDDEGJhE6AUUvior1FhzGysMxTNwMV7TaFhwdAeo4hGBRo5g6TcxMp4
0wISdMI8P4woCOQ+9vI+fRFUGY9FDK57pnNigy68ChYQuE6Zw9eUYENrqkgv7ArGCL18jETrNRon
zS0kzHYLG05/auqPsJbPQ0ycIaaTZ3OujG07aARxp9DsxviPRBP7alkFjbLFfMwHIaDE05n3Mh43
YZyPvlKGD+SH3kCcQsjWxdKVmm7cW4zjUl/UTjqhD+oXSo/mTwi6cF/K/ROkEvWqxX/Mbup8HS1h
NWq1mwj4tNmUvy55DvhSf6WEdCJv8Yao79aJ9bdq/iLtclBDIw6NjCkvnvuOTshFApFE8AP2wopw
IVmoBtc0p9KOep/Q0tRLZMWpxDPGxOrSS8ZTEUnLyZRaLN1VJPhK/VaIanxIJAH1hEUEfLl8kKRW
+YsUQektp2NiQHwN9V1m7ViKkqmhK5gLCN5KpP5qKFjz6uWiBMlyUwPGUDnFTD7ReJX6ZN42cGs2
dRuXfjxql4S2E0LEedqIGUJgigCtC9lDCQn0mCbjHo7zThZE8aJ3Af5yLYdw3NNN70lcikTqUa25
fARqkezBrD7jyxvPVqXtwopEKa2aqls+xds0NTNfBUjo6dC7zTjUTrRer6OM5DxviWvo0etvioZc
q1as/lRWIR6blNgFJSYaWtb7D73RG1oUmNRzOTnVgY4r3pR7X+uxEWVEPyVd0Hq6psw2xo3yoIjj
56JoZzGphWcFf0CvWp+DERKHVVMvMRK58rQc0GBRFg+Cpu9Jdi5Ruy3f6QBXHuoOft4EAGNXzAcG
pT1BdszjeXRA+nWfE2tyBDrkjtozVfQLmNG5qxHascQRiOGksrO4IGo1ltbIMOQCoUSVCi4tn4cq
Zy6kg6B7cikGTig9RpVF12ZmOOuqKTk11I4SnQikqcmBKCTg4KqUus+CzN+ZJFATTeWblX4yOnEb
9oburHWCaKEunuZM0PXWWqR5myrkDBWVzuqLAiP8VCbSMEqhXnTmhXDYhTbca9uEdGEhUydxmJ7Q
zjo566fDbIgPEGwpGi6Deu6GbN4Zg/xBUhIIb6M3TuGAWkhFH+RrRmrZospWNtSmY02Wi6PRtd5o
fJLksawt2n1l8z0ZfQncrXyiVv3eVcqwTVumkVBVdLezyEjpMoypDdBc9WZKdBMrgqOiuFY9Y1jV
5RmN8oHe6CROjNnVJLgkDn3CXSwppRXnBtktszvBDlKsPsudJHsyFcZNhvqveUZ+Gwg+sUE63MeI
Sb6SVM/sKHUTP+z2IRFvYrl8RWMib2RWemCW+kMip2tRPWeEr4r9SHaNX804vLBVvAl917KIaxjY
0pDydQaHYgZZYcUzGg8UflTJnEUCLFoKECX6QbxkNBSzEl48U0S/G7Q1/5lYg6knzC4UWIOUS/Js
KrV4SXKyjKx7nHbCTok7UDPS7KqAFzdLe8gTc9l3czw4y0Lq1KQhAp6fFwb6SStZKJWjZ2bEiUgA
3wshQeZfJqQqlqwCjanedU0t7zr4wGVenVNVfI/iqtwDuWIQyMnCTVQ9ng9BpJEPL4j71CjusgGg
fSpMsMQUF2nQz0G5h5lViW5FMcidcjzZglTu9awhh6gPHgHoPcbBhEVqoNuV0awmgFZtSjIxaFmb
QYwvf/2iUVba0xlo/uvn31+yxpZ27FTXKOSMRC2z2tcpgymPJQDQ4PMKFJbInVCJI8bQgXB3/XOB
MMyDBnCpe4zdzCL1/ve7/+nH/+l30wC1xGK7Tf2Dx2YNfbUqxy32vz7L7/8Lakle1tx42k69QJ9m
ffXfL4QbF+hj//tnbPSEyZkZJdC///JP3/7+z9/nDHUCkEg2y5y/Hy0IJGNB0JNJe2Ix9dfz/t9+
SikkdUSrRkCHZv4+1wCE/361vz7B71OllAg3ubLGAPz3QSwb6KWBkZp2q6ac99Ux35XKVvu9FBqA
ypvfP5TrFfD7XZvVFFYDprO//9A0DDfGepXRFcptqcNJp0sLlxQlvITTLIPT/P0SJAWxvylAYJSv
+3Wo+6cvv7+zlCkC5YXIIy+Sxe/6bCtnZrHvMd3t04xKbBfFQCkMIvZssagjL4PEIK8nFD4RQMU2
LvYW7dA9kLn8r+/+7XeoKbdiMvT+bLBuOcg1LTfVKkixyFgBUoezQVRywa/3jqylQLfFht1vVFDD
jvLSHmJ6/nIZQgxaX+fvL/P6iuUo/fPvkJ95mbHgG5Uw4wiYSvfhQnBBQH89NpUCs/g/fj8Mk+XN
pXyMVlhjbyBZE3BpESvNg6xIv0US2B8LWSiRNWEdpNwr/EUxekeRh2b7+4ar9Vj/fvdvP8oziONF
PXBFHzULT+/6DrJVpSbUbbNP5aTZ/35ncsv+9WNUQcQ1oyTGVDfXtDANvlBt2v/++NfvuO6coN/4
6e5h9pb9A42/hwQraY6uQ/VewLT7GZaGNrqBSPfSI6S708u0x0C5mz0SiRzNH2aXbu5IuKXmPSz7
l9HzOxcq+WaaXbgLc3KE3SYtu+DuD+k+P2am7Qf3xtWuoLi8IxVxu3cGUJobf9m3jr5p3Lf1xY4M
zoRZP6SN85KY9nGy091LYTgvpuDpl/mLX/QOL5htgjt23aX8RuQqpHdubD8/vgT3LqN8QNYBEgmk
VPt4xyr4ynuDOcOL+2tQ9qb5oZG2QYu5X4hiIZJnxHJA+IBTWfd8AbnPsZgVm083vmIMVosLh2XJ
fYStpfbF4ZlT0V2WnaW9khs/vU/zBYAtAXPdNpL3ZEp1gVvOngiouLeH3LXmS7086MYOreq07GAV
sMg589oBvqzQzVipY4LxOCVS4I4Kovljlm4HxPU/BRkBFmo9By4Ugl9zfOF9pMfe9HkbKlkmtECy
zejpTAo7RCLFmqNLUivSBezVfMOPlurR3VlmekRUCDZd7hL2VfjieICVjCyTk8CSQLdOJhvmL4XG
mECgFNvhrfQ+BC6/1VC8j04QEihxH3GX1ij2232ceUaBPOD3xSbMyg5noXxdVI/xA4MDr162roCn
Y6eHDuGzCjj3y8K8dlrFlPGOywKwHElerl4zPq3+dNe8m5d6ZwJIDx6YsVz+UV9KV/YZ7+QrWR5a
7dCLXTo/fZ5nO35WLjgp4RUT0r5Rb8UJ48FwivYCn3SvwjV7ZIeJ5m80P8UvEaEqx9r0o0/xIQMl
PjrDH1p/BcVcO5+fgxuj4saSz1n0QaqJFz0OpDPZ8+e2fRQ9l6Zmeyx3MS0DwbXyP1XpyHDcbOWW
2tlnkZ+SUffy9FlqvCakBQLF6wZm1okdsmJ+gi8Wixrna7HP1SmSD925eMqqo7D7IbB3U49vpGdl
107eGrQDdxojRhXY9K24ogfiHWsk2bmiEKcGsHWv/Ew/Cu98Ux4h9XNTaQLe/Z0qwS50+/twzr/J
5GuepQTDIa4Su5pdLorkWa+uVsv5qR6l3A/ra1u88fCVmievxwP5tLWhls9Zh0PGxTtN70LmVPOF
65FT1tsvy1788vlj/0qt5F3CzGrT+gIQRc4EF1K2bIsfK3Mme2npBth5ceG1k5kL0sl+OP3A67kJ
+Z+UEJE3c3GFkRMZ60tqnFnzXpCw8cyH4ym5ISJOrNHeOuDw6npFp4o9Cx4X/rKcChU19qo9ZKtC
R/SggiVI77P8Iwzs5fsPruS2QT7gWMIxCk9clDC1FQznKhJiBAzotgpocPvs9ygRJpeaT3X1aFVf
vfINati3ckg7u5JkWiD6FLYaj6eMk6PQfKJFUXkCzbwrjQfEZmBxP8AoLyRfGuet1H8owcOAppRb
Pq/xltc2Y0VdvOGOtbPyQa5O5h1DcN1BA+SMjOAFub8Bb1FZ2Q3sxWEb8RRR+f2CXrFE/E+mCgsx
h3uPWiBiCe5JcPBQbnY9CSK2+mViccEItuuXB+vdvHCG5WbLcR3sj9g2L93mHEc3zZ+/uIN1acPw
xG3CsDA227Ubitj0Mqruh3JVfDT9mc1Qnh6XnNFzhelktuEPe4BzjMGMsW9cSryGL+37L8ZVxOuc
Zx607IsfjR9c3sqxeF6lt57Mamyj8klD64NutXwX/jQU6t65VRCyzl+iV7kEaDVb+PZZeZ499a5f
jFP0OzTFvQ+jnoFe2XMR8k6m/fzabaIzx4C6G1UMf1Ffe8mBbhxcZo+Qh/CRkTM+cuJgLHK0jP6J
t6DynzXDHtyOi9ecvNkjZ3H+YvRhKIXFw+dKTabFYCvtJX+dOXADDW5sV+uoWYDt4vXY3NOCZ38W
MWsFLmLz+KjTWGcm5aoXntTOL36E95LJXfCGPSeLMo58Qc2ihm6+s0A9ku6cvL+pd+H0Zwpc8WvV
/Tu8i1lCxLkO6OvTJy9UUhh2iRtaAu584D4OQ/Xvyyu5Lxh2eSRL7MN4dzn6wpNx7Tbjq7mx3o0r
0x/n0fA5QNHH+MU3/kjuyTqLoHGjZdttCuZhJnZS2X9nQjST1kbaC0+wn1YfOJrHB8S/xDAnUOhZ
JlwBn7pcWrxXSHU2AZLzejk0G8IW9wqHi6Vkuls/si1+fXDlMV0QtosRvz4yf5lIQH3ryl2/MBO3
HvFLJGfnPB/zgf9ivLMNO1Y8cTTChscvYCvENwon4Qm9zNrn37wkz5P9xUHQ7xPCbAKImUg44nzL
5+djcfEzhQ779T5FF+1GsL820pXpRSOPvHzOnuU7p7E8Mj0Hd+NE9y6zFcYo38Ixvo5MxonZT7ty
l+VHnjb5iIqDzPmz5dAV5i2vuPhMZdB8IAT4o8U1w8XCnpRHMlRSZ/UYRdvXNx7MGgX7zcbKDwyV
4a5YtvGRE8/gkz0zDEp77jz6JUc+GWPAK5O7dnpbBYjvfBqogsyhHFmo7W4reLyU8f7WtEc0P8I7
X6h4kvdIls0jl32+g2EArl/ggq6ItOAEKaSrfxSIUZknd3AZHEZJLlZ6PrwBFIeZQ+tVuTL+86hp
vUh1oH+Bm/3wtpj8eQm24su2b7ZV8NB+cVsHhs9ZKZY1TWlOWTZgEHKs0+AK8Y5VlHDkkbNOJOZ9
vUpVN5N8mQv9qIh+ABKcpAcWC6o3PmQ/1OLJBxrDm0EglD8TKkv9AGOR3j8xb3aMqfV7A9Re00Ya
x0xx8UMy2+3o91BEd2AiSL4/gGtca/pc9Z3lqDJnclMlNqGzm7k/CTeD2vwWlKqtkQprtUeKHwO1
EnTn/L+m99RBJ0sh3i6w5fJdZ3g0tWrgyO0Duc6d/ljRPshk0wUop50+zDubdHJpNwwN0zrIyRgX
ESGfQ+PpYa5fi9wnhCJ+HznxItUAot2ga62gfo22cbczguW4HnyJSD2WaF483l/QNii1x7IJBEhv
g+uV77J01PMLQ5RBWWL8mvbE00BepQhQ2XRE3phOR55mjInES4ZNw6w21W7gldapKp81JO8wCdA0
yY4EgdkrirNFyPqwXgZmeaqatTZsP4UEmizmOWq8eX5gZS4izitP5ClXrIjVg0oYCiAHNttkUGyW
W3iina/AWMj/mOz1n5lajaeEHSUXcEiQny+GDq0f1jTrBXZE98SL37+4ZpnOWWdz7eZblL/jQ6N6
7dsw2wErf6R0op9pXv069ztxF3ic6L7fJkTQqh5zYFEcIvMMcXW6TuZZgu4AFAFUiOL6vs8g1zU3
4akhnYl8s1fGK66ASbTBYWJN6K1TznKI4IDqpMaO5aZ+SZIuowDDCugtCmBEHekY1NfVymSL32bs
KyIK48cRyCXqGxSc0QZPhtOy32F6Ze2GBWtjPhbEsbI1YAHcM31ucSCt8Z+bjHUKC+GRCcpWThPB
5NhIj+3X1P7kBc2/K9095I3LrdP28qP0XjvclIaPyj5FAtUcOqhCLI0ZkNW9QuRzQJUdk8VDTUW6
C9St8Wlham3V6K2WdTf5IOFCZSsTW/cMS1X3nPo8MGSL6gE4XpoDh8Lc5e9VuYPQr2pO0oCfJHHY
xvBNLmF6ia+Cy9rS1bi4tixsG5cLsGsyNk9HkQWJcmrfOm733GciZdXa3fQtLYsMBxRy8k11Njft
F7dcmbjcxIR30V3ObUAXCfcjbQYWcpYDboLK17SxXqg3zdTjwUNRHfrqfpimjINVuAjuhRODCSc3
QnafQt9wcB3C8UDXSfqcQ7OzvYqxveTvK3t0T6eF7knkiRQQWbrkwHvIEh5cVXdBQgPFpCU2Uq7F
mY/dZNyQF0UAcA4e6kF8q4X1Epq4lUHx9d+4GTc48v1I9fI1zurbjB6gqBb980inW9snwmvKZdPY
k3ISajKc9zM772dy7LUzbhSEoiojP/nt0+uEyh+XNGk3vdtaf3SdUeit12yp8pNyj1MMzFyX2H3h
AdxQ+2sXXSzxg4Y6H0WPfXCfIatn3TFKVxe91DYfb5bdetH5d2FC6A6bo3frzI1j3CyyHv+ET/MD
Ex76PZJyVfGQUNmVa0bGLYJimVk3R2DaF8dEYRniC/b8HVKkv/Wqkx4KpsFN8SL0HjzH4DHYsunG
VNdHSulgf9iLGBXp/2MwGK7araUwTLpz7ecddxLe+LZ+h+pM0XhY8HGG7Jwih+W90G4gq2q34Aro
UfnOFDt/JrWM4B0hR9e7Se7hifouQuseI9qnCd+92FUYsmlG3qVlo4CYsU7Se3C0bl2NVLaDwtAQ
H5wkI7PimmQ07GLflIFsMr5Me8YfLgVjwzNxrjNlWxtHrTs3NNobcC7XWHsIx8cleyVwuyQDJYre
lFVLrZDlWEOnqjcgOmPzKBGsc8mIT3X6a/E2vkMiWGKHGZhR8oAT3omPszMHG2vfHpmVyUseAHl+
8m90yS7yU/dAIwa292+i+0YfYAOdkT0EqqOONt408KjCKZchybg1lTaEBx+MGC05nGC6xk1NiRYW
tOy2BP9WO92f9xy7se7I1EQqd9SOEaOb26HhYyQcHKIEww/TP2GMfYRYi/rLigo35IgMO4JXQ/0d
9YJTkzZt7LdJxVqZ/Z69EO8tmEAvuKeqnWqX75ZHQi7n3WZj9RyajnnSnyiyuABhkVhgqeR6xwjY
vXQDiSNeQaedwh19VMsjd7Nif7WNPESKZFnqRJ8RmEj8tEfALAt68mcPiOh2tDH0a3io/fBJ7rd1
4qQ+0GiNwtyF0VR9S0/TAbWTsiWmTtkqTn6z4ApER8K+SOPGm3/QLpJDxZtRASTqljxYeJuEaW4w
p8GYb16LXUHzxwneal8EbkcIpNvq+8pXjz2om039cA/OmhMdjQsCbWTIl9ItD+K8me7xthfciFWo
fMx/JrZ3Fwih02PsgisYEd++6m/he/8EzU6M9olTP6kc8S3vuLWT5SiiR0DLDnvhVL1IN7SL5WlO
kV0fStNt2jsnurWxyqF+s1eIeOzR2hqFbVOixGCx5ZenEWg5Y2JpW4z5Z3I/5Z3htq/JC6Oo+EaH
LPQJteoU0F6M34eSRC4U7QPRAO9V/KjHDnexdKvVB6J1JKyy6s6Uflh1mc2WNYLY7JLYLlh1rzg4
qqHi5o2tE9MfKwRhWDcxeYnoo5lsgZbw+m+p4aVhUeQkR9Mt9ouLsbTdNYBDGTMP0QS+dU88YBLu
8lXvHK6BsUQaH8dXAwkCa1rzJT/isdRMcL6zT0o2R2UNnCEBcRO6lXCgmcWuipYOrTbinnWy1Tb9
VSXj+iRb5JzbEDLALYkFFPUd6EwgGI3hY96lMfjEcpMd+vyaIqzHZwwQxTUIuZeulPrFXbHu2VGS
uDEvAkZN8KhmCKfZ++AqIF2aZW/u07aZk3cANJkNKPccbcdvWn/smgqi3OibbMIn4BXqHUfoC8Hm
SCw28XNveGGxVU/Q/9/W0Tt86mgNbRRvegU0/dJ/guwuKb870pdG9cSxtikoFcsO5h2u1XR+b38y
GDkKignGcetEHgOpFdwXPxCxGeNQF7DiIPPboS1OA0puj5QDZMooiLA32Y42E/ogygcogFghMMqj
6KgEJ3mt7lFqtz6MbG1r7ljk35d6T+DvLebKSLyg+iivJBsbFWKcA/onikPWObqoI6lb2+wFUExL
OgLmaWMTfEMhcNNdbvbHVtEUm8NY9M60j996R6BSpKy7l+h5kPye1F+sbDdiuwe2z1b9Vj1TUv3q
kisrLQFO9kPfkRB2tsq91FISrmgzLVuGjnRvDRBTsOvu0FC+mG+9sPFrn+39kVtS8YZ796K/RbT0
aIl7ZajZzEratA2ThxS+V6b5SAX6PxwBdoE/OekOfzR0+Z16VG4T64knA4jKcEo/ZPa9oAW4RLCB
ezH3YNC4NAlK2ssvMO4/yy/rpO0bdvbUNS7IBVALKPU944buIZJtJpelyp/EWusjY/xgnZXDytPZ
atQxfO0yVVfSW2PC00XpJzh2n/FT9VK566rsEjwWyjbsLiGJ6UQ1E5mgB3/qVuVuWQcDpqQs9gr5
yQSX8qfbKNhtt+GB0gAGScNd3ZAbtujraWHL6A+faJA35Jm5PGtE0+2AeHo7oUUgptQetowk4ZXl
7YkU63rzWHnlOTVeF8ponqhiQIHK7Q73m3UO3+lXRcCgxTfxTo3t+YMGkL6Ots/RC0uohLPMyxol
I535ABAdPztMHIb94cU4a6VDXfyiMJKn5F6zbkiIEXNbPz9pL9O3TOH3XbmVT8GuVzfGS7yfHrkS
/9TJw1BguE6eVWz8t0cVZ9jmq7bjJ2ljnAPUDUDpSfAVzj0zMpdC8JA53eLU/rCBqxe+50gWN5c0
2g6yK4uvIDttfc/ijOpGKl+7Mdim466zHkm6PHZC+BCuDaAwn9j7/347KmsvqJlZQ4qG5YVjqQDR
GVJ6RvR95l4wEHiBos5HOkC/v7Pq+EBmEBPV2sKK5qWgNbqqugjEIDR1GWdsM//4S75+9/ePaogl
NBEfO5Hcxm7tzv0+/vfL73/t4CbQW0i1CLVlzTjwr49P5UYioBVPNI2dTtDrv76E64+/vwuqkSV6
ZGofEAMom7MdNvron/7rvz3y9zm0kl7R389WNkFJamx7xxaD+K+JXBq1W/Ix6v3vl7BeX+P3W3id
aBR/vzWNFL6+IRZg1afo8Pd/H/77bf79O3A9RK78/fPv/8HtHW+ZanBw/+Olfn//949/fRflkWj/
219SNQLG3TI1/f0HU+l4kd+fy5F1mVQhcf99in96+d+PjSI0ZK88c1u1IQtI7mmAKoOLMori11rD
jQugRJVFQa/Od8lQbzXNiDw6+6IvK/UpJMZSixNqV4vyKKUC69Hx3koWaE62f6mi7oSh05we+USD
j6TDhLHRI/MGpfXTTLtTq8rvltH5c4GOEoR82ggQ6nvlJVJWAgItC0uwEIyo1H9mQU1ttLxEG1pY
+OLE9IdckqgYD6o3DNJWbJAVpIFhbQlSY0hOX7IxmYjH03bd3KDBEx+rX61POpD/ok5PCvhGoKwJ
5NnlkAcsz0RsiQOpoRJWBAsWLWvLOsWQ+opvz1Opcoxs3jQTK0A7sVSE4xQRlexZDYkdUXyJ2txT
JXjCihI+LB+iqe6NntRPLRH2at48VbHwIerLtdBSLwg/x0GhF1Swb2bAseQL0XiljUbFpEtK/rPe
dydg5xRAF4o6gfE+IRe1J7N4QGqGUw7POZsj1JHsAOi+Moto1hsuKhxNKgWdchyEU5TBVzf+zN0k
O2klf6MkOYmh8RqSiuLI/eJjVpPIOBizr2LE3zOuoJ02atGv9j9RYX7SRi4OvajApRSXyI+Igq6E
7VIjTdRwg00dmUFBV7wYMwnGnbRv6nmPmGQHa/ebjITjFMu3thke5lnexGODOqqAq0NHCA5OtAZi
dPDXR521GMN90KBqVOUnYgoG85FQaMzwhox7fPEl3TyE1Dw77Z3D9Nki+pOs7CLJyafKaiubyBZa
pNCVVWJ1qHrkHDNsF3+qpP9sQ4IoJrjiG5E5vkHkwhGbdePYGRjUBfJSD9FCvGJHqO6MdHZj1Zhn
qulah5X6hdEFwId2g+D/mlcNdVALbu2gZOiMij9SCNct6oXD2JbOpJbFNgWzMmHf38ATQUuy9qlZ
WCaJQM5hnXyXUMhkg4SvfHyqTGbXudOqTTG0YAbShGgyiLKtRowpTAGAoVl1jltAyZUMSYCUZ2fA
4rXJ5eepl8pdmy/vqb4wpMDdQFbWOMgABAdt4Bt7fbpPoS1hEDfiJvEwCv7hSnIlqXsORvOjm/VL
QFd6WUN9FlLUpmk4DHAJGr1GuTvkIV6j02yEdyMq9rmkwIS1KH8oo3ybnpucgk5mDfIuoZdZyR2Z
0bH6pMAJwS4qf9RfomL9gA4C51FyuCY8O5ExH2RNCjysWIRIzDOT10DykhYP0H+nxY00KITCeRED
D4VvcEb8erCS7o80kuIYsHnIKv0JNXmDEBP17VyHp2XQPnRcPvZExJpAR2zJLVxRjUjXYi6/kzl3
ZwgKlxTbFNFqZ8TPF6lOWX+QJumpYfATKGQIj/2rJjHM1eRGaJmuu5JCdzua8b2MjVXYWf7TGESp
WyOzuGleG1i19gDKqRh+1Ha5o3YG9xH+J3tnshw5kmXZX6kfQIoCUExbmwcOxpnODcRHzFAoRgW+
vg88srqlWqSlu/e1SEpGRngkSTODPr3v3nO5FsZxZra5yq++331kNIPwYk39BgcgMgwMi10Z6mLf
vJdwV4+9t4BZtt5TPpv8dr3PzI8aIv4oMsS6w2RmV0llzzDkX/Nkf4wp9i+n7ZOjsLgxZ6lHOGF2
kYfmdBsTpHQ7/94LiVRnTseNRjxUacmkOiU39Xtsm19xz56HZoOlurjpInaaekAaIJItXCsqboNu
74wlWpvnrCMhG5d4zqgbGb7UwvbTs5A9LZ49VAxS64xd8gZj9strOpLf0wO/8wcgKrBT4p0Zcram
lvhIQkSvInqNJ32rqAe1muaWAQ/cWKQn4XAsYhNX2R9pXlxl5CZxfcIRKr05tLpjDS5R5EWxzaMV
6IHDdGt5I44uX2w8WdBkNpY/LRVCelr6P3JNsupSnxNJLRgP723vpj8gHuVnrMHmGsRc+Xl+l1op
2O0gbHkmzQHdskP2p8+c+Wb3vPuXBLe6jCYkCE5BbA/qUIUgMrJyyPd5pz8L00xbqDOP7s1FCbEa
HCzVb6+iNv2XL1kX6PRb2f/w04WPunAmWsLhOdsVFGQ/vzjVkxW3D4khi4y7enWVIqjbauZmE1N1
PJVsa/rq3UqHH9Dcml3grKuuVauT7W6sQAVPqoYjOU9vmb90TKfRI7ZPh3rYlCtsgV6Pgd3ZWyWo
exMER6GIZ9eFtZkUinnTI4KEeHsNOTu3ZveFFbfeyHj6ECaaN5kMz62KKfo1Toen2vsQLfCmWACQ
bwi3Hfy2eBWL81PR3KPorYnI2CaItY3H9FRiLglosdnks+/duSR2557bZ4oitldVjt8oLsdzLZW9
nbqt616s4S5wY9ZNgjVDAvmS5255sgsvvk+QHKMK02fgzj+jEnVKdEhGVYVEOyLoF+FDBWJ+lxIi
5btlT1LXhlinthHam/p56HR3GKVYNmC0cU5QxRIvPBAzY3ZZbG381qZyEHPYvhsaav38f6g0/x0p
+79EyuhHtYmZ/58jZQ/Qp9L/2H4HvpL912TZv//ov5NlgfcvIDCECsJ/0LwrAvE/k2XyX0x/vhTi
n/CY+7+SZa7/Ly8k8hXCJwQF5Pj8qf9Mlrn/CoHzEipzI0/Y5MH+v5JlkDD+a7peghl2XDcKSPti
k3eD/42RERRGVy2kqlPGeXX0TfPmhXN8xJC3rxtneMop/npK8ulSV3Z5FH1CrKYRpEkH1JWiwgvr
VdC6p9p/biwdwfxz6kO2ACPk2UN1zSK9G7SsMGnGmz9AL0/q/EVR+MCGY2KNMjTNh9veE8JkfS2W
r3io2aNFk35w+rq5FgupkSTv2FJkdvCko4WWVi+uXgJYaZSTJqzOY5dcsjUfesd2yGpn0dUf++HA
DBeT1NLegXguY9jcmZ9k7O/T0Lb4zv3yKmu/PC0mro6jPU+fYgXKd5n5liE7W5poPKGx/kinkvpg
+GMqSIOR3nN1MVUyvJnZZ+cIifAecHz/Rr33QNKLI6HBLr7xhZ2+1QnLWA9yd7VU185gflie5jiV
5zHU36MgqgHGFkdbm/JQZV54l/sMqC1r22naN6qndc3NPqImNfuAzLleoIdEFQW2xXztYuYJflnv
om93DBXuOY+WV+VX7p4Dpt35vvxtTeFeKf7vaP3qdsWiA1ZSBlkapTlt0lO9TM9DQSlH4LxMAaSM
RFaIwTahJdmpo4X/iF6bdzYQT7A061symM94qqZDZUquWFUOEYV2g1NEfDsZV2wBZhbkJ8Yw+ybN
+Fy3o80TLkdpr0qCQvwIjn9nUTTO6aWRjggN9q2oTnPPs60LsmgzyDZ/pyF9txbs3KwQjUtqW50a
+YvPEYyCvGJlNvviEVpuuYuV+wqdDgmIk9+EafcYOpWzDby4OUfNSMmY55gjwx216Lw4hz5Kj5Ju
hwORyfaMTdxCw+dgqasZg0euaTMqoCZbDRO1PVl/VCd+NOBUTnOiXcrrLmC63LNNpu7OG6LmbPiX
bss4c9me+MnFJaPD1kaXDLkZhqU4j469H9bbfIw4a5ua5dhYddvYLb+QbYs76C7I1Et/jYsxO6X1
0FxFUfK+T7kjQoivYpSGIHpeVthVmBnn3nWJhXQlWK5M5i/w/8j84TENY4qXpny+hDLObxklUn+j
+cadMSGksPTBMHMLqNrVp1BT7Alec59oVhWNnM0NQkG1qyxygNa4kj7YJeP8DnbpYg10nM7v9eww
ufMrX8F9+pjTi8KMju5J8OXoVHih3NkfD8HQ7G1uLJvXydTD1bTpDxdKwbnVUBs9v9/WYV7ulGhD
qlut4xK07Wlenqesv2rdBLdAsFOt7PXHnx2OQxevDQUfRKclXjfi99G+iftsp2pf7jq7AYEPW/ua
UbUoUtneIuW8+GDcsth1750kfE+tWF1L+vw6uHKb0U/UZ6XsY9ByC695At/z2fnw+oQIawcz2i5x
wxhidyLweHNn+RU4BLXHlkvJX00t49rKcBz6otnlOWVjgxiR3eYSGjq8vTPIK2Rt1fi7qTTOg5vh
Mc3d9Mhd8UtKreExqfwiqEwxb1ZUAifMhnvlsI6aASXQ7cg+Sbj9JQ2JrnnR8l6T8XsMJJdqWwls
Ema8iCX6DCOMwnTJoNV51Tc7jlnuyfigQ0t9W9OVswgOg3Yb5I2+fvAjY56bzEZxCxr2JfPCNSFk
Y0zuOCAYQZpDWtXw2Aet8yQL8eiQxHkMp+BpWQqy84rLJjV144OGKF2FOuDej36t1uRR/p5MRODD
qmGvsFMj/ra5g8AyUDJ8HoOg23VVQKVxm2XHDJLPJnOsnN2V9cPL1fSSx86jwiqACDTc+8JnZU2w
Yc85pO58op71PHyImSe//Zv6Iuex4d2/J8QsHrrIQ/ENA5z6BvM4BCbub8PagzzKGCKbwxqTKsQs
jt7deI4fZMvVnp6PnWni6TTkUKcnOF2YMiznMAsvOvhLTrslm/klDdVX7sGbDVzrbRbulfDJ8KZY
4TgxGi4M/51jA+IWPZFaaqKJVeCHKTqV3nm15vCAHcneS0JaDIvPMrNfkszQTUuP4ViUxWs7/wQh
+TikTviWW9YnSt+1aYJ8txT0lRXOBDU8HVg7e/xqqyrgpF10++Ck1SWZ8cigVH4tov6aff7JsarS
w9DqaOVhsGlJ5m6rMgjAEe/4Xc9A+hSRbZHur0Sl0btOtHdaRHLLQjpmhiJMX/IZAsI0Z89GkLup
W/5T5+w1U7Z2FN+Q4InGq+wc4Di6/lzzKtupqEhMF2QQxxDbslms/DjGzcBsnTtHP3VO3eKpV4hN
LpSiyhx9W0WPIUkkYQfBIWgDkGmjJ+4izXZMkSw8hgstR4GpcCHVYtpBi7LxQNcJrbqRxEjgfzmk
M+3Rd94mW3EnzO3bklF41Urfe4YrJxOK1X1lj5c+trkMeg7cyCppdk5JymLSzh9M999JUNrvs30V
Yx29z+X0zGD0falTohZzF+1l0b0lY5RiCxRDd4dMtG+K8Hsq5+mirOmz6S4WBEcsfWvpzUrpoyPu
+s9BgoJ0TgEnb+c8sPdSt+LUdpyJw9A7zAA9HOFWY16TXXWLSuTFxfnuaOE9sem1aR7W7p1TUJmb
a07qFMwYoa86PLX9QDmUnapXleXLHkpnuB+QrFnyze2pdDt1bWmWOasqsTdDMXNJKMMTH3cC89NP
v3wu4yVe+13zYw8sDCG0sJ+LEg9fP0ZXV6vjiEJw6bypvQRAzwdQd33/YLomuUo7u7SzUuem6Klt
UtQzmng52Cn7La9ruqcO5kzEA+hOoVFs06JaIYadf0fF2MXX2GFzEH243MvfetFMBdZqKp+ekE/I
7CWdeU7E8NJ3lvfa2gCOekrsa1sLAmMJPkjV32GnLF1RY3Wef7UCu1IdrWXfhM/SLMzvzUL6o4cJ
zfcDAIm2+1WrCcv4yOtM70JSfU1gHQ5ojBjd2ewALBUPGcDZLb3I9WmtujjwSrv7MPkWRglLLa2G
bu+ycjhPC7uYJYS/qcLhcfQHhsd8uotnbXPNjUHttx5WgFDTbTs66Z3vqd9DazBtGfvgpzhgOopl
z9Q0tTfXsj4mhR9I6pc+sNRLfvw7RiDr+IBhn/Oqtg9CI1xNxVB/jpoUKY82a7nZXvEzyBk7pANM
UDbBfchcuKPxqz2mi2YJGH2rPXZ2cnqUsfxOvzDi53ISoe5IFuTdk00swfR9cCU7d0AZtO8EPh6A
ENdynP+wEkwxTgIkqRN4YjLIXJxpiB55XRXXnnDdkMUz8WHcvX2b97eKUcvIKdkn+XBjZqVlit8i
FeFm2UiZlKfULYqtsLD4jm5iE7jx3yuy8HhfF6i3ihWjExTENUfRXwv2blipga6V4KzmcH6TqBlH
14lfA4u1Qq+hyHn59Jgyu+EFX1gHD/F26fnM93xHvmO95sPFicP2M6DnhzGIrl392Mh6TyjzKXIy
fS6aC3FcdRKFjHeRPYuL54DqZsLWOYIWg8xC4XID6sgfzXMlm/dURgQdvOaMjMjZ2SzPBRqDyNL5
XmXtxiTG3MBYbQc3s89I6e7ZMizPfFwcrsUQ3k6IimMHNi0t6191zZEbWy6o4BqZJJtZXqZ9QNoz
HAdOO385cuvCnWGhEejUorwiXNQ2X08U2GcfFQ2q57/DEN8vm08T7se+eQHo2Ky3AIR3Fuwx0v5d
UEwkfMsmO7ZO8xKYONlmK/5Zp/AbWLXf8/cvpR+yZaVeeWsVDiqct7R7Gy1/U0t20X+HsimYiD6n
tJbF/rqW7vPoKqbqK1dYE1qgnXd6yPV5rEUNqiyjAWqq94gXPpXxc7MPfT3vIyi3p8Ggc/qUsOQa
zwH0Te+lXV0svpqjPYmxZu+RfAeMoKZnN5ptuOfcnta/mY1hyrcFVbVqAAvE1t5EXvWcQLHfKh7H
qS/6s0oiulHHZoBLlkeslEl5ZI4umSrZcbgMvkPGTE0xO1HoSp0IUGJhtWR2TF3iGCwT6ohFDf9m
kqqYzcI5rPdq+BodJiyPe8CGTsk9Fcl/grAJd13EmVr2xU8Jl/Ms3WZkBd/wUSlSa1tLcKFJ5y67
aaEcDdgM0JOyIKhoVReU5rOTsGOgTMih/tCmalvRPH5yLYe3QOpowpv5Z14Q7om7EI1sfQzw0u27
8j33yZh3i+OxQQ3bM41buH5Qknqa5E6oQBK2cvIQTXX9im6E44MJWI3RKWFg3EHsS3bxzGpPGvNC
IRybkF6Ex5KmXi5XnHSGCws6PSGBIXtduoLwTdGqgxf4mrS4CXfBS+OTKADXzFO0GCoOcGxwox+3
x8CyxmOZzx+U/9kPcR/QJg5rchetb8sWm7k9ueOlKor7Zm4+shTvRQlSldJEl21sPX/rqnHZjhII
RK5iH+KYwU2z4AHRWfE5sAzF2IcjphgWtLAQdZiaoYs3scPWMR3VKJLJRRqsb47UZ1t7v2ywr3sT
Qw9Wib/6c0rrZJJ44lzt3N08qoIXiZQDF+4shDKFVknPHfrfNNp/FPPLfsyJv6bJ+HP2Gl7uEuFY
AybvuXxu007yw1U6PA1+Ft2JiY9aVuH6mmYrObSaxUhTUDJSFICpVFq5Bzrr6DRvw1PXYQaUdgQ+
LhDBCcWcwc727ws7U/eWdC9+wLQiqT882HJIqFbyfmYu+AqhiUlNiQPNEFyXT2kby8604LjveW6j
9ervvjf/7JZzz73ztHQG0zD0nq2q6cXRsXVuDAUGrckxwgWuebYd4/MarviTBlsLWgfqJ86U2lli
eH/jFzdX/oFyjC9L2H+EweifG8frb626UbQMtBcATcx5dPzb3akbfi+IVsfB3blLGd0tUMpwWvNZ
9Ly+PIi2oNEiwSicdcvvMF/sndEmZxTnEpbP4V3pWParTxaXV2Qp4cU09LZwN+X0qJ/TuD27ntM/
lmWoNmOfpEc/LHZRWOFgqh+McuSdMwXlGUAMfI6gZldrBx0u1nnp9jZa+0Z1FealOMfjKcFMUzUz
bWavth9E3xws+AJ9lcbvqd2BkmuKQ5JHw852mXZUDZcuWu4WcGwZ0IUHbgT9cYiIoDdlIvZQQoHR
zWG79V1HbO31CDStI+7iKH/z297cNTbn3Fyclrm9zWzgrtBZoAvE3as/b6rO7emxibx77h3HHFjr
rYd5Qcf0que8F4ahS/ihfyY2r5iJKh6qKbZyWLb6A35JY2Mb5bhcjjr2BsRsGC8ZOPZTwDWzqtPp
DCnyya46+6bCr7EbuLBO6tbY1cHu+mivFqrzLI6Ds+2623bAIb7U1mnFxG4rh0VAAR4CSoCFHj3B
GbfvB67D2AGnz7K3undNPt4a6x+9ZWUvssw+43ysrkmcfv09sUhhb+KuDtjYaUw/CxEUhJjF9lvc
TTxf3Na9LxwWKBD+xiMPOefMY4WR/YmSwvI9pSaRdSDM1oifrZ1Z/QA7rbLReZwEBkzVxclR8Sbv
DxOcxouvulMY2fbrgvmOi4g4RWv6irP6wVl/WmMRWFhqmZ2jfOrpcQ/0GTNbYJj3kgmKwxTjXZcJ
4xztU2hNNj6uJcBIX/onsYIpDSOgM1PnMTTfckvtwj5HO3KL5BCi+Re5hGRT539y2Yp7D0iUV4GJ
lEi8ZzYUkkCpg4jRifTB38toCM9ABTfdyuCK8eCmk3XusqW4ZmZdqRdRf2DHEtzXSlknHQ4vKpr4
/ttCnMeqPbFaqY9QGel+KnK1k3Oa3dPh6ZDnIkuZzKR5IiPljxUnpOW58abu02YHJm1UTTrQlkeJ
meZElSUjPu7SUFnRvVC/QtAsxuh523Y93BsRfUstflsh+syWYQ+SI6fbravsZ8FiGe8btxkmm+mm
v0K5KKrTWr1riVLLOFZ3VWXRt0G1at6Jj3Ts3a/E+oxji0ph17uwFIvPvkNZfR6W1CFG0+O66UDI
bY8Si8apzHjOc4pbO8uyEGMq8WTlYAmaLBgfJpvilRJDd+GG5IQHDYoIC23nNWY/xrxn1SrWulP3
zPYJMTMcS2baNNgvOQ5fJbEv4Xp574on488LUor/03FTjP5WUD9CUEGNnF5BdQTY6s4JGvpdxLns
2FiTvI4Kq86fudpEktiHj8NqrAy7nTCM0RsHVKwaNDnNxMPFxBau06nAjpnggM+gJ1HGhV2mLuJw
24wwdJ2+Sw5eM5KiWxWLcWHzXk3YGq1MQZcq534/JlZ10C1NBk2moiOwJspt0cqBZtyUNT8rl9s4
FTQP0GfG9zliUuZ8fphk+HP0VPRS5Hb00kgUAoM2EcrbRCfsFhZTtErO+QHw5tkaRLK1wli/pKth
lOHufkqKj67k2svjkmwYOsMT+sgW0laxnxZTnQ2zHrI+dg01u6e6wJrJguAy2zP8JzrtN5mujuHk
fHNQzQHx+3vwZtkHqLlTWLTv2vs50sWyKhzhbhTij19EOZIl8keYMDmn8JEDv9AX1egH358YbLu6
fMqNevGXPjgyfZlzOcsHRp3knAgMZTQZ5Zt0hCEalxbBBgXFONaOfx4trKjDYF+8RFHDE7UUno15
e7LI24RBzXzEWUEBCM7LuvtBG4CPFcPizJntGy0E1YGSpe8hdMx0KaCaUaDBiQOQ2+KR/BeL0JuA
LBk1HEXJeeT7iApJMB3zJHgIhO7WCAkMEpfyEGTjAsDR4m7ADhEGWr+IXyZDGqwKMiaAWC5UFL0I
JJRDH8df2AswECoek9gmYDg0OG5aFFeLf8iqc3EJ167RKhTbVk85rYzikQnEPUwS4kfQSb0yM9pt
11kYWge993uOr6AbUtDCAmdLHjH5+8MjxST92aThwYNWhGyU7allmi4UQE5Q+FG3+bWh3ZKjD9r0
xrVi12oPkFIlHwBvQczK/Ydu8Ausq/pJxnTScrEjClIlav/3+yxGf+HnpdLcLXvsvS6//0i9gay5
z2Vib432d+UYmhMjNQ9XQLwsPDEpJgKT3s+eh/Y/wIN8XqZjNRdnrZfu8vdLwrheqECc6WVliJzI
XVTJfoSXe8AJ+EHFxK9GqYxnUQInHB5KnXF1dL3yT4CjBjbNQAmrDKmubuseCm1B6mLGpGz0TyJM
nKIUFFvFXd5G35b48y8XwlkCyO4yxloQECdcvyTFjI8f+PGOUtbmIoCobpDAhp1cLYF/vyD5AsZi
/7KzopkgqaeKYzyMd3+xD7NxJlIN048+jVpSh8VLwBy0Zdyj2H1e9xJSnaUIqc6oJi4NIzdC2+aV
rovnegaN6Gc1fUvY6P3Bv6AOqgMAjfYCXetuDo2L/XHrGpAaxCdBxmPzd4ppny1MGFYd/Uh0+UtJ
WB9N8EqfxW8ckuAZ4aHphUUGp6TPe4UITtpdbDeBRJ6K91gE48WBOrOZx/nLA+u4wbHHFFhiKbRu
nQltmFl4QkMHv1ta0YAhDA2LCY57PfNC6PpNuAtJVUGfOmXysAvNjXcuR6CCKbDSRnyZ403r4qui
qhwOUbMc0Sd48yTJ+yhH500thJDTIqDPsUjPgQ6IbDYqPizN/Mby3aVsGXFg6RQIcKrhd8PDnQ2G
/cEKh+JbSKFZbjF9eEEHud32XlPLOIAeAvci6vndmYxPMWNvbQxNcKwxkiNmQZ7ZQyI/Z99JuT1e
EptkiFugcqNYgdxrWJ9wl6HPXqZRz5ugSfa2ZyoKBhNMj+j02aAv0/pl7poWpJZ4/ud96RjoZuiM
G0v6bzIb79s5eK2iX+TBWnLe1pzGGyjC3+m0nFAuogHnAEll8LzbZSj+GAHGM+pn4hsYfS2qTDYO
rghkYWvTdb1P9jvu2etI99TUgXOx+MOpU6+CI6+xX9NBxWG8dTPFUMSbkgAkGuLBH7i3/2RMAXwK
S7Gzd5kl76ZSPqM4bkFMaygj0ffQab5ENvLhBc5YMAD7L6a7LYn5Yh3NoyBouOBM46dVNx/dzzB9
qGx/2FvxnaAxifTWeql23lpKIijCvVgTssw8Pjch0XSHVmuOBLqKUt7dw07YWOx1Fb0VmF1jK3wD
xE5MGO7l5OYwvleyisFae5oWC7vPQ6K1e2a7MVyq1OFX7NcSkW5gIzQw8S4oZFofU6JxhiUzdKkM
G//d1HMd1PZManVWT2FhbLDtPrYOz6miHRdWHFLFIV2SBO0O277KkufC0agRtU2XTlc8YI52Fo7w
OXtJkJ8YXxKJMRTvtzstu9QdWR0vkVglDUHImabA2a8wdZhfuccCsD41ab8L2xbJwKr56Wn2aGa3
OlNvcUpbLzomXIhsn1yXS4AV8qI82euzp0w4o0QuL4NuDCqaY50Cy90mDkGYPKpP48S53Wi4JrzX
flWphX0qWZiZcXxxyUf6Qh+gdzvnUhlF95kffDIQJzsT68eQB8ZlaFZUlfHsU9JSP5rZLsSFeP7G
ZoIrRh6S0Z1BQNixyK/sUOCWUKnApDRR5dXo6rDM4m6MIY0xT6LhDYI0AnUhHrWFlWasNoEEgmbM
R2VH48EN5/dm/WNx0nHgaV6dznpiQiDiU8aPYg0Irsfd3y/N+myXGf1AuRfetEivxkn5+WJFs4Zs
8LC75YvGAnpIYpyBjUqJ6JPj51lHG9HicC8sx4tiQ71+t1Dv6exL6ARz6+oR14LeVjFDHzzcByH4
V0TJpZHDY9PjL/cLPuiFmr+HE8mBjD0aDV9cmtdTev3O//63qfw+ZrFDytCQ1VLWJwtMtcVe/m6e
3Lrc+vxim6bTByCz14ZxBnk2jLdO3dEEDi8LPgYI2mfOq2nf9vo5UgRsuZQuF09Q0yVsO0M5C+4j
YxN7yMcPJ6i+DwnVg9k8LVurZPzF8SW5Ibs/onU6AWrr8nh2a5Zq8K53FuPppVB2eKGBsT63IMsk
ZeXHwZ7ePY8zg8c5lNK4QI+PCqJ5paQNvVkD4mGYb70yJ8ofxRxd5TzSVDVGl9J2/mjpnaWHjmkW
9/j33EbAGjAkf3eF9SozA7aSdwp+4GuS+Cdty+cOH84x6PAvNj09PT7PgG0wzo9DV5pjnB8MhW3A
7wCfu/p9psiLt3f7UPTm6qIIEaJM97Pbyme3JZ4DMZRHsW/ueCV7jADTazJOj0y2T9zWCMt5bUtL
k29tZQbtwuYBwV15Fwlyc8FCtIZPkh4ackDjfD/J5tR/FGJwzgv9tNt6cnnlkrHeS/G7mzTTk8oI
QtRNfMxGxLwphpXEFZBQcNdSMIsxN+PKQstv7ODDjSCLX6bBHMsSu2mwCnNuoJJD8apzC55Omj7x
nMAoXSJjeGy2Q5TtBod1ZSfdeWineN+Ros1XcCribXVTlQD9Sk60dXV89IquPEHjpOQznyW4TOsw
VJ44CzjvdYL90qrCb1kZFmdhM8QEoGFYiVzbLERNwHEzZNNjn2ACYDAp2+E7ALEfgpd444cQezx7
6Hb4N9zNNOqv2ne+yLGULn2fogFsKvIftY2FRc09boHQmgBEkK/iwk5Gkpv1ti7TrTU+K2c6c+Oh
c0tt8kgQ2spcIpRsa3ZRYaivnoNxx+T8jpV1hbH8ErZ16mwnPrsNXhhdbsH5erc855fXB0VL1C5Y
Ww/z14CF7ambh1MxxjaZkN+xwkWXyuTscZfctj65v0j9wTxYfkakEZuuOjtdWnxFRx1R7ZIzQZ4m
CeoA3OXvqOnIa3ddsIGKgHof091JDMxfTAiUrMHKaqs9P0ByED4CmfRwSoc1+f0gKPDhBlgWASzS
U+6/8yaAs4oglHYNbvHVGJAQplw383FUPWZTmZyc/lmMWHeslvaBgkqcTCZ8qLa1IDTJwLquU376
EXhqwV9M5LaXLJmPACh54MYDUqOAR28lpBJqWCWeP7EhsmN+nVOC0vTStqT/sGDNW5wM3cOQj7ck
6A4NkeMqsn8h33u3cAjIW2l6Fex+NyaNdZwy5LqhQ3Qv8bJzwfYq3991SXLkAZWfQtV4W67Sn9Vw
bkrxi84ItAnX5McsivAkCdUcY4BvMcIQTyumFNJK5UpoTcnZBeM+oNjQGFIrMiCH3Lbd1khcW67E
NuZIQs1tTAVpSH6u94L+5LjB7/GeJq8M/a+tYrCIUhI49rEf+8vO7AULtEOcyy+nfXUDF57OhEch
A1a77q9w/uD+2IvOJ2WHyKVcbC5F/YS5IjwE1PSwUMbCUIXkpi2OIyyhjuQG5dHEx1aGa/zA0rGf
J/aNBNSLWhLXX29rOHRUdsyDMrmCyv0MjL+r/BXa5G8COuwY2aH+Fqxx0Sx4aFiSZVNXVD/A6VIK
tH5jXkMyS8/znVMDDcg6TdQqJQ6BHqxpffIMQeG0eC0bbV9n5W1dbXG/GwuwqhZDMsdcgGUGOxjx
dWy2ed5SnJ3oZ255HNKihKyeLXtbzrsyG2Y6GPABteSCPCIxaTXRsrZUTxVCwc7Nxh9B670sfQtz
LwbT0+Tn+NEPXQqqXNZG6I4Y60E/tOkhlKa9qI4sCDjPUz/UBHlK55DHE9tDYgOldLuDKfjdJfb0
bLWwm1PeHU3hXViMllsdE7OnFAlgX332DDiwwCFIkATODFPM/snqF95RA5O6y2lzWhxzEzkEC/PM
Dae9eBlxxtgh+hIuXzobx42KdY/oZT59dZ9EHX2pjfxRTi6W4ikQhyHjc16p8RvmH2IRfRCDa6HQ
LretY9kCguGPHMrQgBMjX60ygw1p/bdMvpAHrQgdYeLe9qoMkILOOR21ZObrW17CXWV/Q4N8PP9R
IjUnt/bv3TAiNj+wjuCuCjYw5eAtYI07SfpYkDSK6Z4/DdjzqnK8S2qoAK4cKaPl3dpoAEKCviAi
zSOAe2hwLUIKROVqn1jJt9Z5qvt6eWuq48I7Sk6M1pPjEJnMqR3qgrVjsRJovcFEJ4WIaExlO8BO
3OyrxSGB7X/W5Qy8pBswupiXpIIHKDxw16YDnCaq9d3Q4b3PSmfrxTjtpn7ZC5G/Dj75T9ZHlezR
V7CJhrZK+cy9lfgQD1g0uKbz/sBE5nZPbhqmV9ZUNCQKG++7nx0ix76GfvyRRlijB/AteWKyqy/B
IFZeelpV/L7zMcYM4Dpy5v/FIk5hszGq5onEvUyLPb6sm27KxzgwNJjAh96Gso0x91HBoqvsUrVT
+tA287f8wQzyp1vycZ2b+q3pNVveMfrKZEQPIc1X5A9mbHD2KkNW13LhalGP1DqubrBx03N5uyRu
vm/0tWcVnzmcyxGrMOb57D326J2aXVi1ZYLOKbz+QhMan0R6nNdnH1HGbJ3QtRjG/koyhIbFnsow
Jvdgna7/fvnnLwMuTv6M49/LiEHCoS4QOSCLVRVQUHcVFv5+sf/nf/t//d8q6JabnovnEpUSZirC
bbxyLMccgrkw3DNnf7APYRu+CK6EhYpn3EZgGtpiuuT/g70zW44cubLtr7Tp+UIGOOAYzFr3IeaR
EZzJfIFlJknMMxzT19+FSHVVqaSWfuC+oIJZZCYDATiOn7P32jHI79ur8LdXty//1Z/dvuX3n/hX
32JZ4Ebp9qhVYxmEE0TYu+OmDi+hF7sEFU0AXYoWZd7oTyutoT0TTvE6D+tnq7c+AhXUGAmifu3b
ibOwKveYu6C8SlvPNxZy5KXNd1kdMtPWxPwLcD02ygN5kTQE4Sz5mAOWad9BuCwo15pKbIaRmkR5
4XDpgRa1sPpXuRyBpIiWSSVtDsmodmGp6IgvcjGG6I7RsQCphkBQ+9++GYnhwXb/Ys3EhK+zzMHi
l2u7ardydmgI43sQmwoGRQNwHvqIBnQPv4FDCYUBkFi0Q+GLd5elY+/bq3wwv5XCv44ByCaHLfw8
xNZU/0OUpOn5kFiNliGo7dAXwgLJ6bnUXmzSMzQRPxLruCBeZCHmitL2tReVfemNlz32xntrjJ80
Vwl21v3noIIin5jj1mza8lAk5KSqAV0N3hhrWYNRK0kL9Ht29v1QfExjfKZ24TGoNy/ooelLTywF
o5veUS6sXXZEBD84yToy1EPmg0PSHlARmVig5HNf21t26RHfoZNjIKKfDQ0KzBfRsBk8UpxEDZlH
wyPa9v24MlTULtkvX8wpe3dV/zhkFA46Lk9uBS9F02PRbAmCoxsqcxtNgC5Ms5KHTrnyYBXuU6oZ
GM/nHd0AvntuFw0rZxjdzVDXd6lS2qHyHLX0FaAIv/2oJDduSy7xsWhM7VCQtLkf7wM6sJXTAm4Y
LoJZ9YJFU9UALQVwkSwJF2MBACccsvtpVI8hQXKM10W3qjtM2poBt8fOQIG5Y1bBf89Jf2fckkS0
U3sv3Sasgvx29NKzbNx6JPd5nif2builx9ED7Jxk/c6a93hdUSbMD1p/GdRoJbyCc2EEmThazvTK
RnExtZ6xDrw+3JV+fZijRfJpMHa392/UFxO8+Eof9Dum5QcxjTY77+zVSZKrHMxrjMUuDF9gCCdH
V4dAjT8LaEgkH1RMvSNoP93+Ig+bjM170npaziGYuJaeQRfW9g7dxgzFpBfrOQY+3dH1cSuLbTZ4
/a4Ku27XjXJrSp1kp1QwVS+OCRh3M72LYdwXmeLf7ejpjwsncOylJv2DU2lcONTDaFzZ/SfehiLv
vQ7ZC1rwejK3JxahpHxLE2xY0dmVxms7AFI2Pf97Uxo4euxtmzrvBDi+DXWHpnEodk7vv5t+6DPF
jiFsYu7SJ9AgKszY1TAys0wLyTM5VY3y34xK6RvHjGnuR+N7UmL7KRP6UR0G8LUf+3yweqg/FrL6
1MmIqcMkflAIGRZ6ZS8Jr9r2iRU9EIuKuGJKXxzXARyRUq+zfVg7TKQYTbvxJUvina754UYrrPAc
t7ZHkESkw62k69Jbp2LwtJ2KaiaONUQKjA5ovMOLoQy2M99tkUJonL7n6IvGynkYaOUETBxLRB0b
Ujvu03kX1TsYycSEbsFl8sDcEQRI2j8BzobjqWJn2cxTh6L0fsS4D1BzKdyXbjoexHz5tZJWvddw
2oMctz/j5WMooC7AILeWOhUpjj4n2vp5Q0iZzdyqjF/jsjQXXh/ncHnp5E/O7PTOxmBi9cNoJg0b
qEqADljZTB1GKLGYV5bT6HlsaTCD6mhmmO1AVPWi4WCqof918Eqstr2gb4Cx/UzURbclYQQ2FKIg
DHV5OsUHvxW4VnVyDw0M1fNA43ZQAPLpmWhz2pf/MiSDvcB3AP5JRmptdsMH+amQHT2kzpWajpRM
RTI/QZIWNh00yoxCEecEDLO592Qr4mWt+TAVJLbKlsmiminYhoheppLvzRo4zrEt1FHk86an/hBR
ktNc5WdQALCxmtc0Wxdfngteqoexb9Xg7rg0dvh6mXl29dlF3/RelkzwSoRmuT+81vMEu3DJ9NH7
5AO5VLjv3FK/dA3qd0dZNAMj7QW9Yjb50RWRcbscNHghupOA7mvshqfmwBxAx+NWugBCaMeFx0n7
GunXs5OwjnYT2RevZaRNjFz96ZZrbKUSLoLVAwsS5luvGBTrOmIs2bvRJbGqE/3zdIsiI6cuU+eM
3x4zavHgO/LH0JiPJBlN71pRHD2nHz4zMzp7115O4XuN1W41aTJigkMEUe/G+PSD4kWEI6QG2W+6
mA7+iGVgChmieqKM3oTy3s1e1h9j8+qQVZDmBCu0ls1uqZfEWplfvoMYNS4CbRHXbrz2O/z5RY5g
y8SLAkIzIMwl8j+TyUJH3U7LcEQGGBRTjosYiWhtTN6jM0vAvaJ2vxnwKcoGrph8sKtIrWQdJPvG
dTduVj3To2Jwlc5ugYzA8GH8LuOrNUThU17Dg7EjuYoY6nNnsLKREfxdpHVwlD5qyrY11YYqu9zL
AFFJUhSPBRq50tcb9MWNzna2euiRjVqe2f3EEE8oAvPepzIsDzGVLbmfDzb5KCffmNbVaOSHODJ8
tAIIu0ZionHAGJii+Bzt0Cn3gUsPVoyfnpme8iDeFklvfYkq3Ls1km827zZMQ06Up0x5Ua5h7FkK
1dZCYfGI54t9Lp6mTxnsDJyku4kKd+UEkzoGocQxo4xrLZFqDzVjRce2T0IV27Hoq3MXmtOVfIZw
m4iQFjDttrNr6/ctcmnky01+Bl3AdDWmmdrVusuaroz3RkzRJkqEc3DmMcXtkLEnPCSvfdiW5zyJ
y3NWR/baLemu/vqSRv62aa0RRGB8JnSov7pt+BZiXGeXxoRHleIhdn25Mskwh2IRkR6rVbNNBMNu
ErZLX5MO692QrOXQ1svEt1vAks2b40zJKZDzOS/p3FiJYZ2qRHuWSgBUG9FEtuGX4cxOUnt8YRyE
43rCztlZqKUl42DlM26iZIWQWyaIXFOY6aH07wBabswUXkg4Jlf3sbcTJEQyz5duoRBIeEO6rKH6
ND1yTMwblMTCopdUYpopWIx3hNu6a9fX0uUffI5X2mpBkf8X5j3I8Hnb/O0v8k+h2kxoLImfUWAb
FA7mwT9H0YV+GpVtFO9s0WDimRpx7lr9EInWu+d0bRS9qUNimXm7oG+ztq2x4SnO5H/KMaVQSiFm
T8coRdESv3SNS4GbpeIQJRFswF5m2dK1s2TRl+bfrVBmGoplUcM1DcoGKE4UH0ZKeBQDqf3Upl6D
90MZRzNBh18YAhyVoU9r+knhTpT+e5qb/bnxqngvlHkp8c+efz+4Wd7sSPh6CoyKuZZFndShgNNH
B6DPpAgRLnXjQTme/x9Oo/WnAPf5NLqmMf/HcU1O5Zz49/P7Q0SX9W9/Mf5PH2KImEQb7Nre+Si7
wHhXNdHjCRGlJPFBVg+cLnqb3sqxQfPjpCZhNINJ3DueduIzC2A8qfnA/LW5ONa0QbOAgcXKsL/Q
7H7kxsWMo5wnfWy0feLVC/QlwXVIYizjBBavC9v+mRo1pHcjCu/JQE+QXITfSOJAUzRM2Qse43xl
FZDNWKIJgyWq9s4x1N4diOJCEnptBT49q6n2LXNn6rPGeAEV0fwKtfzf45/ndOdfV+H+g6tvPkGe
6VICCozn5NDN/tU/nKfcVD5ZJPDZlMCTn2fd2vabbdkXvN1YjJSS5BShOGqPnY6UNew2MdfAtjcV
6FprvPNzTz+FTCicMa13NwNbLFsoMIH01hnzxuWHLLPg4hJPOo3PEAHuBp1UdT9By6j52TsJf92j
1ltHNDz//lbi3/2Xb87mDdrIhQ1r/v9/fHMjLta8m5C9E/K7R15K+3QDxyj6FpYNFsigqLiV+CCY
Xlkbs2oG4GAR4JkKdE9XUATXabmzYpmuc5dhK/PTboFlSn+uPQlsuc5odXNZEapVIF5hYnsJTIdU
399egSu6c4TZ3o0KlJ0mkvZnxxJp62P+SrYOeedbxD/DAVeuQdp6k6+CQHfefZinmcU0Lh/0F72N
30kgj56pboimxAGzsxwlHlKE4Au0SAgxe0gdU0CGmVfZj1glIKPFkbWu2XOQ20p4esXcZDem9t42
V9w5xlGE19oVRLMEhvvIQ++AtBzydZWGp9Kzwzs2sywIPl7KOh78Y1Plr11jd58dwy7far8Vapx5
0khBhXxoO3QMiSOBi8nWeizp5W/LbMgPLhvqlWZgJM0q5HyO6myCfouLUU/yk6V1R/fTh4MxYKiN
fIjXyg2eYp8YRmVI+w6bHY4LLdthuox4TtCDDDc8t+vNBH+w7TdEATbv2N4Qjjd77l38u73XnkSM
y8WClmv2dfmWO7a38BApoMWyDnEos11r1uNWtkgxu1g4KKtakyxuhHR+Ybz/+6vQ/OeVSDqOIR2T
GCHdMf58hzHgiTQTT+7Oo2G605Eum7Q2z073mnbiGjkEm1gBWBuaieKYGgnZahEsUiT07Pjdvl3X
88wx0sWPTNLntZjdbR2dObk+Sia94wguFnuHaHAKqFlVP7XuwiFylFgGepANSehm4dG/98N3hG2I
NuiOLq1sOust35m6vdxlzCr/w9uen1P/uLCgpsD1ZpsEFhq68aeFRZOVNinhhDvoMZcoGcVFjEBs
7VSL7gKpjlkusl0e5LBXvTneWFdP7GguWg+oeqwbdW0sPJadA5B1lMFZ89M5OZk+dDXhWS471N9B
1qEcnIWQ0/DdwP23MDUcgEEcP3MTlSQXLPSkbu5sMzyIQu5oR4PIH3zm004lV6nIYCjLbcP8azUx
zvoPp8Cw//mjt6VtEamK34PuowFn4I/rj9PpJY7gakawld1lTAP3rGqTeZl4s522vSf2LjxUQfTT
sdBuWFH52kc+yJNg2BA+R0Mu88r3NLm0nfGYgj47O5kwnzInsBYVECKXh8hRVnX36kXvPjKFa9d3
PwhC13eiGvG5aZb+YgKhR5HCndbE+FXG4tKawKZ9xthhkb7kDN4uU1S/akELwcRP4gNcIfXoOQff
z8snRUdoVWVDuVOquKal3l9qRsinIRi/uXrTITPNNk05og6X9kszxvLSCsu6sF6+pVakr2wBxL1r
o/YB/ZB5gjVAbLySbA0z7CG9dla4iiARW3Id9VN5aRjVrNpRkFSLtoQ1e9+kbPk7fSD2aaymh1Ia
D64qi6Oq6gfTbN0TuWFohtkMlt6E4hi95JZZ61ErSjwnbR5tXSVxU0zuVk3esdUrRgW9DmhvdO+l
oZKtZgMSCdvAWvcaglRsikFpoUB3SvckZKMhWkL+MiAt29D/+HBGT1/jpk4WWMBywm5IWkkz40LH
Id0SwgYv0UVJ3IBOWUds39e6kVWrwXUQ3xlasolEkl/1SO2QnCLfi9iX+xPNbmlACJwIbjs2OZt+
W6NpLkOXNCCCubYWUfJ1+kJxRf2X0tHTQozPzQ9plHS+phEp19S9647ZbKcQEQrOSGo/hcGxzCEp
dDH7hnoKv6pUXNFtng0kW5c+ozlq4TB1EeYsKrZd1zpV3tp2pLkeRhou0WgkjNZztIAOaosx0p/w
mRf3aTgQH2Xzk6FvU6tP7gtKsYXpsO9DYWqfMjUy4Cl97fnfryyG8P55aXGEY9mGaxmW7Vl/KpFD
Q6Mx1DnalmnqsJxNhJfU8f0lim5wPZP10bGJfsjLmJBio0nXpWOReRcSyZM7AfQEGndaDFei8Lzh
2mgi3CuPx1oWek/Sc6NdDbJg0zm9sTNN+7XN9eVQjtAaC9lc2lFDuld1wJPCtCX4VyOpzy3Y4F0H
8giv87jvnoIUb4UBkzLKUf36DOddXcRbt2vJCmk7fi6gnTI4ecpTyEzONgCeZSd7teqxSp/JrmVs
XhhAyrziO2NzOtVA6FUYlqj7uR4jaTh3IiW82bQjWNd9DevKwLqdje1r1gvn2ifR2sRtNvv0Nll4
yDTV/HTGBtAR6ltDuwrxg/ZFt9MKpuVFvJkoIu4cKlyeJH2/Ax6C/sSOVz0L8rrv+FcCAaBPz/xp
Z9rBtc1jJDdswRjNjXu4F3J188FL52jatPVSv5x2AIkAvNu994KN9kyOC3QK6z6HmHSg8DYPofSw
A7ZOtcM+H+JM8My1hQ17MRH+fklySnOESSd0mEtDKyk2MHrVKcqYHmvSEaqXDhvYnUVtsxICcTV6
F/kU47yh8+Vmq85HixmTObrz3KS6i9CDTGAr1laAGQ+VZBzE2U8vQRjggUcyal8chYNX8XbF/n/M
z3/A/LC1cJ0/3Nyr7+33//rMWevHu+/Z59/+si/6P8XG337g73AfT/8rZRN7YNcyHR6tfwf7ePZf
bUvYBrYFw3O45niq/k9kvPlXqbMsOBaDXZuf+z0y3tL/SredWxE7j4uskZ/6v//9D9uk5k9f/3GX
buAy+MdFSPcAgVDdCNPydOGYpvmPz3asRi3LCcKdykxeB5SxbY0hpZkNkSyjS92PX1wqnpOrNSdc
J80xLCUI+lF812ITBUI1plu/ZEYeT92pdL+F4Lr2JtLpJHpGCrCAj/lFhl20G0fvY3C+tajgkXoT
tDN2qAyTSDyZ7MOH0jWPpV6fog6preqf/VpP9oiJ6o3q0ydKUvN+dIjKakCblRRLURBFKFC1nghw
3zskvftolS6g17m2Skg9YtRxCmqwxnU37PHn0SeZ83ElVf8mqMHfFGhUSsOJ9nmCtAPvDpPkWL8U
gGFAybPcxsF0Jx1jFdtgav3SMu+r3P507BQuf9h9RljW1lMtT5HXDnvLhQ030CJ3UuxTpo+hwSpM
7WihPaLd+d7DWrmLFGAzEnaXsvfpdxvDc8INX5rWWVgq+2F6NvOjaEcncbxn1qLvDdXuXRPRhZMl
ExQbFl/EyQejRXURdASc1NLZu0ywVynRtwujvPTTOof4sqy8IVp1pHWYo4yOdelMCBeEWBTlOB0B
XOysdD+2SDQr3GyDxAzBA96MmA4lZQRVYfzBpkicRkWN4PTJnDOc31mdMrYDcouhBlRSN8+joPet
fIJ50xC2ti8/qhwmTJPazcEvY7ySAu+L1znZduwTe18kV5QY4qBssycc8EFlBgJL5E82hDqDccY2
jVh4w7UQHUy0AYQB9AG0p5b1ZZqALv2+PeZafYoHzTsBd9zYL0mbB9vJG87pQCLSlIY/rB79E+66
g9UlggpN3qGcB1kko2EXFZ+YvciwwAKySQZSH/RYvedOT+LNBEORmf3KyH25RwNx7CuIAo0TpOvY
RE4FU5hAd9mYm4hHSNc5H3khmcVYVD564H8YdoSyNiEWOAlcrKjRCKHdYBJZas69zOmAdz1Qf3oK
DMrt7htB5sMutdpzEkwF4FNGWkXf7jOt2EsnQE0i7DWTMbco/NdivMBBCO7teGeSYGGEdYHm0tS2
6B5XsnTfpGZOx7HGHKMhcctEeV/XnXnuoKOeYuOL0UBKhK3y1zIPMX/Au1nhXqE4tOqjbfSAV2t9
gDKvH/G1o8Ly0NG1GHCUzUDcSmxrGTqZDfX+pzY09ZaZ63swInBwmAKtRM3ehAAEgfvpThf+qYZQ
STxM5XPVje+mm+Ejbo2e2ZxGsWY53NqgIueYyFCHOK6vVGc95qmVnzMjAyNjIzvLPXtjlxbEhjFP
gNAg8TACn0BYQtzasZE7GjQof9MfOX3SLbJyPOxM/MhySt7aFE0J3q9gkMQbfIvSyNs0NKA8mLx1
z8JljKPN41lfCDc6ygZ9X+Vz1cT5N2OS0Q4ZDOjcDLKJECla3+Y+FdOX5esrN8G5GMHgnw3PkdQ/
XTvY24Uml8InYx7ow27gaczvzc4ucfZlERFlUzXEq+QmFThDjAmyQdGPA623Jty20fsATD+hw7vG
5MwHOLnrQQ+f2SQRCzi2hKqkRb9IW6Lha/Yoy4e6ILoC73OykvaQ3GkPTOJJYsyjPXO1i9X03Ubh
UuvCcFqmRoxkwcZYKRW+lzFBg9pAY1+2KU1gO76C4ejWXpqUa1gN27wlhWzm92P7cnexdbG9GjpH
Qm5YVwQ6jegErYoWbrxqAhOavZU4DdGMAXvJYsbr+jCbxacTfDfEBcU0rbXxQzLWWw3IhBciCBD8
4K8Y7fqbPXD9WAPvsmrJMWsm5zX7ZObLbHsGONSkJSY6zTrsBScvgsmjovwn88yTTvjtXaJA87ZG
q630jj2zr/ZRyK9cIFZfYDEhhj2jJ1IJWW6U9jnh791E8zCjGHSCr3oaPQiVx8FjPByZwQvP3E0L
6HOqPdIaW6NexajooDexJuXZD8vWnjXdPxo9m7FA0psPBBlGWvdaDZgSdG8JZNEno9hwQI+IY5g2
waOXdQ9Vl8vNNJg1daxM1h28pc0QdoSWDM7jyKyGIGjUck6jiwshkt3LaDL+Vkhzl41AdUBPbG76
G+PWb6zsTndahtSilGurYcQTOKQ9Y8O5+kndrj1VnQyoAOuBnsZiivGkJkZWcLHX3BtkVrSFIlQk
cDz4X4wYkxqA5VBKcyU8ongZmhsMiyqxxfSws6ZyV0QIrkcsDLrnwmRvOuIJQlUvvSZuDx2YdrsD
7GraZbXqbAJOSjK6I7/nmeAO5cbT0mdACeAjuupZh8+0QtYeMiMcmJCPIAeULrjChUbHbOK81ZOR
LCQNyzurGFl8fQy7dn2GXnHK7MA6mjXBXAHhCHbDbSKHIr70kPfswLybSq8/CA2MFF2nYw7vZy2i
Xec7yKG01gAJQaOBJ3t1GHpyg8uh5oleEMKNL2YgtJMnMkwTuwjvI90hcMjKV4lWVUeH5p5XRf1i
iIBuubXjbekkbDXaP0svB6NcYdHbS+xtKdgI+BAYJ2u6XQuYTWfF7ntXP2oRIOnQNAmpiYIn3wnL
FU/4amv7ZbfsQ3QFtSKNA0JyKmGuSB9tWRjH8myVncVHv6lKbTgBCGQi0sm9SgqUQT0p3vyW2aWJ
KAO8BH827YIg1R7dKAz2eus6C01jw2wjHjihJtoCEQ6IgcdvVGEXZgGCd3/zpkF7Qc3QknIEV0Ds
gskxIC2kNYGgwShXPk39lR+20y87hKrdD8H2cdWJfZBgp76ZJG6vrDlv2BEKuywy07TpHgdSz3Ac
jkARC8RGwtNIZhE2SsAwTtip4q2xS/NbnIBgj3No5SZj/5pFbKe3OgYt1AO3w8RIb80U4DuaFkzY
svupTT5Yf2oDjCuI29Yi1QkDmkVvGSrbnU96lj3ApLHCYGbReQOlaJITIO+W27ZxBZEgVmticHJ4
DiQS7K02Y3YDbVyThP2jpQZHoEDe1e2XHGCGczsi2Sz8CE2Qkugbu4Tcmua5zuxfRhO6IM+YHJJN
PDucoHaiuSd2Li5GkPPzV8Hch5k6cklMLsRx9nPdXgmS7n69un15O2R4Bc0yAjBvwFu6HZrfXo3C
1PYkr9WdH5GRNquGvQdzNs9Uvp/s2UWS3OESW8dYE3ICoZiFJNIe0aINMqK83nwxPQlzMx1iZ88a
wpsF6HYwe2LRF79/bQdYoQPffh3mJISbL7ErgzTf+fNtP0Q1rlj2MjxbazQHNQ6WZvbhWV3Nn91e
Nmjplome4oyZM7J149XoDCJ+5wztrjMQJ9xeprJJFuCf3NXtY01mjaGL6pUO4e14+wPDKq6TTWxj
Lob3oLIL6kwOt1e/H8y56VbPcmpLz+jdQRWcJnIbbn5Zs7PKg5wPty/rMfnUMdCsf/+jpMS3ivOe
Ous3e5S8nZbbuWqEPEkR+RvBkL6d2P7X1sGfiK1xJxQrKhLh8XZo5leN+1Up2uVhX4w8zywU9gF7
lCKvusOA3M+l2Nn5szPy9wNklv6gp06xSbzpOaNncCjDUDuk/XzNRdyfFXB0oIvkwM4Ht3PqtW43
n6lOS3A59dW0DYnnvkWD+5peH26HW0j4r1e5pcg9mfD1DFr7frPL3g6OkbNc0nvcUDiy9sEWZlUn
ZCyueKd2pO78ug62gzWpGdpQP6DIGEGm8D+7+WY3K8Jk2wqvknVziKk5/F0vMgpyCzOV/Vsk+e2V
MboIgepZ4tO1wUvkYpW8fSi3z+L2QXUJnVk7dx4bM87gv8csORXx7E5k2NvbVfqn65e2D3uqJiYQ
4bcL2wEHTdnMbLci8+R2IQ83SSytJYAnFATu7YTwHP/7qbqdJW8osSpksQr3bCd+nYLbu7y9Xzqe
0+H3d86ynaN/DffZ2MGWqmOgCOZHkbrw4IccGmlr3BvsiJmaz5bAmtobGQGfgfXO0HWJvJThSRuT
yFg8a7mKlrGbG6iuJpTCbvup86m4wLGGtB/f6iRhgXUDUoPylFCL2iMVeiQ87/fD4NUGOMjo2JDd
51mpWtsTVPMaupVTDEuBPq9DVE3o67nSwOgG/rW2Z55nyIPeQq0cYwzTcMNbjfVQtMVjhW2s0AjU
sdB9OwnFu4GdcfLy89Cd4zz/aTjGix4Y3SLVZkpOH71m+kuMmoThTPmG2elNOD7SNkwZ/Gh8V4d5
iid6uEfRKYsq3vQD4VEBevZMFyalhfmqGnaeNdU7jtNmoxyM5fpEpkSQKigcI6WP0z3FAHKOQd2e
W7N3d0EaPmPCdBjNxmsdpcVSTyJnb+g8X2fPusLBvzVMSFLwTL3MfYrNTCeMIjq6PzT6BABrAc0q
t3+Q4GX70e0O0NnOaf1zEPcuffuU8B4/1Ii1zJJTKIcfbEggVmnanaZofAsLinBgsVunF00nIkM+
4zsQjWuNT6x+jAN5ydPr6CYfMOcR4o8hC2gafG8UxYqG4Xmpq+TkSuxBg9PtZFw+wHLy5q2e8HFW
u3bB6WqviYORIRxMYGpZuvb77KyKCv1E3J314cV3SOdoA/s8UmS0mHbodRB/QqJASM28csryGYEe
fk7mdnpMXeUC4pzaAkvEnFvzvZHdU2MDg+EkTCFNddVjQvJssFxpcsBB/FDRt6W7YK7LevqZCPbU
HV5REsQb/PzIp2zyM+vUI4k5jV4UA9ShE88jsA8SoKEdZvKzrs16pcxqrwSM1JFhWUZTEx/6ZA3H
1ou33PBfTdRi/gLqtiqbRSIGeariFDksQBcVWkujihycmwhmS715yEqNRDEyTcCf08D7MYlkdq6Y
yyGxz9Af4Ekl+Qk+PrYKhInZeEzIrUjg/6HKG37myrgLiS+ZaucRRfa7Z4OQE9xHUzHJvW4SU1lW
RCNhlsh1AkcSIGrUpFssq29FkT3M6Dmj87CcGIS25ARQMQNONwM+8tVINAedkjlzjZ07dNyVxscQ
9Nchxc+JYkjfGd1Ev6azHYRUJMXOk1+JymZpZt41Gpq3aUTYKn3SU5vmrQ7Q3PcN2b4CnBg8EUVO
JXC+dki6o4iqaJtP2nudY/TyjYJHwV6x6XGKxtn4LtkDYdV914Vi8dPUWqIUogZnOUDE3+CSba8K
hRp6plWY4KrCIwimOMVekRtPeL870A59ugpx0MQor1FWoFHirFXUyTM+uOuPqmlGwDeIFiRSzMZq
B+JP9IrhgbFERPCVVjJadnb55lqiRJ0MZcgwPluiCldh0d2VlFgLROYNYdgItlWJvDPoCEizUPYl
0cOYhONRZR1hFN3WTAZ6RAw+IPeB8nIcWuJ9pZ10EZxCPQ9h0ejxtQR6iSPR3DbSefDCGhl4h9qa
se8C2hP+kdH+orIg0FZ1FS7DqyMCA4X1C5EXmGTs6WRYBIp7aAM1W32ZChSGV9GQqM3vg6xn5o7+
DiqiWE+TdcSOYyxj8kZn3DRX+YeV1jNSZhpASParJCFxEyRMZLpnlCVkKGbcyJMtmARUtPH5u0ud
9APHz5+jaLw2Od3YLCGeRm8tAzNC+sJTg+w8n0bgmJ+aoGer5vSnQukPxAb9sHUzPwspGRU4mn3X
pvICnRu9LlMnrGlkx7foqhNgKFlIW6DNTGxE7lccp0TC2oZcNhpaxdiJ0mUmDRJLyreGjvWJZQ0f
HJ+mDOov2h7jph7KlWkl5U7HtFqxBh1yr/oK4VcxouXxmdWfIV2URdV/ufFYrIC+u3rargMrvY/C
LlmB+pgNgfqprdXFgivBI+bUsJBtoIFQc7RvqEM+eaR3ACkIAPGkdTAyfR/HH4m0R/gyqj/ZPc/G
mJpMWSazH7T0bbuJG2y5KY80biRcmBpib/i5RO4W+KC8TgsgZwNb9q5Gx3xYaqwyVLUzl6EXLINu
RD2q/XBUDa59dAkOQ1wi6uihTmR2Z+c9KbOZDUMWdyBgyoWROlemxSR/uWW5QjVrYhVf17Cb/WFp
WNa3mlkZdabqt0Umd/r0Wbvc8syGNl6BMtg0MK24/GpF240LQf982RM8URXhO374fDnhL0a/ja6Z
TA6MxPe+9G1gVzjyIHXohJYyXbbMi6UQZncVWXIJWZ6FbqSbTtgP4GQwjLgIxmH74nfoT5rt/pix
Yhq7sBW6MPJ5rKc8mYiNjCFkoLPg3lHd1SfASdXljrl+vBQAEsags84mV3UEXWWK+/FkIanl8SXU
JsSAldaroUmPEasEtmKyEo3ZqDwVwWuElrJtIIgpkvCQAFvMwQMu/dRAyOhspNP/TMzkqVBnoLaM
3JkkrFKFpahTgj2Tp5awf+nA2Yg23XZLvkV0HbvtYEz6gTZZzoidiHldSihytX0fReKKPF+tUusV
aC4r0bxlvB2g1S2rJCfPG4GAxcLWI3Sf7cwtOb4xzaFSAaOhF4wjk+T0MUr+H3tnstw2tm7pd6k5
MoCNfkqCPUVJVGNbE4QkS2g2gI2+e/r6wMyTee6pqrhR8ztIhERbKZoEgb9Z61vc/KPvHFDEKRws
HWeNQDPVOcvFcNxrZnbHbQ59T+dfiBNxVtlYPKX9B9DyUFT2BmdKgo0wtOG6my81rje3BPSI9/jd
R6YFjC6Bcp71v2Zj/KBu2hhR9qZLNpPkyz2GCJ3NnrqlZjGb8Xwad/g9Qu1nUnnGj20RH7jkIwF2
tScUB0Xp0CgfZp32KmmzL3wPV1WRBtjiUrfN9KMU1sfMxCMoWw2Nt0Wr2XHWeZ52J5J+gUaGFRgi
cmx5T7gMSxLt3Ih+X+sc3k6kuFqk1sOEppuR6dWsqnRdVzl2QXPTGj4+JIW/NUur7Twvo6Qhf60N
oTad2+DnJNTUMXO0umhoprFwYFpY964RVyhtU/g5OOuxLiuyrzO5Rf5CoH1vtSu3z6hQalmdY9RQ
Us8Bm7pxs01sLAx9Eej6J6Ro4K28j3kZi23nkNZe6v77UEJ4YMVKnBBTp5kclgGQ6jIw74zp7FYX
KFXFxq/Vc565Nf0VpsZ44VS0U6aDWIhKeOvL93oVtYya6LpeswYmTX2bI+QLRuL2/T+HpIy5XNhc
6bXCRaZhlLvYGPDuMvgPpuX/AMUdbeWtZ/M43wh4P9bLL4Ln/shOBLDeQni5PfTPoR/gMoQIFPCV
8kvT0c6a/c1UoKd36WJ4YpSxKbHWHj3YjPzirj9i8iSKpvBme50mMFdcBfOYAhF3Q7eAm4blwBM4
ky1W7G6P686vVFjTIcmdv9wTXkchOE+2EQyLa3asmo6FG5uR27eu0/rEAZBqwbCsOuLGr46xXuXl
vqSciaokPbDugtuzAI3cZSBiLwcmN/9+yFo9wfI1k0C+NPbW0snjArsaLYQrmWTP9iDqrT2Gw/F2
qMpiPM7kOaaJo+1vbsGbefA/bIS3x5Q+PLRgkRBOQVcplg48WkAwpFX5UC2X7/95sKjjQNkZcXvp
wFsLl6WWTolFmuZoHsuYu3vIsgjVOlSWum2PCJAXQpFHQFGVYsvPUrLtOrZbWsrPOQvzqVwYVLev
rOXb21fL36iE1+5xsOASbi1UuPGDZ7rp0W47hOBml3pHfcGNpU6NsU7XxDF3hDiWy1c9jvuDy+bz
JpIOEeXn2Cp8DW6nxNSBcDqNuHLevjJG5EB65zDgLLovwzTHTWFXVBNabCA/642DrD5u39wettqi
PUjeMdIs9ePtUP/91X98S8HbbGRJuPvt+WlqNDlvA4NIkaPeKfPPw+3hCRopiRiP4ADsfEWbILF1
pRfDQtLI3Ikne3vGkiJh7TqmQeASz9GaZuMIf8843r69HZyqTQPkU7LkTgwws0Pn/+fv/7cnsbxI
jmcTgjAtz+P2JxMnQhJSMseDtDeh9wyFndDuCdJ9XEb0XDB39R85NM3V7OI8SuIa4ttI44Xkmx2H
Ge4JPzbr0roQw4a+RTHS1nqm2U3Yng2B2Hj00nc5Zh/UQMAt0JdMIncCQyVftl28KCQ+oZwIEFcG
QDXIIGx6kLzPkpdrLOBDhhO9hMbyEM1Kvhjuq605WaeWjqYdC3sne/53NULBbz0Y6Td3c2ghn8Qc
wtC35pFDnRgvyui/NFgXWAnAi0UpKJqJiFw2pZy5vXuMWgK6Efg9aThKV5VDHu7/iEZu0o//TjSC
bgOd9v87G+qEgqT7lNP/+ktKsujYjT9/6C/hiGf8QbgPJ4u/6DzEP9IRz//DRjlGEW6iy7RsEzX8
X9IR0/8Ds4Vv6AgiHDSJOqKzf2VCOX8gZPEJhDIsZJwIj/9/pCPmfyZCeUJHu+LZCEi4PIqbaP3f
ROkIZmOK1zA6DuMmLZZTTFalEXTOqB1UGd4tpCPa8vqYudZzXsISnb0i3uvjY6Jlx1QbxkPRMjv2
a4p2HZPyKvPVSOo3s0a2G8gnYAUGbclwJmPTijvySWoYcRgSQaF22iALQWYMfhIehmr4qsUW3/CM
Tufvt+T/YmMRxNT9V4EMFhZeKVtH2OYIy9D/08gyMj6zpYCtG7KeWgLSt2Mic9JyidQNl3EhiaTc
SP3IRajLoDUyeCxSnsU6rSHHY872haG/FqF5nG293JU1V7lZpskprf1V7IQbhnfdEenei9O6zdro
1FOh6R8WJvKH2yHLMacjSsNZ64dby0G0AfomAfNJTku1RsFWbHKnz9V2miV6UVwfE1PhPe1DtZlc
Vl16KIYTqmFAWYn1Lk3m9rUEnc7zfb5d7p3lBuC3rCGQvP1ztW/aQSfEVLmHWXv852HfRac35xEF
VQtQwyeo3FxmobdDTCTAOgQWtZbLGuR26Jd6wAzDxzEBRBHaLYtiHJzpljSIX2pfuuKrVxDRJosB
2u1eGk3VT6Un/iZdbqpxx2tW+G4YRAv5rEShuSscqmwlC4A2HaZts6Mxiuxs/jQs8MeLslOOEoEs
iMokz67OAqkuVR4eLccEJg/VHmgk386tjo7278PtMa1EbGxN7r4EjrxLzOZhXP5Cw+m39Nl7McaE
r2fUmCqDECDFVG9cg7+8UnKKDrJ2cYb70MDY1x1vX00zN67mBzvFftsaHbNpm+1mBL+ryVANRvOi
hRhidgAL6BGCVRsMGqt0LwEuapmzT1Ri9S4ka7Bb/XmrRCfTeNRByWxmXWxz7pxn33HrlYj7cnM7
lA5bHzNSyanHInnqVLOgmrvX20O3Q7QwM/p81rZkyD1iZmauebO33w6l920so/usYEseWW+lJNNQ
0WvbnFSVPrpoZrDOx2gAAmuwDTYbNrGdM2pqUMx9ZZ5qVZ8z5AZgysSb5/zSmehuRmYypBz/q/5F
M0nHa2qvSmMYWQ5Oil/S4n4OOXUF+htWP2VxfxqW/VPk0pyqflluNf6r7wB7DBdgWkPv0+azc2Az
HZ+KKXK2LIGeoxTuS2ZndI0PiI1AGCfyLuvAfFd+FMQjfHaBBwaHeLR3U+YtGsln+Ur3+dXUk34A
W3tCH5qdM8IB1hAmzbUGEP1QhG+dBfBiDj2iJO1e7mgW66O5rPJGndLaqBZ4MGXOrYzFS8KwVnPG
jaN+8PPu4VbozA4U+9ruxk1cZcS6Y3NvY6YbKdS7IO9jg9UJOcOi2nod2DbLx7XiNCdZQScVZQvk
sX0nFVdjI7kfZ+iZoTeui87tT90QZ4QYV09ROfUnNvzskmGYD8VLlc9kX5SkRd5qTYei08q9jR0N
/srJSqyxsbkVrOYwFzS7MIrrNTpsoth5iTiL/Z0wDa54oLpfGYrlUHmy+dBHn4qg4SOUTpcMgysX
DtS0NtRzP1NgdZcLJTfMam9hzQoru9rNYA8at3ODnO4O6zyW7Lx4rjNoHTgbwcIrYHDSK+t1O472
2jbYm5qoW7TGnI7KE+bBj17ikjJzZK/rtPLbjySZOsWxk2RASNF/pUrfDnOUbj2Rntme4pHP/J+x
C5fTMEhRibJXuh51iJfwiCkE7YPJE1c9VEEv0QigTZ33tgGJcbN+x5UmGOjJ5yGCVVOZL4XIjvPk
abu2qy6qI0Ul98KvyX2youKNtICK5Jo/27wpK45ZUjcA6XNUX7qzqRYzTOQD56vRnjEHBvfX1M5P
jWi/rSb6TepaLedDh5se40DQxfBfyLoWDHu3USNewwRcE9eJq2u+NgaVdp9pDVMk1mmcENdeorUR
ro2GbKqW6IJNSdO5aQVbPw1Rm193e0YMOvkLuhvMOBkuBrIwi5xxNFC6Csi5G3lzBlva+4S2Zd0B
joc376yLJUKrnoi/dfHqWug4T4V5zUZrDApHX+KgfllosJjeYXH6AvhxsTwN8lCDqbAeq4NvFPad
Y5frKe/AGLdkk0gPWlHJT5hT614M7C9IEdHahZIgCVHDqlU66kRhlADUKV9DsJk7ffI/xlRtE/iD
WFBQaOvEXwe+3d+XkMJJzDtUJOluUyfb2MsmELFCsUeXtK+n7dCW0z7Nc6YufnifkcoWqKT6IYyY
LAI/wtw0gSpKKF/ivgZjhbfXjEzQYqNWbnItbTdJ1s/0s84+jUrUHcO08SD1LPIYY6/C+W5cOIiy
knVgV0FjEnRgls24mTWf6xHhBcTTLZuQMlkYRwOuabLd55ynMWkvLoonjLCa9oiXnj9PnYvKxXGB
OXsaAYTOZxiSGcmVhTGtQP9HEMrKaAkYwQ067XGibDq5SDBskNYuIOYOlR6uuOJXolOZDUCv2Hg4
yqzW+DIeBqJbnpwyu8OPt2mZtyNhsepNbWoQE6N8a7bqHuR1/lIg7RTyh+PTLUuHnisRtrPp6/ph
VhOpdfIYz72OmZq4avR/g2tAlRq7R12vs512M7v0b3ZrvyYZa6vIku7KTjgtDUui4moN0iX8eaei
GklWB9y4XXJEktTcJK3TbSsG+ZbOooIELnmuqNh+ZOrejq9h2w73hDb9qgr2W82cw7KomfEOW5TX
PzMfiLaFaJReHD6HmOiVgWn8TIW/sHwGYMC5YzxMDYYS4Po7S8Fsht22K8vhuRro5Jk8fWeIGdSU
NGfa0m3qU5FR0wDkUUDSMsOegsYtnAMpVlHQfDN/YQEAJzdtw13r2cYh6sxNUbALnBNLvQOJAQWG
3ZB7TOrvR8XOxZbA/aOsQRajUQIToED/HLVn16+4hTxbIhd7+IBnY6zucDzO6Lkqfz03Bw+Dh4Fq
bt3o0fA26XfWgOPSUzkm3M7atJ0W1E7DeWrPiLRK9+QikmHe8bvxSqizc/HTsnvUUJJe3FJ3bYaq
qdCagmmyp44efB+yemLn3V2RSrZysaECszsWgl00c7hx3aHOK7H/7Sj/4BahHcltDlpZ53cuQuSW
3Vidf3i+F689ave0+c2b/qTM/hFbKebALH+wtJg9T15sG4HnsfetRZr90tzqvCjdZ5kRjFNBhKY/
fcxELEPdi3eFbW4r9i9Iwx7dmXCjwjWwAOqARKUmV3L076Ow2KvZRHVHjEgWwkV1ix47ull8jSRQ
VpHzOAOmD7pC3GneAFcAwblq2WgB1d5CtngbM49aSv6cMvL63PTdaZthHVsmIhtiQnnKAdJYhuR5
82CosFiRv4IlD+TQSi/1bkemStGFiA4TgcKoBvnsZsg2Ra1+tNPvqejYFRc4RCu/3vUFgsy0q16E
GF/H0f0JDfRJCTJE/Lb/aBkWbV0wIHt/fIXGvHNHy9ubhPAie2RcD+yarcbarQ9txyc4MYsSbFQe
mM2IyUdWM8xb21tR6Cd8nNqtPQkwo8bI9KBpLyh69hHv8rbwsmIr5yaISOllX1mubbs5kdbySrAD
sSbWJoyEvdINgtmQ9ZytAhjGWIjiZDBUhWH0pbr3oREv3G92ps+MwrG771L0h2oeOV+TwcFmPNcH
as5vt8uGbZSj68amw1LNv/NVdNLk40yZfcWEQFlYg7NK5itYlGsKqXHl6BE8K/tzLn6VHQrRJKQM
YrvBeTiAWCiv8eJQzvQXMlERzHnFQRc4oPUy/VHpmOKdnsDzyCMfLO0hbYY19L4clwFamBXTzSmO
eG+N+cR9v3wM5QUGTBXJ9MyG5GMw5LV2SAfJM5NOzk7uUONPW1s6D6K1sPMMFdfhyoT8T/3EWJf9
UXQY06Lazw6W1cHVaJwqCRm2JLZN2sCyQiNN18jPGfoh35WVv5qyyliHHqhBUzdUkESY2XsQcyJK
eal1CsnIS1+qTD2a9jAcagOXFPV4zb/Zrk13ZxXuhcwCaJHKPmml+D1X/TqMmFAinCNmglCx0Eli
QLm+SXQcIW0L2QT72aaMQVWo6H5MOffJjalQL2wAE13rMbegu3MtbPWZVNjMf7PMUtw1ERCvAfIn
CiEsFPfFWL2S38A23dbY90K8WNHfZNwxvzqAOKYvgxK7xq6DsFiUhPOByx3p7DQsy3q9JU7E22l+
DfDZJXmvrq1nWS0vKddCB0h0E8LT9Uf25kXD9F8uchWQ5IpckfWYURN3TX3xOqSsY1cnLNDEe4Sq
cGMa4r6YuXp50jhVmv2SOeadXnufYTQ8umzF8PNylbAytN5SfqaGawd9Yv+yLbDoeozMxVfTOjLQ
kxXUu+hVyEIr9h0iuMiM1lWppxAqHbWlN2MrYvUXLo5zROWILT3wkvYCXoJSkPmiNn53U4IdhL1O
JIxXH5U+0gcYUsNn2WYlctu9T5zCzh/scCWLaL1p0wR3wLAUJewQV3LIPtGNE/Hsf6rFLNzRIipS
8QLVgSlF/OQj++Jl8u+hMJ/cLj0Y6nvImumZ+B21YpJMvtKB6Bwq7txBvZCpTzu0hw0GsgeNvTET
AHuDP69ZxbZZbY3Z2TnjbK88ru9TB7wM8ybChy6xVnWIZgCW3sEUSbqOdSScISHdbPUIpCKAGqvQ
gjAzbXx8cpa7to3bXU9uDAON+hF96gv5Xt46hVfWSPZrRfllOt2XoBex8hrE6tZyp7d+bHTCMFw+
9MNb1nlPSQ0/VZMXkaKQrbNlO6SAb2jOm0sFrw9IyovRxUESaj+zZt6zBr7XMoJWrLp64n9M2YS7
Z9N48qfeEKIt8S4YYz0GukeR1yoZb9t2xI3TgjkeikMeTUdj0gRWQoKOLK5VenR2pIvWG8wwRVF0
6ejl2Bqy0SwyFYD05+6fOutpiaNQVYuHgqu71tNcOtmUcpbAStWpsG2MfAtuLw3USCo0q7JnPSrS
LXLqDZgxm4k0WjCyOS/Lf/kh8xMCZ0ZIHHFBBlVr/2KCyOmKjbWdynLVUZBM3XyI9fin0jLur9rC
f668FWagrCRqiRxoScXAx4GygFRMQK4B6Zt8/JcXkrixH965L2dejCXYzYTJZIuQiEgJss9uCMFi
9EhYgHizZhKEsCbCSFTlkdShatk6fWexfCqTbRlnXxqzgGpknI6mNQxiQt5t3YdQ3uPYd+yZuAHW
+NT2r6ly0ciGLz78G8TasPwoItdmHSL/V+GjVnEjG0PJKtJqSSjJ7kmZ+M3qF63j1e/BgKXGMZwU
5cZQOGs9ZTpfyCZcJRp6PysDz9TuddGTxcrgkZvjJ0ATNv9wgCEGo5pqJMjTmftENI4jylZet3DQ
+bApRDANptxhAnk7ioqOvCQbnfQRVP0dKaxWarrrwY4j9PmkTiMmQyVVfviCf7AWJ9dw+URGPTN8
v0xPcQhvEA4S4xPBDSl9LSPrNevxJo9+dS4H7XMYGu6x7VuCDi8haw8pwF1NlISc7riG9J32ZBu+
TsRk/jxF96WDgDNvUyjjPn9t2IsuvBAtysBu2IYoZt8AfZn9dpbT8E1pEWvVlYUVDht7ZIlYzeY6
JJegkqSXNppJH3Kqh3k7mbyAVPkvI1SoxkKj4HGj5K4HM9zhvasjE2g2F9EZKdIqoRPIKnLkPIXG
fwi/qav6S+FP14rcuX0mQ3nMffLjNJTMdbNvfHUWFtV8pvpx7xvzC6rRp7BJ7lvP0oPYib8wfO3I
6QLwM9lXO6terdh6TJu1aXevyrbuG91ZdayPR2oKd8xOliufWpNPS0/VH+fimpOpGLqs7/MQAVTk
AqOha52JW4K9LbLwV0h3owHkJDkPNJ4GJbn9MuqBruXGtsgPneoIBmvv9eWzZqqvqi5+KJdeYgbm
a/ft56w0YwVGpoVH6Ty0CwYIx/ZzXYiX0HjSHCIJLKV9N+105+EH41zs4N2V4xhkOWqbqB4/JYtx
l6SEdW+gHqm191HTWXI32sgnw/ygYFsPCeqgrol+Vg7Jah1h6/XIoqjtk4emC5zU+Ra9vLDOZVZm
RO+x6T+EdJzL6pzUim9Ny5/U8m8mnOvFUWmQd1zIPcTyyDXFquGdWrsp2hVBBhbLyzvhr4wxBpxm
tb8NazxkvIqXUr8bo0QczLQ8SMrUdVF74bYGoL5F6x+t6YO3hIkO4DEZnDHfpwPBSg3hcsamMCWM
EFMy4GA8oTpB62NM2DPanql+qx0izX9K6BXMSucunb5q8MhIR0Kxn7AFriuy63Bid4exnr1ViR8C
655+HxXQI3GkoXhQ4PPQKhCGvh6B6JIiLLjTR3xKCeTGGNQ222w2finQ0qu+JLtalsUR+ydQRyGZ
puvNKXTmYkWJzQhzHj5zxF4EjMiNp5aQjYHe3MlJ6WTfTvWq09ORl1W9yq0BRZDG2yABJrFePZuK
Rut1B6N9dqmkj1NHmz8A42gbdJ1yBX/AWhm0EluvL1dJgqSWoNAfDZQ5MLXXKoTf5EASfhr1Ixci
Bw8FZvFl+rSvlHpTbf6CQEFt40n9tqh119pj5sR3RomkaSrqBG1nP569uP7dxhEpDIll7NQEFRxz
r3sXUuRTa83vY+6PhzDNrIs1cyJU3vSQz9Z88oco0HKR3kEAxQeM7UdM3EO4guatdx/DBWCm3xIk
bOrujj1/AnURTnw4QxQkYRpQ6iWZSd+bDZOoPtdB/qfv9QF3ayfLnQHeNkZf6reFtc5IGEKWGkv+
3SZD27bnnzmm1NOMm/3ZAuWncP12YTBbGaYFPDSrvE8fJs0P6UDG5wHNeKBgALMnmjch+48N1zgS
+Qp+rhyGICoQy85OX+LvIbkx9+wnX+TxKYEGjbvmWLbFdKJK5vI1dRhY3fojycffMMsAKhf20S2z
h6xgKdrPfbkFqmfvwNINkDvdj9oGyOpCgSw88+JG3cfI7OdUYdsFZLCAygdt5TfoJkPRd1zuzXTl
1U16hwSCIGJI50zi3zG9hKtejB2ZtiF6Ny//SicQTaHJVEp4dATQ5O21VmaPjWZYd45kPsf4eitT
I9vxT9m3Y1ZeYSYkKwyEh6Svhouuxa9hoSVHrxzfWxLCz3XhUfdG6NGs0c4J88ZXoun6fTxMhwkL
mhVZ3RqmttkKCB8ixmiIY3plpj2qwMm8Tyr00oVICTcltnIP5oRyPyYBHYomeHhrusJi0Xo4iqle
do9JoW/0Why4TVQBkRFxYdmHov6uIw25mR/+HqoUVLuaWWYgUkgM7ezqfXJyvZ8mO5FdIynxXa2a
77rGfhmEqe798lKYglisjjo8BxzJOiGPJDgHxaoJdSUCkZ5UpPy+8rL2GGYhlbLtEGLFRNT0iIdo
9Oq3201XcnWv6K3JJXB+4hpaIf79KbXR3lUD76hLD4qVG0NZ8lW1ufVYiu6Fdjk8oovsZxaU4P8B
+CU4ImjpR6RZx0jrFMowtJtggq6Wih4YHQ07LoUwmlvvqeg1QsVm7zn0ySIRSg2PzZB8AfLct/RI
6JS4xQ9SvcJUZuDFRxLL0HtBUuFu2RYGyTAClNH9n4mjnoHAEKc6ooMmAH3VmVP0MwrpOIirfpwH
xAR0dT1LMGQIYZL8KNkSbKPpR0RWZBsxRJ1L91dnmOgA4yBGUE5tBy9y6Gzzjgqi86gNo8JFLlZU
jyn6KHogYgwMROjCQwfUD2fM2GSC2KkG+nOwVnFIlpmUMYQuZJmot+7GYdrbdgRTEEfNOlGz3MA0
8QKDoHEl7W0J2S+os+EyiJnPZHWxj0RBJas0rFA8IzlbCdc9l3eStcQVdBJEYEbgztJNxnIMZoA2
a7QcHras5svSeJ5xWm5VDyMFsv4dAjMr6L35M2/USnZevDdDdUKO+hMtpgfKm/kKdi3S2WyuiQ3Y
ys55sAdChanvsDHDgmWRZ2gYXqnKYwzDiD5nssVWsDiwJYTfkLXyjcvOzuisiXmdvIDi/KS5AmKT
4P53/PexxL0gSgXrRqGgjdA9ufXXAgwPtCRBbi8I+TI1y73YeC5y0zqj7bxKSYMnJ5OPZ9rfe373
Fo0poh78epPm/ajy/p2wt/gs2XYT7Mq2Uyi5NXm1+pycn6koGe60es+8XN1L2uZN1YRQbRw9MNts
1ZvtBNUXjm+Pn543b3x27Te46Jckt7It67fuaABsWXErgetTbV1/EojkbGcf5aylTfwX2hiBMp3L
IshK9dRpyWvZDXvfmsheZnwc9CUXgZzxTNotc/vZw9HYQKRbMJi48QoZ/FKMqsn3tPjpptvUOrLv
pMujS66Xw6ltLQzohD7Hg8Odfqg2oSQadLHczokCalpVRiCS4TrIyDlIqI6E/KSoy53BzE9Y/sZt
q8dQZQ1NPE4p+J+JxK/Mava41EQAHU9Hoap2QuhsbvTkk7JhDlovURjDzEdZhUR8MG5eJQYVSInf
eZW6+XUJcCN9BEU2QuPFJWtjWVLyd4RmFJeBdm2z1uV1caMHsj+GDQp3ho0AGOvscc4tkHYJaNpi
dq92zt3AT+aLRUPIRbtb95brHi1XfBYDhfo4eioIhYh+yPa+7r5DavPHWRT+pdHgOphhy9MmPE/q
JMoDMd66j8odn8we03kbMpYbIrO573TjA55atkmkdt90PQTRtDvDE2fMl7XxXQXfGz94oFtD9VoT
iYLOVOyGwsCXIne1cM9ZT0RB53/J+H1wwXDofJpKqzLhSUGDUBaB4dSAHQmDu0kUJIV42GE9YqZ2
BvCQ2MJz0KrUCywLDbAHRbb7kc7ld1F3lMiEOWa1+cu3VfEbxM4R3E831aQ6xi5oZrPbuaQo7GqN
y0tZZyfIOQH+13g72y5NUUjpDbGeV8rjAxCuchQ0a23WnaBXKJzqRFtlw3BVS8RzO4aryCY7kNQ8
LkZm9OFO2E7BkOFUTuc7qTWM4ScflNXUn22MjtsUC1LXySV3nFkjA+06mCLtkJVdfzLkvOs6W567
8WddQOrTqY2wgBPe5MT6WeZIZfOcuR4uaILXLK89Db0W05Ji/3En7Y2RsXUc8vnRGeQU9MP8QbWh
4SB5zzrSfVuM72GLFDbSE8RlGQZ6MVo7aaXc/CYjfzSX+sZp0XM0dbIpye65OIzLw4kbXtqb2T04
NLwJfbsjW0tIh4SA8jOtW7VxayNFrki8XEL7YUA3XfueWPI+oV+yCebXE+FTZFeCtx8QU/b3mOtT
WmPeTpDeH6wr71wEjV/zkpppBNzMos2EtSugwGmuxE2esVAGpW27H6Rm2txMJEEWKrqgluTeh4eN
ltHYpNLc6oyK7rhrQBKd23vHqXn7DD7SsrqrE36n4FrR6F7AkIAwTTDADyJmdOKCH9xkFVyrPiz3
bN1ZGgum2gXOCeY8DXzG4pefFvegPkBbCAzFbXrORkM+ufoRZXx2vh3IB87PthvSWfQiiEvOhQYN
B0Vsw1ZSZgQiMiG4JX7WpGJhlRAJmyMPbAO5YiJz+61bOm8JzjOMi7P5QCYaV032iqgG2EQ0xOy0
o/0zaouTn8UgJeLovrDT/Eee8V5jsmFNmhDp19roSJZNp8G+CvOfeJHt0Zzua1aER9+j4JqgPXFl
BufJ0KQ4dY6z8pPq2ewmd9OUvhYwqcs7/6g1DL08Ip0r2zHXQ69aQBjaGvWJC8hMjlC80TuPLXYi
kggcL1M72WhY98xhU1EGUsR9jbC694o55oAKfGP6bA8cgCOQOGy1KY053MQTBUrNhMgyhhO6lHnn
E4AIBSG9RJp3RYvN1HruNcpkn8EdQO01kZ2oe8Z+2CbL5lDhPyvltOkccfDJsr7cDrqbbhJcAb1t
JgertCaG/rG+K5E104nWFrqwtP4RU1E5U1/sdKTy6yo2VyDhwkunNyYOqk6cYxDv0mTkaoK9WBdI
c1eeOx9m2/TPJjiwuSjqBxxES7F8VA610wibdjNFe5CoYmugJwAvf8L7DL/dts8iTiL4e/hWYj17
92wLZXpW4kXwognKhy8CMaQ/SPraTZmEo9eL8zhyYSJ/+KC9phbajVLL+y1zZzBkDTd3YYZ8yOY+
3mULpq0pw4dopPKOBtin5BbOV5JuvbUxm+eoky70iPnTW/mdsF5Lk7K21Ij9KxGSOl1+TlsPig7v
D7nAu8TJczIM3YeIHqEWXkVCHwl2WpVpe3ssv02Z/HYr3dtWeIThyNXWxk4A83S5xUdgJlxr5mxS
wv7Ich+hDY7XVYH8TNfcc1MjRSkiMEPSwd2UMF1q/Ttg5dFTyuIxxRVAWcyVMXsBJTRcEH8JLFDC
ju7ZhNDRFeQbedQDCLiXNSyUh4jY8nIZFqppq1wxrps83ZeCN72hWwBywEItqfmRLvK2YnS27Rw9
dCzIGN8BKt41FfLAApsld7FLDbeNbrM5RWQxhgwLV53ex0FNLuuqbGuLoi7ITE/stAmkrSAzr4MN
U4l8gqxUsKymPNDY7G5rdY2ScN6SMmLBN+2MQJuKX473bBqshvRenhVmhVVYMN1gru6nB5uonzeo
1HTbzIDIUb3S8pMDkrKNMXwEDoDY1iRq1FeXvOU0bQ5MW9BEpwOvmbCPA0jbIGEdQY+MFFnq0/0c
Z6R9ZY8gdOmUxvgYI+fb+XCyV+bQ9GxBaXod9H7eSJq4QZpqSoarkbW/HOlpe50A5LBLtPsKu/oq
tLnuzjljM91zoISU8XPv4FTyyvnRGhvIemaIClNhB+jshtINrGTeJeF+GXmPJQFKSWv99id6++yW
Akr+aUG+EmK16ZgWxqs00mxLAz8d/eVw+8paoA2tE9eoHHX4gnBKod6NhLgtEUa3w02NgTShh06j
jyyhYzRGtZli7xaLLZ+Og4VPoihYY/op1GEF8Q9owbGSLH90+/PboRmraNuS58pTZ+Wb8o4efWAN
29BoHm4hRbeHIsbRVU+YSLoktyQWwqHFW29lM0sqrhmL47YFP+hsZuUHXJQXWz0HNIUIQFJbpw8z
6fgWI8XNV3E7vGJimY7eoj4rNFIDa2KI0yW1+vaQT+Tu/2ip/8To/bdaakMgcf5buPt/APhO70Xz
3vxXJfXtR/6F4LP+sD3fdZHx2haJXAaq6L8wfCh6/9BtS8DTgxe9iKn/1lLD2kNGrbPlEKim/5RZ
/6Ol9n1iD9GYmM7/Zu/MuuNE1m37i9gjgICA1+xbdZZkyy8MybLp+55ffya49rZLu07VOPf5PpiR
ndIkmRAR37fWXEBxpf5/0VKjzv5vDJ9L0QzUu21xLbLtD4hvUDcOMah0nHSPfMooERcuCYL1do+5
BcEKU0J7n41U0ca2hFY7S2sljZxktRhp0PcQOMYiaQV3Njkujy3K2+XWIr/9dRfC3bprKuuwPImQ
MaTNf1zUlUsu2HJryQWr2pZmOGvdOS5sefjXc8tjCbI5JnL/ebqhZL8vzPhcKSNBDoAxbsfptrWW
HnD4gkhZ33GF67xSY2i20lMswK6YdgXPvw54ryUDJQMTTiBfHtBvK4tD5YpErFPxmFEUPehS2/SB
FpwTJrNb27Z/dAjw9krvAnmp0vrgtFz1J/JKiTJnU3uYQqAQfcYyKlejOeB4EBzvI+q85Thisd1R
q9H2zDb+cCLx/3GZ+fPdAVANugSxrafhViUM6FbAKi6Z2uti+dJrBMY2NL3FkbRsEguHbwb8DH1j
c6GSTh3Btdx1ZETVadkw9WVxvtwEdFMcEj5znvoAdzrmiL92Y9mXad6h5dayYT+aXS36e3c2SpUz
7eTXZnmsyQG0gEg6ZFHpHWB0ILdC/BNBhLBz4m4cZMhJsJUafR3TcZDQLo6kZSPgbel51B0GyEBI
a0nXmJqEWWMXfBrmUJ18sEKWo5TwqgGTLgiPud6/aJg9quLG4gaYACkOE5RfNEbxHqD8ZXFThSk5
9MrMD8OtP+f9AhObu9tRt81aWnJmDp1O1IgCYwEzvCTHPQ0VcTJkX8vCmN05BGdlM4qn1wG8FaX+
5ubOZbnYL7F0y8ZoU+rPDuKHOakuzHO4xy0ZSTA56MzPKJpl44X/vpWPVnfUkwdYLp/VCOPI5qwK
pwBxdqnbzpFKNa66Hajg8JChsju4Ubt156RoRIbjT61nX9DgJJwRYPxs7gucqEJ26f5wy5QYwhAa
UTprwYufr0YvNs6KTF4p6+9D/eKR4FMLE6C7RJsu2nuJCGdHFqzY6p3xbRliDZojTANUS4e56aGh
6Jj40ol8qQKiX1pExSYlQXW1DID26HAulbPrdTkMVoyKUhTFw4fPnvXwoMiLA0jnVRrOCnydGAIy
/J5sllvLuWmlPRiR5SYVl5VoM4ui8JrIHvcoQ+296koUrCmMLgLPjAZbY1+7tDsDGoDERFETHwXa
Mo/RMdH6GjNz2axIdwE01RaP6KFHfmLkuauqe0o0e9zF5OrtgoyuTRweqnzYDYaXHhZrQj8TZ+xk
T33XPhozqmeZH9haR2Pa8HNj7SDrm3/k9BOGuXOcIUZgvVwh/MP2T5pqtSkBFh8UmKBq5itJaRDu
l3GlAFdYncD/6xBB/Fci5f8wYhqVy6Rn8N/8kR9o3rnTlnIsy9KQuNcuxLY6x8xpXY2Wm9hpunp4
H+ZNaGKIXG4tj6Hb65BcRN+Ws98p8ZOUZczVAJc0HEqbJLSgYCbrWfQ6wxojYGnq1VbosgNEVkas
jeddAll8KDvsMLMXdXlIueSUk4UKazR5xWvwh3kTYkt3QhYnmeets6Imzgx6PDoWvs7lt/DzppzZ
YK3d0ZdFwwTH/6ubheY2notPsXs3jr4Br2NiXYTmEIMOGm8Khu6Aaa+7CQquELRtRiZ6TG1N587V
ybtZDqWk+TZK49yHSCNg4T/ZBuUxbYuJA8kFLQXC7yiyLnbQ5foGp/I8SDv6eV12AlzKHhQ0SrFh
dhB6oe3p8d1rcOz6gIBoWRRX7CU1ilH6rKlH+ihTAjoy1Oo2gpBjGqf0jKyouoC1gRvrhS0G3DmL
a75lRvq4VlpzYEVd0Ljl66DPzvQPOgqRgNz1jPa9FHm7hV/N5H7+r5ow4LKnzO9jTHUjx2hy7gMR
nylJYwc4WT6+lyGazVHLzWVDv4i/mTfKqAmXsrlsVpSY1wP+2VUwhki4JaZBHy4Ishoqm5NI0vOo
tymqfrvY5loOPqVBsGNnDR29kYvHUCLz8VIILTDbcEJ4QURc6HoCHXISVFmRfgl7J+P0IaNrXDYm
nlPHuc/66lBNVP/SHHmYGdX5UUGhcY15LFgegz5I4l4igPL0XOdBQIx7XVhHlYnhZDGp1qmnlcHe
cwvKh/gaQju5doMYDn0/TKdW66iwQbToPOkh/RynlWdapLbH+tExwLV6Etg1rzpHaATPLvK3cgC8
Tvz1UHg7G+6IWC/fT1qJP76p5W7ARGhvqgGDMN1JIAS13z4M43wlljdN2JEEU+KeWhGSlbA62SQl
58GyoR8W4STInlsJvzucTSXJPIFZNtl8yylSFnc4i5QnWFX8fMK1uSxQb0m+VwMx8KroL4ZOZju8
/XVsUP2pK/0hyhHDQe15RTKKQIrmbZF0n0M/fx1rJm/keMTrXmuRKI0ChhZIJ+wCaeHqe703BZ1y
dQq9YusN/XNiUUHw7DZax/3nMSaMx2oXrmq3KgJgosBxT/SuqLia2oGG5Oe0sx9jjy5zoNUThf/x
zUoK6kScHpyMGBzCa+NZdA6DhvKcNPY07AEvhe4zvphL00/jwTbNXTGaPyDd3eQjyJvWM7ZDR1Ea
jO30XLl+g2obmf4E6lJV5bONSm4dEk7YDOkNFKLUHLVVFiZgHCNKNOmkbupYXESYd7vQD76qHGbQ
RGXeZP60Rcjr4gZPD5FCJmAPVLWZMR6SEuJXopoGRVSyyet8Hgdeya/zaYaWRPLlBkXccqsfhrgx
7srAfkqh+fA/qyAtbr0QWoHVzKOPy9AydfaK3DtBsi88Waar7VbFXb1BckkJXqaPoTGrEglt2A2E
Xj7XjElOJ35Aw5jQJmvfZrnTrkuwzFV0/72JcgO2R7D39rtOSMcK/POjDt6C1JeOilEBSCcjaTma
2x/uMNnbdAq3RLPsEQFx0un+eSjovrM+TnxgNaFIvw61+WUce/2+C9JgXRjou2jaks3ow0b4Wlp5
cDYsGFBjiEBHUYyHN35r1GZ2lID2L4LMSpQKJ9nQvFEqQqmehsnGvIPnFT3EYVpTe0J00KbqaDoj
+GZLNBStKaCgCJ7b7gNmPCTgtNI0i7RtwNBPRomIkB8BDrWMolnjREdG1R15NMRsZbZJAgk5wBPB
jWGQvXTwgWidMORFwTaj3LyqqBdvUmpnG6l1X522QesQiOfeQtwe2Q890JsDSasvMTYQFjHyJqMl
uaIGS0UZxxvwLjXk/bUFR5uBxwSVgfTKdBrkiO4LaS9XzWVPu8fWv49tKIiUGtdc6ei6BJWBfSN4
IllrnRS1OEwYelFb5HeNiYk+jwE0yZ6XDxSuCEquvyr+9RHSHnx8VhFQNInUE/S4YkNc5KWxEqak
dQEpA1q32Zu0Mo3ufvQDsK0jxKuKzstgue+1X3EhJEJ7LUkj2NudJ/aaIMM97w+DZ992Ue5yFqMN
T1LyZ/GtrBoFqAktMCAfAg083drjKiRW1FOkSYNk8/scopZPam33CWTMu6ahO9b54KJ24KVEpLbm
n/0he/MDGg9Tj6UdYg0CQb4YWqnBG/0hgSukfdGFTN70xn7tSjrnLJd3jt5+qVzwGLbCr46NdDf6
ltpgDQhGgpv0nIm2mw4p1AKbNdM4L9e6IYp2kmGDJZZVeB4NeV7wa7O86NfdbPnLfJ5aLg9+ePr/
8bGU6E5XK8KZBdSYzI78eVVjziOuPsxY0OX+sgnnZ37d7Wch/M+nbeaMO3jV18rLqhOqn+q03Gps
QdahwEMPMkxLWTMsDy+bdH7Vr5f+emy5Zds1s7f/9elfbxPllJWWu+OnuOPY/HojoVn+caRPuTz0
64XL3Z//wXJz2XSxN08X5awMWXZteTRn5rz3kuYIQMndTkX5OZrHuHCexhMjCJe8kgjjl9X28uCy
+fWaX4/l5GcjWpr/8K9eozovxCnSvJBYhVvyPy/78FqQrcwwP7x/MO/Sr8eyln7c+ucr/3LPWheJ
d0wO1x8vWv40cUSzi/vovpAVIqC8V3c6bK1dpjPRxjb3+8aeJ1zLY+U4ligBgBfDZ2eu1RVzGeXX
8z/v//VzZOP+8S7L6+MqgPU05Kxl5cZjTs7e2bSMOgFrZVkKJ3CU+tvl5iQVi4qh1NYYLpgbzpa0
5davzZLy/uuuAEiecDE9/HpouZVpfry266GHM09N9dezy9//1WOcMeEfIfLLq3+9RrjufVHk005o
pn4K0o5NlX3XUNxt20Jz9ktd7v9niPxTCZMpM5XF/72ECZctrMPX7M9BIj//6t88COdflBoNl2r/
z+gPUAX/DhOR/xJz2KYzox/0n7CIfxMhzH8BLTCEa5MeqFyuaP8hQhi8IbFDgvgRwwUY4f4fq5gf
UAl4Zk3iPqVuKRATyjLmIudvSIhwrPo2pxx0zCwmWGFQu3unGh/LCc0aVQikb7a2zQIaVmMFP25I
e/hQmND4mYsAxVcQG7tRMe11bQCYmOr2WXkdmta6r7z0iV4Dfede3+T4SbGgNDPhzXFIHylNusDB
MdVZ9Uua3yh3T7ZRvSSyTHfETXRrCNzlpiXncF19dm7roIzJbK2Bd6UN3foviR2SvRuZHd5pYms7
PJqDxTCteeoyuT0puyT9siqgiVHCw3RasXey3IVdwU6U6WuZyPZgy+qxKgmlrxD7rnMBDKmTTOMk
oVc+8xIUTuigMq393gBcObbYRhN6jFvFcoDeHhDdFGQnTNTXIuUNqmJkVTemO7xhOZz6cjjrTkXd
7lQQp3dbjTVr4JxMJ4Rc27Cjt2EPWPpeAr0iMk5pxC1HtoYk2zB38YyngVBlr3vd9Dc+8g6XXN5d
qiPnyhDBrujgTocWGIXjK9ZQjvw6xpZ5+O0X/Rc0Df2/fyBSQtGg3A7LyECD9+cfSDQ6VZd3RXGE
fPsoGr1bL5vEqfEY2GDB/LHFI5a0t6JlpyTE8ylUfxzMv9+XD+Fb/FZpBJjClJLKv9LFh/AtQ9PR
LQNhPPZaheCnyF4ADcnqAOH2zjfSJ83Nvocy+acj8KHOP/+3Cp+yonVggXYxPxyBCRzZVAd2coSu
iOyLygc/7FmOEcxlwsao9qMWhZsI2/qqmIs8Wt1ne1JPTnwM+4jE9Pnvj8PcSPk94HDZI+kqQeeB
64cQc/jfbydtJIy6J942OcqAAwECQa7rJYCsb/ZDnpsrrYX2YaPC3dpRfO6JSMdGj9M3moAqmLDc
AQd874bCXdv2pO/dPNkvb2V7kB5Mw8C1FX36+53+GEa57LQFxYbkNEfayvnw7fmcAawbI3baraZd
WI+HJnKgfnQaLtXI1rGuWOHG7MsXW0cSV/qch6HHTJEUpBy14ntpjxn2xIbOp5bf22h9YCU8JZ65
BV2NAoGyG0WtdVJGb01e4O4y6vhE16KmOzi+QcW+QQXGgTDC90GjDO9ZJHRYgfFA873ZYsB8/IdP
PP8wfsuhnD8x2Sl8UsTVriRM6s9f0xDDNU5jQVpRQ76SRgu7KkPkF/1T4EzGxXSdrZvh+ROGjE5Y
McUaopNHd8IOUdIhQCpMNDhdlyJRRDEnKgtNhgnJk+waY3AfO+wFKIRuyPfAblhwEXALnPlZ4r26
hY6mri3jE7Vjscus9rXMh+lQaSicc4q5pafWIamDsvP+6XxhcPrwsS0hHKWkUBTrpPpwviR6rVgf
mhBBKveR1M+eQz7dVl7yRpRNuy9/ZABFM0PXtgPSAHIVLHzrW1X79PFrqAh01Ig0ttcp2sabf/hK
/mrfdN0ygCA5DnXhDz27qnQTs6mglZTjQVSxOk1J/iVH6L0pa/uRzB8iODRruwwHxBlZCGqwpfmI
NsyEdNC+22oIG1ZFa3ytWanJaYy3EJvv+VkCjO1KZ503LMz0qfphSeGsMuNxcseTlZ0dx7orfb06
aEYvtjm1hA3i3bsaN9xG80O800V6wpX3NZSeff37j63/9yXMoiWq665u265CVfvnXyIy1T707SI6
TjZdGkRhd7KeXNCoxPgBZ7nPSnMjs2bfN4gkPO5MI15MvQweolSSlUqQxuofdunDuCKBaQpJQ10w
lbFYyH7YJdoO1NIDNzwGnsu5KqZbEdhyX6XZMQM/dQwaJz74nTgbrmNtGlXdhAqBVJ3q/7Qn82n4
22m67ImlI4eWjhKgSz/8XiOcI1qlcZo2oQdz9r0OwGHNaJ5dGPX9mvQJNL6Bf5rQT6KB2eR5UBxo
rpFq1kPQNhv1lDgGYivshDvLsLY5nNO/P1rm/Lv8r32kbT3nuc5Xk/lo/nbFb+0E0kg+cCmprRu3
0V1aPDGyt/xZM5z6K77jyRfpWZHedCiCN9VR4Qe6KG6sML1hQvkOEjBcOQXwXTf6NOj47Wg2dZGT
3hla4m+8EBNO7sps60wphV1De2rboFzno1ET0sVszwGOr6niH4/+PFZ9+GS66zCm6zaJeuLjGdmR
8RmW0KWOQlINLKkgQrkez6Hj+JumJgHGbHAbGyyaG7jhmGbJdPHMEQ1qnaONVGAws4OKI+0fzhnr
w2xj/lkYivqibTq094Xz4QfaofvJJ4+suT5y96pBWllHecRYPz5agnrRwCpxHcbTg+OZ+nwAA7T1
ISxoPNF0MZmE+gxs2FI29QBSgEzZTV6Y6iiNUT9MSb2bkCLbqk9uBWrwneqAhNGP0lcOgBLw+e2j
OSvN2inSXvO0QLnU1XhwmvchluQ+TXpLGnaL5sDAymml9y3I4d2Yo7nDC4uS0AC67eZ9dQmc5t2D
F3WO2/YmM2I0wx3fYxODFC6aV/IvroNx4lAD7wiSg5tgX3J9d6/FE97xHFvV0m312JH7v/9ZLwHU
H758zKMsjxQrJFd8lFAwXfV6UNfaQTL9OPREjiQlKXzTxAdPWsu+M9Pu3nPBNTtel+1KzCI7CGnF
ztbhDOi+scexYxKlM9DdoH1rBWkEpl9sxi4vjlWefc9NWe6w9X32Erc+cD47a98FDU1ou4RE14dH
p5Ho32LPRWlX3BICIV8K7xFuGeQR4wJNNNlVk/sl8gMbpbsBaDpD7zF2Zn6aasm0g5SJBGAvc6f5
+jCce0o7iOx/9LVqNlZvzfV3ag22wALaYx8zOJdfgxrhGLEQYFtYL5jkAfm16x+aGM1SqKFN870K
J0TZHHQHFHNBf3TTY+G3fHTyGcly7HGzKivA+1oeneQ00AJBpvD3X5D+YbzkJHAo0JrIZizmqv+l
cRFuhjwk4ShBtSTBLatvYzIO0Ye2SF3Jt4qshhoODZfSwY4CBfPRTpAJKye/Dywd8a8ykGznydqM
CYVDgN1s/2EPP0yylj1kHGe+YThsPy4KQs3gR6TVyFDnuXDZd59Szyc8RzC245lc9ZxmFJLBB3lU
TEhISsDa5l/HkGmyog23ysFoyEnhYJpYgP3D3lEv+HB1c4RS8Agd4NXgUj7MN0antmo54LV3KkPu
Q1xBa7/FDx+peOcZhb/GmDyeNdmM5ywNTVT/h3SKDNog86AXYLz5+x0yf67o/3zOOSa6JcDxLKXY
tQ+z0qQqYFURS3EYzMTYWGYdP6TDjH11jlmXaV94agfXIruQ1hns0+K7mxjFq5m/oIEU6HzN6luL
NFLTgvTQEz9wlvl3pjPt2VN9BtrDTnZBaN7Bxh+2fVA6O9hcnNckL+GYxbvcIdZtqaN1QbPtCAG4
q1TIkoqz+shXeY2G+j0v8uhKgbI41A0xaQa2nNqHBag4krvA95315HbmHvLpWxUFwWWwMLjFeUUm
XsQsmFR0+qLqrmWGcQpc9rPDElBL55ugV01TXqLJkebgHsrMP7cJbwXMoN5Z2MpXkfAfXHtyjjh3
ejxrElWCl4YnIp37tZlPwz7o6h983fW6RMC/g030blaAqpOEeMcupSo/O3UzqEoHYQrI6451zv1Q
36hARo+G88LBDq5m1j94Qno71WMa95uY6iALaAY5R4dbArXQS/yeSJBkRyqDPLpZtQmJTTM2jlFU
ZwbUr/Bgp3tzwE2pKElYE02itA8sYqGoXPgjUlA9T16Urg3nEBr7qp8TBFg2ZaCX5UuKbJe5HqVl
V20KzMBXqDrDOcWovyoZfYkRshmxyAJauYEX7PPKs79MBtYGY18F3XhsUuMH8ErjoU2iVzWNPXWg
Uds7QBjps81jiO3scfnIzRcugjeprrlX2AjHum+8m2TutNFzQzE29HyTTkddPzKwfkEHrwIPFrZy
e8iiQ7mW6DrvCoMcc1OSYGVgkGV1Y+wbg7N6ylpUaRL5jEmaKjEU6tnXcZaMRXZT9wMdLtuEMCBw
lOCLenEammORn+WnGUu/sXvnWyBpswF0iy/UgGZGXoJrHjnwI8tmUoxQdfOXtIx0jb6CR/18HWR5
c7Sr/r2nSbP3NVvH31aAUwRhuKkxcVO8uEqrRqumcE8PoEfdsX+SE6waJlX+xp7aTVfqzapmDbnt
DNAlSWGfpUucJJ1QmGu12huyuoooCfDVUYs3yAUHAq1tdL2J8QviK5AIXQ52KO8Ns5ujJAfmqS1y
9ikHHxUN2GwTL/UJwyjvpnb+L2x1UUku7kWpn4OOZWNjbH9OuqvMA5BF+nSpk6Tr2EqBMdH3LHGM
Y050CoVyfetr+CmLymKOqFpjWylzAKcfw+qUyWdPzzA41OAe4s4N75IEI8hUM3yZznOOgv++0okM
bGMiA7xcdFdXH/Vn4s/QgRtPhuYPz8as25c1HVyDCRMchoC2fOcbu9yu97Hnexfca6zHHGzrJmqM
ePjUZaN9ZQ5URKmH79+aYJ7IWwLr/KtIv3UCbtEkPWszxC5emHmnw9q9JfHBmRnOyarGN7i2WSXv
YnMiLDPwy40bwE8qoP2YgX9jjN9svEwjJrZr3E3aSkZ5uq4kzVUtyqyLAD3KYlD39+HUPUpwXwHA
nUs3wFyiOE8oiMDyWyP5BrN36fTh6tl9szWQydxrQ7vR5w8Oaavf651TbWXUDs9O0cQ4lqenWDcu
zB/JIUyz6tYx2LkYtfvnoJmecU+5WG5d/To5JTp00SHwCa192k/m8xyXAdQ96M6dySqX0TAMSHfi
tNoVtZVdbJNoSRXG8nNm+PbGNKPsPBp4rHOtFi8lacurCDxSjad7z9Kd4+RQn9AR3YcxXgRdN2Z1
uPMt780Om4GEwBk1GJ1t9VCB0v1kayBvqjEyzroVfQUjTIud05Wp5M2owi0TDZb+5fRFVlx6ShrF
sMIoTXjf046qAavGdyMv611pme3RrLXuFqYfhzB177uYRBBH4Y5nmc0KJ0My4g76JhslWLzsYKng
Me2H6lbQvN9IgFqsx8E+xf1Vebd8lckRhdibcqFTErFRHAHTIHHSOvOGMskXnYlMajX1qQ/C4Jpm
yRme6X5Kynsr4BzMKxP/jmsNXOvrbl1FdX1KeszgIbKWqn/NcvncgKK4xghjNmTplTsceKcwjsA8
WOPN8q5DraK1CB1vGw890jDHDHZS/yqHimtVbyGnSATAO6LGukwU16mG4LBQlSFUoYGis2u4J+Ao
/MRB7KwcYoB3RXCeoqi6B8WUrxzC7Sfd0/doGz5VqR3tEt8k6dWtkFLoEYbc3H4oxkq/DSiHq5b2
M12K5NRPaE1DsyLB2s3FwUf6gMix32p9wvTbBtWT2MmZ9htYSYquXo6Kp83K8drn1RNUY+bQZvcl
aV+blOINKxZSIZ34Zggwh0YVX3AIFrpPLRumWlLtuF7AI0oiEDhZdJtX1iWz7ejSB2nFdK3HF2Li
RoLqw6jGIFimufkpwBUj9bPmgrcTZXWMtHzbZ6lzqbtDppvqIMvZjTwlR7j+XyZX6ZdAiZx4j5NQ
s/okZQoI4IxgLTdvWEa2zcHNkH45j27A6sEdkeNpNdlCIcOtELaFWtMhGrwZ1LYrUFGYaVudhT3b
tskG8wJDR8tVmAcd7h2aHaUDh3CewNjhXQ+yqysDBM0UudqoaKGdwaqJvfE89aQxa+R1CIJHWIVb
NuuYdp3b/nBLnrILSAowafejbohAiiftIZFVQNAwPRQylMpNQihSobr4VNUWzv5hgkYWTUcJjXuv
6OGs6KYEOyfN0XmLvjhixnp2wv5rr30eUpvcpRAYUDuuS8ezPsVzw4Pr+JGzwEEZw8zQqrynol9X
2GkypQ417rW14Uv9YqRbxwk/hS1lRk65mkE3RHACdYK2zoRWqtjbcfOKdug0MBIPY3qrUf9esfKj
7ASmD679bnTA/QzQacfafvb7CVlbTcAKfrV7VRILnyKusxtNg3JDK3sc/F3bFDemIga3Yu60q3S5
jqT1iSk1zmK7v7RA53zoj7uxm1D6tcnbuPWy9q0gS36NSQ9Wl/niK1BIg5ccHBk/VpRGVoRofWl7
MEMdw8CxxyS26ojbZEo8I55HEro0j2mbgTJekK+OMGofhxM5NRPauGrM3NUQk81NV4BkHkOEmOm3
YoC70wnCBD/3YEsYT2PQWwlDM33ex376YsC/28Y+yUXSzDuYiCQfDSpttn05vhe9CZA1QaQki+eo
rwidH2rYGVq00xymE2BRdqC9yaQTLyHE3zIGhJVUNTZ2i+s7djNklfk6MAb0RYNGpqT2RTYzFXl8
ZW2Pba0kPrRmuZ0MRwfF/iqIcU9CUiRa16yfAhZwTCuIDmXa3nVavvGD4k23IZLZCJKIvusowATX
LqNkF9n7yESfW5dBuq0ilwQpG3Y0jbuJbKBo0G7JO3ThF6zxYq+UShEDYGhb4dtBN5mCMPUgPHUN
JtcmIVxr0iEpUvlfMXrdmsRVwowdyfQcWDi1AQbnuRjkFsYr2cLXctSSdYPTvNKSbwZUENe/jPas
3B+BfuoiY6bQxjcgFBqG60qsA+8NMe2DrdJPhV0dYIw8NdQbkIVR5ChdFukSX1qMtiBDgO76XPhc
yjIrL+F0gX/xDdnaJiWqaJoATDTYIqkl6hui+FiaaO7RnsWzX+s8ze5Txz0EXAo2dgwrMJqrgaIz
un1VBJ+KioiI0bMQw5gcXqsctM04VV+ZHDFkd1aMfN19skPB0Klne9jVsJzmTVeHiBwhl61D+OYw
Bri7PLG8ZLn7c7PoRhTFU5S7s4Sk97otONPX5XX2outYXujSPvzjNcv9sRThfBU6L/d+vhAxLSlX
g7j8vPvbfzW/dR87Pir1wPMOOpLRNu+jfVGmfBV/fmejKYxp+/vbjvWsT8Uftzy47Ody6+df/vzP
fnsX3zU+ARmCeLB4TJbdEPBImchHYJjmfVn+/MP+/faWH17z4cB9PDQ/32d+W7/NntyaYtToX32L
5bpsRHq06rq7pSuM4B91QK+GV5dsS+aq7X6AJLgunGA6aZUCHNBR2cf+j4uXK9oSbQaSsOvvTIcJ
fpT2X9KA8K04fO3ijLxKyqB1YaEManaVjMkHbYLnvhlsfuqtsxUN0d8hUUZbfeg++0HmXhVw1lL0
HjSeIGNoI882TPE2Z3FRr3SzuxNTjFzY09Jj5QVIgYvsktN7t1VxsZ00vTPd42A7MaAClmAsQIIt
Tgl9ZRviRx24/kMk3qoeAbcRI5XPKnJ4PFcOO+c4ZczPtWF6RaVyHw/BFkvsWhdIKW3YDCXVvo3p
cDUlm+4KfaQ/JjrA46oXZCiY99U49yFwYayd4dJAlC3CRJADP6l1ORJEhhG/3QPG3wfSxouegH4c
hzWaN5iDEjeuo90BUygpkWSbzCTwtS8UDXLz4Fua9uBvK1Zsaz+X3rrUIP6VoDS3tafR3WyBc0gw
QeJTSKl7U03qm9O1JMeZLsAMdLZ2f7T56ayU8Z4wZzPwHNgNcC0UfCWI78Sn5dZcEU6Ya2Vo4X7I
2upKYYJ5TweeLtVu0qF0bzXnWKb9lbrGq9C7fS7ajR/jAE1r1kFBj51HNU+R6TmXwE13YcXRM93x
pdDdO4tu0r6KdCq5qbbr+qbFEVTN/ocIVWoT3xcQUlbKdxUSxfFOJlxQJbpTeOO7zq5u+sxKgN33
9LHMz0aHotnumIiUKs7ZW8rpiMYvFSvqWwfyml/eKOFBhR1NC9AVTK0hd8q9l8rh5BPkNkwjunTl
Ajql+hoWg7c2R/FESh0Z0JMWHiZSLPB60MmxiVmKk3GlU3vALEKcZlXAcxqr4+zhMQM6mSMsRkW8
9SptGQNHrSUvQUBYXeaLtmZ30D50pN9wIvA5+OGh0MN3uNjZLiWZ1xujYD+guj2ginRuAmygBHCy
No8SSDAq9GBdFnd8tPqazqpm+so3WgQrL1Tf6wSBi+aBMjPCliAoy2oPbRBtoX9kBeJ1T0ONSSLa
UQ8H8DP8sJzSjz6p4V2KWhz5owApGLTvdMYH5fbXDngTprm3aPqE8Tk5gDekgG/W19FZF11YbSd4
AgAPpldLMpPMwv42ybzH2JfvdJFkpTDbqZm4r52Iamcn08Q7dMrRYBWj/Cp82BiuZ5lgSNxiy2D3
ZWiJtnBm+CbICYI1mvLWjEA6UTmCXhvHF0/Pt0E1B0ZZioEYpehqLKuzIXM4DtObIyidZfrWTBEx
VCBjduRVfzbqGm8z6DfGTflY1/H93B4Y235g1LbDnRnWj3HtXyzrDTCmR9VUu6smdC1BCkdYzdDi
ZASSJsQAYt3vbgkEGNcJcQR8tYV+KEvrK/kGXDQklFndImhBhWhGjB6Iglk0XwBDnxul4/I2p3cR
zf7n8ZNR9PvwR+v5Oppf+9S1bo3oVf/BD7DHGJQwh4jks67wDTPPB8IhYZJoaty5pgEgE2W8Zxr8
AJGiBAnR4yYFfpbJcNVGnfKckaTb5I05xtD44RmI02myE4iCDV7iufnsG8RkZ2gkuWCg60fdHofP
rjBXhYFlCZ5ctA8j/YpUd99NxsmQLlVU2R2tMXzU4Pyv6Sn6G1XC73A0me4rANqYP3IS4JApTZss
MvK1lppq26bdY0TZwiyjH6nm3DvwcDCDyAFMr9yGD3ValrukrDlHxuQ+jdPraBliS7PAVPp7Y5rG
tm6aS+qXn90RDFk0Y7baPn0siGIljhemCxESCLS8xsbXVyB81JKdyifmMyZUHEkxQW+2ts5/E491
fodizb9q4iYUoC6Lmu6E2b96yCbw+aDFHtuR1vXkP0ex/G6Uo7er59LTNNn4y5lSwGRXD2YT7BTZ
mwNAIKtU5qXmDAgq7a0mgmXVqy9albFggTx47Rr8BZb1rPSWnD5g6KJcQx4l9PB/2DuP5ciVLcv+
SlvP8QwOONSgJ6EFgwxqJiewZCYTWjoc6utrIe6zqte3zLqsrKY9uGE3yWAICBfn7L02dv9IGVez
SYigFVhDswVoSbgXSXr0zuKw1Xuj9N/iJRClMYsfLgu9piNYxSKXGQ0L5bJhdF/AHR9ECABVcYdm
Mwh2F1F4lVQS+PXAfragT1ql48FMsTTkMA8SHf6MJZLezCZxVefVJdHOJ9nF6S7oMEBM3p6i6Ecv
uuSM8eXbJR4FuFdM6DCbxCQM1qpOyQhbAgz9hCuTwE7CBqyyWSHIqw+FRTw6+w0/mYi70Krc9d4J
HiLIC3AIG5b5DWmkqyzJprthAfeKoQJ833RPlktNo5H5i9I7wzXslc3oyVYVWEfet8c8tcS5jZct
nlLWqau6lzpgX++TLbDWtQMmxO3NfSJZ8TNVnUwFmz9NJvaDLY7PtPQ2htnnB6eL/oSgOBCqeHuW
IgzLA53tGcMMFJSFPkc1cbVUqAYZFqCWmTjNeDqPaXGoov5YE1opoUEycLqAcjZlhhAPoPAroIls
XVoEZeMEvlpyghrbUxS2AVFWJtU8hu8BviWhOxnRlTaAghi971gdWjfotk4BbCLDYdcvNykminzL
OwLTIbQgiBLqbcVK+tEhS+OCA5vCXBLwWvwJIAz8c3JMHSogFCta2jCrkjbdXRN9437Bfdx6/ja1
asgxfvaUgirZa1FPG2BNc2WXv6mL502Ms0mAtp5p0L5HWfSuJVg3MBEsjkRzNhaWZYlVZCbruoEz
4sDReQDgBAPI8M7cRL+dCtIa5jf7NGHHwh9o3RtDEQNIRIpM3PZHJJKdf4qgUB3Y7VCoU/VnocZx
a1X1klGa3jeee2yx7mHvCoad8sgGcRt756eHru7T04aNGxzHwgSgaqWXKS6Cw2ROT2O4Rz1nbBXp
127a9mxnQM8ln9C5YDJtk3ri8Ahdr0CtPRVd0G9aW9fYMeRbEwwgA9VbE9POxrzzDvjR2hnzg5Yh
xiiru5gxSxJZdBckfGczsq9wmjgCg0dmQvzgcvsTAezep05P1KHThOS2UO9U6j3U7sjI5oE6lKC5
RqbGhv0Y1wjAlW6ct45CtOaJsj+J6K4auxf6BOnaN4ICzmT6NItr1xKCKwWKp4ZMr5Wcwg1wuWql
4fTNRnuHPlBu+7FnyRWAe3Tc5j406/iCLfZJi57aZ0U9ks67MB7GLnguFlvmjSZE6ZaidJm40Tat
qab89UPd015vEQdZXkVjifShVWEYNVNsbb9GFj0qHRnGSqnUoiMD+aqbq3KjZYVmHbp1enBjb1st
xujbgxdhCZMxS6fFGXx7cMO52sQegRuOxkLnLQ+weE7ejM0Yxj6hVZqIhgryHLEC1mnAlottjiy3
blDJeXBfcTnSJzDy+QfqXJyg2juIxfFZjy0KNLu6C5fgs9uDsQT93P6P6QrjFQWh9e1n4M6dsUlP
2WJ974B3npLl/8D00EQVQ9TtK0j7Uk3NKaIsdSKlk2/4H/+2deGB4sKJDY7O1mdHp9Az686m8oOa
HrMObPabyt0eYPjgV4rerSwPIXpsp7SGyrK8Z2nHit/9+9snVN8UhGCiYMg4pWSdFqugnIkDmI1n
uVhn1Q8azbhAl9/fnjRiU9uOFoEVsx0yQHfKgF+eLVzv0lm7NfuPyDPrbb7Y4km8I5BSUo1o+4n0
mNiBT5SU67LBeUSsgV6XZo/tqGRZwRUA28RcHjJVAKi7J16vOhUSUutqxlSe1GFyDHAG7SkHHf76
5bJ/50TSKBy/Zt8mICYl2uyEwTPiexZ8E5rdj+Oy/7w9pEwVm5Gy1cpaLMlTgp+hAOuP2vc+dQs0
qDWRmqzi4KtH5FmNywOcNCQztMu7Q5uCbewmC98kq+3B8K0fpDx1Rz/JDmi5waZm0c/GbYytXXL9
dl2x0xNcq9sD9eyN0B5L5QGT8UQeBxUNfKe3X97+L1/+2fo1nZQugOKkaXrGBglG9lJb8/rxTeXY
41AzR2Kp4FgxZjX9Wrn2RCkNWHs2/WAEhKa3QgCFiKbPQS7gs+VKXMho5p+o4sdzPzzm/jkLzTfY
4HQzw54qr/k2s69dIVm9WqP9Lizx5vQ4PDsAxARZPIVJv5vmEYq7pY+sib+riHXzZ+ToD4ISHFR9
vDS20QfPGB5RYL4poiaQ67yOLisQTKH4cHlv0XQbo/nypPyJ+PJxbF02m7U5rtEsHQu/PBsU+df+
QMncsnD/Ambt2VFy/0qsu33BkpFRqQJgPN3Bb2RTt/zoPx4U9SiaDjo+llO3uv0895pmb6Ts2Zff
/e2pSb5cfLeXvP3a1J23bUf5/rfn9cHiqr/98Pa8WTk+gQfyUmUFXaGyIAxhsvM1rYY/4IcuMkft
0gTJB2jyZNNSbSrqJduIFcDKK4Lu1LfmxjfORRr65xYL8NbNwUyHhbumL/hoKP8hBN+MyAJMdYOl
fYg4IcWAla8Pn6S9dMIcYxdlGFhsGHaOza+UT2ujT8iMGLvae+aWE+YfDRHtoQb7Xo7D1qnai2Dw
uHO9kxywSfoZYcxBnz7B3SUCdWJxU1ZZegJFcB4VWecO+XbrdqndRTl8BaPuvhpknvsKySccKdJi
KwuEVPPCtt9jTdfsHYeIAKczdxYa5U1B4PHW1eJZpM0IcTRi0R0yF/usMSam673t3tstMUBxo64j
0VCNMsk8DK1j68QEBPhkw6T+eIjZsrBURHEdIzLfU4lkr9+JP543co+Cp1cZnaTUTj9wNFGikfPW
Y86fhndT+P0JRPhPkeTdDvzML5X7F89Vj3CVrm4X/ZZOaZ5J/9tEERT6uH8dMmtvZsqB3QVSzmTx
O6l95/j9ke3sa9GScjxXNOpEMf2ulP/WWHa0a5ZGgKq8e+6O1ySI0RsILMOF7e/8LoYMOHww2vMV
q6O0LfYScfxCpt3VcxA50e+fc6D0RcZ91g31rq9IqI+9We+RfH0bv9lnDSA+3BfhRmStJCRu4p14
wXHSnRw5zWti+uK1G3l/6mqAJDzDHlPI1lr7RB+zCAx0wS003mx+lmxWCsfCdl2826785ZWENS05
g2v6atN20UJ3dGNHj89jh8mipSKoS9NE0tAH90lbXCn1ssplc27H28GwDlrpu3Kcq51jQLY3ZL+W
ZnLFVPXp2fF1iPprihgAEoUmiAfYAQlewCeDhtJ1tnEMcwvwkp3mtsnc81QDDbVpXmUoSSx83xSQ
xpdI0AQmlfq3Yc84XBvjXDaAqnx9GYvxhwTAt4rt4ZpV3mPrUqvonCdz6N/jvP8o4xh+43hIqdk7
aQ1ibCo+fQ/9GXDrlW1wW8ihuqvK8idnH9+yjB7JQPjFWmsmfzE+WlN2x0Bv0lf67arqTrvD9yjk
t6YlzwD9c8wRtCmHTJNEX+eyaMG9qQXsY915xfRVKP8P5DoWxA6mmdbk7hRXW/1GA/PVC/fTegGf
n1LeYaCcm+rXZLoc/fh79DOKZ2STrIHh3seF/SObl1KARc9C9W9TYI3siVLEAn7ELdpRoQAfg8D9
B9dlsk1N0D8suO+nyHzrfDfepOiEqcObu2Z5HfQiZKMJTNzTmJ1tv30WPq4HRTeR0kmxdkJyR9Dq
LDJAj7UegSJmadG7xS+QW/Od7dk06fngmYLVDE/1JW26el/OJa3+5hzr7keXmyWt//fEzzIwkkRF
CzgwWCcJWiCRIGvrVWc4D/FoN3tRWpRBG2oUaMhFOQSbQYz3do/jHIFBOuls37fNnTvS2GBz/RBH
FrM6aXfYhmTz2lLkdSPnrpuoXXnLmGU5xHaG8dGMJakjfkRpTf4aTGQ4VtpsJl/EGyvSrH1N/eKr
9GlQw4qsINALSxAVlInSoPSLk4fRiguQrAPKf0VzMFpQJ0D90Qkf00E9atv4GQb+E0eY+NiRub2/
ThFDT1FvjYl4LRIVDd09kMx4qiLngIGfDYMF6Wh4o8Bke+YfxM+lDugQeNlTVU3PfTe/1wPwgkDk
JzjUd6TU6JXB6ekd9I+CApZIfiEMyXL70c6wqHhd8CUcU62TniyseLB3KjFR1Dj9ui4TtS/tCpWr
QkryM0JLtwr68HMezH4LuKPIuStj4+rA9QY5hKCGfqW2vyhNnGcHn5IM618kwrxL6jpprVx2Gd+1
RobWuiG9K88hI1S9xYn7SteCIpqmgkxyzDcEJuZM4T+CdN3r5kdohuAOPfPeLIxLKgA8wl8Y4b34
dAoRxJH84cwsGso3A7LLqgrqX4vNvGfttySqNbveD8VOUdhfTwHbU6k+aCbJ9ZD69QGrAjavvkfX
ZpmsHsbpaFn977Bj/5Lp+dq6hEuEcWFukM1QLC//mJRFmVz7R/Dg3JSoCWB1QPSLX2b1y0iwHems
5WrpurOA4LGic0/9qHguWoFxrEHUVsVkqw5kqqUAqqfISy5J0L5HJYl2UFxJYKOauqKX/CVoChxw
P5E+VpBNFzOWSINGBMKEYmPgdNvMBsczJfwBNSgl0Nmy76qZOqvpkS3Yx+Z9sMjozTo8Rb5z74+u
fG4m4McZSr0KeYVAjUeqbkqfwt3yLdH9LOUlggh+hSxqzs2sOMQDXhEdDvtZR83BZiMGDiIB42XD
yAhr5OuVy/4SLJyg/az+ZGI45AGyJ0KfGV8tq954aBlXc4u0qtRFd0oILdnBa2jIKA1eQj+vn7s0
o4QiVb9nuZlsA02OgdNlybl0pseGft5dIDvvzk0aa4e3hKB3GA93ogjqTSSsS2DlX1HvzXchPorj
SE9sCLzmTi8PfpWAbhCcXrx77slafCfTmJ+rkRK5Wc8lgSZsELNsqSwtSaZtrrH6t9PLlBfiQP3s
wU1Rz90efA233io2ReME+8zxplOibDRBlPUjd4D/r5lEhYTAPmSK+hhTyf3tQUwo94wApbmcrz6N
e8i0w+JKRPRJHkZwt0D4d7k7Lmghkgp6VL9WU8m7kckQJKYG3luNxHVoZT6zVu2fPViP5vzsO5B8
ctOxzq6uLEKP6X71kGdeOjEWO1wRrBLT1Nr7KZdc1DnGo129RroCfbr8w43EtBNLDx9IzqqXziC5
DZAUSAtFd6bUfB/PMfOqy2qmNqHFBh2Hx7VKeRf35beSXbK3rda9y2ecVaJNDi4durXbqHltxoh/
vNC+D7wR2ZwmZdbNsEXkVILX0hvklii0bm8RIrrq0tldDT2UhCkwaK4XHa/W0xieK7r8k0nNpQvu
R38/2DUQAMvcWGlHQFpDpzuFci57USHD68e1O7i85h6gv7gD7YPOz8oQM1oGsanZaODM02wZYki3
kzYPYW8fjQCLUcxyIk9FetZjz4RF/GPQPHWzHVMIFASIUDPHREcTYzaIKnX0xo9Zu7sa5R3ymG7D
bSYZUsODMaYzF2kzIRjddg0zU6L4Y9uMdi6HbF+7FOKNmrqiUp2/GXrUF4gHMFHKE1wlg3KcYq3o
neAZXas+PQoKf6ygDIV76c032XvcDL26lsnajBSQdXZ+g63x5zGBbqWfboWMJnKn20s0Nt4lTsd8
P3ftQz3Lu1mRGjl67Y+sN34HcpBoScnLiRZ5S0UylSo4EOh12LqG2TkvMR+zCCxW/sgIM+svOU33
c1+SkdND0w8ghsOZIW6eNZxdMW2WmFoSz9g6bZRs/WKKFjztnywEnNRRzUPiNN57aXhe/psdZt/U
IxGlCZr3GJEYbc24HWCgh9ZLPSXTgz8Y7D4Z/21w/fArfoB3faqUsRpFFCJkyVB4wW9iciXrlN4Z
PHqGalnB6UUAtYZIS5xVp5eQg+grT0FDB/ZEaWCq5kua/MpLJyD8vaSA6ioi6FqgQ7JEhpmEWIoN
17lkZbOEGWDJjgKKYG12ovBKBoqdAo0muo0R1KRH5r7jkkmvXTR8NCHLj1jrQxmxYZuH9C5ISbPq
CwmcRi+WaeJVApZMroD2HGV2xGqmiw/2yM46LSDNAPjfWc0Qnmw356408+7JFtYhlb/DLIhZg6O4
HmmtnsM0vmqnN44hPekuEsQDJyU+pVicVTr6m8qPEGDlfbEtqBEu17i51Tal4TnImvPUiV1TMmFM
o3+Mdd0eTcxXqSNp9vTzYy7ya9wU7oEw84g1B9Cj0qkNckK9B+bDV3Osf3ALEVlioPX05zY4eguD
raKSZ1nVm0UXau/q7qtMU3h7TvKEqnhxm4x3U0o8i058dsGsL1Q5vLVkWs/ugOqEnsfoUpx1SY2O
CfNauykdknn+bPpWU1Z07pSJfUDW7KhIZ0aXBGccK2V64vpKqOXVV4fcKgBfmH+8Gvd5KY96RkoT
PZZ1L/GPO2cfNrSDaJmuhPOeo4iwnd7HYdJj6C7ll5iFsSsznxo6HYltMtabMOi+btb42xEryg4W
XfIQY0wKFbbQ+bV2DiYJJ6va986KQ7sp20ptKskSMRcECWWsrFCY4/5MPPrhLUUKXxKzHTiPPZnQ
65uF4mb2M4fOObtc4OvQGRfWjzMfHBT997V8uj2r7VoUmgGeVjAFiL2hVe76WKGAipuAkw5mxOkQ
Ilj+3hvcYI8Ng1VB6t8LW1WboAHnLMv04pn0TRp4cXVGPHyAOO5SBcrmb8ELdM3uZs00IwNwX/HC
Xp+e2Rwf6L2cM5Gx2MRNU2Vf8RCZB+FSDFaz2GZO8lUC72RjYRK+uXjtRS93w0ADtyyQMIXcAXC0
2HfOXbmPtwu8el0sKAEM4Jg0kekZ0sGz8GnXAzZvZKPbaloIpDQ4/RLzXOT9yCnGrdlhvqSSlyRb
lBSXJjzmNkccXRRYv0zAFwtetItmNslfZDPy1hlWY2omB1n3V3CGxMIo/jwOUUuGLeivINSr2zM9
CEl/DamZ0xTrSIY/0j58ibqJkY4eEvI1druazO8hMP7YPYF6RQPYu5/p0GQYqFusIeisiD4zqF0B
vG5w6Kg0u4qaWpw1lPZK+LxH1qSbOEYKMVgEl6b9XeLYPz3BeERo5n0Vs6I2yQmILMb5mP4xckbu
BefBGCQnyXKeGi6SiU/lK+OFdKNgXafTj06zFyP7mNkq4WRLQijiKWVhZKAyU2qzHBmakcSn+Czu
1EgYxYjCgwLn3kNcaBe5v9Ei/rrNJ3PjHfOoPE7ptbecX3HN1gGWfrK+le/gyLAhjL9G1pJj2X/E
M+dOVAZ09KrEDo0IBS71Ejz5IIVd7t16LM5pAAm9xUCgdDfuiphNrm+xnPfzwXh14248DUIeGtO8
n5WrLm2ju0tFz50UOFi9WTkelzWwmw/NlYQ9Ng6T/KGjQV57lpHmaLUY/vKtYVv9NeuWDs+8oddW
biDspYdSuz8AT+Xn24PR6884NiJoaLWzJRL1zoi0CUxwQl4t2IScySF5jweoeshGrMs0mskhnHGC
M44+0Wzv97NlPtVO5+4YS5yzrcMzYhTWQyC8a7b4h8ZvPoNcWOtGiceYJKtNNxnbwWWSXC4qc8E6
xFp+GITdbtJuOX6U107OhDNtYZpKiqB8y7sxIJm3C+AwspsdO2+FwMk8dv7Ba/JgT5HfXaFFoHHX
mJt8MNvjlOF4usluhe7ttQBPZWjOHguDfkVgwnZYdmpWa0VbRQOmq2j9cSNGBEwmH2mPEjTzcDOw
fnx0svreGyMsZfOmxd2j4PktFiCupcG4r1jJIHFg0ZS72bPsnBIZzjcOO3/jAiZjNhzxe6Ed4rPV
07pqydoZ3Leu9lu2QSyXItQ9pWreWlbG62ZkDLoNRJRXINjDmibFjuk4zA2Hm/1rLpfdqPbY+ydE
IDbc/R59CXr3LG6bVTOSioEy4lh4dP2prPUkVT0UJsiSIZyagwklYkm13vSWRNFBlAnvxmisVf8u
DAzXsI5Z/wbUv9kekhK/7nLApoKw0apnUr0dJ9f9MAa0aVLgmbdwDN0+MCGgxLSz2jKH6HVmIbhh
6cpcDwNFAGtPaKLvYi4BhCnimxCQccM9uTEqiRtLI5bwh5BF60ghE1cdFQXu1QREPSlTKTUDBixL
MNRkyH26rtesemg6xGTX+94RKKhH/mV8ar34azH/dyr/KkquJoS0iL2FQTjdYjv3++dIdG8TlxUe
JUgq/7wEzZamd4rnm3yzF7HpM0asjDjCdUluYXMPBI750T8mIv7ARa825YARDSoEyxKeVHXefioc
tr5hS5BeZn6bGNiplvkbiKGMvffwdhmT3eFC6RpwKDgYQoE7OJ+ITNAHqCWRkyOA1UUUT+zj740I
g6BHJsJtJO/VrkcUgWafkVxNbPgyni5blnwYRChVWulXoKbLraSOjQSYIrt4ZBIVJbh02hjSvfOW
OiVD+7wL64VykRXX2tOXhEFmZRRfndANNmK+TW0W25nUvUbOhyJU8cahfE6cOefxrzFRDydDZMMu
GNIvCJhk1tiYZUhdT6zePucpAgpnCNb5yN3uTw/sSeL7hi4UsGE9vfd93OAWqSKojeSNFXgOzcFf
yhn6O6Ggc2gADl79yvwex+coqKxPChUonst5vkukmx4ce27XEWb1jUGBqjKJZ6qa6pg4lr7YY38s
ejZ/gZDWhTg1YkhndNYVyecBaby4eSGklMg30fZzOdcgD1aNRwZ0NOSbpCUHyDfKL6cUADxy7sfl
CmmF/tUF0yvczgtMgfuhAgcStj00R+Zds5VHat9scrSgrUedeViuHsdsGKRYJZrLSDAGGdMsg4qd
G+Sw5NxxMvI/Z9i3Xo7P2ZXZ+zIecp+gOvDI1k6+Yi98qbLmsZzlRzfFv/PcPcRDyaiWOppUb4eU
V0r4hJ89Nyyv7YEKoZ0slf2c5a5cbqJm5I1URWFvdhYrJMDLqCaXEcUP0b0sO/DdAr2cKL6ZjMhB
Tipk7h1uE3bI3ta0zpjmSJ2PwDOmNDx0eu7PVut/1aZ/zGSAO9A6knqHPaurf4XK55rl4jK18zL6
9MllscbPXAbFtILuRyYLZpa5ZPL1ey5tSSOFyS/9cjFTr6I5OCz3rpWqeVfwcUbDfxk7hrvWhFJp
GB0BLqwV9bKcGO1wJxvcyn71ENbcDGaJW1pR6nYieV+hw1vdPnnb49JO3Ym0P+NZ99KgHY/9jVVE
PQf31uINnmYmAqLR1KoLGORivFajRyAnl/8NRHW7XSISdjBIXAy009QWOb8RJgStiWN3aoYlsse2
GDbe3OXH3A/jqm9tsnuYVSr8tRsYsU0lgvU0yXuSVjgK0msZwAiJS+Rc7pefmxNSK5au/ibvkQoh
GWrDhjMp6ZhOFzmEGooi77U8VzHAgUdaVRFpYbftTu2Z1tqyuZN0csERtVTpmXTiklxc34ZpaVEO
KQ26JS6Dba25KHw8TbnbcvIK5jBd5F9WYQOJ9rGPLZysNCkPuUdFkQxNBHbgZdk7pROI67Pjw6eK
l719YZCNVTm/nJqdSlgwP8eUoL24Dva5YbpbVj5vPTmcRsvmjqsfQi6WgZs11ydekgtoqRSOJfFt
0apRbMWLnCWC5wcbD/gRzR0MGcZgPzeWk6yQt7nM4u1SriBnmMzGZpk2uTgqPOnzHouGsZ0b3GeE
j3LNfVacOZKkgleFsUYkxiOhVRFS9oCuqSRnCN3dOoRxuBfkbW4IKH6Wg37rll1W3nrnrifiO4mY
pn2Tdnk8XFO83Zt8Tr4Gi5u+le5eL4lVbsaytsHFgQGpPURI/NFYzkhK5oCS8XI9Djc+UtVLPu2f
29iNl45Cg0DBPlaHnohR1o2cstG2n/2mTu+9SX7nxRcYs/GDNqg5EbDjlAjxczS9OJmPRPVMp0a0
Ge5nGWwcL63XyBqyh5TaA2kvYPg526CLioAeeOU/085Zl0NsbXiJHUZh5EG47wR30FGm+XYIxtdM
T/EmaDNEOJOixW92yZriITGCBCCZgwgvxsyIZXnTi2+jieLmx63R01ppgvnQK3UVfMZz6iFkm+DQ
ymRodu30oKh4zeiW/DR8C0rRki/Y7tDhuHu4uOjXangaMCMEoYdYTYN219maOTZiAYS5oSK6swS6
23RXsEeYWoAcPwkb5U3F8I2RpkfUZ+n0otjBr22KeKVhlteR3eLTjIBToyf5C+nz/+mE/yWdkFzt
fzH//6eAlcvPpPz+v/JVgttf/JNM6Lr/IJjdka5tgXawnQC+yT/JhJ74hwlLAac5MSounAD4Y/8k
E0rvH9LxQS14gQkdEUrGv5MJJdBCGMaAhkwRmMvi9L+Vr/J3rgMaF1hvvBBwmMAV7t/wK52XmkY3
GhDuppWzWtaFgp7GBqWz9Uuc2k/9Qgr1hggK54i96F8O1PUvGML/otB/rZKyU//nf4u/AdYAAUFt
dBxfQCaBzXjjKf0LbqcqnaqB1zFTECPIDQtHdyb/FJ07dV3M/ZjSffcbff7/8G3/xnVDTOf0bcLb
th8aP2tBot8eMNl6oqquzg7Yk+K/eMu/s4/+/kX/xj7CWt6GPnEIB0RZen4UHrrRbYSMPtl06dv/
++shaPhPb+cL4G+IdyzTQ5D3d9qkyo0a3WJzG5nDE+KIPdSWRXPHkqz0G5bBBNPaSyikC7d8M7Fz
uwTFAB/dc4oVLUgMLwgzUiMkZMwNgnU50ZkdGkJM57ZwYFjYuDWVqQmdMt9DrxerCk/ZbirwRFK7
ZEJfjZx4grm8kuLoYrGxi25PPvqK0gwMp3R4CKmWsFJADeMKFpezSjfY8MqNezPF9YSjU2/sKvMo
K+sJgLHE4TOSbjlhO5nZfhCQeR+ivzuFqAPJ3nrPAiZ/IxlfbZ99Iplmz6OXh88XnVhsVurkMAyz
uQ09E8wjtSdBGe3gtj/VNHLl2YzfWLCrcnolDmA9lLrD7OEssiBvTTHt4g1EoTrOqYz1kV7GL7ti
RRXOtElK+5v00ktSN5/UIV6Hqd4opS6GA5zeIlPM6ziyc0pbUFHZyAR99YHKu6tIh5+RCufuFwDU
mh0WHLq5lw0y4uF1VMxedd1+mlHDiUHGXibGjuQVamgVAA0XjMSGmJgm+0Vz/JvQXNC9NmfCwgrp
WryUFWX12veLtSjnx0pU+3rIp22rh3DLYTsYzfRRGicXjRJ4xZlWdE0JIcdpm4glqDPZSll9epSV
04ROoJ6+s3l8jV0MvBGCoXZ8nUhmXueIPvoScWnmzd9YqF+j+ndZqJ9aNTl99GV1lSpjrY31lKXF
1hvqzxD7o+G5O6ukPWi7/SvA829zqLZJ1+Wb5XUKe3w1J+dhqq5uw8o6U5Id5Qys1KEAxuqHdvoT
TrEaUAJO69LgKVW1lZYiyZJwc/xaw0aDxF/hwyWmwKbEUyiOmo9jfHAxXSF7XR3JlMWJXslvA4DL
HpX5WhYmOSAGMJRB4JBM/qhlfVgoOj6EbNwRZYFrzAbQYOXtB/VHVN2V+h1UiC+N2Bu3OstORcaz
jdn+NnOi2XNikUJrdtcBUHkhKpiuPh+kkdCW5nIu1maP6tVMrUuO0Qh9YLaOGz6zp8rHQLRPIIdY
3AhxV6UBLjyDcpdtov/MjfiIgmKLgJeia8P1Q0IKwTY5m0sqETekY5w1LZcMf9A3+9uJDnwGnQYm
fuBfeS1gZB1jfMjBGABs1nQNePduI+Lhwlr7EY7AX5dvuQQzh8hPiIEmas/PHyGfEAAfqXnVSSIu
ccVibuHbhYZA2jxnoPycGQuKmx2X62acyhcg1veT5UTUE7tP0bjRGuoA/H869tILwBsEhJz0Frbe
Eek4MMXv3MDVDvP70Gt05sN89iwvPWqTllptu9s+a68o1yBoaHUB6PBqlC1ecs3hu115JsHBjLvl
0mFgY81tmCdNsU/TcJu0YbR1ljuuQti99vYUMXZBjycE3xPuOGmlh556jLZqfMSIwEGacHdmERR9
w/wuRPdMyOV9Zon1gkVZi+XBxsCyVpoxXrbtLnCH197jGCun/fQWq7sXaCx5LtnJwQQmN2pW3M7T
un8L+9Zi1YaMu4B4R4V7lGvGzyV+eMaOXByXy8mvgFNNFoNZ1CWI65PX3H5rG0vuTL8mVqJwHx2y
BlKXGzImxXuqJgpvaItCk1ucagcUF4b823CEnGBSi8sEKbl2NKlFORb5IuRLBQ0dMt4kjeQ3Cl4C
rCfOCDBiUgEGgJLhEyGJ/JqTKmfrm8RyxuIgOMy2+xTb9EL5YN3ID8ugekwkSJJ+2Ou2fDWsrN1R
C8Y+QAjW8vfj3O0cr3oPrOG16afXNlgK2eEDHTr83wlqmSgdX5ceGeqJZz03WwZV5OEDjpiKz4lY
ljGmLT7bxHltym0f1cSitzagJAoYDlcjYxmtLvtxkPmjMIvHImj+BLO36TH0R9ZyH0vO6DxyuJSR
7WSPksakl7mmGUC9HUGxNIpTOKuLNjkUEP3xsdDKiTmsSFS99WgwBsHh4rDG6ORAUhBa6i5wsclb
t9N4aXODWTNA0Ub59Zt+KWNnmrzk3QNQm2amPJfhaWX8NAK+WuSn5EIa05FgKNpg0+sEIpoPSekA
q8KqwPYH+WW+fUFhoOBtdHy6XfAw5j5xL2EPp15L8BLgSQodgnk0qZy9p7ofzMikMFvxtk054QFZ
T1tTFY+eVBem9s/Yjj7aDPd64kk8oXN2B155pT1IJEFCQWmM801n2Vvd5l+zcOt1uoxq9ESXQKwM
bUM7N0BVyWBOhmQbLgKYYcge/aGdDlWNUqCrQ0SEnnpMp5JCQQDrxm/dJRcbl2TJLRS301oMxWNb
clNY43CVVQw+R12akjitRQ2fLzNf3OUXerKP0iBwiACQZ+boM6eQEJ2+YkOPsNMfXmvs/jvpWPMq
SyvSacbgTxeV+wLX4gYFTL0RJJwqn68AhQsXgIMea6bMZHDHnnw0u+isp9fAi9cpPvEto6yxr+sC
MFQSQxzCjzWpczu8zCiUTC976CyMaLnbzBt/9D/aBsSptojtiPEvNF6P5QP7rAfvc91FKt+aDi/F
pPpbOfO2JlAW6QaBat14l/Ff1SHhnsKO6Nfeekd+tfGdYp/3LGvCVJ+HtNPn9N94OosludE1iD6R
IsSwLVExdTVuFA1uMbOe/h71RNzFTNiesV0g/fog86SOrKbWvIEl9nERQEGpPWAVIlpJY9fedYNL
uS5H/qpJ/hjJQWtLLEFR1TKVX/rdoNcg5ULrsjTTDeUHNuse2XXQDejGiKEdxhYUSUbUj6nwpiKy
+jxIxzkAo/QxLEzfZZwFrJzhzZYpqeD6wrMCZTyJs4LIob3GyqvAIMpcQdcaqquzAgrH2O2SulBs
i1UyC74bZO0vlZxgO+2ED6GDbY1okk9jHraxYZdMmNiujeaGg+8uDOausZjZJzJ7JJReqPAmzwDC
xLUWEu3W4AIR+8XcCmpzlJf6oox6cWiX9CUUOHwGtCEuCT1uxcpOG8StaUmwpyTCTIoYcSFIUMoy
cuZqKYfLyoJrO5jj92JUJDIoDXM8DY6UZtpzNzywTqvM81ZdMOm7XSSaG/7ZzwrP9EYdGcy0P5x2
40EfpmOosDHtJsxN5tijFuxLRuLBJx7xafPfi1ij/IZZ26rzRRaWozXFH6ie4tV2jh9eyWABRRG1
QYmZWwEfgrEu9BJBfBXCAH1CVxFRNBHoUuGrs8Rq3dFFaBk7xNg0oZs0Uh+zEt+VyMgdoxvCfSOr
Bc53yFiKFRQEGlL+INlt/GkyzyqDRLLN9g3PXgISGTgnbB80Ywdv5CswVTBXQi770LikZfoZDG6q
IJKqUwx4mgOYoqALOpTNmN2isBK3nVzeiwzZnlC33y23JlOiH9RuGGqH6FvFI8tkEjgg8Z4rJWVx
LCpeJ5m7wGUjn2rTzyIOkjsVGRY5tALM91LuFo7cWrBiCjxe/N8VxUERG2bM/RIQeaYnjjV5AbEf
jJEoxeajNFY6YoKC4bgqQzRl5LV2EtKG1KwVWYZDexKCa6b9hBlfdquXiYtx4YQ0OnOxvcR2i1lq
KrXYnc2gdpU4/kq7gSjHPKYDSRAeWnCXLG1h11Qjl1NNsmyCooN4XMOVN8jNdnsJIYEgi8+xAmU7
lFM3o/uyrayGfTJqn3k+OBRbO9y/wzWPZ44BDcltGPgBj3AvWbcYytj9Tg0P4nFKv+iK0KbKDOWq
WqUWzuHeKIwrqyrkiY7+m8sYyCjRXisH2itE+WVVRNod+aTOH4VZKs+gqgRbiZgPk/XMZiRK75WI
tXod1YPYiHxLqnuiuyhb5LbGA59wHnWybRFOgA9uSJxSU45qjFCgYO9QLzsWd7ndr/P/SVXPeqn9
9DSsrAbZYrI3X7f8PPRV4ycP5d9CXSDtaJS2YAnjTS3zveoqQQmTXu+QmqV2KzKAZtT5munD3aiY
YUulsUqRo11oAlLO5KC7NdHsDIY0upGRsFjqf7VmClytamls5+RZETMyGOVx3FGjnjXm6HIGgiY2
ldKT5KE+tJQWqGUEse5oNslaoqYk26pq8bK3Pc2GwiWt93gXxNTTZ9SzoRF4SjOhTmjNty6VNKdR
hae4Mu5yRcJWKuStnymr6A3WOKIVqmb2e8jFKGLnqvWDZGsNWnxStOApOKFT0u4tlEXUCtgv8OMl
iYpgnhQ8+OP83gTqSwlnDm9RseNnX8bSRY4k6N5ooXkJcVk4aAA4bQZfUV+RsnVo0K0njEDdjsqK
ReCkB4iZVtCqZXCEj9qRQjj3h4n72hqtC4h9OnJGBlE/Qlxtm4Itiml6eH4fyB2ALkxfakOsp8Gu
u8/Cc4JDclcwmQ0yfQRmOX2toE4ORe4zCRGPOwYFvTs5tg6fLpd7N7oQ3HTHUENr1434qU21YSeh
T3RxbXecAAi6atKMWx1bK6xkc/O306Tb5PK0cAFNYYPFWhP8YVyvtEzFQKWJvlLLCIY1b4zoGBvJ
YhLNacnAFeFqLCh7NH+7RaDWB5k5e3xVURk6TCC2hSniUTMA8rTMG4rUFchjgLhmAAEQl61lpody
rE5dhrHa0mdfZudoxLCHInUBYhV5FfY3Ry+U90Kq3EYCGzWwYzCE6GNMEBB9N+S1qlQ1m0qrP0sV
CGo7SUjM1H0tAt2D+bSYE7gqNmlBmt/Epf6XzjO0KT5Dq8H9H5FnzvnP9cu8cKu3xbtI0BYbF2k3
l9WtjIXPCgcgu2yarxx7N5mSNnlrPNMoc1jIWvcOqKZzkUqyQ5Wm+RHHFIYJ3KSNXIDBAWvtLcCD
wFFOll2W916jkw26MrJX+U+ihO1GLNTRnlUk9Pw1T4XK5DBdIQCBO0CCd3R218fAwLVUiMjRX4TJ
KPxF1yJix/OzbDICi5EsQ54kEa+INRdNP/Evi6dW/b+8re5DHj0ZRfDyt7XUs5qWPSqIsco4VA3h
oIiaQHSa2rABLV/hd8rEAOmlF5iuzDxqU4+sHdmr2ux1lkMFBzULeQV8usepUW5trJ4UvQHiJMKY
TirJ6zNl2qkqrybTza2qqUdrQYTFIuUkBExSEr42qlrlWmHy9BBbrguzHC6VoPoqHYpjpLmXZ/Wz
SFCTPaESC1ZVKHYj1Qmr/KqvWgiJaZI7V7R3HUwnp6ewh3/CIRhUCGXr4dopU8N0aN33iTrRgSNZ
boVg503f2Iba6xgwxB2WGVb62xnVDOTM/lePCIBL/L/9elGx5JXbkBppXV3D/UTHl4HRbnIWlLUU
7DNUVRvE1lmeFlu9LA2b6fMzykvLW/s71E+NO9evMhMMdHi4BAqON7BsPvBI1vyr3rSuzr3B7RjN
WXTMEsqfWRX2pSjfs7F9M4oO3MaMUWjI53NqNBYHCsQXhXju2UgXL8Kd0EtSQeptOztzzBG2ImvT
QgVwFqUslaaBTJsJkxnZoUgelnY75yvwVCqnraA0NoJO7OtZpbz2iXHsEdl7GI8LX0U7fChT4toS
9t+KWAm7QUvuOH7zXSlrN6VWlENBERSsR30Ks1gMSg/5bss9B3yC5bOE0oDJrxKGuV0LGDEUEVXP
vChfUQujtK0usoHjTFk1D9Y8I6kfG082DJXb2TqhO2p2/ZjtBlm+ZHWpHSa4D2pYj/5fYk0ODacZ
IgZOWF+wefz3rNZ7K7NH2rQkomuyLB7YWhtR6gaGxThNjJxxqV/LJffzHtSjiVIPTAwtvLTqLGTd
pJIzgqullFhGWoUYcG6kSs4whDDJBChzmcbxNUggw+myiCdwjvZ/eq7SUJpdPf6di8kzzPJmZ0mI
UPWWqWtThj6uz84eZGIrG5VRa629QnVWXBkoTaM3P1UuvGegkrDVTbhxU54KmWYhMuIDlNmCSXjo
KChNr2LxGKazingutvzCSBp74OyVokADZ2G9mBr6XjCHTJhRoLuamXq52UBVVffZ3Bx0eOuRwNSw
tXhijlNJxZI6CZM2PpnC+xNWcdVspDllE7kKGlVR0AmMmb156FtHXa+vrldin4gopLo5WesjV04m
sEqd2289UBnXafIL9olTnBVuG8YRIXAhrdG73kjjMXTouCd/appdmcPG6AhHJGybRJpZyn7/Nt5p
lPSeplGWw41D7ilxzXNxTwcmvj9kgzAUzHhljaCeMkW4DEnj6dN0LAppFQ3K6VWthK+CpWaYGo4s
Vp9Wg4lpRLfGfrGU9uGHLvzKCxtmoEiYllCcopaNLNxqIF6UgaWCgV0LgmaGzugkNaAhVg0Vb4Uq
qx9v4DmPgkoDYS2SZtdW+lNMnO+zVSd+8Qxq2UXiFdiDJpJFbdQQFVYhRYoFeWKRaCurEKk18qNm
RYznNK4/0Pn4GNeduVwIjz+FVayMmg1ShVz6AHqVQcDEptGZBFmg6sQ6HJnSIkZd/2SxMx+tOePV
gNGbyun3OE7gkef8Fs+fS2slPlOUky5gVYgQEaxP0RgMgU3C1Yb8VnxivWaxkl2HgAuz8XKsL6PM
mpRmr4MEUD6PHbDUsGEdAKnnFT3XWlvLOkhD/TIKDKA7kbTy0s6H/CH8aAH69KUjqDuDizVHGoDP
2OsqBS2VoHraEHk1wUy9Wn/W2m5uUrSqNS15qwVfBO56AXJbiivPUmERWahVjFhiA62br8qkHIiU
YGFLuG/RSUcYxpsW5mrecr+T97kxy+Yzbcg0AAuMxpfs403rls3wQ/wZKjIpO+vg7rU0pHBP2tkt
75N+VPQ1f12eBLfTckpEg2deh32z0ttjWAVsj3vpIVRAsU1ohrCS+CAFgn+06BZiWNSaUmIyAMFQ
TJXXANWeWtefpjyztOmFGxXq5xokD4DmNQnNI3uCWytx2I3CvopZPy9y8zmlc2WPVbnVSQmGF1l+
Mhh8jSflsQjqYyQNNe7Gk8DOcZMqFnKXNXmdK/4T1+STKhTvasMvpEJzsNqeHAENsp0AfkkXqntW
ASNteVimi4ZVAQULc6y3P5lOFVvHnGsB/VT5rQio8roGQcSfmHB+ySXpAzYrH4sqEyDD8+5P8mKU
nOSEwNt1jRQDVNF/eowmpgfODDujvxKxE/lqnSDhysEVhFN0WlUcEm0tkKXJyVFv2Zp6L3XVeiLu
Gy8nTSByO7sIYC1OrZn6TUXNrbFm0ZNGt4dOxtm9m7klbSsIBl8UG3MzmrmBbjcZb8Cat7iTP+QE
xVCsXFrmS26immDt9OlKI0muqoZAMWfWJOuntMXFMLfG66LpbyLZwo6cUzpFUTm6EBWjVYHxJxgf
Ejp3MewpOoEs/uk0olXK8tfkZSFTBHWgpBMTLxLAuqfzdG41jv0Ya/0mJ3n4T+O3zAh7OsOowNCV
T9KgmOhCmejNeE3R+cww5OWKwIegs25j7ov5v3GwvgoTHgl+Icjw9fs0cFp0eDgH8yE0E39fgpQl
swj40EKkPxRGJF6ImWljV2abmMzMlNfGtlO2WkAEsMRtlSkSctL8Zq6Rdn3CATlF5d5cNdtWT1li
SMZjkMI7umEGqMOIXb3a/xUsNQIa4BlDdsD71BZJgzjbuE5JUR6RplQ3XdwNiviSj2Bg2kbU99oU
vyZ9HaL2IzQknRVPKMXoULKrIxJKf9bqUd3i02EsEPtA2oNDTu2ismKq60reNnl6R5dRn3Wz35XI
SP2lDRMfiHoCvQ3NkPKI5umnFVBpw/SfDxR7zUHD8iVMuYV+gxVMQDffTwtPk7bkoRvShMuBzknF
Z2YaJRKjgRw97TkX4nCHGiXcCq81ZBTMJbulMfeo28GbrXXq37MQkDgqX/mOAoCnwaSfQ41HNoii
syIwAEYxKriZdqoVEzugBvxCqIzHn/yxmSJwDVhOY0JReUixRhT58v4OehQLBHqPwa3TULbVSPf+
Ll1IT7T4YqYBc1qDAInkUoBg/GZIEx1VsY5ibl5F5O5Ong5n2KUYv5BhGei8gI0PH6sKjWxpBgqr
4I1+5Vdp+N6RyzWxxFy5rn77MHLNgD8WfCI006pUnGBG1rteDQOxYtb6Gss1ILBOF6czGV3U5VoR
MUesk7J0yqLUN9HMIBQZlF6x7kW4sZ1i1E9/CrAI+yqmggVrvqnbMflWezmxPq2RNSmSI7fKzHmb
pFQAiUF8ikjsPAdRUjgEGxd8OcGtV58UBosABRYGdJmL4g4pWYaXkOlwhCLXtRaeykvbs/oGwOTx
CSXDOO8lcCNOUSwOTHjuQSVfqE94kTL9hgxfdtsBo7FWzRG9F1xJUXDNSfyNJXA4VmQZ+8HYS53+
Q4KetVfaUNygClCcyOim89+PkDxLDheqxEJ/ij0SCQDSktSIcBV1rsgjogtJSlQJY9mMVMd2hbjO
EebqGXdmupPSrTHdZIF7Nulycg+itiJZcgbwb3Jah9KrHAcH9pXZXhoE7mQy8FbLinTBSojMfBxC
4rkDJ0pIvAl4Pm4bYbqSigIE18rjSydm/zKVp8ykNxCcKR/1QM7e6kTxG9HylUx9h1E93RZtppWM
rxGTGS9ckp9CNFiTyiZbG4lwrT74wCRlsO5XoAPmH/MY9oyyM6pG41REDr42ayPoXXK2Vj9NvQx4
PuL6tSDmxTVppmB1gfTC+pG8zbxy7klUoFpDb1eFloPTFeStCQ5AY7Ig1wpCwrqKfaPUv0cW8Jqc
cc9WkDk1LOXFmBAMUdbXcX2gocJUqkbkgZdgnVISUjTiBqZiPP/2HVlQHQZEdBHXgT5io8XQdYra
Z/T/E1TxSegKyckUkdFbhDAwt9hrxCHSYCMMXkMozh/G4BlKh4R/eZQ1ivHJaP9Z7OUdAfinyry3
6tBgsqBHkp4MFMisVh01idEcGhpwKnnZi2m58KJo9wtG51JcH6siYomUD+2urtJzXtWg/mRA+Fra
eqXCAksKhk+wd8Vj6hnFWimEjqZ9htVd7sYYhSYV62rdA1FnrckairgPWqj+DMbORjqv8uZw9qlu
1in4NBzVSo2A6kGKVINnmfYMF5dG1mj0kNQmcHjwmZSBs7oL+KdsijPb8X2gE0k9GqCRw8I8YZDu
DlUufWYdmsgJ5r0/cjWCuqSWQ3VJGLIxNH4usPxUi/SopPOvzELE6aHX7mVmS76aFm9FxLLTwiDL
4QWINZq8gUyBA+LsXRuWga9rHdWRLPtTInDxLUvLnogAHikcWO8K+E3HMQaAHq7aCQl1qsGgdC7G
p0oklk/XeIRS2CCpZNdnGkt9N1SQ2jX6ytK6jjKDTn2ZaMJNTHmCknpdMlxSdZT21ZITq5DKbgFT
eRvTD4U1tBnSFqAdhBJthxW1+79/lTzF94oEQRaJ+/L/H8oiF5iEn1dkPqzqXl205/9+K/tD/tPf
/1t3zaK8/f0JsfhIAnmTIVagswCI3KkQnRu+R+bx/LEku8WekgTPYlhpAGtPjyI2m0s2kqcqFaHi
09nkNkAoCwXKYt0s7gBbqaQZjEVlbSXLS4UihDMZXizYhZ93fSkbLLNWQI4BF0shfxWd8S8lVl6Q
dnFHXEg1B5eqHQ9pZC1X3kO8FysMXYmGkjbuN0j+rYsoVxVG3tCdQ5novZjtMfEsKQKYf5rGOZaL
qoGwLWW/z9/3JPFAX5BNB/CR0sw64rvaFVpXeklVvadR2jFJGN+TXLLzKRhOIg5ffzRhDhIWgUfe
Uk5ho8INz/gOFUyCUzX2Hnv9Aql8nB7yfPKtmE8kB7eykXNtONUl3Dw4m9uqpNeTKZnypPBiSzk0
cZBSWYOHy8vGE9LyeZIRZiRBDtNEpYJUJr7BvH/tSmA9afU0w6FyJbm76g3s4lEn+jBomwMzKch8
C7aYLhu0vbCiuSIpVXeE6SHlxgPKT0sOhA5mePnLaJEiXcterRLje2x4oxZUfL17KH5MSmuiwJKD
mK93OgAX7LVTfAcdcR5Gw9hETA5diXStPVv8XS2yXcbp5qFxp/UZQyfJ8dqGoo6kDwxihBKapJzR
9AxDac/9QgUVtt1ZEWUQg4sFKH0iD65lrcb0QeufUekkNN4zoUdytWMAiCNTtLYjeHI6Uvhk878Z
LOYrgooN3sE9ISPTrmjRfsQR2+a6wPU2a8zyigE/p27JvZcWXOyotTZ1BpGkbyNWX1UaumAr5E0v
cP+nVfWzRIrhVZF5r6qRyUTFFreeWU0nqwxpiLTkoE4a4IdG38/kRmABH3/lZCSFAHuDxe7OWMrf
RNFetHH+JpYGWVGsHjVDO7B7cxgMMYyEXrNOll6R5QF47osHF7F2VmdSSrsmw04dLeqTfjWFuL/1
MdwVOWRgKUqJA92pIAsn0OF+jMaugBAlGDnMVbZb0MIUjVtlME7ApEdfMzKGZjTk26bLzQP+Y1jC
rWDtB5Aruxoq837UeBtc/vkutMDRl2LZ0oNY8lHvg8WfUlk5JUFlkuMyaOcyYMOeRKe2VoMzeiiy
auREvBpSULgkXRbbhW0PChe08x3O8bvEHNLRJG24M4HtnVHQhLuCXWQQKODMMJ+eOpXVeiN08aNW
CdsVmlp89FY9Y8s08mckO7AOjZICmJhgXKzdtJMCGiqVO8zWi6B5GWljsJimzQsoHa5wLa5eQlCA
9iT2xUtXs0SqCE16kUwc44S4pC9iU2U248vkBfl9ZpMIEr38OUElKQ1fgpn9UkeR+jwViAiyxDKf
OZgYyLeV8Yy8qrTxvDZXzNouRnOZCTfyKLNBkfj30yRa5DP8bdGd4rc+I02oGtmtB5bAarEWrlGi
abtYb8dzEKrDueviEax0pRz7iD3m+utdPRLSZOUDeypDO7VSd8CVt5V63XzpUvO5G9FFFssXdMTY
gT7KTAS7kpub4XuydJjooob1cdgajj4BftSLZPLKEWpy24PdNwe+CGEqSc3CIs++cvbipsG8POiq
W5fsRhtRmk8ydQmDkVRx0y7/FOblCAOkvCZ6AiykOo+jUvpZnRrXhVcsJPqxCJO9ldTZPdc4jtkA
58xeLc6zoUAXxesPUuwG6SgHPIjYCKoVSgkVz/kqcuwgpzQMwAW3iSMdXYAxnDR1YHsyBuYe0Q5W
k6a/d2Fy6Jpy8et2ZFujpVegU9u+GZP9tGq+goVDfhjYJ5PAdgxKc7S7ZR/Uho75Iqayo5ziIdB9
FGK5bFmytW4+Nz9mkDBww8a6ntoh6eNgffqG8AZQLFWjsRtd+1q2JDakVo3DnUMEZ/2xbng06FHN
1k/3lxAhFkKwCoGAzJQnUrBlkOoDOAHvtpUNIleVCSVJ0/VTQrFJ0wSKRJn7gwSoYVMwAr4YZXJk
83UAJArgLjBLrzJjDINZM225/NaQsYswTDUiVvyOQ8zw3ADCUMxwHFXYYLaWRdq213V6+qlwMFRI
Li4IOoeExaKaPLe6VF/DeQIzxFCMY5tokbLGY6GgHY1flmVY7iFjBNx0aFsKRQxObTRGtoKnuyez
YI8kDiAc0WNBlHGUhI2d9jUsyomZAG9ygRxIsJyxSDKTupMpSum5JVdqHnv1mBHM7hJ7Yu7VgSDm
Po5y6CYz/ghh7cvkC1tBhKqK8iok1b85a54jhMxcWXjsKpblkyYpqzkjx5gzEFfPqbXNQo2hZcms
FvPrUQxahgLJDHzaGi8ILSaD49iCn7Xn2R+4sx4VNh6r13JiPzKLFl6TvgC/MqnjAbSk4svGBQhv
6bQRC5u+kvO9EA0ip35/nJCXYVQCY5iYZX2kMjuHSzB4Pdcbq/UUCkhUPmjrJNRGBHZM1rTvJrVh
dj/AV1FBcs9d79GZZHvNEBp3nFHileG7IFrI3hkZ+3NfX+dpzWPD57PlGfomy7RBkWKuw59tYzRn
S8atrLZZ4hW1mflEA9WuFaweTT3c92bOw7Nqbq1CBzxQEMBUH5mhFoTwLNPELjYQj1Q2gKmM4WgY
nQfwu4Hsp1/+Gkc+yU2T64If1cvWyEAZZhoKgkHz0aTqN0FvcDr3Wub2vB8PHvVJM5DjZsWgu6lI
H12LMspwITwvuVwd24X2QlBmEBW6yliHvAGqHUauY45ufEiSFyUMsn26wNkVZf1g6R34CK3bqkly
1cqZKUkWEgRcq/0Ovy+9UBdm0iEse+mwDOwHYSgyCF1/7e9fw/qjYLGQpWnNzLA6bzUn1wGTNXpL
goFB+gc5Z4KNx8pTgzrfKdMsHuL1P/z9SC5Y8xfWyhieOlC6JxMPz23ofE22F2hIXKf7eNmgEjVv
w9uI3P0ROvUudqRr8WZ+DN/WkfxUNcJr7AkMfoFpOeoL7YJ6q7kQVHe8YXULPhWMcOOtrX0LLaGw
WccqsAJVL7I20ns4eJWfbMVt5heu/s0vXMonnd+KjF6i3yg3+YuMz+u8vBsJMCIbkZ12JTWH4OHm
2TjG3nISRE/YvjQY6HCCUuBfiGayHqwIxS9jJ58TxVae0i/d8NTSWUAe+JNTp07xUz1SBm31yagu
sKD1W/hCSnVbfw3ViQNhRYXwHGGVWRyk1oXNoshOj9MV5+QJZXQOFbJgYOdYph9XdAyZl0A/8pHC
yPf6qwRJsc2zk2k8BOGbt444z1Oe085G2sOMafypdwhLOlaRnzBWp7OKTKuxq33l1+kjf6LqVmEV
gMJArsjZccND0u+Kl+RF+EBKwCgJ24Nb+r3mKi/qVyYfZHGjgHuP/nUn5dnaQ6jOtn2O9ngbskzc
DAcAcjkM+E3yMXzmw0a5RY555c3Ntvo9+eMrWdRwDx79i+QRS4HU9kSkQgWU64mnGhIin45TcpGL
DGfV2EC/zlBhbIpnUplQkwiPBJgNbs7BHTon6M7LpR0dmDEF+xwWPowrN/D2x8QGXfg0brG/lB7L
HiFx2W4dwKbx3cz74pi/SBftUYy2qt96eZuh8D2pewB0Qw/0zrOexJvxkGdH5sIRdiSpUF6+9Xu8
AQuz4cQWjvnBPDE4ppF8JLtsWq+AkI5j3oavLOwGr/jXnOp34TYRgeYpfr5bXPXwjHDSJa+NN/MK
+xVBDdPk75aS95MkkbN4ln4mxv0b0NXYHC5A4rsP7BCvHMC5sisrV4r9UfVRYnQ8VM/WLkJ83drG
bs43orJLnk3R7ulkp73BkJlb1ekftVec6cPREszAkvfRC5Fmlu7wjbSsWBqnPcqbZB8+Tc+Cn5w1
P94Zz01x1eIdMc9B6LxKN/ka7KhNUwCRrx20jX/NIbc5BluGJcxWvRAaFErQdwgub80hQLH52nuE
xd9XTjs6tk23jdbsuE10nj6zfXMyrpX/OUV2e1T8ykWVWzt4nl/TDwwhT8YNjUv5tgYWw2R21dQj
NDQiSeI3+YVgg3iirTeIEM+icu220oGhz/jBUaZ8sedbBfUowH2m3xmyvLPCB4NSc1s8WV9aauPv
fBZsViaQix7dwRyRO2ylr/ZDXDlvtuUKp3on9jYqUMuebPOt3plPEsSob6B8TuP3l/xpdfQgxSUr
bJs+ZeNWeDArSjq+UsZB4gPQy3f7lnyCy6ldw9dui7FpXitQsE/0icsvsMUu2+ZH8Um5Wbco2TEG
C3YLA+QznxDNOhhrc9N+CarT+ZQbhcuaSN9H+/Kiv42e8REcm0PoF9vqt/WiwE6+MGfP/cYiVJ3t
CX/4plI3vbgJyi17ukNv3LMbmLzYG4RN9szc/k1UbCyfqqOtrm6n3eK2RoyMtG78DcUTiJmk55G4
MX7Qcc5kp5jnEWkNPnROoAeehZpnDRcNrMoZugnSPJLIQKqTzLXjk99UL9GnYOA1sttvOtbJ7WZC
OjcsY7MN4XBb6UrECtoRIqQO/TFu+LK5mMhJWB9Nq/ZhY16qG0Zzs4QkxG7nIIw+FFcE0MjrdLfd
B89EX6pQmZs7gshpuQpPMnvHe/KMnltgFLzJch8DqXSatxjv1C07087m1P0Oz+apAnnoiG53FJ6m
q3VcLgJLVCqGk3UMtVPwb4Q3eCTjkAkwG9EHT0S4FcWb9jCuxnv4xCPh3dgpP8Kx3XL/JTT1DAxy
/Gh2tG1emj1ioBilqC1eLBczgx2967/hAZl4yPJ1IxNPbEPwZSMBS5ELGPLgJvZZ5Fr7NkSnQBoQ
N7NjWa751JD78yuGrrBPPgAQBXdpJ13q/jM55q9wxpjaETy3BqnbdG3IZODijLycS8ZRNgfbmvNQ
HH1119ZOuMtnL/m1OlI0NqajjTwyVeKAbBa9guWEmsOdRYYwNJv3fNdWW1ZKaCoMrvOdcGIFi8p6
dhTEMixAtsstKnxR3hRuCMndjlwDafZNmTey171YJ0n0qwMmSM3Y1P501H2L20S6CG+p220p3eVr
/C88JaVj/ojDTudMvQK8QLvQO0buoxOmCFK/i213YMeZ8xbrZ/h282jLhT0d1gBUtzwX79YbNbp0
rAUw3MAdHeGTOT9y3OBHO6cQYa8p8Z7Bgp5l031ZIjo9BManJuBYcOD5PYXDTZ/2yyFzWr+1QwxA
fn0iXO+reJUf81vOGuWL0U+0Nw9QWlS3fY9eqtltv7nloHd1B+VLuPPpehLBOA4fmDFe+CCW2gb2
Ej/SaGtZt2Tc9NJOZo1GWqnAt8Q9vVFexXivm+6009IjOPSt5C+INN66bYdy19zASNV/AlhtkwMg
UDyQGGycht8OCB+zL5lZkF+8tAgG7eFZeF/4pAeX0GuCkkA0sm9yi/kOtbI4EDdL77+pj9FW/VKt
Ww80E2XLbAMU+g52imBbpADcE20rkNDwTDgk/sUOpg+eLT68AwbF2SVRJay240Xrj3rk48YAvPtL
vizhUxrAtxM7ee0Gsl0RnmbqjdjWXprbiEz+C2o9Vn6cHldg2khqUNYaKJMBNLrcmAD+fHObg88j
ewICwzWvdlLhRKLNwgr5Q3/IOhDam7nYy3f+f4OkJNwGg0tGxHAgmXzVVqagyzfskfTIUwoPSjw9
e6zfqBSS8llXT13ntOaDRlLoTxRs1b/m3llQNLcBZehHku+kGwcU8ic5fmYoWNzbS3wp8FTux9oN
n/rXtPYhM3LHsK7ZEJWzI3XAq76B9kY89F+0y6TgU/HoilEG6NuwBAaxZzhHOYcKKT6Hn+aHfOKQ
yP4lt+HDYHa3Jd7kozzWu2jfH7p39V5l/sxGGE3pE2RAIuoIabGjhURdp3JrY2t9dLlvoijKDyWp
BMWF/BMsgBGAkku4PJU/1ceKs8G9iebBpDT/R4QIdo/iF29Xrv7DWza/4V3EhpXpwJDQzmNhtKkZ
CWS+NDBV9oxJH4Uf94f2iW1n8CoAE/wfaee1HLeWZdtf6Tjv6IYHdkdXPaT3YpJJJskXBCVS8N7j
6+8AT3WHlMrLvCaqQiEdmUwAG9usNeeY++FnujMf0ufAnjor++Sy/dokT3hQp1o17fDm7TNjlvGw
sI6Y05yXlafEYDvmyrRAgTKNHtnHVcmbSxIupdF9R13vzPfEHIp5gOVrA+kEg459T8fNyc5Gc5Tu
4gecMh1oRV4zTh1IRb8j9hw+WNhyjBFbaKrUKJ2tfEa38lBy6tgAijDotR/sFRlR3D4Cu42jsUdH
Hzz1C4c96ncGvgSlZcO+FcMPecDT5NXPZ8VHvYOIzCvD8oSqDkH+E8Busq5W7Ftm8RF4czEzFukm
WoD02du7DC+YzS54Ci7yGzsH95V3Jto26SbDAqMvicjKHsyBJPbF6LcNUbDPAZUQHYqaTjE2xsEC
QL2lrk6dQgeriZR/ARCEjmf2QPvXfVWYsNhRBTOMJck2tJfRk6OQh/v+Ir1m3aucHhvi9J6pOrvw
DBfsoPwlEgWE1GzPSATvdIKI7uuMsBa29RVcMfY+8kS88zBYVUO28Rxo1kCh9vGpe7T9SfNKxHGx
ARBGlf29NybGCUML3UmFwJm7gpbfIj8Ttgvg+p7UIE7tfrn12PipZBgtbPKkH3lBU5TjC5ByR3eJ
yNZm/twQcbtL3xp74m6jk3vIOEIJ9ko1gp0PCgH3+nf6MxxE2bDac2wyYodiGQIgYvGNf5fc87WV
O/kVXNWJYgYfizuKM8ILXh9ooOzF5W064+FK2+iV2h0HheijdLYISMYu+8l9ZzYmPwhFVXWwzxh2
vwc/i1VAS2+dzfUfzs7GrOlw5mOPPEn34h4vI3W9bNdu4nIKFnHuvccBPSzOQytSDXmPik0wZ41i
vNTkD4zrdf1M6aPKp6Q/c2iYud/0e+klXsg/5H4BzhA0sHQXMh8i/OSWV2+Ebug/CuD6WMJn1TCF
fNSuvWYGovmHsy3PbrENEPOu1Z00szYxNjdvlsP9sNfAxV8E2Scdbyg3+ycSegns+QYfiIVWYuZ0
C2MpjsWxekTMebZhhOB/RPjJu4oidNHvPEjK8+Ans58SzUwAPt97Cnzu5KPJpmwR2Dahz2aVr871
0dN20bvxzOi899+cJfHwzqzzZ2JrHRT8he/0FhBdiOEJInY6tzSk8BP9VdrJqxyj/FzAQpkx+5tb
Wiczj2gChD7zYF1uPCzwd8rDONmMIjHOcNZaucvGQ6xNh2FJPc899I/K83Ou0JafUfahaYvnnIUx
f43Qsk+7hX5g4PCQvKO69T6wv9r3IED9n8Gp+cEiID0oi+QlOfXxklxL8+gsu7X1wBzFS2G903Xb
abt+AyrIeiFlDsjMQKDOtHup3FkNHYTMUY1d2tRbsyN2PlCOc1xHext86Bwx2BnpEHon3h57lXzP
LO9OOuwW+wAPzCk9pG/I0QVRdFOEAYTaOffug8f7NHHO0QdjuHlmC91DoprKR/8b05HKlIPlbEK7
qzyXZ+OlPDM9evfEUE78u3zRnjm76vtkpyys7To8ynPrueBtyxGUpgsmTyZL44W99WPz2q7oxpyz
RwRqpLaiI900bKUX/TMHdniX5S5DJ5nPyoVMy49m35PYMJq+F8ecKF53Cg+SKaM92c99txWz5uD8
aLtzUC6keGnIy5R0GVb9abWyDqS1c/QbHT4c4lpsjBP5ZXyBOghe2+wngQjqatAXMTuAmjyPlbvk
D6ZLY9sfsm/MgmgOxabnyxbL4t7YdEvugLzT5iUNwUc8xt6EaGJKEmT+pdSFWChpbh3G7TNewu8J
2zJv3s3ld6IHwnLOBH6WmMhH4cIkW1n77K18xk6hcvBUjtKjb0xdo2p4lWp9aSGCbkUEPJ7WzObz
Z6BpGxyomZiVxN7MrIJXGvE+hqbXMQ47pa9JCjRdNwXa9hxqeLj1P/97iAgrDqucoSLCbak0BHQV
rON4nhxQlRimtCF6liKtXFiVwXWbpaRuZCPhp64Nl1endpYHuEt89l6olFGItvVdKAf5MiL0ceZl
DVbnnpehHX8IkN1MazobeLwHDRlcudOVju1Sl/7rh84u9rWemcvQ9KJNRx6wXulsKKMiyjfiQ3yk
pWh2Akg6cPo0pQiLPmEeZxInlc8fzIGsdMld0lygiInAmGTHwmf74NlnRJbFysvYmKN7xIJI4VnH
e4qSgxJtTzSiEZyk8M6lYtFmro1oQMH6XBxaXX1XQ/DiSTByr+2jw/VufAhuaJnqWZpz5iLfqZ4K
3N25239ombOHMK+yhXVrzGPPgamWvCoy/mMeRK2rK/TKMZlvA8tjd7RKYgwGrBZUZmicOdmTXp57
HfXq+HPf7mAU+uW7FAQnAUq96Mr7ShpC5kh9mnbRW2tmlFD7c59J2rLSoZ825kLprbuwd1eZpB40
Dp6w/e8TRX+wyJ2bWCopAQSHEiWjEVLkHB2aO/O2sp+yejAWoYsayOmGx3ZQv/E42MCQ9UqdKHu3
JXBKVlPPoDz/sFXCNYXj4ejzyIMsdmXSlesalxXzTBStiXxj0upWrdx7h0LCdIIZo186eb1sZNef
jlAwmBnW3o5Et20SNpmkQi806GC0gQZ9KYT6g9xpjWw/y5n4iDOgwTv4R89DbfzU20JDJMJbF9bR
wojYLoxJXhjYD0HucRpW7Olf//Yf//yvH91/uh/pNXINCKDsb6DN+v0ffxm6bSNesgxT6Lgz+dAL
oIvZRWrSSHaxanX4EKkAU9CwXqjEUJUxsS5xviz0YJNpcCUJo378+uP/5LuMny4UTbZNOkT6BbTH
6oyuMlKrgPvV/nQ6fSaXLqWDgCqGNAqUCAei2iXjlf76cxWwQ39ctqJqlrANmlu6On6xX4A9cgnU
Ve2Ugk4LOR8FTrHCXPpWe9ebeOEHGTV9XOyx4e1NgZ6TdjIn21Rb66Ld3Pgq4zVePgFFJWCDpDvB
N7p4AkpoyD3y0GLlyGARglwCCyF9eHCwV9I3D/If/ckRCMPw7eieNY8EWAyE4y3Sxu1vDAfryndR
4W9pmq0bqrj8LobvKKqU+vTKQQMzPbDAj1iBqM/ePLxojmTrN56Edm0Aqlg8LCwmsqmbF08ipGM3
ZJlExHpCuc9q40dLM9BJstOqB1ib4+23lOo1y0g8j5NliRM179jaIwfAZRJtNGIIkBgHxApygAGz
z10y+EtOuMB2i+OqKJ5sNCBZjzK1inm8GbEnSCsp6yakJeVz366OXz/Ua89U1TQLi6w9Uq8uxnXv
6iQdhG65smMWQvLYoOTk7Y2X53OQXo4cTeXdMWT4W5al/j6IO5zOfSXUYtUUxgk2zbGJrW1rUfyu
eGMySrBWmxyHrAHHIPhJa6+7wNjj/4Bz2EZH02NERWV215JCYRMGjA/a1j9ENTJLstcoL/ZDD0Aj
M/OlXDp3cu39TIu4WHx9s9Q/6FnMQZpqGqosbAXE5zhEfnkZhaEDDlc1jgOCralrpdAKQBzWtFr6
mGc6FH68Aha87qA9yWNZ2V4kRfTkKjBdvRDCiNl9EPr+YYcFwECYC5oLrWBo3Tsnhtf79de9Ondo
Oo07Fi9LNT9//5evq5XCTC2fr8vImtYKVBsMV9NhxE4pcfMY0lIfPf2vnbENNGqXLgI4ajKTyJar
W9/l2tujMXHLOop6hKEXQ8BFWKJIdl+sQoPuiZWH/WykjfQeNaFczZeuwftUNbTYXdoYrRe/f30z
rr6+mjBUXYbzZjIQL54dfpO/x2CHoGhWKCpF5sZHJNo/2mA2J6qWTsrxzcOXFQIEGR9Ooz4ENnWl
ESfTYZPDxt59EADFk0bsP60C5aOyQgqu7j6LMtg9EadswlzJOz81nvMdTsQWGyUF06DZjJSlasRQ
fX1hyvU7a5sWq7Gq23/MS2hQGUBysSrTrVFTYjc1XIGo1hYdqBnSX8L1oIh1ROE8gPzy9adfWxcZ
YSPxTAa4p12sCXrn6LUesyb0I6dHojTRjuzzpg2Wims9BkZCgaStblzztVlLlyEm6fB9INld4ORC
4sKbPmqL1dDxLBHcvJp2+vr1ld36jIsrA5+s4hNlwCLy2w9msdTt+Mbke3VM8jIomuC9oMl9OSZF
AKtFrXgpcmWhtbQAemYR0THAjDQ5kqdN4Uv350Ze7/HLHDE10YxHPxxFu8jJt37R7BsZf6itKmTi
RXSpLCoGXu+9+pm7qEYmKZFwPSyw/hEOCZXRERjlWveZ73wfgWO2g0rj6xunjK/y77O9JsuGrYHn
lAWS/Ys1RTeyWpOABa1cxOmTimV8ohNKriKCgkjOa2aV0SPubloO4G5cKadrkrH1zaDIf/1VxLVv
AsmVzaqhKtblpJOblmz3mZav8uSn5NJs91Tq11al0MftCbusnK0GsMLTtl9/7p+7E1STNsI6y4St
b3/eoV8mXuEq1VCEUU6oizezVN7Jkps9TbMGPxqT7pg/+fUnjiP+4p5zfbZhYZw3NP1ydyxK3x+I
KsAdpkPoDVBms5V9zorg6f/hc3RVVnjAzOb6eOW/XBm5B5jLCitd2dRuBofcJUjcYKpv7DVt7dr1
/PI5F5stSYtMsjf5HJAUlST0GZpvTvnmROqQBSipTl/xPvLTNYF3HfN29qIHaysPTlw+tYambhaS
GDVXWjzX0GMpmicvAnZCk4HUaMI3iXXQKUERuumvch3ATe1SMyL/Eft9JpOloCJvgRSOohe6Ty1s
RBWO++DCWlZVh2N+oK2NvHQXQ7NIYy8mLpwOHTFY6VS4OgL4tJp76fADn7m0bjlQ4plskUfSy8/q
H40tIy8IPTKd8wTXThe+tdaM4ymttpGFLCL7RbFQSoB9zDA3tdUsXSNDUk74GDe26720sSkjXIWu
Y3T6Eer2Txkm3ix06GBbhk0Nc1CsRWEYzwR/BsMdh+Z86VBhTQUN8MbEbhOEiAfsznvyh+Hk+t++
HinKlYWJDaVlMBnIKMOMy91SFA2SxjEtJc8YIIDqtQ9NlBy1Vn2wC/GdakQzkfvwiJ3nLOLgrhSe
DqSpxeq/S31j0yf6A+b1Z0PJ54qXPQ5S9KqYZGWqWkXGe6Quh96jsJObcPzdp6IxiVf0nHqKKXHZ
ERxUlPirrfCIrY0ule49pQ2tUwkgqCa+R237YJB6NVT1gwoZumwAfgcJDZFYHIrcm+vYCCudvxBE
xHF09cxr8XIGx1jVd3hJjmrVPGCZc4v3oE/Wmqa8966ydCTQ3jqFDq1Q3+pEWWYdrUef2+6Q5qv7
fkSpaQ5JGnEFnoXp+D1VvQ1npVU/eKby/vn3GnNXpuUR9e2sbCBUqMj5qkhsoJKvDNqCdSG/lUGz
cjrmNEV/1tRkjc9iE/nJfvDUO9fQv7khbAiveJSGdI/bBeaO5z16bfhSkCC7qzyYPI4r3VdJuddr
650Mc6r5dnFOsSPehQ1RNwl846FO7zmDMqZGsP2NEXJloVAFtFSKTwaqTOtiMnFiqKVq0aOOBkOW
ukW/qSCXTk1BHTIujAUU7XcfATuSjAI5i8xjD8uOJqijtasb32Vczi8mUE21dHATApaHuDyiUGVp
mjaL0xU4EOTpxExL/mhUIwwRvVxtKg153aRfSVn71lnVDyWVH8oCZY3n2fo8bTK6ibbkrtuqu7GI
KX+eOjROaLJpqooNFfNybi/cvpG82iTRGMsA9a7MRipL4wVxubt1uuLFiQfohJYarUoLzpYnteua
nJUbi9oIR768RfBtWc9smxxAdiy/z/1VHxKh0dfgZe1HiADxEv9fLM0/uSGYOiZd0PXbJEKcqJH4
O9I0qtFzrjcCWXEED102fxjxNsJOQFm+u4P3N+xTR0L+hLFE1cOpKlDOOkU1G0zpTmsirsWvVIhz
sLX0lGSJ2pxg2YhuLJ7XZirOR+S/yga1DVW92IeVYZVFIZ4qCK31oVIFrffiDQbVpImKU94mp6ju
kf5oA7CY9O3rkffnDlofV1PFAgltCcO42GeGTYa7SQmwo9i0m/Arzbq+P1GtW/hmvmvV+H6QEA99
/aFXxhS7dnDXlsXGSJPNiyvOyjSt3aaOVmmI5BMtYRaWb4NZA/0IvhkOOukEj1z3FgfWERX1+9cf
/7kF/P1t02WNy1YVXTFN43Jj5vpRluhRTuqdUen0FhtGh6kivSPTd9C/BZF5bDAH0N426ElLoC1a
qhN5o0862T4XtXaqx98m6P1bX+Llzzqbikn61vf3Wr0H47cJUiz6VnHraf05TfDFOXSwaTcMvv44
pf2y/8kN6tZmHfPFMd17Gm7gwX4PMOGDoLxxOrg2MDSKfia3iZ2QcfFRHlJhx65EuApDuAYWDg/X
WsZGvbfQeWMZ40RZifPXD+bPDTOXBzFdA3I+TjaX2y49A6wp2YSkMN+FIntLe+UEkmEmZ8rj5y0P
nXiuq9aN8fjn9lWXOZJr8rhZ54MvXgKjpIhROVa4kup600cNQXbhN9+Ud19fnnLtnhoy5S6N/BZu
68UUxrar833+7ZWbGEez4QxPIPdYcGOpTF9ySduFuroIZGNhwxbQS2bZQsNpVfdrH1EgkCpiLTRC
qyTn1si6MglxDxSZ/butyiYnwt+HViepHWF+2H4LfECD7z1oRscc4Owqv9rWzYtCIOHEDGBEKbeG
mjGutJfv4zj1WQaQMFaai89mASGAxqvClTCAS+gY/aiAwFqQrZR5PW3XFUy3CQZNcA2QSBIymLkC
VMUx+YpjxFvbOAMhUf7+E3hrKxgBbV5qTcF73MUhxBpWAiLmee0pmClqMcMZhygkq5OFUyb3kY6J
vBsJMp/QsWrM33Rxk+ATi0ZH2+mTZSDl9txogRd9/nGAeAJ2EtAnTOSUWsHBte1rVRqbz1SWIZVH
Uzw507aWT2Efg+Twv1PXQ/nWAfeT0mYFiEtMVSV/A/C8yMZjwI0BN76kf9xYW4ylGcUW+uWAGwIY
rp7ORNe30qsToJfzjLnZb+ICNVoOEMUx6k2aQCLBNPWOO2euZeXd11/i6stF5ADtC6HC/7+YSGI9
Z/PgptEKTyeSKi5bDpWTbVU3Dm1X6o2MYGFy7mVSN6n1/T6CcbtpSZYn0arVaDqhTbRrkB3M02Xe
bNhCnWAeoAcHl1FpBmlt6q5wml1rD7e+yJ87lbFCr9Amsil+cvd//yJDIGMjBs26Ukq4FzU/zLpi
WbpvYdw/G6OV8zPfJjcOoxE+tr//399w7oLOgq7bsnxZkeM1MJvQYzbrQ+d9vN8F+rK4cG5M1uqf
h2SKYMyM9Bko36uXb21XhokypMwYZkiLQcD5n0RZhDrLOoY90SUmc1agVSu/McWkrRjlkOeJPO0X
KlFG7KVRmkPkHARb3rF95+viHMPMUR3CBjrkgaWCwOn2NHxttiGGQldoO1wpy9hmYYPwa0KUnfVG
ItdbyrI3buWUyPldL9+c9a/eJ1WDdQf2wv6jcxNxkyyT6teq775JSg0SOczeasqmICFtlDWR/72O
vuuAX1oJXFXLjtTMN36CAObrgWGNb8DldMCDosmrKxrhJBfrnKhVAE9uHq4wGePSAfRvA36AQEl4
Veij/cIklVblncdugi3BUdjlUrZfLFs/xWhr0o/Oxbrix82qZLsUsECCmiajceCHRpBY1HbG3hDO
vq/Uk91RzMgYDLKWvelV+CS06iHO0jfRybsMUD1ZYHiZipfCNua5S/IUNso3StWUIMVpUPJ7DVoT
4VcjePjDT2m2e3aszVPV3OExvm80EDCZVWy9WgNvQeAPwZGOZQE8Nc+JzzGXYS+jOO1ksJbqzmM4
TMgwhbXz+vlzy4wJqeUuZzkVFS/9Hsi3VlX96rO3qLAy/+Htu9zaF045lhRiVra82CTAluyw2bQ0
OWfjC1G0Lfogr18ZCingHUlh3OlAKKegSN4Ct/hRe+V6kPWT5LPLrFom7LzIH2Bx3A160bItFdOw
8H4E3xUBcqT2ECWY/R0Or1UKiywcOVNWZKKMlsz3hsFlZ0Y5bTR0j+NcrFn8lgwBH7xUhlunwUmQ
uvdVST/Lkm4sA9c2GIqsc4zE4C3GY9zvs2Jk1V3gAxBZSZUyUbrk3u2cDal/ips/pkX/JmdodZzo
KNL+xhlHvbIEKUyG46aZZq12ud9XFd5qHfv2anCUd3Btz8D+nyzFm+cieQiy11rRVtqq/zBHY5mB
cMd7llNrlzram91UD0kOUM/O6PplY6VqWXYIKFQnWVDvwVIlqgeviNZfv6vXZldqWorJfp/92B/H
7gbaale4abpqAxRtVrLOa+o7cftQhMl6yMKN3FoLzcOhhUqzT/hy6EgmrVw/RBXqCMvDOuN9I9Tz
R9Dpz7Etvw+w4AL7UYn7t7CUb5yprj5eRaEtSS+GM93l6qtLIvALu0xX2OkOudkWiIae3CrbyrJ/
dNlsJVE37wN32dvGzVyhKxtrPnusPKuKIZirfx9bTHltVeo5Y4vwlCl58AwwfcdbszTSmSEFDzjr
N94gv2eR/E6degGxbZm0zsFQ6wes+ZOwspExA5/W5GT/9ZO8dtjly3Gc0diDcXK7mHVj8tcAzvMk
hyp9Bje26AfjOTCYLl3PmnA+3ckJtSXXMA6mKzZ65z7d+AZXzlU8GVlotskBy77cBmaW7ldxQnUp
75uH8fm0pli5JRDz6lkXzQPh1k9pbO660D4Q3SvQeaSB9kxS4XtluUeCKJ8TIPsSkbV4im+8nVeW
Y0VDVSM0nTXpj+58A9+SDMg8QQldc65OPwwjP0UlA8h386NdJ7eawdcGi0bMlmooqspx72KwMDKc
VC2HZEV1YFEQEFfAM5lAXp1lpvcQeD3/sbvxOo/P+GLlpV8vG5pGB1pXxThD/XJwz4a2K2SH4hWO
5fOAjrHDG25VezdNbhW+rWtP+9fPuhhvQgrCQNfHQpmAj1X6DgZTBVIXJxzFf8u7FACbjaxR15ae
nB+GLLUw4dhbuxe8tOYMy/ppJPrGurVw6ecVWb+WU/0MqD6mk086CbilaFhmY2xua8nrUspOWGI9
EPpaRbEWisTW2mZ1cfokHyPRjGk/wubLPvREWRG/vAqMBuxKMKxLT1nniTVP0uZb77+7qjUXZYKS
ztrYeLApuaikB1Zpv5Rzsc2K5iBioC9SvyyGkvzn/BQC8KklrKYYQKNmHzf9WqtxqeX1zyCoTk3J
t3STQ5dAMImd4cGI6JSogkijFJP21LdA2ERk+2bf7bU3Bs+muoD54sjPRNm8hKVJiGE9kXqtnwLS
Ft2skQnJ0SDSLHL8aJ+ES8GlLHRUkrjx9I2JJsgK3HwRdyil5fgtQ5pFZbEkB6vaDm4fwUJNWEfM
nCSflBEIXmCpa8R72sL1N7zBOEFptSwDt0W4WbWw6QBFtX1AQEQd3tcxm0RN6IBBIjninxip+8gS
YSUYB6+zvCVkISTjVLAnhDA8k7PZEeOgLRNigWwpO4LRw6PDqB/s5AjqfKZl7McsuVuXCUuhATUu
xC/ckB0kwg+BPcjyy5Pt2GMy5kfjp0e3SI5SWaGlcNA86Vja0x+lrZzVCN9iEqZPQbeGZTixTHC3
NA7OFnAkJ8PkDaRYeCvP4N8Knb1MqFUNOEDzjEUlrcch0Zn5UfTW1jZ7TKR8yXEeAJK+RN+61EK4
h463a/36ObXcbpbU/fLr6fLq+6NYlsLkoCFbuTiwmnmZV73JhKSWzqwwmZHJxewzEi9QCem9Oa8H
seUSb8yD1zYp1D84vSKmQKt08bGG18NQcQldrmj/KLI4JGFMPT+5MRNdXY4MdpgaHVvaiOLic3TE
QcDrRbJqe7Gq2xpPFCT4GLcu1ZQUOd0k872jKNS9TyxOrtzeKVyb8VlULZN7TBX28uAosjiPs9ag
o4CHI8pRnNbo31vJ3PGfDwgFOPTZE8cd7pn85x7R2jOQiDu5AJBsU3wkl3ZXVcVdqBKpZZtbJ1bp
YBnAkh2CaFrImZNYSXgFS2flRsl76lb3tedu4IpvRd8AUyBtqjFISq8TqvkuQSEuBuK4rWd9ap60
GgxcyHRZ92OPMJKmagGt1OtHp5Pcv2nJsCKuGdG3NVUITI49GSH/u1qGCHMaDPjkehFS7t/n2bGw
UzTsOqYBuRrexqeZQgbD/9WFMzswnzhKhTEZzVkPPis4FvCWIPeyE3l1CIX9u2PnMW9ocPRmiutT
qGmCvc0mlayCAJwCVagytqqZGjSklRdgHBUQwhHxxkR+kEKAQL2Ksg+MVIBJZdjcXQOWH2FE6+pE
GlT6KetIMO3R/FtZ5YJ3EDi0FTgU9B6txtyUMibKqHAndYfHtgmehjCDvhGPInE8n77DB4xYwa/f
wWvrpalxRBfo3Riq4zv6y3rpy6URJ2GTQD+kx6Q+xma07Vt5GSrE1fx/fdTlEa3J4A2nIB9XngVJ
MYEvnFBjB5M4bSvpxmVd3SWbnKvQpSBH4zj3+3XJuZqluV5wXeGq9EjTc5O516WLcd8eKP2LQmL6
gJMd3PCNy7y266FKQ0mKrRbnsItdj1kgK0gippeOti8E9DjG8lJVB8sTWyXj+fLrr2/s9U80qOSP
waZ/VBuAU6NugWO4KoICA1hxgirzpjj9OY2Kj4o1BKrT/OuP/Jw6LvdZoz6WWidqZetS/DOUGVR/
EhRWQRd5U52QwwaNI2ZLQdCoXEyGynwoYTORBddGD7Z9IggbQUzPHqFox1Zfise8OkosVCVmV3ym
ccWO1B+WokfaYEgp1AmSR6zY2IaI3ih0OZjihrWZWeZ0IKLZdbJqatm8by2uNLIGqG1vGzi6M96V
re/Dl6J5W5JK/FBEGOMqmHCx0FZprD52Ir9LpKSfOFRiETTPvMqDJiykcKaSn0BttsV1PLrP8xJo
EgJAQsLSKafPZArH/yWwoU4YwPG+vqtXRy1jVqMVRGsaDervo7btHLLSPBGv2jz7iHoCjqmkOMMa
fN1B1edVPQvwOw63CpnXBhA8IAqZFHT1P04GZSP1Xqaa8QpC9Ucw8PjEUL71UfUWjxqMrsiOcH9O
X1/stdWfzhOKd3n84XN3/cvMI4siRJAM+TBkCUnB1UwFOq1x6S9SYxPYyrcozU/j/uTrz7024/3y
uZfn52DQoyY15Bhjc7e0iaqHM1QeWlU5F2nzd7bz/9bNIK5UqEkhNhGJcSxlVrgolVetTaAHoUwr
LQnuu65pZz6ydZdqrFpEFTEu2U+DMDe6T8Oylz287DbMDOqGCg/acUprYpQrzX2PUuhHptl9C1zt
CKuyix0Ap1qEyE9S3l0TL1apA8tzjJcAjeRcVZHldcTulTAGvQBwjjE8VjVIkyF8YG6E3Qt5auEl
a/a02KJxm5S4tUluO3+aS0w7kIl9wnYnDmGKGymXOG8o4K8nnLwoGKfs9aXkRMxGiSWEurOjLN3G
IOOuKknTIxgSKdU8MdqXZtBbQuA49iiVsUTudXBMF5JzC/ySTBOW4ArGRDh1VRjCodYd9cjbjPvm
vNDONjvirmRsEKkwd73urLsDMVjVKUjrA3EP2dwKpW0XGvMW/KwveT+loejnhldtyJitDkbhkRaF
+ZWE3htLzLWXRowB1DQeeFsvRZ1RlJXoLjPq6hmnq1Q7N+AoKlk/G5mxpeF7rogouzHTq9cGr0CT
gRvColV8OZ44X7rkFjJBmJF1UAHeI7t11JlSTnNIuP6YDqWMLbjSFyvTCYg0jJ1D5wfByg3ih6Km
rZmptH1jUjvU4GfiZM/o7Qm3aoYRLRFuYfHCS6gBqoPNmkcNFmDFgAbx9Tt4xSmg47FA56Ey3VCr
vHgvXKmP0FRGMI+ceIF+Coe7TMW7K5SDHnNV5G8Rzo6pT+rhr4eSR9ieEAiz+5QKuYsRURLVsqmZ
havkgVQ99FtYnZakFuDEhd9OpEf01GgLx9SAx2cQLyuJAIpIHqOhZXJf/cZbfX1Rn/WlizWR3b6h
jJspm/LPOGJ+mdGE2dtxpWrRqiPiPqeoDkrNPlWp2UwLtVsowslmaQw6PFaVkwdfgTN8gr3XJRuk
SsKlH3IMgFppe/aNeeiaEAPRNq2jcZdg/VGYdTtjyJyGyTazvV3tR29SlB+9FGO0oWNErsg4KeB4
l0Z3Av74zeuqvUHra9I4nDyr0npqF7GXfFQhDwpKPTK3+KMnrcBq+SfqxN4SWoPaR5d+3rin8pUZ
FG0EUgEEbjR2LruacuC4JmWjGH12QZBSiN+v7pk2HHlD8jMaEe5uN6T+uvU2ogU9kAbhsBcy7IbW
e5f7XP1GA43udgQxSHPGfM46R/Wm9G/uwOvSR9/Jh0zmbVJ9g44K94RkRZFR40hM3hbDb6RZAFeV
3E5eth7quGH790xWACqT1FpFodBJ2004S9naJlVJyNE86sJj5wtuircBoAakL6JA0TQj19T5wKd4
fy5zzUNrKKS5nGcoTyXt3jb8c4IMaaLVujJpM/ZKtmTvQvHDapmCzaB+dw155hjsZpJmhZBtlpuv
EEs/XMfddC7sJzcwZq6WHsf1pLEeicF8HTeFVaSdy6I4KXX9rtLra/h146sK3X/+YU2uTh57/rZt
1iKraJB7W6j1zcz12597R9YOgtXA1YNwSbUQS3qRE5kirCNxyBwfIQIyxTYwv7JqNUQjd7SXX5O0
/3FjLFwbCgjSNBnRCofay65aTzMhKistXnVBGoGF1Cbgfe9jt+yWnOe4P744NrpEiOc4f+GzCWPl
hrLkyqYFg6CNztwYV/TLAi9x13kejxs0kfL42ih7Mi0Qw43IuTfISVeiz+cDPtKJD2v51lt8Zfan
VEJPhzIuO8TL6ntCj71uYz9ZhTUhklkSrPQUhpkF6H6m5dirUsxIO9t4MHgHFrHjAQ8tV06Wkvvs
VfZSTYKDU+fqWuvHCMBGACEkl0s21k3dOXtomTMCk06+TXAoe4sluxr2hEXx9yr2H79ti8pP0+eP
NCN41fWqi1/+85TG/P+/xr/zP3/m97/xzz3JbWmZ/qy+/FPLj/TwFn+Ul3/ot3+ZT//Xt5u9VW+/
/WKeoKvpj/VH0d9/lHVU/bdZdfyT/6e/+W8fn//Kqc8+/vHX2zuPABoxtucf1V//+q3R3KpRA6JE
8z922PET/vXb4yX8469zn/JX3St/5+OtrP7xl0Rf79+pbSPIN2T+LUvjWNt+/P1bisJvsZHWxt63
NnplkrSovH/8pRv/LlP4NwX/oyiO7vGvfyvT+vO35H/HNEFxSOatQpTF7Prfl3/398r293O77t29
2BGhUTBkhdY75X5q70K7qL0rA5WZQuTtQcufPc5mBqlx0gI4jqHfyfGNrdDn2/7LavvHp40vyy+r
be5q8lhRAfC7739SbDGfqABBjnSOqE/A/xvnFMzsXlumJx9CwnM2hy0Fxg7qAFmbRPlMKW4+Kbv/
xd55LcmtK1n7VeYFeILe3BbJcl1t1ZJaumHI0nvPp/8/oLRV+vfZMyfmfiIkBACaLjoAmblyrQXm
HugqcNZDA4jCTR3W/8HiIJb4t3EDiQTAtAYJvoZJ9uC/ZaWBvNQKCxmGe6dX8fu1kLtXovBmgVIx
Fac/TwSp/GZAcMGoXp1+W05KuUKNNrZWdx60uTvLGjIPiOQsnRkkxF2C1qyQgxCMurKYtC3bR6b6
uW0qyG/ieYGmfpthbkZkXPZV0WzvNBLNgzbzvCBP0SGJ2nbab24J64/SwkIvChQl4RCrtgl8nAaz
hVG41TlV6wQiISuvyXKlPfVDfZZNJsynym1nMtv1+mxjyPu11uC+75T2fCvGuO4IbWU2EhP1A0nl
7VkWoGbA0KO7cuvqtBSdnc3RCLYaiwcTT9ecVVRsz6PTIMM2jhATDAvsaan4k5Yz62QJN7CCR/XZ
VCbyjmxZyg58Ms15g17fTwo4DpkdooMxkdNhNi08uWZzVrLkV80TNdnsSVEYNP1k9Wt7Lo0E/l+c
ke1ZFq2oaciUBzOK6jtPUTsUcrzu7FQmcsS3dm0WXlgs0ceWVKGhVfXDpOUD2LBhOG+Wei/IHfay
a9gUtDPINYJJ2U0/uSoyA/GQ/wRj14a2aMkuWdyaWpu9wdsmJIBhTpeXa4mbkA3xsvnyyuVTcbv4
4vRlepDXK69S1qLJgLNGVlU3b/bllr27XaGeK+2vy0bgHoemaozfmwRa/KgVSSoiz/KPi5WXrcFN
cORzCFdl7M+KavRnWcOLOh0mvDgwLsR7YIof5LYCNxHUcgb0gT2JyUqv+Es6tviRwQ7vPH2I9+5Y
f7g2yUerzlA/iTeBSbo5y5p8O3SgvPAGQM8j+mUXTxyKSI93PkbbFIZ5olznNkI4BtXnAWqYHkgV
SyfnPHitRaI2sg9K0qasisZlPs+zQzWumNXTDSNj8dLlnGrdcp5RC8hrPNRk4TTXl3gSv1m+wNM2
PpcWOs1/vK9NRtoo4XLeYlDZ7r6PYAIVv6aWP+l3AbN6ffYam58p+qKeVJi03qzjtPLSRC5DRVnz
5simLBax4db82y6F2eRoSiBsZtY8L5Xg4zmGlATUNYpdB9urD4S0SQoRWzdR+1uzilYdpFCfwmw9
QXwE+m9nGBFES/IQW9scBHzGt9vpZW1A0OI4FtN1ry7p+eoWeHM6k/s193z50Gm315rsW5uF4bvq
UtPPWSbvZOemIYpgtV6ByqfY/Meeg/pDmcBkZGK4ytcNJXFRW8ys6d5kdY0BzoWyKovWtb4kTBmo
EQJ+hnWP3WUhjwYa9Vfn7Wxys+IiY11UbhbIO5//vv027NR8djpRj3Y+EcJRN59vpDnjmRAPu2wR
UthM1vLitzsx74e8clnoxpQfvFi9u2417Y3xLlnFqHfdnuhumOIEqdcFguLMuECaH8KxwjAl95V7
yXat6b/OLJtyg+y7nu6PYyplLA/rXNxpwAcPhqrsiW7wkf3TaW59+my4G9GZ4bvTQ9dmeAMZG7ym
7mzNcCU7X2QrE12qeF+LBIew7Js13mFZuxV/7ysBz0JMjpikwt0oFQVGQLlPtSU/V3Hx/3isPOy2
pZbH3dqy9vc/JX7hrS8mvQZj42CsEIF2qv6zZjQLJzHhotYdOktTHJVKfTMjaPEyMevJYhazXrsR
ki0AczeHCfpjq43xMm2oZfgb6bpEoVYMJbMbGSgoYEx4MTKYCgwxD90K1Zn+bMoNVdr+6FMo4zA2
uZ9odvsV2Y9IqDPNVfNQwlE66zjiYNsJRvEOy0IXE/Kt+UefmPW6vF0YrwrxhjuRGlYmN7maey0g
+Kb7Pcq82dyWe6yOk1uM9T7vhs/cjunEovSSQRZ0SG0HymVmWrWcGNOnd+ajmef59W9OfO1nZGE5
f2vWebDkgBfcxavDFJoFWHDycLUgLKzSdAj1oYWhVMyXU9nPLNlENdEYmGTBqtZCCTzeAnet98sM
Y2kzfZP3xjKUqj7WlXC56Q+FuCPyLtlivsud/jHztuwQ970VlrP1c8wMGK8QqF8X90vbAxJHKfzo
5f16JAl51Or4bMbvk4yPtxcrrEUsTzxnLFV/aqKXFC3BvewTrwNZ+cWxW4SQT69s3mnWL7PGFNK3
DqwPUf5sa96HgbXuusZQN813daflLJFK+2DFyam1Yv2sKYZ2LTZzfCQZD3DssB7NvHYfGjJ6E317
bUvY7rO1PJOo9pJqLHDAGMI0CGFaF1XOc2Z2ja8Pi9CdtErYoijEYHv2yuVX87ohhc8xL6r8qm8j
RW6ub4CspnbOIjjHvZbid8baUAhRoaWk9qhud4l5mSNQj46eT7th60/o3MePw4JPCF4E1ss661Z7
dB5tMB2HRrUgVtRK7We/qKSAi0lOFpqcpb30V7MyJghNbfdQ1eb3ZtGeqsIgAQXKo7OstVmJ5myS
dEFS8xGWXAFcpxtP5o82iKP2DEWx6M49JJnkNpehg1Bzcbh1yT2u5yhHkqAQ6h7AacQIvvdiEmpF
URSugYClqI5mNu6iFApxB1QPC53Zg9Nd7trkrDbkTrK2iJlL1m4b5H7XQ7Yl/V5keh/KPqfFXeJ2
5t5uKkYCUaAtQ/BZtnnZ8btviGCwZhvOss9R0M2G3egyrZpFxIsj5MYknn/VagWt1Knl5xUjIUXH
VcMODY9TNVpPS2Sbe94UpnQ9ORVdNB9mO4Zd5to3dD9iN+5CPFXtWXZZpaYEJEvC/CuOum24NefH
hhWuudOKcBJcLaGrBLwAMCo7B82dHopDnO0H407zQssN54/VD1cr7+cAKXdFP/SB/Yre6k57UUI0
b5JdMJUva0miyWHIQip6dNfaLM/xZr/086VLH4SVhDciPq/Th1H/IlxnSX4o3BB9riT/YGaPWnaA
lq9U7urs0ckOAzjp9eBod+7UQ1DB933B29Eul3G5wEAJYXQZ3QF8cdH+s57hxZshN05PQD/ytfa7
ZQ+p9bS3IYF3CWcyY/vDN6QI2rD82SZ+NxxGeD3hv693Ftf/bnAIWkIyuT4CUS3zjzoKcHATBsl7
ElDarxrqBFBW6+DsQsmC5oNEgxVI9wdlDz0gkDBH3dvlCS7OON0jLdWaj2DFsvcdGdLq1+Je3Te7
i3Vuvri77AH8NZ+oj2Lk2ThbfvZ5hZo0+4nW/Jcen2JYB8qTxUhE/uRn7wBB+Un/rj3j1Dzlb2rQ
fJA86kf0opJH4yjoKhFvenLQhN3ZTxidHVzOblDea8fma4phOTwIFmPku+DxRIVXOREORRx3IqV9
r7HCJktd2UXBV3KkHquTtd9e7c03w/xZeYh/rN8hQ4Yetr1ApGL5XVi+kapvY2a/hz3QetBf+zcz
+IGr8O40fo5O/Kr0sB1Snx/MOuRcP52N5egcmhUR9BCSa0LFGXpiiEAcqjK02zc4etPkZY5DuAo7
NJ/bY4RIAIEz5LwXYpeOb7/bigAWVPW7WT8T2V0/xaiSq6GNPMcaLOXO6/x5PC6YtSgYObsM5wAU
dQQRen/TwkYbUCb93N1dkEDkspDN8Kt3UEK7SAuG6UmbAyX6aAgxe5LTQ0ZIQfr6Hk7kCD5l71kP
qvt4v3xGha7/rl8gmC37IAcJmgbNEqzvEE20vf2wHAcvnKNT1u9q+wUm0uqLAYx3238ayiDTn6sc
AbOHGbpQxOybLQwTZlLxP61261fnu0Pi6uwjiZ4Dg4ELmqXw7BuPSCTnH9C5uLNeJyhp7rQ9YYeP
1veEeRB9uJ436QLtJMzRn6YKAjy/+OwNAUS5bDTvTPM4fV5fveaim0f1wtrrmXz8HzAF4ZlQv6LQ
VJynL/h9s/YCex+rnwMS27DfxcgdoNTnJ8iBubsUVY5kp3+sgMeQubVzPthfp+fySVDnL/fIpzQz
SWIXPn9lOiGTCmmADWpwh4vb7wRnp6mFcDpHdbBo+6Lem+aBX8jpixmj39fujbPxXK3+soQiXI6/
9Yd6P39RvhVPpGn7GGmv+lv8PX+FOb+FEXD0bdjQo4f8I7rvd+oz3gHCn+F4ZxFXfaiPBRC9t+Jk
PnxYX6x3ytF4yn7AIoo4sYHISYAgaBXYZxSeQiL/DDTde8JPz9AM3qmnHEzDBz0Jpi9Yx/mJ6NXO
DBWQ7b6zjwLS+IPxFf51xkLNxyrIQFvCH6QJAY6cIRsDAvrn8oSfFUWjzAaMBNdlHDCmfjS1M1xZ
72pJo1yHZPVMOx3rFxJzKNXdY/XsfcoD7wNZs8F2zD9DxBkqjZ+6jwZCHX1I2sKhCOJz1ftzYJt+
tKsvfG7ZHicdeeY4yXgPyTzcaTtcX2f4OPny9QwuzQwOacEZuzx/A9x1wfI8EurkQy1y330ajiqR
492EbIsHHRYyFOhQ7vSgfcc9PQ13y46EPb32ya2GIREBZGJchRpkfNZP3lur+vCh1YCgRIAO6aYd
tNjtg3OECtnlPTxEuHcOcQg58SH7NN/X3XtsL0jSyaSpvL31UYPSnnev9I2LC4N9e4n25dn+ACGr
e1B22hFuZVhEfWLIzb45GswpvsmsTrB8X0X+mIU/1sf84n0xn/L38X18SL4iM2A9LEUJlfzvedEF
/YHFKeZEg2GjnIrhiPPorJpOd0iM6EFzWdgMwsKJaux1U9hG6AAZcCDbY5jq7psNQXZvHU17Rgqq
acbAwAN2nsQhshYLg0TWZssAwXOtemqqhlkx3aFymx1SsU8hrZv//mgjh4Ov7XWMksHKgnoU8l51
f+c6P5O6cjCoEm88j7+LrBM5WUYxnWVNbujhCEOaGfKVFupFb+7Mc7xt+yTPdZQCjoM7K4CmNpOR
UlYXFd9jbzVtQPQOfuA+YcE5t2Q6xe60nJMGZSOgAEnGuIsPIpPtyGGTYxTBmucrAlsey2m1KnGF
uriKZG1IhFFwa8OYivWRqHf2BJSuKTroILWyOquicFK0G2Xt1qd503wou/EpUtHf1nj57ZUHjHmC
pdtWWhOsmaYcovgxtlX17DoFaxC70k5Z0vWHUaylZTHk1kO7Khp88ngXbkUsTMFbU58T7tKkPkov
2yKsNlnrUBVjQBBGiuwEtwygKe2SUBdWoK2Pvmpu5lG6gwfhEpQ1W3iDU3gDj0SafM3W3hWqEe1d
D9dUs0xwljZME9HYtHedqml702A8Hj8siCciDTvD+7x4CB795UBS3Wr019wWH2M6wgjeItZWbnhi
jKFjVPcEt6HOynNE+xwqKuPaVOd0AvNJbtoUvTpxj0RMifoYapTaa9O57Z4YwHImDrCcPW0xDoag
l9/EE+9M62O5Nm44QTu7kfqGv85E1xAEs9sEbj1hqYgndytufajKwXcfXapZK9E77hyWSnCdBavZ
vqp9/+Bg9RhOZBNxY8KWLjoRBfGtCZbqVLiTzV66iaTz+OZM1vXps2U5DKxKjUx4vRjnaiXdeoVA
O7Pbr+uQe3wjBE32dU9sFIQ1lhuFCnF9pc5j2Hc2YrPCzJTPUha3JjlPKReJYaiyJpePVxOmvUIa
B4ZR61l+s84u2FAX904rnM7XQviQrQapxF0cI1rpQRVktHD9KpuGh056WDM9687XNnnt5RXJ93/B
uP8UjCPphADWfx+MeydCZP8VfMGbB8D8GuCTUbzrgb8icp79L5gOobZxiXdZoD05518RORGss03o
0WBagHdEUH7cQnIAJyXujcTYaxzvr5Cc/i8TTDo0fwK3qmoc9b8IyWkQyBAH+zNOBqgPDwsDAe4H
ckk1ARL/I07mqX01RFGr3GVKGgUNafxh5bpIges2rOY96xWSxlCg6d9cC74y5GXR7+rftlJ5KhBL
9DMUZ/2MLCE4j529Pm0gn0HVokpm4j+I56d4DAonhU2eIErUwRu9CZAN4O0AhHWxrxNkmuBmOiyQ
DuxGRD6aunxhgnwztv4Qq/jRuhG+7qU6tK37pBk5Ojf4u0+I8/kRHNx+oXmf1M5553n1+2zboIuG
GLnBG18gjjeW651ZrWc3WnDsVBcrJyO6TJz7HCCpr+r5Sz2kX0l3ADh5rBoFDLjav+QWHM16m+K5
HhMTpVtMwKwIC32xLtq0a+BZC8ggY4GtVD+Tojio5nKX1vuqmUI05p/GpRC5ObhFwHhj5f6cE3ZO
CyKNg2m+H2czgAzsg+LEBOoNrtkCvp3P/fNWIwuQI0fNgln/tiFVtw4zBPyt/tIW+ZkB990wq9Bz
NgNqaaNHrq7yebCm16atvgxASDAN+jU7aRkZQrpBiE5IiytL9x78/xCoM7IBGvIrI6wMdoqoRmzf
K46DMsLyQc2gEaxbcmzm8t4quVy4KhmyGqCE1fTUFCi4NHpU+eQlHHP1ZGcNvFHL0d1019fGHDva
wracWZ0pOglOK9g6ZUWnb3Pz73XxBDXkIz7jdyZSdTbn2OfMUehPwkg562qgGzBGIuItHO/KQ5Qj
XZ1ay9euzC9KolSwMWFskm9cpC+N/U1d7Pu5KebzwE1Ym3p5wRF8zNYJRa6vbo74UwOBaDNGrxZC
TwnPGoro+sCsdbJUEgSIMCEdYKIXoeRZ2EHWHUDR8H40ZveICOp93ujNXeNMr7WLPmlSjEdts/L9
5LAYtvp+3/Mwd1Of8yoDMyqLxQhso28FLfvFrttsr6GYZy7PPVGpo9UnD7i2IDhkbvKTqSIPtHlD
23pl8vhgOvnHJkcNN59Mlu+O9iGvqm8rUtdeda+X+d7NXTEpkJak2c6Is3LfDPW7erZfkCQ/1QkG
wdrMiEWrARxdI2yy0RPgpAe9eoCKHXBnar1sTr34JGZam8ey3ujGkEQIltb53bDMGnO9kd/fit7G
zq8rLhE9W3xieV7xQc/rG5no/U5IJbnDjxE05i5H83m3FS2wurZ83zQ8Ih0VyiGOfW0zP7WGh38w
wedSOUnF4qxCs9V4LobJPMbwR+9S1fjeTh0yHiSEeF1yikDs7Tu1Us9Gqm/kaEc4NUTt1qe0GpJA
O1xzlfDPsRrDQXqt9aImBuNwMd23XxsziJqRmo6xGsxbXdnQoEFhFvCq3PbH6UpMdrNRh6DRTZT9
5kE78mJeW3nHbUJRL0PVSgc6quNP4+mUKHGjWu6hgJZMZ3dMv0HltTB8qC2UrPG219ciObLa9VmR
esckq4kMebXNos6rBxbSy6/abDR4iHONCPhfXXKPrNMf0kXwQv/ePxV7yN0AWgkXSAkNubA0dGF4
NGC8ys3RD10KMGon+1SxQe4iiyqOrFOsIs3EQbcj5V6pI+Khab0i2IWZKfuuZxrk+WTHlGYvsYeZ
53a83dZUv+tHK0LgOzVfZ3xv64ryfJ59aVyCIcjfjbFrfJrr99E2ajuvTd1DWzvtk9ZHLcwUi3lX
TtNhbIfsbp7q13ldUSPQE/1oa9WD9OFDFxiTCFmleEX8asLKTeINTcDpJcXOhVAbbhml2RtIsVhL
m6F/GpmXZZ1ey1Spw2oCQwz9vhLoW+GeOwcYtB7X73tXmX2Ygi4wUIzhgCUSFim4ULIEx+1t0RCK
dFdoBKPtrYM7crTQziLzGjwIiQbk/wwPdd6jmaki5QMyvu01h8CQ0SORV381FwPySgvwF3q57vvU
i3woLfPjkCp22BA7PCloRrfr+KNKxv7FVqP6SSfqbOBNcpRhfN2qMT1vdfU0RgseuWWoP9oLogtr
8lJmSbRXersLm8TOwt5R3yY0yw953LqCuInwsAZl4fexQUZBT5473q79XOJTq1fQAlq1ZsFajSRs
ASMgt1Do1OB5meIyPplLm8B/Gd2Z4hOTkS3MH9LxZNud/MyYvNMyu2DlZXhHFlsaPU6Tg5khDK8l
VVmiD0M/b6FrYjs0kxXxiZDGsHOcSTsV2dle0D/G04EZsI2pHWCeYFWL2LYsyFUkriaD87f22oCS
aMg4JGdHJ/L4O6AA9sVlXc0b2p1tgcpYcDPZilKdGrGojnOgG93vmuy7NZ2t+aBUC5DL32G3tWJ2
R0hsDlPWCkdimaggKJruy3CTKYJvqY62KRBUwgS2Bn66WtNTIUwNWUCJSWhUVoHLNWeU4T/aNkIf
q0ADWKwKdHOqThrxwfMmilQDDXFraslc+lHsgAp2baIdi0BMXKsyGCbbyow8HNx734C/45KwlYyk
BQMySHEbiqgqVL9Y4VmfN8AOwqSohbHhZSghyee6lWJwTITZajXEo1rcj/IpJ9kWcIcbwAVYuLen
LKOH/e/YotxQrPkPa1VrHG7EmWphoclCvgi3pqxt7YjwEaSY1+cOB1PF+EMBSJZgvSia0mH1gqBC
vC/t9r189qa2YTHLKjnPVGOlf4sqonmOozaooHzt4wZXlBqZQR5X6GbK2ypu2SaKwTHycKyg4JRN
Wcj7HWe9dkDb4ShDjbcCTWhAOxK587uQfZv9qa0RXnEl5EXeU/m6yVpeokSbR65LSiPv2624vYO3
F9EpzJMq/AqTtA3jwn3MK0gOXWFLykKGMS2JVZLtWQR/C6LAMtB8fXbXb1TCr2Q1rQaGNtjVbw/u
Gn39p2dImjYreGc8ymczyW/2+uVe61bWfHNEvEo+mNsjkk/sb31O5U1+K6KKt6/VFh4qcCA8MPk1
yy2C+CtsE/WDjAHKL3joeqxj2e4lGiadnPLEsg+PtgAhyE9GfkoJ8h7X7+vWR8rewel18yAjsj16
svlY+ZYD/FcGb00BNZPbrjuIgC4ZqfhMrRFxQYGeUhXChc7v2t/6lA61TYW1+w6Vkk3MjUO6d4oU
2E+yIQ5LcpouBw4BF5O1yiMuDGr8s3yEmvDq3J5oidI5YC7xmJu0so99plw/QflJ1n2SwOwba4yU
Vu6GYz7Fxw7wPvpSwgG1PXhzm10/SZJLoV7bsgigOeF+W/DVaX2Bq1U2y5klnzyoMQiiCJiBfNCw
DRFqkl+rLICUcfauxeWajzkWiHTFwJQKG66s3tq9a4MXKsjkXyuJzpBPWBSNGLhV2VlOg3LIB6Fm
91e81xKhXtmUNVnIRy/7otraRRWYmNtwWUQC9SJHzmuV83+qvDjJfMFb5YlJphRDjb3mdXl05SUs
xiIuTG7T424j1s8ei8b66CircpP0DN6aMSTGq6/bCiLbTZJ8jYa8PEj/q3THytqt+Ke+Svpgb/vE
EoHyT6dYBGilBL0iT3P13UYEqC0BcvnjsH869m99uYDSbBIEJm6/3KqCuHEE9Ea26oUEKuF61sDn
aLOYjkiowRMmkUKimES4+tYHVJCPTQf7owoQ0AIaqBSwIEOiiuRhsYQhyUPkwbLzb6eRzT+OIVUv
tEApVRKxA25JEwAmudf1dNd9J4mFEuF6TQCg5HZZkBXGT5VbyRnbqQI8pZgCR0XWAcvdK7pKAK0Q
y1nDCdGU7ihhk1ePaeKyLKjIARLfqPS+LXJybwDewE8PgRri3xLvKbGd0v8WJzbArDgq3zqY+8NI
fAEQJOJtbeYLiHo8+42OS7NMo+qyKhF6TuKTu8FkZdOVuBfZmXlAxRaRcSdhsdfihpptBoOJGLrc
ZxD+w34GSlmaDcF4MXRIpKaEb8rmFcOaVe9J6Cl3KwZeIDGakxpX3Lbo/DfsqryqONNsSAbQgves
pSH1mcVAIlYJqZgaXQ+dPInQjAXaRmFiwNQTc6CaEdcZFyJqiZsy9iVilSIxm7LWDyWSpLyIYgC1
CvWTBawNXS9AGr0oZE2zpsBM+/Eo0cpIazAhi0G4I/DUadF2lOjfVAzt+azzCmpixJbt2SxwKunQ
lA2WCrWRWF5JYGWpWyajZPQ2TNu8+eQL1+dNDDfXmmrBNqAgs2wQtpWOUleAUmWt5cL22TbeZ62V
6KF+HwlPvLxwWdiCxquCmHHXiEVFWalctyoWFDW2vEpGnVBEHiNisQBHznOi7BM8gAdSXGI1lDDN
VYmfWqsGPCCHTuHVtraK8VT6tiPA3Pivo0vrkbW4SbAO/iwQYqIqIwyVrq6HasyOEk4tQwqyxjNi
Xrh1qlOiBGOHvrAMJ9yK0iWmtvXOFXct+6VXeiAlzh/6CBeJaXX7RVGeb4htWbsVMpwxaP3HsYwB
WIi7VMi5S1btpeTGk/wDlnuyjoOJMXYXTfF4TIw2sMQaXBYSDp1YSWBkxQL1pIi1yA1KbWAcwMIm
vdnybXO9EjiObFsSLJ0MBpxojfFFn/S7qoS5BSU/FnRX1DA+QhWppfgnzr421HFzcmpipVvVpieJ
avdikO5wj8F7eGuXMSrueeOic5nPZzhq5nPtTsAxtDYB1St7UwQVQteqvlUV5JURrBXnOKKQzX/r
yzpf8RAwLufLpFf1YzuV88MI7xTsL+AgVRxFU7rzclNoryKDMdjKu8ndUCxVI2ef6Lbtu15NGltV
RkT0S/gg1C0NO9XdnjQgMWrlHE2vIZOqfdf0m3uXLfXrZkbRsU8h8xoM+5OureQtCEhKvalPIxi2
S4EGXeTes9zO7sdVNe4WDT27DCYcPU7CWSORM9VMH6DTk4c3F/EpMz9BSI0y3OS8ZEsrvDAD6GvV
Oc85jsolmyLIeLZnRAyRTeid4a6Zp8tk2BGZ6WK1MMPaHquLIPC+Hx3Mj7XP2qPtJJBXzSQIe0tv
nMy+eKgiTQkVmIYO5sobbbc24eFxPEK/UyImDRVX7GyXLB0VXMHrxxmCP3925tWvHOKomgJlA6hu
7TToM+l5OSEvAemTtTEHJ2mU0x59huZiJHKRSyA6VxZEt/Fz+lsD1L8dO3L5LNQRIVZG/TOKTJ9U
jPShKEhT1rDG92XmbwWBbNUwUTGAS/ZYdd0DFCOPDGfzqzGm7n7VCwgFHEBSJvGgQ1zM5SMwYT+B
swQ3SNwHVqai9Oos+xVk5kV3KwEiHBFvJW/NRxcEkI7r3htVV+2dViOShm8GkFCBq/DZapTXAt7G
g+ukoTbgSC2N8ZuV1ndQ/M0hrtbDWGw9wTCKaED+mZSIEPG177UGJnPVfHebSemIjFerKpf7qElJ
DrPW94uqw76XVQNCm2hgN8mGBOU4fq5NkDJjpRV+h2d9zdSvdo8Tt5q+N3Gk7RoU50Joa0CyIUVj
j/dVb4IbMWZ93xkqnuAie2ltrTsYbTLA7Gs0OMcW9blHKK+bqyLY1EoPyrVv9y4zhQ/6dDcNsb4r
PCtEohGqona1Dpaih6aio+5ugRGp1dXY52W9XeKVRHObpf/eWMv51Gz6inZojBxT+n0qjgOi7wZL
2AuZdj9UDd4JiJo0X9UqB9RJs+udsr43DCXD1cQfbkCNIhmnofapgCqyYaLCGY2KxjASzEjd9sdg
ifWmAQ4yx8DcuUy1Y94z2eukGi+DAL8s5SGFxgNGadgBLTJnjLrQUU0FF9r2XrDwggLTdR8jtbzz
FDu/tO5wVIsGfFnefm3gtSchxhgCGZL6v+jdf4je6RqpHP9T9O4+7XvxD4f0n8G7X8f9Ct657r/I
qIMyED5DPOskyP0O3nnav1B/tMhRuSXSGSTSQV7uOLbghPdI+v+dSGeo/+LbdzQUiEiws1ma/G+i
drr+bwzmKATAkM4vs8nng26Zi/0zapc6aWvlcNmeIKtIj948fB5NG0o24YCu4PMklS/wlAkPMFyC
xyytTvGy5r41JOqx03UYjRqSUJ31Sbiz7zxve/RQrD3ZSvOFqDxsC9r4AxIJDxTOBlyhZOKc4/nn
VOvVBZkd+Cwz4EsxaaR9lSELnvlrvB5Wh7hCokwPRvamgs3Odb1GX7V3A+JzxWFOgK0Oxs8O1rr9
YsV35lwWd9bTGKN9qjb957KNYRwfW2e/ZiNYvBnK9W9xYiT+4Jrv7Apub9I/8gAqmTyINhjXVJaN
2JmHhWyvA8kpyMW7qYK/uPYes3xa/E2pqn2WlLBVRMVDrlj502L1IxjOqT/gT28IXqjrGc6tb0qn
eWezHIzXYTBSMrGiT4mRpQ/YwcmDExFIGTQVhY0lWi+Zs81hBxxhV6blySwN5LmqvtHDjuBV2Hsk
K3lOrB7zpYc7A7v64IEvDy0jQb2eJPMU9pR7PS/vV28gHymf7sl26ZBhaA5llM5PZEi8c21HAWyV
5+9c9esy1acpqaYfHbDSrY8+zebIosfbFl/RovGwZiDGWjK+WbBARAczSLq4ZZDb+ocqcs2AdcGr
hm/y4PUdJ6pRNwF84NfRBHbMmiBWmZenzeGBNiiFHeolr08bKEELvZ2Lx4Kh7jgx2iZGmNbdFwNt
Frn3OiQPVg0R25K+lFFx50YmyXG4tXcqJ8zKFsiW6uXBHEHVsXoZYsiN4h3XLmc1pXcH1+AiVVDv
a2End44bg8Ef0m9TYmV34PyzOzWZfxXwNOV/NOVWuZ/c5Z+ackNkZuphEXnM4kwKPJ9+OZHP2THP
oe7+//8Neb5GbpHVrTS9fRvbL3/7GWYGpGO3jR9bAwqV26+4/RSLt5qpuDWCW99tv9uflX2yCQhG
C10V8Wp5xG2DbMZZDMhZVv/4fdc9le2DZRNai2Miin/s+EdV7ij/DNxMoRKhALnoJZxFbq1eZNFr
+hAUm4u3YF7VyxyLINhUIuQt8scsj+inES+vVXmBZ5wg5+9CWc38guwMfUoLuKswu8ATfcsMsacR
HZx2/iR3l72ju607w9W3cIpNPOD9x04twE3quGowDtr+uE6XRGnv06UGXurxKmkIzFygmlAusmYk
pRtuETxEg74Md4VDup03b6cuYy1EAuUOUsByp2pHu9yMC3wpxoWlFTUr1S+mX6Hd2QTken+ERMU4
yO06Mn9Hp58ukaOgXqNY3Gpbj/dTM5uXOLbNi6wNRRUhM7a+ENX0eoMHrPBibXpmXeJKmfxI5R7e
+pxkDI1RJXFE7AEVy7fOS1AjyI1jOs/2XVPChJcQxiapIQfEKu77tiRGHWSN26Evtas88nWzDupQ
UnBYhbrqRe4lC9UutGvTcJNMRNredNuoGTyRpI5aPDYltiZGC+5CvLsQkll3vc7/VW0Bj7W7QYtB
WJrVtzzC126QXrGvVK25L538Q9UM9qFr53Lfw868IzVdD9VRhS10q5cLnILLZc0S9+CVUK7g07nU
olhwE+8arQPnL/bQu6cZ6hgoTOfyPFvJQ/KUzqYNPBruaXWqrRPaSicYF5NLJoppyYxznye+ulha
WBhK4PYAbCuHE05ph4GQ5izdqs+IWxaXLTqoM7nHHcKc+7lStouyattFjbrt0mfl/2PvTLIbV7Js
O5U/AfyFwlB1CQIkRVGlSy5XB0tyPYehrsvR5wYUEfL0fJmxsp8dijUpEDCY3XvOPgReVittmLu2
+4nHrHfwp5Ngu5mse/527b0WV7jmy+s5O42KI1m7oAk2an6CwkX0BYpMvy2EOpyqLrc81WkCDT6M
NwCHvg5dvknETPNIN5IO8OMgyKdi3Liep0U7MT+FwtBZ1d50U8MvqpGdX4nMQ2WYz9uO1RjKFGCg
YmbshNkFe1R+WVo65q2Ym2C7KZDfBLOgvIT+Lb90blPuR7tEqdGgXWyBX8dJdE809F0DwcAvbRTT
ZYoWGIJW5xlJlZ36dEbOo7Turi8j7daGNVkaRvY9VtAnGGFyq1tSI4mcVt9krk3yrRs0rW2fraEw
h4jHo2bECD5WKirntVC1Vaq3LsR27fPOr9u/NSW2x/94+nZT5+cJXKO/3T7a1jsb7GVMKt0fdrrt
87a3/vyUIs+e2lBHj/f1TbbP257z2RTB8gIAy4prD6I8HsLtPX97flO0mqevlZBIXeV0ylob2i6c
tdvzdXPro/1x3/ZoPwh5EIIeIfSMtS3YhKoVsJC8Mfrah2I0+WWYcMBZ73URvXdhVMOhrd+txX7F
6jtciJzt9gTQZodkeTGF6k9sV5TyFgcQ1QoPXIC+nxJxELpGgESY2mg8LV6BeFrpROZPS1wFbZbN
p7zSvituc7Iw0MTtQvYrngddahE9kOqBWLyjLOYHKm5ETY8D/7MibxVooz0JcSmF531VIo0CS7RT
Imv0rSgnH9MB5NUBDTjlmXlN3DYKZ+qtNrp7Tbtyk3ZkkubUp0yJ9yoCMEBFvH1pYeiw6wozqv4y
FgkrW5nYQW77eZOrF7rurld37TdN7NIi/C6hi+w4L3dHqzRmXJH15KeLc5OQjpCmcvRkrrzmVQ4m
NDZdL5qcYy1THRqRlu/LltAzB2v1dZ9zqmUghKQPuBH6Jh1q9aSsirNiaN0Ti9eW1M8l9swyPKWd
XKcoZoxNfTrJmCgbPZbZXq9hmRpRojORNE7SHOYdjOfJ1+pW2ZULRSun7aZd7U71nsX/d1IlJi/M
ED6lhn2v8Ds0cZscQ5s0+DzFR5SY5K2OUrIRxuytGtAJsLLtyQ6AZvYRm6UMcvXR0qZkTwr3ZVYM
9aDn7YsVQb21Qhq78YyKa3bdqzDLm1NFoug+VhTXoyP4rdLtCb5RUgXdYr1GyxCdpdq0wcjuyVzM
upvNPr8u0ua1eLb7jAot3JZRKalRqf1La4WoJib7fbRVisxTtU+hlhwqC4GZSzSIM5JDpo8Kk4op
wpFEssgaFK2rCTGYF9sZ7yq7Cv2wd7OTNuveMuJXJFXDyxJTkAP0fVnCvyi8HO2yRQUeIriLewtL
j3FkixmXpoimHYX+ZcguHbtjF7vqfiRega/Jcn7VwmVmhfVcbZ5kG0gXkHFX/rJFgw0h7NXzDGRn
LN7KIoz3LYXhxhw8OQO5cRPrWkW7dynU7OA2bEHDmryu2PpCw34wGvdsoAUTukX8h2a8TuSm3qPg
2jUybS7xyL7kUM4iTAdHV8cO6lTqLfjZx7y/sgfsK5gzmT4vZoN2DyaaJdYx2X1ypdL7NclCXpKE
O3J1kaZnOLsMnkiYKja1JFf2BYMOHerpOh1p3SWWe5Amf10H/1T0pNU2DraGQyqMjkOjGuCB9aPs
AUrapeKZhX2BT1zTs0QiAY+y1Mpbe+Y7mgSCFBQCAcSAMYmS/oie7ajR8zZCZtnEJe0N9TgkIehI
s3uyjPhtshREBVka7XNLNw5Zf1PDiiEek2HFjFNmII6M9paVKdCtTNtXFfeJ4t1zkrbIDSvIFVED
3KjapVZCXXspGo9Z2MEsDMMLkb8EbRSJc5LeWhqk9ZqYRC/GF+BV5AJOYihZHKHkcaOXsM/wjLTT
y1iXte+M3Y2MbQd7XvXD6YpbE+CL32Wd3GtjhyBochVkP00WFHG3C5dkrSbxvZMKVJlZ57GfuyvW
hLhXM0qfzcxWfF3CMtRBUyBqZ/v08+zPRqIcXCCPgarKCkRXpPtF2F7WKU4WjVgB0XZij+ggWLXW
VWxJAiqjzJtIaN73lXJZzH0cMuynyhBoXansuzF6CIEbnst+AHuAbkMqluMNM2QuSyO4sYicO4WZ
fDHZqTe9OREeGEtxXBI9WcolesxECkGopq7iQJ2+Vti4J0f9pYd2eIRa2uznKCp2IiURi87ArTZ0
K8acTasTpdBmeTDblG6BzzP0jPiT4gos2HXSvTuUpHaC1ui+iKdXVqzTDgkO7vGFscqRVAqZ2oXw
CtdoLHqxq8Dn0tiJpyf40xRh8a5QiC8aLgHNtYZT5y74JNPxQS72j2JoTC+mM77L1xGvXZtjHeQR
rWgABYYZaJLhtBB6w/xbSF8RXc7AnnkhyCLfbBw7GBTxEeGAXcLwsV09KdFdbhXhOZwjlPGR+CUp
Yez0Lu6PRtLD47GuGKnA8rg/jKY5NZlkma6IV11pkqsZ/ESvSobm+kdTcFISXferiiNyYdnQO8ZV
fS/X5ajUx4tU5MCQE39r7I6VRZ7fGUSXo03Mf4YrypJUGZpRBbwiM0+OY4G9yHHgamEUdeG5pQa9
8LE5zAO5Ly7y2n5ugMm2giTgQr1hL7g2nPxWjZ2HYkwv4N0w6l5UHLJ1sVOQ9EdNR2Imw4kqfkR6
9jya/AwWzDJ3ivdJFj2bUOIOhTVCRykeEH/yRcKY2SZo2ipukZk4QaJRw0ctiWG2sF5F3gOmHdxj
orX9zpU/9QR+Xy/GzkN2dw7tusDJ7cb7Ae5PSk29t+7adlg5c2TdJY69E7NWBXeVUxq+U1uPhYMp
ruDwU6Qc92nRfmRFdBzjTBxwff+0FuDbQvnLAaTdt5H7MNUmljlWQ9ZkUgXGOmoOL03CxMKZ70Y9
YuafR29Fz+6lpOC9oTYyRYYK1FU7vRIBmx10r97k+6WK/xpr8cPqqJswiOAirMLUX5LVER2es5K6
FvoKfkTFPrqOglh9SHHjDQy7lVm+EexFxIDVEyiQyB92bAIOJ4vBgAp4pcNSkgVFm+ipypcPSZ4L
rtYZ2bjlvCxWpR1LqRxDfQHIzu8KWRLvEvGvCJNfuyJPkcfOyRHLZCenB5wznhYVPy2k7U1ycOqK
d1WOdG1euxp0sNkpjIkDRKSkuRmcJCZ0YVj2eQqIvBbzcjOE0GbVtHwtqNEUavowj8WrYlb4WTs8
SaTQH7q5ManERRjegMJvUy49xRgsGk7QWsLqNFvXvovp1kHsOld2HR0wOgTFaF6Q4qqHrFbIyzOH
APFHHdBmCdw0ZPwgoMktU3pN7fIdbE21GyyWQBOA5Kyr3NvZIbw8M43zgHIxNlCHiNENCc5yl8M0
4J5um/DOzabbefxlYhwKplwpAHenAiFTnfhQrr/3ZGvvRSMei159noEgHhzJEj7pL1pWGufIuDIN
dTy9pukS7lwL+XaMV4g56FmfxuI86SZtblG/uNjDSMC0/1JAQkc6w2YISnRXyVjzZFsmOKr1Etbt
TemK8XbOKXUoiC6tUrD6pH19Es5JVI5zdCISnwnDXnZMeLvr5p6gFXUfx4m2z5xyuesXcdPVI7j1
2pn3ZbVYGAbl05GUwNfK8qMlM07KmNzFItJ8NXeRAQIdLOAWHUpKHTuamBUylS5kfh0edVtEt6Nh
7OG2ey0Ssce4F7/0XAUEH0cmAxumR4biwQOn2F4zrytT7V0yaUL3mfokbJlBUtv4mFmUBrtYTMul
xz9Qc/ST2dZSd+BfnxOC0Xv7expix0/1fNjTEmI+bVxr2Ipzx8RBvTSTX9B/PDmacVGV6Kkoa2Nn
Lg4dDTcjqt7Kfyjm/NghGuJMW9PNdpsfFMOtE56QpAtEqhOJ5Sp7U1/iU2foz+NM622ZwXA1huOZ
6m2GTWY3A87UZX92k56TohJduqi6GdphxiqPS0+YpQCmXdMMM499ggE2WhDzT1jkx3ImECFN2A/r
u0GXD6orckj9tMqKqfumRtdIggfcXEvvtRMKH11j6+uK6dlur+6jnOgQMdHaVdxpR6n0exu2NM7G
9adghROa1o3dUgkcq+TWylWbKnDrYVC4Q+50NvPuokm+DpOqC9tJYE271aXQA6sjnHdqTUSR7XPl
jg9pJZ5rwtk5StxhXyjpQ6ZBOpXVbPoZKvEx3MnXbJRQNMhr3adJfSgtN6S0cZin8SFOQudYKZL4
jdo+L31i7XeVyJOr1jnMqR5AxipOva2PAdA/Wl6NCUVoSG56HDFZi7l5HS2qamY1Z4TGsaXKL4Nx
0F/cqCbmY8ylXxn6DZkr9NdkajCVpoXvKvpHhSjmzCII/QHF/wowhrvgcsmrUzPxdraszgqJs8cc
xR6RSO7zQO36uyW76mpaJUTARyGkFx9G9tjX6AyNKHIOnZM+EOsc+3NjO37OyWFfRX/lVY9YJurB
pWMrSrC4q2DbfadyWHw1GUkRKOP4FYs8KAvStmm7KsA6mRWtJazu6FAn91n1YFllTizIsNkhUO38
nkCasGVdbzF0hDXOx0EC6hHhbWSLS5o4Q8CebJ7CafxGLMMdqViOF84KPVVX+Wa79GQttWQx3Z7K
CM//0jM76k5jkh8XOZ+dkn7fIAAQJ5pOR5MEB6UVeCXbBrzsqBOWJyiRRgSDH1hWnkQX/cJQmh3j
wkZSQBSMURBUrdpMN8TiXtU9RmhhMQYPnAt9t08xZLiYMPoSXnXb6mDjWPTkia4hg29O9BpoU6gK
60Ibb3vXB/WcfNMso+AU3j1Mdhz50QAcvO0tanEaeD6+62A79O1DTu+9fTX0Lc3keGYSXDj4odih
NKM62jrW9Qi7lW/HIvfnseIUWCW1NyPOHtxF93rOlvht1J2jmX/Zqh7T4I9+0DN2MEJyshNJIHvz
tctKxo9sYIkRgmmw7bc5wscCIIh5sD0e+2a+cak3e1GbCG9GLK3CuqMXbbO0MSxES+NxmKxveKiV
vYZQAMChqgfm6txR8x9RNDFVKZznKGx6tjEeXd0F3mz0LJ5pIANTq2poPvK+0hDQZJjoJ5Um+1K/
GpSstfaZVJOapnhbXpZYmfmJXtKZJKWoUd4bihSaOhnXrVbXPisSuwIjl9f2g0J0DkeLSQw9vGCj
JmAoTcVf7hI9AxPK97nEP84xFO90Y3wrqzYPpEoeR30TgdS7NLIo7+IsrYOFublfNM8FyCvOJxRy
bPKROlEHSKQ4f0xYZ9I8cfY1lrjDMObfcO6QldoxLdXV4ntrUANeJt1f0uWDpeBi6pCZaBpVc3Yv
+cWocSec5++MkSl0p1KDmCaa3a51L+rkVzqJ2yEfCG4ebd+2aHloXbXsOSohGEeDDxwkpG2t1Cvn
A+7ofjGsxhNz/C1jZXbShPvQL/pVYU+H2NEv5GYlB/p/aFhV1qrxM0WjPKA5+UxVtNwJ0T1060FK
PXI/s14kaE5cjV0Un0e8be/L0Ky7Gl4lbZxp0xmhG8RZ5iW9QsKLRLarLEfHAFzVKfYcuB175som
PaiYCcZEPAOpMdlD8epbcvm1jEbrd4rgwHfQYv0Mo+FgyPHRGQBOR9OHufTTQc7KFV7kl3ACC12U
letJw6V+Fbq/8h4lRlWbr4uBtIzTZsH8BgYdXZZbdosOe0UhdgjR4YznkfRQ2zQI85Q7om9drCvv
WRtdN071zRjUOIjDdtr1lUYpOr1HZ/RtzCZ2r7bNqdnb32s9pQmJDZE8HN9WI9bAy7smyHqZanIz
GxcLlclSMWoEITxq4WfCSq5n2e9sjZiQcSxvUVyEHNfAS5CXSarH2WpFqXxZaQYOSIErS6dqS41F
8erCdY95X6mIJMOryCaIq7GZWgNYiMSHqdjfmqy/BU5m7sp0eiswS+602QEhaXh20rUXypN7JWqh
m+WPQ/ue1HI814bxmneFj2g/xVHWS7jQLSbA6YM5ZvIIrh1EUT+cF6c89UNDFbByWZSP/oDBPzVN
Fm1xz/SZKhhJOEO7dkX/WkgRAg4A9QVfBUKJlspLcae7NJ6lUOa9RCyCygd9jDM4N65Rakcz4d/H
8f4B6rvAZZd9dCktcFn3ITIRiyZjH9K4YnoJ9AQjBAaJYZcxoO2VTqEuGRX7ZinzIF2ii2rNzakE
l6Voo3OonOjAAYQ0auyv3CyOT4osAtRQ8ZEUInaNen6a0cx59OuzYG6cUxcjwRZDsndzfO5j6dQH
2fONS3OBAlRo8bVQLm0y0FVp8luRtNdzQfEQ23p5sCkdXxmEge4wlJfhaPpTYdJ/sJqbmOmrmdEe
7xW8p8p4p4D5OnLEUDXo0nu3Tzhnjk3j9yORH22uBHWijTsBd+9Qau5dhwDTMkGUa7IMQCO514b1
lMXuvMvadXmUOIDa1H7P+HTI1eKNldVlUU/6oji3Y+3eTHMVUhbEWFpRCxuoFBAWiXLKyNqLYqHh
mtCJwWuz4KNKFeJXcTMUH/FcYY0cT3rLebM1YIMNvc7pRPwkPyKH2PVoZHcjAjSK5ArzWSxHfoX3
1CfWMPRqcy48hSqDojw4xnHcMtc1zCxmmu8pAlE3V+8cqqWHQnELdqiRSX1mXGJhfbPhbZhO1x+a
OSM8cFhsr44z9diTwuRO11ZIuXPoSaA0KvTvznw2k2zeVZM9nOJsuuhOjTNRUHpEUOWpYINZQTJF
n2LfiIv7JdXf6E3pO/ukg1oM8gYUj5bCM6hHExeA+t5IN3pgbP5lS7RRVE6lnyT6EGQslLCWnmII
EndxXl7DXNylSC+viz66akPglNqSNkdIj3d0/lu6OCTWJYnGrCG0KORkFKqHGuJoVLgXdRq+S+Sn
/tKlbOC0RzzdTRaVdPnMTMQgTgvBhap6ss7iEz6gSzcTNm636K/E8GLP1gEq33gXtyLzhAVoCrMO
hJwhgvDb2P2hdCRKPyWijIB8k+yTnvJnO73Z7Ak0JI6dKgf2jxa9g8hIftevTWMk+WYun/q1T7QJ
nDfZqrlZDr5ub9cQ8/7+nO0ln8ro7TXb7e3a1+u2+2K62EhiY5VDgXco9AHNGQzaLFAc/fG3t/n8
1L99S2eFkqpzq+8/n7R9DmdDmtBfH/75Sjspzl05JszSQBBJtJVD6kRMeNd/8ev7fb5PQUy2SuBn
8NvbNk1/Zs0U/wMUsr7st+/0+cTtP2k33Gg4EFjAcySlp5TK0T8/5eujtg233ZSbfxTgqrfd/Nqi
+PoL9GfaOW6Up3AwKTa41CpjMnUzBIh7qVrlHnFNQ/FukPCFFFYuWC2NSddZSaacdHUNvsTAopg5
8/2NZVjq3pl095QYyQFuuLaPYFgwY+ufMka4pNP3Qot+suSPdrJM6h2n2NFPrJlhHjn96NK+1ztI
az2h6zNgE6sonty+Ps4GehYzeciG9yFDA2kuOXyOPr1R1bVlMmNBmRUbw2V0jT3xPNTJz7WF0czK
OleoLthaic2FioSm/HrE7uOiJSH+cmebgVIoN0YO7DtbSHU1SG1EwtoBWuN8MubhnWowoCY2CgHD
jNnrxwj/TWV7HLDF4t6S+krNlfTlBWgW+OsriP1EUxuQwmLr0NOL3xWZvKB5HDzLyml05/p57PL3
pWHzlrS4iMv00b0WVAxbcGZQ36KUdo3NTotaezpxYjsqFXzDleonLTLsqOXNo/KCTgd8kT5dI83x
DGq2u8Eh6sOMm0OVtqMvpRGglv6BLIeVA5JKp40QeCWBmEili8eGlrmonvPM+ijBYe+Hev4Y7bxj
gSgYuI1y2CUR50Ct73IEli8y0r+VGdPbipEMbECVwgDrweEsE5pHUCZky0AFVWLzOKZ96Bda4u4A
RAMdiJcK3RHOXbXi/dJziMhx38xUBgScaA+HbkGABMuN3tYQ5o4rAUrpX+oRMpkt0m/wAY6KRYoG
zZ4fS6bvKKTZtKOa93kf9dn7zEnNV5B4BF0BrCm2xmu70fexMB9rSpz1RDCRbtOVzxdMwZ3iuxPi
BbNTFC/JCUC3aheAYnhfteCikMCV/tRaz6MB9csBGVYQbRJ0M3xlTgh4sxYCP8rbbnGf2wVidEqo
1RTfwb/BTiH7H+rUW76pZQItj20Hm+bJquz23+Dq9VWw9xuGgz6upROwJxxBKh1ilD9w9TIUcxb3
FKfwfhu7fFDcKzulsxBr2V2mou6IBSiDqjZ8JYeGpXQYf52IqnDelzAMjFPb6Ad6KBoe66g/a7ni
3otpxmtiI0RmRyjt9pGh4N9GPv/BD9m+uKWyOxiOacAQ+eOLL3HRWDM12hON4PSkWCQiFpTzdpNN
56xPOkqDiUNPnxBsM5Hx1Wy45b/ZeNrfbDzqHxbxhEghHWZ5f6gh6zixJmJvT4g15tsq00+plsgT
Mz/NcxdbOZbEjgQhqwOlZsrQq1fW7SKL6sdvEtJ/BB78v6LP78q46FoCG9YEgz9+RKSiYo2hAelv
/Zntl5bzLJrUjsA2hnMggXqe+o72vMogOLbJy7BE5aHMrG+aE9UXJ9WmY0yxZajEqSLa7TK4XX3N
hJ58Ame8RAhmOF+hnpe4gH0RMUyjCNUuoR2dQ2FeYT5tLyRs6V5l0w9vFHrSRRaSUBBrb5YzDMep
rAGeEqG+XcTrtS5bXv7nf/tv9t01jI6QSFsjeuq/5MP1KqHd3SCjk6XpuTe2VeknbjqTKA+twNQ9
sm5gldZA1uZhOZp6dcqngv5+tjBtn67xcwzHXB3FEYfecApJ6caBLkkfIZPokC34/3t9fOzD0gi2
b/5/8uh/K4+2HbTM/z3c6FIW3Vvxn7hGgIjW1/yeNELOABmPBM0bIO3+JY2GJETSCClX2CFcTSch
94tr5K4KaVdVdYtCs2Cc+5dCWoj/b7DQo3YPhMi0LKH9rxTSxsYt+u1YVE1LtTQGJDrrju4wrv7n
MaFaylQPw1neWnN7H1KWXjsrZHHXy7TLFfW0kM4UJBnatN5J/GyIXykPdrBFybkrUaABbDj3akFb
d4mSfV/8cqi3EGFk/tCd7gFTXsIChyyBeTD1QGNyYncuQHta9y0BTNClb12pk1+LiVv9Ruba+7LQ
qbeThaowJSh01z9kOv0s9OJgITq+zdJZvV9r6lgpdqmSUucPe2dnWgvUATEx1xeYfCv4ZuldvSzP
ipl/N2YlPpS/orH0R5pDjUNhRetFEcgmXQ51Ru0gCuFE8jIUhhS8kjgCisIMJ7bnj0lIhAmm4zFO
UVwa0MNgySFper6KhrcJi8c9oZt+70IQBvqcoPG0z8ogxbFfQqwa/UzJaGQxFLvxR90752KAxOnC
/94Ne01v1YPqMNxNLmRat/dz0VKhzcrpoFd0jszUulJlFx+kS5Ss0MTedPjPxdT3+H3w3JlWgDYh
Jn8zd8Ampr7O6g/u6Xwn6XxTX7mtoSLrVWruO7GWVAz3UYlhny6NetcBMtr1Cpn1SypLUMqPLfuA
r5BzCHAhe9EamiK1nr1pvYXoKQb9HbsmevMKVC3O/cBI2h9uwuzEWgzAIZwydLccr6taBqgr/GTl
budZUwaxRW0yYgtgU2cGPCHsyoYHa0FhQN9c9SCpzztn0DtvXsDAls58W4+yOcdO9itJFWU35ciz
xXySnSuQvvIerAmf6eEDR7SR38pMf4NJPREHPvhTIodTloLSQTMboqLBySWt6UYh38lLlnFPpCpa
l0I1CdZxtAOCgYAj5ZIv7ruGIORgpfZrsXSFB3eLGsXcIUu5YVmZeKBB3vJOJNRJCl9RW+jIWgOJ
lrZXQJnU0C0CY1gTuU1C+ulK/Mn0Xy6yiZPM+xc1zha/maCzME3wpxKHq4E4ZddZ0bnD3F7+TJUu
v0oKHREnyEli1k2ipFWbVYrU7+k9FlR76G5L+RxKNzsLKCpeF5sj34euc4Jvtm81lFfTLpnih6n1
VIvKUi1+mvWhkBRC1ObWVsYiiDRwMx29QCr3ma3tTdvBF4kcTDYY22an/O4ahOxWrJLymIp340Ko
VYT9RsrMR8cA5qmLpnjNrAer1bWdp5huOHXwYroYasF7JyOd37qH2RyP7Oq0m72h1VYwVgIB2aRt
4FbVETE0OdbIGApURZoBvD55qU1nOtmsYe6akdC5vuj2zVBHvkDR3MTUAQnlanxw30BhsyO/Wr7W
KaIDFKF2R/DjK3z8fcnyaHaMgBHYC23zgy1e7DJWcOd0vOuwcTSaw2/b2UNAYoJHIfM0sc82EUJP
C5GqWurnNB7fMksHZ9hPR7OPk91iUa20VGirfZzTUh/K8ZTo8qVy5Y1agjGTDiVKNLv1Lk4rFckD
Fg2HXrdLYxXFVwmqrI0CVRTToXJzT+nDMSAjFHpx9hKRWOqNxWQcqNPdsgCTNCv7pp1PExWTTAhP
U4cOaKTy5hj5Q5rJN7OIb4vcMG8Ve13gheiN6mi+T/r5Ip/i2M8ybd5rSdd5MOUpaHcHWrVloFpQ
hZA97joKgcdGECtCx0npT72ZNbcy0dOrbuW8FxvyvdgQ8tnKio9XpHy2AuPHlRPv4kD/umt7BtY6
FXPy52s+H1tf+NttXUr0OQsVpGSF1hP4gLF0vYbv/m5RrA8jDQ+JNLTDVyqNuWJhtpvbRdpYOcJJ
8evT0Ux4wHSYW/dWE7haKXWSroo2etevvP0W8L61EviHlcVfA+VfGKj31srpd1Ziv6QUpy5UAldI
rLe5jp3NdfwF12wRFJJJMQ+ftuPNe7zhNXFPoRtfrcjbhbYmChSI1T1lWux7ZI8summhyXUkTJbm
wYihP6zZBBEhBSVhBZD6nJuF5AgJLI0A8f5WXeMNtguynHQIBPLUr/kHxZqEUJtn9qv0SprWnRVF
37swv2+nqNtHhCihBbw4neOeABxSQG6qKD82sN6Rs/LLmVodNF30OFklFYXtvs12DgoW5mn3BJ4t
uqIv5qzJDlFOU1svAHAT+tDBJOlWy2hGHATTd/DIjpUcEqIiNp/01P6T1qraN5jwafMZa8TE5sC3
9Z/usIoEkblFax4FpThzF63W+e1ic9L3W4TFdlXrVnhVVHakf84QopoMHbXFqnjNwRjXRIxqzcaw
NlzAV/3HWFM0xD19xEeh5gPxPlcScf0ONVp2CInfiFLEWBycr6qm4lbtrFM8ktWh0tjIYWRhRybH
I18TPYYwxWKy7QGG2iOIXLM/tFX0vVWkvi7+uE9fs0TaNVUkp96h+vFqAs/bBH/VikDatlKD2Y6e
b/3Xtm2+LjbewtfNz2srhMQ21QfE8v3VdrGsiSjzmo2SLGtMiqDUuUtotVZitCZsUS5cqvXX+AIn
GGvuiq3pL0U6Eb3B7rDxByJBX6QmrkVfc1uwitJRCQ+jM8fyHcbfT/y/Dr7fdfee1t2bPPD86usm
8LeCDMn1kckmaNbfHso3WApNLOpT9sYa2Z6xPdYoIhBDi0e0ncXx651I4cz3qCqn3fZcY/X/b9c+
3+bzI7bPWS9++5jtkT7vn5yRHKw/nre9zefX+fqor+ds95Wh6WOopqGRJ/brHw/+tze3B/54z8+v
+vlx2+Ofd2zb7Ld/47er27NCp1+YgUwpOspGKT8359db//b0v/1P/v7xv33q331pOxe0zpweiBUT
cyxa8kzskzxjhJ6ioFax6DZLc9weCNG5UURfn5NHuEvoTHJ1u23mTxwkHPLSfLRhpHwi+ZzM0Tmp
r+y9/3K1rZjiKXWig1gJgWq6GcmbU0f/1y5hRCh6ZpOUur50u71daLj6UPZrkOwHrTlWmQN3sJ0Q
I9TnYlz/CYEcq2pBZKqcRn0xECe6y+gPbFylTwCP4EREXkUF1hygR8IOvSF+SNmgsrze/OQ5fd3e
7tzQXNu1P15SjrDMhzXrbAVXbBfNKujcrulpMpH1xTxgwwZ98r1yFE/ednUIJQXq7ePz7d5PqtTX
vaNjvBQmE5KNmIWwHYVhWf/4BETJlsJhomSnbqiSlQ5NAu6U6k/4bd4iHaLiBjLaLrZQG7gkKz3V
TXwAi+/FrONKoC2tLhN09ErftS4gitVLok36VTe4dBKrjmZU5IfrtjG6j3ykD7O9IQtTvHzruBC2
exyn9glE6scyundk7ji77f8IU+sxrMc0+KQnbfdtm4Gx1z7xuq/vt2XwDHNJxsm/tuIn1WxjZuVO
bhLWC7Nx42ExU3oBK2LAfXBp5G5PESvSp6HVSxaO6atN1i7IT9bUJ0o99OTs0xwaDxNiQ6YE077D
N5OvdI3NtqP3NaqGWFtF9Lau0aMEy+am3U2DYDXY3n/7XqEVT/ATbhejIJBOGPefT1yfvf2e282i
738mxhzvprKkQF8SIOttn9KvPZkNMqZsiZDb7XSZWYVoxEmX6ZxB7B9VX0PLS/u+K8ZLr9ri+MV4
GlcSHvvCr0rmFKfX7b/9EhvM6uvmdg342F/Z6skgpm5vSsQooraNf/h7nCGsEfWWaJ6yl+2X2Xbr
SB3QhLO8CGF7b//N9th2Ma8/+dfN7dHPHXpFRv3dze3JXxvm67V/vFVXDBNzj8t2yG372vZltpv5
FrT1dXu79nnnEqP7ViM7+/y9IqW3jird5O0p28ey1uQctF2dtoPq8+pGbdu+DTO/fx6An3lOX185
qgrHm5gnKm7/bbNLbZ4oqYTK4m+HCWUToOzRLF7LpqgOrhzS4yeLbHv659Vw3Wr0T/C4Mn1aB4Zt
T92ufV183Tdjhwtm8h4rLfb+GIO2f6wbNE7521V3m51sVz+/fbVMVI4vU4nOfeB6W85L8AmNrLMW
z7p4d7YvIsgmcnT1tG3sDV62Xfva9l/3/Qd757HkuLJl2X/pOcrgUA4MekIS1KF1TmCZGXmhlUPj
62sB+Z7FrbRb1VbzntBIBlWQgItz9l4b7xw785BMnK8Hr2/5dfPrueu1r5/x6w9fr/fHc+PipUu1
hjGMr2YdODsZqQIwBbfXM49vPG0v6+3fHx4WCYUUbdB362utv+nXseXN38MFYrkeY7GxkMrWq1HX
sZRZD9N/vrq+xO+haiyn5ghefrfC6Na0uHUsWW+u19b7vm6u963U1f/V49YHD8HPAcX8aX3/9fP9
RgmuV9c7gxXV9vtgXu/1jKKb/a8n/O1R69U/b//tVX+/1n//1L/9XRNq4e48i1lHjbYcx+s0sl5b
X/Gf7vt6yPpXY10Frle/Ltbf4+vmem193n/7qtVK8/t6yvrAP97qn+7741X/eKdwGfBH8r468FXr
OdtSSTD7ej58eSrXa7NrVjPleuaTP/7ydd9vI+V6+7fv8vcjv0CTXw/921/Wq4EV9hsBzev3Ee2s
4KuvE+Vvt39fXc+rv9273l4fv55n/3omAqgxpsuYzoKSHovj+ic5No6hW/fZnDpsnlrEjpV3aGuK
b97wko4FtrOm018YTkb0IJV8oC68BOF29QvN1ZNVY++YhTN9FFZxdGpTezFE4CE7LuudEfRPyJDj
fakg6uhJGp3oHI+6Yz8WIy5BYQYU9Zqsus4TGUAybPFKWvl1JsjD16iT4Edrwq3b5/VhkFTr0Dvu
tXWM+/Mf/j2czKjEumVTNefjwpjHwb1Or+vE+nWByIQp9uv27yl3vf1PD//jvnXqXu/7/Q7/9Lzf
7zCk3tVpDtij2PoxJa4X7nruft1eeYq/qYvrnevtYTm5/oZi/PPvfzzdsdsJ5bms6G0ug9r69NyV
RXK3PrJP62ZvjPXD+odpPQX/+Wocok6xs/KniJWzxUgyUsMb0M21GKbR6sM6jX7K4tppFT90+Yq4
UCLafU/zzNrHjYLh00C60s0MPIZ97t3Wem2q+F4o5+qO3q1Z9N9jF2nFAsMwmtz+sDv7MRjJ4TJo
OS/DM0AtLzsOwi0RDkpE1nExoO2fm10nIh09j9bs6qZrkD3l2S5PFkcpdcZDq3UX9c0JI3tvhKwM
a80lDrO5DzM9PAbYKfxsKtUmntt2N0RQYuOsOXpBo2+FnV4E8+yRKX5RE6DzLOEYaVrw6nTdRxiN
6AuyHAGMiQ6VOhtVvp4qGIXwDSgiKvABSXWexPUhxxHYVzDd0tKjSuGY5HzrebkPyBTEjbZE7XLN
huZshcOM/rYBetUEGaGh5acmvDsLr9hmhsriVNpfuTZOfo5aFkQ1nzyzXzPHIheQwlxdlfIeeeB3
goHCo5xh9BeF35TBW+fUD26eIPjHvJ05fKt9hnfvh+kV7W03tTMSaETNib2XKnB8SF2fJKecbK0H
ExWNI3L5vPOntLivS927Y9/3U+LMPOtY4zGjwi4h3GErBti7WR8RCr64motqX1uU12Yn2RNzAH/M
zRpwiJnPto3KOSTpugTUmhF8pCW9s89HHe4AtJxEp4nguXjvRIWNEDFK0buwT0PKFgIahrlAKQCC
Pw1l7V7sqbaQhKBDrJsXbw7MnZQhtC7Xe0rGdtqmehM/JHb3HtH2T/NRey49ZMyzK541vIFbmrEk
LbLluXQiuClmgGHEOFDQNoftFMX6pVD2DOtc2FtgtQfXq79jgsEphpIN97iFmQ7xylWKZjg4WvHR
ubfFhPTVyNpmQ0uCQrmQL/kkvrP7ZFcJe3FfNDSTAxXw744UnQvKTB1xELnofzhD5m49i9iqTHOu
tYlXQVbpdhn9IzjsFF7QCo3kwuGfa6esuKqORC1LAHobMHuZJ7qLMOCq+MMaw3GfUmCtO3VEL9lC
A8ocehWeUB+z2Xzmnt34mXCerYA2T1N8ykpEPyZT/4GroHhSfZqcC7vEdFaKHYecuG0nauX0W7aW
Gi7eHLtPA8wMOTB2kkeyL4fwOoIBOA4280pJh60zCO2DxR7KuLhPh/TTFcMxbtzKTxT2zqJ1bifE
NoYzPBmd/mN2CuOGkYIoMrMjdQ0DXzpiXcEEoXxV1++LE9qPPSW3GuaFvklO9sTBlnbR9xkqBEKh
7OyVWeKrwHoHZleCD0yd5psz0EpIpvdwkNNmbo0rEWHfNLfz/FKLMdr2PjElU/WzqO3oIdFztamq
YtyHUMlGG4srDmd1lS7ZR8IZPgzpcJBQI55icMWeJn+KIHJwXOYYcxcRo2MqX5ai2pq6fMZrme9E
YyAkCMZsq+Hs9hpGDDTpGNsQfPZLLxF2Wb2tKu8zp9RG9tMBzcN8zaLiQdbphXLs6Et5Sh32miJ7
82Jmw37jForDT1PakxvyHh7II4O6Z2HbB8tMHww3czbEezL9OXaq0PLIU8jv6E/1EyZw42dYgJAv
34YiCnaWi7t3yKAeZ3yRmsguQwLxSfF2u3B6Nez+zSOEYJ9h9EWLxo9SdPe5nV+GkYHU1GZE61Ue
HV2rJXu05qztLNPkQ9uYXUqdGHj867SPMumbefOK6BGegidJ6puNC7krKUWQ4IFYEb9UQUIEfUuk
81xdVLYUyQF0XlQpboiCOJLIO95aoxagYmqYISbmJeiTJD+NarqyntkQgfGXVVrOsUae10YkeQbI
xHpzCUFB9NRac3FqFfbAfOiKE1kgKJkNC52U4CwPEf1i7piGQ8uPOtXDAOCPfBiXJvOeDBPar5UC
moo3IIHhuYz8nIEdDteMwu5eLfK9WVo0ZUdi8Fzvo2rpmRqKVlCoh39pYfsTsgDR5eZDP5jyhJoM
MoUy9iMBz9uIvMzCjsIbczZebL1C/0N22wUn6dmcvsNe1G4zY+ZwibKbQdPwtOQJISwY2Uq7d7YL
3AJT4oFCQbGReY8Dpc+BTij4BQAZNyBnsjfGx4uD+x9QBwdqMVmbzmSwMgQAC1Omj1Tmd5gQ4oPO
N7ZLyao9mGn0LRHlbeJibEZCRwwBSEyIKMaNofX3MxkTnloSsgPnBzvmQwOsc+fFNzTFja2NkHFD
W49GaBDeGI5RbbvavQ10vAqmQiGHsohulTM+2LGNGp+koa1VzkdSAbzLWVT0gkdOx4uuvWRYNCAI
C6CXBO9uzfhNbwbXz74Dmhx9be6y/ZiwjcaajBjotdedattrD6T9xGfDdh7GyTzQmEsjUD0g8c2N
a0xXD9rstnY9v0H8uJ1HglKB5ZKTywuVVo5lFSEYub0v2F3aB+wzZEeWBn7L4dRlfEMFg4vyxuQi
9NpDpOmr6jqMjfcYxuFwgldaxvnsGw6KTImccsgxDwfecExApaV0lDMkaAluucmBodAOJhSJuj4b
OcHvQ8Z6HAWqXxioqbGGjD4CQYa+OX7qjKneTLnDarom0Wcq0FsKrSGpVQM50dT1SyDu5QynbSCf
SH4zvZk4O7OntGXUvokXxidUZSn82Da9KNyBdjwth622NC27i03U+rZKL5b2Pg2pPITmwFmfaWrb
x80HlFgMq+b8PGLjiJuar6FIhw0HiYFgUTvgtody59ofE0qNMa8ug5YBIQKaszHHHF9XP7y6TXQU
sqhPbaLGLTEeZOaaJ+zUGp39qDt5zoT0NmTBHEeAUrX7qCs2Leumygt3pqjmxwTiUkuGnmZt5lDH
sB6Mt8GAFRcsiG+gm9ooZKETDuXejj6rYr6OpAb59Gv5JmKxj06lDMnviPu7OSe813xCJeFuAMAS
udwyoWbOojpVLDCr+cysRCe4qzkFY2hVcEV61Be70IaqYPcnD43mRofP53nRX/mUfqA0wTVCXeKq
ivbRQKy3h4FiH8fQ/RHl6bOdL9brEORfK90W8MzIMknYT5Ek0y8uaEe7IB0y3LGiiq+5fUMmsgyj
+kC04DmftIs2zMN1WHpVk+bsm5J1S9iyFGM0LYs0eoz75iLLWZ4A7tG1j2DTTgzKNTzo3STIZckG
fA3dJs3ye8M0k9MwdK/u5P6l4I1uqxwLi9fXzFDTTY8MIEXCu3XclkRWzJ7RjHwB09gp1u7BNGJ4
c5iLXUOdEJTi2sSLBOnEwcLgoS22bfYMUGfs4DzyUx3xBFt77b0YDBbqpVdejJhmOglMzIbWU8zo
IN0TI/pLPrs7iOvTRVf36Yg6nNzQnzNm36DAmhIjAcIBnmxz66bNomQ3V/0x0XoPF0e5czocIaXt
TachCG71BqhUWJ+wy2Z+vDS44m44FEmtoMqRVRbGeuzn5jICMfiZzXDfjQQusg5iVZUBfp6INYUs
v6m9gUV4StTPiB3GbPXjmOTWQz7vEL3QCCWWWIs+ikndNnaobttiQkoSKe0uC8WevB0AVVV127KB
RgJY3KbxuAeowNZkAK40ud/y3KBBiOtuWzm4YEAdvEROvZtYAYxB9ZhIkIICilHfZrvOBDQTBU2y
y9D2ZsXsh7QlyVk0XqdafMo5JMXTTtgsyCBDQGjmQHCTA9uG95rIBbC0M2Gx6I21dJDkjTF9irkm
0VuBgURJ4EmsNNNwNtCqD4gWzkVy3+nmskJHE+8W+XcEx1cZUwDCJo+Vb0Jl0UEnx2dOPlBPUnHH
UTgYLSELWf4EGfen7drDe+l6b7XKFO6W7DNONGcXdAK1jayOo8nxlVm3KrWN10zJtwZlDw1S4beh
k51naLdRgXNTIwpnj0CcrOE6PIoiwTxn5U9gk8iigiA8kui1S2LtpUimGOEobJNyyn0dAwN7tfnN
iVTt62OGuJTf0rETjpyy2YUKgmYwdtHeYT2gJmj/LsI0UnABYUS7XjNvBxOraG2C/6mmvgc/ggcb
+MNgZOIQSo+sVWLQuwztunIAfMQWCx1jHIdtCHplJ+Fawut7MJhv9poc6MNkTLkpmi9hb3TKm4hV
cLHNMPNKO+iYztpgM9aNuwlBgWy6SKb+QPUzW9zNapiQlZNZHrZ4hqaW4nPmXlO9hlzVtfZbznYp
CWnll6jStrZSYEKQsM19jQhGb3M8Bra+UbTFRjVgLUiafpeHqMdYB9+1CcyJjM0HI1mWNmdbTvYe
0gim63wKMH8NGXncs7NxLHbJvdsccuT2WZ5PRyjVD2QzlVAHxxMnNTrWIOajtPKuCHIE1yPuOsfR
8Yqq/iHB9WgvbM1IWnROiKHd6R7huuzOOeE4AqHEMfqHhS3OkWdG+2DKCNkzGeaZtMCXgJ6RMP4a
NwrOqnwchwb29mNkta9JW2LgDdOSfJx9XyTOiV9DhQ3pVfAyvJAfz3JnnMsjAquu5oQGI2SWOAbc
yHuNKgwN9L0fgAlB+8eRdpAWgVgiSYHEL+EgsxB3aHWR0wVLXiNE2B156ZOM/sr4LregQb1DFae/
4sH5Qf/+sHzEU+J032yqXBsCz17UOFANm9qj3YYwAJMc1lFBkF/3bgQNLmTvGnv70Da7XVq39uWv
GgLGOQjCJX/LfcTGKzdQtqq9hfM6DMAYYJkj9RswBfsKQJZNdNuVxA/aI/Y6CsNo8GDL1kb3Mhvd
ey5CA7yDBBk1q1sdRwYdgVJSBSlIqemyYu8p8ylxlx6sI6GBtUsNYrrraphijTChPNSYHwpThL7s
ErClov0tSv//2uL/p7bYXvT5/4O2GO5y2an4D+7y8qR/c5eRCXv/DkVdAMvDr6b9v/9H8+z/kBKu
suPKL+qypf+HI9Ac64bEHQwpltf5V1aqiRBZtyi38QDdheBo/a80xXga/qu+X/fQtqOzQpEFltZk
3PuvmmIlnKTu6jA6s5vculaI77xoKfMsiQhLRvKUZkDLkXitt37HJpMApHQ9OepTWp168bkGQ6wX
Lg2ZGYsPPV4dJ/GWQEYm1pyg1AgzfZs5R/Yu31qdArMXFupKAOWOisovlhbbENvFjc5wSBFv2E8L
e0TBQ+XpyRW38y4cWdM6nbgLcgpdEDXqq15EmwLVIRHpJJxPghIIIo2nfhLgu+b50nUMjE7qeCcC
r0AsUBmGokeZElBow7Sygw2y9qrTuzT1nUGeF/rLmz5Sr6G8CgPuWqY8uQh+NJXjgNgPrjPZkdh+
98DjPZS0LLlLmGJbw50QYwmDbPduZKK2A4hMAdmpo2YmLJc98xidejJBNkNNT9uth72hxR6O43Qb
N0G7z7wUh1Q4HoQR3I1h9F0syo1OJcV2rPRfpvHsNWKiflIYfqORRtswcW4w4GiU0cAIlaiL/GwB
PVT9S6XnAKYDW/lsrfZdealMYNJJmPzlJPIxBUx7auGjxb2V+q0pYTOH9241nVqBDoLtGgFfYG/R
q16E0fUHd/Ybd47uQrTLsa9Ldhdw0C51EVc7ZxqCmyFg7YI2PPDBudxLjSV40ZJD5aUNhDnwXLFA
at6nfGJqoiyCg5QMwIQ5VQz9GTskCrDHRHTz94YteD38Gqm3n/JAx5ZKxitK8GzXZDoAkjJ7sgdv
V7k1Uym6cgRq+LZJT9I3GEJGf5YMkK5KAkRjCK9oP4JC1FiujA+TW0THrIJ8lkrr2csVOWitdrJ6
9yZXlUb4q7zIuhQXxvhfPWkWmw6m624Q/Lyazf6q52PiSoQBcxiZsjcK3flRqsbZs+kAm5H2UBIt
WezCCsjQHBaseMsp9lMlHii7AMNCfPrsapLtPgntRo2Mqs5YEOVtq93pBl9mmoYnbM4fY2cDINHB
rGWLs1k4BXL4nTGwKsBuxQysZeWhr8foXFAzjLOHKco8PoE+3aFf7yC02S+4pPn0hk3SDYF7pamH
ux4YiGYgQjZN9eiEicmPVm+jlvPMBS16AiQ2EUXbbjvX+szo5nyLmlODjLGz8rM1ubh14CSTWYd1
2H0O5+JDFJ0gEyC2jlEcgE4vH8OKZV5pUcRHs025vyPe3LEAS0zIRGN22kBbDjnxZC6RwSTOMN+T
9bLzohIfNwJlAV2nj4OJwnp1WxJG3tYw0JHSaYeh3Pbq0M3hPZ4GUjKQ01sdzll851juFoiKEemH
FqBZJY0lGxbHUqWDwnCQMw+Y7CrWo31nEa9oeic7i9IbQ8R3xoi9x0JQag63+fTSNtp8IKEcva97
NHItfDJ5+E3iJhg63Q/Zu6dmIGBSaPJa5tb9mHMg57nXXyrD/qHjd4jnsqK4zm98jSu2/THXEZHr
3imMX+IBfFmXqmgf5ouNA7AIAv0wxA8FrK7dYtCgssye6RDkuKJzShL9PN/1xFXjVHhLLAJ6G6uc
/Lmp0UUH7r7kNcCC/YBFBv/DyfZAlX0jnCc/LKjia57+PcRMD2YkyFn7WZhEfagfpDz3586rPoN0
Cm4NIHWbAdwM9nQsh2qUzraa5mhHapa7CSARbmvVEvtSsvku6q1lgXFpK1dtMznctFpMDi92USrr
l3l27sw4qA6lg34y7Zof1G/Kfel5v+Laeu/qhN1pARQcsM6doARAwW2mp2ro1cEc1ALeYIHE0IZ4
0jktW9j9NE3fJ4vIY1nNx6CXzZH2DQXjOLoxQ/OCu9tkJoLYHGPQr4uhJWE4PxsKemQWG/cKir0Z
HBOpl4cKYhPdMxyXVTjd4v5s51dJlXBLzwkl6ex+DiiHS4MpAgr9NRrq+1qG9TEps8+6j38mhZuQ
BhR1m1LDSxNNb7IlzU5NLvg2d+QK2wTLnr+rWHG+KCzQjQCHWWFV31RGalMNzkjp0Ye/JqRHvkit
m6Hxpn3c6ruMbJptX8yaX4yqPjG1POjWU12W9qccXp04e28l9PwBZwe4TmZNC3LaNtOHX62X9yTh
9Y+AoFwqnhglieG+NDMuXEugsldX3Iw38NRoGY3UVUp+YzbLXSDOwiE5qcrYMgSht5MsJjceCVHo
YPqfuf1GdGr4pEcFqpmGUSW/nTy4mvpMBsvo6a9m89CZbOYdRKcYZ7rKH0k/2ODOcGf0giD5QxfM
3xSbT3qZp4S2RgzMNXGx+AD2UiwEx7Dh9KuFH5b1N21i52dmBnF93hDsdZy8WyyApo8r5AVQynts
VdXWIa9cIGtfShzfStcw/VJvP1oMWtvZYU3eCjls2yxhbVzupTkWnPxOw46BWHQRNXDXYkDSoA3f
TWkkF9vRPgEuwMqzKfYRuQNteDEHsJ2ub2MISyDqgvhm8DLfHpAmk6lwX4ohP7Gn66GpARgqFlJH
Ihd/ieE7adOfbWtOfNkDYkkrG18ri42sXgBLDXAc5to7HFlnt1IUz5AfnHUjw+BpUqYIveoKHQ1b
gt0caxUWW3YAzl6W+iuO5nczBpozNYVPm0bfjGnk4O8yf9Jz3MHTutWaCs6LkR6KirQbIpgoYRSU
nzrtEQvl/cBhtLUbSjkNp3HcaD+9ZGtag/bs6cldaPYhsO72lqzorJ3bsxfHkx/F7kKJn9/TipPX
MsAwhmECcaJo3pl1sOaAgt+N7GQxrUNUV/qsbdqZdr4psOPobnhXhvGmqTo2Sw36SzWyxy5JKGoz
qgdawQbLWUBdzbdghmmqJhmflS1+xS3rjGAmBx0N6sGWaF1BpiAZdPWTHVLRtXMKHLVbkN1B7sm9
WCLNNDt7GaFHLd5mQXNRD26hrsx+67lwwOScXlN44Dtqz+02eteE+c6nnLaNNzNWCy3E76YgSXkH
K5TmoSOj1lHsXiupR36a28mZ02vBZAz5hqCIkw5CfwvoD1Z0Dt4LMejVIvKCZkXMLFiFGmixlBXp
YKQPZWWc7RQ3vU4gbZqLPTWGkHWog2UA/lcj7GPTmwLfqLhNvNi46GOQ7Qbb+lSuVx4dLCOzzYql
s585Pg3ERXpC81Onc1OibuxzF218J05M3hwZJgYTA76G67kFSzM0M3p08cwZH1ZXs4DRjF9hCnUo
F843C4rTbqTIOlJCPtXhuAuLHn/dYE37CpQ/c060G+G8+ybwVD/m+5zKBjLRMnRmkpq73tyZlfVt
NDhWYkuRWUW/O0/tb4ULwn0ii+AZ4Ia+Mzqmx/VmDVFm0yecjbSTmUE87z7pWJyiPDq1nBy7LiHw
NMnKJ13hAcxlPF8HfRm/M8/dkj3bH6SjQkbB8rE2bZAPabZP+75+pXZyHp3K9u26nVgcNyRu6MVN
goZmZ9sRJsd6V9cPmk6GVFbIaG+ns7mJ2aY0Tp1cnELeC/YY24Aep2/yk+cJI3dexQEHYfna17lz
MwfxnZnPb5VmNUzCmnURwy40drXblEd3ILlBOrYGfyg9NAEFKA9wOskK6Y8xmYMtdVJ8Y+OQ7zLP
uFiida4sRLBY9mD9vBzdD/Jjk16Ki5j0xiEv/q6pr9Ryaz9tzAOWbfYf+KHYczRvwKVZVRM9M3mk
Dyi9fKKpHfgiMvGrQZpsRelch5RuQ5OqgyV5cYhghms8jkb30cTeyYjkB8JeoAtpBJ+xBN5cGouw
hGGUuPBtiAh531cRSK044pPeKG2GcCH4R9w539rhzGHWNFTSv0XVNJ1p0yYBOxg2Du/KtZJDYzCt
Gm2PX6/5GStKtZnILyoHQcF66WS21N0pyzpny66OZByCZD9EYf+Ttpp7g+Sl2waYOxMyA56QKnxm
Hklbo413LNYee3Czr7hsSKyKPhtt1PddrcbrPCcXmFAXYzrP1ljTov7w8GNjlL/TZxpjpHhAlNXw
SBJ2uVGKylw9v/f8at+nBAzlmBZ/hdSE+ht+8wknmYDZVsMWbCXndOTWG8L7jH0GsX43e3SjfQ4l
+4SfB4GyMsKTcuJj5Xahzw8OASd0fxoOuKJBM4AvECa2qfvmJaygq9sVpiBO0qhQ3o6+5w5u5KOM
umsRavEmqWfmAWrxpSWmg+U2j5pOWpE3etb3PLH9Eqsa1dvi00jirdMLTu2qrlnhFpDpEF1hp4Fq
PaRwkEayP+I71RrZc0v0xIbkd6AwQlP4hHs640YA+p6CnkIgQ48pKLYGZzfpZpQ150yUh1Rubbgz
dxV6gS4GA8l2HzefTtBIOgJszJlWp7K9G4f5w6zye/LYumsPnHgfGy3r2YZcvrJYFlYNzRWr4HQU
1Mt1NE1RMz0YPZoPEOevuVTW3mFzP0I03yubTL8CvNHYV84ecsZ4oO8L098x3lozTv0oGIaTlhm0
Q8TPxnUzztMcO2q9j1QS34i+v8P0nbLKTBEKkelx6oP+2UuFc1FWO++idCFrmRLLQdNeCwPZapbX
GaCRgKUlXq2qan6BmHR8IIo+HXRYp3zZiYmYJnWFvpsqKgBeUdU3dRJtx0G9KhnGvsc4QFcZzQB2
QHrnAEkxZG772iuBt0MMz6TlA4HYxE38phyknLMGZVnTjaeohe3e9PIMPYZUAilZ62gssSTtu5DP
xs/W/2pi8YKnzDrhWTNVeCEoHDVoxRaGrOVNo0W7rGcwqbwORL+RPlqTdTGsqd4PcZPTpYwJx8FT
vhFjUV50isty6uiXpTqb81LUdCSgWFUtrmG7eDHK+Nds8HK5ObE9Njn5R/AmbvLdMOyEikN7DQHY
kM/H2QY+VmzQCVi3Hvx2hqOjM0lnU7B4q+WKkeRfKEIQYFWtvznUB6IKSVg/VTjV1Z3mPsdDalOv
diFUiu6+cAzjXOuacWacknTol9tzV5rn9dp6QaE16AqI204Da5meM0oAoDIRyQ7LRW0TilguF+tN
Bm8y9Iwh25K9YWD14yLKBhL9WhXdOg62OQOnDKs2755cgeC0vluzfIT1ooLvdu7l9utD6K0ebuyM
YPFRBjN/42K99k83CfndlAWiarl8Nj239XMjv5d6IU7rjfXukY6Fn/bql64ETC/IlZi1ZhZOy4dd
r5l9fJexzN93Y0Bs7nqfBlCKw56+z/Il5WEH9HC5ZiYFvlRDIGbqEvcMJq1fyD4yOXcRPltyXmRr
WLtJ01tQl4VfM/Ccy+VivbbGh6/XFD/T+oiWBYDhG4q4AmewjA2rWZJjBbBKsyHSsNdL7M5dD2Z6
ToDQmcvzxrFhA8rPBKlVP6Imp1Fa9+cZqOzvC9QsQA2/7uyZUThK0JOz173XFOGmtCZ7lpFc85aL
r/vwrmrHAiCkMwYDxljxr4tM6wnfcOPn0VnKbVI8hjXRuqtTpY8GXHldH++MkaTdr4s1uZ1FdnWG
azrsXD1sAPk68UlgWPJa1LDHr7h2yRqdAxomo6WI+S1yGLAsvNBRLDdpVeJYIZ4ReicVwiR3hnPK
mXgSzgeAm+FMrGNxIKeV7jge2365WO93y5SOQhr3WEbdmQ5YWywr4Knrzx4E3nOdecD9tLQlYiT/
EMnNsDgQ09FGSLnYt88abnGIi2TaEvXYnr8uMrKmzqkDAa4ci4f1ft4/OYM3SHS0BfTByUQGddSc
q0KPqOIN5maaRHUIS3k2iesDXB7Bn1/Sgr8uiuVNSc/EI7beeW8uryCWnOF4ecF6+RTdlOH+XW8r
bepAa0oFtK18xrPMWtWigamBig8lw6SkI2bqbJOKQnfAaBGRGrWv3rASl1LGdGF968cac2U6UBeZ
nZ9GTXVWJuZpSLWbgIQSV6FZ1YIJHnXaFhtbw+2DdBGKnh18kH75EEbq0Ou9ve8S8VSb3tuUF4MP
flaLk+hQ1jCxJ6RYlqjbm6i1CKpznM9EeyIcsUZaEXnIu9zXyQ6vZmJl+47VOpD6wdvn02cej9nB
5TzOe6p0iZHdZpoF+jrc6At6n/QCNg3HxAqMneNiqcsTvzSz19CldbmEkKIM2Ledt4ARkSBaKnsq
K9fchXn7F0u6xQfOqlRLX+OUnpiTMF5C5M0me2fZHILOUi6nM7AhCqHfe67s7pKSl3U1tLzge27M
EbB5vjjAElU4G+QI6CUcrPzmZ2uiV2w99hMOMo7E0D4sneOinBzJqVVszWAMdv0Aa9vxnO9a9trk
kga8crSNBz0BUXi16ZxUQ5YoT42XQPhZDLBpppwbWahTmvSvXtHf9KqcznXJ9gyMuQnUse7umw5G
qWa+1GDhy47FMra2t9IsnrWunA+QgthlFv1BkPxGqhsSNrvwy4/ey4lKhWuVkW+t3mI7687U7qlt
aMYJfNdHZzKrSseQflmMxikcaE0O6plKFvqzAbYQ/G1Mjsu2M3sYQ1vuyIPc25L5rfYECkDRvfe2
y3KvpgDVOt9p2GQ/nL77ACtLqIKMfrRI5QmU1bzNhN50q4Ud/MWh+MEX/mYgjHQzCQ3WqDbSLA9h
b3zCtH2KQbctKRpEf9/PgZx2Y0fd0xM2weYUQChLbEZnjA8KrmiaWy4jeMccnJSeT/n9rhiOgU6O
kt0H+sEsJfGM1pBsVahgi47hLwD39uJfh2qHQAN628Ncg6cVBmKrumNnp1dyI8rsOllJvTMb74Ud
wriZiHsaABI4cfONWsG3AXEbWhvIuyQesFkymUqiuLyHAhpT5Wj0o+nSDZmil16hqGpAvC8GBUTj
BW5Uca8eZ4N/PAUGxRIcCSySG7LtBRvSnkJoTaO7HEiyTRPfNqC6qBtOLY4u27pNpryD221/WARU
HovuscxJukGD/6oLzFhh334LtC7babaOAF1ymDVJROUiYeFTkmQeFR8hPwz7cHtXhpG1TyAzY7sg
a8RNTopkbWR+c7YFnkwTKg+e54lPGpBwsxeSaFFhRzecXJullYF6ukXePGXbPkc9iAYBNGYOVj/v
kkfrvgIUvjMJE11KWxG1GPOs1+73cMlnW4LT2Z7bd5VR0W1PAiIqKPVNwOQh9H2bLFc7B5VdbcRE
fzxeYCKZeBCB/k4czTcK28UmCAlEGKpT5YrwwtgKCLg9sIjzI9U6vjaytYscuDoR1IaOufdgg3Xd
ED3xHNFYYWvySdgSTe+IuL9+BCFL+DxhQ//J3nltV6p0WfpV+gWogQkIuN3eyKekNDcMKTOF9xCY
p+8vyFO/Tp3RXV3V13WRDLZJbQdBxFpzftPxDn5u/HRFAcJWmR8twt1xmazXKhkXsrx15qUonr2R
gBIvg3cLpW7YSxGgG8crADeI+jMgb8YsHXdAoRsuSlHfwzrIy/lSx97LmPX2g3nqGjTxHHlh3bjn
qsJNkhneW9lVL+WU7zKJFyBr8LxGfnNqXFFuy8xVu2SGRrQwsNt5lO5Jndk7EZdTiPTf/SFWBzRR
N7bj3jFgoeVLWNzYzsBrU5pkcXkX56+uStyt1zav9pKGF8MhMwLKBvXZZHkdFTqvPiQtZ17cc2t7
d9XsUKK1iQ9t51Ou0bdJ8Johg9bZrfbRgkRBPaQ4znNyq7IIVDLTT5HXexnP7/ghsCeFU7bJlffM
xPOrGTsGZazpKAOu/1XcAkDCpZAX0W2StN3eDL4O4YyCp8/JYprG1zisqSbLi0m++C6vA+soZ/ll
FNZ+mc2jQMq2SenHsOBza5bK1VuVq6+NVluRvQjKAk9HNdqsa60nAgUQ7dkIeJqw3RZVRJy7Odx3
Rf6bYqBAtBprTKcSOicvpI6LZSE5pyvF81+bRBtjC41WQN35Sl0TZLrGgaybpmFyOjDo+kVMWWwm
SiXxxN04wzUP2qcCZsQR2jXxi5dctXgPtHt83ZB6OfzZm8M+1Gi4hPgO3OP1RE5LsElqm9bKYKjr
jAGLvHDap8DRh8SM9gk1Sdp0Aul0A8kxpOUXoVq9SNFNpzzMboucC08Q1PcxnKFjkFq+tS3Hdrog
cD1npjkzw0+myxSM8D4p3O7yivkrF8mOGQqTWE/mBNbiyVzvb4A7HosRS7vvPzaU7/fLQHsyyZ7G
sPfINiiCi0NU0sVT26l3k0ttD1QKCy3So5V1lj4TIa+DmZH37rgvMT8gQTfr/WzmxdVZ/Py6WENx
xYVCRYTlVTQnRGmOmu7SQEzaBp7GQdpdCjtPW4z1Zt1bN2Oas6Rad8HxVhdQybGJoAl86XXKiGLN
U+t3PYj6Mvuc27lgAjej6NlTLfsVmWkLM8NrLm5FaOB6k6VevfGM/gR1hPqH/slkmPz1a0m1jEdC
vW6aSTY7HwHMFqRWtgOnN1OwT5ChsfjbJvqlxFRSO0fqvvB1ADF9NIvEODrCK04pYIdiZlr4uXFK
poqdrVFF6+76yEy4S2izXiBAr7jGPQBbVSZ3ZVx/z/QxOZsT8vMsaW+NcpSHv93Xe92tIvGPE5WV
n7f0eOxsRUOVI36lgqx79KP781DinfIAG9WTcylUxJmgjcnoGUSQENumN+gh68uyiCwn0L7fQV6i
NoPO7hLUrCfWvXXjphNmuhHhWjd2ydVWxjEtqVOjlETZRD3vYnRHormiC2YKannOJMnyanyqzXpa
L4hW3Niy5RjTU/11I5MhwEYl70g2w/uf+L+rmSopl/WzpDU/ODHTcKZwZcKxU+lpuIw6ybIFQfsK
OKFhh7ZwhZsMtURd5M0eJgII+J+bAEzryYpYwpakQG74XgtEmsaHUBw4RhqzlNGb4F97ThO4WwdY
HMjS2D9MyXCXOWH/R0DikRqZZ1592s3xAipiRPZy6pGNK71GLPRqMXAd1jMRddz1h4g02yBf/fZd
Kz0cU9TZYyZpNPGZktcVon+/Ld1rAx0YlWFLgRJL0XFl+kQpSkrO99Mf+HBUV+o4gDBZ2TNFHT6F
QVAe1tcZiwJt+ejqIa/rQnEInfGx9xfaOXJgrg510nFFz5tV4uTbQOvXhZBBZJzKqm9oAKsLWFuk
LonLvJXADNgODqQFjUZo9KPrTUFa2BGO+bnXizzFM3ahY5IytggGSkevBYO4SbhyDKxAOhJg+5jG
E3y1q3CGd8+en9IlxSioV6HEsNcXou1gcK23p0hR82wTvgtVDVcJw+xcU1ZYJThTOcXQxvVbrPTx
2XZOS+KCgiDMm4ubb2iF2/P6TqGJsiBy7P5WdvyEinhQ2ijr8ZzvaM4ifONFKnMmQNI7rX9yHhIO
pXV33ZgZeHn92rSqGnIs2NjdxBv9vK2U00GPWx6NIfuB+v/oIWY9dkrbh2x9dHGEWMs2XlD7T3pw
0fe1wms2ki7Ebv3EQg6QktfvITW6bwtRULt0InNRfz3xTYkY5yLzwcME3W2rkVziPyej/hbU3JA4
Mzf06fSyvC38d2yzL7kuj3TNHB09XUrRt8I5+aWmQu3lElaXkPbhVqDv3VpScarot7WeL+vNdbMi
gUZtUFYBNff1nSPKbw6OY98EnXuH5wx1Cb9uKl39q8zxtsZHRMrtRo3DWRVFdvEcTvmCoBIq6N+4
ghnkKBY5uOSWGM5D3tRfnAGSPHrvO6u0WD5EIUHCUK4nai0bMnRvsaQ/MIOgGMnIhfsth8UG8S8B
M0ZcJOXrBrMmB/LFrvhW7Vr9rKlrbqqgePJr+1vae9+93L9raivYsaIERV2TGSFd9yZPl+VYpymX
c7O/ENN27WSNTRTvZeOaT4RGd8D9UOVov96mK35EgQ1iXNnFPq+TLe4mOq5UFpXjZ8cmES/DfHWa
8LYCBlvZMPESe7hLx/wHzmPGWXE7jKTmECvwk3J896SoVSq02u0Uz095aJ565mMgZ+FYz+UZswKq
cJ88iTb3binTP/gpvhKYXjKc9rUAQDF5yf2kY1CSGhigPxPTpA2TTFKZqPTjuW6rn5yRC/nXTMrs
BDqKbSJG7VK73YJx9LZ0C8rr3LjeZnTgFmDpe6/MB1eG4mcckv3E+oSrPEDOQRXRzh/N10gY9wGF
C9iKWXb2xv7DCpjXN7F6REfsbLvKCA7ryUjReTilKWDxsjWPo+cf11EkaG2IMetuNkX2uZnPyBBQ
FMy9dW/li3EI4jK4TIU0z//DkWUJ2s//L62ngPv7n2k977P8La6K/wiS/fOf/tJ6BuLfhGNZ0rWh
N8NqDeC0/iX3BHaDftPzpEvTGd0l8s3/VVZtH0NelvoRaYHKtnxAPB7E538XfTroQV0kmvjfbP1/
/f+W6NPSuNq/Q525w9GiU2oHiD/BTP9T9KkyvwQKy4U8kTpt0N6MM9cWmQW7PIxfx5Yw02kx8B2h
uRyML/Q3HEow8HjijLp70Y/0GU0NHid3gQTL/tL0pNOnQoCDN/AkC6a5QlxKqg/OfrDP8Vgm18E5
1qabbR0VksfQ9u9ECkSbpavGTUG52kH9TULjKYiD7CD0JHrR0+kOJPgu1cp3hixJKcd9rV1gjm2n
fUWm4YE3muRl3fvcAMWfbOb1s5nsXBkYp/UhO7IQYq27zUgFM2Pee6gonAU5lCUyx/7aRB1deqzB
+O5cVOjrzawg2TNfIFN/Pnl9YN0k+n+se+tfWffQ+OG1pihlTeB2i/Yj7ijBGj6ev0VP99cNYxVN
ULqDpMCgGpmZ1gUd/YU/e31F/xye6LxkROlYsj+H6N0YiZF3FwHqyCAwHocmkQeUqcjnLey4HhVS
JyqvnxsWiXQFvczfzlmIrD1MlMtliuWrDbn6mnjJTRMqNJ5MKwkhaTo7PZYk0MCqw5E0+j+9mrku
uA3abWb+LV8w+McJsABfkec5A58YU+3e8cgCTv3y2mEpp3TBvNM3sGITWeIoQDfI5bdWMC2nyitI
DyVMc2wHuaMxa99GoD5vpxGJ1ybrQ762yDOpRqIxjufsbFASlHZHsnINbICE+w+ntErY4uT/8W5u
6SSeBimuyHaGm3Ae9mlvv2PkxyY60VcqoTffUuzCZdWSXOi4lXNbYyin3Db6yAzVF+0umbJgvvEm
7MitSzB2ZFDusalLjuhYcky5AZZqQX8Tiu2diAOER0VL3MQYKazrmeo3TETpzeL7REy2bH0zZvpe
jDclFwjSasjbxY549afKvTFzwhekv7yujwVMmnamYTLjtLET6yd4qeef7daguOk7tyRVElGr33Xf
xa/KQNLbJkB79WOL3nhJcT/bVCpjc3lB1kmopsBLCixguWlHPtboJXwfLghQ2/gp9QJo0UuhUS+K
XBIBvaHlnO8EE+80deShY8X09/vG9jsh0neJXnRBJyuuhl6IYXo+QJ3sL21QsV7jxcFY6t31zs9N
GZOIU+DJZgAkGGNdQ6GMOqY9uTX61tpvyUwwIdMiMZrZzFbABe2b9nFxoxe8EMQnzsK+VrRoo6q9
uBMnS+N4D3i5kMkO84VlsnHIInXnZMF0GdwFH3rfih3XeNB2Ximssz89ZFrSXqe+vVc+2lZNkRuR
JZyqALHZSjCpRg3JWndrKXZQPKuTGdb5sv2Z+3pVpufrLOrHC9HnwuWX8/V8r9SdlLXZ0ap+12UQ
y9a7grahcGgRed46wJoZEkoIJ6PHLATN6+gR+m2S1IevPutzMrhYeDP1BtrqpT+zSal9zCzlkurN
2mda99b7Jl8dUy3O7yx6wl3ou7vF8k6gMpEckHi3F3XHvDkM3ggGp8Spey7rW1oIqQUjQlDX+k3C
U6CtBEqDNQHgV0ESuzONpzlgTW+7i4UjWbT7oGyoHGuVZIMHAF1/RWc8qmztuGJsoBdXX3AK15fe
bIjUDA9Cr287szQvsEi1uwmVl8tMq2wI5A7iQ2F480Gl/YuzzN6l8f0JUED57IV86YmihlgYlA3M
0CIUibhZyoUDP2PvBFRbcINqG+dWsljCi3TTKRDWbmL8Kh0VnKnwWUPpnpBsQ9eEvOYVK3FG7w66
grVC2Na9sfE3jp9gta0Mk+qQBsStB8BKPlr3uqp66s2hPqxoG1ht/D2CVqB16FVeOOiLF+LEXRAy
My4kwJdEr1TXdqQoBSDuvEV/0Tszywb7py0l0aMUrA7O0j2yzA8vzdg5J8DLc/fd7X6vHbemiGYc
XXq5SUlAt6tJYCVaGznPNva9D1At7X59Zg7gYTfV9JrWZ2dePu9CwqEwVVGZLdJa65AQVjn9oZ3P
OLj8c1KM1LQYDpkEz8RTLYKexNPYTOoP2urzs69fwB/IlY4Wm/XKcP0ayP/aIqpDiauBg+tm5e65
k3eDaf99LC0SZ3QdRSin3Lu1nW6qhWx3u0gkYhbYyiZHR6YP0ExnlsyLBBkIUT1ssOzFOEcvy91E
d+TkGdZhbRWDWcC/WmXH3DYwq+OH2w+U83ahZVACRgd+gekuE8nZYlHeM81DjTrogh6KGyr+YvYM
EENRR/sgZZGK9HQ4mayF1272ulkgo+qms6kXPHm8p6OXBqDA1YwQlgVzQapumiUgyj2uBXVb72q9
ql6RlZ+b9b5uGR5NNEmHdXhbN44e6D5vmrqIRA2MjkYkAVFDb/Q4zE7r2R+ZFqPBurtufKxF2wIu
9oZ6xA02DtJHTIwIa4f7T5vbGrqj3YV/dWEXhvSYJFS8+4gubXXPUp5unDB/rK+7jrfre/nHzQUc
wLHUHE5dZ5DBFuSnfw6zmpYZ+Tv4u/38a0dBfqP60bysm84gExXVz6muzEjcWLJpjnbvfhTMv/YT
OeTITYzdUtYTiOFnI/QyOHX6yIxFtK/W6Kv1NP0DZxIeunufifwfktkYNsa5RoWoYutgE9iJfpbm
MIVf7aDppM3A3DigGaouO64IKFvXAou1erTurryw9ZHPh8E4dsPgnD8fW5+6PiEFonLGzL02/eWY
khYUMtbp6oKvv5RUFzY+b/7Zo6V4dkaG9sYjN3m9j6Y9tY/1e6xdr1LXtKmOAnnY0WH0ICNhuog0
N29SJZcbdwjOqjb8YySLeZ+05e+kUOiyNVwapNBysILgcdZYs0+W3Yq2K6n96IIqdq314c/n/J/u
A7yN4M2IIBDov/W5KUrZnqxG7T7v+sf/Xx/4JOcNE3gAw3DEn1OvpuE13q9nYdN6hJqSs6Un7AUg
ZQb0gYZ9E1JVXJUNn5fQz5vrnlorYuvD6+31Mvt5s3Aa4ryW+dJPUENKIi336yXH1hcf9CgUkdbb
oz6PXOHv1MqpjjW8et1QBgUr5feDf1Io/0gHGG7WzSQlXHuuyICZkm5XW/TNQsx5XJF1JXaVWiBL
DjuACVjhZmqjxH6JmdKQV0fTQgoMuxMm9Zw2s0Wx+B8P/e1ZqMZAh5IITDVZP6vcD2ZVn5eVy/xJ
KV/31s1QmB3sIz0vqTNvaSHossuqpaEJqnf/sMxjr8L7pQFlM+YYXdHkerc+bncutSagF/k1qki6
rFbus7Xixv788b/f8/knQw2RXv/iet/U2f55kNv17n88K541f3p95M/u+up/3sj61PV2goJxpvui
3/76Hj7/lJliKcEm2ZdXugcMEP/6YP94F3/e9ufDn3/9v3BfVVxT2ZitOrAQOi/hPHesRxPiAW1v
R0uSEIOTOc7PUynAgCcjkCeruRNoYQj/LRn0lvI1TXy1q4KaRqCj7QEL2vfWFEcrlA9dNtXfWAp/
MEV/62Xc7En6ScnCNcpDZfN0q4LVVpD6jucvfpnc0twhbAgvXrCQ7zkQphrieuk6b94TbtkfenKU
nQqXXe1jGlq4omw8pZ7JpRp3gxbNVWLB6YDGXclrVKZXI05aZBogtTL9MYlSQ4IwdIfc4MLnyUM/
4hxsmJ/Snkqpa/UAflJa8/iqagqNZf879ED1+NMYbmN8aHZPZKTnffMxjG9knWbIuMmjbtvDPFk/
0D7CpTioahqYaPtIFz1iu9D2XQpOl1PWgb4nURs5h7hWFWmWTpJ8j/2+hOKPy+Y9DyiHOiVckNQA
sl/GX3tlUvRzYgiGLEiREV4ixzk6PT6hOqLWFzXGBlnZLw9RfI3j9miHVCRSUFBRy8ptaPuvhvQI
hN21ni5gFDPXVv4rhqv5KZvCg5Md0PYjS64LfDG5t49z5z1D6RFQmnhVxbs5kF7IlOt+HnLiM5jr
NkSG4Lh4aGa4VVXi2Bv2sD2NJSsOMRAF7f1YaJrsRBmQu51h1DdzEZ1Th0QPVtlHnDz8sp5RoGbK
t20ugmPg92/m0iG7aHEbED56JR+n3FI4gZTN8nFfEmRqiAwVDrniU4uiKKnjcms5/lvKkX5JuVLj
wVLLwYyTZ5r0L6G0Q2Ykxu3iMQEtmJiVrodTsQ8vo1kSaUhL6zRG1hd/bMXRyatzXDTiKRH+FxCq
d2OAui4l24/jKbofuhTc5ITq1CaNjnLGLuQrPyb4mIyxqfdRgTKZqPdfhupu+NfAqALshKKxQg7C
ANcJCwtkzDCZoB6EMrdLqxRbncgv7mLeB0lrnrOoby+mTG9MNc/3wWxk58LI7+pG0KHieLWsEINT
jd+f5jLSlG4vxpmDc1gcGngSl2IwPtjEcItINJeu799tPcnyTQmmuP5qCJ9hFSBE7tTtLkUx4xYR
2tSyd2/9pSLuR8XUwIMsvWJoIcZDyScUTSnZ4lBywmPpZt8wFby7nfskfNP8VnfV11rD22aVkSPe
ANwdp6U92suobk3zlhjSeSsnyrPCrlqeRWokkIswbKe7qtwJb4AllFmPXjV0CGY+zCX5gmHauzKy
bswpZux7ljeNGWRPbV1pC4aggGX8Am3wWtITz2OYJmSXaIlXB23Lw6idI7uZs44Cu+p+hXEOf1sE
X1zZ0JO8DmkHoESA6248rWkZJsHlPx83ngg53dzLQlWLaZ6/Hw1ELZCqbrrcrkgmGX4zyYWBOOFG
ChmcqgJXAm4qoDf08IouoM8fIxt0idQJrX7vRdmPCvfpNgymHQH27dapGPkk8RGEX2f0NUvEl3H4
lTQNREkoWcBZnuLR/FKDC7rkfXaIpRvs+0ZcM1NizJgg16UWmjSZdb/GPuiOIWPU1kQEtE961rhi
YhXdd3dlOj5ECu3K4GEQ9Z/HIaMq5RFD49vmr8SzoRM69tYekzc4GVuNWNuGNqqcjuPrUAbqNrTb
V2AnI63OuTzM8Bpi+1Wp/KNGk73xg1aeCJssXYPDt36jTMFnUthuhJV9D8LptHjVsxVD5euq7BeI
hwjIBzkWqZj6TSyc4kvh+YcgCPCH05nI5U3nkBDSVfkTTnXcwsITgET6fA86hLSp2dnVad3vY2up
98n0NkTjj8lviP0bX/ooR3fJxHLq8i9Bol4MnS5a2BmJkPF1Nqb70vbeVXnoc4aaBF0vcR6whkoM
4nL0UXl9jDFJN6OlPnyrPGWxArQZYCMpFw6/BA0YpczlDswGqwc/zg452lNUQ8gFMxECZysCJFM1
SmQHAAxp5rQHh+S9HhG1Vc0+xS1OumbPTBgKZ8TS0+dSlR+RqN7mjunvnQAbWJ2IBp+r9QuVSI1S
55sQJGy6FUC+qlPvQ0fUkRnUnBeQ8JPY6nTHcmf/UNpnF9aZPFGHorO77bxB3EVdsg/JEeDYmCHx
ya3X00rGQYOyDQKQcG+XIrybap/y9QhTSITDd8h8l4rV8KEdMTd7nkdDLSYPHj1GFAil1QN31Jv9
Q1oAMo2ioNwNlIc3JELDMbNOXIWbPYHuh1QmEFPT5Wul2V0NDbS9IoplFzNp3IyqImt9zB69pHKx
z1Ejiac3YQtiy/lFui5/bSGAMWe0f9vVQ0TCLcw1zSlCFlwYr15mX7u3Ok5fxGK89UHSXKZwaLfW
orIzy9W7OURjt0TxvYO1QMQk5rr1fVFaD/7S9jvSXZuDMjDFBz18hT6yzrNgMI7D5jAo56VvYOIN
MddlCghPAqklYCWS2pLafKyjkvDpEoe4ExlP5Lov+2IINkrVEXmoBS3KSqjNlE4bOw7M49J3DxkJ
6bZE+DYNy01i4vyoTIrV/GSFBOsfzYwOIhd7QhevRklQTlXVLiDB/AABJgjz7J6ZX7+NpIRh3F6H
Mn6QCQiCSol3AenBqttLJUAV0+Wx91NILTBO/T1oHyRLllnSxgt/WvH0PCx8j0bawFlFUIy1DMFA
G3Sw8BpmsMp+slzn4kbp3QKNxTYcImVjOezrLgWrksY7ocr3vBpJLG/QFsQpGq0AOwG5cm9hqhKK
qEwBycS+N+e2gIrnbJUjj6mv9pFbRb9hTlDFR4UTfG2N8gkDINBoQdq6b9YPZnIZy+o4ljK/2KBg
EcibwT6zoRoO4xOrXC7UnHWtZTDCuT5lT5rFk4jMrW3Nzyz2vlR2l92MACRHkHyFUU6M5sFtrJch
S/HksurcZaTeWn623M5O/WglpnXVPc26NK5dikrDamsUwpLYsmVp6sdAYcdufVRlEdabJaoBbzTV
lZJ43ISkQrQYUDrjm4G6a9Ox9tpmYq62FRgfqk3lQ5QE8h7LP47iAO8uQGhMBs2h7q1gnw+Tdada
sJGmiaqcKzjhDRNX2nLaD3lCBwaP3Ow65wqVQy3m6UE6JmwokOY7auAJxkmsrAGVyZPwkJtZw8mO
KH2VRXWdu+xDugvwLK5JO3Mof1ap+IVGjUx4iWU8Ymq1Ad033Y+AfbLxmVTX5WhXgNy8fECpYEK5
BkB1gt3lMyAG5uPYTzcxdIz7xXeB8FPbzcdgzzTJ2Loqa7esYbeF291lIm5Ze03jplIUKAOJkBP3
Y3JUfQLqSrTn0SLBwvGgPPV0v49y2nm5A/TSTrxDReeGa8f74GmHKjGutL7h1bldeJNWMb6wMP5I
OpzamEO5vjKNDE9uUT853hcZWNZz2IJ1iMZOS7mhmxKM3TTfsQkRKdjbrwILJO/IeSwi92vtkN6R
mI+W78EpaXCYTvifd2ARw51ZLU8V3EjEMzBETL7xOTZgq2q2WloPp3y6qoF8VleaFJOnp8Ebza1R
4VeU00UORAOJwn7oaXRue3P66ZJCD3pqJENv4C7iF8KN2S6vvtTrAmSVNM0JnQtJQh2N7seA4WsH
PJC2fW0yhaEvBnquAOi5LWeuNmOfP88FQEKZFL8cRA67okALNFl+t7MSw9xUDWYgkpnioj800FYg
dw2XZA5OVesBdpF0B4lJrE9WiIkrlYAIchJVWOUIiKHpgd7ibe7xynnl1rBgU64Nzr05cNECAbqv
kyXdZQmR22ky/BgY+7FiJssxzrzvbZ8ODHj+nvANJNPt8OZN/XM2BI8CBzsiNGoMFkDdcNm3KEs3
zjy9zWXBp7ODr6ogCdKUiPHrxtsMS81yLZ6hLGMepJB2hQgE9rgElN1RACqIB8taQ39KoHlueg9U
QSoEAh2hWRWYjOTdTfBUqdaRG9dGuzZ+tAtXJXdyD16kfot5uSsy/QPiruY3Y9mGmjYv2vkwBtWL
33D9ALXzFfb8sZbq91BMLzaxt1Ukjkzr38Isns9RwGS5DLwnsytvAXY8Z2m48XKjv/TucCwrUCXl
goHWRPfpc0JWkwCO6Uy3yEwvVRg2FIHe7AVFSj1ChV5qQkSTiEYzPPAOfGll3QwmPFLPa6ZrL+5o
DUU7b8ElHS/kFcG7GBY89PxkECHy+Z61C5Ug17j2zEkZhQPKNWY/vC6lU92xSrEzmITdwldWz+EI
IYikjrj/Sd/2Ix6Qd3ULhcfI5tD2xAujxK+G5tmhLpyjpaKGEwMIRh8waqP93nF9jm6UobiIRiiN
6KyDeKO1EBBdGRjNq0cWy2GXGpH/xNkzunXGKiVsSTOkoZcnv0zAbMjC3e8YSBGrCqTMKPKC5B1l
PEU/jslOwkCZaFdDPkI5WWImNSyKiV1bfcQLNL84nqGrzO+QmYBbqPQchvoNmKo8WTGMiRY8QGN8
G6IJ3oSUd8wRvjq986W11YNTGo8+jBOsF/OuAHC6SSE3QiE9Nj3XJxbyDfBC4AvxSyRDTFBVcHCi
zL/Ec58i/YxZIQMHCuzKOsYFIZ2sQpkB5IO1x2lRMgMXVJgZ1chC2RKBTKU0gIBqa+60ZgLyVaBs
gyUwVi6xhhG9m3hu7I05VxgMfWHdZFQYIH2ik5bjG4Y6tNzGtligpyZA33CjpK9wu2Pb+h4VqPD7
Dmk8JLrq0KMtVVZ3Z/kbmRs0Sibv1nake60R001iCDfIKRba/VeqT0hmGvj1eWc2d+iItHniJZnd
8LZFj+yjhVK2/V4NGOAyUhQPBst49kZ41PJgYdhE8pd9BC39aaMxL6EkbK9z4mgfS8j8gTOScDOj
SyswWu/mWe5yo6oOMPSnyngZxo8gpurtWS+j2wwYpv0f8Hmk9LjKORo8XEnwtqwW6RNtJCpOlF28
fptjMKX5dY5reefWZrNdqsi6KWcUigMz1SYVzBwy3D0VCivY52Sc9uTO+91DbNAUbDLB8JA+BADc
I8jeFtTc48xb2NYWIx/vOXb8at/QM7eYjraBeavXqDhpQmDseD89j480mdPXYWiNDfbnQ2rYNqwa
l+k3qRKb2n+AWgIHe4SBGUT13lqCl6xrPyAXf2hNiVsk9wq72oaVSqh1lk3yGo+Bv7MTH61uzuzc
AGdBMvbQufOtTH4KKKhugQK/WVqxKZh3qgWbgt04t2ZnvHQztojJAzWPz2VjvRbhAB8LFExYLeXO
6snCU1FyaLLTxOp+2xf1MxfNW2JBHmXE4VnsHf07WVkabEfl8BmhEm9VY7fMozla4BNsDJnY+ygG
x2UGT85ofa/SPDjg/dk53rlOvXQbO/JLTAF644vbzEVikIclGKv4gXrcuHHH7EG6tE+RWTTd+OzN
6XOilqdpSh6jZD4nPdzRrji07Z2b2d8rPkKoAFM0P+uYxcZoPHQuKCXHgKONo6Bc5EEvTHGZbjhx
mdBG1r2TRW926LyADrQ2zjIch7T5SGPZEszQXFTR+wfXePGBYNaueasGrLhtAiSzCvm4bgPuYVGP
Nr+WE4r9xHQwFl/8ZXluxJSerO80FSCwZByQpECnCvtZwREDg6Ha+m6765dgn5jtDzzJP7yioYRg
oborPoYu+OEMw3tZvo9dCASdBkdhhi+0kR4b+EOFV37AMCUBvf6I4uxL7lbPpXLgMZX4/axSvgcc
z8cOoz7wmm6zJAxJaTNDJO2rtxz0SNvKL+jZQdXlFAqms8B0ndv1F9dNr21nfpVW92UkITieaBVX
fvjoo17douP4yPzsMYheR0I77c64iUk1Gcz8Z23SVWqlAShgOCAZkVtTe4NaCA9AUoJ6Z1vNVyN5
qJfke9Z3v4vozulapEw1+M6o92+R1m6qIb4PLQQLhnMrlfvhWkW3jYQuVtnOnVI21Mvao4rETDuu
9z1wk7D/6gDJiqNv7RQZ56KfH+EmMwiaKNCSpyU5/o+g778k6LN9D/3b/x3eePf7vX3rsv8o6Pvz
n/5d0Of+m2MJIVwRuJ5JyDt/71+CPkEyvHQ9R/qWdHwbKd1fgj6hpX6O7ZueE3go/Zy/JcOb/x0B
n2XLfwj4TF+4pmsJJ5CYslze2n+kNubYmsw5jNVNqUQ/ISXG1XO7NkA+Wyrrzf/P+yKtjAnWSJz/
/M+AXsXbGQHHFDvLKdLD+vp/ujvr/1QC3J+SiZjrAlhZ/hhqa2WuTZYSt2WD6zLT9st4fK38yj6X
y4i8Xls0KZZ9J2TlTKeIGpG2cZb4OcHQ4e1MaxQi4m0gDn0PAZ9GP9xFj9qTyQC6OGo5jkH9HPpE
PWvjaIuDtKe80eMoLbS11NUm01bbTSlYz5cQB2qOExWNwTnX1tRAm1R7bVetsQ/ZTot9MDSIrKxI
/WtDlktzZOK/fZW4XkdtfxXaCDvgiK21NRYEkrnNcMsW2jZbaAMtXKfNPDi/LJy1BQ7bkteBoGCj
ddT2W+pXt4E25Gbamhv6mHRNbdftk8UEMxnTYoQEmVqdu+sOMsVVmmqzb1+Xr3YanTrPHc7CUB+j
iPFnjuWXzKRuMWjTcKjtwy6lSG0nrrWvmB9qL/0LBT17V2nr8aRNyNYJ0kjtGjS0xvKu1FblAM9y
qc3L5UxxGTOz0rZmoQ3OCLNuUOG/BhEVQSplzV61zyWeaFiX5lYgEr+dE3PCZJ0/tHETH4f+sGhL
dYu3WuGxpmrqHoSoj50sHpfa/06+PUYhbcwuowaZ5qDItlpt2/i3J3zcPn5uRxu7ncD5qZJm3o/a
9E2axA8g89ku1Ibw3Hs1RwfanLaKC20aH7R9PMZHzrpvZzALoHd8F7Ymte6JGb2AhpTVATGUzTZD
jU/KwZ4a/JvyMPuWdWwDOYaVVqMctMyflVLlLnX/N3vnsRw5lmXbXymrOdqgRVvXG7iWpFMEg4wJ
jBFBQmuNr3/rXs9Mjwyr96x73hzAABegCzhw7zl7r/2uOCFdNTUrV/REFiCkq5Pbpxm1I74+LanR
AqQJ315R3peZZ6+Axikc0rQE6ZLfY2ShR2Zh2DCY6WWtgZttYLwxMBwL7OIlLwBwd5iBqNP1A+Qy
6JSZsQbwvzarKl7qMyPLiYFvEBaE3IQmxSmMPMZYH8oKAYXt4L2cuoKResH0K7PVeK3q4V0WzAzO
U2UH9rVb8lLDlVY539M6+x5W3QqGKMHbpvMYt+mHqor8QgtLlKiYWAzmFPM9J8pg4TSEFPcys8Ha
M6f5GfejvzbaB9Q+OoW3Ai1l6j5oJBHoQfotCZO1qo3f57R/C8eq3oFagvnR5u8gRwkYBiqoGMYX
tyQTqRv4rhS9AvvRHhXv+6iVT+L8ukCw7/GlmXQ687NXDeOu7fABCsWkMpjqNofJfmz96NNOskdO
j2K6Fm8LXHDriJAYxUZ5OISit7E2O+NZz8vnOsn9naJaAKlRdV0XjoIBw/waZVNHIUe/xLX9kLSK
B1Wa0aTV4KLUOlc92DreTkYFTkK928RuqtnqcQZ+h+HaPIyUeBg2jcmqzl2LXPZzbCTPbUbgKL8u
U5k3nAAMS3tUmAQZXUZLWDOPlQIAMvpqzdTqqKciNqroV0xNemRqUK+iQ8Bgb2MZA+S0eJhOsXDI
cEaZUaCejWy8GyMKqbpe7brKpNw7XqqUYrtwgO2cDMqik3yZlLJcBE5prCAIngPH/U4/fDjVxCG4
CWpbv0GfZbuPReSmmyDVsRlXDoI1ZvUW5ZFodJHiICVihjitFQuoEQXl6YEcifzeryyEgbRlK5gD
evxmegR7l6DuA4h+C5WpPoJPaxmaJZo5F4snSFm43R9lZlFPJwQAHXe+1k3zW+mPy6Y7w2CLSbeg
IZrQAZ+Q4YTQMJlvdhrhQ0gYfbo6HfP5xMrujDp61OxuWU34z92upgY0K9870wVbVDI31U16ObgS
QXz0XURD3bvk/srvleCQFnO9aI2MaZc5kt4xMecFjQgpFKEcgTz6HLYrozON5QRXVvy0xrkD82/R
pk/in3pGQKdlHupZDzHU5fi5C+WjGvpXTkjcGgNd6LRTERY/y2K452Jwqsnhou7DSTc0ResZPFpQ
nLx4Imli+Ix0JKt5Vn+E2KcXrT9wqWw/J4TNaObC57htyl0PgLTQgnnT2u0nGVsjBTR31bqOeYqs
kjBibZ1Qi+eyF3UrG3sB57aUcBbf/ZzbDPJ+aC2GhGCApu13cQbaTMH/rnmosrvUulcdxb4zUJMs
pzEsziHlymHUH+tpOrUBdiVEcfmp9zd42hBr6+mL1pqoFBOj37Y5ZKM4mi7Q079Uak4gaezx2yEz
xpptfTP52Mtt5jUCHNwiK20ARbv+gIvRAjbQjg7UjQ8vyhs84Eg4sTAs1dk8ehSK1rk7vrUDoQ9+
bbz7lc88nn0HTvdZepnDhD86FeBUTzN5Y1P24qL4P3ABckwmAY6aButksj+tFO6ka1Ds6PV+5Yei
Sms5j+xyW6ETWNKWjC+RgEvTBjslQ6Wc+i48qqXHnBscwc7EjAMdbcuDQfVX1XR028cBsQGxifWq
L0l0zFIvXar8nhZVh2U3KnpC3jyhLdI+qt6D+ETBa7DL16yymH/G+afXa/TP1Upot1GfWCQHeG2w
65tmQl7XY7mg9aHW1NfNuqcIT8l+ifQXYj7hUG4F497mxBZk0TEKwB1ESS3ceWuQ+B5F4v7COBL8
5RhGQKpC3GCcjtdNNOxad3zHd81ctmicDfStj+CAhsnZNTl+kGJW3vQ4jrZj43RHxgqQNVOz5GJP
P7PUBGBwNGmxJ9V3Dcz9vnbbnQ/x+aSo2bFo3Pup1Wkq4ORYUfIFiKdoqy4zvZVJCWqCYEL5HQd9
S+On4cuCEU3cl2uWK3Win5YamBT4/GKcldVH13HCMIyC7IaIIEDOZcgqJi28qwQFG5HAuDANBeGC
kxXnlvm7xoxy0VG3WKq4v7GeZR/OZCRMqzvORUh9op8532Q16xPjq2zYO4ishdSfbufoI5t3SJty
LXqUlqLzM1J0UrsmaztQh1mWgbOO4wQZAf/Xw81J4RoknarSF22GPF21ZrYorFF9UBqjJNQ5RIML
823bx+FjXtbJyVJKfVMAyllQdjlzDDAGSal7qEh0iFeiDNz/dJrk5xyr33HCPvkh0WX0vUWNqvtW
hbO7njrXOsAIb+ld6+HasqYvxM7FOzvPxnPtG880jctVQVogNR+iHfqfJpmfShtCQexoBfY4Wkjn
CcEJgiukTXnMje6H3gbWvYejOEPbLiIPn7PMLR8goES+tXcr+HK4WtHceO65KiK0HRoXcjpHtMVc
Mi5mI+hOjTNu7JiiVQUEZIUxlSn2hLmTAJp7hE/D1nIonExDCPaPOgJJ9Er/DLvivqAukkAk32mG
ifgeucwi57qm+lB/QurAUMaiu7jAQoyIw0KBDjwLcU2/VEuNH29BhY2QHVzRNnLpmOBUTspReVLj
AKlSUn2gr6hohBnVUa51+nBvWKq21xVkinTJjcXoDKR1hpZBDtnwVZky0NPJdDKtzroLHX7YYAd3
Uzx1+0GoPWI3zbex2itrBul3Y5aggXLFsB3jEbZuhnJ6gehACfwzHLNxFfeltcF3vIhRAO64UJzq
xmmPKabTXePPD1Pc+7sxoX4yqA74MIqCCW0Fst6dx7Sn9+5FZrL340p9yVzjEmuYnTTweAlNe3rR
znrSqGdOqnHsyjE+Vz6Ac04knVacmmJWLyMCbEObwhMonLcW8/JCNX1/l4zFc9XM7jErqyeLyses
5s5Ozx4b1Z0vM2qVdTVn1Ya4GX/teUW+jWDLQorync3gziDEbOVJzegA+cwsNnkfCY+y9rXFbcHI
bVH32XA36HkBq+YU+Mj7Z5fBqaR8ZX/nf/12m5ukP6KAEYevAv0q3Z7LYtD5KBNu2C/wNSvi0oad
CA08SFE0XFbEYbdtQtiiva2L+YMOe6rPJtDgefB5ZV1JAb1cFFJ+b2DADirjPWqNbomBhO6nIvwZ
npeJVaAWh+t2W70HKAfXdjNVBy1RBIKBa+2OGLVVHSJIl3fIRYSElfpkt+vMMeyPnMgtfF/J0hkz
rGFS25uZPtZruYqN1F13WvNVxphLsfJtMQgFr9ycFDh3plVvuob+ZBdQn5dCXbkPuVA5sTMBcba3
m67/oBbulD4kZkuwEOTeSEqgTitXbzd6ZrQrdGAZUqmtCpUpYy1/uoq0ay+Y9xSmf8mAvzpopMFG
2gMqEa9Ef/FeKumZeGA/aJvR3iIQ3yQNXAmvw25Xh8rMFLXXEKUIXBi8L+YbkhdGbm1H2RuD9U3Q
qwjds31KCIzUgZ8xYvSJppKS+ZuVhvbmrK0jBfjRGFxxb1KLL8FvGBJJATRH57XjDH5VbkvNdlES
0LKbXMjsglHHdaE6SN9NkgvGhtzGoEWp1dFpISsGvQ38M21l1Qe5ZtZJt7OcjnjcoT40YiHX0ro1
160+vvXiob66IichvHLR5MEXCUJa5Ar2RU/m01KLSeKUR1vAWEdDFcSBx5ckDsSS9qRjJOtIWIag
BlTg3K2x3A2YxsNYs7dBAqhBLizhWS/NsjpQmEUQCGpO3jTPSJ9pFzMHzr9Y0swjRdTQ4IuDJhw9
cjM3y3o9Gh2MbLVFokQ5tzWgJ8SC1RDL7OzrqtiewjhaJV6mXcOcvUDhJHlz3dxMOLNCo8yqc4/k
4oxpuLTXqHN3YhLnX60mClMG2J4ZybE2sqdavAP5huR7oStdaAmRcDHNk0niKqQanNMESn09z7c2
YlTp7nAUkC515KU16ZgxpxL90TIHLV1IzEssqC8S8ZLwQ1lBjSTBQiqoxYLfNGpKsTbZLe/lti1v
VOWNqL+HtTcxR/7reWCZab3K7bbTs/pVrt6ePSME2zfqx1gKTkJlYi+4rpr0qjiLd4xNxI24H/xF
Vkec52+P7BuMCMjAOATFQj6wH7kOU72ZSJXkkNAxAZUWjBW5pXocNHLNM+rXqmsdqKs8qsbeq63V
AOXtMJfWqlRyVAwFMW3GXyAYiYT5bdNGbuQRmrEdXCapUH7+3L1hNMoqMUvgshPeYPmx3og68jZk
yAIB+Ofit4cQA23t+pwzOqboP6AXRgECa60Etb1zKHgyzTaze0RXwhaFmF8lQAF5ivDpOFbHkSlX
aeyeEcHZG2+8FBPpgK50bUl7nye8SwT58n1Sxq1Wc8U1oS0eFPltduJL/GVV6uCBCO6cKOy3njxJ
XtEhhZebuwTepORcGHbvrktFxVOFY+T28uVmJKEY4g65GZYVCY4d+jEhW8WiA6GCkxfyob+2/QHS
Ew1RIBm8M4nqkGs558+xR15HmbjGpwetVd4uF1aDEgsJVY5MZGKGN1H7E2cVfkDoVuQqqTTFkpp2
u0zFyTcT9sVYrMnNMaiZgWaCH9PihkcsuO9NIE1yAbnG5twktgdNgeYvtIh/OwjFpiQTyWPSov62
0Qbz8svxLVcx+diLBNbBUm6WRoi5S9OOvzxOHtlqq91ploLm93bwy8fc/kellcJUVBKMKIhIUSi8
N/komDjoPa8vUD6lsTFCLUeRye6qw4z2XWTOS84VyqGcrjfXwd825R0gdpzl/3Zk/lsdGUM1CLv6
/3Vk+veff+/HXJ/yRz8Gv+x/qIZhO7ZmOqat/gpY0Am4+rMBo9OAcQ3bo3ODPJsGzY2oYHGXZXMr
oDbdtTT7f9SQsUzn70QF1UZXATMSdgTFSJ1+0N8bMgBBxz6vSwMdXk+FrLbWTB1jtKQIh4OwQ4oL
/3EZZ+TBhbQtyBlok9A6QUNzFrNef/ERZy16i7Bw+OAkAej1Ggh0qdTIHGyQOG0NM6zQ0dQq2viu
AbuDd40LqWu05YAHZFZBlPXwHBFm4DUZnS915k9YHRkRelp+8ZvC2mou5/qgOfeC+VRgF5/rUupN
YmIG8WMaobur4xbIzFhREjSfQQholETA5Wq1GizVoWfKq/d7tVVUIoEtwIjd2Ly0Qf1MLN5LTYrF
V4PwLiMf7zzXbwhjHYiK74dxqVIWPrhmdR9iU1hMFnkhVkCEPcl/a5+ALUAsjnb0dfOQql12gZKw
cLRwWHl65yLQrQReIn3AEbFok6yGX6l+7UQjSJuPHkrywg/KN0CClG2m81yGeKv7Cu9yPhxcLDiL
iKTB9ajOD8nwZkEwW3BINExnqOUNs/aI2GdYyGfYyGQXdBRpSbtcBrmWeCs7JDbIaWgktaONgSPu
e6Y4F7SHJampZCHA9h6irQaRmRRgkw+7/Ow6jQBElSQmqnWEmtK+x+iy8cyfNhP0ZeOCzg4N+zgk
nn9HqrBNbA5upPtBbbN1ntybVduJxMWRQsnw6TTD22hl1Y7s5nUQRwiIcog53eisqM0wzYhTakx5
2mBqMoUSi1obE/QlSA/yBhFKh4MOdp0B5JKUFAdA4yZvkrXeuv2h70gijUi4occO4zeeCTjsFe1S
1kNyNqYaXGntnZF6CmFEYqzTANpX3x/8SxAr0TlNemJS+WyKOVaeaZKUqWaAmkXbCEiW34E7deCC
c0q4uDXTC6zvo28V7cl5IqIk2AVNQb+i+7Tq3j9DeP6eM7nd4hzvN0QHQ6N1Q2DPpfo1MBsSrtzB
5OPxgWd4BRpOOjMKkuUeshRteXCVWVAfDWZZxTwYX5PS3USBs4tqKzkyTKC77hnHmNHiMvfNeaWZ
IAfMKPji2UO/9MjjuvNaFa9LpnJdG5tt2IAv8rWxP9d8iwP0tW0YwQPqlQRFJ9GjOxJYAPtY6sJv
avfCq95BceE3P6TWeuoBgKZJ/hUSW3NyQQMtG+PZSMPurerypzTIv9BkwU3Wp9YOn3Kzmsfj2A/B
EflvuZ/Cmok1ICIYfcNM+A/WLpJslXfFgGc/NOjqVa9ZlxrnENfvd5qi7BPTUO9qkajrzwpFzij7
qotqWKYDt0QmI9hmsbWF8mLcuZl7Ck0924nTFfa7jBzygCrMm5pq51Z1u4+qK4uToxJ6x7hpQwHZ
YiDhh8dG5TOY9LBYqUpbnCPFVbehX7zpVukzZ8b3C+oioF2SVAffpXwBZc5czcqY3vte0uxsh3Q3
lL3p2UhpEnV57y6Dmmwzq0VoZzUN0bLgzNaVHeorv87BR/RkdquEomzrHu0qGjb0Mr7/ArI8fu4y
5MiVay8ZEJnLBLfFocDH3ATNfOF9tpPBJ6HTg4h6FD5FnJ3wydjXRRrH59zy941j8nPjK1dsrVlo
Q9tCbho/GAVaT0kQmWjnqNGTM4sufWRY2kIEV+1v1CDNrRuAcCkZUEFwrpeKRgKYlmcN0ycWhlh0
oF8QHf21LddyxooprV5c/tf7p0lM7cS2vP+2eX2kvNGpPfYk7/plVd410o/YNKN2kbuQD5G3/7bH
jqHMwUj0L+677jLuBOsDunCekfyEYgh6XVUKVuW2XJMPkovbcxKHI2Ih73YbwYK73XV7zu02+Wx5
h5MiwvWBVi8nJ4VnI2/8969Aka9LPuD67+Reflm9Pk3+l+uqgZeOnzsTYPFmft+13Jb7+Lfv9bqL
396nfM5Y40UbnbqGzfbnfm+Pa2oYMlZARuvtc5RPu75B+cDbv759Jr8/XD7wl3cnn/PLK739x+sz
f9m93Cm9PtAzt1dY0uFAWJ7Sv9YVPmn5fLkwMYQxnRLf8i8vQt51e6GlZ+7L1Kq3nALfAqvXr0+4
Pmo0Gb0jtKV7TeQVUHWklrpvnWNE9csiwFTrhlTTq7F8yIQn2hFu57hMCQhFJ8rhIm+93dUy59ja
vnL47Xa5aYknyz3c7r3upQFMiEjxtkcatejXme6MFXVerIixmORGPSbHhVzFIcAUQW5PEbDcMI/c
1S835n7S75Pi6/Uh8g75PD+ctM2oDvdI6DzOAwKVivih0AQxmFM/1urU9Y5VwvyOCTFTcrFWiwm8
0QE+NPHPrfTskBTzXYRvDBwpv3f5Ey3lqaDU7/RW1/lFFkdySLlcJXxnjIHzvdt4y6bpP5zmgzO5
MDFO3/D0MndBlZQfZrGYxNxWLmwBf/13m7fHyafxbYDiJm4QFGhHKkN5HJvG2Zslul51/J5DOUKk
CCR44c3U0k1jePMz+6mgXYTsgUaNhF1QXC+oTfMv5WY1tksTl+RuGrYGQ5yDK2iMxCLaxBXEzZJM
744qJdJwuWjE2jXiIAO4ujOLgA/mz2wDVazJzbJFog6iea+MdniUi4FwVgi5XM2xYQBx4QoMfCq1
iwVDN3cla5hy4RDtpA++s+vF9G78a9FBNS01QLxlUWKS9Hwj2tqjfQF8HR0nY9aXOOpQr+MPsVNf
2aUjMFhrzvempH3mioXK2S6SVT8z2GwNKFgVwLWD4zTGQQmUGqVPrK5k3TCu9YwRNJk/dl+9aaV9
rhmRcDnjc4vHx0zD8hWWYaqvjYQkS7tqfVoQtr9XjbUlAj9kYgkyAcdEKeJoLkM/WXwTNVC5Ngjf
A+2xnSwXQ7hFPK2p9EyZt1wjQGR4igwD8Wwm28wJzn1p9Af5HXBkV+2O6TN9y5RGCta+nnfCYmhd
bV+lj7ImqIrS2pX646fGjsDegWBZXoMkRCQSbilr03I7nXOGBgzzZNFPF2wOi35EtqOKOaM6Nwge
FJUWid65LQLJEzAy+NEKNhgHZR6fvDi+rYnSKJktQJtiGpumOPZuB6Bc++22qYUJH47A6l1xNvQc
IFKKUG+LmqEhUZ7iLf2ybTthtGZ+BmRC4jVu2Itb/Vy+Za8ccM3OA8l34piSb08ecFf+yPV7EPe4
/t4MYTTKyrl8w3LttpC3tQkNRtLjXmXJXBbPmT9ShpJFKlfUq+SNoGOQ6bRNtZK/OnkIybXbQn4G
cpOrCcPV2CRcjYu9rHwHIvdELm6bpHG8ESVJEs6kXtpoQOEtcSfXVYOu4aJ3LXN5K3zHf5GpZB38
tklHc5MZARxbUeGWRe/bYlJChjuiGh7obrXlsDi4gzEith/0jxZD3ToX6GC5CMOGLEmf76upKn9n
mvk2aOj0E3OxluVk+fndWhLytttmm8J60mtNiDPsbUdabJ8gc1dmQ19NtHaP1IZ15F5xuYoHnaJ+
YGnNduKaJ98QZh6mTnhPB7VvKAYzCVyQ0Z6udFJq+WUBGdIVrDbYxHpVv3cFuUrvHRsTEjE4ZAeQ
Ex+qgLeN+BRE8fMwtNEaJ32KghCbwbUenrg4WfER4bXVbYp5NFauvwJFXfV5Twd8JvFvqILg2DnQ
TwOybeTRgVwl2YD3fZa6pes3LWRMt4PBoSp+MJ/ykQiQGlPXahRzIzN9H7XCIDQHgLIjFgqTQaVq
MWSLaq8EgAfeEB1SYrUDz6NqWLm7SA1hiXcvXenhrKvTYFWlhr+o+hB7h65ZJ0qb43YOhxgDD85R
p8Enmyj10pyJSmNwqCwsy8QaUXXdCjMgQWM09RB3FKC9iMTbhcT/aWWzN2J8OV2OZAsJWX5oBZLO
hHVA0V1sQwQgTwJF2cqj/yT6Q9AoNGGOdhk2q2KAPYqrqqMbzFQ75cWgFUHYxV2awWBzGg8wbI22
tK6fBxscBV7t697NgpvTxHdX8v/Q4TeWFeL1nEAwEcSZYUzT2paRjg2TsQFcWYurO8ADqMOa0Fu0
2glbBY5XeZu8d4ZbCaiyfQ47zjXzHHzx/dQndyKAnmt+n00FKlgTaEdSjp2I3YnoxUNU9XRiGgxf
GWiMLsWHoyZzs5YvjO5Eg+5EPxVecV9TF1irs8MoHLgkOw2r/lVrgmntDu3aJ4oLwaZN/ZOwokCc
KeUiVxRRH1c/zIbfolv3y7lRn2jFRrv6cGuEyDVZovc9DRC+2dl7p7933DFex2FIYg8nlHVek6d9
fQC/3n1ivzvQ/TdtjEqth8eLI9IVsrLh+t7CUgjsR7CLlS1OumLRCxZOT5FlhV0ULSVe6ql+CZQW
u100kxvlaHw8dvLShjZdkYRIOsOJJrIcc3dllA4UE64O8tPJpokhEew5SFVKATNLYGSYbGYHueZK
RfPtRkLGycxspmMm8G/ydl2cZeXabSEfZt+eK7flXpMoD7dIeo7ywb88Tq6qup2sLdv+vD5X3pbF
wz7KCX3PrR+JCsugSMneGIo2AH4KJ6ux4qc8w7rrzVrySKjqvIuHx7j2EAfqmPXQ/1BCU6YNsXR4
FbGgWJMH2zF7mUtc0dJO2o29TfxMTzL8XNlUu8uvQZdvMyy+lCzMdR2SF1/n2NmhhvuroB6PdAzr
H/6I6HAovW9FBv24mKgp+X3lLM2GoBkKqTX+omQ8DP2sPKJ1+6HF29E1zG+N4aqYUgb/3gmD+gyR
jYyFJJrenTo6zWNhf9Gpfe0oMXUbrbf6b4lylPcPRoroRBvSAwIB/6nSui/2OOOQDxtiTwCe3dH6
hfDQEAIqSi7vCDgfc91XT0FaBIsSHeq+nQfEqOLOBj/Q2CXvgGHJX5oxPMaBk3/BYX8n98qnxqEe
WeaZjMzh3qIuDEGNf9eCKQ1jM3saypp0VtNP1tlEUi1cyflSqCCjR29+qzRUY3ludbuKoNiXoQz3
8k1M7aAsiyYyTgAXtQuzH6HfFmcau+Y0P+F6JeHCf3DmSDvib8UlK17tTE0Bn3rymin1jEG41bZa
2oWvlk/BUbyqbgoBFsTwKwYHNa1FdNn15ZoBoigQGMalDybsYMZEsLvY5eSYu3609JeJKINdMWHl
S5p2eMuQQsldhoUb03Y3jENjOckTAutv8nZ4pAgAA3+816cMpigAGXrivAYtLO7cVK2+UBks9s1Y
Y1RV7OAdSqx872bF4UR2ib3voW49R8n8KHc4lCgHe8tt78KpJEilcCEMiZdouYQIqkinydZM10DY
koNGTsL1C1Sboxfqw7fZJhQIS7y/01XHwuKUwmXl1cyhA+lIHGIdJul7edjJvZqV+oNqtP5oqlN0
DF10a/Ll5xrDS5241qiwl1qmIkGoSnOPFtx7iAMKrLA28h95Z4JiC/WvoztXGybKwQGE6vgQjPgy
5SPQVOwJiI5flciMN+ZUV4eSE9JDo1h4gEgi/xGN5ta3oum1i3Ic4wZqHbIaKdMV9s6DdXvdD6ri
zWim4RujLX0dB4Z70Dy/uUytS2lT7MeKinU8KP1bSi9+rThWxvgBEEJNEhA9XR4RZMUKy6n/1mA7
XydlNgB90rR7ysTZUr7aGuxQU0ztt2DS+bp9nQu9m1X3KkrH6z5suAdZa7nf5srxwEdq8SkvqEOn
IYxc+V8IDYJ2NTfvbgOQKk7BDmbI+e8sQtKv/2XkHODF7nsKPHSV0088NXZY3jlNbV134fU7uzHS
k3yAWnbNymnr6Ny2jkfcV0e2iXg7DuGj8eR873HDc013mnPitjOHoBZTwm/SH+kfL6jQgCWZg3E2
CPvFuo2nMakH7Tt1TfmugUm7y05Rwjsie/1TFLXdqjJI5sqUo/xP0FQMUuaK9q7sEf93PknEPnku
7735VT6gmcZpWauVeddqU3kyG3Iu26BV74qOr6fHp0npvv7JkJxS5NCqj04QllzbiGbN5rx/nF2S
VHvNrn42WCdS0CTvZBgpyxSLJER9C20dr3Hdx5HyorTB43VvXvhUuoX14iupsqablRwdTTHvOJiQ
kIeu/+7yZcmHJgZJxqQDVI+QUmDWQq3aGSTDP5JHSKyBeG0As8hO1et30xniVZlU9R3K8uGYWA1d
5r6svqppdZEP5dfz3GGPeKG0glGBn8Shmt3wfig8k5FP3nw3iNs1xV4NJrWwV23lQZsmfcfgibAN
24ifyDetFzmj/J8ZR6Xq9cq3WCHRNcD+2gRI5Ubz2JJit44yfl7mbN7Jj8fW3ZderaMXs2nJ8A1G
7aBHeX0/NgqYC7MUI6Ov8pEzpNRF12vaw+gTOT5MBLS3fX0cu6p7GhzEw/JhU5CuC9ObvilxCfCg
a60zCpfwNHZkuXe+E77OXXKW7wV+0qvad6BOoIxu5txtD6QAqfeaowxECXDAaf1ZfkAVM7lFMM/1
Q98MyZ62/7Rtk8B6wsoJ2FF8ML4dbFzaVd98fEfghrzh7OhKcfJNDepp1LSvWqYd5UOp1L1HYc51
MsP/5OD23WroDfd27rkP9pzhxS0N80eX1agBauUtIVx1NbRFc0LKHd4hEovQzabt98x9mLrM+jEq
hPv2nqPcG5kKt7wyww1BAd3XepjOcl9hq34qwEKf6S84iOu7cdfNXLqdACMpr9rCQ+PtxsnXXj1r
xuBuh+MxnvPgPmsKYpjE65ELudkFnnLnqhxM9OL7tXyaeL58hBEc/rc3/t/qjcP9x8z3/+6NP+IS
+PjHvknf85///MeH3Of+57/+qV+f+EeH3NH+QxMBAzbdb35NsPj/cixyl0tHXPU0vGmuQyP+l3a5
TmvdtV3NNlVb564/AghMdofjEPW/oXHz//mvH+N/Bh/FpUgnOnfNb9v/yGnQFlHeNv/6p+3Qj/81
e8B0+TNUrIumyesyHP3vnfKqDjoyv4myR49F+FUQfpsOoa0+T0hxtmh8L7h4CYs3mJb0OakCgzeC
TMkJ6IN9sulS5y6mephd3Kp/dov5GOnWqxswyTHIA6EPueSS3CTJe+YnZ6dQN4NiLtz4HGaMXwos
DdFDlTt3A2TfpTWM256CnOdBbyd80t0S1/sIMp7LcvnQDpQxZmaaMyky+OFpVWYEd6rwvVu3gJ1v
0BWuEvzeaae+dPPZqV3Y1ZxzlpViHhIjBWoSgzhWEdf1mvXZ0vnMFTBpeBTTUH1RYvvOy9sZ/Xm7
yNscp3NEG7XHoJ3r8Wc8wZdxG+euTHuS7OjrJGm6a03nZw9foPayHlTXoC/txmSIkZ11+Ijkya4M
BVtl3T23Jv87bih4ZR/DND0qVQ2OMvggFtQxiED1LZrEDOydSHly7NaHeNqfE784BlzIF86orPK8
fxjU9By16blA5NTlBU8piVpT98owXaLauVMi9Rip87Hw1Ivnqy+hYu2MfLr4JO0w/awz7aVWGlrS
9RojAwDB9Fy30acGMcdToq9+Mz1Gbvesh9ZrlwTr7ND4zdop3DvHGLfZmJztJH7XrPk4DbzNhBQx
rX8MVX9PurqXtHDGuw3Im7MYqiPrO8b2sCUQ+DB4Ebp4XAFzfI5claMiOpcaxEeAcvAd8FisIjwO
eooOvWUQmnlIk0micezXasJhqUwXdbbP7cQVc04Wnhl+GhnHAe6842iFe5+GvV+ZxLcGayrQRHcC
uQAmru06/nOBjHuRjtoKqz9QAuM16dP3wEpJx157Lr310NqVbXiIc3qNenBQ6+QsvmHNH146Zv7J
nHwnX+zTCsLPqh0fxcdYKvNL5XJQm/OzKBwn6o9J7fCoEEuh0kwQmQuutkLzvK+SbgnL6dFDA4DN
dTgyGYKUjlSrMUiL0YbLONu7booOOIESzbpDb0fDm0+wHI9aaO6CYDoSO/npBm0LmbAjR8HYqCZ6
AAuiD8fkXFk7LptLE8S2b40/3FI/u+56TMZnm4CeoTRfQxBr86AtjTI5ozN+l/9jYuY5TsalgXwV
DEq67Krg029wlaT5uA3G9N1Rx6NtNmuTbwWm3orgC6D056KdLnhT6EtEr1YXf9ZJw0mi3WQg7tQp
PaMMORj8zhml7nwq8kU9vQjnf9YDvYvnSzQn52QAFRRzrCr1U1IwEBu3ddU/mmn3XCvZGZkKDYbv
Yzi/YE9+xAdQBOOjzldS2+l7078hez20dOKJcXoR32CnTkclZWARZu/igxHHoxYMj05E5HUxvzSY
CHtwFT0hjOIt+SgrRqteGMzTLJ2vRqnmy9BQb8UJXQQbfcz2gVGzv3rl8X4SD7mNGy+GwXptiMyG
NbtDz/bdoyaCd2zhm91TR8C7OLaTZDyK15YGnMuGvn2OtJGgEGyKcX6OI04FXTgfcQmvZro3iy7r
NlmTfo4m87folZH2WovGZ10jGZuDCfX0huCEF5+yhJ69tHxSRu+8jiVOZyStL6q5bxTvicn5prZi
8uDqTWF0nKbni1OPl9AanzPVWhG0VGbjRemmFycetmRucZYponc3UL72XvBwakbrzqzVH2FdYi1h
GqszzTFUrGfO+MOz/C+5RXKiFX+2+XTUO21ZcTArAdX56VAEQPtoySsXfyj+L2NnttxGkm3ZX2m7
zx3VMXkMZn37AfNAgCQIURRfwihKjHkePb6+l0OqykxldmaXVaEoUiJIIML9+Dl7r31nlcPKGY2N
NLtdPaeK6XK2BajcWn8AIQbdng8R21vz0foKfvJRL5ND11ikg2WnnMZEOXF7cOTecnwCEKYvG/oa
zT1araNfdde2nWF1YY4MpiPRfyf1Py2O0fsQI8rlhaRwg6DpWIv+vQ2mh0kR9+3+WpvcYgku5yAC
B+WKnVqsqAy7xUxKAV2T7EB+2FUt2Bh7VmGZ3PvsbF0yPxtJ/tbV9SczeAbLdLUCaFSxPb2bEbIE
fx9OzlndkmpN0H33HCW8d9xErck9ZhiYxYbQe+n7qkZ4wE7j22h+xY49ESeU3l0cm3uehYoB4AMw
jLeO58gKVje/P0UTUKnRcrjV8rfEH7k/orsGoxXPlZvu+XbHGROYSEiLgWa/dpoGQTFQ6Lbofogb
0EEJOoVIKkIJnsKQCIDDpCEFIbmBOVoYLHXRffaS+g3a14AJwnhPQifcEyW4cLugumNkOmHvdA4J
S+wdGKpsHUupr+ECWSlddra7T1k8y11CEG0eYR3Pepop0/Tgl6k8SljPndGCKBaYoxGhrNNUY9Mr
Rlmwz3YaDTiajbZJkmimXycVPW8kBNRjz+5/fHT7nJxjuR1zkiFd5zGOEnNzyzXIg9g+3D66PWh2
8/OPtqV+7MWtE33rSd/a0b4bfh7A260GC+FTHwXMQ6EIZFoWLJmYxRZRmWrEpx5GSd5DntCVD2bx
md42swRa3YFXbFCJf0Z/1K5DTKEHD7LgPif/tc+GeiP1+NlAMrfHx7b2opklpNd3NamkhocbuhgY
UqbrwtbW8KAX7AFkXrx47YfTOJuUMAVZiGUiu9W0qEn+4Liyxrl3p1XRuCZSEuNjr7XHSpbdj4ce
xfCRH27ezW57dqNm2lAUgWeiZR1BA8y06KEo7RKyrP3sEQYu3mbBaYFdYF1H3ltTGB7kocE7xEX/
iq94WZAquYZzT6S1iwnVmdiNM/vZwf+0qirUk0SGAEZEamV00AzCggt7Tsz3TEsPQyHOmAbROYMz
TRtvVxKg16MoRoiWHJKGxYNboJD9JffnS9hg95tIYwkodNCOfsHH391jkfdZbIyyXeOmBDBco1NM
3RflhBX5eDUbeU3t8pw5zD0Cj7jJ+C22d9rIUMVJf5x//lA3/75ONv5cJvtgPzzHZu5D4hcC1f9R
vb9d4iKkqjb+Z5xwGSYj4TO9m37UKUDB7Fq4I0yL6QxbbtbksaaOmtx6/bvjxM+K/Q/PjCr2lwLd
N31OD5awdUYnjvrJfvfMvj32hSPdYheExgMAyWIhM2efrRxAe2QVL9CyLacsWGi+c1al0j88vUKX
/DhHqGOM4HygMtM8l59AN+Gb/PL0o+syMAuqcmd2FPGsNQW+Sa2utr5+SY3x4ljxG1rXbnqMaY41
NqsahW2UyB+8nP/3O6BC0P70g3icqyjafPX/f3wdQqvwI68Nip1688U0XASVSaYdPQg9sqIwyLqL
C/TXw/bek+1TZP2lUI4yDClZRsHq28Td2OvK/fz3L5E6o/35JyPpV3ddFG+u/Ut8W5USbZWQYLnz
e45QenFEZoHJFCrSxJARsICzttP+6+3yJpH9GGfynUrsGrYPAJvfdH96tyIWgFt56In5IdyajvaZ
kKNnfMAPELCXjqQMobZzcrl162mrShDHH7dpInaIEsgbIq8a/J6XIV2IkoOX6w+zJXYN78UIJw9C
H9i64ZL0zdqwXzJP39RsfkjRtkUvt43XXmo57khBhiYKbQyUaYSdvHCajY5St0aKyLjyWQvlezrD
uZ/sM12+pWs1D57RX4Iq/6j9nm+fvDVKOk2VaNou6kaumkWmgwq4hT+XCDb6cbhGDbi0v38X/ury
sA3dRChs6MJUuvPf3yYmfP68NO1iF5ntxiYIsvcJv86+3irrCT98s//7JzSUSP5P77ttWOrUDk5I
/Brb54+Gx9mUOzN0JDqX5CkhqCWxnpNyJOB7eth4dvomkccw/AK+2Q9XjrsYg/KDRV2fDWJvzE9R
W+yLEiTycPHBVUxmcW+56mLQKUizQT5YY8BBwrxvzWPcefQeC8mLyNYxFncz62FPKaa+7+hVG2zX
YnB2NgWoOhVkXAl+hDfQnI4+BBzpzs8Dp6pckCCVEGOXvzoI1jXkqZzvyY7OTkU8bOL2KyJfypS0
Vy1gotiMdGVim42l6awZFop9QtNpZVfEsjGnMCtA/xl4Yi84BV7Qk5qQvhu089GmXE3o9Hkf3hfp
9Dy6wTWOAZ1wBKMCt17MjOqYROVMWF8ajqNlFr+porWrELGI7JzL9nPTy/fBpBwrYo7s0aVu9jH0
iz7cD7zGoUhOzO1OkWe/oKHfjTAubHk3acmHZmL0DcXKC/uNrLI3IwuYQ68662GqrF0kBYFp8jh0
3oszGA/quEfFcgSjwe0q3B/nJMYFZj+z7EaHunicCKFXvweBYWffCc9wbZYGlkLXGI6jp78Hnn12
DdoEf3+l/UKXui3Btuv5rqF7rol34o+XNhN7VOyaVezU8U0d6SbeduPZDarP6lcuCHMu/mG1/atV
X+iUnB7p4L4w1dd/t+k0pozdDJbbTqQcyFoOpuU/b6l/cctiGQEgoh6BNP/yJHGkQtbw5+9sb8Dr
JlqaONl8bSYCaUO67bSCHpHOX+j5rqWHX8AAHRmlH6rKRo93TIB7xxbsBmGoTsvO18xzyrFnMO0X
l4XQLbJDEvFvgP+3SfLVc3iaekhPOOYx12ZEDbKc5dNzH8KXT1iqG/wYC3NeVzI/tXCEJrcHXjM/
9EH6Zvry2HXdscTcr85lrjU/R759TiubHB1K8rY4Cfcyg8IRHHTUDymoQ8BlnaXlXEuaFk64Rub4
Cd4qxSIwPQLwrOTkj/3VcMVLmE9Hz0H+3GBbMcO1GoSrY1MXxSdEBWRfNndcHsc5RNxC66OlX2A2
nJLo7i2mofxs9G69CCISbCZKL92MPwTbhSY5k8TpaZjSA4YZALspEkALVKmNNj456Q0LzZCIl8Lp
r3nbrNPafdGhBqhDiQ/hQONnCYLxqlZwm/Pa31/chv4XBQ6XmG97nIp0vEG/dCALs+qmUubAUzO2
zwJwQFknDRNVNRXHb7TQUv1YgrddYkDpFtoUb8eWHLBJezL9ZbaCnHhuOOYNHA172zn3tndomaOU
RFFxQldHt2F4aPPpEmnhXeuZd7WXfPE78GFFR0tOB+kcf5Ze+paYfH/X5CUdC/BdRDyUNP4YMS96
kzWvpgUwcOdTjaqiom+wuwbirFbVeh7eySNS1OljHIzvLis/tNk3ItNONoifSnrgmgTFx7Q1aC7Q
vQu06eJ7w8VAgdOLaZOXr+qQioj70GjTFuzQpqI50lr9NhdUO/RfnGp6riP9gQPeNNqgXcetqsbQ
x64YjlKDi3PRbUKjP9hNe4FR8i77CVZYjYZftSysFx9AvGPxv8DdkpX3TL4oQI+QW8IKHitadJ33
NRUA5quuW/39G/0XqxiFm/qPYfn0wn95m8ewdrNuhJE7esWq9YeFXbn0Ncdxqy5yCzyS7WAsCf/h
+jIFccG/btMe5TM7tGGgIfh1+axti7wJuy92XSSe8yY7qX3OU6yNfj3CvSiz/BSM3Ur1z9IEAI1l
7xoKnkrSeKHDaXKjWK1Y9LO5KqCmqSI7pa3ZwDFRtZjhfEX7tECxtFD1kkej1J0eVHejSL2XwW83
Y50c1JIxxicmott2cLbEhEC2QBHqU4Xl8j0MnHNkWszJIcnJZlFX2UnkACW4WxMuuoR89LAYFw3x
Mz3RSEl+krDkmnS8hBQ91BNlPb+bajMqeDcT+84ZQbV26amAOU5U3mXK0NW4rBvqHg6t9E39ztas
P8+G/pzM+gkPzKpNv2pudgLutej5t2lM7IXLCAxz1tRkB1XouJMO2EucW06uM1lidXbuILOL4IV+
IHfs4L2oDkU4MFvD99VZ9rma8w/VDvEG8jCozL+Vtb8dIKIYBOoaILKzhCSk/OTYVB1ynt9zfW0F
rESpBulhqcXTee64K1VZN4vibdaZKYzyPowAXjECA0xdG4sZKGzLcZcUzoPUbfh6+qlCBScT99xP
KQIO96y61gb9OtVtknW40cgdV004zl7v6pf2LSqW1Hiotfigu3TTkv6idviYewP31DkM5IP6c2XK
Ix7fmHZR08cn4HxvA7jjqE0XY0SCRJwSdo9AHdy8vVOrr+qswTK52t1wbwDZV4dY2V89Ob4bZfJE
EsrC6PUn7aBWXfyIJz1ITiajAyJh3+w4ORlFrwCKb7bNT6UJVmi6r/kglzJIBEmrRyHEi+q05QV/
gbu30MULW/gxydg+qC6r6CmpnTtVMBmZfCb54SWBT1KCgjfS+R014cWimhgKJFhDcoh8+ojozU38
uaELASHcqF5b12W0F2vwWNj200NVwVpSFzxDD1VGovTaTSOvJ6uXTVfALgpQ5xzAICb7Wbeih7gk
hHevNp/C7jhBivOA0agI33WNvr664FT3NWFTrSbODm0NWGHKGUHQXmjd4TmbmfBEEMOHmsV/Hggj
ouvMcqz6hHMVfP/7VcuwfrGSquqL06YQvg5VFLvWL6e7TFpEZtiCiEJXvhctL+Q87q3gE30uGh69
HQFxGi5en5MSnDKjGaEBgYSh96wurDZSsLyOM0AHkIDM4eySpeK2bN++gWt+rRMK3Cb+KH35nnga
I53pzOb95COb0R0vBLmdNnf0g8Z1+4gkGbVDCWM6JpXaHthzikaz1yDLoEP2cmfVVQ4bv3/IXQ7p
IbF/uqgomb35VJTxC1wa886ZuU0mJ282hlm/VY0frcKk0lGxZ9cG8gK2e3qbugUY7lxwRl86Ub+Y
TGIySOPw6XIDjntGwxgNw4feWBX5OvmHWl+imeiIJFmO2L/Vqu7Y3XFtsjipNecp1PQz6V2Lsone
dI8qZBifLX26TKihO+gEcIOGslmrPRyNBuswYeAOQKuRUk/tu3128rki1f3Xuv6TYT0NzDWyRH9Q
302VSaGpjsbxIb3XGnddMhNQV0Xq2mf1TXz6/ZhaTqozoDFOSM3poE4adjtcjdTZiVK+Swb+oEee
c6UT843NDtDkxS/7i35HXJ6+MnBRDCAxnYLQrbr9yLr+ajnkZHBDd+6/S///9Ye2x4+B7Ts9sAYm
dffLH//Ptcz57/9W/+Y/f+c24v3tT6f4vSnb8qP727+1/V6e3/Lv7a9/6Q/fmWf/+dOt3rq3P/xh
fZtuP/bfG3n53iJ0/fegWf3N/98v/pyRX2X1/b//6+1bHhcr2utN/N79fnxuWZzkf3enqmf4+S/V
r/Df/3X9XhTf2/Y7t/NvQ/ef/+rn0N0z/uUI1yU4BTKvQFNORfITE+zrEISFhUPc+0EJpib9OXa3
nH8xcOe+sk3abVgY6TP9HLtb9r98FD+EKPmUEZbPgeXfr8DDP4/emf//qSQyfd8xfFuniaD7/q8N
BFc2lhaNAqA8cpclAULVwVAP5Jp3+44hthLsl5bJ3TTrHsnLNTHP7U3F/58HLZe4Frsbz0Z9croJ
+v/z5dsXbp8relrTU0+n0HUJR1fy4xud4gep4/bnHx96FlRsmGvbwgmcXUY76EYOdpUS9zf6cB/r
Ln2IPpF0A637RIndjbZFGH77cAxKMq9vH94oGQA5IDgaVmUuSkFOuVPH/SEatX1tOyFRASExDV76
LLKihulHgIRQS+Z8HMHpTDlsC0N3CfKbg3FkJSoMyHXFETUySvC2JuSZ1SiBmUamGWnaE+N0OVWf
GoM9skvdd0Q5tv4ll050RoN3EJwdiAqcg12k2dUy79lTqyq77/ThYbTBo2bkGeDypZVBpjq+7gZN
QUjW8wAyr2+Src5cbCdsbGzhFLMnuhsOcUS4FACOG+sopxBZogfR0C7RIYRZfNSs/nHK2m1s02Kz
t1M9z+TnfiLvi+xtEhT6ccL0P1YbE9yp7mTXdiR10An8BWJ9EpuAZ6CYzB8l0QnL1nUAEGtQyzz/
yQuNYcNkkYRnw3spZlI2qmZaiyAhnUP37ySJRgsj97QdGQ/JOm5b1mvIRZuxUWPyGklit02Ihvqk
RZexS75kUwFkeJ6BTkFLDHRjBUbSwErZjysXMVoSYYUbPQ2ckDve0WF5yl3D3ulozzA93qdBb2/Y
SegNsYhnHOpWKGIY8kTeyW5JHbZt40MrNBi8sYnILaserLSpH830IMhAXUt10pMwpkPdtTdeTjg0
wkl7VRhGv2TofnH9ttnQNltr0tO2ceYfw85lP2uImWBI9cWMycRKyxhzIAORVRE4X0f1XRx5SpPp
pQiwVVUxokHLm1/jwIyZyEB0UHfQ/IQ3M19Jc8I/qFx3IrRX5CfitYvs97BzGB5bLr5Cl8smSKp9
ERfmlj1j2/b0ODvTORi45RtokzCiGPjrkF+mOlBHAI+YDJwAeQs4JeoQFQPA34WDtaY6aA76EG9E
M+5nZ1xWjTPdYeLOV8Ej/P29IN6q8IAcOI14MuPhK0aKZCXn8rHrdDIoqTe13uT+MQjZpnWzjyy8
9Clo7KCql5ZmgpqN20vRUJjJKV7ShW3wzQlSUlpuxI4OEroHgpRJyylpAFc1AVVhem10wsJjzTjq
8662yXIyewb4qcLDlvqd0UFubm2ml1M8yIVnlV+5Oshr68d4rceOtUCsFK2KWuLv8pHnSLiBABKw
zb8MtO+wvmxvjB0jrxZBWthHQ8d73knoNF1vLMoSBKaAS16Y1FhggfAYhdt49neZBZMYc8zW0Sn5
uYAeURdwxJYv7UhsQWNbcCHVD1Yz8Vr2VtitENq0+9y+5obzmtI42xibWBC7V6sOKOeBgtYCfsOB
/PnNeLIs93sv3G7neFS/VRMQFmnilkHk8DnjMtu51kCewEjW66zYcwUIBZ/BXJsD7PZPhq3z9uQL
ZEwIloViEZbVNvLBjWrmlKCHodp3R+NbTZYPFKo07MXSqCx4v9gXMptbI4KoV0fFvaOepKzz7TyM
2jZCF7QKdKIdNGq8qREPvW5/ywRrKj3Onn7SNMTdWVL2LwckyvvWfwomQhZaVwS8QDHZiEaxb7jG
0NI7DNBltYhMSk4Zh8DkEuAnNIOEqjzHQX83FTc718O3UFtCuwppPsbK/7/08kyBWi8yDLStGbFy
DrqzrIQbr4hNxFTF1RiRElIH8dK3nWeL0BIuEwa+k/K0TR5MTlxLC1qz+VIr3HDjFm65nsd672Cu
40zDACKux+BI9M9QAFQQIxTgYfS+c0C2N4Mjs51k3rokRYn0z9fMKfZVwE7lNfmLsD+0vKZdpImB
A1i8R+NABmT14ZWFecAjvdMakstgQlynXMXWaU2zLZAEIayOnAcBARMhEGdhjVBigt/0/ltVh/Mu
mK1nX7oDOG1DW6RARVdl4ZtrrmrgGCxTlY0AIpN7F2I3CvtGI0nEMwheHQXhSSZ65H0hu3KRG/lw
NydfUUDzfaxOHAFF5475Ogz1q9Uk4OsN9NkkAUH0SyOyhZLi6+SPb5PckOydo6ue7vOh6leW7tPi
JJTP8mEEkxgrizTbg3T5Auxk3HtRzy4TYbnLo62gzYvpuXAJYJ2znZbJYNtk0W7k8LsEGQjlpdII
PhXAAHQzWOdu2e4j6UD469Qh7Nga3JLW5ARwAZNHOSUEPj43+aCO0bx41Qwoe7TkdgJTjwoJRkzL
iBlfZ8klvExn5BsFLN8FirtrnbMXzZiAtwx722VasGiMKQKroVjn+FDgbJMcmei9uW8Z1Vc7f5Cn
qocw60m5debsM9pXsaygpGe2q8i6xQeRWNrSFw0dhqj2VgWbStjKe5nSU3ZaLAxOIomOCpB6kEUI
2M++hEa8TrRZHFPUOKzT55hocJje9XPjE3Qrkb5oyQbd+7TVWv0+Tpj1dkM9r62Se6KFH7d1bOei
obLzRZ0uitLcqPLlUMpg5cChSAz97MKs4M550b1MHuqqQtOSRpivsfLeHlIKibQlOtE1LxURV2in
6pUA87WwB8H8PyoJhSajKa/Hcp/Pvn4o1YMVma85W/pK97zT1EPlECmL+pxmj1FFoqAX+a+QOfN1
xdh6CoW1xXU4sdbZtbeIc3HVB3QEUSC/6N6QrMGmrzQvEtmi0nPydrziDXJtf+hvpLFUs6gy8/yi
0yLbyDZZhgnykJjEyNpDPOOW9SbwvwUgd9fC4FQa+waH1NHz0N3R89O0r6z5ZORp9X3YDWJz87s6
GhBvZ/SjZeoo/oufyUVTk7oAuJXLVC57E7lHItrHIiZPgDTiPU16XTEidbV+JyOBnjdwpFmguQAH
erlZaMcbti0fmC4FsWutRouqOrUuTiLClea4hE0ocKEeBeG+4DnB2+iHvCNMD55T325pi97HOg4J
i2zRm6NTL4qrBcJxyfp/Qsw4HVzLHKAwJzTFIvCxU3Q/WeV4wGxKIKjsmLcmmbkr62rZRZAg4ZXW
GxzJlwIkxN6Kn2T0HDa4IZkLlsvbj+P4JHKlcbR3/RzFxhAwgqvxHE0BPUCSr2/GcdJuY6QXENRz
ON8brauuhC0A/pBU0pt+Im/aT8U+B6PLumfTccByF0JgWhDVm66NBN610JDf5E60r+muIS9JVk5t
BNDYEft08UDkWkwmWhT01Q+w5s0wnwevdkvbY6ZYbu08XHGT6JZ3gTfR7Eb0sxZdQgDkiwFXGFTL
jPwNlPELTt/dLjH69Tx00aZrHOTBrX5oUU+smJ8MxGqFM4AY3YFNlL/m2Je2M1bhG33TpY7qci6p
sHith6c88b6PMetFpJcEDRvatjSzA6CgT1MIOaFOr3Gtmcubib5vLWKKEufNj4GYzgKRD9BDi5ch
qFcq3cEuuZ2MMHuewcHzg8Poz/0X6sBo45vJXVk48SZFsZyZw/chDZRo5xCE6biUevTRTdnR6DHu
Vvq1IlRoH3aWPNjqEGHjPo2cVtABqRrY87jc+DbuEg57DSjiKuw+XGM5bBZ6BVKxmNJHrRb1VuSw
djwdqJRi2QZZ2S4p+qplVbRyn/uXRpJkcoszGcP3DI4TcKk535h18WxZhL3ADDPgIWHujxVNUAux
FyGGaLcWBzd7jKyNm1VfqCj8hchZbPBHdx3O57rSQYXks8cQAUI8i+3GsVaRYuvEcf00jFG2LXt3
OGretJQz7AHZ78id0A5t3L1RPTxnQKe5rdqj8Kel3ycItdONPka4aR2yNVO/qld9BJK/B9Yd17B4
W9ET5uH2MNWgdB00aH57F8SH5kwMg2NUsiYUHHvMH83aLJb+5AMLUQb3mxXcsct0O2XEvwdhCY5g
eHXJZtijQrCWuY7LOezxOU0dS4dDVoRBWh7m3Ym720vg3+Ma2QV0GTGBYYZt/HCV9zkpV7Rpmd3E
B/mQE2+zHOHyo3AIr6UMHRy0XXSEiurgcFQlX0LqnMPA34/c59C1jGWEoXB54w6I+ugU8JfJXSiy
mOfuUTx2vUz2YcCZuWz95zpmuBkqCOTtMpcRsE8WnnTtO19IO3uN0qpcDrieEhPDimX1a6uZj1ko
KISEsYgr9GTJPMMa1ympXQGDvBrvarLu95H9mhN8D1EuH1a195GTynO4Peh6pCR3wnoc85lrVJ1d
7bD8+ZBV/fNQthMKffHzU7VDhKQVDdX69hA4xJkVGSxxpEK3In09W8bjjZB7wwNbKTGEGvxlZJ30
0uMYs6umQFGz6FY3pHTsoObL5oi4hdQpmdanSydHWhcBbV9mWk3AzueYxegQzLqN8zoXPz4CS7kM
05rVmn0IeYlgThkWRKAVmkphm0AmY3jtd20NzHdsOFba9YNPqPFWd2p3N9fOyq0xzw/qa7893D6X
JYyCQ22q1r76KzVu2wPhtpfCQEM6SQYwVvxo2rnkGQP5btOVWd4470mZsoGWjn+utTDcRo7Ozuy7
wapDZUpbFoSt3aDCxjP/MhqwVZkwoB4uo3RJCPD3alcF1peqp1eQp16E2qOJuJg975GjGBgGhVq9
PQRqlzQiqt2k7ubD7UFPhnlX9ObKap2cZQMow4RbAjo5D9r8WFuaA8qWbe23T5sdJTr3kMyFftDV
w9xX16KzCTz2yK+Qsf0WtGm4MQITjbrLRZXMLL6YlKiWMWzMczoeC2fIiVIsEsTEU1ZzVM82fjHs
Q00jx93fsAbo7C4R8TdRbj/cHvBzf9X78kl0brskcONTTS+WjTPArIrDPE3iY9kIbBlmV22b1jxM
FKXbNsm2LprsE2MeXM9GWJBJYdiQ4912kSXPqbTCL1Nx0RIiXToiqooyXEWuEb/ZQ68v2ky0R7IT
HyMik58qAnt9LIlVRP4vYyLxEPhk/+VR9q3DPxf4SvpY9RPw07nE8QuS2EnTctlRRVz7yDoKN0Sb
a3MwoBMOEs58nfV8j7eVbLyWbCfIkmWVWJ/bKjHRsZKGOFnw+xEw8GKF6XJM2nHZe/q0F7b4DgTl
Gum5vxOo1jeT5W6jkeNZEJUTWXPxfi6KtyDPjfeiLg80BT5LhMuXJnPClUgKyBa4B5D8kFvlhtO5
iutvuu/Nq1gNkkpMKfQKE0Qppb8XOG5PTJXKjZ/LiaSX0b+Lq6+4vK1jdT8BYrhwAjFhLOfjBiDz
yo5YEUs549c2OfmGlZGTJdCTph1ST0inwEYyuv2W0+2qqYt6lwZNczcSuHUX2slFjGieovTVtKcF
MRLOOpmsK7aoN+9zFhr+mV0xXDWdMK4Rqal555t7Ip44OEcFYSbwNTaz5outK1v/LipT4oFV/HxD
1qwf5u52iCamTsIg1iNFC2d9NFEx7x2Bnn2mHOEAgrw2a4NrCfIDoDIFRuLa06nG7rK2OmdYRd74
NdPiltQDUO6lZy+j/zC8ez+E4+Oxmd424RtQXsapIja3G/wCxhK2AgnTavlHCzCDa2AiXGrJ9fYp
aiF5eKgzv6evxcONlJSMFugoc9ZXN87KjTN+Q7FoJGf4reDmY0ZsyTldlvA7lwoSBMYk/ESqhAZA
xB93oRURgQp65safkWbzwKl+/PEp89Z0rUznUzcx0bzxtn+DbhOluik7GEKx2nHqCKdHKfe3r99Y
Oz8wO0VErYAfm8xfs6W4/oVXb4JClDAjlroOeqV3FGQExLE83IqeoOWXvn2UAUffpIXxfDvplBxr
3DwyttNkFESa1TvHML4ZtQeiIc5RSjv+TnMq/2iGDEtL8AihT1slMEzaLVjmd1XImzdMmUOV6/c7
fj2aIiRrEr6JgCFi/dAekKYR9x50xmqmX7CwJ+f7ICfjKG3v6HmJQftvBjQ29uusvEQhc00DiRjf
ncSRIL06M1TY2aV7HJtAP9D0p2AZ6/uk5rmG2iYApRYPoRkGZCY47VKokByu1mqVyZIlsoSMuNbS
eN0QnnSPqh1h9LAtrfpIohDZnDTZaR+BTa3UUhM+9Jb7kAwEWmOuIoPDNPdu4l7SMPmgqZWC3zmk
07SpIr1ZZ3OMQq8aPqVJzqy0xtfkKSeBylZpeAsWDcoeNPiFufZaQzKqRn9vfe9lQXpdnJKsFTJm
M4N7coi3qZ/S6WkhxzY+2R00F1keh81Us0W77YTic0tTw0JCpSdQ4pNhbZHhvbD7aTwgTmYt9wj2
hPRDRTTXRI63xL51FmYvSyzs0btLcTCu+tn9SkjNvvOzuxw9KSMNfn1//ixG95CQomJO6T0odXp0
jgHYvAUNp8PBpMm74pkpblKHf92rNWxGzCONdOv289NkQBGheAV0EtO9bi1morVV3ZlpTmtTS4x7
AlVWualxgXrxncWLA6qYpdwxR/QYVFqpX58ceqWZlnyfdHq6o1/fTcwDllaTv5JIJgjWCEjFyrLV
3M1no9UAjnnWou60Jxr9T+ua2CetMl6GlravKmOL8U3ndL1ITB2tzRy/hFRFl7bi125xNS3sLqfh
zJkhzsInDgKJhXstH+mKR0/tXGmAbtjx4Jgviyq/OmZ4cqmJh7aLTpN6o2tp13duQphwSKqXY767
tTdv3O658DPsWbn7idHPs7BbMgh62966XXZCrQ0bzglSCr8KWIeHs2gkkwg7B4HqgbtvI8PcFYFB
vCK7WaGlwbLXN14zfe6h2O41Q149ksYMR5ImxJrFrtbc1eTmTrIfd6k1dTTzjWrTG9Ey0pJgB7jz
YpoMBGI4oEDrx/VsOCeHVlzb6oxN8qo55C2h33kWPKYBvkCtV4RlAPdMTfRgHFbSwaIuSaN1UDWv
NRSHS92AWRcy6iHwxl+Z1nfN775ZZnQmraQiv6zMKIy/kO8b9WGwlzCe6RoSm0J5sKBxQgNLwGCF
v0m85Hhn5MTgGaB5XMJQFhTSNS+WzqISHDyteRWN/TG9A3yiVREWJ03q4i4Po89F8s5JNaJ5p1zu
KVd3lzGQNzmyVQ8ytqDqwmVa29pmytvq2tpcIO78VAvd47yElAdhzrGPX8u+404bnWA5Oy+JMY60
B6xN10qMSGnYrPrMOVSps9KrUm6GkZaAHeFXD3XLWEFlSKAdeSInBMF8YbY+rJLU+mR35tfYYgZd
YwhFDkFEYU6r3OhxrMZGdGx6RaqeCJhM6SYW0rgS1VSTMk/Me72oevsaxH6zC9yBlJAUH0VvL328
5itnoPjJfW+Dgj9ioSjeQmNaEJDj0JECEWcxOVka9cWlMTJS9bSdNW6IpS7RwnxKbcZDcbWbC9xf
nqtdCNzqniLbhCDkfwE5TLC5EfnbjiW9/b/sncly40q2ZX+lfgBpgKOfEuwpiqL60AQmKSLQA+7o
ga9/C7yZGVnXsqys5jUIGSVKZEgk3I+fs/fasXMvyAeMUlD90xCZ4ODK5YCWMjMq2Y1iKqg0Isig
8bDWujm1RzPFxyZnprARmXboBvrG/pQaG8dEEKFVWPkGw48WiBwJ0In21WjNzg5BIMNg2qaJlBt3
NCz4yWTWuf2O+uObi30d10RmW+Xo0FYQR5ZNLXAFNv5Tb3ClqfRFcT5bObWsdhUJkysIUa9o2ZId
Z+bD7Mm7qLRRC45LAy+r1gjB7jJ/bndDvqWmQbjtbWrSRQPdjBse5oyJGXudkT0paf4WNZYdRia8
d4YfgwsMOoz97lCo/Bw/ZyCuuwGbIHahUjn8GXweoieo4BwCt2i0/EPPyNTRkhakEEuJMsUlpTl4
SCsN7xsqM9SRhMATTZrn7WWMY7CM/VxA5a3cLUJXACcraQltzVVf17ETtG5pbsbSZDKoqi2ho99t
CK0lniEkRul86JcLqqFHFGq1XPn1CpnJkqxOinLGPtGAJ2Niw+JiC+LDmpEz6NRhH810d+M53noo
w27DsZx3YYlTyv2gu/mtqrLGOixXI5lfhq8/4wVmHIS/z1yKxMj8Tqb2lE2VfmCtActcHBydGRE+
ro33090B7URwUrruSkuXllFPjx0UYAxIIhfpJxM2BRAMXAfde3ttaelTXWXOCujOYw9jYqWPDOxK
LmmStKdyk0u4dLDpiBhrxmfLrY5FUadbT43jGjvqoxtLHehYS/BXGrOoul61tcEZt14wMzc6RoCi
c5csFdA0RMpQrqux2FP9vqucmKlcELSleoMoDIt0s/LT+kbsbt4L2f/Quppcb4AiB5tUqHlwnQVC
4gBFbaqNPWLM7TCJsca4gdJdXFpjf2ojpgsja8bOWPRA8dxtvML/qmhRuTOj4HSo6fZ498xycZ8t
rcOqt6rc27W9Fe9CuqbHPx/cJcomXQJs/va1P59qs9EiV1uCjVSJfyBZuJflLX/mdjO55c/QRSBr
bAglNoMigi23BCSZCzTuP76/DgXz7yJ/kbcfv33Pf9z86+GWh6+WZoIjuDyM5SE8s7sYszEzxePO
24fbz/759K//xJ/n+4+H/tu3//V8E5qlTWTMLNVhOqCt5VmGhRUZLc8w2CnKhttTG05sAJhB/Yfz
4UWfYZS6ZLVsraj9pik27Tu0TDvwBdW+pLreyNT5dqZs3/dviSKSaEn+jCdATq5bH3NV/kjnYfqI
8yUD0nXvPNHZe02QyMphibHLsPCl/36zVID1lMcBpyV5jpAlvvEWQXR78dC5UwUsN1EdEFF0uxkL
XzHmWb7a6Ji0iZjMw9464Mv8+/23x3NvCVu3u/Ll2W63bh/IEv3XI/31RWumtlywq5I9+M/3/flv
/fVYfz7/b9/z375maa13cJudWhro9hLnNdBqXLnWZEJR5lOiBPh1/n3v7dbta7d7b5/ePtwe4M+n
/+1n/9tDFUikqdt4LeplOMKgjb7SEnh0yz66ff5fv2jKmjPHn/ur5YeSPz90+/x2t6M4/XTeASfJ
gJKUtzTzam6GlUtE4O3m7a7bBzuB46O0w58f/9tT3D41iVv+y4Dy/1Vo/zcVmiMWuef/mf7y9qtp
/9crYRVJmXz+b0q0v37yX/gX9x8YM0wDwApRFYz/0ZT9U4nmCURqpoUIjDn4P8kw/wLA6P9wTB1d
kwcZxvScBc3yLyWa+w88kPQTXfrnlvCRtv2/KNEwKf5dI096i0GKPQ5Gw/LNv9tbo8liH0IOfKD5
y0Ynql9Fj4VbDMmlcdsaGZaZsy1WOgfw7rPtvOIwaUSxGt0908DYcg5D19OGQ6CxhKmUREKgqS40
ZNrRVjruZ5JyEB114uGJAqSCwt+TKcn0NyX7dCCJMXEwMs8OkqXjIhUhUMrXGP/V2SYc5rfhE6+S
3MydcqnD914n0SJFcj/ovQjYy8n5dHzk7uZ6VorQU0hOlsXBp5+wRZA68gkbrLizvGGbOmxbBkrm
Psrnu2GeOP4jd4hixUR91ojcVXRgvFWc4QLJhXGg4op3ZcjBoDLU2kKJujHEUxcXCd3Irt/SYTrn
OsyB0ak0QIWOtVENBUjTYmIxJpDYspU+YW1+DfUkLnaWxxyI8bG+yZOsWwHpfso629tyedf9CPSg
VEkgus8aHQfszHa6pL7OpS/caC1J6ORMvnEmea6HkQS+xNWY3mXsi9pIwE3eqnWkiA1XXYLfoEvJ
6JRgzplqx/MEtaBnYuctQLq8Oox2W6yF3ZxhGa/Y1KR4lm0/3DEneDaEgeO8eXXi4coBOOgHZ6sc
uGNIbZisr6vkbRaINPyJdHbtBKby4iB26zv/RXflp4XCuJdTh7yh3rbZVK+XtXy51+SQhTPAxTHe
fMD9qQK7jOACFlhCdMO6b5N6WBHhhiQvr04mzSNqZVTVUPX2WetQn1N8TFCyo8rOT57en0WvvydV
k93R8fPWGPkIJjUdQGg6SB6hhbhf8UP5mWXs6JpLMlERZoeGg+yNWWbVxxkiQtGD/oSC09qMF3Xl
2hzdcvU+m0HdlqeWzZo3XFRxsF4ytY15CGjyB9Ukoh0u7CTwxu+2iJ51QdCKwcicrC8YMgglEFOY
j9IQd1loX9FVXpA/UDgNH1aUu5vaSN+VjOsLYT0oZOZhr0FHQEKO5GU5UQAga3CC+dukNhyUKll8
19hA/vMk3g6lsct0DulRqdBySnoOg78zp25aq8yJN9GCHuKAjP+yeyPrBZoJ8OZNB86ElYDLjH6f
DvZpRYvqLqy1ay9sxZykvsTmcA4RWFHoD+sKde2qKnBpFq4HliR+ypB9MQn0Udc0BvND9761CnV2
8Y72bTu8xM+WkI9J/ejRk9lVVklCuiSWvi3wd1Xip+2p+zCcGBuQYmQA9tt1OaHPLooW7B/1sKm8
Nn4faNHnTrv3EQ4BS4CY14KMj3sAftk78xllIxLqiNPtXZFs0Pveu3VKnR+hvJneSmP8NWk9fXVs
G8oZD3jCBbpEAk5tb9rOmVExWe8fpgnQbVfZwNs8gbig09ZgJ/Ci+Yr0g+haM7T29fDa9JdQNDBD
ECvwxkPUUdksAI4ZCCkAwFuuCvrZHkGGELHuk1O0ihN9rzef/jQj72o+x7Gjcaa76ynSP4EZ8QJF
MxRjgVwyBNHM3Dyo0ybaax6Z5STLfHfEoq6LguZOXs8HhYfyjgwfulRm+DgqP3yJi5xG8xO4jWrT
clafuthaV2YcMV53Fmdt/EtS1hr+YF6SoaFtZroXUOD9cYyHV8J3imNsvTLHVABJKdEH75BksXft
sYhlEsLiuJwVPb+OaL5XcpPHsb0ZJPBJz/7lpL+Z12LI4JRZQA1Z25n4BaxgNRQI+SaHgBfN1p/d
gkSmofmOEnOA91XR5cb0SdprtUUxYMDD+vJKNMDF5GEuMFmwWjMwUw9PkWRlUtW8Gyvwl11uRVdn
h/q/PrdkAAcykby6yPEgfU5rpyWMq9dI+AWHdZe5tJwy8zTKzj7FfhLUsfVSSJqbJofndZMepjkH
lcTcwasWxr9GgEyEqqtIEFHivuRv7HZnVUREpu8bT12GftiNUnowxErAOOySIHLFtfAxjS0BDdgu
BjCuxAcZ9sZGhwOQB+2aGDfRAPPIzpgvqozAMcdw1jRTn2gJTEHuR+luzvwPx3f7ffEbj8x7irEm
cHN1bcAaHIz9OIdQDbLpkuv3Vu44rHAsLy3qLzoreMNb01snOmo6Pap3poP9I/RVvKbtSAcg1HE1
+5vUNnnvJK/sBYqsLJ2+qhYZ931sHvqabW0oFCrcxnuoCC8umBI7llu+jygvT07MWX12k0PXlrS9
67a6QyR1bvak4GgXC8FHGjv9vWt17JC9fgJ195Q0mnmko589aJ3OBzKmD+DVgBM2oGXcDQLPp9lV
L7blP2chb5QoYxJTeqvRG97wD2JZH9V2kN10qLDY0cg1d0WkzQh5/INi+r3vmwPrKpgVrTkms7p4
AGOumXeSA90O5db3/gAVvqI7s0L0AUZ29rdT719nU5uuYafqozXNPzuEhtCElbflUvuQ9fCI/lQ7
NBHvf7A/QSF5Y1JzDHt0wm0wTyZHDibrXbvh/XthFk+WN0laHWyKdTVg9LTkrwqBBzzd6pdCYxk4
avLWBtLkmohGjqswkaoBg2o2lce+iX8UTMfqzsu2vYUcjQIkyWmrdbAAiFmdVn5XeYFe6Idwau+a
ukD3yXaU0Ptf91Cr2RT6s9u/J0RPhvPorWm7rxzSpe2xKC567W3g00QfysXLlhhattd7cuyrOX7p
CfDlZI7UIMRPO/ts8GmARHV8c+pMboQq8MS4b+g04N6MgXOsBj3cm9KIN6otxR6xUrclYrzZVwYC
9DH5tLV5eCeX7rtaWhG1l+1MYZ4cNTRcQPzFdA1BvCn8l77EpZh4zp1wLLFlkGWsHddnGwOVXOTU
XQ58r5TZ4SoHOOiqiHg4RQ9K0/rHYmpf866f15WKmVISfMI8gg6w395BKwPq7vYvDJcjUDSsXM2g
ZecqZZznurM8V6PF+GrlCfmlh4qEMsQg9qKpHZMxPc5TeyiSGD2DRA8o7U8JOGlj1PM10eQiBWcs
Fr1P0mdFVB9OrT1naQvfL6bZbZG4sQpHrdlPbnxurIw2TD5f4TiTGmem9jX0jN8FEyA6+f2K8sE7
1JRPAYPU9MAcZJN76biuwrdseaPWIsVe3pYHqpX8zoMcZhO+ukuGsIYSxiSobQa58SK7CpKsn7Zq
Gnl/1WfkJfmWGUya4dwah1zSggSiL740VBhBLyQdaqF/NZH4sESFPkBLLjm76MkofBK1Zix22qXU
WaLLYZbo68vHUClYrE0FcCF9TOd7VcXX0MqKTesklJS5hard9xJE6MwEJU4mdyAYsbGuU1kLtG3k
kind3NaN/liNfYmZnaCwmBLd99jHgHbTJ1wW99RSu3k5NXSPtr5gDqr66pr2nVe05zCb0bH1Y7fP
NYftJSQl29JIlwOTaq7Hsdf2rEgIzJq5/lFY6o2Sl9qu6bvA7CsEj7J5gJIBu9LQiCip4oO0TPWc
ta23Kvu0ww+JG6AxNY+rm7+3iy9Z8jMROtYdUoKX0TV6ynLE0Ik3htuZyc6p15ZGPUOAbDQjNEHj
sA7JSjjm2m/WmEVRB4fW7g/uImYxu9eaATLNSYpUS9xDAsNSwO9M2mElVgYGvak3ERb7hEo0dh1i
GYxWroGMB8eDt20mRlEtcX8XAiRnCutOfSg52qvSlN0eGRj7GnqvjVMoi2no8Gol7m52y/Pkpil6
gGJ4D2X63QOvC9NsvDRx/4sIJJOENAQFqGweIIhZd3bHipKkSzIFQniQisjTuYv3XxVaDbl6yVdj
9ifi5yGZcwGsicf5ivM7rbB5Kq1KtmBD3iZ7+iVU9tikOg1djd5kN4q7Bt4vvkdVnkuD9nzVNBZj
KUIeGmaRrh5/RYQrQSlTHzAIDp4zse89oI88Np385BR1dfrpdcA5pGvlvBbiVOQKzNnQ7qISFxC+
gEeUyLT7rWgFjz3WU3juUQ5h/pEZ86M9Rp+eF/EXrjc1g4JcMHiso89Q6w5+bQS2ZWwjjjek+ZxF
lotVaAA/6Wk85t6RRvQBZHKyEji3bSumLezsmUBD/nsZ53kzc3rrR/lDIos1HP/FcsdkBR9w9J/D
yf+m+vzh9qwhRFswQ/whjDM4wTUUQ6QJw97Tc84G5QMW59fCDR/mSJzKWL4mYH0lXf7Zax4sf5lx
5e6jnc5rsOANR6WSBneaqdWYkrjAeTPqj8tDpXlxleA0e8c8GkU2rYsQNZJAMW478Z0c6gfMQu9l
XRFkMAR2T7hLyAqthQjvqpNeRveV3YCxBLiFbcgf+WvydqSBPkbiWunGq6lqXGEkdUeZ/QV6IKzA
1xA5iGA/e/Yt85zK+jK52oMIQco7PwgtZERe3TGNZNasrWVtYdSVyd17nZTp1jD1Z0DM+y5lVUap
XjFFmFPrMtbWh6rks96Ic6TCe5A3QmNOIYnJHrMP27ep95T91RXoRFQlAjiu3sqwuu9ROeDXsl0W
xoE08nVG9z0gL9KDVaco7Zy0vHdFhxUnBmo4XvNwpCMARksX7oPtOWtT9nBqRKAKmgbLS4PNJ7D9
YlvUe5/5GUqZlSbUU1pF2drA9O6OLg4XHHpSK45jJY6tD2HGlGT2iDeP8U6QsrYP7EjL31wbPGy2
1s6P4udQwrmUUDYZKAv0jD29/lsU7OQ/IOF9jRYBaNNvfNxGLEEBbZAXyopXuhcE17ScnrU4fMic
fksMaYlg3LKfHiXyANC2aG6xUOMtK7KHbNSSgzlQT9FxOUPUwM+KNFSv5ubAGADJLIkAw8w5qirE
yuNlynXnEPX+KnUayUGZ+azp9Tv2foRbZntOIv0yIs9mYkffoZG49wftKUH/rsVJTTCq9QCRuF6m
8nJV5e24yabwVEbjAi1i3fWLDaSoX5XDfyBEIgtfaTuPbn5plPsGTBegOqeIGIrBauwgw8ypz+BY
m+/zFBmWRhZBJzm+6vEnCplrQl4sill4h4Z3Z0ZyR+eKMi4y7+047bbuveMBPaUsSGPBYT4+Uzt+
ub35hSWjqSnj0oHdwmkRR/DuuZ8mE8MzR7TVmCf7WVZfjD09DEQSE9YiADLQSsV+8yAjpjStVr05
TnoaXemRO6p/1dB4n/XkoryQhnhYVkHY2s9W5J3Z+h56M9VWju4icdKenV67dObwKhpaMFVDt0qX
/lZLxMW1c/bFav4wMqVWphlb29abuNoIvChi/Ca6CmTBuHMA+JDgAbhP4F1my0DFk/GmRj6Crjbf
9iHTxoo58SbnfUekUreLpfiAVE8RLb+tnmCzsXZImM/tg8mULhUmqL+s+qzCRTmDh292GWiK6l7H
0feMEv8Q+ukGyVB7yul4rm0dLc68Q/CLrwBR1MptMAs4i8LFlKfSCP3diJSHttrws0gRcOSuVjCm
qveNZNkwaHVuimy4M4ceB5orTsLmyFGNT2ncrym3QuyP7YfhkRvcUtgMeb0eLG062FCLg8huT1NM
g63twvfIYl5ba0kwZPoWESwJrrVp7I16uMcPiGvMpjmZzGgIlPO76LlAQeZwkrT7d4fxJWL5pzzH
WxXVNXCHKmUV9zmVDLlrnoBBOlshtWuXI1Diu7NNLDj4Fba7G80224tF8+dAnGFPdVe5J2gI9A2n
BIozP2WzZbqbH7Bo7GGCHes4R49VuBvLCjX6KLQ3CmPqH8fuZ2UO43qAWsTOPdCtMkFzWB5SdR2Z
DNzaSnTUBcV410oalTmJLENaP7hjtTNoxa6GsR83CoOrob7tkFZg6qQ/Z4CoQcaBLqAS/XZD+xem
zZLpI9jLznPTUy/1p9pv9roGsh+F+kOrR1cz0e5DD1dcCLUaUwZDW0451IJQSgxPJ3AySh9kbn0n
jZ+uvbS/S6roPBvhNhP1comaxbrGX4D5qtIQ8GqHUjyHc4kXwOWBc8iF08Lwpn1JRMo1r8znTqto
DkzaR6mBQylc/dj2rslpDK1OpGvn0KQy0eQ2QdgbOAl1G6qPHdp5PXB3ddi+Vk1EPzZyNtJPC+bO
BFIJ0h7Lgs4oGTtHhtExKuCfmi5eAP1z1E1RZ4LYmXc0VPdhXyCL4NyhQYdaufXIBJBRv4xSBk8G
atjSpfgdOy+Iez+YxUGFdzkRtW2tvgExiE3IW3k5Ml0xs4iju3xYDHHkj+T2ljDbB0Q0xj5J4a5l
KbVFhap/iJt/3qqjet4MIFZZNzTtyIXCiZCzzprwFud4+4Bk1VlsJs5REJ+CXW+5p0XMGgiTSx1h
xRLluEizaFgdbqr5qDPuacjY4HEZ5cmSXGlaM1CQFxf4LZvOjKIYg8+SfjiV5JitzMhPsHLXHDZS
Y29NC3Y16Qhamfv9UMCVMktiom4awtutoaWowZOQSzYw4kAOXXUtDJWkmyarT+FtjHl79pvYUlrY
o8g4gd7kcWK/Pe+f2EBa4v9MsPzzNapQwNFSYB3gRewL5oDDorUe6tkLREzfhza0OP7lkXEEf++S
YyuTlTdzMa6PNlFuQOf9KbjddG/xUWrJOvSW1KmkZf8phX2nbr72xrJPPTHRpK1b8tiCKiN8t0cm
lyCUuUWE3j50XDWbQeiff74Ev+1IlSt3SnS01P7cISfU/n8+TafCWGMT4pL69x3ETpnYaijmYEUc
6AA2O46S+PT//cGvTUbpt89JVNmoWpBy7HMVEHDUrgrRaQjmtGPZ4HltI5GtCZp5cvOwOFc4mYmg
YjcdaGCrIgQGVOoHDykMDP15Y3SGsdZ7ZLZ1W8PuLbx1nB0qor66okOfiQJxlfqaxsKTaTt2giue
dNTsU6c/5mF9DyGnDFL2Uuz5gJKocxLUaxHBNjNNXkdk4SbunV+z0HBfIxfnTGDfgTzfgZzCokZX
ShufRIRts6C6pQvprCLLex64DNeGRldxSoqXCQ31zpqA5POmPKUWuhDBxjLadCCyKX02wlzCyGUS
bbjxIkg5TtES480Aj3PmIKDddA9W7jdYmoHbkmu2lSVR8B5s2QrO6b6lNRRINzrOpu8ELHNVMPed
oA2jj1if9X1JAuqxCvsfSite9LEhNoh+EPmN3VBcOScCCbCle8jDjuNSTRaa7pjMg3Za2vGhoogT
0RdnX4LXNSPZOiHRNDhiu9Ia1nUpfypRXRr9PrLEfoFu1tgpc5e+Z2G/Zkbbr7La/AV496nmUJ0r
ecrzKT+YxK73mhWC00/PpileMuVPK5sMqcw74LjA7R2TKBX14zOuSpSYz70gHhgk/QWz/qNfy8Pg
p/d6Mq2lql5pxnPeJ+ueo2T5MkGXYwQ+B33Xf8SF/7A8rfTwmrZFs3IdpDBxkhJ1kxAf2EsGcdN7
qPRNEYK30vTiybbcN0tjgtPTlCVo4b3sWFmruf451OY7iumdndIYQRG/MjvR/IgnetiVeKrbu6pL
wL9FhouSpnlbfrvAot1wzhxn3iGx+nT76MHXKM4rol9p7R6xl/Jnuk8jMscZn0E9f5ZIUDBM0k2S
ebkjuv5FteOO6HFOiUn3E9AC5RXnXDrg7JXiIHVLOxESKNIx3NigiFnPvINQCXQjMKgxgxpHFWjN
kuJXZlk5ExNEcyTXpwmgQeKw2C2xbU5hPa9MBJVS+N9ORGRCI+lBGR3o5Gxq2os2OViQBoTGVYvv
TotrOg47u6NN75E0FZiZ1+9VnDgPJV3Myp5xeDHLyCuYSkXdYoyfl6AKJnvLn45BkfmpsmnTm9rH
fVFxShUhQwi3s981Z1gDL3gyOhLinMoimwIeQw90OxT0vENjsQWpcw3LF1EvOFjSRLZ1jDUDm/3Z
mLy3vtY/WSvNdVmZP4D0eJxl+Z1V3S+M0u+sxkiu4fwWdbRrhxwhdlg/O1ZGAwHfdmGYF/jQcjsM
qt7Sr0GkmNp3Bs26vQMA/Uim4tdUesxCmitBxr/djEYobpPVVGCriOwlC8if8yBjEKHzKq7NMUIu
Y37MEvNp5Xu4Nvy72VePYWf+HIqeoLeQnmsFUFC2Zb6yuLHclSSuWmVZ81OQTof0/9UhNCMIk57L
sXqtXePiT/1APEY/bGpL2+XqlUOWH5jM7oMot5zAGur04IdR0GQcKQtstEzULd6kNH999LfrGX22
CwbaTLOURJCe0jlJ1uqH3qFcswGV8z7hJfFqHCXVm65B3E8KVMfQUuL5DWXdQVjDpTUiFGsOzww3
M8iSjoQP29gTy/icxrbaek69lKkM7zzN2pEPQW2MW4G/61K7c9ry4VI0zqJrh03n7elmv2uxGW1D
j838lLnGXV07H4oSrLFR+w0+/lrpPSrf+fIw1mm8bUqz+yWq+SrVgysqkAq0Acdw4VhwR2pnDIJV
+L684Wtg+l3ibzQrOpiWdhwb/Eiokq9Z5q61Kf2ENLP3nWrLf21ed84CRxj0hymkE0OxQCb6NL7E
1aKSzrTHIsvvZP+lRSjovL49zLZ+mFRqwb+IFms8w0Pb25gNxBM8xfClvHy1BKeFprbPnOmePtXV
cZ0HM2+vZafhuXTWVW5ebs87kfpNfmcWc9pD8ujiCmj0aiUWDfxMyW2hnV8lDkARCiQqomzadlZO
PBV0+iKP8NWV0yJH3lWeiNl5ljOiTZPNFmoDLK5xuZZ63UX7X5dnvwwfHSwF5jTUu8L6BAYhV45t
f0vWLcDyx6ZWL6lKd00dn+xSuzf9HqEQq+LoP5CeQ7OfRlHUxqxglvnZ4B/XJvej9bzfXv6lV8ji
mZ09l2gfAJzCn3GNVVYxda/1PYsruMCaDuuoQ46tP2jjclj0QO15sH1YaLVSfaZR8YiY4lL7+FWl
Ne/bPszXfeHOG2qQu1gnDMW3nm3depMVfzOyQVGwd4cEIj1Bb+4HkA/wEXTeJVIKyRhmpdE+pSbf
MH0lCNvZMA781Dtaxl0uoaaNxz551O32W4+ocUQWtEOzy7lO2Gh3OXg8nc3AiBnZWNNBVrSJDdLC
sFJgQ1IG0/Za4xg/MRPDaLWr9ZkWc0XaSZJsoP6BwNOX6VV4IhV9XaJO6NyJzDp7Effb8Brlj7Tr
35qsJdosSS54BeSqTZPr0JY/PY8OElrody8Hsdg2X2jwPwr8tRDDVNAlL8rpf1guqty+HK/UGuWW
8yP+S5Vg2xmyz7g1tz7TCaJAGDSU9ZfN6wkiXnAxuKuRaHovN7K9Nz1FqdZeoe7cyXEtdHAEzPrM
Sx6SHsNOU645t82BzaVUmevE5RXFmoZjdkh4J9gowotEvtPQXyNM0hl4oTzVjIx4ChQBmILBFoGZ
cVp1hvw3sXmCQ7STlKAJFPaDiH40mrPVJ3UCgMrwwmOnREJyovP6YBO9unLjQzpan9gzsV9hCZiM
T5pmeYB3Zqf5aBqwFH8v13dYRSpoWiegxQZISbRzMFrOs6W7hz7uWX0cpnCDOd3ZRKwR8+sUKwT0
E0spjkK3tS9Nl3EAFdp3RTRCYGuvJaum3pBW5BTULWjz35AG7C3ImhvdMWDb0DK+lftu+1M49Kfa
iFx3X4P4jgW/7EMKFcWSiXITy+W3ZvG/aDTjqyEZY9YGMj6hHuFddBDyBKK2fWQdxiHj5/baURnJ
SybKbhtVGW4U7wHaQXLqmJSYxTI2Q/48g5QpqvDZT5x3PWYuQEznmRDc11bvT04DpsYAxxF26LTT
Uv6aUMiuMEhcy5RUUZxkq6bIThXHIboKjEJa8iRcM0XV5H6aTTJjl7fX7pgaNJJSHIjjviyMjcWE
PzAwgmBV88SK6QHYUs1+U3MyHFRT0KUzmE+6yZsS86WjiNyFHug/6EFXSiA0CpP7jvBmX8+1H1Bu
1UGoT/xGJjPubtoYeqmIZ76faK72nRpZMpyPkXbFZsZysKiXrW0JHkqpSEEVqsLVkG6dKrpUcfMu
ZiT4wwhzSEOY1PhkinhutDNMAnWYnhz9CCMs05vAZeLKMOgkG04VVWPfGyH6DNMbX3grLMGFD8Ie
hgOyn6vmpi84G4CmaGy1SclGpsIWK+FQYQeZ1JpiDX1kyW/OEnUo0Q6FE32fpsm5VLhWwCFkFHmY
g1Ai+N12SPGfyQgLKxYQgpyPOlJ5LgfGpUZrDfQJnAd/QhhS2ck5p2+1Y+asE0eWPdrS/JJRlt7p
NhFX9zWH7CtKzdMYR+aBkVmrz7wkbUFlw4ZVpGAe7cibD5aEVClxNc0yRStFN092BXVkrK9qf8St
x0BKlI9QJ3DYCCdghv/aNuCnTPvdl98OXtk1KQKQ40XyWCTzY2nSpquZWU5NNDyG2dXDhzrTE3E1
2mIV3Xuny4dtPmu/a5jZhykZltzh0Q8q0R9su/st/MJZ5+EE6l1/sbSPPHN+6dYcDKUgtQC7NAMz
IoKNaN74kbAp381NMpT3Ys5frcVNWxLTptFsS2egsl5ebjUnhjoho/3QtKRJjjrWPVJO4xYscQxc
hX60txKZgsBg6qyJuMhifCvLq0Ztkx6ablrmgTjdiF6ZK39HtABxIaW788ZX2jP0CB3N3Xpt/1UK
xjKFDJ+GEfy5GF9pR7x0JVxYtDD1Tiuc+7GEKNBMP42ajiw0d2BFTG2i3AGZ0YWKZeIwS73bYXce
VsYQ2Wv2UN6mefNAwEe8iqu6XLsZLnQcHcqnVx956eecc2rrivchR/4Udh8wPbdlWzOXlyHUE284
MxA/T4jz17qKnCuzWdcsfzklzgsSzLFYdSPpqRw/gezsm9m9eImH5mzujWBiy947s7hAGqPQotVp
m8DNkh0hVdlKjsYXATkEyeX426J0z94X7SrjpfOtImBMjPgkL8otGMGVlxcPqQ3nozT7q1+Kp979
2aSEuPqgiKjWv2TbvTtpEMq6OGNDoLbhHwwBpA5unu/CcL4zdfynBY7SFdCtI+PufZY4m9af6aU3
+p5Tn0bfbzNwEMNX4FTFS5J0q7gwZ0wkNQ5dfR7XbRyEXflblWR6+V1krL3E+SJsB0BHkQJxSozH
2NLbwzjA+msm570jNFbE+0wxTaLF2MHBX9lTTrun5chVym0ccqTNhhfPVpDRnWTn4YNo5/9h7zyW
7EayLfsrbT0HDYC7Qwx6crUKTRkTGJNBQkuH/vpeuMyqJKOqMqsrzd5Le9YxiAwGmVfgOlycs/fa
xbRR9bs40PXez+cnxyZ5Jub+ZcOXQbWzK+jEI9nGZBMglBfe3gbfXkTFwRIEKtPfeprDwOZmvVMN
lXUriD87nh0fe7u/I0qY7vzY9ZtszJN1FI/TZpZqj9PdfTQUSFTHvCSGGOAjM3J1iZmlbJZgNhxQ
VnagmRNsy2kgSsk4YOzoHogqpYGY9Cj0enq4IVAFc3y5qo//v1D7D4Xa8Dqvl+o7WPUfcKEfYv2F
ZMy4+Fmkff2//oYLdd5QjLGVpSjRkbbwg0jbt994nuVA65TCI61gYYL+TaTtvjE98OGexd/Yrit4
Gb+KtKX9Bim1a/oKGYsJRfj/CRdq/YwxJ5zTV64CiyoFD2eRJIqE+4dIBtsyI2TCkXNGidcc3KAd
EV89KrxyB1WPE3FPPbm0NIVRl4hjEVZL9PC0BX9k7ju62j9cvl9ppj/FEi2hE98hp0su0PeX49pg
S6WFoRE77c8vByjSonvMFdkjiG4nsAo7wp+IwqzuzOKzvxRdFOKNldFXd0vx9w8CmX5Gp/769JI4
U3jywmMv8/PT+wl9Q9925bkZg0+l13dPagwOqIaLMzqlbDs4SJt7lIqoZeM/CMe4quFfvXeGCmNF
Kfp0ZBb8/ORNNERhB4ninOaDok02pXsHNydx4t4maWL7LTG/Z3bhUG2AcSTJi4NOMy0TcGBatnv2
eViSIzNa54OeD3/wwfycSnO9MoxVxXjzTMt3X0v5h5pJFAaOPGcoeLeJrj8pKna7ug4sxEMxu23N
ASuUgLBUAWwM/SRwU7rkvf2UlbTV2LDWw+jtfv91XVOQXl007gZYO8ohxcpb7tcfxy9ZaTpHFyHP
BAtRsaiDcaNbiodF4H/jPB6+g5qIYixDfztTDMWerrBHAYApCSjdpwedUBMVut85WU2e3IR92DAB
7OECTe5Mwtr8fgMcsHkSJay0yZWU6cLYOg/O+EI/3Hnoyk9OrV1SSwmCmtlDRnFYPtPzfWcktnw0
0uqemyy98a1iY1JffnDMZJeRbnPq/OkBHfU3XciGI4+B2VV74hgl7ifDsT+YduFffv9qWT+HYiyf
omNyWzmmZ7mOK+1X1PHEgr6VhYE8xyUIqjBALeMoq92kXEas+1SR5pG+Wlw6VAuLhvAJTgj/6Qux
LGYeLCoWN9SrGy1MhJlF0yTPtJnoK5nRTW4G4nEmWKKy2yeoFXtVTfosA3ls2/zYesb49vcvxvJe
fx45DsJ/3CnKNZVnqlfJEWS2NoZTdvLcB9E3wz4gTeWYiTZU+v49bPwdn9EfTW//ONvynI5tLZ+D
xZLwarSafSLd1s7kWZjqMDZovQ1tP5UhClkwdDscGfM5V8mt3SKESWf3xpTZqqkt8b5p1B/cOvYy
tb++AMJ2LdsRkg/iNSfaC4SFNcUSZ8pnlzIdxEX47Y2XQcFLMv/R9KYvyjViEEtujDp+IEi9L26s
sWTfNhf4VKLKuula2vN6UgpsDOGNvpM9CpNtbjnBwqibNDiiIrpgN5ignjF5W8i/ud26716yn4Dm
Py4c9j/O3I4JRt82l8lT2q9HNhVnOwicVJ4HCUKjANl/B6pUrNSIN2ZMcBgFvnepDG2sUfjLYwYr
bBtMDoqFqn7UcIlxanKw6tJi580uWvGhIV+2iugpDeLcK9u4zTSRNWYEZDe30IR0lMWNKVxMuUhA
IAXRHKnYYye+bv5g+v3ZSPX9vpWSNG1/Ga7u67i8NPOdMU8rxk2q6sNooMY2TV4ugTLlmRosMI5y
+/u3xzU55fXwcHCIYetiG2K/vj/GymtKuuziHMNeeswpBt9XcXNvVQApwWH6gH9gruAw9c7Xb569
ls5LWpP08Aev5Oe1h4Veou42wfyyQ3H/8U6torbM6royTm2QGgiOzSeabUCcHDrsESJbZDkJjOJl
+46cW9xw0mAl1I04eDa6FD8LN2HYhE+F1Td/sGirn2fU5bW5Hrsx4cAaYgAue7gf158KEantEMJ+
qhHwOgbeG0u1yTrtccI6oY+eukuQgsDSNF1bn5Gob6o88O6WdQVUrI0k2jXpoQnMTopTuTPGB9WH
YodjDNmN8mmbMIyLQrlEYHikUlFHiUON9cvmf0wmuKocCs6j1anLWGfhjZ/U1i2Ho/owtZ6/GWXw
YIbeqgo9f1toRRwuvR24oOZ+jHBMeMu+L8V3ts/TcVfDa9qyPUoBQcf0W5Nyaxm9f5BhZd6jV7fK
8o+SdKzFcfjDRESjDh22cLlxSYqn5fE6i7LwiGoYcyFPYUihUisH/3M078rYMYBA5HdiJAc1qzvI
nEar0WyR9F0ijVqzQ4vyVUBczSlJWEdqE8h47CkqxWU94Yme0mNigDVpkUvELdUltl3PucyPcwJx
MRpluYqokJ6mBFmj7zoPtLHjfZamEA6wHWxgvq/T1HZPBWXz/eAM0E8STCUh/kAKCBqfSzitG2R0
63kmyht9I0jQJC+meS39+Ffw/phkgmwilxTHRrDIVNDY0HI0azFX0dFAJoz7RZRkcdMp82CXnUj7
CrphukUwvQvomp/tISwWEDhMu8RlCA3pua1HgXeAxgtw0genFcYeTThk9+JDVqX9cY6Kx9JTpHSb
0WHZFjVZ/wysGRR6pJ8iu65APpg2eDpjXFeOE9ylqNZXJnS1ljn0bjCI0QFKG20ds6J+Zs37Oon0
JdcemmwVuttULFqWhajVhtS7S7glfHrEX0gioEnJyuTaHSu2PVg/TgJLf1LbH10zWwZwl1EUGj9r
FmHEUc9JkXwkWDKbKe5YHUQUt4/HC/ATOuWD+QGnTojVSn3uaEpuEcTaiPZoT5dUDffapXU3uiYI
RsRXJ/Kpya+WVQzsoL+NO+HcICPaz9h9zkVDgHDru09DOPsw9oJd7bUtPd8A7cs8vUuKeLiMiTjY
qM+OZu58LUav31GaoZC56NVBgsQ7Scdz40ZteN/3aHTMLj6ITEfPKVgOSWAn3bj+0UVnpAfBRr7t
Hp20Ty9BRng7LYNiWycwKNISQxupaA+RFYDUpG0h4UGgFnJaclXqjCJ89k07Onw0+uDblZ08KPod
fZShfMMQt9EqI34lfJ9WOPXRoBApUES3bZBPpM153sehapai9E2dDO45iIinZqPaUTxyhy3idLEJ
p6l52/Xdll49lKgALaaesNdBdS6j8dZQzlrksUJXa1YbsJTF0fLTZt26Bi2H6tau0VyZmQI1EtHE
pVDBfsbisyHkgtwVu/C4lbJhg9Wi+j7Cm8Lctjl07xqTHiXt4JsPmPVczuULqOh55ftzeT945S0z
mb2potnfh3Q810qb08nv8HVp/Qv86+FdID4lxfDop7F9mQd2FoKT9L6KZHKGlXVjdNmOKmz9BNVp
H8ohuG8xZCSTpgGcIJHxna9xAVhL5U2z05hA137ag0EO6adnCApkkkQ7Z07Ch4nwailGfWi0Xx10
mAEzpPqbwGfEW1Pf8wZBcSaNewzs4LP0g+nc5uU3atTDDQIpE2mloKbHp7rCvxm/DRUjrECAbsXT
exk8NTZihLDr3Jf2ouY+eiyXJnLlsfGWLmxrXaSb2cnzU0Y2E76fbz5+Ayptmr5dW98tcah5N/8C
K2I4EbqqwTWLcp+Cw4/NY5Yhe0Xy9xxbwUaXKsJNmyOxDpDtTJ6f3gThsB4GV8BB4AnHEj1eWzMF
zjUFgLTLiL1rpj3ieHMLVpBSpxmZ64L696WsjfcNx+G9GvAoNnR8mQjKLzlbCiDm1CEtq7onxFYf
ey8FBxQHRJ5BU7Tn4skco2Dn+LjEjPk5UpPYJvW0eI3d7AgpdmlTPTcR2QG5pjSmXSg8qyZsVxA0
uKTOJfasw6SDm8Qf9YOgbEpbgr4UWlupmoTbjnTnRrccQ0vbIlD5ELZu+LazRL9SWf6ukcl4obEV
vK+l/BqaI/jveUo5RvNKsBGJh6xCc5uDkH7f+Wl5KwJmpASy9qaIqLyzWBcHKCsrwsvmlRXUH0Z2
aIjEw+bQUJW95L3/NpqQdtS63wvgQHdGRMSpRP1UjxraeaGmt+FlNHt215ICNqiP27j00+eextdg
JcAyJWfqfFRHrWEz9C3hYQH08Vp2l0Br78aYb8hEG3bXw1nByXhHGZJLBm2nWlleXO6bDib7QI2d
/eLTrHESjaOsjwhfY5BZhDEV49bCcXmGZI6oGkNwA+56l4NK3pqJfusQQnsOc6/EYOg/B7lTwiPz
UWO1CQ2ZYcAKaY8CijoqqSoZt3gy8q2YU1YIW3+d6SZsikH0xyII6N5yGiKLs+62BXlPnBnIIpAT
tv10ZJDYDyGxlGtHcZbw7QAPcp2qLRYqua2K7K1rjNlFaDJHGuMA7rjboAwPp3M3V5wWq/FeQyRr
JCRTWHTqUtnGO8wX4LqMHlhkGKr92FUc49OGNb9xATl2zCkOpfbRWJT1pivu7AHTfIqfza4H/2Ot
p499huCcFlW3h3HyCW5R/xGgwQxJMHdAkqU5QhW8a+kM679aDheeHPTLlNi4zt3YPKcl/LJupGpU
y+JbrkW08QwlLlBDHiAH5Xfw9WDwt9W4yzvv0vdt88A+fObp/BBlvtplFf37TEu897QeTobaVS7C
UQN/FOIsREQz3dgyMjKK8xSkPYFqMEqBJkwjp0vRbqRv9GRb4D0dkXAaIw4ZG3zXpW8SKtlJ0vA5
dop9UMnpXy4N8toDzOYZJzWO1Tnu7WzdzP1wYh42C47Evju5nMexbzvlksLiO3fI7VEkL6LmREbt
cXKIU7X7jFytBtmZmJ5jQHNZS089moybUUuaYkl3qwOH0Acr9bcI7W8TuHukzYDCGgvRYlOi5GVT
S2Xxx7TWjkWzQdy07JNT7xCUOUS7vBwgFNoQAHxprzDjBTsYOMkNjiPLXtW1obbXZ0zqqNtXDuG+
qfoELGm4JIFvrqnkoVy00QtFc4/TOG/si8xOIm/lui0mdYyiwtsGnZPejKzgOGA1wa0NwvImM3as
jDQnZ/8rndZvUdkj9/fkc184L1WVcNyV5rYIknYDdOoXXAUxR5I82gxGf9/nrdr5Dfx10DnkqqDG
Q9F1MUV/S1IqBxXZfrINcIXj2QCWus+t6qtU1rPwbe4u21H4AZO9NcasHfJLWQ3RVvb5xw77/6FP
Y6bpMlxpy3kcc5CPAbS6TV1Ez45zXophYySivVuO9GbVt7EAQdPbOcqc7oPS6dEF5OTEI4y+Mg/Z
xKkdbc1w1cz6aeSW3Wq3QANfPWsPFFE+WvN2gqEW1mN7xHEcIK0oNg1w9jU9uhtZN8G6T/SNYXvj
AZJR0ZFV6b3tB0LgmlG89/jvZPGxDe30rMbU2cXReKQZg59cAdUK+/KzmU+fOys5wGz8ora9RQZ4
ZGZPPWQ3sEBodySJfnnz3ujw1eQpkirsJ7AV1Iud4b1HI5xtE4s2YZelq5EPoyR1eOX5mJDKykbr
QX7i1Efleqjbio1xij6uQoBVJAYfS00Lc6IxH4XFQ2+S7YBiYkuXZ4skiP5TtU7NCawWNjn84uj2
3fpSj964SZHGL4iSZlNkUO9pjpa6K7G+SL0Z4vK2TGS7hd5HxJjHpWifugpRGtzO/khfLSbxSRIe
o8HLgV7I7gk2wG8xjwdrkT3MfcXZI1TbSFUcdlp9mOyURXZpOPYq3VaIMjkGD+RRVFqurATdbT0G
mIUtY8uhr2zjgb1sFi0K3xZnwV2d3hoi/dSl5jPOJG8nHZh1bWdgninuDLfZd4HZrkkcDTec1Dbs
Eb2dr+Nu40nCmur4KydepBRRi7YNsm/fyPcsDHgjoxc5OyVzEit36FYb9p3DRhrug2fE8d7Wcica
RGfFXD9mBWxCFN812Fpw/j6yljY95kAPmEKZ5VzahEb9dVIcMQSYdqbNDxBQJWk42HgFyZ4INiz4
J/aTGTFb5DkiRUCqZwLC9DoXKSrF9jRjf9i65PPSuSz2RSgw+JPF7XdVvMFKgRpYh0QZdy7m//TF
i9TXYVSsGfhXdnpK9tPovo2DeiLMOGIhSGBg5JHYOGF4MS3s4KJFHdF7/WKhCR7yKr2NveGxYhPM
/NGCXTH8L4vDc9U3lOlp+0AaJDXXMxZz2Ub06kkMcsbAGrxDZ/UiqhxUSUfhPEcW1dQx1Dt7N/rA
ayzHoq9dsnMsWX6QykBa6X4R2P2yaER2Z6hNiqPNcNbDXFDfVaLc5L2in19CKZ7o0hahPqT2C5JE
LIVlD7cLJSRc7K01FfpSeoi6WutTb6tmkbRdQjaCdIX7Q+H65QpqjstMO0Yf5n1b61svIBMnGPxw
nUn9YNs8phGgEeOFHFXAu9AmFtseqTsYfQcaGnCD5jZ3Mk7r7kPRR3rjCLilppWdlPNJNUuvVpbj
3dQf8L9i8E4ULree0JrB5RozdD2uf3qLyxfHl8VxHD4irpdcnjxOE0wVv4DIHHG6ynH8DNaEpR41
R77AOLxOkFWwxkfGPh8E5tpsJPZtFFdxET5KB4FQReA30o/I3urQuRDPone5pfZp5qL7bzBz7fuw
sQ42aEnX6T83ZKLa7Yvhp2xPcD6yhNmgTTehliQtx9maU47Yl7N1iZtuhgdJkKrRpUt8wsHNw/eF
WX2zQqZnIrbZ5PochxX2BS+7DVnlMFqSZOI790Y7VTuRpeuZ8vTBpZG+tk3/EfXWhozr/kIJdHgK
ffRgnC3mre1TJRJz3WyVV5SsPmmCJCc7CAvv13qhIQW+fKbiaZ6aQPQ72gXBJuq77GCFHraefjR3
HZFqQImDdF3X7rRzh9iGm1F/Vb5n3ThOeemZhk9WzEYb5MbO7BtnZZsleEE5Jrc8TnJ7/Ym0luQ2
CvN7MUUznqO//V6jklkZ82Qx65QxJyoTs6XNfXH94/Ubh5KKEFGHFbcSiBc7icBg1H2777M6uq2E
SMkELvvpBEz32C6/a66/m9roJSry6FCOTXg72MYhNIkIcbH4316/wUL89SdH4KEdw6khScp7Jwbn
o8xEf+ickaJTRv7XMQqNCz0f/ugO9QUfP0MoXVe+RZ+gju1tFWfVc7YrK9JNAGjCVl7Mg1MyYUp0
UWx0CxTXzs1nTsXjxoX0s/NBVaaoxUwr3MZ59aKLBFIp7v+1DvoHbzj4Becft5TprsIhUfpYzdLI
hEINc9wyMfjwlnpyeTtEs3hE9U2j8A/2LaxTmodMnLncuI7xooh4nyXSsTSkPoYzHrtY95Qk4V2H
cH6PdX3Hw95RlEEUNXOa8y2CMVZ0adNdnBDu3vTTW12Lz1OsnQ3Hk28dwiPkkAsae6kxRrA9DdxE
Oaa0lEgmPtOqcZujlnP06Fn9RdsiukdEk8L5uRlksR9jKqKEDPSXZaYccEaycodsa4tEkBI3KAoi
2jyimEa1P+t8TdHDO8NdaS+erk0Scos7PcfzbRVm5Z5FatzHgIfwocfGo+qwFuHL2HCIJujJHNU5
y+eXSZTRE92LG9duo4vn1cahqRCNj1MAZapbFUo3D5jG/EPD1mI155b7ZCkWkyC0+o0RpflZq/xO
K8ViHWbDIcmn/JCmJNCZA9p/F1zHakKPLqIafWtsJcexTOBLeDBmW0i5vY7ifWP35b1JqYxkhXLt
5r6+BMm8de3hQ06S/Ib2hrroonhyYCSgrkwv5WJnr13nZqjAM3noUSCi2d6edXPYO/V9YWoXqodn
PajoMc28ejsEcfih1/kt8tbol7JCmztSdHNiFyeGEuTFtf2Cnv5UGll2yLN2Jk6phk87Zc2hdN8l
bsv0Powzll5ID5CvmpF1IOzi5ilLjhmpdWcVlV+autF3Misxs/YetKKJ1dVW47Pfu+9n28YX3Vj5
mbcOmz0HhTWOIcAPcWKjSpyhJx1OKNI5j5hlwFBvAP2GN8N0b8/C5W4cwi0tSRI/KgcFjLaCNR1B
8LSqmR4rtvdt2NXnMiw/2GVuIpHJ1MF1U+Pi1cWTP6WEQpEe5Tms/8RL55cyp34SEkmFCjr80FTB
ZwNZzskpvcdpkM0FwcU7K1PWGY86yABqdLjSjHcIGstHS4gjx20PPggkm+vh0y7JDWl754ZKUXiP
vSJa5QXW8FSE9T6nfnhTmb15k8nEutEmJGP6sSSJaxNB8/WX138zFKq/8Z6KeVE1OvoBCVP0NAwp
XBV6wBSs2AKsB1I8JpyGD70v2yNLISDzMStJvymlupTBiMnTIRfPz2WxoO3pBIhuoDoCOM/13lqV
AZcmoYwxlxOWqxK2GsefwzA4b/1A+Ie6yaeNi0rdoSy6r4baB2ZCD5yXTl/LHsxjBSBaZoGNDQlT
JeP4MZqtj+b4MRkC4uKyWK+lSC/aNHs+A2jA6I4NsoKCaCMKtp5MWCbn0G3TrETM3cirZZKzcwKi
g0UAFkN9drBLltFLjFWckbSxZbEY9JEQx6rY5ZAyu+bO50CGE3WC9V6n0RcBNHU7G8Z0SuC4dhHo
fzzm9knaiGvN8D0Cqel0/cZ99DjL5Is0PGZSb6yZdim1zB41+m6gZn/9CZILNXwE4HpbUDdYJW0I
u4BDPwQpuPWj64DP1IqrknmUNAFkD6c+Q7zmWKfZ0vG575emHOf+gSzcrgQw5oEOH3oAd+GINaQv
EN9X1E88cXEK7g2TqdkkJYbAH+uYi8hdQbnPMI9zCLEn52kanC86xLaTONf51Xo71KPa91b1MDT4
20em6+2oRjLkQmpSPcFrkNsbATURlxMxG5L5S4uB039HSoHQ7PFEi1e1+wrUYzy6Up8B7NCrYqu+
cXJ1TMndWNdh+U01qXFm9j9QhavwUMmJzLJ9XHHkmxyUwkXXZCev8t9VYJweYqwNngq/drIG6jPx
ikdlJNu+ZXbkSAYCvwlvLKdAR5uj9kwMMIZVgfsV1bM4cIoNMzde1cycqyoOplNUj5JjFfB57gao
7iDxTUoReCz896I37POQGU/j4ldzcNAaGHN9l+K+F7YhfTL/zkwpUPlZ89xzljwmMYV1C8Gl2zO4
kfnDQpLbblQwqLSZ7jqI8qjowM8NQB8p9ezyyZ5OHDtRuSfzvbAwyoyLoSDah458rGhprUkRrbdG
h7CEsCCg2P62S1DEAz+J9rlBH0MhFUzYk5iTgcjdnSlsGuJTbNnm3sjAjckmP2ajRUBWGeCez/a0
FDAAg4fa2uMXSnNQ7jg6NQ7bUOqLbsh5x5vJZKFIlBMWu5nqpeQz5u02AvaQ2tFtND7MON0Oc2re
WyG8GpQzmjYxNv5ckqJuR7BwYOUb5dCRjtEsaANgwhisiE1MyH2J8000m+W5dzre28JOc6FWF5Xz
tZY5yAM/fRCcszn4JMQeoIdlYdiFuPA8wnoDFXwCXTZsa8sn0AxyCl7BGcwf89J6rsYYHz7Mf87V
PBjNlNTGu1SVD+SgBTurQk0PcMrxh0MZ+QH110f8/dmmtYOXxjG+qhBaaI+/e8XG7zlGz7MyfDbX
MqOVVrucg+LIRYFdyR0TxLvIyp9M+P3b0Ak+Dbkzb5LeK3ZjQ5VggFFERWmQ+6agT9Pm7gHY5tYv
xPsgDD/hhwW6IaZqXTjQXaYptjalHzMrcFqNYJtnaUAzVZDJRLgUSpkRSTvndq2FfetOyfsWSgfB
k81j0nRf5rFlKH4bYnYLNW0nOx4qNM+Vy0yx8xKKIjGUIfPj3MSU8GO8u1mKHbdCNg4MMd4aJTFT
Ifp+DvDOOHzxq6XEQUcaXkG6ThpyXA3An5ssXjuJuacjzIqXjYizrOliUaLYISN7p8Yiw/6fvVdO
g8GDndUKdzpdlaqGt5k79SbNnIfZkM+T2TvMB54NHrvYTsSiYfsSaPu1HghskUwWYhnexjeVTOam
aeps60yoWClOU/KwzrUMAKuJiTl+ql+QiHF7ePrFDLS9GVvS7NskqjY28XipRRFo4DyO55o08p5C
hunt6oHU6Lx88GdvD8C5Peh2ME911dfbCsXvPTi4ZNlIUvwCdhDH9EipatOIA+6yD63kaeQIT0rR
RqCd20xsvU/CT9iTOj6+ICsjRndw1NpwanlSMYhIWc+fXPwE75I4UndO1N91vR8+2Dogf3NI32Zr
j8ZqEzTOZciYEyAFJHvboJ88mGzic0mo3cDeDpYq0HrU+JZTXdAPF756V3jeZwdUKPYc91CnrXtX
lR2E+ybazTH4dzPjYJHbHJ8snd3Fc3/OOzE+5bQMV1nRvp1Dg7xaWXgX2UXsr+RCqwv2cyf9feWy
UapynVByEpyDbU5H4FYZi/W21A7t/AkUIX0Dxl9nvcuCYdzi8t6QmXAyehk+qTn+2oHz3nBoLm7y
crxVnTfsJ1vUW7PKvxR4uw8U8fQBjNVnJFtYEiphvrfDOVi3MZ6MItXEXsfrLvVqGu7jfcGGC5c8
lRfpfyiXZkcAKk6M5QfSsq0VzbXwwK70i13ybkrcv2svz2kZzbPet4kLyrdtBa1Z694MK3MPF2Ek
54btSlwZO6sHFpnGQDiIhPbIVsQ45pMNWCAOj0uTVjBdop4neku040vpdl9kDbKnJZpElQ4Ml7g/
pKhJjo0H5qUkEDaLSrG3rWzYCsUKTQ/J2+ioctlNYD/Anm5CfPSydbEktQ+mR6QSQO09uphf6EcT
KZ7UDx5zMYaTjMQJh2BOUzfoD4s2AZEx3eYZdLAUGMCWVCt4bxUdrlE+hFa+dwTnz7wmhjNpNipm
duskm58pIGKP1iLCfh/jejVZe1yQj11DtFoQYn8O8QRA7UcfXuc3hRrC/TSlJ7Q64bY3XPypRUdb
kn44XGBM5iGLbhBN7k7E9qeg55OLEEdk9oiveUyPJjPn2otpilLQTRUwkblntAerSI4NVUj20FQE
gVvqQ1Ab0UlAtGU5p5+ZjHX0vuoWrwpbkZLOzdpEl7rt55R6gdtPLDWOOALitXa2iYwd3GpMs92p
zri9cIu2x6JvPjZuXuz7pTcoTagNRMx/gwsBwWAQv4wKd3znzSeZTZzQ6zDctHraYxjKLk0KlMsb
pQuuOAqPhpEaT0G991K1aWJ3oaujHXFA7K6Lr/gn1+FYyUvZjs4GiYpcFQb6T0fZB4ImyJEx7oyC
rapoWLxRz6xlBG6oc2O6Z7jbosHfwoNZQVQhgtWpGKERnlPKoPjKYA8Eo4XWrOZ4rR14hqXXHfGc
Uk/jWBTatMQNdErk+y2VHDeKd3HO4TN05RYUtX/yKBjfI6KCSgXZr4zt2wwUDfYUdnCJXQd7qyaO
5KM9YtqiPrMgp1MeMfnEKdtjdfVNsKHqW+0V1hbOJzKU+ECgc0gHJF6WDXK2Kn84sYDe9lm7lxxL
75SGH2pY+mI3DWQGJ0RC21WXniSRHlPUTpTTWfZldlvPFufP2SII2CbluEVLvmomEjicfsRlRpYN
ixdBSUFfv3MnbhXPIHjB7BaDBQFZlqnPs45szPcFq32v5tuOK4eehhxDl6euNL7qeYmZC6aQpho2
UHQxh9BuD8KvbU64hrWmINHQeuDsCtytXbmYmxnYyK4W1TzAMjooE1a8xAIoTMjvdD8ok01noL0t
GYQXVAvttpDzPaQ/vRWcwta2XSFscFtiQLXMb5vKIqp8cpbgXxe3SdJyBBVeQB7b+2TtaBN0EoFs
mzGAuAeY6wkyqLvqulrsbEnZfRrp5FQ9PRNyZR5DpIJPJOme04brVltJQGAHyO6x22qj/xBz+dYm
5n18VCRuhv55GP13UIR+sbrowL4QGMQSkvzbt+vv+p//4vo7IzPhrApBqr2ZGltZ0YxeIjHikLjc
xFUwV64/Xn95/Va7XrLWmrT2rimafYlE8xrCcU3n+B7C8Vsox/WX1/COmrWLfPkl6eH6Sx0wziJg
h5vcdTl/D8wWqwDLPt17oj/yYj4HJBfu02tsx/WZo+vLuf5o5kV+xHvAAgLv5bdvdb+Yfn/7s0tQ
+DZ2ki/XEIKat3fCt/3Y4HLeSfAMe8NeKBiAVH77B2Yd4OOxgepesxmurxbvGYEs1x+v3665DG7X
X3pYMmzrnfaU2yPflss+cPtnMO6Iow1KQkHMpzoV+U4tf/JTtHuOQyl0+dP1V4Mnyp0O5ZPMQQOl
Kkxh2KUlZmafTvDiziK6bYoPfUCbFfbvZ2dWL9f/PV0+pEp6ILELkp4E1ZORzbHhI3m4aij/x1h4
fn0ji8OGozX0+YfuK2Wcr7rLWv23EILlb+/Zc7Zvy//sH/3+A/2vr9dnfjtVX//P//78kjO5xrpt
4i/tj/YejAY2su6f0huuL+r6in/vMbLPvLHuhQeX5huPQeJ7iHSvX6hKAWzAObv+teG6bzzsJz5K
X4wofKFd5wl/uEj/6jL8/jv8fj1//9/89A6+lB3KDz6HMC5/MjnZizvl37kGrx7ht2sg/DdMwYv2
Hsnsj2/e99+A00Nw7P365r9f7f/6N/8vh4BSPvLzf+fdv3qIH969+8ZWkiGAAuCfjQDodG8ctiGu
T6/3+vXfNAJevYPvt8ji1bLhm+Ha+FNXgfsAn5cS0kfSvnzxUf84FIgx4Q4QylscE3/Jq+BeHXN/
6iII7w03uIJ1YX+/CK8mA8tUb9SiMnf+cjeCZZkCMfefevu290b5StHU45569eFLIOp0HcX36/LX
e/t8YP/mNPjqNvphIiCph1KK57nIupYvrB8/XQXxRuL8wCH162Lxl7sKtqC8/ScHAaZWIjd5JO/V
23fVG2e5yrhQ/n55GG5/ocUAC9k/pDn9B/sB8jgsvD2/rfc/DQL/DU+DAsJj5bl+/dVWAyF49X9y
EAjrjcRvhOnZ+qcTIRsDAWaOXdGvt8p/167o1c3825ooFC7qP3sV3DdMhgBuffn3ae/HseB6b0jt
cFh+f7tK/+4d8W/cNn/fbAMfyF62y444/qr/2W78X/2Dv20v/y9rV9ubNgyE/wo/oSEMypdKU6sN
VkGnrWvVj0figgUkkh3K8u/3OIlbLknXCp/EFwI8Ps6Xe3Purvt541rW3sNb2Xr1Red112vX7HTv
rxijq5v+5EOvBE5/3vzB7tK9RPmLM60MmWRTVn+3bMhc0h6u+tcdrWhPpxEA+A4l/EZJJ1h4tYcf
ANttC9eVwQbjGnQazjgwqgYlgLeUoarAI7ltjKauIC6U5Gs8gPWMHih82F3tZQdjY+KYoTT3VDqq
a6ctHDnLVFLo5MDiw8nERWuh4DdqR0cyyiM5si8vYwFm+5h2kD8PMBPpsF9xtmMOjoAUfgPXdcql
sHYWQznzXeXoq8qRaz8sFHkGjmt9yvEorppyhALPU9owAYxGk0hAhaB8R6MBKr8ja3ckmOQs1dTS
IiM0xPDc6U2SfErvzfMj37zR1Dl9oQTfdnXTGMMEBYBB2SHZlh6pUntw2QVuEtdo1nbYPEXA4xc7
n80L0hnTHmh3L2FeFm5AJGWpp9CxYwj/XGALF2Qtob+fVUXBZBpF/SMJlugEvTeI57GQaEH+KVT6
Fhq2wOYFk+xhhEoTCWxrNV6YXeLBKqajQY4Qeo7p3y1oEcLzrGjpEFe/P/VLnS/cS7Uy1PKe0PIB
82qDd3KpXojbLaS5YgH3aamOgxntMXVLc7MOfBf0h4qgw/+hjFWlx6qkBA9zC4Ev1F+dMDOGeN2l
fyQof8JDrB6podslFYKh0cVnM7gmk8NS8pszHkdiC9zQtn3vo48BIsFQ+u/wMJFHqdhSJ12DYbc7
eCQ8qkFAORVQsndGrdtHBV8ktvKnyjJb7l6oFSY05zGhLPm1yVM1mNuObUNhgcBG/sYxdL8gInES
CfgS9QJdQXTwAvHIPbivrFXMpYjji6GAZrxX6PNwKuVNMil0S/8UtGGwI/QW8RfONz4Pyuxh2TyQ
uy1jmGIBRfjQN/K9TimF8uKRYHeyNYq6Od0o0fMXzufIo/pgXv3756qfChn+22YxFLvMcdC79kyo
dnOMFn/+wntc6cs0vealu/knf/La9zOeXHPfSHaKzNU/AAAA//8=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19</xdr:col>
      <xdr:colOff>0</xdr:colOff>
      <xdr:row>4</xdr:row>
      <xdr:rowOff>0</xdr:rowOff>
    </xdr:to>
    <xdr:sp macro="" textlink="">
      <xdr:nvSpPr>
        <xdr:cNvPr id="2" name="TextBox 1">
          <a:extLst>
            <a:ext uri="{FF2B5EF4-FFF2-40B4-BE49-F238E27FC236}">
              <a16:creationId xmlns:a16="http://schemas.microsoft.com/office/drawing/2014/main" id="{26453A94-462D-4C41-89C1-41C53A96D532}"/>
            </a:ext>
          </a:extLst>
        </xdr:cNvPr>
        <xdr:cNvSpPr txBox="1">
          <a:spLocks/>
        </xdr:cNvSpPr>
      </xdr:nvSpPr>
      <xdr:spPr>
        <a:xfrm>
          <a:off x="0" y="0"/>
          <a:ext cx="13963650" cy="762000"/>
        </a:xfrm>
        <a:prstGeom prst="rect">
          <a:avLst/>
        </a:prstGeom>
        <a:solidFill>
          <a:srgbClr val="0070C0"/>
        </a:solid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l-PL" sz="2400" b="1" i="0">
              <a:solidFill>
                <a:schemeClr val="bg1"/>
              </a:solidFill>
              <a:latin typeface="Comfortaa" panose="020F0303070200060003" pitchFamily="34" charset="0"/>
            </a:rPr>
            <a:t>INC</a:t>
          </a:r>
          <a:r>
            <a:rPr lang="pl-PL" sz="2400" b="1" i="0" baseline="0">
              <a:solidFill>
                <a:schemeClr val="bg1"/>
              </a:solidFill>
              <a:latin typeface="Comfortaa" panose="020F0303070200060003" pitchFamily="34" charset="0"/>
            </a:rPr>
            <a:t> 5000 Companies (2019)</a:t>
          </a:r>
          <a:r>
            <a:rPr lang="en-US" sz="2400" b="1" i="0">
              <a:solidFill>
                <a:schemeClr val="bg1"/>
              </a:solidFill>
              <a:latin typeface="Comfortaa" panose="020F0303070200060003" pitchFamily="34" charset="0"/>
            </a:rPr>
            <a:t> </a:t>
          </a:r>
          <a:r>
            <a:rPr lang="en-US" sz="2400" b="1">
              <a:solidFill>
                <a:schemeClr val="bg1"/>
              </a:solidFill>
              <a:latin typeface="Comfortaa" panose="020F0303070200060003" pitchFamily="34" charset="0"/>
            </a:rPr>
            <a:t>Dashboard</a:t>
          </a:r>
        </a:p>
      </xdr:txBody>
    </xdr:sp>
    <xdr:clientData/>
  </xdr:twoCellAnchor>
  <xdr:twoCellAnchor editAs="absolute">
    <xdr:from>
      <xdr:col>0</xdr:col>
      <xdr:colOff>153525</xdr:colOff>
      <xdr:row>5</xdr:row>
      <xdr:rowOff>0</xdr:rowOff>
    </xdr:from>
    <xdr:to>
      <xdr:col>2</xdr:col>
      <xdr:colOff>1076325</xdr:colOff>
      <xdr:row>10</xdr:row>
      <xdr:rowOff>45720</xdr:rowOff>
    </xdr:to>
    <xdr:grpSp>
      <xdr:nvGrpSpPr>
        <xdr:cNvPr id="3" name="Group 2">
          <a:extLst>
            <a:ext uri="{FF2B5EF4-FFF2-40B4-BE49-F238E27FC236}">
              <a16:creationId xmlns:a16="http://schemas.microsoft.com/office/drawing/2014/main" id="{C8D9D252-6719-4930-99F4-1EF0985F6A7D}"/>
            </a:ext>
          </a:extLst>
        </xdr:cNvPr>
        <xdr:cNvGrpSpPr>
          <a:grpSpLocks/>
        </xdr:cNvGrpSpPr>
      </xdr:nvGrpSpPr>
      <xdr:grpSpPr>
        <a:xfrm>
          <a:off x="153525" y="952500"/>
          <a:ext cx="2142000" cy="998220"/>
          <a:chOff x="1960880" y="640080"/>
          <a:chExt cx="1866900" cy="960120"/>
        </a:xfrm>
        <a:solidFill>
          <a:srgbClr val="0070C0"/>
        </a:solidFill>
        <a:effectLst>
          <a:outerShdw blurRad="50800" dist="38100" dir="5400000" algn="t" rotWithShape="0">
            <a:prstClr val="black">
              <a:alpha val="40000"/>
            </a:prstClr>
          </a:outerShdw>
        </a:effectLst>
      </xdr:grpSpPr>
      <xdr:sp macro="" textlink="">
        <xdr:nvSpPr>
          <xdr:cNvPr id="4" name="Rectangle: Rounded Corners 3">
            <a:extLst>
              <a:ext uri="{FF2B5EF4-FFF2-40B4-BE49-F238E27FC236}">
                <a16:creationId xmlns:a16="http://schemas.microsoft.com/office/drawing/2014/main" id="{5E1F5B6F-2271-D7F6-67F2-C6212EF6AA03}"/>
              </a:ext>
            </a:extLst>
          </xdr:cNvPr>
          <xdr:cNvSpPr/>
        </xdr:nvSpPr>
        <xdr:spPr>
          <a:xfrm>
            <a:off x="1960880" y="640080"/>
            <a:ext cx="1866900" cy="960120"/>
          </a:xfrm>
          <a:prstGeom prst="roundRect">
            <a:avLst>
              <a:gd name="adj" fmla="val 11717"/>
            </a:avLst>
          </a:prstGeom>
          <a:grp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_tables!A3">
        <xdr:nvSpPr>
          <xdr:cNvPr id="5" name="TextBox 4">
            <a:extLst>
              <a:ext uri="{FF2B5EF4-FFF2-40B4-BE49-F238E27FC236}">
                <a16:creationId xmlns:a16="http://schemas.microsoft.com/office/drawing/2014/main" id="{5A8E3746-5AE6-42CB-C8F7-51F12D838215}"/>
              </a:ext>
            </a:extLst>
          </xdr:cNvPr>
          <xdr:cNvSpPr txBox="1"/>
        </xdr:nvSpPr>
        <xdr:spPr>
          <a:xfrm>
            <a:off x="2026920" y="1059180"/>
            <a:ext cx="1699260" cy="2971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3C4898-0F86-4DA2-85A1-4ECC85155631}" type="TxLink">
              <a:rPr lang="en-US" sz="1600" b="1" i="0" u="none" strike="noStrike">
                <a:solidFill>
                  <a:schemeClr val="bg1"/>
                </a:solidFill>
                <a:latin typeface="Calibri"/>
                <a:ea typeface="Calibri"/>
                <a:cs typeface="Calibri"/>
              </a:rPr>
              <a:pPr algn="ctr"/>
              <a:t>219 963 400 000</a:t>
            </a:fld>
            <a:endParaRPr lang="en-US" sz="1800" b="1">
              <a:solidFill>
                <a:schemeClr val="bg1"/>
              </a:solidFill>
              <a:latin typeface="Arial" panose="020B0604020202020204" pitchFamily="34" charset="0"/>
              <a:ea typeface="Cambria Math" panose="02040503050406030204" pitchFamily="18" charset="0"/>
              <a:cs typeface="Arial" panose="020B0604020202020204" pitchFamily="34" charset="0"/>
            </a:endParaRPr>
          </a:p>
        </xdr:txBody>
      </xdr:sp>
      <xdr:sp macro="" textlink="$K$11">
        <xdr:nvSpPr>
          <xdr:cNvPr id="6" name="TextBox 5">
            <a:extLst>
              <a:ext uri="{FF2B5EF4-FFF2-40B4-BE49-F238E27FC236}">
                <a16:creationId xmlns:a16="http://schemas.microsoft.com/office/drawing/2014/main" id="{43DF1562-5BD3-7343-F38C-D2A5793C3288}"/>
              </a:ext>
            </a:extLst>
          </xdr:cNvPr>
          <xdr:cNvSpPr txBox="1"/>
        </xdr:nvSpPr>
        <xdr:spPr>
          <a:xfrm>
            <a:off x="1960880" y="709358"/>
            <a:ext cx="1828800" cy="2971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5DB020-3A9D-4146-8BD8-F8DFE1EBC2DC}" type="TxLink">
              <a:rPr lang="en-US" sz="1100" b="0" i="0" u="none" strike="noStrike">
                <a:solidFill>
                  <a:srgbClr val="000000"/>
                </a:solidFill>
                <a:latin typeface="Calibri"/>
                <a:ea typeface="Calibri"/>
                <a:cs typeface="Calibri"/>
              </a:rPr>
              <a:pPr algn="ctr"/>
              <a:t> </a:t>
            </a:fld>
            <a:r>
              <a:rPr lang="pl-PL" sz="1400" b="1" i="0" u="none" strike="noStrike">
                <a:solidFill>
                  <a:schemeClr val="bg1"/>
                </a:solidFill>
                <a:latin typeface="Calibri"/>
                <a:ea typeface="Calibri"/>
                <a:cs typeface="Calibri"/>
              </a:rPr>
              <a:t>Sum Of Revenue ($)</a:t>
            </a:r>
            <a:endParaRPr lang="en-US" sz="1200" b="1">
              <a:solidFill>
                <a:schemeClr val="bg1"/>
              </a:solidFill>
              <a:latin typeface="Calibri Light (Headings)"/>
            </a:endParaRPr>
          </a:p>
        </xdr:txBody>
      </xdr:sp>
    </xdr:grpSp>
    <xdr:clientData/>
  </xdr:twoCellAnchor>
  <xdr:twoCellAnchor editAs="absolute">
    <xdr:from>
      <xdr:col>2</xdr:col>
      <xdr:colOff>1200150</xdr:colOff>
      <xdr:row>5</xdr:row>
      <xdr:rowOff>0</xdr:rowOff>
    </xdr:from>
    <xdr:to>
      <xdr:col>4</xdr:col>
      <xdr:colOff>390525</xdr:colOff>
      <xdr:row>10</xdr:row>
      <xdr:rowOff>45720</xdr:rowOff>
    </xdr:to>
    <xdr:grpSp>
      <xdr:nvGrpSpPr>
        <xdr:cNvPr id="8" name="Group 7">
          <a:extLst>
            <a:ext uri="{FF2B5EF4-FFF2-40B4-BE49-F238E27FC236}">
              <a16:creationId xmlns:a16="http://schemas.microsoft.com/office/drawing/2014/main" id="{3E8F09EB-CFAB-4566-BCEB-59B37E535E7D}"/>
            </a:ext>
          </a:extLst>
        </xdr:cNvPr>
        <xdr:cNvGrpSpPr>
          <a:grpSpLocks/>
        </xdr:cNvGrpSpPr>
      </xdr:nvGrpSpPr>
      <xdr:grpSpPr>
        <a:xfrm>
          <a:off x="2419350" y="952500"/>
          <a:ext cx="2143125" cy="998220"/>
          <a:chOff x="1960880" y="640080"/>
          <a:chExt cx="1866900" cy="960120"/>
        </a:xfrm>
        <a:solidFill>
          <a:srgbClr val="0070C0"/>
        </a:solidFill>
        <a:effectLst>
          <a:outerShdw blurRad="50800" dist="38100" dir="5400000" algn="t" rotWithShape="0">
            <a:prstClr val="black">
              <a:alpha val="40000"/>
            </a:prstClr>
          </a:outerShdw>
        </a:effectLst>
      </xdr:grpSpPr>
      <xdr:sp macro="" textlink="">
        <xdr:nvSpPr>
          <xdr:cNvPr id="9" name="Rectangle: Rounded Corners 8">
            <a:extLst>
              <a:ext uri="{FF2B5EF4-FFF2-40B4-BE49-F238E27FC236}">
                <a16:creationId xmlns:a16="http://schemas.microsoft.com/office/drawing/2014/main" id="{DDA6EE6F-C924-69BE-3CF9-C4886920DC8C}"/>
              </a:ext>
            </a:extLst>
          </xdr:cNvPr>
          <xdr:cNvSpPr/>
        </xdr:nvSpPr>
        <xdr:spPr>
          <a:xfrm>
            <a:off x="1960880" y="640080"/>
            <a:ext cx="1866900" cy="960120"/>
          </a:xfrm>
          <a:prstGeom prst="roundRect">
            <a:avLst>
              <a:gd name="adj" fmla="val 11717"/>
            </a:avLst>
          </a:prstGeom>
          <a:grp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_tables!C3">
        <xdr:nvSpPr>
          <xdr:cNvPr id="10" name="TextBox 9">
            <a:extLst>
              <a:ext uri="{FF2B5EF4-FFF2-40B4-BE49-F238E27FC236}">
                <a16:creationId xmlns:a16="http://schemas.microsoft.com/office/drawing/2014/main" id="{3689F15C-CECF-F309-8AFB-F7B55EF6A9DE}"/>
              </a:ext>
            </a:extLst>
          </xdr:cNvPr>
          <xdr:cNvSpPr txBox="1"/>
        </xdr:nvSpPr>
        <xdr:spPr>
          <a:xfrm>
            <a:off x="2026920" y="1059180"/>
            <a:ext cx="1699260" cy="2971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F8E70-998A-4FE7-A471-4551F67F6A49}" type="TxLink">
              <a:rPr lang="en-US" sz="1600" b="1" i="0" u="none" strike="noStrike">
                <a:solidFill>
                  <a:schemeClr val="bg1"/>
                </a:solidFill>
                <a:latin typeface="Calibri"/>
                <a:ea typeface="Calibri"/>
                <a:cs typeface="Calibri"/>
              </a:rPr>
              <a:pPr algn="ctr"/>
              <a:t>43 887 350</a:t>
            </a:fld>
            <a:endParaRPr lang="en-US" sz="2800" b="1">
              <a:solidFill>
                <a:schemeClr val="bg1"/>
              </a:solidFill>
              <a:latin typeface="Arial" panose="020B0604020202020204" pitchFamily="34" charset="0"/>
              <a:ea typeface="Cambria Math" panose="02040503050406030204" pitchFamily="18" charset="0"/>
              <a:cs typeface="Arial" panose="020B0604020202020204" pitchFamily="34" charset="0"/>
            </a:endParaRPr>
          </a:p>
        </xdr:txBody>
      </xdr:sp>
      <xdr:sp macro="" textlink="Pivot_tables!C2">
        <xdr:nvSpPr>
          <xdr:cNvPr id="11" name="TextBox 10">
            <a:extLst>
              <a:ext uri="{FF2B5EF4-FFF2-40B4-BE49-F238E27FC236}">
                <a16:creationId xmlns:a16="http://schemas.microsoft.com/office/drawing/2014/main" id="{89B666FA-9ACF-F41E-3C18-BC4E5BAA4DF0}"/>
              </a:ext>
            </a:extLst>
          </xdr:cNvPr>
          <xdr:cNvSpPr txBox="1"/>
        </xdr:nvSpPr>
        <xdr:spPr>
          <a:xfrm>
            <a:off x="1960880" y="709358"/>
            <a:ext cx="1828800" cy="2971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CB0E62B-362E-49AE-8B0A-A857A70DE47F}" type="TxLink">
              <a:rPr lang="en-US" sz="1400" b="1" i="0" u="none" strike="noStrike">
                <a:solidFill>
                  <a:schemeClr val="bg1"/>
                </a:solidFill>
                <a:latin typeface="Calibri"/>
                <a:ea typeface="Calibri"/>
                <a:cs typeface="Calibri"/>
              </a:rPr>
              <a:pPr algn="ctr"/>
              <a:t>Average of revenue ($)</a:t>
            </a:fld>
            <a:endParaRPr lang="en-US" sz="1600" b="1">
              <a:solidFill>
                <a:schemeClr val="bg1"/>
              </a:solidFill>
              <a:latin typeface="Calibri Light (Headings)"/>
            </a:endParaRPr>
          </a:p>
        </xdr:txBody>
      </xdr:sp>
    </xdr:grpSp>
    <xdr:clientData/>
  </xdr:twoCellAnchor>
  <xdr:twoCellAnchor editAs="absolute">
    <xdr:from>
      <xdr:col>4</xdr:col>
      <xdr:colOff>563100</xdr:colOff>
      <xdr:row>5</xdr:row>
      <xdr:rowOff>1905</xdr:rowOff>
    </xdr:from>
    <xdr:to>
      <xdr:col>7</xdr:col>
      <xdr:colOff>238125</xdr:colOff>
      <xdr:row>10</xdr:row>
      <xdr:rowOff>47625</xdr:rowOff>
    </xdr:to>
    <xdr:grpSp>
      <xdr:nvGrpSpPr>
        <xdr:cNvPr id="12" name="Group 11">
          <a:extLst>
            <a:ext uri="{FF2B5EF4-FFF2-40B4-BE49-F238E27FC236}">
              <a16:creationId xmlns:a16="http://schemas.microsoft.com/office/drawing/2014/main" id="{4AA98E14-A6ED-4B7C-A874-71666B51B2D7}"/>
            </a:ext>
          </a:extLst>
        </xdr:cNvPr>
        <xdr:cNvGrpSpPr>
          <a:grpSpLocks/>
        </xdr:cNvGrpSpPr>
      </xdr:nvGrpSpPr>
      <xdr:grpSpPr>
        <a:xfrm>
          <a:off x="4735050" y="954405"/>
          <a:ext cx="2142000" cy="998220"/>
          <a:chOff x="1960880" y="640080"/>
          <a:chExt cx="1866900" cy="960120"/>
        </a:xfrm>
        <a:solidFill>
          <a:srgbClr val="0070C0"/>
        </a:solidFill>
        <a:effectLst>
          <a:outerShdw blurRad="50800" dist="38100" dir="5400000" algn="t" rotWithShape="0">
            <a:prstClr val="black">
              <a:alpha val="40000"/>
            </a:prstClr>
          </a:outerShdw>
        </a:effectLst>
      </xdr:grpSpPr>
      <xdr:sp macro="" textlink="">
        <xdr:nvSpPr>
          <xdr:cNvPr id="13" name="Rectangle: Rounded Corners 12">
            <a:extLst>
              <a:ext uri="{FF2B5EF4-FFF2-40B4-BE49-F238E27FC236}">
                <a16:creationId xmlns:a16="http://schemas.microsoft.com/office/drawing/2014/main" id="{A2C2FB40-3DC7-1803-F995-A3D36D870AB2}"/>
              </a:ext>
            </a:extLst>
          </xdr:cNvPr>
          <xdr:cNvSpPr/>
        </xdr:nvSpPr>
        <xdr:spPr>
          <a:xfrm>
            <a:off x="1960880" y="640080"/>
            <a:ext cx="1866900" cy="960120"/>
          </a:xfrm>
          <a:prstGeom prst="roundRect">
            <a:avLst>
              <a:gd name="adj" fmla="val 11717"/>
            </a:avLst>
          </a:prstGeom>
          <a:grp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_tables!E3">
        <xdr:nvSpPr>
          <xdr:cNvPr id="14" name="TextBox 13">
            <a:extLst>
              <a:ext uri="{FF2B5EF4-FFF2-40B4-BE49-F238E27FC236}">
                <a16:creationId xmlns:a16="http://schemas.microsoft.com/office/drawing/2014/main" id="{BCE44B8C-99B8-F5DF-F4FB-07093900E452}"/>
              </a:ext>
            </a:extLst>
          </xdr:cNvPr>
          <xdr:cNvSpPr txBox="1"/>
        </xdr:nvSpPr>
        <xdr:spPr>
          <a:xfrm>
            <a:off x="2026920" y="1059180"/>
            <a:ext cx="1699260" cy="2971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95ADE4-FF20-47A7-8259-521A373C06EA}" type="TxLink">
              <a:rPr lang="en-US" sz="1600" b="1" i="0" u="none" strike="noStrike">
                <a:solidFill>
                  <a:schemeClr val="bg1"/>
                </a:solidFill>
                <a:latin typeface="Calibri"/>
                <a:ea typeface="Calibri"/>
                <a:cs typeface="Calibri"/>
              </a:rPr>
              <a:pPr algn="ctr"/>
              <a:t>455</a:t>
            </a:fld>
            <a:endParaRPr lang="en-US" sz="2800" b="1">
              <a:solidFill>
                <a:schemeClr val="bg1"/>
              </a:solidFill>
              <a:latin typeface="Arial" panose="020B0604020202020204" pitchFamily="34" charset="0"/>
              <a:ea typeface="Cambria Math" panose="02040503050406030204" pitchFamily="18" charset="0"/>
              <a:cs typeface="Arial" panose="020B0604020202020204" pitchFamily="34" charset="0"/>
            </a:endParaRPr>
          </a:p>
        </xdr:txBody>
      </xdr:sp>
      <xdr:sp macro="" textlink="Pivot_tables!E2">
        <xdr:nvSpPr>
          <xdr:cNvPr id="15" name="TextBox 14">
            <a:extLst>
              <a:ext uri="{FF2B5EF4-FFF2-40B4-BE49-F238E27FC236}">
                <a16:creationId xmlns:a16="http://schemas.microsoft.com/office/drawing/2014/main" id="{697C3501-0A5E-620D-55DA-E9AC6DED1738}"/>
              </a:ext>
            </a:extLst>
          </xdr:cNvPr>
          <xdr:cNvSpPr txBox="1"/>
        </xdr:nvSpPr>
        <xdr:spPr>
          <a:xfrm>
            <a:off x="1960880" y="709358"/>
            <a:ext cx="1828800" cy="2971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0FD576D-BC33-4C8A-BE27-954EA3D358C6}" type="TxLink">
              <a:rPr lang="en-US" sz="1400" b="1" i="0" u="none" strike="noStrike">
                <a:solidFill>
                  <a:schemeClr val="bg1"/>
                </a:solidFill>
                <a:latin typeface="Calibri"/>
                <a:ea typeface="Calibri"/>
                <a:cs typeface="Calibri"/>
              </a:rPr>
              <a:pPr algn="ctr"/>
              <a:t>Average of growth (%)</a:t>
            </a:fld>
            <a:endParaRPr lang="en-US" sz="1400" b="1">
              <a:solidFill>
                <a:schemeClr val="bg1"/>
              </a:solidFill>
              <a:latin typeface="Calibri Light (Headings)"/>
            </a:endParaRPr>
          </a:p>
        </xdr:txBody>
      </xdr:sp>
    </xdr:grpSp>
    <xdr:clientData/>
  </xdr:twoCellAnchor>
  <xdr:twoCellAnchor editAs="absolute">
    <xdr:from>
      <xdr:col>11</xdr:col>
      <xdr:colOff>267825</xdr:colOff>
      <xdr:row>5</xdr:row>
      <xdr:rowOff>0</xdr:rowOff>
    </xdr:from>
    <xdr:to>
      <xdr:col>14</xdr:col>
      <xdr:colOff>571500</xdr:colOff>
      <xdr:row>10</xdr:row>
      <xdr:rowOff>45720</xdr:rowOff>
    </xdr:to>
    <xdr:grpSp>
      <xdr:nvGrpSpPr>
        <xdr:cNvPr id="16" name="Group 15">
          <a:extLst>
            <a:ext uri="{FF2B5EF4-FFF2-40B4-BE49-F238E27FC236}">
              <a16:creationId xmlns:a16="http://schemas.microsoft.com/office/drawing/2014/main" id="{7B23E034-2E36-4CA4-A30A-01AF258DBB30}"/>
            </a:ext>
          </a:extLst>
        </xdr:cNvPr>
        <xdr:cNvGrpSpPr>
          <a:grpSpLocks/>
        </xdr:cNvGrpSpPr>
      </xdr:nvGrpSpPr>
      <xdr:grpSpPr>
        <a:xfrm>
          <a:off x="9345150" y="952500"/>
          <a:ext cx="2142000" cy="998220"/>
          <a:chOff x="1960880" y="640080"/>
          <a:chExt cx="1866900" cy="960120"/>
        </a:xfrm>
        <a:solidFill>
          <a:srgbClr val="0070C0"/>
        </a:solidFill>
        <a:effectLst>
          <a:outerShdw blurRad="50800" dist="38100" dir="5400000" algn="t" rotWithShape="0">
            <a:prstClr val="black">
              <a:alpha val="40000"/>
            </a:prstClr>
          </a:outerShdw>
        </a:effectLst>
      </xdr:grpSpPr>
      <xdr:sp macro="" textlink="">
        <xdr:nvSpPr>
          <xdr:cNvPr id="17" name="Rectangle: Rounded Corners 16">
            <a:extLst>
              <a:ext uri="{FF2B5EF4-FFF2-40B4-BE49-F238E27FC236}">
                <a16:creationId xmlns:a16="http://schemas.microsoft.com/office/drawing/2014/main" id="{28E0095F-F44D-7989-46BE-06AF9D35B3DE}"/>
              </a:ext>
            </a:extLst>
          </xdr:cNvPr>
          <xdr:cNvSpPr/>
        </xdr:nvSpPr>
        <xdr:spPr>
          <a:xfrm>
            <a:off x="1960880" y="640080"/>
            <a:ext cx="1866900" cy="960120"/>
          </a:xfrm>
          <a:prstGeom prst="roundRect">
            <a:avLst>
              <a:gd name="adj" fmla="val 11717"/>
            </a:avLst>
          </a:prstGeom>
          <a:grp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_tables!I3">
        <xdr:nvSpPr>
          <xdr:cNvPr id="18" name="TextBox 17">
            <a:extLst>
              <a:ext uri="{FF2B5EF4-FFF2-40B4-BE49-F238E27FC236}">
                <a16:creationId xmlns:a16="http://schemas.microsoft.com/office/drawing/2014/main" id="{BC639002-35F9-360F-CB7C-45925F4A87B1}"/>
              </a:ext>
            </a:extLst>
          </xdr:cNvPr>
          <xdr:cNvSpPr txBox="1"/>
        </xdr:nvSpPr>
        <xdr:spPr>
          <a:xfrm>
            <a:off x="2026920" y="1059180"/>
            <a:ext cx="1699260" cy="2971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5C756B-6EC8-47B9-89E8-15DAFD160C5F}" type="TxLink">
              <a:rPr lang="en-US" sz="1600" b="1" i="0" u="none" strike="noStrike">
                <a:solidFill>
                  <a:schemeClr val="bg1"/>
                </a:solidFill>
                <a:latin typeface="Calibri"/>
                <a:ea typeface="Calibri"/>
                <a:cs typeface="Calibri"/>
              </a:rPr>
              <a:pPr algn="ctr"/>
              <a:t>200 000</a:t>
            </a:fld>
            <a:endParaRPr lang="en-US" sz="2000" b="1">
              <a:solidFill>
                <a:schemeClr val="bg1"/>
              </a:solidFill>
              <a:latin typeface="Arial" panose="020B0604020202020204" pitchFamily="34" charset="0"/>
              <a:ea typeface="Cambria Math" panose="02040503050406030204" pitchFamily="18" charset="0"/>
              <a:cs typeface="Arial" panose="020B0604020202020204" pitchFamily="34" charset="0"/>
            </a:endParaRPr>
          </a:p>
        </xdr:txBody>
      </xdr:sp>
      <xdr:sp macro="" textlink="Pivot_tables!I2">
        <xdr:nvSpPr>
          <xdr:cNvPr id="19" name="TextBox 18">
            <a:extLst>
              <a:ext uri="{FF2B5EF4-FFF2-40B4-BE49-F238E27FC236}">
                <a16:creationId xmlns:a16="http://schemas.microsoft.com/office/drawing/2014/main" id="{05CF9584-9EF9-E295-BF57-A58664104095}"/>
              </a:ext>
            </a:extLst>
          </xdr:cNvPr>
          <xdr:cNvSpPr txBox="1"/>
        </xdr:nvSpPr>
        <xdr:spPr>
          <a:xfrm>
            <a:off x="1960880" y="709358"/>
            <a:ext cx="1828800" cy="2971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82152EE-BB1F-40B5-B847-FEC8AF6CC155}" type="TxLink">
              <a:rPr lang="en-US" sz="1600" b="1" i="0" u="none" strike="noStrike">
                <a:solidFill>
                  <a:schemeClr val="bg1"/>
                </a:solidFill>
                <a:latin typeface="Calibri"/>
                <a:ea typeface="Calibri"/>
                <a:cs typeface="Calibri"/>
              </a:rPr>
              <a:pPr algn="ctr"/>
              <a:t>Min. of revenue ($)</a:t>
            </a:fld>
            <a:endParaRPr lang="en-US" sz="1800" b="1">
              <a:solidFill>
                <a:schemeClr val="bg1"/>
              </a:solidFill>
              <a:latin typeface="Calibri Light (Headings)"/>
            </a:endParaRPr>
          </a:p>
        </xdr:txBody>
      </xdr:sp>
    </xdr:grpSp>
    <xdr:clientData/>
  </xdr:twoCellAnchor>
  <xdr:twoCellAnchor editAs="absolute">
    <xdr:from>
      <xdr:col>7</xdr:col>
      <xdr:colOff>400050</xdr:colOff>
      <xdr:row>4</xdr:row>
      <xdr:rowOff>180975</xdr:rowOff>
    </xdr:from>
    <xdr:to>
      <xdr:col>11</xdr:col>
      <xdr:colOff>103650</xdr:colOff>
      <xdr:row>10</xdr:row>
      <xdr:rowOff>36195</xdr:rowOff>
    </xdr:to>
    <xdr:grpSp>
      <xdr:nvGrpSpPr>
        <xdr:cNvPr id="24" name="Group 23">
          <a:extLst>
            <a:ext uri="{FF2B5EF4-FFF2-40B4-BE49-F238E27FC236}">
              <a16:creationId xmlns:a16="http://schemas.microsoft.com/office/drawing/2014/main" id="{44604E54-2BAC-427A-B53D-FAE853FD1A78}"/>
            </a:ext>
          </a:extLst>
        </xdr:cNvPr>
        <xdr:cNvGrpSpPr>
          <a:grpSpLocks/>
        </xdr:cNvGrpSpPr>
      </xdr:nvGrpSpPr>
      <xdr:grpSpPr>
        <a:xfrm>
          <a:off x="7038975" y="942975"/>
          <a:ext cx="2142000" cy="998220"/>
          <a:chOff x="1960880" y="640080"/>
          <a:chExt cx="1866900" cy="960120"/>
        </a:xfrm>
        <a:solidFill>
          <a:srgbClr val="0070C0"/>
        </a:solidFill>
        <a:effectLst>
          <a:outerShdw blurRad="50800" dist="38100" dir="5400000" algn="t" rotWithShape="0">
            <a:prstClr val="black">
              <a:alpha val="40000"/>
            </a:prstClr>
          </a:outerShdw>
        </a:effectLst>
      </xdr:grpSpPr>
      <xdr:sp macro="" textlink="">
        <xdr:nvSpPr>
          <xdr:cNvPr id="25" name="Rectangle: Rounded Corners 24">
            <a:extLst>
              <a:ext uri="{FF2B5EF4-FFF2-40B4-BE49-F238E27FC236}">
                <a16:creationId xmlns:a16="http://schemas.microsoft.com/office/drawing/2014/main" id="{401E6AB5-1A64-4BD6-3776-85B04D55B892}"/>
              </a:ext>
            </a:extLst>
          </xdr:cNvPr>
          <xdr:cNvSpPr/>
        </xdr:nvSpPr>
        <xdr:spPr>
          <a:xfrm>
            <a:off x="1960880" y="640080"/>
            <a:ext cx="1866900" cy="960120"/>
          </a:xfrm>
          <a:prstGeom prst="roundRect">
            <a:avLst>
              <a:gd name="adj" fmla="val 11717"/>
            </a:avLst>
          </a:prstGeom>
          <a:grp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_tables!G3">
        <xdr:nvSpPr>
          <xdr:cNvPr id="26" name="TextBox 25">
            <a:extLst>
              <a:ext uri="{FF2B5EF4-FFF2-40B4-BE49-F238E27FC236}">
                <a16:creationId xmlns:a16="http://schemas.microsoft.com/office/drawing/2014/main" id="{CA4D0D42-C0E7-F4FF-7797-382411E4B5EC}"/>
              </a:ext>
            </a:extLst>
          </xdr:cNvPr>
          <xdr:cNvSpPr txBox="1"/>
        </xdr:nvSpPr>
        <xdr:spPr>
          <a:xfrm>
            <a:off x="2026920" y="1059180"/>
            <a:ext cx="1699260" cy="2971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2559FC-284A-4555-A6B1-D4E03CA458E6}" type="TxLink">
              <a:rPr lang="en-US" sz="1600" b="1" i="0" u="none" strike="noStrike">
                <a:solidFill>
                  <a:schemeClr val="bg1"/>
                </a:solidFill>
                <a:latin typeface="Calibri"/>
                <a:ea typeface="Calibri"/>
                <a:cs typeface="Calibri"/>
              </a:rPr>
              <a:pPr algn="ctr"/>
              <a:t>21 400 000 000</a:t>
            </a:fld>
            <a:endParaRPr lang="en-US" sz="2800" b="1">
              <a:solidFill>
                <a:schemeClr val="bg1"/>
              </a:solidFill>
              <a:latin typeface="Arial" panose="020B0604020202020204" pitchFamily="34" charset="0"/>
              <a:ea typeface="Cambria Math" panose="02040503050406030204" pitchFamily="18" charset="0"/>
              <a:cs typeface="Arial" panose="020B0604020202020204" pitchFamily="34" charset="0"/>
            </a:endParaRPr>
          </a:p>
        </xdr:txBody>
      </xdr:sp>
      <xdr:sp macro="" textlink="Pivot_tables!G2">
        <xdr:nvSpPr>
          <xdr:cNvPr id="27" name="TextBox 26">
            <a:extLst>
              <a:ext uri="{FF2B5EF4-FFF2-40B4-BE49-F238E27FC236}">
                <a16:creationId xmlns:a16="http://schemas.microsoft.com/office/drawing/2014/main" id="{043005C5-BFCA-2D81-AEEA-018ABF9E3423}"/>
              </a:ext>
            </a:extLst>
          </xdr:cNvPr>
          <xdr:cNvSpPr txBox="1"/>
        </xdr:nvSpPr>
        <xdr:spPr>
          <a:xfrm>
            <a:off x="1960880" y="709358"/>
            <a:ext cx="1828800" cy="2971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E02AB0-8B0E-42E5-8524-8DC849E0E669}" type="TxLink">
              <a:rPr lang="en-US" sz="1400" b="1" i="0" u="none" strike="noStrike">
                <a:solidFill>
                  <a:schemeClr val="bg1"/>
                </a:solidFill>
                <a:latin typeface="Calibri"/>
                <a:ea typeface="Calibri"/>
                <a:cs typeface="Calibri"/>
              </a:rPr>
              <a:pPr algn="ctr"/>
              <a:t>Max. of revenue ($)</a:t>
            </a:fld>
            <a:endParaRPr lang="en-US" sz="1600" b="1">
              <a:solidFill>
                <a:schemeClr val="bg1"/>
              </a:solidFill>
              <a:latin typeface="Calibri Light (Headings)"/>
            </a:endParaRPr>
          </a:p>
        </xdr:txBody>
      </xdr:sp>
    </xdr:grpSp>
    <xdr:clientData/>
  </xdr:twoCellAnchor>
  <xdr:twoCellAnchor editAs="absolute">
    <xdr:from>
      <xdr:col>15</xdr:col>
      <xdr:colOff>47625</xdr:colOff>
      <xdr:row>5</xdr:row>
      <xdr:rowOff>11430</xdr:rowOff>
    </xdr:from>
    <xdr:to>
      <xdr:col>18</xdr:col>
      <xdr:colOff>360825</xdr:colOff>
      <xdr:row>10</xdr:row>
      <xdr:rowOff>57150</xdr:rowOff>
    </xdr:to>
    <xdr:grpSp>
      <xdr:nvGrpSpPr>
        <xdr:cNvPr id="28" name="Group 27">
          <a:extLst>
            <a:ext uri="{FF2B5EF4-FFF2-40B4-BE49-F238E27FC236}">
              <a16:creationId xmlns:a16="http://schemas.microsoft.com/office/drawing/2014/main" id="{F7B5DD8C-3C18-46E6-BEC8-ACC62B3D837F}"/>
            </a:ext>
          </a:extLst>
        </xdr:cNvPr>
        <xdr:cNvGrpSpPr>
          <a:grpSpLocks/>
        </xdr:cNvGrpSpPr>
      </xdr:nvGrpSpPr>
      <xdr:grpSpPr>
        <a:xfrm>
          <a:off x="11572875" y="963930"/>
          <a:ext cx="2142000" cy="998220"/>
          <a:chOff x="1960880" y="640080"/>
          <a:chExt cx="1866900" cy="960120"/>
        </a:xfrm>
        <a:solidFill>
          <a:srgbClr val="0070C0"/>
        </a:solidFill>
        <a:effectLst>
          <a:outerShdw blurRad="50800" dist="38100" dir="5400000" algn="t" rotWithShape="0">
            <a:prstClr val="black">
              <a:alpha val="40000"/>
            </a:prstClr>
          </a:outerShdw>
        </a:effectLst>
      </xdr:grpSpPr>
      <xdr:sp macro="" textlink="">
        <xdr:nvSpPr>
          <xdr:cNvPr id="29" name="Rectangle: Rounded Corners 28">
            <a:extLst>
              <a:ext uri="{FF2B5EF4-FFF2-40B4-BE49-F238E27FC236}">
                <a16:creationId xmlns:a16="http://schemas.microsoft.com/office/drawing/2014/main" id="{B8BCDB39-39FD-C622-EDB1-74E26AD93E28}"/>
              </a:ext>
            </a:extLst>
          </xdr:cNvPr>
          <xdr:cNvSpPr/>
        </xdr:nvSpPr>
        <xdr:spPr>
          <a:xfrm>
            <a:off x="1960880" y="640080"/>
            <a:ext cx="1866900" cy="960120"/>
          </a:xfrm>
          <a:prstGeom prst="roundRect">
            <a:avLst>
              <a:gd name="adj" fmla="val 11717"/>
            </a:avLst>
          </a:prstGeom>
          <a:grp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_tables!K3">
        <xdr:nvSpPr>
          <xdr:cNvPr id="30" name="TextBox 29">
            <a:extLst>
              <a:ext uri="{FF2B5EF4-FFF2-40B4-BE49-F238E27FC236}">
                <a16:creationId xmlns:a16="http://schemas.microsoft.com/office/drawing/2014/main" id="{BEBD665B-9B3C-B802-EEA9-773D52C6BC4A}"/>
              </a:ext>
            </a:extLst>
          </xdr:cNvPr>
          <xdr:cNvSpPr txBox="1"/>
        </xdr:nvSpPr>
        <xdr:spPr>
          <a:xfrm>
            <a:off x="2026920" y="1059180"/>
            <a:ext cx="1699260" cy="2971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30419D-4299-463E-99ED-586D664C9CC2}" type="TxLink">
              <a:rPr lang="en-US" sz="1600" b="1" i="0" u="none" strike="noStrike">
                <a:solidFill>
                  <a:schemeClr val="bg1"/>
                </a:solidFill>
                <a:latin typeface="Calibri"/>
                <a:ea typeface="Calibri"/>
                <a:cs typeface="Calibri"/>
              </a:rPr>
              <a:pPr algn="ctr"/>
              <a:t>243</a:t>
            </a:fld>
            <a:endParaRPr lang="en-US" sz="1800" b="1">
              <a:solidFill>
                <a:schemeClr val="bg1"/>
              </a:solidFill>
              <a:latin typeface="Arial" panose="020B0604020202020204" pitchFamily="34" charset="0"/>
              <a:ea typeface="Cambria Math" panose="02040503050406030204" pitchFamily="18" charset="0"/>
              <a:cs typeface="Arial" panose="020B0604020202020204" pitchFamily="34" charset="0"/>
            </a:endParaRPr>
          </a:p>
        </xdr:txBody>
      </xdr:sp>
      <xdr:sp macro="" textlink="Pivot_tables!K2">
        <xdr:nvSpPr>
          <xdr:cNvPr id="31" name="TextBox 30">
            <a:extLst>
              <a:ext uri="{FF2B5EF4-FFF2-40B4-BE49-F238E27FC236}">
                <a16:creationId xmlns:a16="http://schemas.microsoft.com/office/drawing/2014/main" id="{17F4EF67-9A9B-3DD1-A424-BD5E0C33BD86}"/>
              </a:ext>
            </a:extLst>
          </xdr:cNvPr>
          <xdr:cNvSpPr txBox="1"/>
        </xdr:nvSpPr>
        <xdr:spPr>
          <a:xfrm>
            <a:off x="1960880" y="709358"/>
            <a:ext cx="1828800" cy="2971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C6E9AA-3734-4620-8CB5-953AACC81B08}" type="TxLink">
              <a:rPr lang="en-US" sz="1400" b="1" i="0" u="none" strike="noStrike">
                <a:solidFill>
                  <a:schemeClr val="bg1"/>
                </a:solidFill>
                <a:latin typeface="Calibri"/>
                <a:ea typeface="Calibri"/>
                <a:cs typeface="Calibri"/>
              </a:rPr>
              <a:pPr algn="ctr"/>
              <a:t>Average of workers</a:t>
            </a:fld>
            <a:endParaRPr lang="en-US" sz="1600" b="1">
              <a:solidFill>
                <a:schemeClr val="bg1"/>
              </a:solidFill>
              <a:latin typeface="Calibri Light (Headings)"/>
            </a:endParaRPr>
          </a:p>
        </xdr:txBody>
      </xdr:sp>
    </xdr:grpSp>
    <xdr:clientData/>
  </xdr:twoCellAnchor>
  <xdr:twoCellAnchor>
    <xdr:from>
      <xdr:col>9</xdr:col>
      <xdr:colOff>428625</xdr:colOff>
      <xdr:row>56</xdr:row>
      <xdr:rowOff>161925</xdr:rowOff>
    </xdr:from>
    <xdr:to>
      <xdr:col>18</xdr:col>
      <xdr:colOff>352425</xdr:colOff>
      <xdr:row>74</xdr:row>
      <xdr:rowOff>161925</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3C4D3021-9BDE-4F41-B573-AE66F7968C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286750" y="10829925"/>
              <a:ext cx="5419725" cy="3429000"/>
            </a:xfrm>
            <a:prstGeom prst="rect">
              <a:avLst/>
            </a:prstGeom>
            <a:solidFill>
              <a:prstClr val="white"/>
            </a:solidFill>
            <a:ln w="1">
              <a:solidFill>
                <a:prstClr val="green"/>
              </a:solidFill>
            </a:ln>
          </xdr:spPr>
          <xdr:txBody>
            <a:bodyPr vertOverflow="clip" horzOverflow="clip"/>
            <a:lstStyle/>
            <a:p>
              <a:r>
                <a:rPr lang="pl-PL"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1162051</xdr:colOff>
      <xdr:row>56</xdr:row>
      <xdr:rowOff>161925</xdr:rowOff>
    </xdr:from>
    <xdr:to>
      <xdr:col>9</xdr:col>
      <xdr:colOff>285750</xdr:colOff>
      <xdr:row>95</xdr:row>
      <xdr:rowOff>161925</xdr:rowOff>
    </xdr:to>
    <xdr:graphicFrame macro="">
      <xdr:nvGraphicFramePr>
        <xdr:cNvPr id="35" name="Chart 34">
          <a:extLst>
            <a:ext uri="{FF2B5EF4-FFF2-40B4-BE49-F238E27FC236}">
              <a16:creationId xmlns:a16="http://schemas.microsoft.com/office/drawing/2014/main" id="{671478A6-D4FC-478E-8236-428EB5015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419100</xdr:colOff>
      <xdr:row>75</xdr:row>
      <xdr:rowOff>161925</xdr:rowOff>
    </xdr:from>
    <xdr:to>
      <xdr:col>18</xdr:col>
      <xdr:colOff>400051</xdr:colOff>
      <xdr:row>95</xdr:row>
      <xdr:rowOff>161925</xdr:rowOff>
    </xdr:to>
    <xdr:graphicFrame macro="">
      <xdr:nvGraphicFramePr>
        <xdr:cNvPr id="36" name="Chart 35">
          <a:extLst>
            <a:ext uri="{FF2B5EF4-FFF2-40B4-BE49-F238E27FC236}">
              <a16:creationId xmlns:a16="http://schemas.microsoft.com/office/drawing/2014/main" id="{C3E4DA67-5716-49E6-BEBC-6FAC60737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200025</xdr:colOff>
      <xdr:row>11</xdr:row>
      <xdr:rowOff>0</xdr:rowOff>
    </xdr:from>
    <xdr:to>
      <xdr:col>2</xdr:col>
      <xdr:colOff>1038225</xdr:colOff>
      <xdr:row>33</xdr:row>
      <xdr:rowOff>38100</xdr:rowOff>
    </xdr:to>
    <mc:AlternateContent xmlns:mc="http://schemas.openxmlformats.org/markup-compatibility/2006" xmlns:a14="http://schemas.microsoft.com/office/drawing/2010/main">
      <mc:Choice Requires="a14">
        <xdr:graphicFrame macro="">
          <xdr:nvGraphicFramePr>
            <xdr:cNvPr id="37" name="state 1">
              <a:extLst>
                <a:ext uri="{FF2B5EF4-FFF2-40B4-BE49-F238E27FC236}">
                  <a16:creationId xmlns:a16="http://schemas.microsoft.com/office/drawing/2014/main" id="{0C38C407-772C-5425-DF11-3A7BE1056D7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200025" y="2095500"/>
              <a:ext cx="2057400" cy="4229100"/>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190499</xdr:colOff>
      <xdr:row>33</xdr:row>
      <xdr:rowOff>161924</xdr:rowOff>
    </xdr:from>
    <xdr:to>
      <xdr:col>2</xdr:col>
      <xdr:colOff>1019174</xdr:colOff>
      <xdr:row>56</xdr:row>
      <xdr:rowOff>19049</xdr:rowOff>
    </xdr:to>
    <mc:AlternateContent xmlns:mc="http://schemas.openxmlformats.org/markup-compatibility/2006" xmlns:a14="http://schemas.microsoft.com/office/drawing/2010/main">
      <mc:Choice Requires="a14">
        <xdr:graphicFrame macro="">
          <xdr:nvGraphicFramePr>
            <xdr:cNvPr id="38" name="industry 1">
              <a:extLst>
                <a:ext uri="{FF2B5EF4-FFF2-40B4-BE49-F238E27FC236}">
                  <a16:creationId xmlns:a16="http://schemas.microsoft.com/office/drawing/2014/main" id="{0BBCA656-D901-0AF8-4D80-AEEAB30C92D8}"/>
                </a:ext>
              </a:extLst>
            </xdr:cNvPr>
            <xdr:cNvGraphicFramePr/>
          </xdr:nvGraphicFramePr>
          <xdr:xfrm>
            <a:off x="0" y="0"/>
            <a:ext cx="0" cy="0"/>
          </xdr:xfrm>
          <a:graphic>
            <a:graphicData uri="http://schemas.microsoft.com/office/drawing/2010/slicer">
              <sle:slicer xmlns:sle="http://schemas.microsoft.com/office/drawing/2010/slicer" name="industry 1"/>
            </a:graphicData>
          </a:graphic>
        </xdr:graphicFrame>
      </mc:Choice>
      <mc:Fallback xmlns="">
        <xdr:sp macro="" textlink="">
          <xdr:nvSpPr>
            <xdr:cNvPr id="0" name=""/>
            <xdr:cNvSpPr>
              <a:spLocks noTextEdit="1"/>
            </xdr:cNvSpPr>
          </xdr:nvSpPr>
          <xdr:spPr>
            <a:xfrm>
              <a:off x="190499" y="6448424"/>
              <a:ext cx="2047875" cy="4238625"/>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1171575</xdr:colOff>
      <xdr:row>34</xdr:row>
      <xdr:rowOff>19050</xdr:rowOff>
    </xdr:from>
    <xdr:to>
      <xdr:col>9</xdr:col>
      <xdr:colOff>285750</xdr:colOff>
      <xdr:row>56</xdr:row>
      <xdr:rowOff>58050</xdr:rowOff>
    </xdr:to>
    <xdr:graphicFrame macro="">
      <xdr:nvGraphicFramePr>
        <xdr:cNvPr id="39" name="Chart 38">
          <a:extLst>
            <a:ext uri="{FF2B5EF4-FFF2-40B4-BE49-F238E27FC236}">
              <a16:creationId xmlns:a16="http://schemas.microsoft.com/office/drawing/2014/main" id="{A2A8ED7F-BEAC-43A6-BB58-7797459C6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428625</xdr:colOff>
      <xdr:row>34</xdr:row>
      <xdr:rowOff>9525</xdr:rowOff>
    </xdr:from>
    <xdr:to>
      <xdr:col>18</xdr:col>
      <xdr:colOff>333375</xdr:colOff>
      <xdr:row>56</xdr:row>
      <xdr:rowOff>57150</xdr:rowOff>
    </xdr:to>
    <xdr:graphicFrame macro="">
      <xdr:nvGraphicFramePr>
        <xdr:cNvPr id="40" name="Chart 39">
          <a:extLst>
            <a:ext uri="{FF2B5EF4-FFF2-40B4-BE49-F238E27FC236}">
              <a16:creationId xmlns:a16="http://schemas.microsoft.com/office/drawing/2014/main" id="{BE6DBE2E-20DA-4F79-B926-723BCF5F2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1190624</xdr:colOff>
      <xdr:row>10</xdr:row>
      <xdr:rowOff>190499</xdr:rowOff>
    </xdr:from>
    <xdr:to>
      <xdr:col>9</xdr:col>
      <xdr:colOff>276224</xdr:colOff>
      <xdr:row>33</xdr:row>
      <xdr:rowOff>28574</xdr:rowOff>
    </xdr:to>
    <xdr:graphicFrame macro="">
      <xdr:nvGraphicFramePr>
        <xdr:cNvPr id="43" name="Chart 42">
          <a:extLst>
            <a:ext uri="{FF2B5EF4-FFF2-40B4-BE49-F238E27FC236}">
              <a16:creationId xmlns:a16="http://schemas.microsoft.com/office/drawing/2014/main" id="{AEB56705-B742-4A3E-A1FC-AA85E5038B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428625</xdr:colOff>
      <xdr:row>11</xdr:row>
      <xdr:rowOff>0</xdr:rowOff>
    </xdr:from>
    <xdr:to>
      <xdr:col>18</xdr:col>
      <xdr:colOff>342900</xdr:colOff>
      <xdr:row>33</xdr:row>
      <xdr:rowOff>0</xdr:rowOff>
    </xdr:to>
    <xdr:graphicFrame macro="">
      <xdr:nvGraphicFramePr>
        <xdr:cNvPr id="44" name="Chart 43">
          <a:extLst>
            <a:ext uri="{FF2B5EF4-FFF2-40B4-BE49-F238E27FC236}">
              <a16:creationId xmlns:a16="http://schemas.microsoft.com/office/drawing/2014/main" id="{7DEFD2F3-3247-41A4-8BE9-B7D12DC3CC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171450</xdr:colOff>
      <xdr:row>57</xdr:row>
      <xdr:rowOff>0</xdr:rowOff>
    </xdr:from>
    <xdr:to>
      <xdr:col>2</xdr:col>
      <xdr:colOff>1000125</xdr:colOff>
      <xdr:row>84</xdr:row>
      <xdr:rowOff>76200</xdr:rowOff>
    </xdr:to>
    <xdr:sp macro="" textlink="">
      <xdr:nvSpPr>
        <xdr:cNvPr id="7" name="TextBox 6">
          <a:extLst>
            <a:ext uri="{FF2B5EF4-FFF2-40B4-BE49-F238E27FC236}">
              <a16:creationId xmlns:a16="http://schemas.microsoft.com/office/drawing/2014/main" id="{400B4878-7C1B-4EC6-2F9F-95EC15FC01D0}"/>
            </a:ext>
          </a:extLst>
        </xdr:cNvPr>
        <xdr:cNvSpPr txBox="1"/>
      </xdr:nvSpPr>
      <xdr:spPr>
        <a:xfrm>
          <a:off x="171450" y="10858500"/>
          <a:ext cx="2047875" cy="521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l-PL" sz="2000" b="1"/>
            <a:t>Summary</a:t>
          </a:r>
        </a:p>
        <a:p>
          <a:pPr algn="l"/>
          <a:r>
            <a:rPr lang="pl-PL" sz="1600" b="0"/>
            <a:t>1. 62% of companies from the list are from 10 states. Southern and Northeastern</a:t>
          </a:r>
          <a:r>
            <a:rPr lang="pl-PL" sz="1600" b="0" baseline="0"/>
            <a:t> states leads the way.</a:t>
          </a:r>
        </a:p>
        <a:p>
          <a:pPr algn="l"/>
          <a:r>
            <a:rPr lang="pl-PL" sz="1600" b="0" baseline="0"/>
            <a:t>2. Companies from these 10 states generate 71% of total</a:t>
          </a:r>
          <a:r>
            <a:rPr lang="pl-PL" sz="1600" b="0"/>
            <a:t> revenue.</a:t>
          </a:r>
        </a:p>
        <a:p>
          <a:pPr algn="l"/>
          <a:r>
            <a:rPr lang="pl-PL" sz="1600" b="0"/>
            <a:t>3. 95 companies menaged</a:t>
          </a:r>
          <a:r>
            <a:rPr lang="pl-PL" sz="1600" b="0" baseline="0"/>
            <a:t> to increase their revenue despite reducing the number of emploees.</a:t>
          </a:r>
        </a:p>
        <a:p>
          <a:pPr algn="l"/>
          <a:r>
            <a:rPr lang="pl-PL" sz="1600" b="0" baseline="0"/>
            <a:t>4. Average of reduced employees is 34.</a:t>
          </a:r>
        </a:p>
        <a:p>
          <a:pPr algn="l"/>
          <a:r>
            <a:rPr lang="pl-PL" sz="1600" b="0"/>
            <a:t>5. Average growth</a:t>
          </a:r>
          <a:r>
            <a:rPr lang="pl-PL" sz="1600" b="0" baseline="0"/>
            <a:t> in these companies is 176%</a:t>
          </a:r>
          <a:endParaRPr lang="pl-PL" sz="1600" b="0"/>
        </a:p>
        <a:p>
          <a:pPr algn="ctr"/>
          <a:endParaRPr lang="pl-PL" sz="16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refreshedDate="45187.877263310183" createdVersion="8" refreshedVersion="8" minRefreshableVersion="3" recordCount="5012" xr:uid="{CCE91133-3455-4940-94F6-B7E712548028}">
  <cacheSource type="worksheet">
    <worksheetSource name="data_to_analyze"/>
  </cacheSource>
  <cacheFields count="12">
    <cacheField name="rank" numFmtId="0">
      <sharedItems containsSemiMixedTypes="0" containsString="0" containsNumber="1" containsInteger="1" minValue="1" maxValue="5000"/>
    </cacheField>
    <cacheField name="name" numFmtId="0">
      <sharedItems count="5012">
        <s v="Freestar"/>
        <s v="FreightWise"/>
        <s v="Cece's Veggie Co."/>
        <s v="LadyBoss"/>
        <s v="Perpay"/>
        <s v="Cano Health"/>
        <s v="Bear Mattress"/>
        <s v="Connected Solutions Group"/>
        <s v="Providence Healthcare Management"/>
        <s v="NOM"/>
        <s v="NuLeaf Naturals"/>
        <s v="Urgently"/>
        <s v="nutpods"/>
        <s v="YieldStreet"/>
        <s v="MuteSix"/>
        <s v="Anchor Worldwide"/>
        <s v="LendingPoint"/>
        <s v="With Clarity"/>
        <s v="Sonendo"/>
        <s v="Kindred Bravely"/>
        <s v="Tailor Made Compounding"/>
        <s v="SD3IT"/>
        <s v="ConvertKit"/>
        <s v="Printify"/>
        <s v="Awardco"/>
        <s v="Pegasus Optimization Managers"/>
        <s v="FITT Scientific"/>
        <s v="Amherst Madison"/>
        <s v="LumenAd"/>
        <s v="Bendcare"/>
        <s v="The Welfont Companies"/>
        <s v="Skinny Dipped"/>
        <s v="RDI Technologies"/>
        <s v="Limited Run Games"/>
        <s v="SwanLeap"/>
        <s v="Vesta Modular"/>
        <s v="H&amp;C Animal Health"/>
        <s v="Homesnap"/>
        <s v="Paradigm Construction"/>
        <s v="Allata"/>
        <s v="Fanchest"/>
        <s v="Fund That Flip"/>
        <s v="Villaway"/>
        <s v="IQM"/>
        <s v="Home Quality Remodeling"/>
        <s v="Beeswax"/>
        <s v="Netizen"/>
        <s v="phData"/>
        <s v="MDstaffers"/>
        <s v="TalEx"/>
        <s v="Nationwide Mortgage Bankers"/>
        <s v="Podium"/>
        <s v="SIA Solutions"/>
        <s v="QEO Group"/>
        <s v="Dropified"/>
        <s v="Sparx Hockey"/>
        <s v="TrueChoicePack"/>
        <s v="Ooze Wholesale"/>
        <s v="Progyny"/>
        <s v="Pax8"/>
        <s v="Terminus"/>
        <s v="Chomps"/>
        <s v="Rad Power Bikes"/>
        <s v="TradePending"/>
        <s v="West Creek Financial"/>
        <s v="CityLift Parking"/>
        <s v="Associated Veterans"/>
        <s v="Fetch Rewards"/>
        <s v="10X Genomics"/>
        <s v="4th &amp; Heart"/>
        <s v="GreenPrint"/>
        <s v="Sky Marketing Corporation"/>
        <s v="Pendo"/>
        <s v="Core Software Technologies"/>
        <s v="EcoSystems"/>
        <s v="Brickell Men's Products"/>
        <s v="Patton Warehousing"/>
        <s v="SydanTech"/>
        <s v="WT Stevens Construction"/>
        <s v="Wandrd"/>
        <s v="Confidio"/>
        <s v="Dynamic Logistix"/>
        <s v="Asset Panda"/>
        <s v="SeaBay Building Group"/>
        <s v="Blue Fire Leads"/>
        <s v="Loanatik"/>
        <s v="SupportNinja"/>
        <s v="Grove Collaborative"/>
        <s v="Cisoshare"/>
        <s v="DigitalOnUS"/>
        <s v="GForce Life Sciences"/>
        <s v="Capitol Bridge"/>
        <s v="Kentucky Counseling Center"/>
        <s v="Shefit"/>
        <s v="US Mobile"/>
        <s v="Feedonomics"/>
        <s v="Amenity Health"/>
        <s v="Payability"/>
        <s v="Eagle Transport and Logistics"/>
        <s v="ShipBob"/>
        <s v="Powerhome Solar"/>
        <s v="LendingOne"/>
        <s v="OwnBackup"/>
        <s v="Invictus International Consulting"/>
        <s v="Go Energistics"/>
        <s v="Total Expert"/>
        <s v="BuzzyBooth"/>
        <s v="Carolin Soldo Coaching &amp; Events"/>
        <s v="Cognira"/>
        <s v="B3 Group"/>
        <s v="Inspiranza Designs"/>
        <s v="OnesourcePCS"/>
        <s v="Cience Technologies"/>
        <s v="Austin Cryo Ventures"/>
        <s v="Sweet Loren's"/>
        <s v="Copper"/>
        <s v="5 Star Roofing and Restoration"/>
        <s v="DigitalCrafts"/>
        <s v="LoadUp Technologies"/>
        <s v="SkillSet Group"/>
        <s v="Ally Logistics"/>
        <s v="BAMFi"/>
        <s v="Potoo"/>
        <s v="Parsons Xtreme Golf"/>
        <s v="Onfleet"/>
        <s v="PatientPop"/>
        <s v="Gravity IT Resources"/>
        <s v="MedLab International"/>
        <s v="Equity &amp; Help"/>
        <s v="Ridgeline International"/>
        <s v="China Metal Solutions"/>
        <s v="BlueSky Resource Solutions"/>
        <s v="Centauri Health Solutions"/>
        <s v="CellTrade NY"/>
        <s v="Exabeam"/>
        <s v="Kinsmen Group"/>
        <s v="Owens Recovery Science"/>
        <s v="WinIt"/>
        <s v="Techolution"/>
        <s v="Solvix Solutions"/>
        <s v="LoveBug Probiotics"/>
        <s v="Nationwide Pharmaceutical"/>
        <s v="Freedom Forever"/>
        <s v="Alpha Omega Integration"/>
        <s v="Arsenal Strength"/>
        <s v="Capital Brand Group"/>
        <s v="FedWriters"/>
        <s v="Sethmar Transportation"/>
        <s v="Hyperion Partners"/>
        <s v="Arcalea"/>
        <s v="Haga Kommer"/>
        <s v="Waggl"/>
        <s v="Roman Roofing"/>
        <s v="Akumina"/>
        <s v="ShipMonk"/>
        <s v="BrillMedia.co"/>
        <s v="Rocket Insights"/>
        <s v="Tridant Solutions"/>
        <s v="ESC Choice"/>
        <s v="Nugget"/>
        <s v="Octopi Brewing"/>
        <s v="KnowBe4"/>
        <s v="Kinect Solar"/>
        <s v="ComplianceQuest"/>
        <s v="DecisionPoint"/>
        <s v="Bombas"/>
        <s v="Jonas Paul Eyewear"/>
        <s v="Tamimi Pharmacy"/>
        <s v="Ad Hoc"/>
        <s v="Valify"/>
        <s v="Sapper Consulting"/>
        <s v="Privy"/>
        <s v="Scooch"/>
        <s v="Monkedia"/>
        <s v="UPshow"/>
        <s v="CampusLogic"/>
        <s v="PCC Cleaning and Maintenance"/>
        <s v="Quirk Creative"/>
        <s v="Tricopian"/>
        <s v="Efficient Home Services of Florida"/>
        <s v="Fitness Cubed"/>
        <s v="Velox Media"/>
        <s v="1Link Technology"/>
        <s v="Quadrant Resource"/>
        <s v="MyHealth"/>
        <s v="Velocity Global"/>
        <s v="Oseth Group"/>
        <s v="Koia"/>
        <s v="Sifted"/>
        <s v="PRx Performance"/>
        <s v="Universal Yums"/>
        <s v="Bridge Brothers"/>
        <s v="Dynamic Systems Technology"/>
        <s v="Supinf Technologies"/>
        <s v="Davis Cargo"/>
        <s v="Polaris Energy Services"/>
        <s v="SetSchedule"/>
        <s v="L2 Defense"/>
        <s v="Motivosity"/>
        <s v="Advoc8"/>
        <s v="Real Plans"/>
        <s v="Axiom Strategies"/>
        <s v="Midway Staffing"/>
        <s v="Perfect Part"/>
        <s v="Silverline Home Remodeling"/>
        <s v="Maxim Zenwise Opco"/>
        <s v="World Housing Solution"/>
        <s v="City Ventures"/>
        <s v="Web Presence"/>
        <s v="Energy Earth"/>
        <s v="Empowered Electric"/>
        <s v="Bookkeeper Business Launch"/>
        <s v="Noom"/>
        <s v="Zenith Engineers"/>
        <s v="Let's Make A Lead"/>
        <s v="Momentum Solar"/>
        <s v="Radius Networks"/>
        <s v="Fattmerchant"/>
        <s v="Infinium Group"/>
        <s v="Memory.net"/>
        <s v="FactoryPure"/>
        <s v="Untappd"/>
        <s v="MikMak"/>
        <s v="Fusion Recruiting Labs"/>
        <s v="Office Libations"/>
        <s v="Broker Online Exchange"/>
        <s v="ODL Services"/>
        <s v="Platinum Health"/>
        <s v="Avelead"/>
        <s v="CMG-Midwest"/>
        <s v="Quince Orchard Psychotherapy"/>
        <s v="RedShelf"/>
        <s v="TransAmerica Express Logistics"/>
        <s v="Flipcause"/>
        <s v="Simply NUC"/>
        <s v="Virtual Machine Solutions"/>
        <s v="Gateway Genomics"/>
        <s v="Strativia"/>
        <s v="ClockShark"/>
        <s v="TriFold"/>
        <s v="Energy Ogre"/>
        <s v="D. Ott Construction"/>
        <s v="Medisuite"/>
        <s v="MYTA Technologies"/>
        <s v="Deal Partners"/>
        <s v="Tier4 Group"/>
        <s v="IES"/>
        <s v="ResiCap"/>
        <s v="Transcend Security Solutions"/>
        <s v="GlobalTex USA"/>
        <s v="Vespa Group"/>
        <s v="Bridgewater Homes"/>
        <s v="Park Financial Group"/>
        <s v="Chronovo"/>
        <s v="Maverick Media Ventures"/>
        <s v="Kortx"/>
        <s v="Bawla Consulting"/>
        <s v="Pawstruck"/>
        <s v="Blue Raven Solar"/>
        <s v="Woom Bikes USA"/>
        <s v="Mixt Solutions"/>
        <s v="ThrivePass"/>
        <s v="Premier Health Solutions"/>
        <s v="Impact Analytics"/>
        <s v="Hemper"/>
        <s v="Intermex"/>
        <s v="PatientBond"/>
        <s v="Ginn Group"/>
        <s v="PANTHERX Rare"/>
        <s v="Factorial Digital"/>
        <s v="T-Rex Solutions"/>
        <s v="Toops"/>
        <s v="InfuseMedia"/>
        <s v="Teachable"/>
        <s v="Squadhelp.com"/>
        <s v="Take2 Consulting"/>
        <s v="Epion Health"/>
        <s v="Gotcha Media Holdings"/>
        <s v="Kyzen Consulting Services"/>
        <s v="CheckedUp"/>
        <s v="Cultivate Advisors"/>
        <s v="Advisors Education"/>
        <s v="Recleim"/>
        <s v="Maddox Industrial Transformer"/>
        <s v="Mako Medical Laboratories"/>
        <s v="Alert Media"/>
        <s v="Southern Veterinary Partners"/>
        <s v="Flexicrew Technical Services"/>
        <s v="Texas Beauty Labs"/>
        <s v="Scientist.com"/>
        <s v="Hennessey Consulting"/>
        <s v="Meleeo"/>
        <s v="SNA International"/>
        <s v="Staymobile"/>
        <s v="Amani Enterprises"/>
        <s v="Privateer IT"/>
        <s v="Discuss.io"/>
        <s v="Dollar Fulfillment"/>
        <s v="Domino Data Lab"/>
        <s v="LYFE Marketing"/>
        <s v="Alivi"/>
        <s v="EETech Media"/>
        <s v="Gravis Law"/>
        <s v="Cousins Logistics"/>
        <s v="Position2"/>
        <s v="BentoBox CMS"/>
        <s v="Symbol Health Solutions"/>
        <s v="Crisp Video Group"/>
        <s v="Sand Cloud"/>
        <s v="Wrapify"/>
        <s v="Iuvo Logistics"/>
        <s v="Group 10 Capital"/>
        <s v="Basemakers"/>
        <s v="Tossware"/>
        <s v="360ia"/>
        <s v="NextGen Leads"/>
        <s v="ColtonCooper"/>
        <s v="HANDLE"/>
        <s v="BestSelf Ventures"/>
        <s v="TazKai"/>
        <s v="Cumulus Networks"/>
        <s v="OppLoans"/>
        <s v="Common Thread Collective"/>
        <s v="Cloudbeds"/>
        <s v="Vested Metals International"/>
        <s v="Platt Cheema Richmond"/>
        <s v="Revelry"/>
        <s v="QOS Networks"/>
        <s v="Koddi"/>
        <s v="Change Media Group"/>
        <s v="BLDG-25"/>
        <s v="Dropoff"/>
        <s v="Modavate"/>
        <s v="Arcus Financial Intelligence"/>
        <s v="Digital Resource"/>
        <s v="Girikon"/>
        <s v="Liberty Rent Guarantee"/>
        <s v="Inflowlogistics"/>
        <s v="Pymetrics"/>
        <s v="Madewell Construction"/>
        <s v="Power Target"/>
        <s v="Bidwise"/>
        <s v="Wavicle Data Solutions"/>
        <s v="Red Seat Ventures"/>
        <s v="reCommerce"/>
        <s v="Design Pickle"/>
        <s v="Hyperice"/>
        <s v="Synfiny Advisors"/>
        <s v="MNS1 Express"/>
        <s v="TomboyX"/>
        <s v="ShopPad"/>
        <s v="Carta"/>
        <s v="SnackNation"/>
        <s v="Staffing as a Mission"/>
        <s v="Azure Knowledge"/>
        <s v="Element78 Partners"/>
        <s v="inVibe Labs"/>
        <s v="SimpleNexus"/>
        <s v="The Language Group"/>
        <s v="Green Bits"/>
        <s v="M2M In Motion"/>
        <s v="AdFicient"/>
        <s v="Raddish Kids"/>
        <s v="Titan Mechanical"/>
        <s v="NanaMacs Clothing"/>
        <s v="Perimeter Security Partners"/>
        <s v="LYNC Logistics"/>
        <s v="Cox Residential"/>
        <s v="Stealth-ISS Group"/>
        <s v="Seeq Corporation"/>
        <s v="M7 Services"/>
        <s v="Healthy Human"/>
        <s v="Professional Hair Labs"/>
        <s v="Strategic Alliance Business Group"/>
        <s v="Synup"/>
        <s v="First Stop Health"/>
        <s v="BoxyCharm"/>
        <s v="WearMe Pro"/>
        <s v="Vidoori"/>
        <s v="Stackify"/>
        <s v="XY - The Persistent Company"/>
        <s v="Dental Intelligence"/>
        <s v="PowerInbox"/>
        <s v="SimpleTire"/>
        <s v="Creative State Marketing"/>
        <s v="UrbanStems"/>
        <s v="GCubed Enterprises"/>
        <s v="VideoAmp"/>
        <s v="SweetScience Marketing"/>
        <s v="Rented.com"/>
        <s v="Lakarya"/>
        <s v="Cosset"/>
        <s v="Tomahawk Strategic Solutions"/>
        <s v="Della Infotech"/>
        <s v="Realvolve"/>
        <s v="Edvenswa Tech"/>
        <s v="UpNest"/>
        <s v="Double Wood"/>
        <s v="Van Law Firm"/>
        <s v="Mobile Text Alerts"/>
        <s v="Apogee Stores"/>
        <s v="New Credit America"/>
        <s v="Bore Tech Utilities"/>
        <s v="Anna Marie Events"/>
        <s v="Pattern"/>
        <s v="Advanced Operations Partners"/>
        <s v="Newline Interactive"/>
        <s v="Groove.co"/>
        <s v="G2"/>
        <s v="Lean Staffing Solutions"/>
        <s v="Vigene Biosciences"/>
        <s v="Pitisci &amp; Associates"/>
        <s v="CouponCause.com"/>
        <s v="Arrive Logistics"/>
        <s v="Integrity Cargo Solutions"/>
        <s v="Wireless Everywhere"/>
        <s v="AudienceX"/>
        <s v="SOCi"/>
        <s v="Advanced Architectural Products"/>
        <s v="Proper Media"/>
        <s v="Dispatch Technologies"/>
        <s v="Kisi Security"/>
        <s v="BridgeTech"/>
        <s v="Boomerang Transportation"/>
        <s v="E&amp;M Technologies"/>
        <s v="Advertise Purple"/>
        <s v="Spike Brewing Equipment"/>
        <s v="Pathway Vet Alliance"/>
        <s v="Bailey's Blossoms"/>
        <s v="Simple Technology Solutions"/>
        <s v="SkyRun Breckenridge"/>
        <s v="Clean Juice"/>
        <s v="InGenius Prep"/>
        <s v="Aysco Technology Integration"/>
        <s v="Kenna Security"/>
        <s v="CarLotz"/>
        <s v="Assured Consulting Solutions"/>
        <s v="The Garrett Companies"/>
        <s v="Era Transport"/>
        <s v="M-Communications"/>
        <s v="ClickFunnels"/>
        <s v="BCM London"/>
        <s v="Uptime"/>
        <s v="Competitive Range Solutions"/>
        <s v="Real Broker"/>
        <s v="Buhler Commercial"/>
        <s v="Trailhead Marketing"/>
        <s v="Factor 75"/>
        <s v="Algolia"/>
        <s v="Midway Dental Supply"/>
        <s v="eAudit"/>
        <s v="Panagora Group"/>
        <s v="MCI"/>
        <s v="Abrams Realty"/>
        <s v="Pelican Waste &amp; Debris"/>
        <s v="Gametime"/>
        <s v="Morning Lavender"/>
        <s v="Keypath Education"/>
        <s v="Thigo International"/>
        <s v="Saved By The Dress"/>
        <s v="Starc Systems"/>
        <s v="Angel Heart Boutique"/>
        <s v="ARM Consulting"/>
        <s v="Chacka Marketing"/>
        <s v="MapleMark Bank"/>
        <s v="Vonlane"/>
        <s v="Prosper Group"/>
        <s v="Point3 Security"/>
        <s v="Directive"/>
        <s v="Alkami Technology"/>
        <s v="QuickBox Fulfillment"/>
        <s v="SandsRx"/>
        <s v="The Building People"/>
        <s v="The SnapBar"/>
        <s v="FitSmallBusiness.com"/>
        <s v="Powerful Professionals"/>
        <s v="Probo Medical"/>
        <s v="Spotio"/>
        <s v="Prime Meridian Capital Management"/>
        <s v="Fox Dealer"/>
        <s v="Kubikware"/>
        <s v="Rocket Referrals"/>
        <s v="Bonusly"/>
        <s v="Trident Transport"/>
        <s v="The Fila Group"/>
        <s v="Seaman's Beverage and Logistics"/>
        <s v="ServiceTitan"/>
        <s v="BlueWave Solar"/>
        <s v="Resource Financial"/>
        <s v="Saprex"/>
        <s v="Simple Energy"/>
        <s v="New Energy Equity"/>
        <s v="Vedder Holsters"/>
        <s v="FloWater"/>
        <s v="Vaughan Buckley Construction"/>
        <s v="Acacia Counseling &amp; Wellness"/>
        <s v="Every Door Real Estate"/>
        <s v="Thought Logic Consulting"/>
        <s v="PBG Consulting"/>
        <s v="Sarvicus"/>
        <s v="Universal Processing"/>
        <s v="The Apella Group"/>
        <s v="Lemonaid Health"/>
        <s v="Coulee Techlink"/>
        <s v="Transform Group"/>
        <s v="JP Ecommerce"/>
        <s v="Hardcore Fitness Boot Camp"/>
        <s v="cellhelmet"/>
        <s v="Conga"/>
        <s v="Blast Tech"/>
        <s v="LoanPaymentPro"/>
        <s v="Admera Health"/>
        <s v="Professional Realty Services International"/>
        <s v="Social Sparkling Wine"/>
        <s v="TicketSauce.com"/>
        <s v="ProSource360 Consulting Services"/>
        <s v="Spinnaker Consulting Group"/>
        <s v="Maxx Builders and Designers"/>
        <s v="Vape Guys"/>
        <s v="Y-Tech"/>
        <s v="Silver Trucking"/>
        <s v="Linux Academy"/>
        <s v="Spartan Armor Systems"/>
        <s v="Mainsail Group"/>
        <s v="Baybridge Pharmacy Corp"/>
        <s v="Quantico Tactical"/>
        <s v="Knewsales Group"/>
        <s v="Beauty Bakerie Cosmetics Brand"/>
        <s v="Two Bulls"/>
        <s v="Nickel &amp; Suede"/>
        <s v="Teknismart Solutions"/>
        <s v="Sprout School Supplies"/>
        <s v="Kuli Kuli Foods"/>
        <s v="LifeHealth"/>
        <s v="Peaxy"/>
        <s v="Private Label Extensions"/>
        <s v="Retail Service Systems"/>
        <s v="Icon Building Supplies"/>
        <s v="Prime Technical Services"/>
        <s v="Hyper Networks"/>
        <s v="Out of the Box Technology"/>
        <s v="Aldevra"/>
        <s v="Native Digital"/>
        <s v="Karya Property Management"/>
        <s v="Full Circle Brands"/>
        <s v="Harbor Compliance"/>
        <s v="LEDMyplace.com"/>
        <s v="NEXgistics"/>
        <s v="Concourse Federal Group"/>
        <s v="Elite Insurance Partners"/>
        <s v="SBGA"/>
        <s v="Pentwater Furnishing"/>
        <s v="BayInfotech"/>
        <s v="XY Planning Network"/>
        <s v="Gymguyz"/>
        <s v="Steward Construction Services"/>
        <s v="Fusion"/>
        <s v="PositivePsyche.Biz Corp"/>
        <s v="GridGain Systems"/>
        <s v="Levvel"/>
        <s v="Employdrive"/>
        <s v="BairesDev"/>
        <s v="TripleLift"/>
        <s v="Digital Hyve"/>
        <s v="Printful"/>
        <s v="Ashley Black Guru"/>
        <s v="Phoenix Operations Group"/>
        <s v="Talk IQ Media"/>
        <s v="GovernmentCIO"/>
        <s v="Draken International"/>
        <s v="Tierra Encantada"/>
        <s v="The Digital Ring"/>
        <s v="FNEX"/>
        <s v="Elite Transit Solutions"/>
        <s v="Nexus Pharmaceuticals"/>
        <s v="Dynamo Technologies"/>
        <s v="Dignari"/>
        <s v="All-Pro Electric"/>
        <s v="Alphacore"/>
        <s v="Breakthrough Physical Therapy Marketing"/>
        <s v="Kingsview Partners"/>
        <s v="GlobalPro Recovery"/>
        <s v="FreeAlliance.com"/>
        <s v="HealthCare.com"/>
        <s v="Ansley Operating Holding Company"/>
        <s v="Blue Marble Payroll"/>
        <s v="Green Powered Technology"/>
        <s v="Conversion Logix"/>
        <s v="Jay Morrison Academy"/>
        <s v="Anson Belt"/>
        <s v="Braeden Engineering"/>
        <s v="Social Fulcrum"/>
        <s v="Trinity Technology Partners"/>
        <s v="Vetnique Pet Products"/>
        <s v="JBK Wellness Labs"/>
        <s v="cloudIT"/>
        <s v="The Shredder + MedShred"/>
        <s v="Tranont"/>
        <s v="Nyla Technology Solutions"/>
        <s v="Azazie"/>
        <s v="Vuesol Technologies"/>
        <s v="Black Spectacles"/>
        <s v="Tractleads"/>
        <s v="HealthFlex Home Health Services"/>
        <s v="Fieldwork Brewing Company"/>
        <s v="Chewy"/>
        <s v="Chloeta"/>
        <s v="Enshored"/>
        <s v="Ingrain Construction"/>
        <s v="eduPresent"/>
        <s v="Sendlane"/>
        <s v="Simply Nutrition"/>
        <s v="MobiChord"/>
        <s v="Interim HealthCare"/>
        <s v="Fundera"/>
        <s v="AdvisoryCloud"/>
        <s v="Merchology"/>
        <s v="Cintel"/>
        <s v="Fletcher Construction"/>
        <s v="TechAnax"/>
        <s v="Green Street Power Partners"/>
        <s v="Evergreen Market"/>
        <s v="Mohawk Group Holdings"/>
        <s v="Nav"/>
        <s v="ERP Global"/>
        <s v="Saligram Systems"/>
        <s v="Smart Roofs Solar"/>
        <s v="BOS Security"/>
        <s v="Bustle Digital Group"/>
        <s v="Alchemy 365"/>
        <s v="WheelHouse Solutions"/>
        <s v="Pearson Smith Realty"/>
        <s v="Zennify"/>
        <s v="5Q Partners"/>
        <s v="Vcheck Global"/>
        <s v="Zolli Candy"/>
        <s v="Innowave Marketing Group"/>
        <s v="CMR Construction &amp; Roofing"/>
        <s v="Strategic Digital Services"/>
        <s v="Kettlebell Kings"/>
        <s v="Rebbl"/>
        <s v="Thinx"/>
        <s v="BottleKeeper"/>
        <s v="Standard Freight"/>
        <s v="BMNT Partners"/>
        <s v="Driftless Glen Distillery"/>
        <s v="CustomPictureFrames.com"/>
        <s v="Agillitics"/>
        <s v="Nivid Infotech"/>
        <s v="UrbanBCN Worldwide"/>
        <s v="Maggie Louise Confections"/>
        <s v="Willy's"/>
        <s v="Quicksilver Scientific"/>
        <s v="Directional Services"/>
        <s v="NexusTek"/>
        <s v="NativePath"/>
        <s v="Eagle Pipe"/>
        <s v="o9 Solutions"/>
        <s v="SH Mechanical"/>
        <s v="GeistM"/>
        <s v="Coherent Staffing Solutions"/>
        <s v="GrandView Aviation"/>
        <s v="CTW Group"/>
        <s v="ORC Utility &amp; Infrastructure Land Services"/>
        <s v="Satelles"/>
        <s v="Apex Dental Partners"/>
        <s v="OneStream Software"/>
        <s v="National Insurance Consulting Group"/>
        <s v="Solvegy"/>
        <s v="Spruce InfoTech"/>
        <s v="Smart City Locating"/>
        <s v="The Cabana Group"/>
        <s v="Ideal Concepts"/>
        <s v="VividCortex"/>
        <s v="Green Threads"/>
        <s v="C Evans Consulting"/>
        <s v="Village Realty"/>
        <s v="Be Social"/>
        <s v="Incorporate Massage"/>
        <s v="SHR Consulting Group"/>
        <s v="Insticator"/>
        <s v="Ardent Pest Control"/>
        <s v="Relief Factor"/>
        <s v="Aura Financial Corporation"/>
        <s v="Emerald Pools and Spas"/>
        <s v="Vydia"/>
        <s v="Emergent Method"/>
        <s v="MBCO Engineering."/>
        <s v="ConcealFab Corporation"/>
        <s v="CapStone Technologies"/>
        <s v="Evolution Event Solutions"/>
        <s v="Patient Care Coordination"/>
        <s v="Sun Mountain"/>
        <s v="ChromebookParts.com"/>
        <s v="Ad Victoriam Solutions"/>
        <s v="Acliviti"/>
        <s v="Talent Solvers"/>
        <s v="Retention Science (ReSci)"/>
        <s v="Hotel Rehabs"/>
        <s v="Ibotta"/>
        <s v="Foundation Software Group"/>
        <s v="CanSource"/>
        <s v="MedTrust Medical Transport"/>
        <s v="123 Home Care"/>
        <s v="Spark.Orange"/>
        <s v="LeaseAccelerator"/>
        <s v="Zoom Video Communications"/>
        <s v="Xcaliber Solutions"/>
        <s v="Piano"/>
        <s v="PresPro Homes"/>
        <s v="Kruze Consulting"/>
        <s v="The Auto Cave"/>
        <s v="Funworks"/>
        <s v="Sevan Multi-Site Solutions"/>
        <s v="Qubole"/>
        <s v="Gather Workspaces"/>
        <s v="Ohio Cashflow"/>
        <s v="VSA"/>
        <s v="Stadiumred Group"/>
        <s v="Acuity Surgical"/>
        <s v="Evans Industrial"/>
        <s v="Mi-One Brands"/>
        <s v="Gather"/>
        <s v="Option Alpha"/>
        <s v="FP Property Restoration"/>
        <s v="Y7 Studio"/>
        <s v="Empire Flippers"/>
        <s v="Crossflow Technologies"/>
        <s v="Transworld Business Advisors - Rocky Mountain"/>
        <s v="Steward Partners Global Advisory"/>
        <s v="AppsFlyer"/>
        <s v="Ruby Has Fulfillment"/>
        <s v="Freed Marcroft"/>
        <s v="Broadleaf"/>
        <s v="Reduce"/>
        <s v="My Home Group Real Estate"/>
        <s v="100% Chiropractic"/>
        <s v="Media Creek"/>
        <s v="Snap! Mobile"/>
        <s v="Avionos"/>
        <s v="STRATIS IoT"/>
        <s v="HookBang"/>
        <s v="ExcelHealth"/>
        <s v="Blue Air Training"/>
        <s v="Katydid"/>
        <s v="JLE Industries"/>
        <s v="Kipsu"/>
        <s v="Urban Capital Group"/>
        <s v="Garage Champs"/>
        <s v="Epic Personnel Partners"/>
        <s v="Wayne Contracting"/>
        <s v="K2 Dental Arts"/>
        <s v="V3Gate"/>
        <s v="Visiture"/>
        <s v="RevUnit"/>
        <s v="CME Lending Group"/>
        <s v="Cira Infotech"/>
        <s v="Tallgrass Freight"/>
        <s v="Anchor Loans"/>
        <s v="Springbot"/>
        <s v="Forward Financing"/>
        <s v="Weave Communications"/>
        <s v="Dr. Squatch"/>
        <s v="Dagger"/>
        <s v="Stukent"/>
        <s v="Revived Exteriors"/>
        <s v="Ienjoy"/>
        <s v="The Hiring Group"/>
        <s v="Sehlke Consulting"/>
        <s v="Intellectsoft"/>
        <s v="Axiologic Solutions"/>
        <s v="Skar Audio"/>
        <s v="Amerikas"/>
        <s v="Clutch"/>
        <s v="The Garage Group"/>
        <s v="NewsWatch"/>
        <s v="Warrior Media"/>
        <s v="Unified Building Group"/>
        <s v="Team Adhoc"/>
        <s v="Dynamo"/>
        <s v="Kaimetrix"/>
        <s v="DSD Merchandisers"/>
        <s v="Synergy Home"/>
        <s v="RPM"/>
        <s v="AdCellerant"/>
        <s v="Branded Group"/>
        <s v="US Business Funding"/>
        <s v="ShipEX"/>
        <s v="The Rx Advocates"/>
        <s v="Octane Energy"/>
        <s v="The Leads Network"/>
        <s v="TruSource Consulting Group"/>
        <s v="JP Services"/>
        <s v="Blake Willson Group"/>
        <s v="CloudQ"/>
        <s v="Natix"/>
        <s v="Indev"/>
        <s v="TorkLaw"/>
        <s v="The Linked Strategies Group"/>
        <s v="Health Recovery Solutions"/>
        <s v="Foresight Wealth Management"/>
        <s v="Ingram Fire Protection"/>
        <s v="Spatial Front"/>
        <s v="Bean Box"/>
        <s v="Fifth Wheel Freight"/>
        <s v="US Cargo Link"/>
        <s v="IBEX IT Business Experts"/>
        <s v="Yoga International"/>
        <s v="Health and Commerce"/>
        <s v="Beauty by Earth"/>
        <s v="SupplyKick"/>
        <s v="Grillaholics"/>
        <s v="Zamp HR"/>
        <s v="Shepherd Search Group"/>
        <s v="BeauTech Power Systems"/>
        <s v="Proximity Learning"/>
        <s v="Olly"/>
        <s v="CGC Consulting"/>
        <s v="FyberCom"/>
        <s v="Ametros"/>
        <s v="Greek House"/>
        <s v="The Ricciardi Group"/>
        <s v="Blackstone Fire Control"/>
        <s v="Levementum"/>
        <s v="Key Tower"/>
        <s v="Kids in the Game"/>
        <s v="Hubb"/>
        <s v="Body del Sol Medical Spa"/>
        <s v="Xero Shoes"/>
        <s v="Bluecore"/>
        <s v="Valiant Residential"/>
        <s v="Flavors15"/>
        <s v="Passport"/>
        <s v="Integrative Physiatry"/>
        <s v="IPfolio"/>
        <s v="Southern Designs"/>
        <s v="Sabio Mobile"/>
        <s v="Tellenger"/>
        <s v="Kodiak Cakes"/>
        <s v="US Aluminum Services"/>
        <s v="Trellis"/>
        <s v="Sgt. Clean's Car Wash"/>
        <s v="CoSchedule"/>
        <s v="Merit321, Launching Careers"/>
        <s v="Freight Right Global Logistics"/>
        <s v="HQSoftware"/>
        <s v="Bond Collective"/>
        <s v="Boll &amp; Branch"/>
        <s v="ApplePie Capital"/>
        <s v="Carroll Organization"/>
        <s v="TESCHGlobal"/>
        <s v="ZeroBounce"/>
        <s v="Hubstaff"/>
        <s v="SEI-Chicago"/>
        <s v="Greenix Holdings"/>
        <s v="Flywheel"/>
        <s v="Clear Touch"/>
        <s v="Critical Project Services"/>
        <s v="Kaizen Media Group"/>
        <s v="Lyon Stahl Investment Real Estate"/>
        <s v="Wellbots"/>
        <s v="HomeWorks Energy"/>
        <s v="The Agency Texas"/>
        <s v="Hireology"/>
        <s v="Omaze"/>
        <s v="Billy Gene Is Marketing"/>
        <s v="Baseballism"/>
        <s v="Changeis"/>
        <s v="F3 MFG"/>
        <s v="Gimbal"/>
        <s v="Universal Windows Direct"/>
        <s v="CFOL International"/>
        <s v="VRC Metal Systems"/>
        <s v="Marketplace Ops"/>
        <s v="Walk West"/>
        <s v="Marketopia"/>
        <s v="B&amp;B Beverage Management"/>
        <s v="Zip Moving and Storage"/>
        <s v="Website Closers"/>
        <s v="ConversionPoint Technologies"/>
        <s v="Parrish and Partners"/>
        <s v="OH Partners"/>
        <s v="Stratus Video"/>
        <s v="Etegra"/>
        <s v="Harper Scott"/>
        <s v="Crossfire Sound Productions"/>
        <s v="FireDisc Cookers"/>
        <s v="Softrams"/>
        <s v="MDsave"/>
        <s v="Skynet Healthcare Technologies"/>
        <s v="Peridot Solutions"/>
        <s v="Dock Street Trading"/>
        <s v="Anchour"/>
        <s v="Hawke Media"/>
        <s v="Blue Canyon Technologies"/>
        <s v="Sojourn Solutions"/>
        <s v="MzeroA.com"/>
        <s v="Fast Slow Motion"/>
        <s v="American Business Brokers"/>
        <s v="The Retail Outsource"/>
        <s v="ProcureIT Network"/>
        <s v="Orion Consulting Group"/>
        <s v="Proforma Springboard Promotions"/>
        <s v="CentralReach"/>
        <s v="LMK Clinical Research Consulting"/>
        <s v="MessageWrap"/>
        <s v="The Pet Loss Center"/>
        <s v="Health Union"/>
        <s v="Kartago America"/>
        <s v="CardFlight"/>
        <s v="Clientserver Technology Solutions"/>
        <s v="DLP Real Estate Capital"/>
        <s v="Friendly Home Services"/>
        <s v="Zoup! Specialty Products"/>
        <s v="Uber Technologies"/>
        <s v="EngagedIN"/>
        <s v="RagingBull.com"/>
        <s v="Holzer Resnick Contracting"/>
        <s v="Wishlist Rewards"/>
        <s v="Edge Logistics"/>
        <s v="Visible Supply Chain Management"/>
        <s v="Skynet Integrations"/>
        <s v="Luxe RV"/>
        <s v="Burgess Civil"/>
        <s v="Chad T. Wilson Law Firm"/>
        <s v="FlexPrint Managed Print Solutions"/>
        <s v="Norada Real Estate Investments"/>
        <s v="Excel Impact"/>
        <s v="Kord Technologies"/>
        <s v="Eva Garland Consulting"/>
        <s v="Brivity"/>
        <s v="Natural Force"/>
        <s v="Wright Energy Partners"/>
        <s v="Tech Talent South"/>
        <s v="FHE"/>
        <s v="Beer Home Team"/>
        <s v="Global Soft Systems"/>
        <s v="Ecomitize"/>
        <s v="Chenal Family Therapy"/>
        <s v="Grand Canyon Gas Logs"/>
        <s v="VOLO"/>
        <s v="Trupet"/>
        <s v="Wafts Solutions"/>
        <s v="Freedom Real Estate"/>
        <s v="Volt Athletics"/>
        <s v="Bluewater Media"/>
        <s v="RKB Handyman Services"/>
        <s v="E Contractors"/>
        <s v="RIVS"/>
        <s v="Motus"/>
        <s v="MJ Seats"/>
        <s v="Inter-Op"/>
        <s v="Elevate Staffing"/>
        <s v="Coffee Meets Bagel"/>
        <s v="Streamline Marketing"/>
        <s v="GEN-Y Hitch"/>
        <s v="Reverb.com"/>
        <s v="Tipping Point Solutions"/>
        <s v="Need/Want"/>
        <s v="Socialfly"/>
        <s v="Everyware"/>
        <s v="Trash Butler"/>
        <s v="Channel Partners Capital"/>
        <s v="Savan Group"/>
        <s v="Onit"/>
        <s v="Better.com"/>
        <s v="Skuid"/>
        <s v="Forcura"/>
        <s v="BarnAllen Technologies"/>
        <s v="DMB Financial"/>
        <s v="Audantic"/>
        <s v="Suite Management Franchising"/>
        <s v="The Hoth"/>
        <s v="360 Energy Solutions"/>
        <s v="Decode Digital Marketing"/>
        <s v="Apetan Consulting"/>
        <s v="Virtue Capital Management"/>
        <s v="Harts Servcies"/>
        <s v="Ridge Wallet"/>
        <s v="American Print Consultants"/>
        <s v="Alley"/>
        <s v="Votto Vines Importing"/>
        <s v="Scott, Vicknair, Hair &amp; Checki"/>
        <s v="3D Solar"/>
        <s v="Vessel FWP"/>
        <s v="Advanced Computer Solutions Group"/>
        <s v="Choozle"/>
        <s v="Ease Logistics"/>
        <s v="Crisp Marketing"/>
        <s v="Darn Good Yarn"/>
        <s v="Beemac"/>
        <s v="Preferred Home Services"/>
        <s v="Ciconix"/>
        <s v="Atlanta Office Technologies"/>
        <s v="Seek Business Capital"/>
        <s v="Your Business Solutions"/>
        <s v="Nomatic"/>
        <s v="Farmgirl Flowers"/>
        <s v="Bombora"/>
        <s v="Frugal Flippers"/>
        <s v="SUMO Communications"/>
        <s v="Home View Technologies"/>
        <s v="CloudHesive"/>
        <s v="Braviant Holdings"/>
        <s v="ProSomnus Sleep Technologies"/>
        <s v="JP and Associates Realtors"/>
        <s v="23rd Group"/>
        <s v="Penji"/>
        <s v="FE International"/>
        <s v="Tredence"/>
        <s v="APS Building Services"/>
        <s v="Courier Distribution Systems"/>
        <s v="Energy Toolbase"/>
        <s v="Pathfinder Consultants"/>
        <s v="Mission Critical Facilities International"/>
        <s v="Xavier Creative House"/>
        <s v="FastExpert"/>
        <s v="Beverly Hills Teddy Bear"/>
        <s v="MOD Pizza"/>
        <s v="Chandlee and Sons Construction"/>
        <s v="Cherry Blow Dry Bar"/>
        <s v="Applied Development"/>
        <s v="Definitive Healthcare"/>
        <s v="Reliance Partners"/>
        <s v="Lief Labs"/>
        <s v="Inseev Interactive"/>
        <s v="Leeward Business Advisors"/>
        <s v="E. Bouchard Company"/>
        <s v="Pensionmark Financial Group"/>
        <s v="ShalePro Energy Services"/>
        <s v="Senior Healthcare Direct"/>
        <s v="ZippyPaws"/>
        <s v="Stay Alfred"/>
        <s v="Dropps"/>
        <s v="Fresh Consulting"/>
        <s v="NimbeLink"/>
        <s v="Century Support Services"/>
        <s v="FrontRunnerHC"/>
        <s v="United Carports"/>
        <s v="Nexxt Gen"/>
        <s v="Terradyne Engineering"/>
        <s v="Utah Global Transportation Management Solutions"/>
        <s v="PM Consulting Group"/>
        <s v="Greenhouse Software"/>
        <s v="Amazing Lash Studio"/>
        <s v="RevolutionParts"/>
        <s v="Metropolitan interactive"/>
        <s v="A1 Garage Door Service and Repair"/>
        <s v="Triumph Construction"/>
        <s v="Verde Solutions"/>
        <s v="High Road Craft Ice Cream"/>
        <s v="World Services"/>
        <s v="Fire &amp; Brilliance"/>
        <s v="Shockoe.com"/>
        <s v="Zaniboni Lighting"/>
        <s v="Swenson He"/>
        <s v="GreyCastle Security"/>
        <s v="Drive Social Media"/>
        <s v="Phoenix Logistics"/>
        <s v="TrueIT"/>
        <s v="Embark"/>
        <s v="Mynt Systems"/>
        <s v="Breeze IT"/>
        <s v="Sustainable Comfort"/>
        <s v="TGW Company"/>
        <s v="Johnson Roofing &amp; Restoration"/>
        <s v="Street Smart Transmission"/>
        <s v="Bestica"/>
        <s v="Raymer Oil Company"/>
        <s v="TickPick"/>
        <s v="The Kool Source"/>
        <s v="Sunken Stone"/>
        <s v="Camrock Oil &amp; Supply"/>
        <s v="Spinutech"/>
        <s v="Blueprint Consulting Services"/>
        <s v="Sante Realty Investments"/>
        <s v="Prime Therapeutics"/>
        <s v="Engage3"/>
        <s v="Mark Sanders - Alrossa"/>
        <s v="Income Store"/>
        <s v="Autonomous Media"/>
        <s v="AIIR Consulting"/>
        <s v="CallRail"/>
        <s v="Pendant Automation"/>
        <s v="Channel Factory"/>
        <s v="Axiom Path"/>
        <s v="Agape Luxury Corp"/>
        <s v="TK Trailer Parts"/>
        <s v="SaaSOptics"/>
        <s v="Repsly"/>
        <s v="Newmedia"/>
        <s v="Towel Tracker"/>
        <s v="Fountainhead Commercial Capital"/>
        <s v="Keystone Perfusion Services, PC"/>
        <s v="Credit Suite"/>
        <s v="Avanti Industries"/>
        <s v="Beautique"/>
        <s v="Zquared"/>
        <s v="Vibe Kayaks"/>
        <s v="DataClover"/>
        <s v="Lone Cone"/>
        <s v="Fresh Prints"/>
        <s v="Tek Leaders"/>
        <s v="Swig"/>
        <s v="LensDirect.com"/>
        <s v="Apex Air"/>
        <s v="Ignite Visibility"/>
        <s v="Snapsheet"/>
        <s v="Freeus"/>
        <s v="DMA Holdings"/>
        <s v="Resident360"/>
        <s v="Core Living"/>
        <s v="Encore Search Partners"/>
        <s v="EnableIT"/>
        <s v="Liquid Bottles"/>
        <s v="PoliteMail Software"/>
        <s v="Grain &amp; Barrel Spirits"/>
        <s v="United Energy Services"/>
        <s v="TaskUs"/>
        <s v="Ceros"/>
        <s v="Axle Logistics"/>
        <s v="Barratt Asset Management"/>
        <s v="Zivelo"/>
        <s v="Trinity Air Medical"/>
        <s v="Nuvolo"/>
        <s v="Foundry Outdoors"/>
        <s v="Vpak"/>
        <s v="Buildout"/>
        <s v="MediaCrossing"/>
        <s v="Vinformatix"/>
        <s v="Splash"/>
        <s v="Connect Media"/>
        <s v="Construction Cost Management"/>
        <s v="Nextlink Internet"/>
        <s v="College Hunks Hauling Junk and Moving (West Chester, Penn.)"/>
        <s v="Verato"/>
        <s v="Spilt Ink SLC"/>
        <s v="Southwest Site Services"/>
        <s v="Lever1"/>
        <s v="Siege Media"/>
        <s v="Quiroga Law Office"/>
        <s v="Bluechip Retail"/>
        <s v="Avtec Homes"/>
        <s v="BloomNation"/>
        <s v="Western Peaks Logistics"/>
        <s v="360 Risk Partners Insurance Solutions"/>
        <s v="Beauty Barrage"/>
        <s v="Visual Computer Solutions"/>
        <s v="Lexitas"/>
        <s v="Purchasing Platform"/>
        <s v="Javelin Group"/>
        <s v="Big Idea Technology"/>
        <s v="Total Technology Results"/>
        <s v="Clearview Business Intelligence"/>
        <s v="Index Analytics"/>
        <s v="Expedition Technology"/>
        <s v="Zuhne"/>
        <s v="Ledge Lounger"/>
        <s v="G2 Ops"/>
        <s v="WealthForge"/>
        <s v="Logical Position"/>
        <s v="Digital Forensic Services"/>
        <s v="Farber &amp; Company Attorneys"/>
        <s v="Catalyst Outdoor"/>
        <s v="Payer Compass"/>
        <s v="Local Web Leads"/>
        <s v="Curate Partners"/>
        <s v="UCW Logistics"/>
        <s v="Behavioral Health Works"/>
        <s v="Scribe-X Northwest"/>
        <s v="ALIRM"/>
        <s v="Resolute Technologies"/>
        <s v="Legwork Software"/>
        <s v="Zeel"/>
        <s v="Colorado Health &amp; Rehab"/>
        <s v="Wellflex Energy Solutions"/>
        <s v="Lastline"/>
        <s v="Cloudbakers"/>
        <s v="PPT Solutions (Oklahoma)"/>
        <s v="Northwestern Improvement Company"/>
        <s v="Ryan Geldermann"/>
        <s v="Innovetive Petcare"/>
        <s v="Shearer"/>
        <s v="FireFly Computers"/>
        <s v="Thin Air Brands"/>
        <s v="SoHo Dragon"/>
        <s v="Southwest Geotechnical"/>
        <s v="The Aspire Software Company"/>
        <s v="EyeKor"/>
        <s v="Stretch Shapes"/>
        <s v="Premier Remodeling"/>
        <s v="Power Digital Marketing"/>
        <s v="Ueno"/>
        <s v="Industry Dive"/>
        <s v="HIDEit Mounts"/>
        <s v="AMMD"/>
        <s v="Pegasus Technology Solutions"/>
        <s v="Jacaruso Enterprises"/>
        <s v="Eventellect"/>
        <s v="Tipalti"/>
        <s v="Aevex Aerospace"/>
        <s v="Ncontracts"/>
        <s v="Stone Glacier"/>
        <s v="Thrive Internet Marketing Agency"/>
        <s v="Eff Creative Group"/>
        <s v="Strike Visuals"/>
        <s v="BKM Capital Partners"/>
        <s v="Federal Strategies"/>
        <s v="GenTech Associates"/>
        <s v="Lima One Capital"/>
        <s v="MatterHackers"/>
        <s v="iClick"/>
        <s v="JDA Worldwide"/>
        <s v="Battery Recyclers of America"/>
        <s v="Oklahoma LED"/>
        <s v="Creamistry"/>
        <s v="Corkcicle"/>
        <s v="Team Solutions Dental"/>
        <s v="Dome Headwear"/>
        <s v="Fix It People"/>
        <s v="MaxGen Energy Services"/>
        <s v="Ben Kinney Real Estate Team"/>
        <s v="Liberty Home Mortgage Corporation"/>
        <s v="KBMax"/>
        <s v="ObservePoint"/>
        <s v="Thrive"/>
        <s v="What If Holdings"/>
        <s v="GonLED"/>
        <s v="Digital Relativity"/>
        <s v="Mavrck"/>
        <s v="Home Perfect Carpet &amp; Tile Cleaning"/>
        <s v="Field Industries"/>
        <s v="Pure Incubation"/>
        <s v="TouchUpDirect"/>
        <s v="Right at School"/>
        <s v="Sorry Robots"/>
        <s v="Central Point Partners"/>
        <s v="Ventive"/>
        <s v="Carrot"/>
        <s v="Amplio Digital"/>
        <s v="Dirt Wurx Excavation"/>
        <s v="Sayva Solutions"/>
        <s v="C Squared Social"/>
        <s v="U.Group"/>
        <s v="RWD Consulting"/>
        <s v="AGB Investigative Services"/>
        <s v="Denken Solutions"/>
        <s v="Silotech Group"/>
        <s v="Moonglow Jewelry"/>
        <s v="Decision Sciences Research Associates"/>
        <s v="Twelve Consulting Group"/>
        <s v="iArch Solutions"/>
        <s v="Seawater Seafood Company"/>
        <s v="Vert Digital"/>
        <s v="CT Assist"/>
        <s v="Fit Body Boot Camp"/>
        <s v="Nekteck"/>
        <s v="Expression Networks"/>
        <s v="Modern Message"/>
        <s v="1-Call Staffing"/>
        <s v="Pediatric Therapy"/>
        <s v="Crimson Agility"/>
        <s v="Keystone Funding"/>
        <s v="SlideBelts"/>
        <s v="Credit Service Intl."/>
        <s v="The Roman Guy"/>
        <s v="Fyzical"/>
        <s v="Green Bay Remodeling"/>
        <s v="Nebulaworks"/>
        <s v="Trinity Logistics USA"/>
        <s v="PDQ.com Corporation"/>
        <s v="Bighorn Design Studio"/>
        <s v="Elevation Solar"/>
        <s v="Watterson"/>
        <s v="Arch Systems"/>
        <s v="The Social Lights"/>
        <s v="Doceo Office Solutions"/>
        <s v="Signs.com"/>
        <s v="Disability Planners"/>
        <s v="Blue Label Labs"/>
        <s v="Commercial Services"/>
        <s v="1st Choice Construction Management"/>
        <s v="Alderson Loop"/>
        <s v="Legacy Toys"/>
        <s v="Outsource Consultants"/>
        <s v="MRL Promotions"/>
        <s v="ARC Risk and Compliance"/>
        <s v="829 Studios"/>
        <s v="DoctorLogic"/>
        <s v="Curlkit"/>
        <s v="STRATEGIC SOLUTION PARTNERS"/>
        <s v="Tellus"/>
        <s v="International Ceramic Construction"/>
        <s v="Banyan Hills Technologies"/>
        <s v="Peddle"/>
        <s v="Dibsies Personalization Station"/>
        <s v="Massie R&amp;D Tax Credits"/>
        <s v="Verdia"/>
        <s v="Cetechs"/>
        <s v="Investor Grit"/>
        <s v="Triple E Equipment"/>
        <s v="Prairie Tickets"/>
        <s v="Crystal Clear Digital Marketing"/>
        <s v="BroadJump"/>
        <s v="HomeStar Remodeling"/>
        <s v="LMS (Logistics Made Simple)"/>
        <s v="jBloom"/>
        <s v="Reltio"/>
        <s v="G2S"/>
        <s v="The Revenue Optimization Companies"/>
        <s v="The Exterior Company"/>
        <s v="Jennaration Boutique"/>
        <s v="Tinuiti"/>
        <s v="DKP Express"/>
        <s v="FlexFunds ETP"/>
        <s v="RapidOps"/>
        <s v="Waiakea"/>
        <s v="Nolan Transportation Group"/>
        <s v="TapResearch"/>
        <s v="Custom Decks"/>
        <s v="Rent Ready"/>
        <s v="30 Lines"/>
        <s v="MagMod"/>
        <s v="The Idea Box - Powered by Proforma"/>
        <s v="SEI-Dallas"/>
        <s v="Under30Experiences"/>
        <s v="Calyx"/>
        <s v="Mobile Posse"/>
        <s v="Intelligent Waves"/>
        <s v="KPG Healthcare"/>
        <s v="Jeff Shipley Enterprises"/>
        <s v="Verified First"/>
        <s v="MacStadium"/>
        <s v="Yapta"/>
        <s v="The Jenny Maraghy Team"/>
        <s v="Proforma Think Ink"/>
        <s v="CircusTrix"/>
        <s v="Washington Capital Partners"/>
        <s v="Waste Away Systems"/>
        <s v="Audley Travel"/>
        <s v="Your Home Sold Guaranteed Realty"/>
        <s v="A-Lign"/>
        <s v="Taimen Transport"/>
        <s v="Calldrip"/>
        <s v="Triton Commerce"/>
        <s v="eAssist Dental Solutions"/>
        <s v="Big Leap"/>
        <s v="Housing Trust Group"/>
        <s v="Suite Experience Group"/>
        <s v="WheelHouse IT"/>
        <s v="CAP Venture Group"/>
        <s v="TokenEx"/>
        <s v="ASB Resources"/>
        <s v="Old Dominion Mechanical"/>
        <s v="Managed Energy Systems"/>
        <s v="Trinity3 Technology"/>
        <s v="Kureiji"/>
        <s v="Wellex"/>
        <s v="Connoils"/>
        <s v="Advantage Media Group"/>
        <s v="DMD Products"/>
        <s v="Triplemint"/>
        <s v="Matrix 4"/>
        <s v="Vantage Point Logistics"/>
        <s v="Telco Connection"/>
        <s v="Binary Defense"/>
        <s v="Pinnacle Dermatology"/>
        <s v="TISTA Science and Technology"/>
        <s v="Schweiger Dermatology Group"/>
        <s v="10th Magnitude"/>
        <s v="Rankings.io"/>
        <s v="Complete Recovery Corp"/>
        <s v="Aerospace Asset Trading"/>
        <s v="Select Communications"/>
        <s v="DJB Hospitality Holding Co/Sedona Taphouse Restaurants"/>
        <s v="Aya Healthcare"/>
        <s v="NovuHealth"/>
        <s v="Bookkeeper360"/>
        <s v="Guaba"/>
        <s v="Gasket Guy"/>
        <s v="Industrial Security Integrators"/>
        <s v="Advanced Care Partners"/>
        <s v="Greentek Energy Systems"/>
        <s v="Advanced Technological Solutions"/>
        <s v="Lentech"/>
        <s v="Triplepoint Environmental"/>
        <s v="Tango Card"/>
        <s v="Assure"/>
        <s v="Index Exchange"/>
        <s v="Beddy's"/>
        <s v="Capital Wealth Advisors"/>
        <s v="PureCars Automotive"/>
        <s v="SaviLinx"/>
        <s v="CloserIQ"/>
        <s v="Kamind IT"/>
        <s v="Ascent Innovations"/>
        <s v="ITProTV"/>
        <s v="Lynker Technologies"/>
        <s v="Motifworks"/>
        <s v="Symmetry Financial Group"/>
        <s v="Zilker Technology"/>
        <s v="StruXure Outdoor"/>
        <s v="Tiger Analytics"/>
        <s v="Brandywine Homes"/>
        <s v="Paragon Payroll"/>
        <s v="FluentStream Technologies"/>
        <s v="Youtech"/>
        <s v="Kentech"/>
        <s v="Pixability"/>
        <s v="Osprey Management"/>
        <s v="Medical Guardian"/>
        <s v="Fastmore Logistics"/>
        <s v="Matt Curtis Real Estate"/>
        <s v="PetWell Partners"/>
        <s v="Ventech Solutions"/>
        <s v="Unitas Global"/>
        <s v="PowerSchool"/>
        <s v="Vantage Payments"/>
        <s v="Staffing Specifix"/>
        <s v="Restoration 1"/>
        <s v="Acorio"/>
        <s v="Veterinary Practice Partners"/>
        <s v="Research America"/>
        <s v="Amicus Enterprises"/>
        <s v="Opex Analytics"/>
        <s v="Marijuana Business Daily"/>
        <s v="Xtreme Park Adventures"/>
        <s v="Adonis Auto Group"/>
        <s v="Prescient Company"/>
        <s v="Home Pride Construction"/>
        <s v="SIGMA SOFTWARE"/>
        <s v="No Limit Agency"/>
        <s v="P2Binvestor"/>
        <s v="Infinite Pool Finishes"/>
        <s v="COFC Logistics"/>
        <s v="Blackstone Medical Services"/>
        <s v="FormulaFolio Investments"/>
        <s v="Advance Your Reach"/>
        <s v="Fundrise"/>
        <s v="3-GIS"/>
        <s v="Digitalspec"/>
        <s v="LeafFilter Gutter Protection"/>
        <s v="United Wall Systems"/>
        <s v="Sleeping Giant Brewing Company"/>
        <s v="Anemoi"/>
        <s v="Center for Social Dynamics"/>
        <s v="Yamibuy"/>
        <s v="OrderMyGear"/>
        <s v="Criterion Systems"/>
        <s v="Optimum RV"/>
        <s v="Thompson Healthcare &amp; Sports Medicine"/>
        <s v="PropLogix"/>
        <s v="E Network Supply"/>
        <s v="Riva Solutions"/>
        <s v="The Hilb Group"/>
        <s v="Perceptive Recruiting"/>
        <s v="UI Global Brands"/>
        <s v="House Advantage"/>
        <s v="Primal Life Organics"/>
        <s v="Living Wellness Partners"/>
        <s v="Millhouse Logistics"/>
        <s v="AgAmerica Lending"/>
        <s v="MedBridge"/>
        <s v="AutoSource Motors"/>
        <s v="Fulcrum Construction Group"/>
        <s v="Red River"/>
        <s v="BlueDog"/>
        <s v="Kontrol"/>
        <s v="DockYard"/>
        <s v="MidPoint Technology Group"/>
        <s v="Porcaro Stolarek Mete Partners"/>
        <s v="National Energy &amp; Light"/>
        <s v="CisCom Solutions"/>
        <s v="Biotrans"/>
        <s v="JB Office"/>
        <s v="JCW Search"/>
        <s v="Star Lab Corp."/>
        <s v="Expero"/>
        <s v="Endurance"/>
        <s v="Spiceology"/>
        <s v="Chewse"/>
        <s v="Apex Appraisal Service"/>
        <s v="Boomset"/>
        <s v="ShipSound"/>
        <s v="Infinite Leap"/>
        <s v="Douglas Realty"/>
        <s v="B3 Medical"/>
        <s v="Self-Publishing School"/>
        <s v="Torrent Consulting"/>
        <s v="Atlas MedStaff"/>
        <s v="JB Software and Consulting"/>
        <s v="Atredis Partners"/>
        <s v="2A Consulting"/>
        <s v="Flux7"/>
        <s v="Famous Toastery"/>
        <s v="Vac2Go"/>
        <s v="ITA International"/>
        <s v="Raw Sugar Living"/>
        <s v="Devbridge"/>
        <s v="AML RightSource"/>
        <s v="Rozalado"/>
        <s v="Hayes Healthcare"/>
        <s v="Grant Enterprises"/>
        <s v="Disruptive Advertising"/>
        <s v="Proforma Angelini + Diamond Solutions"/>
        <s v="Softeq Development"/>
        <s v="Dream Finders Homes"/>
        <s v="ProEquity Asset Management"/>
        <s v="Rise Brands"/>
        <s v="iDealFurniture/KozyFurniture"/>
        <s v="GenerX Generators"/>
        <s v="Team SI"/>
        <s v="Picardie Timber Frame"/>
        <s v="Tarmac"/>
        <s v="WhirlWind Technologies"/>
        <s v="Geo Owl"/>
        <s v="Flexisales"/>
        <s v="Bleacher Restorators of Colorado"/>
        <s v="Black Tie Moving"/>
        <s v="Maven Wave"/>
        <s v="Mountain State Software Solutions"/>
        <s v="Gateway Multifamily"/>
        <s v="Venture REI"/>
        <s v="AutoPets"/>
        <s v="Flocknote"/>
        <s v="Lowers Risk Group"/>
        <s v="Escapology"/>
        <s v="Aero Accessories"/>
        <s v="Magnolia Innovation"/>
        <s v="National Design Build Services"/>
        <s v="TekCom Resources"/>
        <s v="Rx Savings Solutions"/>
        <s v="AG Consulting Partners"/>
        <s v="Eck Services"/>
        <s v="Legacy Service"/>
        <s v="Strong Together Fitness"/>
        <s v="Moxie Solar"/>
        <s v="Veyo"/>
        <s v="World Insurance Associates"/>
        <s v="Saviynt"/>
        <s v="Wana Brands"/>
        <s v="Cookie Cutters Haircuts for Kids"/>
        <s v="WaveFly Powered by JMF Solutions"/>
        <s v="n2grate"/>
        <s v="FullContact"/>
        <s v="Thycotic"/>
        <s v="Spring Dental"/>
        <s v="HealthCaps"/>
        <s v="B.O.S.S. Retirement Solutions"/>
        <s v="Teamson Design Corp."/>
        <s v="Total Server Solutions"/>
        <s v="The Mix Group"/>
        <s v="Mpact Strategic Consulting"/>
        <s v="ERP Maestro"/>
        <s v="Magnolia Boutique"/>
        <s v="LandSouth Construction"/>
        <s v="The Vested Group"/>
        <s v="Cortina Solutions"/>
        <s v="Lafayette Metal &amp; Glass Company"/>
        <s v="Ops Tech Alliance"/>
        <s v="TIME Systems"/>
        <s v="Lighter Capital"/>
        <s v="Intuitive Web Solutions"/>
        <s v="Ardent Eagle Solutions"/>
        <s v="Boutique Recruiting"/>
        <s v="PerkSpot"/>
        <s v="WamBam Fence"/>
        <s v="SMR Holdings"/>
        <s v="Brown Fox PLLC"/>
        <s v="Ruckus Marketing"/>
        <s v="Pacifica Consulting Services"/>
        <s v="Zerto"/>
        <s v="Garland Technology"/>
        <s v="CirrusLabs"/>
        <s v="Northwest Healthcare"/>
        <s v="VividFront"/>
        <s v="Auditmacs"/>
        <s v="Nationwide IT Services"/>
        <s v="Bespoke Sports &amp; Entertainment"/>
        <s v="Hero Digital"/>
        <s v="Diversified"/>
        <s v="Credence Management Solutions"/>
        <s v="ViewSport International"/>
        <s v="Stack Construction Technologies"/>
        <s v="meQuilibrium/New Life Solution"/>
        <s v="Myles Apparel"/>
        <s v="Malka"/>
        <s v="BigBinary"/>
        <s v="Epic Property Management"/>
        <s v="Goldfish Swim School Franchising"/>
        <s v="ProjectManager.com"/>
        <s v="Terra Exports"/>
        <s v="Purchasing Group"/>
        <s v="Cloudticity"/>
        <s v="A. Prentice Ray"/>
        <s v="MartinFederal"/>
        <s v="QFS"/>
        <s v="Heaton Dainard Real Estate"/>
        <s v="Five Doors Network"/>
        <s v="GreenWorks Service Company"/>
        <s v="Becker Logistics"/>
        <s v="GIS Surveyors"/>
        <s v="Taulia"/>
        <s v="KensieMae"/>
        <s v="Advanced Technology Logistics"/>
        <s v="Kingsmen Software"/>
        <s v="Hologenix"/>
        <s v="Franklin Media"/>
        <s v="Instinct Dog Behavior &amp; Training"/>
        <s v="Fulton Grace Realty"/>
        <s v="Innovatemap"/>
        <s v="Ramsey &amp; Walker"/>
        <s v="TruFusion"/>
        <s v="Precise Software Solutions"/>
        <s v="ZoCo Design"/>
        <s v="GeoLinks"/>
        <s v="FormAssembly"/>
        <s v="Uber Bazaar"/>
        <s v="Kiki LaRue"/>
        <s v="Proforma BrandCentric Solutions"/>
        <s v="PopShorts"/>
        <s v="Allied Universal"/>
        <s v="InfiniSource Consulting Solutions"/>
        <s v="540.co"/>
        <s v="Sauce Labs"/>
        <s v="Renaissance Windows &amp; Doors"/>
        <s v="Barbee Jackson Insurance"/>
        <s v="Whitestone Branding"/>
        <s v="Einstein PEO"/>
        <s v="Axe Prime"/>
        <s v="Optmyzr"/>
        <s v="Well Told"/>
        <s v="Camp Gladiator"/>
        <s v="Mfrg-Icon Construction"/>
        <s v="Metis Solutions"/>
        <s v="Rainmaker Ad Ventures"/>
        <s v="Tattersall Companies"/>
        <s v="The GFB: Gluten Free Bar"/>
        <s v="Accelerate Solar"/>
        <s v="Callibrity Solutions"/>
        <s v="Construction Plus"/>
        <s v="Big Hammer Wines"/>
        <s v="TFM Truckload"/>
        <s v="Mortgage Financial Services"/>
        <s v="The Participation Agency"/>
        <s v="SalesLoft"/>
        <s v="Kaizen Technology Partners"/>
        <s v="OppGenetix"/>
        <s v="Ecogistics"/>
        <s v="StaffRehab"/>
        <s v="Alkemy Partners Instruction and Design"/>
        <s v="Explotrain"/>
        <s v="Healthcare Solutions Direct"/>
        <s v="Eaglestone"/>
        <s v="FloodBreak"/>
        <s v="R2C"/>
        <s v="Triad"/>
        <s v="Kerberos International"/>
        <s v="Priority Ambulance"/>
        <s v="Corporate Tax Advisors"/>
        <s v="Stride Consulting"/>
        <s v="ESO"/>
        <s v="Origami Risk"/>
        <s v="Westview Productions"/>
        <s v="3Blue Media"/>
        <s v="Signature Analytics"/>
        <s v="Seriously"/>
        <s v="Chefman"/>
        <s v="twelve NYC"/>
        <s v="Scorpion"/>
        <s v="Overdrive Brands"/>
        <s v="IT Authorities"/>
        <s v="Mac's LTC Pharmacy Solutions"/>
        <s v="123ws.com"/>
        <s v="Greenlink Financial"/>
        <s v="Direct Components"/>
        <s v="Seller Labs"/>
        <s v="JD Precision Plumbing Services"/>
        <s v="Nearshore Technology"/>
        <s v="Weris"/>
        <s v="WillowTree"/>
        <s v="The DVI Group"/>
        <s v="Rational Interaction"/>
        <s v="Peak Dental Services"/>
        <s v="Obsidian Solutions Group"/>
        <s v="Fairbridge Partners"/>
        <s v="Livewell Clinic"/>
        <s v="Digital Brew"/>
        <s v="5by5"/>
        <s v="Punch Bowl Social"/>
        <s v="ConsumerAffairs"/>
        <s v="Mars Services"/>
        <s v="MAS Global Consulting"/>
        <s v="StatGear"/>
        <s v="Source 1 Solutions"/>
        <s v="Artemis Consulting"/>
        <s v="Rebellion Photonics"/>
        <s v="InnovateEd"/>
        <s v="intlx Solutions"/>
        <s v="Seal Software"/>
        <s v="Integrity Express Logistics"/>
        <s v="Mission Field"/>
        <s v="Cambay Consulting"/>
        <s v="Sourcetoad"/>
        <s v="CorLife"/>
        <s v="Passio Technologies"/>
        <s v="Silverback Strategies"/>
        <s v="NextGen Federal Systems"/>
        <s v="Tripleseat"/>
        <s v="Sonatype"/>
        <s v="iTechArt Group"/>
        <s v="Flexton"/>
        <s v="Xtenfer Consulting"/>
        <s v="Tenfold"/>
        <s v="Avant Healthcare Professionals"/>
        <s v="Need Supply Co."/>
        <s v="Grow Op Farms"/>
        <s v="Advent Health Partners"/>
        <s v="CopaSAT"/>
        <s v="Reservations.com"/>
        <s v="Global Lending Services"/>
        <s v="Broad Sky Networks"/>
        <s v="Sawtst"/>
        <s v="Open Lending"/>
        <s v="Wilson Shaw Information Technology"/>
        <s v="Brand Bureau"/>
        <s v="Travlu.com : DHD Hospetality Services"/>
        <s v="Ivy Lane"/>
        <s v="Klymit"/>
        <s v="American Hartford Gold Group"/>
        <s v="Poseidon Systems"/>
        <s v="Lemonlight"/>
        <s v="Zentra"/>
        <s v="Tresata"/>
        <s v="70E Solutions"/>
        <s v="National Coatings"/>
        <s v="One Source Companies"/>
        <s v="Reliable Relamping"/>
        <s v="K3 Solutions"/>
        <s v="Trendsformers"/>
        <s v="Accountfully"/>
        <s v="Worth Clark Realty"/>
        <s v="Piedmont Payment Services"/>
        <s v="Endeavor Schools"/>
        <s v="Science and Medicine Group"/>
        <s v="GigSalad"/>
        <s v="Turo"/>
        <s v="Golden Gate BPO Solutions"/>
        <s v="Beyond Codes"/>
        <s v="Greg Norman &amp; Associates"/>
        <s v="Freedom Healthcare Staffing"/>
        <s v="Priority Title &amp; Escrow"/>
        <s v="Spice Jungle"/>
        <s v="DiscoverOrg"/>
        <s v="Firebird Analytical Solutions and Technologies"/>
        <s v="Windy City Equipment (WCE)"/>
        <s v="Acertus"/>
        <s v="Electrostar Electronics Recovery Solutions"/>
        <s v="Technical Assurance"/>
        <s v="The Ceres Group"/>
        <s v="Neo Prism Solutions"/>
        <s v="Impact Branding &amp; Design"/>
        <s v="Alpha Structural"/>
        <s v="Gulf Coast Crating"/>
        <s v="Petra Coach"/>
        <s v="Studio III Marketing"/>
        <s v="Fusion Medical Staffing"/>
        <s v="Trinity Packaging Supply"/>
        <s v="Scotto"/>
        <s v="Equiscript"/>
        <s v="Argus Merchant Services"/>
        <s v="Creative Systems and Consulting"/>
        <s v="Picore International"/>
        <s v="Pierce Education Properties"/>
        <s v="PIRS Capital"/>
        <s v="FTK Constructions Services"/>
        <s v="Nelson"/>
        <s v="Tilson Technology Management"/>
        <s v="New Signature"/>
        <s v="SkyHop Global"/>
        <s v="Sage Millimeter"/>
        <s v="Vitality Bowls Enterprise"/>
        <s v="Keller Williams Legacy"/>
        <s v="I.T. Works Recruitment"/>
        <s v="Cardiva Medical"/>
        <s v="Three T's Properties"/>
        <s v="Tier4 Advisors"/>
        <s v="SoBe Promos"/>
        <s v="CoSolutions"/>
        <s v="Strait"/>
        <s v="Bolton Remote"/>
        <s v="Noble.com"/>
        <s v="Source Ortho"/>
        <s v="Halo Maritime Defense Systems"/>
        <s v="NetImpact Strategies"/>
        <s v="Dave Burgess Consulting"/>
        <s v="Red Oak Compliance Solutions Holdings"/>
        <s v="Polaris Logistics Group"/>
        <s v="ERP Advisors Group"/>
        <s v="Go Fish Digital"/>
        <s v="Whoice USA"/>
        <s v="3B Medical"/>
        <s v="Semihandmade"/>
        <s v="Venza"/>
        <s v="Affinity Dental Management"/>
        <s v="Nationwide Transport Services"/>
        <s v="Altaworx"/>
        <s v="Spear Physical Therapy"/>
        <s v="Bioluz LED"/>
        <s v="Saltwater Collective"/>
        <s v="Baldwin Risk Partners"/>
        <s v="Lightbeam Health"/>
        <s v="Files.com"/>
        <s v="SilverCloud"/>
        <s v="Utility Concierge"/>
        <s v="MPLT Healthcare"/>
        <s v="Fab Glass and Mirror"/>
        <s v="Sparkle In Pink"/>
        <s v="Katz Capital"/>
        <s v="Spears Consulting Group"/>
        <s v="BahFed"/>
        <s v="Assisted Living Locators"/>
        <s v="pNeo"/>
        <s v="Kopis Mobile"/>
        <s v="The Institute for Wealth Management"/>
        <s v="Phoenix Financial Services"/>
        <s v="Fortress Credit Professionals"/>
        <s v="Apex Infinite Solutions"/>
        <s v="Traditions Health"/>
        <s v="Navigate Power"/>
        <s v="Oscar Orduno"/>
        <s v="Senior Solutions Home Care"/>
        <s v="Mindgruve"/>
        <s v="Perfect Snacks"/>
        <s v="Orangetheory Fitness"/>
        <s v="DoubleMap"/>
        <s v="KLDiscovery"/>
        <s v="GrapeTree Medical Staffing"/>
        <s v="Innovative Collaboration"/>
        <s v="22nd Century Technologies"/>
        <s v="HealthMark Group"/>
        <s v="Countrywide Realty Partners"/>
        <s v="Longneck &amp; Thunderfoot"/>
        <s v="HJR Global"/>
        <s v="Fuse3 Solutions"/>
        <s v="JWB Real Estate Capital"/>
        <s v="Kobie Marketing"/>
        <s v="Plutora"/>
        <s v="Adeptus Solutions"/>
        <s v="BlueSnap"/>
        <s v="Zero Gravity Marketing"/>
        <s v="Base4"/>
        <s v="OneTrust Home Loans"/>
        <s v="Josh's Frogs"/>
        <s v="Applied Resource Group"/>
        <s v="Advance Financial"/>
        <s v="Executive Placements"/>
        <s v="Credit Repair Cloud"/>
        <s v="BDI"/>
        <s v="InfoTrust"/>
        <s v="Hyperquake"/>
        <s v="Tender Loving Empire"/>
        <s v="Avanti Systems USA"/>
        <s v="Vetsource"/>
        <s v="Intelliforce-IT Solutions Group"/>
        <s v="Geraci Law Firm"/>
        <s v="Whistle Sports"/>
        <s v="MyComputerCareer"/>
        <s v="Welltok"/>
        <s v="Vesta Preferred"/>
        <s v="Userful"/>
        <s v="Rootstrap"/>
        <s v="Green Cloud Technologies"/>
        <s v="BluePeak Technology Solutions"/>
        <s v="Tiesta Tea Company"/>
        <s v="Beneficial Blends dba Kelapo"/>
        <s v="Sunset Healthcare Solutions"/>
        <s v="Agilisium Consulting"/>
        <s v="Spot Freight"/>
        <s v="Big Block Realty"/>
        <s v="P2sample"/>
        <s v="Crunch Fitness West Florida and Atlanta (CR Fitness)"/>
        <s v="Signature Transportation Group"/>
        <s v="Black Button Distilling"/>
        <s v="Opex Technologies"/>
        <s v="Secunetics"/>
        <s v="Elevate"/>
        <s v="Telarus"/>
        <s v="G Fuel"/>
        <s v="National Land Realty"/>
        <s v="SKG"/>
        <s v="Health Products For You"/>
        <s v="Facilities Maintenance Management"/>
        <s v="Banquest Payment Systems"/>
        <s v="Lumber One Services"/>
        <s v="Align Technical Resources"/>
        <s v="Caliber Corporate Advisers"/>
        <s v="Adpearance"/>
        <s v="Boomerang DM"/>
        <s v="Steam Logistics"/>
        <s v="NextHome"/>
        <s v="ndVOR Solutions"/>
        <s v="ClearCompany"/>
        <s v="Premier Coil Solutions"/>
        <s v="Inside Ventures"/>
        <s v="Summus Group"/>
        <s v="Central Vapors"/>
        <s v="Nam Technologies"/>
        <s v="Done Right Merchandising"/>
        <s v="Restaurant Partners Procurement"/>
        <s v="Fieldstone Homes"/>
        <s v="Pointe Pest Control-ID"/>
        <s v="Unosquare"/>
        <s v="Modern Market Master"/>
        <s v="StrategyWise"/>
        <s v="Rhino Fleet Tracking"/>
        <s v="United Installs"/>
        <s v="Lightspeed Voice"/>
        <s v="Magneti"/>
        <s v="Pharmapacks"/>
        <s v="Higher Logic"/>
        <s v="Stewardship"/>
        <s v="InRhythm"/>
        <s v="RoundTower Technologies"/>
        <s v="Brandlive"/>
        <s v="Reliant Vision Group"/>
        <s v="Meredith Lodging"/>
        <s v="Energy Lighting Services"/>
        <s v="Felix Media Solutions"/>
        <s v="Pye-Barker Fire"/>
        <s v="ConnXus"/>
        <s v="VEA Foods"/>
        <s v="Cantor Property Services"/>
        <s v="Trade Ideas"/>
        <s v="Dovel Technologies"/>
        <s v="ProfitOptics"/>
        <s v="IronArch Technology"/>
        <s v="IT Veterans"/>
        <s v="Brother's Mechanical"/>
        <s v="Allturna"/>
        <s v="Ryan Insurance Services"/>
        <s v="CPR1"/>
        <s v="Noury Construction"/>
        <s v="Leading Edge Aviation"/>
        <s v="SOR Technology"/>
        <s v="Stake Center Locating"/>
        <s v="Conversica"/>
        <s v="SkyRun Vacation Rentals"/>
        <s v="G-Squared Partners"/>
        <s v="Benzer Pharmacy"/>
        <s v="Cultiva"/>
        <s v="SRP Environmental"/>
        <s v="EnTouch Controls"/>
        <s v="Little Sunshine's Playhouse"/>
        <s v="Mark Spain Real Estate"/>
        <s v="Coast Medical Service"/>
        <s v="The Salas Team"/>
        <s v="McClure"/>
        <s v="SinglePoint Global"/>
        <s v="Bubbies Homemade Ice Cream and Desserts"/>
        <s v="DayBlink Consulting"/>
        <s v="Scanco Software"/>
        <s v="beMatrix USA"/>
        <s v="Hindsight Software Solutions"/>
        <s v="Otter's Chicken"/>
        <s v="Reputation.com"/>
        <s v="TBX"/>
        <s v="Ivalua"/>
        <s v="Gold Medal Pools"/>
        <s v="Carnivore Meat Company"/>
        <s v="Denver Design Build"/>
        <s v="BioAgilytix"/>
        <s v="Eight Oh Two Marketing"/>
        <s v="Synapse Business Systems"/>
        <s v="Within Interior Design"/>
        <s v="Sigma Tax Pro"/>
        <s v="CC&amp;D"/>
        <s v="The HCI Group"/>
        <s v="Texan Allergy and Sinus Center"/>
        <s v="NEwhere"/>
        <s v="TeleVoIPs"/>
        <s v="Furniture Clinic"/>
        <s v="Kline Home Exteriors"/>
        <s v="GP Transco"/>
        <s v="Legalpeople/The Partners Group"/>
        <s v="FountainheadME"/>
        <s v="Blue Sky IT Partners"/>
        <s v="Wizard Labels"/>
        <s v="Trust Security Services"/>
        <s v="Baby Bling"/>
        <s v="DirectDefense"/>
        <s v="CrossCountry Mortgage"/>
        <s v="LGCY Power"/>
        <s v="Seneca Resources"/>
        <s v="ProLink Staffing"/>
        <s v="Pinnacle Furnished Suites"/>
        <s v="Sportsdigita"/>
        <s v="Nationwide Logistics"/>
        <s v="Teleradiology Specialists"/>
        <s v="Owenby Law"/>
        <s v="121 USA"/>
        <s v="Honest Abe Roofing"/>
        <s v="Moore Solar / Heating / Cooling"/>
        <s v="The K Company Realty"/>
        <s v="Perpetual:"/>
        <s v="Eglentowicz Demoliiton"/>
        <s v="Southern Striping Solutions"/>
        <s v="Provision Insurnace Group"/>
        <s v="Rethink Autism"/>
        <s v="WesternTechSystems"/>
        <s v="Alliance Family of Companies"/>
        <s v="RKC Products"/>
        <s v="Hilgers Graben"/>
        <s v="Paradise Exteriors"/>
        <s v="Big Elk Energy Systems"/>
        <s v="POTENZA"/>
        <s v="ProScribe"/>
        <s v="Superior Print and Exhibit"/>
        <s v="Sidebench"/>
        <s v="Skin by Lovely"/>
        <s v="Custom Pro Logistics"/>
        <s v="Orange Tree Staffing"/>
        <s v="Northwest Career College"/>
        <s v="Apto"/>
        <s v="Opus Agency"/>
        <s v="All In One Custom Renovations"/>
        <s v="CloudSmartz"/>
        <s v="Premier Logistics Partners"/>
        <s v="Infoverity"/>
        <s v="Centralized Service"/>
        <s v="Capstone Fire &amp; Safety"/>
        <s v="Retail Cloud Technologies"/>
        <s v="Maui Resort Rentals"/>
        <s v="SimplePart"/>
        <s v="MFI Medical Equipment"/>
        <s v="Back at You"/>
        <s v="Futuri Media"/>
        <s v="Scotlynn USA Division"/>
        <s v="Millennium Trust Company"/>
        <s v="CapGrow Partners"/>
        <s v="Marathon Strategies"/>
        <s v="Marketing Genome"/>
        <s v="RSB Environmental"/>
        <s v="Swiss American CDMO"/>
        <s v="J.W. Logistics"/>
        <s v="Peak Properties Group"/>
        <s v="The Ventus Network"/>
        <s v="BiggerPockets"/>
        <s v="Oasys"/>
        <s v="Williamsburg Enterprises"/>
        <s v="Elite Events &amp; Rentals"/>
        <s v="Estrella Franchising"/>
        <s v="Merit Financial Group"/>
        <s v="Luxury Living Chicago Realty"/>
        <s v="Benton Roofing"/>
        <s v="Graham Technologies"/>
        <s v="Cognitus Consulting"/>
        <s v="Data Canopy Colocation"/>
        <s v="Farwell"/>
        <s v="Sunpro Solar"/>
        <s v="Denny Cherry &amp; Associates Consulting"/>
        <s v="Challas Group"/>
        <s v="Vertex Global Solutions"/>
        <s v="rewardStyle"/>
        <s v="Austin Capital Bank"/>
        <s v="Culprit Creative"/>
        <s v="Doing Good Works"/>
        <s v="Universal Language Service"/>
        <s v="UNA"/>
        <s v="Isenberg Bath Corporation"/>
        <s v="Mightily"/>
        <s v="Quantum Dynamics"/>
        <s v="Greasecycle"/>
        <s v="Dizzion"/>
        <s v="Huss Brewing"/>
        <s v="GrayMatter"/>
        <s v="J2 Solutions"/>
        <s v="ProviderTrust"/>
        <s v="Diversified Conveyors International"/>
        <s v="Structure Ventures"/>
        <s v="Inbenta Holdings"/>
        <s v="Spartan Value Investors"/>
        <s v="Flexible Staffing of Georgia"/>
        <s v="Chicken Salad Chick"/>
        <s v="Double A Labs"/>
        <s v="QC Manufacturing"/>
        <s v="Heartcore Women"/>
        <s v="Nou Systems"/>
        <s v="The Bachrach Group"/>
        <s v="Madwire"/>
        <s v="MacGregor Partners"/>
        <s v="Taktik Logistics Group"/>
        <s v="Americord Registry"/>
        <s v="Z Transportation"/>
        <s v="Accelerated Growth Advisors"/>
        <s v="OrthoFi"/>
        <s v="Savewize Wholesale Distribution"/>
        <s v="Smarsh"/>
        <s v="The Flyway Companies"/>
        <s v="SmartBug Media"/>
        <s v="Open Influence"/>
        <s v="SEO Werkz"/>
        <s v="YellowTelescope/SEOversite/iScreamSocialMedia"/>
        <s v="Conserva Irrigation Franchising"/>
        <s v="2nd Family"/>
        <s v="BeatBox Beverages"/>
        <s v="Apex Energy Solutions Georgia"/>
        <s v="Cava Companies"/>
        <s v="Dribbble"/>
        <s v="Incredible Technologies"/>
        <s v="Hawkers Asian Street Fare"/>
        <s v="Noetic Strategies"/>
        <s v="Acmetek Global Solutions"/>
        <s v="Niha Technologies"/>
        <s v="F. H. Cann &amp; Associates"/>
        <s v="Ceterus"/>
        <s v="SRT Group"/>
        <s v="TrendHR"/>
        <s v="First Help Financial"/>
        <s v="Dynamic Pricing Partners"/>
        <s v="StraCon Services Group"/>
        <s v="Topstep"/>
        <s v="defi solutions"/>
        <s v="Praxent"/>
        <s v="ThinkLite"/>
        <s v="Pacific Packaging Products"/>
        <s v="Your Location Lubrication"/>
        <s v="SocialSEO"/>
        <s v="LRAP Association"/>
        <s v="Imaginuity"/>
        <s v="Level 3 Audio Visual"/>
        <s v="GuidePoint Security"/>
        <s v="Agency EA"/>
        <s v="Funding Merchant Source"/>
        <s v="Quid"/>
        <s v="Lodging Access Systems"/>
        <s v="Brillient Corporation"/>
        <s v="CTI (Taylorville, IL)"/>
        <s v="Nutronics"/>
        <s v="Digital Media Solutions"/>
        <s v="Rescue One Financial"/>
        <s v="Buffalo Computer Graphics"/>
        <s v="Bright Power"/>
        <s v="Stone Tower Winery"/>
        <s v="Retail Security Services"/>
        <s v="Everybodyfights"/>
        <s v="Blossom Ridge Home Health"/>
        <s v="Star Building Services"/>
        <s v="Aureus Techsystems"/>
        <s v="Bridge Marketing"/>
        <s v="Tx3 Services"/>
        <s v="Q4Launch"/>
        <s v="Goettl Air Conditioning"/>
        <s v="ISN"/>
        <s v="Inspirix Technologies"/>
        <s v="CNC Machines"/>
        <s v="Denair HVAC"/>
        <s v="ABT Plumbing Electric Heat"/>
        <s v="YCharts"/>
        <s v="Max Trans Logistics of Chattanooga"/>
        <s v="Storm Smart"/>
        <s v="Wpromote"/>
        <s v="PrismHR"/>
        <s v="Vivaldi Music Academy"/>
        <s v="Energy 1"/>
        <s v="Ripple Effect"/>
        <s v="Qwinix Technologies"/>
        <s v="Flix Brewhouse"/>
        <s v="High Five Events"/>
        <s v="Fund&amp;Grow"/>
        <s v="Parts Town"/>
        <s v="Circa Interactive"/>
        <s v="Holmberg Mechanical"/>
        <s v="Espee Biopharma &amp; Finechem"/>
        <s v="Automotive Avenues"/>
        <s v="Hill Technical Solutions"/>
        <s v="MJ Freeway"/>
        <s v="Yellowstone Health &amp; Rehab"/>
        <s v="Precision Staffing Services"/>
        <s v="SkuVault"/>
        <s v="Cloudnexa"/>
        <s v="Global Water Technology"/>
        <s v="Remarkable Liquids"/>
        <s v="Capstone Title"/>
        <s v="Innovecs"/>
        <s v="Landmark Properties"/>
        <s v="Cynergy Professional Systems"/>
        <s v="Optiline Enterprises"/>
        <s v="Spectra360"/>
        <s v="Threshold"/>
        <s v="SageRider"/>
        <s v="SS Equipment Holdings"/>
        <s v="Network Builders IT"/>
        <s v="Creative Homes"/>
        <s v="Eagle Point Solar"/>
        <s v="Berlin Motors - Efendos Global"/>
        <s v="Frictionless Solutions"/>
        <s v="TechAspect Solutions"/>
        <s v="Smilepoint PLLC"/>
        <s v="New Project"/>
        <s v="Dogtown Media"/>
        <s v="Cali Bamboo"/>
        <s v="Boardroom Salon for Men"/>
        <s v="Absolute Web Services"/>
        <s v="CoConstruct"/>
        <s v="Maryland Addiction Recovery Center"/>
        <s v="Arnold's Office Furniture"/>
        <s v="9Round"/>
        <s v="Onestaff Medical"/>
        <s v="Transportation One"/>
        <s v="DFPG Investments"/>
        <s v="VersaTech"/>
        <s v="Entire Productions"/>
        <s v="Book4Time"/>
        <s v="HMD Transport"/>
        <s v="Artlin Consulting"/>
        <s v="MST Solutions"/>
        <s v="Contigo Technology"/>
        <s v="Issquared"/>
        <s v="Branded Online"/>
        <s v="MediaAlpha"/>
        <s v="TRAVEL EXCLUSIVE"/>
        <s v="Strategus"/>
        <s v="Reorg"/>
        <s v="Grit Technologies"/>
        <s v="Nix Companies"/>
        <s v="MDScripts"/>
        <s v="Toro Taxes"/>
        <s v="Pinnacle Solutions"/>
        <s v="Webspec Design"/>
        <s v="Regal Pools"/>
        <s v="Logistic Dynamics"/>
        <s v="GroundWorks"/>
        <s v="beMarketing"/>
        <s v="Valintry"/>
        <s v="Revenue River"/>
        <s v="Liquid Audio"/>
        <s v="OPS Security Group"/>
        <s v="Artisan Media Group"/>
        <s v="Rastaclat"/>
        <s v="Jaguar Fueling Services"/>
        <s v="Resonance"/>
        <s v="J&amp;D Brush"/>
        <s v="Langford Allergy"/>
        <s v="Weby Corp"/>
        <s v="GatherUp"/>
        <s v="Akshaya"/>
        <s v="ProPharma Sales"/>
        <s v="AvidXchange"/>
        <s v="Becker Wright Consultants"/>
        <s v="GEM Manufacturing"/>
        <s v="Plum Creek Environmental Technologies"/>
        <s v="Skull Shaver"/>
        <s v="The Arbinger Institute"/>
        <s v="OmniPrint International"/>
        <s v="CEO Coaching International"/>
        <s v="Growth Institute"/>
        <s v="Intelligent Video Solutions"/>
        <s v="AdaptiBar"/>
        <s v="Praetorian"/>
        <s v="truDigital Signage"/>
        <s v="La Colombe Coffee Roaster"/>
        <s v="Magnolia River Services"/>
        <s v="Lenora Systems"/>
        <s v="Novasyte"/>
        <s v="SkyLine Scaffold"/>
        <s v="MillTown Plumbing, Heating, AC, and Drain Cleaning"/>
        <s v="EventSphere"/>
        <s v="Renters Warehouse Houston"/>
        <s v="Veritas Prime"/>
        <s v="ITI Communications"/>
        <s v="Casino Cash Trac"/>
        <s v="ClearPlan"/>
        <s v="Murphy Door"/>
        <s v="Raney's"/>
        <s v="Modernizing Medicine"/>
        <s v="OmegaQuant"/>
        <s v="Cloudnexion"/>
        <s v="The Nutrition Corners"/>
        <s v="Show Imaging"/>
        <s v="Pioneer Bank"/>
        <s v="Capacity"/>
        <s v="ecUtopia"/>
        <s v="LSP Technologies"/>
        <s v="ManhattanHomeDesign.com"/>
        <s v="Jahnel Group"/>
        <s v="Pipaya Partners"/>
        <s v="Teeming Vacation Rentals"/>
        <s v="JNS Media Specialists"/>
        <s v="Emergency Restoration Xperts"/>
        <s v="MedEvoke"/>
        <s v="OnPar Technologies"/>
        <s v="MediRevv"/>
        <s v="Oakman Aerospace"/>
        <s v="Azalea Health Innovations"/>
        <s v="eSquared Communication Consulting"/>
        <s v="Cubby's"/>
        <s v="Squaremouth"/>
        <s v="NRI USA"/>
        <s v="Rising Sun Farms"/>
        <s v="Adopt Technologies"/>
        <s v="BigSpeak Speakers Bureau"/>
        <s v="LSINC"/>
        <s v="Redeemers Group"/>
        <s v="Progressive Screens"/>
        <s v="Client Command"/>
        <s v="Health Catalyst"/>
        <s v="D&amp;B Elite Construction Group"/>
        <s v="Host Healthcare"/>
        <s v="Teriyaki Madness"/>
        <s v="AchieveIt"/>
        <s v="G&amp;G LED Lighting"/>
        <s v="Argotrak"/>
        <s v="The Ranger Group"/>
        <s v="Ad Results Media"/>
        <s v="Studio 11 Design"/>
        <s v="A+ Staffing"/>
        <s v="JCM Capital Investments"/>
        <s v="Real Social Dynamics"/>
        <s v="Talent Framework"/>
        <s v="MIS Solutions"/>
        <s v="Tripack"/>
        <s v="Amicon Management"/>
        <s v="Medisouth"/>
        <s v="GPS Trackit"/>
        <s v="Window Nation"/>
        <s v="SmartHouse Heating &amp; Cooling"/>
        <s v="Plus Group"/>
        <s v="Levelset"/>
        <s v="Captive Alternatives"/>
        <s v="Agilis Systems"/>
        <s v="SMP Pharmacy Solutions"/>
        <s v="USConnect"/>
        <s v="BrandNex.com"/>
        <s v="BodyHealth"/>
        <s v="Jeni's Splendid Ice Creams"/>
        <s v="Fortified Data"/>
        <s v="Grand River Aseptic Manufacturing"/>
        <s v="SADA Systems"/>
        <s v="Los Angeles Distributing Company"/>
        <s v="Boa Logistics"/>
        <s v="MediaSmack"/>
        <s v="Data Storage Science"/>
        <s v="PeerSource"/>
        <s v="Integrated Biometrics"/>
        <s v="Airosmith Development"/>
        <s v="Trio"/>
        <s v="Coldwell Banker Distinctive Properties"/>
        <s v="Collateral Management"/>
        <s v="Schadler Industrial"/>
        <s v="SSDM"/>
        <s v="Spangler Restoration"/>
        <s v="BPO USA"/>
        <s v="EGen Solutions"/>
        <s v="Golden Financial Services Debt Settlement Corp."/>
        <s v="Superior Restoration"/>
        <s v="Level 2 Legal Solutions"/>
        <s v="The Autumn Group"/>
        <s v="Hawksearch"/>
        <s v="Sales Xceleration"/>
        <s v="Athletx Sports Group"/>
        <s v="PC Age"/>
        <s v="Uncomn"/>
        <s v="Intelpath"/>
        <s v="Triad RF Systems"/>
        <s v="Katalyst Group"/>
        <s v="OnSite Oilfield Service"/>
        <s v="National Petroleum"/>
        <s v="Simply Dental Management"/>
        <s v="Poppin"/>
        <s v="Phaidon International"/>
        <s v="Tallwave"/>
        <s v="WellBiz Brands"/>
        <s v="Agency672"/>
        <s v="ISI Professional Services"/>
        <s v="OneDigital Health and Benefits"/>
        <s v="Method Architecture"/>
        <s v="Strolid"/>
        <s v="Edge Business Systems"/>
        <s v="Consumer Acquisition"/>
        <s v="Propeller"/>
        <s v="Millennium Alliance"/>
        <s v="P.R.O.S. Corporate Housing"/>
        <s v="Athena Technology Group"/>
        <s v="BattlBox"/>
        <s v="Converge Consulting"/>
        <s v="British Swim School"/>
        <s v="Abstrakt Marketing Group"/>
        <s v="Engineer.ai"/>
        <s v="Homespire Mortgage"/>
        <s v="Abode Luxury Rentals"/>
        <s v="Arixa Capital Advisors"/>
        <s v="Fathom Realty"/>
        <s v="Caldera Medical"/>
        <s v="Acuity Technologies"/>
        <s v="Symplr"/>
        <s v="Stokes &amp; Company, CPAs"/>
        <s v="Metric Theory"/>
        <s v="Enviro-Master International Franchise"/>
        <s v="Enseo"/>
        <s v="Equipment Management Group"/>
        <s v="Edlogical Group Corp"/>
        <s v="Dane Manufacturing"/>
        <s v="annLeo"/>
        <s v="Connexa"/>
        <s v="Sour Fish Events"/>
        <s v="Prime TSR"/>
        <s v="Practice Promotions"/>
        <s v="Net Conversion"/>
        <s v="Vee Technologies"/>
        <s v="Amijag"/>
        <s v="Priority Lighting"/>
        <s v="Sameday Insurance Services"/>
        <s v="Einstein Moving Company"/>
        <s v="Alight Analytics"/>
        <s v="Storebound"/>
        <s v="January Digital"/>
        <s v="Enterprise Knowledge"/>
        <s v="Proozy"/>
        <s v="Atlas Research"/>
        <s v="Nomad Financial"/>
        <s v="Aerodyne Industries"/>
        <s v="OMG Commerce"/>
        <s v="C&amp;S Communications"/>
        <s v="Heritage Group"/>
        <s v="Modern American Recycling Services"/>
        <s v="Union"/>
        <s v="Future State Consulting"/>
        <s v="On Target Health"/>
        <s v="Premier Pools and Spas - Dallas"/>
        <s v="ZoomInfo"/>
        <s v="commonFont"/>
        <s v="Progressive Freight"/>
        <s v="Rockerbox"/>
        <s v="The Hay Legal Group"/>
        <s v="Denton Floyd Real Estate Group"/>
        <s v="Reveneer"/>
        <s v="M2E"/>
        <s v="AOK RVs"/>
        <s v="JSK Transportation"/>
        <s v="A.M. Sun Solar"/>
        <s v="Sheds Direct"/>
        <s v="Sealink International"/>
        <s v="CFO Alliance"/>
        <s v="NXGN"/>
        <s v="MediSked"/>
        <s v="Full Circle Research"/>
        <s v="Updox"/>
        <s v="Tasteful Selections"/>
        <s v="REN Dermatology"/>
        <s v="NFI/Nameplates for Industry"/>
        <s v="Advantage Technology"/>
        <s v="MegaCorp Logistics"/>
        <s v="Pinnacus"/>
        <s v="S3 Builders"/>
        <s v="Hancock Claims Consultants"/>
        <s v="Repay"/>
        <s v="Pepine Realty"/>
        <s v="Fort Construction,"/>
        <s v="Elite Pacific Properties"/>
        <s v="IronMountain Solutions"/>
        <s v="Coffeebar"/>
        <s v="Doodlebuggers"/>
        <s v="Careerminds"/>
        <s v="PEG Compaines"/>
        <s v="Stand Up Guys Junk Removal"/>
        <s v="Paragon Private Health"/>
        <s v="AffiniPay"/>
        <s v="AMC Bridge"/>
        <s v="Convene (New York, NY)"/>
        <s v="MarketBeat"/>
        <s v="Great Dental Websites"/>
        <s v="Environmental Protection Industries"/>
        <s v="Independent Trust Company of America"/>
        <s v="Pacific Gold Marketing"/>
        <s v="SAJJ Mediterranean"/>
        <s v="Broadreach Medical Resources"/>
        <s v="Conversant Group"/>
        <s v="All American Entertainment"/>
        <s v="CORE Consultants"/>
        <s v="Shelter"/>
        <s v="Afters Ice Cream"/>
        <s v="Passage Technology"/>
        <s v="The Westport Group"/>
        <s v="Stirista"/>
        <s v="Silver Lining Design Group"/>
        <s v="BCS CallProcessing"/>
        <s v="vTech Solution"/>
        <s v="Orbit Logic"/>
        <s v="Creative Works"/>
        <s v="AXI International Corp."/>
        <s v="Architecture Design Collaborative"/>
        <s v="SellerCloud"/>
        <s v="Koya Leadership Partners"/>
        <s v="Mike's Metal Works"/>
        <s v="New Breed Marketing"/>
        <s v="Superior Fireworks"/>
        <s v="Sweet Peach Wax &amp; Sugaring Studio"/>
        <s v="Injured Gadgets"/>
        <s v="Lake Homes Realty"/>
        <s v="Good Life Companies"/>
        <s v="Mavice"/>
        <s v="Amstill Roofing"/>
        <s v="Chantel Ray Real Estate"/>
        <s v="Pinpoint Payments"/>
        <s v="On the Map Marketing"/>
        <s v="AcctTwo Shared Services"/>
        <s v="WNA Engineering"/>
        <s v="The Basement"/>
        <s v="Georgetown Home Care"/>
        <s v="Foster Crown"/>
        <s v="Green Star Exteriors"/>
        <s v="Soundhouse Rentals"/>
        <s v="HBR Consulting"/>
        <s v="WebPT"/>
        <s v="Blue Wheel Media"/>
        <s v="Bullseye Strategy"/>
        <s v="Canvs"/>
        <s v="Anders Group"/>
        <s v="Michael Hyatt &amp; Company"/>
        <s v="Exponential Property Group"/>
        <s v="GP Flooring Solutions"/>
        <s v="Belay"/>
        <s v="Myriad Mobile"/>
        <s v="ShayCore Enterprises"/>
        <s v="Orases"/>
        <s v="ZMAC Transportation"/>
        <s v="CVP (Customer Value Partners)"/>
        <s v="Quicklotz Liquidations"/>
        <s v="LinkedSelling"/>
        <s v="Kajabi"/>
        <s v="Karsun Solutions"/>
        <s v="STP Investment Services"/>
        <s v="Less Annoying Software"/>
        <s v="keono"/>
        <s v="BisonOffice"/>
        <s v="Sullivan Engineering"/>
        <s v="Aspirent"/>
        <s v="Material Handling Services"/>
        <s v="Clutch Holdings"/>
        <s v="SkyVerge"/>
        <s v="Bell Media"/>
        <s v="Eligo Energy"/>
        <s v="Nuventra Pharma Sciences"/>
        <s v="Atlantic Blue Water Services"/>
        <s v="Skyword"/>
        <s v="Executech"/>
        <s v="Ultimate Jet Vacations"/>
        <s v="Surdi Enterprise"/>
        <s v="Clearent"/>
        <s v="A Head For Profits"/>
        <s v="Health Carousel"/>
        <s v="RR Appliance Services"/>
        <s v="PCI Group"/>
        <s v="Eclipse Brand Builders"/>
        <s v="Northern Planet"/>
        <s v="AdTheorent"/>
        <s v="Career Start"/>
        <s v="Mid America Logistics"/>
        <s v="Roz Marketing Group"/>
        <s v="GRSi"/>
        <s v="Creative Marketing Resources"/>
        <s v="Escalon Services"/>
        <s v="Franpos"/>
        <s v="Tectonic Audio Labs"/>
        <s v="JAX Refrigeration"/>
        <s v="Tridiuum"/>
        <s v="Human Element"/>
        <s v="Integrhythm"/>
        <s v="Cinergy Entertainment"/>
        <s v="CompassMSP"/>
        <s v="Apps Solutions"/>
        <s v="Fatbeam"/>
        <s v="demandDrive"/>
        <s v="Woodridge Advisors"/>
        <s v="Open Systems Healthcare"/>
        <s v="Perfusion.com"/>
        <s v="Diligent Corporation"/>
        <s v="Surefire Local"/>
        <s v="Capital Square 1031"/>
        <s v="EBQuickstart"/>
        <s v="AgileThought"/>
        <s v="Paradyme Management"/>
        <s v="JEAR Logistics"/>
        <s v="Senture"/>
        <s v="Med Tech Solutions"/>
        <s v="Property Management"/>
        <s v="Rang Technologies"/>
        <s v="Barracuda Staffing"/>
        <s v="The Surface Masters"/>
        <s v="Advanced Medical Integration"/>
        <s v="Anytime Flooring"/>
        <s v="The Kotter Group"/>
        <s v="Electrosoft Services"/>
        <s v="Myrtle Group"/>
        <s v="ReviewPush"/>
        <s v="BuybackBoss.com"/>
        <s v="OceanTech"/>
        <s v="Fluidmesh Networks"/>
        <s v="Pegasus one"/>
        <s v="Proforma Printing Systems"/>
        <s v="Solutions by Text"/>
        <s v="Epiq"/>
        <s v="iQuanti"/>
        <s v="The Lockwood Group"/>
        <s v="Sentinel Sales &amp; Management"/>
        <s v="Caliber The Wealth Development Company"/>
        <s v="Chair 10 Marketing"/>
        <s v="Trinity Multifamily"/>
        <s v="Edgewater Federal Solutions"/>
        <s v="Lamb Insurance Services"/>
        <s v="YourMechanic"/>
        <s v="Criteria (Los Angeles, CA)"/>
        <s v="Patra"/>
        <s v="Project Repat"/>
        <s v="Capitol Home Health"/>
        <s v="Raare Solutions"/>
        <s v="Supplies Now"/>
        <s v="Nelson Construction and Renovations"/>
        <s v="MomentFeed"/>
        <s v="Cutting Edge Services"/>
        <s v="Chhabra Enterprises"/>
        <s v="Pless Security Incorporated"/>
        <s v="Park Place Technologies"/>
        <s v="Tin Roof Software"/>
        <s v="Netrush"/>
        <s v="OnPrem Solution Partners"/>
        <s v="ManhattanTechSupport.com"/>
        <s v="Bayless Integrated Healthcare"/>
        <s v="HydroFloTech"/>
        <s v="A Plus Garage Doors"/>
        <s v="Collision Works"/>
        <s v="Summit CPA Group"/>
        <s v="ThreatConnect"/>
        <s v="Fully Accountable"/>
        <s v="TargetPath"/>
        <s v="McCabe Construction Company"/>
        <s v="Material Handling Systems"/>
        <s v="Specialist ID"/>
        <s v="EnableComp"/>
        <s v="Incedo"/>
        <s v="One Stop Equine Shop"/>
        <s v="Key Credit Repair"/>
        <s v="Your Wealth Effect"/>
        <s v="Affordable Luxury Group"/>
        <s v="Brookstone Restoration"/>
        <s v="Avatria"/>
        <s v="Bevara Building Services"/>
        <s v="United Solutions"/>
        <s v="Ecosystem Planning and Restoration"/>
        <s v="Team Fitz Graphics"/>
        <s v="TalentBridge"/>
        <s v="Romulus Marketing"/>
        <s v="Restore Rehab Services"/>
        <s v="Murray Resources"/>
        <s v="VOX DJs"/>
        <s v="RGD"/>
        <s v="BOS Staffing"/>
        <s v="Becker's Healthcare"/>
        <s v="Elite Roofing"/>
        <s v="BlackTree Heathcare Consulting"/>
        <s v="The Neiders Company"/>
        <s v="SellYourMac.com"/>
        <s v="Tech Americas USA"/>
        <s v="Fortis Construction"/>
        <s v="NPD Logistics"/>
        <s v="Net2Source"/>
        <s v="ProTitleUSA"/>
        <s v="Grover Gaming"/>
        <s v="Adwerx"/>
        <s v="UserTesting"/>
        <s v="HumanN"/>
        <s v="O.P.E.N. America"/>
        <s v="Joorney Business Plans"/>
        <s v="Pyure Brands"/>
        <s v="TruQua Enterprises"/>
        <s v="Food52"/>
        <s v="Tallahassee Rock Real Estate"/>
        <s v="T. Parker Host"/>
        <s v="BBQ Guy's Manufacturing"/>
        <s v="Happy Trailer Sales"/>
        <s v="JMC Equipment"/>
        <s v="T3 Expo"/>
        <s v="Downeast Cider House"/>
        <s v="Syntelligent Analytic Solutions"/>
        <s v="Deep Blue Communications"/>
        <s v="Test Double"/>
        <s v="GeBBS Healthcare Solutions"/>
        <s v="Semcasting"/>
        <s v="Takeout Central"/>
        <s v="Mind Your Business"/>
        <s v="Bolt on Technology"/>
        <s v="Synapse Studios"/>
        <s v="College Hunks Hauling Junk and Moving (Tampa, FL)"/>
        <s v="Mansfield Crane Service"/>
        <s v="EmazingLights / iHeartRaves / Into the AM"/>
        <s v="Trintech"/>
        <s v="SomerTile"/>
        <s v="B&amp;B Heating and Air"/>
        <s v="BCV Social"/>
        <s v="Tricap Residential Group"/>
        <s v="NetX Information Systems"/>
        <s v="Experion Technologies"/>
        <s v="True Inspection Services"/>
        <s v="GotUwired"/>
        <s v="Master Medical Equipment"/>
        <s v="Greenway Insurance"/>
        <s v="Prolific Interactive"/>
        <s v="Berry Law Firm"/>
        <s v="Dealer World"/>
        <s v="Marketing Doctor"/>
        <s v="Petrelli Previtera Schimmel"/>
        <s v="Modus Create"/>
        <s v="Miracle Mile Advisors"/>
        <s v="Elev8 Hire Solutions"/>
        <s v="NCWC"/>
        <s v="Neal&amp;Neal Team"/>
        <s v="A1C Partners"/>
        <s v="Homeland Manufacturing Services"/>
        <s v="inTech Trailers"/>
        <s v="ALKU"/>
        <s v="Fit My Feet Orthotic Lab and Shoes"/>
        <s v="Instasize"/>
        <s v="Kahn Media"/>
        <s v="DoHardMoney.com"/>
        <s v="Appreciation Financial"/>
        <s v="Monogram Windows and Doors"/>
        <s v="New Vision"/>
        <s v="Biomedical Research Laboratories"/>
        <s v="Cambria Solutions"/>
        <s v="Kodiak Building Partners"/>
        <s v="STS International"/>
        <s v="Globo"/>
        <s v="South Bay Hot Yoga"/>
        <s v="Unity FI Solutions"/>
        <s v="Skaled Consulting"/>
        <s v="The Network Pro"/>
        <s v="Aspen Exteriors"/>
        <s v="Maxey Trailers Mfg."/>
        <s v="Clark Bros."/>
        <s v="Metro Stars Gymnastics"/>
        <s v="Aerospace Quality Research and Development"/>
        <s v="Blink Fitness"/>
        <s v="Digital Pi"/>
        <s v="Mobile Outfitters"/>
        <s v="Threat Tec"/>
        <s v="North American Payment Solutions"/>
        <s v="CS Recruiting"/>
        <s v="Feury Image Group"/>
        <s v="LIDO ADVISORS"/>
        <s v="RNN Group"/>
        <s v="TFS"/>
        <s v="Choice Merchant Solutions"/>
        <s v="All Pro Security"/>
        <s v="Streamline"/>
        <s v="Salas O'Brien"/>
        <s v="BNG Team"/>
        <s v="Vinyl Me, Please"/>
        <s v="Klein Hall CPAs"/>
        <s v="Touchstone Merchandise Group"/>
        <s v="DEG"/>
        <s v="Phobio"/>
        <s v="KitchenSearch.com"/>
        <s v="Transportation Impact"/>
        <s v="Great Waters Financial"/>
        <s v="Turbonomic"/>
        <s v="FCM"/>
        <s v="Momentum Solutionz"/>
        <s v="Perceptyx"/>
        <s v="Info Way Solutions"/>
        <s v="InterImage"/>
        <s v="VitalWare"/>
        <s v="Tundraland Home Improvements"/>
        <s v="RMG Media"/>
        <s v="Maui Leones"/>
        <s v="PayDay Payroll Resources"/>
        <s v="Broadline Components"/>
        <s v="Appogee"/>
        <s v="Prominent Construction"/>
        <s v="SEI-New York"/>
        <s v="Cipher Tech Solutions"/>
        <s v="Delta Solutions &amp; Strategies"/>
        <s v="Applied Technology Services"/>
        <s v="ZochNet"/>
        <s v="iTouchless.com"/>
        <s v="Rain City Capital"/>
        <s v="Greenland America"/>
        <s v="Derm Holdings"/>
        <s v="Computer Overhauls"/>
        <s v="Staylisted"/>
        <s v="Validation Associates"/>
        <s v="North Pacific Industries"/>
        <s v="Whois API"/>
        <s v="Strike"/>
        <s v="Corsis"/>
        <s v="Techfino"/>
        <s v="ProConstruction"/>
        <s v="Maximum Games"/>
        <s v="HSTpathways"/>
        <s v="Bar-All"/>
        <s v="Bounteous"/>
        <s v="Culture Studio"/>
        <s v="DiamondBack Truck Covers"/>
        <s v="Eight Bit Studios"/>
        <s v="ClickDimensions"/>
        <s v="Altura Engineering &amp; Design"/>
        <s v="Freedom Capital"/>
        <s v="Alarm Grid"/>
        <s v="Precision Precast Erectors"/>
        <s v="APS Marketing Group"/>
        <s v="Boxwell Southwest"/>
        <s v="TLC Associates"/>
        <s v="E-Volve Systems"/>
        <s v="Cogent Analytics"/>
        <s v="MKS2 Technologies"/>
        <s v="Hoss Industrial"/>
        <s v="Healthcare IT Leaders"/>
        <s v="Rekruiters"/>
        <s v="Stoneridge Software"/>
        <s v="Centex Technologies"/>
        <s v="Platinum Realty"/>
        <s v="Phoenix Marketing International"/>
        <s v="Best Deal Car Service"/>
        <s v="Survwest"/>
        <s v="Swarm"/>
        <s v="Nebo"/>
        <s v="i3"/>
        <s v="Marshall Scientific"/>
        <s v="JSL Technologies"/>
        <s v="LUX Catering &amp; Events"/>
        <s v="Above All Transportation/ Boston Car Service"/>
        <s v="Durante Rentals"/>
        <s v="Morgan Li"/>
        <s v="The Junkluggers"/>
        <s v="Framework Solutions"/>
        <s v="Chief Outsiders"/>
        <s v="Arcadia.io"/>
        <s v="Rockwell Partners"/>
        <s v="Cleanlife LED"/>
        <s v="Gorgo Group"/>
        <s v="Vigilant Global Trade Services"/>
        <s v="Xtelligent Healthcare Media"/>
        <s v="acquisitionsandrenewals.com"/>
        <s v="Visual Connections"/>
        <s v="WebIT Services"/>
        <s v="CaliChi Design Group"/>
        <s v="Rescue | The Behavior Change Agency"/>
        <s v="Budget Dumpster"/>
        <s v="Riverside Payments"/>
        <s v="Bellwether Asset Management"/>
        <s v="Mobilewalla"/>
        <s v="Cantey Technology"/>
        <s v="HHAeXchange"/>
        <s v="The Saywitz Company"/>
        <s v="Bayone Solutions"/>
        <s v="SmarterHQ"/>
        <s v="OpenWater Software"/>
        <s v="G Adventures"/>
        <s v="Plenus Group"/>
        <s v="Medical Weight Loss by Healthogenics"/>
        <s v="InsureYourCompany.com"/>
        <s v="Simon Transport"/>
        <s v="Beverly Hills Rejuvenation Center"/>
        <s v="SmartSites"/>
        <s v="Transportation and Logistical Services"/>
        <s v="Logistics Plus"/>
        <s v="Search Solution Group"/>
        <s v="Meriwether &amp; Tharp"/>
        <s v="CI&amp;T"/>
        <s v="Elements Massage"/>
        <s v="Renatus"/>
        <s v="Parkmobile"/>
        <s v="iKeyless"/>
        <s v="VLK Architects"/>
        <s v="Katom Restaurant Supply"/>
        <s v="Royal Vending"/>
        <s v="WLE"/>
        <s v="Quality Engineering &amp; Surveying"/>
        <s v="Keeping Current Matters"/>
        <s v="HomeCare Connect"/>
        <s v="Mission Driven Research"/>
        <s v="Brown Parker &amp; DeMarinis Advertising"/>
        <s v="Lendr"/>
        <s v="Flow Right Plumbing, Heating &amp; Cooling"/>
        <s v="Erben Associates"/>
        <s v="AmeriPharma"/>
        <s v="First National Title Insurance Company"/>
        <s v="Ripple"/>
        <s v="TWG Security"/>
        <s v="D&amp;B Precision Cutting and Manufacturing"/>
        <s v="Triumph Services"/>
        <s v="Gant Systems"/>
        <s v="Studio98"/>
        <s v="Boomsourcing"/>
        <s v="BirdDogHR"/>
        <s v="Texadia Systems"/>
        <s v="thomastech"/>
        <s v="ROI Healthcare Solutions"/>
        <s v="Output"/>
        <s v="CTE Logistics"/>
        <s v="Level Access"/>
        <s v="California CareGivers Home Healthcare"/>
        <s v="Excella Consulting"/>
        <s v="How to Manage a Small Law Firm"/>
        <s v="The Auxiliary Group"/>
        <s v="Weisser Distributing"/>
        <s v="Snap Agency"/>
        <s v="American Insurance Organization"/>
        <s v="Mayvin"/>
        <s v="Sustainable Restaurant Group"/>
        <s v="The Sheppard"/>
        <s v="Wheelhouse DMG"/>
        <s v="Alpha Paving Industries"/>
        <s v="GreenBanana SEO"/>
        <s v="Singleton Enterprises"/>
        <s v="Engage PEO"/>
        <s v="Delta Defense"/>
        <s v="Developintelligence"/>
        <s v="Roofcare"/>
        <s v="Select Security"/>
        <s v="Real People Realty"/>
        <s v="TruePoint Communications"/>
        <s v="SketchDeck"/>
        <s v="Tiempo Development"/>
        <s v="ConnectPay"/>
        <s v="Promoboxx"/>
        <s v="Pondurance"/>
        <s v="Four Foods Group"/>
        <s v="Advanced Flooring"/>
        <s v="Filterworks USA"/>
        <s v="Fonteva"/>
        <s v="Fors Marsh Group"/>
        <s v="The Nines"/>
        <s v="HMT Associates"/>
        <s v="US Patriot"/>
        <s v="nLogic"/>
        <s v="Docmation"/>
        <s v="Patriot Pool and Spa"/>
        <s v="Downtown Catering Company"/>
        <s v="PowerReviews"/>
        <s v="Local Marketing Solutions Group"/>
        <s v="Evans Incorporated"/>
        <s v="Design Extensions"/>
        <s v="Bold Construction"/>
        <s v="ReedTMS Logistics"/>
        <s v="Sales Empowerment Group"/>
        <s v="MarkSYS"/>
        <s v="IT Support RI"/>
        <s v="Excel Services"/>
        <s v="Keyser"/>
        <s v="Cutting Edge Countertops"/>
        <s v="Aventri"/>
        <s v="Erus Energy"/>
        <s v="Accucomp Appraisal Services"/>
        <s v="Envisage"/>
        <s v="Buzz Franchise Brands"/>
        <s v="Kyriba"/>
        <s v="Schaal Plumbing, Heating &amp; Cooling"/>
        <s v="Southeast Veterinary Neurology"/>
        <s v="Upper Edge Technologies"/>
        <s v="Spire Digital"/>
        <s v="EPIC Insurance Brokers &amp; Consultants"/>
        <s v="Axiom Eco Pest Control"/>
        <s v="FedBiz IT Solutions"/>
        <s v="Local Loyalty Marketing Solutions NC"/>
        <s v="Edge"/>
        <s v="Alpha Premier"/>
        <s v="Jack Browns Joint"/>
        <s v="Sandler Partners"/>
        <s v="EngeniusMicro"/>
        <s v="Enscicon"/>
        <s v="Janus International Group"/>
        <s v="Kumparison"/>
        <s v="RxNT"/>
        <s v="MileMark Media"/>
        <s v="SleepQuest"/>
        <s v="CardioSolution"/>
        <s v="Abenity"/>
        <s v="Echo Health"/>
        <s v="Rank Crankers"/>
        <s v="Mojo Media Labs"/>
        <s v="Engelke Construction Solutions"/>
        <s v="Silverline"/>
        <s v="Heartsmart.com"/>
        <s v="Xyngular"/>
        <s v="CollabraLink Technologies"/>
        <s v="Score a Score"/>
        <s v="APIC Solutions"/>
        <s v="Portable Oxygen Solutions"/>
        <s v="Agile Velocity"/>
        <s v="Reflex Sales Group"/>
        <s v="OAC Services"/>
        <s v="Culinary Eye Catering and Events"/>
        <s v="Payroll4Construction.com"/>
        <s v="Great Hire"/>
        <s v="Union Home Mortgage"/>
        <s v="TDK Technologies"/>
        <s v="Prosper Consulting"/>
        <s v="InfraWare"/>
        <s v="Owen Jones and Partners"/>
        <s v="Objectstream"/>
        <s v="Chemlock Nutrition"/>
        <s v="Nomadic Real Estate"/>
        <s v="Keller Williams Realty Capital District"/>
        <s v="Sunrise Erectors"/>
        <s v="Lindmark Outdoor Media"/>
        <s v="Doberman Technologies"/>
        <s v="LA Solar Group"/>
        <s v="AR Solutions"/>
        <s v="Kopis"/>
        <s v="Yes&amp;"/>
        <s v="Aligne Wealth Preservation &amp; Insurance Services"/>
        <s v="365 Retail Markets"/>
        <s v="Virtus Partners"/>
        <s v="Snap Install"/>
        <s v="FirstClose"/>
        <s v="Ecotone"/>
        <s v="Shaw + Scott"/>
        <s v="Busch Global"/>
        <s v="Protocol Networks"/>
        <s v="R &amp; Y A/C Compressors"/>
        <s v="The Cutting Board Company"/>
        <s v="SiteLock"/>
        <s v="The Indigo Road Hospitality Group"/>
        <s v="Siteline Interior Carpentry"/>
        <s v="FCP Euro"/>
        <s v="Sophus IT Solutions"/>
        <s v="Crimcheck Holdings"/>
        <s v="US"/>
        <s v="Miguel Lopez Jr."/>
        <s v="Stream Logistics"/>
        <s v="Allegheny Science &amp; Technology"/>
        <s v="Romaric Automation Design"/>
        <s v="Marathon TS"/>
        <s v="Cummings Creative Group"/>
        <s v="Claimify (formerly Lucens Group)"/>
        <s v="Ruby Receptionists"/>
        <s v="Bay State Search"/>
        <s v="TechLink Services"/>
        <s v="Decisiv"/>
        <s v="Bay to Bay Properties"/>
        <s v="MYCA Material Handling Solutions"/>
        <s v="Pillar Properties"/>
        <s v="Swift Straw II"/>
        <s v="Mid America Pet Food"/>
        <s v="Maantic"/>
        <s v="Paragon Healthcare"/>
        <s v="ten24"/>
        <s v="Grassburger"/>
        <s v="The Haro Group of Keller Williams Real Estate"/>
        <s v="Media Bridge Advertising"/>
        <s v="Golden Reserve"/>
        <s v="Distrivalto USA / Holstein Housewares"/>
        <s v="HispaniSpace"/>
        <s v="PrinterLogic"/>
        <s v="Rockway Exhibits + Events"/>
        <s v="HigherGround Managed Services"/>
        <s v="Tidewater Fleet Supply"/>
        <s v="Medical Solutions"/>
        <s v="Bean Group"/>
        <s v="RevLocal"/>
        <s v="Brink"/>
        <s v="Allixo"/>
        <s v="Rentec Direct"/>
        <s v="Professional Enrollment Concepts"/>
        <s v="Qiigo"/>
        <s v="Chrome River"/>
        <s v="Sender One Climbing"/>
        <s v="Jane.com"/>
        <s v="Lumiere Children's Therapy"/>
        <s v="Affiliated Communications dba Alert Communications"/>
        <s v="City Brew Tours"/>
        <s v="Mountain Showcase Group"/>
        <s v="Business IT Source"/>
        <s v="Advanced Powder Products"/>
        <s v="Fab-Tec"/>
        <s v="Conti"/>
        <s v="Facility Systems"/>
        <s v="Halco Testing Services"/>
        <s v="Search Discovery"/>
        <s v="Competitive Health"/>
        <s v="Unlimited Landscaping &amp; Turf Management"/>
        <s v="EvolveMKD"/>
        <s v="Premier Networx"/>
        <s v="AvAir"/>
        <s v="Aqua-Yield Operations"/>
        <s v="Circle Computer Resources"/>
        <s v="Vandelay Education"/>
        <s v="Open Source Integrators"/>
        <s v="Zulu Marketing"/>
        <s v="Laketown Electric"/>
        <s v="Tri Tower Telecom"/>
        <s v="SecureLink"/>
        <s v="Stamford Technology Solutions"/>
        <s v="Axispoint"/>
        <s v="Mattingly Concrete"/>
        <s v="IT Partners (Bethel Park, PA)"/>
        <s v="StateServ-Hospicelink"/>
        <s v="Activate Marketing Services"/>
        <s v="Chesapeake Plumbing &amp; Heating"/>
        <s v="IT Management Corporation"/>
        <s v="Dogtopia Enterprises"/>
        <s v="Modality Solutions"/>
        <s v="Light Dental Studios"/>
        <s v="Ovative Group"/>
        <s v="Southwest Antennas"/>
        <s v="McKay Advertising + Activation"/>
        <s v="LS Systems"/>
        <s v="Dream Local Digital"/>
        <s v="Lamacchia Realty"/>
        <s v="Rice Insurance"/>
        <s v="Relief-Mart"/>
        <s v="The Music Room"/>
        <s v="Redhorse"/>
        <s v="Cohen &amp; Company"/>
        <s v="MKD Electric"/>
        <s v="Accelogix"/>
        <s v="Deep Well Services"/>
        <s v="Wellworks For You"/>
        <s v="Cambria Investment Management, LP"/>
        <s v="eLearningBrothers"/>
        <s v="ImagineSoftware"/>
        <s v="Odyssey Systems Consulting Group"/>
        <s v="ActualTech Media"/>
        <s v="Vivax Pros"/>
        <s v="Day Translations"/>
        <s v="Pacific Energy Concepts"/>
        <s v="SHARP MEDICAL STAFFING"/>
        <s v="LMG"/>
        <s v="Norman Heating &amp; Air Conditioning"/>
        <s v="TR MILLER HEATING &amp; COOLING"/>
        <s v="FATHOM (Oakland, CA)"/>
        <s v="Bulu"/>
        <s v="Darkblade Systems"/>
        <s v="Energy Fitness"/>
        <s v="Medical B &amp; T services"/>
        <s v="Blue Chip Talent"/>
        <s v="ProMedia"/>
        <s v="Insight Sourcing Group"/>
        <s v="Mighty 8th Media"/>
        <s v="Knight Federal Solutions"/>
        <s v="Alegiant Services,LLC"/>
        <s v="Nuspire"/>
        <s v="Datavail"/>
        <s v="Intero Real Estate Services"/>
        <s v="Coastal Payroll"/>
        <s v="Pet Assure Corp"/>
        <s v="J&amp;B Pallet"/>
        <s v="Levitate Media"/>
        <s v="PaySphere Payroll &amp; HR"/>
        <s v="Nekter Juice Bar"/>
        <s v="Intellectual Capitol"/>
        <s v="All Industrial Tool Supply"/>
        <s v="Adaptive Nursing and Healthcare Services"/>
        <s v="DKBinnovative"/>
        <s v="Clason Point Partners"/>
        <s v="Classy Art"/>
        <s v="Mommy's Bliss"/>
        <s v="TorchLight Hire"/>
        <s v="Cinch IT"/>
        <s v="Division-D"/>
        <s v="GC Realty &amp; Development"/>
        <s v="Lee's Air Conditioning, Heating &amp; Building Performance"/>
        <s v="Power Design"/>
        <s v="Core Nutritionals"/>
        <s v="People's Television"/>
        <s v="Premier Pools and Spas"/>
        <s v="de Jong Duke"/>
        <s v="Cadence Communications and Research"/>
        <s v="Stratus Building Solutions"/>
        <s v="Secure One Capital"/>
        <s v="The Predictive Index"/>
        <s v="ScribeAmerica"/>
        <s v="Dynamics Resources"/>
        <s v="Succession Resource Group"/>
        <s v="Intrust Funding"/>
        <s v="Providence Care"/>
        <s v="Complete Network"/>
        <s v="A+ Derr Heating and Cooling"/>
        <s v="Bandwave Systems"/>
        <s v="Systems Integration"/>
        <s v="Renters Warehouse"/>
        <s v="The Agency"/>
        <s v="Open Systems Technologies"/>
        <s v="Tane"/>
        <s v="Aspen Systems"/>
        <s v="Thornhill"/>
        <s v="Obility"/>
        <s v="Precision Measurement Engineering"/>
        <s v="Laritech"/>
        <s v="FOR"/>
        <s v="Tom Ferry"/>
        <s v="EMD Strategies"/>
        <s v="Century Business Solutions: EBizCharge"/>
        <s v="Rabbit Air"/>
        <s v="The Dagit Group"/>
        <s v="King Memory"/>
        <s v="Scott Brown Media Group"/>
        <s v="Government Marketing"/>
        <s v="Sanmejio"/>
        <s v="Benchworks"/>
        <s v="Go-Forth Pest Control"/>
        <s v="WMK"/>
        <s v="Placers"/>
        <s v="USSC Group"/>
        <s v="Mailchimp"/>
        <s v="Atlantic Petroleum"/>
        <s v="Arch-Con Construction"/>
        <s v="LLamasoft"/>
        <s v="Zenetex"/>
        <s v="Targeted Pet Treats"/>
        <s v="Generation Iron Brands"/>
        <s v="Computer Enterprises"/>
        <s v="TeleSolv Consulting"/>
        <s v="PolicyPak"/>
        <s v="WebFX"/>
        <s v="All Points Broadband"/>
        <s v="Ruoff Home Mortgage"/>
        <s v="Premier Orthodontic Specialists"/>
        <s v="ADSG"/>
        <s v="EQ1 Real Estate"/>
        <s v="The ASK Method Company"/>
        <s v="PM Hotel Group"/>
        <s v="Tucker-Rose Associates"/>
        <s v="Intermountain Audiology Hearing and Brain Clinics"/>
        <s v="Lightfoot Mechanical"/>
        <s v="Closet America"/>
        <s v="AltSource"/>
        <s v="Skyline Builders"/>
        <s v="Keen Decision Systems"/>
        <s v="Asurint"/>
        <s v="Healthy Spot"/>
        <s v="ConveyIQ"/>
        <s v="Builder's Choice"/>
        <s v="The Spur Group"/>
        <s v="Buildium"/>
        <s v="ARGI Financial Group"/>
        <s v="Giltner Logistics"/>
        <s v="ABCO Systems"/>
        <s v="AVIO Consulting"/>
        <s v="Gateway Mortgage Group"/>
        <s v="Averhealth"/>
        <s v="Titus Talent Strategies"/>
        <s v="Backblaze"/>
        <s v="Reveleer"/>
        <s v="Seek Thermal"/>
        <s v="Johnson Consulting Group"/>
        <s v="Optomi"/>
        <s v="Optimum Employer Solutions"/>
        <s v="Avanath Capital Management"/>
        <s v="Simulation Technologies"/>
        <s v="B-Unlimited"/>
        <s v="Alliance Executive Search"/>
        <s v="Mid Valley IT"/>
        <s v="BridgePoint Construction"/>
        <s v="DECA Dental Group"/>
        <s v="Mediafly"/>
        <s v="Greenview Lawns"/>
        <s v="Binc"/>
        <s v="Verblio"/>
        <s v="Bedroc"/>
        <s v="Status Labs"/>
        <s v="Sterling Site Access Solutions"/>
        <s v="Assisting Hands Home Care"/>
        <s v="Interactive Entertainment Group"/>
        <s v="Hydra-Flex"/>
        <s v="Watters International Realty"/>
        <s v="MassPay"/>
        <s v="Convergint Technologies"/>
        <s v="Blue Door Consulting"/>
        <s v="Mail Shark"/>
        <s v="OptiFuse"/>
        <s v="Poulton Associates"/>
        <s v="Hire Dynamics"/>
        <s v="iCIMS"/>
        <s v="Dermacare Hampton Roads"/>
        <s v="Aladtec"/>
        <s v="Bodycentral Physical Therapy"/>
        <s v="Victra"/>
        <s v="Curriculum Associates"/>
        <s v="Fingerpaint"/>
        <s v="Prosek Partners"/>
        <s v="Walker Sands"/>
        <s v="Mabbett &amp; Associates"/>
        <s v="Dom &amp; Tom"/>
        <s v="Rock The House Entertainment"/>
        <s v="Incapsulate"/>
        <s v="Dominion Payroll"/>
        <s v="The Hennessey Group"/>
        <s v="Freeit Data Solutions"/>
        <s v="W Services Group"/>
        <s v="All Filters"/>
        <s v="Intercontinental Capital Group"/>
        <s v="Arctic Supplies"/>
        <s v="Dfuse Technologies"/>
        <s v="Culver Equipment"/>
        <s v="HomeVestors of America"/>
        <s v="Women Rocking Business"/>
        <s v="Building Engines"/>
        <s v="S2 IT Group"/>
        <s v="ePelican.com"/>
        <s v="Clean Energy Solutions"/>
        <s v="Vennli"/>
        <s v="Arcos"/>
        <s v="Home Health Companions"/>
        <s v="Catchpoint"/>
        <s v="Greenphire"/>
        <s v="Elite Core Enterprises"/>
        <s v="PM Pediatrics"/>
        <s v="Forever.com"/>
        <s v="Mercury Mosaics"/>
        <s v="Wellen Capital"/>
        <s v="Archgate TMS Solutions"/>
        <s v="INCATech"/>
        <s v="Broadleaf Commerce"/>
        <s v="Tevora"/>
        <s v="Distritech"/>
        <s v="Service Direct"/>
        <s v="Network Optix"/>
        <s v="Linden Construction of South Carolina"/>
        <s v="Propio Language Services"/>
        <s v="BioPoint"/>
        <s v="SynergyLabs"/>
        <s v="Aqueduct Technologies"/>
        <s v="Heavy Equipment Colleges of America"/>
        <s v="REI Automation"/>
        <s v="MRO"/>
        <s v="ASP-America's Swimming Pool Company"/>
        <s v="Convert IT Marketing"/>
        <s v="Asset Based Lending"/>
        <s v="Mindoula"/>
        <s v="AccuReg Software"/>
        <s v="Rockland Insurance Agency"/>
        <s v="CloudMyBiz"/>
        <s v="Geocent"/>
        <s v="Colarelli Construction"/>
        <s v="TeamLogic IT"/>
        <s v="RTM Engineering Consultants"/>
        <s v="Sioux Falls Tower Specialists"/>
        <s v="Resource Environmental Solutions"/>
        <s v="Interactions"/>
        <s v="Vizzia Technologies"/>
        <s v="StickerGiant"/>
        <s v="Printfection"/>
        <s v="Appraisal Nation"/>
        <s v="Fortis Riders"/>
        <s v="Ampcus"/>
        <s v="Shore Funding Solutions"/>
        <s v="Stevens Trucking"/>
        <s v="Business Promotion"/>
        <s v="Viralstyle.com"/>
        <s v="NEWPRO operating"/>
        <s v="Brandito"/>
        <s v="Mercer Advisors"/>
        <s v="Museum Hack"/>
        <s v="Protex Restaurant Services"/>
        <s v="ASP Global"/>
        <s v="Stewardship Investments"/>
        <s v="Man-Machine Systems Assessment"/>
        <s v="Coldwell Solar"/>
        <s v="Kalles Group"/>
        <s v="Workfront"/>
        <s v="Formulife"/>
        <s v="Chelsoft Solutions"/>
        <s v="Dallas Unique Indoor Comfort"/>
        <s v="Exterior Medics"/>
        <s v="Concierge Cleaning Services"/>
        <s v="Vital"/>
        <s v="Java Connections"/>
        <s v="Keller Logistics"/>
        <s v="Frank Surveying Co"/>
        <s v="Frontline Source Group"/>
        <s v="IGNW"/>
        <s v="Perfect Water Technologies"/>
        <s v="CMT Services"/>
        <s v="Cross Media Corporation"/>
        <s v="Pure Adapt"/>
        <s v="American Builders"/>
        <s v="Dash2 Group"/>
        <s v="PayNorthwest"/>
        <s v="Epic Freight Solutions"/>
        <s v="Limeade"/>
        <s v="eROI"/>
        <s v="Dreamstyle Remodeling"/>
        <s v="EideCom"/>
        <s v="Forshay"/>
        <s v="Online Rewards"/>
        <s v="Lexicon Solutions"/>
        <s v="Differential"/>
        <s v="The Abbi Agency"/>
        <s v="Cerdant"/>
        <s v="Sabre88"/>
        <s v="Sawyer Manufacturing Company"/>
        <s v="Maxton &amp; Company"/>
        <s v="Bali Construction"/>
        <s v="National Funding"/>
        <s v="Performance Plus Carts"/>
        <s v="RJR Partners"/>
        <s v="Apollo Interactive"/>
        <s v="AMG &amp; Associates"/>
        <s v="Intivix"/>
        <s v="SDB Steel &amp; Pipe"/>
        <s v="Pedego Electric Bikes"/>
        <s v="Infiniti HR"/>
        <s v="Fora Financial"/>
        <s v="Swift HR Solutions"/>
        <s v="Tenaglia &amp; Hunt"/>
        <s v="MBW Enterprises"/>
        <s v="Mosaic Consulting Group"/>
        <s v="Young Automotive Group"/>
        <s v="SimIS"/>
        <s v="iTexico"/>
        <s v="Hernon Manufacturing"/>
        <s v="Valiant Solutions"/>
        <s v="Jamaica Cottage Shop"/>
        <s v="Univista Insurance"/>
        <s v="Oxford Builders"/>
        <s v="Dry Pro Foundation and Crawlspace Specialists"/>
        <s v="CNF Technologies Corporation"/>
        <s v="Logenix International"/>
        <s v="AmeriChem Systems"/>
        <s v="Aesthetic Products"/>
        <s v="Longford &amp; Company"/>
        <s v="Impact Networking"/>
        <s v="Design Management Group"/>
        <s v="DreamGear"/>
        <s v="Branded Entertainment Network"/>
        <s v="SoftNice"/>
        <s v="Netwrix"/>
        <s v="Comfort Now"/>
        <s v="NetSearch Digital Marketing"/>
        <s v="ClinLab Staffing"/>
        <s v="Information Technology Professionals"/>
        <s v="Twisted X"/>
        <s v="Southeastern Equipment &amp; Supply"/>
        <s v="ISG"/>
        <s v="Neighborly"/>
        <s v="ANOVA Marine Insurance"/>
        <s v="Engineered Solutions of GA"/>
        <s v="Exscape Designs"/>
        <s v="Growth Academy"/>
        <s v="That Agency"/>
        <s v="HomeSmart International"/>
        <s v="Digital Edge"/>
        <s v="Hunter Business Law"/>
        <s v="Mosquito Squad"/>
        <s v="BizIQ"/>
        <s v="Environmental Heating and Air Solutions"/>
        <s v="Mobile Solutions"/>
        <s v="Alo House Recovery Centers"/>
        <s v="CadmiumCD"/>
        <s v="DataShield"/>
        <s v="Elite Biomedical Solutions"/>
        <s v="Weifield Group Contracting"/>
        <s v="Route Transportation &amp; Logistics"/>
        <s v="RedCloud Consulting"/>
        <s v="FieldEdge"/>
        <s v="Spark Orthodontics"/>
        <s v="Five Lakes Coffee"/>
        <s v="Carson Group"/>
        <s v="Millennium (Lake Geneva, WI)"/>
        <s v="Zambezi"/>
        <s v="innoVia Events"/>
        <s v="Ellevate Network"/>
        <s v="RapidVisa"/>
        <s v="Bilt Rite Scaffold"/>
        <s v="iluma Agency"/>
        <s v="Hungerford Technologies"/>
        <s v="BigTime Software"/>
        <s v="Home Health Solutions"/>
        <s v="Threadbird"/>
        <s v="Transparent BPO"/>
        <s v="ONeils"/>
        <s v="Nationwide Real Estate Executives"/>
        <s v="Goken America"/>
        <s v="LBA Ware"/>
        <s v="Lifestyle Publications"/>
        <s v="Early Growth Financial Services"/>
        <s v="R Panitch Enterprises"/>
        <s v="Three Day Rule"/>
        <s v="SureCall"/>
        <s v="Workhorse Marketing"/>
        <s v="Rev.io"/>
        <s v="Profit Advisory Group"/>
        <s v="Viva Railings"/>
        <s v="Vision33"/>
        <s v="Hargrove Engineers + Constructors"/>
        <s v="Very"/>
        <s v="Kevin.Murphy"/>
        <s v="WebMechanix"/>
        <s v="Risk International Services"/>
        <s v="ThinkShout"/>
        <s v="AArete"/>
        <s v="Aeroflow Healthcare"/>
        <s v="Softdocs"/>
        <s v="Liberty POST"/>
        <s v="ULTIMOVALUE.COM"/>
        <s v="Foundant Technologies"/>
        <s v="NorCal Ambulance"/>
        <s v="1Point21 Interactive"/>
        <s v="Sportique"/>
        <s v="Winslow Technology Group"/>
        <s v="Persons Services Corp"/>
        <s v="DB Services"/>
        <s v="Wonita International"/>
        <s v="PURE Group of Insurance Companies"/>
        <s v="Jakt"/>
        <s v="Relationship One"/>
        <s v="Plasticard Locktech International"/>
        <s v="Koch"/>
        <s v="LoadDelivered"/>
        <s v="PrepNow"/>
        <s v="Orange Aluminum"/>
        <s v="919 Marketing"/>
        <s v="Clean Fuels National"/>
        <s v="Supply Solutions"/>
        <s v="3Sixty Integrated"/>
        <s v="Moda Light"/>
        <s v="WheelsOnsite USA"/>
        <s v="G&amp;N Insurance"/>
        <s v="Walton Contractors"/>
        <s v="Sellmark"/>
        <s v="Fulcrum Digital"/>
        <s v="Eagle Business Credit"/>
        <s v="FirstLight HomeCare Franchising"/>
        <s v="Stryker Construction"/>
        <s v="The Quintin Group @ Keller Williams"/>
        <s v="Zensa"/>
        <s v="Contract Exteriors"/>
        <s v="Hayden Outdoors"/>
        <s v="Reliable Staffing Services"/>
        <s v="Elite Auctions"/>
        <s v="Rugo Machine Shop Services"/>
        <s v="Metronome"/>
        <s v="YapStone"/>
        <s v="Swampfox Technologies"/>
        <s v="Fire Equipment"/>
        <s v="Blink UX"/>
        <s v="CTC Events and Productions"/>
        <s v="Ice Now"/>
        <s v="New Law Business Model"/>
        <s v="49er Communications"/>
        <s v="Cache Private Capital"/>
        <s v="ODW Logistics &amp; Transportation Services"/>
        <s v="Web River Group"/>
        <s v="Steele &amp; Freeman Construction Managers"/>
        <s v="Momentum Factor"/>
        <s v="Hoyos Consulting"/>
        <s v="Charles IT"/>
        <s v="Start to End Networks"/>
        <s v="Health &amp; Rehab Solutions"/>
        <s v="The BOSS - The Builders Outlet Super Store"/>
        <s v="Camp Run-a-Mutt"/>
        <s v="Sequoia Financial Group"/>
        <s v="Boss Logistics"/>
        <s v="Karins and Associates"/>
        <s v="Nonprofit HR Solutions"/>
        <s v="Triple Crown Construction"/>
        <s v="Sea Bags"/>
        <s v="JCAL Holdings"/>
        <s v="We Insure"/>
        <s v="EcoMark Solar"/>
        <s v="Tellerex"/>
        <s v="Greenwich Medical Spa"/>
        <s v="Walsingham Group"/>
        <s v="Solution Source"/>
        <s v="FirstMile"/>
        <s v="Crescent Homes"/>
        <s v="The Branding Agency Powered by Proforma"/>
        <s v="Insight2Profit"/>
        <s v="Kyber Security"/>
        <s v="Bases Loaded"/>
        <s v="Occu-Tec"/>
        <s v="Enhanced Veterans Solutions"/>
        <s v="CheckAlt"/>
        <s v="Entara"/>
        <s v="Hernandez Construction"/>
        <s v="Optima Tax Relief"/>
        <s v="Allworld Project Management"/>
        <s v="Coranet"/>
        <s v="J.S. Goray"/>
        <s v="Axis Global Enterprises"/>
        <s v="Louisville Geek"/>
        <s v="Merrimak Capital Company"/>
        <s v="Occams Advisory"/>
        <s v="Dynamic Solutions Worldwide"/>
        <s v="Swag Promo"/>
        <s v="Ubiquity Global Services"/>
        <s v="Launch Leads"/>
        <s v="Skysis"/>
        <s v="Polymer Solutions International"/>
        <s v="Talroo"/>
        <s v="Homestar Financial"/>
        <s v="Fuel Medical Group"/>
        <s v="McKee Homes"/>
        <s v="Tamarack Consulting"/>
        <s v="ProcureAbility"/>
        <s v="Exegistics"/>
        <s v="Trabus Technologies"/>
        <s v="Thorburn Associates"/>
        <s v="503 Motoring"/>
        <s v="AMR Care Group"/>
        <s v="TopRight"/>
        <s v="CART MART"/>
        <s v="TekStream Solutions"/>
        <s v="Transportation Insight"/>
        <s v="GRAYBOX"/>
        <s v="Vector Media Group"/>
        <s v="Applied Design"/>
        <s v="Edge Financial"/>
        <s v="ABIP CPAs"/>
        <s v="5"/>
        <s v="Sweb Development"/>
        <s v="Fidelity PartnersMedical Staffing"/>
        <s v="Superior Logistics Solutions"/>
        <s v="Pacific Companies"/>
        <s v="Archimedia Solutions Group"/>
        <s v="CarData"/>
        <s v="Indagare Travel"/>
        <s v="Group Benefit Services"/>
        <s v="Ishir"/>
        <s v="Guardian Services"/>
        <s v="FNB Merchants"/>
        <s v="Amber Green"/>
        <s v="Worksighted"/>
        <s v="Jake's Heating and Air Conditioning"/>
        <s v="Expansion Capital Group"/>
        <s v="Zefr"/>
        <s v="United Fray"/>
        <s v="DeVine Consulting"/>
        <s v="Concierge Auctions"/>
        <s v="Operative IQ / EMS Technology Solutions"/>
        <s v="PT Solutions Physical Therapy"/>
        <s v="Town Square Mortgage"/>
        <s v="KwikBoost"/>
        <s v="Orion Entrance Control"/>
        <s v="A &amp; A Plumbing"/>
        <s v="Gorilla Logic"/>
        <s v="ARIIX"/>
        <s v="RevenueWell"/>
        <s v="AgileEngine"/>
        <s v="MedicOne Medical Response"/>
        <s v="CGS Business Solutions"/>
        <s v="FederalConference.com"/>
        <s v="Portables"/>
        <s v="Lady M Confections Co."/>
        <s v="Avionte"/>
        <s v="MachineLogic"/>
        <s v="Tropical Smoothie Cafe"/>
        <s v="Iuvo Technologies"/>
        <s v="Southwest Industrial Electric"/>
        <s v="Saxbys"/>
        <s v="FireSprint"/>
        <s v="OSM Worldwide"/>
        <s v="Trusted Nurse Staffing"/>
        <s v="Paragon Architecture"/>
        <s v="PMsquare"/>
        <s v="ARC Contracting"/>
        <s v="Client Savvy"/>
        <s v="Environmental Works"/>
        <s v="1 Source Business Solutions"/>
        <s v="Certent"/>
        <s v="Movoto"/>
        <s v="New Tech Solutions"/>
        <s v="Netgate"/>
        <s v="CMBA Architects"/>
        <s v="TSI"/>
        <s v="Apex Flooring"/>
        <s v="HR Collaborative"/>
        <s v="Advanced Business Solutions"/>
        <s v="TACG"/>
        <s v="General Materials"/>
        <s v="Kingsgate Logistics"/>
        <s v="Mosaic451"/>
        <s v="Procare Ambulance of Maryland"/>
        <s v="Vision Wireless"/>
        <s v="Side By Side Stuff"/>
        <s v="GDS Link"/>
        <s v="Alta Vista Technology"/>
        <s v="Coretelligent"/>
        <s v="Peepers by PeeperSpecs"/>
        <s v="Tempaper"/>
        <s v="EP Wealth Advisors"/>
        <s v="Corner Alliance"/>
        <s v="Coolhaus Ice Cream"/>
        <s v="Qnary"/>
        <s v="Divisions Maintenance Group"/>
        <s v="YouDecide"/>
        <s v="Utopian Luxury Vacation Homes"/>
        <s v="Mainstream Electric, Heating, Cooling &amp; Plumbing"/>
        <s v="Odyssey Logistics &amp; Technology"/>
        <s v="Effective Spend"/>
        <s v="Shepherd Insurance"/>
        <s v="&quot;I and Love and You&quot;"/>
        <s v="FastSpring"/>
        <s v="Clearinghouse Community Development Financial Institution"/>
        <s v="Sherlock Services"/>
        <s v="BCDVideo"/>
        <s v="Atria Consulting"/>
        <s v="OPTiMO Information Technology"/>
        <s v="Trademark Hardware"/>
        <s v="Confirmation.com"/>
        <s v="Kavayah Solutions"/>
        <s v="Group Management Services"/>
        <s v="Chef's Depot"/>
        <s v="TaiLopez.com"/>
        <s v="90octane"/>
        <s v="Krilogy"/>
        <s v="4Ever Young Anti Aging Solutions"/>
        <s v="Precise Systems"/>
        <s v="Gear"/>
        <s v="The DeWinter Group"/>
        <s v="Coast to Coast Pools"/>
        <s v="Capture Higher Ed"/>
        <s v="Blue Coast Savings Consultants"/>
        <s v="Stratix Systems"/>
        <s v="37th Parallel Properties"/>
        <s v="Enterprise Solutions"/>
        <s v="Fortress Building Products"/>
        <s v="Pivot International"/>
        <s v="Bhgre Homecity"/>
        <s v="Wodify Technologies"/>
        <s v="Supply Chain Wizard"/>
        <s v="W2O Group"/>
        <s v="Logic20/20"/>
        <s v="Tachyon Technologies"/>
        <s v="ITS"/>
        <s v="Serve First Solutions"/>
        <s v="Teguar Corporation"/>
        <s v="Progressive Dental"/>
        <s v="Resicon"/>
        <s v="EO Products"/>
        <s v="Vyne"/>
        <s v="Northwest Green Solutions"/>
        <s v="Greenville Avenue Pizza Company"/>
        <s v="AccuSource"/>
        <s v="Equian"/>
        <s v="Beyond20"/>
        <s v="Rhythmic Technologies"/>
        <s v="SEQUOIA HOLDINGS"/>
        <s v="Sendero"/>
        <s v="Mobomo"/>
        <s v="EveryAction"/>
        <s v="Vergent LMS"/>
        <s v="Service Express"/>
        <s v="Cerebra Consulting"/>
        <s v="Fathom 4"/>
        <s v="97th Floor"/>
        <s v="Tranquility Dental Wellness Center"/>
        <s v="Mullin"/>
        <s v="Solodev"/>
        <s v="Cooper's Hawk Winery &amp; Restaurants"/>
        <s v="Alorica"/>
        <s v="Chandra Technologies"/>
        <s v="Thrive Consulting"/>
        <s v="Mansari"/>
        <s v="Novus Architects"/>
        <s v="Seer Interactive"/>
        <s v="360 Payments"/>
        <s v="Inspira Marketing"/>
        <s v="The Braun Agency"/>
        <s v="The Siegfried Group"/>
        <s v="Opus Interactive"/>
        <s v="Primary Wave Media"/>
        <s v="Exbabylon IT Solutions"/>
        <s v="TGG Accounting"/>
        <s v="AltexSoft"/>
        <s v="Lincoln Security Services"/>
        <s v="Zogics"/>
        <s v="Logical Media Group"/>
        <s v="Tjfact"/>
        <s v="Netreo"/>
        <s v="Worcester Companies"/>
        <s v="Trowbridge &amp; Trowbridge"/>
        <s v="iPower Technologies"/>
        <s v="Atlas Insurance Brokers"/>
        <s v="Truland Homes"/>
        <s v="Municibid"/>
        <s v="Clear Resolution"/>
        <s v="Evoke Brand Strategies"/>
        <s v="Sun Solar"/>
        <s v="CoAdvantage"/>
        <s v="Monitors.com"/>
        <s v="SMS Lodging"/>
        <s v="Selling Simplified"/>
        <s v="Enlinx"/>
        <s v="Bigcommerce"/>
        <s v="Digital Boardwalk"/>
        <s v="Innovative Business Solutions"/>
        <s v="Banyan Technology"/>
        <s v="Lizzy Lift"/>
        <s v="Vital Edge Solutions"/>
        <s v="Tribal Tech"/>
        <s v="D'Aprile Properties"/>
        <s v="Infomatics"/>
        <s v="InfoReady"/>
        <s v="General Informatics"/>
        <s v="True Builders"/>
        <s v="Natran"/>
        <s v="Cuddle Clones"/>
        <s v="ON Partners"/>
        <s v="Roundstone"/>
        <s v="First Centennial Mortgage"/>
        <s v="Sunset Transportation"/>
        <s v="TrafficSafetyStore.com"/>
        <s v="P.J. Wallbank Springs"/>
        <s v="Inteletech Global"/>
        <s v="Synergy Comp Insurance Company"/>
        <s v="Proactive Technologies"/>
        <s v="CompuTech City"/>
        <s v="Proforma GPS Global Promotional Sourcing"/>
        <s v="Pediatric Home Healthcare"/>
        <s v="Rapid Web Services"/>
        <s v="Goodzer"/>
        <s v="Automated Systems Design"/>
        <s v="Spectrio"/>
        <s v="Buildingstars of Charlotte"/>
        <s v="OnQ Solutions"/>
        <s v="ReSource Pro"/>
        <s v="Ques Industries"/>
        <s v="Titan Growth"/>
        <s v="In Time Tec"/>
        <s v="Cast Aluminum Solutions"/>
        <s v="GadellNet Technology Solutions"/>
        <s v="iVenture Solutions"/>
        <s v="Russell Cellular"/>
        <s v="DP Electric"/>
        <s v="strategic HR"/>
        <s v="Coherent Solutions"/>
        <s v="Hightowers Petroleum Company"/>
        <s v="Percepture"/>
        <s v="AccelHRate"/>
        <s v="Dutch Country Living"/>
        <s v="Hanapin Marketing"/>
        <s v="Abadie-Williams"/>
        <s v="RealJoy Vacations"/>
        <s v="KW Property Management &amp; Consulting"/>
        <s v="UpClear"/>
        <s v="Patrick Accounting and Tax Services"/>
        <s v="AltaVista Strategic Partners"/>
        <s v="Ryan Gootee General Contractors"/>
        <s v="Schaumburg Specialties"/>
        <s v="Cross Country Home Services"/>
        <s v="Taoti Creative"/>
        <s v="Tenon Tours"/>
        <s v="Peoples Company"/>
        <s v="Point of Rental Software"/>
        <s v="Reliant Funding"/>
        <s v="Kung Fu Tea"/>
        <s v="OnSite Fleet"/>
        <s v="Schox Patent Group"/>
        <s v="Trapp Technology"/>
        <s v="inSeption Group"/>
        <s v="Firehook"/>
        <s v="Flywheel Brands"/>
        <s v="Badass Brand"/>
        <s v="Carahsoft Technology"/>
        <s v="Aurora Imaging Company"/>
        <s v="Gilmore Solutions"/>
        <s v="Capital Edge Consulting"/>
        <s v="Roadway Moving Company"/>
        <s v="Synchrogistics"/>
        <s v="TalTeam"/>
        <s v="memoryBlue"/>
        <s v="TiER1"/>
        <s v="vCORE Technology Partners"/>
        <s v="Lithko Contracting"/>
        <s v="CapTech Ventures"/>
        <s v="Best Practice Energy"/>
        <s v="Managed Care Advisors"/>
        <s v="Donaldson Plastic Surgery"/>
        <s v="Yepremyan Law Firm"/>
        <s v="MESH(r)"/>
        <s v="Pedigree Technologies"/>
        <s v="Aligned Technology Solutions"/>
        <s v="AOA"/>
        <s v="Enstoa"/>
        <s v="Aduro"/>
        <s v="Profuse Solutions"/>
        <s v="CWDL CPAs"/>
        <s v="Restoration Cleaners"/>
        <s v="MRG Construction Management"/>
        <s v="Zters"/>
        <s v="IdeaTek Telcom"/>
        <s v="DaySmart Software"/>
        <s v="Global Tee"/>
        <s v="Canal Capital Management"/>
        <s v="TalentLaunch"/>
        <s v="TechStar Group"/>
        <s v="Al's Complete Lawn Care"/>
        <s v="DeAngelis Diamond"/>
        <s v="g2 Revolution"/>
        <s v="CMMS Data Group"/>
        <s v="Soccer Shots Franchising"/>
        <s v="Multifamily Utility Company"/>
        <s v="VirTex Enterprises"/>
        <s v="RentWerx Property Management"/>
        <s v="360 Blue"/>
        <s v="inWhatLanguage"/>
        <s v="GrowthForce"/>
        <s v="Optizmo Technologies"/>
        <s v="LegalEASE"/>
        <s v="Beck Partners"/>
        <s v="McAllen Valley Roofing"/>
        <s v="Corp2000"/>
        <s v="APEX Recovery"/>
        <s v="SEJ Services"/>
        <s v="Unanet"/>
        <s v="Cheba Hut Toasted Subs"/>
        <s v="Fireking Baking Company"/>
        <s v="WatchGuard Video"/>
        <s v="Land design studio"/>
        <s v="TribalVision"/>
        <s v="Mammoth"/>
        <s v="Jade Global"/>
        <s v="Synergen Health"/>
        <s v="Black-Haak Heating"/>
        <s v="Code42"/>
        <s v="KCL Engineering"/>
        <s v="Amtel"/>
        <s v="Koncept Events"/>
        <s v="TechOp Solutions International"/>
        <s v="Infinite Resource Solutions"/>
        <s v="Tusk Enterprises"/>
        <s v="SRS Distribution"/>
        <s v="Strong Smiles Dental Care"/>
        <s v="M&amp;M Productions USA"/>
        <s v="Safe Hiring Solutions"/>
        <s v="KMS Technology"/>
        <s v="Worldwide Insurance Network"/>
        <s v="Oakworth Capital Bank"/>
        <s v="Gilleard Dental Marketing"/>
        <s v="Outer Banks Blue"/>
        <s v="Edward Marc Brands"/>
        <s v="Contract Solutions"/>
        <s v="Automotive Internet Media"/>
        <s v="Leading EDJE"/>
        <s v="Intact Technology"/>
        <s v="Vanguard Claims Administration"/>
        <s v="Nomadness"/>
        <s v="SmarterChaos.com"/>
        <s v="Converze Media Group"/>
        <s v="Submittable"/>
        <s v="Peck Brothers Roofing"/>
        <s v="Whim Hospitality"/>
        <s v="The Clearing"/>
        <s v="Lightbridge Academy"/>
        <s v="L37 Creative"/>
        <s v="Seaway Printing Company"/>
        <s v="1st Class Real Estate"/>
        <s v="IMS Technology Services"/>
        <s v="Envision"/>
        <s v="BuyBackWorld"/>
        <s v="C&amp;R"/>
        <s v="Modo Modo Agency"/>
        <s v="2020 Teknology"/>
        <s v="CQ fluency"/>
        <s v="International Voyager"/>
        <s v="Killer Visual Strategies"/>
        <s v="Burgos Group"/>
        <s v="Conservice"/>
        <s v="Think Company"/>
        <s v="Air Solutions &amp; Balancing"/>
        <s v="Sterling Staffing Solutions"/>
        <s v="ClinicalMind"/>
        <s v="Hollister Construction Services"/>
        <s v="Acacia"/>
        <s v="RTG Medical"/>
        <s v="True Hire"/>
        <s v="The Purple Guys"/>
        <s v="PowerDMS"/>
        <s v="ImageWorks"/>
        <s v="Blast Analytics &amp; Marketing"/>
        <s v="EMEX"/>
        <s v="Optimal Design"/>
        <s v="The Stem"/>
        <s v="Inova Payroll"/>
        <s v="Universal Painting Corporation"/>
        <s v="Congruity HR"/>
        <s v="Archer"/>
        <s v="Jacobson Strategic Communications"/>
        <s v="Thomsen Homes"/>
        <s v="Rectangle Health"/>
        <s v="Zelis Healthcare"/>
        <s v="Pax Financial Group"/>
        <s v="Culmen International"/>
        <s v="SA Photonics"/>
        <s v="Saxon Global"/>
        <s v="Amuza"/>
        <s v="City Winery"/>
        <s v="Twelve Points Wealth Management"/>
        <s v="Environmental Pest Management"/>
        <s v="Adapture"/>
        <s v="Credible Behavioral Health"/>
        <s v="Connecticut Sealcoating"/>
        <s v="US Freight"/>
        <s v="GSI Health"/>
        <s v="Jones Sign Company"/>
        <s v="North Terrace Property Management"/>
        <s v="Thorn Pest Solutions"/>
        <s v="Land Info Worldwide Mapping"/>
        <s v="Triage Medical Staffing"/>
        <s v="Global Data Vault"/>
        <s v="Boost Payment Solutions"/>
        <s v="Smart Chemical Services"/>
        <s v="Kanda Software"/>
        <s v="Tender Belly"/>
        <s v="RED Group"/>
        <s v="SyncShow"/>
        <s v="Access Information Management"/>
        <s v="NFI Industries"/>
        <s v="ReferralExchange"/>
        <s v="Mindgrub Technologies"/>
        <s v="NTE Energy"/>
        <s v="Starnes Media"/>
        <s v="Impekable"/>
        <s v="CCS Technology Group"/>
        <s v="Trillion Technology Solutions"/>
        <s v="Mark-it Express"/>
        <s v="GetWireless"/>
        <s v="Rentex Audio Visual &amp; Computer Rentals"/>
        <s v="Infogressive"/>
        <s v="Swanktek"/>
        <s v="Annkissam"/>
        <s v="Kaufman Development"/>
        <s v="Tempco Glass Fabrication"/>
        <s v="MedSpeed"/>
        <s v="Evolve IP"/>
        <s v="Davenport Theatrical Enterprises"/>
        <s v="Fractl"/>
        <s v="Simeio Solutions"/>
        <s v="HomeSpec BasementFix"/>
        <s v="Brilliant Ink"/>
        <s v="SMG"/>
        <s v="Clarity Partners"/>
        <s v="Lewis-Price &amp; Associates"/>
        <s v="Sceptre Hospitality Resources (SHR)"/>
        <s v="IntelliWare"/>
        <s v="Express Logistics"/>
        <s v="Hostek.com"/>
        <s v="ExIT Technologies"/>
        <s v="Jarrett Logistics Systems"/>
        <s v="Cadenza Innovation"/>
        <s v="Acuity Systems"/>
        <s v="Brothers International Desserts"/>
        <s v="Vitality Medical"/>
        <s v="LegitScript"/>
        <s v="Flores Financial Services"/>
        <s v="The Heyl Group at Keller Williams"/>
        <s v="ATIS Elevator Inspections"/>
        <s v="Innovative Commercial Environments"/>
        <s v="Sonwil Distribution and Logistics"/>
        <s v="Dots"/>
        <s v="Barrett Distribution Centers"/>
        <s v="Verity Commercial"/>
        <s v="Bevilacqua Research"/>
        <s v="Timo's Air Conditioning &amp; Heating"/>
        <s v="Symmetrix Solutions"/>
        <s v="WizeHive"/>
        <s v="AEC Group"/>
        <s v="Learn on Demand Systems"/>
        <s v="Cenero"/>
        <s v="Proven IT"/>
        <s v="Advanced RPO"/>
        <s v="eGuard Technology Services"/>
        <s v="Poo~Pourri"/>
        <s v="MindTouch"/>
        <s v="All About Events - Jacksonville"/>
        <s v="Makers Nutrition"/>
        <s v="Xtivia"/>
        <s v="Xtreme Xperience"/>
        <s v="Stream Companies"/>
        <s v="Kendall Capital Management"/>
        <s v="Cornerstone Wealth Management"/>
        <s v="Candid Partners"/>
        <s v="Maximum One Realty"/>
        <s v="Stainless Steel products"/>
        <s v="Triple J Armory"/>
        <s v="Clerestory Consulting"/>
        <s v="Cumberland Consulting Group"/>
        <s v="Servsys"/>
        <s v="PPT Consulting"/>
        <s v="Allied Instructional Services"/>
        <s v="Procida Construction"/>
        <s v="Manufacturers Distributor"/>
        <s v="Continental Mapping Consultants"/>
        <s v="CoNexus CPA Group"/>
        <s v="Isos Technology"/>
        <s v="MFS Supply"/>
        <s v="Elite Innovative Solutions"/>
        <s v="Compressor World"/>
        <s v="ION Solar"/>
        <s v="Industrial Motor Power Coporation"/>
        <s v="Sunshine Plumbing Heating Air"/>
        <s v="Sanity Solutions"/>
        <s v="Pipeline Equipment"/>
        <s v="IcePortal"/>
        <s v="Lifescape Colorado"/>
        <s v="Acertara Acoustic Laboratories"/>
        <s v="Graphics and More"/>
        <s v="City Wide Franchise Company"/>
        <s v="Dental Care New Jersey"/>
        <s v="Tom Drexler Plumbing Air"/>
        <s v="Pharmaceutical Strategies Group"/>
        <s v="Des Moines Truck Brokers"/>
        <s v="Component Surfaces"/>
        <s v="Cloud for Good"/>
        <s v="Corvette Mods"/>
        <s v="ThreeBridge Solutions"/>
        <s v="Insight Resource Group"/>
        <s v="Freddy's Frozen Custard"/>
        <s v="CHHJ Franchising"/>
        <s v="Endsight"/>
        <s v="Applied Educational Systems"/>
        <s v="New Vision Properties"/>
        <s v="Call Management Resources"/>
        <s v="Matthew A. Dickason"/>
        <s v="Tyler Petroleum"/>
        <s v="Expert Computer Solutions"/>
        <s v="Venn Strategies"/>
        <s v="Blue Corona"/>
        <s v="TerraCycle"/>
        <s v="HAP Investments"/>
        <s v="Big Outdoor"/>
        <s v="CHHJ North Jersey"/>
        <s v="North American Coating Laboratories"/>
        <s v="Lead id"/>
        <s v="InterDev"/>
        <s v="Architectural Fabrication"/>
        <s v="BrandYourself.com"/>
        <s v="Vaco"/>
        <s v="Cynet Systems"/>
        <s v="Inspired eLearning"/>
        <s v="Beacon Capital Management"/>
        <s v="Element Three"/>
        <s v="Malwarebytes"/>
        <s v="First American Payment Systems"/>
        <s v="Just Right Products"/>
        <s v="Tint World"/>
        <s v="Storage Media Group"/>
        <s v="Pacific Western Painting"/>
        <s v="Power Home Remodeling"/>
        <s v="INTERNATIONAL TEFL ACADEMY"/>
        <s v="M2 Strategy"/>
        <s v="Atlanta Communities Real Estate Brokerage"/>
        <s v="Saturn Tech"/>
        <s v="Creditsafe USA"/>
        <s v="Standard Black"/>
        <s v="TRIOSE"/>
        <s v="Long Story Short Media"/>
        <s v="Blueberry Builders"/>
        <s v="Kent Power"/>
        <s v="BWS Plumbing, Heating and Air Conditioning"/>
        <s v="Centrify"/>
        <s v="Accelerated Claims"/>
        <s v="MVS"/>
        <s v="OptConnect"/>
        <s v="Tarrytech Security"/>
        <s v="Signature Bank"/>
        <s v="Entisys360"/>
        <s v="MedCerts"/>
        <s v="The Cydio Group"/>
        <s v="Advanced Project Consulting"/>
        <s v="Interlink Cloud Advisors"/>
        <s v="495 Movers"/>
        <s v="Natalie's Orchid Island Juice Company"/>
        <s v="MIE Solutions"/>
        <s v="CommerceIQ"/>
        <s v="Uptime Legal Systems"/>
        <s v="Plushnyc Post"/>
        <s v="Reading Horizons"/>
        <s v="Inscio"/>
        <s v="Midwest Restoration"/>
        <s v="Solar Solution"/>
        <s v="Vericon Construction Company"/>
        <s v="United Medco"/>
        <s v="Forrest Performance Group"/>
        <s v="Winston's of Northern Virginia"/>
        <s v="AHS Consulting"/>
        <s v="Zenmonics"/>
        <s v="InterWorks"/>
        <s v="Gemini Tech Services"/>
        <s v="Evereve"/>
        <s v="PN Automation"/>
        <s v="Capstone Information Technologies"/>
        <s v="Todays Business"/>
        <s v="Creative Studio Promotions"/>
        <s v="TapClassifieds Auto"/>
        <s v="Hiatus Spa Retreat"/>
        <s v="DRT Transportation"/>
        <s v="Community Association Management Company"/>
        <s v="CRM Passport"/>
        <s v="Silk Worldwide"/>
        <s v="Balsam Hill"/>
        <s v="Pin-Point Logistics"/>
        <s v="Anchor Distributing"/>
        <s v="MY Shower Door / D3 Glass"/>
        <s v="Capital Title of Texas"/>
        <s v="CivicPlus"/>
        <s v="ROCS Grad Staffing"/>
        <s v="Nexcom"/>
        <s v="Saalex Solutions"/>
        <s v="Apex Energy Solutions"/>
        <s v="Berkley"/>
        <s v="Total Care Connections"/>
        <s v="Emergicon"/>
        <s v="Landerholm Family Law"/>
        <s v="Itransition"/>
        <s v="Black Mountain Systems"/>
        <s v="B2Gnow"/>
        <s v="Torch Technologies"/>
        <s v="HomElectrical"/>
        <s v="Image Business Interiors"/>
        <s v="Akuranvyka DBA"/>
        <s v="Listrak"/>
        <s v="IT Direct"/>
        <s v="TK Promotions"/>
        <s v="US Med-Equip"/>
        <s v="Atlantic Environmental Solutions"/>
        <s v="Grasp Technologies"/>
        <s v="OnceLogix"/>
        <s v="Star Staffing Alpena"/>
        <s v="Urban Betty"/>
        <s v="Boca Beauty Academy"/>
        <s v="Glen Eagle"/>
        <s v="2:20 Marketing Group /Xurli"/>
        <s v="Ob Hospitalist Group"/>
        <s v="TechCXO"/>
        <s v="Birds Barbershop"/>
        <s v="Arke Systems"/>
        <s v="Stomping Ground Photography"/>
        <s v="Jackrabbit Technologies"/>
        <s v="Freight Hub Group"/>
        <s v="Jonathan's Grille"/>
        <s v="Jones PR"/>
        <s v="ApplicantPro"/>
        <s v="Open Dealer Exchange"/>
        <s v="Oklahoma Forge"/>
        <s v="SupplyCore"/>
        <s v="DRT Strategies"/>
        <s v="Legend Medical"/>
        <s v="Altitude Marketing"/>
        <s v="Golftec"/>
        <s v="DBSync"/>
        <s v="MiCamp Solutions"/>
        <s v="Media Minefield"/>
        <s v="Homeside Financial"/>
        <s v="Accord Group"/>
        <s v="nexVortex"/>
        <s v="Westminster American Insurance Company"/>
        <s v="Cable Ties Unlimited"/>
        <s v="P.Q.D. International"/>
        <s v="Woolley Robertson Group"/>
        <s v="Robinson Air"/>
        <s v="Investigroup Limited Liability Company"/>
        <s v="Authentic Custom Homes"/>
        <s v="Saxum"/>
        <s v="BoardPaq"/>
        <s v="SBS CyberSecurity"/>
        <s v="New City Moving"/>
        <s v="30 Point Strategies"/>
        <s v="Towner Communications"/>
        <s v="KRG Technologies"/>
        <s v="Trademasters Service"/>
        <s v="The Icebox"/>
        <s v="GMF Steel Group"/>
        <s v="First Line Technology"/>
        <s v="Proforma Add-a-Line"/>
        <s v="The Complete Child"/>
        <s v="Web Shop Manager"/>
        <s v="Integrity Services"/>
        <s v="Pine Grove Financial Group"/>
        <s v="Stone Resource Group"/>
        <s v="Planet DDS"/>
        <s v="Discovery Health Partners"/>
        <s v="Resource Communications Group"/>
        <s v="Window World of Baton Rouge"/>
        <s v="Freedom Specialty Services"/>
        <s v="Midwest Prototyping"/>
        <s v="Devada"/>
        <s v="Sebpo"/>
        <s v="Consolidus"/>
        <s v="CrossCountry Consulting"/>
        <s v="Executive Speakers Bureau"/>
        <s v="Charlesgate Realty Group"/>
        <s v="iMobile"/>
        <s v="Eclat Health Solutions"/>
        <s v="The Payroll Company (TPC)"/>
        <s v="Applied Training Solutions"/>
        <s v="Brio Benefit Consulting"/>
        <s v="JazzHR"/>
        <s v="ReEmployAbility"/>
        <s v="CoDev"/>
        <s v="Milo's Tea Company"/>
        <s v="Cook Security Group"/>
        <s v="Alliance Resource Group"/>
        <s v="Beauty Solutions"/>
        <s v="Mathys+Potestio"/>
        <s v="The Northbridge Companies"/>
        <s v="Thriveon"/>
        <s v="Advanced Strategic Enterprise Concepts 3"/>
        <s v="1st Choice Roofing Company"/>
        <s v="LBA Haynes Strand"/>
        <s v="Ardent Learning"/>
        <s v="IronEdge Group"/>
        <s v="Jewel Branding &amp; Licensing"/>
        <s v="The Advocates"/>
        <s v="Barra &amp; Associates"/>
        <s v="InVision Security"/>
        <s v="FC Construction Services"/>
        <s v="Orion Technologies"/>
        <s v="ITility"/>
        <s v="Health Perspectives Group"/>
        <s v="The Dirt Connection"/>
        <s v="Nayamode"/>
        <s v="Excel Education Systems"/>
        <s v="Solvaria"/>
        <s v="Ascii Group"/>
        <s v="XeteX"/>
        <s v="Dynamit"/>
        <s v="Morales Group"/>
        <s v="Swisstrax Corporation"/>
        <s v="Econologics Financial Advisors"/>
        <s v="Monumetric"/>
        <s v="Mountain Construction and Management Denver Division"/>
        <s v="ExactCare Pharmacy"/>
        <s v="Corbett Technology Solutions"/>
        <s v="Crabtree, Rowe &amp; Berger"/>
        <s v="Bluetree Network"/>
        <s v="Powerblanket"/>
        <s v="The Firm Advisors"/>
        <s v="V Digital Services"/>
        <s v="Premier Graphics"/>
        <s v="Blair Technology Group"/>
        <s v="Southern RV"/>
        <s v="Crosslin Technologies"/>
        <s v="Precision Medical Products"/>
        <s v="StackCommerce"/>
        <s v="Oxagile"/>
        <s v="Etica"/>
        <s v="MyITpros"/>
        <s v="Eanes Heating and Air"/>
        <s v="Access Insurance Underwriter"/>
        <s v="Clarendon Partners"/>
        <s v="ProHome Metro DC"/>
        <s v="VOX Network Solutions"/>
        <s v="ITEGRIA"/>
        <s v="Timber Industries"/>
        <s v="G&amp;A Partners"/>
        <s v="Phipps Reporting"/>
        <s v="Insurance Services Group of the Southeast"/>
        <s v="Burnham Benefits Insurance Services"/>
        <s v="Lighthouse Lab Services"/>
        <s v="Covenant Eyes"/>
        <s v="Integrated Payroll Services"/>
        <s v="Caring Commercial Cleaning"/>
        <s v="Compunnel Software Group"/>
        <s v="Capstone Consulting"/>
        <s v="Litigation Services"/>
        <s v="United Franchise Group"/>
        <s v="Everlasting Capital"/>
        <s v="Stria"/>
        <s v="Taylor's Natural Green Lawn"/>
        <s v="The Rainmaker Group"/>
        <s v="Fidelus Technologies"/>
        <s v="Right Sized Solutions"/>
        <s v="N&amp;L Investment Corp"/>
        <s v="Republic Bank of Chicago"/>
        <s v="K &amp; P Enterprises"/>
        <s v="tap|QA"/>
        <s v="TPI Efficiency"/>
        <s v="SPOL"/>
        <s v="VS carriers"/>
        <s v="Hillmann Consulting"/>
        <s v="Top Class Actions"/>
        <s v="Brilliant Infotech"/>
        <s v="Medication Management Partners"/>
        <s v="Consumer Cellular"/>
        <s v="OneSource Virtual"/>
        <s v="The Wireless Experience"/>
        <s v="THS Constructors"/>
        <s v="Milk + Honey"/>
        <s v="Seattle Coffee Gear"/>
        <s v="Netrepid"/>
        <s v="Service Professor"/>
        <s v="UIS"/>
        <s v="Edwards Performance Solutions"/>
        <s v="Maverick Networks"/>
        <s v="Impiger Technologies"/>
        <s v="UPS Protection"/>
        <s v="Immersion Active"/>
        <s v="PharmaLogics Recruiting"/>
        <s v="Mortgage Capital Trading"/>
        <s v="Five Star Connect"/>
        <s v="Canale Communications"/>
        <s v="CleanChoice Energy"/>
        <s v="Innovative Enterprises"/>
        <s v="GNT Solutions"/>
        <s v="Professional Capital Services"/>
        <s v="24Hr HomeCare"/>
        <s v="NewMark Merrill Companies"/>
        <s v="Fluid-Aire Dynamics"/>
        <s v="Faye Business Systems Group"/>
        <s v="Custom Tree Care"/>
        <s v="Lumark Technologies"/>
        <s v="Primal Health"/>
        <s v="Coast Professional"/>
        <s v="ReminderMedia"/>
        <s v="College Hunks Hauling Junk &amp; Moving of Long Island"/>
        <s v="Akorbi"/>
        <s v="MotherG"/>
        <s v="JusbyJulie.com"/>
        <s v="Blue Microphones"/>
        <s v="NexDine"/>
        <s v="Comprehensive Finance"/>
        <s v="Trideum Corporation"/>
        <s v="V-Soft Consulting Group"/>
        <s v="EXB Solutions"/>
        <s v="ListEngage"/>
        <s v="MasteryPrep"/>
        <s v="Forthea Interactive"/>
        <s v="Morgan Properties"/>
        <s v="First Flight Solutions"/>
        <s v="Blend360"/>
        <s v="Illegal Pete's"/>
        <s v="Whereoware"/>
        <s v="Insurance Brokers West"/>
        <s v="KRD - Kutchins, Robbins &amp; Diamond, Ltd."/>
        <s v="Influence &amp; Co."/>
        <s v="Dane Street"/>
        <s v="Nightlight Pediatric Urgent Care"/>
        <s v="iVision"/>
        <s v="Groggy Dog Sportswear &amp; Graphic Design"/>
        <s v="Momentum Telecom"/>
        <s v="Parker's"/>
        <s v="Walker Elliott"/>
        <s v="InboundProspect"/>
        <s v="Big Data Supply"/>
        <s v="Comtec Cloud Management Company"/>
        <s v="VDart"/>
        <s v="Hasko Trading"/>
        <s v="Groover Seminars"/>
        <s v="Freight Management Team"/>
        <s v="Trelevate"/>
        <s v="Interglass Corp"/>
        <s v="Impact Advisors"/>
        <s v="TGRP Solutions"/>
        <s v="Karavan Trailers"/>
        <s v="Pyramid Dental Integration"/>
        <s v="Exclusive Concepts"/>
        <s v="Adler Windows"/>
        <s v="MyJobHelper.com"/>
        <s v="Aggressor Adventures"/>
        <s v="Ware Malcomb"/>
        <s v="Resonate"/>
        <s v="Classic Rock Fabrication"/>
        <s v="WGroup"/>
        <s v="Gaspar Insurance Services"/>
        <s v="PJP Marketing"/>
        <s v="Exact Solar"/>
        <s v="Revel Interactive"/>
        <s v="JMJS"/>
        <s v="Taradel"/>
        <s v="Zoom Technical Services"/>
        <s v="POP Yachts"/>
        <s v="Critical Link"/>
        <s v="HMS Global Maritime"/>
        <s v="Stored Technology Solutions"/>
        <s v="HNH Investment LP"/>
        <s v="Momentum Consulting"/>
        <s v="ConnectYourCare"/>
        <s v="Vault Communications"/>
        <s v="Maryland and Delaware Group of Long and Foster"/>
        <s v="MedRisk"/>
        <s v="Connective Talent"/>
        <s v="Lumitec Lighting"/>
        <s v="SyncHR"/>
        <s v="Intellect Solutions"/>
        <s v="TENS Rx"/>
        <s v="Advanced Clinical"/>
        <s v="Demco Automation"/>
        <s v="PRA Business Events New Orleans"/>
        <s v="blueStone Staffing"/>
        <s v="Juno Search Partners"/>
        <s v="eHealth Technologies"/>
        <s v="Illuminate"/>
        <s v="Bottlerocket Media"/>
        <s v="Corporate Essentials"/>
        <s v="Globotech USA Corporation"/>
        <s v="Tech-Keys"/>
        <s v="Staff Matters"/>
        <s v="Midtown Home Improvements"/>
        <s v="Envision Capital Group"/>
        <s v="The Eye Doctors"/>
        <s v="Dempsey Construction"/>
        <s v="9Gauge Partners"/>
        <s v="Parsonex Enterprises"/>
        <s v="Baskervill"/>
        <s v="Consolidated Analytics"/>
        <s v="EDG"/>
        <s v="Aterra Real Estate"/>
        <s v="Azpro"/>
        <s v="CoTa Global"/>
        <s v="Scalar"/>
        <s v="Pro Mach"/>
        <s v="Fakhoury Global Immigration"/>
        <s v="Kenway Consulting"/>
        <s v="Avian"/>
        <s v="Trinity Solar"/>
        <s v="Relevant Web Strategies"/>
        <s v="Ingo Money"/>
        <s v="Aegis Law"/>
        <s v="Azimuth"/>
        <s v="Sriven Technologies"/>
        <s v="Bernard Health"/>
        <s v="Summit Wealth Group"/>
        <s v="Vantage Point"/>
        <s v="Path Interactive"/>
        <s v="Ameex Technologies"/>
        <s v="Highlands Residential Mortgage"/>
        <s v="Q Ship USA"/>
        <s v="Premier Automation"/>
        <s v="Source Alliance Network"/>
        <s v="TicketManager"/>
        <s v="Guaranteed Rate"/>
        <s v="Poetic Systems"/>
        <s v="Equator Coffees"/>
        <s v="Supreme Resources"/>
        <s v="Fuel Talent"/>
        <s v="United Real Estate Group"/>
        <s v="JW Construction"/>
        <s v="Intercare Therapy"/>
        <s v="Bizzell Corporation"/>
        <s v="Right Height Manufacturing"/>
        <s v="Special Aerospace Services"/>
        <s v="BM2 Freight Services"/>
        <s v="PMA"/>
        <s v="Compass Self Storage"/>
        <s v="The Woodhouse Day Spas"/>
        <s v="A&amp;P Air Conditioning"/>
        <s v="Myriad360"/>
        <s v="ZZPerformance"/>
        <s v="TengoInternet"/>
        <s v="Spoke Marketing"/>
        <s v="The Signature Real Estate Companies"/>
        <s v="Dreamclinic"/>
        <s v="PeopleG2"/>
        <s v="Involta"/>
        <s v="All Safe Industries"/>
        <s v="Law Offices of Anidjar"/>
        <s v="3Pillar Global"/>
        <s v="Double Good"/>
        <s v="Ascend Staffing"/>
        <s v="PICS ITech"/>
        <s v="Thermal-Vac Technology"/>
        <s v="Convergence Consulting Group"/>
        <s v="Rendition Infosec"/>
        <s v="Organicix"/>
        <s v="Sunny Days In-Home Care"/>
        <s v="Flowing Wells Landscape"/>
        <s v="Kinetix"/>
        <s v="TradeTec Skyline"/>
        <s v="Financial Carrier Services"/>
        <s v="Abacus Group"/>
        <s v="Educere"/>
        <s v="Silicus Technologies"/>
        <s v="SS Industries"/>
        <s v="IDS International Government Services"/>
        <s v="Windsong Productions"/>
        <s v="Insight Technology Solutions"/>
        <s v="RxLogix Corporation"/>
        <s v="Netsertive"/>
        <s v="Hooten Construction"/>
        <s v="Angler Construction"/>
        <s v="A-Tech Consulting"/>
        <s v="Transport Express"/>
        <s v="Force Marketing"/>
        <s v="Avizion Technologies Group Company"/>
        <s v="Atlantic Blowers"/>
        <s v="Vanguard Fire Systems"/>
        <s v="Seeking Health"/>
        <s v="Customized Energy Solutions"/>
        <s v="TM5 Properties"/>
        <s v="Ctems"/>
        <s v="Palmer Signs"/>
        <s v="PrimeRevenue"/>
        <s v="Morton"/>
        <s v="OPAV"/>
        <s v="Triangle Insights Group"/>
        <s v="180 Engineering"/>
        <s v="Powertrain Products"/>
        <s v="Comfort Supply"/>
        <s v="Oasis Turf &amp; Tree"/>
        <s v="Apex HCM"/>
        <s v="eTek IT Services"/>
        <s v="10Pearls"/>
        <s v="Factory Expo Home Centers"/>
        <s v="Kidd Roofing"/>
        <s v="Advanced Electronic Designs"/>
        <s v="Brewer &amp; Stratton Property Management"/>
        <s v="Americorp-The Matt Laricy Group"/>
        <s v="SBC Contractors"/>
        <s v="Artful Living"/>
        <s v="Crepes a Latte"/>
        <s v="MCCi"/>
        <s v="International Van Lines ( Ocean Star International )"/>
        <s v="LuminFire"/>
        <s v="Liquid Web"/>
        <s v="Sustainable Supply"/>
        <s v="EmpireWorks"/>
        <s v="Fresh Concepts"/>
        <s v="Highwire Public Relations"/>
        <s v="C&amp;H Baseball"/>
        <s v="OVM Financial"/>
        <s v="Biotech X-ray"/>
        <s v="IntraLogic Solutions"/>
        <s v="Invariant"/>
        <s v="TargetX.com"/>
        <s v="ForceBrands"/>
        <s v="Safety Management Group"/>
        <s v="Total Quality Logistics"/>
        <s v="Pure Financial Advisors"/>
        <s v="LINX"/>
        <s v="AvroKO"/>
        <s v="Morrow Family Medicine"/>
        <s v="ExpoMarketing Group"/>
        <s v="The Denzel Group"/>
        <s v="Rock Solid Stabilization"/>
        <s v="Brewer Enterprises"/>
        <s v="SoftClouds"/>
        <s v="SwipeClock"/>
        <s v="Ntiva"/>
        <s v="Infinite Windows"/>
        <s v="Quantum Workplace"/>
        <s v="MuniciPAY"/>
        <s v="Primary Staffing"/>
        <s v="Pyramid Technologies"/>
        <s v="The Credit Pros"/>
        <s v="Americollect"/>
        <s v="Nexgrill Industries"/>
        <s v="Cumming"/>
        <s v="Pinnacle Lodging"/>
        <s v="HazTek"/>
        <s v="Sentinel Security Solutions"/>
        <s v="Streamline Publishing"/>
        <s v="J.C. Restoration"/>
        <s v="Julianna Rae"/>
        <s v="Landscape Workshop"/>
        <s v="Sacramento Rack and Shelving"/>
        <s v="TouchSource"/>
        <s v="MSC Development"/>
        <s v="Innovative Office Solutions"/>
        <s v="VHA Prepaid Wireless"/>
        <s v="ARG - AgentHR Recruiting Group"/>
        <s v="TruTech Tools"/>
        <s v="Peterman Heating, Cooling &amp; Plumbing"/>
        <s v="Secure Medical"/>
        <s v="Klemchuk"/>
        <s v="SunDance Marketing Solutions"/>
        <s v="Accellis Technology Group"/>
        <s v="Dana's Bakery"/>
        <s v="Northside Tool Rental"/>
        <s v="Precision Laser Services"/>
        <s v="Softworld"/>
        <s v="Neogov"/>
        <s v="Meeting Tomorrow"/>
        <s v="Trilliant Surgical"/>
        <s v="MedSource"/>
        <s v="TechMD"/>
        <s v="Dynamic Systems"/>
        <s v="OPYS"/>
        <s v="The Copley Consulting Group"/>
        <s v="Clickstop"/>
        <s v="Weatherly Asset Management"/>
        <s v="Internet Creations"/>
        <s v="RebelMouse"/>
        <s v="Goldenhelix"/>
        <s v="InfoWorks"/>
        <s v="Motivworks"/>
        <s v="American Painting &amp; Renovations"/>
        <s v="Common Angle"/>
        <s v="Carpet Source"/>
        <s v="Annex Wealth Management"/>
        <s v="Modern Technology Solutions"/>
        <s v="Carolinas IT"/>
        <s v="Consolidated Asset Recovery Systems"/>
        <s v="MDG Connected Solutions"/>
        <s v="Park Square Homes"/>
        <s v="Benchmark Realty"/>
        <s v="BravoTECH"/>
        <s v="Butters Construction &amp; Development"/>
        <s v="XpoSolutions"/>
        <s v="S. Bravo Systems"/>
        <s v="K. Parks Consulting"/>
        <s v="W.A. Smith Financial Group"/>
        <s v="Just Ryt Foods"/>
        <s v="Van Horn Law Group, PA"/>
        <s v="Five Star Restoration"/>
        <s v="Rapid Response Marketing"/>
        <s v="Grobstein Teeple"/>
        <s v="Scalefast"/>
        <s v="J&amp;L Dimensional Services"/>
        <s v="LSS Life Safety Services"/>
        <s v="Cardinal Staffing Services"/>
        <s v="Plumbing &amp; HVAC SEO"/>
        <s v="Underground Printing"/>
        <s v="Bridge Partners"/>
        <s v="Advent Advisory Group"/>
        <s v="Total Maintenance Services"/>
        <s v="Improving"/>
        <s v="Corefact"/>
        <s v="Express Corporate Housing"/>
        <s v="Any Lab Test Now"/>
        <s v="Monster Technology"/>
        <s v="Reliable Pharmaceutical Returns"/>
        <s v="Smoothie King"/>
        <s v="Access Physical Therapy"/>
        <s v="Exhibitus"/>
        <s v="Scrimmage"/>
        <s v="Athaco"/>
        <s v="The Garland Company"/>
        <s v="MD Connect"/>
        <s v="4 Walls"/>
        <s v="Radiant Plumbing &amp; Air Conditioning"/>
        <s v="Medicus Healthcare Solutions"/>
        <s v="Nassau National Cable"/>
        <s v="Duval's Fresh. Local. Seafood."/>
        <s v="Leigh Marcus | @properties"/>
        <s v="Dimensional Innovations"/>
        <s v="United Services Group"/>
        <s v="MGX Copy"/>
        <s v="Well Crafted Wine &amp; Beverage"/>
        <s v="Intelligent Logistics"/>
        <s v="Quaker Window Products"/>
        <s v="3nom"/>
        <s v="Netropole"/>
        <s v="NorthStar Restoration Services"/>
        <s v="SciSafe"/>
        <s v="Zipline Logistics"/>
        <s v="Intellifarms"/>
        <s v="Neostek"/>
        <s v="Dciny"/>
        <s v="ARServices"/>
        <s v="Black Clover Enterprises"/>
        <s v="Redtail Technology"/>
        <s v="Quality Mobile Home Services"/>
        <s v="List Partners"/>
        <s v="Ben Kinney Companies"/>
        <s v="Applied Imaging"/>
        <s v="Orthopedic Motion"/>
        <s v="Windhaven Insurance"/>
        <s v="Advice Media"/>
        <s v="SEAM Group"/>
        <s v="Studio Movie Grill"/>
        <s v="ACTenviro"/>
        <s v="Imperial Lighting Maintenance Company"/>
        <s v="Nexus Systems"/>
        <s v="Program Productions"/>
        <s v="ShoppersChoice.com dba BBQGuys"/>
        <s v="Plastic Molding Technology"/>
        <s v="L Squared Engineering"/>
        <s v="Monkee-Boy Web Design"/>
        <s v="Crown Coverings"/>
        <s v="Jones Therapy Services"/>
        <s v="Royal Interpack Group USA"/>
        <s v="Harmonics Consulting"/>
        <s v="SpaceBound"/>
        <s v="Schneller and Knochelmann Plumbing Heating and Air"/>
        <s v="Multilingual Connections"/>
        <s v="Image Systems"/>
        <s v="Universal Plant Services"/>
        <s v="Boston Government Services"/>
        <s v="MobileDemand"/>
        <s v="Buckfire &amp; Buckfire"/>
        <s v="Employment Screening Services"/>
        <s v="Certified Languages International"/>
        <s v="Empist"/>
        <s v="Secure Ideas"/>
        <s v="Sedona Soul Adventures"/>
        <s v="Debtmerica"/>
        <s v="Clarity Software Solutions"/>
        <s v="Mobile Advance"/>
        <s v="Eating Recovery Center"/>
        <s v="Career Support Systems"/>
        <s v="Coury &amp; Buehler Physical Therapy"/>
        <s v="Hughes Environmental"/>
        <s v="JKaiser Workspaces"/>
        <s v="Milosi"/>
        <s v="The Kingston Group"/>
        <s v="Rhythmlink International"/>
        <s v="Tech Guru"/>
        <s v="Priority Designs"/>
        <s v="Strategic Factory"/>
        <s v="Wet Sounds"/>
        <s v="SnapShot Interactive"/>
        <s v="GXA Network Solutions"/>
        <s v="Del Toro Loan Servicing"/>
        <s v="Xidax PCs"/>
        <s v="RF-Smart"/>
        <s v="Davenport Group"/>
        <s v="Century Solutions Group"/>
        <s v="Transport Services"/>
        <s v="Pariveda Solutions"/>
        <s v="Clarion Security"/>
        <s v="Big-D Construction Corp."/>
        <s v="hrQ"/>
        <s v="Neta Scientific"/>
        <s v="Angeion Group"/>
        <s v="FIG"/>
        <s v="Keen 360"/>
        <s v="World of Wheels"/>
        <s v="Saffron Road Foods"/>
        <s v="Readerlink"/>
        <s v="Cap City Dental Lab"/>
        <s v="Next Day Dumpsters"/>
        <s v="Tapestry Technologies"/>
        <s v="ipipeline"/>
        <s v="7Summits"/>
        <s v="RAW Artists"/>
        <s v="3 Blind Mice Window Coverings"/>
        <s v="Infutor Data Solutions"/>
        <s v="RE 360"/>
        <s v="Sterling Computers"/>
        <s v="Constellation Software Engineering"/>
        <s v="Abacus Wealth Partners"/>
        <s v="Ebs Associates"/>
        <s v="Reach Sports Marketing Group"/>
        <s v="Oxi Fresh Carpet Cleaning"/>
        <s v="rezora"/>
        <s v="Barone Consulting"/>
        <s v="SkyPlanner"/>
        <s v="Rogers Healy and Associates Real Estate"/>
        <s v="Arora Engineers"/>
        <s v="Victor 12"/>
        <s v="Cassaday &amp; Company"/>
        <s v="Fresh Technology"/>
        <s v="ej4"/>
        <s v="Managed Solution"/>
        <s v="ClubDrive Systems"/>
        <s v="Gantom Lighting"/>
        <s v="Partner Assessment"/>
        <s v="Grapevine MSP Technology Services"/>
        <s v="Traffic Planning and Design"/>
        <s v="JPL"/>
        <s v="Meridian Star POS"/>
        <s v="Choura Events"/>
        <s v="Money Matters with Ken Moraif"/>
        <s v="Acquia"/>
        <s v="Wood Expressions"/>
        <s v="Softcrylic"/>
        <s v="Thread"/>
        <s v="Full Visibility"/>
        <s v="BizStream"/>
        <s v="American Technologies"/>
        <s v="Cold Jet"/>
        <s v="Mosaic Technologies Group"/>
        <s v="Bast Amron LLP"/>
        <s v="Kaplansky Insurance Agency"/>
        <s v="LINK Strategic Partners"/>
        <s v="Air Control Air Conditioning"/>
        <s v="CommCreative"/>
        <s v="Equus Software"/>
        <s v="pMD"/>
        <s v="Nina Hale"/>
        <s v="Five Lakes Professional Services"/>
        <s v="Vance Thompson Vision"/>
        <s v="NetPlanner Systems"/>
        <s v="OpenArc"/>
        <s v="Stonebrooke Engineering"/>
        <s v="Foreman Therapy Services"/>
        <s v="Computer Solutions East"/>
        <s v="Dobi &amp; Associates"/>
        <s v="Redpepper"/>
        <s v="W. L. French Excavating"/>
        <s v="US Logistics"/>
        <s v="KBTS Technologies"/>
        <s v="SecureStrux"/>
        <s v="McGill Restoration"/>
        <s v="The Greer Group"/>
        <s v="Zone Enterprises"/>
        <s v="Kidder Mathews"/>
        <s v="Creative Alignments"/>
        <s v="Muscular Moving Men &amp; Storage"/>
        <s v="Senior1Care"/>
        <s v="Datatility"/>
        <s v="Evok Advertising"/>
        <s v="Extension"/>
        <s v="Sovereign Lending Group"/>
        <s v="Veracity Consulting"/>
        <s v="Quest National Services"/>
        <s v="High Level Marketing"/>
        <s v="4CITE Marketing"/>
        <s v="Liquid Technology"/>
        <s v="The Event Studio"/>
        <s v="Ion Exhibits"/>
        <s v="Reliant Foodservice"/>
        <s v="Argent Financial Group"/>
        <s v="ThreePDS"/>
        <s v="BODY DETAILS"/>
        <s v="All-American Pest Control"/>
        <s v="Timmons Group"/>
        <s v="American Drapery Systems"/>
        <s v="Noble Capital Group"/>
        <s v="Environmental Lights"/>
        <s v="ShipOffers"/>
        <s v="Gen3 Marketing"/>
        <s v="Harvest Software Solutions"/>
        <s v="Snap36"/>
        <s v="TekCommands"/>
        <s v="Horizontal Integration"/>
        <s v="Manifold"/>
        <s v="Profit Builders"/>
        <s v="MicroSystems Automation Group"/>
        <s v="Hirewell"/>
        <s v="Meathead Movers"/>
        <s v="Freedom Information Systems"/>
        <s v="In Store Experience"/>
        <s v="CKD Technology Partners"/>
        <s v="CivicMinds"/>
        <s v="(Add)ventures"/>
        <s v="Agent Elite"/>
        <s v="Frontier Truck Gear"/>
        <s v="Page Per Page"/>
        <s v="360 Wraps"/>
        <s v="Audio Visual Management Solutions"/>
        <s v="WaterSports Central"/>
        <s v="Red Caffeine"/>
        <s v="Netria Corporation"/>
        <s v="Tayse International Trading"/>
        <s v="Open Sky Group"/>
        <s v="Procentrix"/>
        <s v="Avenue Link"/>
        <s v="Vantage Outsourcing"/>
        <s v="WTWH Media"/>
        <s v="Across Borders Management Consulting Group"/>
        <s v="Clayton Signs"/>
        <s v="UpSellit"/>
        <s v="Pavone Marketing Group"/>
        <s v="84 Lumber Company"/>
        <s v="Blount Fine Foods"/>
        <s v="280 Group"/>
        <s v="Virtual Supply"/>
        <s v="Green Mountain Technology"/>
        <s v="Paradigm Sample"/>
        <s v="LaSalle Network"/>
        <s v="Team Velocity"/>
        <s v="SofterWare"/>
        <s v="Trextel"/>
        <s v="John Greene Realtor"/>
        <s v="Johnston Architectural Systems"/>
        <s v="Wine Cellar International"/>
        <s v="Tekla Research"/>
        <s v="Perfecta"/>
        <s v="Green Lawn Fertilizing"/>
        <s v="Icube Consultancy Services"/>
        <s v="Access TCA"/>
        <s v="Intercambio Express"/>
        <s v="Precision Machinery Systems"/>
        <s v="Audacious Inquiry"/>
        <s v="USA Financial"/>
        <s v="Bankers Healthcare Group"/>
        <s v="MMI Engineered Solutions"/>
        <s v="Miles Technologies"/>
        <s v="Centurion Land Title"/>
        <s v="Data Path"/>
        <s v="Cogent Solutions"/>
        <s v="Oceans Healthcare"/>
        <s v="Adelante Consulting"/>
        <s v="Proliant"/>
        <s v="American Specialty Health"/>
        <s v="Western Timber Frame"/>
        <s v="Exact Data"/>
        <s v="Corevist"/>
        <s v="M9 Solutions"/>
        <s v="Monogram Foods"/>
        <s v="WorkForce Software"/>
        <s v="Morris - Sockle, PLLC"/>
        <s v="Drexel Building Supply"/>
        <s v="Alliance 2020"/>
        <s v="Atlas Oil Company"/>
        <s v="ClearlyRated"/>
        <s v="Americaneagle.com"/>
        <s v="Freedom Boat Club"/>
        <s v="The SMB Help Desk"/>
        <s v="Malone Media Group"/>
        <s v="Pacific Dental Services"/>
        <s v="The Perfect Workout"/>
        <s v="Spur"/>
        <s v="Jetco Delivery"/>
        <s v="Internet Marketing Expert Group"/>
        <s v="Jackson Design and Remodeling"/>
        <s v="MSNW Group"/>
        <s v="Starfire Direct"/>
        <s v="Advantage Gold"/>
        <s v="Film Solutions"/>
        <s v="Dymax"/>
        <s v="Equip Studio"/>
        <s v="SUNation Solar Systems"/>
        <s v="iMarket Solutions"/>
        <s v="Vector Choice Technology Solutions"/>
        <s v="Taco Truck Creative"/>
        <s v="Smart Energy Today"/>
        <s v="Distillery"/>
        <s v="American Thermal Systems"/>
        <s v="Red Six Media"/>
        <s v="Gemini Power Systems"/>
        <s v="Golden Star Technology"/>
        <s v="Village Plumbing &amp; Air"/>
        <s v="Real Restoration Group"/>
        <s v="Naval Systems"/>
        <s v="HNM Systems"/>
        <s v="Vivayic"/>
      </sharedItems>
    </cacheField>
    <cacheField name="state" numFmtId="0">
      <sharedItems count="52">
        <s v="Arizona"/>
        <s v="Tennessee"/>
        <s v="Texas"/>
        <s v="New Mexico"/>
        <s v="Pennsylvania"/>
        <s v="Florida"/>
        <s v="New Jersey"/>
        <s v="Virginia"/>
        <s v="Ohio"/>
        <s v="California"/>
        <s v="Colorado"/>
        <s v="Washington"/>
        <s v="New York"/>
        <s v="Georgia"/>
        <s v="Kentucky"/>
        <s v="Idaho"/>
        <s v="Utah"/>
        <s v="Montana"/>
        <s v="North Carolina"/>
        <s v="Wisconsin"/>
        <s v="Michigan"/>
        <s v="Maryland"/>
        <s v="Minnesota"/>
        <s v="Alabama"/>
        <s v="Massachusetts"/>
        <s v="Maine"/>
        <s v="Kansas"/>
        <s v="Illinois"/>
        <s v="Connecticut"/>
        <s v="Nevada"/>
        <s v="North Dakota"/>
        <s v="New Hampshire"/>
        <s v="Missouri"/>
        <s v="Indiana"/>
        <s v="District of Columbia"/>
        <s v="Nebraska"/>
        <s v="Wyoming"/>
        <s v="South Carolina"/>
        <s v="Louisiana"/>
        <s v="Puerto Rico"/>
        <s v="Oregon"/>
        <s v="Iowa"/>
        <s v="Oklahoma"/>
        <s v="Arkansas"/>
        <s v="Delaware"/>
        <s v="South Dakota"/>
        <s v="West Virginia"/>
        <s v="Mississippi"/>
        <s v="Vermont"/>
        <s v="Hawaii"/>
        <s v="Rhode Island"/>
        <e v="#N/A" u="1"/>
      </sharedItems>
    </cacheField>
    <cacheField name="revenue" numFmtId="3">
      <sharedItems containsSemiMixedTypes="0" containsString="0" containsNumber="1" containsInteger="1" minValue="200000" maxValue="21400000000"/>
    </cacheField>
    <cacheField name="growth_%" numFmtId="0">
      <sharedItems containsSemiMixedTypes="0" containsString="0" containsNumber="1" containsInteger="1" minValue="52" maxValue="36680"/>
    </cacheField>
    <cacheField name="industry" numFmtId="0">
      <sharedItems count="27">
        <s v="Advertising &amp; Marketing"/>
        <s v="Logistics &amp; Transportation"/>
        <s v="Food &amp; Beverage"/>
        <s v="Consumer Products &amp; Services"/>
        <s v="Retail"/>
        <s v="Health"/>
        <s v="Telecommunications"/>
        <s v="Financial Services"/>
        <s v="Computer Hardware"/>
        <s v="Software"/>
        <s v="Energy"/>
        <s v="Government Services"/>
        <s v="Real Estate"/>
        <s v="Manufacturing"/>
        <s v="Media"/>
        <s v="Construction"/>
        <s v="IT System Development"/>
        <s v="Travel &amp; Hospitality"/>
        <s v="Security"/>
        <s v="IT Management"/>
        <s v="Human Resources"/>
        <s v="Environmental Services"/>
        <s v="Insurance"/>
        <s v="Business Products &amp; Services"/>
        <s v="Education"/>
        <s v="Engineering"/>
        <s v="IT Services"/>
      </sharedItems>
    </cacheField>
    <cacheField name="workers" numFmtId="0">
      <sharedItems containsSemiMixedTypes="0" containsString="0" containsNumber="1" containsInteger="1" minValue="0" maxValue="155000"/>
    </cacheField>
    <cacheField name="previous_workers" numFmtId="0">
      <sharedItems containsSemiMixedTypes="0" containsString="0" containsNumber="1" containsInteger="1" minValue="1" maxValue="53000"/>
    </cacheField>
    <cacheField name="founded" numFmtId="0">
      <sharedItems containsSemiMixedTypes="0" containsString="0" containsNumber="1" containsInteger="1" minValue="0" maxValue="2016"/>
    </cacheField>
    <cacheField name="yrs_on_list" numFmtId="0">
      <sharedItems containsSemiMixedTypes="0" containsString="0" containsNumber="1" containsInteger="1" minValue="1" maxValue="14"/>
    </cacheField>
    <cacheField name="city" numFmtId="0">
      <sharedItems/>
    </cacheField>
    <cacheField name="workers_growth" numFmtId="0">
      <sharedItems containsSemiMixedTypes="0" containsString="0" containsNumber="1" containsInteger="1" minValue="-682" maxValue="118531"/>
    </cacheField>
  </cacheFields>
  <extLst>
    <ext xmlns:x14="http://schemas.microsoft.com/office/spreadsheetml/2009/9/main" uri="{725AE2AE-9491-48be-B2B4-4EB974FC3084}">
      <x14:pivotCacheDefinition pivotCacheId="5753842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2">
  <r>
    <n v="1"/>
    <x v="0"/>
    <x v="0"/>
    <n v="36900000"/>
    <n v="36680"/>
    <x v="0"/>
    <n v="40"/>
    <n v="5"/>
    <n v="2015"/>
    <n v="1"/>
    <s v="Phoenix"/>
    <n v="35"/>
  </r>
  <r>
    <n v="2"/>
    <x v="1"/>
    <x v="1"/>
    <n v="33600000"/>
    <n v="30548"/>
    <x v="1"/>
    <n v="39"/>
    <n v="8"/>
    <n v="2015"/>
    <n v="1"/>
    <s v="Brentwood"/>
    <n v="31"/>
  </r>
  <r>
    <n v="3"/>
    <x v="2"/>
    <x v="2"/>
    <n v="24900000"/>
    <n v="23880"/>
    <x v="2"/>
    <n v="190"/>
    <n v="10"/>
    <n v="2015"/>
    <n v="1"/>
    <s v="Austin"/>
    <n v="180"/>
  </r>
  <r>
    <n v="4"/>
    <x v="3"/>
    <x v="3"/>
    <n v="32400000"/>
    <n v="21850"/>
    <x v="3"/>
    <n v="57"/>
    <n v="2"/>
    <n v="2014"/>
    <n v="1"/>
    <s v="Albuquerque"/>
    <n v="55"/>
  </r>
  <r>
    <n v="5"/>
    <x v="4"/>
    <x v="4"/>
    <n v="22500000"/>
    <n v="18166"/>
    <x v="4"/>
    <n v="25"/>
    <n v="6"/>
    <n v="2014"/>
    <n v="1"/>
    <s v="Philadelphia"/>
    <n v="19"/>
  </r>
  <r>
    <n v="6"/>
    <x v="5"/>
    <x v="5"/>
    <n v="271800000"/>
    <n v="14183"/>
    <x v="5"/>
    <n v="742"/>
    <n v="18"/>
    <n v="2009"/>
    <n v="1"/>
    <s v="Miami"/>
    <n v="724"/>
  </r>
  <r>
    <n v="7"/>
    <x v="6"/>
    <x v="6"/>
    <n v="20500000"/>
    <n v="13481"/>
    <x v="3"/>
    <n v="12"/>
    <n v="1"/>
    <n v="2014"/>
    <n v="1"/>
    <s v="Hoboken"/>
    <n v="11"/>
  </r>
  <r>
    <n v="8"/>
    <x v="7"/>
    <x v="7"/>
    <n v="23300000"/>
    <n v="12701"/>
    <x v="6"/>
    <n v="72"/>
    <n v="1"/>
    <n v="2015"/>
    <n v="1"/>
    <s v="Mechanicsville"/>
    <n v="71"/>
  </r>
  <r>
    <n v="9"/>
    <x v="8"/>
    <x v="8"/>
    <n v="225900000"/>
    <n v="12565"/>
    <x v="5"/>
    <n v="60"/>
    <n v="10"/>
    <n v="2008"/>
    <n v="1"/>
    <s v="Cleveland"/>
    <n v="50"/>
  </r>
  <r>
    <n v="10"/>
    <x v="9"/>
    <x v="9"/>
    <n v="21400000"/>
    <n v="11996"/>
    <x v="0"/>
    <n v="37"/>
    <n v="5"/>
    <n v="2014"/>
    <n v="1"/>
    <s v="Los Angeles"/>
    <n v="32"/>
  </r>
  <r>
    <n v="11"/>
    <x v="10"/>
    <x v="10"/>
    <n v="13900000"/>
    <n v="11949"/>
    <x v="3"/>
    <n v="40"/>
    <n v="2"/>
    <n v="2014"/>
    <n v="1"/>
    <s v="Denver"/>
    <n v="38"/>
  </r>
  <r>
    <n v="12"/>
    <x v="11"/>
    <x v="7"/>
    <n v="30300000"/>
    <n v="11633"/>
    <x v="1"/>
    <n v="226"/>
    <n v="18"/>
    <n v="2013"/>
    <n v="1"/>
    <s v="VIenna"/>
    <n v="208"/>
  </r>
  <r>
    <n v="13"/>
    <x v="12"/>
    <x v="11"/>
    <n v="19100000"/>
    <n v="11623"/>
    <x v="2"/>
    <n v="23"/>
    <n v="3"/>
    <n v="2013"/>
    <n v="1"/>
    <s v="Bellevue"/>
    <n v="20"/>
  </r>
  <r>
    <n v="14"/>
    <x v="13"/>
    <x v="12"/>
    <n v="19100000"/>
    <n v="10562"/>
    <x v="7"/>
    <n v="66"/>
    <n v="10"/>
    <n v="2015"/>
    <n v="1"/>
    <s v="New York"/>
    <n v="56"/>
  </r>
  <r>
    <n v="15"/>
    <x v="14"/>
    <x v="9"/>
    <n v="17300000"/>
    <n v="10176"/>
    <x v="0"/>
    <n v="109"/>
    <n v="8"/>
    <n v="2014"/>
    <n v="3"/>
    <s v="Los Angeles"/>
    <n v="101"/>
  </r>
  <r>
    <n v="16"/>
    <x v="15"/>
    <x v="12"/>
    <n v="10700000"/>
    <n v="9753"/>
    <x v="0"/>
    <n v="110"/>
    <n v="3"/>
    <n v="2015"/>
    <n v="1"/>
    <s v="New York"/>
    <n v="107"/>
  </r>
  <r>
    <n v="17"/>
    <x v="16"/>
    <x v="13"/>
    <n v="105800000"/>
    <n v="9265"/>
    <x v="7"/>
    <n v="190"/>
    <n v="32"/>
    <n v="2014"/>
    <n v="1"/>
    <s v="Kennesaw"/>
    <n v="158"/>
  </r>
  <r>
    <n v="18"/>
    <x v="17"/>
    <x v="12"/>
    <n v="1900000"/>
    <n v="9179"/>
    <x v="3"/>
    <n v="14"/>
    <n v="2"/>
    <n v="2013"/>
    <n v="1"/>
    <s v="New York"/>
    <n v="12"/>
  </r>
  <r>
    <n v="19"/>
    <x v="18"/>
    <x v="9"/>
    <n v="24400000"/>
    <n v="8657"/>
    <x v="5"/>
    <n v="191"/>
    <n v="66"/>
    <n v="2006"/>
    <n v="1"/>
    <s v="Laguna Hills"/>
    <n v="125"/>
  </r>
  <r>
    <n v="20"/>
    <x v="19"/>
    <x v="9"/>
    <n v="9600000"/>
    <n v="8544"/>
    <x v="3"/>
    <n v="35"/>
    <n v="2"/>
    <n v="2015"/>
    <n v="1"/>
    <s v="Oceanside"/>
    <n v="33"/>
  </r>
  <r>
    <n v="21"/>
    <x v="20"/>
    <x v="14"/>
    <n v="10200000"/>
    <n v="8327"/>
    <x v="5"/>
    <n v="45"/>
    <n v="1"/>
    <n v="2015"/>
    <n v="1"/>
    <s v="Nicholasville"/>
    <n v="44"/>
  </r>
  <r>
    <n v="22"/>
    <x v="21"/>
    <x v="5"/>
    <n v="11900000"/>
    <n v="8283"/>
    <x v="8"/>
    <n v="12"/>
    <n v="2"/>
    <n v="2014"/>
    <n v="1"/>
    <s v="The Villages"/>
    <n v="10"/>
  </r>
  <r>
    <n v="23"/>
    <x v="22"/>
    <x v="15"/>
    <n v="13800000"/>
    <n v="7966"/>
    <x v="9"/>
    <n v="37"/>
    <n v="10"/>
    <n v="2013"/>
    <n v="2"/>
    <s v="Boise"/>
    <n v="27"/>
  </r>
  <r>
    <n v="24"/>
    <x v="23"/>
    <x v="9"/>
    <n v="10500000"/>
    <n v="7926"/>
    <x v="9"/>
    <n v="70"/>
    <n v="5"/>
    <n v="2015"/>
    <n v="1"/>
    <s v="San Francisco"/>
    <n v="65"/>
  </r>
  <r>
    <n v="25"/>
    <x v="24"/>
    <x v="16"/>
    <n v="8900000"/>
    <n v="7478"/>
    <x v="9"/>
    <n v="42"/>
    <n v="2"/>
    <n v="2015"/>
    <n v="1"/>
    <s v="Orem"/>
    <n v="40"/>
  </r>
  <r>
    <n v="26"/>
    <x v="25"/>
    <x v="2"/>
    <n v="128200000"/>
    <n v="7427"/>
    <x v="10"/>
    <n v="191"/>
    <n v="14"/>
    <n v="2015"/>
    <n v="1"/>
    <s v="College Station"/>
    <n v="177"/>
  </r>
  <r>
    <n v="27"/>
    <x v="26"/>
    <x v="7"/>
    <n v="15800000"/>
    <n v="7329"/>
    <x v="11"/>
    <n v="191"/>
    <n v="7"/>
    <n v="2013"/>
    <n v="1"/>
    <s v="Colonial Heights"/>
    <n v="184"/>
  </r>
  <r>
    <n v="28"/>
    <x v="27"/>
    <x v="15"/>
    <n v="7800000"/>
    <n v="7301"/>
    <x v="12"/>
    <n v="8"/>
    <n v="1"/>
    <n v="2014"/>
    <n v="2"/>
    <s v="Boise"/>
    <n v="7"/>
  </r>
  <r>
    <n v="29"/>
    <x v="28"/>
    <x v="17"/>
    <n v="11800000"/>
    <n v="7045"/>
    <x v="9"/>
    <n v="60"/>
    <n v="3"/>
    <n v="2014"/>
    <n v="1"/>
    <s v="Missoula"/>
    <n v="57"/>
  </r>
  <r>
    <n v="30"/>
    <x v="29"/>
    <x v="5"/>
    <n v="15600000"/>
    <n v="6900"/>
    <x v="5"/>
    <n v="37"/>
    <n v="6"/>
    <n v="2015"/>
    <n v="1"/>
    <s v="Boca Raton"/>
    <n v="31"/>
  </r>
  <r>
    <n v="31"/>
    <x v="30"/>
    <x v="5"/>
    <n v="20400000"/>
    <n v="6871"/>
    <x v="12"/>
    <n v="51"/>
    <n v="35"/>
    <n v="2014"/>
    <n v="2"/>
    <s v="Tampa"/>
    <n v="16"/>
  </r>
  <r>
    <n v="32"/>
    <x v="31"/>
    <x v="11"/>
    <n v="10200000"/>
    <n v="6642"/>
    <x v="3"/>
    <n v="21"/>
    <n v="4"/>
    <n v="2013"/>
    <n v="1"/>
    <s v="Seattle"/>
    <n v="17"/>
  </r>
  <r>
    <n v="33"/>
    <x v="32"/>
    <x v="1"/>
    <n v="7200000"/>
    <n v="6493"/>
    <x v="13"/>
    <n v="21"/>
    <n v="3"/>
    <n v="2013"/>
    <n v="1"/>
    <s v="Knoxville"/>
    <n v="18"/>
  </r>
  <r>
    <n v="34"/>
    <x v="33"/>
    <x v="18"/>
    <n v="20800000"/>
    <n v="6388"/>
    <x v="14"/>
    <n v="21"/>
    <n v="6"/>
    <n v="2010"/>
    <n v="1"/>
    <s v="Apex"/>
    <n v="15"/>
  </r>
  <r>
    <n v="35"/>
    <x v="34"/>
    <x v="19"/>
    <n v="162600000"/>
    <n v="6383"/>
    <x v="1"/>
    <n v="38"/>
    <n v="13"/>
    <n v="2013"/>
    <n v="3"/>
    <s v="Madison"/>
    <n v="25"/>
  </r>
  <r>
    <n v="36"/>
    <x v="35"/>
    <x v="20"/>
    <n v="48900000"/>
    <n v="6337"/>
    <x v="15"/>
    <n v="52"/>
    <n v="2"/>
    <n v="2014"/>
    <n v="1"/>
    <s v="Southfield"/>
    <n v="50"/>
  </r>
  <r>
    <n v="37"/>
    <x v="36"/>
    <x v="10"/>
    <n v="2400000"/>
    <n v="6287"/>
    <x v="3"/>
    <n v="11"/>
    <n v="5"/>
    <n v="2013"/>
    <n v="1"/>
    <s v="Parker"/>
    <n v="6"/>
  </r>
  <r>
    <n v="38"/>
    <x v="37"/>
    <x v="21"/>
    <n v="17500000"/>
    <n v="6177"/>
    <x v="12"/>
    <n v="85"/>
    <n v="25"/>
    <n v="2012"/>
    <n v="2"/>
    <s v="Bethesda"/>
    <n v="60"/>
  </r>
  <r>
    <n v="39"/>
    <x v="38"/>
    <x v="2"/>
    <n v="45200000"/>
    <n v="6145"/>
    <x v="15"/>
    <n v="27"/>
    <n v="7"/>
    <n v="2013"/>
    <n v="2"/>
    <s v="The Woodlands"/>
    <n v="20"/>
  </r>
  <r>
    <n v="40"/>
    <x v="39"/>
    <x v="2"/>
    <n v="15200000"/>
    <n v="6134"/>
    <x v="16"/>
    <n v="71"/>
    <n v="1"/>
    <n v="2014"/>
    <n v="1"/>
    <s v="Dallas"/>
    <n v="70"/>
  </r>
  <r>
    <n v="41"/>
    <x v="40"/>
    <x v="12"/>
    <n v="8300000"/>
    <n v="6056"/>
    <x v="4"/>
    <n v="13"/>
    <n v="2"/>
    <n v="2014"/>
    <n v="1"/>
    <s v="New York"/>
    <n v="11"/>
  </r>
  <r>
    <n v="42"/>
    <x v="41"/>
    <x v="12"/>
    <n v="6400000"/>
    <n v="6018"/>
    <x v="12"/>
    <n v="41"/>
    <n v="5"/>
    <n v="2014"/>
    <n v="1"/>
    <s v="New York"/>
    <n v="36"/>
  </r>
  <r>
    <n v="43"/>
    <x v="42"/>
    <x v="9"/>
    <n v="700000"/>
    <n v="5936"/>
    <x v="17"/>
    <n v="15"/>
    <n v="1"/>
    <n v="2014"/>
    <n v="2"/>
    <s v="Los Angeles"/>
    <n v="14"/>
  </r>
  <r>
    <n v="44"/>
    <x v="43"/>
    <x v="12"/>
    <n v="8800000"/>
    <n v="5852"/>
    <x v="0"/>
    <n v="40"/>
    <n v="12"/>
    <n v="2014"/>
    <n v="1"/>
    <s v="New York"/>
    <n v="28"/>
  </r>
  <r>
    <n v="45"/>
    <x v="44"/>
    <x v="9"/>
    <n v="6200000"/>
    <n v="5835"/>
    <x v="15"/>
    <n v="10"/>
    <n v="2"/>
    <n v="2004"/>
    <n v="1"/>
    <s v="Concord"/>
    <n v="8"/>
  </r>
  <r>
    <n v="46"/>
    <x v="45"/>
    <x v="12"/>
    <n v="16900000"/>
    <n v="5768"/>
    <x v="9"/>
    <n v="56"/>
    <n v="7"/>
    <n v="2014"/>
    <n v="1"/>
    <s v="New York"/>
    <n v="49"/>
  </r>
  <r>
    <n v="47"/>
    <x v="46"/>
    <x v="4"/>
    <n v="6300000"/>
    <n v="5638"/>
    <x v="18"/>
    <n v="46"/>
    <n v="5"/>
    <n v="2013"/>
    <n v="1"/>
    <s v="Allentown"/>
    <n v="41"/>
  </r>
  <r>
    <n v="48"/>
    <x v="47"/>
    <x v="22"/>
    <n v="9800000"/>
    <n v="5638"/>
    <x v="19"/>
    <n v="86"/>
    <n v="3"/>
    <n v="2014"/>
    <n v="1"/>
    <s v="Minneapolis"/>
    <n v="83"/>
  </r>
  <r>
    <n v="49"/>
    <x v="48"/>
    <x v="9"/>
    <n v="7100000"/>
    <n v="5634"/>
    <x v="5"/>
    <n v="22"/>
    <n v="6"/>
    <n v="2010"/>
    <n v="1"/>
    <s v="Rancho Cordova"/>
    <n v="16"/>
  </r>
  <r>
    <n v="50"/>
    <x v="49"/>
    <x v="21"/>
    <n v="48500000"/>
    <n v="5484"/>
    <x v="20"/>
    <n v="500"/>
    <n v="70"/>
    <n v="2012"/>
    <n v="3"/>
    <s v="Clarksburg"/>
    <n v="430"/>
  </r>
  <r>
    <n v="51"/>
    <x v="50"/>
    <x v="12"/>
    <n v="2500000"/>
    <n v="5450"/>
    <x v="7"/>
    <n v="400"/>
    <n v="4"/>
    <n v="2011"/>
    <n v="1"/>
    <s v="Melville"/>
    <n v="396"/>
  </r>
  <r>
    <n v="52"/>
    <x v="51"/>
    <x v="16"/>
    <n v="42500000"/>
    <n v="5417"/>
    <x v="9"/>
    <n v="430"/>
    <n v="17"/>
    <n v="2014"/>
    <n v="2"/>
    <s v="Lehi"/>
    <n v="413"/>
  </r>
  <r>
    <n v="53"/>
    <x v="52"/>
    <x v="2"/>
    <n v="23900000"/>
    <n v="5060"/>
    <x v="21"/>
    <n v="60"/>
    <n v="7"/>
    <n v="2012"/>
    <n v="3"/>
    <s v="Houston"/>
    <n v="53"/>
  </r>
  <r>
    <n v="54"/>
    <x v="53"/>
    <x v="2"/>
    <n v="58800000"/>
    <n v="4978"/>
    <x v="22"/>
    <n v="87"/>
    <n v="20"/>
    <n v="2014"/>
    <n v="2"/>
    <s v="Irving"/>
    <n v="67"/>
  </r>
  <r>
    <n v="55"/>
    <x v="54"/>
    <x v="23"/>
    <n v="5100000"/>
    <n v="4971"/>
    <x v="23"/>
    <n v="30"/>
    <n v="2"/>
    <n v="2015"/>
    <n v="1"/>
    <s v="Birmingham"/>
    <n v="28"/>
  </r>
  <r>
    <n v="56"/>
    <x v="55"/>
    <x v="24"/>
    <n v="800000"/>
    <n v="4916"/>
    <x v="3"/>
    <n v="25"/>
    <n v="8"/>
    <n v="2014"/>
    <n v="1"/>
    <s v="Acton"/>
    <n v="17"/>
  </r>
  <r>
    <n v="57"/>
    <x v="56"/>
    <x v="8"/>
    <n v="7800000"/>
    <n v="4908"/>
    <x v="3"/>
    <n v="7"/>
    <n v="4"/>
    <n v="2013"/>
    <n v="1"/>
    <s v="Mason"/>
    <n v="3"/>
  </r>
  <r>
    <n v="58"/>
    <x v="57"/>
    <x v="20"/>
    <n v="25900000"/>
    <n v="4899"/>
    <x v="3"/>
    <n v="30"/>
    <n v="6"/>
    <n v="2015"/>
    <n v="1"/>
    <s v="Oak Park"/>
    <n v="24"/>
  </r>
  <r>
    <n v="59"/>
    <x v="58"/>
    <x v="12"/>
    <n v="107600000"/>
    <n v="4838"/>
    <x v="5"/>
    <n v="116"/>
    <n v="70"/>
    <n v="2008"/>
    <n v="2"/>
    <s v="New York"/>
    <n v="46"/>
  </r>
  <r>
    <n v="60"/>
    <x v="59"/>
    <x v="10"/>
    <n v="42400000"/>
    <n v="4820"/>
    <x v="9"/>
    <n v="254"/>
    <n v="25"/>
    <n v="2012"/>
    <n v="2"/>
    <s v="Greenwood Village"/>
    <n v="229"/>
  </r>
  <r>
    <n v="61"/>
    <x v="60"/>
    <x v="13"/>
    <n v="21500000"/>
    <n v="4730"/>
    <x v="9"/>
    <n v="162"/>
    <n v="21"/>
    <n v="2014"/>
    <n v="1"/>
    <s v="Atlanta"/>
    <n v="141"/>
  </r>
  <r>
    <n v="62"/>
    <x v="61"/>
    <x v="5"/>
    <n v="2100000"/>
    <n v="4469"/>
    <x v="2"/>
    <n v="8"/>
    <n v="1"/>
    <n v="2012"/>
    <n v="2"/>
    <s v="Naples"/>
    <n v="7"/>
  </r>
  <r>
    <n v="63"/>
    <x v="62"/>
    <x v="11"/>
    <n v="44600000"/>
    <n v="4442"/>
    <x v="13"/>
    <n v="100"/>
    <n v="3"/>
    <n v="2007"/>
    <n v="1"/>
    <s v="Seattle"/>
    <n v="97"/>
  </r>
  <r>
    <n v="64"/>
    <x v="63"/>
    <x v="18"/>
    <n v="5800000"/>
    <n v="4430"/>
    <x v="9"/>
    <n v="28"/>
    <n v="3"/>
    <n v="2014"/>
    <n v="1"/>
    <s v="Chapel Hill"/>
    <n v="25"/>
  </r>
  <r>
    <n v="65"/>
    <x v="64"/>
    <x v="7"/>
    <n v="89700000"/>
    <n v="4405"/>
    <x v="7"/>
    <n v="158"/>
    <n v="4"/>
    <n v="2014"/>
    <n v="1"/>
    <s v="Glen Allen"/>
    <n v="154"/>
  </r>
  <r>
    <n v="66"/>
    <x v="65"/>
    <x v="9"/>
    <n v="10700000"/>
    <n v="4402"/>
    <x v="15"/>
    <n v="40"/>
    <n v="5"/>
    <n v="2015"/>
    <n v="1"/>
    <s v="Oakland"/>
    <n v="35"/>
  </r>
  <r>
    <n v="67"/>
    <x v="66"/>
    <x v="7"/>
    <n v="12800000"/>
    <n v="4346"/>
    <x v="11"/>
    <n v="64"/>
    <n v="1"/>
    <n v="2007"/>
    <n v="2"/>
    <s v="Arlington"/>
    <n v="63"/>
  </r>
  <r>
    <n v="68"/>
    <x v="67"/>
    <x v="19"/>
    <n v="900000"/>
    <n v="4323"/>
    <x v="9"/>
    <n v="63"/>
    <n v="31"/>
    <n v="2013"/>
    <n v="1"/>
    <s v="Madison"/>
    <n v="32"/>
  </r>
  <r>
    <n v="69"/>
    <x v="68"/>
    <x v="9"/>
    <n v="146300000"/>
    <n v="4309"/>
    <x v="5"/>
    <n v="380"/>
    <n v="110"/>
    <n v="2012"/>
    <n v="1"/>
    <s v="Pleasanton"/>
    <n v="270"/>
  </r>
  <r>
    <n v="70"/>
    <x v="69"/>
    <x v="9"/>
    <n v="14300000"/>
    <n v="4283"/>
    <x v="2"/>
    <n v="7"/>
    <n v="5"/>
    <n v="2014"/>
    <n v="1"/>
    <s v="Venice Beach"/>
    <n v="2"/>
  </r>
  <r>
    <n v="71"/>
    <x v="70"/>
    <x v="13"/>
    <n v="6200000"/>
    <n v="4281"/>
    <x v="10"/>
    <n v="13"/>
    <n v="7"/>
    <n v="2014"/>
    <n v="1"/>
    <s v="Atlanta"/>
    <n v="6"/>
  </r>
  <r>
    <n v="72"/>
    <x v="71"/>
    <x v="2"/>
    <n v="4700000"/>
    <n v="4280"/>
    <x v="3"/>
    <n v="30"/>
    <n v="3"/>
    <n v="2015"/>
    <n v="1"/>
    <s v="Austin"/>
    <n v="27"/>
  </r>
  <r>
    <n v="73"/>
    <x v="72"/>
    <x v="18"/>
    <n v="20900000"/>
    <n v="4267"/>
    <x v="9"/>
    <n v="258"/>
    <n v="28"/>
    <n v="2013"/>
    <n v="1"/>
    <s v="Raleigh"/>
    <n v="230"/>
  </r>
  <r>
    <n v="74"/>
    <x v="73"/>
    <x v="6"/>
    <n v="4600000"/>
    <n v="4247"/>
    <x v="9"/>
    <n v="39"/>
    <n v="1"/>
    <n v="2011"/>
    <n v="3"/>
    <s v="Plainsboro"/>
    <n v="38"/>
  </r>
  <r>
    <n v="75"/>
    <x v="74"/>
    <x v="5"/>
    <n v="6700000"/>
    <n v="4234"/>
    <x v="21"/>
    <n v="36"/>
    <n v="2"/>
    <n v="2012"/>
    <n v="1"/>
    <s v="Miami"/>
    <n v="34"/>
  </r>
  <r>
    <n v="76"/>
    <x v="75"/>
    <x v="25"/>
    <n v="1000000"/>
    <n v="4208"/>
    <x v="5"/>
    <n v="35"/>
    <n v="2"/>
    <n v="2014"/>
    <n v="1"/>
    <s v="Portland"/>
    <n v="33"/>
  </r>
  <r>
    <n v="77"/>
    <x v="76"/>
    <x v="4"/>
    <n v="8200000"/>
    <n v="4138"/>
    <x v="1"/>
    <n v="78"/>
    <n v="11"/>
    <n v="2015"/>
    <n v="1"/>
    <s v="Milton"/>
    <n v="67"/>
  </r>
  <r>
    <n v="78"/>
    <x v="77"/>
    <x v="21"/>
    <n v="4300000"/>
    <n v="4091"/>
    <x v="11"/>
    <n v="14"/>
    <n v="1"/>
    <n v="2000"/>
    <n v="1"/>
    <s v="Bethesda"/>
    <n v="13"/>
  </r>
  <r>
    <n v="79"/>
    <x v="78"/>
    <x v="20"/>
    <n v="7200000"/>
    <n v="4090"/>
    <x v="15"/>
    <n v="40"/>
    <n v="6"/>
    <n v="2002"/>
    <n v="1"/>
    <s v="Flint"/>
    <n v="34"/>
  </r>
  <r>
    <n v="80"/>
    <x v="79"/>
    <x v="16"/>
    <n v="4700000"/>
    <n v="4088"/>
    <x v="3"/>
    <n v="12"/>
    <n v="2"/>
    <n v="2015"/>
    <n v="1"/>
    <s v="Orem"/>
    <n v="10"/>
  </r>
  <r>
    <n v="81"/>
    <x v="80"/>
    <x v="21"/>
    <n v="16300000"/>
    <n v="4035"/>
    <x v="5"/>
    <n v="38"/>
    <n v="8"/>
    <n v="2014"/>
    <n v="1"/>
    <s v="Towson"/>
    <n v="30"/>
  </r>
  <r>
    <n v="82"/>
    <x v="81"/>
    <x v="26"/>
    <n v="54400000"/>
    <n v="3840"/>
    <x v="1"/>
    <n v="50"/>
    <n v="4"/>
    <n v="2015"/>
    <n v="1"/>
    <s v="Overland Park"/>
    <n v="46"/>
  </r>
  <r>
    <n v="83"/>
    <x v="82"/>
    <x v="2"/>
    <n v="5100000"/>
    <n v="3779"/>
    <x v="9"/>
    <n v="50"/>
    <n v="15"/>
    <n v="2012"/>
    <n v="2"/>
    <s v="Frisco"/>
    <n v="35"/>
  </r>
  <r>
    <n v="83"/>
    <x v="83"/>
    <x v="9"/>
    <n v="25800000"/>
    <n v="3775"/>
    <x v="15"/>
    <n v="25"/>
    <n v="3"/>
    <n v="2013"/>
    <n v="1"/>
    <s v="Hayward"/>
    <n v="22"/>
  </r>
  <r>
    <n v="84"/>
    <x v="84"/>
    <x v="16"/>
    <n v="900000"/>
    <n v="3728"/>
    <x v="0"/>
    <n v="13"/>
    <n v="10"/>
    <n v="2014"/>
    <n v="2"/>
    <s v="Provo"/>
    <n v="3"/>
  </r>
  <r>
    <n v="85"/>
    <x v="85"/>
    <x v="0"/>
    <n v="900000"/>
    <n v="3692"/>
    <x v="7"/>
    <n v="19"/>
    <n v="3"/>
    <n v="2015"/>
    <n v="1"/>
    <s v="Phoenix"/>
    <n v="16"/>
  </r>
  <r>
    <n v="86"/>
    <x v="86"/>
    <x v="2"/>
    <n v="4500000"/>
    <n v="3684"/>
    <x v="23"/>
    <n v="463"/>
    <n v="22"/>
    <n v="2015"/>
    <n v="1"/>
    <s v="Austin"/>
    <n v="441"/>
  </r>
  <r>
    <n v="87"/>
    <x v="87"/>
    <x v="9"/>
    <n v="104100000"/>
    <n v="3665"/>
    <x v="3"/>
    <n v="1200"/>
    <n v="30"/>
    <n v="2012"/>
    <n v="2"/>
    <s v="San Francisco"/>
    <n v="1170"/>
  </r>
  <r>
    <n v="88"/>
    <x v="88"/>
    <x v="9"/>
    <n v="3900000"/>
    <n v="3623"/>
    <x v="18"/>
    <n v="25"/>
    <n v="3"/>
    <n v="2015"/>
    <n v="1"/>
    <s v="San Juan Capistrano"/>
    <n v="22"/>
  </r>
  <r>
    <n v="89"/>
    <x v="89"/>
    <x v="9"/>
    <n v="10400000"/>
    <n v="3535"/>
    <x v="16"/>
    <n v="178"/>
    <n v="11"/>
    <n v="2015"/>
    <n v="2"/>
    <s v="San Jose"/>
    <n v="167"/>
  </r>
  <r>
    <n v="90"/>
    <x v="90"/>
    <x v="27"/>
    <n v="14400000"/>
    <n v="3532"/>
    <x v="20"/>
    <n v="49"/>
    <n v="4"/>
    <n v="2013"/>
    <n v="2"/>
    <s v="Chicago"/>
    <n v="45"/>
  </r>
  <r>
    <n v="91"/>
    <x v="91"/>
    <x v="7"/>
    <n v="6400000"/>
    <n v="3469"/>
    <x v="11"/>
    <n v="35"/>
    <n v="5"/>
    <n v="2012"/>
    <n v="2"/>
    <s v="Arlington"/>
    <n v="30"/>
  </r>
  <r>
    <n v="92"/>
    <x v="92"/>
    <x v="14"/>
    <n v="4900000"/>
    <n v="3418"/>
    <x v="5"/>
    <n v="19"/>
    <n v="1"/>
    <n v="2014"/>
    <n v="1"/>
    <s v="LOUISVILLE"/>
    <n v="18"/>
  </r>
  <r>
    <n v="93"/>
    <x v="93"/>
    <x v="20"/>
    <n v="6600000"/>
    <n v="3400"/>
    <x v="4"/>
    <n v="25"/>
    <n v="3"/>
    <n v="2013"/>
    <n v="2"/>
    <s v="Hudsonville"/>
    <n v="22"/>
  </r>
  <r>
    <n v="94"/>
    <x v="94"/>
    <x v="12"/>
    <n v="7300000"/>
    <n v="3388"/>
    <x v="6"/>
    <n v="65"/>
    <n v="7"/>
    <n v="2014"/>
    <n v="1"/>
    <s v="White Plains"/>
    <n v="58"/>
  </r>
  <r>
    <n v="95"/>
    <x v="95"/>
    <x v="9"/>
    <n v="7400000"/>
    <n v="3371"/>
    <x v="0"/>
    <n v="85"/>
    <n v="1"/>
    <n v="2014"/>
    <n v="1"/>
    <s v="Woodland Hills"/>
    <n v="84"/>
  </r>
  <r>
    <n v="96"/>
    <x v="96"/>
    <x v="9"/>
    <n v="15300000"/>
    <n v="3358"/>
    <x v="5"/>
    <n v="16"/>
    <n v="8"/>
    <n v="2011"/>
    <n v="1"/>
    <s v="San Diego"/>
    <n v="8"/>
  </r>
  <r>
    <n v="97"/>
    <x v="97"/>
    <x v="12"/>
    <n v="13700000"/>
    <n v="3350"/>
    <x v="7"/>
    <n v="54"/>
    <n v="10"/>
    <n v="2014"/>
    <n v="1"/>
    <s v="New York"/>
    <n v="44"/>
  </r>
  <r>
    <n v="98"/>
    <x v="98"/>
    <x v="8"/>
    <n v="4800000"/>
    <n v="3340"/>
    <x v="1"/>
    <n v="35"/>
    <n v="1"/>
    <n v="2014"/>
    <n v="1"/>
    <s v="Columbus"/>
    <n v="34"/>
  </r>
  <r>
    <n v="99"/>
    <x v="99"/>
    <x v="27"/>
    <n v="34200000"/>
    <n v="3326"/>
    <x v="1"/>
    <n v="450"/>
    <n v="25"/>
    <n v="2014"/>
    <n v="1"/>
    <s v="Chicago"/>
    <n v="425"/>
  </r>
  <r>
    <n v="100"/>
    <x v="100"/>
    <x v="18"/>
    <n v="102900000"/>
    <n v="3307"/>
    <x v="15"/>
    <n v="585"/>
    <n v="15"/>
    <n v="2015"/>
    <n v="2"/>
    <s v="Mooresville"/>
    <n v="570"/>
  </r>
  <r>
    <n v="101"/>
    <x v="101"/>
    <x v="5"/>
    <n v="13900000"/>
    <n v="3279"/>
    <x v="7"/>
    <n v="50"/>
    <n v="18"/>
    <n v="2014"/>
    <n v="1"/>
    <s v="Boca Raton"/>
    <n v="32"/>
  </r>
  <r>
    <n v="102"/>
    <x v="102"/>
    <x v="6"/>
    <n v="900000"/>
    <n v="3245"/>
    <x v="9"/>
    <n v="86"/>
    <n v="4"/>
    <n v="2015"/>
    <n v="1"/>
    <s v="Fort Lee"/>
    <n v="82"/>
  </r>
  <r>
    <n v="103"/>
    <x v="103"/>
    <x v="7"/>
    <n v="3300000"/>
    <n v="3215"/>
    <x v="11"/>
    <n v="151"/>
    <n v="24"/>
    <n v="2014"/>
    <n v="1"/>
    <s v="Alexandria"/>
    <n v="127"/>
  </r>
  <r>
    <n v="104"/>
    <x v="104"/>
    <x v="2"/>
    <n v="14400000"/>
    <n v="3210"/>
    <x v="15"/>
    <n v="46"/>
    <n v="1"/>
    <n v="2011"/>
    <n v="1"/>
    <s v="Colleyville"/>
    <n v="45"/>
  </r>
  <r>
    <n v="105"/>
    <x v="105"/>
    <x v="22"/>
    <n v="11100000"/>
    <n v="3206"/>
    <x v="9"/>
    <n v="180"/>
    <n v="12"/>
    <n v="2014"/>
    <n v="2"/>
    <s v="Minneapolis"/>
    <n v="168"/>
  </r>
  <r>
    <n v="106"/>
    <x v="106"/>
    <x v="9"/>
    <n v="3500000"/>
    <n v="3201"/>
    <x v="23"/>
    <n v="18"/>
    <n v="3"/>
    <n v="2015"/>
    <n v="1"/>
    <s v="Santa Monica"/>
    <n v="15"/>
  </r>
  <r>
    <n v="107"/>
    <x v="107"/>
    <x v="12"/>
    <n v="3900000"/>
    <n v="3179"/>
    <x v="23"/>
    <n v="1"/>
    <n v="1"/>
    <n v="2015"/>
    <n v="1"/>
    <s v="Hamburg"/>
    <n v="0"/>
  </r>
  <r>
    <n v="108"/>
    <x v="108"/>
    <x v="13"/>
    <n v="7600000"/>
    <n v="3136"/>
    <x v="9"/>
    <n v="50"/>
    <n v="8"/>
    <n v="2015"/>
    <n v="1"/>
    <s v="Atlanta"/>
    <n v="42"/>
  </r>
  <r>
    <n v="109"/>
    <x v="109"/>
    <x v="7"/>
    <n v="59300000"/>
    <n v="3134"/>
    <x v="11"/>
    <n v="145"/>
    <n v="17"/>
    <n v="2008"/>
    <n v="3"/>
    <s v="Herndon"/>
    <n v="128"/>
  </r>
  <r>
    <n v="110"/>
    <x v="110"/>
    <x v="27"/>
    <n v="4700000"/>
    <n v="3099"/>
    <x v="4"/>
    <n v="10"/>
    <n v="2"/>
    <n v="2005"/>
    <n v="2"/>
    <s v="Columbia"/>
    <n v="8"/>
  </r>
  <r>
    <n v="111"/>
    <x v="111"/>
    <x v="5"/>
    <n v="7800000"/>
    <n v="3051"/>
    <x v="11"/>
    <n v="52"/>
    <n v="12"/>
    <n v="2002"/>
    <n v="1"/>
    <s v="PENSACOLA"/>
    <n v="40"/>
  </r>
  <r>
    <n v="112"/>
    <x v="112"/>
    <x v="9"/>
    <n v="3800000"/>
    <n v="3050"/>
    <x v="0"/>
    <n v="310"/>
    <n v="30"/>
    <n v="2015"/>
    <n v="1"/>
    <s v="Solana Beach"/>
    <n v="280"/>
  </r>
  <r>
    <n v="113"/>
    <x v="113"/>
    <x v="2"/>
    <n v="5100000"/>
    <n v="3031"/>
    <x v="5"/>
    <n v="15"/>
    <n v="2"/>
    <n v="2015"/>
    <n v="1"/>
    <s v="Austin"/>
    <n v="13"/>
  </r>
  <r>
    <n v="114"/>
    <x v="114"/>
    <x v="12"/>
    <n v="6400000"/>
    <n v="3026"/>
    <x v="2"/>
    <n v="5"/>
    <n v="3"/>
    <n v="2010"/>
    <n v="1"/>
    <s v="New York"/>
    <n v="2"/>
  </r>
  <r>
    <n v="115"/>
    <x v="115"/>
    <x v="9"/>
    <n v="1900000"/>
    <n v="3023"/>
    <x v="9"/>
    <n v="191"/>
    <n v="46"/>
    <n v="2013"/>
    <n v="1"/>
    <s v="San Francisco"/>
    <n v="145"/>
  </r>
  <r>
    <n v="116"/>
    <x v="116"/>
    <x v="23"/>
    <n v="3300000"/>
    <n v="2994"/>
    <x v="15"/>
    <n v="40"/>
    <n v="1"/>
    <n v="2015"/>
    <n v="1"/>
    <s v="Birmingham"/>
    <n v="39"/>
  </r>
  <r>
    <n v="117"/>
    <x v="117"/>
    <x v="13"/>
    <n v="3100000"/>
    <n v="2957"/>
    <x v="24"/>
    <n v="30"/>
    <n v="3"/>
    <n v="2015"/>
    <n v="1"/>
    <s v="Atlanta"/>
    <n v="27"/>
  </r>
  <r>
    <n v="118"/>
    <x v="118"/>
    <x v="13"/>
    <n v="3700000"/>
    <n v="2939"/>
    <x v="1"/>
    <n v="15"/>
    <n v="1"/>
    <n v="2014"/>
    <n v="1"/>
    <s v="Atlanta"/>
    <n v="14"/>
  </r>
  <r>
    <n v="119"/>
    <x v="119"/>
    <x v="9"/>
    <n v="23600000"/>
    <n v="2911"/>
    <x v="20"/>
    <n v="740"/>
    <n v="5"/>
    <n v="2013"/>
    <n v="2"/>
    <s v="Santa Ana"/>
    <n v="735"/>
  </r>
  <r>
    <n v="120"/>
    <x v="120"/>
    <x v="20"/>
    <n v="25800000"/>
    <n v="2872"/>
    <x v="1"/>
    <n v="37"/>
    <n v="12"/>
    <n v="2012"/>
    <n v="1"/>
    <s v="Grand Rapids"/>
    <n v="25"/>
  </r>
  <r>
    <n v="121"/>
    <x v="121"/>
    <x v="13"/>
    <n v="12300000"/>
    <n v="2861"/>
    <x v="7"/>
    <n v="66"/>
    <n v="12"/>
    <n v="2012"/>
    <n v="1"/>
    <s v="Atlanta"/>
    <n v="54"/>
  </r>
  <r>
    <n v="122"/>
    <x v="122"/>
    <x v="28"/>
    <n v="6600000"/>
    <n v="2813"/>
    <x v="23"/>
    <n v="60"/>
    <n v="15"/>
    <n v="2014"/>
    <n v="1"/>
    <s v="Norwalk"/>
    <n v="45"/>
  </r>
  <r>
    <n v="123"/>
    <x v="123"/>
    <x v="0"/>
    <n v="7900000"/>
    <n v="2805"/>
    <x v="3"/>
    <n v="196"/>
    <n v="32"/>
    <n v="2014"/>
    <n v="1"/>
    <s v="Scottsdale"/>
    <n v="164"/>
  </r>
  <r>
    <n v="124"/>
    <x v="124"/>
    <x v="9"/>
    <n v="3500000"/>
    <n v="2795"/>
    <x v="1"/>
    <n v="19"/>
    <n v="7"/>
    <n v="2012"/>
    <n v="1"/>
    <s v="San Francisco"/>
    <n v="12"/>
  </r>
  <r>
    <n v="125"/>
    <x v="125"/>
    <x v="9"/>
    <n v="38800000"/>
    <n v="2782"/>
    <x v="5"/>
    <n v="375"/>
    <n v="75"/>
    <n v="2014"/>
    <n v="1"/>
    <s v="Santa Monica"/>
    <n v="300"/>
  </r>
  <r>
    <n v="126"/>
    <x v="126"/>
    <x v="5"/>
    <n v="4700000"/>
    <n v="2774"/>
    <x v="23"/>
    <n v="25"/>
    <n v="5"/>
    <n v="2015"/>
    <n v="1"/>
    <s v="Fort Lauderdale"/>
    <n v="20"/>
  </r>
  <r>
    <n v="127"/>
    <x v="127"/>
    <x v="8"/>
    <n v="3200000"/>
    <n v="2743"/>
    <x v="5"/>
    <n v="8"/>
    <n v="1"/>
    <n v="2015"/>
    <n v="1"/>
    <s v="Cortland"/>
    <n v="7"/>
  </r>
  <r>
    <n v="128"/>
    <x v="128"/>
    <x v="5"/>
    <n v="3200000"/>
    <n v="2729"/>
    <x v="23"/>
    <n v="20"/>
    <n v="4"/>
    <n v="2014"/>
    <n v="1"/>
    <s v="Clearwater"/>
    <n v="16"/>
  </r>
  <r>
    <n v="129"/>
    <x v="129"/>
    <x v="7"/>
    <n v="3000000"/>
    <n v="2729"/>
    <x v="6"/>
    <n v="125"/>
    <n v="8"/>
    <n v="2015"/>
    <n v="1"/>
    <s v="Tysons Corner"/>
    <n v="117"/>
  </r>
  <r>
    <n v="130"/>
    <x v="130"/>
    <x v="27"/>
    <n v="3100000"/>
    <n v="2705"/>
    <x v="13"/>
    <n v="5"/>
    <n v="1"/>
    <n v="2015"/>
    <n v="1"/>
    <s v="Chicago"/>
    <n v="4"/>
  </r>
  <r>
    <n v="131"/>
    <x v="131"/>
    <x v="13"/>
    <n v="6700000"/>
    <n v="2697"/>
    <x v="23"/>
    <n v="98"/>
    <n v="12"/>
    <n v="2013"/>
    <n v="1"/>
    <s v="Atlanta"/>
    <n v="86"/>
  </r>
  <r>
    <n v="132"/>
    <x v="132"/>
    <x v="0"/>
    <n v="84800000"/>
    <n v="2694"/>
    <x v="5"/>
    <n v="941"/>
    <n v="51"/>
    <n v="2014"/>
    <n v="1"/>
    <s v="scottsdale"/>
    <n v="890"/>
  </r>
  <r>
    <n v="133"/>
    <x v="133"/>
    <x v="12"/>
    <n v="12400000"/>
    <n v="2690"/>
    <x v="3"/>
    <n v="11"/>
    <n v="2"/>
    <n v="2015"/>
    <n v="1"/>
    <s v="Hicksville"/>
    <n v="9"/>
  </r>
  <r>
    <n v="134"/>
    <x v="134"/>
    <x v="9"/>
    <n v="38800000"/>
    <n v="2679"/>
    <x v="18"/>
    <n v="274"/>
    <n v="54"/>
    <n v="2013"/>
    <n v="2"/>
    <s v="San Mateo"/>
    <n v="220"/>
  </r>
  <r>
    <n v="135"/>
    <x v="135"/>
    <x v="4"/>
    <n v="400000"/>
    <n v="2668"/>
    <x v="9"/>
    <n v="21"/>
    <n v="5"/>
    <n v="2015"/>
    <n v="1"/>
    <s v="West Chester"/>
    <n v="16"/>
  </r>
  <r>
    <n v="136"/>
    <x v="136"/>
    <x v="2"/>
    <n v="5400000"/>
    <n v="2657"/>
    <x v="5"/>
    <n v="6"/>
    <n v="2"/>
    <n v="2015"/>
    <n v="1"/>
    <s v="San Antonio"/>
    <n v="4"/>
  </r>
  <r>
    <n v="137"/>
    <x v="137"/>
    <x v="12"/>
    <n v="6500000"/>
    <n v="2636"/>
    <x v="3"/>
    <n v="6"/>
    <n v="2"/>
    <n v="2014"/>
    <n v="1"/>
    <s v="New York"/>
    <n v="4"/>
  </r>
  <r>
    <n v="138"/>
    <x v="138"/>
    <x v="12"/>
    <n v="9800000"/>
    <n v="2634"/>
    <x v="16"/>
    <n v="176"/>
    <n v="10"/>
    <n v="2014"/>
    <n v="1"/>
    <s v="New York"/>
    <n v="166"/>
  </r>
  <r>
    <n v="139"/>
    <x v="139"/>
    <x v="6"/>
    <n v="20400000"/>
    <n v="2624"/>
    <x v="8"/>
    <n v="10"/>
    <n v="2"/>
    <n v="2013"/>
    <n v="2"/>
    <s v="Marlton"/>
    <n v="8"/>
  </r>
  <r>
    <n v="140"/>
    <x v="140"/>
    <x v="12"/>
    <n v="3100000"/>
    <n v="2621"/>
    <x v="3"/>
    <n v="4"/>
    <n v="2"/>
    <n v="2015"/>
    <n v="1"/>
    <s v="New York"/>
    <n v="2"/>
  </r>
  <r>
    <n v="141"/>
    <x v="141"/>
    <x v="2"/>
    <n v="7100000"/>
    <n v="2618"/>
    <x v="11"/>
    <n v="12"/>
    <n v="3"/>
    <n v="2014"/>
    <n v="1"/>
    <s v="San Antonio"/>
    <n v="9"/>
  </r>
  <r>
    <n v="142"/>
    <x v="142"/>
    <x v="9"/>
    <n v="101100000"/>
    <n v="2603"/>
    <x v="10"/>
    <n v="358"/>
    <n v="84"/>
    <n v="2013"/>
    <n v="2"/>
    <s v="Temecula"/>
    <n v="274"/>
  </r>
  <r>
    <n v="143"/>
    <x v="143"/>
    <x v="7"/>
    <n v="25100000"/>
    <n v="2596"/>
    <x v="11"/>
    <n v="145"/>
    <n v="1"/>
    <n v="2010"/>
    <n v="2"/>
    <s v="Vienna"/>
    <n v="144"/>
  </r>
  <r>
    <n v="144"/>
    <x v="144"/>
    <x v="1"/>
    <n v="4700000"/>
    <n v="2579"/>
    <x v="23"/>
    <n v="4"/>
    <n v="2"/>
    <n v="2014"/>
    <n v="1"/>
    <s v="Knoxville"/>
    <n v="2"/>
  </r>
  <r>
    <n v="145"/>
    <x v="145"/>
    <x v="21"/>
    <n v="3500000"/>
    <n v="2564"/>
    <x v="15"/>
    <n v="16"/>
    <n v="2"/>
    <n v="2013"/>
    <n v="1"/>
    <s v="Silver Spring"/>
    <n v="14"/>
  </r>
  <r>
    <n v="146"/>
    <x v="146"/>
    <x v="7"/>
    <n v="5400000"/>
    <n v="2556"/>
    <x v="11"/>
    <n v="57"/>
    <n v="1"/>
    <n v="2010"/>
    <n v="2"/>
    <s v="Fairfax"/>
    <n v="56"/>
  </r>
  <r>
    <n v="147"/>
    <x v="147"/>
    <x v="26"/>
    <n v="9200000"/>
    <n v="2540"/>
    <x v="1"/>
    <n v="18"/>
    <n v="1"/>
    <n v="1999"/>
    <n v="1"/>
    <s v="Overland Park"/>
    <n v="17"/>
  </r>
  <r>
    <n v="148"/>
    <x v="148"/>
    <x v="29"/>
    <n v="18500000"/>
    <n v="2526"/>
    <x v="6"/>
    <n v="36"/>
    <n v="3"/>
    <n v="2012"/>
    <n v="2"/>
    <s v="Las Vegas"/>
    <n v="33"/>
  </r>
  <r>
    <n v="149"/>
    <x v="149"/>
    <x v="27"/>
    <n v="2800000"/>
    <n v="2514"/>
    <x v="0"/>
    <n v="12"/>
    <n v="2"/>
    <n v="2015"/>
    <n v="1"/>
    <s v="Chicago"/>
    <n v="10"/>
  </r>
  <r>
    <n v="150"/>
    <x v="150"/>
    <x v="30"/>
    <n v="5500000"/>
    <n v="2507"/>
    <x v="7"/>
    <n v="55"/>
    <n v="1"/>
    <n v="2006"/>
    <n v="2"/>
    <s v="Fargo"/>
    <n v="54"/>
  </r>
  <r>
    <n v="151"/>
    <x v="151"/>
    <x v="9"/>
    <n v="4400000"/>
    <n v="2482"/>
    <x v="9"/>
    <n v="55"/>
    <n v="6"/>
    <n v="2014"/>
    <n v="1"/>
    <s v="Sausalito"/>
    <n v="49"/>
  </r>
  <r>
    <n v="152"/>
    <x v="152"/>
    <x v="5"/>
    <n v="21800000"/>
    <n v="2482"/>
    <x v="15"/>
    <n v="71"/>
    <n v="21"/>
    <n v="2015"/>
    <n v="1"/>
    <s v="Florida"/>
    <n v="50"/>
  </r>
  <r>
    <n v="153"/>
    <x v="153"/>
    <x v="31"/>
    <n v="4400000"/>
    <n v="2475"/>
    <x v="9"/>
    <n v="48"/>
    <n v="20"/>
    <n v="2011"/>
    <n v="1"/>
    <s v="Nashua"/>
    <n v="28"/>
  </r>
  <r>
    <n v="154"/>
    <x v="154"/>
    <x v="5"/>
    <n v="28400000"/>
    <n v="2470"/>
    <x v="1"/>
    <n v="350"/>
    <n v="30"/>
    <n v="2014"/>
    <n v="2"/>
    <s v="Deerfield Beach"/>
    <n v="320"/>
  </r>
  <r>
    <n v="155"/>
    <x v="155"/>
    <x v="9"/>
    <n v="400000"/>
    <n v="2466"/>
    <x v="0"/>
    <n v="5"/>
    <n v="1"/>
    <n v="2013"/>
    <n v="1"/>
    <s v="Lake Balboa"/>
    <n v="4"/>
  </r>
  <r>
    <n v="156"/>
    <x v="156"/>
    <x v="24"/>
    <n v="13600000"/>
    <n v="2418"/>
    <x v="9"/>
    <n v="58"/>
    <n v="5"/>
    <n v="2015"/>
    <n v="1"/>
    <s v="Boston"/>
    <n v="53"/>
  </r>
  <r>
    <n v="157"/>
    <x v="157"/>
    <x v="9"/>
    <n v="300000"/>
    <n v="2416"/>
    <x v="11"/>
    <n v="42"/>
    <n v="5"/>
    <n v="2005"/>
    <n v="2"/>
    <s v="Pasadena"/>
    <n v="37"/>
  </r>
  <r>
    <n v="158"/>
    <x v="158"/>
    <x v="12"/>
    <n v="20600000"/>
    <n v="2412"/>
    <x v="20"/>
    <n v="545"/>
    <n v="166"/>
    <n v="2009"/>
    <n v="8"/>
    <s v="Amherst"/>
    <n v="379"/>
  </r>
  <r>
    <n v="159"/>
    <x v="159"/>
    <x v="18"/>
    <n v="300000"/>
    <n v="2392"/>
    <x v="3"/>
    <n v="15"/>
    <n v="3"/>
    <n v="2014"/>
    <n v="1"/>
    <s v="Hillsborough"/>
    <n v="12"/>
  </r>
  <r>
    <n v="160"/>
    <x v="160"/>
    <x v="19"/>
    <n v="4900000"/>
    <n v="2384"/>
    <x v="13"/>
    <n v="36"/>
    <n v="5"/>
    <n v="2014"/>
    <n v="1"/>
    <s v="Waunakee"/>
    <n v="31"/>
  </r>
  <r>
    <n v="161"/>
    <x v="161"/>
    <x v="5"/>
    <n v="72300000"/>
    <n v="2370"/>
    <x v="18"/>
    <n v="650"/>
    <n v="200"/>
    <n v="2010"/>
    <n v="4"/>
    <s v="Clearwater"/>
    <n v="450"/>
  </r>
  <r>
    <n v="162"/>
    <x v="162"/>
    <x v="2"/>
    <n v="13300000"/>
    <n v="2358"/>
    <x v="10"/>
    <n v="8"/>
    <n v="2"/>
    <n v="2015"/>
    <n v="1"/>
    <s v="Austin"/>
    <n v="6"/>
  </r>
  <r>
    <n v="163"/>
    <x v="163"/>
    <x v="5"/>
    <n v="2500000"/>
    <n v="2357"/>
    <x v="9"/>
    <n v="60"/>
    <n v="25"/>
    <n v="2013"/>
    <n v="1"/>
    <s v="Tampa"/>
    <n v="35"/>
  </r>
  <r>
    <n v="164"/>
    <x v="164"/>
    <x v="21"/>
    <n v="15900000"/>
    <n v="2354"/>
    <x v="19"/>
    <n v="100"/>
    <n v="6"/>
    <n v="2011"/>
    <n v="1"/>
    <s v="Gaithersburg"/>
    <n v="94"/>
  </r>
  <r>
    <n v="165"/>
    <x v="165"/>
    <x v="12"/>
    <n v="100800000"/>
    <n v="2345"/>
    <x v="3"/>
    <n v="63"/>
    <n v="11"/>
    <n v="2013"/>
    <n v="2"/>
    <s v="New York"/>
    <n v="52"/>
  </r>
  <r>
    <n v="166"/>
    <x v="166"/>
    <x v="20"/>
    <n v="300000"/>
    <n v="2340"/>
    <x v="3"/>
    <n v="12"/>
    <n v="3"/>
    <n v="2013"/>
    <n v="1"/>
    <s v="Grand Rapids"/>
    <n v="9"/>
  </r>
  <r>
    <n v="167"/>
    <x v="167"/>
    <x v="5"/>
    <n v="15500000"/>
    <n v="2314"/>
    <x v="5"/>
    <n v="40"/>
    <n v="8"/>
    <n v="2013"/>
    <n v="1"/>
    <s v="Temple Terrace"/>
    <n v="32"/>
  </r>
  <r>
    <n v="168"/>
    <x v="168"/>
    <x v="21"/>
    <n v="53100000"/>
    <n v="2305"/>
    <x v="11"/>
    <n v="199"/>
    <n v="2"/>
    <n v="2014"/>
    <n v="1"/>
    <s v="Silver Spring"/>
    <n v="197"/>
  </r>
  <r>
    <n v="169"/>
    <x v="169"/>
    <x v="2"/>
    <n v="3100000"/>
    <n v="2276"/>
    <x v="9"/>
    <n v="36"/>
    <n v="7"/>
    <n v="2014"/>
    <n v="1"/>
    <s v="Frisco"/>
    <n v="29"/>
  </r>
  <r>
    <n v="170"/>
    <x v="170"/>
    <x v="32"/>
    <n v="6400000"/>
    <n v="2274"/>
    <x v="0"/>
    <n v="90"/>
    <n v="6"/>
    <n v="2014"/>
    <n v="2"/>
    <s v="St. Louis"/>
    <n v="84"/>
  </r>
  <r>
    <n v="171"/>
    <x v="171"/>
    <x v="24"/>
    <n v="300000"/>
    <n v="2263"/>
    <x v="0"/>
    <n v="30"/>
    <n v="3"/>
    <n v="2012"/>
    <n v="1"/>
    <s v="Boston"/>
    <n v="27"/>
  </r>
  <r>
    <n v="172"/>
    <x v="172"/>
    <x v="33"/>
    <n v="5700000"/>
    <n v="2248"/>
    <x v="3"/>
    <n v="8"/>
    <n v="3"/>
    <n v="2015"/>
    <n v="1"/>
    <s v="Noblesville"/>
    <n v="5"/>
  </r>
  <r>
    <n v="173"/>
    <x v="173"/>
    <x v="2"/>
    <n v="17400000"/>
    <n v="2240"/>
    <x v="0"/>
    <n v="48"/>
    <n v="2"/>
    <n v="2014"/>
    <n v="2"/>
    <s v="Irving"/>
    <n v="46"/>
  </r>
  <r>
    <n v="174"/>
    <x v="174"/>
    <x v="27"/>
    <n v="2600000"/>
    <n v="2236"/>
    <x v="23"/>
    <n v="30"/>
    <n v="8"/>
    <n v="2015"/>
    <n v="1"/>
    <s v="Chicago"/>
    <n v="22"/>
  </r>
  <r>
    <n v="175"/>
    <x v="175"/>
    <x v="0"/>
    <n v="14200000"/>
    <n v="2234"/>
    <x v="9"/>
    <n v="105"/>
    <n v="25"/>
    <n v="2011"/>
    <n v="3"/>
    <s v="Chandler,"/>
    <n v="80"/>
  </r>
  <r>
    <n v="176"/>
    <x v="176"/>
    <x v="12"/>
    <n v="1200000"/>
    <n v="2231"/>
    <x v="21"/>
    <n v="80"/>
    <n v="40"/>
    <n v="2015"/>
    <n v="1"/>
    <s v="Brooklyn"/>
    <n v="40"/>
  </r>
  <r>
    <n v="177"/>
    <x v="177"/>
    <x v="12"/>
    <n v="3300000"/>
    <n v="2205"/>
    <x v="0"/>
    <n v="9"/>
    <n v="2"/>
    <n v="2015"/>
    <n v="1"/>
    <s v="Brooklyn"/>
    <n v="7"/>
  </r>
  <r>
    <n v="178"/>
    <x v="178"/>
    <x v="9"/>
    <n v="700000"/>
    <n v="2172"/>
    <x v="3"/>
    <n v="18"/>
    <n v="5"/>
    <n v="2011"/>
    <n v="1"/>
    <s v="Poway"/>
    <n v="13"/>
  </r>
  <r>
    <n v="179"/>
    <x v="179"/>
    <x v="5"/>
    <n v="9900000"/>
    <n v="2155"/>
    <x v="10"/>
    <n v="50"/>
    <n v="10"/>
    <n v="2011"/>
    <n v="1"/>
    <s v="Tampa"/>
    <n v="40"/>
  </r>
  <r>
    <n v="180"/>
    <x v="180"/>
    <x v="27"/>
    <n v="10300000"/>
    <n v="2142"/>
    <x v="13"/>
    <n v="13"/>
    <n v="3"/>
    <n v="2014"/>
    <n v="1"/>
    <s v="Chicago"/>
    <n v="10"/>
  </r>
  <r>
    <n v="181"/>
    <x v="181"/>
    <x v="15"/>
    <n v="3100000"/>
    <n v="2142"/>
    <x v="0"/>
    <n v="41"/>
    <n v="1"/>
    <n v="2007"/>
    <n v="1"/>
    <s v="Boise"/>
    <n v="40"/>
  </r>
  <r>
    <n v="182"/>
    <x v="182"/>
    <x v="1"/>
    <n v="4600000"/>
    <n v="2138"/>
    <x v="19"/>
    <n v="55"/>
    <n v="20"/>
    <n v="2014"/>
    <n v="1"/>
    <s v="Germantown"/>
    <n v="35"/>
  </r>
  <r>
    <n v="183"/>
    <x v="183"/>
    <x v="11"/>
    <n v="12800000"/>
    <n v="2123"/>
    <x v="9"/>
    <n v="100"/>
    <n v="15"/>
    <n v="2004"/>
    <n v="2"/>
    <s v="Redmond"/>
    <n v="85"/>
  </r>
  <r>
    <n v="184"/>
    <x v="184"/>
    <x v="13"/>
    <n v="2700000"/>
    <n v="2116"/>
    <x v="5"/>
    <n v="64"/>
    <n v="12"/>
    <n v="2015"/>
    <n v="1"/>
    <s v="Brookhaven"/>
    <n v="52"/>
  </r>
  <r>
    <n v="185"/>
    <x v="185"/>
    <x v="10"/>
    <n v="85800000"/>
    <n v="2112"/>
    <x v="23"/>
    <n v="103"/>
    <n v="3"/>
    <n v="2014"/>
    <n v="2"/>
    <s v="Denver"/>
    <n v="100"/>
  </r>
  <r>
    <n v="186"/>
    <x v="186"/>
    <x v="7"/>
    <n v="5400000"/>
    <n v="2107"/>
    <x v="15"/>
    <n v="23"/>
    <n v="1"/>
    <n v="2015"/>
    <n v="1"/>
    <s v="Sterling"/>
    <n v="22"/>
  </r>
  <r>
    <n v="187"/>
    <x v="187"/>
    <x v="9"/>
    <n v="8200000"/>
    <n v="2101"/>
    <x v="2"/>
    <n v="15"/>
    <n v="1"/>
    <n v="2013"/>
    <n v="1"/>
    <s v="San Diego"/>
    <n v="14"/>
  </r>
  <r>
    <n v="188"/>
    <x v="188"/>
    <x v="13"/>
    <n v="6900000"/>
    <n v="2099"/>
    <x v="2"/>
    <n v="142"/>
    <n v="6"/>
    <n v="2015"/>
    <n v="1"/>
    <s v="Atlanta"/>
    <n v="136"/>
  </r>
  <r>
    <n v="189"/>
    <x v="189"/>
    <x v="30"/>
    <n v="7200000"/>
    <n v="2098"/>
    <x v="4"/>
    <n v="18"/>
    <n v="3"/>
    <n v="2013"/>
    <n v="2"/>
    <s v="Fargo"/>
    <n v="15"/>
  </r>
  <r>
    <n v="190"/>
    <x v="190"/>
    <x v="6"/>
    <n v="12700000"/>
    <n v="2096"/>
    <x v="2"/>
    <n v="28"/>
    <n v="2"/>
    <n v="2014"/>
    <n v="1"/>
    <s v="Parsippany-Troy Hills"/>
    <n v="26"/>
  </r>
  <r>
    <n v="191"/>
    <x v="191"/>
    <x v="13"/>
    <n v="4100000"/>
    <n v="2082"/>
    <x v="13"/>
    <n v="14"/>
    <n v="1"/>
    <n v="2015"/>
    <n v="1"/>
    <s v="Atlanta"/>
    <n v="13"/>
  </r>
  <r>
    <n v="192"/>
    <x v="192"/>
    <x v="7"/>
    <n v="24700000"/>
    <n v="2077"/>
    <x v="11"/>
    <n v="350"/>
    <n v="35"/>
    <n v="1995"/>
    <n v="4"/>
    <s v="Fairfax"/>
    <n v="315"/>
  </r>
  <r>
    <n v="193"/>
    <x v="193"/>
    <x v="21"/>
    <n v="4500000"/>
    <n v="2077"/>
    <x v="11"/>
    <n v="10"/>
    <n v="2"/>
    <n v="2009"/>
    <n v="1"/>
    <s v="Rockville"/>
    <n v="8"/>
  </r>
  <r>
    <n v="194"/>
    <x v="194"/>
    <x v="5"/>
    <n v="32900000"/>
    <n v="2068"/>
    <x v="1"/>
    <n v="45"/>
    <n v="4"/>
    <n v="2014"/>
    <n v="1"/>
    <s v="orlando"/>
    <n v="41"/>
  </r>
  <r>
    <n v="195"/>
    <x v="195"/>
    <x v="9"/>
    <n v="2200000"/>
    <n v="2047"/>
    <x v="10"/>
    <n v="10"/>
    <n v="2"/>
    <n v="2014"/>
    <n v="1"/>
    <s v="San Luis Obispo"/>
    <n v="8"/>
  </r>
  <r>
    <n v="196"/>
    <x v="196"/>
    <x v="9"/>
    <n v="3600000"/>
    <n v="2037"/>
    <x v="12"/>
    <n v="62"/>
    <n v="5"/>
    <n v="2014"/>
    <n v="1"/>
    <s v="Irvine"/>
    <n v="57"/>
  </r>
  <r>
    <n v="197"/>
    <x v="197"/>
    <x v="21"/>
    <n v="20800000"/>
    <n v="2037"/>
    <x v="11"/>
    <n v="60"/>
    <n v="10"/>
    <n v="2012"/>
    <n v="3"/>
    <s v="Middle River"/>
    <n v="50"/>
  </r>
  <r>
    <n v="198"/>
    <x v="198"/>
    <x v="16"/>
    <n v="3600000"/>
    <n v="2030"/>
    <x v="9"/>
    <n v="18"/>
    <n v="4"/>
    <n v="2013"/>
    <n v="1"/>
    <s v="Orem"/>
    <n v="14"/>
  </r>
  <r>
    <n v="199"/>
    <x v="199"/>
    <x v="34"/>
    <n v="14300000"/>
    <n v="2027"/>
    <x v="0"/>
    <n v="30"/>
    <n v="1"/>
    <n v="2015"/>
    <n v="1"/>
    <s v="Washington"/>
    <n v="29"/>
  </r>
  <r>
    <n v="200"/>
    <x v="200"/>
    <x v="9"/>
    <n v="400000"/>
    <n v="2018"/>
    <x v="9"/>
    <n v="23"/>
    <n v="8"/>
    <n v="2014"/>
    <n v="2"/>
    <s v="Walnut"/>
    <n v="15"/>
  </r>
  <r>
    <n v="201"/>
    <x v="201"/>
    <x v="32"/>
    <n v="138400000"/>
    <n v="2013"/>
    <x v="0"/>
    <n v="102"/>
    <n v="27"/>
    <n v="2005"/>
    <n v="1"/>
    <s v="Kansas City"/>
    <n v="75"/>
  </r>
  <r>
    <n v="202"/>
    <x v="202"/>
    <x v="27"/>
    <n v="40500000"/>
    <n v="2007"/>
    <x v="23"/>
    <n v="2330"/>
    <n v="220"/>
    <n v="2015"/>
    <n v="1"/>
    <s v="Berwyn"/>
    <n v="2110"/>
  </r>
  <r>
    <n v="203"/>
    <x v="203"/>
    <x v="9"/>
    <n v="2300000"/>
    <n v="2004"/>
    <x v="6"/>
    <n v="5"/>
    <n v="2"/>
    <n v="2013"/>
    <n v="1"/>
    <s v="North Hollywood"/>
    <n v="3"/>
  </r>
  <r>
    <n v="204"/>
    <x v="204"/>
    <x v="9"/>
    <n v="2200000"/>
    <n v="1997"/>
    <x v="15"/>
    <n v="5"/>
    <n v="1"/>
    <n v="2014"/>
    <n v="1"/>
    <s v="Canoga Park"/>
    <n v="4"/>
  </r>
  <r>
    <n v="205"/>
    <x v="205"/>
    <x v="5"/>
    <n v="37500000"/>
    <n v="1987"/>
    <x v="3"/>
    <n v="25"/>
    <n v="3"/>
    <n v="2014"/>
    <n v="1"/>
    <s v="Orlando"/>
    <n v="22"/>
  </r>
  <r>
    <n v="206"/>
    <x v="206"/>
    <x v="5"/>
    <n v="5100000"/>
    <n v="1972"/>
    <x v="13"/>
    <n v="29"/>
    <n v="3"/>
    <n v="2011"/>
    <n v="2"/>
    <s v="SANFORD"/>
    <n v="26"/>
  </r>
  <r>
    <n v="207"/>
    <x v="207"/>
    <x v="35"/>
    <n v="113500000"/>
    <n v="1968"/>
    <x v="12"/>
    <n v="250"/>
    <n v="50"/>
    <n v="2013"/>
    <n v="2"/>
    <s v="Omaha"/>
    <n v="200"/>
  </r>
  <r>
    <n v="208"/>
    <x v="208"/>
    <x v="5"/>
    <n v="3900000"/>
    <n v="1963"/>
    <x v="0"/>
    <n v="23"/>
    <n v="5"/>
    <n v="2014"/>
    <n v="1"/>
    <s v="Sarasota"/>
    <n v="18"/>
  </r>
  <r>
    <n v="209"/>
    <x v="209"/>
    <x v="1"/>
    <n v="22300000"/>
    <n v="1953"/>
    <x v="0"/>
    <n v="42"/>
    <n v="14"/>
    <n v="2011"/>
    <n v="1"/>
    <s v="Chattanooga"/>
    <n v="28"/>
  </r>
  <r>
    <n v="210"/>
    <x v="210"/>
    <x v="32"/>
    <n v="3600000"/>
    <n v="1944"/>
    <x v="15"/>
    <n v="28"/>
    <n v="4"/>
    <n v="2015"/>
    <n v="1"/>
    <s v="North Kansas City"/>
    <n v="24"/>
  </r>
  <r>
    <n v="211"/>
    <x v="211"/>
    <x v="36"/>
    <n v="4400000"/>
    <n v="1940"/>
    <x v="24"/>
    <n v="8"/>
    <n v="1"/>
    <n v="2015"/>
    <n v="1"/>
    <s v="Cheyenne"/>
    <n v="7"/>
  </r>
  <r>
    <n v="212"/>
    <x v="212"/>
    <x v="12"/>
    <n v="61100000"/>
    <n v="1938"/>
    <x v="5"/>
    <n v="1246"/>
    <n v="105"/>
    <n v="2008"/>
    <n v="1"/>
    <s v="New York City"/>
    <n v="1141"/>
  </r>
  <r>
    <n v="213"/>
    <x v="213"/>
    <x v="9"/>
    <n v="2700000"/>
    <n v="1924"/>
    <x v="25"/>
    <n v="30"/>
    <n v="6"/>
    <n v="2009"/>
    <n v="2"/>
    <s v="Hayward"/>
    <n v="24"/>
  </r>
  <r>
    <n v="214"/>
    <x v="214"/>
    <x v="5"/>
    <n v="4100000"/>
    <n v="1919"/>
    <x v="23"/>
    <n v="14"/>
    <n v="2"/>
    <n v="2014"/>
    <n v="1"/>
    <s v="Miami"/>
    <n v="12"/>
  </r>
  <r>
    <n v="215"/>
    <x v="215"/>
    <x v="6"/>
    <n v="161800000"/>
    <n v="1917"/>
    <x v="10"/>
    <n v="1160"/>
    <n v="40"/>
    <n v="2009"/>
    <n v="4"/>
    <s v="South Plainfield"/>
    <n v="1120"/>
  </r>
  <r>
    <n v="216"/>
    <x v="216"/>
    <x v="34"/>
    <n v="31500000"/>
    <n v="1915"/>
    <x v="9"/>
    <n v="54"/>
    <n v="21"/>
    <n v="2011"/>
    <n v="2"/>
    <s v="Washington"/>
    <n v="33"/>
  </r>
  <r>
    <n v="217"/>
    <x v="217"/>
    <x v="5"/>
    <n v="4500000"/>
    <n v="1915"/>
    <x v="7"/>
    <n v="75"/>
    <n v="5"/>
    <n v="2014"/>
    <n v="1"/>
    <s v="Orlando"/>
    <n v="70"/>
  </r>
  <r>
    <n v="218"/>
    <x v="218"/>
    <x v="9"/>
    <n v="3500000"/>
    <n v="1905"/>
    <x v="20"/>
    <n v="8"/>
    <n v="3"/>
    <n v="2014"/>
    <n v="1"/>
    <s v="MURRIETA"/>
    <n v="5"/>
  </r>
  <r>
    <n v="219"/>
    <x v="219"/>
    <x v="9"/>
    <n v="18700000"/>
    <n v="1901"/>
    <x v="8"/>
    <n v="11"/>
    <n v="4"/>
    <n v="2000"/>
    <n v="1"/>
    <s v="SAN CLEMENTE"/>
    <n v="7"/>
  </r>
  <r>
    <n v="220"/>
    <x v="220"/>
    <x v="2"/>
    <n v="6100000"/>
    <n v="1883"/>
    <x v="4"/>
    <n v="5"/>
    <n v="2"/>
    <n v="2013"/>
    <n v="1"/>
    <s v="san antonio"/>
    <n v="3"/>
  </r>
  <r>
    <n v="221"/>
    <x v="221"/>
    <x v="18"/>
    <n v="1000000"/>
    <n v="1882"/>
    <x v="9"/>
    <n v="90"/>
    <n v="2"/>
    <n v="2010"/>
    <n v="3"/>
    <s v="Wilmington"/>
    <n v="88"/>
  </r>
  <r>
    <n v="222"/>
    <x v="222"/>
    <x v="12"/>
    <n v="2700000"/>
    <n v="1878"/>
    <x v="0"/>
    <n v="11"/>
    <n v="5"/>
    <n v="2015"/>
    <n v="1"/>
    <s v="New York"/>
    <n v="6"/>
  </r>
  <r>
    <n v="223"/>
    <x v="223"/>
    <x v="6"/>
    <n v="7700000"/>
    <n v="1852"/>
    <x v="9"/>
    <n v="45"/>
    <n v="7"/>
    <n v="2015"/>
    <n v="1"/>
    <s v="Red Bank"/>
    <n v="38"/>
  </r>
  <r>
    <n v="224"/>
    <x v="224"/>
    <x v="9"/>
    <n v="4500000"/>
    <n v="1844"/>
    <x v="2"/>
    <n v="15"/>
    <n v="3"/>
    <n v="2014"/>
    <n v="1"/>
    <s v="Oakland"/>
    <n v="12"/>
  </r>
  <r>
    <n v="225"/>
    <x v="225"/>
    <x v="12"/>
    <n v="8200000"/>
    <n v="1838"/>
    <x v="10"/>
    <n v="25"/>
    <n v="7"/>
    <n v="2013"/>
    <n v="1"/>
    <s v="Suffern"/>
    <n v="18"/>
  </r>
  <r>
    <n v="226"/>
    <x v="226"/>
    <x v="7"/>
    <n v="6600000"/>
    <n v="1821"/>
    <x v="11"/>
    <n v="15"/>
    <n v="3"/>
    <n v="2012"/>
    <n v="2"/>
    <s v="Virginia Beach"/>
    <n v="12"/>
  </r>
  <r>
    <n v="227"/>
    <x v="227"/>
    <x v="5"/>
    <n v="10700000"/>
    <n v="1814"/>
    <x v="5"/>
    <n v="4"/>
    <n v="2"/>
    <n v="2014"/>
    <n v="1"/>
    <s v="Orlando"/>
    <n v="2"/>
  </r>
  <r>
    <n v="228"/>
    <x v="228"/>
    <x v="13"/>
    <n v="7200000"/>
    <n v="1809"/>
    <x v="16"/>
    <n v="40"/>
    <n v="8"/>
    <n v="2014"/>
    <n v="2"/>
    <s v="Suwanee"/>
    <n v="32"/>
  </r>
  <r>
    <n v="229"/>
    <x v="229"/>
    <x v="32"/>
    <n v="2600000"/>
    <n v="1802"/>
    <x v="15"/>
    <n v="5"/>
    <n v="1"/>
    <n v="2012"/>
    <n v="1"/>
    <s v="Cleveland"/>
    <n v="4"/>
  </r>
  <r>
    <n v="230"/>
    <x v="230"/>
    <x v="21"/>
    <n v="2900000"/>
    <n v="1797"/>
    <x v="5"/>
    <n v="33"/>
    <n v="3"/>
    <n v="2015"/>
    <n v="1"/>
    <s v="Gaithersburg"/>
    <n v="30"/>
  </r>
  <r>
    <n v="231"/>
    <x v="231"/>
    <x v="27"/>
    <n v="46200000"/>
    <n v="1797"/>
    <x v="24"/>
    <n v="79"/>
    <n v="22"/>
    <n v="2012"/>
    <n v="2"/>
    <s v="Chicago"/>
    <n v="57"/>
  </r>
  <r>
    <n v="232"/>
    <x v="232"/>
    <x v="9"/>
    <n v="120500000"/>
    <n v="1796"/>
    <x v="1"/>
    <n v="22"/>
    <n v="2"/>
    <n v="2015"/>
    <n v="1"/>
    <s v="Sacramento"/>
    <n v="20"/>
  </r>
  <r>
    <n v="233"/>
    <x v="233"/>
    <x v="9"/>
    <n v="4700000"/>
    <n v="1792"/>
    <x v="9"/>
    <n v="30"/>
    <n v="11"/>
    <n v="2012"/>
    <n v="1"/>
    <s v="Oakland"/>
    <n v="19"/>
  </r>
  <r>
    <n v="234"/>
    <x v="234"/>
    <x v="2"/>
    <n v="1200000"/>
    <n v="1790"/>
    <x v="8"/>
    <n v="44"/>
    <n v="5"/>
    <n v="2015"/>
    <n v="1"/>
    <s v="Round Rock"/>
    <n v="39"/>
  </r>
  <r>
    <n v="235"/>
    <x v="235"/>
    <x v="9"/>
    <n v="2300000"/>
    <n v="1790"/>
    <x v="19"/>
    <n v="3"/>
    <n v="1"/>
    <n v="2014"/>
    <n v="1"/>
    <s v="Los Angeles"/>
    <n v="2"/>
  </r>
  <r>
    <n v="236"/>
    <x v="236"/>
    <x v="9"/>
    <n v="4300000"/>
    <n v="1786"/>
    <x v="5"/>
    <n v="19"/>
    <n v="10"/>
    <n v="2014"/>
    <n v="1"/>
    <s v="La Jolla"/>
    <n v="9"/>
  </r>
  <r>
    <n v="237"/>
    <x v="237"/>
    <x v="21"/>
    <n v="11100000"/>
    <n v="1781"/>
    <x v="11"/>
    <n v="152"/>
    <n v="11"/>
    <n v="2007"/>
    <n v="1"/>
    <s v="LARGO"/>
    <n v="141"/>
  </r>
  <r>
    <n v="238"/>
    <x v="238"/>
    <x v="9"/>
    <n v="3600000"/>
    <n v="1775"/>
    <x v="9"/>
    <n v="25"/>
    <n v="3"/>
    <n v="2014"/>
    <n v="1"/>
    <s v="Chico"/>
    <n v="22"/>
  </r>
  <r>
    <n v="239"/>
    <x v="239"/>
    <x v="8"/>
    <n v="7300000"/>
    <n v="1766"/>
    <x v="13"/>
    <n v="6"/>
    <n v="2"/>
    <n v="2013"/>
    <n v="1"/>
    <s v="Columbus"/>
    <n v="4"/>
  </r>
  <r>
    <n v="240"/>
    <x v="240"/>
    <x v="2"/>
    <n v="6300000"/>
    <n v="1763"/>
    <x v="3"/>
    <n v="60"/>
    <n v="10"/>
    <n v="2013"/>
    <n v="1"/>
    <s v="Houston"/>
    <n v="50"/>
  </r>
  <r>
    <n v="241"/>
    <x v="241"/>
    <x v="4"/>
    <n v="3300000"/>
    <n v="1759"/>
    <x v="15"/>
    <n v="5"/>
    <n v="2"/>
    <n v="2015"/>
    <n v="1"/>
    <s v="Lancaster"/>
    <n v="3"/>
  </r>
  <r>
    <n v="242"/>
    <x v="242"/>
    <x v="18"/>
    <n v="2100000"/>
    <n v="1738"/>
    <x v="5"/>
    <n v="12"/>
    <n v="2"/>
    <n v="2013"/>
    <n v="1"/>
    <s v="Cary"/>
    <n v="10"/>
  </r>
  <r>
    <n v="243"/>
    <x v="243"/>
    <x v="21"/>
    <n v="5300000"/>
    <n v="1734"/>
    <x v="20"/>
    <n v="40"/>
    <n v="10"/>
    <n v="2014"/>
    <n v="1"/>
    <s v="Bethesda"/>
    <n v="30"/>
  </r>
  <r>
    <n v="244"/>
    <x v="244"/>
    <x v="5"/>
    <n v="26300000"/>
    <n v="1733"/>
    <x v="3"/>
    <n v="21"/>
    <n v="5"/>
    <n v="2012"/>
    <n v="3"/>
    <s v="Doral"/>
    <n v="16"/>
  </r>
  <r>
    <n v="245"/>
    <x v="245"/>
    <x v="13"/>
    <n v="4600000"/>
    <n v="1729"/>
    <x v="23"/>
    <n v="0"/>
    <n v="3"/>
    <n v="2010"/>
    <n v="1"/>
    <s v="Atlanta"/>
    <n v="-3"/>
  </r>
  <r>
    <n v="246"/>
    <x v="246"/>
    <x v="10"/>
    <n v="13400000"/>
    <n v="1727"/>
    <x v="13"/>
    <n v="25"/>
    <n v="4"/>
    <n v="2014"/>
    <n v="1"/>
    <s v="LaSalle"/>
    <n v="21"/>
  </r>
  <r>
    <n v="247"/>
    <x v="247"/>
    <x v="13"/>
    <n v="467400000"/>
    <n v="1724"/>
    <x v="12"/>
    <n v="900"/>
    <n v="75"/>
    <n v="2010"/>
    <n v="2"/>
    <s v="Atlanta"/>
    <n v="825"/>
  </r>
  <r>
    <n v="248"/>
    <x v="248"/>
    <x v="0"/>
    <n v="8300000"/>
    <n v="1713"/>
    <x v="18"/>
    <n v="275"/>
    <n v="35"/>
    <n v="2014"/>
    <n v="1"/>
    <s v="Phoenix"/>
    <n v="240"/>
  </r>
  <r>
    <n v="249"/>
    <x v="249"/>
    <x v="5"/>
    <n v="2300000"/>
    <n v="1710"/>
    <x v="23"/>
    <n v="10"/>
    <n v="2"/>
    <n v="2015"/>
    <n v="1"/>
    <s v="Miami"/>
    <n v="8"/>
  </r>
  <r>
    <n v="250"/>
    <x v="250"/>
    <x v="33"/>
    <n v="4400000"/>
    <n v="1703"/>
    <x v="16"/>
    <n v="59"/>
    <n v="6"/>
    <n v="2014"/>
    <n v="1"/>
    <s v="Indianapolis"/>
    <n v="53"/>
  </r>
  <r>
    <n v="251"/>
    <x v="251"/>
    <x v="10"/>
    <n v="46200000"/>
    <n v="1700"/>
    <x v="15"/>
    <n v="18"/>
    <n v="4"/>
    <n v="2015"/>
    <n v="2"/>
    <s v="Loveland"/>
    <n v="14"/>
  </r>
  <r>
    <n v="252"/>
    <x v="252"/>
    <x v="22"/>
    <n v="7400000"/>
    <n v="1699"/>
    <x v="7"/>
    <n v="35"/>
    <n v="10"/>
    <n v="2015"/>
    <n v="1"/>
    <s v="Minneapolis"/>
    <n v="25"/>
  </r>
  <r>
    <n v="253"/>
    <x v="253"/>
    <x v="24"/>
    <n v="3700000"/>
    <n v="1693"/>
    <x v="22"/>
    <n v="25"/>
    <n v="12"/>
    <n v="2014"/>
    <n v="1"/>
    <s v="Burlington"/>
    <n v="13"/>
  </r>
  <r>
    <n v="254"/>
    <x v="254"/>
    <x v="15"/>
    <n v="3100000"/>
    <n v="1693"/>
    <x v="3"/>
    <n v="9"/>
    <n v="2"/>
    <n v="2014"/>
    <n v="1"/>
    <s v="Garden City"/>
    <n v="7"/>
  </r>
  <r>
    <n v="255"/>
    <x v="255"/>
    <x v="20"/>
    <n v="10500000"/>
    <n v="1686"/>
    <x v="0"/>
    <n v="20"/>
    <n v="4"/>
    <n v="2014"/>
    <n v="1"/>
    <s v="Royal Oak"/>
    <n v="16"/>
  </r>
  <r>
    <n v="256"/>
    <x v="256"/>
    <x v="12"/>
    <n v="10100000"/>
    <n v="1682"/>
    <x v="20"/>
    <n v="2"/>
    <n v="1"/>
    <n v="2014"/>
    <n v="1"/>
    <s v="Valley Stream"/>
    <n v="1"/>
  </r>
  <r>
    <n v="257"/>
    <x v="257"/>
    <x v="9"/>
    <n v="8800000"/>
    <n v="1677"/>
    <x v="4"/>
    <n v="15"/>
    <n v="3"/>
    <n v="2014"/>
    <n v="2"/>
    <s v="Long Beach"/>
    <n v="12"/>
  </r>
  <r>
    <n v="258"/>
    <x v="258"/>
    <x v="16"/>
    <n v="58800000"/>
    <n v="1673"/>
    <x v="10"/>
    <n v="250"/>
    <n v="30"/>
    <n v="2014"/>
    <n v="1"/>
    <s v="American Fork"/>
    <n v="220"/>
  </r>
  <r>
    <n v="259"/>
    <x v="259"/>
    <x v="2"/>
    <n v="7200000"/>
    <n v="1666"/>
    <x v="3"/>
    <n v="25"/>
    <n v="2"/>
    <n v="2014"/>
    <n v="1"/>
    <s v="Austin"/>
    <n v="23"/>
  </r>
  <r>
    <n v="260"/>
    <x v="260"/>
    <x v="8"/>
    <n v="3700000"/>
    <n v="1662"/>
    <x v="3"/>
    <n v="5"/>
    <n v="3"/>
    <n v="2014"/>
    <n v="1"/>
    <s v="Plain City"/>
    <n v="2"/>
  </r>
  <r>
    <n v="261"/>
    <x v="261"/>
    <x v="10"/>
    <n v="4200000"/>
    <n v="1654"/>
    <x v="5"/>
    <n v="31"/>
    <n v="12"/>
    <n v="2015"/>
    <n v="1"/>
    <s v="Denver"/>
    <n v="19"/>
  </r>
  <r>
    <n v="262"/>
    <x v="262"/>
    <x v="2"/>
    <n v="8500000"/>
    <n v="1653"/>
    <x v="22"/>
    <n v="29"/>
    <n v="16"/>
    <n v="2012"/>
    <n v="1"/>
    <s v="Frisco"/>
    <n v="13"/>
  </r>
  <r>
    <n v="263"/>
    <x v="263"/>
    <x v="21"/>
    <n v="4700000"/>
    <n v="1652"/>
    <x v="23"/>
    <n v="175"/>
    <n v="20"/>
    <n v="2014"/>
    <n v="2"/>
    <s v="Linthicum, MD 21090"/>
    <n v="155"/>
  </r>
  <r>
    <n v="264"/>
    <x v="264"/>
    <x v="12"/>
    <n v="4500000"/>
    <n v="1651"/>
    <x v="3"/>
    <n v="18"/>
    <n v="3"/>
    <n v="2015"/>
    <n v="1"/>
    <s v="HAUPPAUGE"/>
    <n v="15"/>
  </r>
  <r>
    <n v="265"/>
    <x v="265"/>
    <x v="9"/>
    <n v="2600000"/>
    <n v="1650"/>
    <x v="17"/>
    <n v="18"/>
    <n v="3"/>
    <n v="2015"/>
    <n v="1"/>
    <s v="hacienda heights"/>
    <n v="15"/>
  </r>
  <r>
    <n v="266"/>
    <x v="266"/>
    <x v="27"/>
    <n v="2200000"/>
    <n v="1648"/>
    <x v="16"/>
    <n v="16"/>
    <n v="1"/>
    <n v="2011"/>
    <n v="1"/>
    <s v="Elmhurst"/>
    <n v="15"/>
  </r>
  <r>
    <n v="267"/>
    <x v="267"/>
    <x v="11"/>
    <n v="71600000"/>
    <n v="1636"/>
    <x v="12"/>
    <n v="49"/>
    <n v="13"/>
    <n v="2009"/>
    <n v="1"/>
    <s v="Vancouver"/>
    <n v="36"/>
  </r>
  <r>
    <n v="268"/>
    <x v="268"/>
    <x v="4"/>
    <n v="726100000"/>
    <n v="1635"/>
    <x v="5"/>
    <n v="164"/>
    <n v="26"/>
    <n v="2011"/>
    <n v="4"/>
    <s v="Pittsburgh"/>
    <n v="138"/>
  </r>
  <r>
    <n v="269"/>
    <x v="269"/>
    <x v="37"/>
    <n v="2700000"/>
    <n v="1627"/>
    <x v="0"/>
    <n v="6"/>
    <n v="1"/>
    <n v="2015"/>
    <n v="1"/>
    <s v="Mount Pleasant"/>
    <n v="5"/>
  </r>
  <r>
    <n v="270"/>
    <x v="270"/>
    <x v="21"/>
    <n v="259400000"/>
    <n v="1622"/>
    <x v="11"/>
    <n v="231"/>
    <n v="175"/>
    <n v="1999"/>
    <n v="4"/>
    <s v="Greenbelt"/>
    <n v="56"/>
  </r>
  <r>
    <n v="271"/>
    <x v="271"/>
    <x v="27"/>
    <n v="7700000"/>
    <n v="1621"/>
    <x v="4"/>
    <n v="12"/>
    <n v="2"/>
    <n v="2015"/>
    <n v="1"/>
    <s v="Evanston"/>
    <n v="10"/>
  </r>
  <r>
    <n v="272"/>
    <x v="272"/>
    <x v="24"/>
    <n v="8600000"/>
    <n v="1609"/>
    <x v="0"/>
    <n v="375"/>
    <n v="65"/>
    <n v="2012"/>
    <n v="2"/>
    <s v="NEWTON CENTER"/>
    <n v="310"/>
  </r>
  <r>
    <n v="273"/>
    <x v="273"/>
    <x v="12"/>
    <n v="1400000"/>
    <n v="1606"/>
    <x v="9"/>
    <n v="81"/>
    <n v="16"/>
    <n v="2014"/>
    <n v="1"/>
    <s v="New York"/>
    <n v="65"/>
  </r>
  <r>
    <n v="274"/>
    <x v="274"/>
    <x v="27"/>
    <n v="300000"/>
    <n v="1601"/>
    <x v="23"/>
    <n v="10"/>
    <n v="1"/>
    <n v="2011"/>
    <n v="2"/>
    <s v="Hoffman Estates"/>
    <n v="9"/>
  </r>
  <r>
    <n v="275"/>
    <x v="275"/>
    <x v="7"/>
    <n v="18400000"/>
    <n v="1600"/>
    <x v="19"/>
    <n v="106"/>
    <n v="16"/>
    <n v="2014"/>
    <n v="1"/>
    <s v="Vienna"/>
    <n v="90"/>
  </r>
  <r>
    <n v="276"/>
    <x v="276"/>
    <x v="6"/>
    <n v="4100000"/>
    <n v="1599"/>
    <x v="9"/>
    <n v="20"/>
    <n v="15"/>
    <n v="2011"/>
    <n v="1"/>
    <s v="Hoboken"/>
    <n v="5"/>
  </r>
  <r>
    <n v="277"/>
    <x v="277"/>
    <x v="37"/>
    <n v="8400000"/>
    <n v="1572"/>
    <x v="1"/>
    <n v="81"/>
    <n v="15"/>
    <n v="2009"/>
    <n v="2"/>
    <s v="Charleston"/>
    <n v="66"/>
  </r>
  <r>
    <n v="278"/>
    <x v="278"/>
    <x v="21"/>
    <n v="5500000"/>
    <n v="1570"/>
    <x v="11"/>
    <n v="22"/>
    <n v="3"/>
    <n v="1999"/>
    <n v="4"/>
    <s v="Gaithersburg"/>
    <n v="19"/>
  </r>
  <r>
    <n v="279"/>
    <x v="279"/>
    <x v="12"/>
    <n v="5200000"/>
    <n v="1568"/>
    <x v="5"/>
    <n v="45"/>
    <n v="5"/>
    <n v="2012"/>
    <n v="2"/>
    <s v="New York"/>
    <n v="40"/>
  </r>
  <r>
    <n v="280"/>
    <x v="280"/>
    <x v="27"/>
    <n v="3400000"/>
    <n v="1558"/>
    <x v="23"/>
    <n v="32"/>
    <n v="1"/>
    <n v="2013"/>
    <n v="1"/>
    <s v="Chicago"/>
    <n v="31"/>
  </r>
  <r>
    <n v="281"/>
    <x v="281"/>
    <x v="5"/>
    <n v="2300000"/>
    <n v="1554"/>
    <x v="24"/>
    <n v="9"/>
    <n v="2"/>
    <n v="2011"/>
    <n v="1"/>
    <s v="Jacksonville"/>
    <n v="7"/>
  </r>
  <r>
    <n v="282"/>
    <x v="282"/>
    <x v="13"/>
    <n v="40900000"/>
    <n v="1554"/>
    <x v="21"/>
    <n v="323"/>
    <n v="47"/>
    <n v="2012"/>
    <n v="3"/>
    <s v="Atlanta"/>
    <n v="276"/>
  </r>
  <r>
    <n v="283"/>
    <x v="283"/>
    <x v="37"/>
    <n v="13700000"/>
    <n v="1553"/>
    <x v="13"/>
    <n v="23"/>
    <n v="5"/>
    <n v="2015"/>
    <n v="1"/>
    <s v="Simpsonville"/>
    <n v="18"/>
  </r>
  <r>
    <n v="284"/>
    <x v="284"/>
    <x v="18"/>
    <n v="93900000"/>
    <n v="1549"/>
    <x v="5"/>
    <n v="502"/>
    <n v="65"/>
    <n v="2014"/>
    <n v="1"/>
    <s v="Raleigh"/>
    <n v="437"/>
  </r>
  <r>
    <n v="285"/>
    <x v="285"/>
    <x v="2"/>
    <n v="4900000"/>
    <n v="1549"/>
    <x v="9"/>
    <n v="73"/>
    <n v="21"/>
    <n v="2013"/>
    <n v="1"/>
    <s v="Austin"/>
    <n v="52"/>
  </r>
  <r>
    <n v="286"/>
    <x v="286"/>
    <x v="23"/>
    <n v="113500000"/>
    <n v="1545"/>
    <x v="5"/>
    <n v="1500"/>
    <n v="500"/>
    <n v="2014"/>
    <n v="2"/>
    <s v="Birmimgham"/>
    <n v="1000"/>
  </r>
  <r>
    <n v="287"/>
    <x v="287"/>
    <x v="38"/>
    <n v="2700000"/>
    <n v="1541"/>
    <x v="20"/>
    <n v="11"/>
    <n v="2"/>
    <n v="2015"/>
    <n v="1"/>
    <s v="Metairie"/>
    <n v="9"/>
  </r>
  <r>
    <n v="288"/>
    <x v="288"/>
    <x v="2"/>
    <n v="9100000"/>
    <n v="1539"/>
    <x v="13"/>
    <n v="88"/>
    <n v="15"/>
    <n v="2007"/>
    <n v="2"/>
    <s v="Austin"/>
    <n v="73"/>
  </r>
  <r>
    <n v="289"/>
    <x v="289"/>
    <x v="9"/>
    <n v="97400000"/>
    <n v="1522"/>
    <x v="5"/>
    <n v="60"/>
    <n v="12"/>
    <n v="2007"/>
    <n v="3"/>
    <s v="Solana Beach"/>
    <n v="48"/>
  </r>
  <r>
    <n v="290"/>
    <x v="290"/>
    <x v="9"/>
    <n v="2600000"/>
    <n v="1522"/>
    <x v="0"/>
    <n v="15"/>
    <n v="2"/>
    <n v="2015"/>
    <n v="1"/>
    <s v="Valencia"/>
    <n v="13"/>
  </r>
  <r>
    <n v="291"/>
    <x v="291"/>
    <x v="5"/>
    <n v="6100000"/>
    <n v="1519"/>
    <x v="23"/>
    <n v="60"/>
    <n v="5"/>
    <n v="2015"/>
    <n v="1"/>
    <s v="Odessa"/>
    <n v="55"/>
  </r>
  <r>
    <n v="292"/>
    <x v="292"/>
    <x v="7"/>
    <n v="9800000"/>
    <n v="1518"/>
    <x v="11"/>
    <n v="175"/>
    <n v="4"/>
    <n v="2002"/>
    <n v="1"/>
    <s v="Alexandria"/>
    <n v="171"/>
  </r>
  <r>
    <n v="293"/>
    <x v="293"/>
    <x v="13"/>
    <n v="20800000"/>
    <n v="1516"/>
    <x v="4"/>
    <n v="90"/>
    <n v="35"/>
    <n v="2014"/>
    <n v="1"/>
    <s v="Marietta"/>
    <n v="55"/>
  </r>
  <r>
    <n v="294"/>
    <x v="294"/>
    <x v="5"/>
    <n v="3600000"/>
    <n v="1516"/>
    <x v="4"/>
    <n v="63"/>
    <n v="6"/>
    <n v="2015"/>
    <n v="1"/>
    <s v="Miami"/>
    <n v="57"/>
  </r>
  <r>
    <n v="295"/>
    <x v="295"/>
    <x v="5"/>
    <n v="2200000"/>
    <n v="1515"/>
    <x v="19"/>
    <n v="22"/>
    <n v="3"/>
    <n v="2014"/>
    <n v="1"/>
    <s v="Melbourne"/>
    <n v="19"/>
  </r>
  <r>
    <n v="296"/>
    <x v="296"/>
    <x v="11"/>
    <n v="6300000"/>
    <n v="1509"/>
    <x v="9"/>
    <n v="44"/>
    <n v="15"/>
    <n v="2012"/>
    <n v="2"/>
    <s v="Seattle"/>
    <n v="29"/>
  </r>
  <r>
    <n v="297"/>
    <x v="297"/>
    <x v="15"/>
    <n v="9100000"/>
    <n v="1508"/>
    <x v="1"/>
    <n v="15"/>
    <n v="5"/>
    <n v="2008"/>
    <n v="3"/>
    <s v="Hayden"/>
    <n v="10"/>
  </r>
  <r>
    <n v="298"/>
    <x v="298"/>
    <x v="9"/>
    <n v="11800000"/>
    <n v="1506"/>
    <x v="9"/>
    <n v="102"/>
    <n v="12"/>
    <n v="2013"/>
    <n v="1"/>
    <s v="San Francisco"/>
    <n v="90"/>
  </r>
  <r>
    <n v="299"/>
    <x v="299"/>
    <x v="13"/>
    <n v="3200000"/>
    <n v="1501"/>
    <x v="0"/>
    <n v="35"/>
    <n v="3"/>
    <n v="2011"/>
    <n v="1"/>
    <s v="Atlanta"/>
    <n v="32"/>
  </r>
  <r>
    <n v="300"/>
    <x v="300"/>
    <x v="5"/>
    <n v="14100000"/>
    <n v="1496"/>
    <x v="5"/>
    <n v="100"/>
    <n v="10"/>
    <n v="2012"/>
    <n v="1"/>
    <s v="doral"/>
    <n v="90"/>
  </r>
  <r>
    <n v="301"/>
    <x v="301"/>
    <x v="15"/>
    <n v="6600000"/>
    <n v="1493"/>
    <x v="14"/>
    <n v="20"/>
    <n v="4"/>
    <n v="2015"/>
    <n v="1"/>
    <s v="Boise"/>
    <n v="16"/>
  </r>
  <r>
    <n v="302"/>
    <x v="302"/>
    <x v="11"/>
    <n v="2700000"/>
    <n v="1488"/>
    <x v="3"/>
    <n v="46"/>
    <n v="2"/>
    <n v="2014"/>
    <n v="1"/>
    <s v="Richland"/>
    <n v="44"/>
  </r>
  <r>
    <n v="303"/>
    <x v="303"/>
    <x v="5"/>
    <n v="47100000"/>
    <n v="1487"/>
    <x v="1"/>
    <n v="55"/>
    <n v="6"/>
    <n v="2014"/>
    <n v="1"/>
    <s v="Boca Raton"/>
    <n v="49"/>
  </r>
  <r>
    <n v="304"/>
    <x v="304"/>
    <x v="9"/>
    <n v="65200000"/>
    <n v="1482"/>
    <x v="0"/>
    <n v="203"/>
    <n v="140"/>
    <n v="2005"/>
    <n v="2"/>
    <s v="Santa Clara"/>
    <n v="63"/>
  </r>
  <r>
    <n v="305"/>
    <x v="305"/>
    <x v="12"/>
    <n v="4400000"/>
    <n v="1480"/>
    <x v="9"/>
    <n v="80"/>
    <n v="9"/>
    <n v="2013"/>
    <n v="1"/>
    <s v="New York"/>
    <n v="71"/>
  </r>
  <r>
    <n v="306"/>
    <x v="306"/>
    <x v="23"/>
    <n v="76900000"/>
    <n v="1472"/>
    <x v="5"/>
    <n v="60"/>
    <n v="30"/>
    <n v="2012"/>
    <n v="1"/>
    <s v="Mobile"/>
    <n v="30"/>
  </r>
  <r>
    <n v="307"/>
    <x v="307"/>
    <x v="13"/>
    <n v="16100000"/>
    <n v="1470"/>
    <x v="0"/>
    <n v="36"/>
    <n v="6"/>
    <n v="2012"/>
    <n v="3"/>
    <s v="Atlanta"/>
    <n v="30"/>
  </r>
  <r>
    <n v="308"/>
    <x v="308"/>
    <x v="9"/>
    <n v="6800000"/>
    <n v="1469"/>
    <x v="4"/>
    <n v="19"/>
    <n v="3"/>
    <n v="2014"/>
    <n v="1"/>
    <s v="San Diego"/>
    <n v="16"/>
  </r>
  <r>
    <n v="309"/>
    <x v="309"/>
    <x v="9"/>
    <n v="2900000"/>
    <n v="1468"/>
    <x v="0"/>
    <n v="18"/>
    <n v="8"/>
    <n v="2015"/>
    <n v="1"/>
    <s v="Solana Bech"/>
    <n v="10"/>
  </r>
  <r>
    <n v="310"/>
    <x v="310"/>
    <x v="8"/>
    <n v="3400000"/>
    <n v="1467"/>
    <x v="1"/>
    <n v="23"/>
    <n v="2"/>
    <n v="2012"/>
    <n v="1"/>
    <s v="Dayton"/>
    <n v="21"/>
  </r>
  <r>
    <n v="311"/>
    <x v="311"/>
    <x v="5"/>
    <n v="5800000"/>
    <n v="1464"/>
    <x v="12"/>
    <n v="6"/>
    <n v="2"/>
    <n v="2014"/>
    <n v="1"/>
    <s v="Miami Beach"/>
    <n v="4"/>
  </r>
  <r>
    <n v="312"/>
    <x v="312"/>
    <x v="9"/>
    <n v="3200000"/>
    <n v="1461"/>
    <x v="23"/>
    <n v="55"/>
    <n v="4"/>
    <n v="2015"/>
    <n v="1"/>
    <s v="Venice"/>
    <n v="51"/>
  </r>
  <r>
    <n v="313"/>
    <x v="313"/>
    <x v="9"/>
    <n v="5300000"/>
    <n v="1458"/>
    <x v="3"/>
    <n v="15"/>
    <n v="4"/>
    <n v="2014"/>
    <n v="1"/>
    <s v="Fontana"/>
    <n v="11"/>
  </r>
  <r>
    <n v="314"/>
    <x v="314"/>
    <x v="38"/>
    <n v="200000"/>
    <n v="1455"/>
    <x v="9"/>
    <n v="41"/>
    <n v="15"/>
    <n v="2015"/>
    <n v="1"/>
    <s v="Lafayette"/>
    <n v="26"/>
  </r>
  <r>
    <n v="315"/>
    <x v="315"/>
    <x v="9"/>
    <n v="35700000"/>
    <n v="1454"/>
    <x v="0"/>
    <n v="70"/>
    <n v="5"/>
    <n v="2014"/>
    <n v="1"/>
    <s v="San Diego"/>
    <n v="65"/>
  </r>
  <r>
    <n v="316"/>
    <x v="316"/>
    <x v="10"/>
    <n v="9900000"/>
    <n v="1449"/>
    <x v="1"/>
    <n v="11"/>
    <n v="1"/>
    <n v="2015"/>
    <n v="1"/>
    <s v="Denver"/>
    <n v="10"/>
  </r>
  <r>
    <n v="317"/>
    <x v="317"/>
    <x v="14"/>
    <n v="2300000"/>
    <n v="1448"/>
    <x v="5"/>
    <n v="20"/>
    <n v="5"/>
    <n v="2015"/>
    <n v="1"/>
    <s v="Prospect"/>
    <n v="15"/>
  </r>
  <r>
    <n v="318"/>
    <x v="318"/>
    <x v="2"/>
    <n v="5800000"/>
    <n v="1445"/>
    <x v="3"/>
    <n v="10"/>
    <n v="2"/>
    <n v="2015"/>
    <n v="1"/>
    <s v="Austin"/>
    <n v="8"/>
  </r>
  <r>
    <n v="319"/>
    <x v="319"/>
    <x v="2"/>
    <n v="2800000"/>
    <n v="1444"/>
    <x v="24"/>
    <n v="15"/>
    <n v="2"/>
    <n v="2014"/>
    <n v="1"/>
    <s v="ALLEN"/>
    <n v="13"/>
  </r>
  <r>
    <n v="320"/>
    <x v="320"/>
    <x v="9"/>
    <n v="25100000"/>
    <n v="1438"/>
    <x v="9"/>
    <n v="179"/>
    <n v="131"/>
    <n v="2010"/>
    <n v="1"/>
    <s v="Mountain View"/>
    <n v="48"/>
  </r>
  <r>
    <n v="321"/>
    <x v="321"/>
    <x v="27"/>
    <n v="134200000"/>
    <n v="1435"/>
    <x v="7"/>
    <n v="308"/>
    <n v="27"/>
    <n v="2012"/>
    <n v="4"/>
    <s v="Chicago"/>
    <n v="281"/>
  </r>
  <r>
    <n v="322"/>
    <x v="322"/>
    <x v="9"/>
    <n v="500000"/>
    <n v="1434"/>
    <x v="0"/>
    <n v="47"/>
    <n v="8"/>
    <n v="2014"/>
    <n v="2"/>
    <s v="Newport Beach"/>
    <n v="39"/>
  </r>
  <r>
    <n v="323"/>
    <x v="323"/>
    <x v="9"/>
    <n v="8200000"/>
    <n v="1426"/>
    <x v="9"/>
    <n v="203"/>
    <n v="52"/>
    <n v="2012"/>
    <n v="2"/>
    <s v="San Diego"/>
    <n v="151"/>
  </r>
  <r>
    <n v="324"/>
    <x v="324"/>
    <x v="5"/>
    <n v="2600000"/>
    <n v="1424"/>
    <x v="13"/>
    <n v="6"/>
    <n v="1"/>
    <n v="2014"/>
    <n v="1"/>
    <s v="Saint Augustine"/>
    <n v="5"/>
  </r>
  <r>
    <n v="325"/>
    <x v="325"/>
    <x v="2"/>
    <n v="2300000"/>
    <n v="1423"/>
    <x v="12"/>
    <n v="14"/>
    <n v="3"/>
    <n v="2015"/>
    <n v="1"/>
    <s v="Dallas"/>
    <n v="11"/>
  </r>
  <r>
    <n v="326"/>
    <x v="326"/>
    <x v="2"/>
    <n v="3800000"/>
    <n v="1423"/>
    <x v="4"/>
    <n v="10"/>
    <n v="2"/>
    <n v="2009"/>
    <n v="1"/>
    <s v="Austin"/>
    <n v="8"/>
  </r>
  <r>
    <n v="327"/>
    <x v="327"/>
    <x v="9"/>
    <n v="6800000"/>
    <n v="1418"/>
    <x v="19"/>
    <n v="24"/>
    <n v="8"/>
    <n v="2012"/>
    <n v="1"/>
    <s v="Irvine"/>
    <n v="16"/>
  </r>
  <r>
    <n v="328"/>
    <x v="328"/>
    <x v="2"/>
    <n v="27300000"/>
    <n v="1409"/>
    <x v="9"/>
    <n v="101"/>
    <n v="13"/>
    <n v="2013"/>
    <n v="2"/>
    <s v="Fort Worth"/>
    <n v="88"/>
  </r>
  <r>
    <n v="329"/>
    <x v="329"/>
    <x v="20"/>
    <n v="9700000"/>
    <n v="1408"/>
    <x v="0"/>
    <n v="18"/>
    <n v="5"/>
    <n v="2012"/>
    <n v="1"/>
    <s v="Lansing"/>
    <n v="13"/>
  </r>
  <r>
    <n v="330"/>
    <x v="330"/>
    <x v="18"/>
    <n v="2900000"/>
    <n v="1408"/>
    <x v="9"/>
    <n v="25"/>
    <n v="1"/>
    <n v="2015"/>
    <n v="1"/>
    <s v="Raleigh"/>
    <n v="24"/>
  </r>
  <r>
    <n v="331"/>
    <x v="331"/>
    <x v="2"/>
    <n v="16200000"/>
    <n v="1406"/>
    <x v="1"/>
    <n v="84"/>
    <n v="22"/>
    <n v="2014"/>
    <n v="1"/>
    <s v="Austin"/>
    <n v="62"/>
  </r>
  <r>
    <n v="332"/>
    <x v="332"/>
    <x v="13"/>
    <n v="200000"/>
    <n v="1405"/>
    <x v="0"/>
    <n v="12"/>
    <n v="2"/>
    <n v="2007"/>
    <n v="1"/>
    <s v="Buford"/>
    <n v="10"/>
  </r>
  <r>
    <n v="333"/>
    <x v="333"/>
    <x v="12"/>
    <n v="3400000"/>
    <n v="1404"/>
    <x v="7"/>
    <n v="54"/>
    <n v="20"/>
    <n v="2013"/>
    <n v="1"/>
    <s v="New York"/>
    <n v="34"/>
  </r>
  <r>
    <n v="334"/>
    <x v="334"/>
    <x v="5"/>
    <n v="400000"/>
    <n v="1400"/>
    <x v="0"/>
    <n v="38"/>
    <n v="1"/>
    <n v="2014"/>
    <n v="2"/>
    <s v="West Palm Beach"/>
    <n v="37"/>
  </r>
  <r>
    <n v="335"/>
    <x v="335"/>
    <x v="0"/>
    <n v="2800000"/>
    <n v="1398"/>
    <x v="19"/>
    <n v="140"/>
    <n v="35"/>
    <n v="2015"/>
    <n v="1"/>
    <s v="Phoenix"/>
    <n v="105"/>
  </r>
  <r>
    <n v="336"/>
    <x v="336"/>
    <x v="23"/>
    <n v="2200000"/>
    <n v="1386"/>
    <x v="12"/>
    <n v="12"/>
    <n v="4"/>
    <n v="2014"/>
    <n v="1"/>
    <s v="Fairhope"/>
    <n v="8"/>
  </r>
  <r>
    <n v="337"/>
    <x v="337"/>
    <x v="2"/>
    <n v="3700000"/>
    <n v="1385"/>
    <x v="11"/>
    <n v="41"/>
    <n v="7"/>
    <n v="2014"/>
    <n v="1"/>
    <s v="San Antonio"/>
    <n v="34"/>
  </r>
  <r>
    <n v="338"/>
    <x v="338"/>
    <x v="12"/>
    <n v="5700000"/>
    <n v="1380"/>
    <x v="9"/>
    <n v="80"/>
    <n v="31"/>
    <n v="2013"/>
    <n v="1"/>
    <s v="New York"/>
    <n v="49"/>
  </r>
  <r>
    <n v="339"/>
    <x v="339"/>
    <x v="2"/>
    <n v="600000"/>
    <n v="1373"/>
    <x v="15"/>
    <n v="9"/>
    <n v="1"/>
    <n v="2014"/>
    <n v="1"/>
    <s v="Lubbock"/>
    <n v="8"/>
  </r>
  <r>
    <n v="340"/>
    <x v="340"/>
    <x v="21"/>
    <n v="200000"/>
    <n v="1359"/>
    <x v="10"/>
    <n v="5"/>
    <n v="2"/>
    <n v="2011"/>
    <n v="1"/>
    <s v="Millersville"/>
    <n v="3"/>
  </r>
  <r>
    <n v="341"/>
    <x v="341"/>
    <x v="39"/>
    <n v="2200000"/>
    <n v="1354"/>
    <x v="0"/>
    <n v="7"/>
    <n v="4"/>
    <n v="2015"/>
    <n v="1"/>
    <s v="San Juan"/>
    <n v="3"/>
  </r>
  <r>
    <n v="342"/>
    <x v="342"/>
    <x v="27"/>
    <n v="12400000"/>
    <n v="1347"/>
    <x v="16"/>
    <n v="171"/>
    <n v="7"/>
    <n v="2013"/>
    <n v="1"/>
    <s v="Chicago"/>
    <n v="164"/>
  </r>
  <r>
    <n v="343"/>
    <x v="343"/>
    <x v="12"/>
    <n v="4300000"/>
    <n v="1344"/>
    <x v="14"/>
    <n v="25"/>
    <n v="3"/>
    <n v="2015"/>
    <n v="1"/>
    <s v="New York"/>
    <n v="22"/>
  </r>
  <r>
    <n v="344"/>
    <x v="344"/>
    <x v="5"/>
    <n v="33800000"/>
    <n v="1333"/>
    <x v="0"/>
    <n v="60"/>
    <n v="5"/>
    <n v="2013"/>
    <n v="2"/>
    <s v="Deerfield Beach"/>
    <n v="55"/>
  </r>
  <r>
    <n v="345"/>
    <x v="345"/>
    <x v="0"/>
    <n v="7200000"/>
    <n v="1329"/>
    <x v="23"/>
    <n v="230"/>
    <n v="16"/>
    <n v="2015"/>
    <n v="1"/>
    <s v="Scottsdale"/>
    <n v="214"/>
  </r>
  <r>
    <n v="346"/>
    <x v="346"/>
    <x v="9"/>
    <n v="64300000"/>
    <n v="1328"/>
    <x v="3"/>
    <n v="21"/>
    <n v="8"/>
    <n v="2010"/>
    <n v="4"/>
    <s v="Irvine"/>
    <n v="13"/>
  </r>
  <r>
    <n v="347"/>
    <x v="347"/>
    <x v="8"/>
    <n v="2700000"/>
    <n v="1326"/>
    <x v="23"/>
    <n v="2"/>
    <n v="2"/>
    <n v="2014"/>
    <n v="1"/>
    <s v="Cincinnati"/>
    <n v="0"/>
  </r>
  <r>
    <n v="348"/>
    <x v="348"/>
    <x v="27"/>
    <n v="29100000"/>
    <n v="1323"/>
    <x v="1"/>
    <n v="15"/>
    <n v="3"/>
    <n v="2011"/>
    <n v="1"/>
    <s v="Bolingbrook"/>
    <n v="12"/>
  </r>
  <r>
    <n v="349"/>
    <x v="349"/>
    <x v="11"/>
    <n v="10400000"/>
    <n v="1317"/>
    <x v="3"/>
    <n v="18"/>
    <n v="4"/>
    <n v="2013"/>
    <n v="2"/>
    <s v="Seattle"/>
    <n v="14"/>
  </r>
  <r>
    <n v="350"/>
    <x v="350"/>
    <x v="9"/>
    <n v="2300000"/>
    <n v="1314"/>
    <x v="9"/>
    <n v="19"/>
    <n v="4"/>
    <n v="2012"/>
    <n v="1"/>
    <s v="Oakland"/>
    <n v="15"/>
  </r>
  <r>
    <n v="351"/>
    <x v="351"/>
    <x v="9"/>
    <n v="35300000"/>
    <n v="1302"/>
    <x v="7"/>
    <n v="400"/>
    <n v="55"/>
    <n v="2012"/>
    <n v="2"/>
    <s v="San Francisco"/>
    <n v="345"/>
  </r>
  <r>
    <n v="352"/>
    <x v="352"/>
    <x v="9"/>
    <n v="24200000"/>
    <n v="1293"/>
    <x v="2"/>
    <n v="166"/>
    <n v="37"/>
    <n v="2014"/>
    <n v="2"/>
    <s v="Culver City"/>
    <n v="129"/>
  </r>
  <r>
    <n v="353"/>
    <x v="353"/>
    <x v="1"/>
    <n v="5700000"/>
    <n v="1291"/>
    <x v="23"/>
    <n v="15"/>
    <n v="7"/>
    <n v="2014"/>
    <n v="1"/>
    <s v="Brentwood"/>
    <n v="8"/>
  </r>
  <r>
    <n v="354"/>
    <x v="354"/>
    <x v="6"/>
    <n v="19700000"/>
    <n v="1288"/>
    <x v="23"/>
    <n v="185"/>
    <n v="32"/>
    <n v="2010"/>
    <n v="2"/>
    <s v="Piscataway"/>
    <n v="153"/>
  </r>
  <r>
    <n v="355"/>
    <x v="355"/>
    <x v="27"/>
    <n v="2900000"/>
    <n v="1283"/>
    <x v="7"/>
    <n v="16"/>
    <n v="2"/>
    <n v="2015"/>
    <n v="1"/>
    <s v="Oak Brook"/>
    <n v="14"/>
  </r>
  <r>
    <n v="356"/>
    <x v="356"/>
    <x v="9"/>
    <n v="2300000"/>
    <n v="1282"/>
    <x v="23"/>
    <n v="8"/>
    <n v="3"/>
    <n v="2013"/>
    <n v="1"/>
    <s v="Costa Mesa"/>
    <n v="5"/>
  </r>
  <r>
    <n v="357"/>
    <x v="357"/>
    <x v="16"/>
    <n v="800000"/>
    <n v="1279"/>
    <x v="9"/>
    <n v="100"/>
    <n v="7"/>
    <n v="2014"/>
    <n v="2"/>
    <s v="Lehi"/>
    <n v="93"/>
  </r>
  <r>
    <n v="358"/>
    <x v="358"/>
    <x v="7"/>
    <n v="8100000"/>
    <n v="1279"/>
    <x v="23"/>
    <n v="27"/>
    <n v="3"/>
    <n v="1999"/>
    <n v="3"/>
    <s v="Virginia Beach"/>
    <n v="24"/>
  </r>
  <r>
    <n v="359"/>
    <x v="359"/>
    <x v="9"/>
    <n v="5900000"/>
    <n v="1276"/>
    <x v="9"/>
    <n v="80"/>
    <n v="5"/>
    <n v="2014"/>
    <n v="1"/>
    <s v="San Jose"/>
    <n v="75"/>
  </r>
  <r>
    <n v="360"/>
    <x v="360"/>
    <x v="27"/>
    <n v="2100000"/>
    <n v="1271"/>
    <x v="9"/>
    <n v="17"/>
    <n v="2"/>
    <n v="2013"/>
    <n v="1"/>
    <s v="Lombard"/>
    <n v="15"/>
  </r>
  <r>
    <n v="361"/>
    <x v="361"/>
    <x v="32"/>
    <n v="5900000"/>
    <n v="1265"/>
    <x v="0"/>
    <n v="3"/>
    <n v="4"/>
    <n v="2009"/>
    <n v="1"/>
    <s v="Saint Louis"/>
    <n v="-1"/>
  </r>
  <r>
    <n v="362"/>
    <x v="362"/>
    <x v="9"/>
    <n v="8800000"/>
    <n v="1255"/>
    <x v="3"/>
    <n v="17"/>
    <n v="3"/>
    <n v="2014"/>
    <n v="1"/>
    <s v="Redondo Beach"/>
    <n v="14"/>
  </r>
  <r>
    <n v="363"/>
    <x v="363"/>
    <x v="7"/>
    <n v="1600000"/>
    <n v="1255"/>
    <x v="15"/>
    <n v="32"/>
    <n v="3"/>
    <n v="2014"/>
    <n v="1"/>
    <s v="manassas"/>
    <n v="29"/>
  </r>
  <r>
    <n v="364"/>
    <x v="364"/>
    <x v="15"/>
    <n v="1200000"/>
    <n v="1253"/>
    <x v="4"/>
    <n v="29"/>
    <n v="19"/>
    <n v="2012"/>
    <n v="3"/>
    <s v="Post Falls"/>
    <n v="10"/>
  </r>
  <r>
    <n v="365"/>
    <x v="365"/>
    <x v="1"/>
    <n v="15300000"/>
    <n v="1248"/>
    <x v="18"/>
    <n v="22"/>
    <n v="7"/>
    <n v="2014"/>
    <n v="1"/>
    <s v="Brentwood"/>
    <n v="15"/>
  </r>
  <r>
    <n v="366"/>
    <x v="366"/>
    <x v="1"/>
    <n v="2800000"/>
    <n v="1248"/>
    <x v="1"/>
    <n v="36"/>
    <n v="4"/>
    <n v="2014"/>
    <n v="1"/>
    <s v="Chattanooga"/>
    <n v="32"/>
  </r>
  <r>
    <n v="367"/>
    <x v="367"/>
    <x v="33"/>
    <n v="2600000"/>
    <n v="1241"/>
    <x v="15"/>
    <n v="11"/>
    <n v="2"/>
    <n v="2013"/>
    <n v="1"/>
    <s v="Carmel"/>
    <n v="9"/>
  </r>
  <r>
    <n v="368"/>
    <x v="368"/>
    <x v="7"/>
    <n v="2600000"/>
    <n v="1241"/>
    <x v="19"/>
    <n v="19"/>
    <n v="3"/>
    <n v="2002"/>
    <n v="2"/>
    <s v="Arlington"/>
    <n v="16"/>
  </r>
  <r>
    <n v="369"/>
    <x v="369"/>
    <x v="11"/>
    <n v="3100000"/>
    <n v="1240"/>
    <x v="9"/>
    <n v="85"/>
    <n v="20"/>
    <n v="2013"/>
    <n v="1"/>
    <s v="Seattle"/>
    <n v="65"/>
  </r>
  <r>
    <n v="370"/>
    <x v="370"/>
    <x v="2"/>
    <n v="4700000"/>
    <n v="1238"/>
    <x v="19"/>
    <n v="30"/>
    <n v="3"/>
    <n v="2014"/>
    <n v="1"/>
    <s v="Houston"/>
    <n v="27"/>
  </r>
  <r>
    <n v="371"/>
    <x v="371"/>
    <x v="37"/>
    <n v="2700000"/>
    <n v="1232"/>
    <x v="4"/>
    <n v="6"/>
    <n v="3"/>
    <n v="2015"/>
    <n v="1"/>
    <s v="Mt Pleasant"/>
    <n v="3"/>
  </r>
  <r>
    <n v="372"/>
    <x v="372"/>
    <x v="5"/>
    <n v="6400000"/>
    <n v="1231"/>
    <x v="5"/>
    <n v="10"/>
    <n v="3"/>
    <n v="1994"/>
    <n v="1"/>
    <s v="Zephyrhills"/>
    <n v="7"/>
  </r>
  <r>
    <n v="373"/>
    <x v="373"/>
    <x v="7"/>
    <n v="21700000"/>
    <n v="1229"/>
    <x v="11"/>
    <n v="134"/>
    <n v="13"/>
    <n v="2005"/>
    <n v="2"/>
    <s v="Arlington"/>
    <n v="121"/>
  </r>
  <r>
    <n v="374"/>
    <x v="374"/>
    <x v="12"/>
    <n v="3400000"/>
    <n v="1227"/>
    <x v="19"/>
    <n v="121"/>
    <n v="16"/>
    <n v="2014"/>
    <n v="1"/>
    <s v="New York"/>
    <n v="105"/>
  </r>
  <r>
    <n v="375"/>
    <x v="375"/>
    <x v="27"/>
    <n v="400000"/>
    <n v="1226"/>
    <x v="5"/>
    <n v="24"/>
    <n v="12"/>
    <n v="2011"/>
    <n v="2"/>
    <s v="Chicago"/>
    <n v="12"/>
  </r>
  <r>
    <n v="376"/>
    <x v="376"/>
    <x v="5"/>
    <n v="137200000"/>
    <n v="1226"/>
    <x v="3"/>
    <n v="90"/>
    <n v="8"/>
    <n v="2013"/>
    <n v="2"/>
    <s v="Pembroke Pines"/>
    <n v="82"/>
  </r>
  <r>
    <n v="377"/>
    <x v="377"/>
    <x v="0"/>
    <n v="3800000"/>
    <n v="1221"/>
    <x v="4"/>
    <n v="6"/>
    <n v="1"/>
    <n v="2014"/>
    <n v="1"/>
    <s v="Tempe"/>
    <n v="5"/>
  </r>
  <r>
    <n v="378"/>
    <x v="378"/>
    <x v="21"/>
    <n v="31400000"/>
    <n v="1220"/>
    <x v="19"/>
    <n v="131"/>
    <n v="12"/>
    <n v="2008"/>
    <n v="1"/>
    <s v="Silver Spring"/>
    <n v="119"/>
  </r>
  <r>
    <n v="379"/>
    <x v="379"/>
    <x v="26"/>
    <n v="200000"/>
    <n v="1216"/>
    <x v="9"/>
    <n v="45"/>
    <n v="12"/>
    <n v="2012"/>
    <n v="1"/>
    <s v="Leawood"/>
    <n v="33"/>
  </r>
  <r>
    <n v="380"/>
    <x v="380"/>
    <x v="9"/>
    <n v="21600000"/>
    <n v="1210"/>
    <x v="9"/>
    <n v="75"/>
    <n v="12"/>
    <n v="2012"/>
    <n v="1"/>
    <s v="San Diego"/>
    <n v="63"/>
  </r>
  <r>
    <n v="381"/>
    <x v="381"/>
    <x v="16"/>
    <n v="700000"/>
    <n v="1204"/>
    <x v="5"/>
    <n v="84"/>
    <n v="14"/>
    <n v="2015"/>
    <n v="1"/>
    <s v="Pleasant Grove"/>
    <n v="70"/>
  </r>
  <r>
    <n v="382"/>
    <x v="382"/>
    <x v="12"/>
    <n v="30800000"/>
    <n v="1203"/>
    <x v="9"/>
    <n v="41"/>
    <n v="28"/>
    <n v="2011"/>
    <n v="2"/>
    <s v="New York"/>
    <n v="13"/>
  </r>
  <r>
    <n v="383"/>
    <x v="383"/>
    <x v="4"/>
    <n v="255900000"/>
    <n v="1201"/>
    <x v="4"/>
    <n v="56"/>
    <n v="10"/>
    <n v="2012"/>
    <n v="2"/>
    <s v="Trevose"/>
    <n v="46"/>
  </r>
  <r>
    <n v="384"/>
    <x v="384"/>
    <x v="5"/>
    <n v="6200000"/>
    <n v="1198"/>
    <x v="0"/>
    <n v="21"/>
    <n v="2"/>
    <n v="2014"/>
    <n v="1"/>
    <s v="Miami"/>
    <n v="19"/>
  </r>
  <r>
    <n v="385"/>
    <x v="385"/>
    <x v="34"/>
    <n v="12800000"/>
    <n v="1192"/>
    <x v="3"/>
    <n v="90"/>
    <n v="19"/>
    <n v="2014"/>
    <n v="1"/>
    <s v="Washington"/>
    <n v="71"/>
  </r>
  <r>
    <n v="386"/>
    <x v="386"/>
    <x v="7"/>
    <n v="5100000"/>
    <n v="1192"/>
    <x v="19"/>
    <n v="47"/>
    <n v="6"/>
    <n v="2014"/>
    <n v="1"/>
    <s v="Stafford"/>
    <n v="41"/>
  </r>
  <r>
    <n v="387"/>
    <x v="387"/>
    <x v="9"/>
    <n v="19500000"/>
    <n v="1191"/>
    <x v="0"/>
    <n v="122"/>
    <n v="16"/>
    <n v="2014"/>
    <n v="1"/>
    <s v="Los Angeles"/>
    <n v="106"/>
  </r>
  <r>
    <n v="388"/>
    <x v="388"/>
    <x v="4"/>
    <n v="2500000"/>
    <n v="1187"/>
    <x v="0"/>
    <n v="12"/>
    <n v="2"/>
    <n v="2014"/>
    <n v="1"/>
    <s v="King of Prussia"/>
    <n v="10"/>
  </r>
  <r>
    <n v="389"/>
    <x v="389"/>
    <x v="13"/>
    <n v="4800000"/>
    <n v="1184"/>
    <x v="17"/>
    <n v="28"/>
    <n v="16"/>
    <n v="2013"/>
    <n v="1"/>
    <s v="Atlanta"/>
    <n v="12"/>
  </r>
  <r>
    <n v="390"/>
    <x v="390"/>
    <x v="7"/>
    <n v="2900000"/>
    <n v="1180"/>
    <x v="16"/>
    <n v="11"/>
    <n v="2"/>
    <n v="2013"/>
    <n v="1"/>
    <s v="Sterling"/>
    <n v="9"/>
  </r>
  <r>
    <n v="391"/>
    <x v="391"/>
    <x v="16"/>
    <n v="4600000"/>
    <n v="1169"/>
    <x v="4"/>
    <n v="70"/>
    <n v="5"/>
    <n v="2014"/>
    <n v="1"/>
    <s v="South Salt Lake"/>
    <n v="65"/>
  </r>
  <r>
    <n v="392"/>
    <x v="392"/>
    <x v="1"/>
    <n v="2800000"/>
    <n v="1168"/>
    <x v="18"/>
    <n v="12"/>
    <n v="2"/>
    <n v="2014"/>
    <n v="1"/>
    <s v="Nashville"/>
    <n v="10"/>
  </r>
  <r>
    <n v="393"/>
    <x v="393"/>
    <x v="6"/>
    <n v="4700000"/>
    <n v="1166"/>
    <x v="19"/>
    <n v="115"/>
    <n v="15"/>
    <n v="2012"/>
    <n v="2"/>
    <s v="Hamilton"/>
    <n v="100"/>
  </r>
  <r>
    <n v="394"/>
    <x v="394"/>
    <x v="10"/>
    <n v="200000"/>
    <n v="1164"/>
    <x v="9"/>
    <n v="24"/>
    <n v="2"/>
    <n v="2014"/>
    <n v="1"/>
    <s v="Greenwood Village"/>
    <n v="22"/>
  </r>
  <r>
    <n v="395"/>
    <x v="395"/>
    <x v="9"/>
    <n v="2900000"/>
    <n v="1157"/>
    <x v="9"/>
    <n v="52"/>
    <n v="10"/>
    <n v="2012"/>
    <n v="1"/>
    <s v="San Jose"/>
    <n v="42"/>
  </r>
  <r>
    <n v="396"/>
    <x v="396"/>
    <x v="9"/>
    <n v="10100000"/>
    <n v="1152"/>
    <x v="12"/>
    <n v="30"/>
    <n v="12"/>
    <n v="2013"/>
    <n v="2"/>
    <s v="Burlingame"/>
    <n v="18"/>
  </r>
  <r>
    <n v="397"/>
    <x v="397"/>
    <x v="4"/>
    <n v="6900000"/>
    <n v="1147"/>
    <x v="5"/>
    <n v="3"/>
    <n v="2"/>
    <n v="2013"/>
    <n v="1"/>
    <s v="Philadelphia"/>
    <n v="1"/>
  </r>
  <r>
    <n v="398"/>
    <x v="398"/>
    <x v="29"/>
    <n v="300000"/>
    <n v="1147"/>
    <x v="3"/>
    <n v="25"/>
    <n v="4"/>
    <n v="2012"/>
    <n v="1"/>
    <s v="Las Vegas"/>
    <n v="21"/>
  </r>
  <r>
    <n v="399"/>
    <x v="399"/>
    <x v="35"/>
    <n v="2800000"/>
    <n v="1144"/>
    <x v="9"/>
    <n v="7"/>
    <n v="2"/>
    <n v="2012"/>
    <n v="1"/>
    <s v="Lincoln"/>
    <n v="5"/>
  </r>
  <r>
    <n v="400"/>
    <x v="400"/>
    <x v="27"/>
    <n v="5400000"/>
    <n v="1142"/>
    <x v="4"/>
    <n v="5"/>
    <n v="1"/>
    <n v="2014"/>
    <n v="1"/>
    <s v="Chicago"/>
    <n v="4"/>
  </r>
  <r>
    <n v="401"/>
    <x v="401"/>
    <x v="40"/>
    <n v="15400000"/>
    <n v="1142"/>
    <x v="7"/>
    <n v="42"/>
    <n v="6"/>
    <n v="2014"/>
    <n v="1"/>
    <s v="Portland"/>
    <n v="36"/>
  </r>
  <r>
    <n v="402"/>
    <x v="402"/>
    <x v="5"/>
    <n v="9500000"/>
    <n v="1137"/>
    <x v="11"/>
    <n v="52"/>
    <n v="8"/>
    <n v="2011"/>
    <n v="2"/>
    <s v="Miami"/>
    <n v="44"/>
  </r>
  <r>
    <n v="403"/>
    <x v="403"/>
    <x v="9"/>
    <n v="4100000"/>
    <n v="1136"/>
    <x v="23"/>
    <n v="4"/>
    <n v="1"/>
    <n v="2012"/>
    <n v="1"/>
    <s v="San Francisco"/>
    <n v="3"/>
  </r>
  <r>
    <n v="404"/>
    <x v="404"/>
    <x v="16"/>
    <n v="211200000"/>
    <n v="1133"/>
    <x v="0"/>
    <n v="118"/>
    <n v="19"/>
    <n v="2013"/>
    <n v="1"/>
    <s v="Lehi"/>
    <n v="99"/>
  </r>
  <r>
    <n v="405"/>
    <x v="405"/>
    <x v="2"/>
    <n v="2400000"/>
    <n v="1131"/>
    <x v="23"/>
    <n v="50"/>
    <n v="12"/>
    <n v="2005"/>
    <n v="1"/>
    <s v="San Antonio"/>
    <n v="38"/>
  </r>
  <r>
    <n v="406"/>
    <x v="406"/>
    <x v="2"/>
    <n v="32700000"/>
    <n v="1128"/>
    <x v="8"/>
    <n v="37"/>
    <n v="10"/>
    <n v="2012"/>
    <n v="3"/>
    <s v="Plano"/>
    <n v="27"/>
  </r>
  <r>
    <n v="407"/>
    <x v="407"/>
    <x v="9"/>
    <n v="3600000"/>
    <n v="1121"/>
    <x v="9"/>
    <n v="32"/>
    <n v="6"/>
    <n v="2014"/>
    <n v="1"/>
    <s v="San Francisco"/>
    <n v="26"/>
  </r>
  <r>
    <n v="408"/>
    <x v="408"/>
    <x v="27"/>
    <n v="21500000"/>
    <n v="1115"/>
    <x v="9"/>
    <n v="255"/>
    <n v="55"/>
    <n v="2012"/>
    <n v="1"/>
    <s v="Chicago"/>
    <n v="200"/>
  </r>
  <r>
    <n v="409"/>
    <x v="409"/>
    <x v="5"/>
    <n v="5600000"/>
    <n v="1113"/>
    <x v="20"/>
    <n v="10"/>
    <n v="2"/>
    <n v="2008"/>
    <n v="1"/>
    <s v="Coral Springs"/>
    <n v="8"/>
  </r>
  <r>
    <n v="410"/>
    <x v="410"/>
    <x v="21"/>
    <n v="11600000"/>
    <n v="1112"/>
    <x v="5"/>
    <n v="55"/>
    <n v="5"/>
    <n v="2012"/>
    <n v="2"/>
    <s v="Rockville"/>
    <n v="50"/>
  </r>
  <r>
    <n v="411"/>
    <x v="411"/>
    <x v="5"/>
    <n v="8800000"/>
    <n v="1111"/>
    <x v="19"/>
    <n v="7"/>
    <n v="6"/>
    <n v="2014"/>
    <n v="1"/>
    <s v="Tampa"/>
    <n v="1"/>
  </r>
  <r>
    <n v="412"/>
    <x v="412"/>
    <x v="9"/>
    <n v="7100000"/>
    <n v="1108"/>
    <x v="0"/>
    <n v="7"/>
    <n v="1"/>
    <n v="2013"/>
    <n v="1"/>
    <s v="Topanga"/>
    <n v="6"/>
  </r>
  <r>
    <n v="413"/>
    <x v="413"/>
    <x v="2"/>
    <n v="368600000"/>
    <n v="1107"/>
    <x v="1"/>
    <n v="614"/>
    <n v="51"/>
    <n v="2014"/>
    <n v="1"/>
    <s v="Austin"/>
    <n v="563"/>
  </r>
  <r>
    <n v="414"/>
    <x v="414"/>
    <x v="9"/>
    <n v="5500000"/>
    <n v="1107"/>
    <x v="1"/>
    <n v="5"/>
    <n v="4"/>
    <n v="2012"/>
    <n v="1"/>
    <s v="Cerritos"/>
    <n v="1"/>
  </r>
  <r>
    <n v="415"/>
    <x v="415"/>
    <x v="34"/>
    <n v="2800000"/>
    <n v="1103"/>
    <x v="6"/>
    <n v="23"/>
    <n v="4"/>
    <n v="2015"/>
    <n v="1"/>
    <s v="Washington"/>
    <n v="19"/>
  </r>
  <r>
    <n v="416"/>
    <x v="416"/>
    <x v="9"/>
    <n v="1400000"/>
    <n v="1103"/>
    <x v="0"/>
    <n v="80"/>
    <n v="12"/>
    <n v="2008"/>
    <n v="1"/>
    <s v="Marina Del Rey"/>
    <n v="68"/>
  </r>
  <r>
    <n v="417"/>
    <x v="417"/>
    <x v="9"/>
    <n v="8800000"/>
    <n v="1097"/>
    <x v="0"/>
    <n v="113"/>
    <n v="23"/>
    <n v="2010"/>
    <n v="2"/>
    <s v="San Diego"/>
    <n v="90"/>
  </r>
  <r>
    <n v="418"/>
    <x v="418"/>
    <x v="20"/>
    <n v="15800000"/>
    <n v="1095"/>
    <x v="15"/>
    <n v="51"/>
    <n v="5"/>
    <n v="2014"/>
    <n v="1"/>
    <s v="Allegan"/>
    <n v="46"/>
  </r>
  <r>
    <n v="419"/>
    <x v="419"/>
    <x v="9"/>
    <n v="35900000"/>
    <n v="1093"/>
    <x v="0"/>
    <n v="25"/>
    <n v="8"/>
    <n v="2014"/>
    <n v="2"/>
    <s v="San Diego"/>
    <n v="17"/>
  </r>
  <r>
    <n v="420"/>
    <x v="420"/>
    <x v="24"/>
    <n v="700000"/>
    <n v="1093"/>
    <x v="23"/>
    <n v="65"/>
    <n v="10"/>
    <n v="2012"/>
    <n v="1"/>
    <s v="Boston"/>
    <n v="55"/>
  </r>
  <r>
    <n v="421"/>
    <x v="421"/>
    <x v="12"/>
    <n v="2800000"/>
    <n v="1093"/>
    <x v="18"/>
    <n v="35"/>
    <n v="3"/>
    <n v="2012"/>
    <n v="2"/>
    <s v="Brooklyn"/>
    <n v="32"/>
  </r>
  <r>
    <n v="422"/>
    <x v="422"/>
    <x v="40"/>
    <n v="200000"/>
    <n v="1091"/>
    <x v="19"/>
    <n v="25"/>
    <n v="2"/>
    <n v="2014"/>
    <n v="1"/>
    <s v="Portland"/>
    <n v="23"/>
  </r>
  <r>
    <n v="423"/>
    <x v="423"/>
    <x v="5"/>
    <n v="6900000"/>
    <n v="1086"/>
    <x v="1"/>
    <n v="8"/>
    <n v="3"/>
    <n v="2014"/>
    <n v="1"/>
    <s v="Tampa"/>
    <n v="5"/>
  </r>
  <r>
    <n v="424"/>
    <x v="424"/>
    <x v="7"/>
    <n v="9800000"/>
    <n v="1083"/>
    <x v="11"/>
    <n v="103"/>
    <n v="35"/>
    <n v="2005"/>
    <n v="1"/>
    <s v="Reston"/>
    <n v="68"/>
  </r>
  <r>
    <n v="425"/>
    <x v="425"/>
    <x v="9"/>
    <n v="6500000"/>
    <n v="1075"/>
    <x v="0"/>
    <n v="38"/>
    <n v="3"/>
    <n v="2012"/>
    <n v="2"/>
    <s v="Santa Monica"/>
    <n v="35"/>
  </r>
  <r>
    <n v="426"/>
    <x v="426"/>
    <x v="19"/>
    <n v="5400000"/>
    <n v="1074"/>
    <x v="13"/>
    <n v="24"/>
    <n v="4"/>
    <n v="2011"/>
    <n v="1"/>
    <s v="Milwaukee"/>
    <n v="20"/>
  </r>
  <r>
    <n v="427"/>
    <x v="427"/>
    <x v="2"/>
    <n v="374200000"/>
    <n v="1065"/>
    <x v="5"/>
    <n v="4572"/>
    <n v="398"/>
    <n v="2003"/>
    <n v="2"/>
    <s v="Austin"/>
    <n v="4174"/>
  </r>
  <r>
    <n v="428"/>
    <x v="428"/>
    <x v="2"/>
    <n v="5900000"/>
    <n v="1056"/>
    <x v="4"/>
    <n v="24"/>
    <n v="5"/>
    <n v="2013"/>
    <n v="2"/>
    <s v="AURORA"/>
    <n v="19"/>
  </r>
  <r>
    <n v="429"/>
    <x v="429"/>
    <x v="34"/>
    <n v="5200000"/>
    <n v="1052"/>
    <x v="16"/>
    <n v="30"/>
    <n v="15"/>
    <n v="2013"/>
    <n v="1"/>
    <s v="Washington"/>
    <n v="15"/>
  </r>
  <r>
    <n v="430"/>
    <x v="430"/>
    <x v="10"/>
    <n v="4300000"/>
    <n v="1047"/>
    <x v="17"/>
    <n v="13"/>
    <n v="1"/>
    <n v="2009"/>
    <n v="1"/>
    <s v="Breckenridge"/>
    <n v="12"/>
  </r>
  <r>
    <n v="431"/>
    <x v="431"/>
    <x v="18"/>
    <n v="4900000"/>
    <n v="1047"/>
    <x v="4"/>
    <n v="210"/>
    <n v="20"/>
    <n v="2015"/>
    <n v="1"/>
    <s v="Charlotte"/>
    <n v="190"/>
  </r>
  <r>
    <n v="432"/>
    <x v="432"/>
    <x v="28"/>
    <n v="8600000"/>
    <n v="1047"/>
    <x v="24"/>
    <n v="120"/>
    <n v="15"/>
    <n v="2013"/>
    <n v="2"/>
    <s v="New Haven"/>
    <n v="105"/>
  </r>
  <r>
    <n v="433"/>
    <x v="433"/>
    <x v="8"/>
    <n v="20400000"/>
    <n v="1046"/>
    <x v="18"/>
    <n v="34"/>
    <n v="12"/>
    <n v="1988"/>
    <n v="1"/>
    <s v="kent"/>
    <n v="22"/>
  </r>
  <r>
    <n v="434"/>
    <x v="434"/>
    <x v="9"/>
    <n v="13200000"/>
    <n v="1045"/>
    <x v="18"/>
    <n v="130"/>
    <n v="20"/>
    <n v="2011"/>
    <n v="1"/>
    <s v="San Francisco"/>
    <n v="110"/>
  </r>
  <r>
    <n v="435"/>
    <x v="435"/>
    <x v="7"/>
    <n v="38500000"/>
    <n v="1044"/>
    <x v="4"/>
    <n v="125"/>
    <n v="50"/>
    <n v="2011"/>
    <n v="2"/>
    <s v="Richmond"/>
    <n v="75"/>
  </r>
  <r>
    <n v="436"/>
    <x v="436"/>
    <x v="7"/>
    <n v="21300000"/>
    <n v="1044"/>
    <x v="19"/>
    <n v="50"/>
    <n v="17"/>
    <n v="2011"/>
    <n v="2"/>
    <s v="Reston"/>
    <n v="33"/>
  </r>
  <r>
    <n v="437"/>
    <x v="437"/>
    <x v="33"/>
    <n v="67800000"/>
    <n v="1043"/>
    <x v="12"/>
    <n v="53"/>
    <n v="12"/>
    <n v="2009"/>
    <n v="4"/>
    <s v="Greenwood"/>
    <n v="41"/>
  </r>
  <r>
    <n v="438"/>
    <x v="438"/>
    <x v="27"/>
    <n v="10100000"/>
    <n v="1042"/>
    <x v="1"/>
    <n v="80"/>
    <n v="3"/>
    <n v="2013"/>
    <n v="2"/>
    <s v="Chicago"/>
    <n v="77"/>
  </r>
  <r>
    <n v="439"/>
    <x v="439"/>
    <x v="13"/>
    <n v="20800000"/>
    <n v="1040"/>
    <x v="6"/>
    <n v="19"/>
    <n v="8"/>
    <n v="2011"/>
    <n v="1"/>
    <s v="Evans"/>
    <n v="11"/>
  </r>
  <r>
    <n v="440"/>
    <x v="440"/>
    <x v="15"/>
    <n v="94600000"/>
    <n v="1035"/>
    <x v="9"/>
    <n v="96"/>
    <n v="13"/>
    <n v="2014"/>
    <n v="2"/>
    <s v="Eagle"/>
    <n v="83"/>
  </r>
  <r>
    <n v="441"/>
    <x v="441"/>
    <x v="13"/>
    <n v="2400000"/>
    <n v="1033"/>
    <x v="15"/>
    <n v="5"/>
    <n v="1"/>
    <n v="2007"/>
    <n v="1"/>
    <s v="Kennesaw"/>
    <n v="4"/>
  </r>
  <r>
    <n v="442"/>
    <x v="442"/>
    <x v="9"/>
    <n v="15900000"/>
    <n v="1031"/>
    <x v="2"/>
    <n v="49"/>
    <n v="9"/>
    <n v="1985"/>
    <n v="2"/>
    <s v="Van Nuys"/>
    <n v="40"/>
  </r>
  <r>
    <n v="443"/>
    <x v="443"/>
    <x v="27"/>
    <n v="12700000"/>
    <n v="1031"/>
    <x v="19"/>
    <n v="94"/>
    <n v="2"/>
    <n v="2011"/>
    <n v="1"/>
    <s v="Alton"/>
    <n v="92"/>
  </r>
  <r>
    <n v="444"/>
    <x v="444"/>
    <x v="12"/>
    <n v="8900000"/>
    <n v="1031"/>
    <x v="12"/>
    <n v="9"/>
    <n v="6"/>
    <n v="2014"/>
    <n v="1"/>
    <s v="New York"/>
    <n v="3"/>
  </r>
  <r>
    <n v="445"/>
    <x v="445"/>
    <x v="9"/>
    <n v="4100000"/>
    <n v="1023"/>
    <x v="15"/>
    <n v="8"/>
    <n v="1"/>
    <n v="2015"/>
    <n v="1"/>
    <s v="San Francisco"/>
    <n v="7"/>
  </r>
  <r>
    <n v="446"/>
    <x v="446"/>
    <x v="40"/>
    <n v="300000"/>
    <n v="1021"/>
    <x v="0"/>
    <n v="45"/>
    <n v="4"/>
    <n v="2013"/>
    <n v="1"/>
    <s v="Portland"/>
    <n v="41"/>
  </r>
  <r>
    <n v="447"/>
    <x v="447"/>
    <x v="27"/>
    <n v="22300000"/>
    <n v="1018"/>
    <x v="2"/>
    <n v="18"/>
    <n v="8"/>
    <n v="2013"/>
    <n v="3"/>
    <s v="Batavia"/>
    <n v="10"/>
  </r>
  <r>
    <n v="448"/>
    <x v="448"/>
    <x v="9"/>
    <n v="31400000"/>
    <n v="1015"/>
    <x v="9"/>
    <n v="238"/>
    <n v="43"/>
    <n v="2012"/>
    <n v="2"/>
    <s v="San Francisco"/>
    <n v="195"/>
  </r>
  <r>
    <n v="449"/>
    <x v="449"/>
    <x v="20"/>
    <n v="74300000"/>
    <n v="1013"/>
    <x v="5"/>
    <n v="163"/>
    <n v="53"/>
    <n v="1984"/>
    <n v="4"/>
    <s v="Livonia"/>
    <n v="110"/>
  </r>
  <r>
    <n v="450"/>
    <x v="450"/>
    <x v="18"/>
    <n v="3900000"/>
    <n v="1007"/>
    <x v="1"/>
    <n v="5"/>
    <n v="5"/>
    <n v="2013"/>
    <n v="1"/>
    <s v="Emerald Isle"/>
    <n v="0"/>
  </r>
  <r>
    <n v="451"/>
    <x v="451"/>
    <x v="21"/>
    <n v="5900000"/>
    <n v="1002"/>
    <x v="11"/>
    <n v="70"/>
    <n v="6"/>
    <n v="2010"/>
    <n v="1"/>
    <s v="Silver Spring"/>
    <n v="64"/>
  </r>
  <r>
    <n v="452"/>
    <x v="452"/>
    <x v="41"/>
    <n v="45100000"/>
    <n v="1002"/>
    <x v="23"/>
    <n v="2000"/>
    <n v="400"/>
    <n v="2015"/>
    <n v="1"/>
    <s v="Iowa City"/>
    <n v="1600"/>
  </r>
  <r>
    <n v="453"/>
    <x v="453"/>
    <x v="7"/>
    <n v="2700000"/>
    <n v="1002"/>
    <x v="12"/>
    <n v="45"/>
    <n v="8"/>
    <n v="2014"/>
    <n v="2"/>
    <s v="Virginia Beach"/>
    <n v="37"/>
  </r>
  <r>
    <n v="454"/>
    <x v="454"/>
    <x v="38"/>
    <n v="18600000"/>
    <n v="998"/>
    <x v="21"/>
    <n v="180"/>
    <n v="30"/>
    <n v="2013"/>
    <n v="2"/>
    <s v="Please Select"/>
    <n v="150"/>
  </r>
  <r>
    <n v="455"/>
    <x v="455"/>
    <x v="9"/>
    <n v="159700000"/>
    <n v="996"/>
    <x v="3"/>
    <n v="77"/>
    <n v="47"/>
    <n v="2013"/>
    <n v="3"/>
    <s v="San Francisco"/>
    <n v="30"/>
  </r>
  <r>
    <n v="456"/>
    <x v="456"/>
    <x v="9"/>
    <n v="4400000"/>
    <n v="993"/>
    <x v="4"/>
    <n v="45"/>
    <n v="3"/>
    <n v="2014"/>
    <n v="2"/>
    <s v="Tustin"/>
    <n v="42"/>
  </r>
  <r>
    <n v="457"/>
    <x v="457"/>
    <x v="27"/>
    <n v="29800000"/>
    <n v="987"/>
    <x v="24"/>
    <n v="295"/>
    <n v="52"/>
    <n v="2014"/>
    <n v="1"/>
    <s v="Schaumberg"/>
    <n v="243"/>
  </r>
  <r>
    <n v="458"/>
    <x v="458"/>
    <x v="9"/>
    <n v="3600000"/>
    <n v="987"/>
    <x v="4"/>
    <n v="8"/>
    <n v="4"/>
    <n v="2011"/>
    <n v="1"/>
    <s v="SAN GABRIEL"/>
    <n v="4"/>
  </r>
  <r>
    <n v="459"/>
    <x v="459"/>
    <x v="5"/>
    <n v="11300000"/>
    <n v="986"/>
    <x v="4"/>
    <n v="20"/>
    <n v="2"/>
    <n v="2013"/>
    <n v="2"/>
    <s v="Miami"/>
    <n v="18"/>
  </r>
  <r>
    <n v="460"/>
    <x v="460"/>
    <x v="25"/>
    <n v="7800000"/>
    <n v="983"/>
    <x v="13"/>
    <n v="39"/>
    <n v="2"/>
    <n v="2015"/>
    <n v="1"/>
    <s v="Brunswick"/>
    <n v="37"/>
  </r>
  <r>
    <n v="461"/>
    <x v="461"/>
    <x v="42"/>
    <n v="2800000"/>
    <n v="981"/>
    <x v="4"/>
    <n v="6"/>
    <n v="2"/>
    <n v="2015"/>
    <n v="1"/>
    <s v="Edmond"/>
    <n v="4"/>
  </r>
  <r>
    <n v="462"/>
    <x v="462"/>
    <x v="7"/>
    <n v="3200000"/>
    <n v="977"/>
    <x v="11"/>
    <n v="15"/>
    <n v="11"/>
    <n v="2005"/>
    <n v="2"/>
    <s v="Leesburg"/>
    <n v="4"/>
  </r>
  <r>
    <n v="463"/>
    <x v="463"/>
    <x v="5"/>
    <n v="18800000"/>
    <n v="971"/>
    <x v="0"/>
    <n v="26"/>
    <n v="15"/>
    <n v="2009"/>
    <n v="3"/>
    <s v="Tampa"/>
    <n v="11"/>
  </r>
  <r>
    <n v="464"/>
    <x v="464"/>
    <x v="2"/>
    <n v="7500000"/>
    <n v="968"/>
    <x v="7"/>
    <n v="48"/>
    <n v="6"/>
    <n v="1909"/>
    <n v="1"/>
    <s v="Dallas"/>
    <n v="42"/>
  </r>
  <r>
    <n v="465"/>
    <x v="465"/>
    <x v="2"/>
    <n v="14200000"/>
    <n v="967"/>
    <x v="1"/>
    <n v="103"/>
    <n v="27"/>
    <n v="2013"/>
    <n v="1"/>
    <s v="Dallas"/>
    <n v="76"/>
  </r>
  <r>
    <n v="466"/>
    <x v="466"/>
    <x v="33"/>
    <n v="17400000"/>
    <n v="966"/>
    <x v="0"/>
    <n v="36"/>
    <n v="13"/>
    <n v="2006"/>
    <n v="1"/>
    <s v="Indianapolis"/>
    <n v="23"/>
  </r>
  <r>
    <n v="467"/>
    <x v="467"/>
    <x v="21"/>
    <n v="5800000"/>
    <n v="966"/>
    <x v="18"/>
    <n v="20"/>
    <n v="4"/>
    <n v="2014"/>
    <n v="1"/>
    <s v="Perry Hall"/>
    <n v="16"/>
  </r>
  <r>
    <n v="468"/>
    <x v="468"/>
    <x v="9"/>
    <n v="4500000"/>
    <n v="965"/>
    <x v="0"/>
    <n v="46"/>
    <n v="8"/>
    <n v="2014"/>
    <n v="1"/>
    <s v="Irvine"/>
    <n v="38"/>
  </r>
  <r>
    <n v="469"/>
    <x v="469"/>
    <x v="2"/>
    <n v="52300000"/>
    <n v="958"/>
    <x v="9"/>
    <n v="397"/>
    <n v="155"/>
    <n v="2009"/>
    <n v="3"/>
    <s v="Plano"/>
    <n v="242"/>
  </r>
  <r>
    <n v="470"/>
    <x v="470"/>
    <x v="10"/>
    <n v="4000000"/>
    <n v="957"/>
    <x v="1"/>
    <n v="170"/>
    <n v="35"/>
    <n v="2009"/>
    <n v="1"/>
    <s v="Denver"/>
    <n v="135"/>
  </r>
  <r>
    <n v="471"/>
    <x v="471"/>
    <x v="2"/>
    <n v="42900000"/>
    <n v="956"/>
    <x v="5"/>
    <n v="50"/>
    <n v="16"/>
    <n v="2013"/>
    <n v="1"/>
    <s v="Wylie"/>
    <n v="34"/>
  </r>
  <r>
    <n v="472"/>
    <x v="472"/>
    <x v="7"/>
    <n v="11600000"/>
    <n v="955"/>
    <x v="12"/>
    <n v="87"/>
    <n v="14"/>
    <n v="2012"/>
    <n v="2"/>
    <s v="LEESBURG"/>
    <n v="73"/>
  </r>
  <r>
    <n v="473"/>
    <x v="473"/>
    <x v="11"/>
    <n v="200000"/>
    <n v="947"/>
    <x v="23"/>
    <n v="34"/>
    <n v="4"/>
    <n v="2012"/>
    <n v="1"/>
    <s v="Gig Harbor"/>
    <n v="30"/>
  </r>
  <r>
    <n v="474"/>
    <x v="474"/>
    <x v="12"/>
    <n v="7100000"/>
    <n v="947"/>
    <x v="0"/>
    <n v="77"/>
    <n v="8"/>
    <n v="2011"/>
    <n v="2"/>
    <s v="New York"/>
    <n v="69"/>
  </r>
  <r>
    <n v="475"/>
    <x v="475"/>
    <x v="13"/>
    <n v="200000"/>
    <n v="935"/>
    <x v="23"/>
    <n v="5"/>
    <n v="13"/>
    <n v="2001"/>
    <n v="1"/>
    <s v="Alpharetta"/>
    <n v="-8"/>
  </r>
  <r>
    <n v="476"/>
    <x v="476"/>
    <x v="33"/>
    <n v="30100000"/>
    <n v="927"/>
    <x v="23"/>
    <n v="80"/>
    <n v="14"/>
    <n v="2014"/>
    <n v="1"/>
    <s v="Fishers"/>
    <n v="66"/>
  </r>
  <r>
    <n v="477"/>
    <x v="477"/>
    <x v="2"/>
    <n v="300000"/>
    <n v="924"/>
    <x v="9"/>
    <n v="21"/>
    <n v="3"/>
    <n v="2014"/>
    <n v="1"/>
    <s v="Dallas"/>
    <n v="18"/>
  </r>
  <r>
    <n v="478"/>
    <x v="478"/>
    <x v="9"/>
    <n v="7700000"/>
    <n v="922"/>
    <x v="7"/>
    <n v="13"/>
    <n v="6"/>
    <n v="2012"/>
    <n v="2"/>
    <s v="Walnut Creek"/>
    <n v="7"/>
  </r>
  <r>
    <n v="479"/>
    <x v="479"/>
    <x v="9"/>
    <n v="22100000"/>
    <n v="916"/>
    <x v="0"/>
    <n v="65"/>
    <n v="5"/>
    <n v="2013"/>
    <n v="2"/>
    <s v="Pasadena"/>
    <n v="60"/>
  </r>
  <r>
    <n v="480"/>
    <x v="480"/>
    <x v="5"/>
    <n v="2500000"/>
    <n v="916"/>
    <x v="9"/>
    <n v="75"/>
    <n v="20"/>
    <n v="2003"/>
    <n v="1"/>
    <s v="Aventura"/>
    <n v="55"/>
  </r>
  <r>
    <n v="481"/>
    <x v="481"/>
    <x v="41"/>
    <n v="2300000"/>
    <n v="914"/>
    <x v="9"/>
    <n v="20"/>
    <n v="3"/>
    <n v="2013"/>
    <n v="1"/>
    <s v="Des Moines"/>
    <n v="17"/>
  </r>
  <r>
    <n v="482"/>
    <x v="482"/>
    <x v="10"/>
    <n v="2500000"/>
    <n v="912"/>
    <x v="9"/>
    <n v="21"/>
    <n v="10"/>
    <n v="2013"/>
    <n v="1"/>
    <s v="Boulder"/>
    <n v="11"/>
  </r>
  <r>
    <n v="483"/>
    <x v="483"/>
    <x v="1"/>
    <n v="31300000"/>
    <n v="911"/>
    <x v="1"/>
    <n v="51"/>
    <n v="6"/>
    <n v="2013"/>
    <n v="2"/>
    <s v="Chattanooga"/>
    <n v="45"/>
  </r>
  <r>
    <n v="484"/>
    <x v="484"/>
    <x v="7"/>
    <n v="3500000"/>
    <n v="905"/>
    <x v="11"/>
    <n v="20"/>
    <n v="2"/>
    <n v="2004"/>
    <n v="2"/>
    <s v="Arlington"/>
    <n v="18"/>
  </r>
  <r>
    <n v="485"/>
    <x v="485"/>
    <x v="6"/>
    <n v="7200000"/>
    <n v="904"/>
    <x v="2"/>
    <n v="8"/>
    <n v="5"/>
    <n v="2013"/>
    <n v="2"/>
    <s v="Belleville"/>
    <n v="3"/>
  </r>
  <r>
    <n v="486"/>
    <x v="486"/>
    <x v="9"/>
    <n v="59400000"/>
    <n v="903"/>
    <x v="9"/>
    <n v="574"/>
    <n v="85"/>
    <n v="2012"/>
    <n v="1"/>
    <s v="Glendale"/>
    <n v="489"/>
  </r>
  <r>
    <n v="487"/>
    <x v="487"/>
    <x v="24"/>
    <n v="78600000"/>
    <n v="902"/>
    <x v="10"/>
    <n v="90"/>
    <n v="34"/>
    <n v="2010"/>
    <n v="3"/>
    <s v="Boston"/>
    <n v="56"/>
  </r>
  <r>
    <n v="488"/>
    <x v="488"/>
    <x v="37"/>
    <n v="11400000"/>
    <n v="901"/>
    <x v="7"/>
    <n v="61"/>
    <n v="19"/>
    <n v="2015"/>
    <n v="2"/>
    <s v="Columbia"/>
    <n v="42"/>
  </r>
  <r>
    <n v="489"/>
    <x v="489"/>
    <x v="18"/>
    <n v="5400000"/>
    <n v="900"/>
    <x v="13"/>
    <n v="7"/>
    <n v="2"/>
    <n v="2009"/>
    <n v="2"/>
    <s v="Gastonia"/>
    <n v="5"/>
  </r>
  <r>
    <n v="490"/>
    <x v="490"/>
    <x v="10"/>
    <n v="45400000"/>
    <n v="897"/>
    <x v="10"/>
    <n v="78"/>
    <n v="25"/>
    <n v="2011"/>
    <n v="2"/>
    <s v="Boulder"/>
    <n v="53"/>
  </r>
  <r>
    <n v="491"/>
    <x v="491"/>
    <x v="21"/>
    <n v="52400000"/>
    <n v="895"/>
    <x v="10"/>
    <n v="17"/>
    <n v="5"/>
    <n v="2013"/>
    <n v="1"/>
    <s v="Annapolis"/>
    <n v="12"/>
  </r>
  <r>
    <n v="492"/>
    <x v="492"/>
    <x v="5"/>
    <n v="5400000"/>
    <n v="895"/>
    <x v="4"/>
    <n v="30"/>
    <n v="6"/>
    <n v="2012"/>
    <n v="2"/>
    <s v="Mount Dora"/>
    <n v="24"/>
  </r>
  <r>
    <n v="493"/>
    <x v="493"/>
    <x v="10"/>
    <n v="5300000"/>
    <n v="894"/>
    <x v="2"/>
    <n v="36"/>
    <n v="12"/>
    <n v="2013"/>
    <n v="1"/>
    <s v="Denver"/>
    <n v="24"/>
  </r>
  <r>
    <n v="494"/>
    <x v="494"/>
    <x v="4"/>
    <n v="18400000"/>
    <n v="891"/>
    <x v="15"/>
    <n v="28"/>
    <n v="5"/>
    <n v="2009"/>
    <n v="3"/>
    <s v="Philadelphia"/>
    <n v="23"/>
  </r>
  <r>
    <n v="495"/>
    <x v="495"/>
    <x v="9"/>
    <n v="2200000"/>
    <n v="890"/>
    <x v="5"/>
    <n v="37"/>
    <n v="2"/>
    <n v="2014"/>
    <n v="1"/>
    <s v="Goleta"/>
    <n v="35"/>
  </r>
  <r>
    <n v="496"/>
    <x v="496"/>
    <x v="11"/>
    <n v="2900000"/>
    <n v="887"/>
    <x v="12"/>
    <n v="6"/>
    <n v="2"/>
    <n v="2015"/>
    <n v="1"/>
    <s v="Seattle"/>
    <n v="4"/>
  </r>
  <r>
    <n v="497"/>
    <x v="497"/>
    <x v="13"/>
    <n v="21300000"/>
    <n v="871"/>
    <x v="23"/>
    <n v="97"/>
    <n v="10"/>
    <n v="2013"/>
    <n v="3"/>
    <s v="Atlanta"/>
    <n v="87"/>
  </r>
  <r>
    <n v="498"/>
    <x v="498"/>
    <x v="7"/>
    <n v="5100000"/>
    <n v="871"/>
    <x v="19"/>
    <n v="28"/>
    <n v="2"/>
    <n v="2010"/>
    <n v="1"/>
    <s v="Mclean"/>
    <n v="26"/>
  </r>
  <r>
    <n v="499"/>
    <x v="499"/>
    <x v="2"/>
    <n v="4900000"/>
    <n v="870"/>
    <x v="6"/>
    <n v="15"/>
    <n v="2"/>
    <n v="2010"/>
    <n v="1"/>
    <s v="Houston"/>
    <n v="13"/>
  </r>
  <r>
    <n v="500"/>
    <x v="500"/>
    <x v="12"/>
    <n v="800000"/>
    <n v="870"/>
    <x v="7"/>
    <n v="70"/>
    <n v="45"/>
    <n v="2003"/>
    <n v="1"/>
    <s v="New York"/>
    <n v="25"/>
  </r>
  <r>
    <n v="501"/>
    <x v="501"/>
    <x v="4"/>
    <n v="12300000"/>
    <n v="869"/>
    <x v="6"/>
    <n v="45"/>
    <n v="6"/>
    <n v="2005"/>
    <n v="1"/>
    <s v="Plymouth Meeting"/>
    <n v="39"/>
  </r>
  <r>
    <n v="502"/>
    <x v="502"/>
    <x v="9"/>
    <n v="4700000"/>
    <n v="868"/>
    <x v="5"/>
    <n v="40"/>
    <n v="3"/>
    <n v="2014"/>
    <n v="1"/>
    <s v="San Francisco"/>
    <n v="37"/>
  </r>
  <r>
    <n v="503"/>
    <x v="503"/>
    <x v="19"/>
    <n v="3500000"/>
    <n v="866"/>
    <x v="9"/>
    <n v="11"/>
    <n v="3"/>
    <n v="2008"/>
    <n v="1"/>
    <s v="HOLMEN"/>
    <n v="8"/>
  </r>
  <r>
    <n v="504"/>
    <x v="504"/>
    <x v="39"/>
    <n v="8500000"/>
    <n v="865"/>
    <x v="0"/>
    <n v="30"/>
    <n v="10"/>
    <n v="2015"/>
    <n v="1"/>
    <s v="San Juan"/>
    <n v="20"/>
  </r>
  <r>
    <n v="505"/>
    <x v="505"/>
    <x v="22"/>
    <n v="18100000"/>
    <n v="864"/>
    <x v="4"/>
    <n v="30"/>
    <n v="2"/>
    <n v="2008"/>
    <n v="3"/>
    <s v="Blaine"/>
    <n v="28"/>
  </r>
  <r>
    <n v="506"/>
    <x v="506"/>
    <x v="9"/>
    <n v="900000"/>
    <n v="863"/>
    <x v="5"/>
    <n v="150"/>
    <n v="25"/>
    <n v="2007"/>
    <n v="3"/>
    <s v="Santa Clarita"/>
    <n v="125"/>
  </r>
  <r>
    <n v="507"/>
    <x v="507"/>
    <x v="4"/>
    <n v="10700000"/>
    <n v="861"/>
    <x v="13"/>
    <n v="54"/>
    <n v="1"/>
    <n v="2011"/>
    <n v="3"/>
    <s v="Sewickley"/>
    <n v="53"/>
  </r>
  <r>
    <n v="508"/>
    <x v="508"/>
    <x v="10"/>
    <n v="84300000"/>
    <n v="858"/>
    <x v="16"/>
    <n v="440"/>
    <n v="190"/>
    <n v="2006"/>
    <n v="2"/>
    <s v="Westminster"/>
    <n v="250"/>
  </r>
  <r>
    <n v="509"/>
    <x v="509"/>
    <x v="38"/>
    <n v="10300000"/>
    <n v="857"/>
    <x v="13"/>
    <n v="75"/>
    <n v="6"/>
    <n v="2015"/>
    <n v="1"/>
    <s v="Brossard"/>
    <n v="69"/>
  </r>
  <r>
    <n v="510"/>
    <x v="510"/>
    <x v="27"/>
    <n v="2100000"/>
    <n v="855"/>
    <x v="23"/>
    <n v="12"/>
    <n v="4"/>
    <n v="2011"/>
    <n v="1"/>
    <s v="Bloomingdale"/>
    <n v="8"/>
  </r>
  <r>
    <n v="511"/>
    <x v="511"/>
    <x v="6"/>
    <n v="16200000"/>
    <n v="855"/>
    <x v="5"/>
    <n v="80"/>
    <n v="25"/>
    <n v="2014"/>
    <n v="1"/>
    <s v="South Plainfield"/>
    <n v="55"/>
  </r>
  <r>
    <n v="512"/>
    <x v="512"/>
    <x v="11"/>
    <n v="27200000"/>
    <n v="854"/>
    <x v="12"/>
    <n v="738"/>
    <n v="125"/>
    <n v="2005"/>
    <n v="4"/>
    <s v="Spokane"/>
    <n v="613"/>
  </r>
  <r>
    <n v="513"/>
    <x v="513"/>
    <x v="27"/>
    <n v="2200000"/>
    <n v="853"/>
    <x v="3"/>
    <n v="9"/>
    <n v="1"/>
    <n v="2013"/>
    <n v="1"/>
    <s v="Chicago"/>
    <n v="8"/>
  </r>
  <r>
    <n v="514"/>
    <x v="514"/>
    <x v="9"/>
    <n v="2400000"/>
    <n v="852"/>
    <x v="9"/>
    <n v="16"/>
    <n v="2"/>
    <n v="2014"/>
    <n v="1"/>
    <s v="San Diego"/>
    <n v="14"/>
  </r>
  <r>
    <n v="515"/>
    <x v="515"/>
    <x v="34"/>
    <n v="8700000"/>
    <n v="850"/>
    <x v="11"/>
    <n v="68"/>
    <n v="15"/>
    <n v="2011"/>
    <n v="1"/>
    <s v="Washington"/>
    <n v="53"/>
  </r>
  <r>
    <n v="516"/>
    <x v="516"/>
    <x v="7"/>
    <n v="6100000"/>
    <n v="850"/>
    <x v="23"/>
    <n v="30"/>
    <n v="3"/>
    <n v="2012"/>
    <n v="1"/>
    <s v="Richmond"/>
    <n v="27"/>
  </r>
  <r>
    <n v="517"/>
    <x v="517"/>
    <x v="2"/>
    <n v="16300000"/>
    <n v="848"/>
    <x v="15"/>
    <n v="23"/>
    <n v="6"/>
    <n v="2009"/>
    <n v="3"/>
    <s v="Stafford"/>
    <n v="17"/>
  </r>
  <r>
    <n v="518"/>
    <x v="518"/>
    <x v="7"/>
    <n v="3800000"/>
    <n v="845"/>
    <x v="3"/>
    <n v="15"/>
    <n v="4"/>
    <n v="2015"/>
    <n v="1"/>
    <s v="COLONIAL HEIGHTS"/>
    <n v="11"/>
  </r>
  <r>
    <n v="519"/>
    <x v="519"/>
    <x v="21"/>
    <n v="12600000"/>
    <n v="844"/>
    <x v="11"/>
    <n v="91"/>
    <n v="5"/>
    <n v="2005"/>
    <n v="2"/>
    <s v="Annapolis Junction"/>
    <n v="86"/>
  </r>
  <r>
    <n v="520"/>
    <x v="520"/>
    <x v="32"/>
    <n v="9700000"/>
    <n v="843"/>
    <x v="1"/>
    <n v="60"/>
    <n v="5"/>
    <n v="2014"/>
    <n v="1"/>
    <s v="ST LOUIS"/>
    <n v="55"/>
  </r>
  <r>
    <n v="521"/>
    <x v="521"/>
    <x v="2"/>
    <n v="21300000"/>
    <n v="842"/>
    <x v="24"/>
    <n v="107"/>
    <n v="9"/>
    <n v="2012"/>
    <n v="3"/>
    <s v="Keller"/>
    <n v="98"/>
  </r>
  <r>
    <n v="522"/>
    <x v="522"/>
    <x v="0"/>
    <n v="6600000"/>
    <n v="837"/>
    <x v="13"/>
    <n v="12"/>
    <n v="3"/>
    <n v="2012"/>
    <n v="2"/>
    <s v="Tucson"/>
    <n v="9"/>
  </r>
  <r>
    <n v="523"/>
    <x v="523"/>
    <x v="24"/>
    <n v="2500000"/>
    <n v="836"/>
    <x v="11"/>
    <n v="51"/>
    <n v="8"/>
    <n v="2013"/>
    <n v="1"/>
    <s v="Bedford"/>
    <n v="43"/>
  </r>
  <r>
    <n v="524"/>
    <x v="524"/>
    <x v="12"/>
    <n v="17500000"/>
    <n v="834"/>
    <x v="5"/>
    <n v="27"/>
    <n v="6"/>
    <n v="2015"/>
    <n v="1"/>
    <s v="Bayside"/>
    <n v="21"/>
  </r>
  <r>
    <n v="525"/>
    <x v="525"/>
    <x v="18"/>
    <n v="492500000"/>
    <n v="831"/>
    <x v="11"/>
    <n v="37"/>
    <n v="80"/>
    <n v="2001"/>
    <n v="2"/>
    <s v="Aberdeen"/>
    <n v="-43"/>
  </r>
  <r>
    <n v="526"/>
    <x v="526"/>
    <x v="12"/>
    <n v="600000"/>
    <n v="830"/>
    <x v="0"/>
    <n v="149"/>
    <n v="28"/>
    <n v="2013"/>
    <n v="1"/>
    <s v="New York"/>
    <n v="121"/>
  </r>
  <r>
    <n v="527"/>
    <x v="527"/>
    <x v="9"/>
    <n v="4500000"/>
    <n v="828"/>
    <x v="3"/>
    <n v="30"/>
    <n v="4"/>
    <n v="2011"/>
    <n v="1"/>
    <s v="San Diego"/>
    <n v="26"/>
  </r>
  <r>
    <n v="528"/>
    <x v="528"/>
    <x v="12"/>
    <n v="9500000"/>
    <n v="828"/>
    <x v="9"/>
    <n v="29"/>
    <n v="3"/>
    <n v="2009"/>
    <n v="2"/>
    <s v="Brooklyn"/>
    <n v="26"/>
  </r>
  <r>
    <n v="529"/>
    <x v="529"/>
    <x v="32"/>
    <n v="4800000"/>
    <n v="828"/>
    <x v="3"/>
    <n v="36"/>
    <n v="5"/>
    <n v="2014"/>
    <n v="2"/>
    <s v="Liberty"/>
    <n v="31"/>
  </r>
  <r>
    <n v="530"/>
    <x v="530"/>
    <x v="2"/>
    <n v="300000"/>
    <n v="826"/>
    <x v="16"/>
    <n v="27"/>
    <n v="3"/>
    <n v="2012"/>
    <n v="1"/>
    <s v="Plano"/>
    <n v="24"/>
  </r>
  <r>
    <n v="531"/>
    <x v="531"/>
    <x v="7"/>
    <n v="2200000"/>
    <n v="824"/>
    <x v="4"/>
    <n v="12"/>
    <n v="2"/>
    <n v="2014"/>
    <n v="1"/>
    <s v="Colonial Beach"/>
    <n v="10"/>
  </r>
  <r>
    <n v="532"/>
    <x v="532"/>
    <x v="9"/>
    <n v="4500000"/>
    <n v="820"/>
    <x v="2"/>
    <n v="10"/>
    <n v="2"/>
    <n v="2014"/>
    <n v="2"/>
    <s v="Oakland"/>
    <n v="8"/>
  </r>
  <r>
    <n v="533"/>
    <x v="533"/>
    <x v="10"/>
    <n v="15300000"/>
    <n v="818"/>
    <x v="5"/>
    <n v="250"/>
    <n v="35"/>
    <n v="2004"/>
    <n v="3"/>
    <s v="Littleton"/>
    <n v="215"/>
  </r>
  <r>
    <n v="534"/>
    <x v="534"/>
    <x v="9"/>
    <n v="2900000"/>
    <n v="817"/>
    <x v="9"/>
    <n v="20"/>
    <n v="46"/>
    <n v="2012"/>
    <n v="2"/>
    <s v="San Jose"/>
    <n v="-26"/>
  </r>
  <r>
    <n v="535"/>
    <x v="535"/>
    <x v="13"/>
    <n v="7900000"/>
    <n v="817"/>
    <x v="3"/>
    <n v="25"/>
    <n v="5"/>
    <n v="2013"/>
    <n v="2"/>
    <s v="Atlanta"/>
    <n v="20"/>
  </r>
  <r>
    <n v="536"/>
    <x v="536"/>
    <x v="8"/>
    <n v="53500000"/>
    <n v="816"/>
    <x v="23"/>
    <n v="33"/>
    <n v="9"/>
    <n v="2013"/>
    <n v="2"/>
    <s v="Dublin"/>
    <n v="24"/>
  </r>
  <r>
    <n v="537"/>
    <x v="537"/>
    <x v="9"/>
    <n v="13600000"/>
    <n v="816"/>
    <x v="1"/>
    <n v="39"/>
    <n v="11"/>
    <n v="2013"/>
    <n v="1"/>
    <s v="Poway"/>
    <n v="28"/>
  </r>
  <r>
    <n v="538"/>
    <x v="538"/>
    <x v="13"/>
    <n v="1900000"/>
    <n v="816"/>
    <x v="11"/>
    <n v="210"/>
    <n v="20"/>
    <n v="2014"/>
    <n v="1"/>
    <s v="Atlanta"/>
    <n v="190"/>
  </r>
  <r>
    <n v="539"/>
    <x v="539"/>
    <x v="29"/>
    <n v="4700000"/>
    <n v="815"/>
    <x v="19"/>
    <n v="13"/>
    <n v="3"/>
    <n v="2014"/>
    <n v="1"/>
    <s v="Henderson"/>
    <n v="10"/>
  </r>
  <r>
    <n v="540"/>
    <x v="540"/>
    <x v="40"/>
    <n v="2400000"/>
    <n v="814"/>
    <x v="23"/>
    <n v="18"/>
    <n v="7"/>
    <n v="2010"/>
    <n v="1"/>
    <s v="Tigard"/>
    <n v="11"/>
  </r>
  <r>
    <n v="541"/>
    <x v="541"/>
    <x v="20"/>
    <n v="8100000"/>
    <n v="813"/>
    <x v="11"/>
    <n v="13"/>
    <n v="5"/>
    <n v="2009"/>
    <n v="2"/>
    <s v="PORTAGE"/>
    <n v="8"/>
  </r>
  <r>
    <n v="542"/>
    <x v="542"/>
    <x v="32"/>
    <n v="200000"/>
    <n v="812"/>
    <x v="0"/>
    <n v="15"/>
    <n v="1"/>
    <n v="2015"/>
    <n v="1"/>
    <s v="Kansas City"/>
    <n v="14"/>
  </r>
  <r>
    <n v="543"/>
    <x v="543"/>
    <x v="2"/>
    <n v="171800000"/>
    <n v="811"/>
    <x v="12"/>
    <n v="500"/>
    <n v="35"/>
    <n v="2014"/>
    <n v="2"/>
    <s v="Houston"/>
    <n v="465"/>
  </r>
  <r>
    <n v="544"/>
    <x v="544"/>
    <x v="12"/>
    <n v="31600000"/>
    <n v="811"/>
    <x v="3"/>
    <n v="23"/>
    <n v="8"/>
    <n v="2009"/>
    <n v="6"/>
    <s v="New York"/>
    <n v="15"/>
  </r>
  <r>
    <n v="545"/>
    <x v="545"/>
    <x v="4"/>
    <n v="8200000"/>
    <n v="810"/>
    <x v="9"/>
    <n v="46"/>
    <n v="8"/>
    <n v="2012"/>
    <n v="2"/>
    <s v="Lancaster"/>
    <n v="38"/>
  </r>
  <r>
    <n v="546"/>
    <x v="546"/>
    <x v="14"/>
    <n v="7300000"/>
    <n v="810"/>
    <x v="10"/>
    <n v="10"/>
    <n v="3"/>
    <n v="2014"/>
    <n v="1"/>
    <s v="Louisville"/>
    <n v="7"/>
  </r>
  <r>
    <n v="547"/>
    <x v="547"/>
    <x v="12"/>
    <n v="6200000"/>
    <n v="810"/>
    <x v="1"/>
    <n v="35"/>
    <n v="5"/>
    <n v="2014"/>
    <n v="1"/>
    <s v="Buffalo"/>
    <n v="30"/>
  </r>
  <r>
    <n v="548"/>
    <x v="548"/>
    <x v="34"/>
    <n v="10700000"/>
    <n v="809"/>
    <x v="11"/>
    <n v="43"/>
    <n v="8"/>
    <n v="2009"/>
    <n v="2"/>
    <s v="Washington"/>
    <n v="35"/>
  </r>
  <r>
    <n v="549"/>
    <x v="549"/>
    <x v="5"/>
    <n v="5500000"/>
    <n v="809"/>
    <x v="22"/>
    <n v="28"/>
    <n v="6"/>
    <n v="2014"/>
    <n v="2"/>
    <s v="Clearwater"/>
    <n v="22"/>
  </r>
  <r>
    <n v="550"/>
    <x v="550"/>
    <x v="29"/>
    <n v="37600000"/>
    <n v="808"/>
    <x v="23"/>
    <n v="316"/>
    <n v="233"/>
    <n v="2013"/>
    <n v="2"/>
    <s v="Henderson"/>
    <n v="83"/>
  </r>
  <r>
    <n v="551"/>
    <x v="551"/>
    <x v="27"/>
    <n v="7500000"/>
    <n v="808"/>
    <x v="15"/>
    <n v="18"/>
    <n v="6"/>
    <n v="2014"/>
    <n v="1"/>
    <s v="Lombard"/>
    <n v="12"/>
  </r>
  <r>
    <n v="552"/>
    <x v="552"/>
    <x v="9"/>
    <n v="1100000"/>
    <n v="805"/>
    <x v="9"/>
    <n v="66"/>
    <n v="12"/>
    <n v="2011"/>
    <n v="2"/>
    <s v="Dublin"/>
    <n v="54"/>
  </r>
  <r>
    <n v="553"/>
    <x v="553"/>
    <x v="17"/>
    <n v="5300000"/>
    <n v="804"/>
    <x v="7"/>
    <n v="33"/>
    <n v="4"/>
    <n v="2014"/>
    <n v="2"/>
    <s v="Bozeman"/>
    <n v="29"/>
  </r>
  <r>
    <n v="554"/>
    <x v="554"/>
    <x v="12"/>
    <n v="600000"/>
    <n v="801"/>
    <x v="3"/>
    <n v="9"/>
    <n v="2"/>
    <n v="2008"/>
    <n v="2"/>
    <s v="Plainview"/>
    <n v="7"/>
  </r>
  <r>
    <n v="555"/>
    <x v="555"/>
    <x v="8"/>
    <n v="10700000"/>
    <n v="801"/>
    <x v="15"/>
    <n v="9"/>
    <n v="2"/>
    <n v="2014"/>
    <n v="1"/>
    <s v="Columbus"/>
    <n v="7"/>
  </r>
  <r>
    <n v="556"/>
    <x v="556"/>
    <x v="6"/>
    <n v="9200000"/>
    <n v="800"/>
    <x v="11"/>
    <n v="18"/>
    <n v="5"/>
    <n v="2006"/>
    <n v="3"/>
    <s v="Woodbridge"/>
    <n v="13"/>
  </r>
  <r>
    <n v="557"/>
    <x v="557"/>
    <x v="21"/>
    <n v="2200000"/>
    <n v="797"/>
    <x v="19"/>
    <n v="72"/>
    <n v="2"/>
    <n v="2008"/>
    <n v="1"/>
    <s v="Baltimore"/>
    <n v="70"/>
  </r>
  <r>
    <n v="558"/>
    <x v="558"/>
    <x v="9"/>
    <n v="12600000"/>
    <n v="797"/>
    <x v="9"/>
    <n v="134"/>
    <n v="95"/>
    <n v="2007"/>
    <n v="3"/>
    <s v="Foster City"/>
    <n v="39"/>
  </r>
  <r>
    <n v="559"/>
    <x v="559"/>
    <x v="18"/>
    <n v="27400000"/>
    <n v="794"/>
    <x v="16"/>
    <n v="160"/>
    <n v="32"/>
    <n v="2014"/>
    <n v="2"/>
    <s v="Charlotte"/>
    <n v="128"/>
  </r>
  <r>
    <n v="560"/>
    <x v="560"/>
    <x v="7"/>
    <n v="200000"/>
    <n v="794"/>
    <x v="23"/>
    <n v="10"/>
    <n v="5"/>
    <n v="2009"/>
    <n v="1"/>
    <s v="Glen Allen"/>
    <n v="5"/>
  </r>
  <r>
    <n v="561"/>
    <x v="561"/>
    <x v="9"/>
    <n v="17200000"/>
    <n v="792"/>
    <x v="16"/>
    <n v="700"/>
    <n v="250"/>
    <n v="2009"/>
    <n v="1"/>
    <s v="Campbell"/>
    <n v="450"/>
  </r>
  <r>
    <n v="562"/>
    <x v="562"/>
    <x v="12"/>
    <n v="138500000"/>
    <n v="790"/>
    <x v="0"/>
    <n v="205"/>
    <n v="60"/>
    <n v="2012"/>
    <n v="3"/>
    <s v="New York"/>
    <n v="145"/>
  </r>
  <r>
    <n v="563"/>
    <x v="563"/>
    <x v="12"/>
    <n v="6900000"/>
    <n v="787"/>
    <x v="0"/>
    <n v="32"/>
    <n v="4"/>
    <n v="2014"/>
    <n v="2"/>
    <s v="Syracuse"/>
    <n v="28"/>
  </r>
  <r>
    <n v="564"/>
    <x v="564"/>
    <x v="18"/>
    <n v="77400000"/>
    <n v="786"/>
    <x v="3"/>
    <n v="500"/>
    <n v="56"/>
    <n v="2013"/>
    <n v="1"/>
    <s v="Charlotte"/>
    <n v="444"/>
  </r>
  <r>
    <n v="565"/>
    <x v="565"/>
    <x v="2"/>
    <n v="16700000"/>
    <n v="784"/>
    <x v="3"/>
    <n v="11"/>
    <n v="4"/>
    <n v="2014"/>
    <n v="1"/>
    <s v="Pearland"/>
    <n v="7"/>
  </r>
  <r>
    <n v="566"/>
    <x v="566"/>
    <x v="21"/>
    <n v="8900000"/>
    <n v="784"/>
    <x v="11"/>
    <n v="38"/>
    <n v="9"/>
    <n v="2011"/>
    <n v="2"/>
    <s v="Woodbine"/>
    <n v="29"/>
  </r>
  <r>
    <n v="567"/>
    <x v="567"/>
    <x v="12"/>
    <n v="2800000"/>
    <n v="778"/>
    <x v="0"/>
    <n v="11"/>
    <n v="2"/>
    <n v="2014"/>
    <n v="1"/>
    <s v="Nesconset"/>
    <n v="9"/>
  </r>
  <r>
    <n v="568"/>
    <x v="568"/>
    <x v="34"/>
    <n v="70700000"/>
    <n v="776"/>
    <x v="11"/>
    <n v="280"/>
    <n v="25"/>
    <n v="2010"/>
    <n v="2"/>
    <s v="Washington"/>
    <n v="255"/>
  </r>
  <r>
    <n v="569"/>
    <x v="569"/>
    <x v="5"/>
    <n v="46400000"/>
    <n v="775"/>
    <x v="11"/>
    <n v="190"/>
    <n v="50"/>
    <n v="2011"/>
    <n v="3"/>
    <s v="Lakeland"/>
    <n v="140"/>
  </r>
  <r>
    <n v="570"/>
    <x v="570"/>
    <x v="22"/>
    <n v="500000"/>
    <n v="774"/>
    <x v="24"/>
    <n v="90"/>
    <n v="15"/>
    <n v="2013"/>
    <n v="1"/>
    <s v="Minneapolis"/>
    <n v="75"/>
  </r>
  <r>
    <n v="571"/>
    <x v="571"/>
    <x v="19"/>
    <n v="3700000"/>
    <n v="774"/>
    <x v="0"/>
    <n v="22"/>
    <n v="5"/>
    <n v="2015"/>
    <n v="1"/>
    <s v="Madison"/>
    <n v="17"/>
  </r>
  <r>
    <n v="572"/>
    <x v="572"/>
    <x v="33"/>
    <n v="17500000"/>
    <n v="772"/>
    <x v="23"/>
    <n v="55"/>
    <n v="3"/>
    <n v="2012"/>
    <n v="1"/>
    <s v="Indianapolis"/>
    <n v="52"/>
  </r>
  <r>
    <n v="573"/>
    <x v="573"/>
    <x v="4"/>
    <n v="41900000"/>
    <n v="771"/>
    <x v="1"/>
    <n v="83"/>
    <n v="7"/>
    <n v="2013"/>
    <n v="1"/>
    <s v="Pittsburgh"/>
    <n v="76"/>
  </r>
  <r>
    <n v="574"/>
    <x v="574"/>
    <x v="27"/>
    <n v="79600000"/>
    <n v="770"/>
    <x v="5"/>
    <n v="41"/>
    <n v="10"/>
    <n v="2003"/>
    <n v="1"/>
    <s v="Lincolnshire"/>
    <n v="31"/>
  </r>
  <r>
    <n v="575"/>
    <x v="575"/>
    <x v="7"/>
    <n v="16400000"/>
    <n v="769"/>
    <x v="11"/>
    <n v="67"/>
    <n v="23"/>
    <n v="2012"/>
    <n v="3"/>
    <s v="Mclean"/>
    <n v="44"/>
  </r>
  <r>
    <n v="576"/>
    <x v="576"/>
    <x v="7"/>
    <n v="12500000"/>
    <n v="768"/>
    <x v="11"/>
    <n v="65"/>
    <n v="10"/>
    <n v="2013"/>
    <n v="2"/>
    <s v="Alexandria"/>
    <n v="55"/>
  </r>
  <r>
    <n v="577"/>
    <x v="577"/>
    <x v="24"/>
    <n v="37300000"/>
    <n v="767"/>
    <x v="15"/>
    <n v="225"/>
    <n v="30"/>
    <n v="2012"/>
    <n v="1"/>
    <s v="Haverhill"/>
    <n v="195"/>
  </r>
  <r>
    <n v="578"/>
    <x v="578"/>
    <x v="0"/>
    <n v="4600000"/>
    <n v="767"/>
    <x v="8"/>
    <n v="23"/>
    <n v="3"/>
    <n v="2012"/>
    <n v="2"/>
    <s v="Tempe"/>
    <n v="20"/>
  </r>
  <r>
    <n v="579"/>
    <x v="579"/>
    <x v="36"/>
    <n v="700000"/>
    <n v="765"/>
    <x v="0"/>
    <n v="8"/>
    <n v="2"/>
    <n v="2014"/>
    <n v="1"/>
    <s v="Jackson"/>
    <n v="6"/>
  </r>
  <r>
    <n v="580"/>
    <x v="580"/>
    <x v="40"/>
    <n v="1000000"/>
    <n v="764"/>
    <x v="7"/>
    <n v="23"/>
    <n v="5"/>
    <n v="2008"/>
    <n v="2"/>
    <s v="Grants Pass"/>
    <n v="18"/>
  </r>
  <r>
    <n v="581"/>
    <x v="581"/>
    <x v="5"/>
    <n v="6100000"/>
    <n v="763"/>
    <x v="22"/>
    <n v="10"/>
    <n v="3"/>
    <n v="2012"/>
    <n v="1"/>
    <s v="Coral Gables"/>
    <n v="7"/>
  </r>
  <r>
    <n v="582"/>
    <x v="582"/>
    <x v="7"/>
    <n v="17100000"/>
    <n v="759"/>
    <x v="11"/>
    <n v="183"/>
    <n v="15"/>
    <n v="2001"/>
    <n v="3"/>
    <s v="Leesburg"/>
    <n v="168"/>
  </r>
  <r>
    <n v="583"/>
    <x v="583"/>
    <x v="5"/>
    <n v="45500000"/>
    <n v="759"/>
    <x v="22"/>
    <n v="70"/>
    <n v="27"/>
    <n v="2011"/>
    <n v="4"/>
    <s v="Miami"/>
    <n v="43"/>
  </r>
  <r>
    <n v="584"/>
    <x v="584"/>
    <x v="13"/>
    <n v="21800000"/>
    <n v="758"/>
    <x v="12"/>
    <n v="22"/>
    <n v="5"/>
    <n v="2015"/>
    <n v="2"/>
    <s v="Atlanta"/>
    <n v="17"/>
  </r>
  <r>
    <n v="585"/>
    <x v="585"/>
    <x v="27"/>
    <n v="3600000"/>
    <n v="758"/>
    <x v="20"/>
    <n v="41"/>
    <n v="20"/>
    <n v="2013"/>
    <n v="1"/>
    <s v="Skokie"/>
    <n v="21"/>
  </r>
  <r>
    <n v="586"/>
    <x v="586"/>
    <x v="7"/>
    <n v="2500000"/>
    <n v="756"/>
    <x v="25"/>
    <n v="14"/>
    <n v="2"/>
    <n v="2010"/>
    <n v="2"/>
    <s v="Arlington"/>
    <n v="12"/>
  </r>
  <r>
    <n v="587"/>
    <x v="587"/>
    <x v="11"/>
    <n v="18800000"/>
    <n v="755"/>
    <x v="0"/>
    <n v="33"/>
    <n v="8"/>
    <n v="2010"/>
    <n v="4"/>
    <s v="Bothell"/>
    <n v="25"/>
  </r>
  <r>
    <n v="588"/>
    <x v="588"/>
    <x v="13"/>
    <n v="3700000"/>
    <n v="755"/>
    <x v="24"/>
    <n v="25"/>
    <n v="3"/>
    <n v="2014"/>
    <n v="2"/>
    <s v="Atlanta"/>
    <n v="22"/>
  </r>
  <r>
    <n v="589"/>
    <x v="589"/>
    <x v="37"/>
    <n v="4100000"/>
    <n v="754"/>
    <x v="3"/>
    <n v="4"/>
    <n v="2"/>
    <n v="2009"/>
    <n v="2"/>
    <s v="North Myrtle Beach"/>
    <n v="2"/>
  </r>
  <r>
    <n v="590"/>
    <x v="590"/>
    <x v="2"/>
    <n v="3400000"/>
    <n v="754"/>
    <x v="25"/>
    <n v="34"/>
    <n v="7"/>
    <n v="2008"/>
    <n v="1"/>
    <s v="Houston"/>
    <n v="27"/>
  </r>
  <r>
    <n v="591"/>
    <x v="591"/>
    <x v="24"/>
    <n v="1300000"/>
    <n v="751"/>
    <x v="0"/>
    <n v="21"/>
    <n v="15"/>
    <n v="2010"/>
    <n v="3"/>
    <s v="Boston"/>
    <n v="6"/>
  </r>
  <r>
    <n v="592"/>
    <x v="592"/>
    <x v="21"/>
    <n v="16900000"/>
    <n v="751"/>
    <x v="11"/>
    <n v="35"/>
    <n v="16"/>
    <n v="2008"/>
    <n v="3"/>
    <s v="Greenbelt"/>
    <n v="19"/>
  </r>
  <r>
    <n v="593"/>
    <x v="593"/>
    <x v="27"/>
    <n v="600000"/>
    <n v="750"/>
    <x v="4"/>
    <n v="10"/>
    <n v="3"/>
    <n v="2011"/>
    <n v="2"/>
    <s v="NAPERVILLE"/>
    <n v="7"/>
  </r>
  <r>
    <n v="594"/>
    <x v="594"/>
    <x v="9"/>
    <n v="500000"/>
    <n v="750"/>
    <x v="13"/>
    <n v="14"/>
    <n v="2"/>
    <n v="2012"/>
    <n v="1"/>
    <s v="San Diego"/>
    <n v="12"/>
  </r>
  <r>
    <n v="595"/>
    <x v="595"/>
    <x v="0"/>
    <n v="5300000"/>
    <n v="747"/>
    <x v="19"/>
    <n v="45"/>
    <n v="5"/>
    <n v="2015"/>
    <n v="1"/>
    <s v="Phoenix"/>
    <n v="40"/>
  </r>
  <r>
    <n v="596"/>
    <x v="596"/>
    <x v="41"/>
    <n v="200000"/>
    <n v="746"/>
    <x v="23"/>
    <n v="18"/>
    <n v="4"/>
    <n v="2011"/>
    <n v="1"/>
    <s v="Des Moines"/>
    <n v="14"/>
  </r>
  <r>
    <n v="597"/>
    <x v="597"/>
    <x v="16"/>
    <n v="14900000"/>
    <n v="744"/>
    <x v="3"/>
    <n v="39"/>
    <n v="9"/>
    <n v="2013"/>
    <n v="2"/>
    <s v="Lehi"/>
    <n v="30"/>
  </r>
  <r>
    <n v="598"/>
    <x v="598"/>
    <x v="21"/>
    <n v="400000"/>
    <n v="743"/>
    <x v="11"/>
    <n v="30"/>
    <n v="5"/>
    <n v="2013"/>
    <n v="1"/>
    <s v="Baltimore"/>
    <n v="25"/>
  </r>
  <r>
    <n v="599"/>
    <x v="599"/>
    <x v="9"/>
    <n v="4400000"/>
    <n v="741"/>
    <x v="4"/>
    <n v="55"/>
    <n v="15"/>
    <n v="2014"/>
    <n v="1"/>
    <s v="San Jose"/>
    <n v="40"/>
  </r>
  <r>
    <n v="600"/>
    <x v="600"/>
    <x v="13"/>
    <n v="600000"/>
    <n v="740"/>
    <x v="19"/>
    <n v="113"/>
    <n v="42"/>
    <n v="2015"/>
    <n v="1"/>
    <s v="Alpharetta"/>
    <n v="71"/>
  </r>
  <r>
    <n v="601"/>
    <x v="601"/>
    <x v="27"/>
    <n v="3400000"/>
    <n v="739"/>
    <x v="24"/>
    <n v="12"/>
    <n v="3"/>
    <n v="2012"/>
    <n v="1"/>
    <s v="Chicago"/>
    <n v="9"/>
  </r>
  <r>
    <n v="602"/>
    <x v="602"/>
    <x v="12"/>
    <n v="2400000"/>
    <n v="737"/>
    <x v="0"/>
    <n v="2"/>
    <n v="1"/>
    <n v="2010"/>
    <n v="1"/>
    <s v="Rochester"/>
    <n v="1"/>
  </r>
  <r>
    <n v="603"/>
    <x v="603"/>
    <x v="9"/>
    <n v="10900000"/>
    <n v="736"/>
    <x v="5"/>
    <n v="202"/>
    <n v="43"/>
    <n v="2012"/>
    <n v="2"/>
    <s v="Oakland"/>
    <n v="159"/>
  </r>
  <r>
    <n v="604"/>
    <x v="604"/>
    <x v="9"/>
    <n v="14800000"/>
    <n v="736"/>
    <x v="2"/>
    <n v="102"/>
    <n v="20"/>
    <n v="2014"/>
    <n v="1"/>
    <s v="Berkeley"/>
    <n v="82"/>
  </r>
  <r>
    <n v="605"/>
    <x v="605"/>
    <x v="5"/>
    <n v="3500000000"/>
    <n v="736"/>
    <x v="4"/>
    <n v="9833"/>
    <n v="9833"/>
    <n v="2011"/>
    <n v="1"/>
    <s v="Dania Beach"/>
    <n v="0"/>
  </r>
  <r>
    <n v="606"/>
    <x v="606"/>
    <x v="42"/>
    <n v="600000"/>
    <n v="734"/>
    <x v="11"/>
    <n v="100"/>
    <n v="30"/>
    <n v="2009"/>
    <n v="2"/>
    <s v="Midwest City"/>
    <n v="70"/>
  </r>
  <r>
    <n v="607"/>
    <x v="607"/>
    <x v="9"/>
    <n v="3500000"/>
    <n v="733"/>
    <x v="23"/>
    <n v="350"/>
    <n v="40"/>
    <n v="2014"/>
    <n v="1"/>
    <s v="Long Beach"/>
    <n v="310"/>
  </r>
  <r>
    <n v="608"/>
    <x v="608"/>
    <x v="4"/>
    <n v="2900000"/>
    <n v="733"/>
    <x v="15"/>
    <n v="9"/>
    <n v="5"/>
    <n v="2012"/>
    <n v="2"/>
    <s v="Lancaster"/>
    <n v="4"/>
  </r>
  <r>
    <n v="609"/>
    <x v="609"/>
    <x v="10"/>
    <n v="6300000"/>
    <n v="733"/>
    <x v="9"/>
    <n v="60"/>
    <n v="13"/>
    <n v="2009"/>
    <n v="3"/>
    <s v="Loveland"/>
    <n v="47"/>
  </r>
  <r>
    <n v="610"/>
    <x v="610"/>
    <x v="9"/>
    <n v="2900000"/>
    <n v="732"/>
    <x v="9"/>
    <n v="32"/>
    <n v="3"/>
    <n v="2013"/>
    <n v="1"/>
    <s v="San Diego"/>
    <n v="29"/>
  </r>
  <r>
    <n v="611"/>
    <x v="611"/>
    <x v="21"/>
    <n v="9200000"/>
    <n v="729"/>
    <x v="4"/>
    <n v="14"/>
    <n v="2"/>
    <n v="2012"/>
    <n v="1"/>
    <s v="Rockville"/>
    <n v="12"/>
  </r>
  <r>
    <n v="612"/>
    <x v="612"/>
    <x v="16"/>
    <n v="5800000"/>
    <n v="729"/>
    <x v="9"/>
    <n v="100"/>
    <n v="15"/>
    <n v="2014"/>
    <n v="1"/>
    <s v="Sandy"/>
    <n v="85"/>
  </r>
  <r>
    <n v="613"/>
    <x v="613"/>
    <x v="16"/>
    <n v="2200000"/>
    <n v="722"/>
    <x v="5"/>
    <n v="69"/>
    <n v="18"/>
    <n v="2014"/>
    <n v="1"/>
    <s v="Salt Lake City"/>
    <n v="51"/>
  </r>
  <r>
    <n v="614"/>
    <x v="614"/>
    <x v="12"/>
    <n v="15600000"/>
    <n v="720"/>
    <x v="7"/>
    <n v="96"/>
    <n v="38"/>
    <n v="2013"/>
    <n v="2"/>
    <s v="New York"/>
    <n v="58"/>
  </r>
  <r>
    <n v="615"/>
    <x v="615"/>
    <x v="9"/>
    <n v="27600000"/>
    <n v="713"/>
    <x v="23"/>
    <n v="156"/>
    <n v="55"/>
    <n v="2012"/>
    <n v="1"/>
    <s v="Novato"/>
    <n v="101"/>
  </r>
  <r>
    <n v="616"/>
    <x v="616"/>
    <x v="22"/>
    <n v="36500000"/>
    <n v="712"/>
    <x v="23"/>
    <n v="96"/>
    <n v="11"/>
    <n v="2013"/>
    <n v="2"/>
    <s v="Minnetonka"/>
    <n v="85"/>
  </r>
  <r>
    <n v="617"/>
    <x v="617"/>
    <x v="23"/>
    <n v="2900000"/>
    <n v="711"/>
    <x v="11"/>
    <n v="32"/>
    <n v="7"/>
    <n v="2013"/>
    <n v="2"/>
    <s v="Huntsville"/>
    <n v="25"/>
  </r>
  <r>
    <n v="618"/>
    <x v="618"/>
    <x v="7"/>
    <n v="5900000"/>
    <n v="711"/>
    <x v="15"/>
    <n v="10"/>
    <n v="2"/>
    <n v="2013"/>
    <n v="2"/>
    <s v="Stafford"/>
    <n v="8"/>
  </r>
  <r>
    <n v="619"/>
    <x v="619"/>
    <x v="7"/>
    <n v="29700000"/>
    <n v="710"/>
    <x v="11"/>
    <n v="22"/>
    <n v="8"/>
    <n v="2012"/>
    <n v="3"/>
    <s v="Woodbridge"/>
    <n v="14"/>
  </r>
  <r>
    <n v="620"/>
    <x v="620"/>
    <x v="28"/>
    <n v="29600000"/>
    <n v="709"/>
    <x v="10"/>
    <n v="23"/>
    <n v="20"/>
    <n v="2014"/>
    <n v="1"/>
    <s v="Stamford"/>
    <n v="3"/>
  </r>
  <r>
    <n v="621"/>
    <x v="621"/>
    <x v="11"/>
    <n v="22900000"/>
    <n v="709"/>
    <x v="4"/>
    <n v="100"/>
    <n v="20"/>
    <n v="1995"/>
    <n v="1"/>
    <s v="Renton"/>
    <n v="80"/>
  </r>
  <r>
    <n v="622"/>
    <x v="622"/>
    <x v="12"/>
    <n v="73300000"/>
    <n v="707"/>
    <x v="3"/>
    <n v="156"/>
    <n v="30"/>
    <n v="2014"/>
    <n v="1"/>
    <s v="New York"/>
    <n v="126"/>
  </r>
  <r>
    <n v="623"/>
    <x v="623"/>
    <x v="16"/>
    <n v="10300000"/>
    <n v="706"/>
    <x v="7"/>
    <n v="125"/>
    <n v="50"/>
    <n v="2012"/>
    <n v="3"/>
    <s v="Draper"/>
    <n v="75"/>
  </r>
  <r>
    <n v="624"/>
    <x v="624"/>
    <x v="20"/>
    <n v="7200000"/>
    <n v="705"/>
    <x v="16"/>
    <n v="58"/>
    <n v="16"/>
    <n v="2011"/>
    <n v="3"/>
    <s v="troy"/>
    <n v="42"/>
  </r>
  <r>
    <n v="625"/>
    <x v="625"/>
    <x v="6"/>
    <n v="5500000"/>
    <n v="704"/>
    <x v="19"/>
    <n v="60"/>
    <n v="10"/>
    <n v="2007"/>
    <n v="2"/>
    <s v="Plainsboro"/>
    <n v="50"/>
  </r>
  <r>
    <n v="626"/>
    <x v="626"/>
    <x v="28"/>
    <n v="5700000"/>
    <n v="704"/>
    <x v="10"/>
    <n v="14"/>
    <n v="1"/>
    <n v="2013"/>
    <n v="1"/>
    <s v="Newtown"/>
    <n v="13"/>
  </r>
  <r>
    <n v="627"/>
    <x v="627"/>
    <x v="13"/>
    <n v="7300000"/>
    <n v="702"/>
    <x v="18"/>
    <n v="100"/>
    <n v="25"/>
    <n v="1993"/>
    <n v="5"/>
    <s v="athens"/>
    <n v="75"/>
  </r>
  <r>
    <n v="628"/>
    <x v="628"/>
    <x v="12"/>
    <n v="75300000"/>
    <n v="700"/>
    <x v="14"/>
    <n v="296"/>
    <n v="112"/>
    <n v="2013"/>
    <n v="2"/>
    <s v="New York"/>
    <n v="184"/>
  </r>
  <r>
    <n v="629"/>
    <x v="629"/>
    <x v="22"/>
    <n v="3100000"/>
    <n v="700"/>
    <x v="3"/>
    <n v="95"/>
    <n v="8"/>
    <n v="2014"/>
    <n v="1"/>
    <s v="Minneapolis"/>
    <n v="87"/>
  </r>
  <r>
    <n v="630"/>
    <x v="630"/>
    <x v="32"/>
    <n v="2700000"/>
    <n v="700"/>
    <x v="19"/>
    <n v="19"/>
    <n v="4"/>
    <n v="2000"/>
    <n v="1"/>
    <s v="St. Charles"/>
    <n v="15"/>
  </r>
  <r>
    <n v="631"/>
    <x v="631"/>
    <x v="7"/>
    <n v="49100000"/>
    <n v="699"/>
    <x v="12"/>
    <n v="12"/>
    <n v="5"/>
    <n v="2014"/>
    <n v="1"/>
    <s v="Ashburn"/>
    <n v="7"/>
  </r>
  <r>
    <n v="632"/>
    <x v="632"/>
    <x v="15"/>
    <n v="900000"/>
    <n v="698"/>
    <x v="23"/>
    <n v="81"/>
    <n v="7"/>
    <n v="2013"/>
    <n v="1"/>
    <s v="Meridian"/>
    <n v="74"/>
  </r>
  <r>
    <n v="633"/>
    <x v="633"/>
    <x v="13"/>
    <n v="6400000"/>
    <n v="698"/>
    <x v="19"/>
    <n v="36"/>
    <n v="7"/>
    <n v="2014"/>
    <n v="2"/>
    <s v="Peachtree Corners"/>
    <n v="29"/>
  </r>
  <r>
    <n v="634"/>
    <x v="634"/>
    <x v="9"/>
    <n v="6400000"/>
    <n v="697"/>
    <x v="23"/>
    <n v="35"/>
    <n v="18"/>
    <n v="2013"/>
    <n v="2"/>
    <s v="Los Angeles"/>
    <n v="17"/>
  </r>
  <r>
    <n v="635"/>
    <x v="635"/>
    <x v="20"/>
    <n v="2200000"/>
    <n v="696"/>
    <x v="2"/>
    <n v="10"/>
    <n v="1"/>
    <n v="2013"/>
    <n v="1"/>
    <s v="Commerce Twp"/>
    <n v="9"/>
  </r>
  <r>
    <n v="636"/>
    <x v="636"/>
    <x v="9"/>
    <n v="9500000"/>
    <n v="695"/>
    <x v="23"/>
    <n v="21"/>
    <n v="4"/>
    <n v="2012"/>
    <n v="2"/>
    <s v="Burlingame"/>
    <n v="17"/>
  </r>
  <r>
    <n v="637"/>
    <x v="637"/>
    <x v="2"/>
    <n v="78500000"/>
    <n v="694"/>
    <x v="15"/>
    <n v="450"/>
    <n v="75"/>
    <n v="2002"/>
    <n v="4"/>
    <s v="Haltom City"/>
    <n v="375"/>
  </r>
  <r>
    <n v="638"/>
    <x v="638"/>
    <x v="5"/>
    <n v="2300000"/>
    <n v="692"/>
    <x v="0"/>
    <n v="7"/>
    <n v="3"/>
    <n v="2014"/>
    <n v="1"/>
    <s v="Tallahassee"/>
    <n v="4"/>
  </r>
  <r>
    <n v="639"/>
    <x v="639"/>
    <x v="2"/>
    <n v="200000"/>
    <n v="692"/>
    <x v="4"/>
    <n v="10"/>
    <n v="1"/>
    <n v="2013"/>
    <n v="1"/>
    <s v="Austin"/>
    <n v="9"/>
  </r>
  <r>
    <n v="640"/>
    <x v="640"/>
    <x v="9"/>
    <n v="22800000"/>
    <n v="692"/>
    <x v="2"/>
    <n v="40"/>
    <n v="5"/>
    <n v="2011"/>
    <n v="2"/>
    <s v="Emeryville"/>
    <n v="35"/>
  </r>
  <r>
    <n v="641"/>
    <x v="641"/>
    <x v="12"/>
    <n v="39400000"/>
    <n v="691"/>
    <x v="4"/>
    <n v="60"/>
    <n v="14"/>
    <n v="2014"/>
    <n v="2"/>
    <s v="New York"/>
    <n v="46"/>
  </r>
  <r>
    <n v="642"/>
    <x v="642"/>
    <x v="9"/>
    <n v="13600000"/>
    <n v="690"/>
    <x v="4"/>
    <n v="8"/>
    <n v="2"/>
    <n v="2013"/>
    <n v="1"/>
    <s v="El Segundo"/>
    <n v="6"/>
  </r>
  <r>
    <n v="643"/>
    <x v="643"/>
    <x v="2"/>
    <n v="13400000"/>
    <n v="690"/>
    <x v="1"/>
    <n v="13"/>
    <n v="3"/>
    <n v="2014"/>
    <n v="1"/>
    <s v="Tomball"/>
    <n v="10"/>
  </r>
  <r>
    <n v="644"/>
    <x v="644"/>
    <x v="9"/>
    <n v="800000"/>
    <n v="688"/>
    <x v="23"/>
    <n v="34"/>
    <n v="4"/>
    <n v="2011"/>
    <n v="2"/>
    <s v="Palo Alto"/>
    <n v="30"/>
  </r>
  <r>
    <n v="645"/>
    <x v="645"/>
    <x v="19"/>
    <n v="2600000"/>
    <n v="685"/>
    <x v="2"/>
    <n v="50"/>
    <n v="60"/>
    <n v="2014"/>
    <n v="2"/>
    <s v="Baraboo"/>
    <n v="-10"/>
  </r>
  <r>
    <n v="646"/>
    <x v="646"/>
    <x v="6"/>
    <n v="5500000"/>
    <n v="685"/>
    <x v="3"/>
    <n v="18"/>
    <n v="2"/>
    <n v="2015"/>
    <n v="1"/>
    <s v="South River"/>
    <n v="16"/>
  </r>
  <r>
    <n v="647"/>
    <x v="647"/>
    <x v="13"/>
    <n v="2400000"/>
    <n v="685"/>
    <x v="1"/>
    <n v="22"/>
    <n v="6"/>
    <n v="2014"/>
    <n v="1"/>
    <s v="Atlanta"/>
    <n v="16"/>
  </r>
  <r>
    <n v="648"/>
    <x v="648"/>
    <x v="7"/>
    <n v="4100000"/>
    <n v="683"/>
    <x v="6"/>
    <n v="54"/>
    <n v="12"/>
    <n v="2012"/>
    <n v="2"/>
    <s v="Sterling"/>
    <n v="42"/>
  </r>
  <r>
    <n v="649"/>
    <x v="649"/>
    <x v="9"/>
    <n v="5500000"/>
    <n v="682"/>
    <x v="17"/>
    <n v="20"/>
    <n v="3"/>
    <n v="2013"/>
    <n v="1"/>
    <s v="South San Francisco"/>
    <n v="17"/>
  </r>
  <r>
    <n v="650"/>
    <x v="650"/>
    <x v="2"/>
    <n v="400000"/>
    <n v="682"/>
    <x v="2"/>
    <n v="54"/>
    <n v="17"/>
    <n v="2014"/>
    <n v="2"/>
    <s v="Austin"/>
    <n v="37"/>
  </r>
  <r>
    <n v="651"/>
    <x v="651"/>
    <x v="8"/>
    <n v="2900000"/>
    <n v="679"/>
    <x v="2"/>
    <n v="31"/>
    <n v="4"/>
    <n v="2006"/>
    <n v="1"/>
    <s v="Swanton"/>
    <n v="27"/>
  </r>
  <r>
    <n v="652"/>
    <x v="652"/>
    <x v="10"/>
    <n v="22300000"/>
    <n v="675"/>
    <x v="5"/>
    <n v="65"/>
    <n v="10"/>
    <n v="2005"/>
    <n v="1"/>
    <s v="Lafayette"/>
    <n v="55"/>
  </r>
  <r>
    <n v="653"/>
    <x v="653"/>
    <x v="18"/>
    <n v="7000000"/>
    <n v="674"/>
    <x v="10"/>
    <n v="181"/>
    <n v="55"/>
    <n v="2005"/>
    <n v="1"/>
    <s v="Hope Mills"/>
    <n v="126"/>
  </r>
  <r>
    <n v="654"/>
    <x v="654"/>
    <x v="10"/>
    <n v="93200000"/>
    <n v="671"/>
    <x v="19"/>
    <n v="307"/>
    <n v="42"/>
    <n v="1996"/>
    <n v="3"/>
    <s v="Greenwood Village"/>
    <n v="265"/>
  </r>
  <r>
    <n v="655"/>
    <x v="655"/>
    <x v="9"/>
    <n v="27200000"/>
    <n v="670"/>
    <x v="5"/>
    <n v="14"/>
    <n v="5"/>
    <n v="2013"/>
    <n v="4"/>
    <s v="Sonoma"/>
    <n v="9"/>
  </r>
  <r>
    <n v="656"/>
    <x v="656"/>
    <x v="2"/>
    <n v="273700000"/>
    <n v="670"/>
    <x v="10"/>
    <n v="22"/>
    <n v="4"/>
    <n v="2013"/>
    <n v="2"/>
    <s v="Houston"/>
    <n v="18"/>
  </r>
  <r>
    <n v="657"/>
    <x v="657"/>
    <x v="2"/>
    <n v="31500000"/>
    <n v="669"/>
    <x v="9"/>
    <n v="250"/>
    <n v="60"/>
    <n v="2009"/>
    <n v="2"/>
    <s v="Dallas"/>
    <n v="190"/>
  </r>
  <r>
    <n v="658"/>
    <x v="658"/>
    <x v="9"/>
    <n v="2200000"/>
    <n v="668"/>
    <x v="15"/>
    <n v="7"/>
    <n v="2"/>
    <n v="2009"/>
    <n v="1"/>
    <s v="Suisun City"/>
    <n v="5"/>
  </r>
  <r>
    <n v="659"/>
    <x v="659"/>
    <x v="12"/>
    <n v="6200000"/>
    <n v="666"/>
    <x v="0"/>
    <n v="55"/>
    <n v="8"/>
    <n v="2013"/>
    <n v="2"/>
    <s v="New York"/>
    <n v="47"/>
  </r>
  <r>
    <n v="660"/>
    <x v="660"/>
    <x v="5"/>
    <n v="2500000"/>
    <n v="664"/>
    <x v="20"/>
    <n v="85"/>
    <n v="45"/>
    <n v="2014"/>
    <n v="1"/>
    <s v="Orlando"/>
    <n v="40"/>
  </r>
  <r>
    <n v="661"/>
    <x v="661"/>
    <x v="21"/>
    <n v="12100000"/>
    <n v="662"/>
    <x v="1"/>
    <n v="47"/>
    <n v="8"/>
    <n v="2014"/>
    <n v="2"/>
    <s v="Middle River"/>
    <n v="39"/>
  </r>
  <r>
    <n v="662"/>
    <x v="662"/>
    <x v="22"/>
    <n v="33600000"/>
    <n v="661"/>
    <x v="12"/>
    <n v="23"/>
    <n v="6"/>
    <n v="2012"/>
    <n v="2"/>
    <s v="Minneapolis"/>
    <n v="17"/>
  </r>
  <r>
    <n v="663"/>
    <x v="663"/>
    <x v="18"/>
    <n v="37100000"/>
    <n v="660"/>
    <x v="12"/>
    <n v="120"/>
    <n v="25"/>
    <n v="2010"/>
    <n v="1"/>
    <s v="Charlotte"/>
    <n v="95"/>
  </r>
  <r>
    <n v="664"/>
    <x v="664"/>
    <x v="7"/>
    <n v="500000"/>
    <n v="658"/>
    <x v="18"/>
    <n v="19"/>
    <n v="7"/>
    <n v="2007"/>
    <n v="1"/>
    <s v="Herndon"/>
    <n v="12"/>
  </r>
  <r>
    <n v="665"/>
    <x v="665"/>
    <x v="2"/>
    <n v="17600000"/>
    <n v="656"/>
    <x v="5"/>
    <n v="150"/>
    <n v="30"/>
    <n v="2014"/>
    <n v="1"/>
    <s v="Dallas"/>
    <n v="120"/>
  </r>
  <r>
    <n v="666"/>
    <x v="666"/>
    <x v="20"/>
    <n v="88300000"/>
    <n v="656"/>
    <x v="9"/>
    <n v="257"/>
    <n v="50"/>
    <n v="2009"/>
    <n v="4"/>
    <s v="Rochester"/>
    <n v="207"/>
  </r>
  <r>
    <n v="667"/>
    <x v="667"/>
    <x v="5"/>
    <n v="2100000"/>
    <n v="655"/>
    <x v="22"/>
    <n v="13"/>
    <n v="3"/>
    <n v="2014"/>
    <n v="1"/>
    <s v="Fort Lauderdale"/>
    <n v="10"/>
  </r>
  <r>
    <n v="668"/>
    <x v="668"/>
    <x v="2"/>
    <n v="2700000"/>
    <n v="655"/>
    <x v="19"/>
    <n v="6"/>
    <n v="2"/>
    <n v="2014"/>
    <n v="1"/>
    <s v="Dallas"/>
    <n v="4"/>
  </r>
  <r>
    <n v="669"/>
    <x v="669"/>
    <x v="4"/>
    <n v="6600000"/>
    <n v="655"/>
    <x v="19"/>
    <n v="48"/>
    <n v="5"/>
    <n v="2011"/>
    <n v="3"/>
    <s v="Exton"/>
    <n v="43"/>
  </r>
  <r>
    <n v="670"/>
    <x v="670"/>
    <x v="2"/>
    <n v="13200000"/>
    <n v="653"/>
    <x v="12"/>
    <n v="105"/>
    <n v="17"/>
    <n v="2013"/>
    <n v="1"/>
    <s v="Dallas"/>
    <n v="88"/>
  </r>
  <r>
    <n v="671"/>
    <x v="671"/>
    <x v="43"/>
    <n v="2600000"/>
    <n v="652"/>
    <x v="7"/>
    <n v="21"/>
    <n v="5"/>
    <n v="2008"/>
    <n v="1"/>
    <s v="Fayetteville"/>
    <n v="16"/>
  </r>
  <r>
    <n v="672"/>
    <x v="672"/>
    <x v="4"/>
    <n v="14100000"/>
    <n v="651"/>
    <x v="22"/>
    <n v="60"/>
    <n v="23"/>
    <n v="2005"/>
    <n v="3"/>
    <s v="Allentown"/>
    <n v="37"/>
  </r>
  <r>
    <n v="673"/>
    <x v="673"/>
    <x v="7"/>
    <n v="5200000"/>
    <n v="650"/>
    <x v="9"/>
    <n v="41"/>
    <n v="17"/>
    <n v="2012"/>
    <n v="2"/>
    <s v="Charlottesville"/>
    <n v="24"/>
  </r>
  <r>
    <n v="674"/>
    <x v="674"/>
    <x v="21"/>
    <n v="2300000"/>
    <n v="648"/>
    <x v="16"/>
    <n v="11"/>
    <n v="6"/>
    <n v="2014"/>
    <n v="1"/>
    <s v="Rockville"/>
    <n v="5"/>
  </r>
  <r>
    <n v="675"/>
    <x v="675"/>
    <x v="7"/>
    <n v="2100000"/>
    <n v="647"/>
    <x v="20"/>
    <n v="17"/>
    <n v="1"/>
    <n v="2015"/>
    <n v="1"/>
    <s v="Reston"/>
    <n v="16"/>
  </r>
  <r>
    <n v="676"/>
    <x v="676"/>
    <x v="13"/>
    <n v="5200000"/>
    <n v="644"/>
    <x v="12"/>
    <n v="10"/>
    <n v="5"/>
    <n v="2014"/>
    <n v="1"/>
    <s v="Atlanta"/>
    <n v="5"/>
  </r>
  <r>
    <n v="677"/>
    <x v="677"/>
    <x v="9"/>
    <n v="6300000"/>
    <n v="644"/>
    <x v="0"/>
    <n v="35"/>
    <n v="14"/>
    <n v="2011"/>
    <n v="2"/>
    <s v="Los Angeles"/>
    <n v="21"/>
  </r>
  <r>
    <n v="678"/>
    <x v="678"/>
    <x v="16"/>
    <n v="2500000"/>
    <n v="644"/>
    <x v="23"/>
    <n v="1024"/>
    <n v="36"/>
    <n v="2014"/>
    <n v="1"/>
    <s v="South Jordan"/>
    <n v="988"/>
  </r>
  <r>
    <n v="679"/>
    <x v="679"/>
    <x v="7"/>
    <n v="14900000"/>
    <n v="643"/>
    <x v="16"/>
    <n v="61"/>
    <n v="14"/>
    <n v="2012"/>
    <n v="2"/>
    <s v="Springfield"/>
    <n v="47"/>
  </r>
  <r>
    <n v="680"/>
    <x v="680"/>
    <x v="12"/>
    <n v="8900000"/>
    <n v="643"/>
    <x v="0"/>
    <n v="31"/>
    <n v="5"/>
    <n v="2012"/>
    <n v="2"/>
    <s v="New York"/>
    <n v="26"/>
  </r>
  <r>
    <n v="681"/>
    <x v="681"/>
    <x v="16"/>
    <n v="4200000"/>
    <n v="642"/>
    <x v="3"/>
    <n v="60"/>
    <n v="9"/>
    <n v="2013"/>
    <n v="2"/>
    <s v="highland"/>
    <n v="51"/>
  </r>
  <r>
    <n v="682"/>
    <x v="682"/>
    <x v="11"/>
    <n v="17300000"/>
    <n v="640"/>
    <x v="4"/>
    <n v="18"/>
    <n v="6"/>
    <n v="2015"/>
    <n v="1"/>
    <s v="Kirkland"/>
    <n v="12"/>
  </r>
  <r>
    <n v="683"/>
    <x v="683"/>
    <x v="9"/>
    <n v="49400000"/>
    <n v="640"/>
    <x v="7"/>
    <n v="161"/>
    <n v="72"/>
    <n v="2012"/>
    <n v="1"/>
    <s v="San Francisco"/>
    <n v="89"/>
  </r>
  <r>
    <n v="684"/>
    <x v="684"/>
    <x v="0"/>
    <n v="5600000"/>
    <n v="640"/>
    <x v="3"/>
    <n v="9"/>
    <n v="4"/>
    <n v="2000"/>
    <n v="1"/>
    <s v="Phoenix"/>
    <n v="5"/>
  </r>
  <r>
    <n v="685"/>
    <x v="685"/>
    <x v="6"/>
    <n v="14200000"/>
    <n v="636"/>
    <x v="14"/>
    <n v="49"/>
    <n v="9"/>
    <n v="2013"/>
    <n v="3"/>
    <s v="Holmdel"/>
    <n v="40"/>
  </r>
  <r>
    <n v="686"/>
    <x v="686"/>
    <x v="38"/>
    <n v="8300000"/>
    <n v="635"/>
    <x v="23"/>
    <n v="29"/>
    <n v="5"/>
    <n v="2012"/>
    <n v="2"/>
    <s v="Baton Rouge"/>
    <n v="24"/>
  </r>
  <r>
    <n v="687"/>
    <x v="687"/>
    <x v="2"/>
    <n v="300000"/>
    <n v="634"/>
    <x v="25"/>
    <n v="31"/>
    <n v="7"/>
    <n v="2015"/>
    <n v="1"/>
    <s v="Houston"/>
    <n v="24"/>
  </r>
  <r>
    <n v="688"/>
    <x v="688"/>
    <x v="10"/>
    <n v="13700000"/>
    <n v="634"/>
    <x v="6"/>
    <n v="96"/>
    <n v="22"/>
    <n v="2007"/>
    <n v="1"/>
    <s v="Colorado Springs"/>
    <n v="74"/>
  </r>
  <r>
    <n v="689"/>
    <x v="689"/>
    <x v="35"/>
    <n v="12400000"/>
    <n v="633"/>
    <x v="23"/>
    <n v="29"/>
    <n v="18"/>
    <n v="1999"/>
    <n v="2"/>
    <s v="Lincoln"/>
    <n v="11"/>
  </r>
  <r>
    <n v="690"/>
    <x v="690"/>
    <x v="1"/>
    <n v="4900000"/>
    <n v="632"/>
    <x v="17"/>
    <n v="8"/>
    <n v="2"/>
    <n v="2012"/>
    <n v="2"/>
    <s v="Nashville"/>
    <n v="6"/>
  </r>
  <r>
    <n v="691"/>
    <x v="691"/>
    <x v="4"/>
    <n v="4200000"/>
    <n v="631"/>
    <x v="5"/>
    <n v="47"/>
    <n v="12"/>
    <n v="2014"/>
    <n v="1"/>
    <s v="Philadelphia"/>
    <n v="35"/>
  </r>
  <r>
    <n v="692"/>
    <x v="692"/>
    <x v="9"/>
    <n v="6600000"/>
    <n v="630"/>
    <x v="25"/>
    <n v="45"/>
    <n v="13"/>
    <n v="2014"/>
    <n v="1"/>
    <s v="Walnut Creek"/>
    <n v="32"/>
  </r>
  <r>
    <n v="693"/>
    <x v="693"/>
    <x v="22"/>
    <n v="9200000"/>
    <n v="627"/>
    <x v="8"/>
    <n v="27"/>
    <n v="4"/>
    <n v="2014"/>
    <n v="2"/>
    <s v="Minneapolis"/>
    <n v="23"/>
  </r>
  <r>
    <n v="694"/>
    <x v="694"/>
    <x v="13"/>
    <n v="7700000"/>
    <n v="626"/>
    <x v="23"/>
    <n v="55"/>
    <n v="10"/>
    <n v="2014"/>
    <n v="1"/>
    <s v="Alpharetta"/>
    <n v="45"/>
  </r>
  <r>
    <n v="695"/>
    <x v="695"/>
    <x v="27"/>
    <n v="4800000"/>
    <n v="626"/>
    <x v="6"/>
    <n v="10"/>
    <n v="2"/>
    <n v="2015"/>
    <n v="1"/>
    <s v="Chicago"/>
    <n v="8"/>
  </r>
  <r>
    <n v="696"/>
    <x v="696"/>
    <x v="10"/>
    <n v="2200000"/>
    <n v="626"/>
    <x v="20"/>
    <n v="15"/>
    <n v="3"/>
    <n v="2014"/>
    <n v="1"/>
    <s v="Lakewood"/>
    <n v="12"/>
  </r>
  <r>
    <n v="697"/>
    <x v="697"/>
    <x v="9"/>
    <n v="9900000"/>
    <n v="625"/>
    <x v="9"/>
    <n v="48"/>
    <n v="21"/>
    <n v="2013"/>
    <n v="2"/>
    <s v="Santa Monica"/>
    <n v="27"/>
  </r>
  <r>
    <n v="698"/>
    <x v="698"/>
    <x v="27"/>
    <n v="13900000"/>
    <n v="624"/>
    <x v="15"/>
    <n v="24"/>
    <n v="7"/>
    <n v="2010"/>
    <n v="2"/>
    <s v="Chicago"/>
    <n v="17"/>
  </r>
  <r>
    <n v="699"/>
    <x v="699"/>
    <x v="10"/>
    <n v="157100000"/>
    <n v="623"/>
    <x v="3"/>
    <n v="516"/>
    <n v="171"/>
    <n v="2012"/>
    <n v="2"/>
    <s v="Denver"/>
    <n v="345"/>
  </r>
  <r>
    <n v="700"/>
    <x v="700"/>
    <x v="10"/>
    <n v="2900000"/>
    <n v="623"/>
    <x v="9"/>
    <n v="19"/>
    <n v="5"/>
    <n v="2011"/>
    <n v="1"/>
    <s v="Evergreen"/>
    <n v="14"/>
  </r>
  <r>
    <n v="701"/>
    <x v="701"/>
    <x v="10"/>
    <n v="18500000"/>
    <n v="622"/>
    <x v="2"/>
    <n v="58"/>
    <n v="18"/>
    <n v="2012"/>
    <n v="3"/>
    <s v="Longmont"/>
    <n v="40"/>
  </r>
  <r>
    <n v="702"/>
    <x v="702"/>
    <x v="37"/>
    <n v="12100000"/>
    <n v="622"/>
    <x v="5"/>
    <n v="218"/>
    <n v="35"/>
    <n v="2012"/>
    <n v="2"/>
    <s v="Hanahan"/>
    <n v="183"/>
  </r>
  <r>
    <n v="703"/>
    <x v="703"/>
    <x v="9"/>
    <n v="16700000"/>
    <n v="621"/>
    <x v="5"/>
    <n v="75"/>
    <n v="9"/>
    <n v="2013"/>
    <n v="2"/>
    <s v="Los Angeles"/>
    <n v="66"/>
  </r>
  <r>
    <n v="704"/>
    <x v="704"/>
    <x v="12"/>
    <n v="200000"/>
    <n v="621"/>
    <x v="23"/>
    <n v="21"/>
    <n v="5"/>
    <n v="2013"/>
    <n v="1"/>
    <s v="Syracuse"/>
    <n v="16"/>
  </r>
  <r>
    <n v="705"/>
    <x v="705"/>
    <x v="7"/>
    <n v="23600000"/>
    <n v="620"/>
    <x v="7"/>
    <n v="180"/>
    <n v="25"/>
    <n v="2003"/>
    <n v="1"/>
    <s v="Reston"/>
    <n v="155"/>
  </r>
  <r>
    <n v="706"/>
    <x v="706"/>
    <x v="9"/>
    <n v="151500000"/>
    <n v="619"/>
    <x v="9"/>
    <n v="1700"/>
    <n v="300"/>
    <n v="2011"/>
    <n v="1"/>
    <s v="San Jose"/>
    <n v="1400"/>
  </r>
  <r>
    <n v="707"/>
    <x v="707"/>
    <x v="9"/>
    <n v="9600000"/>
    <n v="617"/>
    <x v="23"/>
    <n v="15"/>
    <n v="9"/>
    <n v="2009"/>
    <n v="5"/>
    <s v="Silverado"/>
    <n v="6"/>
  </r>
  <r>
    <n v="708"/>
    <x v="708"/>
    <x v="12"/>
    <n v="11300000"/>
    <n v="617"/>
    <x v="9"/>
    <n v="48"/>
    <n v="20"/>
    <n v="2010"/>
    <n v="2"/>
    <s v="New York"/>
    <n v="28"/>
  </r>
  <r>
    <n v="709"/>
    <x v="709"/>
    <x v="18"/>
    <n v="900000"/>
    <n v="617"/>
    <x v="15"/>
    <n v="15"/>
    <n v="5"/>
    <n v="2009"/>
    <n v="3"/>
    <s v="Harrisburg"/>
    <n v="10"/>
  </r>
  <r>
    <n v="710"/>
    <x v="710"/>
    <x v="9"/>
    <n v="5500000"/>
    <n v="617"/>
    <x v="7"/>
    <n v="34"/>
    <n v="8"/>
    <n v="2012"/>
    <n v="2"/>
    <s v="San Francisco"/>
    <n v="26"/>
  </r>
  <r>
    <n v="711"/>
    <x v="711"/>
    <x v="2"/>
    <n v="18600000"/>
    <n v="616"/>
    <x v="4"/>
    <n v="30"/>
    <n v="5"/>
    <n v="2014"/>
    <n v="2"/>
    <s v="Addison"/>
    <n v="25"/>
  </r>
  <r>
    <n v="712"/>
    <x v="712"/>
    <x v="9"/>
    <n v="600000"/>
    <n v="614"/>
    <x v="0"/>
    <n v="20"/>
    <n v="3"/>
    <n v="2015"/>
    <n v="1"/>
    <s v="Oakland"/>
    <n v="17"/>
  </r>
  <r>
    <n v="713"/>
    <x v="713"/>
    <x v="27"/>
    <n v="101300000"/>
    <n v="613"/>
    <x v="15"/>
    <n v="437"/>
    <n v="115"/>
    <n v="2011"/>
    <n v="2"/>
    <s v="Downers Grove"/>
    <n v="322"/>
  </r>
  <r>
    <n v="714"/>
    <x v="714"/>
    <x v="9"/>
    <n v="30800000"/>
    <n v="613"/>
    <x v="16"/>
    <n v="353"/>
    <n v="83"/>
    <n v="2011"/>
    <n v="3"/>
    <s v="Santa Clara"/>
    <n v="270"/>
  </r>
  <r>
    <n v="715"/>
    <x v="715"/>
    <x v="7"/>
    <n v="2200000"/>
    <n v="613"/>
    <x v="23"/>
    <n v="9"/>
    <n v="1"/>
    <n v="2014"/>
    <n v="1"/>
    <s v="Richmond"/>
    <n v="8"/>
  </r>
  <r>
    <n v="716"/>
    <x v="716"/>
    <x v="8"/>
    <n v="3600000"/>
    <n v="612"/>
    <x v="12"/>
    <n v="10"/>
    <n v="3"/>
    <n v="2014"/>
    <n v="2"/>
    <s v="TOLEDO"/>
    <n v="7"/>
  </r>
  <r>
    <n v="717"/>
    <x v="717"/>
    <x v="6"/>
    <n v="4600000"/>
    <n v="612"/>
    <x v="23"/>
    <n v="104"/>
    <n v="28"/>
    <n v="2001"/>
    <n v="2"/>
    <s v="Haddonfield"/>
    <n v="76"/>
  </r>
  <r>
    <n v="718"/>
    <x v="718"/>
    <x v="12"/>
    <n v="4100000"/>
    <n v="611"/>
    <x v="0"/>
    <n v="40"/>
    <n v="4"/>
    <n v="2007"/>
    <n v="1"/>
    <s v="New York"/>
    <n v="36"/>
  </r>
  <r>
    <n v="719"/>
    <x v="719"/>
    <x v="2"/>
    <n v="8800000"/>
    <n v="608"/>
    <x v="5"/>
    <n v="13"/>
    <n v="6"/>
    <n v="2014"/>
    <n v="2"/>
    <s v="Irving"/>
    <n v="7"/>
  </r>
  <r>
    <n v="720"/>
    <x v="720"/>
    <x v="9"/>
    <n v="5500000"/>
    <n v="607"/>
    <x v="15"/>
    <n v="86"/>
    <n v="26"/>
    <n v="2008"/>
    <n v="1"/>
    <s v="IRVINE"/>
    <n v="60"/>
  </r>
  <r>
    <n v="721"/>
    <x v="721"/>
    <x v="0"/>
    <n v="18300000"/>
    <n v="607"/>
    <x v="3"/>
    <n v="40"/>
    <n v="15"/>
    <n v="2009"/>
    <n v="4"/>
    <s v="Phoenix"/>
    <n v="25"/>
  </r>
  <r>
    <n v="722"/>
    <x v="722"/>
    <x v="13"/>
    <n v="8600000"/>
    <n v="606"/>
    <x v="9"/>
    <n v="115"/>
    <n v="20"/>
    <n v="2013"/>
    <n v="2"/>
    <s v="Atlanta"/>
    <n v="95"/>
  </r>
  <r>
    <n v="723"/>
    <x v="723"/>
    <x v="5"/>
    <n v="3800000"/>
    <n v="605"/>
    <x v="9"/>
    <n v="7"/>
    <n v="1"/>
    <n v="2014"/>
    <n v="2"/>
    <s v="Coral Gables"/>
    <n v="6"/>
  </r>
  <r>
    <n v="724"/>
    <x v="724"/>
    <x v="5"/>
    <n v="12400000"/>
    <n v="604"/>
    <x v="15"/>
    <n v="59"/>
    <n v="8"/>
    <n v="2011"/>
    <n v="1"/>
    <s v="Fort Myers"/>
    <n v="51"/>
  </r>
  <r>
    <n v="725"/>
    <x v="725"/>
    <x v="12"/>
    <n v="9800000"/>
    <n v="604"/>
    <x v="3"/>
    <n v="241"/>
    <n v="35"/>
    <n v="2013"/>
    <n v="2"/>
    <s v="New York"/>
    <n v="206"/>
  </r>
  <r>
    <n v="726"/>
    <x v="726"/>
    <x v="44"/>
    <n v="33100000"/>
    <n v="604"/>
    <x v="23"/>
    <n v="58"/>
    <n v="15"/>
    <n v="2012"/>
    <n v="4"/>
    <s v="Wilmington"/>
    <n v="43"/>
  </r>
  <r>
    <n v="727"/>
    <x v="727"/>
    <x v="23"/>
    <n v="2900000"/>
    <n v="603"/>
    <x v="25"/>
    <n v="17"/>
    <n v="2"/>
    <n v="2012"/>
    <n v="1"/>
    <s v="Huntsville"/>
    <n v="15"/>
  </r>
  <r>
    <n v="728"/>
    <x v="728"/>
    <x v="10"/>
    <n v="3500000"/>
    <n v="602"/>
    <x v="7"/>
    <n v="17"/>
    <n v="4"/>
    <n v="2013"/>
    <n v="2"/>
    <s v="Lakewood"/>
    <n v="13"/>
  </r>
  <r>
    <n v="729"/>
    <x v="729"/>
    <x v="34"/>
    <n v="66600000"/>
    <n v="601"/>
    <x v="7"/>
    <n v="192"/>
    <n v="37"/>
    <n v="2013"/>
    <n v="2"/>
    <s v="Washington, D.C."/>
    <n v="155"/>
  </r>
  <r>
    <n v="730"/>
    <x v="730"/>
    <x v="9"/>
    <n v="92700000"/>
    <n v="599"/>
    <x v="9"/>
    <n v="493"/>
    <n v="161"/>
    <n v="2011"/>
    <n v="1"/>
    <s v="San Francisco"/>
    <n v="332"/>
  </r>
  <r>
    <n v="731"/>
    <x v="731"/>
    <x v="12"/>
    <n v="23700000"/>
    <n v="599"/>
    <x v="1"/>
    <n v="140"/>
    <n v="80"/>
    <n v="2011"/>
    <n v="4"/>
    <s v="Bay Shore"/>
    <n v="60"/>
  </r>
  <r>
    <n v="732"/>
    <x v="732"/>
    <x v="28"/>
    <n v="200000"/>
    <n v="598"/>
    <x v="7"/>
    <n v="16"/>
    <n v="3"/>
    <n v="2012"/>
    <n v="1"/>
    <s v="Hartford"/>
    <n v="13"/>
  </r>
  <r>
    <n v="733"/>
    <x v="733"/>
    <x v="7"/>
    <n v="14400000"/>
    <n v="598"/>
    <x v="11"/>
    <n v="156"/>
    <n v="21"/>
    <n v="2009"/>
    <n v="2"/>
    <s v="Manassas"/>
    <n v="135"/>
  </r>
  <r>
    <n v="734"/>
    <x v="734"/>
    <x v="13"/>
    <n v="32600000"/>
    <n v="596"/>
    <x v="3"/>
    <n v="16"/>
    <n v="6"/>
    <n v="2006"/>
    <n v="3"/>
    <s v="Atlanta"/>
    <n v="10"/>
  </r>
  <r>
    <n v="735"/>
    <x v="735"/>
    <x v="0"/>
    <n v="73200000"/>
    <n v="593"/>
    <x v="12"/>
    <n v="1995"/>
    <n v="478"/>
    <n v="2005"/>
    <n v="5"/>
    <s v="Scottsdale"/>
    <n v="1517"/>
  </r>
  <r>
    <n v="736"/>
    <x v="736"/>
    <x v="9"/>
    <n v="2200000"/>
    <n v="592"/>
    <x v="5"/>
    <n v="10"/>
    <n v="6"/>
    <n v="2004"/>
    <n v="1"/>
    <s v="Rancho Santa Fe"/>
    <n v="4"/>
  </r>
  <r>
    <n v="737"/>
    <x v="737"/>
    <x v="4"/>
    <n v="2300000"/>
    <n v="592"/>
    <x v="14"/>
    <n v="21"/>
    <n v="3"/>
    <n v="2009"/>
    <n v="1"/>
    <s v="Pittsburgh"/>
    <n v="18"/>
  </r>
  <r>
    <n v="738"/>
    <x v="738"/>
    <x v="11"/>
    <n v="30200000"/>
    <n v="592"/>
    <x v="24"/>
    <n v="375"/>
    <n v="57"/>
    <n v="2014"/>
    <n v="1"/>
    <s v="Seattle"/>
    <n v="318"/>
  </r>
  <r>
    <n v="739"/>
    <x v="739"/>
    <x v="27"/>
    <n v="12900000"/>
    <n v="592"/>
    <x v="23"/>
    <n v="47"/>
    <n v="15"/>
    <n v="2014"/>
    <n v="1"/>
    <s v="Chicago"/>
    <n v="32"/>
  </r>
  <r>
    <n v="740"/>
    <x v="740"/>
    <x v="4"/>
    <n v="3900000"/>
    <n v="592"/>
    <x v="9"/>
    <n v="52"/>
    <n v="2"/>
    <n v="2013"/>
    <n v="2"/>
    <s v="Philadelphia"/>
    <n v="50"/>
  </r>
  <r>
    <n v="741"/>
    <x v="741"/>
    <x v="2"/>
    <n v="2500000"/>
    <n v="590"/>
    <x v="9"/>
    <n v="14"/>
    <n v="3"/>
    <n v="2012"/>
    <n v="2"/>
    <s v="Austin"/>
    <n v="11"/>
  </r>
  <r>
    <n v="742"/>
    <x v="742"/>
    <x v="2"/>
    <n v="6900000"/>
    <n v="587"/>
    <x v="5"/>
    <n v="9"/>
    <n v="3"/>
    <n v="2009"/>
    <n v="2"/>
    <s v="Southlake"/>
    <n v="6"/>
  </r>
  <r>
    <n v="743"/>
    <x v="743"/>
    <x v="29"/>
    <n v="11100000"/>
    <n v="587"/>
    <x v="11"/>
    <n v="74"/>
    <n v="28"/>
    <n v="2011"/>
    <n v="3"/>
    <s v="Las Vegas"/>
    <n v="46"/>
  </r>
  <r>
    <n v="744"/>
    <x v="744"/>
    <x v="2"/>
    <n v="4500000"/>
    <n v="587"/>
    <x v="3"/>
    <n v="8"/>
    <n v="6"/>
    <n v="2004"/>
    <n v="3"/>
    <s v="Dallas"/>
    <n v="2"/>
  </r>
  <r>
    <n v="745"/>
    <x v="745"/>
    <x v="4"/>
    <n v="48700000"/>
    <n v="587"/>
    <x v="1"/>
    <n v="325"/>
    <n v="6"/>
    <n v="2012"/>
    <n v="1"/>
    <s v="Dunbar"/>
    <n v="319"/>
  </r>
  <r>
    <n v="746"/>
    <x v="746"/>
    <x v="22"/>
    <n v="6100000"/>
    <n v="587"/>
    <x v="9"/>
    <n v="58"/>
    <n v="11"/>
    <n v="2011"/>
    <n v="2"/>
    <s v="Minneapolis"/>
    <n v="47"/>
  </r>
  <r>
    <n v="747"/>
    <x v="747"/>
    <x v="4"/>
    <n v="4200000"/>
    <n v="586"/>
    <x v="12"/>
    <n v="17"/>
    <n v="2"/>
    <n v="2015"/>
    <n v="1"/>
    <s v="Pittsburgh"/>
    <n v="15"/>
  </r>
  <r>
    <n v="748"/>
    <x v="748"/>
    <x v="9"/>
    <n v="2200000"/>
    <n v="584"/>
    <x v="0"/>
    <n v="25"/>
    <n v="6"/>
    <n v="2012"/>
    <n v="1"/>
    <s v="Sacramento"/>
    <n v="19"/>
  </r>
  <r>
    <n v="749"/>
    <x v="749"/>
    <x v="9"/>
    <n v="17800000"/>
    <n v="583"/>
    <x v="20"/>
    <n v="1211"/>
    <n v="167"/>
    <n v="2013"/>
    <n v="1"/>
    <s v="Pleasanton"/>
    <n v="1044"/>
  </r>
  <r>
    <n v="750"/>
    <x v="750"/>
    <x v="32"/>
    <n v="2800000"/>
    <n v="583"/>
    <x v="15"/>
    <n v="4"/>
    <n v="1"/>
    <n v="2014"/>
    <n v="1"/>
    <s v="Ballwin"/>
    <n v="3"/>
  </r>
  <r>
    <n v="751"/>
    <x v="751"/>
    <x v="7"/>
    <n v="4100000"/>
    <n v="581"/>
    <x v="5"/>
    <n v="9"/>
    <n v="2"/>
    <n v="2013"/>
    <n v="2"/>
    <s v="Charlottesville"/>
    <n v="7"/>
  </r>
  <r>
    <n v="752"/>
    <x v="752"/>
    <x v="10"/>
    <n v="225800000"/>
    <n v="581"/>
    <x v="11"/>
    <n v="40"/>
    <n v="12"/>
    <n v="2007"/>
    <n v="4"/>
    <s v="Colorado Springs"/>
    <n v="28"/>
  </r>
  <r>
    <n v="753"/>
    <x v="753"/>
    <x v="37"/>
    <n v="5700000"/>
    <n v="579"/>
    <x v="0"/>
    <n v="75"/>
    <n v="8"/>
    <n v="2008"/>
    <n v="3"/>
    <s v="Charleston"/>
    <n v="67"/>
  </r>
  <r>
    <n v="754"/>
    <x v="754"/>
    <x v="29"/>
    <n v="15200000"/>
    <n v="579"/>
    <x v="23"/>
    <n v="100"/>
    <n v="20"/>
    <n v="2012"/>
    <n v="3"/>
    <s v="Henderson"/>
    <n v="80"/>
  </r>
  <r>
    <n v="755"/>
    <x v="755"/>
    <x v="33"/>
    <n v="2300000"/>
    <n v="578"/>
    <x v="7"/>
    <n v="35"/>
    <n v="4"/>
    <n v="2014"/>
    <n v="1"/>
    <s v="Chesterton"/>
    <n v="31"/>
  </r>
  <r>
    <n v="756"/>
    <x v="756"/>
    <x v="13"/>
    <n v="11400000"/>
    <n v="577"/>
    <x v="19"/>
    <n v="92"/>
    <n v="12"/>
    <n v="2005"/>
    <n v="3"/>
    <s v="ALPHARETTA"/>
    <n v="80"/>
  </r>
  <r>
    <n v="757"/>
    <x v="757"/>
    <x v="26"/>
    <n v="28600000"/>
    <n v="576"/>
    <x v="1"/>
    <n v="15"/>
    <n v="5"/>
    <n v="2012"/>
    <n v="3"/>
    <s v="SHAWNEE"/>
    <n v="10"/>
  </r>
  <r>
    <n v="758"/>
    <x v="758"/>
    <x v="9"/>
    <n v="129600000"/>
    <n v="576"/>
    <x v="7"/>
    <n v="145"/>
    <n v="108"/>
    <n v="1998"/>
    <n v="2"/>
    <s v="Calabasas"/>
    <n v="37"/>
  </r>
  <r>
    <n v="759"/>
    <x v="759"/>
    <x v="13"/>
    <n v="9300000"/>
    <n v="573"/>
    <x v="9"/>
    <n v="112"/>
    <n v="53"/>
    <n v="2012"/>
    <n v="2"/>
    <s v="Atlanta"/>
    <n v="59"/>
  </r>
  <r>
    <n v="760"/>
    <x v="760"/>
    <x v="24"/>
    <n v="75500000"/>
    <n v="573"/>
    <x v="7"/>
    <n v="163"/>
    <n v="60"/>
    <n v="2012"/>
    <n v="3"/>
    <s v="Boston"/>
    <n v="103"/>
  </r>
  <r>
    <n v="761"/>
    <x v="761"/>
    <x v="16"/>
    <n v="23700000"/>
    <n v="572"/>
    <x v="9"/>
    <n v="296"/>
    <n v="123"/>
    <n v="2008"/>
    <n v="1"/>
    <s v="Lehi"/>
    <n v="173"/>
  </r>
  <r>
    <n v="762"/>
    <x v="762"/>
    <x v="9"/>
    <n v="500000"/>
    <n v="571"/>
    <x v="3"/>
    <n v="5"/>
    <n v="3"/>
    <n v="2013"/>
    <n v="2"/>
    <s v="San Diego"/>
    <n v="2"/>
  </r>
  <r>
    <n v="763"/>
    <x v="763"/>
    <x v="13"/>
    <n v="5700000"/>
    <n v="571"/>
    <x v="0"/>
    <n v="45"/>
    <n v="5"/>
    <n v="2014"/>
    <n v="2"/>
    <s v="Atlanta"/>
    <n v="40"/>
  </r>
  <r>
    <n v="764"/>
    <x v="764"/>
    <x v="15"/>
    <n v="3400000"/>
    <n v="570"/>
    <x v="24"/>
    <n v="43"/>
    <n v="10"/>
    <n v="2013"/>
    <n v="2"/>
    <s v="Idaho Falls"/>
    <n v="33"/>
  </r>
  <r>
    <n v="765"/>
    <x v="765"/>
    <x v="27"/>
    <n v="2200000"/>
    <n v="567"/>
    <x v="15"/>
    <n v="10"/>
    <n v="1"/>
    <n v="2011"/>
    <n v="1"/>
    <s v="Arlington Heights"/>
    <n v="9"/>
  </r>
  <r>
    <n v="766"/>
    <x v="766"/>
    <x v="5"/>
    <n v="40900000"/>
    <n v="567"/>
    <x v="3"/>
    <n v="88"/>
    <n v="9"/>
    <n v="2011"/>
    <n v="1"/>
    <s v="Clearwater"/>
    <n v="79"/>
  </r>
  <r>
    <n v="767"/>
    <x v="767"/>
    <x v="37"/>
    <n v="4800000"/>
    <n v="566"/>
    <x v="20"/>
    <n v="11"/>
    <n v="2"/>
    <n v="2014"/>
    <n v="2"/>
    <s v="Greer"/>
    <n v="9"/>
  </r>
  <r>
    <n v="768"/>
    <x v="768"/>
    <x v="7"/>
    <n v="19400000"/>
    <n v="564"/>
    <x v="11"/>
    <n v="155"/>
    <n v="38"/>
    <n v="2011"/>
    <n v="3"/>
    <s v="Arlington"/>
    <n v="117"/>
  </r>
  <r>
    <n v="769"/>
    <x v="769"/>
    <x v="9"/>
    <n v="13800000"/>
    <n v="563"/>
    <x v="16"/>
    <n v="255"/>
    <n v="110"/>
    <n v="2007"/>
    <n v="3"/>
    <s v="Palo Alto"/>
    <n v="145"/>
  </r>
  <r>
    <n v="770"/>
    <x v="770"/>
    <x v="7"/>
    <n v="39300000"/>
    <n v="562"/>
    <x v="11"/>
    <n v="105"/>
    <n v="25"/>
    <n v="2009"/>
    <n v="4"/>
    <s v="Fairfax"/>
    <n v="80"/>
  </r>
  <r>
    <n v="771"/>
    <x v="771"/>
    <x v="5"/>
    <n v="10900000"/>
    <n v="561"/>
    <x v="3"/>
    <n v="11"/>
    <n v="8"/>
    <n v="2012"/>
    <n v="1"/>
    <s v="Tampa"/>
    <n v="3"/>
  </r>
  <r>
    <n v="772"/>
    <x v="772"/>
    <x v="12"/>
    <n v="3500000"/>
    <n v="560"/>
    <x v="23"/>
    <n v="6"/>
    <n v="2"/>
    <n v="2013"/>
    <n v="2"/>
    <s v="New York"/>
    <n v="4"/>
  </r>
  <r>
    <n v="773"/>
    <x v="773"/>
    <x v="34"/>
    <n v="8100000"/>
    <n v="559"/>
    <x v="0"/>
    <n v="49"/>
    <n v="5"/>
    <n v="2013"/>
    <n v="2"/>
    <s v="Washington"/>
    <n v="44"/>
  </r>
  <r>
    <n v="774"/>
    <x v="774"/>
    <x v="8"/>
    <n v="4600000"/>
    <n v="558"/>
    <x v="23"/>
    <n v="25"/>
    <n v="5"/>
    <n v="2010"/>
    <n v="3"/>
    <s v="CINCINNATI"/>
    <n v="20"/>
  </r>
  <r>
    <n v="775"/>
    <x v="775"/>
    <x v="7"/>
    <n v="2600000"/>
    <n v="558"/>
    <x v="14"/>
    <n v="28"/>
    <n v="5"/>
    <n v="1989"/>
    <n v="1"/>
    <s v="Arlington"/>
    <n v="23"/>
  </r>
  <r>
    <n v="776"/>
    <x v="776"/>
    <x v="9"/>
    <n v="14600000"/>
    <n v="557"/>
    <x v="5"/>
    <n v="33"/>
    <n v="4"/>
    <n v="2012"/>
    <n v="4"/>
    <s v="Santa Cruz"/>
    <n v="29"/>
  </r>
  <r>
    <n v="777"/>
    <x v="777"/>
    <x v="10"/>
    <n v="7200000"/>
    <n v="557"/>
    <x v="15"/>
    <n v="10"/>
    <n v="4"/>
    <n v="2012"/>
    <n v="1"/>
    <s v="Louisville"/>
    <n v="6"/>
  </r>
  <r>
    <n v="778"/>
    <x v="778"/>
    <x v="9"/>
    <n v="5100000"/>
    <n v="556"/>
    <x v="23"/>
    <n v="75"/>
    <n v="5"/>
    <n v="2014"/>
    <n v="1"/>
    <s v="Pasadena"/>
    <n v="70"/>
  </r>
  <r>
    <n v="779"/>
    <x v="779"/>
    <x v="35"/>
    <n v="5600000"/>
    <n v="555"/>
    <x v="23"/>
    <n v="25"/>
    <n v="9"/>
    <n v="2014"/>
    <n v="1"/>
    <s v="Omaha"/>
    <n v="16"/>
  </r>
  <r>
    <n v="780"/>
    <x v="780"/>
    <x v="18"/>
    <n v="500000"/>
    <n v="555"/>
    <x v="11"/>
    <n v="29"/>
    <n v="5"/>
    <n v="2013"/>
    <n v="2"/>
    <s v="Holly Springs"/>
    <n v="24"/>
  </r>
  <r>
    <n v="781"/>
    <x v="781"/>
    <x v="9"/>
    <n v="25400000"/>
    <n v="553"/>
    <x v="2"/>
    <n v="120"/>
    <n v="18"/>
    <n v="1996"/>
    <n v="1"/>
    <s v=":Livermore"/>
    <n v="102"/>
  </r>
  <r>
    <n v="782"/>
    <x v="782"/>
    <x v="14"/>
    <n v="400000"/>
    <n v="553"/>
    <x v="3"/>
    <n v="29"/>
    <n v="16"/>
    <n v="2014"/>
    <n v="1"/>
    <s v="Lexington"/>
    <n v="13"/>
  </r>
  <r>
    <n v="783"/>
    <x v="783"/>
    <x v="20"/>
    <n v="172500000"/>
    <n v="552"/>
    <x v="1"/>
    <n v="155"/>
    <n v="41"/>
    <n v="2012"/>
    <n v="6"/>
    <s v="ROYAL OAK"/>
    <n v="114"/>
  </r>
  <r>
    <n v="784"/>
    <x v="784"/>
    <x v="10"/>
    <n v="14300000"/>
    <n v="552"/>
    <x v="0"/>
    <n v="43"/>
    <n v="17"/>
    <n v="2013"/>
    <n v="2"/>
    <s v="Denver"/>
    <n v="26"/>
  </r>
  <r>
    <n v="785"/>
    <x v="785"/>
    <x v="9"/>
    <n v="22500000"/>
    <n v="550"/>
    <x v="15"/>
    <n v="76"/>
    <n v="15"/>
    <n v="2014"/>
    <n v="2"/>
    <s v="Anaheim"/>
    <n v="61"/>
  </r>
  <r>
    <n v="786"/>
    <x v="786"/>
    <x v="9"/>
    <n v="14800000"/>
    <n v="549"/>
    <x v="7"/>
    <n v="50"/>
    <n v="20"/>
    <n v="2008"/>
    <n v="3"/>
    <s v="Santa Ana"/>
    <n v="30"/>
  </r>
  <r>
    <n v="787"/>
    <x v="787"/>
    <x v="16"/>
    <n v="114500000"/>
    <n v="548"/>
    <x v="1"/>
    <n v="465"/>
    <n v="122"/>
    <n v="2007"/>
    <n v="3"/>
    <s v="Salt Lake City"/>
    <n v="343"/>
  </r>
  <r>
    <n v="788"/>
    <x v="788"/>
    <x v="5"/>
    <n v="2300000"/>
    <n v="548"/>
    <x v="5"/>
    <n v="18"/>
    <n v="6"/>
    <n v="2013"/>
    <n v="1"/>
    <s v="Boca Raton"/>
    <n v="12"/>
  </r>
  <r>
    <n v="789"/>
    <x v="789"/>
    <x v="2"/>
    <n v="16200000"/>
    <n v="547"/>
    <x v="10"/>
    <n v="75"/>
    <n v="15"/>
    <n v="2013"/>
    <n v="2"/>
    <s v="Midland"/>
    <n v="60"/>
  </r>
  <r>
    <n v="790"/>
    <x v="790"/>
    <x v="38"/>
    <n v="6300000"/>
    <n v="546"/>
    <x v="5"/>
    <n v="12"/>
    <n v="6"/>
    <n v="2003"/>
    <n v="4"/>
    <s v="Covingtom"/>
    <n v="6"/>
  </r>
  <r>
    <n v="791"/>
    <x v="791"/>
    <x v="9"/>
    <n v="5700000"/>
    <n v="546"/>
    <x v="23"/>
    <n v="30"/>
    <n v="5"/>
    <n v="2014"/>
    <n v="1"/>
    <s v="Walnut Creek"/>
    <n v="25"/>
  </r>
  <r>
    <n v="792"/>
    <x v="792"/>
    <x v="2"/>
    <n v="44200000"/>
    <n v="545"/>
    <x v="15"/>
    <n v="105"/>
    <n v="41"/>
    <n v="2011"/>
    <n v="4"/>
    <s v="Houston"/>
    <n v="64"/>
  </r>
  <r>
    <n v="793"/>
    <x v="793"/>
    <x v="7"/>
    <n v="2300000"/>
    <n v="542"/>
    <x v="11"/>
    <n v="17"/>
    <n v="2"/>
    <n v="2013"/>
    <n v="1"/>
    <s v="Tysons"/>
    <n v="15"/>
  </r>
  <r>
    <n v="794"/>
    <x v="794"/>
    <x v="13"/>
    <n v="1100000"/>
    <n v="541"/>
    <x v="16"/>
    <n v="110"/>
    <n v="40"/>
    <n v="2013"/>
    <n v="2"/>
    <s v="Alpharetta"/>
    <n v="70"/>
  </r>
  <r>
    <n v="795"/>
    <x v="795"/>
    <x v="9"/>
    <n v="7300000"/>
    <n v="540"/>
    <x v="23"/>
    <n v="7"/>
    <n v="3"/>
    <n v="2012"/>
    <n v="3"/>
    <s v="Meadow Vista"/>
    <n v="4"/>
  </r>
  <r>
    <n v="796"/>
    <x v="796"/>
    <x v="7"/>
    <n v="11300000"/>
    <n v="539"/>
    <x v="11"/>
    <n v="150"/>
    <n v="8"/>
    <n v="2013"/>
    <n v="2"/>
    <s v="Arlington"/>
    <n v="142"/>
  </r>
  <r>
    <n v="797"/>
    <x v="797"/>
    <x v="9"/>
    <n v="8400000"/>
    <n v="538"/>
    <x v="3"/>
    <n v="31"/>
    <n v="4"/>
    <n v="2012"/>
    <n v="1"/>
    <s v="Los Angeles"/>
    <n v="27"/>
  </r>
  <r>
    <n v="798"/>
    <x v="798"/>
    <x v="8"/>
    <n v="2200000"/>
    <n v="538"/>
    <x v="0"/>
    <n v="20"/>
    <n v="2"/>
    <n v="2011"/>
    <n v="1"/>
    <s v="Akron"/>
    <n v="18"/>
  </r>
  <r>
    <n v="799"/>
    <x v="799"/>
    <x v="6"/>
    <n v="6300000"/>
    <n v="538"/>
    <x v="5"/>
    <n v="46"/>
    <n v="6"/>
    <n v="2012"/>
    <n v="2"/>
    <s v="Hoboken"/>
    <n v="40"/>
  </r>
  <r>
    <n v="800"/>
    <x v="800"/>
    <x v="16"/>
    <n v="3500000"/>
    <n v="536"/>
    <x v="7"/>
    <n v="30"/>
    <n v="10"/>
    <n v="2010"/>
    <n v="2"/>
    <s v="Draper"/>
    <n v="20"/>
  </r>
  <r>
    <n v="801"/>
    <x v="801"/>
    <x v="9"/>
    <n v="3200000"/>
    <n v="535"/>
    <x v="15"/>
    <n v="13"/>
    <n v="3"/>
    <n v="2013"/>
    <n v="1"/>
    <s v="Hayward"/>
    <n v="10"/>
  </r>
  <r>
    <n v="802"/>
    <x v="802"/>
    <x v="7"/>
    <n v="18400000"/>
    <n v="534"/>
    <x v="11"/>
    <n v="80"/>
    <n v="20"/>
    <n v="2008"/>
    <n v="2"/>
    <s v="McLean"/>
    <n v="60"/>
  </r>
  <r>
    <n v="803"/>
    <x v="803"/>
    <x v="11"/>
    <n v="300000"/>
    <n v="534"/>
    <x v="4"/>
    <n v="7"/>
    <n v="3"/>
    <n v="2014"/>
    <n v="1"/>
    <s v="Seattle"/>
    <n v="4"/>
  </r>
  <r>
    <n v="804"/>
    <x v="804"/>
    <x v="20"/>
    <n v="35600000"/>
    <n v="533"/>
    <x v="1"/>
    <n v="68"/>
    <n v="7"/>
    <n v="2012"/>
    <n v="3"/>
    <s v="Kentwood"/>
    <n v="61"/>
  </r>
  <r>
    <n v="805"/>
    <x v="805"/>
    <x v="2"/>
    <n v="5700000"/>
    <n v="533"/>
    <x v="1"/>
    <n v="20"/>
    <n v="4"/>
    <n v="2011"/>
    <n v="1"/>
    <s v="Grapevine"/>
    <n v="16"/>
  </r>
  <r>
    <n v="806"/>
    <x v="806"/>
    <x v="13"/>
    <n v="5800000"/>
    <n v="531"/>
    <x v="11"/>
    <n v="80"/>
    <n v="20"/>
    <n v="2012"/>
    <n v="2"/>
    <s v="Sandy Springs,"/>
    <n v="60"/>
  </r>
  <r>
    <n v="807"/>
    <x v="807"/>
    <x v="4"/>
    <n v="6500000"/>
    <n v="531"/>
    <x v="14"/>
    <n v="39"/>
    <n v="13"/>
    <n v="2014"/>
    <n v="2"/>
    <s v="Honesdale"/>
    <n v="26"/>
  </r>
  <r>
    <n v="808"/>
    <x v="808"/>
    <x v="9"/>
    <n v="4300000"/>
    <n v="531"/>
    <x v="0"/>
    <n v="16"/>
    <n v="2"/>
    <n v="2015"/>
    <n v="1"/>
    <s v="Santa Rosa"/>
    <n v="14"/>
  </r>
  <r>
    <n v="809"/>
    <x v="809"/>
    <x v="2"/>
    <n v="6400000"/>
    <n v="528"/>
    <x v="3"/>
    <n v="7"/>
    <n v="2"/>
    <n v="2014"/>
    <n v="1"/>
    <s v="Bartonville"/>
    <n v="5"/>
  </r>
  <r>
    <n v="810"/>
    <x v="810"/>
    <x v="33"/>
    <n v="23600000"/>
    <n v="527"/>
    <x v="4"/>
    <n v="28"/>
    <n v="10"/>
    <n v="2013"/>
    <n v="3"/>
    <s v="Indianapolis"/>
    <n v="18"/>
  </r>
  <r>
    <n v="811"/>
    <x v="811"/>
    <x v="32"/>
    <n v="2700000"/>
    <n v="527"/>
    <x v="4"/>
    <n v="3"/>
    <n v="2"/>
    <n v="2014"/>
    <n v="1"/>
    <s v="New Melle"/>
    <n v="1"/>
  </r>
  <r>
    <n v="812"/>
    <x v="812"/>
    <x v="16"/>
    <n v="146800000"/>
    <n v="527"/>
    <x v="20"/>
    <n v="30"/>
    <n v="7"/>
    <n v="2014"/>
    <n v="1"/>
    <s v="Orem"/>
    <n v="23"/>
  </r>
  <r>
    <n v="813"/>
    <x v="813"/>
    <x v="9"/>
    <n v="7200000"/>
    <n v="526"/>
    <x v="20"/>
    <n v="56"/>
    <n v="12"/>
    <n v="2001"/>
    <n v="2"/>
    <s v="San Diego"/>
    <n v="44"/>
  </r>
  <r>
    <n v="814"/>
    <x v="814"/>
    <x v="2"/>
    <n v="84700000"/>
    <n v="526"/>
    <x v="23"/>
    <n v="14"/>
    <n v="5"/>
    <n v="2011"/>
    <n v="1"/>
    <s v="Dallas"/>
    <n v="9"/>
  </r>
  <r>
    <n v="815"/>
    <x v="815"/>
    <x v="2"/>
    <n v="700000"/>
    <n v="526"/>
    <x v="24"/>
    <n v="200"/>
    <n v="21"/>
    <n v="2009"/>
    <n v="2"/>
    <s v="Austin"/>
    <n v="179"/>
  </r>
  <r>
    <n v="816"/>
    <x v="816"/>
    <x v="9"/>
    <n v="7500000"/>
    <n v="526"/>
    <x v="5"/>
    <n v="60"/>
    <n v="10"/>
    <n v="2015"/>
    <n v="1"/>
    <s v="San Francisco"/>
    <n v="50"/>
  </r>
  <r>
    <n v="817"/>
    <x v="817"/>
    <x v="44"/>
    <n v="18100000"/>
    <n v="524"/>
    <x v="25"/>
    <n v="124"/>
    <n v="15"/>
    <n v="2009"/>
    <n v="1"/>
    <s v="Wilmington"/>
    <n v="109"/>
  </r>
  <r>
    <n v="818"/>
    <x v="818"/>
    <x v="15"/>
    <n v="3100000"/>
    <n v="523"/>
    <x v="6"/>
    <n v="36"/>
    <n v="12"/>
    <n v="2012"/>
    <n v="2"/>
    <s v="Idaho Falls"/>
    <n v="24"/>
  </r>
  <r>
    <n v="819"/>
    <x v="819"/>
    <x v="24"/>
    <n v="9200000"/>
    <n v="522"/>
    <x v="5"/>
    <n v="89"/>
    <n v="17"/>
    <n v="2010"/>
    <n v="2"/>
    <s v="Wilmington, MA"/>
    <n v="72"/>
  </r>
  <r>
    <n v="820"/>
    <x v="820"/>
    <x v="9"/>
    <n v="2400000"/>
    <n v="522"/>
    <x v="3"/>
    <n v="24"/>
    <n v="3"/>
    <n v="2013"/>
    <n v="1"/>
    <s v="Los Angeles"/>
    <n v="21"/>
  </r>
  <r>
    <n v="821"/>
    <x v="821"/>
    <x v="12"/>
    <n v="2700000"/>
    <n v="522"/>
    <x v="0"/>
    <n v="10"/>
    <n v="1"/>
    <n v="2014"/>
    <n v="1"/>
    <s v="New York"/>
    <n v="9"/>
  </r>
  <r>
    <n v="822"/>
    <x v="822"/>
    <x v="18"/>
    <n v="8200000"/>
    <n v="519"/>
    <x v="15"/>
    <n v="43"/>
    <n v="6"/>
    <n v="2014"/>
    <n v="1"/>
    <s v="Greensboro"/>
    <n v="37"/>
  </r>
  <r>
    <n v="823"/>
    <x v="823"/>
    <x v="33"/>
    <n v="19500000"/>
    <n v="518"/>
    <x v="23"/>
    <n v="103"/>
    <n v="25"/>
    <n v="2006"/>
    <n v="1"/>
    <s v="Indianapolis"/>
    <n v="78"/>
  </r>
  <r>
    <n v="824"/>
    <x v="824"/>
    <x v="27"/>
    <n v="4500000"/>
    <n v="518"/>
    <x v="6"/>
    <n v="50"/>
    <n v="15"/>
    <n v="2014"/>
    <n v="1"/>
    <s v="Chicao"/>
    <n v="35"/>
  </r>
  <r>
    <n v="825"/>
    <x v="825"/>
    <x v="12"/>
    <n v="3700000"/>
    <n v="517"/>
    <x v="24"/>
    <n v="150"/>
    <n v="30"/>
    <n v="2013"/>
    <n v="2"/>
    <s v="New York"/>
    <n v="120"/>
  </r>
  <r>
    <n v="826"/>
    <x v="826"/>
    <x v="11"/>
    <n v="400000"/>
    <n v="516"/>
    <x v="23"/>
    <n v="50"/>
    <n v="13"/>
    <n v="2015"/>
    <n v="1"/>
    <s v="Washington"/>
    <n v="37"/>
  </r>
  <r>
    <n v="827"/>
    <x v="827"/>
    <x v="9"/>
    <n v="3400000"/>
    <n v="516"/>
    <x v="4"/>
    <n v="10"/>
    <n v="5"/>
    <n v="2010"/>
    <n v="2"/>
    <s v="fresno"/>
    <n v="5"/>
  </r>
  <r>
    <n v="828"/>
    <x v="828"/>
    <x v="10"/>
    <n v="8800000"/>
    <n v="515"/>
    <x v="3"/>
    <n v="33"/>
    <n v="6"/>
    <n v="2010"/>
    <n v="3"/>
    <s v="Broomfield"/>
    <n v="27"/>
  </r>
  <r>
    <n v="829"/>
    <x v="829"/>
    <x v="12"/>
    <n v="24300000"/>
    <n v="513"/>
    <x v="0"/>
    <n v="179"/>
    <n v="64"/>
    <n v="2013"/>
    <n v="2"/>
    <s v="New York"/>
    <n v="115"/>
  </r>
  <r>
    <n v="830"/>
    <x v="830"/>
    <x v="2"/>
    <n v="4200000"/>
    <n v="513"/>
    <x v="12"/>
    <n v="211"/>
    <n v="28"/>
    <n v="1974"/>
    <n v="1"/>
    <s v="Dallas"/>
    <n v="183"/>
  </r>
  <r>
    <n v="831"/>
    <x v="831"/>
    <x v="8"/>
    <n v="4500000"/>
    <n v="512"/>
    <x v="13"/>
    <n v="13"/>
    <n v="4"/>
    <n v="2015"/>
    <n v="1"/>
    <s v="Miamisburg"/>
    <n v="9"/>
  </r>
  <r>
    <n v="832"/>
    <x v="832"/>
    <x v="18"/>
    <n v="21700000"/>
    <n v="511"/>
    <x v="9"/>
    <n v="218"/>
    <n v="58"/>
    <n v="2010"/>
    <n v="2"/>
    <s v="Charlotte"/>
    <n v="160"/>
  </r>
  <r>
    <n v="833"/>
    <x v="833"/>
    <x v="9"/>
    <n v="5100000"/>
    <n v="510"/>
    <x v="5"/>
    <n v="46"/>
    <n v="2"/>
    <n v="2014"/>
    <n v="1"/>
    <s v="Irvine"/>
    <n v="44"/>
  </r>
  <r>
    <n v="834"/>
    <x v="834"/>
    <x v="9"/>
    <n v="4800000"/>
    <n v="510"/>
    <x v="9"/>
    <n v="30"/>
    <n v="7"/>
    <n v="2012"/>
    <n v="2"/>
    <s v="Berkeley"/>
    <n v="23"/>
  </r>
  <r>
    <n v="835"/>
    <x v="835"/>
    <x v="38"/>
    <n v="5100000"/>
    <n v="509"/>
    <x v="13"/>
    <n v="40"/>
    <n v="15"/>
    <n v="2008"/>
    <n v="3"/>
    <s v="Vidalia"/>
    <n v="25"/>
  </r>
  <r>
    <n v="836"/>
    <x v="836"/>
    <x v="9"/>
    <n v="12200000"/>
    <n v="508"/>
    <x v="0"/>
    <n v="50"/>
    <n v="10"/>
    <n v="2014"/>
    <n v="1"/>
    <s v="Santa Monica"/>
    <n v="40"/>
  </r>
  <r>
    <n v="837"/>
    <x v="837"/>
    <x v="21"/>
    <n v="9300000"/>
    <n v="507"/>
    <x v="16"/>
    <n v="15"/>
    <n v="10"/>
    <n v="2007"/>
    <n v="1"/>
    <s v="Rockville"/>
    <n v="5"/>
  </r>
  <r>
    <n v="838"/>
    <x v="838"/>
    <x v="16"/>
    <n v="102200000"/>
    <n v="506"/>
    <x v="2"/>
    <n v="63"/>
    <n v="8"/>
    <n v="1995"/>
    <n v="2"/>
    <s v="Park City"/>
    <n v="55"/>
  </r>
  <r>
    <n v="839"/>
    <x v="839"/>
    <x v="5"/>
    <n v="9500000"/>
    <n v="504"/>
    <x v="15"/>
    <n v="15"/>
    <n v="5"/>
    <n v="2010"/>
    <n v="6"/>
    <s v="Orlando"/>
    <n v="10"/>
  </r>
  <r>
    <n v="840"/>
    <x v="840"/>
    <x v="24"/>
    <n v="3100000"/>
    <n v="504"/>
    <x v="16"/>
    <n v="51"/>
    <n v="8"/>
    <n v="2012"/>
    <n v="1"/>
    <s v="Medford"/>
    <n v="43"/>
  </r>
  <r>
    <n v="841"/>
    <x v="841"/>
    <x v="8"/>
    <n v="5500000"/>
    <n v="503"/>
    <x v="4"/>
    <n v="65"/>
    <n v="20"/>
    <n v="2013"/>
    <n v="2"/>
    <s v="Westlake"/>
    <n v="45"/>
  </r>
  <r>
    <n v="842"/>
    <x v="842"/>
    <x v="30"/>
    <n v="5800000"/>
    <n v="502"/>
    <x v="9"/>
    <n v="55"/>
    <n v="20"/>
    <n v="2013"/>
    <n v="2"/>
    <s v="Bismarck"/>
    <n v="35"/>
  </r>
  <r>
    <n v="843"/>
    <x v="843"/>
    <x v="21"/>
    <n v="2900000"/>
    <n v="502"/>
    <x v="23"/>
    <n v="26"/>
    <n v="14"/>
    <n v="2014"/>
    <n v="1"/>
    <s v="Rockville"/>
    <n v="12"/>
  </r>
  <r>
    <n v="844"/>
    <x v="844"/>
    <x v="9"/>
    <n v="11100000"/>
    <n v="502"/>
    <x v="1"/>
    <n v="16"/>
    <n v="4"/>
    <n v="2007"/>
    <n v="3"/>
    <s v="La Crescenta"/>
    <n v="12"/>
  </r>
  <r>
    <n v="845"/>
    <x v="845"/>
    <x v="12"/>
    <n v="300000"/>
    <n v="501"/>
    <x v="9"/>
    <n v="90"/>
    <n v="30"/>
    <n v="2001"/>
    <n v="2"/>
    <s v="New York"/>
    <n v="60"/>
  </r>
  <r>
    <n v="846"/>
    <x v="846"/>
    <x v="12"/>
    <n v="11600000"/>
    <n v="501"/>
    <x v="12"/>
    <n v="32"/>
    <n v="5"/>
    <n v="2013"/>
    <n v="2"/>
    <s v="New York"/>
    <n v="27"/>
  </r>
  <r>
    <n v="847"/>
    <x v="847"/>
    <x v="6"/>
    <n v="72800000"/>
    <n v="501"/>
    <x v="3"/>
    <n v="45"/>
    <n v="6"/>
    <n v="2014"/>
    <n v="1"/>
    <s v="Summit"/>
    <n v="39"/>
  </r>
  <r>
    <n v="848"/>
    <x v="848"/>
    <x v="9"/>
    <n v="4900000"/>
    <n v="501"/>
    <x v="7"/>
    <n v="42"/>
    <n v="10"/>
    <n v="2014"/>
    <n v="1"/>
    <s v="SF"/>
    <n v="32"/>
  </r>
  <r>
    <n v="849"/>
    <x v="849"/>
    <x v="13"/>
    <n v="69700000"/>
    <n v="500"/>
    <x v="12"/>
    <n v="850"/>
    <n v="350"/>
    <n v="2004"/>
    <n v="1"/>
    <s v="Atlanta"/>
    <n v="500"/>
  </r>
  <r>
    <n v="850"/>
    <x v="850"/>
    <x v="19"/>
    <n v="700000"/>
    <n v="499"/>
    <x v="19"/>
    <n v="49"/>
    <n v="15"/>
    <n v="2005"/>
    <n v="2"/>
    <s v="Grafton"/>
    <n v="34"/>
  </r>
  <r>
    <n v="851"/>
    <x v="851"/>
    <x v="5"/>
    <n v="3500000"/>
    <n v="499"/>
    <x v="23"/>
    <n v="27"/>
    <n v="4"/>
    <n v="2013"/>
    <n v="1"/>
    <s v="Boca Raton"/>
    <n v="23"/>
  </r>
  <r>
    <n v="852"/>
    <x v="852"/>
    <x v="33"/>
    <n v="4100000"/>
    <n v="498"/>
    <x v="9"/>
    <n v="45"/>
    <n v="15"/>
    <n v="2012"/>
    <n v="2"/>
    <s v="Fishers"/>
    <n v="30"/>
  </r>
  <r>
    <n v="853"/>
    <x v="853"/>
    <x v="27"/>
    <n v="5400000"/>
    <n v="498"/>
    <x v="23"/>
    <n v="20"/>
    <n v="5"/>
    <n v="2014"/>
    <n v="2"/>
    <s v="Chicago"/>
    <n v="15"/>
  </r>
  <r>
    <n v="854"/>
    <x v="854"/>
    <x v="16"/>
    <n v="14600000"/>
    <n v="497"/>
    <x v="21"/>
    <n v="617"/>
    <n v="37"/>
    <n v="2011"/>
    <n v="1"/>
    <s v="Orem"/>
    <n v="580"/>
  </r>
  <r>
    <n v="855"/>
    <x v="855"/>
    <x v="35"/>
    <n v="14400000"/>
    <n v="497"/>
    <x v="19"/>
    <n v="174"/>
    <n v="26"/>
    <n v="2012"/>
    <n v="2"/>
    <s v="Omaha"/>
    <n v="148"/>
  </r>
  <r>
    <n v="856"/>
    <x v="856"/>
    <x v="37"/>
    <n v="44800000"/>
    <n v="496"/>
    <x v="23"/>
    <n v="34"/>
    <n v="5"/>
    <n v="2012"/>
    <n v="2"/>
    <s v="Greenville"/>
    <n v="29"/>
  </r>
  <r>
    <n v="857"/>
    <x v="857"/>
    <x v="2"/>
    <n v="2000000"/>
    <n v="495"/>
    <x v="15"/>
    <n v="50"/>
    <n v="12"/>
    <n v="2009"/>
    <n v="1"/>
    <s v="Dallas"/>
    <n v="38"/>
  </r>
  <r>
    <n v="858"/>
    <x v="858"/>
    <x v="12"/>
    <n v="14500000"/>
    <n v="495"/>
    <x v="0"/>
    <n v="15"/>
    <n v="3"/>
    <n v="2015"/>
    <n v="1"/>
    <s v="New York"/>
    <n v="12"/>
  </r>
  <r>
    <n v="859"/>
    <x v="859"/>
    <x v="9"/>
    <n v="6500000"/>
    <n v="495"/>
    <x v="12"/>
    <n v="53"/>
    <n v="5"/>
    <n v="2014"/>
    <n v="1"/>
    <s v="El Segundo"/>
    <n v="48"/>
  </r>
  <r>
    <n v="860"/>
    <x v="860"/>
    <x v="12"/>
    <n v="2900000"/>
    <n v="495"/>
    <x v="3"/>
    <n v="15"/>
    <n v="2"/>
    <n v="2014"/>
    <n v="1"/>
    <s v="New York"/>
    <n v="13"/>
  </r>
  <r>
    <n v="861"/>
    <x v="861"/>
    <x v="24"/>
    <n v="59900000"/>
    <n v="494"/>
    <x v="10"/>
    <n v="366"/>
    <n v="149"/>
    <n v="2012"/>
    <n v="4"/>
    <s v="Medford"/>
    <n v="217"/>
  </r>
  <r>
    <n v="862"/>
    <x v="862"/>
    <x v="2"/>
    <n v="5600000"/>
    <n v="494"/>
    <x v="12"/>
    <n v="75"/>
    <n v="5"/>
    <n v="2013"/>
    <n v="1"/>
    <s v="Austin"/>
    <n v="70"/>
  </r>
  <r>
    <n v="863"/>
    <x v="863"/>
    <x v="27"/>
    <n v="21400000"/>
    <n v="493"/>
    <x v="23"/>
    <n v="182"/>
    <n v="92"/>
    <n v="2011"/>
    <n v="4"/>
    <s v="Chicago"/>
    <n v="90"/>
  </r>
  <r>
    <n v="864"/>
    <x v="864"/>
    <x v="9"/>
    <n v="2700000"/>
    <n v="493"/>
    <x v="0"/>
    <n v="94"/>
    <n v="71"/>
    <n v="2012"/>
    <n v="3"/>
    <s v="Los Angeles"/>
    <n v="23"/>
  </r>
  <r>
    <n v="865"/>
    <x v="865"/>
    <x v="9"/>
    <n v="7500000"/>
    <n v="491"/>
    <x v="0"/>
    <n v="24"/>
    <n v="9"/>
    <n v="2015"/>
    <n v="1"/>
    <s v="San Diego"/>
    <n v="15"/>
  </r>
  <r>
    <n v="866"/>
    <x v="866"/>
    <x v="40"/>
    <n v="1300000"/>
    <n v="491"/>
    <x v="4"/>
    <n v="115"/>
    <n v="30"/>
    <n v="2012"/>
    <n v="1"/>
    <s v="Portland"/>
    <n v="85"/>
  </r>
  <r>
    <n v="867"/>
    <x v="867"/>
    <x v="7"/>
    <n v="1400000"/>
    <n v="490"/>
    <x v="11"/>
    <n v="86"/>
    <n v="24"/>
    <n v="2009"/>
    <n v="4"/>
    <s v="Rosslyn"/>
    <n v="62"/>
  </r>
  <r>
    <n v="868"/>
    <x v="868"/>
    <x v="25"/>
    <n v="17200000"/>
    <n v="490"/>
    <x v="13"/>
    <n v="156"/>
    <n v="14"/>
    <n v="2010"/>
    <n v="2"/>
    <s v="Waterville"/>
    <n v="142"/>
  </r>
  <r>
    <n v="869"/>
    <x v="869"/>
    <x v="9"/>
    <n v="32600000"/>
    <n v="489"/>
    <x v="0"/>
    <n v="72"/>
    <n v="36"/>
    <n v="2012"/>
    <n v="3"/>
    <s v="Los Angeles"/>
    <n v="36"/>
  </r>
  <r>
    <n v="870"/>
    <x v="870"/>
    <x v="8"/>
    <n v="105600000"/>
    <n v="489"/>
    <x v="15"/>
    <n v="300"/>
    <n v="51"/>
    <n v="2002"/>
    <n v="2"/>
    <s v="Bedford Hts"/>
    <n v="249"/>
  </r>
  <r>
    <n v="871"/>
    <x v="871"/>
    <x v="13"/>
    <n v="3200000"/>
    <n v="489"/>
    <x v="11"/>
    <n v="8"/>
    <n v="5"/>
    <n v="2009"/>
    <n v="2"/>
    <s v="Atlanta"/>
    <n v="3"/>
  </r>
  <r>
    <n v="872"/>
    <x v="872"/>
    <x v="45"/>
    <n v="11200000"/>
    <n v="488"/>
    <x v="13"/>
    <n v="55"/>
    <n v="22"/>
    <n v="2013"/>
    <n v="3"/>
    <s v="Rapid City"/>
    <n v="33"/>
  </r>
  <r>
    <n v="873"/>
    <x v="873"/>
    <x v="9"/>
    <n v="13100000"/>
    <n v="487"/>
    <x v="0"/>
    <n v="68"/>
    <n v="10"/>
    <n v="2014"/>
    <n v="1"/>
    <s v="Los Angeles"/>
    <n v="58"/>
  </r>
  <r>
    <n v="874"/>
    <x v="874"/>
    <x v="18"/>
    <n v="5200000"/>
    <n v="487"/>
    <x v="0"/>
    <n v="38"/>
    <n v="7"/>
    <n v="2007"/>
    <n v="2"/>
    <s v="Raleigh"/>
    <n v="31"/>
  </r>
  <r>
    <n v="875"/>
    <x v="875"/>
    <x v="5"/>
    <n v="5400000"/>
    <n v="486"/>
    <x v="0"/>
    <n v="81"/>
    <n v="23"/>
    <n v="2014"/>
    <n v="2"/>
    <s v="Clearwater"/>
    <n v="58"/>
  </r>
  <r>
    <n v="876"/>
    <x v="876"/>
    <x v="23"/>
    <n v="2700000"/>
    <n v="486"/>
    <x v="2"/>
    <n v="11"/>
    <n v="3"/>
    <n v="2008"/>
    <n v="1"/>
    <s v="Auburn"/>
    <n v="8"/>
  </r>
  <r>
    <n v="877"/>
    <x v="877"/>
    <x v="21"/>
    <n v="2700000"/>
    <n v="485"/>
    <x v="1"/>
    <n v="3"/>
    <n v="3"/>
    <n v="2015"/>
    <n v="1"/>
    <s v="Gaithersburg"/>
    <n v="0"/>
  </r>
  <r>
    <n v="878"/>
    <x v="878"/>
    <x v="5"/>
    <n v="7600000"/>
    <n v="485"/>
    <x v="23"/>
    <n v="25"/>
    <n v="5"/>
    <n v="2013"/>
    <n v="2"/>
    <s v="Tampa"/>
    <n v="20"/>
  </r>
  <r>
    <n v="879"/>
    <x v="879"/>
    <x v="9"/>
    <n v="39800000"/>
    <n v="485"/>
    <x v="9"/>
    <n v="86"/>
    <n v="10"/>
    <n v="2015"/>
    <n v="2"/>
    <s v="Newport Beach"/>
    <n v="76"/>
  </r>
  <r>
    <n v="880"/>
    <x v="880"/>
    <x v="37"/>
    <n v="12100000"/>
    <n v="485"/>
    <x v="25"/>
    <n v="63"/>
    <n v="28"/>
    <n v="2013"/>
    <n v="2"/>
    <s v="Columbia"/>
    <n v="35"/>
  </r>
  <r>
    <n v="881"/>
    <x v="881"/>
    <x v="0"/>
    <n v="46300000"/>
    <n v="484"/>
    <x v="0"/>
    <n v="110"/>
    <n v="22"/>
    <n v="2008"/>
    <n v="7"/>
    <s v="Phoenix"/>
    <n v="88"/>
  </r>
  <r>
    <n v="882"/>
    <x v="882"/>
    <x v="5"/>
    <n v="56400000"/>
    <n v="483"/>
    <x v="6"/>
    <n v="990"/>
    <n v="100"/>
    <n v="2011"/>
    <n v="7"/>
    <s v="Clearwater"/>
    <n v="890"/>
  </r>
  <r>
    <n v="883"/>
    <x v="883"/>
    <x v="32"/>
    <n v="10200000"/>
    <n v="481"/>
    <x v="25"/>
    <n v="44"/>
    <n v="17"/>
    <n v="2010"/>
    <n v="3"/>
    <s v="Olivette"/>
    <n v="27"/>
  </r>
  <r>
    <n v="884"/>
    <x v="884"/>
    <x v="12"/>
    <n v="24200000"/>
    <n v="481"/>
    <x v="13"/>
    <n v="32"/>
    <n v="4"/>
    <n v="2014"/>
    <n v="2"/>
    <s v="New York"/>
    <n v="28"/>
  </r>
  <r>
    <n v="885"/>
    <x v="885"/>
    <x v="12"/>
    <n v="4100000"/>
    <n v="479"/>
    <x v="3"/>
    <n v="60"/>
    <n v="23"/>
    <n v="2013"/>
    <n v="1"/>
    <s v="Brooklyn"/>
    <n v="37"/>
  </r>
  <r>
    <n v="886"/>
    <x v="886"/>
    <x v="2"/>
    <n v="2700000"/>
    <n v="478"/>
    <x v="3"/>
    <n v="6"/>
    <n v="5"/>
    <n v="2010"/>
    <n v="2"/>
    <s v="Houston"/>
    <n v="1"/>
  </r>
  <r>
    <n v="887"/>
    <x v="887"/>
    <x v="7"/>
    <n v="1600000"/>
    <n v="478"/>
    <x v="16"/>
    <n v="100"/>
    <n v="10"/>
    <n v="2007"/>
    <n v="1"/>
    <s v="Leesburg"/>
    <n v="90"/>
  </r>
  <r>
    <n v="888"/>
    <x v="888"/>
    <x v="1"/>
    <n v="21300000"/>
    <n v="477"/>
    <x v="5"/>
    <n v="44"/>
    <n v="23"/>
    <n v="2012"/>
    <n v="2"/>
    <s v="Brentwood"/>
    <n v="21"/>
  </r>
  <r>
    <n v="889"/>
    <x v="889"/>
    <x v="5"/>
    <n v="4700000"/>
    <n v="477"/>
    <x v="5"/>
    <n v="34"/>
    <n v="12"/>
    <n v="2013"/>
    <n v="2"/>
    <s v="Palm Harbor"/>
    <n v="22"/>
  </r>
  <r>
    <n v="890"/>
    <x v="890"/>
    <x v="7"/>
    <n v="26600000"/>
    <n v="477"/>
    <x v="23"/>
    <n v="160"/>
    <n v="25"/>
    <n v="2007"/>
    <n v="3"/>
    <s v="McLean"/>
    <n v="135"/>
  </r>
  <r>
    <n v="891"/>
    <x v="891"/>
    <x v="33"/>
    <n v="2100000"/>
    <n v="476"/>
    <x v="3"/>
    <n v="9"/>
    <n v="3"/>
    <n v="2015"/>
    <n v="1"/>
    <s v="Indianapolis"/>
    <n v="6"/>
  </r>
  <r>
    <n v="892"/>
    <x v="892"/>
    <x v="25"/>
    <n v="2500000"/>
    <n v="476"/>
    <x v="0"/>
    <n v="19"/>
    <n v="6"/>
    <n v="2013"/>
    <n v="1"/>
    <s v="Lewiston"/>
    <n v="13"/>
  </r>
  <r>
    <n v="893"/>
    <x v="893"/>
    <x v="9"/>
    <n v="1400000"/>
    <n v="475"/>
    <x v="0"/>
    <n v="130"/>
    <n v="35"/>
    <n v="2014"/>
    <n v="2"/>
    <s v="Los Angeles"/>
    <n v="95"/>
  </r>
  <r>
    <n v="894"/>
    <x v="894"/>
    <x v="10"/>
    <n v="31100000"/>
    <n v="474"/>
    <x v="25"/>
    <n v="121"/>
    <n v="17"/>
    <n v="2008"/>
    <n v="3"/>
    <s v="Boulder"/>
    <n v="104"/>
  </r>
  <r>
    <n v="895"/>
    <x v="895"/>
    <x v="2"/>
    <n v="4200000"/>
    <n v="474"/>
    <x v="0"/>
    <n v="50"/>
    <n v="10"/>
    <n v="2015"/>
    <n v="1"/>
    <s v="Fort Worth"/>
    <n v="40"/>
  </r>
  <r>
    <n v="896"/>
    <x v="896"/>
    <x v="5"/>
    <n v="3700000"/>
    <n v="474"/>
    <x v="24"/>
    <n v="19"/>
    <n v="3"/>
    <n v="2010"/>
    <n v="3"/>
    <s v="Ocala"/>
    <n v="16"/>
  </r>
  <r>
    <n v="897"/>
    <x v="897"/>
    <x v="23"/>
    <n v="3500000"/>
    <n v="473"/>
    <x v="16"/>
    <n v="25"/>
    <n v="5"/>
    <n v="2014"/>
    <n v="1"/>
    <s v="Birmingham"/>
    <n v="20"/>
  </r>
  <r>
    <n v="898"/>
    <x v="898"/>
    <x v="16"/>
    <n v="15700000"/>
    <n v="473"/>
    <x v="23"/>
    <n v="4"/>
    <n v="1"/>
    <n v="2013"/>
    <n v="3"/>
    <s v="Holladay"/>
    <n v="3"/>
  </r>
  <r>
    <n v="899"/>
    <x v="899"/>
    <x v="5"/>
    <n v="99600000"/>
    <n v="473"/>
    <x v="4"/>
    <n v="3287"/>
    <n v="734"/>
    <n v="2000"/>
    <n v="5"/>
    <s v="Coral Gables"/>
    <n v="2553"/>
  </r>
  <r>
    <n v="900"/>
    <x v="900"/>
    <x v="32"/>
    <n v="4700000"/>
    <n v="473"/>
    <x v="9"/>
    <n v="2"/>
    <n v="2"/>
    <n v="2013"/>
    <n v="2"/>
    <s v="Grain Valley"/>
    <n v="0"/>
  </r>
  <r>
    <n v="901"/>
    <x v="901"/>
    <x v="21"/>
    <n v="5100000"/>
    <n v="472"/>
    <x v="11"/>
    <n v="57"/>
    <n v="9"/>
    <n v="2013"/>
    <n v="1"/>
    <s v="Derwood"/>
    <n v="48"/>
  </r>
  <r>
    <n v="902"/>
    <x v="902"/>
    <x v="18"/>
    <n v="2400000"/>
    <n v="471"/>
    <x v="23"/>
    <n v="7"/>
    <n v="2"/>
    <n v="2013"/>
    <n v="2"/>
    <s v="Durham"/>
    <n v="5"/>
  </r>
  <r>
    <n v="903"/>
    <x v="903"/>
    <x v="5"/>
    <n v="16400000"/>
    <n v="471"/>
    <x v="9"/>
    <n v="142"/>
    <n v="46"/>
    <n v="2012"/>
    <n v="1"/>
    <s v="Pompano Beach"/>
    <n v="96"/>
  </r>
  <r>
    <n v="903"/>
    <x v="904"/>
    <x v="18"/>
    <n v="2800000"/>
    <n v="470"/>
    <x v="5"/>
    <n v="38"/>
    <n v="12"/>
    <n v="2014"/>
    <n v="1"/>
    <s v="Huntersville"/>
    <n v="26"/>
  </r>
  <r>
    <n v="904"/>
    <x v="905"/>
    <x v="20"/>
    <n v="2800000"/>
    <n v="470"/>
    <x v="0"/>
    <n v="14"/>
    <n v="7"/>
    <n v="2011"/>
    <n v="1"/>
    <s v="Grand Rapids"/>
    <n v="7"/>
  </r>
  <r>
    <n v="905"/>
    <x v="906"/>
    <x v="2"/>
    <n v="8600000"/>
    <n v="470"/>
    <x v="3"/>
    <n v="96"/>
    <n v="15"/>
    <n v="2014"/>
    <n v="1"/>
    <s v="Irving"/>
    <n v="81"/>
  </r>
  <r>
    <n v="906"/>
    <x v="907"/>
    <x v="4"/>
    <n v="29600000"/>
    <n v="469"/>
    <x v="5"/>
    <n v="126"/>
    <n v="20"/>
    <n v="2010"/>
    <n v="2"/>
    <s v="Philadelphia"/>
    <n v="106"/>
  </r>
  <r>
    <n v="907"/>
    <x v="908"/>
    <x v="6"/>
    <n v="4600000"/>
    <n v="469"/>
    <x v="2"/>
    <n v="3"/>
    <n v="2"/>
    <n v="2014"/>
    <n v="1"/>
    <s v="kenilworth"/>
    <n v="1"/>
  </r>
  <r>
    <n v="908"/>
    <x v="909"/>
    <x v="12"/>
    <n v="7100000"/>
    <n v="469"/>
    <x v="7"/>
    <n v="45"/>
    <n v="14"/>
    <n v="2013"/>
    <n v="2"/>
    <s v="New York"/>
    <n v="31"/>
  </r>
  <r>
    <n v="909"/>
    <x v="910"/>
    <x v="6"/>
    <n v="300000"/>
    <n v="467"/>
    <x v="16"/>
    <n v="36"/>
    <n v="15"/>
    <n v="2012"/>
    <n v="2"/>
    <s v="Iselin"/>
    <n v="21"/>
  </r>
  <r>
    <n v="910"/>
    <x v="911"/>
    <x v="4"/>
    <n v="80900000"/>
    <n v="466"/>
    <x v="12"/>
    <n v="296"/>
    <n v="55"/>
    <n v="2010"/>
    <n v="1"/>
    <s v="Bethlehem"/>
    <n v="241"/>
  </r>
  <r>
    <n v="911"/>
    <x v="912"/>
    <x v="16"/>
    <n v="900000"/>
    <n v="466"/>
    <x v="15"/>
    <n v="52"/>
    <n v="15"/>
    <n v="2015"/>
    <n v="1"/>
    <s v="Salt Lake City"/>
    <n v="37"/>
  </r>
  <r>
    <n v="912"/>
    <x v="913"/>
    <x v="20"/>
    <n v="2600000"/>
    <n v="466"/>
    <x v="3"/>
    <n v="3"/>
    <n v="2"/>
    <n v="2012"/>
    <n v="1"/>
    <s v="Southfield"/>
    <n v="1"/>
  </r>
  <r>
    <n v="913"/>
    <x v="914"/>
    <x v="9"/>
    <n v="11300000000"/>
    <n v="465"/>
    <x v="3"/>
    <n v="22263"/>
    <n v="22263"/>
    <n v="2009"/>
    <n v="1"/>
    <s v="San Francisco"/>
    <n v="0"/>
  </r>
  <r>
    <n v="914"/>
    <x v="915"/>
    <x v="9"/>
    <n v="2200000"/>
    <n v="465"/>
    <x v="5"/>
    <n v="8"/>
    <n v="3"/>
    <n v="2013"/>
    <n v="2"/>
    <s v="FELTON"/>
    <n v="5"/>
  </r>
  <r>
    <n v="915"/>
    <x v="916"/>
    <x v="31"/>
    <n v="33600000"/>
    <n v="465"/>
    <x v="24"/>
    <n v="40"/>
    <n v="10"/>
    <n v="2010"/>
    <n v="1"/>
    <s v="LEE"/>
    <n v="30"/>
  </r>
  <r>
    <n v="916"/>
    <x v="917"/>
    <x v="4"/>
    <n v="4400000"/>
    <n v="464"/>
    <x v="15"/>
    <n v="25"/>
    <n v="4"/>
    <n v="2006"/>
    <n v="1"/>
    <s v="Pittsburgh"/>
    <n v="21"/>
  </r>
  <r>
    <n v="917"/>
    <x v="918"/>
    <x v="10"/>
    <n v="2700000"/>
    <n v="463"/>
    <x v="20"/>
    <n v="25"/>
    <n v="9"/>
    <n v="2013"/>
    <n v="1"/>
    <s v="Denver"/>
    <n v="16"/>
  </r>
  <r>
    <n v="918"/>
    <x v="919"/>
    <x v="27"/>
    <n v="46600000"/>
    <n v="463"/>
    <x v="1"/>
    <n v="43"/>
    <n v="14"/>
    <n v="2014"/>
    <n v="2"/>
    <s v="Chicago"/>
    <n v="29"/>
  </r>
  <r>
    <n v="919"/>
    <x v="920"/>
    <x v="16"/>
    <n v="357800000"/>
    <n v="461"/>
    <x v="1"/>
    <n v="802"/>
    <n v="100"/>
    <n v="1992"/>
    <n v="2"/>
    <s v="Salt Lake City"/>
    <n v="702"/>
  </r>
  <r>
    <n v="920"/>
    <x v="921"/>
    <x v="5"/>
    <n v="200000"/>
    <n v="461"/>
    <x v="18"/>
    <n v="8"/>
    <n v="5"/>
    <n v="2013"/>
    <n v="1"/>
    <s v="Tampa"/>
    <n v="3"/>
  </r>
  <r>
    <n v="921"/>
    <x v="922"/>
    <x v="9"/>
    <n v="2100000"/>
    <n v="460"/>
    <x v="17"/>
    <n v="27"/>
    <n v="12"/>
    <n v="2014"/>
    <n v="1"/>
    <s v="Los Angeles"/>
    <n v="15"/>
  </r>
  <r>
    <n v="922"/>
    <x v="923"/>
    <x v="5"/>
    <n v="14200000"/>
    <n v="459"/>
    <x v="15"/>
    <n v="55"/>
    <n v="15"/>
    <n v="2014"/>
    <n v="1"/>
    <s v="Tampa"/>
    <n v="40"/>
  </r>
  <r>
    <n v="923"/>
    <x v="924"/>
    <x v="2"/>
    <n v="5200000"/>
    <n v="459"/>
    <x v="3"/>
    <n v="22"/>
    <n v="3"/>
    <n v="2011"/>
    <n v="2"/>
    <s v="Webster"/>
    <n v="19"/>
  </r>
  <r>
    <n v="924"/>
    <x v="925"/>
    <x v="0"/>
    <n v="25700000"/>
    <n v="458"/>
    <x v="23"/>
    <n v="1000"/>
    <n v="195"/>
    <n v="2005"/>
    <n v="10"/>
    <s v="MESA"/>
    <n v="805"/>
  </r>
  <r>
    <n v="925"/>
    <x v="926"/>
    <x v="9"/>
    <n v="200000"/>
    <n v="458"/>
    <x v="12"/>
    <n v="10"/>
    <n v="5"/>
    <n v="2004"/>
    <n v="1"/>
    <s v="Laguna Niguel"/>
    <n v="5"/>
  </r>
  <r>
    <n v="926"/>
    <x v="927"/>
    <x v="8"/>
    <n v="31600000"/>
    <n v="458"/>
    <x v="22"/>
    <n v="12"/>
    <n v="3"/>
    <n v="2013"/>
    <n v="3"/>
    <s v="Medina"/>
    <n v="9"/>
  </r>
  <r>
    <n v="927"/>
    <x v="928"/>
    <x v="23"/>
    <n v="70100000"/>
    <n v="458"/>
    <x v="11"/>
    <n v="243"/>
    <n v="50"/>
    <n v="2008"/>
    <n v="3"/>
    <s v="Huntsville"/>
    <n v="193"/>
  </r>
  <r>
    <n v="928"/>
    <x v="929"/>
    <x v="18"/>
    <n v="2600000"/>
    <n v="458"/>
    <x v="23"/>
    <n v="21"/>
    <n v="1"/>
    <n v="2013"/>
    <n v="2"/>
    <s v="Raleigh"/>
    <n v="20"/>
  </r>
  <r>
    <n v="929"/>
    <x v="930"/>
    <x v="11"/>
    <n v="10300000"/>
    <n v="458"/>
    <x v="9"/>
    <n v="90"/>
    <n v="40"/>
    <n v="2012"/>
    <n v="4"/>
    <s v="Bellingham"/>
    <n v="50"/>
  </r>
  <r>
    <n v="930"/>
    <x v="931"/>
    <x v="5"/>
    <n v="400000"/>
    <n v="458"/>
    <x v="2"/>
    <n v="5"/>
    <n v="2"/>
    <n v="2009"/>
    <n v="2"/>
    <s v="Jacksonville"/>
    <n v="3"/>
  </r>
  <r>
    <n v="931"/>
    <x v="932"/>
    <x v="20"/>
    <n v="2100000"/>
    <n v="457"/>
    <x v="10"/>
    <n v="15"/>
    <n v="2"/>
    <n v="2015"/>
    <n v="1"/>
    <s v="Detroit"/>
    <n v="13"/>
  </r>
  <r>
    <n v="932"/>
    <x v="933"/>
    <x v="18"/>
    <n v="2800000"/>
    <n v="457"/>
    <x v="24"/>
    <n v="15"/>
    <n v="10"/>
    <n v="2014"/>
    <n v="2"/>
    <s v="Charlotte"/>
    <n v="5"/>
  </r>
  <r>
    <n v="933"/>
    <x v="934"/>
    <x v="10"/>
    <n v="125500000"/>
    <n v="456"/>
    <x v="13"/>
    <n v="140"/>
    <n v="34"/>
    <n v="2007"/>
    <n v="3"/>
    <s v="Fruita"/>
    <n v="106"/>
  </r>
  <r>
    <n v="934"/>
    <x v="935"/>
    <x v="9"/>
    <n v="5100000"/>
    <n v="456"/>
    <x v="12"/>
    <n v="31"/>
    <n v="8"/>
    <n v="2008"/>
    <n v="3"/>
    <s v="San Diego"/>
    <n v="23"/>
  </r>
  <r>
    <n v="935"/>
    <x v="936"/>
    <x v="26"/>
    <n v="2100000"/>
    <n v="455"/>
    <x v="16"/>
    <n v="32"/>
    <n v="5"/>
    <n v="2004"/>
    <n v="2"/>
    <s v="Overland Park"/>
    <n v="27"/>
  </r>
  <r>
    <n v="936"/>
    <x v="937"/>
    <x v="35"/>
    <n v="300000"/>
    <n v="455"/>
    <x v="16"/>
    <n v="39"/>
    <n v="33"/>
    <n v="2013"/>
    <n v="2"/>
    <s v="Omaha"/>
    <n v="6"/>
  </r>
  <r>
    <n v="937"/>
    <x v="938"/>
    <x v="43"/>
    <n v="4200000"/>
    <n v="455"/>
    <x v="5"/>
    <n v="92"/>
    <n v="22"/>
    <n v="2010"/>
    <n v="2"/>
    <s v="Little Rock"/>
    <n v="70"/>
  </r>
  <r>
    <n v="938"/>
    <x v="939"/>
    <x v="0"/>
    <n v="2700000"/>
    <n v="453"/>
    <x v="13"/>
    <n v="10"/>
    <n v="3"/>
    <n v="2014"/>
    <n v="1"/>
    <s v="Phoenix"/>
    <n v="7"/>
  </r>
  <r>
    <n v="939"/>
    <x v="940"/>
    <x v="21"/>
    <n v="8500000"/>
    <n v="453"/>
    <x v="3"/>
    <n v="65"/>
    <n v="3"/>
    <n v="2013"/>
    <n v="2"/>
    <s v="Baltimore"/>
    <n v="62"/>
  </r>
  <r>
    <n v="940"/>
    <x v="941"/>
    <x v="8"/>
    <n v="15800000"/>
    <n v="453"/>
    <x v="4"/>
    <n v="54"/>
    <n v="15"/>
    <n v="2013"/>
    <n v="2"/>
    <s v="Milford"/>
    <n v="39"/>
  </r>
  <r>
    <n v="941"/>
    <x v="942"/>
    <x v="12"/>
    <n v="3600000"/>
    <n v="451"/>
    <x v="16"/>
    <n v="40"/>
    <n v="7"/>
    <n v="2014"/>
    <n v="1"/>
    <s v="ALBANY"/>
    <n v="33"/>
  </r>
  <r>
    <n v="942"/>
    <x v="943"/>
    <x v="23"/>
    <n v="3700000"/>
    <n v="451"/>
    <x v="12"/>
    <n v="4"/>
    <n v="1"/>
    <n v="2014"/>
    <n v="1"/>
    <s v="Huntsville"/>
    <n v="3"/>
  </r>
  <r>
    <n v="943"/>
    <x v="944"/>
    <x v="11"/>
    <n v="2900000"/>
    <n v="450"/>
    <x v="3"/>
    <n v="25"/>
    <n v="9"/>
    <n v="2011"/>
    <n v="2"/>
    <s v="Seattle"/>
    <n v="16"/>
  </r>
  <r>
    <n v="944"/>
    <x v="945"/>
    <x v="5"/>
    <n v="66500000"/>
    <n v="449"/>
    <x v="0"/>
    <n v="65"/>
    <n v="33"/>
    <n v="2005"/>
    <n v="3"/>
    <s v="Clearwater"/>
    <n v="32"/>
  </r>
  <r>
    <n v="945"/>
    <x v="946"/>
    <x v="12"/>
    <n v="500000"/>
    <n v="449"/>
    <x v="4"/>
    <n v="12"/>
    <n v="5"/>
    <n v="2014"/>
    <n v="1"/>
    <s v="Hauppauge"/>
    <n v="7"/>
  </r>
  <r>
    <n v="946"/>
    <x v="947"/>
    <x v="2"/>
    <n v="32200000"/>
    <n v="449"/>
    <x v="15"/>
    <n v="33"/>
    <n v="10"/>
    <n v="2011"/>
    <n v="1"/>
    <s v="Sugar Land"/>
    <n v="23"/>
  </r>
  <r>
    <n v="947"/>
    <x v="948"/>
    <x v="27"/>
    <n v="5200000"/>
    <n v="448"/>
    <x v="9"/>
    <n v="34"/>
    <n v="28"/>
    <n v="2011"/>
    <n v="2"/>
    <s v="Chicago"/>
    <n v="6"/>
  </r>
  <r>
    <n v="948"/>
    <x v="949"/>
    <x v="24"/>
    <n v="84100000"/>
    <n v="448"/>
    <x v="9"/>
    <n v="206"/>
    <n v="90"/>
    <n v="2004"/>
    <n v="1"/>
    <s v="Boston"/>
    <n v="116"/>
  </r>
  <r>
    <n v="949"/>
    <x v="950"/>
    <x v="7"/>
    <n v="2900000"/>
    <n v="448"/>
    <x v="3"/>
    <n v="1"/>
    <n v="1"/>
    <n v="2014"/>
    <n v="2"/>
    <s v="Arlington"/>
    <n v="0"/>
  </r>
  <r>
    <n v="950"/>
    <x v="951"/>
    <x v="7"/>
    <n v="5100000"/>
    <n v="448"/>
    <x v="19"/>
    <n v="52"/>
    <n v="15"/>
    <n v="2004"/>
    <n v="2"/>
    <s v="Virginia Beach"/>
    <n v="37"/>
  </r>
  <r>
    <n v="951"/>
    <x v="952"/>
    <x v="9"/>
    <n v="800000"/>
    <n v="446"/>
    <x v="0"/>
    <n v="32"/>
    <n v="7"/>
    <n v="2014"/>
    <n v="1"/>
    <s v="Glendale"/>
    <n v="25"/>
  </r>
  <r>
    <n v="952"/>
    <x v="953"/>
    <x v="9"/>
    <n v="15800000"/>
    <n v="446"/>
    <x v="3"/>
    <n v="51"/>
    <n v="28"/>
    <n v="2012"/>
    <n v="2"/>
    <s v="San Francisco"/>
    <n v="23"/>
  </r>
  <r>
    <n v="953"/>
    <x v="954"/>
    <x v="11"/>
    <n v="2400000"/>
    <n v="445"/>
    <x v="0"/>
    <n v="24"/>
    <n v="2"/>
    <n v="2014"/>
    <n v="2"/>
    <s v="Seattle"/>
    <n v="22"/>
  </r>
  <r>
    <n v="954"/>
    <x v="955"/>
    <x v="33"/>
    <n v="5200000"/>
    <n v="444"/>
    <x v="13"/>
    <n v="10"/>
    <n v="2"/>
    <n v="2012"/>
    <n v="2"/>
    <s v="Nappanee"/>
    <n v="8"/>
  </r>
  <r>
    <n v="955"/>
    <x v="956"/>
    <x v="27"/>
    <n v="36100000"/>
    <n v="444"/>
    <x v="4"/>
    <n v="180"/>
    <n v="70"/>
    <n v="2012"/>
    <n v="3"/>
    <s v="Chicago"/>
    <n v="110"/>
  </r>
  <r>
    <n v="956"/>
    <x v="957"/>
    <x v="10"/>
    <n v="500000"/>
    <n v="444"/>
    <x v="24"/>
    <n v="36"/>
    <n v="9"/>
    <n v="2011"/>
    <n v="2"/>
    <s v="Centennial"/>
    <n v="27"/>
  </r>
  <r>
    <n v="957"/>
    <x v="958"/>
    <x v="5"/>
    <n v="3800000"/>
    <n v="443"/>
    <x v="4"/>
    <n v="6"/>
    <n v="5"/>
    <n v="2014"/>
    <n v="2"/>
    <s v="Miami"/>
    <n v="1"/>
  </r>
  <r>
    <n v="958"/>
    <x v="959"/>
    <x v="12"/>
    <n v="5400000"/>
    <n v="443"/>
    <x v="0"/>
    <n v="27"/>
    <n v="10"/>
    <n v="2012"/>
    <n v="2"/>
    <s v="New York"/>
    <n v="17"/>
  </r>
  <r>
    <n v="959"/>
    <x v="960"/>
    <x v="2"/>
    <n v="4100000"/>
    <n v="442"/>
    <x v="9"/>
    <n v="12"/>
    <n v="4"/>
    <n v="2015"/>
    <n v="1"/>
    <s v="Austin"/>
    <n v="8"/>
  </r>
  <r>
    <n v="960"/>
    <x v="961"/>
    <x v="5"/>
    <n v="3800000"/>
    <n v="442"/>
    <x v="21"/>
    <n v="195"/>
    <n v="31"/>
    <n v="2013"/>
    <n v="2"/>
    <s v="Tampa"/>
    <n v="164"/>
  </r>
  <r>
    <n v="961"/>
    <x v="962"/>
    <x v="22"/>
    <n v="2300000"/>
    <n v="441"/>
    <x v="7"/>
    <n v="41"/>
    <n v="21"/>
    <n v="2009"/>
    <n v="7"/>
    <s v="Minnetonka"/>
    <n v="20"/>
  </r>
  <r>
    <n v="962"/>
    <x v="963"/>
    <x v="7"/>
    <n v="13800000"/>
    <n v="441"/>
    <x v="11"/>
    <n v="67"/>
    <n v="25"/>
    <n v="2006"/>
    <n v="4"/>
    <s v="McLean"/>
    <n v="42"/>
  </r>
  <r>
    <n v="963"/>
    <x v="964"/>
    <x v="2"/>
    <n v="16700000"/>
    <n v="441"/>
    <x v="9"/>
    <n v="162"/>
    <n v="25"/>
    <n v="2011"/>
    <n v="4"/>
    <s v="Houston"/>
    <n v="137"/>
  </r>
  <r>
    <n v="964"/>
    <x v="965"/>
    <x v="12"/>
    <n v="20700000"/>
    <n v="441"/>
    <x v="7"/>
    <n v="591"/>
    <n v="55"/>
    <n v="2015"/>
    <n v="1"/>
    <s v="New York"/>
    <n v="536"/>
  </r>
  <r>
    <n v="965"/>
    <x v="966"/>
    <x v="1"/>
    <n v="20900000"/>
    <n v="440"/>
    <x v="9"/>
    <n v="142"/>
    <n v="45"/>
    <n v="2013"/>
    <n v="2"/>
    <s v="Chattanooga"/>
    <n v="97"/>
  </r>
  <r>
    <n v="966"/>
    <x v="967"/>
    <x v="5"/>
    <n v="7100000"/>
    <n v="439"/>
    <x v="9"/>
    <n v="41"/>
    <n v="9"/>
    <n v="2012"/>
    <n v="3"/>
    <s v="Jacksonville"/>
    <n v="32"/>
  </r>
  <r>
    <n v="967"/>
    <x v="968"/>
    <x v="21"/>
    <n v="63200000"/>
    <n v="439"/>
    <x v="19"/>
    <n v="483"/>
    <n v="132"/>
    <n v="2009"/>
    <n v="4"/>
    <s v="Rockville"/>
    <n v="351"/>
  </r>
  <r>
    <n v="968"/>
    <x v="969"/>
    <x v="24"/>
    <n v="26400000"/>
    <n v="438"/>
    <x v="7"/>
    <n v="147"/>
    <n v="41"/>
    <n v="2003"/>
    <n v="3"/>
    <s v="Beverly"/>
    <n v="106"/>
  </r>
  <r>
    <n v="969"/>
    <x v="970"/>
    <x v="11"/>
    <n v="2500000"/>
    <n v="438"/>
    <x v="23"/>
    <n v="7"/>
    <n v="3"/>
    <n v="2014"/>
    <n v="1"/>
    <s v="Bothell"/>
    <n v="4"/>
  </r>
  <r>
    <n v="970"/>
    <x v="971"/>
    <x v="38"/>
    <n v="3100000"/>
    <n v="438"/>
    <x v="12"/>
    <n v="10"/>
    <n v="5"/>
    <n v="2012"/>
    <n v="1"/>
    <s v="Metairie"/>
    <n v="5"/>
  </r>
  <r>
    <n v="971"/>
    <x v="972"/>
    <x v="5"/>
    <n v="18700000"/>
    <n v="437"/>
    <x v="0"/>
    <n v="45"/>
    <n v="8"/>
    <n v="2011"/>
    <n v="3"/>
    <s v="St Petersburg"/>
    <n v="37"/>
  </r>
  <r>
    <n v="972"/>
    <x v="973"/>
    <x v="5"/>
    <n v="4800000"/>
    <n v="437"/>
    <x v="10"/>
    <n v="24"/>
    <n v="14"/>
    <n v="2013"/>
    <n v="2"/>
    <s v="Miami"/>
    <n v="10"/>
  </r>
  <r>
    <n v="973"/>
    <x v="974"/>
    <x v="2"/>
    <n v="7300000"/>
    <n v="437"/>
    <x v="0"/>
    <n v="30"/>
    <n v="4"/>
    <n v="2013"/>
    <n v="1"/>
    <s v="Houston"/>
    <n v="26"/>
  </r>
  <r>
    <n v="974"/>
    <x v="975"/>
    <x v="12"/>
    <n v="1000000"/>
    <n v="437"/>
    <x v="19"/>
    <n v="10"/>
    <n v="5"/>
    <n v="2012"/>
    <n v="2"/>
    <s v="New York city"/>
    <n v="5"/>
  </r>
  <r>
    <n v="975"/>
    <x v="976"/>
    <x v="1"/>
    <n v="6800000"/>
    <n v="436"/>
    <x v="7"/>
    <n v="23"/>
    <n v="6"/>
    <n v="2013"/>
    <n v="1"/>
    <s v="Brentwood"/>
    <n v="17"/>
  </r>
  <r>
    <n v="976"/>
    <x v="977"/>
    <x v="11"/>
    <n v="400000"/>
    <n v="434"/>
    <x v="15"/>
    <n v="34"/>
    <n v="6"/>
    <n v="2013"/>
    <n v="1"/>
    <s v="TACOMA"/>
    <n v="28"/>
  </r>
  <r>
    <n v="977"/>
    <x v="978"/>
    <x v="9"/>
    <n v="19600000"/>
    <n v="433"/>
    <x v="4"/>
    <n v="14"/>
    <n v="4"/>
    <n v="2013"/>
    <n v="1"/>
    <s v="Los Angeles"/>
    <n v="10"/>
  </r>
  <r>
    <n v="978"/>
    <x v="979"/>
    <x v="4"/>
    <n v="6600000"/>
    <n v="433"/>
    <x v="23"/>
    <n v="17"/>
    <n v="4"/>
    <n v="2015"/>
    <n v="1"/>
    <s v="Chambersburg"/>
    <n v="13"/>
  </r>
  <r>
    <n v="979"/>
    <x v="980"/>
    <x v="12"/>
    <n v="6800000"/>
    <n v="433"/>
    <x v="23"/>
    <n v="50"/>
    <n v="2"/>
    <n v="2012"/>
    <n v="2"/>
    <s v="New York"/>
    <n v="48"/>
  </r>
  <r>
    <n v="980"/>
    <x v="981"/>
    <x v="28"/>
    <n v="39600000"/>
    <n v="432"/>
    <x v="2"/>
    <n v="20"/>
    <n v="12"/>
    <n v="2009"/>
    <n v="6"/>
    <s v="Hamden"/>
    <n v="8"/>
  </r>
  <r>
    <n v="981"/>
    <x v="982"/>
    <x v="38"/>
    <n v="4600000"/>
    <n v="431"/>
    <x v="3"/>
    <n v="21"/>
    <n v="7"/>
    <n v="2011"/>
    <n v="2"/>
    <s v="New Orleans"/>
    <n v="14"/>
  </r>
  <r>
    <n v="982"/>
    <x v="983"/>
    <x v="5"/>
    <n v="6800000"/>
    <n v="430"/>
    <x v="10"/>
    <n v="43"/>
    <n v="15"/>
    <n v="2013"/>
    <n v="2"/>
    <s v="Odessa"/>
    <n v="28"/>
  </r>
  <r>
    <n v="983"/>
    <x v="984"/>
    <x v="9"/>
    <n v="4600000"/>
    <n v="429"/>
    <x v="4"/>
    <n v="9"/>
    <n v="4"/>
    <n v="2012"/>
    <n v="2"/>
    <s v="Carlsbad"/>
    <n v="5"/>
  </r>
  <r>
    <n v="984"/>
    <x v="985"/>
    <x v="6"/>
    <n v="3500000"/>
    <n v="428"/>
    <x v="19"/>
    <n v="24"/>
    <n v="7"/>
    <n v="2009"/>
    <n v="2"/>
    <s v="Mount Laurel"/>
    <n v="17"/>
  </r>
  <r>
    <n v="985"/>
    <x v="986"/>
    <x v="10"/>
    <n v="17400000"/>
    <n v="428"/>
    <x v="0"/>
    <n v="55"/>
    <n v="17"/>
    <n v="2012"/>
    <n v="3"/>
    <s v="Denver"/>
    <n v="38"/>
  </r>
  <r>
    <n v="986"/>
    <x v="987"/>
    <x v="8"/>
    <n v="53500000"/>
    <n v="427"/>
    <x v="1"/>
    <n v="45"/>
    <n v="11"/>
    <n v="2014"/>
    <n v="2"/>
    <s v="Dublin"/>
    <n v="34"/>
  </r>
  <r>
    <n v="987"/>
    <x v="988"/>
    <x v="1"/>
    <n v="1000000"/>
    <n v="427"/>
    <x v="0"/>
    <n v="50"/>
    <n v="15"/>
    <n v="2007"/>
    <n v="5"/>
    <s v="memphis"/>
    <n v="35"/>
  </r>
  <r>
    <n v="988"/>
    <x v="989"/>
    <x v="12"/>
    <n v="7100000"/>
    <n v="427"/>
    <x v="4"/>
    <n v="17"/>
    <n v="3"/>
    <n v="2008"/>
    <n v="3"/>
    <s v="Halfmoon"/>
    <n v="14"/>
  </r>
  <r>
    <n v="989"/>
    <x v="990"/>
    <x v="4"/>
    <n v="125900000"/>
    <n v="427"/>
    <x v="1"/>
    <n v="188"/>
    <n v="58"/>
    <n v="1984"/>
    <n v="1"/>
    <s v="Ambridge"/>
    <n v="130"/>
  </r>
  <r>
    <n v="990"/>
    <x v="991"/>
    <x v="37"/>
    <n v="800000"/>
    <n v="427"/>
    <x v="15"/>
    <n v="45"/>
    <n v="10"/>
    <n v="2014"/>
    <n v="1"/>
    <s v="North Charleston"/>
    <n v="35"/>
  </r>
  <r>
    <n v="991"/>
    <x v="992"/>
    <x v="21"/>
    <n v="4600000"/>
    <n v="427"/>
    <x v="11"/>
    <n v="38"/>
    <n v="7"/>
    <n v="2012"/>
    <n v="2"/>
    <s v="Annapolis"/>
    <n v="31"/>
  </r>
  <r>
    <n v="992"/>
    <x v="993"/>
    <x v="13"/>
    <n v="6300000"/>
    <n v="427"/>
    <x v="23"/>
    <n v="27"/>
    <n v="11"/>
    <n v="2014"/>
    <n v="1"/>
    <s v="Norcross"/>
    <n v="16"/>
  </r>
  <r>
    <n v="993"/>
    <x v="994"/>
    <x v="9"/>
    <n v="8800000"/>
    <n v="426"/>
    <x v="7"/>
    <n v="57"/>
    <n v="15"/>
    <n v="2014"/>
    <n v="1"/>
    <s v="Los Angeles"/>
    <n v="42"/>
  </r>
  <r>
    <n v="994"/>
    <x v="995"/>
    <x v="2"/>
    <n v="200000"/>
    <n v="425"/>
    <x v="19"/>
    <n v="18"/>
    <n v="5"/>
    <n v="2004"/>
    <n v="1"/>
    <s v="The Woodlands"/>
    <n v="13"/>
  </r>
  <r>
    <n v="995"/>
    <x v="996"/>
    <x v="16"/>
    <n v="1100000"/>
    <n v="425"/>
    <x v="3"/>
    <n v="20"/>
    <n v="5"/>
    <n v="2014"/>
    <n v="1"/>
    <s v="Sandy"/>
    <n v="15"/>
  </r>
  <r>
    <n v="996"/>
    <x v="997"/>
    <x v="9"/>
    <n v="23400000"/>
    <n v="425"/>
    <x v="4"/>
    <n v="106"/>
    <n v="41"/>
    <n v="2010"/>
    <n v="2"/>
    <s v="San Francisco"/>
    <n v="65"/>
  </r>
  <r>
    <n v="997"/>
    <x v="998"/>
    <x v="12"/>
    <n v="26400000"/>
    <n v="425"/>
    <x v="0"/>
    <n v="95"/>
    <n v="19"/>
    <n v="2014"/>
    <n v="1"/>
    <s v="New York"/>
    <n v="76"/>
  </r>
  <r>
    <n v="998"/>
    <x v="999"/>
    <x v="12"/>
    <n v="5600000"/>
    <n v="425"/>
    <x v="4"/>
    <n v="5"/>
    <n v="1"/>
    <n v="2015"/>
    <n v="1"/>
    <s v="Jordan"/>
    <n v="4"/>
  </r>
  <r>
    <n v="999"/>
    <x v="1000"/>
    <x v="16"/>
    <n v="5100000"/>
    <n v="424"/>
    <x v="6"/>
    <n v="12"/>
    <n v="2"/>
    <n v="2002"/>
    <n v="2"/>
    <s v="Centerville"/>
    <n v="10"/>
  </r>
  <r>
    <n v="1000"/>
    <x v="1001"/>
    <x v="16"/>
    <n v="16500000"/>
    <n v="424"/>
    <x v="18"/>
    <n v="110"/>
    <n v="30"/>
    <n v="2005"/>
    <n v="1"/>
    <s v="Orem"/>
    <n v="80"/>
  </r>
  <r>
    <n v="1001"/>
    <x v="1002"/>
    <x v="5"/>
    <n v="4100000"/>
    <n v="424"/>
    <x v="19"/>
    <n v="42"/>
    <n v="6"/>
    <n v="2014"/>
    <n v="1"/>
    <s v="Fort Lauderdale"/>
    <n v="36"/>
  </r>
  <r>
    <n v="1002"/>
    <x v="1003"/>
    <x v="27"/>
    <n v="67300000"/>
    <n v="424"/>
    <x v="7"/>
    <n v="56"/>
    <n v="22"/>
    <n v="2014"/>
    <n v="1"/>
    <s v="Chicago"/>
    <n v="34"/>
  </r>
  <r>
    <n v="1003"/>
    <x v="1004"/>
    <x v="9"/>
    <n v="6700000"/>
    <n v="422"/>
    <x v="5"/>
    <n v="70"/>
    <n v="15"/>
    <n v="2014"/>
    <n v="1"/>
    <s v="Pleasanton"/>
    <n v="55"/>
  </r>
  <r>
    <n v="1004"/>
    <x v="1005"/>
    <x v="2"/>
    <n v="8900000"/>
    <n v="422"/>
    <x v="12"/>
    <n v="1478"/>
    <n v="345"/>
    <n v="2011"/>
    <n v="3"/>
    <s v="Frisco"/>
    <n v="1133"/>
  </r>
  <r>
    <n v="1005"/>
    <x v="1006"/>
    <x v="18"/>
    <n v="21900000"/>
    <n v="420"/>
    <x v="15"/>
    <n v="80"/>
    <n v="34"/>
    <n v="2014"/>
    <n v="2"/>
    <s v="Charlotte"/>
    <n v="46"/>
  </r>
  <r>
    <n v="1006"/>
    <x v="1007"/>
    <x v="6"/>
    <n v="2600000"/>
    <n v="420"/>
    <x v="23"/>
    <n v="43"/>
    <n v="4"/>
    <n v="2015"/>
    <n v="1"/>
    <s v="Camden"/>
    <n v="39"/>
  </r>
  <r>
    <n v="1007"/>
    <x v="1008"/>
    <x v="12"/>
    <n v="3200000"/>
    <n v="419"/>
    <x v="23"/>
    <n v="40"/>
    <n v="4"/>
    <n v="2010"/>
    <n v="1"/>
    <s v="New York"/>
    <n v="36"/>
  </r>
  <r>
    <n v="1008"/>
    <x v="1009"/>
    <x v="9"/>
    <n v="18800000"/>
    <n v="419"/>
    <x v="23"/>
    <n v="381"/>
    <n v="76"/>
    <n v="2012"/>
    <n v="4"/>
    <s v="San Jose"/>
    <n v="305"/>
  </r>
  <r>
    <n v="1009"/>
    <x v="1010"/>
    <x v="2"/>
    <n v="21500000"/>
    <n v="419"/>
    <x v="23"/>
    <n v="81"/>
    <n v="19"/>
    <n v="2014"/>
    <n v="1"/>
    <s v="Houston"/>
    <n v="62"/>
  </r>
  <r>
    <n v="1010"/>
    <x v="1011"/>
    <x v="13"/>
    <n v="69900000"/>
    <n v="419"/>
    <x v="1"/>
    <n v="2048"/>
    <n v="225"/>
    <n v="2004"/>
    <n v="3"/>
    <s v="Duluth"/>
    <n v="1823"/>
  </r>
  <r>
    <n v="1011"/>
    <x v="1012"/>
    <x v="5"/>
    <n v="200000"/>
    <n v="418"/>
    <x v="10"/>
    <n v="22"/>
    <n v="3"/>
    <n v="2014"/>
    <n v="1"/>
    <s v="Stuart"/>
    <n v="19"/>
  </r>
  <r>
    <n v="1012"/>
    <x v="1013"/>
    <x v="7"/>
    <n v="2900000"/>
    <n v="417"/>
    <x v="11"/>
    <n v="42"/>
    <n v="18"/>
    <n v="2010"/>
    <n v="1"/>
    <s v="Sterling"/>
    <n v="24"/>
  </r>
  <r>
    <n v="1013"/>
    <x v="1014"/>
    <x v="2"/>
    <n v="28900000"/>
    <n v="417"/>
    <x v="19"/>
    <n v="27"/>
    <n v="10"/>
    <n v="2010"/>
    <n v="4"/>
    <s v="Spicewood"/>
    <n v="17"/>
  </r>
  <r>
    <n v="1014"/>
    <x v="1015"/>
    <x v="4"/>
    <n v="3100000"/>
    <n v="416"/>
    <x v="0"/>
    <n v="6"/>
    <n v="4"/>
    <n v="2013"/>
    <n v="1"/>
    <s v="Warwick"/>
    <n v="2"/>
  </r>
  <r>
    <n v="1015"/>
    <x v="1016"/>
    <x v="9"/>
    <n v="4400000"/>
    <n v="416"/>
    <x v="12"/>
    <n v="18"/>
    <n v="8"/>
    <n v="2014"/>
    <n v="2"/>
    <s v="San Marino"/>
    <n v="10"/>
  </r>
  <r>
    <n v="1016"/>
    <x v="1017"/>
    <x v="9"/>
    <n v="50400000"/>
    <n v="415"/>
    <x v="3"/>
    <n v="23"/>
    <n v="9"/>
    <n v="1992"/>
    <n v="2"/>
    <s v="Newhall"/>
    <n v="14"/>
  </r>
  <r>
    <n v="1017"/>
    <x v="1018"/>
    <x v="11"/>
    <n v="311800000"/>
    <n v="415"/>
    <x v="2"/>
    <n v="6000"/>
    <n v="3000"/>
    <n v="2008"/>
    <n v="6"/>
    <s v="Bellevue"/>
    <n v="3000"/>
  </r>
  <r>
    <n v="1018"/>
    <x v="1019"/>
    <x v="13"/>
    <n v="12300000"/>
    <n v="414"/>
    <x v="15"/>
    <n v="25"/>
    <n v="5"/>
    <n v="2006"/>
    <n v="2"/>
    <s v="Alpharetta"/>
    <n v="20"/>
  </r>
  <r>
    <n v="1019"/>
    <x v="1020"/>
    <x v="6"/>
    <n v="5600000"/>
    <n v="413"/>
    <x v="3"/>
    <n v="50"/>
    <n v="5"/>
    <n v="2013"/>
    <n v="1"/>
    <s v="Cherry Hill"/>
    <n v="45"/>
  </r>
  <r>
    <n v="1019"/>
    <x v="1021"/>
    <x v="21"/>
    <n v="2300000"/>
    <n v="413"/>
    <x v="11"/>
    <n v="25"/>
    <n v="5"/>
    <n v="2011"/>
    <n v="1"/>
    <s v="Baltimore"/>
    <n v="20"/>
  </r>
  <r>
    <n v="1020"/>
    <x v="1022"/>
    <x v="24"/>
    <n v="58900000"/>
    <n v="413"/>
    <x v="9"/>
    <n v="299"/>
    <n v="89"/>
    <n v="2011"/>
    <n v="3"/>
    <s v="Framingham"/>
    <n v="210"/>
  </r>
  <r>
    <n v="1021"/>
    <x v="1023"/>
    <x v="1"/>
    <n v="10100000"/>
    <n v="413"/>
    <x v="22"/>
    <n v="118"/>
    <n v="21"/>
    <n v="2009"/>
    <n v="4"/>
    <s v="Chattanooga"/>
    <n v="97"/>
  </r>
  <r>
    <n v="1022"/>
    <x v="1024"/>
    <x v="9"/>
    <n v="50100000"/>
    <n v="413"/>
    <x v="5"/>
    <n v="200"/>
    <n v="75"/>
    <n v="2008"/>
    <n v="4"/>
    <s v="Valencia"/>
    <n v="125"/>
  </r>
  <r>
    <n v="1023"/>
    <x v="1025"/>
    <x v="9"/>
    <n v="3800000"/>
    <n v="411"/>
    <x v="0"/>
    <n v="37"/>
    <n v="4"/>
    <n v="2013"/>
    <n v="2"/>
    <s v="San Diego"/>
    <n v="33"/>
  </r>
  <r>
    <n v="1024"/>
    <x v="1026"/>
    <x v="19"/>
    <n v="3600000"/>
    <n v="410"/>
    <x v="19"/>
    <n v="27"/>
    <n v="8"/>
    <n v="2014"/>
    <n v="1"/>
    <s v="Kenosha"/>
    <n v="19"/>
  </r>
  <r>
    <n v="1025"/>
    <x v="1027"/>
    <x v="25"/>
    <n v="3700000"/>
    <n v="410"/>
    <x v="4"/>
    <n v="3"/>
    <n v="1"/>
    <n v="2014"/>
    <n v="1"/>
    <s v="Caribou"/>
    <n v="2"/>
  </r>
  <r>
    <n v="1026"/>
    <x v="1028"/>
    <x v="9"/>
    <n v="28400000"/>
    <n v="410"/>
    <x v="7"/>
    <n v="273"/>
    <n v="120"/>
    <n v="1988"/>
    <n v="6"/>
    <s v="Santa Barbara"/>
    <n v="153"/>
  </r>
  <r>
    <n v="1027"/>
    <x v="1029"/>
    <x v="4"/>
    <n v="44300000"/>
    <n v="410"/>
    <x v="10"/>
    <n v="342"/>
    <n v="94"/>
    <n v="2014"/>
    <n v="2"/>
    <s v="Houston"/>
    <n v="248"/>
  </r>
  <r>
    <n v="1028"/>
    <x v="1030"/>
    <x v="5"/>
    <n v="5900000"/>
    <n v="410"/>
    <x v="22"/>
    <n v="28"/>
    <n v="8"/>
    <n v="2012"/>
    <n v="1"/>
    <s v="Palm Harbor"/>
    <n v="20"/>
  </r>
  <r>
    <n v="1029"/>
    <x v="1031"/>
    <x v="9"/>
    <n v="15600000"/>
    <n v="409"/>
    <x v="3"/>
    <n v="18"/>
    <n v="8"/>
    <n v="2011"/>
    <n v="3"/>
    <s v="Chino"/>
    <n v="10"/>
  </r>
  <r>
    <n v="1030"/>
    <x v="1032"/>
    <x v="11"/>
    <n v="66500000"/>
    <n v="409"/>
    <x v="17"/>
    <n v="229"/>
    <n v="56"/>
    <n v="2011"/>
    <n v="4"/>
    <s v="Spokane Valley"/>
    <n v="173"/>
  </r>
  <r>
    <n v="1031"/>
    <x v="1033"/>
    <x v="4"/>
    <n v="4200000"/>
    <n v="409"/>
    <x v="3"/>
    <n v="7"/>
    <n v="4"/>
    <n v="2006"/>
    <n v="1"/>
    <s v="Philadelphia"/>
    <n v="3"/>
  </r>
  <r>
    <n v="1032"/>
    <x v="1034"/>
    <x v="11"/>
    <n v="32500000"/>
    <n v="408"/>
    <x v="23"/>
    <n v="194"/>
    <n v="54"/>
    <n v="2007"/>
    <n v="7"/>
    <s v="Bellevue"/>
    <n v="140"/>
  </r>
  <r>
    <n v="1033"/>
    <x v="1035"/>
    <x v="22"/>
    <n v="11700000"/>
    <n v="407"/>
    <x v="6"/>
    <n v="18"/>
    <n v="12"/>
    <n v="2013"/>
    <n v="2"/>
    <s v="plymouth"/>
    <n v="6"/>
  </r>
  <r>
    <n v="1034"/>
    <x v="1036"/>
    <x v="4"/>
    <n v="49500000"/>
    <n v="406"/>
    <x v="7"/>
    <n v="278"/>
    <n v="136"/>
    <n v="2012"/>
    <n v="3"/>
    <s v="N. Huntingdon"/>
    <n v="142"/>
  </r>
  <r>
    <n v="1035"/>
    <x v="1037"/>
    <x v="24"/>
    <n v="4200000"/>
    <n v="406"/>
    <x v="9"/>
    <n v="16"/>
    <n v="9"/>
    <n v="2010"/>
    <n v="1"/>
    <s v="Plymouth"/>
    <n v="7"/>
  </r>
  <r>
    <n v="1036"/>
    <x v="1038"/>
    <x v="9"/>
    <n v="7100000"/>
    <n v="406"/>
    <x v="13"/>
    <n v="34"/>
    <n v="21"/>
    <n v="2011"/>
    <n v="3"/>
    <s v="Riverside"/>
    <n v="13"/>
  </r>
  <r>
    <n v="1037"/>
    <x v="1039"/>
    <x v="2"/>
    <n v="5800000"/>
    <n v="405"/>
    <x v="6"/>
    <n v="60"/>
    <n v="15"/>
    <n v="2012"/>
    <n v="1"/>
    <s v="Irving Texas"/>
    <n v="45"/>
  </r>
  <r>
    <n v="1038"/>
    <x v="1040"/>
    <x v="2"/>
    <n v="6500000"/>
    <n v="405"/>
    <x v="25"/>
    <n v="61"/>
    <n v="14"/>
    <n v="1995"/>
    <n v="1"/>
    <s v="Euless"/>
    <n v="47"/>
  </r>
  <r>
    <n v="1039"/>
    <x v="1041"/>
    <x v="16"/>
    <n v="4300000"/>
    <n v="405"/>
    <x v="1"/>
    <n v="13"/>
    <n v="4"/>
    <n v="2009"/>
    <n v="1"/>
    <s v="Bluffdale"/>
    <n v="9"/>
  </r>
  <r>
    <n v="1040"/>
    <x v="1042"/>
    <x v="21"/>
    <n v="4200000"/>
    <n v="404"/>
    <x v="23"/>
    <n v="60"/>
    <n v="5"/>
    <n v="2008"/>
    <n v="1"/>
    <s v="Towson"/>
    <n v="55"/>
  </r>
  <r>
    <n v="1041"/>
    <x v="1043"/>
    <x v="12"/>
    <n v="3800000"/>
    <n v="403"/>
    <x v="9"/>
    <n v="267"/>
    <n v="180"/>
    <n v="2012"/>
    <n v="2"/>
    <s v="New York"/>
    <n v="87"/>
  </r>
  <r>
    <n v="1042"/>
    <x v="1044"/>
    <x v="0"/>
    <n v="11600000"/>
    <n v="403"/>
    <x v="3"/>
    <n v="181"/>
    <n v="12"/>
    <n v="2010"/>
    <n v="2"/>
    <s v="Scottsdale"/>
    <n v="169"/>
  </r>
  <r>
    <n v="1043"/>
    <x v="1045"/>
    <x v="0"/>
    <n v="8100000"/>
    <n v="401"/>
    <x v="9"/>
    <n v="65"/>
    <n v="16"/>
    <n v="2013"/>
    <n v="3"/>
    <s v="Phoenix"/>
    <n v="49"/>
  </r>
  <r>
    <n v="1044"/>
    <x v="1046"/>
    <x v="28"/>
    <n v="1500000"/>
    <n v="400"/>
    <x v="15"/>
    <n v="24"/>
    <n v="12"/>
    <n v="2013"/>
    <n v="2"/>
    <s v="Oxford"/>
    <n v="12"/>
  </r>
  <r>
    <n v="1045"/>
    <x v="1047"/>
    <x v="0"/>
    <n v="28200000"/>
    <n v="400"/>
    <x v="3"/>
    <n v="180"/>
    <n v="54"/>
    <n v="2007"/>
    <n v="2"/>
    <s v="Tempe"/>
    <n v="126"/>
  </r>
  <r>
    <n v="1046"/>
    <x v="1048"/>
    <x v="38"/>
    <n v="4600000"/>
    <n v="400"/>
    <x v="15"/>
    <n v="25"/>
    <n v="5"/>
    <n v="2009"/>
    <n v="1"/>
    <s v="Baton Rouge"/>
    <n v="20"/>
  </r>
  <r>
    <n v="1047"/>
    <x v="1049"/>
    <x v="27"/>
    <n v="6600000"/>
    <n v="399"/>
    <x v="10"/>
    <n v="14"/>
    <n v="4"/>
    <n v="2012"/>
    <n v="3"/>
    <s v="Chicago"/>
    <n v="10"/>
  </r>
  <r>
    <n v="1048"/>
    <x v="1050"/>
    <x v="13"/>
    <n v="15300000"/>
    <n v="399"/>
    <x v="2"/>
    <n v="45"/>
    <n v="30"/>
    <n v="2010"/>
    <n v="4"/>
    <s v="Marietta"/>
    <n v="15"/>
  </r>
  <r>
    <n v="1049"/>
    <x v="1051"/>
    <x v="7"/>
    <n v="3900000"/>
    <n v="399"/>
    <x v="11"/>
    <n v="25"/>
    <n v="5"/>
    <n v="2010"/>
    <n v="3"/>
    <s v="Alexandria"/>
    <n v="20"/>
  </r>
  <r>
    <n v="1050"/>
    <x v="1052"/>
    <x v="9"/>
    <n v="3200000"/>
    <n v="399"/>
    <x v="4"/>
    <n v="15"/>
    <n v="2"/>
    <n v="2010"/>
    <n v="1"/>
    <s v="Santa Clara"/>
    <n v="13"/>
  </r>
  <r>
    <n v="1051"/>
    <x v="1053"/>
    <x v="7"/>
    <n v="4100000"/>
    <n v="399"/>
    <x v="9"/>
    <n v="38"/>
    <n v="12"/>
    <n v="2010"/>
    <n v="3"/>
    <s v="Richmond"/>
    <n v="26"/>
  </r>
  <r>
    <n v="1052"/>
    <x v="1054"/>
    <x v="5"/>
    <n v="6700000"/>
    <n v="398"/>
    <x v="13"/>
    <n v="51"/>
    <n v="17"/>
    <n v="2014"/>
    <n v="2"/>
    <s v="Clearwater"/>
    <n v="34"/>
  </r>
  <r>
    <n v="1053"/>
    <x v="1055"/>
    <x v="9"/>
    <n v="4700000"/>
    <n v="398"/>
    <x v="9"/>
    <n v="19"/>
    <n v="6"/>
    <n v="2014"/>
    <n v="1"/>
    <s v="Culver City"/>
    <n v="13"/>
  </r>
  <r>
    <n v="1054"/>
    <x v="1056"/>
    <x v="12"/>
    <n v="9200000"/>
    <n v="398"/>
    <x v="18"/>
    <n v="62"/>
    <n v="10"/>
    <n v="2011"/>
    <n v="3"/>
    <s v="Troy"/>
    <n v="52"/>
  </r>
  <r>
    <n v="1055"/>
    <x v="1057"/>
    <x v="32"/>
    <n v="7800000"/>
    <n v="398"/>
    <x v="0"/>
    <n v="83"/>
    <n v="30"/>
    <n v="2012"/>
    <n v="3"/>
    <s v="St Louis"/>
    <n v="53"/>
  </r>
  <r>
    <n v="1056"/>
    <x v="1058"/>
    <x v="0"/>
    <n v="33500000"/>
    <n v="397"/>
    <x v="13"/>
    <n v="257"/>
    <n v="55"/>
    <n v="1991"/>
    <n v="2"/>
    <s v="Mesa"/>
    <n v="202"/>
  </r>
  <r>
    <n v="1057"/>
    <x v="1059"/>
    <x v="30"/>
    <n v="12100000"/>
    <n v="397"/>
    <x v="19"/>
    <n v="58"/>
    <n v="23"/>
    <n v="2012"/>
    <n v="3"/>
    <s v="West Fargo"/>
    <n v="35"/>
  </r>
  <r>
    <n v="1058"/>
    <x v="1060"/>
    <x v="2"/>
    <n v="7400000"/>
    <n v="396"/>
    <x v="7"/>
    <n v="62"/>
    <n v="10"/>
    <n v="2010"/>
    <n v="2"/>
    <s v="Dallas"/>
    <n v="52"/>
  </r>
  <r>
    <n v="1059"/>
    <x v="1061"/>
    <x v="9"/>
    <n v="7900000"/>
    <n v="396"/>
    <x v="25"/>
    <n v="17"/>
    <n v="7"/>
    <n v="2014"/>
    <n v="1"/>
    <s v="SANTA CRUZ"/>
    <n v="10"/>
  </r>
  <r>
    <n v="1060"/>
    <x v="1062"/>
    <x v="9"/>
    <n v="13600000"/>
    <n v="395"/>
    <x v="19"/>
    <n v="18"/>
    <n v="8"/>
    <n v="2010"/>
    <n v="3"/>
    <s v="Costa Mesa"/>
    <n v="10"/>
  </r>
  <r>
    <n v="1061"/>
    <x v="1063"/>
    <x v="24"/>
    <n v="3700000"/>
    <n v="395"/>
    <x v="15"/>
    <n v="31"/>
    <n v="5"/>
    <n v="2014"/>
    <n v="1"/>
    <s v="Worcester"/>
    <n v="26"/>
  </r>
  <r>
    <n v="1062"/>
    <x v="1064"/>
    <x v="20"/>
    <n v="3600000"/>
    <n v="394"/>
    <x v="3"/>
    <n v="8"/>
    <n v="2"/>
    <n v="2014"/>
    <n v="2"/>
    <s v="Ann Arbor"/>
    <n v="6"/>
  </r>
  <r>
    <n v="1063"/>
    <x v="1065"/>
    <x v="8"/>
    <n v="5400000"/>
    <n v="394"/>
    <x v="15"/>
    <n v="17"/>
    <n v="5"/>
    <n v="2006"/>
    <n v="2"/>
    <s v="Toledo"/>
    <n v="12"/>
  </r>
  <r>
    <n v="1063"/>
    <x v="1066"/>
    <x v="5"/>
    <n v="7500000"/>
    <n v="394"/>
    <x v="4"/>
    <n v="17"/>
    <n v="10"/>
    <n v="2011"/>
    <n v="3"/>
    <s v="Tampa"/>
    <n v="7"/>
  </r>
  <r>
    <n v="1064"/>
    <x v="1067"/>
    <x v="2"/>
    <n v="15700000"/>
    <n v="394"/>
    <x v="19"/>
    <n v="200"/>
    <n v="70"/>
    <n v="2005"/>
    <n v="2"/>
    <s v="San Antonio"/>
    <n v="130"/>
  </r>
  <r>
    <n v="1065"/>
    <x v="1068"/>
    <x v="18"/>
    <n v="153200000"/>
    <n v="394"/>
    <x v="4"/>
    <n v="350"/>
    <n v="75"/>
    <n v="1945"/>
    <n v="3"/>
    <s v="Statesville"/>
    <n v="275"/>
  </r>
  <r>
    <n v="1066"/>
    <x v="1069"/>
    <x v="6"/>
    <n v="117600000"/>
    <n v="393"/>
    <x v="3"/>
    <n v="26"/>
    <n v="7"/>
    <n v="2011"/>
    <n v="4"/>
    <s v="New York"/>
    <n v="19"/>
  </r>
  <r>
    <n v="1067"/>
    <x v="1070"/>
    <x v="13"/>
    <n v="500000"/>
    <n v="393"/>
    <x v="0"/>
    <n v="2"/>
    <n v="1"/>
    <n v="2013"/>
    <n v="1"/>
    <s v="Atlanta"/>
    <n v="1"/>
  </r>
  <r>
    <n v="1068"/>
    <x v="1071"/>
    <x v="9"/>
    <n v="21500000"/>
    <n v="393"/>
    <x v="0"/>
    <n v="22"/>
    <n v="2"/>
    <n v="2009"/>
    <n v="2"/>
    <s v="San Diego"/>
    <n v="20"/>
  </r>
  <r>
    <n v="1069"/>
    <x v="1072"/>
    <x v="42"/>
    <n v="2500000"/>
    <n v="392"/>
    <x v="10"/>
    <n v="9"/>
    <n v="3"/>
    <n v="2014"/>
    <n v="1"/>
    <s v="Elk city"/>
    <n v="6"/>
  </r>
  <r>
    <n v="1070"/>
    <x v="1073"/>
    <x v="41"/>
    <n v="15400000"/>
    <n v="392"/>
    <x v="0"/>
    <n v="59"/>
    <n v="26"/>
    <n v="2000"/>
    <n v="2"/>
    <s v="Cedar Falls"/>
    <n v="33"/>
  </r>
  <r>
    <n v="1071"/>
    <x v="1074"/>
    <x v="34"/>
    <n v="12200000"/>
    <n v="392"/>
    <x v="11"/>
    <n v="70"/>
    <n v="8"/>
    <n v="2011"/>
    <n v="1"/>
    <s v="Washington"/>
    <n v="62"/>
  </r>
  <r>
    <n v="1072"/>
    <x v="1075"/>
    <x v="0"/>
    <n v="14500000"/>
    <n v="391"/>
    <x v="12"/>
    <n v="70"/>
    <n v="10"/>
    <n v="2009"/>
    <n v="4"/>
    <s v="Chandler"/>
    <n v="60"/>
  </r>
  <r>
    <n v="1073"/>
    <x v="1076"/>
    <x v="22"/>
    <n v="21400000000"/>
    <n v="391"/>
    <x v="5"/>
    <n v="3300"/>
    <n v="3900"/>
    <n v="1998"/>
    <n v="8"/>
    <s v="Eagan"/>
    <n v="-600"/>
  </r>
  <r>
    <n v="1074"/>
    <x v="1077"/>
    <x v="9"/>
    <n v="5600000"/>
    <n v="390"/>
    <x v="9"/>
    <n v="37"/>
    <n v="12"/>
    <n v="2008"/>
    <n v="3"/>
    <s v="DAVIS"/>
    <n v="25"/>
  </r>
  <r>
    <n v="1075"/>
    <x v="1078"/>
    <x v="12"/>
    <n v="900000"/>
    <n v="390"/>
    <x v="4"/>
    <n v="10"/>
    <n v="1"/>
    <n v="2015"/>
    <n v="1"/>
    <s v="Brooklyn"/>
    <n v="9"/>
  </r>
  <r>
    <n v="1076"/>
    <x v="1079"/>
    <x v="4"/>
    <n v="50700000"/>
    <n v="389"/>
    <x v="0"/>
    <n v="120"/>
    <n v="35"/>
    <n v="2009"/>
    <n v="6"/>
    <s v="Lancaster"/>
    <n v="85"/>
  </r>
  <r>
    <n v="1077"/>
    <x v="1080"/>
    <x v="6"/>
    <n v="2200000"/>
    <n v="388"/>
    <x v="14"/>
    <n v="15"/>
    <n v="2"/>
    <n v="2014"/>
    <n v="1"/>
    <s v="Red Bank"/>
    <n v="13"/>
  </r>
  <r>
    <n v="1078"/>
    <x v="1081"/>
    <x v="4"/>
    <n v="3900000"/>
    <n v="388"/>
    <x v="23"/>
    <n v="12"/>
    <n v="4"/>
    <n v="2009"/>
    <n v="1"/>
    <s v="Bala Cynwyd"/>
    <n v="8"/>
  </r>
  <r>
    <n v="1079"/>
    <x v="1082"/>
    <x v="13"/>
    <n v="30400000"/>
    <n v="387"/>
    <x v="9"/>
    <n v="167"/>
    <n v="33"/>
    <n v="2011"/>
    <n v="4"/>
    <s v="Atlanta"/>
    <n v="134"/>
  </r>
  <r>
    <n v="1080"/>
    <x v="1083"/>
    <x v="21"/>
    <n v="3400000"/>
    <n v="387"/>
    <x v="25"/>
    <n v="11"/>
    <n v="6"/>
    <n v="2006"/>
    <n v="2"/>
    <s v="Havre de Grace"/>
    <n v="5"/>
  </r>
  <r>
    <n v="1081"/>
    <x v="1084"/>
    <x v="9"/>
    <n v="63600000"/>
    <n v="387"/>
    <x v="0"/>
    <n v="43"/>
    <n v="35"/>
    <n v="2010"/>
    <n v="5"/>
    <s v="Beverly Hills"/>
    <n v="8"/>
  </r>
  <r>
    <n v="1082"/>
    <x v="1085"/>
    <x v="18"/>
    <n v="2100000"/>
    <n v="387"/>
    <x v="19"/>
    <n v="27"/>
    <n v="3"/>
    <n v="2014"/>
    <n v="1"/>
    <s v="Charlotte"/>
    <n v="24"/>
  </r>
  <r>
    <n v="1083"/>
    <x v="1086"/>
    <x v="12"/>
    <n v="43700000"/>
    <n v="387"/>
    <x v="1"/>
    <n v="60"/>
    <n v="25"/>
    <n v="2012"/>
    <n v="1"/>
    <s v="Bronx"/>
    <n v="35"/>
  </r>
  <r>
    <n v="1084"/>
    <x v="1087"/>
    <x v="2"/>
    <n v="4700000"/>
    <n v="387"/>
    <x v="4"/>
    <n v="12"/>
    <n v="3"/>
    <n v="2014"/>
    <n v="2"/>
    <s v="Madisonville"/>
    <n v="9"/>
  </r>
  <r>
    <n v="1085"/>
    <x v="1088"/>
    <x v="13"/>
    <n v="4300000"/>
    <n v="387"/>
    <x v="9"/>
    <n v="58"/>
    <n v="7"/>
    <n v="2009"/>
    <n v="2"/>
    <s v="Peachtree Corners"/>
    <n v="51"/>
  </r>
  <r>
    <n v="1086"/>
    <x v="1089"/>
    <x v="24"/>
    <n v="4500000"/>
    <n v="387"/>
    <x v="9"/>
    <n v="50"/>
    <n v="15"/>
    <n v="2008"/>
    <n v="1"/>
    <s v="Boston"/>
    <n v="35"/>
  </r>
  <r>
    <n v="1087"/>
    <x v="1090"/>
    <x v="10"/>
    <n v="9900000"/>
    <n v="386"/>
    <x v="0"/>
    <n v="80"/>
    <n v="30"/>
    <n v="2001"/>
    <n v="4"/>
    <s v="Denver"/>
    <n v="50"/>
  </r>
  <r>
    <n v="1088"/>
    <x v="1091"/>
    <x v="20"/>
    <n v="2500000"/>
    <n v="386"/>
    <x v="23"/>
    <n v="13"/>
    <n v="10"/>
    <n v="2009"/>
    <n v="1"/>
    <s v="Grand Rapids"/>
    <n v="3"/>
  </r>
  <r>
    <n v="1089"/>
    <x v="1092"/>
    <x v="5"/>
    <n v="4500000"/>
    <n v="385"/>
    <x v="7"/>
    <n v="12"/>
    <n v="4"/>
    <n v="2015"/>
    <n v="1"/>
    <s v="Lake Mary"/>
    <n v="8"/>
  </r>
  <r>
    <n v="1090"/>
    <x v="1093"/>
    <x v="4"/>
    <n v="3200000"/>
    <n v="385"/>
    <x v="5"/>
    <n v="35"/>
    <n v="8"/>
    <n v="2012"/>
    <n v="1"/>
    <s v="Mountain Top"/>
    <n v="27"/>
  </r>
  <r>
    <n v="1091"/>
    <x v="1094"/>
    <x v="5"/>
    <n v="5400000"/>
    <n v="385"/>
    <x v="23"/>
    <n v="34"/>
    <n v="6"/>
    <n v="2014"/>
    <n v="1"/>
    <s v="Land O' Lakes"/>
    <n v="28"/>
  </r>
  <r>
    <n v="1092"/>
    <x v="1095"/>
    <x v="0"/>
    <n v="43800000"/>
    <n v="385"/>
    <x v="13"/>
    <n v="280"/>
    <n v="88"/>
    <n v="2014"/>
    <n v="2"/>
    <s v="Glendale"/>
    <n v="192"/>
  </r>
  <r>
    <n v="1093"/>
    <x v="1096"/>
    <x v="45"/>
    <n v="2700000"/>
    <n v="384"/>
    <x v="4"/>
    <n v="20"/>
    <n v="4"/>
    <n v="2014"/>
    <n v="1"/>
    <s v="Brandon"/>
    <n v="16"/>
  </r>
  <r>
    <n v="1094"/>
    <x v="1097"/>
    <x v="32"/>
    <n v="31400000"/>
    <n v="384"/>
    <x v="4"/>
    <n v="15"/>
    <n v="7"/>
    <n v="2010"/>
    <n v="1"/>
    <s v="Saint Peters"/>
    <n v="8"/>
  </r>
  <r>
    <n v="1095"/>
    <x v="1098"/>
    <x v="13"/>
    <n v="10300000"/>
    <n v="383"/>
    <x v="3"/>
    <n v="14"/>
    <n v="7"/>
    <n v="2013"/>
    <n v="2"/>
    <s v="Woodstock"/>
    <n v="7"/>
  </r>
  <r>
    <n v="1096"/>
    <x v="1099"/>
    <x v="13"/>
    <n v="3300000"/>
    <n v="382"/>
    <x v="9"/>
    <n v="22"/>
    <n v="8"/>
    <n v="2014"/>
    <n v="1"/>
    <s v="Atlanta"/>
    <n v="14"/>
  </r>
  <r>
    <n v="1097"/>
    <x v="1100"/>
    <x v="15"/>
    <n v="14400000"/>
    <n v="382"/>
    <x v="4"/>
    <n v="18"/>
    <n v="2"/>
    <n v="2013"/>
    <n v="4"/>
    <s v="Boise"/>
    <n v="16"/>
  </r>
  <r>
    <n v="1098"/>
    <x v="1101"/>
    <x v="12"/>
    <n v="6300000"/>
    <n v="382"/>
    <x v="3"/>
    <n v="45"/>
    <n v="4"/>
    <n v="2009"/>
    <n v="3"/>
    <s v="New York"/>
    <n v="41"/>
  </r>
  <r>
    <n v="1099"/>
    <x v="1102"/>
    <x v="2"/>
    <n v="2400000"/>
    <n v="381"/>
    <x v="19"/>
    <n v="226"/>
    <n v="73"/>
    <n v="2008"/>
    <n v="2"/>
    <s v="Plano"/>
    <n v="153"/>
  </r>
  <r>
    <n v="1100"/>
    <x v="1103"/>
    <x v="7"/>
    <n v="17700000"/>
    <n v="381"/>
    <x v="3"/>
    <n v="24"/>
    <n v="6"/>
    <n v="2008"/>
    <n v="2"/>
    <s v="richmond"/>
    <n v="18"/>
  </r>
  <r>
    <n v="1101"/>
    <x v="1104"/>
    <x v="12"/>
    <n v="6900000"/>
    <n v="381"/>
    <x v="5"/>
    <n v="20"/>
    <n v="5"/>
    <n v="1992"/>
    <n v="3"/>
    <s v="Garden City"/>
    <n v="15"/>
  </r>
  <r>
    <n v="1102"/>
    <x v="1105"/>
    <x v="11"/>
    <n v="10300000"/>
    <n v="381"/>
    <x v="15"/>
    <n v="50"/>
    <n v="19"/>
    <n v="2014"/>
    <n v="2"/>
    <s v="Vancouver"/>
    <n v="31"/>
  </r>
  <r>
    <n v="1103"/>
    <x v="1106"/>
    <x v="9"/>
    <n v="9400000"/>
    <n v="380"/>
    <x v="0"/>
    <n v="55"/>
    <n v="20"/>
    <n v="2012"/>
    <n v="3"/>
    <s v="San Diego"/>
    <n v="35"/>
  </r>
  <r>
    <n v="1104"/>
    <x v="1107"/>
    <x v="27"/>
    <n v="37300000"/>
    <n v="379"/>
    <x v="22"/>
    <n v="497"/>
    <n v="120"/>
    <n v="2010"/>
    <n v="1"/>
    <s v="Chicago"/>
    <n v="377"/>
  </r>
  <r>
    <n v="1105"/>
    <x v="1108"/>
    <x v="16"/>
    <n v="31200000"/>
    <n v="379"/>
    <x v="18"/>
    <n v="30"/>
    <n v="11"/>
    <n v="2008"/>
    <n v="1"/>
    <s v="Ogden"/>
    <n v="19"/>
  </r>
  <r>
    <n v="1106"/>
    <x v="1109"/>
    <x v="18"/>
    <n v="60200000"/>
    <n v="379"/>
    <x v="13"/>
    <n v="84"/>
    <n v="32"/>
    <n v="2008"/>
    <n v="3"/>
    <s v="Tabor CIty"/>
    <n v="52"/>
  </r>
  <r>
    <n v="1107"/>
    <x v="1110"/>
    <x v="9"/>
    <n v="2800000"/>
    <n v="378"/>
    <x v="12"/>
    <n v="14"/>
    <n v="4"/>
    <n v="2011"/>
    <n v="1"/>
    <s v="San Diego"/>
    <n v="10"/>
  </r>
  <r>
    <n v="1108"/>
    <x v="1111"/>
    <x v="22"/>
    <n v="3300000"/>
    <n v="378"/>
    <x v="12"/>
    <n v="70"/>
    <n v="5"/>
    <n v="2013"/>
    <n v="1"/>
    <s v="Minneapolis"/>
    <n v="65"/>
  </r>
  <r>
    <n v="1109"/>
    <x v="1112"/>
    <x v="2"/>
    <n v="4200000"/>
    <n v="377"/>
    <x v="20"/>
    <n v="16"/>
    <n v="6"/>
    <n v="2010"/>
    <n v="2"/>
    <s v="Houston"/>
    <n v="10"/>
  </r>
  <r>
    <n v="1110"/>
    <x v="1113"/>
    <x v="12"/>
    <n v="21900000"/>
    <n v="377"/>
    <x v="18"/>
    <n v="150"/>
    <n v="70"/>
    <n v="2010"/>
    <n v="2"/>
    <s v="New York"/>
    <n v="80"/>
  </r>
  <r>
    <n v="1111"/>
    <x v="1114"/>
    <x v="5"/>
    <n v="7300000"/>
    <n v="376"/>
    <x v="23"/>
    <n v="16"/>
    <n v="8"/>
    <n v="2014"/>
    <n v="1"/>
    <s v="Bradenton"/>
    <n v="8"/>
  </r>
  <r>
    <n v="1112"/>
    <x v="1115"/>
    <x v="31"/>
    <n v="5900000"/>
    <n v="376"/>
    <x v="9"/>
    <n v="28"/>
    <n v="10"/>
    <n v="2006"/>
    <n v="2"/>
    <s v="Greenland"/>
    <n v="18"/>
  </r>
  <r>
    <n v="1113"/>
    <x v="1116"/>
    <x v="5"/>
    <n v="300000"/>
    <n v="376"/>
    <x v="2"/>
    <n v="11"/>
    <n v="4"/>
    <n v="2012"/>
    <n v="1"/>
    <s v="West Palm Beach"/>
    <n v="7"/>
  </r>
  <r>
    <n v="1114"/>
    <x v="1117"/>
    <x v="5"/>
    <n v="16600000"/>
    <n v="374"/>
    <x v="10"/>
    <n v="15"/>
    <n v="7"/>
    <n v="2011"/>
    <n v="2"/>
    <s v="Gainesville"/>
    <n v="8"/>
  </r>
  <r>
    <n v="1115"/>
    <x v="1118"/>
    <x v="9"/>
    <n v="254200000"/>
    <n v="374"/>
    <x v="23"/>
    <n v="14098"/>
    <n v="4900"/>
    <n v="2008"/>
    <n v="7"/>
    <s v="Santa Monica"/>
    <n v="9198"/>
  </r>
  <r>
    <n v="1116"/>
    <x v="1119"/>
    <x v="12"/>
    <n v="14600000"/>
    <n v="373"/>
    <x v="9"/>
    <n v="156"/>
    <n v="37"/>
    <n v="2012"/>
    <n v="2"/>
    <s v="New York"/>
    <n v="119"/>
  </r>
  <r>
    <n v="1117"/>
    <x v="1120"/>
    <x v="1"/>
    <n v="81600000"/>
    <n v="372"/>
    <x v="1"/>
    <n v="66"/>
    <n v="19"/>
    <n v="2012"/>
    <n v="4"/>
    <s v="Knoxville"/>
    <n v="47"/>
  </r>
  <r>
    <n v="1118"/>
    <x v="1121"/>
    <x v="33"/>
    <n v="400000"/>
    <n v="372"/>
    <x v="12"/>
    <n v="70"/>
    <n v="12"/>
    <n v="2010"/>
    <n v="2"/>
    <s v="Indianapolis"/>
    <n v="58"/>
  </r>
  <r>
    <n v="1119"/>
    <x v="1122"/>
    <x v="0"/>
    <n v="46700000"/>
    <n v="372"/>
    <x v="8"/>
    <n v="58"/>
    <n v="25"/>
    <n v="2008"/>
    <n v="5"/>
    <s v="Scottsdale"/>
    <n v="33"/>
  </r>
  <r>
    <n v="1120"/>
    <x v="1123"/>
    <x v="0"/>
    <n v="8500000"/>
    <n v="371"/>
    <x v="1"/>
    <n v="40"/>
    <n v="12"/>
    <n v="2013"/>
    <n v="3"/>
    <s v="Tempe"/>
    <n v="28"/>
  </r>
  <r>
    <n v="1121"/>
    <x v="1124"/>
    <x v="6"/>
    <n v="12200000"/>
    <n v="371"/>
    <x v="9"/>
    <n v="131"/>
    <n v="44"/>
    <n v="2014"/>
    <n v="2"/>
    <s v="Paramus"/>
    <n v="87"/>
  </r>
  <r>
    <n v="1122"/>
    <x v="1125"/>
    <x v="12"/>
    <n v="2200000"/>
    <n v="371"/>
    <x v="4"/>
    <n v="6"/>
    <n v="1"/>
    <n v="2015"/>
    <n v="1"/>
    <s v="Brooklyn"/>
    <n v="5"/>
  </r>
  <r>
    <n v="1123"/>
    <x v="1126"/>
    <x v="12"/>
    <n v="4100000"/>
    <n v="371"/>
    <x v="0"/>
    <n v="20"/>
    <n v="7"/>
    <n v="2010"/>
    <n v="2"/>
    <s v="East Hampton"/>
    <n v="13"/>
  </r>
  <r>
    <n v="1124"/>
    <x v="1127"/>
    <x v="27"/>
    <n v="7600000"/>
    <n v="371"/>
    <x v="9"/>
    <n v="74"/>
    <n v="16"/>
    <n v="2010"/>
    <n v="3"/>
    <s v="Chicago"/>
    <n v="58"/>
  </r>
  <r>
    <n v="1125"/>
    <x v="1128"/>
    <x v="28"/>
    <n v="17300000"/>
    <n v="371"/>
    <x v="0"/>
    <n v="21"/>
    <n v="11"/>
    <n v="2012"/>
    <n v="2"/>
    <s v="Stamford"/>
    <n v="10"/>
  </r>
  <r>
    <n v="1126"/>
    <x v="1129"/>
    <x v="38"/>
    <n v="3200000"/>
    <n v="370"/>
    <x v="9"/>
    <n v="25"/>
    <n v="10"/>
    <n v="2008"/>
    <n v="1"/>
    <s v="Baton Rouge"/>
    <n v="15"/>
  </r>
  <r>
    <n v="1127"/>
    <x v="1130"/>
    <x v="12"/>
    <n v="14200000"/>
    <n v="370"/>
    <x v="0"/>
    <n v="147"/>
    <n v="41"/>
    <n v="2011"/>
    <n v="1"/>
    <s v="New York"/>
    <n v="106"/>
  </r>
  <r>
    <n v="1128"/>
    <x v="1131"/>
    <x v="9"/>
    <n v="2300000"/>
    <n v="370"/>
    <x v="14"/>
    <n v="19"/>
    <n v="4"/>
    <n v="2014"/>
    <n v="1"/>
    <s v="Los Angeles"/>
    <n v="15"/>
  </r>
  <r>
    <n v="1129"/>
    <x v="1132"/>
    <x v="2"/>
    <n v="2100000"/>
    <n v="370"/>
    <x v="25"/>
    <n v="15"/>
    <n v="6"/>
    <n v="1979"/>
    <n v="1"/>
    <s v="Fort Worth"/>
    <n v="9"/>
  </r>
  <r>
    <n v="1130"/>
    <x v="1133"/>
    <x v="2"/>
    <n v="25600000"/>
    <n v="369"/>
    <x v="6"/>
    <n v="221"/>
    <n v="38"/>
    <n v="2012"/>
    <n v="2"/>
    <s v="Hudson Oaks"/>
    <n v="183"/>
  </r>
  <r>
    <n v="1131"/>
    <x v="1134"/>
    <x v="4"/>
    <n v="2700000"/>
    <n v="369"/>
    <x v="3"/>
    <n v="50"/>
    <n v="15"/>
    <n v="2011"/>
    <n v="2"/>
    <s v="West Chester"/>
    <n v="35"/>
  </r>
  <r>
    <n v="1132"/>
    <x v="1135"/>
    <x v="7"/>
    <n v="12800000"/>
    <n v="369"/>
    <x v="9"/>
    <n v="53"/>
    <n v="35"/>
    <n v="2012"/>
    <n v="1"/>
    <s v="McLean"/>
    <n v="18"/>
  </r>
  <r>
    <n v="1133"/>
    <x v="1136"/>
    <x v="16"/>
    <n v="3800000"/>
    <n v="368"/>
    <x v="13"/>
    <n v="42"/>
    <n v="9"/>
    <n v="2010"/>
    <n v="1"/>
    <s v="Salt Lake City"/>
    <n v="33"/>
  </r>
  <r>
    <n v="1134"/>
    <x v="1137"/>
    <x v="9"/>
    <n v="5200000"/>
    <n v="368"/>
    <x v="15"/>
    <n v="40"/>
    <n v="11"/>
    <n v="2012"/>
    <n v="1"/>
    <s v="RIVERSIDE"/>
    <n v="29"/>
  </r>
  <r>
    <n v="1135"/>
    <x v="1138"/>
    <x v="32"/>
    <n v="116600000"/>
    <n v="368"/>
    <x v="20"/>
    <n v="25"/>
    <n v="16"/>
    <n v="2012"/>
    <n v="3"/>
    <s v="Kansas City"/>
    <n v="9"/>
  </r>
  <r>
    <n v="1136"/>
    <x v="1139"/>
    <x v="9"/>
    <n v="500000"/>
    <n v="367"/>
    <x v="0"/>
    <n v="62"/>
    <n v="9"/>
    <n v="2012"/>
    <n v="3"/>
    <s v="San Diego"/>
    <n v="53"/>
  </r>
  <r>
    <n v="1137"/>
    <x v="1140"/>
    <x v="11"/>
    <n v="2200000"/>
    <n v="367"/>
    <x v="11"/>
    <n v="42"/>
    <n v="7"/>
    <n v="2009"/>
    <n v="1"/>
    <s v="Spokane Valley"/>
    <n v="35"/>
  </r>
  <r>
    <n v="1138"/>
    <x v="1141"/>
    <x v="18"/>
    <n v="3700000"/>
    <n v="367"/>
    <x v="3"/>
    <n v="5"/>
    <n v="1"/>
    <n v="2015"/>
    <n v="1"/>
    <s v="Waxhaw"/>
    <n v="4"/>
  </r>
  <r>
    <n v="1139"/>
    <x v="1142"/>
    <x v="5"/>
    <n v="19900000"/>
    <n v="367"/>
    <x v="15"/>
    <n v="19"/>
    <n v="8"/>
    <n v="2005"/>
    <n v="3"/>
    <s v="Palm Bay"/>
    <n v="11"/>
  </r>
  <r>
    <n v="1140"/>
    <x v="1143"/>
    <x v="9"/>
    <n v="61300000"/>
    <n v="366"/>
    <x v="9"/>
    <n v="48"/>
    <n v="30"/>
    <n v="2010"/>
    <n v="1"/>
    <s v="Santa Monica"/>
    <n v="18"/>
  </r>
  <r>
    <n v="1141"/>
    <x v="1144"/>
    <x v="16"/>
    <n v="50600000"/>
    <n v="366"/>
    <x v="1"/>
    <n v="185"/>
    <n v="65"/>
    <n v="2007"/>
    <n v="4"/>
    <s v="Salt Lake City"/>
    <n v="120"/>
  </r>
  <r>
    <n v="1142"/>
    <x v="1145"/>
    <x v="9"/>
    <n v="2200000"/>
    <n v="365"/>
    <x v="22"/>
    <n v="5"/>
    <n v="9"/>
    <n v="2012"/>
    <n v="1"/>
    <s v="Sacramento"/>
    <n v="-4"/>
  </r>
  <r>
    <n v="1143"/>
    <x v="1146"/>
    <x v="9"/>
    <n v="600000"/>
    <n v="365"/>
    <x v="3"/>
    <n v="24"/>
    <n v="3"/>
    <n v="2015"/>
    <n v="1"/>
    <s v="Newport Beach"/>
    <n v="21"/>
  </r>
  <r>
    <n v="1144"/>
    <x v="1147"/>
    <x v="6"/>
    <n v="11100000"/>
    <n v="364"/>
    <x v="9"/>
    <n v="25"/>
    <n v="14"/>
    <n v="1998"/>
    <n v="2"/>
    <s v="FREEHOLD"/>
    <n v="11"/>
  </r>
  <r>
    <n v="1145"/>
    <x v="1148"/>
    <x v="2"/>
    <n v="101200000"/>
    <n v="363"/>
    <x v="23"/>
    <n v="429"/>
    <n v="78"/>
    <n v="1987"/>
    <n v="5"/>
    <s v="Houston"/>
    <n v="351"/>
  </r>
  <r>
    <n v="1146"/>
    <x v="1149"/>
    <x v="27"/>
    <n v="4200000"/>
    <n v="363"/>
    <x v="12"/>
    <n v="18"/>
    <n v="3"/>
    <n v="2012"/>
    <n v="1"/>
    <s v="Chicago"/>
    <n v="15"/>
  </r>
  <r>
    <n v="1147"/>
    <x v="1150"/>
    <x v="7"/>
    <n v="10400000"/>
    <n v="362"/>
    <x v="14"/>
    <n v="12"/>
    <n v="5"/>
    <n v="2012"/>
    <n v="1"/>
    <s v="Alexandria"/>
    <n v="7"/>
  </r>
  <r>
    <n v="1148"/>
    <x v="1151"/>
    <x v="12"/>
    <n v="4700000"/>
    <n v="361"/>
    <x v="19"/>
    <n v="20"/>
    <n v="4"/>
    <n v="2015"/>
    <n v="1"/>
    <s v="New York"/>
    <n v="16"/>
  </r>
  <r>
    <n v="1149"/>
    <x v="1152"/>
    <x v="9"/>
    <n v="33700000"/>
    <n v="361"/>
    <x v="8"/>
    <n v="78"/>
    <n v="6"/>
    <n v="2011"/>
    <n v="2"/>
    <s v="San Marcos"/>
    <n v="72"/>
  </r>
  <r>
    <n v="1150"/>
    <x v="1153"/>
    <x v="16"/>
    <n v="4500000"/>
    <n v="360"/>
    <x v="9"/>
    <n v="50"/>
    <n v="20"/>
    <n v="2012"/>
    <n v="2"/>
    <s v="Roy"/>
    <n v="30"/>
  </r>
  <r>
    <n v="1151"/>
    <x v="1154"/>
    <x v="21"/>
    <n v="9800000"/>
    <n v="360"/>
    <x v="11"/>
    <n v="52"/>
    <n v="10"/>
    <n v="2012"/>
    <n v="2"/>
    <s v="Baltimore"/>
    <n v="42"/>
  </r>
  <r>
    <n v="1152"/>
    <x v="1155"/>
    <x v="7"/>
    <n v="8600000"/>
    <n v="360"/>
    <x v="25"/>
    <n v="30"/>
    <n v="10"/>
    <n v="2013"/>
    <n v="2"/>
    <s v="Dulles"/>
    <n v="20"/>
  </r>
  <r>
    <n v="1153"/>
    <x v="1156"/>
    <x v="2"/>
    <n v="5400000"/>
    <n v="359"/>
    <x v="3"/>
    <n v="8"/>
    <n v="2"/>
    <n v="2015"/>
    <n v="1"/>
    <s v="Houston"/>
    <n v="6"/>
  </r>
  <r>
    <n v="1154"/>
    <x v="1157"/>
    <x v="2"/>
    <n v="10100000"/>
    <n v="359"/>
    <x v="3"/>
    <n v="35"/>
    <n v="7"/>
    <n v="2011"/>
    <n v="3"/>
    <s v="Brookshire"/>
    <n v="28"/>
  </r>
  <r>
    <n v="1155"/>
    <x v="1158"/>
    <x v="7"/>
    <n v="10200000"/>
    <n v="359"/>
    <x v="25"/>
    <n v="70"/>
    <n v="20"/>
    <n v="2013"/>
    <n v="2"/>
    <s v="Virginia Beach"/>
    <n v="50"/>
  </r>
  <r>
    <n v="1156"/>
    <x v="1159"/>
    <x v="7"/>
    <n v="23500000"/>
    <n v="359"/>
    <x v="7"/>
    <n v="29"/>
    <n v="44"/>
    <n v="2009"/>
    <n v="2"/>
    <s v="Richmond"/>
    <n v="-15"/>
  </r>
  <r>
    <n v="1157"/>
    <x v="1160"/>
    <x v="40"/>
    <n v="47300000"/>
    <n v="359"/>
    <x v="0"/>
    <n v="501"/>
    <n v="109"/>
    <n v="2010"/>
    <n v="6"/>
    <s v="Lake Oswego"/>
    <n v="392"/>
  </r>
  <r>
    <n v="1158"/>
    <x v="1161"/>
    <x v="21"/>
    <n v="2100000"/>
    <n v="359"/>
    <x v="11"/>
    <n v="18"/>
    <n v="4"/>
    <n v="2014"/>
    <n v="1"/>
    <s v="Greenbelt"/>
    <n v="14"/>
  </r>
  <r>
    <n v="1159"/>
    <x v="1162"/>
    <x v="9"/>
    <n v="3700000"/>
    <n v="358"/>
    <x v="3"/>
    <n v="32"/>
    <n v="20"/>
    <n v="2013"/>
    <n v="2"/>
    <s v="Oakland"/>
    <n v="12"/>
  </r>
  <r>
    <n v="1160"/>
    <x v="1163"/>
    <x v="4"/>
    <n v="17300000"/>
    <n v="358"/>
    <x v="0"/>
    <n v="15"/>
    <n v="20"/>
    <n v="2009"/>
    <n v="1"/>
    <s v="Newtown Square"/>
    <n v="-5"/>
  </r>
  <r>
    <n v="1161"/>
    <x v="1164"/>
    <x v="2"/>
    <n v="17300000"/>
    <n v="357"/>
    <x v="5"/>
    <n v="69"/>
    <n v="11"/>
    <n v="2013"/>
    <n v="2"/>
    <s v="Plano"/>
    <n v="58"/>
  </r>
  <r>
    <n v="1162"/>
    <x v="1165"/>
    <x v="2"/>
    <n v="11600000"/>
    <n v="356"/>
    <x v="0"/>
    <n v="16"/>
    <n v="8"/>
    <n v="2013"/>
    <n v="3"/>
    <s v="Austin"/>
    <n v="8"/>
  </r>
  <r>
    <n v="1163"/>
    <x v="1166"/>
    <x v="24"/>
    <n v="18100000"/>
    <n v="356"/>
    <x v="20"/>
    <n v="19"/>
    <n v="5"/>
    <n v="2014"/>
    <n v="2"/>
    <s v="Stoneham"/>
    <n v="14"/>
  </r>
  <r>
    <n v="1164"/>
    <x v="1167"/>
    <x v="37"/>
    <n v="17100000"/>
    <n v="356"/>
    <x v="1"/>
    <n v="25"/>
    <n v="13"/>
    <n v="2014"/>
    <n v="2"/>
    <s v="GREENVILLE"/>
    <n v="12"/>
  </r>
  <r>
    <n v="1165"/>
    <x v="1168"/>
    <x v="9"/>
    <n v="35300000"/>
    <n v="356"/>
    <x v="5"/>
    <n v="2000"/>
    <n v="1200"/>
    <n v="2009"/>
    <n v="6"/>
    <s v="Anaheim"/>
    <n v="800"/>
  </r>
  <r>
    <n v="1166"/>
    <x v="1169"/>
    <x v="40"/>
    <n v="700000"/>
    <n v="355"/>
    <x v="5"/>
    <n v="257"/>
    <n v="75"/>
    <n v="2013"/>
    <n v="1"/>
    <s v="Portland"/>
    <n v="182"/>
  </r>
  <r>
    <n v="1167"/>
    <x v="1170"/>
    <x v="6"/>
    <n v="39800000"/>
    <n v="355"/>
    <x v="3"/>
    <n v="30"/>
    <n v="18"/>
    <n v="2014"/>
    <n v="1"/>
    <s v="Pine Brook"/>
    <n v="12"/>
  </r>
  <r>
    <n v="1168"/>
    <x v="1171"/>
    <x v="21"/>
    <n v="15600000"/>
    <n v="355"/>
    <x v="16"/>
    <n v="68"/>
    <n v="23"/>
    <n v="2013"/>
    <n v="2"/>
    <s v="Columbia"/>
    <n v="45"/>
  </r>
  <r>
    <n v="1169"/>
    <x v="1172"/>
    <x v="11"/>
    <n v="388900000"/>
    <n v="355"/>
    <x v="9"/>
    <n v="43"/>
    <n v="7"/>
    <n v="2007"/>
    <n v="1"/>
    <s v="Wenatchee"/>
    <n v="36"/>
  </r>
  <r>
    <n v="1170"/>
    <x v="1173"/>
    <x v="12"/>
    <n v="3100000"/>
    <n v="354"/>
    <x v="3"/>
    <n v="110"/>
    <n v="35"/>
    <n v="2010"/>
    <n v="3"/>
    <s v="New York"/>
    <n v="75"/>
  </r>
  <r>
    <n v="1171"/>
    <x v="1174"/>
    <x v="10"/>
    <n v="2900000"/>
    <n v="353"/>
    <x v="5"/>
    <n v="37"/>
    <n v="16"/>
    <n v="2014"/>
    <n v="1"/>
    <s v="Colorad Springs"/>
    <n v="21"/>
  </r>
  <r>
    <n v="1172"/>
    <x v="1175"/>
    <x v="2"/>
    <n v="60700000"/>
    <n v="353"/>
    <x v="10"/>
    <n v="190"/>
    <n v="40"/>
    <n v="2013"/>
    <n v="2"/>
    <s v="Rhome"/>
    <n v="150"/>
  </r>
  <r>
    <n v="1173"/>
    <x v="1176"/>
    <x v="9"/>
    <n v="20100000"/>
    <n v="353"/>
    <x v="18"/>
    <n v="99"/>
    <n v="47"/>
    <n v="2011"/>
    <n v="2"/>
    <s v="Redwood City"/>
    <n v="52"/>
  </r>
  <r>
    <n v="1174"/>
    <x v="1177"/>
    <x v="27"/>
    <n v="13100000"/>
    <n v="353"/>
    <x v="16"/>
    <n v="48"/>
    <n v="16"/>
    <n v="2010"/>
    <n v="5"/>
    <s v="Chicago"/>
    <n v="32"/>
  </r>
  <r>
    <n v="1175"/>
    <x v="1178"/>
    <x v="42"/>
    <n v="7300000"/>
    <n v="353"/>
    <x v="23"/>
    <n v="16"/>
    <n v="5"/>
    <n v="2013"/>
    <n v="2"/>
    <s v="Tulsa"/>
    <n v="11"/>
  </r>
  <r>
    <n v="1176"/>
    <x v="1179"/>
    <x v="11"/>
    <n v="2900000"/>
    <n v="353"/>
    <x v="12"/>
    <n v="24"/>
    <n v="8"/>
    <n v="2014"/>
    <n v="1"/>
    <s v="Bellevue"/>
    <n v="16"/>
  </r>
  <r>
    <n v="1177"/>
    <x v="1180"/>
    <x v="21"/>
    <n v="2300000"/>
    <n v="353"/>
    <x v="14"/>
    <n v="7"/>
    <n v="1"/>
    <n v="2011"/>
    <n v="1"/>
    <s v="Baltimore"/>
    <n v="6"/>
  </r>
  <r>
    <n v="1178"/>
    <x v="1181"/>
    <x v="2"/>
    <n v="29200000"/>
    <n v="352"/>
    <x v="5"/>
    <n v="302"/>
    <n v="87"/>
    <n v="2015"/>
    <n v="1"/>
    <s v="CEDAR PARK"/>
    <n v="215"/>
  </r>
  <r>
    <n v="1179"/>
    <x v="1182"/>
    <x v="23"/>
    <n v="6400000"/>
    <n v="352"/>
    <x v="25"/>
    <n v="31"/>
    <n v="13"/>
    <n v="2000"/>
    <n v="7"/>
    <s v="Huntsville"/>
    <n v="18"/>
  </r>
  <r>
    <n v="1180"/>
    <x v="1183"/>
    <x v="22"/>
    <n v="75600000"/>
    <n v="352"/>
    <x v="8"/>
    <n v="64"/>
    <n v="22"/>
    <n v="2011"/>
    <n v="4"/>
    <s v="Saint Paul"/>
    <n v="42"/>
  </r>
  <r>
    <n v="1181"/>
    <x v="1184"/>
    <x v="10"/>
    <n v="2300000"/>
    <n v="351"/>
    <x v="3"/>
    <n v="1"/>
    <n v="1"/>
    <n v="2014"/>
    <n v="1"/>
    <s v="Parker"/>
    <n v="0"/>
  </r>
  <r>
    <n v="1182"/>
    <x v="1185"/>
    <x v="12"/>
    <n v="6800000"/>
    <n v="351"/>
    <x v="16"/>
    <n v="60"/>
    <n v="30"/>
    <n v="2010"/>
    <n v="3"/>
    <s v="New York"/>
    <n v="30"/>
  </r>
  <r>
    <n v="1183"/>
    <x v="1186"/>
    <x v="29"/>
    <n v="3900000"/>
    <n v="351"/>
    <x v="25"/>
    <n v="33"/>
    <n v="10"/>
    <n v="2014"/>
    <n v="2"/>
    <s v="Las Vegas"/>
    <n v="23"/>
  </r>
  <r>
    <n v="1184"/>
    <x v="1187"/>
    <x v="32"/>
    <n v="5800000"/>
    <n v="350"/>
    <x v="9"/>
    <n v="40"/>
    <n v="8"/>
    <n v="2013"/>
    <n v="1"/>
    <s v="Chesterfield"/>
    <n v="32"/>
  </r>
  <r>
    <n v="1185"/>
    <x v="1188"/>
    <x v="19"/>
    <n v="5600000"/>
    <n v="350"/>
    <x v="5"/>
    <n v="31"/>
    <n v="7"/>
    <n v="2012"/>
    <n v="2"/>
    <s v="Madison"/>
    <n v="24"/>
  </r>
  <r>
    <n v="1186"/>
    <x v="1189"/>
    <x v="40"/>
    <n v="4300000"/>
    <n v="349"/>
    <x v="23"/>
    <n v="27"/>
    <n v="11"/>
    <n v="2009"/>
    <n v="1"/>
    <s v="Eugene"/>
    <n v="16"/>
  </r>
  <r>
    <n v="1187"/>
    <x v="1190"/>
    <x v="16"/>
    <n v="300000"/>
    <n v="349"/>
    <x v="15"/>
    <n v="10"/>
    <n v="3"/>
    <n v="2014"/>
    <n v="1"/>
    <s v="Layton"/>
    <n v="7"/>
  </r>
  <r>
    <n v="1188"/>
    <x v="1191"/>
    <x v="9"/>
    <n v="14200000"/>
    <n v="349"/>
    <x v="0"/>
    <n v="64"/>
    <n v="23"/>
    <n v="2012"/>
    <n v="3"/>
    <s v="San Diego"/>
    <n v="41"/>
  </r>
  <r>
    <n v="1189"/>
    <x v="1192"/>
    <x v="9"/>
    <n v="14200000"/>
    <n v="349"/>
    <x v="0"/>
    <n v="60"/>
    <n v="5"/>
    <n v="2014"/>
    <n v="1"/>
    <s v="San Francisco"/>
    <n v="55"/>
  </r>
  <r>
    <n v="1190"/>
    <x v="1193"/>
    <x v="34"/>
    <n v="22300000"/>
    <n v="348"/>
    <x v="14"/>
    <n v="119"/>
    <n v="45"/>
    <n v="2012"/>
    <n v="2"/>
    <s v="Washington"/>
    <n v="74"/>
  </r>
  <r>
    <n v="1191"/>
    <x v="1194"/>
    <x v="29"/>
    <n v="2900000"/>
    <n v="348"/>
    <x v="3"/>
    <n v="14"/>
    <n v="4"/>
    <n v="2012"/>
    <n v="2"/>
    <s v="Reno"/>
    <n v="10"/>
  </r>
  <r>
    <n v="1192"/>
    <x v="1195"/>
    <x v="2"/>
    <n v="12100000"/>
    <n v="348"/>
    <x v="5"/>
    <n v="18"/>
    <n v="3"/>
    <n v="2015"/>
    <n v="2"/>
    <s v="Bee Caves"/>
    <n v="15"/>
  </r>
  <r>
    <n v="1193"/>
    <x v="1196"/>
    <x v="2"/>
    <n v="26600000"/>
    <n v="347"/>
    <x v="19"/>
    <n v="28"/>
    <n v="8"/>
    <n v="2015"/>
    <n v="1"/>
    <s v="Frisco"/>
    <n v="20"/>
  </r>
  <r>
    <n v="1194"/>
    <x v="1197"/>
    <x v="2"/>
    <n v="12300000"/>
    <n v="347"/>
    <x v="17"/>
    <n v="128"/>
    <n v="5"/>
    <n v="2008"/>
    <n v="3"/>
    <s v="Round Rock"/>
    <n v="123"/>
  </r>
  <r>
    <n v="1195"/>
    <x v="1198"/>
    <x v="2"/>
    <n v="243800000"/>
    <n v="346"/>
    <x v="23"/>
    <n v="30"/>
    <n v="10"/>
    <n v="2009"/>
    <n v="9"/>
    <s v="Houston"/>
    <n v="20"/>
  </r>
  <r>
    <n v="1196"/>
    <x v="1199"/>
    <x v="9"/>
    <n v="13300000"/>
    <n v="346"/>
    <x v="9"/>
    <n v="135"/>
    <n v="31"/>
    <n v="2010"/>
    <n v="2"/>
    <s v="San Mateo"/>
    <n v="104"/>
  </r>
  <r>
    <n v="1197"/>
    <x v="1200"/>
    <x v="9"/>
    <n v="93900000"/>
    <n v="345"/>
    <x v="11"/>
    <n v="470"/>
    <n v="101"/>
    <n v="2006"/>
    <n v="1"/>
    <s v="Solana Beach"/>
    <n v="369"/>
  </r>
  <r>
    <n v="1198"/>
    <x v="1201"/>
    <x v="1"/>
    <n v="12400000"/>
    <n v="345"/>
    <x v="9"/>
    <n v="114"/>
    <n v="76"/>
    <n v="2009"/>
    <n v="1"/>
    <s v="Brentwood"/>
    <n v="38"/>
  </r>
  <r>
    <n v="1199"/>
    <x v="1202"/>
    <x v="17"/>
    <n v="2600000"/>
    <n v="345"/>
    <x v="3"/>
    <n v="7"/>
    <n v="2"/>
    <n v="2012"/>
    <n v="1"/>
    <s v="Bozeman"/>
    <n v="5"/>
  </r>
  <r>
    <n v="1200"/>
    <x v="1203"/>
    <x v="2"/>
    <n v="6300000"/>
    <n v="345"/>
    <x v="0"/>
    <n v="78"/>
    <n v="21"/>
    <n v="2005"/>
    <n v="3"/>
    <s v="Arlignton"/>
    <n v="57"/>
  </r>
  <r>
    <n v="1201"/>
    <x v="1204"/>
    <x v="12"/>
    <n v="2700000"/>
    <n v="344"/>
    <x v="0"/>
    <n v="12"/>
    <n v="7"/>
    <n v="2013"/>
    <n v="3"/>
    <s v="New York"/>
    <n v="5"/>
  </r>
  <r>
    <n v="1202"/>
    <x v="1205"/>
    <x v="16"/>
    <n v="2400000"/>
    <n v="343"/>
    <x v="23"/>
    <n v="22"/>
    <n v="2"/>
    <n v="2015"/>
    <n v="1"/>
    <s v="Woods Cross"/>
    <n v="20"/>
  </r>
  <r>
    <n v="1203"/>
    <x v="1206"/>
    <x v="9"/>
    <n v="13700000"/>
    <n v="342"/>
    <x v="12"/>
    <n v="66"/>
    <n v="16"/>
    <n v="2013"/>
    <n v="1"/>
    <s v="Newport Beach"/>
    <n v="50"/>
  </r>
  <r>
    <n v="1204"/>
    <x v="1207"/>
    <x v="7"/>
    <n v="4100000"/>
    <n v="340"/>
    <x v="11"/>
    <n v="28"/>
    <n v="15"/>
    <n v="2014"/>
    <n v="2"/>
    <s v="Fredericksburg"/>
    <n v="13"/>
  </r>
  <r>
    <n v="1205"/>
    <x v="1208"/>
    <x v="33"/>
    <n v="4200000"/>
    <n v="340"/>
    <x v="11"/>
    <n v="42"/>
    <n v="11"/>
    <n v="2005"/>
    <n v="2"/>
    <s v="Avon"/>
    <n v="31"/>
  </r>
  <r>
    <n v="1206"/>
    <x v="1209"/>
    <x v="45"/>
    <n v="31800000"/>
    <n v="339"/>
    <x v="7"/>
    <n v="130"/>
    <n v="20"/>
    <n v="2012"/>
    <n v="1"/>
    <s v="Greenville"/>
    <n v="110"/>
  </r>
  <r>
    <n v="1207"/>
    <x v="1210"/>
    <x v="9"/>
    <n v="16700000"/>
    <n v="339"/>
    <x v="4"/>
    <n v="49"/>
    <n v="20"/>
    <n v="2012"/>
    <n v="3"/>
    <s v="Foothill Ranch"/>
    <n v="29"/>
  </r>
  <r>
    <n v="1208"/>
    <x v="1211"/>
    <x v="11"/>
    <n v="6800000"/>
    <n v="339"/>
    <x v="23"/>
    <n v="139"/>
    <n v="51"/>
    <n v="2001"/>
    <n v="4"/>
    <s v="Seattle"/>
    <n v="88"/>
  </r>
  <r>
    <n v="1209"/>
    <x v="1212"/>
    <x v="33"/>
    <n v="24600000"/>
    <n v="339"/>
    <x v="0"/>
    <n v="37"/>
    <n v="43"/>
    <n v="2003"/>
    <n v="4"/>
    <s v="CARMEL"/>
    <n v="-6"/>
  </r>
  <r>
    <n v="1210"/>
    <x v="1213"/>
    <x v="2"/>
    <n v="10700000"/>
    <n v="339"/>
    <x v="21"/>
    <n v="7"/>
    <n v="4"/>
    <n v="2009"/>
    <n v="1"/>
    <s v="Dallas"/>
    <n v="3"/>
  </r>
  <r>
    <n v="1211"/>
    <x v="1214"/>
    <x v="42"/>
    <n v="5100000"/>
    <n v="339"/>
    <x v="15"/>
    <n v="22"/>
    <n v="2"/>
    <n v="2012"/>
    <n v="3"/>
    <s v="Tulsa"/>
    <n v="20"/>
  </r>
  <r>
    <n v="1212"/>
    <x v="1215"/>
    <x v="9"/>
    <n v="20400000"/>
    <n v="338"/>
    <x v="2"/>
    <n v="1100"/>
    <n v="200"/>
    <n v="2013"/>
    <n v="2"/>
    <s v="Yorba Linda"/>
    <n v="900"/>
  </r>
  <r>
    <n v="1213"/>
    <x v="1216"/>
    <x v="5"/>
    <n v="59800000"/>
    <n v="338"/>
    <x v="3"/>
    <n v="40"/>
    <n v="4"/>
    <n v="2011"/>
    <n v="3"/>
    <s v="Orlando"/>
    <n v="36"/>
  </r>
  <r>
    <n v="1214"/>
    <x v="1217"/>
    <x v="5"/>
    <n v="700000"/>
    <n v="338"/>
    <x v="13"/>
    <n v="51"/>
    <n v="18"/>
    <n v="2013"/>
    <n v="1"/>
    <s v="sanford"/>
    <n v="33"/>
  </r>
  <r>
    <n v="1215"/>
    <x v="1218"/>
    <x v="5"/>
    <n v="2700000"/>
    <n v="337"/>
    <x v="3"/>
    <n v="8"/>
    <n v="3"/>
    <n v="2010"/>
    <n v="1"/>
    <s v="Jacksonville Beach"/>
    <n v="5"/>
  </r>
  <r>
    <n v="1216"/>
    <x v="1219"/>
    <x v="27"/>
    <n v="2100000"/>
    <n v="337"/>
    <x v="12"/>
    <n v="12"/>
    <n v="5"/>
    <n v="2012"/>
    <n v="1"/>
    <s v="Chicago"/>
    <n v="7"/>
  </r>
  <r>
    <n v="1217"/>
    <x v="1220"/>
    <x v="9"/>
    <n v="69400000"/>
    <n v="337"/>
    <x v="10"/>
    <n v="497"/>
    <n v="63"/>
    <n v="2009"/>
    <n v="4"/>
    <s v="Costa Mesa"/>
    <n v="434"/>
  </r>
  <r>
    <n v="1218"/>
    <x v="1221"/>
    <x v="11"/>
    <n v="19900000"/>
    <n v="337"/>
    <x v="9"/>
    <n v="40"/>
    <n v="14"/>
    <n v="2008"/>
    <n v="3"/>
    <s v="Bellingham"/>
    <n v="26"/>
  </r>
  <r>
    <n v="1219"/>
    <x v="1222"/>
    <x v="8"/>
    <n v="13500000"/>
    <n v="337"/>
    <x v="7"/>
    <n v="86"/>
    <n v="22"/>
    <n v="2014"/>
    <n v="1"/>
    <s v="Independence"/>
    <n v="64"/>
  </r>
  <r>
    <n v="1220"/>
    <x v="1223"/>
    <x v="2"/>
    <n v="5100000"/>
    <n v="337"/>
    <x v="9"/>
    <n v="22"/>
    <n v="9"/>
    <n v="2009"/>
    <n v="2"/>
    <s v="Austin"/>
    <n v="13"/>
  </r>
  <r>
    <n v="1221"/>
    <x v="1224"/>
    <x v="16"/>
    <n v="11800000"/>
    <n v="337"/>
    <x v="9"/>
    <n v="100"/>
    <n v="80"/>
    <n v="2007"/>
    <n v="1"/>
    <s v="Provo"/>
    <n v="20"/>
  </r>
  <r>
    <n v="1222"/>
    <x v="1225"/>
    <x v="24"/>
    <n v="5600000"/>
    <n v="337"/>
    <x v="25"/>
    <n v="247"/>
    <n v="126"/>
    <n v="2000"/>
    <n v="3"/>
    <s v="Foxborough"/>
    <n v="121"/>
  </r>
  <r>
    <n v="1223"/>
    <x v="1226"/>
    <x v="6"/>
    <n v="36200000"/>
    <n v="336"/>
    <x v="0"/>
    <n v="25"/>
    <n v="16"/>
    <n v="2012"/>
    <n v="3"/>
    <s v="Fort Lee"/>
    <n v="9"/>
  </r>
  <r>
    <n v="1224"/>
    <x v="1227"/>
    <x v="9"/>
    <n v="9500000"/>
    <n v="336"/>
    <x v="10"/>
    <n v="4"/>
    <n v="3"/>
    <n v="2007"/>
    <n v="5"/>
    <s v="Costa Mesa"/>
    <n v="1"/>
  </r>
  <r>
    <n v="1225"/>
    <x v="1228"/>
    <x v="46"/>
    <n v="6300000"/>
    <n v="336"/>
    <x v="0"/>
    <n v="19"/>
    <n v="5"/>
    <n v="2010"/>
    <n v="2"/>
    <s v="fayetteville"/>
    <n v="14"/>
  </r>
  <r>
    <n v="1226"/>
    <x v="1229"/>
    <x v="24"/>
    <n v="3400000"/>
    <n v="335"/>
    <x v="0"/>
    <n v="54"/>
    <n v="19"/>
    <n v="2014"/>
    <n v="1"/>
    <s v="Boston"/>
    <n v="35"/>
  </r>
  <r>
    <n v="1227"/>
    <x v="1230"/>
    <x v="9"/>
    <n v="300000"/>
    <n v="335"/>
    <x v="15"/>
    <n v="24"/>
    <n v="6"/>
    <n v="2012"/>
    <n v="1"/>
    <s v="Temecula"/>
    <n v="18"/>
  </r>
  <r>
    <n v="1228"/>
    <x v="1231"/>
    <x v="2"/>
    <n v="2400000"/>
    <n v="334"/>
    <x v="10"/>
    <n v="6"/>
    <n v="2"/>
    <n v="2011"/>
    <n v="1"/>
    <s v="Houston"/>
    <n v="4"/>
  </r>
  <r>
    <n v="1229"/>
    <x v="1232"/>
    <x v="24"/>
    <n v="41300000"/>
    <n v="334"/>
    <x v="0"/>
    <n v="1382"/>
    <n v="125"/>
    <n v="2007"/>
    <n v="6"/>
    <s v="Topsfield"/>
    <n v="1257"/>
  </r>
  <r>
    <n v="1230"/>
    <x v="1233"/>
    <x v="9"/>
    <n v="5300000"/>
    <n v="334"/>
    <x v="3"/>
    <n v="16"/>
    <n v="3"/>
    <n v="2012"/>
    <n v="1"/>
    <s v="Van Nuys"/>
    <n v="13"/>
  </r>
  <r>
    <n v="1231"/>
    <x v="1234"/>
    <x v="27"/>
    <n v="25200000"/>
    <n v="334"/>
    <x v="24"/>
    <n v="1400"/>
    <n v="280"/>
    <n v="2011"/>
    <n v="4"/>
    <s v="Evanston"/>
    <n v="1120"/>
  </r>
  <r>
    <n v="1232"/>
    <x v="1235"/>
    <x v="9"/>
    <n v="2700000"/>
    <n v="334"/>
    <x v="3"/>
    <n v="13"/>
    <n v="4"/>
    <n v="2012"/>
    <n v="1"/>
    <s v="Novato"/>
    <n v="9"/>
  </r>
  <r>
    <n v="1233"/>
    <x v="1236"/>
    <x v="8"/>
    <n v="4300000"/>
    <n v="334"/>
    <x v="19"/>
    <n v="15"/>
    <n v="10"/>
    <n v="2012"/>
    <n v="1"/>
    <s v="Westerville"/>
    <n v="5"/>
  </r>
  <r>
    <n v="1234"/>
    <x v="1237"/>
    <x v="15"/>
    <n v="3900000"/>
    <n v="334"/>
    <x v="9"/>
    <n v="15"/>
    <n v="4"/>
    <n v="2014"/>
    <n v="2"/>
    <s v="Boise"/>
    <n v="11"/>
  </r>
  <r>
    <n v="1235"/>
    <x v="1238"/>
    <x v="40"/>
    <n v="5300000"/>
    <n v="333"/>
    <x v="9"/>
    <n v="19"/>
    <n v="5"/>
    <n v="2013"/>
    <n v="2"/>
    <s v="Roseburg"/>
    <n v="14"/>
  </r>
  <r>
    <n v="1236"/>
    <x v="1239"/>
    <x v="10"/>
    <n v="2500000"/>
    <n v="333"/>
    <x v="0"/>
    <n v="20"/>
    <n v="9"/>
    <n v="2014"/>
    <n v="2"/>
    <s v="Boulder"/>
    <n v="11"/>
  </r>
  <r>
    <n v="1237"/>
    <x v="1240"/>
    <x v="42"/>
    <n v="3300000"/>
    <n v="333"/>
    <x v="15"/>
    <n v="15"/>
    <n v="3"/>
    <n v="2008"/>
    <n v="2"/>
    <s v="wagoner"/>
    <n v="12"/>
  </r>
  <r>
    <n v="1238"/>
    <x v="1241"/>
    <x v="9"/>
    <n v="10200000"/>
    <n v="333"/>
    <x v="23"/>
    <n v="30"/>
    <n v="7"/>
    <n v="2014"/>
    <n v="2"/>
    <s v="San Diego"/>
    <n v="23"/>
  </r>
  <r>
    <n v="1239"/>
    <x v="1242"/>
    <x v="9"/>
    <n v="2300000"/>
    <n v="333"/>
    <x v="0"/>
    <n v="29"/>
    <n v="7"/>
    <n v="2012"/>
    <n v="1"/>
    <s v="Carlsbad"/>
    <n v="22"/>
  </r>
  <r>
    <n v="1240"/>
    <x v="1243"/>
    <x v="7"/>
    <n v="50300000"/>
    <n v="333"/>
    <x v="16"/>
    <n v="250"/>
    <n v="84"/>
    <n v="2010"/>
    <n v="4"/>
    <s v="Arlington"/>
    <n v="166"/>
  </r>
  <r>
    <n v="1241"/>
    <x v="1244"/>
    <x v="34"/>
    <n v="23600000"/>
    <n v="333"/>
    <x v="11"/>
    <n v="200"/>
    <n v="45"/>
    <n v="2004"/>
    <n v="2"/>
    <s v="Washington"/>
    <n v="155"/>
  </r>
  <r>
    <n v="1242"/>
    <x v="1245"/>
    <x v="27"/>
    <n v="24200000"/>
    <n v="332"/>
    <x v="23"/>
    <n v="680"/>
    <n v="120"/>
    <n v="2001"/>
    <n v="2"/>
    <s v="Chicago"/>
    <n v="560"/>
  </r>
  <r>
    <n v="1243"/>
    <x v="1246"/>
    <x v="9"/>
    <n v="24800000"/>
    <n v="332"/>
    <x v="19"/>
    <n v="250"/>
    <n v="57"/>
    <n v="2010"/>
    <n v="4"/>
    <s v="Irvine"/>
    <n v="193"/>
  </r>
  <r>
    <n v="1244"/>
    <x v="1247"/>
    <x v="2"/>
    <n v="18300000"/>
    <n v="332"/>
    <x v="11"/>
    <n v="170"/>
    <n v="35"/>
    <n v="2008"/>
    <n v="5"/>
    <s v="San Antonio"/>
    <n v="135"/>
  </r>
  <r>
    <n v="1245"/>
    <x v="1248"/>
    <x v="5"/>
    <n v="7500000"/>
    <n v="331"/>
    <x v="4"/>
    <n v="17"/>
    <n v="3"/>
    <n v="2012"/>
    <n v="2"/>
    <s v="Miami"/>
    <n v="14"/>
  </r>
  <r>
    <n v="1246"/>
    <x v="1249"/>
    <x v="9"/>
    <n v="12400000"/>
    <n v="331"/>
    <x v="0"/>
    <n v="123"/>
    <n v="100"/>
    <n v="1982"/>
    <n v="3"/>
    <s v="PASADENA"/>
    <n v="23"/>
  </r>
  <r>
    <n v="1247"/>
    <x v="1250"/>
    <x v="22"/>
    <n v="7700000"/>
    <n v="331"/>
    <x v="19"/>
    <n v="44"/>
    <n v="8"/>
    <n v="2013"/>
    <n v="1"/>
    <s v="Minneapolis"/>
    <n v="36"/>
  </r>
  <r>
    <n v="1248"/>
    <x v="1251"/>
    <x v="28"/>
    <n v="2100000"/>
    <n v="331"/>
    <x v="19"/>
    <n v="7"/>
    <n v="2"/>
    <n v="2013"/>
    <n v="1"/>
    <s v="Monroe"/>
    <n v="5"/>
  </r>
  <r>
    <n v="1249"/>
    <x v="1252"/>
    <x v="40"/>
    <n v="6800000"/>
    <n v="331"/>
    <x v="2"/>
    <n v="6"/>
    <n v="4"/>
    <n v="2012"/>
    <n v="1"/>
    <s v="NEWPORT"/>
    <n v="2"/>
  </r>
  <r>
    <n v="1250"/>
    <x v="1253"/>
    <x v="13"/>
    <n v="8500000"/>
    <n v="330"/>
    <x v="0"/>
    <n v="30"/>
    <n v="15"/>
    <n v="2009"/>
    <n v="5"/>
    <s v="Atlanta"/>
    <n v="15"/>
  </r>
  <r>
    <n v="1251"/>
    <x v="1254"/>
    <x v="7"/>
    <n v="10400000"/>
    <n v="330"/>
    <x v="5"/>
    <n v="70"/>
    <n v="15"/>
    <n v="2013"/>
    <n v="2"/>
    <s v="Harrisonburg"/>
    <n v="55"/>
  </r>
  <r>
    <n v="1252"/>
    <x v="1255"/>
    <x v="9"/>
    <n v="8200000"/>
    <n v="330"/>
    <x v="5"/>
    <n v="43"/>
    <n v="15"/>
    <n v="2011"/>
    <n v="4"/>
    <s v="Chino Hills"/>
    <n v="28"/>
  </r>
  <r>
    <n v="1253"/>
    <x v="1256"/>
    <x v="9"/>
    <n v="10500000"/>
    <n v="329"/>
    <x v="3"/>
    <n v="16"/>
    <n v="1"/>
    <n v="2014"/>
    <n v="1"/>
    <s v="ANAHEIM"/>
    <n v="15"/>
  </r>
  <r>
    <n v="1254"/>
    <x v="1257"/>
    <x v="34"/>
    <n v="9300000"/>
    <n v="329"/>
    <x v="11"/>
    <n v="82"/>
    <n v="16"/>
    <n v="1997"/>
    <n v="2"/>
    <s v="Washington D.C."/>
    <n v="66"/>
  </r>
  <r>
    <n v="1255"/>
    <x v="1258"/>
    <x v="2"/>
    <n v="5800000"/>
    <n v="329"/>
    <x v="9"/>
    <n v="55"/>
    <n v="11"/>
    <n v="2012"/>
    <n v="3"/>
    <s v="Dallas"/>
    <n v="44"/>
  </r>
  <r>
    <n v="1256"/>
    <x v="1259"/>
    <x v="0"/>
    <n v="9700000"/>
    <n v="329"/>
    <x v="20"/>
    <n v="1716"/>
    <n v="695"/>
    <n v="2013"/>
    <n v="2"/>
    <s v="Kingman"/>
    <n v="1021"/>
  </r>
  <r>
    <n v="1257"/>
    <x v="1260"/>
    <x v="10"/>
    <n v="101600000"/>
    <n v="329"/>
    <x v="24"/>
    <n v="1420"/>
    <n v="620"/>
    <n v="2008"/>
    <n v="4"/>
    <s v="Lafayette"/>
    <n v="800"/>
  </r>
  <r>
    <n v="1258"/>
    <x v="1261"/>
    <x v="0"/>
    <n v="3500000"/>
    <n v="328"/>
    <x v="16"/>
    <n v="25"/>
    <n v="6"/>
    <n v="2014"/>
    <n v="1"/>
    <s v="Mesa"/>
    <n v="19"/>
  </r>
  <r>
    <n v="1259"/>
    <x v="1262"/>
    <x v="44"/>
    <n v="5300000"/>
    <n v="328"/>
    <x v="12"/>
    <n v="36"/>
    <n v="12"/>
    <n v="1996"/>
    <n v="1"/>
    <s v="Dover"/>
    <n v="24"/>
  </r>
  <r>
    <n v="1260"/>
    <x v="1263"/>
    <x v="9"/>
    <n v="12300000"/>
    <n v="328"/>
    <x v="4"/>
    <n v="48"/>
    <n v="15"/>
    <n v="2007"/>
    <n v="4"/>
    <s v="El Dorado Hills"/>
    <n v="33"/>
  </r>
  <r>
    <n v="1261"/>
    <x v="1264"/>
    <x v="19"/>
    <n v="2100000"/>
    <n v="327"/>
    <x v="5"/>
    <n v="25"/>
    <n v="3"/>
    <n v="1962"/>
    <n v="1"/>
    <s v="Hudson"/>
    <n v="22"/>
  </r>
  <r>
    <n v="1262"/>
    <x v="1265"/>
    <x v="4"/>
    <n v="600000"/>
    <n v="327"/>
    <x v="17"/>
    <n v="75"/>
    <n v="10"/>
    <n v="2008"/>
    <n v="2"/>
    <s v="Philadelphia"/>
    <n v="65"/>
  </r>
  <r>
    <n v="1263"/>
    <x v="1266"/>
    <x v="5"/>
    <n v="20200000"/>
    <n v="327"/>
    <x v="5"/>
    <n v="105"/>
    <n v="7"/>
    <n v="2014"/>
    <n v="2"/>
    <s v="Sarasota"/>
    <n v="98"/>
  </r>
  <r>
    <n v="1264"/>
    <x v="1267"/>
    <x v="9"/>
    <n v="7600000"/>
    <n v="327"/>
    <x v="15"/>
    <n v="20"/>
    <n v="2"/>
    <n v="2012"/>
    <n v="2"/>
    <s v="concord"/>
    <n v="18"/>
  </r>
  <r>
    <n v="1265"/>
    <x v="1268"/>
    <x v="9"/>
    <n v="2400000"/>
    <n v="327"/>
    <x v="9"/>
    <n v="14"/>
    <n v="5"/>
    <n v="2014"/>
    <n v="1"/>
    <s v="Irvine"/>
    <n v="9"/>
  </r>
  <r>
    <n v="1266"/>
    <x v="1269"/>
    <x v="12"/>
    <n v="130400000"/>
    <n v="325"/>
    <x v="1"/>
    <n v="211"/>
    <n v="49"/>
    <n v="2007"/>
    <n v="4"/>
    <s v="Valley Stream"/>
    <n v="162"/>
  </r>
  <r>
    <n v="1267"/>
    <x v="1270"/>
    <x v="16"/>
    <n v="19400000"/>
    <n v="325"/>
    <x v="9"/>
    <n v="45"/>
    <n v="15"/>
    <n v="2001"/>
    <n v="1"/>
    <s v="Salt Lake City"/>
    <n v="30"/>
  </r>
  <r>
    <n v="1268"/>
    <x v="1271"/>
    <x v="36"/>
    <n v="3100000"/>
    <n v="325"/>
    <x v="3"/>
    <n v="46"/>
    <n v="7"/>
    <n v="2015"/>
    <n v="1"/>
    <s v="Sheridan"/>
    <n v="39"/>
  </r>
  <r>
    <n v="1269"/>
    <x v="1272"/>
    <x v="0"/>
    <n v="40500000"/>
    <n v="325"/>
    <x v="10"/>
    <n v="136"/>
    <n v="19"/>
    <n v="2014"/>
    <n v="1"/>
    <s v="Gilbert"/>
    <n v="117"/>
  </r>
  <r>
    <n v="1270"/>
    <x v="1273"/>
    <x v="27"/>
    <n v="52200000"/>
    <n v="325"/>
    <x v="23"/>
    <n v="30"/>
    <n v="20"/>
    <n v="2001"/>
    <n v="3"/>
    <s v="Schaumberg"/>
    <n v="10"/>
  </r>
  <r>
    <n v="1271"/>
    <x v="1274"/>
    <x v="21"/>
    <n v="21300000"/>
    <n v="325"/>
    <x v="11"/>
    <n v="75"/>
    <n v="25"/>
    <n v="2006"/>
    <n v="5"/>
    <s v="Baltimore"/>
    <n v="50"/>
  </r>
  <r>
    <n v="1272"/>
    <x v="1275"/>
    <x v="22"/>
    <n v="2200000"/>
    <n v="324"/>
    <x v="0"/>
    <n v="25"/>
    <n v="6"/>
    <n v="2011"/>
    <n v="1"/>
    <s v="Minneapolis"/>
    <n v="19"/>
  </r>
  <r>
    <n v="1273"/>
    <x v="1276"/>
    <x v="4"/>
    <n v="8500000"/>
    <n v="324"/>
    <x v="23"/>
    <n v="42"/>
    <n v="19"/>
    <n v="2004"/>
    <n v="2"/>
    <s v="York"/>
    <n v="23"/>
  </r>
  <r>
    <n v="1274"/>
    <x v="1277"/>
    <x v="16"/>
    <n v="20300000"/>
    <n v="324"/>
    <x v="23"/>
    <n v="45"/>
    <n v="15"/>
    <n v="2012"/>
    <n v="3"/>
    <s v="Salt Lake City"/>
    <n v="30"/>
  </r>
  <r>
    <n v="1275"/>
    <x v="1278"/>
    <x v="16"/>
    <n v="8800000"/>
    <n v="324"/>
    <x v="22"/>
    <n v="60"/>
    <n v="25"/>
    <n v="2013"/>
    <n v="3"/>
    <s v="Murray"/>
    <n v="35"/>
  </r>
  <r>
    <n v="1276"/>
    <x v="1279"/>
    <x v="11"/>
    <n v="4800000"/>
    <n v="323"/>
    <x v="9"/>
    <n v="15"/>
    <n v="3"/>
    <n v="2011"/>
    <n v="3"/>
    <s v="Redmond"/>
    <n v="12"/>
  </r>
  <r>
    <n v="1277"/>
    <x v="1280"/>
    <x v="18"/>
    <n v="1600000"/>
    <n v="323"/>
    <x v="15"/>
    <n v="123"/>
    <n v="33"/>
    <n v="1978"/>
    <n v="1"/>
    <s v="Morrisville"/>
    <n v="90"/>
  </r>
  <r>
    <n v="1278"/>
    <x v="1281"/>
    <x v="18"/>
    <n v="14200000"/>
    <n v="321"/>
    <x v="15"/>
    <n v="29"/>
    <n v="14"/>
    <n v="2010"/>
    <n v="3"/>
    <s v="Mooresville"/>
    <n v="15"/>
  </r>
  <r>
    <n v="1279"/>
    <x v="1282"/>
    <x v="21"/>
    <n v="5700000"/>
    <n v="321"/>
    <x v="23"/>
    <n v="57"/>
    <n v="14"/>
    <n v="2013"/>
    <n v="2"/>
    <s v="Sykesville"/>
    <n v="43"/>
  </r>
  <r>
    <n v="1280"/>
    <x v="1283"/>
    <x v="22"/>
    <n v="200000"/>
    <n v="321"/>
    <x v="4"/>
    <n v="35"/>
    <n v="2"/>
    <n v="2012"/>
    <n v="1"/>
    <s v="Ely"/>
    <n v="33"/>
  </r>
  <r>
    <n v="1281"/>
    <x v="1284"/>
    <x v="22"/>
    <n v="3200000"/>
    <n v="321"/>
    <x v="23"/>
    <n v="12"/>
    <n v="5"/>
    <n v="2013"/>
    <n v="1"/>
    <s v="Plymouth"/>
    <n v="7"/>
  </r>
  <r>
    <n v="1282"/>
    <x v="1285"/>
    <x v="5"/>
    <n v="8700000"/>
    <n v="321"/>
    <x v="0"/>
    <n v="16"/>
    <n v="10"/>
    <n v="2003"/>
    <n v="4"/>
    <s v="Fort Lauderdale"/>
    <n v="6"/>
  </r>
  <r>
    <n v="1283"/>
    <x v="1286"/>
    <x v="6"/>
    <n v="4500000"/>
    <n v="321"/>
    <x v="7"/>
    <n v="22"/>
    <n v="15"/>
    <n v="2009"/>
    <n v="2"/>
    <s v="Hamilton"/>
    <n v="7"/>
  </r>
  <r>
    <n v="1284"/>
    <x v="1287"/>
    <x v="24"/>
    <n v="6700000"/>
    <n v="320"/>
    <x v="0"/>
    <n v="44"/>
    <n v="5"/>
    <n v="2007"/>
    <n v="2"/>
    <s v="Boston"/>
    <n v="39"/>
  </r>
  <r>
    <n v="1285"/>
    <x v="1288"/>
    <x v="2"/>
    <n v="5900000"/>
    <n v="320"/>
    <x v="0"/>
    <n v="44"/>
    <n v="31"/>
    <n v="2014"/>
    <n v="2"/>
    <s v="Plano"/>
    <n v="13"/>
  </r>
  <r>
    <n v="1286"/>
    <x v="1289"/>
    <x v="6"/>
    <n v="500000"/>
    <n v="320"/>
    <x v="0"/>
    <n v="5"/>
    <n v="4"/>
    <n v="2011"/>
    <n v="1"/>
    <s v="EWING"/>
    <n v="1"/>
  </r>
  <r>
    <n v="1287"/>
    <x v="1290"/>
    <x v="4"/>
    <n v="6700000"/>
    <n v="319"/>
    <x v="17"/>
    <n v="2"/>
    <n v="2"/>
    <n v="2007"/>
    <n v="3"/>
    <s v="Drexel Hill"/>
    <n v="0"/>
  </r>
  <r>
    <n v="1288"/>
    <x v="1291"/>
    <x v="5"/>
    <n v="2100000"/>
    <n v="319"/>
    <x v="5"/>
    <n v="45"/>
    <n v="3"/>
    <n v="2014"/>
    <n v="3"/>
    <s v="Deerfield Beach"/>
    <n v="42"/>
  </r>
  <r>
    <n v="1289"/>
    <x v="1292"/>
    <x v="18"/>
    <n v="26600000"/>
    <n v="319"/>
    <x v="15"/>
    <n v="75"/>
    <n v="23"/>
    <n v="2005"/>
    <n v="1"/>
    <s v="Charlotte"/>
    <n v="52"/>
  </r>
  <r>
    <n v="1290"/>
    <x v="1293"/>
    <x v="13"/>
    <n v="8900000"/>
    <n v="319"/>
    <x v="9"/>
    <n v="29"/>
    <n v="11"/>
    <n v="2013"/>
    <n v="2"/>
    <s v="Duluth"/>
    <n v="18"/>
  </r>
  <r>
    <n v="1291"/>
    <x v="1294"/>
    <x v="2"/>
    <n v="130700000"/>
    <n v="319"/>
    <x v="3"/>
    <n v="71"/>
    <n v="39"/>
    <n v="2011"/>
    <n v="2"/>
    <s v="Austin"/>
    <n v="32"/>
  </r>
  <r>
    <n v="1292"/>
    <x v="1295"/>
    <x v="8"/>
    <n v="4300000"/>
    <n v="318"/>
    <x v="4"/>
    <n v="15"/>
    <n v="4"/>
    <n v="2013"/>
    <n v="2"/>
    <s v="Fairfield"/>
    <n v="11"/>
  </r>
  <r>
    <n v="1293"/>
    <x v="1296"/>
    <x v="13"/>
    <n v="200000"/>
    <n v="318"/>
    <x v="23"/>
    <n v="12"/>
    <n v="6"/>
    <n v="2014"/>
    <n v="1"/>
    <s v="Alpharetta"/>
    <n v="6"/>
  </r>
  <r>
    <n v="1294"/>
    <x v="1297"/>
    <x v="2"/>
    <n v="7600000"/>
    <n v="318"/>
    <x v="13"/>
    <n v="16"/>
    <n v="10"/>
    <n v="2014"/>
    <n v="1"/>
    <s v="Conroe"/>
    <n v="6"/>
  </r>
  <r>
    <n v="1295"/>
    <x v="1298"/>
    <x v="0"/>
    <n v="700000"/>
    <n v="318"/>
    <x v="11"/>
    <n v="36"/>
    <n v="7"/>
    <n v="2009"/>
    <n v="2"/>
    <s v="Mesa"/>
    <n v="29"/>
  </r>
  <r>
    <n v="1296"/>
    <x v="1299"/>
    <x v="16"/>
    <n v="400000"/>
    <n v="318"/>
    <x v="24"/>
    <n v="13"/>
    <n v="5"/>
    <n v="2014"/>
    <n v="2"/>
    <s v="South Jordan"/>
    <n v="8"/>
  </r>
  <r>
    <n v="1297"/>
    <x v="1300"/>
    <x v="5"/>
    <n v="500000"/>
    <n v="317"/>
    <x v="4"/>
    <n v="15"/>
    <n v="1"/>
    <n v="2013"/>
    <n v="2"/>
    <s v="Pompano Beach"/>
    <n v="14"/>
  </r>
  <r>
    <n v="1298"/>
    <x v="1301"/>
    <x v="45"/>
    <n v="6300000"/>
    <n v="317"/>
    <x v="4"/>
    <n v="3"/>
    <n v="2"/>
    <n v="2010"/>
    <n v="1"/>
    <s v="Sioux Falls"/>
    <n v="1"/>
  </r>
  <r>
    <n v="1299"/>
    <x v="1302"/>
    <x v="5"/>
    <n v="7500000"/>
    <n v="317"/>
    <x v="5"/>
    <n v="61"/>
    <n v="23"/>
    <n v="2013"/>
    <n v="2"/>
    <s v="Orlando"/>
    <n v="38"/>
  </r>
  <r>
    <n v="1300"/>
    <x v="1303"/>
    <x v="2"/>
    <n v="8500000"/>
    <n v="317"/>
    <x v="5"/>
    <n v="36"/>
    <n v="25"/>
    <n v="2012"/>
    <n v="1"/>
    <s v="Dallas"/>
    <n v="11"/>
  </r>
  <r>
    <n v="1301"/>
    <x v="1304"/>
    <x v="44"/>
    <n v="6900000"/>
    <n v="317"/>
    <x v="15"/>
    <n v="50"/>
    <n v="20"/>
    <n v="2013"/>
    <n v="3"/>
    <s v="Wilmington"/>
    <n v="30"/>
  </r>
  <r>
    <n v="1302"/>
    <x v="1305"/>
    <x v="1"/>
    <n v="45600000"/>
    <n v="316"/>
    <x v="1"/>
    <n v="75"/>
    <n v="26"/>
    <n v="2008"/>
    <n v="2"/>
    <s v="Chattanooga"/>
    <n v="49"/>
  </r>
  <r>
    <n v="1303"/>
    <x v="1306"/>
    <x v="32"/>
    <n v="9400000"/>
    <n v="316"/>
    <x v="4"/>
    <n v="34"/>
    <n v="8"/>
    <n v="2013"/>
    <n v="3"/>
    <s v="Saint Peters"/>
    <n v="26"/>
  </r>
  <r>
    <n v="1304"/>
    <x v="1307"/>
    <x v="9"/>
    <n v="37800000"/>
    <n v="316"/>
    <x v="9"/>
    <n v="338"/>
    <n v="94"/>
    <n v="2011"/>
    <n v="3"/>
    <s v="Redwood Shores"/>
    <n v="244"/>
  </r>
  <r>
    <n v="1305"/>
    <x v="1308"/>
    <x v="2"/>
    <n v="13900000"/>
    <n v="315"/>
    <x v="11"/>
    <n v="84"/>
    <n v="28"/>
    <n v="2009"/>
    <n v="2"/>
    <s v="San Antonio"/>
    <n v="56"/>
  </r>
  <r>
    <n v="1306"/>
    <x v="1309"/>
    <x v="5"/>
    <n v="145800000"/>
    <n v="315"/>
    <x v="23"/>
    <n v="4011"/>
    <n v="772"/>
    <n v="2000"/>
    <n v="4"/>
    <s v="Coral Gables"/>
    <n v="3239"/>
  </r>
  <r>
    <n v="1307"/>
    <x v="1310"/>
    <x v="4"/>
    <n v="35900000"/>
    <n v="315"/>
    <x v="15"/>
    <n v="57"/>
    <n v="15"/>
    <n v="2012"/>
    <n v="4"/>
    <s v="Lancaster"/>
    <n v="42"/>
  </r>
  <r>
    <n v="1308"/>
    <x v="1311"/>
    <x v="23"/>
    <n v="3100000"/>
    <n v="315"/>
    <x v="4"/>
    <n v="25"/>
    <n v="15"/>
    <n v="2013"/>
    <n v="2"/>
    <s v="Tuscaloosa"/>
    <n v="10"/>
  </r>
  <r>
    <n v="1309"/>
    <x v="1312"/>
    <x v="12"/>
    <n v="90100000"/>
    <n v="315"/>
    <x v="0"/>
    <n v="508"/>
    <n v="128"/>
    <n v="2004"/>
    <n v="7"/>
    <s v="New York"/>
    <n v="380"/>
  </r>
  <r>
    <n v="1310"/>
    <x v="1313"/>
    <x v="22"/>
    <n v="200000"/>
    <n v="314"/>
    <x v="1"/>
    <n v="10"/>
    <n v="1"/>
    <n v="2012"/>
    <n v="1"/>
    <s v="Crystal"/>
    <n v="9"/>
  </r>
  <r>
    <n v="1311"/>
    <x v="1314"/>
    <x v="5"/>
    <n v="5900000"/>
    <n v="314"/>
    <x v="7"/>
    <n v="50"/>
    <n v="7"/>
    <n v="2011"/>
    <n v="1"/>
    <s v="Miami"/>
    <n v="43"/>
  </r>
  <r>
    <n v="1312"/>
    <x v="1315"/>
    <x v="18"/>
    <n v="3400000"/>
    <n v="314"/>
    <x v="9"/>
    <n v="125"/>
    <n v="95"/>
    <n v="2014"/>
    <n v="1"/>
    <s v="Charlotte"/>
    <n v="30"/>
  </r>
  <r>
    <n v="1313"/>
    <x v="1316"/>
    <x v="9"/>
    <n v="6700000"/>
    <n v="314"/>
    <x v="2"/>
    <n v="26"/>
    <n v="6"/>
    <n v="2012"/>
    <n v="3"/>
    <s v="Culver City"/>
    <n v="20"/>
  </r>
  <r>
    <n v="1314"/>
    <x v="1317"/>
    <x v="13"/>
    <n v="811900000"/>
    <n v="314"/>
    <x v="1"/>
    <n v="858"/>
    <n v="454"/>
    <n v="2005"/>
    <n v="5"/>
    <s v="Atlanta"/>
    <n v="404"/>
  </r>
  <r>
    <n v="1315"/>
    <x v="1318"/>
    <x v="9"/>
    <n v="12700000"/>
    <n v="313"/>
    <x v="23"/>
    <n v="13"/>
    <n v="5"/>
    <n v="2013"/>
    <n v="2"/>
    <s v="San Carlos"/>
    <n v="8"/>
  </r>
  <r>
    <n v="1316"/>
    <x v="1319"/>
    <x v="10"/>
    <n v="300000"/>
    <n v="312"/>
    <x v="15"/>
    <n v="25"/>
    <n v="7"/>
    <n v="1997"/>
    <n v="2"/>
    <s v="Centennial"/>
    <n v="18"/>
  </r>
  <r>
    <n v="1317"/>
    <x v="1320"/>
    <x v="18"/>
    <n v="500000"/>
    <n v="312"/>
    <x v="12"/>
    <n v="26"/>
    <n v="5"/>
    <n v="2013"/>
    <n v="1"/>
    <s v="Charlotte"/>
    <n v="21"/>
  </r>
  <r>
    <n v="1318"/>
    <x v="1321"/>
    <x v="8"/>
    <n v="2500000"/>
    <n v="312"/>
    <x v="0"/>
    <n v="19"/>
    <n v="11"/>
    <n v="2008"/>
    <n v="1"/>
    <s v="Columbus"/>
    <n v="8"/>
  </r>
  <r>
    <n v="1319"/>
    <x v="1322"/>
    <x v="0"/>
    <n v="5600000"/>
    <n v="311"/>
    <x v="3"/>
    <n v="22"/>
    <n v="8"/>
    <n v="2013"/>
    <n v="2"/>
    <s v="Tucson"/>
    <n v="14"/>
  </r>
  <r>
    <n v="1320"/>
    <x v="1323"/>
    <x v="5"/>
    <n v="3100000"/>
    <n v="311"/>
    <x v="23"/>
    <n v="8"/>
    <n v="2"/>
    <n v="2013"/>
    <n v="2"/>
    <s v="Ft. Lauderdale"/>
    <n v="6"/>
  </r>
  <r>
    <n v="1321"/>
    <x v="1324"/>
    <x v="2"/>
    <n v="3100000"/>
    <n v="311"/>
    <x v="23"/>
    <n v="12"/>
    <n v="4"/>
    <n v="2008"/>
    <n v="2"/>
    <s v="Dallas"/>
    <n v="8"/>
  </r>
  <r>
    <n v="1322"/>
    <x v="1325"/>
    <x v="2"/>
    <n v="2900000"/>
    <n v="311"/>
    <x v="17"/>
    <n v="12"/>
    <n v="2"/>
    <n v="2012"/>
    <n v="2"/>
    <s v="Austin"/>
    <n v="10"/>
  </r>
  <r>
    <n v="1323"/>
    <x v="1326"/>
    <x v="8"/>
    <n v="3300000"/>
    <n v="311"/>
    <x v="19"/>
    <n v="22"/>
    <n v="6"/>
    <n v="2004"/>
    <n v="1"/>
    <s v="Westlake"/>
    <n v="16"/>
  </r>
  <r>
    <n v="1324"/>
    <x v="1327"/>
    <x v="7"/>
    <n v="58300000"/>
    <n v="311"/>
    <x v="0"/>
    <n v="57"/>
    <n v="24"/>
    <n v="2005"/>
    <n v="2"/>
    <s v="Arlington"/>
    <n v="33"/>
  </r>
  <r>
    <n v="1325"/>
    <x v="1328"/>
    <x v="7"/>
    <n v="38900000"/>
    <n v="311"/>
    <x v="16"/>
    <n v="191"/>
    <n v="48"/>
    <n v="2006"/>
    <n v="1"/>
    <s v="Reston"/>
    <n v="143"/>
  </r>
  <r>
    <n v="1326"/>
    <x v="1329"/>
    <x v="9"/>
    <n v="28800000"/>
    <n v="311"/>
    <x v="5"/>
    <n v="380"/>
    <n v="150"/>
    <n v="2012"/>
    <n v="4"/>
    <s v="El Segundo"/>
    <n v="230"/>
  </r>
  <r>
    <n v="1327"/>
    <x v="1330"/>
    <x v="30"/>
    <n v="22300000"/>
    <n v="311"/>
    <x v="12"/>
    <n v="33"/>
    <n v="10"/>
    <n v="2006"/>
    <n v="1"/>
    <s v="Fargo"/>
    <n v="23"/>
  </r>
  <r>
    <n v="1328"/>
    <x v="1331"/>
    <x v="15"/>
    <n v="13100000"/>
    <n v="311"/>
    <x v="20"/>
    <n v="108"/>
    <n v="44"/>
    <n v="2013"/>
    <n v="4"/>
    <s v="Meridian"/>
    <n v="64"/>
  </r>
  <r>
    <n v="1329"/>
    <x v="1332"/>
    <x v="13"/>
    <n v="24200000"/>
    <n v="310"/>
    <x v="16"/>
    <n v="66"/>
    <n v="12"/>
    <n v="2012"/>
    <n v="4"/>
    <s v="Atlanta"/>
    <n v="54"/>
  </r>
  <r>
    <n v="1330"/>
    <x v="1333"/>
    <x v="11"/>
    <n v="1300000"/>
    <n v="310"/>
    <x v="17"/>
    <n v="60"/>
    <n v="30"/>
    <n v="2007"/>
    <n v="2"/>
    <s v="Seattle"/>
    <n v="30"/>
  </r>
  <r>
    <n v="1331"/>
    <x v="1334"/>
    <x v="7"/>
    <n v="2500000"/>
    <n v="310"/>
    <x v="12"/>
    <n v="25"/>
    <n v="5"/>
    <n v="2011"/>
    <n v="1"/>
    <s v="Richmond"/>
    <n v="20"/>
  </r>
  <r>
    <n v="1332"/>
    <x v="1335"/>
    <x v="5"/>
    <n v="2500000"/>
    <n v="310"/>
    <x v="23"/>
    <n v="6"/>
    <n v="4"/>
    <n v="1993"/>
    <n v="1"/>
    <s v="Apollo Beach"/>
    <n v="2"/>
  </r>
  <r>
    <n v="1333"/>
    <x v="1336"/>
    <x v="16"/>
    <n v="194100000"/>
    <n v="309"/>
    <x v="0"/>
    <n v="14730"/>
    <n v="991"/>
    <n v="2011"/>
    <n v="3"/>
    <s v="Provo"/>
    <n v="13739"/>
  </r>
  <r>
    <n v="1334"/>
    <x v="1337"/>
    <x v="7"/>
    <n v="15600000"/>
    <n v="309"/>
    <x v="7"/>
    <n v="28"/>
    <n v="6"/>
    <n v="2012"/>
    <n v="2"/>
    <s v="Falls Church"/>
    <n v="22"/>
  </r>
  <r>
    <n v="1335"/>
    <x v="1338"/>
    <x v="8"/>
    <n v="5200000"/>
    <n v="309"/>
    <x v="1"/>
    <n v="19"/>
    <n v="9"/>
    <n v="2012"/>
    <n v="2"/>
    <s v="Heath"/>
    <n v="10"/>
  </r>
  <r>
    <n v="1336"/>
    <x v="1339"/>
    <x v="24"/>
    <n v="99700000"/>
    <n v="309"/>
    <x v="17"/>
    <n v="216"/>
    <n v="65"/>
    <n v="2013"/>
    <n v="2"/>
    <s v="Boston"/>
    <n v="151"/>
  </r>
  <r>
    <n v="1337"/>
    <x v="1340"/>
    <x v="9"/>
    <n v="8400000"/>
    <n v="309"/>
    <x v="12"/>
    <n v="12"/>
    <n v="5"/>
    <n v="2007"/>
    <n v="1"/>
    <s v="ROSEMEAD"/>
    <n v="7"/>
  </r>
  <r>
    <n v="1338"/>
    <x v="1341"/>
    <x v="5"/>
    <n v="31500000"/>
    <n v="309"/>
    <x v="23"/>
    <n v="200"/>
    <n v="40"/>
    <n v="2009"/>
    <n v="3"/>
    <s v="Tampa"/>
    <n v="160"/>
  </r>
  <r>
    <n v="1339"/>
    <x v="1342"/>
    <x v="1"/>
    <n v="35600000"/>
    <n v="308"/>
    <x v="1"/>
    <n v="17"/>
    <n v="8"/>
    <n v="2012"/>
    <n v="1"/>
    <s v="Chattanooga"/>
    <n v="9"/>
  </r>
  <r>
    <n v="1340"/>
    <x v="1343"/>
    <x v="16"/>
    <n v="4100000"/>
    <n v="308"/>
    <x v="9"/>
    <n v="50"/>
    <n v="7"/>
    <n v="2005"/>
    <n v="1"/>
    <s v="Farmington"/>
    <n v="43"/>
  </r>
  <r>
    <n v="1341"/>
    <x v="1344"/>
    <x v="22"/>
    <n v="2700000"/>
    <n v="308"/>
    <x v="0"/>
    <n v="22"/>
    <n v="8"/>
    <n v="2012"/>
    <n v="2"/>
    <s v="Minneapolis"/>
    <n v="14"/>
  </r>
  <r>
    <n v="1341"/>
    <x v="1345"/>
    <x v="16"/>
    <n v="16800000"/>
    <n v="308"/>
    <x v="5"/>
    <n v="53"/>
    <n v="1"/>
    <n v="2012"/>
    <n v="4"/>
    <s v="Syracuse"/>
    <n v="52"/>
  </r>
  <r>
    <n v="1342"/>
    <x v="1346"/>
    <x v="16"/>
    <n v="8200000"/>
    <n v="308"/>
    <x v="0"/>
    <n v="63"/>
    <n v="30"/>
    <n v="2008"/>
    <n v="4"/>
    <s v="Lehi"/>
    <n v="33"/>
  </r>
  <r>
    <n v="1343"/>
    <x v="1347"/>
    <x v="5"/>
    <n v="2400000"/>
    <n v="308"/>
    <x v="12"/>
    <n v="101"/>
    <n v="36"/>
    <n v="1997"/>
    <n v="2"/>
    <s v="Coconut Grove"/>
    <n v="65"/>
  </r>
  <r>
    <n v="1344"/>
    <x v="1348"/>
    <x v="9"/>
    <n v="10600000"/>
    <n v="307"/>
    <x v="17"/>
    <n v="4"/>
    <n v="3"/>
    <n v="2010"/>
    <n v="2"/>
    <s v="San Mateo"/>
    <n v="1"/>
  </r>
  <r>
    <n v="1345"/>
    <x v="1349"/>
    <x v="5"/>
    <n v="8800000"/>
    <n v="307"/>
    <x v="19"/>
    <n v="61"/>
    <n v="10"/>
    <n v="2002"/>
    <n v="3"/>
    <s v="Fort Lauderdale"/>
    <n v="51"/>
  </r>
  <r>
    <n v="1346"/>
    <x v="1350"/>
    <x v="14"/>
    <n v="3800000"/>
    <n v="307"/>
    <x v="12"/>
    <n v="7"/>
    <n v="1"/>
    <n v="2013"/>
    <n v="1"/>
    <s v="Louisville"/>
    <n v="6"/>
  </r>
  <r>
    <n v="1347"/>
    <x v="1351"/>
    <x v="42"/>
    <n v="4700000"/>
    <n v="306"/>
    <x v="9"/>
    <n v="24"/>
    <n v="4"/>
    <n v="2010"/>
    <n v="2"/>
    <s v="EDMOND"/>
    <n v="20"/>
  </r>
  <r>
    <n v="1348"/>
    <x v="1352"/>
    <x v="6"/>
    <n v="9700000"/>
    <n v="306"/>
    <x v="19"/>
    <n v="80"/>
    <n v="20"/>
    <n v="2004"/>
    <n v="4"/>
    <s v="Princeton"/>
    <n v="60"/>
  </r>
  <r>
    <n v="1349"/>
    <x v="1353"/>
    <x v="7"/>
    <n v="4400000"/>
    <n v="306"/>
    <x v="15"/>
    <n v="31"/>
    <n v="6"/>
    <n v="2013"/>
    <n v="2"/>
    <s v="Richmond"/>
    <n v="25"/>
  </r>
  <r>
    <n v="1350"/>
    <x v="1354"/>
    <x v="26"/>
    <n v="2300000"/>
    <n v="306"/>
    <x v="10"/>
    <n v="8"/>
    <n v="3"/>
    <n v="2013"/>
    <n v="1"/>
    <s v="Leawood"/>
    <n v="5"/>
  </r>
  <r>
    <n v="1351"/>
    <x v="1355"/>
    <x v="22"/>
    <n v="69800000"/>
    <n v="306"/>
    <x v="8"/>
    <n v="86"/>
    <n v="34"/>
    <n v="2014"/>
    <n v="1"/>
    <s v="Saint Paul"/>
    <n v="52"/>
  </r>
  <r>
    <n v="1352"/>
    <x v="1356"/>
    <x v="9"/>
    <n v="2800000"/>
    <n v="306"/>
    <x v="4"/>
    <n v="16"/>
    <n v="5"/>
    <n v="2014"/>
    <n v="1"/>
    <s v="South El Monte"/>
    <n v="11"/>
  </r>
  <r>
    <n v="1353"/>
    <x v="1357"/>
    <x v="32"/>
    <n v="3200000"/>
    <n v="306"/>
    <x v="5"/>
    <n v="8"/>
    <n v="4"/>
    <n v="2015"/>
    <n v="1"/>
    <s v="St. Louis"/>
    <n v="4"/>
  </r>
  <r>
    <n v="1354"/>
    <x v="1358"/>
    <x v="19"/>
    <n v="21300000"/>
    <n v="305"/>
    <x v="2"/>
    <n v="25"/>
    <n v="10"/>
    <n v="2007"/>
    <n v="1"/>
    <s v="Waukesha"/>
    <n v="15"/>
  </r>
  <r>
    <n v="1355"/>
    <x v="1359"/>
    <x v="37"/>
    <n v="23600000"/>
    <n v="305"/>
    <x v="14"/>
    <n v="117"/>
    <n v="23"/>
    <n v="2005"/>
    <n v="7"/>
    <s v="Charleston"/>
    <n v="94"/>
  </r>
  <r>
    <n v="1356"/>
    <x v="1360"/>
    <x v="2"/>
    <n v="3800000"/>
    <n v="305"/>
    <x v="3"/>
    <n v="32"/>
    <n v="3"/>
    <n v="2014"/>
    <n v="1"/>
    <s v="Rosharon"/>
    <n v="29"/>
  </r>
  <r>
    <n v="1357"/>
    <x v="1361"/>
    <x v="12"/>
    <n v="10300000"/>
    <n v="305"/>
    <x v="12"/>
    <n v="112"/>
    <n v="57"/>
    <n v="2011"/>
    <n v="2"/>
    <s v="New York"/>
    <n v="55"/>
  </r>
  <r>
    <n v="1358"/>
    <x v="1362"/>
    <x v="27"/>
    <n v="9900000"/>
    <n v="305"/>
    <x v="13"/>
    <n v="28"/>
    <n v="27"/>
    <n v="1976"/>
    <n v="3"/>
    <s v="Woodstock"/>
    <n v="1"/>
  </r>
  <r>
    <n v="1359"/>
    <x v="1363"/>
    <x v="8"/>
    <n v="2000000"/>
    <n v="305"/>
    <x v="1"/>
    <n v="46"/>
    <n v="11"/>
    <n v="2011"/>
    <n v="3"/>
    <s v="Columbus"/>
    <n v="35"/>
  </r>
  <r>
    <n v="1360"/>
    <x v="1364"/>
    <x v="9"/>
    <n v="3500000"/>
    <n v="305"/>
    <x v="6"/>
    <n v="2"/>
    <n v="1"/>
    <n v="2013"/>
    <n v="1"/>
    <s v="Coto de Caza"/>
    <n v="1"/>
  </r>
  <r>
    <n v="1361"/>
    <x v="1365"/>
    <x v="8"/>
    <n v="8100000"/>
    <n v="304"/>
    <x v="18"/>
    <n v="64"/>
    <n v="21"/>
    <n v="2014"/>
    <n v="1"/>
    <s v="Stow"/>
    <n v="43"/>
  </r>
  <r>
    <n v="1362"/>
    <x v="1366"/>
    <x v="27"/>
    <n v="35900000"/>
    <n v="303"/>
    <x v="5"/>
    <n v="330"/>
    <n v="60"/>
    <n v="2004"/>
    <n v="2"/>
    <s v="Lombard"/>
    <n v="270"/>
  </r>
  <r>
    <n v="1363"/>
    <x v="1367"/>
    <x v="21"/>
    <n v="130700000"/>
    <n v="303"/>
    <x v="11"/>
    <n v="485"/>
    <n v="112"/>
    <n v="2005"/>
    <n v="9"/>
    <s v="Rockville"/>
    <n v="373"/>
  </r>
  <r>
    <n v="1364"/>
    <x v="1368"/>
    <x v="12"/>
    <n v="94400000"/>
    <n v="303"/>
    <x v="5"/>
    <n v="750"/>
    <n v="210"/>
    <n v="2010"/>
    <n v="3"/>
    <s v="Long Island City"/>
    <n v="540"/>
  </r>
  <r>
    <n v="1365"/>
    <x v="1369"/>
    <x v="27"/>
    <n v="18100000"/>
    <n v="302"/>
    <x v="19"/>
    <n v="80"/>
    <n v="25"/>
    <n v="2010"/>
    <n v="4"/>
    <s v="Chicago"/>
    <n v="55"/>
  </r>
  <r>
    <n v="1366"/>
    <x v="1370"/>
    <x v="27"/>
    <n v="3100000"/>
    <n v="302"/>
    <x v="0"/>
    <n v="16"/>
    <n v="5"/>
    <n v="2013"/>
    <n v="2"/>
    <s v="O'Fallon"/>
    <n v="11"/>
  </r>
  <r>
    <n v="1367"/>
    <x v="1371"/>
    <x v="16"/>
    <n v="7500000"/>
    <n v="302"/>
    <x v="3"/>
    <n v="103"/>
    <n v="38"/>
    <n v="2003"/>
    <n v="3"/>
    <s v="Taylorsville"/>
    <n v="65"/>
  </r>
  <r>
    <n v="1368"/>
    <x v="1372"/>
    <x v="5"/>
    <n v="36200000"/>
    <n v="302"/>
    <x v="23"/>
    <n v="32"/>
    <n v="8"/>
    <n v="2013"/>
    <n v="2"/>
    <s v="Miami"/>
    <n v="24"/>
  </r>
  <r>
    <n v="1369"/>
    <x v="1373"/>
    <x v="2"/>
    <n v="2200000"/>
    <n v="301"/>
    <x v="6"/>
    <n v="10"/>
    <n v="3"/>
    <n v="2014"/>
    <n v="1"/>
    <s v="Austin"/>
    <n v="7"/>
  </r>
  <r>
    <n v="1370"/>
    <x v="1374"/>
    <x v="7"/>
    <n v="30100000"/>
    <n v="301"/>
    <x v="2"/>
    <n v="825"/>
    <n v="300"/>
    <n v="2011"/>
    <n v="1"/>
    <s v="Richmond"/>
    <n v="525"/>
  </r>
  <r>
    <n v="1371"/>
    <x v="1375"/>
    <x v="9"/>
    <n v="56600000"/>
    <n v="301"/>
    <x v="5"/>
    <n v="779"/>
    <n v="243"/>
    <n v="2001"/>
    <n v="1"/>
    <s v="San Diego"/>
    <n v="536"/>
  </r>
  <r>
    <n v="1372"/>
    <x v="1376"/>
    <x v="22"/>
    <n v="44400000"/>
    <n v="301"/>
    <x v="5"/>
    <n v="161"/>
    <n v="87"/>
    <n v="2011"/>
    <n v="2"/>
    <s v="Minneapolis"/>
    <n v="74"/>
  </r>
  <r>
    <n v="1373"/>
    <x v="1377"/>
    <x v="12"/>
    <n v="300000"/>
    <n v="301"/>
    <x v="7"/>
    <n v="35"/>
    <n v="15"/>
    <n v="2012"/>
    <n v="2"/>
    <s v="Woodbury"/>
    <n v="20"/>
  </r>
  <r>
    <n v="1374"/>
    <x v="1378"/>
    <x v="9"/>
    <n v="2200000"/>
    <n v="301"/>
    <x v="0"/>
    <n v="18"/>
    <n v="6"/>
    <n v="2014"/>
    <n v="1"/>
    <s v="Los Angeles"/>
    <n v="12"/>
  </r>
  <r>
    <n v="1375"/>
    <x v="1379"/>
    <x v="13"/>
    <n v="6100000"/>
    <n v="301"/>
    <x v="15"/>
    <n v="6"/>
    <n v="3"/>
    <n v="1994"/>
    <n v="2"/>
    <s v="Norcross"/>
    <n v="3"/>
  </r>
  <r>
    <n v="1376"/>
    <x v="1380"/>
    <x v="7"/>
    <n v="5700000"/>
    <n v="301"/>
    <x v="11"/>
    <n v="41"/>
    <n v="8"/>
    <n v="2010"/>
    <n v="2"/>
    <s v="Herndon"/>
    <n v="33"/>
  </r>
  <r>
    <n v="1377"/>
    <x v="1381"/>
    <x v="13"/>
    <n v="14800000"/>
    <n v="300"/>
    <x v="5"/>
    <n v="804"/>
    <n v="75"/>
    <n v="2010"/>
    <n v="1"/>
    <s v="Atlanta"/>
    <n v="729"/>
  </r>
  <r>
    <n v="1378"/>
    <x v="1382"/>
    <x v="13"/>
    <n v="1700000"/>
    <n v="300"/>
    <x v="10"/>
    <n v="27"/>
    <n v="18"/>
    <n v="2011"/>
    <n v="3"/>
    <s v="Atlanta"/>
    <n v="9"/>
  </r>
  <r>
    <n v="1379"/>
    <x v="1383"/>
    <x v="23"/>
    <n v="3600000"/>
    <n v="300"/>
    <x v="16"/>
    <n v="31"/>
    <n v="6"/>
    <n v="2013"/>
    <n v="1"/>
    <s v="Prattville"/>
    <n v="25"/>
  </r>
  <r>
    <n v="1380"/>
    <x v="1384"/>
    <x v="3"/>
    <n v="13900000"/>
    <n v="300"/>
    <x v="11"/>
    <n v="90"/>
    <n v="13"/>
    <n v="2008"/>
    <n v="1"/>
    <s v="ALBUQUERQUE"/>
    <n v="77"/>
  </r>
  <r>
    <n v="1381"/>
    <x v="1385"/>
    <x v="27"/>
    <n v="3300000"/>
    <n v="300"/>
    <x v="21"/>
    <n v="8"/>
    <n v="4"/>
    <n v="2014"/>
    <n v="1"/>
    <s v="Oak Park"/>
    <n v="4"/>
  </r>
  <r>
    <n v="1382"/>
    <x v="1386"/>
    <x v="11"/>
    <n v="24500000"/>
    <n v="300"/>
    <x v="9"/>
    <n v="94"/>
    <n v="42"/>
    <n v="2009"/>
    <n v="4"/>
    <s v="Seattle"/>
    <n v="52"/>
  </r>
  <r>
    <n v="1383"/>
    <x v="1387"/>
    <x v="16"/>
    <n v="11200000"/>
    <n v="299"/>
    <x v="7"/>
    <n v="53"/>
    <n v="15"/>
    <n v="2014"/>
    <n v="1"/>
    <s v="Salt Lake City"/>
    <n v="38"/>
  </r>
  <r>
    <n v="1384"/>
    <x v="1388"/>
    <x v="12"/>
    <n v="127400000"/>
    <n v="299"/>
    <x v="0"/>
    <n v="433"/>
    <n v="172"/>
    <n v="2011"/>
    <n v="1"/>
    <s v="New York"/>
    <n v="261"/>
  </r>
  <r>
    <n v="1385"/>
    <x v="1389"/>
    <x v="16"/>
    <n v="6800000"/>
    <n v="299"/>
    <x v="3"/>
    <n v="10"/>
    <n v="3"/>
    <n v="2014"/>
    <n v="2"/>
    <s v="West Jordan"/>
    <n v="7"/>
  </r>
  <r>
    <n v="1386"/>
    <x v="1390"/>
    <x v="5"/>
    <n v="7800000"/>
    <n v="299"/>
    <x v="7"/>
    <n v="45"/>
    <n v="19"/>
    <n v="2004"/>
    <n v="3"/>
    <s v="Naples"/>
    <n v="26"/>
  </r>
  <r>
    <n v="1387"/>
    <x v="1391"/>
    <x v="13"/>
    <n v="156300000"/>
    <n v="298"/>
    <x v="0"/>
    <n v="221"/>
    <n v="154"/>
    <n v="2007"/>
    <n v="6"/>
    <s v="Atlanta"/>
    <n v="67"/>
  </r>
  <r>
    <n v="1388"/>
    <x v="1392"/>
    <x v="25"/>
    <n v="1700000"/>
    <n v="298"/>
    <x v="23"/>
    <n v="450"/>
    <n v="182"/>
    <n v="2013"/>
    <n v="3"/>
    <s v="Brunswick"/>
    <n v="268"/>
  </r>
  <r>
    <n v="1389"/>
    <x v="1393"/>
    <x v="12"/>
    <n v="2300000"/>
    <n v="298"/>
    <x v="23"/>
    <n v="28"/>
    <n v="8"/>
    <n v="2014"/>
    <n v="1"/>
    <s v="New York"/>
    <n v="20"/>
  </r>
  <r>
    <n v="1390"/>
    <x v="1394"/>
    <x v="40"/>
    <n v="2400000"/>
    <n v="297"/>
    <x v="19"/>
    <n v="9"/>
    <n v="4"/>
    <n v="2009"/>
    <n v="1"/>
    <s v="Lake Oswego"/>
    <n v="5"/>
  </r>
  <r>
    <n v="1391"/>
    <x v="1395"/>
    <x v="27"/>
    <n v="3400000"/>
    <n v="297"/>
    <x v="16"/>
    <n v="38"/>
    <n v="6"/>
    <n v="2009"/>
    <n v="1"/>
    <s v="Schaumberg"/>
    <n v="32"/>
  </r>
  <r>
    <n v="1392"/>
    <x v="1396"/>
    <x v="5"/>
    <n v="900000"/>
    <n v="297"/>
    <x v="24"/>
    <n v="68"/>
    <n v="20"/>
    <n v="2013"/>
    <n v="2"/>
    <s v="Gainesville"/>
    <n v="48"/>
  </r>
  <r>
    <n v="1393"/>
    <x v="1397"/>
    <x v="7"/>
    <n v="24700000"/>
    <n v="297"/>
    <x v="11"/>
    <n v="235"/>
    <n v="63"/>
    <n v="2007"/>
    <n v="4"/>
    <s v="Leesburg"/>
    <n v="172"/>
  </r>
  <r>
    <n v="1394"/>
    <x v="1398"/>
    <x v="21"/>
    <n v="4200000"/>
    <n v="296"/>
    <x v="9"/>
    <n v="105"/>
    <n v="40"/>
    <n v="2010"/>
    <n v="2"/>
    <s v="TOWSON"/>
    <n v="65"/>
  </r>
  <r>
    <n v="1395"/>
    <x v="1399"/>
    <x v="18"/>
    <n v="4400000"/>
    <n v="296"/>
    <x v="22"/>
    <n v="50"/>
    <n v="28"/>
    <n v="2009"/>
    <n v="4"/>
    <s v="Swannnanoa"/>
    <n v="22"/>
  </r>
  <r>
    <n v="1396"/>
    <x v="1400"/>
    <x v="2"/>
    <n v="24700000"/>
    <n v="296"/>
    <x v="16"/>
    <n v="211"/>
    <n v="37"/>
    <n v="2014"/>
    <n v="1"/>
    <s v="Austin"/>
    <n v="174"/>
  </r>
  <r>
    <n v="1397"/>
    <x v="1401"/>
    <x v="13"/>
    <n v="14600000"/>
    <n v="296"/>
    <x v="13"/>
    <n v="51"/>
    <n v="14"/>
    <n v="2011"/>
    <n v="1"/>
    <s v="Dahlonega"/>
    <n v="37"/>
  </r>
  <r>
    <n v="1398"/>
    <x v="1402"/>
    <x v="9"/>
    <n v="13100000"/>
    <n v="296"/>
    <x v="9"/>
    <n v="250"/>
    <n v="80"/>
    <n v="2011"/>
    <n v="2"/>
    <s v="Santa Clara"/>
    <n v="170"/>
  </r>
  <r>
    <n v="1399"/>
    <x v="1403"/>
    <x v="9"/>
    <n v="129600000"/>
    <n v="296"/>
    <x v="12"/>
    <n v="33"/>
    <n v="22"/>
    <n v="1994"/>
    <n v="1"/>
    <s v="Irvine"/>
    <n v="11"/>
  </r>
  <r>
    <n v="1400"/>
    <x v="1404"/>
    <x v="2"/>
    <n v="3800000"/>
    <n v="295"/>
    <x v="23"/>
    <n v="17"/>
    <n v="10"/>
    <n v="2007"/>
    <n v="1"/>
    <s v="Midlothian"/>
    <n v="7"/>
  </r>
  <r>
    <n v="1401"/>
    <x v="1405"/>
    <x v="10"/>
    <n v="6900000"/>
    <n v="295"/>
    <x v="6"/>
    <n v="41"/>
    <n v="19"/>
    <n v="2010"/>
    <n v="2"/>
    <s v="Denver"/>
    <n v="22"/>
  </r>
  <r>
    <n v="1402"/>
    <x v="1406"/>
    <x v="27"/>
    <n v="500000"/>
    <n v="294"/>
    <x v="0"/>
    <n v="40"/>
    <n v="15"/>
    <n v="2012"/>
    <n v="1"/>
    <s v="Naperville"/>
    <n v="25"/>
  </r>
  <r>
    <n v="1403"/>
    <x v="1407"/>
    <x v="27"/>
    <n v="5500000"/>
    <n v="294"/>
    <x v="18"/>
    <n v="45"/>
    <n v="33"/>
    <n v="2006"/>
    <n v="3"/>
    <s v="Chicago"/>
    <n v="12"/>
  </r>
  <r>
    <n v="1404"/>
    <x v="1408"/>
    <x v="24"/>
    <n v="38400000"/>
    <n v="293"/>
    <x v="0"/>
    <n v="83"/>
    <n v="58"/>
    <n v="2008"/>
    <n v="5"/>
    <s v="Boston"/>
    <n v="25"/>
  </r>
  <r>
    <n v="1405"/>
    <x v="1409"/>
    <x v="13"/>
    <n v="9100000"/>
    <n v="293"/>
    <x v="15"/>
    <n v="9"/>
    <n v="2"/>
    <n v="2001"/>
    <n v="1"/>
    <s v="Marietta"/>
    <n v="7"/>
  </r>
  <r>
    <n v="1406"/>
    <x v="1410"/>
    <x v="4"/>
    <n v="46400000"/>
    <n v="293"/>
    <x v="5"/>
    <n v="237"/>
    <n v="97"/>
    <n v="2005"/>
    <n v="7"/>
    <s v="Philadelphia"/>
    <n v="140"/>
  </r>
  <r>
    <n v="1407"/>
    <x v="1411"/>
    <x v="27"/>
    <n v="60300000"/>
    <n v="293"/>
    <x v="1"/>
    <n v="85"/>
    <n v="33"/>
    <n v="2005"/>
    <n v="3"/>
    <s v="Elk Grove Village"/>
    <n v="52"/>
  </r>
  <r>
    <n v="1408"/>
    <x v="1412"/>
    <x v="23"/>
    <n v="5200000"/>
    <n v="293"/>
    <x v="12"/>
    <n v="65"/>
    <n v="20"/>
    <n v="2009"/>
    <n v="3"/>
    <s v="Madison"/>
    <n v="45"/>
  </r>
  <r>
    <n v="1409"/>
    <x v="1413"/>
    <x v="2"/>
    <n v="34200000"/>
    <n v="292"/>
    <x v="5"/>
    <n v="442"/>
    <n v="143"/>
    <n v="2013"/>
    <n v="1"/>
    <s v="Houston"/>
    <n v="299"/>
  </r>
  <r>
    <n v="1410"/>
    <x v="1414"/>
    <x v="8"/>
    <n v="143700000"/>
    <n v="292"/>
    <x v="19"/>
    <n v="425"/>
    <n v="150"/>
    <n v="2002"/>
    <n v="9"/>
    <s v="Columbus"/>
    <n v="275"/>
  </r>
  <r>
    <n v="1411"/>
    <x v="1415"/>
    <x v="9"/>
    <n v="41300000"/>
    <n v="292"/>
    <x v="19"/>
    <n v="117"/>
    <n v="47"/>
    <n v="2011"/>
    <n v="3"/>
    <s v="Los Angeles"/>
    <n v="70"/>
  </r>
  <r>
    <n v="1412"/>
    <x v="1416"/>
    <x v="9"/>
    <n v="361100000"/>
    <n v="292"/>
    <x v="24"/>
    <n v="2000"/>
    <n v="400"/>
    <n v="1997"/>
    <n v="1"/>
    <s v="Folsom"/>
    <n v="1600"/>
  </r>
  <r>
    <n v="1413"/>
    <x v="1417"/>
    <x v="0"/>
    <n v="13900000"/>
    <n v="292"/>
    <x v="7"/>
    <n v="9"/>
    <n v="5"/>
    <n v="2009"/>
    <n v="6"/>
    <s v="Scottsdale"/>
    <n v="4"/>
  </r>
  <r>
    <n v="1414"/>
    <x v="1418"/>
    <x v="5"/>
    <n v="7800000"/>
    <n v="291"/>
    <x v="20"/>
    <n v="367"/>
    <n v="271"/>
    <n v="2011"/>
    <n v="3"/>
    <s v="Miami"/>
    <n v="96"/>
  </r>
  <r>
    <n v="1415"/>
    <x v="1419"/>
    <x v="2"/>
    <n v="7400000"/>
    <n v="291"/>
    <x v="15"/>
    <n v="18"/>
    <n v="4"/>
    <n v="2008"/>
    <n v="1"/>
    <s v="Waco"/>
    <n v="14"/>
  </r>
  <r>
    <n v="1416"/>
    <x v="1420"/>
    <x v="24"/>
    <n v="25100000"/>
    <n v="291"/>
    <x v="23"/>
    <n v="178"/>
    <n v="40"/>
    <n v="2013"/>
    <n v="2"/>
    <s v="Boston"/>
    <n v="138"/>
  </r>
  <r>
    <n v="1417"/>
    <x v="1421"/>
    <x v="4"/>
    <n v="10400000"/>
    <n v="291"/>
    <x v="23"/>
    <n v="1070"/>
    <n v="487"/>
    <n v="2011"/>
    <n v="4"/>
    <s v="King of Prussia"/>
    <n v="583"/>
  </r>
  <r>
    <n v="1418"/>
    <x v="1422"/>
    <x v="4"/>
    <n v="14400000"/>
    <n v="291"/>
    <x v="0"/>
    <n v="300"/>
    <n v="120"/>
    <n v="2009"/>
    <n v="5"/>
    <s v="Newtown Square"/>
    <n v="180"/>
  </r>
  <r>
    <n v="1419"/>
    <x v="1423"/>
    <x v="9"/>
    <n v="5900000"/>
    <n v="291"/>
    <x v="14"/>
    <n v="5"/>
    <n v="2"/>
    <n v="2014"/>
    <n v="1"/>
    <s v="Carlsbad"/>
    <n v="3"/>
  </r>
  <r>
    <n v="1420"/>
    <x v="1424"/>
    <x v="27"/>
    <n v="14300000"/>
    <n v="290"/>
    <x v="23"/>
    <n v="80"/>
    <n v="17"/>
    <n v="2013"/>
    <n v="2"/>
    <s v="Evanston"/>
    <n v="63"/>
  </r>
  <r>
    <n v="1421"/>
    <x v="1425"/>
    <x v="10"/>
    <n v="27500000"/>
    <n v="290"/>
    <x v="14"/>
    <n v="58"/>
    <n v="18"/>
    <n v="2011"/>
    <n v="4"/>
    <s v="Lakewood"/>
    <n v="40"/>
  </r>
  <r>
    <n v="1422"/>
    <x v="1426"/>
    <x v="18"/>
    <n v="2300000"/>
    <n v="290"/>
    <x v="3"/>
    <n v="40"/>
    <n v="15"/>
    <n v="2009"/>
    <n v="2"/>
    <s v="durham"/>
    <n v="25"/>
  </r>
  <r>
    <n v="1423"/>
    <x v="1427"/>
    <x v="2"/>
    <n v="30100000"/>
    <n v="290"/>
    <x v="1"/>
    <n v="70"/>
    <n v="15"/>
    <n v="2010"/>
    <n v="1"/>
    <s v="Grand Prairie"/>
    <n v="55"/>
  </r>
  <r>
    <n v="1424"/>
    <x v="1428"/>
    <x v="18"/>
    <n v="5400000"/>
    <n v="290"/>
    <x v="15"/>
    <n v="350"/>
    <n v="100"/>
    <n v="2012"/>
    <n v="1"/>
    <s v="Durham"/>
    <n v="250"/>
  </r>
  <r>
    <n v="1425"/>
    <x v="1429"/>
    <x v="9"/>
    <n v="2500000"/>
    <n v="290"/>
    <x v="15"/>
    <n v="21"/>
    <n v="3"/>
    <n v="2001"/>
    <n v="1"/>
    <s v="Pacifica"/>
    <n v="18"/>
  </r>
  <r>
    <n v="1426"/>
    <x v="1430"/>
    <x v="2"/>
    <n v="500000"/>
    <n v="290"/>
    <x v="16"/>
    <n v="45"/>
    <n v="15"/>
    <n v="2011"/>
    <n v="1"/>
    <s v="Dallas"/>
    <n v="30"/>
  </r>
  <r>
    <n v="1427"/>
    <x v="1431"/>
    <x v="27"/>
    <n v="200000"/>
    <n v="289"/>
    <x v="9"/>
    <n v="9"/>
    <n v="4"/>
    <n v="2013"/>
    <n v="6"/>
    <s v="Chicago"/>
    <n v="5"/>
  </r>
  <r>
    <n v="1428"/>
    <x v="1432"/>
    <x v="10"/>
    <n v="1000000"/>
    <n v="289"/>
    <x v="7"/>
    <n v="31"/>
    <n v="23"/>
    <n v="2012"/>
    <n v="1"/>
    <s v="Denver"/>
    <n v="8"/>
  </r>
  <r>
    <n v="1429"/>
    <x v="1433"/>
    <x v="5"/>
    <n v="10500000"/>
    <n v="289"/>
    <x v="15"/>
    <n v="96"/>
    <n v="26"/>
    <n v="2014"/>
    <n v="1"/>
    <s v="Fort Myers"/>
    <n v="70"/>
  </r>
  <r>
    <n v="1430"/>
    <x v="1434"/>
    <x v="8"/>
    <n v="72200000"/>
    <n v="289"/>
    <x v="1"/>
    <n v="9"/>
    <n v="5"/>
    <n v="2012"/>
    <n v="1"/>
    <s v="Holland"/>
    <n v="4"/>
  </r>
  <r>
    <n v="1431"/>
    <x v="1435"/>
    <x v="5"/>
    <n v="6700000"/>
    <n v="289"/>
    <x v="5"/>
    <n v="82"/>
    <n v="32"/>
    <n v="2010"/>
    <n v="3"/>
    <s v="Tampa"/>
    <n v="50"/>
  </r>
  <r>
    <n v="1432"/>
    <x v="1436"/>
    <x v="20"/>
    <n v="44200000"/>
    <n v="288"/>
    <x v="7"/>
    <n v="98"/>
    <n v="35"/>
    <n v="2011"/>
    <n v="5"/>
    <s v="Grand Rapids"/>
    <n v="63"/>
  </r>
  <r>
    <n v="1433"/>
    <x v="1437"/>
    <x v="10"/>
    <n v="4800000"/>
    <n v="288"/>
    <x v="23"/>
    <n v="10"/>
    <n v="3"/>
    <n v="2006"/>
    <n v="1"/>
    <s v="Colorado Springs"/>
    <n v="7"/>
  </r>
  <r>
    <n v="1434"/>
    <x v="1438"/>
    <x v="34"/>
    <n v="20800000"/>
    <n v="288"/>
    <x v="7"/>
    <n v="76"/>
    <n v="24"/>
    <n v="2010"/>
    <n v="2"/>
    <s v="Washington"/>
    <n v="52"/>
  </r>
  <r>
    <n v="1435"/>
    <x v="1439"/>
    <x v="23"/>
    <n v="21200000"/>
    <n v="288"/>
    <x v="25"/>
    <n v="110"/>
    <n v="43"/>
    <n v="2006"/>
    <n v="5"/>
    <s v="Decatur"/>
    <n v="67"/>
  </r>
  <r>
    <n v="1436"/>
    <x v="1440"/>
    <x v="7"/>
    <n v="16200000"/>
    <n v="288"/>
    <x v="11"/>
    <n v="105"/>
    <n v="20"/>
    <n v="2005"/>
    <n v="5"/>
    <s v="Fairfax"/>
    <n v="85"/>
  </r>
  <r>
    <n v="1437"/>
    <x v="1441"/>
    <x v="8"/>
    <n v="340400000"/>
    <n v="287"/>
    <x v="3"/>
    <n v="1044"/>
    <n v="251"/>
    <n v="2005"/>
    <n v="8"/>
    <s v="Hudson"/>
    <n v="793"/>
  </r>
  <r>
    <n v="1438"/>
    <x v="1442"/>
    <x v="5"/>
    <n v="28900000"/>
    <n v="287"/>
    <x v="15"/>
    <n v="72"/>
    <n v="40"/>
    <n v="2008"/>
    <n v="3"/>
    <s v="Winter Garden"/>
    <n v="32"/>
  </r>
  <r>
    <n v="1439"/>
    <x v="1443"/>
    <x v="10"/>
    <n v="5300000"/>
    <n v="287"/>
    <x v="2"/>
    <n v="25"/>
    <n v="13"/>
    <n v="2014"/>
    <n v="1"/>
    <s v="Denver"/>
    <n v="12"/>
  </r>
  <r>
    <n v="1440"/>
    <x v="1444"/>
    <x v="46"/>
    <n v="2400000"/>
    <n v="287"/>
    <x v="10"/>
    <n v="27"/>
    <n v="12"/>
    <n v="2014"/>
    <n v="1"/>
    <s v="Morgantown"/>
    <n v="15"/>
  </r>
  <r>
    <n v="1441"/>
    <x v="1445"/>
    <x v="9"/>
    <n v="2200000"/>
    <n v="287"/>
    <x v="5"/>
    <n v="575"/>
    <n v="139"/>
    <n v="2012"/>
    <n v="3"/>
    <s v="Alameda"/>
    <n v="436"/>
  </r>
  <r>
    <n v="1442"/>
    <x v="1446"/>
    <x v="9"/>
    <n v="82200000"/>
    <n v="286"/>
    <x v="4"/>
    <n v="250"/>
    <n v="90"/>
    <n v="2013"/>
    <n v="3"/>
    <s v="Brea"/>
    <n v="160"/>
  </r>
  <r>
    <n v="1443"/>
    <x v="1447"/>
    <x v="2"/>
    <n v="17800000"/>
    <n v="286"/>
    <x v="9"/>
    <n v="86"/>
    <n v="26"/>
    <n v="2008"/>
    <n v="4"/>
    <s v="Dallas"/>
    <n v="60"/>
  </r>
  <r>
    <n v="1444"/>
    <x v="1448"/>
    <x v="7"/>
    <n v="8900000"/>
    <n v="286"/>
    <x v="11"/>
    <n v="376"/>
    <n v="155"/>
    <n v="2005"/>
    <n v="5"/>
    <s v="Vienna"/>
    <n v="221"/>
  </r>
  <r>
    <n v="1445"/>
    <x v="1449"/>
    <x v="5"/>
    <n v="55600000"/>
    <n v="286"/>
    <x v="4"/>
    <n v="100"/>
    <n v="20"/>
    <n v="2006"/>
    <n v="4"/>
    <s v="Ocala"/>
    <n v="80"/>
  </r>
  <r>
    <n v="1446"/>
    <x v="1450"/>
    <x v="6"/>
    <n v="35600000"/>
    <n v="286"/>
    <x v="5"/>
    <n v="155"/>
    <n v="40"/>
    <n v="2004"/>
    <n v="1"/>
    <s v="Forked River"/>
    <n v="115"/>
  </r>
  <r>
    <n v="1447"/>
    <x v="1451"/>
    <x v="5"/>
    <n v="19800000"/>
    <n v="286"/>
    <x v="12"/>
    <n v="150"/>
    <n v="51"/>
    <n v="2010"/>
    <n v="3"/>
    <s v="Sarasota"/>
    <n v="99"/>
  </r>
  <r>
    <n v="1448"/>
    <x v="1452"/>
    <x v="27"/>
    <n v="3900000"/>
    <n v="286"/>
    <x v="6"/>
    <n v="8"/>
    <n v="3"/>
    <n v="2014"/>
    <n v="1"/>
    <s v="skokie"/>
    <n v="5"/>
  </r>
  <r>
    <n v="1449"/>
    <x v="1453"/>
    <x v="7"/>
    <n v="13400000"/>
    <n v="285"/>
    <x v="11"/>
    <n v="400"/>
    <n v="80"/>
    <n v="2009"/>
    <n v="1"/>
    <s v="McLean"/>
    <n v="320"/>
  </r>
  <r>
    <n v="1450"/>
    <x v="1454"/>
    <x v="7"/>
    <n v="141700000"/>
    <n v="285"/>
    <x v="22"/>
    <n v="717"/>
    <n v="174"/>
    <n v="2009"/>
    <n v="5"/>
    <s v="Richmond"/>
    <n v="543"/>
  </r>
  <r>
    <n v="1451"/>
    <x v="1455"/>
    <x v="37"/>
    <n v="300000"/>
    <n v="285"/>
    <x v="23"/>
    <n v="5"/>
    <n v="2"/>
    <n v="2014"/>
    <n v="1"/>
    <s v="Travelers Rest"/>
    <n v="3"/>
  </r>
  <r>
    <n v="1452"/>
    <x v="1456"/>
    <x v="2"/>
    <n v="2800000"/>
    <n v="285"/>
    <x v="3"/>
    <n v="7"/>
    <n v="1"/>
    <n v="2009"/>
    <n v="1"/>
    <s v="Frisco"/>
    <n v="6"/>
  </r>
  <r>
    <n v="1453"/>
    <x v="1457"/>
    <x v="29"/>
    <n v="2700000"/>
    <n v="285"/>
    <x v="9"/>
    <n v="74"/>
    <n v="59"/>
    <n v="2004"/>
    <n v="1"/>
    <s v="Las Vegas"/>
    <n v="15"/>
  </r>
  <r>
    <n v="1454"/>
    <x v="1458"/>
    <x v="8"/>
    <n v="4700000"/>
    <n v="285"/>
    <x v="3"/>
    <n v="38"/>
    <n v="12"/>
    <n v="2012"/>
    <n v="3"/>
    <s v="Copley"/>
    <n v="26"/>
  </r>
  <r>
    <n v="1455"/>
    <x v="1459"/>
    <x v="9"/>
    <n v="3400000"/>
    <n v="284"/>
    <x v="2"/>
    <n v="33"/>
    <n v="15"/>
    <n v="2013"/>
    <n v="1"/>
    <s v="Carlsbad"/>
    <n v="18"/>
  </r>
  <r>
    <n v="1456"/>
    <x v="1460"/>
    <x v="18"/>
    <n v="8000000"/>
    <n v="284"/>
    <x v="1"/>
    <n v="140"/>
    <n v="49"/>
    <n v="2009"/>
    <n v="2"/>
    <s v="Fletcher"/>
    <n v="91"/>
  </r>
  <r>
    <n v="1457"/>
    <x v="1461"/>
    <x v="5"/>
    <n v="29200000"/>
    <n v="284"/>
    <x v="7"/>
    <n v="55"/>
    <n v="18"/>
    <n v="2014"/>
    <n v="1"/>
    <s v="Lakeland"/>
    <n v="37"/>
  </r>
  <r>
    <n v="1458"/>
    <x v="1462"/>
    <x v="11"/>
    <n v="16200000"/>
    <n v="284"/>
    <x v="5"/>
    <n v="116"/>
    <n v="17"/>
    <n v="2011"/>
    <n v="3"/>
    <s v="Seattle"/>
    <n v="99"/>
  </r>
  <r>
    <n v="1459"/>
    <x v="1463"/>
    <x v="16"/>
    <n v="195800000"/>
    <n v="284"/>
    <x v="23"/>
    <n v="285"/>
    <n v="42"/>
    <n v="2003"/>
    <n v="1"/>
    <s v="Woods Cross"/>
    <n v="243"/>
  </r>
  <r>
    <n v="1460"/>
    <x v="1464"/>
    <x v="23"/>
    <n v="48400000"/>
    <n v="284"/>
    <x v="15"/>
    <n v="40"/>
    <n v="11"/>
    <n v="2012"/>
    <n v="3"/>
    <s v="DAPHNE"/>
    <n v="29"/>
  </r>
  <r>
    <n v="1461"/>
    <x v="1465"/>
    <x v="36"/>
    <n v="14900000"/>
    <n v="283"/>
    <x v="13"/>
    <n v="71"/>
    <n v="17"/>
    <n v="2013"/>
    <n v="1"/>
    <s v="Gillette"/>
    <n v="54"/>
  </r>
  <r>
    <n v="1462"/>
    <x v="1466"/>
    <x v="5"/>
    <n v="400000"/>
    <n v="283"/>
    <x v="23"/>
    <n v="42"/>
    <n v="19"/>
    <n v="2010"/>
    <n v="3"/>
    <s v="Vero Beach"/>
    <n v="23"/>
  </r>
  <r>
    <n v="1463"/>
    <x v="1467"/>
    <x v="21"/>
    <n v="4600000"/>
    <n v="283"/>
    <x v="7"/>
    <n v="12"/>
    <n v="3"/>
    <n v="2012"/>
    <n v="2"/>
    <s v="Severna Park"/>
    <n v="9"/>
  </r>
  <r>
    <n v="1464"/>
    <x v="1468"/>
    <x v="24"/>
    <n v="12200000"/>
    <n v="283"/>
    <x v="9"/>
    <n v="70"/>
    <n v="24"/>
    <n v="2010"/>
    <n v="1"/>
    <s v="Hingham"/>
    <n v="46"/>
  </r>
  <r>
    <n v="1465"/>
    <x v="1469"/>
    <x v="21"/>
    <n v="12200000"/>
    <n v="282"/>
    <x v="19"/>
    <n v="55"/>
    <n v="15"/>
    <n v="2014"/>
    <n v="2"/>
    <s v="Hanover"/>
    <n v="40"/>
  </r>
  <r>
    <n v="1466"/>
    <x v="1470"/>
    <x v="27"/>
    <n v="8300000"/>
    <n v="282"/>
    <x v="19"/>
    <n v="65"/>
    <n v="10"/>
    <n v="2014"/>
    <n v="1"/>
    <s v="Chicago"/>
    <n v="55"/>
  </r>
  <r>
    <n v="1467"/>
    <x v="1471"/>
    <x v="31"/>
    <n v="36200000"/>
    <n v="282"/>
    <x v="13"/>
    <n v="37"/>
    <n v="12"/>
    <n v="2013"/>
    <n v="2"/>
    <s v="Nashua"/>
    <n v="25"/>
  </r>
  <r>
    <n v="1468"/>
    <x v="1472"/>
    <x v="14"/>
    <n v="8600000"/>
    <n v="282"/>
    <x v="19"/>
    <n v="29"/>
    <n v="12"/>
    <n v="1996"/>
    <n v="2"/>
    <s v="Louisville"/>
    <n v="17"/>
  </r>
  <r>
    <n v="1469"/>
    <x v="1473"/>
    <x v="24"/>
    <n v="13500000"/>
    <n v="282"/>
    <x v="1"/>
    <n v="130"/>
    <n v="40"/>
    <n v="2010"/>
    <n v="4"/>
    <s v="Brockton"/>
    <n v="90"/>
  </r>
  <r>
    <n v="1470"/>
    <x v="1474"/>
    <x v="9"/>
    <n v="2900000"/>
    <n v="282"/>
    <x v="23"/>
    <n v="10"/>
    <n v="6"/>
    <n v="2012"/>
    <n v="2"/>
    <s v="Chatsworth"/>
    <n v="4"/>
  </r>
  <r>
    <n v="1471"/>
    <x v="1475"/>
    <x v="12"/>
    <n v="5900000"/>
    <n v="281"/>
    <x v="20"/>
    <n v="27"/>
    <n v="19"/>
    <n v="2011"/>
    <n v="2"/>
    <s v="New York"/>
    <n v="8"/>
  </r>
  <r>
    <n v="1472"/>
    <x v="1476"/>
    <x v="34"/>
    <n v="5700000"/>
    <n v="281"/>
    <x v="9"/>
    <n v="20"/>
    <n v="9"/>
    <n v="2014"/>
    <n v="1"/>
    <s v="Washington"/>
    <n v="11"/>
  </r>
  <r>
    <n v="1473"/>
    <x v="1477"/>
    <x v="2"/>
    <n v="8500000"/>
    <n v="281"/>
    <x v="9"/>
    <n v="40"/>
    <n v="12"/>
    <n v="2001"/>
    <n v="4"/>
    <s v="Houston"/>
    <n v="28"/>
  </r>
  <r>
    <n v="1474"/>
    <x v="1478"/>
    <x v="27"/>
    <n v="486500000"/>
    <n v="280"/>
    <x v="3"/>
    <n v="661"/>
    <n v="325"/>
    <n v="2006"/>
    <n v="5"/>
    <s v="Northbrook"/>
    <n v="336"/>
  </r>
  <r>
    <n v="1475"/>
    <x v="1479"/>
    <x v="11"/>
    <n v="3200000"/>
    <n v="280"/>
    <x v="2"/>
    <n v="49"/>
    <n v="10"/>
    <n v="2013"/>
    <n v="1"/>
    <s v="Spokane"/>
    <n v="39"/>
  </r>
  <r>
    <n v="1476"/>
    <x v="1480"/>
    <x v="9"/>
    <n v="13900000"/>
    <n v="280"/>
    <x v="2"/>
    <n v="250"/>
    <n v="35"/>
    <n v="2011"/>
    <n v="1"/>
    <s v="San Francisco"/>
    <n v="215"/>
  </r>
  <r>
    <n v="1477"/>
    <x v="1481"/>
    <x v="9"/>
    <n v="29800000"/>
    <n v="280"/>
    <x v="12"/>
    <n v="71"/>
    <n v="30"/>
    <n v="2009"/>
    <n v="2"/>
    <s v="Roseville"/>
    <n v="41"/>
  </r>
  <r>
    <n v="1478"/>
    <x v="1482"/>
    <x v="12"/>
    <n v="400000"/>
    <n v="279"/>
    <x v="9"/>
    <n v="32"/>
    <n v="12"/>
    <n v="2011"/>
    <n v="1"/>
    <s v="New York"/>
    <n v="20"/>
  </r>
  <r>
    <n v="1479"/>
    <x v="1483"/>
    <x v="44"/>
    <n v="3600000"/>
    <n v="279"/>
    <x v="4"/>
    <n v="7"/>
    <n v="2"/>
    <n v="2006"/>
    <n v="2"/>
    <s v="Wilmington"/>
    <n v="5"/>
  </r>
  <r>
    <n v="1480"/>
    <x v="1484"/>
    <x v="30"/>
    <n v="6200000"/>
    <n v="279"/>
    <x v="19"/>
    <n v="31"/>
    <n v="10"/>
    <n v="2011"/>
    <n v="1"/>
    <s v="Fargo"/>
    <n v="21"/>
  </r>
  <r>
    <n v="1481"/>
    <x v="1485"/>
    <x v="21"/>
    <n v="12400000"/>
    <n v="279"/>
    <x v="12"/>
    <n v="400"/>
    <n v="202"/>
    <n v="2008"/>
    <n v="4"/>
    <s v="Pasadena"/>
    <n v="198"/>
  </r>
  <r>
    <n v="1482"/>
    <x v="1486"/>
    <x v="5"/>
    <n v="6400000"/>
    <n v="278"/>
    <x v="5"/>
    <n v="45"/>
    <n v="30"/>
    <n v="2015"/>
    <n v="1"/>
    <s v="Lutz"/>
    <n v="15"/>
  </r>
  <r>
    <n v="1483"/>
    <x v="1487"/>
    <x v="9"/>
    <n v="4400000"/>
    <n v="278"/>
    <x v="24"/>
    <n v="17"/>
    <n v="5"/>
    <n v="2014"/>
    <n v="2"/>
    <s v="Venice"/>
    <n v="12"/>
  </r>
  <r>
    <n v="1484"/>
    <x v="1488"/>
    <x v="18"/>
    <n v="10300000"/>
    <n v="277"/>
    <x v="23"/>
    <n v="81"/>
    <n v="41"/>
    <n v="2012"/>
    <n v="4"/>
    <s v="Charlotte"/>
    <n v="40"/>
  </r>
  <r>
    <n v="1485"/>
    <x v="1489"/>
    <x v="35"/>
    <n v="8800000"/>
    <n v="277"/>
    <x v="5"/>
    <n v="750"/>
    <n v="250"/>
    <n v="2012"/>
    <n v="4"/>
    <s v="Omaha"/>
    <n v="500"/>
  </r>
  <r>
    <n v="1486"/>
    <x v="1490"/>
    <x v="2"/>
    <n v="5100000"/>
    <n v="277"/>
    <x v="23"/>
    <n v="60"/>
    <n v="6"/>
    <n v="2004"/>
    <n v="1"/>
    <s v="Allen"/>
    <n v="54"/>
  </r>
  <r>
    <n v="1487"/>
    <x v="1491"/>
    <x v="32"/>
    <n v="5600000"/>
    <n v="277"/>
    <x v="19"/>
    <n v="27"/>
    <n v="8"/>
    <n v="2013"/>
    <n v="2"/>
    <s v="Saint Louis"/>
    <n v="19"/>
  </r>
  <r>
    <n v="1488"/>
    <x v="1492"/>
    <x v="11"/>
    <n v="6300000"/>
    <n v="277"/>
    <x v="0"/>
    <n v="36"/>
    <n v="17"/>
    <n v="2010"/>
    <n v="3"/>
    <s v="Seattle"/>
    <n v="19"/>
  </r>
  <r>
    <n v="1489"/>
    <x v="1493"/>
    <x v="2"/>
    <n v="4900000"/>
    <n v="277"/>
    <x v="16"/>
    <n v="59"/>
    <n v="12"/>
    <n v="2013"/>
    <n v="2"/>
    <s v="Austin"/>
    <n v="47"/>
  </r>
  <r>
    <n v="1490"/>
    <x v="1494"/>
    <x v="18"/>
    <n v="34200000"/>
    <n v="277"/>
    <x v="2"/>
    <n v="1190"/>
    <n v="315"/>
    <n v="2005"/>
    <n v="2"/>
    <s v="Davidson"/>
    <n v="875"/>
  </r>
  <r>
    <n v="1491"/>
    <x v="1495"/>
    <x v="14"/>
    <n v="12300000"/>
    <n v="277"/>
    <x v="23"/>
    <n v="20"/>
    <n v="8"/>
    <n v="2012"/>
    <n v="3"/>
    <s v="LaGrange"/>
    <n v="12"/>
  </r>
  <r>
    <n v="1492"/>
    <x v="1496"/>
    <x v="7"/>
    <n v="62400000"/>
    <n v="277"/>
    <x v="11"/>
    <n v="352"/>
    <n v="200"/>
    <n v="2000"/>
    <n v="7"/>
    <s v="YORKTOWN"/>
    <n v="152"/>
  </r>
  <r>
    <n v="1493"/>
    <x v="1497"/>
    <x v="9"/>
    <n v="25800000"/>
    <n v="276"/>
    <x v="3"/>
    <n v="15"/>
    <n v="4"/>
    <n v="2014"/>
    <n v="1"/>
    <s v="Sherman Oaks"/>
    <n v="11"/>
  </r>
  <r>
    <n v="1494"/>
    <x v="1498"/>
    <x v="27"/>
    <n v="3900000"/>
    <n v="276"/>
    <x v="9"/>
    <n v="433"/>
    <n v="155"/>
    <n v="2008"/>
    <n v="7"/>
    <s v="Chicago"/>
    <n v="278"/>
  </r>
  <r>
    <n v="1495"/>
    <x v="1499"/>
    <x v="8"/>
    <n v="52600000"/>
    <n v="276"/>
    <x v="7"/>
    <n v="500"/>
    <n v="150"/>
    <n v="2004"/>
    <n v="1"/>
    <s v="Cleveland"/>
    <n v="350"/>
  </r>
  <r>
    <n v="1496"/>
    <x v="1500"/>
    <x v="27"/>
    <n v="400000"/>
    <n v="276"/>
    <x v="23"/>
    <n v="250"/>
    <n v="50"/>
    <n v="2012"/>
    <n v="1"/>
    <s v="Chicago"/>
    <n v="200"/>
  </r>
  <r>
    <n v="1497"/>
    <x v="1501"/>
    <x v="5"/>
    <n v="120400000"/>
    <n v="276"/>
    <x v="5"/>
    <n v="199"/>
    <n v="58"/>
    <n v="2012"/>
    <n v="2"/>
    <s v="Ft. Lauderdale"/>
    <n v="141"/>
  </r>
  <r>
    <n v="1498"/>
    <x v="1502"/>
    <x v="22"/>
    <n v="6900000"/>
    <n v="276"/>
    <x v="4"/>
    <n v="10"/>
    <n v="5"/>
    <n v="2013"/>
    <n v="2"/>
    <s v="Minneapolis"/>
    <n v="5"/>
  </r>
  <r>
    <n v="1499"/>
    <x v="1503"/>
    <x v="16"/>
    <n v="14600000"/>
    <n v="276"/>
    <x v="0"/>
    <n v="120"/>
    <n v="31"/>
    <n v="2013"/>
    <n v="3"/>
    <s v="Lindon"/>
    <n v="89"/>
  </r>
  <r>
    <n v="1500"/>
    <x v="1504"/>
    <x v="2"/>
    <n v="2600000"/>
    <n v="276"/>
    <x v="23"/>
    <n v="4"/>
    <n v="2"/>
    <n v="2015"/>
    <n v="2"/>
    <s v="Cypress"/>
    <n v="2"/>
  </r>
  <r>
    <n v="1501"/>
    <x v="1505"/>
    <x v="2"/>
    <n v="14100000"/>
    <n v="276"/>
    <x v="9"/>
    <n v="285"/>
    <n v="185"/>
    <n v="1997"/>
    <n v="2"/>
    <s v="Houston"/>
    <n v="100"/>
  </r>
  <r>
    <n v="1502"/>
    <x v="1506"/>
    <x v="5"/>
    <n v="524400000"/>
    <n v="275"/>
    <x v="15"/>
    <n v="280"/>
    <n v="200"/>
    <n v="2008"/>
    <n v="9"/>
    <s v="Jacksonville"/>
    <n v="80"/>
  </r>
  <r>
    <n v="1503"/>
    <x v="1507"/>
    <x v="9"/>
    <n v="5900000"/>
    <n v="275"/>
    <x v="12"/>
    <n v="33"/>
    <n v="13"/>
    <n v="2011"/>
    <n v="2"/>
    <s v="El Dorado Hills"/>
    <n v="20"/>
  </r>
  <r>
    <n v="1504"/>
    <x v="1508"/>
    <x v="8"/>
    <n v="21600000"/>
    <n v="275"/>
    <x v="0"/>
    <n v="219"/>
    <n v="45"/>
    <n v="2013"/>
    <n v="2"/>
    <s v="Columbus"/>
    <n v="174"/>
  </r>
  <r>
    <n v="1505"/>
    <x v="1509"/>
    <x v="29"/>
    <n v="3200000"/>
    <n v="275"/>
    <x v="4"/>
    <n v="1"/>
    <n v="1"/>
    <n v="1982"/>
    <n v="2"/>
    <s v="Las Vegas"/>
    <n v="0"/>
  </r>
  <r>
    <n v="1506"/>
    <x v="1510"/>
    <x v="5"/>
    <n v="16700000"/>
    <n v="274"/>
    <x v="3"/>
    <n v="54"/>
    <n v="22"/>
    <n v="2005"/>
    <n v="1"/>
    <s v="Oldsmar"/>
    <n v="32"/>
  </r>
  <r>
    <n v="1507"/>
    <x v="1511"/>
    <x v="43"/>
    <n v="22200000"/>
    <n v="274"/>
    <x v="0"/>
    <n v="75"/>
    <n v="49"/>
    <n v="2010"/>
    <n v="3"/>
    <s v="Little Rock"/>
    <n v="26"/>
  </r>
  <r>
    <n v="1508"/>
    <x v="1512"/>
    <x v="38"/>
    <n v="2700000"/>
    <n v="274"/>
    <x v="15"/>
    <n v="23"/>
    <n v="7"/>
    <n v="2009"/>
    <n v="1"/>
    <s v="New Orleans"/>
    <n v="16"/>
  </r>
  <r>
    <n v="1509"/>
    <x v="1513"/>
    <x v="22"/>
    <n v="7900000"/>
    <n v="274"/>
    <x v="9"/>
    <n v="102"/>
    <n v="25"/>
    <n v="2012"/>
    <n v="4"/>
    <s v="Shoreview"/>
    <n v="77"/>
  </r>
  <r>
    <n v="1510"/>
    <x v="1514"/>
    <x v="21"/>
    <n v="11100000"/>
    <n v="274"/>
    <x v="19"/>
    <n v="45"/>
    <n v="3"/>
    <n v="2009"/>
    <n v="1"/>
    <s v="Largo"/>
    <n v="42"/>
  </r>
  <r>
    <n v="1511"/>
    <x v="1515"/>
    <x v="18"/>
    <n v="8400000"/>
    <n v="273"/>
    <x v="11"/>
    <n v="72"/>
    <n v="22"/>
    <n v="2013"/>
    <n v="1"/>
    <s v="Wilmington"/>
    <n v="50"/>
  </r>
  <r>
    <n v="1512"/>
    <x v="1516"/>
    <x v="29"/>
    <n v="3600000"/>
    <n v="273"/>
    <x v="0"/>
    <n v="1"/>
    <n v="1"/>
    <n v="2011"/>
    <n v="2"/>
    <s v="Las Vegas"/>
    <n v="0"/>
  </r>
  <r>
    <n v="1513"/>
    <x v="1517"/>
    <x v="10"/>
    <n v="3300000"/>
    <n v="273"/>
    <x v="15"/>
    <n v="15"/>
    <n v="6"/>
    <n v="1982"/>
    <n v="1"/>
    <s v="Littleton"/>
    <n v="9"/>
  </r>
  <r>
    <n v="1514"/>
    <x v="1518"/>
    <x v="1"/>
    <n v="10900000"/>
    <n v="273"/>
    <x v="1"/>
    <n v="286"/>
    <n v="58"/>
    <n v="2013"/>
    <n v="3"/>
    <s v="Nashville"/>
    <n v="228"/>
  </r>
  <r>
    <n v="1515"/>
    <x v="1519"/>
    <x v="27"/>
    <n v="89800000"/>
    <n v="273"/>
    <x v="23"/>
    <n v="167"/>
    <n v="99"/>
    <n v="2008"/>
    <n v="3"/>
    <s v="Chicago"/>
    <n v="68"/>
  </r>
  <r>
    <n v="1516"/>
    <x v="1520"/>
    <x v="46"/>
    <n v="900000"/>
    <n v="273"/>
    <x v="16"/>
    <n v="51"/>
    <n v="9"/>
    <n v="2009"/>
    <n v="3"/>
    <s v="Ranson"/>
    <n v="42"/>
  </r>
  <r>
    <n v="1517"/>
    <x v="1521"/>
    <x v="27"/>
    <n v="3100000"/>
    <n v="273"/>
    <x v="12"/>
    <n v="5"/>
    <n v="2"/>
    <n v="2013"/>
    <n v="2"/>
    <s v="O'Fallon"/>
    <n v="3"/>
  </r>
  <r>
    <n v="1518"/>
    <x v="1522"/>
    <x v="0"/>
    <n v="9200000"/>
    <n v="273"/>
    <x v="12"/>
    <n v="150"/>
    <n v="2"/>
    <n v="2009"/>
    <n v="2"/>
    <s v="Scottsdale"/>
    <n v="148"/>
  </r>
  <r>
    <n v="1519"/>
    <x v="1523"/>
    <x v="20"/>
    <n v="27700000"/>
    <n v="273"/>
    <x v="3"/>
    <n v="77"/>
    <n v="32"/>
    <n v="2000"/>
    <n v="3"/>
    <s v="Auburn Hills"/>
    <n v="45"/>
  </r>
  <r>
    <n v="1520"/>
    <x v="1524"/>
    <x v="2"/>
    <n v="2100000"/>
    <n v="272"/>
    <x v="9"/>
    <n v="13"/>
    <n v="7"/>
    <n v="2008"/>
    <n v="1"/>
    <s v="Spring"/>
    <n v="6"/>
  </r>
  <r>
    <n v="1521"/>
    <x v="1525"/>
    <x v="7"/>
    <n v="120200000"/>
    <n v="272"/>
    <x v="23"/>
    <n v="494"/>
    <n v="317"/>
    <n v="2011"/>
    <n v="6"/>
    <s v="Purcellville"/>
    <n v="177"/>
  </r>
  <r>
    <n v="1522"/>
    <x v="1526"/>
    <x v="5"/>
    <n v="3900000"/>
    <n v="272"/>
    <x v="17"/>
    <n v="50"/>
    <n v="15"/>
    <n v="2014"/>
    <n v="1"/>
    <s v="Orlando"/>
    <n v="35"/>
  </r>
  <r>
    <n v="1523"/>
    <x v="1527"/>
    <x v="5"/>
    <n v="31100000"/>
    <n v="271"/>
    <x v="13"/>
    <n v="98"/>
    <n v="19"/>
    <n v="2007"/>
    <n v="1"/>
    <s v="MIRAMAR"/>
    <n v="79"/>
  </r>
  <r>
    <n v="1524"/>
    <x v="1528"/>
    <x v="6"/>
    <n v="6900000"/>
    <n v="271"/>
    <x v="23"/>
    <n v="21"/>
    <n v="6"/>
    <n v="2013"/>
    <n v="2"/>
    <s v="HOBOKEN"/>
    <n v="15"/>
  </r>
  <r>
    <n v="1525"/>
    <x v="1529"/>
    <x v="32"/>
    <n v="39300000"/>
    <n v="271"/>
    <x v="25"/>
    <n v="59"/>
    <n v="17"/>
    <n v="2007"/>
    <n v="1"/>
    <s v="St. Louis"/>
    <n v="42"/>
  </r>
  <r>
    <n v="1526"/>
    <x v="1530"/>
    <x v="4"/>
    <n v="8900000"/>
    <n v="271"/>
    <x v="6"/>
    <n v="13"/>
    <n v="7"/>
    <n v="2005"/>
    <n v="1"/>
    <s v="King of Prussia"/>
    <n v="6"/>
  </r>
  <r>
    <n v="1527"/>
    <x v="1531"/>
    <x v="26"/>
    <n v="9600000"/>
    <n v="271"/>
    <x v="9"/>
    <n v="100"/>
    <n v="20"/>
    <n v="2012"/>
    <n v="2"/>
    <s v="Overland Park"/>
    <n v="80"/>
  </r>
  <r>
    <n v="1528"/>
    <x v="1532"/>
    <x v="11"/>
    <n v="6300000"/>
    <n v="270"/>
    <x v="23"/>
    <n v="42"/>
    <n v="4"/>
    <n v="2009"/>
    <n v="1"/>
    <s v="Redmond"/>
    <n v="38"/>
  </r>
  <r>
    <n v="1529"/>
    <x v="1533"/>
    <x v="26"/>
    <n v="5500000"/>
    <n v="270"/>
    <x v="15"/>
    <n v="31"/>
    <n v="9"/>
    <n v="2004"/>
    <n v="1"/>
    <s v="Kingman"/>
    <n v="22"/>
  </r>
  <r>
    <n v="1530"/>
    <x v="1534"/>
    <x v="4"/>
    <n v="37800000"/>
    <n v="270"/>
    <x v="15"/>
    <n v="50"/>
    <n v="10"/>
    <n v="2005"/>
    <n v="2"/>
    <s v="Southampton"/>
    <n v="40"/>
  </r>
  <r>
    <n v="1531"/>
    <x v="1535"/>
    <x v="6"/>
    <n v="3300000"/>
    <n v="270"/>
    <x v="3"/>
    <n v="39"/>
    <n v="8"/>
    <n v="2006"/>
    <n v="1"/>
    <s v="Hackettstown"/>
    <n v="31"/>
  </r>
  <r>
    <n v="1532"/>
    <x v="1536"/>
    <x v="41"/>
    <n v="10100000"/>
    <n v="270"/>
    <x v="10"/>
    <n v="80"/>
    <n v="9"/>
    <n v="2008"/>
    <n v="3"/>
    <s v="North Liberty"/>
    <n v="71"/>
  </r>
  <r>
    <n v="1533"/>
    <x v="1537"/>
    <x v="9"/>
    <n v="182600000"/>
    <n v="270"/>
    <x v="5"/>
    <n v="512"/>
    <n v="43"/>
    <n v="2015"/>
    <n v="1"/>
    <s v="San Diego"/>
    <n v="469"/>
  </r>
  <r>
    <n v="1534"/>
    <x v="1538"/>
    <x v="6"/>
    <n v="29600000"/>
    <n v="270"/>
    <x v="22"/>
    <n v="195"/>
    <n v="54"/>
    <n v="2011"/>
    <n v="2"/>
    <s v="Tinton Falls"/>
    <n v="141"/>
  </r>
  <r>
    <n v="1535"/>
    <x v="1539"/>
    <x v="9"/>
    <n v="32800000"/>
    <n v="270"/>
    <x v="9"/>
    <n v="300"/>
    <n v="30"/>
    <n v="2010"/>
    <n v="1"/>
    <s v="El Segundo"/>
    <n v="270"/>
  </r>
  <r>
    <n v="1536"/>
    <x v="1540"/>
    <x v="10"/>
    <n v="18400000"/>
    <n v="269"/>
    <x v="2"/>
    <n v="78"/>
    <n v="71"/>
    <n v="2010"/>
    <n v="2"/>
    <s v="Boulder"/>
    <n v="7"/>
  </r>
  <r>
    <n v="1537"/>
    <x v="1541"/>
    <x v="16"/>
    <n v="2800000"/>
    <n v="269"/>
    <x v="3"/>
    <n v="102"/>
    <n v="42"/>
    <n v="1994"/>
    <n v="3"/>
    <s v="Salt Lake City"/>
    <n v="60"/>
  </r>
  <r>
    <n v="1538"/>
    <x v="1542"/>
    <x v="23"/>
    <n v="7600000"/>
    <n v="269"/>
    <x v="6"/>
    <n v="40"/>
    <n v="12"/>
    <n v="2005"/>
    <n v="4"/>
    <s v="Daphne"/>
    <n v="28"/>
  </r>
  <r>
    <n v="1539"/>
    <x v="1543"/>
    <x v="21"/>
    <n v="160700000"/>
    <n v="269"/>
    <x v="11"/>
    <n v="44"/>
    <n v="18"/>
    <n v="2010"/>
    <n v="4"/>
    <s v="Greenbelt"/>
    <n v="26"/>
  </r>
  <r>
    <n v="1540"/>
    <x v="1544"/>
    <x v="10"/>
    <n v="18400000"/>
    <n v="269"/>
    <x v="23"/>
    <n v="168"/>
    <n v="75"/>
    <n v="2010"/>
    <n v="2"/>
    <s v="Denver"/>
    <n v="93"/>
  </r>
  <r>
    <n v="1541"/>
    <x v="1545"/>
    <x v="34"/>
    <n v="46700000"/>
    <n v="269"/>
    <x v="9"/>
    <n v="300"/>
    <n v="50"/>
    <n v="1996"/>
    <n v="7"/>
    <s v="Washington, D.C."/>
    <n v="250"/>
  </r>
  <r>
    <n v="1542"/>
    <x v="1546"/>
    <x v="42"/>
    <n v="2200000"/>
    <n v="269"/>
    <x v="5"/>
    <n v="290"/>
    <n v="30"/>
    <n v="2014"/>
    <n v="1"/>
    <s v="Jenks"/>
    <n v="260"/>
  </r>
  <r>
    <n v="1543"/>
    <x v="1547"/>
    <x v="5"/>
    <n v="5200000"/>
    <n v="269"/>
    <x v="5"/>
    <n v="10"/>
    <n v="2"/>
    <n v="2013"/>
    <n v="2"/>
    <s v="Miami Lakes"/>
    <n v="8"/>
  </r>
  <r>
    <n v="1544"/>
    <x v="1548"/>
    <x v="16"/>
    <n v="8700000"/>
    <n v="269"/>
    <x v="7"/>
    <n v="32"/>
    <n v="12"/>
    <n v="2008"/>
    <n v="4"/>
    <s v="Lehi"/>
    <n v="20"/>
  </r>
  <r>
    <n v="1545"/>
    <x v="1549"/>
    <x v="12"/>
    <n v="15600000"/>
    <n v="268"/>
    <x v="3"/>
    <n v="60"/>
    <n v="20"/>
    <n v="1997"/>
    <n v="1"/>
    <s v="bay shore"/>
    <n v="40"/>
  </r>
  <r>
    <n v="1546"/>
    <x v="1550"/>
    <x v="13"/>
    <n v="28400000"/>
    <n v="268"/>
    <x v="19"/>
    <n v="94"/>
    <n v="27"/>
    <n v="2005"/>
    <n v="3"/>
    <s v="Atlanta"/>
    <n v="67"/>
  </r>
  <r>
    <n v="1547"/>
    <x v="1551"/>
    <x v="5"/>
    <n v="7500000"/>
    <n v="268"/>
    <x v="14"/>
    <n v="29"/>
    <n v="16"/>
    <n v="2003"/>
    <n v="3"/>
    <s v="Weston"/>
    <n v="13"/>
  </r>
  <r>
    <n v="1548"/>
    <x v="1552"/>
    <x v="2"/>
    <n v="7600000"/>
    <n v="268"/>
    <x v="23"/>
    <n v="39"/>
    <n v="5"/>
    <n v="2007"/>
    <n v="2"/>
    <s v="Houston"/>
    <n v="34"/>
  </r>
  <r>
    <n v="1549"/>
    <x v="1553"/>
    <x v="5"/>
    <n v="2400000"/>
    <n v="267"/>
    <x v="9"/>
    <n v="33"/>
    <n v="20"/>
    <n v="2013"/>
    <n v="2"/>
    <s v="Plantation"/>
    <n v="13"/>
  </r>
  <r>
    <n v="1550"/>
    <x v="1554"/>
    <x v="33"/>
    <n v="600000"/>
    <n v="267"/>
    <x v="4"/>
    <n v="14"/>
    <n v="5"/>
    <n v="2013"/>
    <n v="2"/>
    <s v="Franklin"/>
    <n v="9"/>
  </r>
  <r>
    <n v="1551"/>
    <x v="1555"/>
    <x v="5"/>
    <n v="288100000"/>
    <n v="267"/>
    <x v="15"/>
    <n v="108"/>
    <n v="80"/>
    <n v="1998"/>
    <n v="3"/>
    <s v="Jacksonville"/>
    <n v="28"/>
  </r>
  <r>
    <n v="1552"/>
    <x v="1556"/>
    <x v="2"/>
    <n v="10700000"/>
    <n v="267"/>
    <x v="23"/>
    <n v="56"/>
    <n v="17"/>
    <n v="2011"/>
    <n v="3"/>
    <s v="Plano"/>
    <n v="39"/>
  </r>
  <r>
    <n v="1553"/>
    <x v="1557"/>
    <x v="23"/>
    <n v="2700000"/>
    <n v="267"/>
    <x v="11"/>
    <n v="23"/>
    <n v="8"/>
    <n v="2012"/>
    <n v="1"/>
    <s v="Huntsville"/>
    <n v="15"/>
  </r>
  <r>
    <n v="1554"/>
    <x v="1558"/>
    <x v="12"/>
    <n v="40100000"/>
    <n v="267"/>
    <x v="15"/>
    <n v="111"/>
    <n v="35"/>
    <n v="1899"/>
    <n v="1"/>
    <s v="Hauppauge"/>
    <n v="76"/>
  </r>
  <r>
    <n v="1555"/>
    <x v="1559"/>
    <x v="21"/>
    <n v="4400000"/>
    <n v="267"/>
    <x v="18"/>
    <n v="40"/>
    <n v="12"/>
    <n v="2012"/>
    <n v="2"/>
    <s v="Bowie"/>
    <n v="28"/>
  </r>
  <r>
    <n v="1556"/>
    <x v="1560"/>
    <x v="7"/>
    <n v="3300000"/>
    <n v="267"/>
    <x v="11"/>
    <n v="48"/>
    <n v="13"/>
    <n v="2005"/>
    <n v="3"/>
    <s v="Dumfries"/>
    <n v="35"/>
  </r>
  <r>
    <n v="1557"/>
    <x v="1561"/>
    <x v="11"/>
    <n v="1600000"/>
    <n v="267"/>
    <x v="7"/>
    <n v="56"/>
    <n v="24"/>
    <n v="2012"/>
    <n v="4"/>
    <s v="Seattle"/>
    <n v="32"/>
  </r>
  <r>
    <n v="1558"/>
    <x v="1562"/>
    <x v="32"/>
    <n v="13500000"/>
    <n v="267"/>
    <x v="9"/>
    <n v="220"/>
    <n v="30"/>
    <n v="2004"/>
    <n v="3"/>
    <s v="Springfield"/>
    <n v="190"/>
  </r>
  <r>
    <n v="1559"/>
    <x v="1563"/>
    <x v="5"/>
    <n v="11800000"/>
    <n v="266"/>
    <x v="11"/>
    <n v="117"/>
    <n v="21"/>
    <n v="2012"/>
    <n v="4"/>
    <s v="Tampa"/>
    <n v="96"/>
  </r>
  <r>
    <n v="1560"/>
    <x v="1564"/>
    <x v="9"/>
    <n v="3300000"/>
    <n v="266"/>
    <x v="20"/>
    <n v="50"/>
    <n v="10"/>
    <n v="2014"/>
    <n v="1"/>
    <s v="San Diego"/>
    <n v="40"/>
  </r>
  <r>
    <n v="1561"/>
    <x v="1565"/>
    <x v="27"/>
    <n v="16100000"/>
    <n v="266"/>
    <x v="20"/>
    <n v="44"/>
    <n v="21"/>
    <n v="2006"/>
    <n v="1"/>
    <s v="Chicago"/>
    <n v="23"/>
  </r>
  <r>
    <n v="1562"/>
    <x v="1566"/>
    <x v="18"/>
    <n v="7300000"/>
    <n v="265"/>
    <x v="3"/>
    <n v="15"/>
    <n v="3"/>
    <n v="2009"/>
    <n v="1"/>
    <s v="Charlotte"/>
    <n v="12"/>
  </r>
  <r>
    <n v="1563"/>
    <x v="1567"/>
    <x v="18"/>
    <n v="25100000"/>
    <n v="265"/>
    <x v="19"/>
    <n v="76"/>
    <n v="20"/>
    <n v="2014"/>
    <n v="1"/>
    <s v="Statesville"/>
    <n v="56"/>
  </r>
  <r>
    <n v="1564"/>
    <x v="1568"/>
    <x v="2"/>
    <n v="2800000"/>
    <n v="265"/>
    <x v="23"/>
    <n v="14"/>
    <n v="9"/>
    <n v="2010"/>
    <n v="1"/>
    <s v="Dallas"/>
    <n v="5"/>
  </r>
  <r>
    <n v="1565"/>
    <x v="1569"/>
    <x v="12"/>
    <n v="500000"/>
    <n v="264"/>
    <x v="0"/>
    <n v="25"/>
    <n v="13"/>
    <n v="2005"/>
    <n v="4"/>
    <s v="New York"/>
    <n v="12"/>
  </r>
  <r>
    <n v="1566"/>
    <x v="1570"/>
    <x v="32"/>
    <n v="12700000"/>
    <n v="264"/>
    <x v="16"/>
    <n v="400"/>
    <n v="120"/>
    <n v="2012"/>
    <n v="3"/>
    <s v="St. Louis"/>
    <n v="280"/>
  </r>
  <r>
    <n v="1567"/>
    <x v="1571"/>
    <x v="24"/>
    <n v="114400000"/>
    <n v="264"/>
    <x v="19"/>
    <n v="700"/>
    <n v="300"/>
    <n v="2009"/>
    <n v="2"/>
    <s v="Boston"/>
    <n v="400"/>
  </r>
  <r>
    <n v="1568"/>
    <x v="1572"/>
    <x v="12"/>
    <n v="11600000"/>
    <n v="264"/>
    <x v="8"/>
    <n v="49"/>
    <n v="16"/>
    <n v="2011"/>
    <n v="3"/>
    <s v="Buffalo"/>
    <n v="33"/>
  </r>
  <r>
    <n v="1569"/>
    <x v="1573"/>
    <x v="13"/>
    <n v="18400000"/>
    <n v="263"/>
    <x v="26"/>
    <n v="144"/>
    <n v="25"/>
    <n v="2005"/>
    <n v="1"/>
    <s v="ALPHARETTA"/>
    <n v="119"/>
  </r>
  <r>
    <n v="1570"/>
    <x v="1574"/>
    <x v="11"/>
    <n v="5400000"/>
    <n v="263"/>
    <x v="5"/>
    <n v="160"/>
    <n v="35"/>
    <n v="1999"/>
    <n v="3"/>
    <s v="Vancouver"/>
    <n v="125"/>
  </r>
  <r>
    <n v="1571"/>
    <x v="1575"/>
    <x v="8"/>
    <n v="2900000"/>
    <n v="263"/>
    <x v="0"/>
    <n v="19"/>
    <n v="9"/>
    <n v="2009"/>
    <n v="1"/>
    <s v="Cleveland"/>
    <n v="10"/>
  </r>
  <r>
    <n v="1572"/>
    <x v="1576"/>
    <x v="5"/>
    <n v="18900000"/>
    <n v="263"/>
    <x v="6"/>
    <n v="67"/>
    <n v="50"/>
    <n v="2003"/>
    <n v="4"/>
    <s v="Jacksonville"/>
    <n v="17"/>
  </r>
  <r>
    <n v="1573"/>
    <x v="1577"/>
    <x v="7"/>
    <n v="17900000"/>
    <n v="262"/>
    <x v="19"/>
    <n v="112"/>
    <n v="34"/>
    <n v="2006"/>
    <n v="4"/>
    <s v="Fairfax"/>
    <n v="78"/>
  </r>
  <r>
    <n v="1574"/>
    <x v="1578"/>
    <x v="18"/>
    <n v="6100000"/>
    <n v="262"/>
    <x v="0"/>
    <n v="14"/>
    <n v="7"/>
    <n v="2014"/>
    <n v="1"/>
    <s v="Charlotte"/>
    <n v="7"/>
  </r>
  <r>
    <n v="1575"/>
    <x v="1579"/>
    <x v="9"/>
    <n v="48500000"/>
    <n v="262"/>
    <x v="0"/>
    <n v="221"/>
    <n v="37"/>
    <n v="2014"/>
    <n v="2"/>
    <s v="San Francisco"/>
    <n v="184"/>
  </r>
  <r>
    <n v="1576"/>
    <x v="1580"/>
    <x v="6"/>
    <n v="741400000"/>
    <n v="262"/>
    <x v="23"/>
    <n v="1880"/>
    <n v="360"/>
    <n v="1993"/>
    <n v="4"/>
    <s v="Kenilworth"/>
    <n v="1520"/>
  </r>
  <r>
    <n v="1577"/>
    <x v="1581"/>
    <x v="7"/>
    <n v="117600000"/>
    <n v="262"/>
    <x v="11"/>
    <n v="646"/>
    <n v="167"/>
    <n v="2005"/>
    <n v="8"/>
    <s v="Vienna"/>
    <n v="479"/>
  </r>
  <r>
    <n v="1578"/>
    <x v="1582"/>
    <x v="12"/>
    <n v="700000"/>
    <n v="262"/>
    <x v="13"/>
    <n v="4"/>
    <n v="5"/>
    <n v="2010"/>
    <n v="1"/>
    <s v="Rochester"/>
    <n v="-1"/>
  </r>
  <r>
    <n v="1579"/>
    <x v="1583"/>
    <x v="8"/>
    <n v="4300000"/>
    <n v="262"/>
    <x v="9"/>
    <n v="47"/>
    <n v="17"/>
    <n v="2012"/>
    <n v="3"/>
    <s v="Cincinnati"/>
    <n v="30"/>
  </r>
  <r>
    <n v="1580"/>
    <x v="1584"/>
    <x v="24"/>
    <n v="5300000"/>
    <n v="262"/>
    <x v="20"/>
    <n v="50"/>
    <n v="30"/>
    <n v="2011"/>
    <n v="1"/>
    <s v="Boston"/>
    <n v="20"/>
  </r>
  <r>
    <n v="1581"/>
    <x v="1585"/>
    <x v="9"/>
    <n v="2500000"/>
    <n v="262"/>
    <x v="3"/>
    <n v="6"/>
    <n v="2"/>
    <n v="2014"/>
    <n v="1"/>
    <s v="San Francisco"/>
    <n v="4"/>
  </r>
  <r>
    <n v="1582"/>
    <x v="1586"/>
    <x v="6"/>
    <n v="600000"/>
    <n v="262"/>
    <x v="14"/>
    <n v="59"/>
    <n v="16"/>
    <n v="2013"/>
    <n v="2"/>
    <s v="Jersey City"/>
    <n v="43"/>
  </r>
  <r>
    <n v="1583"/>
    <x v="1587"/>
    <x v="9"/>
    <n v="3400000"/>
    <n v="261"/>
    <x v="9"/>
    <n v="60"/>
    <n v="20"/>
    <n v="2011"/>
    <n v="3"/>
    <s v="San Francisco"/>
    <n v="40"/>
  </r>
  <r>
    <n v="1584"/>
    <x v="1588"/>
    <x v="20"/>
    <n v="3200000"/>
    <n v="260"/>
    <x v="12"/>
    <n v="20"/>
    <n v="2"/>
    <n v="2009"/>
    <n v="1"/>
    <s v="Southgate"/>
    <n v="18"/>
  </r>
  <r>
    <n v="1585"/>
    <x v="1589"/>
    <x v="20"/>
    <n v="7600000"/>
    <n v="260"/>
    <x v="24"/>
    <n v="37"/>
    <n v="13"/>
    <n v="2009"/>
    <n v="5"/>
    <s v="Troy"/>
    <n v="24"/>
  </r>
  <r>
    <n v="1586"/>
    <x v="1590"/>
    <x v="2"/>
    <n v="4900000"/>
    <n v="259"/>
    <x v="9"/>
    <n v="16"/>
    <n v="6"/>
    <n v="2008"/>
    <n v="1"/>
    <s v="Austin"/>
    <n v="10"/>
  </r>
  <r>
    <n v="1587"/>
    <x v="1591"/>
    <x v="29"/>
    <n v="48900000"/>
    <n v="259"/>
    <x v="2"/>
    <n v="22"/>
    <n v="8"/>
    <n v="2012"/>
    <n v="2"/>
    <s v="Las Vegas"/>
    <n v="14"/>
  </r>
  <r>
    <n v="1588"/>
    <x v="1592"/>
    <x v="5"/>
    <n v="6400000"/>
    <n v="259"/>
    <x v="3"/>
    <n v="8"/>
    <n v="6"/>
    <n v="2013"/>
    <n v="2"/>
    <s v="Pompano Beach"/>
    <n v="2"/>
  </r>
  <r>
    <n v="1589"/>
    <x v="1593"/>
    <x v="11"/>
    <n v="7400000"/>
    <n v="258"/>
    <x v="19"/>
    <n v="11"/>
    <n v="4"/>
    <n v="2011"/>
    <n v="1"/>
    <s v="Seattle"/>
    <n v="7"/>
  </r>
  <r>
    <n v="1590"/>
    <x v="1594"/>
    <x v="34"/>
    <n v="700000"/>
    <n v="258"/>
    <x v="19"/>
    <n v="42"/>
    <n v="10"/>
    <n v="2014"/>
    <n v="3"/>
    <s v="Wash"/>
    <n v="32"/>
  </r>
  <r>
    <n v="1591"/>
    <x v="1595"/>
    <x v="23"/>
    <n v="16900000"/>
    <n v="258"/>
    <x v="11"/>
    <n v="97"/>
    <n v="38"/>
    <n v="2007"/>
    <n v="3"/>
    <s v="Huntsville"/>
    <n v="59"/>
  </r>
  <r>
    <n v="1592"/>
    <x v="1596"/>
    <x v="12"/>
    <n v="33500000"/>
    <n v="258"/>
    <x v="21"/>
    <n v="470"/>
    <n v="150"/>
    <n v="2001"/>
    <n v="4"/>
    <s v="Brooklyn"/>
    <n v="320"/>
  </r>
  <r>
    <n v="1593"/>
    <x v="1597"/>
    <x v="11"/>
    <n v="6600000"/>
    <n v="258"/>
    <x v="12"/>
    <n v="21"/>
    <n v="19"/>
    <n v="2010"/>
    <n v="4"/>
    <s v="Bellevue"/>
    <n v="2"/>
  </r>
  <r>
    <n v="1594"/>
    <x v="1598"/>
    <x v="21"/>
    <n v="3600000"/>
    <n v="258"/>
    <x v="12"/>
    <n v="231"/>
    <n v="78"/>
    <n v="2014"/>
    <n v="2"/>
    <s v="Baltimore"/>
    <n v="153"/>
  </r>
  <r>
    <n v="1595"/>
    <x v="1599"/>
    <x v="2"/>
    <n v="2100000"/>
    <n v="258"/>
    <x v="23"/>
    <n v="28"/>
    <n v="7"/>
    <n v="2009"/>
    <n v="1"/>
    <s v="Dallas"/>
    <n v="21"/>
  </r>
  <r>
    <n v="1596"/>
    <x v="1600"/>
    <x v="27"/>
    <n v="80500000"/>
    <n v="258"/>
    <x v="1"/>
    <n v="120"/>
    <n v="36"/>
    <n v="1997"/>
    <n v="2"/>
    <s v="Glendale Heights"/>
    <n v="84"/>
  </r>
  <r>
    <n v="1597"/>
    <x v="1601"/>
    <x v="9"/>
    <n v="8900000"/>
    <n v="257"/>
    <x v="25"/>
    <n v="44"/>
    <n v="15"/>
    <n v="2013"/>
    <n v="2"/>
    <s v="Poway"/>
    <n v="29"/>
  </r>
  <r>
    <n v="1598"/>
    <x v="1602"/>
    <x v="9"/>
    <n v="48800000"/>
    <n v="257"/>
    <x v="9"/>
    <n v="210"/>
    <n v="232"/>
    <n v="2009"/>
    <n v="1"/>
    <s v="San Francisco"/>
    <n v="-22"/>
  </r>
  <r>
    <n v="1599"/>
    <x v="1603"/>
    <x v="12"/>
    <n v="3500000"/>
    <n v="257"/>
    <x v="9"/>
    <n v="25"/>
    <n v="6"/>
    <n v="2013"/>
    <n v="1"/>
    <s v="Eden"/>
    <n v="19"/>
  </r>
  <r>
    <n v="1600"/>
    <x v="1604"/>
    <x v="13"/>
    <n v="21200000"/>
    <n v="257"/>
    <x v="11"/>
    <n v="326"/>
    <n v="58"/>
    <n v="2009"/>
    <n v="2"/>
    <s v="Newnan"/>
    <n v="268"/>
  </r>
  <r>
    <n v="1601"/>
    <x v="1605"/>
    <x v="18"/>
    <n v="5600000"/>
    <n v="257"/>
    <x v="9"/>
    <n v="40"/>
    <n v="15"/>
    <n v="2013"/>
    <n v="1"/>
    <s v="Charlotte"/>
    <n v="25"/>
  </r>
  <r>
    <n v="1602"/>
    <x v="1606"/>
    <x v="9"/>
    <n v="3700000"/>
    <n v="257"/>
    <x v="5"/>
    <n v="7"/>
    <n v="5"/>
    <n v="2002"/>
    <n v="2"/>
    <s v="Santa Monica"/>
    <n v="2"/>
  </r>
  <r>
    <n v="1603"/>
    <x v="1607"/>
    <x v="2"/>
    <n v="3400000"/>
    <n v="257"/>
    <x v="4"/>
    <n v="9"/>
    <n v="3"/>
    <n v="2012"/>
    <n v="3"/>
    <s v="Irving"/>
    <n v="6"/>
  </r>
  <r>
    <n v="1604"/>
    <x v="1608"/>
    <x v="12"/>
    <n v="2200000"/>
    <n v="257"/>
    <x v="3"/>
    <n v="25"/>
    <n v="10"/>
    <n v="2009"/>
    <n v="1"/>
    <s v="New York"/>
    <n v="15"/>
  </r>
  <r>
    <n v="1605"/>
    <x v="1609"/>
    <x v="27"/>
    <n v="11500000"/>
    <n v="256"/>
    <x v="12"/>
    <n v="49"/>
    <n v="25"/>
    <n v="2008"/>
    <n v="5"/>
    <s v="Chicago"/>
    <n v="24"/>
  </r>
  <r>
    <n v="1606"/>
    <x v="1610"/>
    <x v="33"/>
    <n v="400000"/>
    <n v="256"/>
    <x v="23"/>
    <n v="21"/>
    <n v="7"/>
    <n v="2014"/>
    <n v="2"/>
    <s v="Indianapolis"/>
    <n v="14"/>
  </r>
  <r>
    <n v="1607"/>
    <x v="1611"/>
    <x v="5"/>
    <n v="12100000"/>
    <n v="256"/>
    <x v="15"/>
    <n v="5"/>
    <n v="2"/>
    <n v="2012"/>
    <n v="2"/>
    <s v="Navarre"/>
    <n v="3"/>
  </r>
  <r>
    <n v="1608"/>
    <x v="1612"/>
    <x v="29"/>
    <n v="9700000"/>
    <n v="256"/>
    <x v="3"/>
    <n v="649"/>
    <n v="168"/>
    <n v="2013"/>
    <n v="1"/>
    <s v="Henderson"/>
    <n v="481"/>
  </r>
  <r>
    <n v="1609"/>
    <x v="1613"/>
    <x v="21"/>
    <n v="25100000"/>
    <n v="256"/>
    <x v="16"/>
    <n v="100"/>
    <n v="20"/>
    <n v="2003"/>
    <n v="2"/>
    <s v="Rockville"/>
    <n v="80"/>
  </r>
  <r>
    <n v="1610"/>
    <x v="1614"/>
    <x v="8"/>
    <n v="200000"/>
    <n v="256"/>
    <x v="0"/>
    <n v="13"/>
    <n v="5"/>
    <n v="2013"/>
    <n v="1"/>
    <s v="Columbus"/>
    <n v="8"/>
  </r>
  <r>
    <n v="1611"/>
    <x v="1615"/>
    <x v="9"/>
    <n v="14800000"/>
    <n v="256"/>
    <x v="6"/>
    <n v="50"/>
    <n v="35"/>
    <n v="2011"/>
    <n v="3"/>
    <s v="Camarillo"/>
    <n v="15"/>
  </r>
  <r>
    <n v="1612"/>
    <x v="1616"/>
    <x v="33"/>
    <n v="700000"/>
    <n v="256"/>
    <x v="9"/>
    <n v="60"/>
    <n v="15"/>
    <n v="2006"/>
    <n v="1"/>
    <s v="Bloomington"/>
    <n v="45"/>
  </r>
  <r>
    <n v="1613"/>
    <x v="1617"/>
    <x v="21"/>
    <n v="5600000"/>
    <n v="255"/>
    <x v="4"/>
    <n v="18"/>
    <n v="4"/>
    <n v="2013"/>
    <n v="2"/>
    <s v="Germantown"/>
    <n v="14"/>
  </r>
  <r>
    <n v="1614"/>
    <x v="1618"/>
    <x v="2"/>
    <n v="3200000"/>
    <n v="255"/>
    <x v="4"/>
    <n v="13"/>
    <n v="4"/>
    <n v="2013"/>
    <n v="2"/>
    <s v="Roanoke"/>
    <n v="9"/>
  </r>
  <r>
    <n v="1615"/>
    <x v="1619"/>
    <x v="18"/>
    <n v="4200000"/>
    <n v="255"/>
    <x v="23"/>
    <n v="9"/>
    <n v="4"/>
    <n v="2005"/>
    <n v="2"/>
    <s v="Raleigh"/>
    <n v="5"/>
  </r>
  <r>
    <n v="1616"/>
    <x v="1620"/>
    <x v="9"/>
    <n v="2600000"/>
    <n v="255"/>
    <x v="0"/>
    <n v="11"/>
    <n v="4"/>
    <n v="2013"/>
    <n v="2"/>
    <s v="Newport Beach"/>
    <n v="7"/>
  </r>
  <r>
    <n v="1617"/>
    <x v="1621"/>
    <x v="9"/>
    <n v="5800000000"/>
    <n v="255"/>
    <x v="18"/>
    <n v="155000"/>
    <n v="36469"/>
    <n v="1957"/>
    <n v="10"/>
    <s v="Santa Ana"/>
    <n v="118531"/>
  </r>
  <r>
    <n v="1618"/>
    <x v="1622"/>
    <x v="7"/>
    <n v="1000000"/>
    <n v="255"/>
    <x v="11"/>
    <n v="140"/>
    <n v="60"/>
    <n v="2008"/>
    <n v="2"/>
    <s v="Reston"/>
    <n v="80"/>
  </r>
  <r>
    <n v="1619"/>
    <x v="1623"/>
    <x v="7"/>
    <n v="8300000"/>
    <n v="255"/>
    <x v="11"/>
    <n v="28"/>
    <n v="10"/>
    <n v="2013"/>
    <n v="3"/>
    <s v="Arlington"/>
    <n v="18"/>
  </r>
  <r>
    <n v="1620"/>
    <x v="1624"/>
    <x v="9"/>
    <n v="50600000"/>
    <n v="255"/>
    <x v="9"/>
    <n v="253"/>
    <n v="106"/>
    <n v="2008"/>
    <n v="4"/>
    <s v="San Francisco"/>
    <n v="147"/>
  </r>
  <r>
    <n v="1621"/>
    <x v="1625"/>
    <x v="2"/>
    <n v="9500000"/>
    <n v="255"/>
    <x v="15"/>
    <n v="29"/>
    <n v="13"/>
    <n v="1997"/>
    <n v="1"/>
    <s v="Houston"/>
    <n v="16"/>
  </r>
  <r>
    <n v="1622"/>
    <x v="1626"/>
    <x v="5"/>
    <n v="6300000"/>
    <n v="254"/>
    <x v="22"/>
    <n v="7"/>
    <n v="3"/>
    <n v="2009"/>
    <n v="1"/>
    <s v="Crestview"/>
    <n v="4"/>
  </r>
  <r>
    <n v="1623"/>
    <x v="1627"/>
    <x v="12"/>
    <n v="2800000"/>
    <n v="254"/>
    <x v="0"/>
    <n v="7"/>
    <n v="3"/>
    <n v="2013"/>
    <n v="2"/>
    <s v="New York"/>
    <n v="4"/>
  </r>
  <r>
    <n v="1624"/>
    <x v="1628"/>
    <x v="13"/>
    <n v="32800000"/>
    <n v="254"/>
    <x v="20"/>
    <n v="7"/>
    <n v="4"/>
    <n v="2007"/>
    <n v="3"/>
    <s v="Duluth"/>
    <n v="3"/>
  </r>
  <r>
    <n v="1625"/>
    <x v="1629"/>
    <x v="6"/>
    <n v="3100000"/>
    <n v="254"/>
    <x v="5"/>
    <n v="7"/>
    <n v="3"/>
    <n v="2015"/>
    <n v="1"/>
    <s v="Mt Laurel"/>
    <n v="4"/>
  </r>
  <r>
    <n v="1626"/>
    <x v="1630"/>
    <x v="9"/>
    <n v="3800000"/>
    <n v="254"/>
    <x v="0"/>
    <n v="17"/>
    <n v="6"/>
    <n v="2014"/>
    <n v="2"/>
    <s v="Foster City"/>
    <n v="11"/>
  </r>
  <r>
    <n v="1627"/>
    <x v="1631"/>
    <x v="24"/>
    <n v="3100000"/>
    <n v="254"/>
    <x v="4"/>
    <n v="6"/>
    <n v="3"/>
    <n v="2012"/>
    <n v="1"/>
    <s v="West Newbury"/>
    <n v="3"/>
  </r>
  <r>
    <n v="1628"/>
    <x v="1632"/>
    <x v="2"/>
    <n v="53300000"/>
    <n v="253"/>
    <x v="3"/>
    <n v="82"/>
    <n v="38"/>
    <n v="2008"/>
    <n v="7"/>
    <s v="Austin"/>
    <n v="44"/>
  </r>
  <r>
    <n v="1629"/>
    <x v="1633"/>
    <x v="0"/>
    <n v="89500000"/>
    <n v="253"/>
    <x v="15"/>
    <n v="72"/>
    <n v="22"/>
    <n v="2002"/>
    <n v="1"/>
    <s v="Scottsdale"/>
    <n v="50"/>
  </r>
  <r>
    <n v="1630"/>
    <x v="1634"/>
    <x v="7"/>
    <n v="58200000"/>
    <n v="253"/>
    <x v="11"/>
    <n v="400"/>
    <n v="150"/>
    <n v="2010"/>
    <n v="6"/>
    <s v="Arlington"/>
    <n v="250"/>
  </r>
  <r>
    <n v="1631"/>
    <x v="1635"/>
    <x v="9"/>
    <n v="28300000"/>
    <n v="253"/>
    <x v="0"/>
    <n v="9"/>
    <n v="2"/>
    <n v="2004"/>
    <n v="5"/>
    <s v="Los Angeles"/>
    <n v="7"/>
  </r>
  <r>
    <n v="1632"/>
    <x v="1636"/>
    <x v="22"/>
    <n v="2800000"/>
    <n v="253"/>
    <x v="2"/>
    <n v="45"/>
    <n v="16"/>
    <n v="2014"/>
    <n v="1"/>
    <s v="MINNEAPOLIS"/>
    <n v="29"/>
  </r>
  <r>
    <n v="1633"/>
    <x v="1637"/>
    <x v="20"/>
    <n v="9100000"/>
    <n v="252"/>
    <x v="2"/>
    <n v="56"/>
    <n v="19"/>
    <n v="2010"/>
    <n v="1"/>
    <s v="Grand Rapids"/>
    <n v="37"/>
  </r>
  <r>
    <n v="1634"/>
    <x v="1638"/>
    <x v="18"/>
    <n v="7300000"/>
    <n v="252"/>
    <x v="15"/>
    <n v="28"/>
    <n v="20"/>
    <n v="2012"/>
    <n v="2"/>
    <s v="Charlotte"/>
    <n v="8"/>
  </r>
  <r>
    <n v="1635"/>
    <x v="1639"/>
    <x v="8"/>
    <n v="6900000"/>
    <n v="252"/>
    <x v="9"/>
    <n v="44"/>
    <n v="9"/>
    <n v="2007"/>
    <n v="3"/>
    <s v="Blue Ash"/>
    <n v="35"/>
  </r>
  <r>
    <n v="1636"/>
    <x v="1640"/>
    <x v="1"/>
    <n v="3600000"/>
    <n v="252"/>
    <x v="15"/>
    <n v="8"/>
    <n v="3"/>
    <n v="1988"/>
    <n v="1"/>
    <s v="Knoxville"/>
    <n v="5"/>
  </r>
  <r>
    <n v="1637"/>
    <x v="1641"/>
    <x v="9"/>
    <n v="2100000"/>
    <n v="252"/>
    <x v="2"/>
    <n v="1"/>
    <n v="1"/>
    <n v="2009"/>
    <n v="2"/>
    <s v="Buellton"/>
    <n v="0"/>
  </r>
  <r>
    <n v="1638"/>
    <x v="1642"/>
    <x v="4"/>
    <n v="12600000"/>
    <n v="252"/>
    <x v="1"/>
    <n v="16"/>
    <n v="3"/>
    <n v="2009"/>
    <n v="5"/>
    <s v="Pittsburgh"/>
    <n v="13"/>
  </r>
  <r>
    <n v="1639"/>
    <x v="1643"/>
    <x v="2"/>
    <n v="25100000"/>
    <n v="252"/>
    <x v="7"/>
    <n v="190"/>
    <n v="110"/>
    <n v="2003"/>
    <n v="4"/>
    <s v="San Antonio"/>
    <n v="80"/>
  </r>
  <r>
    <n v="1640"/>
    <x v="1644"/>
    <x v="12"/>
    <n v="8400000"/>
    <n v="252"/>
    <x v="0"/>
    <n v="35"/>
    <n v="10"/>
    <n v="2011"/>
    <n v="4"/>
    <s v="New York"/>
    <n v="25"/>
  </r>
  <r>
    <n v="1641"/>
    <x v="1645"/>
    <x v="13"/>
    <n v="26100000"/>
    <n v="252"/>
    <x v="9"/>
    <n v="320"/>
    <n v="78"/>
    <n v="2011"/>
    <n v="2"/>
    <s v="Atlanta"/>
    <n v="242"/>
  </r>
  <r>
    <n v="1642"/>
    <x v="1646"/>
    <x v="9"/>
    <n v="11600000"/>
    <n v="251"/>
    <x v="19"/>
    <n v="7"/>
    <n v="3"/>
    <n v="2013"/>
    <n v="3"/>
    <s v="San Francisco"/>
    <n v="4"/>
  </r>
  <r>
    <n v="1643"/>
    <x v="1647"/>
    <x v="8"/>
    <n v="200000"/>
    <n v="251"/>
    <x v="0"/>
    <n v="14"/>
    <n v="3"/>
    <n v="2014"/>
    <n v="1"/>
    <s v="Worthington"/>
    <n v="11"/>
  </r>
  <r>
    <n v="1644"/>
    <x v="1648"/>
    <x v="27"/>
    <n v="14300000"/>
    <n v="251"/>
    <x v="1"/>
    <n v="25"/>
    <n v="10"/>
    <n v="2009"/>
    <n v="3"/>
    <s v="Rock Island"/>
    <n v="15"/>
  </r>
  <r>
    <n v="1645"/>
    <x v="1649"/>
    <x v="9"/>
    <n v="13100000"/>
    <n v="251"/>
    <x v="24"/>
    <n v="25"/>
    <n v="15"/>
    <n v="2009"/>
    <n v="4"/>
    <s v="Newport Beach"/>
    <n v="10"/>
  </r>
  <r>
    <n v="1646"/>
    <x v="1650"/>
    <x v="31"/>
    <n v="2100000"/>
    <n v="251"/>
    <x v="5"/>
    <n v="5"/>
    <n v="2"/>
    <n v="2012"/>
    <n v="1"/>
    <s v="Amherst"/>
    <n v="3"/>
  </r>
  <r>
    <n v="1647"/>
    <x v="1651"/>
    <x v="5"/>
    <n v="2700000"/>
    <n v="251"/>
    <x v="13"/>
    <n v="8"/>
    <n v="5"/>
    <n v="1998"/>
    <n v="2"/>
    <s v="Fort Walton Beach"/>
    <n v="3"/>
  </r>
  <r>
    <n v="1648"/>
    <x v="1652"/>
    <x v="5"/>
    <n v="2700000"/>
    <n v="250"/>
    <x v="22"/>
    <n v="23"/>
    <n v="12"/>
    <n v="2014"/>
    <n v="1"/>
    <s v="Tampa"/>
    <n v="11"/>
  </r>
  <r>
    <n v="1649"/>
    <x v="1653"/>
    <x v="27"/>
    <n v="7800000"/>
    <n v="250"/>
    <x v="13"/>
    <n v="38"/>
    <n v="35"/>
    <n v="1990"/>
    <n v="1"/>
    <s v="Saint Charles"/>
    <n v="3"/>
  </r>
  <r>
    <n v="1650"/>
    <x v="1654"/>
    <x v="2"/>
    <n v="12500000"/>
    <n v="249"/>
    <x v="13"/>
    <n v="12"/>
    <n v="8"/>
    <n v="2001"/>
    <n v="2"/>
    <s v="Houston"/>
    <n v="4"/>
  </r>
  <r>
    <n v="1651"/>
    <x v="1655"/>
    <x v="23"/>
    <n v="500000"/>
    <n v="249"/>
    <x v="11"/>
    <n v="26"/>
    <n v="13"/>
    <n v="2011"/>
    <n v="1"/>
    <s v="Huntsville"/>
    <n v="13"/>
  </r>
  <r>
    <n v="1652"/>
    <x v="1656"/>
    <x v="32"/>
    <n v="11100000"/>
    <n v="248"/>
    <x v="15"/>
    <n v="46"/>
    <n v="27"/>
    <n v="2011"/>
    <n v="1"/>
    <s v="Blue Springs"/>
    <n v="19"/>
  </r>
  <r>
    <n v="1653"/>
    <x v="1657"/>
    <x v="2"/>
    <n v="4100000"/>
    <n v="248"/>
    <x v="11"/>
    <n v="95"/>
    <n v="4"/>
    <n v="2006"/>
    <n v="2"/>
    <s v="Temple"/>
    <n v="91"/>
  </r>
  <r>
    <n v="1654"/>
    <x v="1658"/>
    <x v="1"/>
    <n v="14500000"/>
    <n v="248"/>
    <x v="5"/>
    <n v="2800"/>
    <n v="1000"/>
    <n v="2014"/>
    <n v="2"/>
    <s v="Knoxville"/>
    <n v="1800"/>
  </r>
  <r>
    <n v="1655"/>
    <x v="1659"/>
    <x v="23"/>
    <n v="3200000"/>
    <n v="248"/>
    <x v="7"/>
    <n v="12"/>
    <n v="4"/>
    <n v="2014"/>
    <n v="1"/>
    <s v="Huntsville"/>
    <n v="8"/>
  </r>
  <r>
    <n v="1656"/>
    <x v="1660"/>
    <x v="12"/>
    <n v="17400000"/>
    <n v="248"/>
    <x v="9"/>
    <n v="73"/>
    <n v="31"/>
    <n v="2014"/>
    <n v="2"/>
    <s v="New York"/>
    <n v="42"/>
  </r>
  <r>
    <n v="1657"/>
    <x v="1661"/>
    <x v="2"/>
    <n v="35900000"/>
    <n v="248"/>
    <x v="9"/>
    <n v="213"/>
    <n v="102"/>
    <n v="2004"/>
    <n v="7"/>
    <s v="Austin"/>
    <n v="111"/>
  </r>
  <r>
    <n v="1658"/>
    <x v="1662"/>
    <x v="27"/>
    <n v="59200000"/>
    <n v="248"/>
    <x v="9"/>
    <n v="257"/>
    <n v="75"/>
    <n v="2009"/>
    <n v="2"/>
    <s v="Chicago"/>
    <n v="182"/>
  </r>
  <r>
    <n v="1659"/>
    <x v="1663"/>
    <x v="10"/>
    <n v="500000"/>
    <n v="248"/>
    <x v="15"/>
    <n v="19"/>
    <n v="9"/>
    <n v="2004"/>
    <n v="1"/>
    <s v="Arvada"/>
    <n v="10"/>
  </r>
  <r>
    <n v="1660"/>
    <x v="1664"/>
    <x v="5"/>
    <n v="8500000"/>
    <n v="247"/>
    <x v="14"/>
    <n v="11"/>
    <n v="3"/>
    <n v="2011"/>
    <n v="1"/>
    <s v="West Palm Beach"/>
    <n v="8"/>
  </r>
  <r>
    <n v="1661"/>
    <x v="1665"/>
    <x v="9"/>
    <n v="1200000"/>
    <n v="247"/>
    <x v="7"/>
    <n v="89"/>
    <n v="13"/>
    <n v="2008"/>
    <n v="4"/>
    <s v="San Diego"/>
    <n v="76"/>
  </r>
  <r>
    <n v="1662"/>
    <x v="1666"/>
    <x v="9"/>
    <n v="69400000"/>
    <n v="246"/>
    <x v="14"/>
    <n v="78"/>
    <n v="41"/>
    <n v="2013"/>
    <n v="2"/>
    <s v="Venice Beach"/>
    <n v="37"/>
  </r>
  <r>
    <n v="1663"/>
    <x v="1667"/>
    <x v="6"/>
    <n v="59100000"/>
    <n v="246"/>
    <x v="3"/>
    <n v="65"/>
    <n v="6"/>
    <n v="2009"/>
    <n v="1"/>
    <s v="Mahwah"/>
    <n v="59"/>
  </r>
  <r>
    <n v="1664"/>
    <x v="1668"/>
    <x v="12"/>
    <n v="30100000"/>
    <n v="246"/>
    <x v="23"/>
    <n v="46"/>
    <n v="11"/>
    <n v="2004"/>
    <n v="2"/>
    <s v="Brooklyn"/>
    <n v="35"/>
  </r>
  <r>
    <n v="1665"/>
    <x v="1669"/>
    <x v="9"/>
    <n v="253900000"/>
    <n v="246"/>
    <x v="0"/>
    <n v="653"/>
    <n v="273"/>
    <n v="2001"/>
    <n v="9"/>
    <s v="Valencia"/>
    <n v="380"/>
  </r>
  <r>
    <n v="1666"/>
    <x v="1670"/>
    <x v="43"/>
    <n v="27900000"/>
    <n v="246"/>
    <x v="4"/>
    <n v="17"/>
    <n v="12"/>
    <n v="2014"/>
    <n v="3"/>
    <s v="FAYETTEVILLE"/>
    <n v="5"/>
  </r>
  <r>
    <n v="1667"/>
    <x v="1671"/>
    <x v="5"/>
    <n v="33700000"/>
    <n v="246"/>
    <x v="19"/>
    <n v="105"/>
    <n v="115"/>
    <n v="2006"/>
    <n v="7"/>
    <s v="Tampa"/>
    <n v="-10"/>
  </r>
  <r>
    <n v="1668"/>
    <x v="1672"/>
    <x v="1"/>
    <n v="6300000"/>
    <n v="246"/>
    <x v="5"/>
    <n v="29"/>
    <n v="6"/>
    <n v="2012"/>
    <n v="3"/>
    <s v="Powell"/>
    <n v="23"/>
  </r>
  <r>
    <n v="1669"/>
    <x v="1673"/>
    <x v="13"/>
    <n v="700000"/>
    <n v="245"/>
    <x v="9"/>
    <n v="12"/>
    <n v="5"/>
    <n v="2001"/>
    <n v="1"/>
    <s v="Alpharetta"/>
    <n v="7"/>
  </r>
  <r>
    <n v="1670"/>
    <x v="1674"/>
    <x v="9"/>
    <n v="29600000"/>
    <n v="245"/>
    <x v="7"/>
    <n v="90"/>
    <n v="40"/>
    <n v="2014"/>
    <n v="2"/>
    <s v="SANTA ANA"/>
    <n v="50"/>
  </r>
  <r>
    <n v="1671"/>
    <x v="1675"/>
    <x v="5"/>
    <n v="1200000"/>
    <n v="245"/>
    <x v="8"/>
    <n v="25"/>
    <n v="15"/>
    <n v="1998"/>
    <n v="2"/>
    <s v="Tampa"/>
    <n v="10"/>
  </r>
  <r>
    <n v="1672"/>
    <x v="1676"/>
    <x v="37"/>
    <n v="7600000"/>
    <n v="245"/>
    <x v="9"/>
    <n v="49"/>
    <n v="10"/>
    <n v="2015"/>
    <n v="2"/>
    <s v="Athens"/>
    <n v="39"/>
  </r>
  <r>
    <n v="1673"/>
    <x v="1677"/>
    <x v="2"/>
    <n v="3900000"/>
    <n v="245"/>
    <x v="15"/>
    <n v="34"/>
    <n v="15"/>
    <n v="2010"/>
    <n v="2"/>
    <s v="Conroe"/>
    <n v="19"/>
  </r>
  <r>
    <n v="1674"/>
    <x v="1678"/>
    <x v="13"/>
    <n v="1600000"/>
    <n v="245"/>
    <x v="16"/>
    <n v="240"/>
    <n v="72"/>
    <n v="2013"/>
    <n v="2"/>
    <s v="Canton"/>
    <n v="168"/>
  </r>
  <r>
    <n v="1675"/>
    <x v="1679"/>
    <x v="7"/>
    <n v="5100000"/>
    <n v="244"/>
    <x v="11"/>
    <n v="50"/>
    <n v="10"/>
    <n v="2003"/>
    <n v="1"/>
    <s v="Sterling"/>
    <n v="40"/>
  </r>
  <r>
    <n v="1676"/>
    <x v="1680"/>
    <x v="7"/>
    <n v="45600000"/>
    <n v="244"/>
    <x v="9"/>
    <n v="313"/>
    <n v="111"/>
    <n v="2007"/>
    <n v="8"/>
    <s v="Charlottesville"/>
    <n v="202"/>
  </r>
  <r>
    <n v="1677"/>
    <x v="1681"/>
    <x v="13"/>
    <n v="2700000"/>
    <n v="244"/>
    <x v="0"/>
    <n v="18"/>
    <n v="7"/>
    <n v="2000"/>
    <n v="1"/>
    <s v="Atlanta"/>
    <n v="11"/>
  </r>
  <r>
    <n v="1678"/>
    <x v="1682"/>
    <x v="11"/>
    <n v="66200000"/>
    <n v="244"/>
    <x v="0"/>
    <n v="293"/>
    <n v="108"/>
    <n v="2009"/>
    <n v="5"/>
    <s v="Seattle"/>
    <n v="185"/>
  </r>
  <r>
    <n v="1679"/>
    <x v="1683"/>
    <x v="10"/>
    <n v="37700000"/>
    <n v="244"/>
    <x v="5"/>
    <n v="386"/>
    <n v="135"/>
    <n v="2008"/>
    <n v="3"/>
    <s v="Colorado Springs"/>
    <n v="251"/>
  </r>
  <r>
    <n v="1680"/>
    <x v="1684"/>
    <x v="7"/>
    <n v="3800000"/>
    <n v="244"/>
    <x v="11"/>
    <n v="145"/>
    <n v="60"/>
    <n v="2010"/>
    <n v="2"/>
    <s v="Fredericksburg"/>
    <n v="85"/>
  </r>
  <r>
    <n v="1681"/>
    <x v="1685"/>
    <x v="6"/>
    <n v="31200000"/>
    <n v="243"/>
    <x v="12"/>
    <n v="7"/>
    <n v="3"/>
    <n v="2013"/>
    <n v="1"/>
    <s v="Skillman"/>
    <n v="4"/>
  </r>
  <r>
    <n v="1682"/>
    <x v="1686"/>
    <x v="41"/>
    <n v="2500000"/>
    <n v="243"/>
    <x v="5"/>
    <n v="12"/>
    <n v="5"/>
    <n v="2008"/>
    <n v="2"/>
    <s v="Clive"/>
    <n v="7"/>
  </r>
  <r>
    <n v="1683"/>
    <x v="1687"/>
    <x v="5"/>
    <n v="2200000"/>
    <n v="243"/>
    <x v="0"/>
    <n v="11"/>
    <n v="7"/>
    <n v="2011"/>
    <n v="1"/>
    <s v="Orlando"/>
    <n v="4"/>
  </r>
  <r>
    <n v="1684"/>
    <x v="1688"/>
    <x v="1"/>
    <n v="3200000"/>
    <n v="243"/>
    <x v="0"/>
    <n v="37"/>
    <n v="9"/>
    <n v="2014"/>
    <n v="2"/>
    <s v="Brentwood"/>
    <n v="28"/>
  </r>
  <r>
    <n v="1685"/>
    <x v="1689"/>
    <x v="10"/>
    <n v="89400000"/>
    <n v="242"/>
    <x v="2"/>
    <n v="1755"/>
    <n v="615"/>
    <n v="2012"/>
    <n v="3"/>
    <s v="Denver"/>
    <n v="1140"/>
  </r>
  <r>
    <n v="1686"/>
    <x v="1690"/>
    <x v="42"/>
    <n v="29300000"/>
    <n v="242"/>
    <x v="14"/>
    <n v="239"/>
    <n v="155"/>
    <n v="1998"/>
    <n v="3"/>
    <s v="Tulsa"/>
    <n v="84"/>
  </r>
  <r>
    <n v="1687"/>
    <x v="1691"/>
    <x v="2"/>
    <n v="600000"/>
    <n v="242"/>
    <x v="15"/>
    <n v="37"/>
    <n v="7"/>
    <n v="2011"/>
    <n v="3"/>
    <s v="Haltom City"/>
    <n v="30"/>
  </r>
  <r>
    <n v="1688"/>
    <x v="1692"/>
    <x v="5"/>
    <n v="700000"/>
    <n v="242"/>
    <x v="9"/>
    <n v="90"/>
    <n v="15"/>
    <n v="2013"/>
    <n v="2"/>
    <s v="PALM HARBOR"/>
    <n v="75"/>
  </r>
  <r>
    <n v="1689"/>
    <x v="1693"/>
    <x v="12"/>
    <n v="2700000"/>
    <n v="242"/>
    <x v="4"/>
    <n v="8"/>
    <n v="2"/>
    <n v="2010"/>
    <n v="1"/>
    <s v="Brooklyn"/>
    <n v="6"/>
  </r>
  <r>
    <n v="1690"/>
    <x v="1694"/>
    <x v="5"/>
    <n v="9100000"/>
    <n v="242"/>
    <x v="19"/>
    <n v="45"/>
    <n v="9"/>
    <n v="2011"/>
    <n v="2"/>
    <s v="Clearwater"/>
    <n v="36"/>
  </r>
  <r>
    <n v="1691"/>
    <x v="1695"/>
    <x v="7"/>
    <n v="11700000"/>
    <n v="242"/>
    <x v="19"/>
    <n v="48"/>
    <n v="15"/>
    <n v="1999"/>
    <n v="4"/>
    <s v="McLean"/>
    <n v="33"/>
  </r>
  <r>
    <n v="1692"/>
    <x v="1696"/>
    <x v="2"/>
    <n v="4800000"/>
    <n v="241"/>
    <x v="10"/>
    <n v="38"/>
    <n v="16"/>
    <n v="2011"/>
    <n v="3"/>
    <s v="Houston"/>
    <n v="22"/>
  </r>
  <r>
    <n v="1693"/>
    <x v="1697"/>
    <x v="9"/>
    <n v="400000"/>
    <n v="241"/>
    <x v="24"/>
    <n v="21"/>
    <n v="6"/>
    <n v="2007"/>
    <n v="2"/>
    <s v="Riverside"/>
    <n v="15"/>
  </r>
  <r>
    <n v="1694"/>
    <x v="1698"/>
    <x v="24"/>
    <n v="3100000"/>
    <n v="241"/>
    <x v="6"/>
    <n v="12"/>
    <n v="2"/>
    <n v="2015"/>
    <n v="1"/>
    <s v="Norwood"/>
    <n v="10"/>
  </r>
  <r>
    <n v="1695"/>
    <x v="1699"/>
    <x v="9"/>
    <n v="24400000"/>
    <n v="241"/>
    <x v="9"/>
    <n v="278"/>
    <n v="83"/>
    <n v="2010"/>
    <n v="3"/>
    <s v="Walnut Creek"/>
    <n v="195"/>
  </r>
  <r>
    <n v="1696"/>
    <x v="1700"/>
    <x v="8"/>
    <n v="411900000"/>
    <n v="241"/>
    <x v="1"/>
    <n v="579"/>
    <n v="181"/>
    <n v="2007"/>
    <n v="8"/>
    <s v="Cincinnati"/>
    <n v="398"/>
  </r>
  <r>
    <n v="1697"/>
    <x v="1701"/>
    <x v="10"/>
    <n v="2600000"/>
    <n v="241"/>
    <x v="23"/>
    <n v="4"/>
    <n v="1"/>
    <n v="2012"/>
    <n v="1"/>
    <s v="Denver"/>
    <n v="3"/>
  </r>
  <r>
    <n v="1698"/>
    <x v="1702"/>
    <x v="2"/>
    <n v="14300000"/>
    <n v="240"/>
    <x v="9"/>
    <n v="113"/>
    <n v="76"/>
    <n v="2012"/>
    <n v="4"/>
    <s v="Katy"/>
    <n v="37"/>
  </r>
  <r>
    <n v="1699"/>
    <x v="1703"/>
    <x v="5"/>
    <n v="2900000"/>
    <n v="240"/>
    <x v="9"/>
    <n v="18"/>
    <n v="11"/>
    <n v="2008"/>
    <n v="2"/>
    <s v="Tampa"/>
    <n v="7"/>
  </r>
  <r>
    <n v="1700"/>
    <x v="1704"/>
    <x v="19"/>
    <n v="600000"/>
    <n v="240"/>
    <x v="5"/>
    <n v="11"/>
    <n v="3"/>
    <n v="2011"/>
    <n v="1"/>
    <s v="Green Bay"/>
    <n v="8"/>
  </r>
  <r>
    <n v="1701"/>
    <x v="1705"/>
    <x v="13"/>
    <n v="3400000"/>
    <n v="240"/>
    <x v="9"/>
    <n v="10"/>
    <n v="2"/>
    <n v="2010"/>
    <n v="2"/>
    <s v="Atlanta"/>
    <n v="8"/>
  </r>
  <r>
    <n v="1702"/>
    <x v="1706"/>
    <x v="7"/>
    <n v="11200000"/>
    <n v="240"/>
    <x v="0"/>
    <n v="35"/>
    <n v="16"/>
    <n v="2007"/>
    <n v="5"/>
    <s v="Alexandria"/>
    <n v="19"/>
  </r>
  <r>
    <n v="1703"/>
    <x v="1707"/>
    <x v="46"/>
    <n v="1500000"/>
    <n v="240"/>
    <x v="16"/>
    <n v="140"/>
    <n v="37"/>
    <n v="2012"/>
    <n v="4"/>
    <s v="Morgantown"/>
    <n v="103"/>
  </r>
  <r>
    <n v="1704"/>
    <x v="1708"/>
    <x v="24"/>
    <n v="7500000"/>
    <n v="239"/>
    <x v="9"/>
    <n v="68"/>
    <n v="18"/>
    <n v="2008"/>
    <n v="2"/>
    <s v="Concord"/>
    <n v="50"/>
  </r>
  <r>
    <n v="1705"/>
    <x v="1709"/>
    <x v="21"/>
    <n v="40700000"/>
    <n v="239"/>
    <x v="9"/>
    <n v="250"/>
    <n v="75"/>
    <n v="2008"/>
    <n v="3"/>
    <s v="Fulton"/>
    <n v="175"/>
  </r>
  <r>
    <n v="1706"/>
    <x v="1710"/>
    <x v="12"/>
    <n v="4900000"/>
    <n v="239"/>
    <x v="9"/>
    <n v="1267"/>
    <n v="473"/>
    <n v="2002"/>
    <n v="2"/>
    <s v="New York"/>
    <n v="794"/>
  </r>
  <r>
    <n v="1707"/>
    <x v="1711"/>
    <x v="9"/>
    <n v="21400000"/>
    <n v="239"/>
    <x v="9"/>
    <n v="84"/>
    <n v="32"/>
    <n v="2007"/>
    <n v="5"/>
    <s v="San Jose"/>
    <n v="52"/>
  </r>
  <r>
    <n v="1708"/>
    <x v="1712"/>
    <x v="5"/>
    <n v="5700000"/>
    <n v="239"/>
    <x v="23"/>
    <n v="141"/>
    <n v="3"/>
    <n v="2002"/>
    <n v="3"/>
    <s v="Tampa"/>
    <n v="138"/>
  </r>
  <r>
    <n v="1709"/>
    <x v="1713"/>
    <x v="8"/>
    <n v="3900000"/>
    <n v="239"/>
    <x v="0"/>
    <n v="15"/>
    <n v="4"/>
    <n v="2014"/>
    <n v="2"/>
    <s v="Columbus"/>
    <n v="11"/>
  </r>
  <r>
    <n v="1710"/>
    <x v="1714"/>
    <x v="5"/>
    <n v="7700000"/>
    <n v="238"/>
    <x v="5"/>
    <n v="173"/>
    <n v="56"/>
    <n v="2003"/>
    <n v="5"/>
    <s v="Casselberry"/>
    <n v="117"/>
  </r>
  <r>
    <n v="1711"/>
    <x v="1715"/>
    <x v="7"/>
    <n v="36300000"/>
    <n v="238"/>
    <x v="4"/>
    <n v="130"/>
    <n v="43"/>
    <n v="1996"/>
    <n v="2"/>
    <s v="Richmond"/>
    <n v="87"/>
  </r>
  <r>
    <n v="1712"/>
    <x v="1716"/>
    <x v="11"/>
    <n v="33300000"/>
    <n v="238"/>
    <x v="3"/>
    <n v="420"/>
    <n v="90"/>
    <n v="2014"/>
    <n v="1"/>
    <s v="Spokane"/>
    <n v="330"/>
  </r>
  <r>
    <n v="1713"/>
    <x v="1717"/>
    <x v="1"/>
    <n v="8300000"/>
    <n v="237"/>
    <x v="5"/>
    <n v="75"/>
    <n v="30"/>
    <n v="2010"/>
    <n v="1"/>
    <s v="Nashville"/>
    <n v="45"/>
  </r>
  <r>
    <n v="1714"/>
    <x v="1718"/>
    <x v="5"/>
    <n v="19700000"/>
    <n v="237"/>
    <x v="11"/>
    <n v="12"/>
    <n v="1"/>
    <n v="2014"/>
    <n v="2"/>
    <s v="Tampa"/>
    <n v="11"/>
  </r>
  <r>
    <n v="1715"/>
    <x v="1719"/>
    <x v="5"/>
    <n v="50900000"/>
    <n v="237"/>
    <x v="17"/>
    <n v="27"/>
    <n v="7"/>
    <n v="2014"/>
    <n v="1"/>
    <s v="Orlando"/>
    <n v="20"/>
  </r>
  <r>
    <n v="1716"/>
    <x v="1720"/>
    <x v="37"/>
    <n v="238200000"/>
    <n v="237"/>
    <x v="7"/>
    <n v="559"/>
    <n v="175"/>
    <n v="2011"/>
    <n v="4"/>
    <s v="Greenville"/>
    <n v="384"/>
  </r>
  <r>
    <n v="1717"/>
    <x v="1721"/>
    <x v="40"/>
    <n v="6600000"/>
    <n v="237"/>
    <x v="6"/>
    <n v="18"/>
    <n v="7"/>
    <n v="2003"/>
    <n v="3"/>
    <s v="Bend"/>
    <n v="11"/>
  </r>
  <r>
    <n v="1718"/>
    <x v="1722"/>
    <x v="13"/>
    <n v="35500000"/>
    <n v="237"/>
    <x v="11"/>
    <n v="238"/>
    <n v="105"/>
    <n v="2006"/>
    <n v="6"/>
    <s v="Newnan"/>
    <n v="133"/>
  </r>
  <r>
    <n v="1719"/>
    <x v="1723"/>
    <x v="2"/>
    <n v="52400000"/>
    <n v="237"/>
    <x v="7"/>
    <n v="67"/>
    <n v="30"/>
    <n v="2000"/>
    <n v="3"/>
    <s v="Austin"/>
    <n v="37"/>
  </r>
  <r>
    <n v="1720"/>
    <x v="1724"/>
    <x v="23"/>
    <n v="3600000"/>
    <n v="237"/>
    <x v="19"/>
    <n v="31"/>
    <n v="11"/>
    <n v="2011"/>
    <n v="3"/>
    <s v="Montgomery"/>
    <n v="20"/>
  </r>
  <r>
    <n v="1721"/>
    <x v="1725"/>
    <x v="12"/>
    <n v="9700000"/>
    <n v="237"/>
    <x v="0"/>
    <n v="37"/>
    <n v="14"/>
    <n v="2015"/>
    <n v="1"/>
    <s v="New York"/>
    <n v="23"/>
  </r>
  <r>
    <n v="1722"/>
    <x v="1726"/>
    <x v="5"/>
    <n v="7500000"/>
    <n v="236"/>
    <x v="17"/>
    <n v="35"/>
    <n v="25"/>
    <n v="2013"/>
    <n v="3"/>
    <s v="orlando"/>
    <n v="10"/>
  </r>
  <r>
    <n v="1723"/>
    <x v="1727"/>
    <x v="41"/>
    <n v="24700000"/>
    <n v="236"/>
    <x v="4"/>
    <n v="284"/>
    <n v="216"/>
    <n v="2012"/>
    <n v="3"/>
    <s v="West Des Moines"/>
    <n v="68"/>
  </r>
  <r>
    <n v="1724"/>
    <x v="1728"/>
    <x v="16"/>
    <n v="19100000"/>
    <n v="236"/>
    <x v="3"/>
    <n v="33"/>
    <n v="11"/>
    <n v="2007"/>
    <n v="4"/>
    <s v="Kaysville"/>
    <n v="22"/>
  </r>
  <r>
    <n v="1725"/>
    <x v="1729"/>
    <x v="9"/>
    <n v="34700000"/>
    <n v="236"/>
    <x v="7"/>
    <n v="40"/>
    <n v="8"/>
    <n v="2015"/>
    <n v="1"/>
    <s v="Los Angeles"/>
    <n v="32"/>
  </r>
  <r>
    <n v="1726"/>
    <x v="1730"/>
    <x v="12"/>
    <n v="3600000"/>
    <n v="236"/>
    <x v="23"/>
    <n v="14"/>
    <n v="10"/>
    <n v="2010"/>
    <n v="2"/>
    <s v="Rochester"/>
    <n v="4"/>
  </r>
  <r>
    <n v="1727"/>
    <x v="1731"/>
    <x v="9"/>
    <n v="3300000"/>
    <n v="235"/>
    <x v="14"/>
    <n v="40"/>
    <n v="10"/>
    <n v="2014"/>
    <n v="2"/>
    <s v="Los Angeles"/>
    <n v="30"/>
  </r>
  <r>
    <n v="1728"/>
    <x v="1732"/>
    <x v="18"/>
    <n v="22900000"/>
    <n v="235"/>
    <x v="4"/>
    <n v="14"/>
    <n v="20"/>
    <n v="2012"/>
    <n v="2"/>
    <s v="Indian Trail"/>
    <n v="-6"/>
  </r>
  <r>
    <n v="1729"/>
    <x v="1733"/>
    <x v="18"/>
    <n v="18400000"/>
    <n v="235"/>
    <x v="9"/>
    <n v="28"/>
    <n v="31"/>
    <n v="2011"/>
    <n v="4"/>
    <s v="Charlotte"/>
    <n v="-3"/>
  </r>
  <r>
    <n v="1730"/>
    <x v="1734"/>
    <x v="4"/>
    <n v="10100000"/>
    <n v="235"/>
    <x v="15"/>
    <n v="20"/>
    <n v="12"/>
    <n v="2005"/>
    <n v="4"/>
    <s v="Butler"/>
    <n v="8"/>
  </r>
  <r>
    <n v="1731"/>
    <x v="1735"/>
    <x v="18"/>
    <n v="28100000"/>
    <n v="235"/>
    <x v="15"/>
    <n v="275"/>
    <n v="13"/>
    <n v="1996"/>
    <n v="4"/>
    <s v="Raleigh"/>
    <n v="262"/>
  </r>
  <r>
    <n v="1732"/>
    <x v="1736"/>
    <x v="28"/>
    <n v="2400000"/>
    <n v="235"/>
    <x v="12"/>
    <n v="12"/>
    <n v="4"/>
    <n v="2013"/>
    <n v="2"/>
    <s v="Wallingford"/>
    <n v="8"/>
  </r>
  <r>
    <n v="1733"/>
    <x v="1737"/>
    <x v="20"/>
    <n v="36400000"/>
    <n v="235"/>
    <x v="23"/>
    <n v="120"/>
    <n v="63"/>
    <n v="1996"/>
    <n v="3"/>
    <s v="Saranac"/>
    <n v="57"/>
  </r>
  <r>
    <n v="1734"/>
    <x v="1738"/>
    <x v="7"/>
    <n v="3100000"/>
    <n v="234"/>
    <x v="16"/>
    <n v="31"/>
    <n v="13"/>
    <n v="2006"/>
    <n v="2"/>
    <s v="Luray"/>
    <n v="18"/>
  </r>
  <r>
    <n v="1735"/>
    <x v="1739"/>
    <x v="12"/>
    <n v="3700000"/>
    <n v="234"/>
    <x v="3"/>
    <n v="5"/>
    <n v="1"/>
    <n v="2009"/>
    <n v="1"/>
    <s v="New York"/>
    <n v="4"/>
  </r>
  <r>
    <n v="1736"/>
    <x v="1740"/>
    <x v="37"/>
    <n v="2300000"/>
    <n v="234"/>
    <x v="7"/>
    <n v="23"/>
    <n v="6"/>
    <n v="2012"/>
    <n v="1"/>
    <s v="Charleston"/>
    <n v="17"/>
  </r>
  <r>
    <n v="1737"/>
    <x v="1741"/>
    <x v="32"/>
    <n v="17200000"/>
    <n v="234"/>
    <x v="12"/>
    <n v="8"/>
    <n v="10"/>
    <n v="2009"/>
    <n v="4"/>
    <s v="St. Charles"/>
    <n v="-2"/>
  </r>
  <r>
    <n v="1738"/>
    <x v="1742"/>
    <x v="13"/>
    <n v="3700000"/>
    <n v="234"/>
    <x v="7"/>
    <n v="28"/>
    <n v="12"/>
    <n v="2008"/>
    <n v="2"/>
    <s v="Columbus"/>
    <n v="16"/>
  </r>
  <r>
    <n v="1739"/>
    <x v="1743"/>
    <x v="5"/>
    <n v="79100000"/>
    <n v="234"/>
    <x v="24"/>
    <n v="1600"/>
    <n v="500"/>
    <n v="2012"/>
    <n v="2"/>
    <s v="Miami"/>
    <n v="1100"/>
  </r>
  <r>
    <n v="1740"/>
    <x v="1744"/>
    <x v="7"/>
    <n v="12700000"/>
    <n v="233"/>
    <x v="14"/>
    <n v="88"/>
    <n v="29"/>
    <n v="1994"/>
    <n v="1"/>
    <s v="Arlington"/>
    <n v="59"/>
  </r>
  <r>
    <n v="1741"/>
    <x v="1745"/>
    <x v="32"/>
    <n v="14400000"/>
    <n v="233"/>
    <x v="3"/>
    <n v="26"/>
    <n v="24"/>
    <n v="2007"/>
    <n v="5"/>
    <s v="Springfield"/>
    <n v="2"/>
  </r>
  <r>
    <n v="1742"/>
    <x v="1746"/>
    <x v="9"/>
    <n v="92100000"/>
    <n v="233"/>
    <x v="17"/>
    <n v="271"/>
    <n v="108"/>
    <n v="2010"/>
    <n v="1"/>
    <s v="San Francisco"/>
    <n v="163"/>
  </r>
  <r>
    <n v="1743"/>
    <x v="1747"/>
    <x v="5"/>
    <n v="22700000"/>
    <n v="233"/>
    <x v="23"/>
    <n v="9"/>
    <n v="4"/>
    <n v="2006"/>
    <n v="4"/>
    <s v="Weston"/>
    <n v="5"/>
  </r>
  <r>
    <n v="1744"/>
    <x v="1748"/>
    <x v="9"/>
    <n v="6500000"/>
    <n v="233"/>
    <x v="0"/>
    <n v="382"/>
    <n v="85"/>
    <n v="2008"/>
    <n v="4"/>
    <s v="Simi Valley"/>
    <n v="297"/>
  </r>
  <r>
    <n v="1745"/>
    <x v="1749"/>
    <x v="5"/>
    <n v="9300000"/>
    <n v="233"/>
    <x v="15"/>
    <n v="60"/>
    <n v="25"/>
    <n v="2004"/>
    <n v="1"/>
    <s v="Largo"/>
    <n v="35"/>
  </r>
  <r>
    <n v="1746"/>
    <x v="1750"/>
    <x v="10"/>
    <n v="2000000"/>
    <n v="232"/>
    <x v="5"/>
    <n v="822"/>
    <n v="10"/>
    <n v="2005"/>
    <n v="2"/>
    <s v="Aurora"/>
    <n v="812"/>
  </r>
  <r>
    <n v="1747"/>
    <x v="1751"/>
    <x v="7"/>
    <n v="7100000"/>
    <n v="232"/>
    <x v="12"/>
    <n v="82"/>
    <n v="14"/>
    <n v="2005"/>
    <n v="3"/>
    <s v="Virginia Beach"/>
    <n v="68"/>
  </r>
  <r>
    <n v="1748"/>
    <x v="1752"/>
    <x v="20"/>
    <n v="8900000"/>
    <n v="232"/>
    <x v="2"/>
    <n v="24"/>
    <n v="10"/>
    <n v="2005"/>
    <n v="4"/>
    <s v="Rockford"/>
    <n v="14"/>
  </r>
  <r>
    <n v="1749"/>
    <x v="1753"/>
    <x v="40"/>
    <n v="148700000"/>
    <n v="232"/>
    <x v="9"/>
    <n v="500"/>
    <n v="198"/>
    <n v="2007"/>
    <n v="1"/>
    <s v="Vancouver"/>
    <n v="302"/>
  </r>
  <r>
    <n v="1750"/>
    <x v="1754"/>
    <x v="7"/>
    <n v="8900000"/>
    <n v="232"/>
    <x v="11"/>
    <n v="56"/>
    <n v="13"/>
    <n v="2011"/>
    <n v="1"/>
    <s v="Arlington"/>
    <n v="43"/>
  </r>
  <r>
    <n v="1751"/>
    <x v="1755"/>
    <x v="0"/>
    <n v="7200000"/>
    <n v="232"/>
    <x v="23"/>
    <n v="36"/>
    <n v="13"/>
    <n v="2003"/>
    <n v="2"/>
    <s v="Gilbert"/>
    <n v="23"/>
  </r>
  <r>
    <n v="1752"/>
    <x v="1756"/>
    <x v="32"/>
    <n v="170700000"/>
    <n v="232"/>
    <x v="1"/>
    <n v="620"/>
    <n v="45"/>
    <n v="2010"/>
    <n v="1"/>
    <s v="St. Louis"/>
    <n v="575"/>
  </r>
  <r>
    <n v="1753"/>
    <x v="1757"/>
    <x v="2"/>
    <n v="2500000"/>
    <n v="232"/>
    <x v="23"/>
    <n v="20"/>
    <n v="10"/>
    <n v="2010"/>
    <n v="1"/>
    <s v="Houston"/>
    <n v="10"/>
  </r>
  <r>
    <n v="1754"/>
    <x v="1758"/>
    <x v="8"/>
    <n v="44600000"/>
    <n v="231"/>
    <x v="23"/>
    <n v="59"/>
    <n v="44"/>
    <n v="1993"/>
    <n v="4"/>
    <s v="Willoughby"/>
    <n v="15"/>
  </r>
  <r>
    <n v="1755"/>
    <x v="1759"/>
    <x v="24"/>
    <n v="6500000"/>
    <n v="231"/>
    <x v="20"/>
    <n v="6"/>
    <n v="4"/>
    <n v="2013"/>
    <n v="3"/>
    <s v="Boston"/>
    <n v="2"/>
  </r>
  <r>
    <n v="1756"/>
    <x v="1760"/>
    <x v="18"/>
    <n v="12600000"/>
    <n v="231"/>
    <x v="16"/>
    <n v="125"/>
    <n v="55"/>
    <n v="2011"/>
    <n v="4"/>
    <s v="Charlotte"/>
    <n v="70"/>
  </r>
  <r>
    <n v="1757"/>
    <x v="1761"/>
    <x v="28"/>
    <n v="6800000"/>
    <n v="231"/>
    <x v="0"/>
    <n v="60"/>
    <n v="23"/>
    <n v="2009"/>
    <n v="2"/>
    <s v="New Haven"/>
    <n v="37"/>
  </r>
  <r>
    <n v="1758"/>
    <x v="1762"/>
    <x v="9"/>
    <n v="21500000"/>
    <n v="231"/>
    <x v="15"/>
    <n v="134"/>
    <n v="63"/>
    <n v="1993"/>
    <n v="2"/>
    <s v="Los Angeles"/>
    <n v="71"/>
  </r>
  <r>
    <n v="1759"/>
    <x v="1763"/>
    <x v="2"/>
    <n v="11100000"/>
    <n v="231"/>
    <x v="23"/>
    <n v="114"/>
    <n v="51"/>
    <n v="2013"/>
    <n v="3"/>
    <s v="Houston"/>
    <n v="63"/>
  </r>
  <r>
    <n v="1760"/>
    <x v="1764"/>
    <x v="1"/>
    <n v="5100000"/>
    <n v="231"/>
    <x v="23"/>
    <n v="23"/>
    <n v="3"/>
    <n v="2011"/>
    <n v="3"/>
    <s v="Franklin"/>
    <n v="20"/>
  </r>
  <r>
    <n v="1761"/>
    <x v="1765"/>
    <x v="9"/>
    <n v="6800000"/>
    <n v="231"/>
    <x v="0"/>
    <n v="52"/>
    <n v="18"/>
    <n v="2012"/>
    <n v="3"/>
    <s v="Glendale"/>
    <n v="34"/>
  </r>
  <r>
    <n v="1762"/>
    <x v="1766"/>
    <x v="35"/>
    <n v="215100000"/>
    <n v="231"/>
    <x v="5"/>
    <n v="241"/>
    <n v="84"/>
    <n v="2009"/>
    <n v="4"/>
    <s v="Omaha"/>
    <n v="157"/>
  </r>
  <r>
    <n v="1763"/>
    <x v="1767"/>
    <x v="6"/>
    <n v="27200000"/>
    <n v="231"/>
    <x v="1"/>
    <n v="23"/>
    <n v="7"/>
    <n v="2010"/>
    <n v="5"/>
    <s v="Voorhees Township"/>
    <n v="16"/>
  </r>
  <r>
    <n v="1764"/>
    <x v="1768"/>
    <x v="12"/>
    <n v="2400000"/>
    <n v="231"/>
    <x v="7"/>
    <n v="16"/>
    <n v="6"/>
    <n v="2014"/>
    <n v="2"/>
    <s v="Islandia"/>
    <n v="10"/>
  </r>
  <r>
    <n v="1765"/>
    <x v="1769"/>
    <x v="37"/>
    <n v="8500000"/>
    <n v="231"/>
    <x v="5"/>
    <n v="81"/>
    <n v="28"/>
    <n v="2009"/>
    <n v="4"/>
    <s v="North Charleston"/>
    <n v="53"/>
  </r>
  <r>
    <n v="1766"/>
    <x v="1770"/>
    <x v="12"/>
    <n v="5800000"/>
    <n v="231"/>
    <x v="7"/>
    <n v="20"/>
    <n v="10"/>
    <n v="2014"/>
    <n v="2"/>
    <s v="New York"/>
    <n v="10"/>
  </r>
  <r>
    <n v="1767"/>
    <x v="1771"/>
    <x v="7"/>
    <n v="30100000"/>
    <n v="231"/>
    <x v="11"/>
    <n v="105"/>
    <n v="44"/>
    <n v="2010"/>
    <n v="5"/>
    <s v="Mclean"/>
    <n v="61"/>
  </r>
  <r>
    <n v="1768"/>
    <x v="1772"/>
    <x v="9"/>
    <n v="24800000"/>
    <n v="230"/>
    <x v="18"/>
    <n v="400"/>
    <n v="200"/>
    <n v="2002"/>
    <n v="5"/>
    <s v="Calabasas"/>
    <n v="200"/>
  </r>
  <r>
    <n v="1769"/>
    <x v="1773"/>
    <x v="9"/>
    <n v="78600000"/>
    <n v="230"/>
    <x v="12"/>
    <n v="443"/>
    <n v="214"/>
    <n v="1995"/>
    <n v="2"/>
    <s v="San Diego"/>
    <n v="229"/>
  </r>
  <r>
    <n v="1770"/>
    <x v="1774"/>
    <x v="12"/>
    <n v="11900000"/>
    <n v="230"/>
    <x v="7"/>
    <n v="12"/>
    <n v="10"/>
    <n v="2012"/>
    <n v="1"/>
    <s v="New York"/>
    <n v="2"/>
  </r>
  <r>
    <n v="1771"/>
    <x v="1775"/>
    <x v="2"/>
    <n v="75800000"/>
    <n v="230"/>
    <x v="15"/>
    <n v="48"/>
    <n v="19"/>
    <n v="2001"/>
    <n v="1"/>
    <s v="Allen"/>
    <n v="29"/>
  </r>
  <r>
    <n v="1772"/>
    <x v="1776"/>
    <x v="4"/>
    <n v="226100000"/>
    <n v="230"/>
    <x v="15"/>
    <n v="1100"/>
    <n v="546"/>
    <n v="1977"/>
    <n v="1"/>
    <s v="Minneapolis"/>
    <n v="554"/>
  </r>
  <r>
    <n v="1773"/>
    <x v="1777"/>
    <x v="25"/>
    <n v="71400000"/>
    <n v="230"/>
    <x v="6"/>
    <n v="481"/>
    <n v="132"/>
    <n v="1996"/>
    <n v="9"/>
    <s v="Portland"/>
    <n v="349"/>
  </r>
  <r>
    <n v="1774"/>
    <x v="1778"/>
    <x v="34"/>
    <n v="52500000"/>
    <n v="230"/>
    <x v="19"/>
    <n v="350"/>
    <n v="75"/>
    <n v="2003"/>
    <n v="8"/>
    <s v="Washington"/>
    <n v="275"/>
  </r>
  <r>
    <n v="1775"/>
    <x v="1779"/>
    <x v="5"/>
    <n v="13400000"/>
    <n v="230"/>
    <x v="1"/>
    <n v="400"/>
    <n v="125"/>
    <n v="2014"/>
    <n v="1"/>
    <s v="Fort Lauderdale"/>
    <n v="275"/>
  </r>
  <r>
    <n v="1776"/>
    <x v="1780"/>
    <x v="9"/>
    <n v="14100000"/>
    <n v="230"/>
    <x v="25"/>
    <n v="64"/>
    <n v="22"/>
    <n v="2011"/>
    <n v="2"/>
    <s v="Torrance"/>
    <n v="42"/>
  </r>
  <r>
    <n v="1777"/>
    <x v="1781"/>
    <x v="9"/>
    <n v="23300000"/>
    <n v="229"/>
    <x v="2"/>
    <n v="721"/>
    <n v="204"/>
    <n v="2011"/>
    <n v="2"/>
    <s v="Danville"/>
    <n v="517"/>
  </r>
  <r>
    <n v="1778"/>
    <x v="1782"/>
    <x v="21"/>
    <n v="22300000"/>
    <n v="229"/>
    <x v="12"/>
    <n v="420"/>
    <n v="200"/>
    <n v="2014"/>
    <n v="1"/>
    <s v="Pikesville"/>
    <n v="220"/>
  </r>
  <r>
    <n v="1779"/>
    <x v="1783"/>
    <x v="13"/>
    <n v="14200000"/>
    <n v="229"/>
    <x v="23"/>
    <n v="35"/>
    <n v="11"/>
    <n v="2013"/>
    <n v="2"/>
    <s v="Atlanta"/>
    <n v="24"/>
  </r>
  <r>
    <n v="1780"/>
    <x v="1784"/>
    <x v="9"/>
    <n v="21400000"/>
    <n v="229"/>
    <x v="5"/>
    <n v="84"/>
    <n v="44"/>
    <n v="2002"/>
    <n v="2"/>
    <s v="Santa Clara"/>
    <n v="40"/>
  </r>
  <r>
    <n v="1781"/>
    <x v="1785"/>
    <x v="20"/>
    <n v="2400000"/>
    <n v="229"/>
    <x v="12"/>
    <n v="14"/>
    <n v="8"/>
    <n v="2013"/>
    <n v="2"/>
    <s v="Williamston"/>
    <n v="6"/>
  </r>
  <r>
    <n v="1782"/>
    <x v="1786"/>
    <x v="13"/>
    <n v="2600000"/>
    <n v="229"/>
    <x v="19"/>
    <n v="19"/>
    <n v="3"/>
    <n v="2013"/>
    <n v="2"/>
    <s v="Alpharetta"/>
    <n v="16"/>
  </r>
  <r>
    <n v="1783"/>
    <x v="1787"/>
    <x v="5"/>
    <n v="7100000"/>
    <n v="229"/>
    <x v="0"/>
    <n v="17"/>
    <n v="12"/>
    <n v="2011"/>
    <n v="4"/>
    <s v="Miami"/>
    <n v="5"/>
  </r>
  <r>
    <n v="1784"/>
    <x v="1788"/>
    <x v="7"/>
    <n v="15900000"/>
    <n v="229"/>
    <x v="19"/>
    <n v="150"/>
    <n v="98"/>
    <n v="1998"/>
    <n v="1"/>
    <s v="Sterling"/>
    <n v="52"/>
  </r>
  <r>
    <n v="1785"/>
    <x v="1789"/>
    <x v="2"/>
    <n v="7300000"/>
    <n v="229"/>
    <x v="7"/>
    <n v="50"/>
    <n v="14"/>
    <n v="2006"/>
    <n v="2"/>
    <s v="Dallas"/>
    <n v="36"/>
  </r>
  <r>
    <n v="1786"/>
    <x v="1790"/>
    <x v="9"/>
    <n v="500000"/>
    <n v="229"/>
    <x v="23"/>
    <n v="235"/>
    <n v="108"/>
    <n v="2013"/>
    <n v="2"/>
    <s v="Santa Clara"/>
    <n v="127"/>
  </r>
  <r>
    <n v="1787"/>
    <x v="1791"/>
    <x v="24"/>
    <n v="368600000"/>
    <n v="228"/>
    <x v="11"/>
    <n v="224"/>
    <n v="104"/>
    <n v="2003"/>
    <n v="1"/>
    <s v="Boston"/>
    <n v="120"/>
  </r>
  <r>
    <n v="1788"/>
    <x v="1792"/>
    <x v="37"/>
    <n v="9400000"/>
    <n v="228"/>
    <x v="4"/>
    <n v="12"/>
    <n v="5"/>
    <n v="2012"/>
    <n v="3"/>
    <s v="Mount Pleasant"/>
    <n v="7"/>
  </r>
  <r>
    <n v="1789"/>
    <x v="1793"/>
    <x v="31"/>
    <n v="8400000"/>
    <n v="228"/>
    <x v="18"/>
    <n v="14"/>
    <n v="15"/>
    <n v="2008"/>
    <n v="1"/>
    <s v="Newton"/>
    <n v="-1"/>
  </r>
  <r>
    <n v="1790"/>
    <x v="1794"/>
    <x v="7"/>
    <n v="36600000"/>
    <n v="228"/>
    <x v="11"/>
    <n v="178"/>
    <n v="50"/>
    <n v="2009"/>
    <n v="6"/>
    <s v="Chantilly"/>
    <n v="128"/>
  </r>
  <r>
    <n v="1791"/>
    <x v="1795"/>
    <x v="9"/>
    <n v="500000"/>
    <n v="228"/>
    <x v="24"/>
    <n v="6"/>
    <n v="2"/>
    <n v="2012"/>
    <n v="2"/>
    <s v="San Diego"/>
    <n v="4"/>
  </r>
  <r>
    <n v="1792"/>
    <x v="1796"/>
    <x v="2"/>
    <n v="3300000"/>
    <n v="228"/>
    <x v="9"/>
    <n v="15"/>
    <n v="10"/>
    <n v="2010"/>
    <n v="1"/>
    <s v="CEDAR PARK"/>
    <n v="5"/>
  </r>
  <r>
    <n v="1793"/>
    <x v="1797"/>
    <x v="8"/>
    <n v="14500000"/>
    <n v="228"/>
    <x v="1"/>
    <n v="20"/>
    <n v="7"/>
    <n v="2013"/>
    <n v="2"/>
    <s v="Toledo"/>
    <n v="13"/>
  </r>
  <r>
    <n v="1794"/>
    <x v="1798"/>
    <x v="10"/>
    <n v="2500000"/>
    <n v="227"/>
    <x v="23"/>
    <n v="8"/>
    <n v="2"/>
    <n v="2010"/>
    <n v="1"/>
    <s v="Lakewood"/>
    <n v="6"/>
  </r>
  <r>
    <n v="1795"/>
    <x v="1799"/>
    <x v="18"/>
    <n v="5700000"/>
    <n v="227"/>
    <x v="0"/>
    <n v="40"/>
    <n v="8"/>
    <n v="2005"/>
    <n v="3"/>
    <s v="Raleigh"/>
    <n v="32"/>
  </r>
  <r>
    <n v="1796"/>
    <x v="1800"/>
    <x v="43"/>
    <n v="2700000"/>
    <n v="227"/>
    <x v="15"/>
    <n v="85"/>
    <n v="40"/>
    <n v="2013"/>
    <n v="2"/>
    <s v="Hot Springs"/>
    <n v="45"/>
  </r>
  <r>
    <n v="1797"/>
    <x v="1801"/>
    <x v="5"/>
    <n v="12500000"/>
    <n v="227"/>
    <x v="5"/>
    <n v="30"/>
    <n v="10"/>
    <n v="2011"/>
    <n v="1"/>
    <s v="Winter Haven"/>
    <n v="20"/>
  </r>
  <r>
    <n v="1798"/>
    <x v="1802"/>
    <x v="9"/>
    <n v="12600000"/>
    <n v="227"/>
    <x v="3"/>
    <n v="73"/>
    <n v="42"/>
    <n v="2012"/>
    <n v="5"/>
    <s v="Duarte"/>
    <n v="31"/>
  </r>
  <r>
    <n v="1799"/>
    <x v="1803"/>
    <x v="13"/>
    <n v="3800000"/>
    <n v="226"/>
    <x v="18"/>
    <n v="25"/>
    <n v="12"/>
    <n v="2008"/>
    <n v="2"/>
    <s v="Roswell"/>
    <n v="13"/>
  </r>
  <r>
    <n v="1800"/>
    <x v="1804"/>
    <x v="24"/>
    <n v="2500000"/>
    <n v="226"/>
    <x v="5"/>
    <n v="160"/>
    <n v="42"/>
    <n v="1999"/>
    <n v="1"/>
    <s v="West Springfield"/>
    <n v="118"/>
  </r>
  <r>
    <n v="1801"/>
    <x v="1805"/>
    <x v="5"/>
    <n v="16900000"/>
    <n v="226"/>
    <x v="1"/>
    <n v="74"/>
    <n v="15"/>
    <n v="2009"/>
    <n v="3"/>
    <s v="Fort Lauderdale"/>
    <n v="59"/>
  </r>
  <r>
    <n v="1802"/>
    <x v="1806"/>
    <x v="23"/>
    <n v="7700000"/>
    <n v="226"/>
    <x v="6"/>
    <n v="19"/>
    <n v="9"/>
    <n v="2001"/>
    <n v="3"/>
    <s v="Fairhope"/>
    <n v="10"/>
  </r>
  <r>
    <n v="1803"/>
    <x v="1807"/>
    <x v="12"/>
    <n v="35500000"/>
    <n v="226"/>
    <x v="5"/>
    <n v="295"/>
    <n v="95"/>
    <n v="1999"/>
    <n v="6"/>
    <s v="New York"/>
    <n v="200"/>
  </r>
  <r>
    <n v="1804"/>
    <x v="1808"/>
    <x v="9"/>
    <n v="3700000"/>
    <n v="226"/>
    <x v="3"/>
    <n v="5"/>
    <n v="3"/>
    <n v="2013"/>
    <n v="2"/>
    <s v="Woodland Hills"/>
    <n v="2"/>
  </r>
  <r>
    <n v="1805"/>
    <x v="1809"/>
    <x v="31"/>
    <n v="9100000"/>
    <n v="226"/>
    <x v="0"/>
    <n v="33"/>
    <n v="16"/>
    <n v="2009"/>
    <n v="1"/>
    <s v="Portsmouth"/>
    <n v="17"/>
  </r>
  <r>
    <n v="1806"/>
    <x v="1810"/>
    <x v="5"/>
    <n v="79800000"/>
    <n v="226"/>
    <x v="22"/>
    <n v="470"/>
    <n v="220"/>
    <n v="2011"/>
    <n v="6"/>
    <s v="Tampa"/>
    <n v="250"/>
  </r>
  <r>
    <n v="1807"/>
    <x v="1811"/>
    <x v="2"/>
    <n v="2100000"/>
    <n v="226"/>
    <x v="5"/>
    <n v="111"/>
    <n v="55"/>
    <n v="2012"/>
    <n v="2"/>
    <s v="Irving"/>
    <n v="56"/>
  </r>
  <r>
    <n v="1808"/>
    <x v="1812"/>
    <x v="29"/>
    <n v="4500000"/>
    <n v="225"/>
    <x v="9"/>
    <n v="14"/>
    <n v="5"/>
    <n v="2008"/>
    <n v="1"/>
    <s v="Las Vegas"/>
    <n v="9"/>
  </r>
  <r>
    <n v="1809"/>
    <x v="1813"/>
    <x v="31"/>
    <n v="6900000"/>
    <n v="225"/>
    <x v="9"/>
    <n v="54"/>
    <n v="14"/>
    <n v="2005"/>
    <n v="1"/>
    <s v="Portsmouth"/>
    <n v="40"/>
  </r>
  <r>
    <n v="1810"/>
    <x v="1814"/>
    <x v="2"/>
    <n v="5700000"/>
    <n v="225"/>
    <x v="3"/>
    <n v="50"/>
    <n v="14"/>
    <n v="2009"/>
    <n v="2"/>
    <s v="Farmers Branch"/>
    <n v="36"/>
  </r>
  <r>
    <n v="1811"/>
    <x v="1815"/>
    <x v="5"/>
    <n v="3000000"/>
    <n v="225"/>
    <x v="5"/>
    <n v="65"/>
    <n v="12"/>
    <n v="2012"/>
    <n v="1"/>
    <s v="Coral Springs"/>
    <n v="53"/>
  </r>
  <r>
    <n v="1812"/>
    <x v="1816"/>
    <x v="8"/>
    <n v="7900000"/>
    <n v="225"/>
    <x v="13"/>
    <n v="35"/>
    <n v="10"/>
    <n v="2012"/>
    <n v="4"/>
    <s v="Hilliard"/>
    <n v="25"/>
  </r>
  <r>
    <n v="1813"/>
    <x v="1817"/>
    <x v="16"/>
    <n v="15200000"/>
    <n v="225"/>
    <x v="4"/>
    <n v="28"/>
    <n v="15"/>
    <n v="2011"/>
    <n v="3"/>
    <s v="Draper"/>
    <n v="13"/>
  </r>
  <r>
    <n v="1814"/>
    <x v="1818"/>
    <x v="5"/>
    <n v="8300000"/>
    <n v="225"/>
    <x v="7"/>
    <n v="8"/>
    <n v="7"/>
    <n v="2011"/>
    <n v="1"/>
    <s v="Tampa"/>
    <n v="1"/>
  </r>
  <r>
    <n v="1815"/>
    <x v="1819"/>
    <x v="38"/>
    <n v="2800000"/>
    <n v="225"/>
    <x v="0"/>
    <n v="13"/>
    <n v="5"/>
    <n v="2008"/>
    <n v="1"/>
    <s v="New Orleans"/>
    <n v="8"/>
  </r>
  <r>
    <n v="1816"/>
    <x v="1820"/>
    <x v="40"/>
    <n v="44700000"/>
    <n v="225"/>
    <x v="11"/>
    <n v="15"/>
    <n v="9"/>
    <n v="2011"/>
    <n v="4"/>
    <s v="Portland"/>
    <n v="6"/>
  </r>
  <r>
    <n v="1817"/>
    <x v="1821"/>
    <x v="0"/>
    <n v="2600000"/>
    <n v="224"/>
    <x v="5"/>
    <n v="8"/>
    <n v="4"/>
    <n v="2006"/>
    <n v="1"/>
    <s v="Scottsdale"/>
    <n v="4"/>
  </r>
  <r>
    <n v="1818"/>
    <x v="1822"/>
    <x v="2"/>
    <n v="3400000"/>
    <n v="224"/>
    <x v="13"/>
    <n v="14"/>
    <n v="3"/>
    <n v="2008"/>
    <n v="2"/>
    <s v="Denton"/>
    <n v="11"/>
  </r>
  <r>
    <n v="1819"/>
    <x v="1823"/>
    <x v="47"/>
    <n v="2700000"/>
    <n v="224"/>
    <x v="11"/>
    <n v="16"/>
    <n v="8"/>
    <n v="2013"/>
    <n v="3"/>
    <s v="Flowood"/>
    <n v="8"/>
  </r>
  <r>
    <n v="1820"/>
    <x v="1824"/>
    <x v="10"/>
    <n v="8200000"/>
    <n v="224"/>
    <x v="7"/>
    <n v="10"/>
    <n v="8"/>
    <n v="2003"/>
    <n v="3"/>
    <s v="Denver"/>
    <n v="2"/>
  </r>
  <r>
    <n v="1821"/>
    <x v="1825"/>
    <x v="33"/>
    <n v="21600000"/>
    <n v="224"/>
    <x v="7"/>
    <n v="165"/>
    <n v="90"/>
    <n v="2014"/>
    <n v="2"/>
    <s v="Indianapolis"/>
    <n v="75"/>
  </r>
  <r>
    <n v="1822"/>
    <x v="1826"/>
    <x v="3"/>
    <n v="200000"/>
    <n v="223"/>
    <x v="7"/>
    <n v="23"/>
    <n v="2"/>
    <n v="2007"/>
    <n v="2"/>
    <s v="Clovis"/>
    <n v="21"/>
  </r>
  <r>
    <n v="1823"/>
    <x v="1827"/>
    <x v="33"/>
    <n v="2100000"/>
    <n v="223"/>
    <x v="19"/>
    <n v="7"/>
    <n v="3"/>
    <n v="2012"/>
    <n v="1"/>
    <s v="Indianapolis"/>
    <n v="4"/>
  </r>
  <r>
    <n v="1824"/>
    <x v="1828"/>
    <x v="2"/>
    <n v="4700000"/>
    <n v="223"/>
    <x v="5"/>
    <n v="400"/>
    <n v="140"/>
    <n v="2009"/>
    <n v="1"/>
    <s v="College Station"/>
    <n v="260"/>
  </r>
  <r>
    <n v="1825"/>
    <x v="1829"/>
    <x v="27"/>
    <n v="6200000"/>
    <n v="223"/>
    <x v="10"/>
    <n v="15"/>
    <n v="6"/>
    <n v="2012"/>
    <n v="3"/>
    <s v="Chicago"/>
    <n v="9"/>
  </r>
  <r>
    <n v="1826"/>
    <x v="1830"/>
    <x v="2"/>
    <n v="36600000"/>
    <n v="223"/>
    <x v="15"/>
    <n v="170"/>
    <n v="55"/>
    <n v="2014"/>
    <n v="1"/>
    <s v="IRVING"/>
    <n v="115"/>
  </r>
  <r>
    <n v="1827"/>
    <x v="1831"/>
    <x v="1"/>
    <n v="14100000"/>
    <n v="223"/>
    <x v="5"/>
    <n v="806"/>
    <n v="260"/>
    <n v="2010"/>
    <n v="2"/>
    <s v="Brentwood"/>
    <n v="546"/>
  </r>
  <r>
    <n v="1828"/>
    <x v="1832"/>
    <x v="9"/>
    <n v="26500000"/>
    <n v="223"/>
    <x v="0"/>
    <n v="65"/>
    <n v="30"/>
    <n v="2001"/>
    <n v="2"/>
    <s v="San Diego"/>
    <n v="35"/>
  </r>
  <r>
    <n v="1829"/>
    <x v="1833"/>
    <x v="9"/>
    <n v="84100000"/>
    <n v="223"/>
    <x v="2"/>
    <n v="105"/>
    <n v="121"/>
    <n v="2005"/>
    <n v="2"/>
    <s v="San Diego"/>
    <n v="-16"/>
  </r>
  <r>
    <n v="1830"/>
    <x v="1834"/>
    <x v="5"/>
    <n v="179600000"/>
    <n v="223"/>
    <x v="5"/>
    <n v="451"/>
    <n v="179"/>
    <n v="2009"/>
    <n v="6"/>
    <s v="Boca Raton"/>
    <n v="272"/>
  </r>
  <r>
    <n v="1831"/>
    <x v="1835"/>
    <x v="33"/>
    <n v="9800000"/>
    <n v="222"/>
    <x v="1"/>
    <n v="63"/>
    <n v="11"/>
    <n v="2011"/>
    <n v="4"/>
    <s v="Indianapolis"/>
    <n v="52"/>
  </r>
  <r>
    <n v="1832"/>
    <x v="1836"/>
    <x v="7"/>
    <n v="296300000"/>
    <n v="222"/>
    <x v="19"/>
    <n v="1174"/>
    <n v="287"/>
    <n v="2005"/>
    <n v="8"/>
    <s v="McLean"/>
    <n v="887"/>
  </r>
  <r>
    <n v="1833"/>
    <x v="1837"/>
    <x v="41"/>
    <n v="44300000"/>
    <n v="222"/>
    <x v="5"/>
    <n v="3543"/>
    <n v="1170"/>
    <n v="1999"/>
    <n v="4"/>
    <s v="Milford"/>
    <n v="2373"/>
  </r>
  <r>
    <n v="1834"/>
    <x v="1838"/>
    <x v="5"/>
    <n v="5600000"/>
    <n v="222"/>
    <x v="23"/>
    <n v="15"/>
    <n v="6"/>
    <n v="2014"/>
    <n v="1"/>
    <s v="Winter Park"/>
    <n v="9"/>
  </r>
  <r>
    <n v="1835"/>
    <x v="1839"/>
    <x v="7"/>
    <n v="166300000"/>
    <n v="221"/>
    <x v="11"/>
    <n v="1638"/>
    <n v="541"/>
    <n v="1997"/>
    <n v="11"/>
    <s v="McLean"/>
    <n v="1097"/>
  </r>
  <r>
    <n v="1836"/>
    <x v="1840"/>
    <x v="2"/>
    <n v="8900000"/>
    <n v="221"/>
    <x v="5"/>
    <n v="70"/>
    <n v="24"/>
    <n v="2006"/>
    <n v="5"/>
    <s v="Dallas"/>
    <n v="46"/>
  </r>
  <r>
    <n v="1837"/>
    <x v="1841"/>
    <x v="5"/>
    <n v="2900000"/>
    <n v="221"/>
    <x v="12"/>
    <n v="9"/>
    <n v="1"/>
    <n v="2012"/>
    <n v="1"/>
    <s v="Orlando"/>
    <n v="8"/>
  </r>
  <r>
    <n v="1838"/>
    <x v="1842"/>
    <x v="12"/>
    <n v="2600000"/>
    <n v="221"/>
    <x v="0"/>
    <n v="30"/>
    <n v="7"/>
    <n v="2013"/>
    <n v="1"/>
    <s v="New York"/>
    <n v="23"/>
  </r>
  <r>
    <n v="1839"/>
    <x v="1843"/>
    <x v="0"/>
    <n v="10600000"/>
    <n v="221"/>
    <x v="23"/>
    <n v="412"/>
    <n v="95"/>
    <n v="2012"/>
    <n v="3"/>
    <s v="Mesa"/>
    <n v="317"/>
  </r>
  <r>
    <n v="1840"/>
    <x v="1844"/>
    <x v="42"/>
    <n v="300000"/>
    <n v="221"/>
    <x v="20"/>
    <n v="15"/>
    <n v="5"/>
    <n v="2013"/>
    <n v="1"/>
    <s v="Oklahoma City"/>
    <n v="10"/>
  </r>
  <r>
    <n v="1841"/>
    <x v="1845"/>
    <x v="5"/>
    <n v="92100000"/>
    <n v="221"/>
    <x v="12"/>
    <n v="62"/>
    <n v="45"/>
    <n v="2006"/>
    <n v="8"/>
    <s v="Jacksonville"/>
    <n v="17"/>
  </r>
  <r>
    <n v="1842"/>
    <x v="1846"/>
    <x v="5"/>
    <n v="144300000"/>
    <n v="220"/>
    <x v="0"/>
    <n v="312"/>
    <n v="172"/>
    <n v="1990"/>
    <n v="9"/>
    <s v="St Petersburg"/>
    <n v="140"/>
  </r>
  <r>
    <n v="1843"/>
    <x v="1847"/>
    <x v="9"/>
    <n v="8100000"/>
    <n v="220"/>
    <x v="9"/>
    <n v="100"/>
    <n v="30"/>
    <n v="2011"/>
    <n v="2"/>
    <s v="Santa Clara"/>
    <n v="70"/>
  </r>
  <r>
    <n v="1844"/>
    <x v="1848"/>
    <x v="7"/>
    <n v="2400000"/>
    <n v="220"/>
    <x v="19"/>
    <n v="21"/>
    <n v="4"/>
    <n v="2008"/>
    <n v="1"/>
    <s v="Leesburg"/>
    <n v="17"/>
  </r>
  <r>
    <n v="1845"/>
    <x v="1849"/>
    <x v="24"/>
    <n v="50800000"/>
    <n v="220"/>
    <x v="23"/>
    <n v="150"/>
    <n v="116"/>
    <n v="2001"/>
    <n v="2"/>
    <s v="Waltham"/>
    <n v="34"/>
  </r>
  <r>
    <n v="1846"/>
    <x v="1850"/>
    <x v="28"/>
    <n v="500000"/>
    <n v="220"/>
    <x v="0"/>
    <n v="42"/>
    <n v="24"/>
    <n v="2012"/>
    <n v="1"/>
    <s v="Madison"/>
    <n v="18"/>
  </r>
  <r>
    <n v="1847"/>
    <x v="1851"/>
    <x v="5"/>
    <n v="1100000"/>
    <n v="220"/>
    <x v="25"/>
    <n v="275"/>
    <n v="125"/>
    <n v="2009"/>
    <n v="4"/>
    <s v="Boca Raton"/>
    <n v="150"/>
  </r>
  <r>
    <n v="1848"/>
    <x v="1852"/>
    <x v="9"/>
    <n v="51800000"/>
    <n v="219"/>
    <x v="7"/>
    <n v="276"/>
    <n v="156"/>
    <n v="2013"/>
    <n v="3"/>
    <s v="San Diego"/>
    <n v="120"/>
  </r>
  <r>
    <n v="1849"/>
    <x v="1853"/>
    <x v="20"/>
    <n v="6800000"/>
    <n v="219"/>
    <x v="4"/>
    <n v="55"/>
    <n v="22"/>
    <n v="2004"/>
    <n v="2"/>
    <s v="OWOSSO"/>
    <n v="33"/>
  </r>
  <r>
    <n v="1850"/>
    <x v="1854"/>
    <x v="13"/>
    <n v="4600000"/>
    <n v="219"/>
    <x v="19"/>
    <n v="38"/>
    <n v="13"/>
    <n v="2010"/>
    <n v="3"/>
    <s v="Alpharetta"/>
    <n v="25"/>
  </r>
  <r>
    <n v="1851"/>
    <x v="1855"/>
    <x v="1"/>
    <n v="323300000"/>
    <n v="219"/>
    <x v="7"/>
    <n v="1097"/>
    <n v="338"/>
    <n v="1996"/>
    <n v="8"/>
    <s v="Nashville"/>
    <n v="759"/>
  </r>
  <r>
    <n v="1852"/>
    <x v="1856"/>
    <x v="7"/>
    <n v="2800000"/>
    <n v="219"/>
    <x v="20"/>
    <n v="11"/>
    <n v="3"/>
    <n v="2014"/>
    <n v="1"/>
    <s v="Richmond"/>
    <n v="8"/>
  </r>
  <r>
    <n v="1853"/>
    <x v="1857"/>
    <x v="9"/>
    <n v="4200000"/>
    <n v="219"/>
    <x v="9"/>
    <n v="2"/>
    <n v="1"/>
    <n v="2013"/>
    <n v="1"/>
    <s v="Los Angeles"/>
    <n v="1"/>
  </r>
  <r>
    <n v="1854"/>
    <x v="1858"/>
    <x v="12"/>
    <n v="2200000"/>
    <n v="218"/>
    <x v="0"/>
    <n v="17"/>
    <n v="4"/>
    <n v="2001"/>
    <n v="1"/>
    <s v="New York"/>
    <n v="13"/>
  </r>
  <r>
    <n v="1855"/>
    <x v="1859"/>
    <x v="8"/>
    <n v="8700000"/>
    <n v="218"/>
    <x v="0"/>
    <n v="39"/>
    <n v="17"/>
    <n v="2006"/>
    <n v="5"/>
    <s v="Blue Ash"/>
    <n v="22"/>
  </r>
  <r>
    <n v="1856"/>
    <x v="1860"/>
    <x v="8"/>
    <n v="13600000"/>
    <n v="218"/>
    <x v="0"/>
    <n v="45"/>
    <n v="25"/>
    <n v="1986"/>
    <n v="2"/>
    <s v="Cincinnati"/>
    <n v="20"/>
  </r>
  <r>
    <n v="1857"/>
    <x v="1861"/>
    <x v="40"/>
    <n v="4100000"/>
    <n v="218"/>
    <x v="4"/>
    <n v="50"/>
    <n v="15"/>
    <n v="2007"/>
    <n v="2"/>
    <s v="Portland"/>
    <n v="35"/>
  </r>
  <r>
    <n v="1858"/>
    <x v="1862"/>
    <x v="28"/>
    <n v="3800000"/>
    <n v="218"/>
    <x v="15"/>
    <n v="9"/>
    <n v="4"/>
    <n v="2006"/>
    <n v="3"/>
    <s v="Greenwich"/>
    <n v="5"/>
  </r>
  <r>
    <n v="1859"/>
    <x v="1863"/>
    <x v="40"/>
    <n v="139600000"/>
    <n v="218"/>
    <x v="5"/>
    <n v="297"/>
    <n v="109"/>
    <n v="2008"/>
    <n v="3"/>
    <s v="Portland"/>
    <n v="188"/>
  </r>
  <r>
    <n v="1860"/>
    <x v="1864"/>
    <x v="21"/>
    <n v="6400000"/>
    <n v="217"/>
    <x v="11"/>
    <n v="32"/>
    <n v="10"/>
    <n v="2012"/>
    <n v="3"/>
    <s v="ELLICOTT CITY"/>
    <n v="22"/>
  </r>
  <r>
    <n v="1861"/>
    <x v="1865"/>
    <x v="9"/>
    <n v="10100000"/>
    <n v="217"/>
    <x v="23"/>
    <n v="50"/>
    <n v="20"/>
    <n v="2007"/>
    <n v="3"/>
    <s v="Irvine"/>
    <n v="30"/>
  </r>
  <r>
    <n v="1862"/>
    <x v="1866"/>
    <x v="12"/>
    <n v="32700000"/>
    <n v="217"/>
    <x v="14"/>
    <n v="70"/>
    <n v="40"/>
    <n v="2007"/>
    <n v="2"/>
    <s v="New York"/>
    <n v="30"/>
  </r>
  <r>
    <n v="1863"/>
    <x v="1867"/>
    <x v="18"/>
    <n v="57200000"/>
    <n v="217"/>
    <x v="24"/>
    <n v="450"/>
    <n v="150"/>
    <n v="2007"/>
    <n v="2"/>
    <s v="Raleigh"/>
    <n v="300"/>
  </r>
  <r>
    <n v="1864"/>
    <x v="1868"/>
    <x v="10"/>
    <n v="8300000"/>
    <n v="217"/>
    <x v="5"/>
    <n v="424"/>
    <n v="345"/>
    <n v="2009"/>
    <n v="5"/>
    <s v="Denver"/>
    <n v="79"/>
  </r>
  <r>
    <n v="1865"/>
    <x v="1869"/>
    <x v="27"/>
    <n v="3800000"/>
    <n v="217"/>
    <x v="12"/>
    <n v="30"/>
    <n v="15"/>
    <n v="2009"/>
    <n v="2"/>
    <s v="Chicago"/>
    <n v="15"/>
  </r>
  <r>
    <n v="1866"/>
    <x v="1870"/>
    <x v="9"/>
    <n v="5300000"/>
    <n v="217"/>
    <x v="19"/>
    <n v="61"/>
    <n v="31"/>
    <n v="2003"/>
    <n v="1"/>
    <s v="San Ramon"/>
    <n v="30"/>
  </r>
  <r>
    <n v="1867"/>
    <x v="1871"/>
    <x v="9"/>
    <n v="5100000"/>
    <n v="217"/>
    <x v="9"/>
    <n v="76"/>
    <n v="23"/>
    <n v="2015"/>
    <n v="1"/>
    <s v="West Hollywood"/>
    <n v="53"/>
  </r>
  <r>
    <n v="1868"/>
    <x v="1872"/>
    <x v="37"/>
    <n v="22700000"/>
    <n v="217"/>
    <x v="19"/>
    <n v="70"/>
    <n v="55"/>
    <n v="2011"/>
    <n v="4"/>
    <s v="Greenville"/>
    <n v="15"/>
  </r>
  <r>
    <n v="1869"/>
    <x v="1873"/>
    <x v="29"/>
    <n v="3900000"/>
    <n v="216"/>
    <x v="19"/>
    <n v="5"/>
    <n v="4"/>
    <n v="2008"/>
    <n v="1"/>
    <s v="RENO"/>
    <n v="1"/>
  </r>
  <r>
    <n v="1870"/>
    <x v="1874"/>
    <x v="27"/>
    <n v="7600000"/>
    <n v="216"/>
    <x v="2"/>
    <n v="21"/>
    <n v="10"/>
    <n v="2010"/>
    <n v="3"/>
    <s v="Chicago"/>
    <n v="11"/>
  </r>
  <r>
    <n v="1871"/>
    <x v="1875"/>
    <x v="5"/>
    <n v="16900000"/>
    <n v="216"/>
    <x v="2"/>
    <n v="40"/>
    <n v="15"/>
    <n v="2009"/>
    <n v="1"/>
    <s v="Tampa"/>
    <n v="25"/>
  </r>
  <r>
    <n v="1872"/>
    <x v="1876"/>
    <x v="27"/>
    <n v="43600000"/>
    <n v="216"/>
    <x v="5"/>
    <n v="65"/>
    <n v="40"/>
    <n v="2004"/>
    <n v="8"/>
    <s v="Chicago"/>
    <n v="25"/>
  </r>
  <r>
    <n v="1873"/>
    <x v="1877"/>
    <x v="9"/>
    <n v="13800000"/>
    <n v="216"/>
    <x v="16"/>
    <n v="250"/>
    <n v="50"/>
    <n v="2013"/>
    <n v="3"/>
    <s v="STEVENSON RANCH"/>
    <n v="200"/>
  </r>
  <r>
    <n v="1874"/>
    <x v="1878"/>
    <x v="33"/>
    <n v="201400000"/>
    <n v="216"/>
    <x v="1"/>
    <n v="173"/>
    <n v="62"/>
    <n v="2009"/>
    <n v="6"/>
    <s v="Indianapolis"/>
    <n v="111"/>
  </r>
  <r>
    <n v="1875"/>
    <x v="1879"/>
    <x v="9"/>
    <n v="60600000"/>
    <n v="216"/>
    <x v="12"/>
    <n v="17"/>
    <n v="5"/>
    <n v="2012"/>
    <n v="4"/>
    <s v="San Diego"/>
    <n v="12"/>
  </r>
  <r>
    <n v="1876"/>
    <x v="1880"/>
    <x v="13"/>
    <n v="21700000"/>
    <n v="215"/>
    <x v="0"/>
    <n v="56"/>
    <n v="30"/>
    <n v="2010"/>
    <n v="4"/>
    <s v="Alpharetta"/>
    <n v="26"/>
  </r>
  <r>
    <n v="1877"/>
    <x v="1881"/>
    <x v="5"/>
    <n v="34600000"/>
    <n v="215"/>
    <x v="3"/>
    <n v="800"/>
    <n v="300"/>
    <n v="2012"/>
    <n v="4"/>
    <s v="Brandon"/>
    <n v="500"/>
  </r>
  <r>
    <n v="1878"/>
    <x v="1882"/>
    <x v="27"/>
    <n v="10600000"/>
    <n v="215"/>
    <x v="17"/>
    <n v="27"/>
    <n v="13"/>
    <n v="2014"/>
    <n v="2"/>
    <s v="Arlington Heights"/>
    <n v="14"/>
  </r>
  <r>
    <n v="1879"/>
    <x v="1883"/>
    <x v="12"/>
    <n v="2900000"/>
    <n v="215"/>
    <x v="2"/>
    <n v="78"/>
    <n v="15"/>
    <n v="2012"/>
    <n v="2"/>
    <s v="Rochester"/>
    <n v="63"/>
  </r>
  <r>
    <n v="1880"/>
    <x v="1884"/>
    <x v="18"/>
    <n v="300000"/>
    <n v="215"/>
    <x v="19"/>
    <n v="15"/>
    <n v="5"/>
    <n v="2004"/>
    <n v="2"/>
    <s v="Raleigh"/>
    <n v="10"/>
  </r>
  <r>
    <n v="1881"/>
    <x v="1885"/>
    <x v="7"/>
    <n v="11600000"/>
    <n v="215"/>
    <x v="11"/>
    <n v="39"/>
    <n v="25"/>
    <n v="2005"/>
    <n v="1"/>
    <s v="Reston"/>
    <n v="14"/>
  </r>
  <r>
    <n v="1882"/>
    <x v="1886"/>
    <x v="34"/>
    <n v="4500000"/>
    <n v="215"/>
    <x v="23"/>
    <n v="53"/>
    <n v="22"/>
    <n v="2013"/>
    <n v="3"/>
    <s v="Washington"/>
    <n v="31"/>
  </r>
  <r>
    <n v="1883"/>
    <x v="1887"/>
    <x v="16"/>
    <n v="119100000"/>
    <n v="215"/>
    <x v="6"/>
    <n v="150"/>
    <n v="58"/>
    <n v="2002"/>
    <n v="3"/>
    <s v="Sandy"/>
    <n v="92"/>
  </r>
  <r>
    <n v="1884"/>
    <x v="1888"/>
    <x v="12"/>
    <n v="2500000"/>
    <n v="214"/>
    <x v="5"/>
    <n v="38"/>
    <n v="23"/>
    <n v="2004"/>
    <n v="4"/>
    <s v="West Babylon"/>
    <n v="15"/>
  </r>
  <r>
    <n v="1885"/>
    <x v="1889"/>
    <x v="37"/>
    <n v="12600000"/>
    <n v="213"/>
    <x v="12"/>
    <n v="23"/>
    <n v="14"/>
    <n v="2007"/>
    <n v="3"/>
    <s v="Greenville"/>
    <n v="9"/>
  </r>
  <r>
    <n v="1886"/>
    <x v="1890"/>
    <x v="2"/>
    <n v="57700000"/>
    <n v="213"/>
    <x v="23"/>
    <n v="70"/>
    <n v="30"/>
    <n v="1995"/>
    <n v="2"/>
    <s v="Austin"/>
    <n v="40"/>
  </r>
  <r>
    <n v="1887"/>
    <x v="1891"/>
    <x v="28"/>
    <n v="14700000"/>
    <n v="213"/>
    <x v="5"/>
    <n v="45"/>
    <n v="20"/>
    <n v="2002"/>
    <n v="2"/>
    <s v="Brookfield"/>
    <n v="25"/>
  </r>
  <r>
    <n v="1888"/>
    <x v="1892"/>
    <x v="38"/>
    <n v="17700000"/>
    <n v="213"/>
    <x v="15"/>
    <n v="102"/>
    <n v="55"/>
    <n v="2010"/>
    <n v="5"/>
    <s v="Baton Rouge"/>
    <n v="47"/>
  </r>
  <r>
    <n v="1889"/>
    <x v="1893"/>
    <x v="6"/>
    <n v="3700000"/>
    <n v="213"/>
    <x v="7"/>
    <n v="12"/>
    <n v="5"/>
    <n v="2011"/>
    <n v="2"/>
    <s v="LAKEWOOD"/>
    <n v="7"/>
  </r>
  <r>
    <n v="1890"/>
    <x v="1894"/>
    <x v="0"/>
    <n v="35200000"/>
    <n v="213"/>
    <x v="15"/>
    <n v="10"/>
    <n v="4"/>
    <n v="2008"/>
    <n v="6"/>
    <s v="Scottsdale"/>
    <n v="6"/>
  </r>
  <r>
    <n v="1891"/>
    <x v="1895"/>
    <x v="9"/>
    <n v="3900000"/>
    <n v="213"/>
    <x v="20"/>
    <n v="28"/>
    <n v="15"/>
    <n v="2012"/>
    <n v="2"/>
    <s v="SAN JOSE"/>
    <n v="13"/>
  </r>
  <r>
    <n v="1893"/>
    <x v="1896"/>
    <x v="12"/>
    <n v="2700000"/>
    <n v="213"/>
    <x v="0"/>
    <n v="16"/>
    <n v="3"/>
    <n v="2010"/>
    <n v="1"/>
    <s v="New York"/>
    <n v="13"/>
  </r>
  <r>
    <n v="1894"/>
    <x v="1897"/>
    <x v="40"/>
    <n v="17200000"/>
    <n v="213"/>
    <x v="0"/>
    <n v="189"/>
    <n v="81"/>
    <n v="2009"/>
    <n v="4"/>
    <s v="Portland"/>
    <n v="108"/>
  </r>
  <r>
    <n v="1895"/>
    <x v="1898"/>
    <x v="10"/>
    <n v="2400000"/>
    <n v="212"/>
    <x v="0"/>
    <n v="10"/>
    <n v="4"/>
    <n v="2010"/>
    <n v="1"/>
    <s v="Centennial"/>
    <n v="6"/>
  </r>
  <r>
    <n v="1896"/>
    <x v="1899"/>
    <x v="1"/>
    <n v="27800000"/>
    <n v="212"/>
    <x v="1"/>
    <n v="38"/>
    <n v="16"/>
    <n v="2012"/>
    <n v="3"/>
    <s v="Chattanooga"/>
    <n v="22"/>
  </r>
  <r>
    <n v="1897"/>
    <x v="1900"/>
    <x v="9"/>
    <n v="6300000"/>
    <n v="212"/>
    <x v="12"/>
    <n v="27"/>
    <n v="15"/>
    <n v="2014"/>
    <n v="1"/>
    <s v="Pleasanton"/>
    <n v="12"/>
  </r>
  <r>
    <n v="1898"/>
    <x v="1901"/>
    <x v="6"/>
    <n v="700000"/>
    <n v="212"/>
    <x v="19"/>
    <n v="13"/>
    <n v="10"/>
    <n v="2009"/>
    <n v="3"/>
    <s v="Lawrenceville"/>
    <n v="3"/>
  </r>
  <r>
    <n v="1899"/>
    <x v="1902"/>
    <x v="24"/>
    <n v="15100000"/>
    <n v="212"/>
    <x v="9"/>
    <n v="149"/>
    <n v="52"/>
    <n v="2004"/>
    <n v="4"/>
    <s v="Boston"/>
    <n v="97"/>
  </r>
  <r>
    <n v="1900"/>
    <x v="1903"/>
    <x v="2"/>
    <n v="56600000"/>
    <n v="212"/>
    <x v="13"/>
    <n v="101"/>
    <n v="54"/>
    <n v="2011"/>
    <n v="1"/>
    <s v="Waller"/>
    <n v="47"/>
  </r>
  <r>
    <n v="1901"/>
    <x v="1904"/>
    <x v="26"/>
    <n v="20700000"/>
    <n v="211"/>
    <x v="0"/>
    <n v="150"/>
    <n v="22"/>
    <n v="2010"/>
    <n v="1"/>
    <s v="Overland Park"/>
    <n v="128"/>
  </r>
  <r>
    <n v="1902"/>
    <x v="1905"/>
    <x v="18"/>
    <n v="5800000"/>
    <n v="211"/>
    <x v="23"/>
    <n v="40"/>
    <n v="10"/>
    <n v="2012"/>
    <n v="3"/>
    <s v="Charlotte"/>
    <n v="30"/>
  </r>
  <r>
    <n v="1903"/>
    <x v="1906"/>
    <x v="2"/>
    <n v="300000"/>
    <n v="211"/>
    <x v="4"/>
    <n v="15"/>
    <n v="7"/>
    <n v="2013"/>
    <n v="1"/>
    <s v="McKinney"/>
    <n v="8"/>
  </r>
  <r>
    <n v="1904"/>
    <x v="1907"/>
    <x v="13"/>
    <n v="7900000"/>
    <n v="211"/>
    <x v="9"/>
    <n v="62"/>
    <n v="40"/>
    <n v="2003"/>
    <n v="3"/>
    <s v="Alpharetta"/>
    <n v="22"/>
  </r>
  <r>
    <n v="1905"/>
    <x v="1908"/>
    <x v="18"/>
    <n v="9500000"/>
    <n v="211"/>
    <x v="4"/>
    <n v="230"/>
    <n v="75"/>
    <n v="2006"/>
    <n v="3"/>
    <s v="Mooresville"/>
    <n v="155"/>
  </r>
  <r>
    <n v="1906"/>
    <x v="1909"/>
    <x v="5"/>
    <n v="2600000"/>
    <n v="210"/>
    <x v="23"/>
    <n v="13"/>
    <n v="5"/>
    <n v="1992"/>
    <n v="1"/>
    <s v="Orlando"/>
    <n v="8"/>
  </r>
  <r>
    <n v="1907"/>
    <x v="1910"/>
    <x v="16"/>
    <n v="153800000"/>
    <n v="210"/>
    <x v="15"/>
    <n v="80"/>
    <n v="51"/>
    <n v="1981"/>
    <n v="2"/>
    <s v="Draper"/>
    <n v="29"/>
  </r>
  <r>
    <n v="1908"/>
    <x v="1911"/>
    <x v="11"/>
    <n v="13300000"/>
    <n v="210"/>
    <x v="3"/>
    <n v="136"/>
    <n v="53"/>
    <n v="2006"/>
    <n v="1"/>
    <s v="LIBERTY LAKE"/>
    <n v="83"/>
  </r>
  <r>
    <n v="1909"/>
    <x v="1912"/>
    <x v="11"/>
    <n v="26900000"/>
    <n v="210"/>
    <x v="9"/>
    <n v="501"/>
    <n v="187"/>
    <n v="2009"/>
    <n v="5"/>
    <s v="Vancouver"/>
    <n v="314"/>
  </r>
  <r>
    <n v="1910"/>
    <x v="1913"/>
    <x v="13"/>
    <n v="15100000"/>
    <n v="210"/>
    <x v="1"/>
    <n v="101"/>
    <n v="34"/>
    <n v="2006"/>
    <n v="1"/>
    <s v="winder"/>
    <n v="67"/>
  </r>
  <r>
    <n v="1911"/>
    <x v="1914"/>
    <x v="23"/>
    <n v="2200000"/>
    <n v="210"/>
    <x v="23"/>
    <n v="12"/>
    <n v="4"/>
    <n v="2013"/>
    <n v="2"/>
    <s v="Birmingham"/>
    <n v="8"/>
  </r>
  <r>
    <n v="1912"/>
    <x v="1915"/>
    <x v="2"/>
    <n v="500000"/>
    <n v="210"/>
    <x v="9"/>
    <n v="29"/>
    <n v="8"/>
    <n v="2007"/>
    <n v="1"/>
    <s v="Argyle"/>
    <n v="21"/>
  </r>
  <r>
    <n v="1913"/>
    <x v="1916"/>
    <x v="14"/>
    <n v="10600000"/>
    <n v="209"/>
    <x v="15"/>
    <n v="200"/>
    <n v="8"/>
    <n v="2012"/>
    <n v="5"/>
    <s v="Erlanger"/>
    <n v="192"/>
  </r>
  <r>
    <n v="1914"/>
    <x v="1917"/>
    <x v="5"/>
    <n v="6300000"/>
    <n v="209"/>
    <x v="6"/>
    <n v="43"/>
    <n v="15"/>
    <n v="2009"/>
    <n v="4"/>
    <s v="North Venice"/>
    <n v="28"/>
  </r>
  <r>
    <n v="1915"/>
    <x v="1918"/>
    <x v="10"/>
    <n v="2600000"/>
    <n v="209"/>
    <x v="0"/>
    <n v="15"/>
    <n v="6"/>
    <n v="2010"/>
    <n v="2"/>
    <s v="Colorado Springs"/>
    <n v="9"/>
  </r>
  <r>
    <n v="1916"/>
    <x v="1919"/>
    <x v="12"/>
    <n v="206100000"/>
    <n v="209"/>
    <x v="4"/>
    <n v="550"/>
    <n v="280"/>
    <n v="2010"/>
    <n v="5"/>
    <s v="Islandia"/>
    <n v="270"/>
  </r>
  <r>
    <n v="1917"/>
    <x v="1920"/>
    <x v="7"/>
    <n v="59600000"/>
    <n v="209"/>
    <x v="9"/>
    <n v="335"/>
    <n v="84"/>
    <n v="2007"/>
    <n v="7"/>
    <s v="Arlington"/>
    <n v="251"/>
  </r>
  <r>
    <n v="1918"/>
    <x v="1921"/>
    <x v="0"/>
    <n v="2500000"/>
    <n v="209"/>
    <x v="7"/>
    <n v="20"/>
    <n v="7"/>
    <n v="2007"/>
    <n v="1"/>
    <s v="Gilbert"/>
    <n v="13"/>
  </r>
  <r>
    <n v="1919"/>
    <x v="1922"/>
    <x v="12"/>
    <n v="26100000"/>
    <n v="209"/>
    <x v="9"/>
    <n v="113"/>
    <n v="35"/>
    <n v="2002"/>
    <n v="7"/>
    <s v="New York"/>
    <n v="78"/>
  </r>
  <r>
    <n v="1920"/>
    <x v="1923"/>
    <x v="8"/>
    <n v="445600000"/>
    <n v="209"/>
    <x v="16"/>
    <n v="420"/>
    <n v="200"/>
    <n v="2007"/>
    <n v="8"/>
    <s v="Cincinnati"/>
    <n v="220"/>
  </r>
  <r>
    <n v="1921"/>
    <x v="1924"/>
    <x v="40"/>
    <n v="4200000"/>
    <n v="209"/>
    <x v="9"/>
    <n v="29"/>
    <n v="15"/>
    <n v="2012"/>
    <n v="3"/>
    <s v="Portland"/>
    <n v="14"/>
  </r>
  <r>
    <n v="1922"/>
    <x v="1925"/>
    <x v="6"/>
    <n v="500000"/>
    <n v="208"/>
    <x v="16"/>
    <n v="71"/>
    <n v="30"/>
    <n v="2013"/>
    <n v="2"/>
    <s v="Iselin"/>
    <n v="41"/>
  </r>
  <r>
    <n v="1923"/>
    <x v="1926"/>
    <x v="40"/>
    <n v="11600000"/>
    <n v="208"/>
    <x v="12"/>
    <n v="152"/>
    <n v="55"/>
    <n v="2005"/>
    <n v="2"/>
    <s v="Lincoln City"/>
    <n v="97"/>
  </r>
  <r>
    <n v="1924"/>
    <x v="1927"/>
    <x v="1"/>
    <n v="6900000"/>
    <n v="208"/>
    <x v="10"/>
    <n v="17"/>
    <n v="8"/>
    <n v="2010"/>
    <n v="2"/>
    <s v="Hendersonville"/>
    <n v="9"/>
  </r>
  <r>
    <n v="1925"/>
    <x v="1928"/>
    <x v="2"/>
    <n v="3800000"/>
    <n v="208"/>
    <x v="23"/>
    <n v="19"/>
    <n v="2"/>
    <n v="2010"/>
    <n v="1"/>
    <s v="Austin"/>
    <n v="17"/>
  </r>
  <r>
    <n v="1926"/>
    <x v="1929"/>
    <x v="13"/>
    <n v="67400000"/>
    <n v="208"/>
    <x v="23"/>
    <n v="565"/>
    <n v="182"/>
    <n v="1946"/>
    <n v="1"/>
    <s v="Alpharetta"/>
    <n v="383"/>
  </r>
  <r>
    <n v="1927"/>
    <x v="1930"/>
    <x v="8"/>
    <n v="2100000"/>
    <n v="208"/>
    <x v="9"/>
    <n v="45"/>
    <n v="28"/>
    <n v="2010"/>
    <n v="1"/>
    <s v="Mason"/>
    <n v="17"/>
  </r>
  <r>
    <n v="1928"/>
    <x v="1931"/>
    <x v="27"/>
    <n v="5200000"/>
    <n v="208"/>
    <x v="2"/>
    <n v="5"/>
    <n v="1"/>
    <n v="2012"/>
    <n v="1"/>
    <s v="Chicago"/>
    <n v="4"/>
  </r>
  <r>
    <n v="1929"/>
    <x v="1932"/>
    <x v="1"/>
    <n v="8500000"/>
    <n v="208"/>
    <x v="3"/>
    <n v="18"/>
    <n v="10"/>
    <n v="1990"/>
    <n v="1"/>
    <s v="Memphis"/>
    <n v="8"/>
  </r>
  <r>
    <n v="1930"/>
    <x v="1933"/>
    <x v="9"/>
    <n v="700000"/>
    <n v="207"/>
    <x v="9"/>
    <n v="22"/>
    <n v="8"/>
    <n v="2003"/>
    <n v="3"/>
    <s v="Encinitas"/>
    <n v="14"/>
  </r>
  <r>
    <n v="1931"/>
    <x v="1934"/>
    <x v="7"/>
    <n v="209700000"/>
    <n v="207"/>
    <x v="16"/>
    <n v="948"/>
    <n v="201"/>
    <n v="2005"/>
    <n v="4"/>
    <s v="McLean"/>
    <n v="747"/>
  </r>
  <r>
    <n v="1932"/>
    <x v="1935"/>
    <x v="7"/>
    <n v="8100000"/>
    <n v="207"/>
    <x v="9"/>
    <n v="16"/>
    <n v="7"/>
    <n v="2008"/>
    <n v="5"/>
    <s v="Glen Allen"/>
    <n v="9"/>
  </r>
  <r>
    <n v="1933"/>
    <x v="1936"/>
    <x v="7"/>
    <n v="800000"/>
    <n v="207"/>
    <x v="16"/>
    <n v="43"/>
    <n v="23"/>
    <n v="2013"/>
    <n v="2"/>
    <s v="McLean"/>
    <n v="20"/>
  </r>
  <r>
    <n v="1934"/>
    <x v="1937"/>
    <x v="7"/>
    <n v="7900000"/>
    <n v="207"/>
    <x v="11"/>
    <n v="34"/>
    <n v="18"/>
    <n v="2009"/>
    <n v="2"/>
    <s v="Herndon"/>
    <n v="16"/>
  </r>
  <r>
    <n v="1935"/>
    <x v="1938"/>
    <x v="7"/>
    <n v="55700000"/>
    <n v="206"/>
    <x v="15"/>
    <n v="116"/>
    <n v="45"/>
    <n v="1999"/>
    <n v="2"/>
    <s v="Lorton"/>
    <n v="71"/>
  </r>
  <r>
    <n v="1936"/>
    <x v="1939"/>
    <x v="4"/>
    <n v="2100000"/>
    <n v="206"/>
    <x v="0"/>
    <n v="10"/>
    <n v="4"/>
    <n v="2012"/>
    <n v="1"/>
    <s v="Doylestown"/>
    <n v="6"/>
  </r>
  <r>
    <n v="1937"/>
    <x v="1940"/>
    <x v="9"/>
    <n v="2100000"/>
    <n v="206"/>
    <x v="20"/>
    <n v="7"/>
    <n v="1"/>
    <n v="2014"/>
    <n v="1"/>
    <s v="Pasadena"/>
    <n v="6"/>
  </r>
  <r>
    <n v="1938"/>
    <x v="1941"/>
    <x v="9"/>
    <n v="2200000"/>
    <n v="206"/>
    <x v="5"/>
    <n v="6"/>
    <n v="3"/>
    <n v="2014"/>
    <n v="1"/>
    <s v="Oceanside"/>
    <n v="3"/>
  </r>
  <r>
    <n v="1939"/>
    <x v="1942"/>
    <x v="5"/>
    <n v="7700000"/>
    <n v="206"/>
    <x v="15"/>
    <n v="28"/>
    <n v="15"/>
    <n v="2010"/>
    <n v="1"/>
    <s v="Coral Springs"/>
    <n v="13"/>
  </r>
  <r>
    <n v="1940"/>
    <x v="1943"/>
    <x v="40"/>
    <n v="27500000"/>
    <n v="206"/>
    <x v="24"/>
    <n v="115"/>
    <n v="94"/>
    <n v="2005"/>
    <n v="3"/>
    <s v="BEND"/>
    <n v="21"/>
  </r>
  <r>
    <n v="1941"/>
    <x v="1944"/>
    <x v="9"/>
    <n v="99400000"/>
    <n v="206"/>
    <x v="17"/>
    <n v="101"/>
    <n v="79"/>
    <n v="2004"/>
    <n v="4"/>
    <s v="Carlsbad"/>
    <n v="22"/>
  </r>
  <r>
    <n v="1942"/>
    <x v="1945"/>
    <x v="18"/>
    <n v="71100000"/>
    <n v="206"/>
    <x v="15"/>
    <n v="611"/>
    <n v="262"/>
    <n v="1997"/>
    <n v="1"/>
    <s v="Kernersville"/>
    <n v="349"/>
  </r>
  <r>
    <n v="1943"/>
    <x v="1946"/>
    <x v="9"/>
    <n v="38100000"/>
    <n v="206"/>
    <x v="9"/>
    <n v="237"/>
    <n v="120"/>
    <n v="2007"/>
    <n v="4"/>
    <s v="Foster City"/>
    <n v="117"/>
  </r>
  <r>
    <n v="1944"/>
    <x v="1947"/>
    <x v="10"/>
    <n v="19300000"/>
    <n v="206"/>
    <x v="18"/>
    <n v="98"/>
    <n v="27"/>
    <n v="2008"/>
    <n v="1"/>
    <s v="Boulder"/>
    <n v="71"/>
  </r>
  <r>
    <n v="1945"/>
    <x v="1948"/>
    <x v="4"/>
    <n v="4200000"/>
    <n v="206"/>
    <x v="7"/>
    <n v="28"/>
    <n v="9"/>
    <n v="2012"/>
    <n v="3"/>
    <s v="Fort Washington"/>
    <n v="19"/>
  </r>
  <r>
    <n v="1946"/>
    <x v="1949"/>
    <x v="5"/>
    <n v="352300000"/>
    <n v="206"/>
    <x v="5"/>
    <n v="1200"/>
    <n v="200"/>
    <n v="2009"/>
    <n v="5"/>
    <s v="Tampa"/>
    <n v="1000"/>
  </r>
  <r>
    <n v="1947"/>
    <x v="1950"/>
    <x v="29"/>
    <n v="300000"/>
    <n v="206"/>
    <x v="13"/>
    <n v="11"/>
    <n v="4"/>
    <n v="2011"/>
    <n v="2"/>
    <s v="Las Vegas"/>
    <n v="7"/>
  </r>
  <r>
    <n v="1948"/>
    <x v="1951"/>
    <x v="38"/>
    <n v="14400000"/>
    <n v="206"/>
    <x v="21"/>
    <n v="56"/>
    <n v="34"/>
    <n v="1996"/>
    <n v="4"/>
    <s v="Louisiana"/>
    <n v="22"/>
  </r>
  <r>
    <n v="1949"/>
    <x v="1952"/>
    <x v="2"/>
    <n v="11700000"/>
    <n v="206"/>
    <x v="10"/>
    <n v="42"/>
    <n v="29"/>
    <n v="2008"/>
    <n v="3"/>
    <s v="Richardson"/>
    <n v="13"/>
  </r>
  <r>
    <n v="1950"/>
    <x v="1953"/>
    <x v="32"/>
    <n v="36100000"/>
    <n v="206"/>
    <x v="24"/>
    <n v="638"/>
    <n v="295"/>
    <n v="2002"/>
    <n v="5"/>
    <s v="Springfield"/>
    <n v="343"/>
  </r>
  <r>
    <n v="1951"/>
    <x v="1954"/>
    <x v="13"/>
    <n v="19500000"/>
    <n v="206"/>
    <x v="12"/>
    <n v="186"/>
    <n v="50"/>
    <n v="1997"/>
    <n v="4"/>
    <s v="Alpharetta"/>
    <n v="136"/>
  </r>
  <r>
    <n v="1952"/>
    <x v="1955"/>
    <x v="9"/>
    <n v="9200000"/>
    <n v="206"/>
    <x v="5"/>
    <n v="14"/>
    <n v="5"/>
    <n v="1979"/>
    <n v="3"/>
    <s v="Los Angeles"/>
    <n v="9"/>
  </r>
  <r>
    <n v="1953"/>
    <x v="1956"/>
    <x v="2"/>
    <n v="2600000"/>
    <n v="206"/>
    <x v="12"/>
    <n v="12"/>
    <n v="5"/>
    <n v="2003"/>
    <n v="1"/>
    <s v="Killeen"/>
    <n v="7"/>
  </r>
  <r>
    <n v="1954"/>
    <x v="1957"/>
    <x v="41"/>
    <n v="38900000"/>
    <n v="205"/>
    <x v="25"/>
    <n v="248"/>
    <n v="112"/>
    <n v="1956"/>
    <n v="4"/>
    <s v="Clive"/>
    <n v="136"/>
  </r>
  <r>
    <n v="1955"/>
    <x v="1958"/>
    <x v="7"/>
    <n v="10900000"/>
    <n v="205"/>
    <x v="19"/>
    <n v="38"/>
    <n v="22"/>
    <n v="2010"/>
    <n v="3"/>
    <s v="Ashburn"/>
    <n v="16"/>
  </r>
  <r>
    <n v="1956"/>
    <x v="1959"/>
    <x v="0"/>
    <n v="23600000"/>
    <n v="205"/>
    <x v="2"/>
    <n v="58"/>
    <n v="24"/>
    <n v="1985"/>
    <n v="2"/>
    <s v="Chandler"/>
    <n v="34"/>
  </r>
  <r>
    <n v="1957"/>
    <x v="1960"/>
    <x v="7"/>
    <n v="16200000"/>
    <n v="205"/>
    <x v="23"/>
    <n v="54"/>
    <n v="40"/>
    <n v="2013"/>
    <n v="3"/>
    <s v="Vienna"/>
    <n v="14"/>
  </r>
  <r>
    <n v="1958"/>
    <x v="1961"/>
    <x v="5"/>
    <n v="10100000"/>
    <n v="205"/>
    <x v="9"/>
    <n v="62"/>
    <n v="15"/>
    <n v="1989"/>
    <n v="3"/>
    <s v="Nokomis"/>
    <n v="47"/>
  </r>
  <r>
    <n v="1959"/>
    <x v="1962"/>
    <x v="13"/>
    <n v="18400000"/>
    <n v="205"/>
    <x v="0"/>
    <n v="42"/>
    <n v="22"/>
    <n v="2012"/>
    <n v="3"/>
    <s v="Norcross"/>
    <n v="20"/>
  </r>
  <r>
    <n v="1960"/>
    <x v="1963"/>
    <x v="2"/>
    <n v="5300000"/>
    <n v="205"/>
    <x v="9"/>
    <n v="46"/>
    <n v="22"/>
    <n v="2013"/>
    <n v="3"/>
    <s v="Frisco"/>
    <n v="24"/>
  </r>
  <r>
    <n v="1961"/>
    <x v="1964"/>
    <x v="13"/>
    <n v="3600000"/>
    <n v="205"/>
    <x v="2"/>
    <n v="115"/>
    <n v="50"/>
    <n v="2010"/>
    <n v="2"/>
    <s v="Marietta"/>
    <n v="65"/>
  </r>
  <r>
    <n v="1962"/>
    <x v="1965"/>
    <x v="9"/>
    <n v="45700000"/>
    <n v="205"/>
    <x v="9"/>
    <n v="397"/>
    <n v="159"/>
    <n v="2006"/>
    <n v="1"/>
    <s v="Redwood City"/>
    <n v="238"/>
  </r>
  <r>
    <n v="1963"/>
    <x v="1966"/>
    <x v="2"/>
    <n v="6200000"/>
    <n v="205"/>
    <x v="20"/>
    <n v="30"/>
    <n v="10"/>
    <n v="2013"/>
    <n v="3"/>
    <s v="Dallas"/>
    <n v="20"/>
  </r>
  <r>
    <n v="1964"/>
    <x v="1967"/>
    <x v="9"/>
    <n v="73500000"/>
    <n v="205"/>
    <x v="9"/>
    <n v="374"/>
    <n v="164"/>
    <n v="2000"/>
    <n v="1"/>
    <s v="Redwood City"/>
    <n v="210"/>
  </r>
  <r>
    <n v="1965"/>
    <x v="1968"/>
    <x v="2"/>
    <n v="66500000"/>
    <n v="204"/>
    <x v="15"/>
    <n v="140"/>
    <n v="65"/>
    <n v="1997"/>
    <n v="1"/>
    <s v="Frisco"/>
    <n v="75"/>
  </r>
  <r>
    <n v="1966"/>
    <x v="1969"/>
    <x v="19"/>
    <n v="19500000"/>
    <n v="204"/>
    <x v="4"/>
    <n v="94"/>
    <n v="35"/>
    <n v="2012"/>
    <n v="1"/>
    <s v="Green Bay"/>
    <n v="59"/>
  </r>
  <r>
    <n v="1967"/>
    <x v="1970"/>
    <x v="10"/>
    <n v="21500000"/>
    <n v="204"/>
    <x v="15"/>
    <n v="32"/>
    <n v="22"/>
    <n v="2010"/>
    <n v="2"/>
    <s v="Denver"/>
    <n v="10"/>
  </r>
  <r>
    <n v="1968"/>
    <x v="1971"/>
    <x v="35"/>
    <n v="5700000"/>
    <n v="204"/>
    <x v="5"/>
    <n v="270"/>
    <n v="98"/>
    <n v="2008"/>
    <n v="6"/>
    <s v="Durham"/>
    <n v="172"/>
  </r>
  <r>
    <n v="1969"/>
    <x v="1972"/>
    <x v="48"/>
    <n v="2700000"/>
    <n v="204"/>
    <x v="0"/>
    <n v="23"/>
    <n v="12"/>
    <n v="2009"/>
    <n v="1"/>
    <s v="Bennington"/>
    <n v="11"/>
  </r>
  <r>
    <n v="1970"/>
    <x v="1973"/>
    <x v="7"/>
    <n v="300000"/>
    <n v="204"/>
    <x v="19"/>
    <n v="0"/>
    <n v="4"/>
    <n v="2013"/>
    <n v="1"/>
    <s v="Fairfax"/>
    <n v="-4"/>
  </r>
  <r>
    <n v="1971"/>
    <x v="1974"/>
    <x v="7"/>
    <n v="1900000"/>
    <n v="204"/>
    <x v="23"/>
    <n v="27"/>
    <n v="17"/>
    <n v="2007"/>
    <n v="1"/>
    <s v="Norfolk"/>
    <n v="10"/>
  </r>
  <r>
    <n v="1972"/>
    <x v="1975"/>
    <x v="5"/>
    <n v="3900000"/>
    <n v="204"/>
    <x v="9"/>
    <n v="26"/>
    <n v="8"/>
    <n v="2013"/>
    <n v="2"/>
    <s v="Delray Beach"/>
    <n v="18"/>
  </r>
  <r>
    <n v="1973"/>
    <x v="1976"/>
    <x v="2"/>
    <n v="7700000"/>
    <n v="204"/>
    <x v="15"/>
    <n v="25"/>
    <n v="8"/>
    <n v="2014"/>
    <n v="1"/>
    <s v="Houston"/>
    <n v="17"/>
  </r>
  <r>
    <n v="1974"/>
    <x v="1977"/>
    <x v="5"/>
    <n v="229800000"/>
    <n v="204"/>
    <x v="5"/>
    <n v="1626"/>
    <n v="250"/>
    <n v="2008"/>
    <n v="7"/>
    <s v="Jacksonville"/>
    <n v="1376"/>
  </r>
  <r>
    <n v="1975"/>
    <x v="1978"/>
    <x v="2"/>
    <n v="26700000"/>
    <n v="203"/>
    <x v="5"/>
    <n v="220"/>
    <n v="55"/>
    <n v="2012"/>
    <n v="3"/>
    <s v="Austin"/>
    <n v="165"/>
  </r>
  <r>
    <n v="1976"/>
    <x v="1979"/>
    <x v="9"/>
    <n v="14200000"/>
    <n v="203"/>
    <x v="3"/>
    <n v="65"/>
    <n v="12"/>
    <n v="2012"/>
    <n v="1"/>
    <s v="chatsworth"/>
    <n v="53"/>
  </r>
  <r>
    <n v="1977"/>
    <x v="1980"/>
    <x v="5"/>
    <n v="2200000"/>
    <n v="203"/>
    <x v="6"/>
    <n v="16"/>
    <n v="8"/>
    <n v="2014"/>
    <n v="1"/>
    <s v="Brandon"/>
    <n v="8"/>
  </r>
  <r>
    <n v="1978"/>
    <x v="1981"/>
    <x v="12"/>
    <n v="2200000"/>
    <n v="203"/>
    <x v="4"/>
    <n v="6"/>
    <n v="3"/>
    <n v="2013"/>
    <n v="1"/>
    <s v="Plainview"/>
    <n v="3"/>
  </r>
  <r>
    <n v="1979"/>
    <x v="1982"/>
    <x v="8"/>
    <n v="5100000"/>
    <n v="203"/>
    <x v="15"/>
    <n v="17"/>
    <n v="7"/>
    <n v="2009"/>
    <n v="1"/>
    <s v="Dundee"/>
    <n v="10"/>
  </r>
  <r>
    <n v="1980"/>
    <x v="1983"/>
    <x v="27"/>
    <n v="84900000"/>
    <n v="202"/>
    <x v="1"/>
    <n v="137"/>
    <n v="32"/>
    <n v="2006"/>
    <n v="4"/>
    <s v="Darien"/>
    <n v="105"/>
  </r>
  <r>
    <n v="1981"/>
    <x v="1984"/>
    <x v="27"/>
    <n v="62400000"/>
    <n v="202"/>
    <x v="23"/>
    <n v="57"/>
    <n v="23"/>
    <n v="1999"/>
    <n v="2"/>
    <s v="Chicago"/>
    <n v="34"/>
  </r>
  <r>
    <n v="1982"/>
    <x v="1985"/>
    <x v="9"/>
    <n v="7100000"/>
    <n v="202"/>
    <x v="0"/>
    <n v="28"/>
    <n v="3"/>
    <n v="2014"/>
    <n v="1"/>
    <s v="Los Angeles"/>
    <n v="25"/>
  </r>
  <r>
    <n v="1983"/>
    <x v="1986"/>
    <x v="2"/>
    <n v="6600000"/>
    <n v="202"/>
    <x v="19"/>
    <n v="10"/>
    <n v="6"/>
    <n v="2010"/>
    <n v="1"/>
    <s v="Houston"/>
    <n v="4"/>
  </r>
  <r>
    <n v="1984"/>
    <x v="1987"/>
    <x v="10"/>
    <n v="7400000"/>
    <n v="202"/>
    <x v="23"/>
    <n v="9"/>
    <n v="5"/>
    <n v="2013"/>
    <n v="1"/>
    <s v="Golden"/>
    <n v="4"/>
  </r>
  <r>
    <n v="1985"/>
    <x v="1988"/>
    <x v="21"/>
    <n v="3900000"/>
    <n v="202"/>
    <x v="18"/>
    <n v="50"/>
    <n v="30"/>
    <n v="2010"/>
    <n v="2"/>
    <s v="Fort Washington"/>
    <n v="20"/>
  </r>
  <r>
    <n v="1986"/>
    <x v="1989"/>
    <x v="16"/>
    <n v="5500000"/>
    <n v="202"/>
    <x v="3"/>
    <n v="20"/>
    <n v="10"/>
    <n v="2005"/>
    <n v="2"/>
    <s v="Lehi"/>
    <n v="10"/>
  </r>
  <r>
    <n v="1987"/>
    <x v="1990"/>
    <x v="10"/>
    <n v="10300000"/>
    <n v="202"/>
    <x v="18"/>
    <n v="32"/>
    <n v="20"/>
    <n v="2011"/>
    <n v="4"/>
    <s v="Englewood"/>
    <n v="12"/>
  </r>
  <r>
    <n v="1988"/>
    <x v="1991"/>
    <x v="8"/>
    <n v="333400000"/>
    <n v="202"/>
    <x v="7"/>
    <n v="2446"/>
    <n v="735"/>
    <n v="2003"/>
    <n v="6"/>
    <s v="Brecksville"/>
    <n v="1711"/>
  </r>
  <r>
    <n v="1989"/>
    <x v="1992"/>
    <x v="16"/>
    <n v="46800000"/>
    <n v="202"/>
    <x v="3"/>
    <n v="68"/>
    <n v="23"/>
    <n v="2014"/>
    <n v="1"/>
    <s v="Lehi"/>
    <n v="45"/>
  </r>
  <r>
    <n v="1990"/>
    <x v="1993"/>
    <x v="7"/>
    <n v="23500000"/>
    <n v="202"/>
    <x v="20"/>
    <n v="268"/>
    <n v="82"/>
    <n v="2008"/>
    <n v="4"/>
    <s v="Reston"/>
    <n v="186"/>
  </r>
  <r>
    <n v="1991"/>
    <x v="1994"/>
    <x v="8"/>
    <n v="82500000"/>
    <n v="202"/>
    <x v="20"/>
    <n v="290"/>
    <n v="102"/>
    <n v="2011"/>
    <n v="2"/>
    <s v="Cincinnati, OH"/>
    <n v="188"/>
  </r>
  <r>
    <n v="1992"/>
    <x v="1995"/>
    <x v="27"/>
    <n v="5800000"/>
    <n v="201"/>
    <x v="12"/>
    <n v="11"/>
    <n v="5"/>
    <n v="2014"/>
    <n v="2"/>
    <s v="Chicago"/>
    <n v="6"/>
  </r>
  <r>
    <n v="1993"/>
    <x v="1996"/>
    <x v="22"/>
    <n v="400000"/>
    <n v="201"/>
    <x v="9"/>
    <n v="25"/>
    <n v="15"/>
    <n v="2011"/>
    <n v="1"/>
    <s v="Minneapolis"/>
    <n v="10"/>
  </r>
  <r>
    <n v="1994"/>
    <x v="1997"/>
    <x v="8"/>
    <n v="7400000"/>
    <n v="201"/>
    <x v="1"/>
    <n v="30"/>
    <n v="20"/>
    <n v="2007"/>
    <n v="4"/>
    <s v="Cincinnati"/>
    <n v="10"/>
  </r>
  <r>
    <n v="1995"/>
    <x v="1998"/>
    <x v="27"/>
    <n v="25200000"/>
    <n v="201"/>
    <x v="5"/>
    <n v="44"/>
    <n v="23"/>
    <n v="2004"/>
    <n v="3"/>
    <s v="Scottsdale"/>
    <n v="21"/>
  </r>
  <r>
    <n v="1996"/>
    <x v="1999"/>
    <x v="5"/>
    <n v="3400000"/>
    <n v="201"/>
    <x v="3"/>
    <n v="25"/>
    <n v="11"/>
    <n v="2004"/>
    <n v="3"/>
    <s v="Orange Park"/>
    <n v="14"/>
  </r>
  <r>
    <n v="1997"/>
    <x v="2000"/>
    <x v="21"/>
    <n v="2200000"/>
    <n v="201"/>
    <x v="0"/>
    <n v="2"/>
    <n v="2"/>
    <n v="2012"/>
    <n v="1"/>
    <s v="Bethesda"/>
    <n v="0"/>
  </r>
  <r>
    <n v="1998"/>
    <x v="2001"/>
    <x v="33"/>
    <n v="10400000"/>
    <n v="201"/>
    <x v="15"/>
    <n v="24"/>
    <n v="5"/>
    <n v="2007"/>
    <n v="2"/>
    <s v="Terre Haute"/>
    <n v="19"/>
  </r>
  <r>
    <n v="1999"/>
    <x v="2002"/>
    <x v="9"/>
    <n v="27600000"/>
    <n v="201"/>
    <x v="15"/>
    <n v="140"/>
    <n v="45"/>
    <n v="2009"/>
    <n v="6"/>
    <s v="Santa Rosa"/>
    <n v="95"/>
  </r>
  <r>
    <n v="2000"/>
    <x v="2003"/>
    <x v="5"/>
    <n v="30200000"/>
    <n v="201"/>
    <x v="12"/>
    <n v="11"/>
    <n v="4"/>
    <n v="2009"/>
    <n v="5"/>
    <s v="Pompano Beach"/>
    <n v="7"/>
  </r>
  <r>
    <n v="2001"/>
    <x v="2004"/>
    <x v="28"/>
    <n v="4100000"/>
    <n v="201"/>
    <x v="20"/>
    <n v="19"/>
    <n v="6"/>
    <n v="2013"/>
    <n v="2"/>
    <s v="Darien"/>
    <n v="13"/>
  </r>
  <r>
    <n v="2002"/>
    <x v="2005"/>
    <x v="6"/>
    <n v="5800000"/>
    <n v="201"/>
    <x v="15"/>
    <n v="20"/>
    <n v="6"/>
    <n v="2009"/>
    <n v="3"/>
    <s v="Kearny"/>
    <n v="14"/>
  </r>
  <r>
    <n v="2003"/>
    <x v="2006"/>
    <x v="5"/>
    <n v="12400000"/>
    <n v="201"/>
    <x v="15"/>
    <n v="116"/>
    <n v="22"/>
    <n v="2009"/>
    <n v="1"/>
    <s v="Naples"/>
    <n v="94"/>
  </r>
  <r>
    <n v="2004"/>
    <x v="2007"/>
    <x v="20"/>
    <n v="300000"/>
    <n v="200"/>
    <x v="22"/>
    <n v="38"/>
    <n v="13"/>
    <n v="2013"/>
    <n v="2"/>
    <s v="bingham farms"/>
    <n v="25"/>
  </r>
  <r>
    <n v="2005"/>
    <x v="2008"/>
    <x v="12"/>
    <n v="18500000"/>
    <n v="200"/>
    <x v="5"/>
    <n v="74"/>
    <n v="47"/>
    <n v="2007"/>
    <n v="2"/>
    <s v="New York"/>
    <n v="27"/>
  </r>
  <r>
    <n v="2006"/>
    <x v="2009"/>
    <x v="2"/>
    <n v="146500000"/>
    <n v="200"/>
    <x v="8"/>
    <n v="150"/>
    <n v="10"/>
    <n v="2009"/>
    <n v="2"/>
    <s v="Coppell"/>
    <n v="140"/>
  </r>
  <r>
    <n v="2007"/>
    <x v="2010"/>
    <x v="2"/>
    <n v="79600000"/>
    <n v="200"/>
    <x v="5"/>
    <n v="478"/>
    <n v="44"/>
    <n v="2006"/>
    <n v="5"/>
    <s v="Irving"/>
    <n v="434"/>
  </r>
  <r>
    <n v="2008"/>
    <x v="2011"/>
    <x v="10"/>
    <n v="200000"/>
    <n v="200"/>
    <x v="5"/>
    <n v="4"/>
    <n v="1"/>
    <n v="2015"/>
    <n v="1"/>
    <s v="Broomfield"/>
    <n v="3"/>
  </r>
  <r>
    <n v="2009"/>
    <x v="2012"/>
    <x v="35"/>
    <n v="3100000"/>
    <n v="200"/>
    <x v="23"/>
    <n v="29"/>
    <n v="8"/>
    <n v="2011"/>
    <n v="3"/>
    <s v="Lincoln"/>
    <n v="21"/>
  </r>
  <r>
    <n v="2010"/>
    <x v="2013"/>
    <x v="5"/>
    <n v="37400000"/>
    <n v="200"/>
    <x v="15"/>
    <n v="50"/>
    <n v="30"/>
    <n v="2007"/>
    <n v="2"/>
    <s v="Boynton Beach"/>
    <n v="20"/>
  </r>
  <r>
    <n v="2011"/>
    <x v="2014"/>
    <x v="42"/>
    <n v="31900000"/>
    <n v="200"/>
    <x v="13"/>
    <n v="115"/>
    <n v="50"/>
    <n v="2013"/>
    <n v="2"/>
    <s v="Tulsa"/>
    <n v="65"/>
  </r>
  <r>
    <n v="2011"/>
    <x v="2015"/>
    <x v="38"/>
    <n v="19700000"/>
    <n v="200"/>
    <x v="0"/>
    <n v="84"/>
    <n v="42"/>
    <n v="2007"/>
    <n v="6"/>
    <s v="Lafayette"/>
    <n v="42"/>
  </r>
  <r>
    <n v="2012"/>
    <x v="2016"/>
    <x v="2"/>
    <n v="23100000"/>
    <n v="200"/>
    <x v="5"/>
    <n v="1733"/>
    <n v="701"/>
    <n v="2010"/>
    <n v="2"/>
    <s v="San Antonio"/>
    <n v="1032"/>
  </r>
  <r>
    <n v="2013"/>
    <x v="2017"/>
    <x v="9"/>
    <n v="200000"/>
    <n v="200"/>
    <x v="0"/>
    <n v="5"/>
    <n v="2"/>
    <n v="2012"/>
    <n v="1"/>
    <s v="San Diego"/>
    <n v="3"/>
  </r>
  <r>
    <n v="2014"/>
    <x v="2018"/>
    <x v="9"/>
    <n v="400000"/>
    <n v="200"/>
    <x v="23"/>
    <n v="20"/>
    <n v="8"/>
    <n v="2012"/>
    <n v="3"/>
    <s v="Los Angeles"/>
    <n v="12"/>
  </r>
  <r>
    <n v="2015"/>
    <x v="2019"/>
    <x v="9"/>
    <n v="11300000"/>
    <n v="200"/>
    <x v="3"/>
    <n v="50"/>
    <n v="17"/>
    <n v="2009"/>
    <n v="3"/>
    <s v="Santa Monica"/>
    <n v="33"/>
  </r>
  <r>
    <n v="2016"/>
    <x v="2020"/>
    <x v="8"/>
    <n v="3100000"/>
    <n v="199"/>
    <x v="1"/>
    <n v="27"/>
    <n v="6"/>
    <n v="2013"/>
    <n v="2"/>
    <s v="Cincinnati"/>
    <n v="21"/>
  </r>
  <r>
    <n v="2017"/>
    <x v="2021"/>
    <x v="5"/>
    <n v="3400000"/>
    <n v="199"/>
    <x v="20"/>
    <n v="9"/>
    <n v="4"/>
    <n v="2010"/>
    <n v="1"/>
    <s v="Winter Park"/>
    <n v="5"/>
  </r>
  <r>
    <n v="2018"/>
    <x v="2022"/>
    <x v="29"/>
    <n v="10500000"/>
    <n v="199"/>
    <x v="24"/>
    <n v="100"/>
    <n v="30"/>
    <n v="1997"/>
    <n v="2"/>
    <s v="Las Vegas"/>
    <n v="70"/>
  </r>
  <r>
    <n v="2019"/>
    <x v="2023"/>
    <x v="10"/>
    <n v="6500000"/>
    <n v="199"/>
    <x v="9"/>
    <n v="75"/>
    <n v="52"/>
    <n v="2012"/>
    <n v="4"/>
    <s v="Denver"/>
    <n v="23"/>
  </r>
  <r>
    <n v="2020"/>
    <x v="2024"/>
    <x v="40"/>
    <n v="140700000"/>
    <n v="199"/>
    <x v="0"/>
    <n v="407"/>
    <n v="128"/>
    <n v="1993"/>
    <n v="5"/>
    <s v="Beaverton"/>
    <n v="279"/>
  </r>
  <r>
    <n v="2021"/>
    <x v="2025"/>
    <x v="20"/>
    <n v="2400000"/>
    <n v="199"/>
    <x v="15"/>
    <n v="7"/>
    <n v="2"/>
    <n v="2013"/>
    <n v="1"/>
    <s v="Howell"/>
    <n v="5"/>
  </r>
  <r>
    <n v="2022"/>
    <x v="2026"/>
    <x v="12"/>
    <n v="1300000"/>
    <n v="199"/>
    <x v="19"/>
    <n v="7"/>
    <n v="8"/>
    <n v="2012"/>
    <n v="4"/>
    <s v="Rochester"/>
    <n v="-1"/>
  </r>
  <r>
    <n v="2023"/>
    <x v="2027"/>
    <x v="13"/>
    <n v="10500000"/>
    <n v="198"/>
    <x v="1"/>
    <n v="13"/>
    <n v="9"/>
    <n v="2011"/>
    <n v="4"/>
    <s v="Johns Creek"/>
    <n v="4"/>
  </r>
  <r>
    <n v="2024"/>
    <x v="2028"/>
    <x v="8"/>
    <n v="19100000"/>
    <n v="198"/>
    <x v="19"/>
    <n v="88"/>
    <n v="33"/>
    <n v="2011"/>
    <n v="2"/>
    <s v="Dublin"/>
    <n v="55"/>
  </r>
  <r>
    <n v="2025"/>
    <x v="2029"/>
    <x v="10"/>
    <n v="400000"/>
    <n v="198"/>
    <x v="2"/>
    <n v="2"/>
    <n v="2"/>
    <n v="2002"/>
    <n v="1"/>
    <s v="Highlands Ranch"/>
    <n v="0"/>
  </r>
  <r>
    <n v="2026"/>
    <x v="2030"/>
    <x v="9"/>
    <n v="2300000"/>
    <n v="198"/>
    <x v="23"/>
    <n v="250"/>
    <n v="100"/>
    <n v="2007"/>
    <n v="2"/>
    <s v="Escondido"/>
    <n v="150"/>
  </r>
  <r>
    <n v="2027"/>
    <x v="2031"/>
    <x v="5"/>
    <n v="11400000"/>
    <n v="198"/>
    <x v="9"/>
    <n v="175"/>
    <n v="75"/>
    <n v="2007"/>
    <n v="1"/>
    <s v="Clearwater"/>
    <n v="100"/>
  </r>
  <r>
    <n v="2028"/>
    <x v="2032"/>
    <x v="49"/>
    <n v="500000"/>
    <n v="198"/>
    <x v="17"/>
    <n v="35"/>
    <n v="10"/>
    <n v="2010"/>
    <n v="2"/>
    <s v="Lahaina"/>
    <n v="25"/>
  </r>
  <r>
    <n v="2029"/>
    <x v="2033"/>
    <x v="13"/>
    <n v="7300000"/>
    <n v="198"/>
    <x v="9"/>
    <n v="55"/>
    <n v="36"/>
    <n v="2010"/>
    <n v="4"/>
    <s v="Atlanta"/>
    <n v="19"/>
  </r>
  <r>
    <n v="2030"/>
    <x v="2034"/>
    <x v="9"/>
    <n v="15200000"/>
    <n v="198"/>
    <x v="5"/>
    <n v="53"/>
    <n v="7"/>
    <n v="1980"/>
    <n v="2"/>
    <s v="San Diego"/>
    <n v="46"/>
  </r>
  <r>
    <n v="2031"/>
    <x v="2035"/>
    <x v="9"/>
    <n v="7100000"/>
    <n v="198"/>
    <x v="9"/>
    <n v="40"/>
    <n v="17"/>
    <n v="2011"/>
    <n v="3"/>
    <s v="Los Angeles"/>
    <n v="23"/>
  </r>
  <r>
    <n v="2032"/>
    <x v="2036"/>
    <x v="8"/>
    <n v="20100000"/>
    <n v="198"/>
    <x v="9"/>
    <n v="55"/>
    <n v="38"/>
    <n v="2009"/>
    <n v="6"/>
    <s v="Seven Hills"/>
    <n v="17"/>
  </r>
  <r>
    <n v="2033"/>
    <x v="2037"/>
    <x v="5"/>
    <n v="192800000"/>
    <n v="198"/>
    <x v="1"/>
    <n v="200"/>
    <n v="55"/>
    <n v="2010"/>
    <n v="3"/>
    <s v="Fort Myers"/>
    <n v="145"/>
  </r>
  <r>
    <n v="2034"/>
    <x v="2038"/>
    <x v="27"/>
    <n v="141900000"/>
    <n v="198"/>
    <x v="7"/>
    <n v="346"/>
    <n v="226"/>
    <n v="2000"/>
    <n v="2"/>
    <s v="Oak Brook"/>
    <n v="120"/>
  </r>
  <r>
    <n v="2035"/>
    <x v="2039"/>
    <x v="27"/>
    <n v="8700000"/>
    <n v="198"/>
    <x v="12"/>
    <n v="10"/>
    <n v="8"/>
    <n v="2005"/>
    <n v="2"/>
    <s v="Chicago"/>
    <n v="2"/>
  </r>
  <r>
    <n v="2036"/>
    <x v="2040"/>
    <x v="12"/>
    <n v="10800000"/>
    <n v="198"/>
    <x v="0"/>
    <n v="41"/>
    <n v="12"/>
    <n v="2008"/>
    <n v="1"/>
    <s v="New York"/>
    <n v="29"/>
  </r>
  <r>
    <n v="2037"/>
    <x v="2041"/>
    <x v="6"/>
    <n v="5500000"/>
    <n v="197"/>
    <x v="0"/>
    <n v="10"/>
    <n v="2"/>
    <n v="2010"/>
    <n v="1"/>
    <s v="Asbury Park"/>
    <n v="8"/>
  </r>
  <r>
    <n v="2038"/>
    <x v="2042"/>
    <x v="2"/>
    <n v="2200000"/>
    <n v="197"/>
    <x v="21"/>
    <n v="14"/>
    <n v="4"/>
    <n v="2013"/>
    <n v="1"/>
    <s v="Houston"/>
    <n v="10"/>
  </r>
  <r>
    <n v="2039"/>
    <x v="2043"/>
    <x v="2"/>
    <n v="7600000"/>
    <n v="197"/>
    <x v="13"/>
    <n v="360"/>
    <n v="150"/>
    <n v="1988"/>
    <n v="1"/>
    <s v="Carrollton"/>
    <n v="210"/>
  </r>
  <r>
    <n v="2040"/>
    <x v="2044"/>
    <x v="2"/>
    <n v="314300000"/>
    <n v="197"/>
    <x v="1"/>
    <n v="347"/>
    <n v="204"/>
    <n v="2011"/>
    <n v="5"/>
    <s v="Frisco"/>
    <n v="143"/>
  </r>
  <r>
    <n v="2041"/>
    <x v="2045"/>
    <x v="10"/>
    <n v="2900000"/>
    <n v="197"/>
    <x v="12"/>
    <n v="23"/>
    <n v="15"/>
    <n v="2010"/>
    <n v="1"/>
    <s v="Aurora"/>
    <n v="8"/>
  </r>
  <r>
    <n v="2042"/>
    <x v="2046"/>
    <x v="49"/>
    <n v="2300000"/>
    <n v="197"/>
    <x v="24"/>
    <n v="4"/>
    <n v="1"/>
    <n v="2012"/>
    <n v="1"/>
    <s v="Ewa Beach"/>
    <n v="3"/>
  </r>
  <r>
    <n v="2043"/>
    <x v="2047"/>
    <x v="10"/>
    <n v="11300000"/>
    <n v="197"/>
    <x v="24"/>
    <n v="28"/>
    <n v="11"/>
    <n v="2004"/>
    <n v="2"/>
    <s v="Denver"/>
    <n v="17"/>
  </r>
  <r>
    <n v="2044"/>
    <x v="2048"/>
    <x v="34"/>
    <n v="13900000"/>
    <n v="197"/>
    <x v="11"/>
    <n v="84"/>
    <n v="28"/>
    <n v="2011"/>
    <n v="4"/>
    <s v="Washington"/>
    <n v="56"/>
  </r>
  <r>
    <n v="2045"/>
    <x v="2049"/>
    <x v="2"/>
    <n v="28200000"/>
    <n v="196"/>
    <x v="12"/>
    <n v="10"/>
    <n v="4"/>
    <n v="2009"/>
    <n v="1"/>
    <s v="Houston"/>
    <n v="6"/>
  </r>
  <r>
    <n v="2046"/>
    <x v="2050"/>
    <x v="5"/>
    <n v="3100000"/>
    <n v="196"/>
    <x v="3"/>
    <n v="45"/>
    <n v="8"/>
    <n v="2007"/>
    <n v="1"/>
    <s v="Tampa"/>
    <n v="37"/>
  </r>
  <r>
    <n v="2047"/>
    <x v="2051"/>
    <x v="5"/>
    <n v="62200000"/>
    <n v="196"/>
    <x v="22"/>
    <n v="18"/>
    <n v="15"/>
    <n v="1980"/>
    <n v="1"/>
    <s v="Miami"/>
    <n v="3"/>
  </r>
  <r>
    <n v="2048"/>
    <x v="2052"/>
    <x v="13"/>
    <n v="22100000"/>
    <n v="196"/>
    <x v="7"/>
    <n v="56"/>
    <n v="16"/>
    <n v="2007"/>
    <n v="1"/>
    <s v="Alpharetta"/>
    <n v="40"/>
  </r>
  <r>
    <n v="2049"/>
    <x v="2053"/>
    <x v="27"/>
    <n v="7700000"/>
    <n v="196"/>
    <x v="12"/>
    <n v="52"/>
    <n v="12"/>
    <n v="2007"/>
    <n v="4"/>
    <s v="Chicago"/>
    <n v="40"/>
  </r>
  <r>
    <n v="2050"/>
    <x v="2054"/>
    <x v="18"/>
    <n v="26800000"/>
    <n v="196"/>
    <x v="15"/>
    <n v="36"/>
    <n v="37"/>
    <n v="1978"/>
    <n v="2"/>
    <s v="East Flat Rock"/>
    <n v="-1"/>
  </r>
  <r>
    <n v="2051"/>
    <x v="2055"/>
    <x v="21"/>
    <n v="15100000"/>
    <n v="196"/>
    <x v="16"/>
    <n v="73"/>
    <n v="31"/>
    <n v="2007"/>
    <n v="1"/>
    <s v="Largo"/>
    <n v="42"/>
  </r>
  <r>
    <n v="2052"/>
    <x v="2056"/>
    <x v="2"/>
    <n v="9500000"/>
    <n v="196"/>
    <x v="16"/>
    <n v="186"/>
    <n v="22"/>
    <n v="2002"/>
    <n v="1"/>
    <s v="Dallas"/>
    <n v="164"/>
  </r>
  <r>
    <n v="2053"/>
    <x v="2057"/>
    <x v="21"/>
    <n v="200000"/>
    <n v="196"/>
    <x v="16"/>
    <n v="8"/>
    <n v="3"/>
    <n v="2009"/>
    <n v="1"/>
    <s v="Columbia"/>
    <n v="5"/>
  </r>
  <r>
    <n v="2054"/>
    <x v="2058"/>
    <x v="19"/>
    <n v="5900000"/>
    <n v="196"/>
    <x v="23"/>
    <n v="48"/>
    <n v="11"/>
    <n v="2012"/>
    <n v="3"/>
    <s v="Madison"/>
    <n v="37"/>
  </r>
  <r>
    <n v="2055"/>
    <x v="2059"/>
    <x v="38"/>
    <n v="56700000"/>
    <n v="196"/>
    <x v="10"/>
    <n v="267"/>
    <n v="54"/>
    <n v="2008"/>
    <n v="4"/>
    <s v="Mandeville"/>
    <n v="213"/>
  </r>
  <r>
    <n v="2056"/>
    <x v="2060"/>
    <x v="9"/>
    <n v="2100000"/>
    <n v="196"/>
    <x v="19"/>
    <n v="6"/>
    <n v="2"/>
    <n v="2011"/>
    <n v="1"/>
    <s v="Oceanside"/>
    <n v="4"/>
  </r>
  <r>
    <n v="2057"/>
    <x v="2061"/>
    <x v="27"/>
    <n v="4600000"/>
    <n v="196"/>
    <x v="7"/>
    <n v="45"/>
    <n v="15"/>
    <n v="2014"/>
    <n v="2"/>
    <s v="NORTHBROOK"/>
    <n v="30"/>
  </r>
  <r>
    <n v="2058"/>
    <x v="2062"/>
    <x v="12"/>
    <n v="21600000"/>
    <n v="196"/>
    <x v="20"/>
    <n v="400"/>
    <n v="200"/>
    <n v="2011"/>
    <n v="1"/>
    <s v="New York"/>
    <n v="200"/>
  </r>
  <r>
    <n v="2059"/>
    <x v="2063"/>
    <x v="2"/>
    <n v="63200000"/>
    <n v="196"/>
    <x v="23"/>
    <n v="225"/>
    <n v="125"/>
    <n v="2011"/>
    <n v="1"/>
    <s v="Dallas"/>
    <n v="100"/>
  </r>
  <r>
    <n v="2060"/>
    <x v="2064"/>
    <x v="2"/>
    <n v="11300000"/>
    <n v="195"/>
    <x v="7"/>
    <n v="97"/>
    <n v="12"/>
    <n v="2006"/>
    <n v="4"/>
    <s v="Austin"/>
    <n v="85"/>
  </r>
  <r>
    <n v="2061"/>
    <x v="2065"/>
    <x v="9"/>
    <n v="2400000"/>
    <n v="195"/>
    <x v="0"/>
    <n v="11"/>
    <n v="3"/>
    <n v="2013"/>
    <n v="1"/>
    <s v="West Hollywood"/>
    <n v="8"/>
  </r>
  <r>
    <n v="2062"/>
    <x v="2066"/>
    <x v="9"/>
    <n v="2200000"/>
    <n v="195"/>
    <x v="0"/>
    <n v="15"/>
    <n v="4"/>
    <n v="2015"/>
    <n v="1"/>
    <s v="Santa Ana"/>
    <n v="11"/>
  </r>
  <r>
    <n v="2063"/>
    <x v="2067"/>
    <x v="11"/>
    <n v="15100000"/>
    <n v="195"/>
    <x v="23"/>
    <n v="46"/>
    <n v="26"/>
    <n v="1996"/>
    <n v="4"/>
    <s v="Bellevue"/>
    <n v="20"/>
  </r>
  <r>
    <n v="2064"/>
    <x v="2068"/>
    <x v="32"/>
    <n v="4100000"/>
    <n v="195"/>
    <x v="23"/>
    <n v="9"/>
    <n v="2"/>
    <n v="2012"/>
    <n v="1"/>
    <s v="Kansas City"/>
    <n v="7"/>
  </r>
  <r>
    <n v="2065"/>
    <x v="2069"/>
    <x v="2"/>
    <n v="2700000"/>
    <n v="195"/>
    <x v="13"/>
    <n v="8"/>
    <n v="5"/>
    <n v="2011"/>
    <n v="1"/>
    <s v="Dallas"/>
    <n v="3"/>
  </r>
  <r>
    <n v="2066"/>
    <x v="2070"/>
    <x v="14"/>
    <n v="2900000"/>
    <n v="195"/>
    <x v="0"/>
    <n v="30"/>
    <n v="10"/>
    <n v="2013"/>
    <n v="1"/>
    <s v="Louisville"/>
    <n v="20"/>
  </r>
  <r>
    <n v="2067"/>
    <x v="2071"/>
    <x v="27"/>
    <n v="500000"/>
    <n v="195"/>
    <x v="19"/>
    <n v="20"/>
    <n v="8"/>
    <n v="2009"/>
    <n v="1"/>
    <s v="Lake Forest"/>
    <n v="12"/>
  </r>
  <r>
    <n v="2068"/>
    <x v="2072"/>
    <x v="18"/>
    <n v="2700000"/>
    <n v="195"/>
    <x v="21"/>
    <n v="18"/>
    <n v="8"/>
    <n v="2009"/>
    <n v="2"/>
    <s v="Raleigh"/>
    <n v="10"/>
  </r>
  <r>
    <n v="2069"/>
    <x v="2073"/>
    <x v="10"/>
    <n v="6600000"/>
    <n v="195"/>
    <x v="19"/>
    <n v="26"/>
    <n v="21"/>
    <n v="2011"/>
    <n v="3"/>
    <s v="Denver"/>
    <n v="5"/>
  </r>
  <r>
    <n v="2070"/>
    <x v="2074"/>
    <x v="0"/>
    <n v="500000"/>
    <n v="195"/>
    <x v="2"/>
    <n v="26"/>
    <n v="10"/>
    <n v="2013"/>
    <n v="1"/>
    <s v="Tempe"/>
    <n v="16"/>
  </r>
  <r>
    <n v="2071"/>
    <x v="2075"/>
    <x v="4"/>
    <n v="36100000"/>
    <n v="195"/>
    <x v="23"/>
    <n v="97"/>
    <n v="58"/>
    <n v="1991"/>
    <n v="4"/>
    <s v="Warrendale"/>
    <n v="39"/>
  </r>
  <r>
    <n v="2072"/>
    <x v="2076"/>
    <x v="5"/>
    <n v="19600000"/>
    <n v="195"/>
    <x v="15"/>
    <n v="45"/>
    <n v="25"/>
    <n v="2002"/>
    <n v="2"/>
    <s v="Venice"/>
    <n v="20"/>
  </r>
  <r>
    <n v="2073"/>
    <x v="2077"/>
    <x v="1"/>
    <n v="11700000"/>
    <n v="194"/>
    <x v="9"/>
    <n v="68"/>
    <n v="18"/>
    <n v="2010"/>
    <n v="4"/>
    <s v="Nashville"/>
    <n v="50"/>
  </r>
  <r>
    <n v="2074"/>
    <x v="2078"/>
    <x v="1"/>
    <n v="450900000"/>
    <n v="194"/>
    <x v="23"/>
    <n v="400"/>
    <n v="150"/>
    <n v="2000"/>
    <n v="1"/>
    <s v="Memphis"/>
    <n v="250"/>
  </r>
  <r>
    <n v="2075"/>
    <x v="2079"/>
    <x v="12"/>
    <n v="7700000"/>
    <n v="194"/>
    <x v="15"/>
    <n v="35"/>
    <n v="10"/>
    <n v="2010"/>
    <n v="1"/>
    <s v="New York"/>
    <n v="25"/>
  </r>
  <r>
    <n v="2076"/>
    <x v="2080"/>
    <x v="9"/>
    <n v="14800000"/>
    <n v="194"/>
    <x v="9"/>
    <n v="165"/>
    <n v="87"/>
    <n v="2005"/>
    <n v="1"/>
    <s v="Foster City"/>
    <n v="78"/>
  </r>
  <r>
    <n v="2077"/>
    <x v="2081"/>
    <x v="23"/>
    <n v="25700000"/>
    <n v="194"/>
    <x v="12"/>
    <n v="19"/>
    <n v="8"/>
    <n v="2011"/>
    <n v="6"/>
    <s v="Birmingham"/>
    <n v="11"/>
  </r>
  <r>
    <n v="2078"/>
    <x v="2082"/>
    <x v="13"/>
    <n v="5800000"/>
    <n v="194"/>
    <x v="20"/>
    <n v="11"/>
    <n v="3"/>
    <n v="2013"/>
    <n v="1"/>
    <s v="Lawrenceville"/>
    <n v="8"/>
  </r>
  <r>
    <n v="2079"/>
    <x v="2083"/>
    <x v="23"/>
    <n v="29100000"/>
    <n v="194"/>
    <x v="2"/>
    <n v="1000"/>
    <n v="196"/>
    <n v="2008"/>
    <n v="3"/>
    <s v="Auburn"/>
    <n v="804"/>
  </r>
  <r>
    <n v="2080"/>
    <x v="2084"/>
    <x v="2"/>
    <n v="12100000"/>
    <n v="194"/>
    <x v="0"/>
    <n v="27"/>
    <n v="6"/>
    <n v="2013"/>
    <n v="1"/>
    <s v="Austin"/>
    <n v="21"/>
  </r>
  <r>
    <n v="2081"/>
    <x v="2085"/>
    <x v="9"/>
    <n v="25800000"/>
    <n v="194"/>
    <x v="13"/>
    <n v="98"/>
    <n v="48"/>
    <n v="2009"/>
    <n v="5"/>
    <s v="Temecula"/>
    <n v="50"/>
  </r>
  <r>
    <n v="2082"/>
    <x v="2086"/>
    <x v="9"/>
    <n v="5100000"/>
    <n v="194"/>
    <x v="23"/>
    <n v="23"/>
    <n v="4"/>
    <n v="2012"/>
    <n v="1"/>
    <s v="Solana Beach"/>
    <n v="19"/>
  </r>
  <r>
    <n v="2083"/>
    <x v="2087"/>
    <x v="23"/>
    <n v="23200000"/>
    <n v="194"/>
    <x v="11"/>
    <n v="125"/>
    <n v="45"/>
    <n v="2011"/>
    <n v="3"/>
    <s v="HUNTSVILLE"/>
    <n v="80"/>
  </r>
  <r>
    <n v="2084"/>
    <x v="2088"/>
    <x v="12"/>
    <n v="52100000"/>
    <n v="194"/>
    <x v="20"/>
    <n v="175"/>
    <n v="122"/>
    <n v="1974"/>
    <n v="1"/>
    <s v="New York"/>
    <n v="53"/>
  </r>
  <r>
    <n v="2085"/>
    <x v="2089"/>
    <x v="10"/>
    <n v="90600000"/>
    <n v="194"/>
    <x v="0"/>
    <n v="489"/>
    <n v="241"/>
    <n v="2009"/>
    <n v="7"/>
    <s v="Fort Collins"/>
    <n v="248"/>
  </r>
  <r>
    <n v="2086"/>
    <x v="2090"/>
    <x v="18"/>
    <n v="9700000"/>
    <n v="194"/>
    <x v="1"/>
    <n v="64"/>
    <n v="12"/>
    <n v="2012"/>
    <n v="3"/>
    <s v="Raleigh"/>
    <n v="52"/>
  </r>
  <r>
    <n v="2087"/>
    <x v="2091"/>
    <x v="9"/>
    <n v="7300000"/>
    <n v="193"/>
    <x v="1"/>
    <n v="5"/>
    <n v="5"/>
    <n v="2015"/>
    <n v="1"/>
    <s v="Pleasanton"/>
    <n v="0"/>
  </r>
  <r>
    <n v="2088"/>
    <x v="2092"/>
    <x v="12"/>
    <n v="7200000"/>
    <n v="193"/>
    <x v="5"/>
    <n v="22"/>
    <n v="7"/>
    <n v="2008"/>
    <n v="5"/>
    <s v="New York"/>
    <n v="15"/>
  </r>
  <r>
    <n v="2089"/>
    <x v="2093"/>
    <x v="6"/>
    <n v="22400000"/>
    <n v="193"/>
    <x v="1"/>
    <n v="160"/>
    <n v="40"/>
    <n v="2006"/>
    <n v="2"/>
    <s v="Wharton"/>
    <n v="120"/>
  </r>
  <r>
    <n v="2090"/>
    <x v="2094"/>
    <x v="27"/>
    <n v="3400000"/>
    <n v="193"/>
    <x v="7"/>
    <n v="34"/>
    <n v="13"/>
    <n v="2009"/>
    <n v="1"/>
    <s v="Chicago"/>
    <n v="21"/>
  </r>
  <r>
    <n v="2091"/>
    <x v="2095"/>
    <x v="10"/>
    <n v="11100000"/>
    <n v="193"/>
    <x v="9"/>
    <n v="214"/>
    <n v="55"/>
    <n v="2013"/>
    <n v="2"/>
    <s v="Denver"/>
    <n v="159"/>
  </r>
  <r>
    <n v="2092"/>
    <x v="2096"/>
    <x v="6"/>
    <n v="10500000"/>
    <n v="193"/>
    <x v="3"/>
    <n v="4"/>
    <n v="1"/>
    <n v="2011"/>
    <n v="2"/>
    <s v="HOWELL"/>
    <n v="3"/>
  </r>
  <r>
    <n v="2093"/>
    <x v="2097"/>
    <x v="40"/>
    <n v="111400000"/>
    <n v="193"/>
    <x v="9"/>
    <n v="623"/>
    <n v="223"/>
    <n v="2001"/>
    <n v="12"/>
    <s v="Portland"/>
    <n v="400"/>
  </r>
  <r>
    <n v="2094"/>
    <x v="2098"/>
    <x v="37"/>
    <n v="300000"/>
    <n v="192"/>
    <x v="12"/>
    <n v="5"/>
    <n v="3"/>
    <n v="2004"/>
    <n v="1"/>
    <s v="Charleston"/>
    <n v="2"/>
  </r>
  <r>
    <n v="2095"/>
    <x v="2099"/>
    <x v="9"/>
    <n v="8900000"/>
    <n v="192"/>
    <x v="0"/>
    <n v="53"/>
    <n v="23"/>
    <n v="2008"/>
    <n v="3"/>
    <s v="Newport Beach"/>
    <n v="30"/>
  </r>
  <r>
    <n v="2096"/>
    <x v="2100"/>
    <x v="9"/>
    <n v="19800000"/>
    <n v="192"/>
    <x v="0"/>
    <n v="71"/>
    <n v="42"/>
    <n v="2013"/>
    <n v="2"/>
    <s v="Los Angeles"/>
    <n v="29"/>
  </r>
  <r>
    <n v="2097"/>
    <x v="2101"/>
    <x v="16"/>
    <n v="4400000"/>
    <n v="192"/>
    <x v="0"/>
    <n v="25"/>
    <n v="10"/>
    <n v="2013"/>
    <n v="3"/>
    <s v="Riverton"/>
    <n v="15"/>
  </r>
  <r>
    <n v="2098"/>
    <x v="2102"/>
    <x v="5"/>
    <n v="3700000"/>
    <n v="192"/>
    <x v="23"/>
    <n v="11"/>
    <n v="4"/>
    <n v="2008"/>
    <n v="2"/>
    <s v="Miami Beach"/>
    <n v="7"/>
  </r>
  <r>
    <n v="2099"/>
    <x v="2103"/>
    <x v="7"/>
    <n v="36500000"/>
    <n v="191"/>
    <x v="15"/>
    <n v="20"/>
    <n v="2"/>
    <n v="2010"/>
    <n v="1"/>
    <s v="Richmond"/>
    <n v="18"/>
  </r>
  <r>
    <n v="2100"/>
    <x v="2104"/>
    <x v="21"/>
    <n v="2700000"/>
    <n v="191"/>
    <x v="5"/>
    <n v="300"/>
    <n v="140"/>
    <n v="2011"/>
    <n v="1"/>
    <s v="ELDERSBURG"/>
    <n v="160"/>
  </r>
  <r>
    <n v="2101"/>
    <x v="2105"/>
    <x v="2"/>
    <n v="2300000"/>
    <n v="191"/>
    <x v="2"/>
    <n v="15"/>
    <n v="5"/>
    <n v="2012"/>
    <n v="1"/>
    <s v="Austin"/>
    <n v="10"/>
  </r>
  <r>
    <n v="2102"/>
    <x v="2106"/>
    <x v="13"/>
    <n v="5500000"/>
    <n v="191"/>
    <x v="15"/>
    <n v="6"/>
    <n v="2"/>
    <n v="2013"/>
    <n v="1"/>
    <s v="Alpharetta"/>
    <n v="4"/>
  </r>
  <r>
    <n v="2102"/>
    <x v="2107"/>
    <x v="7"/>
    <n v="7900000"/>
    <n v="191"/>
    <x v="12"/>
    <n v="17"/>
    <n v="5"/>
    <n v="2007"/>
    <n v="1"/>
    <s v="Richmond"/>
    <n v="12"/>
  </r>
  <r>
    <n v="2103"/>
    <x v="2108"/>
    <x v="9"/>
    <n v="5900000"/>
    <n v="191"/>
    <x v="9"/>
    <n v="42"/>
    <n v="8"/>
    <n v="2009"/>
    <n v="2"/>
    <s v="San Francisco"/>
    <n v="34"/>
  </r>
  <r>
    <n v="2104"/>
    <x v="2109"/>
    <x v="27"/>
    <n v="11300000"/>
    <n v="191"/>
    <x v="13"/>
    <n v="240"/>
    <n v="138"/>
    <n v="1985"/>
    <n v="2"/>
    <s v="Vernon Hills"/>
    <n v="102"/>
  </r>
  <r>
    <n v="2105"/>
    <x v="2110"/>
    <x v="5"/>
    <n v="17600000"/>
    <n v="191"/>
    <x v="2"/>
    <n v="375"/>
    <n v="140"/>
    <n v="2011"/>
    <n v="4"/>
    <s v="Orlando"/>
    <n v="235"/>
  </r>
  <r>
    <n v="2106"/>
    <x v="2111"/>
    <x v="23"/>
    <n v="4600000"/>
    <n v="191"/>
    <x v="19"/>
    <n v="41"/>
    <n v="14"/>
    <n v="2006"/>
    <n v="1"/>
    <s v="Huntsville"/>
    <n v="27"/>
  </r>
  <r>
    <n v="2107"/>
    <x v="2112"/>
    <x v="2"/>
    <n v="6400000"/>
    <n v="191"/>
    <x v="18"/>
    <n v="10"/>
    <n v="6"/>
    <n v="2003"/>
    <n v="4"/>
    <s v="Frisco"/>
    <n v="4"/>
  </r>
  <r>
    <n v="2108"/>
    <x v="2113"/>
    <x v="7"/>
    <n v="2600000"/>
    <n v="191"/>
    <x v="19"/>
    <n v="27"/>
    <n v="5"/>
    <n v="2008"/>
    <n v="1"/>
    <s v="Herndon"/>
    <n v="22"/>
  </r>
  <r>
    <n v="2109"/>
    <x v="2114"/>
    <x v="24"/>
    <n v="36400000"/>
    <n v="191"/>
    <x v="11"/>
    <n v="375"/>
    <n v="96"/>
    <n v="1999"/>
    <n v="1"/>
    <s v="North Andover"/>
    <n v="279"/>
  </r>
  <r>
    <n v="2110"/>
    <x v="2115"/>
    <x v="37"/>
    <n v="6100000"/>
    <n v="191"/>
    <x v="9"/>
    <n v="134"/>
    <n v="22"/>
    <n v="2008"/>
    <n v="4"/>
    <s v="Charleston"/>
    <n v="112"/>
  </r>
  <r>
    <n v="2111"/>
    <x v="2116"/>
    <x v="5"/>
    <n v="57200000"/>
    <n v="191"/>
    <x v="11"/>
    <n v="228"/>
    <n v="105"/>
    <n v="1999"/>
    <n v="4"/>
    <s v="Davie"/>
    <n v="123"/>
  </r>
  <r>
    <n v="2112"/>
    <x v="2117"/>
    <x v="2"/>
    <n v="42400000"/>
    <n v="191"/>
    <x v="20"/>
    <n v="716"/>
    <n v="515"/>
    <n v="1997"/>
    <n v="4"/>
    <s v="Rockwall"/>
    <n v="201"/>
  </r>
  <r>
    <n v="2113"/>
    <x v="2118"/>
    <x v="24"/>
    <n v="29800000"/>
    <n v="191"/>
    <x v="7"/>
    <n v="100"/>
    <n v="25"/>
    <n v="2006"/>
    <n v="1"/>
    <s v="Newton"/>
    <n v="75"/>
  </r>
  <r>
    <n v="2114"/>
    <x v="2119"/>
    <x v="12"/>
    <n v="17800000"/>
    <n v="191"/>
    <x v="23"/>
    <n v="5"/>
    <n v="1"/>
    <n v="2009"/>
    <n v="2"/>
    <s v="Long Island City"/>
    <n v="4"/>
  </r>
  <r>
    <n v="2115"/>
    <x v="2120"/>
    <x v="2"/>
    <n v="18200000"/>
    <n v="191"/>
    <x v="11"/>
    <n v="116"/>
    <n v="73"/>
    <n v="2008"/>
    <n v="5"/>
    <s v="Fort Worth"/>
    <n v="43"/>
  </r>
  <r>
    <n v="2116"/>
    <x v="2121"/>
    <x v="27"/>
    <n v="9500000"/>
    <n v="190"/>
    <x v="7"/>
    <n v="34"/>
    <n v="18"/>
    <n v="2012"/>
    <n v="3"/>
    <s v="Chicago"/>
    <n v="16"/>
  </r>
  <r>
    <n v="2117"/>
    <x v="2122"/>
    <x v="2"/>
    <n v="16600000"/>
    <n v="190"/>
    <x v="9"/>
    <n v="110"/>
    <n v="41"/>
    <n v="2012"/>
    <n v="3"/>
    <s v="Westlake"/>
    <n v="69"/>
  </r>
  <r>
    <n v="2118"/>
    <x v="2123"/>
    <x v="2"/>
    <n v="8300000"/>
    <n v="190"/>
    <x v="9"/>
    <n v="36"/>
    <n v="20"/>
    <n v="2000"/>
    <n v="3"/>
    <s v="Austin"/>
    <n v="16"/>
  </r>
  <r>
    <n v="2119"/>
    <x v="2124"/>
    <x v="24"/>
    <n v="35300000"/>
    <n v="190"/>
    <x v="13"/>
    <n v="48"/>
    <n v="24"/>
    <n v="2009"/>
    <n v="3"/>
    <s v="Natick"/>
    <n v="24"/>
  </r>
  <r>
    <n v="2120"/>
    <x v="2125"/>
    <x v="9"/>
    <n v="17300000"/>
    <n v="190"/>
    <x v="23"/>
    <n v="28"/>
    <n v="15"/>
    <n v="2006"/>
    <n v="2"/>
    <s v="City of Industry"/>
    <n v="13"/>
  </r>
  <r>
    <n v="2121"/>
    <x v="2126"/>
    <x v="5"/>
    <n v="10100000"/>
    <n v="190"/>
    <x v="23"/>
    <n v="101"/>
    <n v="54"/>
    <n v="2009"/>
    <n v="5"/>
    <s v="Orlando"/>
    <n v="47"/>
  </r>
  <r>
    <n v="2122"/>
    <x v="2127"/>
    <x v="10"/>
    <n v="7400000"/>
    <n v="190"/>
    <x v="0"/>
    <n v="74"/>
    <n v="25"/>
    <n v="1997"/>
    <n v="3"/>
    <s v="Colorado Springs"/>
    <n v="49"/>
  </r>
  <r>
    <n v="2123"/>
    <x v="2128"/>
    <x v="33"/>
    <n v="7500000"/>
    <n v="189"/>
    <x v="7"/>
    <n v="40"/>
    <n v="25"/>
    <n v="2008"/>
    <n v="1"/>
    <s v="Bloomington"/>
    <n v="15"/>
  </r>
  <r>
    <n v="2124"/>
    <x v="2129"/>
    <x v="2"/>
    <n v="76800000"/>
    <n v="189"/>
    <x v="0"/>
    <n v="102"/>
    <n v="30"/>
    <n v="2001"/>
    <n v="1"/>
    <s v="Dallas"/>
    <n v="72"/>
  </r>
  <r>
    <n v="2125"/>
    <x v="2130"/>
    <x v="0"/>
    <n v="27700000"/>
    <n v="189"/>
    <x v="23"/>
    <n v="83"/>
    <n v="35"/>
    <n v="1996"/>
    <n v="3"/>
    <s v="Mesa"/>
    <n v="48"/>
  </r>
  <r>
    <n v="2126"/>
    <x v="2131"/>
    <x v="7"/>
    <n v="321400000"/>
    <n v="189"/>
    <x v="18"/>
    <n v="246"/>
    <n v="139"/>
    <n v="2011"/>
    <n v="4"/>
    <s v="Herndon"/>
    <n v="107"/>
  </r>
  <r>
    <n v="2127"/>
    <x v="2132"/>
    <x v="27"/>
    <n v="71600000"/>
    <n v="189"/>
    <x v="0"/>
    <n v="138"/>
    <n v="77"/>
    <n v="1999"/>
    <n v="5"/>
    <s v="Chicago"/>
    <n v="61"/>
  </r>
  <r>
    <n v="2128"/>
    <x v="2133"/>
    <x v="9"/>
    <n v="7500000"/>
    <n v="189"/>
    <x v="7"/>
    <n v="45"/>
    <n v="18"/>
    <n v="2007"/>
    <n v="1"/>
    <s v="Manhattan Beach"/>
    <n v="27"/>
  </r>
  <r>
    <n v="2129"/>
    <x v="2134"/>
    <x v="9"/>
    <n v="24300000"/>
    <n v="189"/>
    <x v="9"/>
    <n v="138"/>
    <n v="86"/>
    <n v="2010"/>
    <n v="1"/>
    <s v="San Francisco"/>
    <n v="52"/>
  </r>
  <r>
    <n v="2130"/>
    <x v="2135"/>
    <x v="5"/>
    <n v="1100000"/>
    <n v="189"/>
    <x v="23"/>
    <n v="19"/>
    <n v="5"/>
    <n v="2002"/>
    <n v="1"/>
    <s v="Lake Mary"/>
    <n v="14"/>
  </r>
  <r>
    <n v="2131"/>
    <x v="2136"/>
    <x v="7"/>
    <n v="31800000"/>
    <n v="189"/>
    <x v="11"/>
    <n v="603"/>
    <n v="65"/>
    <n v="2006"/>
    <n v="4"/>
    <s v="Reston"/>
    <n v="538"/>
  </r>
  <r>
    <n v="2132"/>
    <x v="2137"/>
    <x v="27"/>
    <n v="4100000"/>
    <n v="189"/>
    <x v="6"/>
    <n v="41"/>
    <n v="21"/>
    <n v="1998"/>
    <n v="2"/>
    <s v="Taylorville"/>
    <n v="20"/>
  </r>
  <r>
    <n v="2133"/>
    <x v="2138"/>
    <x v="10"/>
    <n v="1700000"/>
    <n v="188"/>
    <x v="25"/>
    <n v="34"/>
    <n v="20"/>
    <n v="1995"/>
    <n v="2"/>
    <s v="Longmont"/>
    <n v="14"/>
  </r>
  <r>
    <n v="2134"/>
    <x v="2139"/>
    <x v="5"/>
    <n v="156200000"/>
    <n v="188"/>
    <x v="0"/>
    <n v="335"/>
    <n v="49"/>
    <n v="2012"/>
    <n v="6"/>
    <s v="clearwater"/>
    <n v="286"/>
  </r>
  <r>
    <n v="2135"/>
    <x v="2140"/>
    <x v="9"/>
    <n v="57100000"/>
    <n v="188"/>
    <x v="7"/>
    <n v="179"/>
    <n v="92"/>
    <n v="2010"/>
    <n v="4"/>
    <s v="Irvine"/>
    <n v="87"/>
  </r>
  <r>
    <n v="2136"/>
    <x v="2141"/>
    <x v="12"/>
    <n v="15900000"/>
    <n v="188"/>
    <x v="9"/>
    <n v="41"/>
    <n v="52"/>
    <n v="1982"/>
    <n v="1"/>
    <s v="Blasdell"/>
    <n v="-11"/>
  </r>
  <r>
    <n v="2137"/>
    <x v="2142"/>
    <x v="12"/>
    <n v="27600000"/>
    <n v="188"/>
    <x v="10"/>
    <n v="124"/>
    <n v="62"/>
    <n v="2004"/>
    <n v="4"/>
    <s v="New York"/>
    <n v="62"/>
  </r>
  <r>
    <n v="2138"/>
    <x v="2143"/>
    <x v="7"/>
    <n v="900000"/>
    <n v="188"/>
    <x v="2"/>
    <n v="175"/>
    <n v="85"/>
    <n v="2007"/>
    <n v="2"/>
    <s v="Leesburg"/>
    <n v="90"/>
  </r>
  <r>
    <n v="2139"/>
    <x v="2144"/>
    <x v="12"/>
    <n v="11900000"/>
    <n v="188"/>
    <x v="18"/>
    <n v="38"/>
    <n v="11"/>
    <n v="2014"/>
    <n v="1"/>
    <s v="Medford"/>
    <n v="27"/>
  </r>
  <r>
    <n v="2140"/>
    <x v="2145"/>
    <x v="24"/>
    <n v="7200000"/>
    <n v="188"/>
    <x v="3"/>
    <n v="70"/>
    <n v="10"/>
    <n v="2014"/>
    <n v="1"/>
    <s v="Boston"/>
    <n v="60"/>
  </r>
  <r>
    <n v="2141"/>
    <x v="2146"/>
    <x v="9"/>
    <n v="16900000"/>
    <n v="188"/>
    <x v="5"/>
    <n v="175"/>
    <n v="100"/>
    <n v="2011"/>
    <n v="1"/>
    <s v="Sacramento"/>
    <n v="75"/>
  </r>
  <r>
    <n v="2142"/>
    <x v="2147"/>
    <x v="2"/>
    <n v="3300000"/>
    <n v="188"/>
    <x v="23"/>
    <n v="246"/>
    <n v="93"/>
    <n v="2008"/>
    <n v="2"/>
    <s v="Houston"/>
    <n v="153"/>
  </r>
  <r>
    <n v="2143"/>
    <x v="2148"/>
    <x v="10"/>
    <n v="6600000"/>
    <n v="188"/>
    <x v="9"/>
    <n v="90"/>
    <n v="14"/>
    <n v="2008"/>
    <n v="3"/>
    <s v="Centennial"/>
    <n v="76"/>
  </r>
  <r>
    <n v="2144"/>
    <x v="2149"/>
    <x v="6"/>
    <n v="36800000"/>
    <n v="187"/>
    <x v="0"/>
    <n v="110"/>
    <n v="25"/>
    <n v="2010"/>
    <n v="3"/>
    <s v="Fort Lee"/>
    <n v="85"/>
  </r>
  <r>
    <n v="2145"/>
    <x v="2150"/>
    <x v="4"/>
    <n v="7300000"/>
    <n v="187"/>
    <x v="16"/>
    <n v="33"/>
    <n v="11"/>
    <n v="2014"/>
    <n v="1"/>
    <s v="Blue Bell"/>
    <n v="22"/>
  </r>
  <r>
    <n v="2146"/>
    <x v="2151"/>
    <x v="37"/>
    <n v="4400000"/>
    <n v="187"/>
    <x v="0"/>
    <n v="48"/>
    <n v="15"/>
    <n v="2008"/>
    <n v="3"/>
    <s v="Mt Pleasant"/>
    <n v="33"/>
  </r>
  <r>
    <n v="2147"/>
    <x v="2152"/>
    <x v="29"/>
    <n v="69300000"/>
    <n v="187"/>
    <x v="15"/>
    <n v="343"/>
    <n v="126"/>
    <n v="1939"/>
    <n v="2"/>
    <s v="Las Vegas"/>
    <n v="217"/>
  </r>
  <r>
    <n v="2148"/>
    <x v="2153"/>
    <x v="21"/>
    <n v="6000000"/>
    <n v="187"/>
    <x v="11"/>
    <n v="475"/>
    <n v="118"/>
    <n v="1980"/>
    <n v="9"/>
    <s v="Bethesda"/>
    <n v="357"/>
  </r>
  <r>
    <n v="2149"/>
    <x v="2154"/>
    <x v="32"/>
    <n v="3600000"/>
    <n v="187"/>
    <x v="16"/>
    <n v="34"/>
    <n v="8"/>
    <n v="2007"/>
    <n v="1"/>
    <s v="St Peters"/>
    <n v="26"/>
  </r>
  <r>
    <n v="2150"/>
    <x v="2155"/>
    <x v="5"/>
    <n v="8400000"/>
    <n v="187"/>
    <x v="4"/>
    <n v="14"/>
    <n v="7"/>
    <n v="2014"/>
    <n v="1"/>
    <s v="SANFORD"/>
    <n v="7"/>
  </r>
  <r>
    <n v="2151"/>
    <x v="2156"/>
    <x v="12"/>
    <n v="4600000"/>
    <n v="187"/>
    <x v="15"/>
    <n v="28"/>
    <n v="12"/>
    <n v="2007"/>
    <n v="1"/>
    <s v="Brooklyn"/>
    <n v="16"/>
  </r>
  <r>
    <n v="2152"/>
    <x v="2157"/>
    <x v="9"/>
    <n v="2300000"/>
    <n v="187"/>
    <x v="15"/>
    <n v="14"/>
    <n v="6"/>
    <n v="2001"/>
    <n v="1"/>
    <s v="Grass Valley"/>
    <n v="8"/>
  </r>
  <r>
    <n v="2153"/>
    <x v="2158"/>
    <x v="27"/>
    <n v="7200000"/>
    <n v="187"/>
    <x v="9"/>
    <n v="46"/>
    <n v="36"/>
    <n v="2009"/>
    <n v="3"/>
    <s v="Chicago"/>
    <n v="10"/>
  </r>
  <r>
    <n v="2154"/>
    <x v="2159"/>
    <x v="1"/>
    <n v="27400000"/>
    <n v="187"/>
    <x v="1"/>
    <n v="28"/>
    <n v="13"/>
    <n v="2014"/>
    <n v="1"/>
    <s v="Chattanooga"/>
    <n v="15"/>
  </r>
  <r>
    <n v="2155"/>
    <x v="2160"/>
    <x v="5"/>
    <n v="49800000"/>
    <n v="187"/>
    <x v="13"/>
    <n v="210"/>
    <n v="106"/>
    <n v="1996"/>
    <n v="5"/>
    <s v="Fort Myers"/>
    <n v="104"/>
  </r>
  <r>
    <n v="2156"/>
    <x v="2161"/>
    <x v="9"/>
    <n v="54500000"/>
    <n v="187"/>
    <x v="0"/>
    <n v="392"/>
    <n v="175"/>
    <n v="2001"/>
    <n v="11"/>
    <s v="El Segundo"/>
    <n v="217"/>
  </r>
  <r>
    <n v="2157"/>
    <x v="2162"/>
    <x v="24"/>
    <n v="48600000"/>
    <n v="186"/>
    <x v="9"/>
    <n v="228"/>
    <n v="42"/>
    <n v="1985"/>
    <n v="1"/>
    <s v="Hopkinton"/>
    <n v="186"/>
  </r>
  <r>
    <n v="2158"/>
    <x v="2163"/>
    <x v="2"/>
    <n v="2700000"/>
    <n v="186"/>
    <x v="24"/>
    <n v="10"/>
    <n v="3"/>
    <n v="2012"/>
    <n v="2"/>
    <s v="Houston"/>
    <n v="7"/>
  </r>
  <r>
    <n v="2159"/>
    <x v="2164"/>
    <x v="17"/>
    <n v="12400000"/>
    <n v="186"/>
    <x v="15"/>
    <n v="74"/>
    <n v="17"/>
    <n v="2009"/>
    <n v="6"/>
    <s v="Bozeman"/>
    <n v="57"/>
  </r>
  <r>
    <n v="2160"/>
    <x v="2165"/>
    <x v="21"/>
    <n v="13500000"/>
    <n v="186"/>
    <x v="11"/>
    <n v="136"/>
    <n v="50"/>
    <n v="2003"/>
    <n v="3"/>
    <s v="Rockville"/>
    <n v="86"/>
  </r>
  <r>
    <n v="2161"/>
    <x v="2166"/>
    <x v="10"/>
    <n v="1000000"/>
    <n v="186"/>
    <x v="9"/>
    <n v="17"/>
    <n v="12"/>
    <n v="2012"/>
    <n v="1"/>
    <s v="Centennial"/>
    <n v="5"/>
  </r>
  <r>
    <n v="2162"/>
    <x v="2167"/>
    <x v="2"/>
    <n v="45700000"/>
    <n v="186"/>
    <x v="2"/>
    <n v="1300"/>
    <n v="500"/>
    <n v="2011"/>
    <n v="2"/>
    <s v="Round Rock"/>
    <n v="800"/>
  </r>
  <r>
    <n v="2163"/>
    <x v="2168"/>
    <x v="2"/>
    <n v="3100000"/>
    <n v="186"/>
    <x v="23"/>
    <n v="10"/>
    <n v="6"/>
    <n v="2003"/>
    <n v="1"/>
    <s v="Austin"/>
    <n v="4"/>
  </r>
  <r>
    <n v="2164"/>
    <x v="2169"/>
    <x v="36"/>
    <n v="7500000"/>
    <n v="186"/>
    <x v="7"/>
    <n v="29"/>
    <n v="15"/>
    <n v="2007"/>
    <n v="4"/>
    <s v="Cheyenne"/>
    <n v="14"/>
  </r>
  <r>
    <n v="2165"/>
    <x v="2170"/>
    <x v="27"/>
    <n v="53400000"/>
    <n v="186"/>
    <x v="23"/>
    <n v="1505"/>
    <n v="888"/>
    <n v="1987"/>
    <n v="11"/>
    <s v="Addison"/>
    <n v="617"/>
  </r>
  <r>
    <n v="2166"/>
    <x v="2171"/>
    <x v="9"/>
    <n v="5700000"/>
    <n v="186"/>
    <x v="24"/>
    <n v="30"/>
    <n v="9"/>
    <n v="2011"/>
    <n v="2"/>
    <s v="San Diego"/>
    <n v="21"/>
  </r>
  <r>
    <n v="2167"/>
    <x v="2172"/>
    <x v="11"/>
    <n v="65800000"/>
    <n v="186"/>
    <x v="3"/>
    <n v="240"/>
    <n v="200"/>
    <n v="1949"/>
    <n v="1"/>
    <s v="Bellevue"/>
    <n v="40"/>
  </r>
  <r>
    <n v="2168"/>
    <x v="2173"/>
    <x v="27"/>
    <n v="42100000"/>
    <n v="186"/>
    <x v="5"/>
    <n v="8"/>
    <n v="3"/>
    <n v="2009"/>
    <n v="1"/>
    <s v="Schaumberg"/>
    <n v="5"/>
  </r>
  <r>
    <n v="2169"/>
    <x v="2174"/>
    <x v="6"/>
    <n v="91100000"/>
    <n v="186"/>
    <x v="4"/>
    <n v="60"/>
    <n v="25"/>
    <n v="2010"/>
    <n v="2"/>
    <s v="wall"/>
    <n v="35"/>
  </r>
  <r>
    <n v="2170"/>
    <x v="2175"/>
    <x v="23"/>
    <n v="9900000"/>
    <n v="186"/>
    <x v="11"/>
    <n v="79"/>
    <n v="23"/>
    <n v="2010"/>
    <n v="3"/>
    <s v="Huntsville"/>
    <n v="56"/>
  </r>
  <r>
    <n v="2171"/>
    <x v="2176"/>
    <x v="10"/>
    <n v="11400000"/>
    <n v="186"/>
    <x v="9"/>
    <n v="90"/>
    <n v="26"/>
    <n v="2010"/>
    <n v="5"/>
    <s v="Denver"/>
    <n v="64"/>
  </r>
  <r>
    <n v="2172"/>
    <x v="2177"/>
    <x v="17"/>
    <n v="2200000"/>
    <n v="186"/>
    <x v="5"/>
    <n v="18"/>
    <n v="11"/>
    <n v="1992"/>
    <n v="1"/>
    <s v="Billings"/>
    <n v="7"/>
  </r>
  <r>
    <n v="2173"/>
    <x v="2178"/>
    <x v="8"/>
    <n v="3200000"/>
    <n v="185"/>
    <x v="20"/>
    <n v="74"/>
    <n v="29"/>
    <n v="2008"/>
    <n v="1"/>
    <s v="Cincinnati"/>
    <n v="45"/>
  </r>
  <r>
    <n v="2174"/>
    <x v="2179"/>
    <x v="14"/>
    <n v="5800000"/>
    <n v="185"/>
    <x v="9"/>
    <n v="62"/>
    <n v="46"/>
    <n v="2011"/>
    <n v="3"/>
    <s v="Louisville KY"/>
    <n v="16"/>
  </r>
  <r>
    <n v="2175"/>
    <x v="2180"/>
    <x v="4"/>
    <n v="34500000"/>
    <n v="185"/>
    <x v="19"/>
    <n v="44"/>
    <n v="24"/>
    <n v="2013"/>
    <n v="3"/>
    <s v="Philadelphia"/>
    <n v="20"/>
  </r>
  <r>
    <n v="2176"/>
    <x v="2181"/>
    <x v="27"/>
    <n v="6800000"/>
    <n v="185"/>
    <x v="21"/>
    <n v="48"/>
    <n v="30"/>
    <n v="1990"/>
    <n v="2"/>
    <s v="South Holland"/>
    <n v="18"/>
  </r>
  <r>
    <n v="2177"/>
    <x v="2182"/>
    <x v="12"/>
    <n v="21200000"/>
    <n v="185"/>
    <x v="2"/>
    <n v="80"/>
    <n v="31"/>
    <n v="2012"/>
    <n v="4"/>
    <s v="Guilderland Center"/>
    <n v="49"/>
  </r>
  <r>
    <n v="2178"/>
    <x v="2183"/>
    <x v="2"/>
    <n v="300000"/>
    <n v="185"/>
    <x v="12"/>
    <n v="20"/>
    <n v="13"/>
    <n v="2013"/>
    <n v="2"/>
    <s v="Austin"/>
    <n v="7"/>
  </r>
  <r>
    <n v="2179"/>
    <x v="2184"/>
    <x v="12"/>
    <n v="19800000"/>
    <n v="185"/>
    <x v="9"/>
    <n v="600"/>
    <n v="300"/>
    <n v="2011"/>
    <n v="3"/>
    <s v="New York"/>
    <n v="300"/>
  </r>
  <r>
    <n v="2180"/>
    <x v="2185"/>
    <x v="13"/>
    <n v="421100000"/>
    <n v="185"/>
    <x v="12"/>
    <n v="729"/>
    <n v="313"/>
    <n v="2004"/>
    <n v="1"/>
    <s v="Athens"/>
    <n v="416"/>
  </r>
  <r>
    <n v="2181"/>
    <x v="2186"/>
    <x v="9"/>
    <n v="33800000"/>
    <n v="185"/>
    <x v="11"/>
    <n v="18"/>
    <n v="8"/>
    <n v="2009"/>
    <n v="1"/>
    <s v="Laguna Hills"/>
    <n v="10"/>
  </r>
  <r>
    <n v="2182"/>
    <x v="2187"/>
    <x v="31"/>
    <n v="35200000"/>
    <n v="185"/>
    <x v="15"/>
    <n v="180"/>
    <n v="70"/>
    <n v="2006"/>
    <n v="1"/>
    <s v="Nashua"/>
    <n v="110"/>
  </r>
  <r>
    <n v="2183"/>
    <x v="2188"/>
    <x v="9"/>
    <n v="19600000"/>
    <n v="185"/>
    <x v="20"/>
    <n v="481"/>
    <n v="113"/>
    <n v="2013"/>
    <n v="2"/>
    <s v="Burlingame"/>
    <n v="368"/>
  </r>
  <r>
    <n v="2184"/>
    <x v="2189"/>
    <x v="2"/>
    <n v="7300000"/>
    <n v="185"/>
    <x v="0"/>
    <n v="29"/>
    <n v="13"/>
    <n v="2013"/>
    <n v="1"/>
    <s v="Austin"/>
    <n v="16"/>
  </r>
  <r>
    <n v="2185"/>
    <x v="2190"/>
    <x v="2"/>
    <n v="61700000"/>
    <n v="185"/>
    <x v="10"/>
    <n v="181"/>
    <n v="45"/>
    <n v="2008"/>
    <n v="2"/>
    <s v="Stafford"/>
    <n v="136"/>
  </r>
  <r>
    <n v="2186"/>
    <x v="2191"/>
    <x v="6"/>
    <n v="3400000"/>
    <n v="184"/>
    <x v="4"/>
    <n v="42"/>
    <n v="18"/>
    <n v="2011"/>
    <n v="1"/>
    <s v="GREEN BROOK"/>
    <n v="24"/>
  </r>
  <r>
    <n v="2187"/>
    <x v="2192"/>
    <x v="9"/>
    <n v="3100000"/>
    <n v="184"/>
    <x v="19"/>
    <n v="17"/>
    <n v="6"/>
    <n v="2006"/>
    <n v="1"/>
    <s v="Modesto"/>
    <n v="11"/>
  </r>
  <r>
    <n v="2188"/>
    <x v="2193"/>
    <x v="22"/>
    <n v="66300000"/>
    <n v="184"/>
    <x v="15"/>
    <n v="47"/>
    <n v="25"/>
    <n v="2013"/>
    <n v="2"/>
    <s v="Woodbury"/>
    <n v="22"/>
  </r>
  <r>
    <n v="2189"/>
    <x v="2194"/>
    <x v="41"/>
    <n v="1100000"/>
    <n v="184"/>
    <x v="10"/>
    <n v="56"/>
    <n v="22"/>
    <n v="2010"/>
    <n v="1"/>
    <s v="Dubuque"/>
    <n v="34"/>
  </r>
  <r>
    <n v="2190"/>
    <x v="2195"/>
    <x v="5"/>
    <n v="10300000"/>
    <n v="184"/>
    <x v="1"/>
    <n v="6"/>
    <n v="4"/>
    <n v="2011"/>
    <n v="1"/>
    <s v="Fort Lauderdale"/>
    <n v="2"/>
  </r>
  <r>
    <n v="2191"/>
    <x v="2196"/>
    <x v="27"/>
    <n v="15200000"/>
    <n v="184"/>
    <x v="5"/>
    <n v="18"/>
    <n v="8"/>
    <n v="2014"/>
    <n v="1"/>
    <s v="Arlington Heights"/>
    <n v="10"/>
  </r>
  <r>
    <n v="2192"/>
    <x v="2197"/>
    <x v="9"/>
    <n v="24900000"/>
    <n v="184"/>
    <x v="16"/>
    <n v="551"/>
    <n v="326"/>
    <n v="2000"/>
    <n v="1"/>
    <s v="Newark"/>
    <n v="225"/>
  </r>
  <r>
    <n v="2193"/>
    <x v="2198"/>
    <x v="2"/>
    <n v="12400000"/>
    <n v="184"/>
    <x v="5"/>
    <n v="154"/>
    <n v="60"/>
    <n v="2012"/>
    <n v="2"/>
    <s v="Houston"/>
    <n v="94"/>
  </r>
  <r>
    <n v="2194"/>
    <x v="2199"/>
    <x v="12"/>
    <n v="500000"/>
    <n v="184"/>
    <x v="13"/>
    <n v="32"/>
    <n v="12"/>
    <n v="2004"/>
    <n v="3"/>
    <s v="Brooklyn"/>
    <n v="20"/>
  </r>
  <r>
    <n v="2195"/>
    <x v="2200"/>
    <x v="9"/>
    <n v="2600000"/>
    <n v="184"/>
    <x v="9"/>
    <n v="35"/>
    <n v="12"/>
    <n v="2011"/>
    <n v="3"/>
    <s v="Venice"/>
    <n v="23"/>
  </r>
  <r>
    <n v="2196"/>
    <x v="2201"/>
    <x v="9"/>
    <n v="131800000"/>
    <n v="183"/>
    <x v="13"/>
    <n v="133"/>
    <n v="66"/>
    <n v="2004"/>
    <n v="11"/>
    <s v="San Diego"/>
    <n v="67"/>
  </r>
  <r>
    <n v="2197"/>
    <x v="2202"/>
    <x v="2"/>
    <n v="20600000"/>
    <n v="183"/>
    <x v="3"/>
    <n v="260"/>
    <n v="171"/>
    <n v="2004"/>
    <n v="6"/>
    <s v="Southlake"/>
    <n v="89"/>
  </r>
  <r>
    <n v="2198"/>
    <x v="2203"/>
    <x v="5"/>
    <n v="3300000"/>
    <n v="183"/>
    <x v="0"/>
    <n v="64"/>
    <n v="21"/>
    <n v="1999"/>
    <n v="2"/>
    <s v="Miami"/>
    <n v="43"/>
  </r>
  <r>
    <n v="2199"/>
    <x v="2204"/>
    <x v="7"/>
    <n v="11100000"/>
    <n v="183"/>
    <x v="9"/>
    <n v="97"/>
    <n v="25"/>
    <n v="2005"/>
    <n v="6"/>
    <s v="Charlottesville"/>
    <n v="72"/>
  </r>
  <r>
    <n v="2200"/>
    <x v="2205"/>
    <x v="21"/>
    <n v="6300000"/>
    <n v="183"/>
    <x v="5"/>
    <n v="50"/>
    <n v="10"/>
    <n v="2013"/>
    <n v="2"/>
    <s v="Towson"/>
    <n v="40"/>
  </r>
  <r>
    <n v="2201"/>
    <x v="2206"/>
    <x v="4"/>
    <n v="18800000"/>
    <n v="183"/>
    <x v="23"/>
    <n v="61"/>
    <n v="25"/>
    <n v="1929"/>
    <n v="2"/>
    <s v="Bridgeport"/>
    <n v="36"/>
  </r>
  <r>
    <n v="2202"/>
    <x v="2207"/>
    <x v="37"/>
    <n v="22200000"/>
    <n v="183"/>
    <x v="3"/>
    <n v="39"/>
    <n v="13"/>
    <n v="2008"/>
    <n v="5"/>
    <s v="Simpsonville"/>
    <n v="26"/>
  </r>
  <r>
    <n v="2203"/>
    <x v="2208"/>
    <x v="35"/>
    <n v="57200000"/>
    <n v="183"/>
    <x v="5"/>
    <n v="121"/>
    <n v="38"/>
    <n v="2010"/>
    <n v="5"/>
    <s v="Omaha"/>
    <n v="83"/>
  </r>
  <r>
    <n v="2204"/>
    <x v="2209"/>
    <x v="27"/>
    <n v="39700000"/>
    <n v="183"/>
    <x v="1"/>
    <n v="50"/>
    <n v="20"/>
    <n v="2010"/>
    <n v="6"/>
    <s v="Chicago"/>
    <n v="30"/>
  </r>
  <r>
    <n v="2205"/>
    <x v="2210"/>
    <x v="16"/>
    <n v="27500000"/>
    <n v="182"/>
    <x v="7"/>
    <n v="19"/>
    <n v="14"/>
    <n v="2010"/>
    <n v="3"/>
    <s v="Sandy"/>
    <n v="5"/>
  </r>
  <r>
    <n v="2206"/>
    <x v="2211"/>
    <x v="21"/>
    <n v="39100000"/>
    <n v="182"/>
    <x v="19"/>
    <n v="117"/>
    <n v="30"/>
    <n v="2005"/>
    <n v="6"/>
    <s v="Columbia"/>
    <n v="87"/>
  </r>
  <r>
    <n v="2207"/>
    <x v="2212"/>
    <x v="9"/>
    <n v="3900000"/>
    <n v="182"/>
    <x v="23"/>
    <n v="14"/>
    <n v="5"/>
    <n v="2001"/>
    <n v="2"/>
    <s v="San Francisco"/>
    <n v="9"/>
  </r>
  <r>
    <n v="2208"/>
    <x v="2213"/>
    <x v="12"/>
    <n v="8300000"/>
    <n v="182"/>
    <x v="9"/>
    <n v="100"/>
    <n v="25"/>
    <n v="2005"/>
    <n v="1"/>
    <s v="Buffalo"/>
    <n v="75"/>
  </r>
  <r>
    <n v="2209"/>
    <x v="2214"/>
    <x v="27"/>
    <n v="13900000"/>
    <n v="182"/>
    <x v="1"/>
    <n v="30"/>
    <n v="5"/>
    <n v="2004"/>
    <n v="1"/>
    <s v="Chicago"/>
    <n v="25"/>
  </r>
  <r>
    <n v="2210"/>
    <x v="2215"/>
    <x v="7"/>
    <n v="20900000"/>
    <n v="182"/>
    <x v="11"/>
    <n v="77"/>
    <n v="23"/>
    <n v="2011"/>
    <n v="1"/>
    <s v="Fairfax"/>
    <n v="54"/>
  </r>
  <r>
    <n v="2211"/>
    <x v="2216"/>
    <x v="0"/>
    <n v="15700000"/>
    <n v="182"/>
    <x v="16"/>
    <n v="62"/>
    <n v="23"/>
    <n v="2012"/>
    <n v="2"/>
    <s v="Chandler"/>
    <n v="39"/>
  </r>
  <r>
    <n v="2212"/>
    <x v="2217"/>
    <x v="2"/>
    <n v="2200000"/>
    <n v="182"/>
    <x v="19"/>
    <n v="18"/>
    <n v="8"/>
    <n v="2015"/>
    <n v="1"/>
    <s v="Austin"/>
    <n v="10"/>
  </r>
  <r>
    <n v="2213"/>
    <x v="2218"/>
    <x v="9"/>
    <n v="13900000"/>
    <n v="182"/>
    <x v="19"/>
    <n v="140"/>
    <n v="80"/>
    <n v="2010"/>
    <n v="5"/>
    <s v="Westlake Village"/>
    <n v="60"/>
  </r>
  <r>
    <n v="2214"/>
    <x v="2219"/>
    <x v="9"/>
    <n v="25300000"/>
    <n v="182"/>
    <x v="23"/>
    <n v="130"/>
    <n v="40"/>
    <n v="2010"/>
    <n v="1"/>
    <s v="Costa Mesa"/>
    <n v="90"/>
  </r>
  <r>
    <n v="2215"/>
    <x v="2220"/>
    <x v="9"/>
    <n v="297100000"/>
    <n v="182"/>
    <x v="9"/>
    <n v="65"/>
    <n v="26"/>
    <n v="2010"/>
    <n v="5"/>
    <s v="Los Angeles"/>
    <n v="39"/>
  </r>
  <r>
    <n v="2216"/>
    <x v="2221"/>
    <x v="12"/>
    <n v="3300000"/>
    <n v="182"/>
    <x v="17"/>
    <n v="15"/>
    <n v="2"/>
    <n v="2012"/>
    <n v="1"/>
    <s v="New York"/>
    <n v="13"/>
  </r>
  <r>
    <n v="2217"/>
    <x v="2222"/>
    <x v="10"/>
    <n v="9700000"/>
    <n v="182"/>
    <x v="0"/>
    <n v="18"/>
    <n v="9"/>
    <n v="2013"/>
    <n v="2"/>
    <s v="Englewood"/>
    <n v="9"/>
  </r>
  <r>
    <n v="2218"/>
    <x v="2223"/>
    <x v="12"/>
    <n v="42300000"/>
    <n v="181"/>
    <x v="14"/>
    <n v="148"/>
    <n v="48"/>
    <n v="2012"/>
    <n v="1"/>
    <s v="New York"/>
    <n v="100"/>
  </r>
  <r>
    <n v="2219"/>
    <x v="2224"/>
    <x v="20"/>
    <n v="3600000"/>
    <n v="181"/>
    <x v="19"/>
    <n v="23"/>
    <n v="8"/>
    <n v="2008"/>
    <n v="2"/>
    <s v="Clinton Township"/>
    <n v="15"/>
  </r>
  <r>
    <n v="2220"/>
    <x v="2225"/>
    <x v="33"/>
    <n v="11300000"/>
    <n v="181"/>
    <x v="13"/>
    <n v="63"/>
    <n v="30"/>
    <n v="1902"/>
    <n v="4"/>
    <s v="Poseyville"/>
    <n v="33"/>
  </r>
  <r>
    <n v="2221"/>
    <x v="2226"/>
    <x v="10"/>
    <n v="6100000"/>
    <n v="181"/>
    <x v="5"/>
    <n v="13"/>
    <n v="8"/>
    <n v="2009"/>
    <n v="2"/>
    <s v="Boulder"/>
    <n v="5"/>
  </r>
  <r>
    <n v="2222"/>
    <x v="2227"/>
    <x v="29"/>
    <n v="2100000"/>
    <n v="181"/>
    <x v="7"/>
    <n v="10"/>
    <n v="5"/>
    <n v="2010"/>
    <n v="2"/>
    <s v="Las Vegas"/>
    <n v="5"/>
  </r>
  <r>
    <n v="2223"/>
    <x v="2228"/>
    <x v="23"/>
    <n v="61900000"/>
    <n v="181"/>
    <x v="11"/>
    <n v="352"/>
    <n v="125"/>
    <n v="2008"/>
    <n v="7"/>
    <s v="Huntsville"/>
    <n v="227"/>
  </r>
  <r>
    <n v="2224"/>
    <x v="2229"/>
    <x v="41"/>
    <n v="500000"/>
    <n v="181"/>
    <x v="9"/>
    <n v="53"/>
    <n v="29"/>
    <n v="2000"/>
    <n v="1"/>
    <s v="Urbandale"/>
    <n v="24"/>
  </r>
  <r>
    <n v="2225"/>
    <x v="2230"/>
    <x v="2"/>
    <n v="17600000"/>
    <n v="181"/>
    <x v="15"/>
    <n v="30"/>
    <n v="20"/>
    <n v="2009"/>
    <n v="2"/>
    <s v="tomball"/>
    <n v="10"/>
  </r>
  <r>
    <n v="2226"/>
    <x v="2231"/>
    <x v="12"/>
    <n v="22800000"/>
    <n v="181"/>
    <x v="1"/>
    <n v="34"/>
    <n v="32"/>
    <n v="2003"/>
    <n v="10"/>
    <s v="Amherst"/>
    <n v="2"/>
  </r>
  <r>
    <n v="2227"/>
    <x v="2232"/>
    <x v="7"/>
    <n v="9200000"/>
    <n v="181"/>
    <x v="15"/>
    <n v="800"/>
    <n v="235"/>
    <n v="1986"/>
    <n v="2"/>
    <s v="Virginia Beach"/>
    <n v="565"/>
  </r>
  <r>
    <n v="2228"/>
    <x v="2233"/>
    <x v="4"/>
    <n v="2100000"/>
    <n v="181"/>
    <x v="0"/>
    <n v="14"/>
    <n v="6"/>
    <n v="2010"/>
    <n v="1"/>
    <s v="Blue Bell"/>
    <n v="8"/>
  </r>
  <r>
    <n v="2229"/>
    <x v="2234"/>
    <x v="5"/>
    <n v="7100000"/>
    <n v="180"/>
    <x v="19"/>
    <n v="96"/>
    <n v="20"/>
    <n v="2013"/>
    <n v="3"/>
    <s v="Winter Park"/>
    <n v="76"/>
  </r>
  <r>
    <n v="2230"/>
    <x v="2235"/>
    <x v="10"/>
    <n v="3900000"/>
    <n v="180"/>
    <x v="0"/>
    <n v="40"/>
    <n v="17"/>
    <n v="2009"/>
    <n v="2"/>
    <s v="Golden"/>
    <n v="23"/>
  </r>
  <r>
    <n v="2231"/>
    <x v="2236"/>
    <x v="6"/>
    <n v="900000"/>
    <n v="180"/>
    <x v="4"/>
    <n v="10"/>
    <n v="2"/>
    <n v="2008"/>
    <n v="1"/>
    <s v="Turnersville"/>
    <n v="8"/>
  </r>
  <r>
    <n v="2232"/>
    <x v="2237"/>
    <x v="4"/>
    <n v="9200000"/>
    <n v="180"/>
    <x v="18"/>
    <n v="291"/>
    <n v="160"/>
    <n v="2012"/>
    <n v="2"/>
    <s v="Philadelphia"/>
    <n v="131"/>
  </r>
  <r>
    <n v="2233"/>
    <x v="2238"/>
    <x v="5"/>
    <n v="5600000"/>
    <n v="180"/>
    <x v="0"/>
    <n v="16"/>
    <n v="6"/>
    <n v="2006"/>
    <n v="1"/>
    <s v="Miami"/>
    <n v="10"/>
  </r>
  <r>
    <n v="2234"/>
    <x v="2239"/>
    <x v="9"/>
    <n v="13800000"/>
    <n v="180"/>
    <x v="3"/>
    <n v="30"/>
    <n v="15"/>
    <n v="2010"/>
    <n v="2"/>
    <s v="Lakewood"/>
    <n v="15"/>
  </r>
  <r>
    <n v="2235"/>
    <x v="2240"/>
    <x v="2"/>
    <n v="2500000"/>
    <n v="180"/>
    <x v="10"/>
    <n v="33"/>
    <n v="8"/>
    <n v="2014"/>
    <n v="1"/>
    <s v="Humble"/>
    <n v="25"/>
  </r>
  <r>
    <n v="2236"/>
    <x v="2241"/>
    <x v="48"/>
    <n v="14600000"/>
    <n v="180"/>
    <x v="23"/>
    <n v="68"/>
    <n v="22"/>
    <n v="2005"/>
    <n v="1"/>
    <s v="Burlington"/>
    <n v="46"/>
  </r>
  <r>
    <n v="2237"/>
    <x v="2242"/>
    <x v="12"/>
    <n v="84900000"/>
    <n v="180"/>
    <x v="3"/>
    <n v="89"/>
    <n v="32"/>
    <n v="1977"/>
    <n v="1"/>
    <s v="Hauppauge"/>
    <n v="57"/>
  </r>
  <r>
    <n v="2238"/>
    <x v="2243"/>
    <x v="13"/>
    <n v="3300000"/>
    <n v="180"/>
    <x v="5"/>
    <n v="22"/>
    <n v="5"/>
    <n v="2014"/>
    <n v="1"/>
    <s v="Warner Robins"/>
    <n v="17"/>
  </r>
  <r>
    <n v="2239"/>
    <x v="2244"/>
    <x v="2"/>
    <n v="48500000"/>
    <n v="180"/>
    <x v="4"/>
    <n v="50"/>
    <n v="24"/>
    <n v="2009"/>
    <n v="6"/>
    <s v="Arlington"/>
    <n v="26"/>
  </r>
  <r>
    <n v="2240"/>
    <x v="2245"/>
    <x v="9"/>
    <n v="2100000"/>
    <n v="180"/>
    <x v="23"/>
    <n v="15"/>
    <n v="4"/>
    <n v="2015"/>
    <n v="1"/>
    <s v="San Jose"/>
    <n v="11"/>
  </r>
  <r>
    <n v="2241"/>
    <x v="2246"/>
    <x v="9"/>
    <n v="22300000"/>
    <n v="180"/>
    <x v="9"/>
    <n v="160"/>
    <n v="60"/>
    <n v="2012"/>
    <n v="2"/>
    <s v="Pleasanton"/>
    <n v="100"/>
  </r>
  <r>
    <n v="2242"/>
    <x v="2247"/>
    <x v="32"/>
    <n v="4800000"/>
    <n v="179"/>
    <x v="0"/>
    <n v="32"/>
    <n v="15"/>
    <n v="2013"/>
    <n v="2"/>
    <s v="Saint Louis"/>
    <n v="17"/>
  </r>
  <r>
    <n v="2243"/>
    <x v="2248"/>
    <x v="18"/>
    <n v="124900000"/>
    <n v="179"/>
    <x v="9"/>
    <n v="1200"/>
    <n v="508"/>
    <n v="2000"/>
    <n v="7"/>
    <s v="Charlotte"/>
    <n v="692"/>
  </r>
  <r>
    <n v="2244"/>
    <x v="2249"/>
    <x v="2"/>
    <n v="4300000"/>
    <n v="179"/>
    <x v="20"/>
    <n v="22"/>
    <n v="15"/>
    <n v="2003"/>
    <n v="3"/>
    <s v="Austin"/>
    <n v="7"/>
  </r>
  <r>
    <n v="2245"/>
    <x v="2250"/>
    <x v="23"/>
    <n v="1000000"/>
    <n v="179"/>
    <x v="13"/>
    <n v="42"/>
    <n v="18"/>
    <n v="2006"/>
    <n v="1"/>
    <s v="Kenosha"/>
    <n v="24"/>
  </r>
  <r>
    <n v="2246"/>
    <x v="2251"/>
    <x v="47"/>
    <n v="9500000"/>
    <n v="179"/>
    <x v="21"/>
    <n v="64"/>
    <n v="30"/>
    <n v="2009"/>
    <n v="3"/>
    <s v="West Point"/>
    <n v="34"/>
  </r>
  <r>
    <n v="2247"/>
    <x v="2252"/>
    <x v="6"/>
    <n v="6500000"/>
    <n v="179"/>
    <x v="4"/>
    <n v="10"/>
    <n v="5"/>
    <n v="2012"/>
    <n v="2"/>
    <s v="Moorestown"/>
    <n v="5"/>
  </r>
  <r>
    <n v="2248"/>
    <x v="2253"/>
    <x v="16"/>
    <n v="13100000"/>
    <n v="179"/>
    <x v="23"/>
    <n v="50"/>
    <n v="14"/>
    <n v="1979"/>
    <n v="1"/>
    <s v="Farmington"/>
    <n v="36"/>
  </r>
  <r>
    <n v="2249"/>
    <x v="2254"/>
    <x v="9"/>
    <n v="800000"/>
    <n v="179"/>
    <x v="13"/>
    <n v="30"/>
    <n v="3"/>
    <n v="2004"/>
    <n v="2"/>
    <s v="Costa Mesa"/>
    <n v="27"/>
  </r>
  <r>
    <n v="2250"/>
    <x v="2255"/>
    <x v="9"/>
    <n v="9600000"/>
    <n v="179"/>
    <x v="23"/>
    <n v="3"/>
    <n v="1"/>
    <n v="2008"/>
    <n v="5"/>
    <s v="Newport Beach"/>
    <n v="2"/>
  </r>
  <r>
    <n v="2251"/>
    <x v="2256"/>
    <x v="2"/>
    <n v="2500000"/>
    <n v="179"/>
    <x v="24"/>
    <n v="25"/>
    <n v="12"/>
    <n v="2012"/>
    <n v="2"/>
    <s v="Austin"/>
    <n v="13"/>
  </r>
  <r>
    <n v="2252"/>
    <x v="2257"/>
    <x v="19"/>
    <n v="6800000"/>
    <n v="179"/>
    <x v="9"/>
    <n v="27"/>
    <n v="6"/>
    <n v="2014"/>
    <n v="3"/>
    <s v="Waukesha"/>
    <n v="21"/>
  </r>
  <r>
    <n v="2253"/>
    <x v="2258"/>
    <x v="27"/>
    <n v="5500000"/>
    <n v="179"/>
    <x v="24"/>
    <n v="8"/>
    <n v="6"/>
    <n v="2003"/>
    <n v="3"/>
    <s v="Chicago"/>
    <n v="2"/>
  </r>
  <r>
    <n v="2254"/>
    <x v="2259"/>
    <x v="2"/>
    <n v="12400000"/>
    <n v="179"/>
    <x v="18"/>
    <n v="50"/>
    <n v="10"/>
    <n v="2011"/>
    <n v="6"/>
    <s v="Austin"/>
    <n v="40"/>
  </r>
  <r>
    <n v="2255"/>
    <x v="2260"/>
    <x v="16"/>
    <n v="2100000"/>
    <n v="179"/>
    <x v="9"/>
    <n v="20"/>
    <n v="5"/>
    <n v="2011"/>
    <n v="1"/>
    <s v="Sandy"/>
    <n v="15"/>
  </r>
  <r>
    <n v="2256"/>
    <x v="2261"/>
    <x v="4"/>
    <n v="94900000"/>
    <n v="178"/>
    <x v="2"/>
    <n v="715"/>
    <n v="386"/>
    <n v="1994"/>
    <n v="2"/>
    <s v="Philadelphia"/>
    <n v="329"/>
  </r>
  <r>
    <n v="2257"/>
    <x v="2262"/>
    <x v="23"/>
    <n v="63900000"/>
    <n v="178"/>
    <x v="25"/>
    <n v="406"/>
    <n v="162"/>
    <n v="2000"/>
    <n v="2"/>
    <s v="Hartselle"/>
    <n v="244"/>
  </r>
  <r>
    <n v="2258"/>
    <x v="2263"/>
    <x v="11"/>
    <n v="15800000"/>
    <n v="178"/>
    <x v="16"/>
    <n v="100"/>
    <n v="15"/>
    <n v="2012"/>
    <n v="3"/>
    <s v="Redmond"/>
    <n v="85"/>
  </r>
  <r>
    <n v="2259"/>
    <x v="2264"/>
    <x v="9"/>
    <n v="41100000"/>
    <n v="178"/>
    <x v="5"/>
    <n v="956"/>
    <n v="145"/>
    <n v="2008"/>
    <n v="7"/>
    <s v="Carlsbad"/>
    <n v="811"/>
  </r>
  <r>
    <n v="2260"/>
    <x v="2265"/>
    <x v="9"/>
    <n v="15200000"/>
    <n v="178"/>
    <x v="15"/>
    <n v="80"/>
    <n v="50"/>
    <n v="2005"/>
    <n v="3"/>
    <s v="Sacramento"/>
    <n v="30"/>
  </r>
  <r>
    <n v="2261"/>
    <x v="2266"/>
    <x v="24"/>
    <n v="800000"/>
    <n v="178"/>
    <x v="15"/>
    <n v="50"/>
    <n v="24"/>
    <n v="1979"/>
    <n v="3"/>
    <s v="Chelmsford"/>
    <n v="26"/>
  </r>
  <r>
    <n v="2262"/>
    <x v="2267"/>
    <x v="13"/>
    <n v="4500000"/>
    <n v="178"/>
    <x v="17"/>
    <n v="30"/>
    <n v="22"/>
    <n v="2010"/>
    <n v="3"/>
    <s v="Atlanta"/>
    <n v="8"/>
  </r>
  <r>
    <n v="2263"/>
    <x v="2268"/>
    <x v="2"/>
    <n v="2800000"/>
    <n v="177"/>
    <x v="12"/>
    <n v="14"/>
    <n v="7"/>
    <n v="2013"/>
    <n v="1"/>
    <s v="Houston"/>
    <n v="7"/>
  </r>
  <r>
    <n v="2264"/>
    <x v="2269"/>
    <x v="25"/>
    <n v="8100000"/>
    <n v="177"/>
    <x v="9"/>
    <n v="42"/>
    <n v="9"/>
    <n v="2013"/>
    <n v="2"/>
    <s v="Portland"/>
    <n v="33"/>
  </r>
  <r>
    <n v="2265"/>
    <x v="2270"/>
    <x v="18"/>
    <n v="13800000"/>
    <n v="177"/>
    <x v="16"/>
    <n v="12"/>
    <n v="9"/>
    <n v="2010"/>
    <n v="4"/>
    <s v="Charlotte"/>
    <n v="3"/>
  </r>
  <r>
    <n v="2266"/>
    <x v="2271"/>
    <x v="42"/>
    <n v="6700000"/>
    <n v="177"/>
    <x v="9"/>
    <n v="28"/>
    <n v="10"/>
    <n v="2012"/>
    <n v="4"/>
    <s v="tulsa"/>
    <n v="18"/>
  </r>
  <r>
    <n v="2267"/>
    <x v="2272"/>
    <x v="24"/>
    <n v="22200000"/>
    <n v="177"/>
    <x v="23"/>
    <n v="104"/>
    <n v="28"/>
    <n v="2013"/>
    <n v="1"/>
    <s v="Westborough"/>
    <n v="76"/>
  </r>
  <r>
    <n v="2268"/>
    <x v="2273"/>
    <x v="16"/>
    <n v="5700000"/>
    <n v="177"/>
    <x v="13"/>
    <n v="38"/>
    <n v="8"/>
    <n v="2014"/>
    <n v="1"/>
    <s v="West Haven"/>
    <n v="30"/>
  </r>
  <r>
    <n v="2269"/>
    <x v="2274"/>
    <x v="5"/>
    <n v="29800000"/>
    <n v="177"/>
    <x v="4"/>
    <n v="80"/>
    <n v="30"/>
    <n v="2010"/>
    <n v="4"/>
    <s v="Ocala"/>
    <n v="50"/>
  </r>
  <r>
    <n v="2270"/>
    <x v="2275"/>
    <x v="5"/>
    <n v="144900000"/>
    <n v="177"/>
    <x v="9"/>
    <n v="701"/>
    <n v="428"/>
    <n v="2010"/>
    <n v="5"/>
    <s v="Boca Raton"/>
    <n v="273"/>
  </r>
  <r>
    <n v="2271"/>
    <x v="2276"/>
    <x v="45"/>
    <n v="2500000"/>
    <n v="177"/>
    <x v="5"/>
    <n v="15"/>
    <n v="10"/>
    <n v="2009"/>
    <n v="1"/>
    <s v="Sioux Falls"/>
    <n v="5"/>
  </r>
  <r>
    <n v="2272"/>
    <x v="2277"/>
    <x v="10"/>
    <n v="2100000"/>
    <n v="176"/>
    <x v="23"/>
    <n v="3"/>
    <n v="1"/>
    <n v="2012"/>
    <n v="1"/>
    <s v="Littleton"/>
    <n v="2"/>
  </r>
  <r>
    <n v="2273"/>
    <x v="2278"/>
    <x v="7"/>
    <n v="4600000"/>
    <n v="176"/>
    <x v="5"/>
    <n v="25"/>
    <n v="8"/>
    <n v="2010"/>
    <n v="3"/>
    <s v="Vienna"/>
    <n v="17"/>
  </r>
  <r>
    <n v="2274"/>
    <x v="2279"/>
    <x v="9"/>
    <n v="13200000"/>
    <n v="176"/>
    <x v="17"/>
    <n v="43"/>
    <n v="16"/>
    <n v="2009"/>
    <n v="2"/>
    <s v="Vista"/>
    <n v="27"/>
  </r>
  <r>
    <n v="2275"/>
    <x v="2280"/>
    <x v="2"/>
    <n v="45300000"/>
    <n v="176"/>
    <x v="7"/>
    <n v="230"/>
    <n v="75"/>
    <n v="2007"/>
    <n v="7"/>
    <s v="Austin"/>
    <n v="155"/>
  </r>
  <r>
    <n v="2276"/>
    <x v="2281"/>
    <x v="6"/>
    <n v="76900000"/>
    <n v="176"/>
    <x v="1"/>
    <n v="740"/>
    <n v="392"/>
    <n v="1999"/>
    <n v="6"/>
    <s v="North Brunswick"/>
    <n v="348"/>
  </r>
  <r>
    <n v="2277"/>
    <x v="2282"/>
    <x v="9"/>
    <n v="3900000"/>
    <n v="176"/>
    <x v="9"/>
    <n v="14"/>
    <n v="10"/>
    <n v="2011"/>
    <n v="2"/>
    <s v="San Diego"/>
    <n v="4"/>
  </r>
  <r>
    <n v="2278"/>
    <x v="2283"/>
    <x v="8"/>
    <n v="1100000"/>
    <n v="176"/>
    <x v="13"/>
    <n v="49"/>
    <n v="22"/>
    <n v="1995"/>
    <n v="1"/>
    <s v="Dublin"/>
    <n v="27"/>
  </r>
  <r>
    <n v="2279"/>
    <x v="2284"/>
    <x v="12"/>
    <n v="4200000"/>
    <n v="176"/>
    <x v="4"/>
    <n v="10"/>
    <n v="3"/>
    <n v="2005"/>
    <n v="2"/>
    <s v="New York"/>
    <n v="7"/>
  </r>
  <r>
    <n v="2280"/>
    <x v="2285"/>
    <x v="12"/>
    <n v="5200000"/>
    <n v="176"/>
    <x v="9"/>
    <n v="65"/>
    <n v="26"/>
    <n v="2009"/>
    <n v="3"/>
    <s v="Schenectady"/>
    <n v="39"/>
  </r>
  <r>
    <n v="2281"/>
    <x v="2286"/>
    <x v="7"/>
    <n v="4400000"/>
    <n v="176"/>
    <x v="7"/>
    <n v="11"/>
    <n v="6"/>
    <n v="2009"/>
    <n v="3"/>
    <s v="Vienna"/>
    <n v="5"/>
  </r>
  <r>
    <n v="2282"/>
    <x v="2287"/>
    <x v="5"/>
    <n v="13200000"/>
    <n v="176"/>
    <x v="17"/>
    <n v="36"/>
    <n v="13"/>
    <n v="2013"/>
    <n v="3"/>
    <s v="Winter Park"/>
    <n v="23"/>
  </r>
  <r>
    <n v="2283"/>
    <x v="2288"/>
    <x v="9"/>
    <n v="7300000"/>
    <n v="176"/>
    <x v="0"/>
    <n v="11"/>
    <n v="5"/>
    <n v="2008"/>
    <n v="1"/>
    <s v="La Quinta"/>
    <n v="6"/>
  </r>
  <r>
    <n v="2284"/>
    <x v="2289"/>
    <x v="18"/>
    <n v="12800000"/>
    <n v="176"/>
    <x v="15"/>
    <n v="90"/>
    <n v="40"/>
    <n v="2013"/>
    <n v="2"/>
    <s v="Charlotte"/>
    <n v="50"/>
  </r>
  <r>
    <n v="2285"/>
    <x v="2290"/>
    <x v="6"/>
    <n v="5100000"/>
    <n v="176"/>
    <x v="5"/>
    <n v="17"/>
    <n v="5"/>
    <n v="1999"/>
    <n v="1"/>
    <s v="High Bridge"/>
    <n v="12"/>
  </r>
  <r>
    <n v="2286"/>
    <x v="2291"/>
    <x v="18"/>
    <n v="400000"/>
    <n v="176"/>
    <x v="19"/>
    <n v="10"/>
    <n v="8"/>
    <n v="2007"/>
    <n v="2"/>
    <s v="Durham"/>
    <n v="2"/>
  </r>
  <r>
    <n v="2287"/>
    <x v="2292"/>
    <x v="41"/>
    <n v="56100000"/>
    <n v="176"/>
    <x v="5"/>
    <n v="660"/>
    <n v="260"/>
    <n v="2007"/>
    <n v="8"/>
    <s v="Coralville"/>
    <n v="400"/>
  </r>
  <r>
    <n v="2288"/>
    <x v="2293"/>
    <x v="10"/>
    <n v="4600000"/>
    <n v="176"/>
    <x v="25"/>
    <n v="23"/>
    <n v="9"/>
    <n v="2012"/>
    <n v="1"/>
    <s v="Littleton"/>
    <n v="14"/>
  </r>
  <r>
    <n v="2289"/>
    <x v="2294"/>
    <x v="13"/>
    <n v="14100000"/>
    <n v="176"/>
    <x v="5"/>
    <n v="171"/>
    <n v="69"/>
    <n v="2008"/>
    <n v="3"/>
    <s v="Atlanta"/>
    <n v="102"/>
  </r>
  <r>
    <n v="2290"/>
    <x v="2295"/>
    <x v="0"/>
    <n v="28800000"/>
    <n v="176"/>
    <x v="6"/>
    <n v="130"/>
    <n v="60"/>
    <n v="2001"/>
    <n v="6"/>
    <s v="Tempe"/>
    <n v="70"/>
  </r>
  <r>
    <n v="2291"/>
    <x v="2296"/>
    <x v="16"/>
    <n v="14800000"/>
    <n v="176"/>
    <x v="2"/>
    <n v="315"/>
    <n v="98"/>
    <n v="2012"/>
    <n v="2"/>
    <s v="American Fork"/>
    <n v="217"/>
  </r>
  <r>
    <n v="2292"/>
    <x v="2297"/>
    <x v="5"/>
    <n v="13500000"/>
    <n v="175"/>
    <x v="22"/>
    <n v="35"/>
    <n v="36"/>
    <n v="2003"/>
    <n v="7"/>
    <s v="St. Petersburg"/>
    <n v="-1"/>
  </r>
  <r>
    <n v="2293"/>
    <x v="2298"/>
    <x v="9"/>
    <n v="40300000"/>
    <n v="175"/>
    <x v="1"/>
    <n v="350"/>
    <n v="100"/>
    <n v="2011"/>
    <n v="1"/>
    <s v="Los Angeles"/>
    <n v="250"/>
  </r>
  <r>
    <n v="2294"/>
    <x v="2299"/>
    <x v="40"/>
    <n v="13700000"/>
    <n v="175"/>
    <x v="2"/>
    <n v="35"/>
    <n v="30"/>
    <n v="1985"/>
    <n v="8"/>
    <s v="Phoenix"/>
    <n v="5"/>
  </r>
  <r>
    <n v="2295"/>
    <x v="2300"/>
    <x v="0"/>
    <n v="300000"/>
    <n v="175"/>
    <x v="19"/>
    <n v="15"/>
    <n v="8"/>
    <n v="2004"/>
    <n v="2"/>
    <s v="Phoenix"/>
    <n v="7"/>
  </r>
  <r>
    <n v="2296"/>
    <x v="2301"/>
    <x v="9"/>
    <n v="29700000"/>
    <n v="175"/>
    <x v="23"/>
    <n v="31"/>
    <n v="13"/>
    <n v="1995"/>
    <n v="5"/>
    <s v="Santa Barbara"/>
    <n v="18"/>
  </r>
  <r>
    <n v="2297"/>
    <x v="2302"/>
    <x v="23"/>
    <n v="12700000"/>
    <n v="175"/>
    <x v="11"/>
    <n v="85"/>
    <n v="45"/>
    <n v="2008"/>
    <n v="2"/>
    <s v="Huntsville"/>
    <n v="40"/>
  </r>
  <r>
    <n v="2298"/>
    <x v="2303"/>
    <x v="1"/>
    <n v="700000"/>
    <n v="175"/>
    <x v="15"/>
    <n v="55"/>
    <n v="22"/>
    <n v="2007"/>
    <n v="3"/>
    <s v="Memphis"/>
    <n v="33"/>
  </r>
  <r>
    <n v="2299"/>
    <x v="2304"/>
    <x v="5"/>
    <n v="6200000"/>
    <n v="175"/>
    <x v="13"/>
    <n v="23"/>
    <n v="5"/>
    <n v="2014"/>
    <n v="2"/>
    <s v="Sarasota"/>
    <n v="18"/>
  </r>
  <r>
    <n v="2300"/>
    <x v="2305"/>
    <x v="13"/>
    <n v="21700000"/>
    <n v="175"/>
    <x v="0"/>
    <n v="83"/>
    <n v="25"/>
    <n v="1999"/>
    <n v="8"/>
    <s v="Cumming"/>
    <n v="58"/>
  </r>
  <r>
    <n v="2301"/>
    <x v="2306"/>
    <x v="16"/>
    <n v="112600000"/>
    <n v="175"/>
    <x v="5"/>
    <n v="734"/>
    <n v="411"/>
    <n v="2008"/>
    <n v="7"/>
    <s v="Salt Lake City"/>
    <n v="323"/>
  </r>
  <r>
    <n v="2302"/>
    <x v="2307"/>
    <x v="4"/>
    <n v="13700000"/>
    <n v="175"/>
    <x v="15"/>
    <n v="25"/>
    <n v="4"/>
    <n v="2010"/>
    <n v="4"/>
    <s v="Sinking Spring"/>
    <n v="21"/>
  </r>
  <r>
    <n v="2303"/>
    <x v="2308"/>
    <x v="9"/>
    <n v="35200000"/>
    <n v="175"/>
    <x v="5"/>
    <n v="70"/>
    <n v="30"/>
    <n v="2012"/>
    <n v="3"/>
    <s v="La Jolla"/>
    <n v="40"/>
  </r>
  <r>
    <n v="2304"/>
    <x v="2309"/>
    <x v="10"/>
    <n v="32900000"/>
    <n v="175"/>
    <x v="2"/>
    <n v="26"/>
    <n v="9"/>
    <n v="2003"/>
    <n v="3"/>
    <s v="Denver"/>
    <n v="17"/>
  </r>
  <r>
    <n v="2305"/>
    <x v="2310"/>
    <x v="13"/>
    <n v="3900000"/>
    <n v="175"/>
    <x v="9"/>
    <n v="40"/>
    <n v="27"/>
    <n v="2010"/>
    <n v="3"/>
    <s v="Atlanta"/>
    <n v="13"/>
  </r>
  <r>
    <n v="2306"/>
    <x v="2311"/>
    <x v="12"/>
    <n v="6300000"/>
    <n v="174"/>
    <x v="13"/>
    <n v="18"/>
    <n v="8"/>
    <n v="2011"/>
    <n v="4"/>
    <s v="Clifton Park"/>
    <n v="10"/>
  </r>
  <r>
    <n v="2307"/>
    <x v="2312"/>
    <x v="5"/>
    <n v="3900000"/>
    <n v="174"/>
    <x v="23"/>
    <n v="10"/>
    <n v="8"/>
    <n v="2009"/>
    <n v="3"/>
    <s v="Naples"/>
    <n v="2"/>
  </r>
  <r>
    <n v="2308"/>
    <x v="2313"/>
    <x v="2"/>
    <n v="11200000"/>
    <n v="174"/>
    <x v="20"/>
    <n v="200"/>
    <n v="40"/>
    <n v="2009"/>
    <n v="1"/>
    <s v="Frisco"/>
    <n v="160"/>
  </r>
  <r>
    <n v="2309"/>
    <x v="2314"/>
    <x v="2"/>
    <n v="157600000"/>
    <n v="174"/>
    <x v="0"/>
    <n v="80"/>
    <n v="40"/>
    <n v="1998"/>
    <n v="1"/>
    <s v="Houston"/>
    <n v="40"/>
  </r>
  <r>
    <n v="2310"/>
    <x v="2315"/>
    <x v="2"/>
    <n v="400000"/>
    <n v="174"/>
    <x v="17"/>
    <n v="40"/>
    <n v="19"/>
    <n v="2011"/>
    <n v="2"/>
    <s v="Dallas"/>
    <n v="21"/>
  </r>
  <r>
    <n v="2310"/>
    <x v="2316"/>
    <x v="2"/>
    <n v="14900000"/>
    <n v="174"/>
    <x v="0"/>
    <n v="30"/>
    <n v="18"/>
    <n v="1995"/>
    <n v="2"/>
    <s v="Dallas"/>
    <n v="12"/>
  </r>
  <r>
    <n v="2311"/>
    <x v="2317"/>
    <x v="9"/>
    <n v="3400000"/>
    <n v="174"/>
    <x v="12"/>
    <n v="5"/>
    <n v="1"/>
    <n v="2012"/>
    <n v="2"/>
    <s v="GLENDALE"/>
    <n v="4"/>
  </r>
  <r>
    <n v="2312"/>
    <x v="2318"/>
    <x v="29"/>
    <n v="10100000"/>
    <n v="174"/>
    <x v="3"/>
    <n v="70"/>
    <n v="50"/>
    <n v="2002"/>
    <n v="2"/>
    <s v="Las Vegas"/>
    <n v="20"/>
  </r>
  <r>
    <n v="2313"/>
    <x v="2319"/>
    <x v="29"/>
    <n v="13500000"/>
    <n v="174"/>
    <x v="20"/>
    <n v="1353"/>
    <n v="750"/>
    <n v="2007"/>
    <n v="1"/>
    <s v="Reno"/>
    <n v="603"/>
  </r>
  <r>
    <n v="2314"/>
    <x v="2320"/>
    <x v="13"/>
    <n v="5900000"/>
    <n v="174"/>
    <x v="19"/>
    <n v="47"/>
    <n v="19"/>
    <n v="1995"/>
    <n v="3"/>
    <s v="Suwanee"/>
    <n v="28"/>
  </r>
  <r>
    <n v="2315"/>
    <x v="2321"/>
    <x v="8"/>
    <n v="14200000"/>
    <n v="174"/>
    <x v="13"/>
    <n v="45"/>
    <n v="20"/>
    <n v="2003"/>
    <n v="1"/>
    <s v="Milford"/>
    <n v="25"/>
  </r>
  <r>
    <n v="2316"/>
    <x v="2322"/>
    <x v="5"/>
    <n v="3900000"/>
    <n v="174"/>
    <x v="12"/>
    <n v="31"/>
    <n v="5"/>
    <n v="2005"/>
    <n v="3"/>
    <s v="Miami"/>
    <n v="26"/>
  </r>
  <r>
    <n v="2317"/>
    <x v="2323"/>
    <x v="2"/>
    <n v="31200000"/>
    <n v="174"/>
    <x v="23"/>
    <n v="40"/>
    <n v="16"/>
    <n v="2009"/>
    <n v="2"/>
    <s v="Houston"/>
    <n v="24"/>
  </r>
  <r>
    <n v="2318"/>
    <x v="2324"/>
    <x v="13"/>
    <n v="31600000"/>
    <n v="174"/>
    <x v="9"/>
    <n v="160"/>
    <n v="48"/>
    <n v="2001"/>
    <n v="1"/>
    <s v="Roswell"/>
    <n v="112"/>
  </r>
  <r>
    <n v="2319"/>
    <x v="2325"/>
    <x v="21"/>
    <n v="132400000"/>
    <n v="174"/>
    <x v="15"/>
    <n v="351"/>
    <n v="76"/>
    <n v="2006"/>
    <n v="3"/>
    <s v="Fulton"/>
    <n v="275"/>
  </r>
  <r>
    <n v="2320"/>
    <x v="2326"/>
    <x v="32"/>
    <n v="2700000"/>
    <n v="174"/>
    <x v="15"/>
    <n v="16"/>
    <n v="7"/>
    <n v="2008"/>
    <n v="1"/>
    <s v="St. Louis"/>
    <n v="9"/>
  </r>
  <r>
    <n v="2321"/>
    <x v="2327"/>
    <x v="8"/>
    <n v="5700000"/>
    <n v="174"/>
    <x v="25"/>
    <n v="164"/>
    <n v="117"/>
    <n v="1996"/>
    <n v="2"/>
    <s v="Cincinnati"/>
    <n v="47"/>
  </r>
  <r>
    <n v="2322"/>
    <x v="2328"/>
    <x v="38"/>
    <n v="7400000"/>
    <n v="173"/>
    <x v="9"/>
    <n v="143"/>
    <n v="37"/>
    <n v="2007"/>
    <n v="1"/>
    <s v="New Orleans"/>
    <n v="106"/>
  </r>
  <r>
    <n v="2323"/>
    <x v="2329"/>
    <x v="13"/>
    <n v="6700000"/>
    <n v="173"/>
    <x v="22"/>
    <n v="15"/>
    <n v="8"/>
    <n v="2000"/>
    <n v="3"/>
    <s v="Atlanta"/>
    <n v="7"/>
  </r>
  <r>
    <n v="2324"/>
    <x v="2330"/>
    <x v="32"/>
    <n v="35600000"/>
    <n v="173"/>
    <x v="9"/>
    <n v="104"/>
    <n v="39"/>
    <n v="2004"/>
    <n v="3"/>
    <s v="Chesterfield"/>
    <n v="65"/>
  </r>
  <r>
    <n v="2325"/>
    <x v="2331"/>
    <x v="5"/>
    <n v="213900000"/>
    <n v="173"/>
    <x v="5"/>
    <n v="148"/>
    <n v="95"/>
    <n v="2003"/>
    <n v="11"/>
    <s v="Miami"/>
    <n v="53"/>
  </r>
  <r>
    <n v="2326"/>
    <x v="2332"/>
    <x v="18"/>
    <n v="13800000"/>
    <n v="173"/>
    <x v="2"/>
    <n v="9"/>
    <n v="4"/>
    <n v="2011"/>
    <n v="1"/>
    <s v="Greensboro"/>
    <n v="5"/>
  </r>
  <r>
    <n v="2327"/>
    <x v="2333"/>
    <x v="2"/>
    <n v="5300000"/>
    <n v="173"/>
    <x v="23"/>
    <n v="20"/>
    <n v="10"/>
    <n v="2011"/>
    <n v="4"/>
    <s v="Sugar Land"/>
    <n v="10"/>
  </r>
  <r>
    <n v="2328"/>
    <x v="2334"/>
    <x v="5"/>
    <n v="4900000"/>
    <n v="173"/>
    <x v="5"/>
    <n v="8"/>
    <n v="4"/>
    <n v="2000"/>
    <n v="1"/>
    <s v="Clearwater"/>
    <n v="4"/>
  </r>
  <r>
    <n v="2329"/>
    <x v="2335"/>
    <x v="8"/>
    <n v="42400000"/>
    <n v="173"/>
    <x v="2"/>
    <n v="727"/>
    <n v="524"/>
    <n v="2002"/>
    <n v="1"/>
    <s v="Columbus"/>
    <n v="203"/>
  </r>
  <r>
    <n v="2330"/>
    <x v="2336"/>
    <x v="37"/>
    <n v="5700000"/>
    <n v="173"/>
    <x v="19"/>
    <n v="20"/>
    <n v="7"/>
    <n v="2014"/>
    <n v="2"/>
    <s v="Fort Mill"/>
    <n v="13"/>
  </r>
  <r>
    <n v="2331"/>
    <x v="2337"/>
    <x v="20"/>
    <n v="27400000"/>
    <n v="173"/>
    <x v="5"/>
    <n v="166"/>
    <n v="83"/>
    <n v="2011"/>
    <n v="3"/>
    <s v="Grand Rapids"/>
    <n v="83"/>
  </r>
  <r>
    <n v="2332"/>
    <x v="2338"/>
    <x v="9"/>
    <n v="127300000"/>
    <n v="173"/>
    <x v="19"/>
    <n v="225"/>
    <n v="119"/>
    <n v="2000"/>
    <n v="12"/>
    <s v="North Hollywood"/>
    <n v="106"/>
  </r>
  <r>
    <n v="2333"/>
    <x v="2339"/>
    <x v="9"/>
    <n v="1200000"/>
    <n v="172"/>
    <x v="2"/>
    <n v="35"/>
    <n v="19"/>
    <n v="2012"/>
    <n v="2"/>
    <s v="Commerce"/>
    <n v="16"/>
  </r>
  <r>
    <n v="2334"/>
    <x v="2340"/>
    <x v="9"/>
    <n v="20500000"/>
    <n v="172"/>
    <x v="1"/>
    <n v="25"/>
    <n v="10"/>
    <n v="2011"/>
    <n v="5"/>
    <s v="Culver City"/>
    <n v="15"/>
  </r>
  <r>
    <n v="2335"/>
    <x v="2341"/>
    <x v="2"/>
    <n v="3400000"/>
    <n v="172"/>
    <x v="0"/>
    <n v="24"/>
    <n v="4"/>
    <n v="2013"/>
    <n v="2"/>
    <s v="Austin"/>
    <n v="20"/>
  </r>
  <r>
    <n v="2336"/>
    <x v="2342"/>
    <x v="7"/>
    <n v="5400000"/>
    <n v="172"/>
    <x v="19"/>
    <n v="16"/>
    <n v="14"/>
    <n v="2008"/>
    <n v="1"/>
    <s v="Ashburn"/>
    <n v="2"/>
  </r>
  <r>
    <n v="2337"/>
    <x v="2343"/>
    <x v="10"/>
    <n v="3300000"/>
    <n v="172"/>
    <x v="20"/>
    <n v="10"/>
    <n v="5"/>
    <n v="2011"/>
    <n v="3"/>
    <s v="Englewood"/>
    <n v="5"/>
  </r>
  <r>
    <n v="2338"/>
    <x v="2344"/>
    <x v="37"/>
    <n v="15400000"/>
    <n v="172"/>
    <x v="18"/>
    <n v="50"/>
    <n v="33"/>
    <n v="2009"/>
    <n v="4"/>
    <s v="Spartanburg"/>
    <n v="17"/>
  </r>
  <r>
    <n v="2339"/>
    <x v="2345"/>
    <x v="12"/>
    <n v="1600000"/>
    <n v="172"/>
    <x v="6"/>
    <n v="63"/>
    <n v="26"/>
    <n v="2004"/>
    <n v="3"/>
    <s v="Saratoga Springs"/>
    <n v="37"/>
  </r>
  <r>
    <n v="2340"/>
    <x v="2346"/>
    <x v="10"/>
    <n v="9200000"/>
    <n v="172"/>
    <x v="23"/>
    <n v="58"/>
    <n v="14"/>
    <n v="1999"/>
    <n v="1"/>
    <s v="Denver"/>
    <n v="44"/>
  </r>
  <r>
    <n v="2341"/>
    <x v="2347"/>
    <x v="10"/>
    <n v="20300000"/>
    <n v="171"/>
    <x v="12"/>
    <n v="289"/>
    <n v="15"/>
    <n v="2006"/>
    <n v="1"/>
    <s v="Grand Junction"/>
    <n v="274"/>
  </r>
  <r>
    <n v="2342"/>
    <x v="2348"/>
    <x v="5"/>
    <n v="16100000"/>
    <n v="171"/>
    <x v="7"/>
    <n v="30"/>
    <n v="16"/>
    <n v="2010"/>
    <n v="5"/>
    <s v="Fort Lauderdale"/>
    <n v="14"/>
  </r>
  <r>
    <n v="2343"/>
    <x v="2349"/>
    <x v="4"/>
    <n v="13900000"/>
    <n v="171"/>
    <x v="15"/>
    <n v="18"/>
    <n v="18"/>
    <n v="2010"/>
    <n v="1"/>
    <s v="Kutztown"/>
    <n v="0"/>
  </r>
  <r>
    <n v="2344"/>
    <x v="2350"/>
    <x v="20"/>
    <n v="200000"/>
    <n v="171"/>
    <x v="0"/>
    <n v="21"/>
    <n v="9"/>
    <n v="2008"/>
    <n v="1"/>
    <s v="Troy"/>
    <n v="12"/>
  </r>
  <r>
    <n v="2345"/>
    <x v="2351"/>
    <x v="18"/>
    <n v="24800000"/>
    <n v="171"/>
    <x v="15"/>
    <n v="110"/>
    <n v="52"/>
    <n v="2009"/>
    <n v="5"/>
    <s v="Indian Trail"/>
    <n v="58"/>
  </r>
  <r>
    <n v="2346"/>
    <x v="2352"/>
    <x v="5"/>
    <n v="17500000"/>
    <n v="171"/>
    <x v="0"/>
    <n v="120"/>
    <n v="15"/>
    <n v="2014"/>
    <n v="1"/>
    <s v="New Port Richey"/>
    <n v="105"/>
  </r>
  <r>
    <n v="2347"/>
    <x v="2353"/>
    <x v="27"/>
    <n v="45700000"/>
    <n v="171"/>
    <x v="16"/>
    <n v="250"/>
    <n v="120"/>
    <n v="2000"/>
    <n v="5"/>
    <s v="Naperville"/>
    <n v="130"/>
  </r>
  <r>
    <n v="2348"/>
    <x v="2354"/>
    <x v="5"/>
    <n v="2100000"/>
    <n v="171"/>
    <x v="7"/>
    <n v="25"/>
    <n v="3"/>
    <n v="2004"/>
    <n v="1"/>
    <s v="Boynton Beach"/>
    <n v="22"/>
  </r>
  <r>
    <n v="2349"/>
    <x v="2355"/>
    <x v="9"/>
    <n v="8900000"/>
    <n v="170"/>
    <x v="15"/>
    <n v="63"/>
    <n v="19"/>
    <n v="2012"/>
    <n v="2"/>
    <s v="Lake Elsinore"/>
    <n v="44"/>
  </r>
  <r>
    <n v="2350"/>
    <x v="2356"/>
    <x v="2"/>
    <n v="1300000"/>
    <n v="170"/>
    <x v="23"/>
    <n v="95"/>
    <n v="45"/>
    <n v="2009"/>
    <n v="3"/>
    <s v="Tyler"/>
    <n v="50"/>
  </r>
  <r>
    <n v="2351"/>
    <x v="2357"/>
    <x v="31"/>
    <n v="10400000"/>
    <n v="170"/>
    <x v="19"/>
    <n v="13"/>
    <n v="7"/>
    <n v="2008"/>
    <n v="4"/>
    <s v="Windham, NH"/>
    <n v="6"/>
  </r>
  <r>
    <n v="2352"/>
    <x v="2358"/>
    <x v="27"/>
    <n v="4200000"/>
    <n v="170"/>
    <x v="9"/>
    <n v="16"/>
    <n v="4"/>
    <n v="2012"/>
    <n v="2"/>
    <s v="Des Plaines"/>
    <n v="12"/>
  </r>
  <r>
    <n v="2353"/>
    <x v="2359"/>
    <x v="33"/>
    <n v="200000"/>
    <n v="170"/>
    <x v="23"/>
    <n v="5"/>
    <n v="3"/>
    <n v="2011"/>
    <n v="1"/>
    <s v="Indianapolis"/>
    <n v="2"/>
  </r>
  <r>
    <n v="2354"/>
    <x v="2360"/>
    <x v="14"/>
    <n v="9500000"/>
    <n v="170"/>
    <x v="3"/>
    <n v="41"/>
    <n v="10"/>
    <n v="2012"/>
    <n v="2"/>
    <s v="Louisville"/>
    <n v="31"/>
  </r>
  <r>
    <n v="2355"/>
    <x v="2361"/>
    <x v="6"/>
    <n v="5300000"/>
    <n v="170"/>
    <x v="24"/>
    <n v="30"/>
    <n v="20"/>
    <n v="1991"/>
    <n v="5"/>
    <s v="Jersey City"/>
    <n v="10"/>
  </r>
  <r>
    <n v="2356"/>
    <x v="2362"/>
    <x v="27"/>
    <n v="1100000"/>
    <n v="170"/>
    <x v="16"/>
    <n v="110"/>
    <n v="65"/>
    <n v="2010"/>
    <n v="1"/>
    <s v="Scott AFB"/>
    <n v="45"/>
  </r>
  <r>
    <n v="2357"/>
    <x v="2363"/>
    <x v="27"/>
    <n v="2200000"/>
    <n v="170"/>
    <x v="6"/>
    <n v="6"/>
    <n v="3"/>
    <n v="2010"/>
    <n v="2"/>
    <s v="Hinsdale"/>
    <n v="3"/>
  </r>
  <r>
    <n v="2358"/>
    <x v="2364"/>
    <x v="6"/>
    <n v="400000"/>
    <n v="170"/>
    <x v="6"/>
    <n v="17"/>
    <n v="8"/>
    <n v="2010"/>
    <n v="2"/>
    <s v="East Brunswick"/>
    <n v="9"/>
  </r>
  <r>
    <n v="2359"/>
    <x v="2365"/>
    <x v="9"/>
    <n v="3400000"/>
    <n v="169"/>
    <x v="20"/>
    <n v="9"/>
    <n v="2"/>
    <n v="2006"/>
    <n v="3"/>
    <s v="Bell Canyon"/>
    <n v="7"/>
  </r>
  <r>
    <n v="2360"/>
    <x v="2366"/>
    <x v="2"/>
    <n v="9300000"/>
    <n v="169"/>
    <x v="10"/>
    <n v="105"/>
    <n v="45"/>
    <n v="2011"/>
    <n v="2"/>
    <s v="Abilene"/>
    <n v="60"/>
  </r>
  <r>
    <n v="2361"/>
    <x v="2367"/>
    <x v="9"/>
    <n v="157700000"/>
    <n v="169"/>
    <x v="10"/>
    <n v="39"/>
    <n v="29"/>
    <n v="2002"/>
    <n v="8"/>
    <s v="Newark"/>
    <n v="10"/>
  </r>
  <r>
    <n v="2362"/>
    <x v="2368"/>
    <x v="24"/>
    <n v="17600000"/>
    <n v="169"/>
    <x v="5"/>
    <n v="240"/>
    <n v="60"/>
    <n v="2005"/>
    <n v="1"/>
    <s v="Hopkinton"/>
    <n v="180"/>
  </r>
  <r>
    <n v="2363"/>
    <x v="2369"/>
    <x v="12"/>
    <n v="62100000"/>
    <n v="169"/>
    <x v="23"/>
    <n v="142"/>
    <n v="115"/>
    <n v="2009"/>
    <n v="3"/>
    <s v="New York"/>
    <n v="27"/>
  </r>
  <r>
    <n v="2364"/>
    <x v="2370"/>
    <x v="12"/>
    <n v="119800000"/>
    <n v="169"/>
    <x v="20"/>
    <n v="637"/>
    <n v="249"/>
    <n v="2004"/>
    <n v="3"/>
    <s v="New York"/>
    <n v="388"/>
  </r>
  <r>
    <n v="2365"/>
    <x v="2371"/>
    <x v="0"/>
    <n v="8900000"/>
    <n v="169"/>
    <x v="23"/>
    <n v="59"/>
    <n v="26"/>
    <n v="2009"/>
    <n v="5"/>
    <s v="Scottsdale"/>
    <n v="33"/>
  </r>
  <r>
    <n v="2366"/>
    <x v="2372"/>
    <x v="10"/>
    <n v="34800000"/>
    <n v="169"/>
    <x v="5"/>
    <n v="90"/>
    <n v="38"/>
    <n v="2006"/>
    <n v="2"/>
    <s v="Englewood"/>
    <n v="52"/>
  </r>
  <r>
    <n v="2367"/>
    <x v="2373"/>
    <x v="13"/>
    <n v="2100000"/>
    <n v="169"/>
    <x v="0"/>
    <n v="1"/>
    <n v="1"/>
    <n v="2013"/>
    <n v="1"/>
    <s v="Atlanta"/>
    <n v="0"/>
  </r>
  <r>
    <n v="2368"/>
    <x v="2374"/>
    <x v="7"/>
    <n v="9900000"/>
    <n v="169"/>
    <x v="11"/>
    <n v="42"/>
    <n v="22"/>
    <n v="1991"/>
    <n v="2"/>
    <s v="Fairfax"/>
    <n v="20"/>
  </r>
  <r>
    <n v="2369"/>
    <x v="2375"/>
    <x v="13"/>
    <n v="313200000"/>
    <n v="169"/>
    <x v="22"/>
    <n v="1487"/>
    <n v="660"/>
    <n v="2000"/>
    <n v="13"/>
    <s v="Atlanta"/>
    <n v="827"/>
  </r>
  <r>
    <n v="2370"/>
    <x v="2376"/>
    <x v="2"/>
    <n v="9700000"/>
    <n v="169"/>
    <x v="15"/>
    <n v="58"/>
    <n v="22"/>
    <n v="2008"/>
    <n v="4"/>
    <s v="Houston"/>
    <n v="36"/>
  </r>
  <r>
    <n v="2371"/>
    <x v="2377"/>
    <x v="31"/>
    <n v="5900000"/>
    <n v="169"/>
    <x v="23"/>
    <n v="116"/>
    <n v="52"/>
    <n v="2014"/>
    <n v="2"/>
    <s v="Salem"/>
    <n v="64"/>
  </r>
  <r>
    <n v="2372"/>
    <x v="2378"/>
    <x v="13"/>
    <n v="12700000"/>
    <n v="169"/>
    <x v="23"/>
    <n v="40"/>
    <n v="14"/>
    <n v="2012"/>
    <n v="3"/>
    <s v="Roswell"/>
    <n v="26"/>
  </r>
  <r>
    <n v="2373"/>
    <x v="2379"/>
    <x v="9"/>
    <n v="6200000"/>
    <n v="169"/>
    <x v="0"/>
    <n v="24"/>
    <n v="6"/>
    <n v="2013"/>
    <n v="2"/>
    <s v="San Francisco"/>
    <n v="18"/>
  </r>
  <r>
    <n v="2374"/>
    <x v="2380"/>
    <x v="40"/>
    <n v="17800000"/>
    <n v="169"/>
    <x v="23"/>
    <n v="100"/>
    <n v="45"/>
    <n v="2012"/>
    <n v="3"/>
    <s v="Portland"/>
    <n v="55"/>
  </r>
  <r>
    <n v="2375"/>
    <x v="2381"/>
    <x v="12"/>
    <n v="17200000"/>
    <n v="169"/>
    <x v="23"/>
    <n v="66"/>
    <n v="25"/>
    <n v="2014"/>
    <n v="1"/>
    <s v="New York"/>
    <n v="41"/>
  </r>
  <r>
    <n v="2376"/>
    <x v="2382"/>
    <x v="0"/>
    <n v="5500000"/>
    <n v="168"/>
    <x v="17"/>
    <n v="10"/>
    <n v="4"/>
    <n v="2013"/>
    <n v="2"/>
    <s v="Phoenix"/>
    <n v="6"/>
  </r>
  <r>
    <n v="2377"/>
    <x v="2383"/>
    <x v="7"/>
    <n v="7200000"/>
    <n v="168"/>
    <x v="11"/>
    <n v="46"/>
    <n v="21"/>
    <n v="2010"/>
    <n v="3"/>
    <s v="Herndon"/>
    <n v="25"/>
  </r>
  <r>
    <n v="2378"/>
    <x v="2384"/>
    <x v="13"/>
    <n v="11900000"/>
    <n v="168"/>
    <x v="3"/>
    <n v="35"/>
    <n v="6"/>
    <n v="2015"/>
    <n v="1"/>
    <s v="Milledgeville"/>
    <n v="29"/>
  </r>
  <r>
    <n v="2379"/>
    <x v="2385"/>
    <x v="41"/>
    <n v="5700000"/>
    <n v="168"/>
    <x v="0"/>
    <n v="47"/>
    <n v="14"/>
    <n v="2011"/>
    <n v="4"/>
    <s v="Cedar Rapids"/>
    <n v="33"/>
  </r>
  <r>
    <n v="2380"/>
    <x v="2386"/>
    <x v="5"/>
    <n v="5200000"/>
    <n v="168"/>
    <x v="24"/>
    <n v="8"/>
    <n v="4"/>
    <n v="1981"/>
    <n v="3"/>
    <s v="Fort Lauderdale"/>
    <n v="4"/>
  </r>
  <r>
    <n v="2381"/>
    <x v="2387"/>
    <x v="32"/>
    <n v="23300000"/>
    <n v="168"/>
    <x v="0"/>
    <n v="260"/>
    <n v="97"/>
    <n v="2009"/>
    <n v="5"/>
    <s v="Saint Louis"/>
    <n v="163"/>
  </r>
  <r>
    <n v="2382"/>
    <x v="2388"/>
    <x v="9"/>
    <n v="34100000"/>
    <n v="168"/>
    <x v="16"/>
    <n v="149"/>
    <n v="50"/>
    <n v="2012"/>
    <n v="1"/>
    <s v="Culver City"/>
    <n v="99"/>
  </r>
  <r>
    <n v="2383"/>
    <x v="2389"/>
    <x v="21"/>
    <n v="34200000"/>
    <n v="168"/>
    <x v="7"/>
    <n v="225"/>
    <n v="40"/>
    <n v="2006"/>
    <n v="3"/>
    <s v="Gaithersburg"/>
    <n v="185"/>
  </r>
  <r>
    <n v="2384"/>
    <x v="2390"/>
    <x v="16"/>
    <n v="7800000"/>
    <n v="168"/>
    <x v="17"/>
    <n v="17"/>
    <n v="7"/>
    <n v="2010"/>
    <n v="3"/>
    <s v="Park City"/>
    <n v="10"/>
  </r>
  <r>
    <n v="2385"/>
    <x v="2391"/>
    <x v="9"/>
    <n v="7800000"/>
    <n v="168"/>
    <x v="7"/>
    <n v="25"/>
    <n v="11"/>
    <n v="2006"/>
    <n v="1"/>
    <s v="Los Angeles"/>
    <n v="14"/>
  </r>
  <r>
    <n v="2386"/>
    <x v="2392"/>
    <x v="18"/>
    <n v="84300000"/>
    <n v="168"/>
    <x v="12"/>
    <n v="25"/>
    <n v="10"/>
    <n v="2010"/>
    <n v="6"/>
    <s v="Cary"/>
    <n v="15"/>
  </r>
  <r>
    <n v="2387"/>
    <x v="2393"/>
    <x v="9"/>
    <n v="19200000"/>
    <n v="167"/>
    <x v="5"/>
    <n v="72"/>
    <n v="24"/>
    <n v="2002"/>
    <n v="2"/>
    <s v="Agoura Hills"/>
    <n v="48"/>
  </r>
  <r>
    <n v="2388"/>
    <x v="2394"/>
    <x v="5"/>
    <n v="800000"/>
    <n v="167"/>
    <x v="19"/>
    <n v="29"/>
    <n v="5"/>
    <n v="2002"/>
    <n v="1"/>
    <s v="Tampa"/>
    <n v="24"/>
  </r>
  <r>
    <n v="2389"/>
    <x v="2395"/>
    <x v="2"/>
    <n v="63100000"/>
    <n v="167"/>
    <x v="5"/>
    <n v="265"/>
    <n v="65"/>
    <n v="2006"/>
    <n v="5"/>
    <s v="Houston"/>
    <n v="200"/>
  </r>
  <r>
    <n v="2390"/>
    <x v="2396"/>
    <x v="37"/>
    <n v="2300000"/>
    <n v="167"/>
    <x v="7"/>
    <n v="20"/>
    <n v="8"/>
    <n v="1999"/>
    <n v="1"/>
    <s v="Greenville"/>
    <n v="12"/>
  </r>
  <r>
    <n v="2391"/>
    <x v="2397"/>
    <x v="9"/>
    <n v="1800000"/>
    <n v="167"/>
    <x v="0"/>
    <n v="104"/>
    <n v="48"/>
    <n v="2012"/>
    <n v="3"/>
    <s v="San Francisco"/>
    <n v="56"/>
  </r>
  <r>
    <n v="2392"/>
    <x v="2398"/>
    <x v="18"/>
    <n v="1700000"/>
    <n v="167"/>
    <x v="23"/>
    <n v="57"/>
    <n v="35"/>
    <n v="2009"/>
    <n v="5"/>
    <s v="Charlotte"/>
    <n v="22"/>
  </r>
  <r>
    <n v="2393"/>
    <x v="2399"/>
    <x v="2"/>
    <n v="63700000"/>
    <n v="167"/>
    <x v="14"/>
    <n v="115"/>
    <n v="73"/>
    <n v="2000"/>
    <n v="4"/>
    <s v="Richardson"/>
    <n v="42"/>
  </r>
  <r>
    <n v="2394"/>
    <x v="2400"/>
    <x v="13"/>
    <n v="15500000"/>
    <n v="167"/>
    <x v="1"/>
    <n v="17"/>
    <n v="7"/>
    <n v="2008"/>
    <n v="4"/>
    <s v="Atlanta"/>
    <n v="10"/>
  </r>
  <r>
    <n v="2395"/>
    <x v="2401"/>
    <x v="9"/>
    <n v="2200000"/>
    <n v="167"/>
    <x v="24"/>
    <n v="48"/>
    <n v="25"/>
    <n v="2011"/>
    <n v="1"/>
    <s v="Long Beach"/>
    <n v="23"/>
  </r>
  <r>
    <n v="2396"/>
    <x v="2402"/>
    <x v="19"/>
    <n v="29600000"/>
    <n v="167"/>
    <x v="13"/>
    <n v="125"/>
    <n v="55"/>
    <n v="1917"/>
    <n v="5"/>
    <s v="Dane"/>
    <n v="70"/>
  </r>
  <r>
    <n v="2397"/>
    <x v="2403"/>
    <x v="41"/>
    <n v="2200000"/>
    <n v="167"/>
    <x v="5"/>
    <n v="11"/>
    <n v="8"/>
    <n v="2011"/>
    <n v="2"/>
    <s v="Milford"/>
    <n v="3"/>
  </r>
  <r>
    <n v="2398"/>
    <x v="2404"/>
    <x v="2"/>
    <n v="9300000"/>
    <n v="167"/>
    <x v="10"/>
    <n v="50"/>
    <n v="16"/>
    <n v="2008"/>
    <n v="2"/>
    <s v="Comfort"/>
    <n v="34"/>
  </r>
  <r>
    <n v="2399"/>
    <x v="2405"/>
    <x v="27"/>
    <n v="2300000"/>
    <n v="167"/>
    <x v="3"/>
    <n v="7"/>
    <n v="3"/>
    <n v="2012"/>
    <n v="1"/>
    <s v="Chicago"/>
    <n v="4"/>
  </r>
  <r>
    <n v="2400"/>
    <x v="2406"/>
    <x v="27"/>
    <n v="7500000"/>
    <n v="167"/>
    <x v="19"/>
    <n v="44"/>
    <n v="20"/>
    <n v="2013"/>
    <n v="2"/>
    <s v="Chicago"/>
    <n v="24"/>
  </r>
  <r>
    <n v="2401"/>
    <x v="2407"/>
    <x v="7"/>
    <n v="4500000"/>
    <n v="167"/>
    <x v="0"/>
    <n v="30"/>
    <n v="5"/>
    <n v="2012"/>
    <n v="1"/>
    <s v="Chesterfield"/>
    <n v="25"/>
  </r>
  <r>
    <n v="2402"/>
    <x v="2408"/>
    <x v="5"/>
    <n v="9500000"/>
    <n v="166"/>
    <x v="0"/>
    <n v="43"/>
    <n v="14"/>
    <n v="2007"/>
    <n v="2"/>
    <s v="Orlando"/>
    <n v="29"/>
  </r>
  <r>
    <n v="2403"/>
    <x v="2409"/>
    <x v="12"/>
    <n v="29400000"/>
    <n v="166"/>
    <x v="23"/>
    <n v="54"/>
    <n v="13"/>
    <n v="2004"/>
    <n v="1"/>
    <s v="New York"/>
    <n v="41"/>
  </r>
  <r>
    <n v="2404"/>
    <x v="2410"/>
    <x v="2"/>
    <n v="2900000"/>
    <n v="166"/>
    <x v="4"/>
    <n v="7"/>
    <n v="5"/>
    <n v="2001"/>
    <n v="2"/>
    <s v="Houston"/>
    <n v="2"/>
  </r>
  <r>
    <n v="2405"/>
    <x v="2411"/>
    <x v="9"/>
    <n v="6300000"/>
    <n v="166"/>
    <x v="15"/>
    <n v="10"/>
    <n v="8"/>
    <n v="2009"/>
    <n v="4"/>
    <s v="Palm Desert"/>
    <n v="2"/>
  </r>
  <r>
    <n v="2406"/>
    <x v="2412"/>
    <x v="9"/>
    <n v="5900000"/>
    <n v="166"/>
    <x v="22"/>
    <n v="63"/>
    <n v="45"/>
    <n v="2006"/>
    <n v="1"/>
    <s v="La Mirada"/>
    <n v="18"/>
  </r>
  <r>
    <n v="2407"/>
    <x v="2413"/>
    <x v="2"/>
    <n v="6400000"/>
    <n v="166"/>
    <x v="1"/>
    <n v="100"/>
    <n v="50"/>
    <n v="2012"/>
    <n v="2"/>
    <s v="Austin"/>
    <n v="50"/>
  </r>
  <r>
    <n v="2408"/>
    <x v="2414"/>
    <x v="32"/>
    <n v="5600000"/>
    <n v="165"/>
    <x v="9"/>
    <n v="49"/>
    <n v="17"/>
    <n v="2007"/>
    <n v="4"/>
    <s v="Kansas City"/>
    <n v="32"/>
  </r>
  <r>
    <n v="2409"/>
    <x v="2415"/>
    <x v="12"/>
    <n v="61300000"/>
    <n v="165"/>
    <x v="3"/>
    <n v="20"/>
    <n v="10"/>
    <n v="2010"/>
    <n v="3"/>
    <s v="New York"/>
    <n v="10"/>
  </r>
  <r>
    <n v="2410"/>
    <x v="2416"/>
    <x v="2"/>
    <n v="5700000"/>
    <n v="165"/>
    <x v="0"/>
    <n v="38"/>
    <n v="18"/>
    <n v="2012"/>
    <n v="3"/>
    <s v="Fort Worth"/>
    <n v="20"/>
  </r>
  <r>
    <n v="2411"/>
    <x v="2417"/>
    <x v="7"/>
    <n v="6700000"/>
    <n v="165"/>
    <x v="23"/>
    <n v="40"/>
    <n v="13"/>
    <n v="2013"/>
    <n v="1"/>
    <s v="Arlington"/>
    <n v="27"/>
  </r>
  <r>
    <n v="2412"/>
    <x v="2418"/>
    <x v="22"/>
    <n v="26700000"/>
    <n v="165"/>
    <x v="4"/>
    <n v="88"/>
    <n v="25"/>
    <n v="2006"/>
    <n v="4"/>
    <s v="eagan"/>
    <n v="63"/>
  </r>
  <r>
    <n v="2413"/>
    <x v="2419"/>
    <x v="34"/>
    <n v="56100000"/>
    <n v="165"/>
    <x v="11"/>
    <n v="202"/>
    <n v="89"/>
    <n v="2008"/>
    <n v="6"/>
    <s v="Washington"/>
    <n v="113"/>
  </r>
  <r>
    <n v="2414"/>
    <x v="2420"/>
    <x v="12"/>
    <n v="3700000"/>
    <n v="165"/>
    <x v="7"/>
    <n v="22"/>
    <n v="8"/>
    <n v="2013"/>
    <n v="2"/>
    <s v="New York"/>
    <n v="14"/>
  </r>
  <r>
    <n v="2415"/>
    <x v="2421"/>
    <x v="5"/>
    <n v="44300000"/>
    <n v="165"/>
    <x v="11"/>
    <n v="399"/>
    <n v="127"/>
    <n v="2006"/>
    <n v="1"/>
    <s v="Cape Canaveral"/>
    <n v="272"/>
  </r>
  <r>
    <n v="2416"/>
    <x v="2422"/>
    <x v="32"/>
    <n v="300000"/>
    <n v="165"/>
    <x v="0"/>
    <n v="23"/>
    <n v="12"/>
    <n v="2010"/>
    <n v="1"/>
    <s v="Springfield"/>
    <n v="11"/>
  </r>
  <r>
    <n v="2417"/>
    <x v="2423"/>
    <x v="7"/>
    <n v="7600000"/>
    <n v="165"/>
    <x v="6"/>
    <n v="15"/>
    <n v="9"/>
    <n v="2013"/>
    <n v="1"/>
    <s v="Richmond"/>
    <n v="6"/>
  </r>
  <r>
    <n v="2417"/>
    <x v="2424"/>
    <x v="41"/>
    <n v="6900000"/>
    <n v="165"/>
    <x v="21"/>
    <n v="280"/>
    <n v="210"/>
    <n v="2011"/>
    <n v="4"/>
    <s v="Des Moines"/>
    <n v="70"/>
  </r>
  <r>
    <n v="2418"/>
    <x v="2425"/>
    <x v="38"/>
    <n v="67800000"/>
    <n v="165"/>
    <x v="21"/>
    <n v="23"/>
    <n v="14"/>
    <n v="1979"/>
    <n v="5"/>
    <s v="Gibson"/>
    <n v="9"/>
  </r>
  <r>
    <n v="2419"/>
    <x v="2426"/>
    <x v="18"/>
    <n v="9800000"/>
    <n v="165"/>
    <x v="0"/>
    <n v="72"/>
    <n v="27"/>
    <n v="2002"/>
    <n v="1"/>
    <s v="Charlotte"/>
    <n v="45"/>
  </r>
  <r>
    <n v="2420"/>
    <x v="2427"/>
    <x v="40"/>
    <n v="6100000"/>
    <n v="165"/>
    <x v="19"/>
    <n v="65"/>
    <n v="34"/>
    <n v="2012"/>
    <n v="1"/>
    <s v="TIGARD"/>
    <n v="31"/>
  </r>
  <r>
    <n v="2421"/>
    <x v="2428"/>
    <x v="33"/>
    <n v="2100000"/>
    <n v="165"/>
    <x v="5"/>
    <n v="22"/>
    <n v="5"/>
    <n v="2014"/>
    <n v="1"/>
    <s v="Indianapolis"/>
    <n v="17"/>
  </r>
  <r>
    <n v="2422"/>
    <x v="2429"/>
    <x v="2"/>
    <n v="15400000"/>
    <n v="165"/>
    <x v="15"/>
    <n v="36"/>
    <n v="13"/>
    <n v="2011"/>
    <n v="1"/>
    <s v="Plano"/>
    <n v="23"/>
  </r>
  <r>
    <n v="2423"/>
    <x v="2430"/>
    <x v="24"/>
    <n v="72800000"/>
    <n v="165"/>
    <x v="23"/>
    <n v="454"/>
    <n v="142"/>
    <n v="2000"/>
    <n v="7"/>
    <s v="Waltham"/>
    <n v="312"/>
  </r>
  <r>
    <n v="2424"/>
    <x v="2431"/>
    <x v="17"/>
    <n v="3500000"/>
    <n v="165"/>
    <x v="16"/>
    <n v="15"/>
    <n v="5"/>
    <n v="2013"/>
    <n v="2"/>
    <s v="Bozeman"/>
    <n v="10"/>
  </r>
  <r>
    <n v="2425"/>
    <x v="2432"/>
    <x v="13"/>
    <n v="18100000"/>
    <n v="164"/>
    <x v="1"/>
    <n v="18"/>
    <n v="10"/>
    <n v="2003"/>
    <n v="3"/>
    <s v="Thomasville"/>
    <n v="8"/>
  </r>
  <r>
    <n v="2426"/>
    <x v="2433"/>
    <x v="12"/>
    <n v="5600000"/>
    <n v="164"/>
    <x v="0"/>
    <n v="22"/>
    <n v="6"/>
    <n v="2013"/>
    <n v="2"/>
    <s v="New York City"/>
    <n v="16"/>
  </r>
  <r>
    <n v="2427"/>
    <x v="2434"/>
    <x v="2"/>
    <n v="5800000"/>
    <n v="164"/>
    <x v="23"/>
    <n v="26"/>
    <n v="19"/>
    <n v="2010"/>
    <n v="3"/>
    <s v="Austin"/>
    <n v="7"/>
  </r>
  <r>
    <n v="2428"/>
    <x v="2435"/>
    <x v="14"/>
    <n v="46400000"/>
    <n v="164"/>
    <x v="12"/>
    <n v="79"/>
    <n v="45"/>
    <n v="2008"/>
    <n v="1"/>
    <s v="Louisville"/>
    <n v="34"/>
  </r>
  <r>
    <n v="2429"/>
    <x v="2436"/>
    <x v="24"/>
    <n v="7700000"/>
    <n v="164"/>
    <x v="23"/>
    <n v="113"/>
    <n v="38"/>
    <n v="2013"/>
    <n v="1"/>
    <s v="Lexington"/>
    <n v="75"/>
  </r>
  <r>
    <n v="2430"/>
    <x v="2437"/>
    <x v="5"/>
    <n v="10500000"/>
    <n v="164"/>
    <x v="25"/>
    <n v="65"/>
    <n v="40"/>
    <n v="2005"/>
    <n v="2"/>
    <s v="South Miami"/>
    <n v="25"/>
  </r>
  <r>
    <n v="2431"/>
    <x v="2438"/>
    <x v="32"/>
    <n v="14600000"/>
    <n v="164"/>
    <x v="4"/>
    <n v="17"/>
    <n v="9"/>
    <n v="2006"/>
    <n v="4"/>
    <s v="Laurie"/>
    <n v="8"/>
  </r>
  <r>
    <n v="2432"/>
    <x v="2439"/>
    <x v="6"/>
    <n v="10600000"/>
    <n v="164"/>
    <x v="1"/>
    <n v="14"/>
    <n v="4"/>
    <n v="2012"/>
    <n v="1"/>
    <s v="West Long Branch"/>
    <n v="10"/>
  </r>
  <r>
    <n v="2433"/>
    <x v="2440"/>
    <x v="9"/>
    <n v="9600000"/>
    <n v="164"/>
    <x v="10"/>
    <n v="48"/>
    <n v="25"/>
    <n v="2012"/>
    <n v="4"/>
    <s v="Paso Robles"/>
    <n v="23"/>
  </r>
  <r>
    <n v="2433"/>
    <x v="2441"/>
    <x v="18"/>
    <n v="23100000"/>
    <n v="164"/>
    <x v="15"/>
    <n v="34"/>
    <n v="12"/>
    <n v="2013"/>
    <n v="2"/>
    <s v="Granite Falls"/>
    <n v="22"/>
  </r>
  <r>
    <n v="2434"/>
    <x v="2442"/>
    <x v="2"/>
    <n v="43500000"/>
    <n v="164"/>
    <x v="1"/>
    <n v="114"/>
    <n v="8"/>
    <n v="2003"/>
    <n v="3"/>
    <s v="Plano"/>
    <n v="106"/>
  </r>
  <r>
    <n v="2435"/>
    <x v="2443"/>
    <x v="5"/>
    <n v="3200000"/>
    <n v="164"/>
    <x v="23"/>
    <n v="14"/>
    <n v="8"/>
    <n v="2008"/>
    <n v="3"/>
    <s v="Tampa"/>
    <n v="6"/>
  </r>
  <r>
    <n v="2436"/>
    <x v="2444"/>
    <x v="27"/>
    <n v="3600000"/>
    <n v="163"/>
    <x v="23"/>
    <n v="6"/>
    <n v="2"/>
    <n v="2012"/>
    <n v="1"/>
    <s v="Chicago"/>
    <n v="4"/>
  </r>
  <r>
    <n v="2437"/>
    <x v="2445"/>
    <x v="12"/>
    <n v="10300000"/>
    <n v="163"/>
    <x v="9"/>
    <n v="76"/>
    <n v="38"/>
    <n v="2003"/>
    <n v="3"/>
    <s v="Rochester"/>
    <n v="38"/>
  </r>
  <r>
    <n v="2438"/>
    <x v="2446"/>
    <x v="21"/>
    <n v="3500000"/>
    <n v="163"/>
    <x v="23"/>
    <n v="12"/>
    <n v="7"/>
    <n v="2013"/>
    <n v="2"/>
    <s v="Potomac"/>
    <n v="5"/>
  </r>
  <r>
    <n v="2439"/>
    <x v="2447"/>
    <x v="8"/>
    <n v="13800000"/>
    <n v="163"/>
    <x v="9"/>
    <n v="106"/>
    <n v="28"/>
    <n v="2009"/>
    <n v="5"/>
    <s v="Dublin"/>
    <n v="78"/>
  </r>
  <r>
    <n v="2440"/>
    <x v="2448"/>
    <x v="9"/>
    <n v="127500000"/>
    <n v="163"/>
    <x v="2"/>
    <n v="91"/>
    <n v="41"/>
    <n v="2010"/>
    <n v="1"/>
    <s v="Arvin"/>
    <n v="50"/>
  </r>
  <r>
    <n v="2441"/>
    <x v="2449"/>
    <x v="1"/>
    <n v="2800000"/>
    <n v="163"/>
    <x v="5"/>
    <n v="20"/>
    <n v="9"/>
    <n v="2013"/>
    <n v="1"/>
    <s v="Franklin"/>
    <n v="11"/>
  </r>
  <r>
    <n v="2442"/>
    <x v="2450"/>
    <x v="24"/>
    <n v="14500000"/>
    <n v="163"/>
    <x v="13"/>
    <n v="110"/>
    <n v="46"/>
    <n v="1975"/>
    <n v="1"/>
    <s v="New Bedford"/>
    <n v="64"/>
  </r>
  <r>
    <n v="2443"/>
    <x v="2451"/>
    <x v="46"/>
    <n v="13100000"/>
    <n v="163"/>
    <x v="19"/>
    <n v="83"/>
    <n v="40"/>
    <n v="2004"/>
    <n v="1"/>
    <s v="Charleston"/>
    <n v="43"/>
  </r>
  <r>
    <n v="2444"/>
    <x v="2452"/>
    <x v="18"/>
    <n v="294100000"/>
    <n v="163"/>
    <x v="1"/>
    <n v="279"/>
    <n v="144"/>
    <n v="2009"/>
    <n v="3"/>
    <s v="Wrightsville Beach"/>
    <n v="135"/>
  </r>
  <r>
    <n v="2445"/>
    <x v="2453"/>
    <x v="5"/>
    <n v="2700000"/>
    <n v="162"/>
    <x v="20"/>
    <n v="40"/>
    <n v="10"/>
    <n v="2013"/>
    <n v="1"/>
    <s v="Miami"/>
    <n v="30"/>
  </r>
  <r>
    <n v="2446"/>
    <x v="2454"/>
    <x v="9"/>
    <n v="11100000"/>
    <n v="162"/>
    <x v="15"/>
    <n v="30"/>
    <n v="3"/>
    <n v="2004"/>
    <n v="2"/>
    <s v="Sun Valley"/>
    <n v="27"/>
  </r>
  <r>
    <n v="2447"/>
    <x v="2455"/>
    <x v="13"/>
    <n v="47500000"/>
    <n v="162"/>
    <x v="22"/>
    <n v="125"/>
    <n v="35"/>
    <n v="2003"/>
    <n v="2"/>
    <s v="Alpharetta"/>
    <n v="90"/>
  </r>
  <r>
    <n v="2448"/>
    <x v="2456"/>
    <x v="13"/>
    <n v="13000000"/>
    <n v="162"/>
    <x v="7"/>
    <n v="139"/>
    <n v="26"/>
    <n v="2006"/>
    <n v="9"/>
    <s v="Atlanta"/>
    <n v="113"/>
  </r>
  <r>
    <n v="2449"/>
    <x v="2457"/>
    <x v="5"/>
    <n v="5800000"/>
    <n v="162"/>
    <x v="12"/>
    <n v="67"/>
    <n v="18"/>
    <n v="2010"/>
    <n v="2"/>
    <s v="Gainesville"/>
    <n v="49"/>
  </r>
  <r>
    <n v="2450"/>
    <x v="2458"/>
    <x v="2"/>
    <n v="39700000"/>
    <n v="162"/>
    <x v="15"/>
    <n v="45"/>
    <n v="30"/>
    <n v="2005"/>
    <n v="1"/>
    <s v="Fort Worth"/>
    <n v="15"/>
  </r>
  <r>
    <n v="2451"/>
    <x v="2459"/>
    <x v="49"/>
    <n v="40500000"/>
    <n v="162"/>
    <x v="12"/>
    <n v="37"/>
    <n v="8"/>
    <n v="2005"/>
    <n v="7"/>
    <s v="Honolulu"/>
    <n v="29"/>
  </r>
  <r>
    <n v="2452"/>
    <x v="2460"/>
    <x v="23"/>
    <n v="42100000"/>
    <n v="162"/>
    <x v="11"/>
    <n v="195"/>
    <n v="97"/>
    <n v="2008"/>
    <n v="7"/>
    <s v="Huntsville"/>
    <n v="98"/>
  </r>
  <r>
    <n v="2453"/>
    <x v="2461"/>
    <x v="9"/>
    <n v="6400000"/>
    <n v="162"/>
    <x v="2"/>
    <n v="110"/>
    <n v="45"/>
    <n v="2010"/>
    <n v="1"/>
    <s v="Truckee"/>
    <n v="65"/>
  </r>
  <r>
    <n v="2454"/>
    <x v="2462"/>
    <x v="5"/>
    <n v="2400000"/>
    <n v="162"/>
    <x v="3"/>
    <n v="14"/>
    <n v="12"/>
    <n v="2010"/>
    <n v="1"/>
    <s v="Pensacola"/>
    <n v="2"/>
  </r>
  <r>
    <n v="2455"/>
    <x v="2463"/>
    <x v="44"/>
    <n v="2400000"/>
    <n v="162"/>
    <x v="23"/>
    <n v="14"/>
    <n v="7"/>
    <n v="2008"/>
    <n v="2"/>
    <s v="Wilminton"/>
    <n v="7"/>
  </r>
  <r>
    <n v="2456"/>
    <x v="2464"/>
    <x v="16"/>
    <n v="9500000"/>
    <n v="162"/>
    <x v="12"/>
    <n v="70"/>
    <n v="30"/>
    <n v="2003"/>
    <n v="1"/>
    <s v="Provo"/>
    <n v="40"/>
  </r>
  <r>
    <n v="2457"/>
    <x v="2465"/>
    <x v="5"/>
    <n v="300000"/>
    <n v="162"/>
    <x v="3"/>
    <n v="52"/>
    <n v="16"/>
    <n v="2009"/>
    <n v="1"/>
    <s v="Tampa"/>
    <n v="36"/>
  </r>
  <r>
    <n v="2458"/>
    <x v="2466"/>
    <x v="12"/>
    <n v="700000"/>
    <n v="161"/>
    <x v="5"/>
    <n v="13"/>
    <n v="4"/>
    <n v="2012"/>
    <n v="2"/>
    <s v="New York"/>
    <n v="9"/>
  </r>
  <r>
    <n v="2459"/>
    <x v="2467"/>
    <x v="2"/>
    <n v="47500000"/>
    <n v="161"/>
    <x v="7"/>
    <n v="130"/>
    <n v="51"/>
    <n v="2005"/>
    <n v="8"/>
    <s v="Austin"/>
    <n v="79"/>
  </r>
  <r>
    <n v="2460"/>
    <x v="2468"/>
    <x v="24"/>
    <n v="19600000"/>
    <n v="161"/>
    <x v="9"/>
    <n v="536"/>
    <n v="276"/>
    <n v="2008"/>
    <n v="4"/>
    <s v="Waltham"/>
    <n v="260"/>
  </r>
  <r>
    <n v="2461"/>
    <x v="2469"/>
    <x v="12"/>
    <n v="75500000"/>
    <n v="161"/>
    <x v="12"/>
    <n v="580"/>
    <n v="143"/>
    <n v="2009"/>
    <n v="4"/>
    <s v="New York"/>
    <n v="437"/>
  </r>
  <r>
    <n v="2462"/>
    <x v="2470"/>
    <x v="45"/>
    <n v="6100000"/>
    <n v="161"/>
    <x v="14"/>
    <n v="6"/>
    <n v="3"/>
    <n v="2008"/>
    <n v="4"/>
    <s v="Sioux Falls"/>
    <n v="3"/>
  </r>
  <r>
    <n v="2463"/>
    <x v="2471"/>
    <x v="10"/>
    <n v="3800000"/>
    <n v="161"/>
    <x v="0"/>
    <n v="33"/>
    <n v="14"/>
    <n v="2007"/>
    <n v="2"/>
    <s v="Denver"/>
    <n v="19"/>
  </r>
  <r>
    <n v="2464"/>
    <x v="2472"/>
    <x v="27"/>
    <n v="1500000"/>
    <n v="161"/>
    <x v="21"/>
    <n v="25"/>
    <n v="17"/>
    <n v="1993"/>
    <n v="3"/>
    <s v="SOUTH HOLLAND"/>
    <n v="8"/>
  </r>
  <r>
    <n v="2465"/>
    <x v="2473"/>
    <x v="45"/>
    <n v="5100000"/>
    <n v="161"/>
    <x v="7"/>
    <n v="28"/>
    <n v="17"/>
    <n v="1997"/>
    <n v="1"/>
    <s v="Rapid City"/>
    <n v="11"/>
  </r>
  <r>
    <n v="2466"/>
    <x v="2474"/>
    <x v="9"/>
    <n v="30700000"/>
    <n v="161"/>
    <x v="15"/>
    <n v="85"/>
    <n v="40"/>
    <n v="2012"/>
    <n v="4"/>
    <s v="Fresno"/>
    <n v="45"/>
  </r>
  <r>
    <n v="2467"/>
    <x v="2475"/>
    <x v="9"/>
    <n v="9500000"/>
    <n v="161"/>
    <x v="2"/>
    <n v="100"/>
    <n v="42"/>
    <n v="2012"/>
    <n v="1"/>
    <s v="Belmont"/>
    <n v="58"/>
  </r>
  <r>
    <n v="2468"/>
    <x v="2476"/>
    <x v="12"/>
    <n v="9200000"/>
    <n v="161"/>
    <x v="5"/>
    <n v="22"/>
    <n v="11"/>
    <n v="2004"/>
    <n v="1"/>
    <s v="New York"/>
    <n v="11"/>
  </r>
  <r>
    <n v="2469"/>
    <x v="2477"/>
    <x v="1"/>
    <n v="12300000"/>
    <n v="161"/>
    <x v="19"/>
    <n v="30"/>
    <n v="14"/>
    <n v="2009"/>
    <n v="5"/>
    <s v="Chattanooga"/>
    <n v="16"/>
  </r>
  <r>
    <n v="2470"/>
    <x v="2478"/>
    <x v="18"/>
    <n v="28800000"/>
    <n v="160"/>
    <x v="23"/>
    <n v="30"/>
    <n v="15"/>
    <n v="2002"/>
    <n v="2"/>
    <s v="Durham"/>
    <n v="15"/>
  </r>
  <r>
    <n v="2471"/>
    <x v="2479"/>
    <x v="10"/>
    <n v="8500000"/>
    <n v="160"/>
    <x v="25"/>
    <n v="57"/>
    <n v="20"/>
    <n v="2013"/>
    <n v="2"/>
    <s v="Littleton"/>
    <n v="37"/>
  </r>
  <r>
    <n v="2472"/>
    <x v="2480"/>
    <x v="9"/>
    <n v="3800000"/>
    <n v="160"/>
    <x v="17"/>
    <n v="20"/>
    <n v="10"/>
    <n v="2012"/>
    <n v="1"/>
    <s v="San Francisco"/>
    <n v="10"/>
  </r>
  <r>
    <n v="2473"/>
    <x v="2481"/>
    <x v="9"/>
    <n v="10800000"/>
    <n v="160"/>
    <x v="2"/>
    <n v="350"/>
    <n v="50"/>
    <n v="2014"/>
    <n v="1"/>
    <s v="Huntington Beach"/>
    <n v="300"/>
  </r>
  <r>
    <n v="2474"/>
    <x v="2482"/>
    <x v="27"/>
    <n v="3900000"/>
    <n v="160"/>
    <x v="9"/>
    <n v="33"/>
    <n v="14"/>
    <n v="2008"/>
    <n v="3"/>
    <s v="Lake Forest"/>
    <n v="19"/>
  </r>
  <r>
    <n v="2475"/>
    <x v="2483"/>
    <x v="24"/>
    <n v="15200000"/>
    <n v="160"/>
    <x v="22"/>
    <n v="18"/>
    <n v="9"/>
    <n v="2007"/>
    <n v="4"/>
    <s v="Braintree"/>
    <n v="9"/>
  </r>
  <r>
    <n v="2476"/>
    <x v="2484"/>
    <x v="2"/>
    <n v="7100000"/>
    <n v="160"/>
    <x v="0"/>
    <n v="46"/>
    <n v="35"/>
    <n v="2009"/>
    <n v="2"/>
    <s v="San Antonio"/>
    <n v="11"/>
  </r>
  <r>
    <n v="2477"/>
    <x v="2485"/>
    <x v="21"/>
    <n v="500000"/>
    <n v="159"/>
    <x v="17"/>
    <n v="12"/>
    <n v="4"/>
    <n v="2014"/>
    <n v="1"/>
    <s v="Rockville"/>
    <n v="8"/>
  </r>
  <r>
    <n v="2478"/>
    <x v="2486"/>
    <x v="24"/>
    <n v="12700000"/>
    <n v="159"/>
    <x v="19"/>
    <n v="80"/>
    <n v="30"/>
    <n v="2011"/>
    <n v="2"/>
    <s v="Rockland"/>
    <n v="50"/>
  </r>
  <r>
    <n v="2479"/>
    <x v="2487"/>
    <x v="34"/>
    <n v="10200000"/>
    <n v="159"/>
    <x v="11"/>
    <n v="82"/>
    <n v="14"/>
    <n v="2006"/>
    <n v="5"/>
    <s v="Washington"/>
    <n v="68"/>
  </r>
  <r>
    <n v="2480"/>
    <x v="2488"/>
    <x v="21"/>
    <n v="10300000"/>
    <n v="159"/>
    <x v="9"/>
    <n v="43"/>
    <n v="19"/>
    <n v="2000"/>
    <n v="6"/>
    <s v="Greenbelt"/>
    <n v="24"/>
  </r>
  <r>
    <n v="2481"/>
    <x v="2489"/>
    <x v="33"/>
    <n v="19200000"/>
    <n v="159"/>
    <x v="23"/>
    <n v="65"/>
    <n v="45"/>
    <n v="1997"/>
    <n v="2"/>
    <s v="Mooresville"/>
    <n v="20"/>
  </r>
  <r>
    <n v="2482"/>
    <x v="2490"/>
    <x v="5"/>
    <n v="9600000"/>
    <n v="159"/>
    <x v="13"/>
    <n v="38"/>
    <n v="21"/>
    <n v="1992"/>
    <n v="1"/>
    <s v="Fort Myers"/>
    <n v="17"/>
  </r>
  <r>
    <n v="2483"/>
    <x v="2491"/>
    <x v="9"/>
    <n v="7100000"/>
    <n v="159"/>
    <x v="25"/>
    <n v="33"/>
    <n v="25"/>
    <n v="2014"/>
    <n v="2"/>
    <s v="Laguna Hills"/>
    <n v="8"/>
  </r>
  <r>
    <n v="2484"/>
    <x v="2492"/>
    <x v="6"/>
    <n v="6300000"/>
    <n v="159"/>
    <x v="9"/>
    <n v="32"/>
    <n v="25"/>
    <n v="2004"/>
    <n v="4"/>
    <s v="Lakewood"/>
    <n v="7"/>
  </r>
  <r>
    <n v="2485"/>
    <x v="2493"/>
    <x v="24"/>
    <n v="14900000"/>
    <n v="159"/>
    <x v="20"/>
    <n v="67"/>
    <n v="23"/>
    <n v="2004"/>
    <n v="2"/>
    <s v="Newburyport"/>
    <n v="44"/>
  </r>
  <r>
    <n v="2486"/>
    <x v="2494"/>
    <x v="9"/>
    <n v="600000"/>
    <n v="158"/>
    <x v="15"/>
    <n v="35"/>
    <n v="13"/>
    <n v="1981"/>
    <n v="2"/>
    <s v="Jamul"/>
    <n v="22"/>
  </r>
  <r>
    <n v="2487"/>
    <x v="2495"/>
    <x v="48"/>
    <n v="5200000"/>
    <n v="158"/>
    <x v="0"/>
    <n v="49"/>
    <n v="21"/>
    <n v="2002"/>
    <n v="1"/>
    <s v="Winooski"/>
    <n v="28"/>
  </r>
  <r>
    <n v="2488"/>
    <x v="2496"/>
    <x v="5"/>
    <n v="5300000"/>
    <n v="158"/>
    <x v="4"/>
    <n v="12"/>
    <n v="4"/>
    <n v="2001"/>
    <n v="4"/>
    <s v="Orange Park"/>
    <n v="8"/>
  </r>
  <r>
    <n v="2489"/>
    <x v="2497"/>
    <x v="13"/>
    <n v="2500000"/>
    <n v="158"/>
    <x v="3"/>
    <n v="38"/>
    <n v="27"/>
    <n v="2012"/>
    <n v="3"/>
    <s v="Atlanta"/>
    <n v="11"/>
  </r>
  <r>
    <n v="2490"/>
    <x v="2498"/>
    <x v="13"/>
    <n v="23400000"/>
    <n v="158"/>
    <x v="23"/>
    <n v="34"/>
    <n v="10"/>
    <n v="2009"/>
    <n v="2"/>
    <s v="NORCROSS"/>
    <n v="24"/>
  </r>
  <r>
    <n v="2491"/>
    <x v="2499"/>
    <x v="23"/>
    <n v="14400000"/>
    <n v="158"/>
    <x v="12"/>
    <n v="135"/>
    <n v="45"/>
    <n v="2009"/>
    <n v="3"/>
    <s v="Hoover"/>
    <n v="90"/>
  </r>
  <r>
    <n v="2492"/>
    <x v="2500"/>
    <x v="4"/>
    <n v="16700000"/>
    <n v="158"/>
    <x v="7"/>
    <n v="58"/>
    <n v="28"/>
    <n v="2012"/>
    <n v="1"/>
    <s v="Reading"/>
    <n v="30"/>
  </r>
  <r>
    <n v="2493"/>
    <x v="2501"/>
    <x v="9"/>
    <n v="15700000"/>
    <n v="158"/>
    <x v="9"/>
    <n v="25"/>
    <n v="15"/>
    <n v="2002"/>
    <n v="5"/>
    <s v="Santa Monica"/>
    <n v="10"/>
  </r>
  <r>
    <n v="2494"/>
    <x v="2502"/>
    <x v="2"/>
    <n v="5400000"/>
    <n v="158"/>
    <x v="15"/>
    <n v="6"/>
    <n v="1"/>
    <n v="1974"/>
    <n v="1"/>
    <s v="Houston"/>
    <n v="5"/>
  </r>
  <r>
    <n v="2495"/>
    <x v="2503"/>
    <x v="7"/>
    <n v="10600000"/>
    <n v="158"/>
    <x v="12"/>
    <n v="37"/>
    <n v="10"/>
    <n v="2011"/>
    <n v="6"/>
    <s v="Virginia Beach"/>
    <n v="27"/>
  </r>
  <r>
    <n v="2496"/>
    <x v="2504"/>
    <x v="12"/>
    <n v="4300000"/>
    <n v="158"/>
    <x v="7"/>
    <n v="7"/>
    <n v="3"/>
    <n v="2013"/>
    <n v="2"/>
    <s v="Fresh Meadows"/>
    <n v="4"/>
  </r>
  <r>
    <n v="2497"/>
    <x v="2505"/>
    <x v="5"/>
    <n v="4100000"/>
    <n v="158"/>
    <x v="0"/>
    <n v="30"/>
    <n v="5"/>
    <n v="2009"/>
    <n v="3"/>
    <s v="Miami"/>
    <n v="25"/>
  </r>
  <r>
    <n v="2498"/>
    <x v="2506"/>
    <x v="2"/>
    <n v="14300000"/>
    <n v="158"/>
    <x v="7"/>
    <n v="106"/>
    <n v="33"/>
    <n v="2010"/>
    <n v="4"/>
    <s v="Houston"/>
    <n v="73"/>
  </r>
  <r>
    <n v="2499"/>
    <x v="2507"/>
    <x v="4"/>
    <n v="2700000"/>
    <n v="158"/>
    <x v="25"/>
    <n v="30"/>
    <n v="11"/>
    <n v="2015"/>
    <n v="1"/>
    <s v="Portersville"/>
    <n v="19"/>
  </r>
  <r>
    <n v="2500"/>
    <x v="2508"/>
    <x v="33"/>
    <n v="11100000"/>
    <n v="157"/>
    <x v="0"/>
    <n v="35"/>
    <n v="16"/>
    <n v="2007"/>
    <n v="5"/>
    <s v="Indianapolis"/>
    <n v="19"/>
  </r>
  <r>
    <n v="2501"/>
    <x v="2509"/>
    <x v="34"/>
    <n v="5700000"/>
    <n v="157"/>
    <x v="5"/>
    <n v="365"/>
    <n v="125"/>
    <n v="2012"/>
    <n v="1"/>
    <s v="Washington"/>
    <n v="240"/>
  </r>
  <r>
    <n v="2502"/>
    <x v="2510"/>
    <x v="19"/>
    <n v="2100000"/>
    <n v="157"/>
    <x v="5"/>
    <n v="8"/>
    <n v="2"/>
    <n v="2012"/>
    <n v="1"/>
    <s v="Delafield"/>
    <n v="6"/>
  </r>
  <r>
    <n v="2503"/>
    <x v="2511"/>
    <x v="4"/>
    <n v="10300000"/>
    <n v="157"/>
    <x v="15"/>
    <n v="48"/>
    <n v="19"/>
    <n v="2014"/>
    <n v="2"/>
    <s v="Holmes"/>
    <n v="29"/>
  </r>
  <r>
    <n v="2504"/>
    <x v="2512"/>
    <x v="12"/>
    <n v="2900000"/>
    <n v="157"/>
    <x v="23"/>
    <n v="32"/>
    <n v="10"/>
    <n v="2013"/>
    <n v="1"/>
    <s v="Brooklyn"/>
    <n v="22"/>
  </r>
  <r>
    <n v="2505"/>
    <x v="2513"/>
    <x v="27"/>
    <n v="70800000"/>
    <n v="157"/>
    <x v="23"/>
    <n v="300"/>
    <n v="120"/>
    <n v="2011"/>
    <n v="1"/>
    <s v="Chicago"/>
    <n v="180"/>
  </r>
  <r>
    <n v="2506"/>
    <x v="2514"/>
    <x v="0"/>
    <n v="80500000"/>
    <n v="157"/>
    <x v="9"/>
    <n v="513"/>
    <n v="263"/>
    <n v="2008"/>
    <n v="7"/>
    <s v="Phoenix"/>
    <n v="250"/>
  </r>
  <r>
    <n v="2507"/>
    <x v="2515"/>
    <x v="20"/>
    <n v="3100000"/>
    <n v="157"/>
    <x v="0"/>
    <n v="31"/>
    <n v="9"/>
    <n v="2011"/>
    <n v="1"/>
    <s v="Birmingham"/>
    <n v="22"/>
  </r>
  <r>
    <n v="2508"/>
    <x v="2516"/>
    <x v="5"/>
    <n v="3900000"/>
    <n v="157"/>
    <x v="0"/>
    <n v="13"/>
    <n v="11"/>
    <n v="2009"/>
    <n v="1"/>
    <s v="Ft. Lauderdale"/>
    <n v="2"/>
  </r>
  <r>
    <n v="2509"/>
    <x v="2517"/>
    <x v="12"/>
    <n v="3700000"/>
    <n v="157"/>
    <x v="9"/>
    <n v="28"/>
    <n v="15"/>
    <n v="2014"/>
    <n v="1"/>
    <s v="New York City"/>
    <n v="13"/>
  </r>
  <r>
    <n v="2510"/>
    <x v="2518"/>
    <x v="2"/>
    <n v="18200000"/>
    <n v="157"/>
    <x v="5"/>
    <n v="30"/>
    <n v="8"/>
    <n v="2010"/>
    <n v="1"/>
    <s v="Irving"/>
    <n v="22"/>
  </r>
  <r>
    <n v="2511"/>
    <x v="2519"/>
    <x v="1"/>
    <n v="13700000"/>
    <n v="157"/>
    <x v="23"/>
    <n v="28"/>
    <n v="6"/>
    <n v="2012"/>
    <n v="1"/>
    <s v="Franklin"/>
    <n v="22"/>
  </r>
  <r>
    <n v="2512"/>
    <x v="2520"/>
    <x v="2"/>
    <n v="40400000"/>
    <n v="157"/>
    <x v="12"/>
    <n v="150"/>
    <n v="34"/>
    <n v="2011"/>
    <n v="1"/>
    <s v="Southlake"/>
    <n v="116"/>
  </r>
  <r>
    <n v="2513"/>
    <x v="2521"/>
    <x v="12"/>
    <n v="15400000"/>
    <n v="157"/>
    <x v="15"/>
    <n v="34"/>
    <n v="8"/>
    <n v="1989"/>
    <n v="1"/>
    <s v="Rochester"/>
    <n v="26"/>
  </r>
  <r>
    <n v="2514"/>
    <x v="2522"/>
    <x v="13"/>
    <n v="20400000"/>
    <n v="157"/>
    <x v="23"/>
    <n v="62"/>
    <n v="57"/>
    <n v="2010"/>
    <n v="3"/>
    <s v="Atlanta"/>
    <n v="5"/>
  </r>
  <r>
    <n v="2515"/>
    <x v="2523"/>
    <x v="30"/>
    <n v="6200000"/>
    <n v="157"/>
    <x v="9"/>
    <n v="87"/>
    <n v="29"/>
    <n v="2011"/>
    <n v="4"/>
    <s v="Fargo"/>
    <n v="58"/>
  </r>
  <r>
    <n v="2516"/>
    <x v="2524"/>
    <x v="5"/>
    <n v="2800000"/>
    <n v="157"/>
    <x v="15"/>
    <n v="85"/>
    <n v="22"/>
    <n v="2008"/>
    <n v="5"/>
    <s v="Jacksonville"/>
    <n v="63"/>
  </r>
  <r>
    <n v="2517"/>
    <x v="2525"/>
    <x v="21"/>
    <n v="4100000"/>
    <n v="157"/>
    <x v="9"/>
    <n v="25"/>
    <n v="13"/>
    <n v="2000"/>
    <n v="2"/>
    <s v="Frederick"/>
    <n v="12"/>
  </r>
  <r>
    <n v="2518"/>
    <x v="2526"/>
    <x v="19"/>
    <n v="3200000"/>
    <n v="157"/>
    <x v="1"/>
    <n v="81"/>
    <n v="33"/>
    <n v="2010"/>
    <n v="4"/>
    <s v="Racine"/>
    <n v="48"/>
  </r>
  <r>
    <n v="2519"/>
    <x v="2527"/>
    <x v="7"/>
    <n v="74100000"/>
    <n v="156"/>
    <x v="23"/>
    <n v="330"/>
    <n v="138"/>
    <n v="2003"/>
    <n v="9"/>
    <s v="Fairfax"/>
    <n v="192"/>
  </r>
  <r>
    <n v="2520"/>
    <x v="2528"/>
    <x v="18"/>
    <n v="2800000"/>
    <n v="156"/>
    <x v="4"/>
    <n v="15"/>
    <n v="3"/>
    <n v="2010"/>
    <n v="1"/>
    <s v="Rutherfordton"/>
    <n v="12"/>
  </r>
  <r>
    <n v="2521"/>
    <x v="2529"/>
    <x v="32"/>
    <n v="6300000"/>
    <n v="156"/>
    <x v="0"/>
    <n v="40"/>
    <n v="19"/>
    <n v="2010"/>
    <n v="4"/>
    <s v="St Louis"/>
    <n v="21"/>
  </r>
  <r>
    <n v="2522"/>
    <x v="2530"/>
    <x v="9"/>
    <n v="18200000"/>
    <n v="156"/>
    <x v="9"/>
    <n v="44"/>
    <n v="21"/>
    <n v="2009"/>
    <n v="5"/>
    <s v="Irvine"/>
    <n v="23"/>
  </r>
  <r>
    <n v="2523"/>
    <x v="2531"/>
    <x v="7"/>
    <n v="57600000"/>
    <n v="156"/>
    <x v="11"/>
    <n v="290"/>
    <n v="76"/>
    <n v="2009"/>
    <n v="5"/>
    <s v="Herndon"/>
    <n v="214"/>
  </r>
  <r>
    <n v="2524"/>
    <x v="2532"/>
    <x v="4"/>
    <n v="12600000"/>
    <n v="156"/>
    <x v="7"/>
    <n v="130"/>
    <n v="34"/>
    <n v="2008"/>
    <n v="2"/>
    <s v="West Chester"/>
    <n v="96"/>
  </r>
  <r>
    <n v="2525"/>
    <x v="2533"/>
    <x v="32"/>
    <n v="2100000"/>
    <n v="156"/>
    <x v="9"/>
    <n v="17"/>
    <n v="8"/>
    <n v="2009"/>
    <n v="1"/>
    <s v="St. Louis"/>
    <n v="9"/>
  </r>
  <r>
    <n v="2526"/>
    <x v="2534"/>
    <x v="27"/>
    <n v="8600000"/>
    <n v="156"/>
    <x v="0"/>
    <n v="20"/>
    <n v="8"/>
    <n v="2011"/>
    <n v="4"/>
    <s v="elmhurst"/>
    <n v="12"/>
  </r>
  <r>
    <n v="2527"/>
    <x v="2535"/>
    <x v="27"/>
    <n v="43800000"/>
    <n v="156"/>
    <x v="4"/>
    <n v="20"/>
    <n v="10"/>
    <n v="2011"/>
    <n v="3"/>
    <s v="North Riverside"/>
    <n v="10"/>
  </r>
  <r>
    <n v="2528"/>
    <x v="2536"/>
    <x v="12"/>
    <n v="4800000"/>
    <n v="155"/>
    <x v="25"/>
    <n v="26"/>
    <n v="10"/>
    <n v="2010"/>
    <n v="3"/>
    <s v="New York"/>
    <n v="16"/>
  </r>
  <r>
    <n v="2529"/>
    <x v="2537"/>
    <x v="13"/>
    <n v="15600000"/>
    <n v="155"/>
    <x v="19"/>
    <n v="85"/>
    <n v="45"/>
    <n v="2012"/>
    <n v="4"/>
    <s v="Atlanta"/>
    <n v="40"/>
  </r>
  <r>
    <n v="2530"/>
    <x v="2538"/>
    <x v="8"/>
    <n v="694400000"/>
    <n v="155"/>
    <x v="23"/>
    <n v="1699"/>
    <n v="1378"/>
    <n v="2001"/>
    <n v="6"/>
    <s v="Perrysburg"/>
    <n v="321"/>
  </r>
  <r>
    <n v="2531"/>
    <x v="2539"/>
    <x v="4"/>
    <n v="14200000"/>
    <n v="155"/>
    <x v="9"/>
    <n v="50"/>
    <n v="48"/>
    <n v="2012"/>
    <n v="3"/>
    <s v="Ambler"/>
    <n v="2"/>
  </r>
  <r>
    <n v="2532"/>
    <x v="2540"/>
    <x v="4"/>
    <n v="3800000"/>
    <n v="155"/>
    <x v="9"/>
    <n v="21"/>
    <n v="7"/>
    <n v="2013"/>
    <n v="2"/>
    <s v="King of Prussia"/>
    <n v="14"/>
  </r>
  <r>
    <n v="2533"/>
    <x v="2541"/>
    <x v="23"/>
    <n v="9100000"/>
    <n v="155"/>
    <x v="0"/>
    <n v="58"/>
    <n v="26"/>
    <n v="2008"/>
    <n v="5"/>
    <s v="Birmingham"/>
    <n v="32"/>
  </r>
  <r>
    <n v="2534"/>
    <x v="2542"/>
    <x v="27"/>
    <n v="82600000"/>
    <n v="155"/>
    <x v="10"/>
    <n v="62"/>
    <n v="18"/>
    <n v="2012"/>
    <n v="3"/>
    <s v="Chicago"/>
    <n v="44"/>
  </r>
  <r>
    <n v="2535"/>
    <x v="2543"/>
    <x v="18"/>
    <n v="15600000"/>
    <n v="155"/>
    <x v="5"/>
    <n v="56"/>
    <n v="38"/>
    <n v="2008"/>
    <n v="6"/>
    <s v="Durham"/>
    <n v="18"/>
  </r>
  <r>
    <n v="2536"/>
    <x v="2544"/>
    <x v="21"/>
    <n v="3800000"/>
    <n v="155"/>
    <x v="23"/>
    <n v="24"/>
    <n v="11"/>
    <n v="1994"/>
    <n v="2"/>
    <s v="Westminster"/>
    <n v="13"/>
  </r>
  <r>
    <n v="2537"/>
    <x v="2545"/>
    <x v="24"/>
    <n v="24900000"/>
    <n v="155"/>
    <x v="0"/>
    <n v="215"/>
    <n v="150"/>
    <n v="2010"/>
    <n v="2"/>
    <s v="Boston"/>
    <n v="65"/>
  </r>
  <r>
    <n v="2538"/>
    <x v="2546"/>
    <x v="16"/>
    <n v="26700000"/>
    <n v="155"/>
    <x v="19"/>
    <n v="127"/>
    <n v="52"/>
    <n v="1999"/>
    <n v="7"/>
    <s v="South Jordan"/>
    <n v="75"/>
  </r>
  <r>
    <n v="2539"/>
    <x v="2547"/>
    <x v="5"/>
    <n v="44400000"/>
    <n v="155"/>
    <x v="17"/>
    <n v="33"/>
    <n v="15"/>
    <n v="2012"/>
    <n v="4"/>
    <s v="Aventura"/>
    <n v="18"/>
  </r>
  <r>
    <n v="2540"/>
    <x v="2548"/>
    <x v="11"/>
    <n v="3800000"/>
    <n v="154"/>
    <x v="3"/>
    <n v="25"/>
    <n v="8"/>
    <n v="2008"/>
    <n v="2"/>
    <s v="WOODINVILLE"/>
    <n v="17"/>
  </r>
  <r>
    <n v="2541"/>
    <x v="2549"/>
    <x v="32"/>
    <n v="40800000"/>
    <n v="154"/>
    <x v="7"/>
    <n v="570"/>
    <n v="172"/>
    <n v="2005"/>
    <n v="8"/>
    <s v="Clayton"/>
    <n v="398"/>
  </r>
  <r>
    <n v="2542"/>
    <x v="2550"/>
    <x v="1"/>
    <n v="8900000"/>
    <n v="154"/>
    <x v="23"/>
    <n v="255"/>
    <n v="95"/>
    <n v="2011"/>
    <n v="1"/>
    <s v="Nashville"/>
    <n v="160"/>
  </r>
  <r>
    <n v="2543"/>
    <x v="2551"/>
    <x v="8"/>
    <n v="214100000"/>
    <n v="154"/>
    <x v="5"/>
    <n v="386"/>
    <n v="102"/>
    <n v="2004"/>
    <n v="4"/>
    <s v="Cincinnati"/>
    <n v="284"/>
  </r>
  <r>
    <n v="2544"/>
    <x v="2552"/>
    <x v="5"/>
    <n v="2400000"/>
    <n v="154"/>
    <x v="3"/>
    <n v="30"/>
    <n v="4"/>
    <n v="2008"/>
    <n v="1"/>
    <s v="Hialeah"/>
    <n v="26"/>
  </r>
  <r>
    <n v="2545"/>
    <x v="2553"/>
    <x v="37"/>
    <n v="52300000"/>
    <n v="154"/>
    <x v="23"/>
    <n v="313"/>
    <n v="226"/>
    <n v="1970"/>
    <n v="4"/>
    <s v="Fort Mill"/>
    <n v="87"/>
  </r>
  <r>
    <n v="2546"/>
    <x v="2554"/>
    <x v="13"/>
    <n v="9800000"/>
    <n v="154"/>
    <x v="23"/>
    <n v="20"/>
    <n v="9"/>
    <n v="2013"/>
    <n v="2"/>
    <s v="Suwanee"/>
    <n v="11"/>
  </r>
  <r>
    <n v="2547"/>
    <x v="2555"/>
    <x v="40"/>
    <n v="3500000"/>
    <n v="154"/>
    <x v="4"/>
    <n v="1"/>
    <n v="1"/>
    <n v="2005"/>
    <n v="2"/>
    <s v="Beaverton"/>
    <n v="0"/>
  </r>
  <r>
    <n v="2548"/>
    <x v="2556"/>
    <x v="12"/>
    <n v="106900000"/>
    <n v="154"/>
    <x v="0"/>
    <n v="181"/>
    <n v="107"/>
    <n v="2011"/>
    <n v="5"/>
    <s v="New York"/>
    <n v="74"/>
  </r>
  <r>
    <n v="2549"/>
    <x v="2557"/>
    <x v="12"/>
    <n v="2600000"/>
    <n v="154"/>
    <x v="20"/>
    <n v="32"/>
    <n v="10"/>
    <n v="2007"/>
    <n v="3"/>
    <s v="Rochester"/>
    <n v="22"/>
  </r>
  <r>
    <n v="2550"/>
    <x v="2558"/>
    <x v="32"/>
    <n v="11300000"/>
    <n v="154"/>
    <x v="1"/>
    <n v="130"/>
    <n v="25"/>
    <n v="2007"/>
    <n v="4"/>
    <s v="Fenton"/>
    <n v="105"/>
  </r>
  <r>
    <n v="2551"/>
    <x v="2559"/>
    <x v="9"/>
    <n v="2500000"/>
    <n v="154"/>
    <x v="23"/>
    <n v="4"/>
    <n v="4"/>
    <n v="2014"/>
    <n v="1"/>
    <s v="Studio City"/>
    <n v="0"/>
  </r>
  <r>
    <n v="2552"/>
    <x v="2560"/>
    <x v="21"/>
    <n v="53400000"/>
    <n v="154"/>
    <x v="11"/>
    <n v="479"/>
    <n v="240"/>
    <n v="2000"/>
    <n v="5"/>
    <s v="Frederick"/>
    <n v="239"/>
  </r>
  <r>
    <n v="2553"/>
    <x v="2561"/>
    <x v="19"/>
    <n v="4200000"/>
    <n v="153"/>
    <x v="0"/>
    <n v="20"/>
    <n v="5"/>
    <n v="1995"/>
    <n v="2"/>
    <s v="Milwaukee"/>
    <n v="15"/>
  </r>
  <r>
    <n v="2554"/>
    <x v="2562"/>
    <x v="9"/>
    <n v="15100000"/>
    <n v="153"/>
    <x v="23"/>
    <n v="206"/>
    <n v="131"/>
    <n v="2006"/>
    <n v="2"/>
    <s v="Palo Alto"/>
    <n v="75"/>
  </r>
  <r>
    <n v="2555"/>
    <x v="2563"/>
    <x v="9"/>
    <n v="2400000"/>
    <n v="153"/>
    <x v="9"/>
    <n v="25"/>
    <n v="8"/>
    <n v="2012"/>
    <n v="1"/>
    <s v="Santa Clara"/>
    <n v="17"/>
  </r>
  <r>
    <n v="2556"/>
    <x v="2564"/>
    <x v="11"/>
    <n v="4400000"/>
    <n v="153"/>
    <x v="3"/>
    <n v="25"/>
    <n v="10"/>
    <n v="2012"/>
    <n v="1"/>
    <s v="Woodinville"/>
    <n v="15"/>
  </r>
  <r>
    <n v="2557"/>
    <x v="2565"/>
    <x v="5"/>
    <n v="8200000"/>
    <n v="153"/>
    <x v="15"/>
    <n v="187"/>
    <n v="110"/>
    <n v="2010"/>
    <n v="3"/>
    <s v="JACKSONVILLE BEACH"/>
    <n v="77"/>
  </r>
  <r>
    <n v="2558"/>
    <x v="2566"/>
    <x v="4"/>
    <n v="500000"/>
    <n v="153"/>
    <x v="9"/>
    <n v="26"/>
    <n v="15"/>
    <n v="2000"/>
    <n v="1"/>
    <s v="Philadelphia"/>
    <n v="11"/>
  </r>
  <r>
    <n v="2559"/>
    <x v="2567"/>
    <x v="20"/>
    <n v="4700000"/>
    <n v="153"/>
    <x v="16"/>
    <n v="38"/>
    <n v="15"/>
    <n v="2005"/>
    <n v="3"/>
    <s v="Ann Arbor"/>
    <n v="23"/>
  </r>
  <r>
    <n v="2560"/>
    <x v="2568"/>
    <x v="22"/>
    <n v="8300000"/>
    <n v="153"/>
    <x v="19"/>
    <n v="85"/>
    <n v="25"/>
    <n v="2011"/>
    <n v="3"/>
    <s v="Minneapolis"/>
    <n v="60"/>
  </r>
  <r>
    <n v="2561"/>
    <x v="2569"/>
    <x v="2"/>
    <n v="45700000"/>
    <n v="153"/>
    <x v="3"/>
    <n v="785"/>
    <n v="184"/>
    <n v="2008"/>
    <n v="1"/>
    <s v="Dallas"/>
    <n v="601"/>
  </r>
  <r>
    <n v="2562"/>
    <x v="2570"/>
    <x v="5"/>
    <n v="6600000"/>
    <n v="153"/>
    <x v="19"/>
    <n v="58"/>
    <n v="7"/>
    <n v="2004"/>
    <n v="1"/>
    <s v="Jacksonville"/>
    <n v="51"/>
  </r>
  <r>
    <n v="2563"/>
    <x v="2571"/>
    <x v="20"/>
    <n v="16300000"/>
    <n v="153"/>
    <x v="16"/>
    <n v="145"/>
    <n v="43"/>
    <n v="2010"/>
    <n v="4"/>
    <s v="TROY"/>
    <n v="102"/>
  </r>
  <r>
    <n v="2564"/>
    <x v="2572"/>
    <x v="15"/>
    <n v="7100000"/>
    <n v="153"/>
    <x v="6"/>
    <n v="25"/>
    <n v="14"/>
    <n v="2010"/>
    <n v="3"/>
    <s v="Coeur D Alene"/>
    <n v="11"/>
  </r>
  <r>
    <n v="2565"/>
    <x v="2573"/>
    <x v="24"/>
    <n v="6100000"/>
    <n v="153"/>
    <x v="0"/>
    <n v="65"/>
    <n v="35"/>
    <n v="2011"/>
    <n v="2"/>
    <s v="Waltham"/>
    <n v="30"/>
  </r>
  <r>
    <n v="2566"/>
    <x v="2574"/>
    <x v="10"/>
    <n v="2400000"/>
    <n v="153"/>
    <x v="9"/>
    <n v="18"/>
    <n v="7"/>
    <n v="2012"/>
    <n v="1"/>
    <s v="Golden"/>
    <n v="11"/>
  </r>
  <r>
    <n v="2567"/>
    <x v="2575"/>
    <x v="4"/>
    <n v="70100000"/>
    <n v="153"/>
    <x v="5"/>
    <n v="1950"/>
    <n v="1000"/>
    <n v="2011"/>
    <n v="1"/>
    <s v="Philadelphia"/>
    <n v="950"/>
  </r>
  <r>
    <n v="2568"/>
    <x v="2576"/>
    <x v="5"/>
    <n v="25400000"/>
    <n v="153"/>
    <x v="5"/>
    <n v="120"/>
    <n v="48"/>
    <n v="2001"/>
    <n v="1"/>
    <s v="Fort Myers"/>
    <n v="72"/>
  </r>
  <r>
    <n v="2569"/>
    <x v="2577"/>
    <x v="12"/>
    <n v="250900000"/>
    <n v="153"/>
    <x v="9"/>
    <n v="760"/>
    <n v="350"/>
    <n v="2001"/>
    <n v="2"/>
    <s v="New York"/>
    <n v="410"/>
  </r>
  <r>
    <n v="2570"/>
    <x v="2578"/>
    <x v="7"/>
    <n v="10600000"/>
    <n v="153"/>
    <x v="0"/>
    <n v="153"/>
    <n v="79"/>
    <n v="2010"/>
    <n v="6"/>
    <s v="Vienna"/>
    <n v="74"/>
  </r>
  <r>
    <n v="2571"/>
    <x v="2579"/>
    <x v="7"/>
    <n v="68300000"/>
    <n v="153"/>
    <x v="12"/>
    <n v="28"/>
    <n v="14"/>
    <n v="2012"/>
    <n v="3"/>
    <s v="Glen Allen"/>
    <n v="14"/>
  </r>
  <r>
    <n v="2572"/>
    <x v="2580"/>
    <x v="2"/>
    <n v="17800000"/>
    <n v="153"/>
    <x v="23"/>
    <n v="189"/>
    <n v="86"/>
    <n v="2006"/>
    <n v="6"/>
    <s v="Austin"/>
    <n v="103"/>
  </r>
  <r>
    <n v="2573"/>
    <x v="2581"/>
    <x v="5"/>
    <n v="73300000"/>
    <n v="152"/>
    <x v="9"/>
    <n v="439"/>
    <n v="191"/>
    <n v="2004"/>
    <n v="12"/>
    <s v="Tampa"/>
    <n v="248"/>
  </r>
  <r>
    <n v="2574"/>
    <x v="2582"/>
    <x v="21"/>
    <n v="34800000"/>
    <n v="152"/>
    <x v="19"/>
    <n v="142"/>
    <n v="40"/>
    <n v="2003"/>
    <n v="5"/>
    <s v="Greenbelt"/>
    <n v="102"/>
  </r>
  <r>
    <n v="2575"/>
    <x v="2583"/>
    <x v="37"/>
    <n v="107800000"/>
    <n v="152"/>
    <x v="1"/>
    <n v="98"/>
    <n v="64"/>
    <n v="2007"/>
    <n v="6"/>
    <s v="Mt. Pleasant"/>
    <n v="34"/>
  </r>
  <r>
    <n v="2576"/>
    <x v="2584"/>
    <x v="14"/>
    <n v="9700000"/>
    <n v="152"/>
    <x v="11"/>
    <n v="1960"/>
    <n v="1257"/>
    <n v="2003"/>
    <n v="3"/>
    <s v="London"/>
    <n v="703"/>
  </r>
  <r>
    <n v="2577"/>
    <x v="2585"/>
    <x v="9"/>
    <n v="1600000"/>
    <n v="152"/>
    <x v="5"/>
    <n v="54"/>
    <n v="26"/>
    <n v="2006"/>
    <n v="5"/>
    <s v="Valencia"/>
    <n v="28"/>
  </r>
  <r>
    <n v="2578"/>
    <x v="2586"/>
    <x v="16"/>
    <n v="5600000"/>
    <n v="152"/>
    <x v="12"/>
    <n v="52"/>
    <n v="12"/>
    <n v="2008"/>
    <n v="3"/>
    <s v="Lehi"/>
    <n v="40"/>
  </r>
  <r>
    <n v="2579"/>
    <x v="2587"/>
    <x v="6"/>
    <n v="18100000"/>
    <n v="152"/>
    <x v="20"/>
    <n v="310"/>
    <n v="115"/>
    <n v="2005"/>
    <n v="3"/>
    <s v="Piscataway"/>
    <n v="195"/>
  </r>
  <r>
    <n v="2580"/>
    <x v="2588"/>
    <x v="42"/>
    <n v="7300000"/>
    <n v="152"/>
    <x v="20"/>
    <n v="14"/>
    <n v="5"/>
    <n v="2009"/>
    <n v="2"/>
    <s v="Tulsa"/>
    <n v="9"/>
  </r>
  <r>
    <n v="2581"/>
    <x v="2589"/>
    <x v="13"/>
    <n v="5100000"/>
    <n v="152"/>
    <x v="15"/>
    <n v="21"/>
    <n v="10"/>
    <n v="2011"/>
    <n v="4"/>
    <s v="Marietta"/>
    <n v="11"/>
  </r>
  <r>
    <n v="2582"/>
    <x v="2590"/>
    <x v="5"/>
    <n v="4300000"/>
    <n v="152"/>
    <x v="5"/>
    <n v="27"/>
    <n v="5"/>
    <n v="2013"/>
    <n v="2"/>
    <s v="Clearwater"/>
    <n v="22"/>
  </r>
  <r>
    <n v="2583"/>
    <x v="2591"/>
    <x v="38"/>
    <n v="4400000"/>
    <n v="151"/>
    <x v="15"/>
    <n v="7"/>
    <n v="3"/>
    <n v="2009"/>
    <n v="1"/>
    <s v="Baton Rouge"/>
    <n v="4"/>
  </r>
  <r>
    <n v="2584"/>
    <x v="2592"/>
    <x v="13"/>
    <n v="400000"/>
    <n v="151"/>
    <x v="6"/>
    <n v="32"/>
    <n v="12"/>
    <n v="1996"/>
    <n v="2"/>
    <s v="Lilburn"/>
    <n v="20"/>
  </r>
  <r>
    <n v="2585"/>
    <x v="2593"/>
    <x v="7"/>
    <n v="12600000"/>
    <n v="151"/>
    <x v="11"/>
    <n v="74"/>
    <n v="24"/>
    <n v="2001"/>
    <n v="6"/>
    <s v="Reston"/>
    <n v="50"/>
  </r>
  <r>
    <n v="2586"/>
    <x v="2594"/>
    <x v="2"/>
    <n v="24700000"/>
    <n v="151"/>
    <x v="23"/>
    <n v="90"/>
    <n v="44"/>
    <n v="2012"/>
    <n v="4"/>
    <s v="Houston"/>
    <n v="46"/>
  </r>
  <r>
    <n v="2587"/>
    <x v="2595"/>
    <x v="2"/>
    <n v="2500000"/>
    <n v="151"/>
    <x v="9"/>
    <n v="14"/>
    <n v="6"/>
    <n v="2011"/>
    <n v="2"/>
    <s v="Austin"/>
    <n v="8"/>
  </r>
  <r>
    <n v="2588"/>
    <x v="2596"/>
    <x v="0"/>
    <n v="3100000"/>
    <n v="151"/>
    <x v="3"/>
    <n v="10"/>
    <n v="6"/>
    <n v="2013"/>
    <n v="2"/>
    <s v="Tempe"/>
    <n v="4"/>
  </r>
  <r>
    <n v="2589"/>
    <x v="2597"/>
    <x v="22"/>
    <n v="7800000"/>
    <n v="151"/>
    <x v="8"/>
    <n v="49"/>
    <n v="30"/>
    <n v="2005"/>
    <n v="4"/>
    <s v="Minneapolis"/>
    <n v="19"/>
  </r>
  <r>
    <n v="2590"/>
    <x v="2598"/>
    <x v="12"/>
    <n v="17400000"/>
    <n v="151"/>
    <x v="9"/>
    <n v="48"/>
    <n v="25"/>
    <n v="2005"/>
    <n v="1"/>
    <s v="Brooklyn"/>
    <n v="23"/>
  </r>
  <r>
    <n v="2591"/>
    <x v="2599"/>
    <x v="9"/>
    <n v="2300000"/>
    <n v="151"/>
    <x v="16"/>
    <n v="78"/>
    <n v="42"/>
    <n v="2009"/>
    <n v="1"/>
    <s v="fullerton"/>
    <n v="36"/>
  </r>
  <r>
    <n v="2592"/>
    <x v="2600"/>
    <x v="9"/>
    <n v="2300000"/>
    <n v="151"/>
    <x v="23"/>
    <n v="5"/>
    <n v="2"/>
    <n v="1995"/>
    <n v="1"/>
    <s v="Rancho Cucamonga"/>
    <n v="3"/>
  </r>
  <r>
    <n v="2593"/>
    <x v="2601"/>
    <x v="2"/>
    <n v="700000"/>
    <n v="151"/>
    <x v="6"/>
    <n v="36"/>
    <n v="20"/>
    <n v="1994"/>
    <n v="4"/>
    <s v="Dallas"/>
    <n v="16"/>
  </r>
  <r>
    <n v="2594"/>
    <x v="2602"/>
    <x v="13"/>
    <n v="100000000"/>
    <n v="151"/>
    <x v="23"/>
    <n v="5800"/>
    <n v="4908"/>
    <n v="1998"/>
    <n v="12"/>
    <s v="Atlanta"/>
    <n v="892"/>
  </r>
  <r>
    <n v="2595"/>
    <x v="2603"/>
    <x v="6"/>
    <n v="14600000"/>
    <n v="151"/>
    <x v="0"/>
    <n v="197"/>
    <n v="162"/>
    <n v="2008"/>
    <n v="5"/>
    <s v="Jersey City"/>
    <n v="35"/>
  </r>
  <r>
    <n v="2596"/>
    <x v="2604"/>
    <x v="28"/>
    <n v="50900000"/>
    <n v="151"/>
    <x v="0"/>
    <n v="199"/>
    <n v="83"/>
    <n v="2007"/>
    <n v="3"/>
    <s v="Stamford"/>
    <n v="116"/>
  </r>
  <r>
    <n v="2597"/>
    <x v="2605"/>
    <x v="16"/>
    <n v="14100000"/>
    <n v="150"/>
    <x v="12"/>
    <n v="11"/>
    <n v="4"/>
    <n v="2007"/>
    <n v="3"/>
    <s v="American Fork"/>
    <n v="7"/>
  </r>
  <r>
    <n v="2598"/>
    <x v="2606"/>
    <x v="0"/>
    <n v="86700000"/>
    <n v="150"/>
    <x v="12"/>
    <n v="73"/>
    <n v="31"/>
    <n v="2008"/>
    <n v="6"/>
    <s v="Scottsdale"/>
    <n v="42"/>
  </r>
  <r>
    <n v="2599"/>
    <x v="2607"/>
    <x v="11"/>
    <n v="2400000"/>
    <n v="150"/>
    <x v="0"/>
    <n v="21"/>
    <n v="9"/>
    <n v="2006"/>
    <n v="2"/>
    <s v="Seattle"/>
    <n v="12"/>
  </r>
  <r>
    <n v="2600"/>
    <x v="2608"/>
    <x v="43"/>
    <n v="5600000"/>
    <n v="150"/>
    <x v="12"/>
    <n v="419"/>
    <n v="123"/>
    <n v="2004"/>
    <n v="2"/>
    <s v="Fort Smith"/>
    <n v="296"/>
  </r>
  <r>
    <n v="2601"/>
    <x v="2609"/>
    <x v="21"/>
    <n v="19400000"/>
    <n v="150"/>
    <x v="19"/>
    <n v="157"/>
    <n v="67"/>
    <n v="2002"/>
    <n v="1"/>
    <s v="Ijamsville"/>
    <n v="90"/>
  </r>
  <r>
    <n v="2602"/>
    <x v="2610"/>
    <x v="12"/>
    <n v="17700000"/>
    <n v="150"/>
    <x v="22"/>
    <n v="96"/>
    <n v="40"/>
    <n v="2008"/>
    <n v="2"/>
    <s v="New York"/>
    <n v="56"/>
  </r>
  <r>
    <n v="2603"/>
    <x v="2611"/>
    <x v="9"/>
    <n v="19800000"/>
    <n v="150"/>
    <x v="23"/>
    <n v="70"/>
    <n v="55"/>
    <n v="2012"/>
    <n v="1"/>
    <s v="Mountain View"/>
    <n v="15"/>
  </r>
  <r>
    <n v="2604"/>
    <x v="2612"/>
    <x v="9"/>
    <n v="9400000"/>
    <n v="150"/>
    <x v="9"/>
    <n v="70"/>
    <n v="20"/>
    <n v="2006"/>
    <n v="5"/>
    <s v="West Hollywood"/>
    <n v="50"/>
  </r>
  <r>
    <n v="2605"/>
    <x v="2613"/>
    <x v="9"/>
    <n v="42200000"/>
    <n v="150"/>
    <x v="22"/>
    <n v="2979"/>
    <n v="1468"/>
    <n v="2005"/>
    <n v="3"/>
    <s v="El Dorado Hills"/>
    <n v="1511"/>
  </r>
  <r>
    <n v="2606"/>
    <x v="2614"/>
    <x v="24"/>
    <n v="9100000"/>
    <n v="150"/>
    <x v="3"/>
    <n v="3"/>
    <n v="2"/>
    <n v="2012"/>
    <n v="3"/>
    <s v="Somerville"/>
    <n v="1"/>
  </r>
  <r>
    <n v="2607"/>
    <x v="2615"/>
    <x v="2"/>
    <n v="22200000"/>
    <n v="150"/>
    <x v="5"/>
    <n v="236"/>
    <n v="76"/>
    <n v="1998"/>
    <n v="4"/>
    <s v="Austin"/>
    <n v="160"/>
  </r>
  <r>
    <n v="2608"/>
    <x v="2616"/>
    <x v="6"/>
    <n v="2500000"/>
    <n v="149"/>
    <x v="23"/>
    <n v="19"/>
    <n v="7"/>
    <n v="2013"/>
    <n v="2"/>
    <s v="Woodcliff Lake"/>
    <n v="12"/>
  </r>
  <r>
    <n v="2609"/>
    <x v="2617"/>
    <x v="5"/>
    <n v="1500000"/>
    <n v="149"/>
    <x v="23"/>
    <n v="4"/>
    <n v="3"/>
    <n v="2003"/>
    <n v="2"/>
    <s v="Greenacres"/>
    <n v="1"/>
  </r>
  <r>
    <n v="2610"/>
    <x v="2618"/>
    <x v="5"/>
    <n v="4900000"/>
    <n v="149"/>
    <x v="15"/>
    <n v="25"/>
    <n v="10"/>
    <n v="2006"/>
    <n v="1"/>
    <s v="Clearwater"/>
    <n v="15"/>
  </r>
  <r>
    <n v="2611"/>
    <x v="2619"/>
    <x v="9"/>
    <n v="17700000"/>
    <n v="149"/>
    <x v="9"/>
    <n v="130"/>
    <n v="60"/>
    <n v="2010"/>
    <n v="2"/>
    <s v="Santa Monica"/>
    <n v="70"/>
  </r>
  <r>
    <n v="2612"/>
    <x v="2620"/>
    <x v="15"/>
    <n v="18100000"/>
    <n v="149"/>
    <x v="23"/>
    <n v="188"/>
    <n v="160"/>
    <n v="2015"/>
    <n v="1"/>
    <s v="Boise"/>
    <n v="28"/>
  </r>
  <r>
    <n v="2613"/>
    <x v="2621"/>
    <x v="32"/>
    <n v="5700000"/>
    <n v="149"/>
    <x v="23"/>
    <n v="8"/>
    <n v="3"/>
    <n v="1999"/>
    <n v="2"/>
    <s v="Saint Louis"/>
    <n v="5"/>
  </r>
  <r>
    <n v="2614"/>
    <x v="2622"/>
    <x v="13"/>
    <n v="2500000"/>
    <n v="149"/>
    <x v="18"/>
    <n v="250"/>
    <n v="100"/>
    <n v="1989"/>
    <n v="1"/>
    <s v="Marietta"/>
    <n v="150"/>
  </r>
  <r>
    <n v="2615"/>
    <x v="2623"/>
    <x v="8"/>
    <n v="218400000"/>
    <n v="149"/>
    <x v="19"/>
    <n v="1200"/>
    <n v="363"/>
    <n v="1991"/>
    <n v="7"/>
    <s v="Mayfield Heights"/>
    <n v="837"/>
  </r>
  <r>
    <n v="2616"/>
    <x v="2624"/>
    <x v="13"/>
    <n v="2800000"/>
    <n v="149"/>
    <x v="9"/>
    <n v="215"/>
    <n v="56"/>
    <n v="2014"/>
    <n v="1"/>
    <s v="Atlanta"/>
    <n v="159"/>
  </r>
  <r>
    <n v="2617"/>
    <x v="2625"/>
    <x v="11"/>
    <n v="147500000"/>
    <n v="149"/>
    <x v="4"/>
    <n v="187"/>
    <n v="72"/>
    <n v="2006"/>
    <n v="4"/>
    <s v="Vancouver"/>
    <n v="115"/>
  </r>
  <r>
    <n v="2618"/>
    <x v="2626"/>
    <x v="9"/>
    <n v="37700000"/>
    <n v="149"/>
    <x v="23"/>
    <n v="180"/>
    <n v="92"/>
    <n v="2013"/>
    <n v="3"/>
    <s v="Manhattan Beach"/>
    <n v="88"/>
  </r>
  <r>
    <n v="2619"/>
    <x v="2627"/>
    <x v="12"/>
    <n v="4500000"/>
    <n v="149"/>
    <x v="19"/>
    <n v="24"/>
    <n v="8"/>
    <n v="2012"/>
    <n v="1"/>
    <s v="New York"/>
    <n v="16"/>
  </r>
  <r>
    <n v="2620"/>
    <x v="2628"/>
    <x v="0"/>
    <n v="15700000"/>
    <n v="148"/>
    <x v="5"/>
    <n v="155"/>
    <n v="50"/>
    <n v="1982"/>
    <n v="2"/>
    <s v="Phoenix"/>
    <n v="105"/>
  </r>
  <r>
    <n v="2621"/>
    <x v="2629"/>
    <x v="27"/>
    <n v="400000"/>
    <n v="148"/>
    <x v="13"/>
    <n v="4"/>
    <n v="14"/>
    <n v="1989"/>
    <n v="1"/>
    <s v="Elgin"/>
    <n v="-10"/>
  </r>
  <r>
    <n v="2622"/>
    <x v="2630"/>
    <x v="16"/>
    <n v="8900000"/>
    <n v="148"/>
    <x v="3"/>
    <n v="41"/>
    <n v="9"/>
    <n v="2004"/>
    <n v="1"/>
    <s v="Sandy"/>
    <n v="32"/>
  </r>
  <r>
    <n v="2623"/>
    <x v="2631"/>
    <x v="42"/>
    <n v="39600000"/>
    <n v="148"/>
    <x v="3"/>
    <n v="300"/>
    <n v="65"/>
    <n v="1996"/>
    <n v="2"/>
    <s v="Del City"/>
    <n v="235"/>
  </r>
  <r>
    <n v="2624"/>
    <x v="2632"/>
    <x v="33"/>
    <n v="4400000"/>
    <n v="148"/>
    <x v="7"/>
    <n v="35"/>
    <n v="26"/>
    <n v="2002"/>
    <n v="3"/>
    <s v="Fort Wayne"/>
    <n v="9"/>
  </r>
  <r>
    <n v="2625"/>
    <x v="2633"/>
    <x v="7"/>
    <n v="23300000"/>
    <n v="148"/>
    <x v="18"/>
    <n v="124"/>
    <n v="90"/>
    <n v="2011"/>
    <n v="2"/>
    <s v="Arlington"/>
    <n v="34"/>
  </r>
  <r>
    <n v="2626"/>
    <x v="2634"/>
    <x v="8"/>
    <n v="2300000"/>
    <n v="148"/>
    <x v="7"/>
    <n v="30"/>
    <n v="20"/>
    <n v="2014"/>
    <n v="1"/>
    <s v="Fairlawn"/>
    <n v="10"/>
  </r>
  <r>
    <n v="2627"/>
    <x v="2635"/>
    <x v="40"/>
    <n v="5900000"/>
    <n v="148"/>
    <x v="23"/>
    <n v="24"/>
    <n v="12"/>
    <n v="2009"/>
    <n v="1"/>
    <s v="Wilsonville"/>
    <n v="12"/>
  </r>
  <r>
    <n v="2628"/>
    <x v="2636"/>
    <x v="1"/>
    <n v="12200000"/>
    <n v="148"/>
    <x v="15"/>
    <n v="16"/>
    <n v="7"/>
    <n v="1997"/>
    <n v="1"/>
    <s v="Memphis"/>
    <n v="9"/>
  </r>
  <r>
    <n v="2629"/>
    <x v="2637"/>
    <x v="14"/>
    <n v="733700000"/>
    <n v="148"/>
    <x v="25"/>
    <n v="1500"/>
    <n v="500"/>
    <n v="1999"/>
    <n v="1"/>
    <s v="Mt Washington"/>
    <n v="1000"/>
  </r>
  <r>
    <n v="2630"/>
    <x v="2638"/>
    <x v="5"/>
    <n v="7200000"/>
    <n v="148"/>
    <x v="23"/>
    <n v="24"/>
    <n v="10"/>
    <n v="2001"/>
    <n v="5"/>
    <s v="Miami"/>
    <n v="14"/>
  </r>
  <r>
    <n v="2631"/>
    <x v="2639"/>
    <x v="1"/>
    <n v="24400000"/>
    <n v="148"/>
    <x v="22"/>
    <n v="235"/>
    <n v="102"/>
    <n v="2000"/>
    <n v="6"/>
    <s v="Franklin"/>
    <n v="133"/>
  </r>
  <r>
    <n v="2632"/>
    <x v="2640"/>
    <x v="9"/>
    <n v="68400000"/>
    <n v="148"/>
    <x v="19"/>
    <n v="1500"/>
    <n v="1500"/>
    <n v="2011"/>
    <n v="4"/>
    <s v="CA"/>
    <n v="0"/>
  </r>
  <r>
    <n v="2633"/>
    <x v="2641"/>
    <x v="27"/>
    <n v="21400000"/>
    <n v="148"/>
    <x v="4"/>
    <n v="29"/>
    <n v="7"/>
    <n v="2007"/>
    <n v="5"/>
    <s v="Glenview Nas"/>
    <n v="22"/>
  </r>
  <r>
    <n v="2634"/>
    <x v="2642"/>
    <x v="24"/>
    <n v="500000"/>
    <n v="148"/>
    <x v="7"/>
    <n v="65"/>
    <n v="30"/>
    <n v="2008"/>
    <n v="4"/>
    <s v="Boston"/>
    <n v="35"/>
  </r>
  <r>
    <n v="2635"/>
    <x v="2643"/>
    <x v="9"/>
    <n v="2100000"/>
    <n v="148"/>
    <x v="7"/>
    <n v="5"/>
    <n v="3"/>
    <n v="2009"/>
    <n v="1"/>
    <s v="Santa Ana"/>
    <n v="2"/>
  </r>
  <r>
    <n v="2636"/>
    <x v="2644"/>
    <x v="12"/>
    <n v="20100000"/>
    <n v="148"/>
    <x v="3"/>
    <n v="23"/>
    <n v="7"/>
    <n v="2014"/>
    <n v="2"/>
    <s v="New York"/>
    <n v="16"/>
  </r>
  <r>
    <n v="2637"/>
    <x v="2645"/>
    <x v="23"/>
    <n v="600000"/>
    <n v="148"/>
    <x v="15"/>
    <n v="32"/>
    <n v="12"/>
    <n v="2011"/>
    <n v="1"/>
    <s v="Bessemer"/>
    <n v="20"/>
  </r>
  <r>
    <n v="2638"/>
    <x v="2646"/>
    <x v="27"/>
    <n v="4300000"/>
    <n v="148"/>
    <x v="9"/>
    <n v="13"/>
    <n v="6"/>
    <n v="2014"/>
    <n v="1"/>
    <s v="Chicago"/>
    <n v="7"/>
  </r>
  <r>
    <n v="2639"/>
    <x v="2647"/>
    <x v="19"/>
    <n v="14500000"/>
    <n v="148"/>
    <x v="23"/>
    <n v="108"/>
    <n v="25"/>
    <n v="2014"/>
    <n v="1"/>
    <s v="Pewaukee"/>
    <n v="83"/>
  </r>
  <r>
    <n v="2640"/>
    <x v="2648"/>
    <x v="21"/>
    <n v="8400000"/>
    <n v="147"/>
    <x v="16"/>
    <n v="25"/>
    <n v="15"/>
    <n v="2005"/>
    <n v="2"/>
    <s v="Rockville"/>
    <n v="10"/>
  </r>
  <r>
    <n v="2641"/>
    <x v="2649"/>
    <x v="2"/>
    <n v="5900000"/>
    <n v="147"/>
    <x v="21"/>
    <n v="26"/>
    <n v="12"/>
    <n v="2012"/>
    <n v="3"/>
    <s v="TOMBALL"/>
    <n v="14"/>
  </r>
  <r>
    <n v="2642"/>
    <x v="2650"/>
    <x v="8"/>
    <n v="3300000"/>
    <n v="147"/>
    <x v="13"/>
    <n v="22"/>
    <n v="12"/>
    <n v="2008"/>
    <n v="2"/>
    <s v="Cincinnati"/>
    <n v="10"/>
  </r>
  <r>
    <n v="2643"/>
    <x v="2651"/>
    <x v="12"/>
    <n v="80700000"/>
    <n v="147"/>
    <x v="20"/>
    <n v="1919"/>
    <n v="434"/>
    <n v="1985"/>
    <n v="2"/>
    <s v="Rochester"/>
    <n v="1485"/>
  </r>
  <r>
    <n v="2644"/>
    <x v="2652"/>
    <x v="13"/>
    <n v="6900000"/>
    <n v="147"/>
    <x v="0"/>
    <n v="32"/>
    <n v="15"/>
    <n v="2013"/>
    <n v="1"/>
    <s v="Dallas"/>
    <n v="17"/>
  </r>
  <r>
    <n v="2645"/>
    <x v="2653"/>
    <x v="2"/>
    <n v="4700000"/>
    <n v="147"/>
    <x v="5"/>
    <n v="34"/>
    <n v="13"/>
    <n v="2009"/>
    <n v="1"/>
    <s v="Houston"/>
    <n v="21"/>
  </r>
  <r>
    <n v="2646"/>
    <x v="2654"/>
    <x v="2"/>
    <n v="13700000"/>
    <n v="147"/>
    <x v="20"/>
    <n v="35"/>
    <n v="22"/>
    <n v="1988"/>
    <n v="6"/>
    <s v="Houston"/>
    <n v="13"/>
  </r>
  <r>
    <n v="2647"/>
    <x v="2655"/>
    <x v="9"/>
    <n v="4900000"/>
    <n v="147"/>
    <x v="3"/>
    <n v="130"/>
    <n v="45"/>
    <n v="1984"/>
    <n v="3"/>
    <s v="Torrance"/>
    <n v="85"/>
  </r>
  <r>
    <n v="2648"/>
    <x v="2656"/>
    <x v="5"/>
    <n v="6900000"/>
    <n v="147"/>
    <x v="25"/>
    <n v="50"/>
    <n v="20"/>
    <n v="1988"/>
    <n v="1"/>
    <s v="Jupiter"/>
    <n v="30"/>
  </r>
  <r>
    <n v="2649"/>
    <x v="2657"/>
    <x v="13"/>
    <n v="2100000"/>
    <n v="147"/>
    <x v="20"/>
    <n v="100"/>
    <n v="15"/>
    <n v="2015"/>
    <n v="6"/>
    <s v="athens"/>
    <n v="85"/>
  </r>
  <r>
    <n v="2650"/>
    <x v="2658"/>
    <x v="27"/>
    <n v="30500000"/>
    <n v="147"/>
    <x v="14"/>
    <n v="56"/>
    <n v="38"/>
    <n v="1996"/>
    <n v="1"/>
    <s v="Chicago"/>
    <n v="18"/>
  </r>
  <r>
    <n v="2651"/>
    <x v="2659"/>
    <x v="10"/>
    <n v="1600000"/>
    <n v="147"/>
    <x v="15"/>
    <n v="22"/>
    <n v="10"/>
    <n v="2008"/>
    <n v="2"/>
    <s v="Denver"/>
    <n v="12"/>
  </r>
  <r>
    <n v="2652"/>
    <x v="2660"/>
    <x v="4"/>
    <n v="17400000"/>
    <n v="147"/>
    <x v="5"/>
    <n v="158"/>
    <n v="82"/>
    <n v="2011"/>
    <n v="4"/>
    <s v="Conshohocken"/>
    <n v="76"/>
  </r>
  <r>
    <n v="2653"/>
    <x v="2661"/>
    <x v="11"/>
    <n v="44900000"/>
    <n v="147"/>
    <x v="12"/>
    <n v="164"/>
    <n v="85"/>
    <n v="1989"/>
    <n v="4"/>
    <s v="Seattle"/>
    <n v="79"/>
  </r>
  <r>
    <n v="2654"/>
    <x v="2662"/>
    <x v="8"/>
    <n v="10900000"/>
    <n v="146"/>
    <x v="3"/>
    <n v="24"/>
    <n v="12"/>
    <n v="2009"/>
    <n v="2"/>
    <s v="Blue Ash"/>
    <n v="12"/>
  </r>
  <r>
    <n v="2655"/>
    <x v="2663"/>
    <x v="2"/>
    <n v="5900000"/>
    <n v="146"/>
    <x v="19"/>
    <n v="100"/>
    <n v="50"/>
    <n v="2012"/>
    <n v="2"/>
    <s v="Katy"/>
    <n v="50"/>
  </r>
  <r>
    <n v="2656"/>
    <x v="2664"/>
    <x v="40"/>
    <n v="1200000000"/>
    <n v="146"/>
    <x v="15"/>
    <n v="330"/>
    <n v="180"/>
    <n v="2003"/>
    <n v="11"/>
    <s v="Portland"/>
    <n v="150"/>
  </r>
  <r>
    <n v="2657"/>
    <x v="2665"/>
    <x v="6"/>
    <n v="5300000"/>
    <n v="146"/>
    <x v="1"/>
    <n v="75"/>
    <n v="20"/>
    <n v="2011"/>
    <n v="2"/>
    <s v="Newark"/>
    <n v="55"/>
  </r>
  <r>
    <n v="2658"/>
    <x v="2666"/>
    <x v="6"/>
    <n v="52800000"/>
    <n v="146"/>
    <x v="20"/>
    <n v="647"/>
    <n v="137"/>
    <n v="2007"/>
    <n v="6"/>
    <s v="NJ"/>
    <n v="510"/>
  </r>
  <r>
    <n v="2659"/>
    <x v="2667"/>
    <x v="4"/>
    <n v="10200000"/>
    <n v="146"/>
    <x v="12"/>
    <n v="48"/>
    <n v="25"/>
    <n v="2007"/>
    <n v="5"/>
    <s v="Southampton"/>
    <n v="23"/>
  </r>
  <r>
    <n v="2660"/>
    <x v="2668"/>
    <x v="18"/>
    <n v="2200000"/>
    <n v="146"/>
    <x v="9"/>
    <n v="140"/>
    <n v="63"/>
    <n v="2013"/>
    <n v="1"/>
    <s v="Greenville"/>
    <n v="77"/>
  </r>
  <r>
    <n v="2661"/>
    <x v="2669"/>
    <x v="18"/>
    <n v="25800000"/>
    <n v="146"/>
    <x v="0"/>
    <n v="98"/>
    <n v="35"/>
    <n v="2013"/>
    <n v="3"/>
    <s v="Durham"/>
    <n v="63"/>
  </r>
  <r>
    <n v="2662"/>
    <x v="2670"/>
    <x v="9"/>
    <n v="56400000"/>
    <n v="146"/>
    <x v="9"/>
    <n v="271"/>
    <n v="270"/>
    <n v="2007"/>
    <n v="1"/>
    <s v="San Francisco"/>
    <n v="1"/>
  </r>
  <r>
    <n v="2663"/>
    <x v="2671"/>
    <x v="2"/>
    <n v="43300000"/>
    <n v="146"/>
    <x v="5"/>
    <n v="34"/>
    <n v="17"/>
    <n v="2010"/>
    <n v="5"/>
    <s v="Austin"/>
    <n v="17"/>
  </r>
  <r>
    <n v="2664"/>
    <x v="2672"/>
    <x v="0"/>
    <n v="68200000"/>
    <n v="145"/>
    <x v="23"/>
    <n v="179"/>
    <n v="69"/>
    <n v="1983"/>
    <n v="1"/>
    <s v="Phoenix"/>
    <n v="110"/>
  </r>
  <r>
    <n v="2665"/>
    <x v="2673"/>
    <x v="5"/>
    <n v="2400000"/>
    <n v="145"/>
    <x v="23"/>
    <n v="45"/>
    <n v="10"/>
    <n v="2013"/>
    <n v="2"/>
    <s v="MIAMI BEACH"/>
    <n v="35"/>
  </r>
  <r>
    <n v="2666"/>
    <x v="2674"/>
    <x v="5"/>
    <n v="22300000"/>
    <n v="145"/>
    <x v="2"/>
    <n v="12"/>
    <n v="11"/>
    <n v="2008"/>
    <n v="4"/>
    <s v="Naples"/>
    <n v="1"/>
  </r>
  <r>
    <n v="2667"/>
    <x v="2675"/>
    <x v="27"/>
    <n v="13500000"/>
    <n v="145"/>
    <x v="23"/>
    <n v="51"/>
    <n v="22"/>
    <n v="2010"/>
    <n v="2"/>
    <s v="Chicago"/>
    <n v="29"/>
  </r>
  <r>
    <n v="2668"/>
    <x v="2676"/>
    <x v="12"/>
    <n v="27700000"/>
    <n v="145"/>
    <x v="4"/>
    <n v="94"/>
    <n v="55"/>
    <n v="2009"/>
    <n v="4"/>
    <s v="New York"/>
    <n v="39"/>
  </r>
  <r>
    <n v="2669"/>
    <x v="2677"/>
    <x v="5"/>
    <n v="3400000"/>
    <n v="145"/>
    <x v="12"/>
    <n v="24"/>
    <n v="8"/>
    <n v="2014"/>
    <n v="1"/>
    <s v="Tallahassee"/>
    <n v="16"/>
  </r>
  <r>
    <n v="2670"/>
    <x v="2678"/>
    <x v="7"/>
    <n v="95700000"/>
    <n v="145"/>
    <x v="1"/>
    <n v="512"/>
    <n v="345"/>
    <n v="1923"/>
    <n v="4"/>
    <s v="Norfolk"/>
    <n v="167"/>
  </r>
  <r>
    <n v="2671"/>
    <x v="2679"/>
    <x v="38"/>
    <n v="34900000"/>
    <n v="145"/>
    <x v="13"/>
    <n v="27"/>
    <n v="10"/>
    <n v="2012"/>
    <n v="1"/>
    <s v="Baton Rouge"/>
    <n v="17"/>
  </r>
  <r>
    <n v="2672"/>
    <x v="2680"/>
    <x v="2"/>
    <n v="23200000"/>
    <n v="145"/>
    <x v="4"/>
    <n v="23"/>
    <n v="9"/>
    <n v="2013"/>
    <n v="2"/>
    <s v="Palmer"/>
    <n v="14"/>
  </r>
  <r>
    <n v="2673"/>
    <x v="2681"/>
    <x v="12"/>
    <n v="3700000"/>
    <n v="145"/>
    <x v="23"/>
    <n v="8"/>
    <n v="2"/>
    <n v="2012"/>
    <n v="2"/>
    <s v="Bohemia"/>
    <n v="6"/>
  </r>
  <r>
    <n v="2674"/>
    <x v="2682"/>
    <x v="24"/>
    <n v="6200000"/>
    <n v="145"/>
    <x v="23"/>
    <n v="139"/>
    <n v="66"/>
    <n v="2009"/>
    <n v="5"/>
    <s v="Lakeville"/>
    <n v="73"/>
  </r>
  <r>
    <n v="2675"/>
    <x v="2683"/>
    <x v="24"/>
    <n v="13700000"/>
    <n v="145"/>
    <x v="2"/>
    <n v="73"/>
    <n v="33"/>
    <n v="2011"/>
    <n v="4"/>
    <s v="East Boston"/>
    <n v="40"/>
  </r>
  <r>
    <n v="2676"/>
    <x v="2684"/>
    <x v="7"/>
    <n v="3800000"/>
    <n v="145"/>
    <x v="11"/>
    <n v="75"/>
    <n v="41"/>
    <n v="2010"/>
    <n v="3"/>
    <s v="Falls Church"/>
    <n v="34"/>
  </r>
  <r>
    <n v="2677"/>
    <x v="2685"/>
    <x v="12"/>
    <n v="3300000"/>
    <n v="145"/>
    <x v="19"/>
    <n v="125"/>
    <n v="85"/>
    <n v="2004"/>
    <n v="8"/>
    <s v="Latham"/>
    <n v="40"/>
  </r>
  <r>
    <n v="2678"/>
    <x v="2686"/>
    <x v="8"/>
    <n v="9800000"/>
    <n v="145"/>
    <x v="9"/>
    <n v="40"/>
    <n v="16"/>
    <n v="2011"/>
    <n v="4"/>
    <s v="Westerville"/>
    <n v="24"/>
  </r>
  <r>
    <n v="2679"/>
    <x v="2687"/>
    <x v="9"/>
    <n v="73900000"/>
    <n v="145"/>
    <x v="5"/>
    <n v="6851"/>
    <n v="4000"/>
    <n v="2005"/>
    <n v="11"/>
    <s v="Culver City"/>
    <n v="2851"/>
  </r>
  <r>
    <n v="2680"/>
    <x v="2688"/>
    <x v="24"/>
    <n v="23300000"/>
    <n v="145"/>
    <x v="0"/>
    <n v="48"/>
    <n v="37"/>
    <n v="2009"/>
    <n v="1"/>
    <s v="North Andover"/>
    <n v="11"/>
  </r>
  <r>
    <n v="2681"/>
    <x v="2689"/>
    <x v="18"/>
    <n v="10900000"/>
    <n v="144"/>
    <x v="2"/>
    <n v="31"/>
    <n v="10"/>
    <n v="1997"/>
    <n v="2"/>
    <s v="Chapel Hill"/>
    <n v="21"/>
  </r>
  <r>
    <n v="2682"/>
    <x v="2690"/>
    <x v="18"/>
    <n v="7500000"/>
    <n v="144"/>
    <x v="20"/>
    <n v="31"/>
    <n v="15"/>
    <n v="1996"/>
    <n v="2"/>
    <s v="Hendersonville"/>
    <n v="16"/>
  </r>
  <r>
    <n v="2683"/>
    <x v="2691"/>
    <x v="4"/>
    <n v="7800000"/>
    <n v="144"/>
    <x v="9"/>
    <n v="42"/>
    <n v="22"/>
    <n v="2009"/>
    <n v="4"/>
    <s v="Downingtown"/>
    <n v="20"/>
  </r>
  <r>
    <n v="2684"/>
    <x v="2692"/>
    <x v="0"/>
    <n v="4200000"/>
    <n v="144"/>
    <x v="9"/>
    <n v="38"/>
    <n v="19"/>
    <n v="2003"/>
    <n v="1"/>
    <s v="Tempe"/>
    <n v="19"/>
  </r>
  <r>
    <n v="2685"/>
    <x v="2693"/>
    <x v="5"/>
    <n v="13400000"/>
    <n v="144"/>
    <x v="3"/>
    <n v="237"/>
    <n v="63"/>
    <n v="2005"/>
    <n v="2"/>
    <s v="Tampa"/>
    <n v="174"/>
  </r>
  <r>
    <n v="2686"/>
    <x v="2694"/>
    <x v="4"/>
    <n v="9500000"/>
    <n v="144"/>
    <x v="15"/>
    <n v="35"/>
    <n v="15"/>
    <n v="1998"/>
    <n v="2"/>
    <s v="Mansfield"/>
    <n v="20"/>
  </r>
  <r>
    <n v="2687"/>
    <x v="2695"/>
    <x v="9"/>
    <n v="28300000"/>
    <n v="144"/>
    <x v="3"/>
    <n v="70"/>
    <n v="50"/>
    <n v="2010"/>
    <n v="6"/>
    <s v="Anaheim"/>
    <n v="20"/>
  </r>
  <r>
    <n v="2688"/>
    <x v="2696"/>
    <x v="2"/>
    <n v="106200000"/>
    <n v="144"/>
    <x v="9"/>
    <n v="400"/>
    <n v="300"/>
    <n v="1985"/>
    <n v="1"/>
    <s v="Addison"/>
    <n v="100"/>
  </r>
  <r>
    <n v="2689"/>
    <x v="2697"/>
    <x v="6"/>
    <n v="30200000"/>
    <n v="144"/>
    <x v="3"/>
    <n v="98"/>
    <n v="63"/>
    <n v="1988"/>
    <n v="3"/>
    <s v="Manalapan"/>
    <n v="35"/>
  </r>
  <r>
    <n v="2690"/>
    <x v="2698"/>
    <x v="23"/>
    <n v="3500000"/>
    <n v="143"/>
    <x v="15"/>
    <n v="35"/>
    <n v="15"/>
    <n v="2007"/>
    <n v="3"/>
    <s v="Birmingham"/>
    <n v="20"/>
  </r>
  <r>
    <n v="2691"/>
    <x v="2699"/>
    <x v="27"/>
    <n v="10900000"/>
    <n v="143"/>
    <x v="0"/>
    <n v="148"/>
    <n v="68"/>
    <n v="2010"/>
    <n v="4"/>
    <s v="Chicago"/>
    <n v="80"/>
  </r>
  <r>
    <n v="2692"/>
    <x v="2700"/>
    <x v="27"/>
    <n v="15700000"/>
    <n v="143"/>
    <x v="12"/>
    <n v="50"/>
    <n v="20"/>
    <n v="2007"/>
    <n v="1"/>
    <s v="Chicago"/>
    <n v="30"/>
  </r>
  <r>
    <n v="2693"/>
    <x v="2701"/>
    <x v="6"/>
    <n v="17800000"/>
    <n v="143"/>
    <x v="19"/>
    <n v="20"/>
    <n v="15"/>
    <n v="1997"/>
    <n v="1"/>
    <s v="Lambertville"/>
    <n v="5"/>
  </r>
  <r>
    <n v="2694"/>
    <x v="2702"/>
    <x v="2"/>
    <n v="3600000"/>
    <n v="143"/>
    <x v="9"/>
    <n v="9"/>
    <n v="4"/>
    <n v="2010"/>
    <n v="2"/>
    <s v="Addison"/>
    <n v="5"/>
  </r>
  <r>
    <n v="2695"/>
    <x v="2703"/>
    <x v="8"/>
    <n v="7100000"/>
    <n v="143"/>
    <x v="25"/>
    <n v="28"/>
    <n v="15"/>
    <n v="2007"/>
    <n v="3"/>
    <s v="Urbana"/>
    <n v="13"/>
  </r>
  <r>
    <n v="2696"/>
    <x v="2704"/>
    <x v="9"/>
    <n v="2400000"/>
    <n v="143"/>
    <x v="18"/>
    <n v="17"/>
    <n v="8"/>
    <n v="2007"/>
    <n v="2"/>
    <s v="San Marcos"/>
    <n v="9"/>
  </r>
  <r>
    <n v="2697"/>
    <x v="2705"/>
    <x v="1"/>
    <n v="10700000"/>
    <n v="143"/>
    <x v="5"/>
    <n v="22"/>
    <n v="9"/>
    <n v="2011"/>
    <n v="1"/>
    <s v="Jackson"/>
    <n v="13"/>
  </r>
  <r>
    <n v="2698"/>
    <x v="2706"/>
    <x v="2"/>
    <n v="4800000"/>
    <n v="143"/>
    <x v="22"/>
    <n v="22"/>
    <n v="18"/>
    <n v="2007"/>
    <n v="4"/>
    <s v="Houston"/>
    <n v="4"/>
  </r>
  <r>
    <n v="2699"/>
    <x v="2707"/>
    <x v="12"/>
    <n v="22900000"/>
    <n v="143"/>
    <x v="9"/>
    <n v="105"/>
    <n v="84"/>
    <n v="2009"/>
    <n v="4"/>
    <s v="Brooklyn"/>
    <n v="21"/>
  </r>
  <r>
    <n v="2700"/>
    <x v="2708"/>
    <x v="35"/>
    <n v="7500000"/>
    <n v="143"/>
    <x v="3"/>
    <n v="60"/>
    <n v="35"/>
    <n v="1965"/>
    <n v="3"/>
    <s v="Lincoln"/>
    <n v="25"/>
  </r>
  <r>
    <n v="2701"/>
    <x v="2709"/>
    <x v="4"/>
    <n v="2900000"/>
    <n v="143"/>
    <x v="0"/>
    <n v="23"/>
    <n v="10"/>
    <n v="2009"/>
    <n v="1"/>
    <s v="Lehighton"/>
    <n v="13"/>
  </r>
  <r>
    <n v="2702"/>
    <x v="2710"/>
    <x v="24"/>
    <n v="4100000"/>
    <n v="143"/>
    <x v="0"/>
    <n v="14"/>
    <n v="4"/>
    <n v="2003"/>
    <n v="1"/>
    <s v="Northampton"/>
    <n v="10"/>
  </r>
  <r>
    <n v="2703"/>
    <x v="2711"/>
    <x v="4"/>
    <n v="2700000"/>
    <n v="143"/>
    <x v="3"/>
    <n v="13"/>
    <n v="5"/>
    <n v="2004"/>
    <n v="1"/>
    <s v="Philadelphia"/>
    <n v="8"/>
  </r>
  <r>
    <n v="2704"/>
    <x v="2712"/>
    <x v="7"/>
    <n v="15800000"/>
    <n v="142"/>
    <x v="9"/>
    <n v="170"/>
    <n v="65"/>
    <n v="2011"/>
    <n v="5"/>
    <s v="Reston"/>
    <n v="105"/>
  </r>
  <r>
    <n v="2705"/>
    <x v="2713"/>
    <x v="9"/>
    <n v="9200000"/>
    <n v="142"/>
    <x v="7"/>
    <n v="23"/>
    <n v="9"/>
    <n v="2007"/>
    <n v="1"/>
    <s v="Los Angeles"/>
    <n v="14"/>
  </r>
  <r>
    <n v="2706"/>
    <x v="2714"/>
    <x v="13"/>
    <n v="2700000"/>
    <n v="142"/>
    <x v="20"/>
    <n v="16"/>
    <n v="10"/>
    <n v="2013"/>
    <n v="1"/>
    <s v="Atlanta"/>
    <n v="6"/>
  </r>
  <r>
    <n v="2707"/>
    <x v="2715"/>
    <x v="6"/>
    <n v="195800000"/>
    <n v="142"/>
    <x v="0"/>
    <n v="54"/>
    <n v="125"/>
    <n v="1993"/>
    <n v="6"/>
    <s v="Ocean"/>
    <n v="-71"/>
  </r>
  <r>
    <n v="2708"/>
    <x v="2716"/>
    <x v="2"/>
    <n v="2500000"/>
    <n v="142"/>
    <x v="12"/>
    <n v="5"/>
    <n v="3"/>
    <n v="2010"/>
    <n v="1"/>
    <s v="San Antonio"/>
    <n v="2"/>
  </r>
  <r>
    <n v="2709"/>
    <x v="2717"/>
    <x v="21"/>
    <n v="8800000"/>
    <n v="142"/>
    <x v="11"/>
    <n v="25"/>
    <n v="9"/>
    <n v="2004"/>
    <n v="1"/>
    <s v="Davidsonville"/>
    <n v="16"/>
  </r>
  <r>
    <n v="2710"/>
    <x v="2718"/>
    <x v="4"/>
    <n v="3200000"/>
    <n v="142"/>
    <x v="13"/>
    <n v="25"/>
    <n v="15"/>
    <n v="2011"/>
    <n v="3"/>
    <s v="State College"/>
    <n v="10"/>
  </r>
  <r>
    <n v="2711"/>
    <x v="2719"/>
    <x v="33"/>
    <n v="35300000"/>
    <n v="142"/>
    <x v="13"/>
    <n v="138"/>
    <n v="68"/>
    <n v="2010"/>
    <n v="1"/>
    <s v="Nappanee"/>
    <n v="70"/>
  </r>
  <r>
    <n v="2712"/>
    <x v="2720"/>
    <x v="24"/>
    <n v="205700000"/>
    <n v="142"/>
    <x v="23"/>
    <n v="229"/>
    <n v="67"/>
    <n v="2008"/>
    <n v="8"/>
    <s v="Andover"/>
    <n v="162"/>
  </r>
  <r>
    <n v="2713"/>
    <x v="2721"/>
    <x v="45"/>
    <n v="2200000"/>
    <n v="142"/>
    <x v="4"/>
    <n v="22"/>
    <n v="7"/>
    <n v="2013"/>
    <n v="1"/>
    <s v="Sioux Falls"/>
    <n v="15"/>
  </r>
  <r>
    <n v="2714"/>
    <x v="2722"/>
    <x v="16"/>
    <n v="14400000"/>
    <n v="142"/>
    <x v="9"/>
    <n v="42"/>
    <n v="15"/>
    <n v="2012"/>
    <n v="1"/>
    <s v="Sandy"/>
    <n v="27"/>
  </r>
  <r>
    <n v="2715"/>
    <x v="2723"/>
    <x v="9"/>
    <n v="300000"/>
    <n v="142"/>
    <x v="0"/>
    <n v="24"/>
    <n v="12"/>
    <n v="2008"/>
    <n v="2"/>
    <s v="Moorpark"/>
    <n v="12"/>
  </r>
  <r>
    <n v="2716"/>
    <x v="2724"/>
    <x v="16"/>
    <n v="600000"/>
    <n v="142"/>
    <x v="12"/>
    <n v="35"/>
    <n v="20"/>
    <n v="2010"/>
    <n v="2"/>
    <s v="West Jordan"/>
    <n v="15"/>
  </r>
  <r>
    <n v="2717"/>
    <x v="2725"/>
    <x v="29"/>
    <n v="27700000"/>
    <n v="142"/>
    <x v="7"/>
    <n v="22"/>
    <n v="14"/>
    <n v="2009"/>
    <n v="2"/>
    <s v="Henderson"/>
    <n v="8"/>
  </r>
  <r>
    <n v="2718"/>
    <x v="2726"/>
    <x v="5"/>
    <n v="29400000"/>
    <n v="141"/>
    <x v="15"/>
    <n v="40"/>
    <n v="14"/>
    <n v="2010"/>
    <n v="1"/>
    <s v="Deerfield Beach"/>
    <n v="26"/>
  </r>
  <r>
    <n v="2719"/>
    <x v="2727"/>
    <x v="22"/>
    <n v="300000"/>
    <n v="141"/>
    <x v="9"/>
    <n v="24"/>
    <n v="11"/>
    <n v="2004"/>
    <n v="1"/>
    <s v="Bloomington"/>
    <n v="13"/>
  </r>
  <r>
    <n v="2720"/>
    <x v="2728"/>
    <x v="9"/>
    <n v="6500000"/>
    <n v="141"/>
    <x v="3"/>
    <n v="14"/>
    <n v="10"/>
    <n v="2009"/>
    <n v="5"/>
    <s v="La Jolla"/>
    <n v="4"/>
  </r>
  <r>
    <n v="2721"/>
    <x v="2729"/>
    <x v="9"/>
    <n v="35900000"/>
    <n v="141"/>
    <x v="11"/>
    <n v="103"/>
    <n v="57"/>
    <n v="2003"/>
    <n v="8"/>
    <s v="Sacramento"/>
    <n v="46"/>
  </r>
  <r>
    <n v="2722"/>
    <x v="2730"/>
    <x v="10"/>
    <n v="1100000000"/>
    <n v="141"/>
    <x v="15"/>
    <n v="2397"/>
    <n v="958"/>
    <n v="2011"/>
    <n v="2"/>
    <s v="Highlands Ranch"/>
    <n v="1439"/>
  </r>
  <r>
    <n v="2723"/>
    <x v="2731"/>
    <x v="46"/>
    <n v="83900000"/>
    <n v="141"/>
    <x v="11"/>
    <n v="153"/>
    <n v="86"/>
    <n v="1992"/>
    <n v="6"/>
    <s v="Berkeley Springs"/>
    <n v="67"/>
  </r>
  <r>
    <n v="2724"/>
    <x v="2732"/>
    <x v="4"/>
    <n v="16800000"/>
    <n v="141"/>
    <x v="23"/>
    <n v="40"/>
    <n v="13"/>
    <n v="2009"/>
    <n v="5"/>
    <s v="Wyncote"/>
    <n v="27"/>
  </r>
  <r>
    <n v="2725"/>
    <x v="2733"/>
    <x v="9"/>
    <n v="200000"/>
    <n v="141"/>
    <x v="3"/>
    <n v="85"/>
    <n v="15"/>
    <n v="2014"/>
    <n v="1"/>
    <s v="Hermosa Beach"/>
    <n v="70"/>
  </r>
  <r>
    <n v="2726"/>
    <x v="2734"/>
    <x v="18"/>
    <n v="8600000"/>
    <n v="141"/>
    <x v="9"/>
    <n v="18"/>
    <n v="13"/>
    <n v="1999"/>
    <n v="2"/>
    <s v="Charlotte"/>
    <n v="5"/>
  </r>
  <r>
    <n v="2727"/>
    <x v="2735"/>
    <x v="2"/>
    <n v="2900000"/>
    <n v="141"/>
    <x v="23"/>
    <n v="38"/>
    <n v="8"/>
    <n v="2013"/>
    <n v="1"/>
    <s v="Austin"/>
    <n v="30"/>
  </r>
  <r>
    <n v="2728"/>
    <x v="2736"/>
    <x v="9"/>
    <n v="6300000"/>
    <n v="141"/>
    <x v="19"/>
    <n v="33"/>
    <n v="16"/>
    <n v="2003"/>
    <n v="3"/>
    <s v="Fullerton"/>
    <n v="17"/>
  </r>
  <r>
    <n v="2729"/>
    <x v="2737"/>
    <x v="22"/>
    <n v="17900000"/>
    <n v="141"/>
    <x v="15"/>
    <n v="21"/>
    <n v="12"/>
    <n v="2002"/>
    <n v="6"/>
    <s v="Ramsey"/>
    <n v="9"/>
  </r>
  <r>
    <n v="2730"/>
    <x v="2738"/>
    <x v="2"/>
    <n v="40400000"/>
    <n v="141"/>
    <x v="13"/>
    <n v="150"/>
    <n v="75"/>
    <n v="1999"/>
    <n v="1"/>
    <s v="Brookston"/>
    <n v="75"/>
  </r>
  <r>
    <n v="2731"/>
    <x v="2739"/>
    <x v="9"/>
    <n v="43300000"/>
    <n v="140"/>
    <x v="15"/>
    <n v="85"/>
    <n v="50"/>
    <n v="1962"/>
    <n v="4"/>
    <s v="Fresno"/>
    <n v="35"/>
  </r>
  <r>
    <n v="2732"/>
    <x v="2740"/>
    <x v="35"/>
    <n v="3400000"/>
    <n v="140"/>
    <x v="24"/>
    <n v="97"/>
    <n v="45"/>
    <n v="2006"/>
    <n v="3"/>
    <s v="Omaha"/>
    <n v="52"/>
  </r>
  <r>
    <n v="2733"/>
    <x v="2741"/>
    <x v="2"/>
    <n v="9600000"/>
    <n v="140"/>
    <x v="25"/>
    <n v="37"/>
    <n v="18"/>
    <n v="2009"/>
    <n v="3"/>
    <s v="Addison"/>
    <n v="19"/>
  </r>
  <r>
    <n v="2734"/>
    <x v="2742"/>
    <x v="12"/>
    <n v="132100000"/>
    <n v="140"/>
    <x v="3"/>
    <n v="1832"/>
    <n v="947"/>
    <n v="2011"/>
    <n v="3"/>
    <s v="New York"/>
    <n v="885"/>
  </r>
  <r>
    <n v="2735"/>
    <x v="2743"/>
    <x v="2"/>
    <n v="8100000"/>
    <n v="140"/>
    <x v="0"/>
    <n v="41"/>
    <n v="20"/>
    <n v="2013"/>
    <n v="2"/>
    <s v="Dallas"/>
    <n v="21"/>
  </r>
  <r>
    <n v="2736"/>
    <x v="2744"/>
    <x v="4"/>
    <n v="12200000"/>
    <n v="140"/>
    <x v="3"/>
    <n v="27"/>
    <n v="20"/>
    <n v="2007"/>
    <n v="5"/>
    <s v="Philadephia"/>
    <n v="7"/>
  </r>
  <r>
    <n v="2737"/>
    <x v="2745"/>
    <x v="7"/>
    <n v="12300000"/>
    <n v="140"/>
    <x v="11"/>
    <n v="45"/>
    <n v="21"/>
    <n v="2012"/>
    <n v="1"/>
    <s v="Hampton"/>
    <n v="24"/>
  </r>
  <r>
    <n v="2738"/>
    <x v="2746"/>
    <x v="0"/>
    <n v="11300000"/>
    <n v="140"/>
    <x v="7"/>
    <n v="48"/>
    <n v="35"/>
    <n v="2006"/>
    <n v="3"/>
    <s v="Mesa"/>
    <n v="13"/>
  </r>
  <r>
    <n v="2739"/>
    <x v="2747"/>
    <x v="27"/>
    <n v="5500000"/>
    <n v="140"/>
    <x v="20"/>
    <n v="27"/>
    <n v="18"/>
    <n v="2011"/>
    <n v="5"/>
    <s v="Highland Park"/>
    <n v="9"/>
  </r>
  <r>
    <n v="2740"/>
    <x v="2748"/>
    <x v="6"/>
    <n v="16200000"/>
    <n v="139"/>
    <x v="0"/>
    <n v="50"/>
    <n v="25"/>
    <n v="1995"/>
    <n v="1"/>
    <s v="Newark"/>
    <n v="25"/>
  </r>
  <r>
    <n v="2741"/>
    <x v="2749"/>
    <x v="9"/>
    <n v="14300000"/>
    <n v="139"/>
    <x v="7"/>
    <n v="54"/>
    <n v="25"/>
    <n v="1999"/>
    <n v="2"/>
    <s v="Los Angeles"/>
    <n v="29"/>
  </r>
  <r>
    <n v="2742"/>
    <x v="2750"/>
    <x v="13"/>
    <n v="9300000"/>
    <n v="139"/>
    <x v="7"/>
    <n v="57"/>
    <n v="42"/>
    <n v="2012"/>
    <n v="3"/>
    <s v="Atlanta"/>
    <n v="15"/>
  </r>
  <r>
    <n v="2743"/>
    <x v="2751"/>
    <x v="1"/>
    <n v="14600000"/>
    <n v="139"/>
    <x v="15"/>
    <n v="109"/>
    <n v="60"/>
    <n v="1999"/>
    <n v="5"/>
    <s v="College Grove"/>
    <n v="49"/>
  </r>
  <r>
    <n v="2744"/>
    <x v="2752"/>
    <x v="28"/>
    <n v="7800000"/>
    <n v="139"/>
    <x v="7"/>
    <n v="18"/>
    <n v="8"/>
    <n v="2008"/>
    <n v="2"/>
    <s v="Hartford"/>
    <n v="10"/>
  </r>
  <r>
    <n v="2745"/>
    <x v="2753"/>
    <x v="16"/>
    <n v="3800000"/>
    <n v="139"/>
    <x v="18"/>
    <n v="122"/>
    <n v="79"/>
    <n v="2006"/>
    <n v="1"/>
    <s v="Pleasant Grove"/>
    <n v="43"/>
  </r>
  <r>
    <n v="2746"/>
    <x v="2754"/>
    <x v="4"/>
    <n v="44800000"/>
    <n v="139"/>
    <x v="12"/>
    <n v="62"/>
    <n v="16"/>
    <n v="2008"/>
    <n v="5"/>
    <s v="Philadelphia"/>
    <n v="46"/>
  </r>
  <r>
    <n v="2747"/>
    <x v="2755"/>
    <x v="9"/>
    <n v="100500000"/>
    <n v="139"/>
    <x v="25"/>
    <n v="525"/>
    <n v="245"/>
    <n v="1975"/>
    <n v="7"/>
    <s v="Santa Ana"/>
    <n v="280"/>
  </r>
  <r>
    <n v="2748"/>
    <x v="2756"/>
    <x v="30"/>
    <n v="900000"/>
    <n v="139"/>
    <x v="23"/>
    <n v="70"/>
    <n v="31"/>
    <n v="2007"/>
    <n v="1"/>
    <s v="Fargo"/>
    <n v="39"/>
  </r>
  <r>
    <n v="2749"/>
    <x v="2757"/>
    <x v="10"/>
    <n v="12400000"/>
    <n v="139"/>
    <x v="3"/>
    <n v="23"/>
    <n v="7"/>
    <n v="2012"/>
    <n v="2"/>
    <s v="Denver"/>
    <n v="16"/>
  </r>
  <r>
    <n v="2750"/>
    <x v="2758"/>
    <x v="27"/>
    <n v="4700000"/>
    <n v="139"/>
    <x v="7"/>
    <n v="32"/>
    <n v="12"/>
    <n v="2002"/>
    <n v="3"/>
    <s v="Aurora"/>
    <n v="20"/>
  </r>
  <r>
    <n v="2751"/>
    <x v="2759"/>
    <x v="8"/>
    <n v="44300000"/>
    <n v="138"/>
    <x v="3"/>
    <n v="87"/>
    <n v="90"/>
    <n v="1996"/>
    <n v="1"/>
    <s v="Mason"/>
    <n v="-3"/>
  </r>
  <r>
    <n v="2752"/>
    <x v="2760"/>
    <x v="26"/>
    <n v="63800000"/>
    <n v="138"/>
    <x v="0"/>
    <n v="320"/>
    <n v="172"/>
    <n v="1999"/>
    <n v="9"/>
    <s v="Overland Park"/>
    <n v="148"/>
  </r>
  <r>
    <n v="2753"/>
    <x v="2761"/>
    <x v="13"/>
    <n v="90100000"/>
    <n v="138"/>
    <x v="9"/>
    <n v="58"/>
    <n v="38"/>
    <n v="2010"/>
    <n v="2"/>
    <s v="Atlanta"/>
    <n v="20"/>
  </r>
  <r>
    <n v="2754"/>
    <x v="2762"/>
    <x v="4"/>
    <n v="3600000"/>
    <n v="138"/>
    <x v="15"/>
    <n v="14"/>
    <n v="5"/>
    <n v="2014"/>
    <n v="2"/>
    <s v="Bensalem"/>
    <n v="9"/>
  </r>
  <r>
    <n v="2755"/>
    <x v="2763"/>
    <x v="18"/>
    <n v="24500000"/>
    <n v="138"/>
    <x v="1"/>
    <n v="58"/>
    <n v="23"/>
    <n v="2008"/>
    <n v="7"/>
    <s v="Emerald Isle"/>
    <n v="35"/>
  </r>
  <r>
    <n v="2756"/>
    <x v="2764"/>
    <x v="22"/>
    <n v="9300000"/>
    <n v="138"/>
    <x v="7"/>
    <n v="36"/>
    <n v="12"/>
    <n v="2012"/>
    <n v="3"/>
    <s v="Minneapolis"/>
    <n v="24"/>
  </r>
  <r>
    <n v="2757"/>
    <x v="2765"/>
    <x v="24"/>
    <n v="97100000"/>
    <n v="138"/>
    <x v="9"/>
    <n v="511"/>
    <n v="423"/>
    <n v="2009"/>
    <n v="1"/>
    <s v="Boston"/>
    <n v="88"/>
  </r>
  <r>
    <n v="2758"/>
    <x v="2766"/>
    <x v="8"/>
    <n v="63900000"/>
    <n v="138"/>
    <x v="23"/>
    <n v="40"/>
    <n v="17"/>
    <n v="2014"/>
    <n v="1"/>
    <s v="Cincinnati"/>
    <n v="23"/>
  </r>
  <r>
    <n v="2759"/>
    <x v="2767"/>
    <x v="7"/>
    <n v="5300000"/>
    <n v="138"/>
    <x v="16"/>
    <n v="18"/>
    <n v="12"/>
    <n v="2012"/>
    <n v="4"/>
    <s v="Roanoke"/>
    <n v="6"/>
  </r>
  <r>
    <n v="2760"/>
    <x v="2768"/>
    <x v="9"/>
    <n v="24800000"/>
    <n v="137"/>
    <x v="20"/>
    <n v="130"/>
    <n v="33"/>
    <n v="2003"/>
    <n v="4"/>
    <s v="Riverside"/>
    <n v="97"/>
  </r>
  <r>
    <n v="2761"/>
    <x v="2769"/>
    <x v="9"/>
    <n v="7500000"/>
    <n v="137"/>
    <x v="20"/>
    <n v="120"/>
    <n v="70"/>
    <n v="2012"/>
    <n v="1"/>
    <s v="Fremont"/>
    <n v="50"/>
  </r>
  <r>
    <n v="2762"/>
    <x v="2770"/>
    <x v="7"/>
    <n v="24700000"/>
    <n v="137"/>
    <x v="11"/>
    <n v="112"/>
    <n v="72"/>
    <n v="1996"/>
    <n v="1"/>
    <s v="Arlington"/>
    <n v="40"/>
  </r>
  <r>
    <n v="2763"/>
    <x v="2771"/>
    <x v="11"/>
    <n v="1400000"/>
    <n v="137"/>
    <x v="5"/>
    <n v="105"/>
    <n v="62"/>
    <n v="2011"/>
    <n v="5"/>
    <s v="Yakima"/>
    <n v="43"/>
  </r>
  <r>
    <n v="2764"/>
    <x v="2772"/>
    <x v="19"/>
    <n v="42300000"/>
    <n v="137"/>
    <x v="15"/>
    <n v="200"/>
    <n v="60"/>
    <n v="2009"/>
    <n v="3"/>
    <s v="Kaukauna"/>
    <n v="140"/>
  </r>
  <r>
    <n v="2765"/>
    <x v="2773"/>
    <x v="12"/>
    <n v="4700000"/>
    <n v="137"/>
    <x v="0"/>
    <n v="45"/>
    <n v="15"/>
    <n v="2013"/>
    <n v="1"/>
    <s v="New York"/>
    <n v="30"/>
  </r>
  <r>
    <n v="2766"/>
    <x v="2774"/>
    <x v="49"/>
    <n v="4200000"/>
    <n v="137"/>
    <x v="17"/>
    <n v="9"/>
    <n v="5"/>
    <n v="2011"/>
    <n v="1"/>
    <s v="Lahaina"/>
    <n v="4"/>
  </r>
  <r>
    <n v="2767"/>
    <x v="2775"/>
    <x v="6"/>
    <n v="2900000"/>
    <n v="137"/>
    <x v="23"/>
    <n v="17"/>
    <n v="10"/>
    <n v="2010"/>
    <n v="1"/>
    <s v="Bellmawr"/>
    <n v="7"/>
  </r>
  <r>
    <n v="2768"/>
    <x v="2776"/>
    <x v="5"/>
    <n v="2600000"/>
    <n v="137"/>
    <x v="23"/>
    <n v="10"/>
    <n v="4"/>
    <n v="2008"/>
    <n v="1"/>
    <s v="St. Petersburg"/>
    <n v="6"/>
  </r>
  <r>
    <n v="2769"/>
    <x v="2777"/>
    <x v="18"/>
    <n v="19400000"/>
    <n v="137"/>
    <x v="8"/>
    <n v="13"/>
    <n v="5"/>
    <n v="2008"/>
    <n v="1"/>
    <s v="Greenville"/>
    <n v="8"/>
  </r>
  <r>
    <n v="2770"/>
    <x v="2778"/>
    <x v="22"/>
    <n v="5500000"/>
    <n v="137"/>
    <x v="15"/>
    <n v="10"/>
    <n v="3"/>
    <n v="2011"/>
    <n v="1"/>
    <s v="Minneapolis"/>
    <n v="7"/>
  </r>
  <r>
    <n v="2771"/>
    <x v="2779"/>
    <x v="12"/>
    <n v="700000"/>
    <n v="137"/>
    <x v="23"/>
    <n v="21"/>
    <n v="14"/>
    <n v="2013"/>
    <n v="2"/>
    <s v="New York"/>
    <n v="7"/>
  </r>
  <r>
    <n v="2772"/>
    <x v="2780"/>
    <x v="12"/>
    <n v="800000"/>
    <n v="137"/>
    <x v="11"/>
    <n v="43"/>
    <n v="25"/>
    <n v="2006"/>
    <n v="8"/>
    <s v="Upper Nyack"/>
    <n v="18"/>
  </r>
  <r>
    <n v="2773"/>
    <x v="2781"/>
    <x v="10"/>
    <n v="12100000"/>
    <n v="137"/>
    <x v="11"/>
    <n v="88"/>
    <n v="65"/>
    <n v="2000"/>
    <n v="6"/>
    <s v="Colorado Springs"/>
    <n v="23"/>
  </r>
  <r>
    <n v="2774"/>
    <x v="2782"/>
    <x v="21"/>
    <n v="27100000"/>
    <n v="136"/>
    <x v="11"/>
    <n v="16"/>
    <n v="10"/>
    <n v="2001"/>
    <n v="2"/>
    <s v="Middle River"/>
    <n v="6"/>
  </r>
  <r>
    <n v="2775"/>
    <x v="2783"/>
    <x v="2"/>
    <n v="2600000"/>
    <n v="136"/>
    <x v="6"/>
    <n v="24"/>
    <n v="12"/>
    <n v="2003"/>
    <n v="1"/>
    <s v="Giddings"/>
    <n v="12"/>
  </r>
  <r>
    <n v="2776"/>
    <x v="2784"/>
    <x v="9"/>
    <n v="14600000"/>
    <n v="136"/>
    <x v="3"/>
    <n v="25"/>
    <n v="21"/>
    <n v="2004"/>
    <n v="1"/>
    <s v="San Mateo"/>
    <n v="4"/>
  </r>
  <r>
    <n v="2777"/>
    <x v="2785"/>
    <x v="11"/>
    <n v="13700000"/>
    <n v="136"/>
    <x v="7"/>
    <n v="33"/>
    <n v="14"/>
    <n v="2009"/>
    <n v="3"/>
    <s v="KIRKLAND"/>
    <n v="19"/>
  </r>
  <r>
    <n v="2778"/>
    <x v="2786"/>
    <x v="13"/>
    <n v="188100000"/>
    <n v="136"/>
    <x v="23"/>
    <n v="36"/>
    <n v="32"/>
    <n v="1996"/>
    <n v="7"/>
    <s v="Roswell"/>
    <n v="4"/>
  </r>
  <r>
    <n v="2779"/>
    <x v="2787"/>
    <x v="5"/>
    <n v="107900000"/>
    <n v="136"/>
    <x v="5"/>
    <n v="940"/>
    <n v="562"/>
    <n v="2004"/>
    <n v="1"/>
    <s v="Boca Raton"/>
    <n v="378"/>
  </r>
  <r>
    <n v="2780"/>
    <x v="2788"/>
    <x v="12"/>
    <n v="4800000"/>
    <n v="136"/>
    <x v="3"/>
    <n v="10"/>
    <n v="8"/>
    <n v="2005"/>
    <n v="3"/>
    <s v="New York"/>
    <n v="2"/>
  </r>
  <r>
    <n v="2781"/>
    <x v="2789"/>
    <x v="0"/>
    <n v="3500000"/>
    <n v="136"/>
    <x v="0"/>
    <n v="52"/>
    <n v="33"/>
    <n v="2013"/>
    <n v="2"/>
    <s v="Phoenix"/>
    <n v="19"/>
  </r>
  <r>
    <n v="2782"/>
    <x v="2790"/>
    <x v="7"/>
    <n v="1200000"/>
    <n v="136"/>
    <x v="19"/>
    <n v="130"/>
    <n v="55"/>
    <n v="2012"/>
    <n v="2"/>
    <s v="Herndon"/>
    <n v="75"/>
  </r>
  <r>
    <n v="2783"/>
    <x v="2791"/>
    <x v="11"/>
    <n v="4200000"/>
    <n v="136"/>
    <x v="23"/>
    <n v="11"/>
    <n v="4"/>
    <n v="2009"/>
    <n v="2"/>
    <s v="Kent"/>
    <n v="7"/>
  </r>
  <r>
    <n v="2784"/>
    <x v="2792"/>
    <x v="9"/>
    <n v="3100000"/>
    <n v="136"/>
    <x v="23"/>
    <n v="1"/>
    <n v="1"/>
    <n v="2011"/>
    <n v="3"/>
    <s v="Walnut"/>
    <n v="0"/>
  </r>
  <r>
    <n v="2785"/>
    <x v="2793"/>
    <x v="2"/>
    <n v="1700000000"/>
    <n v="136"/>
    <x v="10"/>
    <n v="6941"/>
    <n v="3715"/>
    <n v="2003"/>
    <n v="10"/>
    <s v="Spring"/>
    <n v="3226"/>
  </r>
  <r>
    <n v="2786"/>
    <x v="2794"/>
    <x v="6"/>
    <n v="5100000"/>
    <n v="136"/>
    <x v="9"/>
    <n v="22"/>
    <n v="12"/>
    <n v="1993"/>
    <n v="3"/>
    <s v="Livingston"/>
    <n v="10"/>
  </r>
  <r>
    <n v="2787"/>
    <x v="2795"/>
    <x v="4"/>
    <n v="2200000"/>
    <n v="135"/>
    <x v="23"/>
    <n v="13"/>
    <n v="3"/>
    <n v="2014"/>
    <n v="1"/>
    <s v="Philadelphia"/>
    <n v="10"/>
  </r>
  <r>
    <n v="2788"/>
    <x v="2796"/>
    <x v="5"/>
    <n v="12400000"/>
    <n v="135"/>
    <x v="15"/>
    <n v="50"/>
    <n v="24"/>
    <n v="2011"/>
    <n v="1"/>
    <s v="Pensacola, FL"/>
    <n v="26"/>
  </r>
  <r>
    <n v="2789"/>
    <x v="2797"/>
    <x v="9"/>
    <n v="58700000"/>
    <n v="135"/>
    <x v="3"/>
    <n v="51"/>
    <n v="21"/>
    <n v="2009"/>
    <n v="5"/>
    <s v="Walnut Creek"/>
    <n v="30"/>
  </r>
  <r>
    <n v="2790"/>
    <x v="2798"/>
    <x v="9"/>
    <n v="14400000"/>
    <n v="135"/>
    <x v="9"/>
    <n v="73"/>
    <n v="30"/>
    <n v="2005"/>
    <n v="1"/>
    <s v="Lafayette"/>
    <n v="43"/>
  </r>
  <r>
    <n v="2791"/>
    <x v="2799"/>
    <x v="1"/>
    <n v="19800000"/>
    <n v="135"/>
    <x v="5"/>
    <n v="48"/>
    <n v="12"/>
    <n v="2014"/>
    <n v="1"/>
    <s v="Bon Aqua"/>
    <n v="36"/>
  </r>
  <r>
    <n v="2792"/>
    <x v="2800"/>
    <x v="27"/>
    <n v="45800000"/>
    <n v="135"/>
    <x v="16"/>
    <n v="342"/>
    <n v="119"/>
    <n v="2003"/>
    <n v="6"/>
    <s v="Chicago"/>
    <n v="223"/>
  </r>
  <r>
    <n v="2793"/>
    <x v="2801"/>
    <x v="27"/>
    <n v="12200000"/>
    <n v="135"/>
    <x v="3"/>
    <n v="150"/>
    <n v="60"/>
    <n v="2008"/>
    <n v="6"/>
    <s v="Chicago"/>
    <n v="90"/>
  </r>
  <r>
    <n v="2794"/>
    <x v="2802"/>
    <x v="4"/>
    <n v="14100000"/>
    <n v="135"/>
    <x v="13"/>
    <n v="67"/>
    <n v="38"/>
    <n v="2003"/>
    <n v="7"/>
    <s v="Philipsburg"/>
    <n v="29"/>
  </r>
  <r>
    <n v="2795"/>
    <x v="2803"/>
    <x v="27"/>
    <n v="5100000"/>
    <n v="135"/>
    <x v="9"/>
    <n v="40"/>
    <n v="17"/>
    <n v="2008"/>
    <n v="4"/>
    <s v="Chicago"/>
    <n v="23"/>
  </r>
  <r>
    <n v="2796"/>
    <x v="2804"/>
    <x v="13"/>
    <n v="3700000"/>
    <n v="135"/>
    <x v="9"/>
    <n v="174"/>
    <n v="120"/>
    <n v="2010"/>
    <n v="5"/>
    <s v="Atlanta"/>
    <n v="54"/>
  </r>
  <r>
    <n v="2797"/>
    <x v="2805"/>
    <x v="2"/>
    <n v="4900000"/>
    <n v="135"/>
    <x v="25"/>
    <n v="35"/>
    <n v="13"/>
    <n v="2013"/>
    <n v="3"/>
    <s v="Amarillo"/>
    <n v="22"/>
  </r>
  <r>
    <n v="2798"/>
    <x v="2806"/>
    <x v="4"/>
    <n v="2300000"/>
    <n v="135"/>
    <x v="3"/>
    <n v="18"/>
    <n v="13"/>
    <n v="2008"/>
    <n v="1"/>
    <s v="Lancaster"/>
    <n v="5"/>
  </r>
  <r>
    <n v="2799"/>
    <x v="2807"/>
    <x v="5"/>
    <n v="3500000"/>
    <n v="135"/>
    <x v="18"/>
    <n v="15"/>
    <n v="12"/>
    <n v="2012"/>
    <n v="3"/>
    <s v="Lighthouse Point"/>
    <n v="3"/>
  </r>
  <r>
    <n v="2800"/>
    <x v="2808"/>
    <x v="15"/>
    <n v="9800000"/>
    <n v="135"/>
    <x v="15"/>
    <n v="20"/>
    <n v="15"/>
    <n v="2008"/>
    <n v="4"/>
    <s v="POST FALLS"/>
    <n v="5"/>
  </r>
  <r>
    <n v="2801"/>
    <x v="2809"/>
    <x v="12"/>
    <n v="300000"/>
    <n v="135"/>
    <x v="0"/>
    <n v="14"/>
    <n v="2"/>
    <n v="2005"/>
    <n v="2"/>
    <s v="Brooklyn"/>
    <n v="12"/>
  </r>
  <r>
    <n v="2802"/>
    <x v="2810"/>
    <x v="0"/>
    <n v="300000"/>
    <n v="135"/>
    <x v="15"/>
    <n v="3"/>
    <n v="1"/>
    <n v="2008"/>
    <n v="1"/>
    <s v="Phoenix"/>
    <n v="2"/>
  </r>
  <r>
    <n v="2803"/>
    <x v="2811"/>
    <x v="41"/>
    <n v="4700000"/>
    <n v="134"/>
    <x v="23"/>
    <n v="1982"/>
    <n v="824"/>
    <n v="2007"/>
    <n v="3"/>
    <s v="Cedar Rapids"/>
    <n v="1158"/>
  </r>
  <r>
    <n v="2804"/>
    <x v="2812"/>
    <x v="8"/>
    <n v="4800000"/>
    <n v="134"/>
    <x v="25"/>
    <n v="23"/>
    <n v="9"/>
    <n v="2010"/>
    <n v="4"/>
    <s v="Cincinnati"/>
    <n v="14"/>
  </r>
  <r>
    <n v="2805"/>
    <x v="2813"/>
    <x v="18"/>
    <n v="12200000"/>
    <n v="134"/>
    <x v="23"/>
    <n v="110"/>
    <n v="50"/>
    <n v="2014"/>
    <n v="3"/>
    <s v="Greensboro"/>
    <n v="60"/>
  </r>
  <r>
    <n v="2806"/>
    <x v="2814"/>
    <x v="2"/>
    <n v="6500000"/>
    <n v="134"/>
    <x v="11"/>
    <n v="86"/>
    <n v="40"/>
    <n v="2008"/>
    <n v="3"/>
    <s v="Austin"/>
    <n v="46"/>
  </r>
  <r>
    <n v="2807"/>
    <x v="2815"/>
    <x v="38"/>
    <n v="2600000"/>
    <n v="134"/>
    <x v="23"/>
    <n v="21"/>
    <n v="13"/>
    <n v="2014"/>
    <n v="1"/>
    <s v="Sulphur"/>
    <n v="8"/>
  </r>
  <r>
    <n v="2808"/>
    <x v="2816"/>
    <x v="13"/>
    <n v="78300000"/>
    <n v="134"/>
    <x v="5"/>
    <n v="170"/>
    <n v="40"/>
    <n v="2011"/>
    <n v="5"/>
    <s v="Alpharetta"/>
    <n v="130"/>
  </r>
  <r>
    <n v="2809"/>
    <x v="2817"/>
    <x v="2"/>
    <n v="9100000"/>
    <n v="134"/>
    <x v="20"/>
    <n v="21"/>
    <n v="12"/>
    <n v="2012"/>
    <n v="3"/>
    <s v="Houston"/>
    <n v="9"/>
  </r>
  <r>
    <n v="2810"/>
    <x v="2818"/>
    <x v="22"/>
    <n v="26600000"/>
    <n v="134"/>
    <x v="9"/>
    <n v="130"/>
    <n v="45"/>
    <n v="2012"/>
    <n v="1"/>
    <s v="Barnesville"/>
    <n v="85"/>
  </r>
  <r>
    <n v="2811"/>
    <x v="2819"/>
    <x v="2"/>
    <n v="300000"/>
    <n v="134"/>
    <x v="16"/>
    <n v="54"/>
    <n v="25"/>
    <n v="2006"/>
    <n v="1"/>
    <s v="Killeen"/>
    <n v="29"/>
  </r>
  <r>
    <n v="2812"/>
    <x v="2820"/>
    <x v="26"/>
    <n v="33900000"/>
    <n v="134"/>
    <x v="12"/>
    <n v="17"/>
    <n v="10"/>
    <n v="2005"/>
    <n v="8"/>
    <s v="Overland Park"/>
    <n v="7"/>
  </r>
  <r>
    <n v="2813"/>
    <x v="2821"/>
    <x v="12"/>
    <n v="85400000"/>
    <n v="134"/>
    <x v="0"/>
    <n v="371"/>
    <n v="129"/>
    <n v="1999"/>
    <n v="5"/>
    <s v="Rhinebeck"/>
    <n v="242"/>
  </r>
  <r>
    <n v="2814"/>
    <x v="2822"/>
    <x v="12"/>
    <n v="2900000"/>
    <n v="134"/>
    <x v="1"/>
    <n v="9"/>
    <n v="5"/>
    <n v="1987"/>
    <n v="2"/>
    <s v="Bronx"/>
    <n v="4"/>
  </r>
  <r>
    <n v="2815"/>
    <x v="2823"/>
    <x v="10"/>
    <n v="6300000"/>
    <n v="134"/>
    <x v="25"/>
    <n v="42"/>
    <n v="8"/>
    <n v="2009"/>
    <n v="2"/>
    <s v="Denver"/>
    <n v="34"/>
  </r>
  <r>
    <n v="2816"/>
    <x v="2824"/>
    <x v="5"/>
    <n v="16500000"/>
    <n v="134"/>
    <x v="0"/>
    <n v="62"/>
    <n v="4"/>
    <n v="2014"/>
    <n v="2"/>
    <s v="Miami"/>
    <n v="58"/>
  </r>
  <r>
    <n v="2817"/>
    <x v="2825"/>
    <x v="13"/>
    <n v="20200000"/>
    <n v="134"/>
    <x v="0"/>
    <n v="100"/>
    <n v="60"/>
    <n v="2004"/>
    <n v="9"/>
    <s v="Atlanta"/>
    <n v="40"/>
  </r>
  <r>
    <n v="2818"/>
    <x v="2826"/>
    <x v="23"/>
    <n v="69800000"/>
    <n v="134"/>
    <x v="11"/>
    <n v="451"/>
    <n v="219"/>
    <n v="2007"/>
    <n v="2"/>
    <s v="Huntsville"/>
    <n v="232"/>
  </r>
  <r>
    <n v="2819"/>
    <x v="2827"/>
    <x v="31"/>
    <n v="3400000"/>
    <n v="134"/>
    <x v="5"/>
    <n v="10"/>
    <n v="4"/>
    <n v="2012"/>
    <n v="2"/>
    <s v="Hampton"/>
    <n v="6"/>
  </r>
  <r>
    <n v="2820"/>
    <x v="2828"/>
    <x v="9"/>
    <n v="29800000"/>
    <n v="133"/>
    <x v="11"/>
    <n v="290"/>
    <n v="120"/>
    <n v="2008"/>
    <n v="4"/>
    <s v="Oxnard"/>
    <n v="170"/>
  </r>
  <r>
    <n v="2821"/>
    <x v="2829"/>
    <x v="16"/>
    <n v="600000"/>
    <n v="133"/>
    <x v="2"/>
    <n v="175"/>
    <n v="100"/>
    <n v="1995"/>
    <n v="1"/>
    <s v="Salt Lake City"/>
    <n v="75"/>
  </r>
  <r>
    <n v="2822"/>
    <x v="2830"/>
    <x v="24"/>
    <n v="1200000"/>
    <n v="133"/>
    <x v="1"/>
    <n v="92"/>
    <n v="48"/>
    <n v="1988"/>
    <n v="1"/>
    <s v="Canton"/>
    <n v="44"/>
  </r>
  <r>
    <n v="2823"/>
    <x v="2831"/>
    <x v="12"/>
    <n v="37100000"/>
    <n v="133"/>
    <x v="15"/>
    <n v="107"/>
    <n v="61"/>
    <n v="2009"/>
    <n v="7"/>
    <s v="Mt. Vernon"/>
    <n v="46"/>
  </r>
  <r>
    <n v="2824"/>
    <x v="2832"/>
    <x v="27"/>
    <n v="47600000"/>
    <n v="133"/>
    <x v="13"/>
    <n v="200"/>
    <n v="70"/>
    <n v="2009"/>
    <n v="1"/>
    <s v="Chicago Heights"/>
    <n v="130"/>
  </r>
  <r>
    <n v="2825"/>
    <x v="2833"/>
    <x v="28"/>
    <n v="1300000"/>
    <n v="133"/>
    <x v="21"/>
    <n v="62"/>
    <n v="55"/>
    <n v="2016"/>
    <n v="6"/>
    <s v="Stamford"/>
    <n v="7"/>
  </r>
  <r>
    <n v="2826"/>
    <x v="2834"/>
    <x v="28"/>
    <n v="4100000"/>
    <n v="133"/>
    <x v="23"/>
    <n v="39"/>
    <n v="16"/>
    <n v="2000"/>
    <n v="3"/>
    <s v="Danbury"/>
    <n v="23"/>
  </r>
  <r>
    <n v="2827"/>
    <x v="2835"/>
    <x v="2"/>
    <n v="12800000"/>
    <n v="133"/>
    <x v="0"/>
    <n v="68"/>
    <n v="43"/>
    <n v="2009"/>
    <n v="6"/>
    <s v="Cypress"/>
    <n v="25"/>
  </r>
  <r>
    <n v="2828"/>
    <x v="2836"/>
    <x v="24"/>
    <n v="35400000"/>
    <n v="133"/>
    <x v="5"/>
    <n v="200"/>
    <n v="181"/>
    <n v="2002"/>
    <n v="1"/>
    <s v="Burlington"/>
    <n v="19"/>
  </r>
  <r>
    <n v="2829"/>
    <x v="2837"/>
    <x v="27"/>
    <n v="30500000"/>
    <n v="133"/>
    <x v="12"/>
    <n v="50"/>
    <n v="25"/>
    <n v="2009"/>
    <n v="2"/>
    <s v="Chicago"/>
    <n v="25"/>
  </r>
  <r>
    <n v="2830"/>
    <x v="2838"/>
    <x v="8"/>
    <n v="6600000"/>
    <n v="133"/>
    <x v="13"/>
    <n v="15"/>
    <n v="5"/>
    <n v="2011"/>
    <n v="3"/>
    <s v="Cleveland"/>
    <n v="10"/>
  </r>
  <r>
    <n v="2831"/>
    <x v="2839"/>
    <x v="6"/>
    <n v="23700000"/>
    <n v="133"/>
    <x v="23"/>
    <n v="200"/>
    <n v="80"/>
    <n v="1979"/>
    <n v="1"/>
    <s v="Vineland"/>
    <n v="120"/>
  </r>
  <r>
    <n v="2832"/>
    <x v="2840"/>
    <x v="8"/>
    <n v="600000"/>
    <n v="132"/>
    <x v="23"/>
    <n v="65"/>
    <n v="34"/>
    <n v="2007"/>
    <n v="3"/>
    <s v="Shaker Heights"/>
    <n v="31"/>
  </r>
  <r>
    <n v="2833"/>
    <x v="2841"/>
    <x v="24"/>
    <n v="4100000"/>
    <n v="132"/>
    <x v="0"/>
    <n v="25"/>
    <n v="15"/>
    <n v="2012"/>
    <n v="1"/>
    <s v="DANVERS"/>
    <n v="10"/>
  </r>
  <r>
    <n v="2834"/>
    <x v="2842"/>
    <x v="9"/>
    <n v="13700000"/>
    <n v="132"/>
    <x v="6"/>
    <n v="2"/>
    <n v="2"/>
    <n v="2007"/>
    <n v="5"/>
    <s v="Henderson"/>
    <n v="0"/>
  </r>
  <r>
    <n v="2835"/>
    <x v="2843"/>
    <x v="21"/>
    <n v="25600000"/>
    <n v="132"/>
    <x v="11"/>
    <n v="75"/>
    <n v="53"/>
    <n v="2007"/>
    <n v="4"/>
    <s v="Windsor Mill"/>
    <n v="22"/>
  </r>
  <r>
    <n v="2836"/>
    <x v="2844"/>
    <x v="27"/>
    <n v="2500000"/>
    <n v="132"/>
    <x v="19"/>
    <n v="11"/>
    <n v="7"/>
    <n v="1996"/>
    <n v="1"/>
    <s v="Naperville"/>
    <n v="4"/>
  </r>
  <r>
    <n v="2837"/>
    <x v="2845"/>
    <x v="9"/>
    <n v="200000"/>
    <n v="132"/>
    <x v="25"/>
    <n v="12"/>
    <n v="6"/>
    <n v="2009"/>
    <n v="1"/>
    <s v="Oakland"/>
    <n v="6"/>
  </r>
  <r>
    <n v="2838"/>
    <x v="2846"/>
    <x v="9"/>
    <n v="67800000"/>
    <n v="132"/>
    <x v="0"/>
    <n v="197"/>
    <n v="115"/>
    <n v="2005"/>
    <n v="11"/>
    <s v="San Diego"/>
    <n v="82"/>
  </r>
  <r>
    <n v="2839"/>
    <x v="2847"/>
    <x v="8"/>
    <n v="68300000"/>
    <n v="132"/>
    <x v="21"/>
    <n v="160"/>
    <n v="58"/>
    <n v="2009"/>
    <n v="5"/>
    <s v="Westlake"/>
    <n v="102"/>
  </r>
  <r>
    <n v="2840"/>
    <x v="2848"/>
    <x v="11"/>
    <n v="9600000"/>
    <n v="132"/>
    <x v="23"/>
    <n v="91"/>
    <n v="51"/>
    <n v="2014"/>
    <n v="2"/>
    <s v="VANCOUVER"/>
    <n v="40"/>
  </r>
  <r>
    <n v="2841"/>
    <x v="2849"/>
    <x v="9"/>
    <n v="10700000"/>
    <n v="132"/>
    <x v="12"/>
    <n v="37"/>
    <n v="19"/>
    <n v="2013"/>
    <n v="1"/>
    <s v="El Segundo"/>
    <n v="18"/>
  </r>
  <r>
    <n v="2842"/>
    <x v="2850"/>
    <x v="13"/>
    <n v="8800000"/>
    <n v="132"/>
    <x v="9"/>
    <n v="81"/>
    <n v="26"/>
    <n v="2013"/>
    <n v="1"/>
    <s v="Atlanta"/>
    <n v="55"/>
  </r>
  <r>
    <n v="2843"/>
    <x v="2851"/>
    <x v="37"/>
    <n v="7900000"/>
    <n v="132"/>
    <x v="19"/>
    <n v="55"/>
    <n v="25"/>
    <n v="2007"/>
    <n v="7"/>
    <s v="North Charleston"/>
    <n v="30"/>
  </r>
  <r>
    <n v="2844"/>
    <x v="2852"/>
    <x v="12"/>
    <n v="2500000"/>
    <n v="132"/>
    <x v="5"/>
    <n v="289"/>
    <n v="150"/>
    <n v="2008"/>
    <n v="5"/>
    <s v="Long Island City"/>
    <n v="139"/>
  </r>
  <r>
    <n v="2845"/>
    <x v="2853"/>
    <x v="9"/>
    <n v="14500000"/>
    <n v="132"/>
    <x v="12"/>
    <n v="48"/>
    <n v="28"/>
    <n v="1994"/>
    <n v="5"/>
    <s v="Newport Beach"/>
    <n v="20"/>
  </r>
  <r>
    <n v="2846"/>
    <x v="2854"/>
    <x v="9"/>
    <n v="39600000"/>
    <n v="132"/>
    <x v="19"/>
    <n v="225"/>
    <n v="62"/>
    <n v="2012"/>
    <n v="3"/>
    <s v="Pleasanton"/>
    <n v="163"/>
  </r>
  <r>
    <n v="2847"/>
    <x v="2855"/>
    <x v="33"/>
    <n v="8900000"/>
    <n v="132"/>
    <x v="9"/>
    <n v="73"/>
    <n v="73"/>
    <n v="2010"/>
    <n v="4"/>
    <s v="Indianapolis"/>
    <n v="0"/>
  </r>
  <r>
    <n v="2848"/>
    <x v="2856"/>
    <x v="7"/>
    <n v="400000"/>
    <n v="132"/>
    <x v="9"/>
    <n v="26"/>
    <n v="12"/>
    <n v="2007"/>
    <n v="3"/>
    <s v="Arlington"/>
    <n v="14"/>
  </r>
  <r>
    <n v="2849"/>
    <x v="2857"/>
    <x v="24"/>
    <n v="92800000"/>
    <n v="132"/>
    <x v="17"/>
    <n v="650"/>
    <n v="491"/>
    <n v="1990"/>
    <n v="2"/>
    <s v="Boston"/>
    <n v="159"/>
  </r>
  <r>
    <n v="2850"/>
    <x v="2858"/>
    <x v="24"/>
    <n v="28400000"/>
    <n v="132"/>
    <x v="13"/>
    <n v="87"/>
    <n v="45"/>
    <n v="2002"/>
    <n v="7"/>
    <s v="Lowell"/>
    <n v="42"/>
  </r>
  <r>
    <n v="2851"/>
    <x v="2859"/>
    <x v="13"/>
    <n v="3100000"/>
    <n v="132"/>
    <x v="5"/>
    <n v="18"/>
    <n v="10"/>
    <n v="2007"/>
    <n v="2"/>
    <s v="Atlanta"/>
    <n v="8"/>
  </r>
  <r>
    <n v="2852"/>
    <x v="2860"/>
    <x v="6"/>
    <n v="4900000"/>
    <n v="132"/>
    <x v="22"/>
    <n v="24"/>
    <n v="17"/>
    <n v="2001"/>
    <n v="1"/>
    <s v="Manalapan"/>
    <n v="7"/>
  </r>
  <r>
    <n v="2853"/>
    <x v="2861"/>
    <x v="16"/>
    <n v="8300000"/>
    <n v="131"/>
    <x v="1"/>
    <n v="39"/>
    <n v="15"/>
    <n v="2004"/>
    <n v="2"/>
    <s v="Salt Lake City"/>
    <n v="24"/>
  </r>
  <r>
    <n v="2854"/>
    <x v="2862"/>
    <x v="9"/>
    <n v="15900000"/>
    <n v="131"/>
    <x v="5"/>
    <n v="78"/>
    <n v="35"/>
    <n v="2005"/>
    <n v="1"/>
    <s v="Los Angeles"/>
    <n v="43"/>
  </r>
  <r>
    <n v="2855"/>
    <x v="2863"/>
    <x v="6"/>
    <n v="4900000"/>
    <n v="131"/>
    <x v="0"/>
    <n v="81"/>
    <n v="48"/>
    <n v="2011"/>
    <n v="3"/>
    <s v="Paramus"/>
    <n v="33"/>
  </r>
  <r>
    <n v="2856"/>
    <x v="2864"/>
    <x v="23"/>
    <n v="12800000"/>
    <n v="131"/>
    <x v="1"/>
    <n v="14"/>
    <n v="6"/>
    <n v="2003"/>
    <n v="1"/>
    <s v="Birmingham"/>
    <n v="8"/>
  </r>
  <r>
    <n v="2857"/>
    <x v="2865"/>
    <x v="4"/>
    <n v="195700000"/>
    <n v="131"/>
    <x v="1"/>
    <n v="255"/>
    <n v="160"/>
    <n v="1996"/>
    <n v="5"/>
    <s v="Erie"/>
    <n v="95"/>
  </r>
  <r>
    <n v="2858"/>
    <x v="2866"/>
    <x v="18"/>
    <n v="8800000"/>
    <n v="131"/>
    <x v="20"/>
    <n v="69"/>
    <n v="25"/>
    <n v="2002"/>
    <n v="5"/>
    <s v="Charlotte"/>
    <n v="44"/>
  </r>
  <r>
    <n v="2859"/>
    <x v="2867"/>
    <x v="13"/>
    <n v="9700000"/>
    <n v="131"/>
    <x v="3"/>
    <n v="91"/>
    <n v="43"/>
    <n v="1998"/>
    <n v="3"/>
    <s v="Johns Creek"/>
    <n v="48"/>
  </r>
  <r>
    <n v="2860"/>
    <x v="2868"/>
    <x v="12"/>
    <n v="60500000"/>
    <n v="131"/>
    <x v="23"/>
    <n v="1125"/>
    <n v="768"/>
    <n v="1995"/>
    <n v="3"/>
    <s v="New York"/>
    <n v="357"/>
  </r>
  <r>
    <n v="2861"/>
    <x v="2869"/>
    <x v="10"/>
    <n v="21800000"/>
    <n v="131"/>
    <x v="5"/>
    <n v="69"/>
    <n v="33"/>
    <n v="2006"/>
    <n v="2"/>
    <s v="Englewood"/>
    <n v="36"/>
  </r>
  <r>
    <n v="2862"/>
    <x v="2870"/>
    <x v="16"/>
    <n v="26500000"/>
    <n v="131"/>
    <x v="24"/>
    <n v="17"/>
    <n v="6"/>
    <n v="2011"/>
    <n v="3"/>
    <s v="Centerville"/>
    <n v="11"/>
  </r>
  <r>
    <n v="2863"/>
    <x v="2871"/>
    <x v="13"/>
    <n v="26700000"/>
    <n v="131"/>
    <x v="9"/>
    <n v="126"/>
    <n v="57"/>
    <n v="2008"/>
    <n v="2"/>
    <s v="Atlanta"/>
    <n v="69"/>
  </r>
  <r>
    <n v="2864"/>
    <x v="2872"/>
    <x v="14"/>
    <n v="66800000"/>
    <n v="131"/>
    <x v="13"/>
    <n v="425"/>
    <n v="203"/>
    <n v="2002"/>
    <n v="4"/>
    <s v="Louisville"/>
    <n v="222"/>
  </r>
  <r>
    <n v="2865"/>
    <x v="2873"/>
    <x v="2"/>
    <n v="46200000"/>
    <n v="131"/>
    <x v="15"/>
    <n v="154"/>
    <n v="79"/>
    <n v="1984"/>
    <n v="2"/>
    <s v="Ft Worth"/>
    <n v="75"/>
  </r>
  <r>
    <n v="2866"/>
    <x v="2874"/>
    <x v="1"/>
    <n v="152300000"/>
    <n v="131"/>
    <x v="23"/>
    <n v="160"/>
    <n v="90"/>
    <n v="1982"/>
    <n v="11"/>
    <s v="Kodak"/>
    <n v="70"/>
  </r>
  <r>
    <n v="2867"/>
    <x v="2875"/>
    <x v="40"/>
    <n v="3300000"/>
    <n v="131"/>
    <x v="2"/>
    <n v="17"/>
    <n v="9"/>
    <n v="2006"/>
    <n v="2"/>
    <s v="Tigard"/>
    <n v="8"/>
  </r>
  <r>
    <n v="2868"/>
    <x v="2876"/>
    <x v="2"/>
    <n v="20300000"/>
    <n v="131"/>
    <x v="15"/>
    <n v="240"/>
    <n v="54"/>
    <n v="2003"/>
    <n v="1"/>
    <s v="Austin"/>
    <n v="186"/>
  </r>
  <r>
    <n v="2869"/>
    <x v="2877"/>
    <x v="38"/>
    <n v="5700000"/>
    <n v="131"/>
    <x v="25"/>
    <n v="51"/>
    <n v="28"/>
    <n v="2009"/>
    <n v="4"/>
    <s v="Port Vincent"/>
    <n v="23"/>
  </r>
  <r>
    <n v="2870"/>
    <x v="2878"/>
    <x v="7"/>
    <n v="4400000"/>
    <n v="130"/>
    <x v="23"/>
    <n v="19"/>
    <n v="12"/>
    <n v="2007"/>
    <n v="2"/>
    <s v="Richmond"/>
    <n v="7"/>
  </r>
  <r>
    <n v="2871"/>
    <x v="2879"/>
    <x v="5"/>
    <n v="33100000"/>
    <n v="130"/>
    <x v="22"/>
    <n v="58"/>
    <n v="25"/>
    <n v="2011"/>
    <n v="2"/>
    <s v="Winter Park"/>
    <n v="33"/>
  </r>
  <r>
    <n v="2872"/>
    <x v="2880"/>
    <x v="23"/>
    <n v="3400000"/>
    <n v="130"/>
    <x v="11"/>
    <n v="23"/>
    <n v="16"/>
    <n v="2012"/>
    <n v="3"/>
    <s v="Huntsville"/>
    <n v="7"/>
  </r>
  <r>
    <n v="2873"/>
    <x v="2881"/>
    <x v="5"/>
    <n v="3500000"/>
    <n v="130"/>
    <x v="0"/>
    <n v="46"/>
    <n v="25"/>
    <n v="2002"/>
    <n v="1"/>
    <s v="Boca Raton"/>
    <n v="21"/>
  </r>
  <r>
    <n v="2874"/>
    <x v="2882"/>
    <x v="27"/>
    <n v="16500000"/>
    <n v="130"/>
    <x v="7"/>
    <n v="38"/>
    <n v="17"/>
    <n v="2011"/>
    <n v="2"/>
    <s v="Chicago"/>
    <n v="21"/>
  </r>
  <r>
    <n v="2875"/>
    <x v="2883"/>
    <x v="10"/>
    <n v="8100000"/>
    <n v="130"/>
    <x v="15"/>
    <n v="62"/>
    <n v="44"/>
    <n v="2008"/>
    <n v="2"/>
    <s v="Pueblo"/>
    <n v="18"/>
  </r>
  <r>
    <n v="2876"/>
    <x v="2884"/>
    <x v="2"/>
    <n v="3600000"/>
    <n v="130"/>
    <x v="7"/>
    <n v="8"/>
    <n v="5"/>
    <n v="1992"/>
    <n v="2"/>
    <s v="Austin"/>
    <n v="3"/>
  </r>
  <r>
    <n v="2877"/>
    <x v="2885"/>
    <x v="9"/>
    <n v="31700000"/>
    <n v="130"/>
    <x v="5"/>
    <n v="66"/>
    <n v="21"/>
    <n v="2006"/>
    <n v="1"/>
    <s v="Orange"/>
    <n v="45"/>
  </r>
  <r>
    <n v="2878"/>
    <x v="2886"/>
    <x v="2"/>
    <n v="11500000"/>
    <n v="130"/>
    <x v="22"/>
    <n v="28"/>
    <n v="12"/>
    <n v="2012"/>
    <n v="3"/>
    <s v="Plano"/>
    <n v="16"/>
  </r>
  <r>
    <n v="2879"/>
    <x v="2887"/>
    <x v="13"/>
    <n v="4300000"/>
    <n v="130"/>
    <x v="19"/>
    <n v="25"/>
    <n v="15"/>
    <n v="1997"/>
    <n v="1"/>
    <s v="Atlanta"/>
    <n v="10"/>
  </r>
  <r>
    <n v="2880"/>
    <x v="2888"/>
    <x v="4"/>
    <n v="400000"/>
    <n v="130"/>
    <x v="18"/>
    <n v="19"/>
    <n v="8"/>
    <n v="2007"/>
    <n v="3"/>
    <s v="EMMAUS"/>
    <n v="11"/>
  </r>
  <r>
    <n v="2881"/>
    <x v="2889"/>
    <x v="2"/>
    <n v="3700000"/>
    <n v="130"/>
    <x v="13"/>
    <n v="24"/>
    <n v="15"/>
    <n v="2014"/>
    <n v="2"/>
    <s v="San Antonio"/>
    <n v="9"/>
  </r>
  <r>
    <n v="2882"/>
    <x v="2890"/>
    <x v="7"/>
    <n v="3200000"/>
    <n v="130"/>
    <x v="20"/>
    <n v="35"/>
    <n v="12"/>
    <n v="2008"/>
    <n v="2"/>
    <s v="Henrico"/>
    <n v="23"/>
  </r>
  <r>
    <n v="2883"/>
    <x v="2891"/>
    <x v="1"/>
    <n v="2900000"/>
    <n v="130"/>
    <x v="19"/>
    <n v="20"/>
    <n v="18"/>
    <n v="2007"/>
    <n v="2"/>
    <s v="Bartlett"/>
    <n v="2"/>
  </r>
  <r>
    <n v="2884"/>
    <x v="2892"/>
    <x v="5"/>
    <n v="3400000"/>
    <n v="130"/>
    <x v="0"/>
    <n v="24"/>
    <n v="15"/>
    <n v="2007"/>
    <n v="1"/>
    <s v="Clearwater"/>
    <n v="9"/>
  </r>
  <r>
    <n v="2885"/>
    <x v="2893"/>
    <x v="16"/>
    <n v="1200000"/>
    <n v="130"/>
    <x v="23"/>
    <n v="645"/>
    <n v="108"/>
    <n v="2007"/>
    <n v="4"/>
    <s v="Lehi"/>
    <n v="537"/>
  </r>
  <r>
    <n v="2886"/>
    <x v="2894"/>
    <x v="41"/>
    <n v="9700000"/>
    <n v="130"/>
    <x v="9"/>
    <n v="70"/>
    <n v="52"/>
    <n v="1997"/>
    <n v="5"/>
    <s v="Des Moines"/>
    <n v="18"/>
  </r>
  <r>
    <n v="2887"/>
    <x v="2895"/>
    <x v="2"/>
    <n v="10200000"/>
    <n v="130"/>
    <x v="25"/>
    <n v="39"/>
    <n v="23"/>
    <n v="2013"/>
    <n v="1"/>
    <s v="Dallas"/>
    <n v="16"/>
  </r>
  <r>
    <n v="2888"/>
    <x v="2896"/>
    <x v="8"/>
    <n v="7200000"/>
    <n v="130"/>
    <x v="8"/>
    <n v="21"/>
    <n v="9"/>
    <n v="2007"/>
    <n v="2"/>
    <s v="Medina"/>
    <n v="12"/>
  </r>
  <r>
    <n v="2889"/>
    <x v="2897"/>
    <x v="13"/>
    <n v="5300000"/>
    <n v="130"/>
    <x v="5"/>
    <n v="75"/>
    <n v="39"/>
    <n v="1999"/>
    <n v="3"/>
    <s v="Atlanta"/>
    <n v="36"/>
  </r>
  <r>
    <n v="2890"/>
    <x v="2898"/>
    <x v="9"/>
    <n v="7800000"/>
    <n v="130"/>
    <x v="9"/>
    <n v="30"/>
    <n v="9"/>
    <n v="2013"/>
    <n v="2"/>
    <s v="Los Angeles"/>
    <n v="21"/>
  </r>
  <r>
    <n v="2891"/>
    <x v="2899"/>
    <x v="11"/>
    <n v="12600000"/>
    <n v="130"/>
    <x v="1"/>
    <n v="30"/>
    <n v="14"/>
    <n v="2009"/>
    <n v="7"/>
    <s v="Sumner"/>
    <n v="16"/>
  </r>
  <r>
    <n v="2892"/>
    <x v="2900"/>
    <x v="7"/>
    <n v="24100000"/>
    <n v="129"/>
    <x v="9"/>
    <n v="166"/>
    <n v="88"/>
    <n v="1997"/>
    <n v="2"/>
    <s v="Vienna"/>
    <n v="78"/>
  </r>
  <r>
    <n v="2893"/>
    <x v="2901"/>
    <x v="9"/>
    <n v="700000"/>
    <n v="129"/>
    <x v="5"/>
    <n v="190"/>
    <n v="100"/>
    <n v="2012"/>
    <n v="2"/>
    <s v="Sacramento"/>
    <n v="90"/>
  </r>
  <r>
    <n v="2894"/>
    <x v="2902"/>
    <x v="7"/>
    <n v="71300000"/>
    <n v="129"/>
    <x v="16"/>
    <n v="300"/>
    <n v="150"/>
    <n v="2002"/>
    <n v="6"/>
    <s v="Arlington"/>
    <n v="150"/>
  </r>
  <r>
    <n v="2895"/>
    <x v="2903"/>
    <x v="5"/>
    <n v="1100000"/>
    <n v="129"/>
    <x v="23"/>
    <n v="32"/>
    <n v="18"/>
    <n v="2009"/>
    <n v="5"/>
    <s v="Miami"/>
    <n v="14"/>
  </r>
  <r>
    <n v="2896"/>
    <x v="2904"/>
    <x v="5"/>
    <n v="18100000"/>
    <n v="129"/>
    <x v="1"/>
    <n v="18"/>
    <n v="6"/>
    <n v="2009"/>
    <n v="5"/>
    <s v="WINTER GARDEN"/>
    <n v="12"/>
  </r>
  <r>
    <n v="2897"/>
    <x v="2905"/>
    <x v="45"/>
    <n v="65100000"/>
    <n v="129"/>
    <x v="3"/>
    <n v="145"/>
    <n v="65"/>
    <n v="1978"/>
    <n v="5"/>
    <s v="Tea"/>
    <n v="80"/>
  </r>
  <r>
    <n v="2898"/>
    <x v="2906"/>
    <x v="22"/>
    <n v="2400000"/>
    <n v="129"/>
    <x v="0"/>
    <n v="22"/>
    <n v="9"/>
    <n v="2010"/>
    <n v="2"/>
    <s v="Minneapolis"/>
    <n v="13"/>
  </r>
  <r>
    <n v="2899"/>
    <x v="2907"/>
    <x v="4"/>
    <n v="29500000"/>
    <n v="129"/>
    <x v="22"/>
    <n v="60"/>
    <n v="23"/>
    <n v="2005"/>
    <n v="4"/>
    <s v="Nazareth"/>
    <n v="37"/>
  </r>
  <r>
    <n v="2900"/>
    <x v="2908"/>
    <x v="7"/>
    <n v="26300000"/>
    <n v="129"/>
    <x v="11"/>
    <n v="145"/>
    <n v="67"/>
    <n v="2008"/>
    <n v="6"/>
    <s v="Annandale"/>
    <n v="78"/>
  </r>
  <r>
    <n v="2901"/>
    <x v="2909"/>
    <x v="40"/>
    <n v="15300000"/>
    <n v="129"/>
    <x v="2"/>
    <n v="305"/>
    <n v="90"/>
    <n v="2008"/>
    <n v="1"/>
    <s v="Portland"/>
    <n v="215"/>
  </r>
  <r>
    <n v="2902"/>
    <x v="2910"/>
    <x v="9"/>
    <n v="800000"/>
    <n v="129"/>
    <x v="0"/>
    <n v="18"/>
    <n v="6"/>
    <n v="2007"/>
    <n v="1"/>
    <s v="Glendale"/>
    <n v="12"/>
  </r>
  <r>
    <n v="2903"/>
    <x v="2911"/>
    <x v="11"/>
    <n v="6300000"/>
    <n v="129"/>
    <x v="0"/>
    <n v="44"/>
    <n v="15"/>
    <n v="2010"/>
    <n v="4"/>
    <s v="Seattle"/>
    <n v="29"/>
  </r>
  <r>
    <n v="2904"/>
    <x v="2912"/>
    <x v="2"/>
    <n v="29900000"/>
    <n v="129"/>
    <x v="15"/>
    <n v="90"/>
    <n v="42"/>
    <n v="2012"/>
    <n v="4"/>
    <s v="Round Rock"/>
    <n v="48"/>
  </r>
  <r>
    <n v="2905"/>
    <x v="2913"/>
    <x v="24"/>
    <n v="6300000"/>
    <n v="129"/>
    <x v="0"/>
    <n v="18"/>
    <n v="14"/>
    <n v="2009"/>
    <n v="3"/>
    <s v="Beverly"/>
    <n v="4"/>
  </r>
  <r>
    <n v="2906"/>
    <x v="2914"/>
    <x v="2"/>
    <n v="3500000"/>
    <n v="129"/>
    <x v="15"/>
    <n v="17"/>
    <n v="9"/>
    <n v="1995"/>
    <n v="1"/>
    <s v="Arlington"/>
    <n v="8"/>
  </r>
  <r>
    <n v="2907"/>
    <x v="2915"/>
    <x v="5"/>
    <n v="32700000"/>
    <n v="129"/>
    <x v="20"/>
    <n v="151"/>
    <n v="72"/>
    <n v="2011"/>
    <n v="4"/>
    <s v="Hollywood"/>
    <n v="79"/>
  </r>
  <r>
    <n v="2908"/>
    <x v="2916"/>
    <x v="19"/>
    <n v="71200000"/>
    <n v="129"/>
    <x v="14"/>
    <n v="260"/>
    <n v="75"/>
    <n v="2003"/>
    <n v="8"/>
    <s v="West Bend"/>
    <n v="185"/>
  </r>
  <r>
    <n v="2909"/>
    <x v="2917"/>
    <x v="10"/>
    <n v="8100000"/>
    <n v="129"/>
    <x v="24"/>
    <n v="20"/>
    <n v="7"/>
    <n v="2003"/>
    <n v="6"/>
    <s v="lafayette"/>
    <n v="13"/>
  </r>
  <r>
    <n v="2910"/>
    <x v="2918"/>
    <x v="3"/>
    <n v="8700000"/>
    <n v="129"/>
    <x v="15"/>
    <n v="82"/>
    <n v="40"/>
    <n v="2008"/>
    <n v="2"/>
    <s v="Albuquerque"/>
    <n v="42"/>
  </r>
  <r>
    <n v="2911"/>
    <x v="2919"/>
    <x v="4"/>
    <n v="43800000"/>
    <n v="129"/>
    <x v="18"/>
    <n v="350"/>
    <n v="120"/>
    <n v="2003"/>
    <n v="5"/>
    <s v="Lancaster"/>
    <n v="230"/>
  </r>
  <r>
    <n v="2912"/>
    <x v="2920"/>
    <x v="27"/>
    <n v="9900000"/>
    <n v="129"/>
    <x v="12"/>
    <n v="547"/>
    <n v="323"/>
    <n v="2001"/>
    <n v="1"/>
    <s v="Mokena"/>
    <n v="224"/>
  </r>
  <r>
    <n v="2913"/>
    <x v="2921"/>
    <x v="2"/>
    <n v="2600000"/>
    <n v="129"/>
    <x v="0"/>
    <n v="13"/>
    <n v="12"/>
    <n v="2006"/>
    <n v="2"/>
    <s v="Dallas"/>
    <n v="1"/>
  </r>
  <r>
    <n v="2914"/>
    <x v="2922"/>
    <x v="9"/>
    <n v="3600000"/>
    <n v="129"/>
    <x v="9"/>
    <n v="18"/>
    <n v="8"/>
    <n v="2014"/>
    <n v="1"/>
    <s v="San Jose"/>
    <n v="10"/>
  </r>
  <r>
    <n v="2915"/>
    <x v="2923"/>
    <x v="0"/>
    <n v="20900000"/>
    <n v="129"/>
    <x v="9"/>
    <n v="386"/>
    <n v="209"/>
    <n v="2005"/>
    <n v="7"/>
    <s v="Tempe"/>
    <n v="177"/>
  </r>
  <r>
    <n v="2916"/>
    <x v="2924"/>
    <x v="24"/>
    <n v="5100000"/>
    <n v="128"/>
    <x v="23"/>
    <n v="57"/>
    <n v="17"/>
    <n v="2008"/>
    <n v="1"/>
    <s v="Foxborough"/>
    <n v="40"/>
  </r>
  <r>
    <n v="2917"/>
    <x v="2925"/>
    <x v="24"/>
    <n v="7400000"/>
    <n v="128"/>
    <x v="0"/>
    <n v="65"/>
    <n v="29"/>
    <n v="2010"/>
    <n v="2"/>
    <s v="Boston"/>
    <n v="36"/>
  </r>
  <r>
    <n v="2918"/>
    <x v="2926"/>
    <x v="33"/>
    <n v="7400000"/>
    <n v="128"/>
    <x v="19"/>
    <n v="54"/>
    <n v="33"/>
    <n v="2008"/>
    <n v="3"/>
    <s v="Indianapolis"/>
    <n v="21"/>
  </r>
  <r>
    <n v="2919"/>
    <x v="2927"/>
    <x v="16"/>
    <n v="181400000"/>
    <n v="128"/>
    <x v="2"/>
    <n v="4500"/>
    <n v="1000"/>
    <n v="2009"/>
    <n v="8"/>
    <s v="Pleasant Grove"/>
    <n v="3500"/>
  </r>
  <r>
    <n v="2920"/>
    <x v="2928"/>
    <x v="12"/>
    <n v="2000000"/>
    <n v="128"/>
    <x v="15"/>
    <n v="18"/>
    <n v="10"/>
    <n v="2013"/>
    <n v="2"/>
    <s v="valley cottage"/>
    <n v="8"/>
  </r>
  <r>
    <n v="2921"/>
    <x v="2929"/>
    <x v="5"/>
    <n v="14300000"/>
    <n v="128"/>
    <x v="23"/>
    <n v="35"/>
    <n v="25"/>
    <n v="1988"/>
    <n v="3"/>
    <s v="Deerfield Beach"/>
    <n v="10"/>
  </r>
  <r>
    <n v="2922"/>
    <x v="2930"/>
    <x v="7"/>
    <n v="19800000"/>
    <n v="128"/>
    <x v="9"/>
    <n v="150"/>
    <n v="70"/>
    <n v="2010"/>
    <n v="6"/>
    <s v="Arlington"/>
    <n v="80"/>
  </r>
  <r>
    <n v="2923"/>
    <x v="2931"/>
    <x v="7"/>
    <n v="47900000"/>
    <n v="128"/>
    <x v="11"/>
    <n v="215"/>
    <n v="85"/>
    <n v="2002"/>
    <n v="7"/>
    <s v="Arlington"/>
    <n v="130"/>
  </r>
  <r>
    <n v="2924"/>
    <x v="2932"/>
    <x v="22"/>
    <n v="2700000"/>
    <n v="128"/>
    <x v="4"/>
    <n v="17"/>
    <n v="5"/>
    <n v="2013"/>
    <n v="1"/>
    <s v="DETROIT LAKES"/>
    <n v="12"/>
  </r>
  <r>
    <n v="2925"/>
    <x v="2933"/>
    <x v="8"/>
    <n v="9600000"/>
    <n v="128"/>
    <x v="0"/>
    <n v="54"/>
    <n v="32"/>
    <n v="2002"/>
    <n v="2"/>
    <s v="Cleveland"/>
    <n v="22"/>
  </r>
  <r>
    <n v="2926"/>
    <x v="2934"/>
    <x v="37"/>
    <n v="68600000"/>
    <n v="128"/>
    <x v="4"/>
    <n v="295"/>
    <n v="51"/>
    <n v="2000"/>
    <n v="4"/>
    <s v="Columbia"/>
    <n v="244"/>
  </r>
  <r>
    <n v="2927"/>
    <x v="2935"/>
    <x v="23"/>
    <n v="48500000"/>
    <n v="128"/>
    <x v="11"/>
    <n v="285"/>
    <n v="124"/>
    <n v="2005"/>
    <n v="10"/>
    <s v="Huntsville"/>
    <n v="161"/>
  </r>
  <r>
    <n v="2928"/>
    <x v="2936"/>
    <x v="13"/>
    <n v="9700000"/>
    <n v="128"/>
    <x v="16"/>
    <n v="79"/>
    <n v="34"/>
    <n v="2011"/>
    <n v="2"/>
    <s v="Atlanta"/>
    <n v="45"/>
  </r>
  <r>
    <n v="2929"/>
    <x v="2937"/>
    <x v="2"/>
    <n v="2900000"/>
    <n v="128"/>
    <x v="3"/>
    <n v="34"/>
    <n v="12"/>
    <n v="2006"/>
    <n v="2"/>
    <s v="Austin"/>
    <n v="22"/>
  </r>
  <r>
    <n v="2930"/>
    <x v="2938"/>
    <x v="37"/>
    <n v="2200000"/>
    <n v="128"/>
    <x v="2"/>
    <n v="90"/>
    <n v="60"/>
    <n v="2003"/>
    <n v="1"/>
    <s v="Bluffton"/>
    <n v="30"/>
  </r>
  <r>
    <n v="2931"/>
    <x v="2939"/>
    <x v="27"/>
    <n v="25400000"/>
    <n v="128"/>
    <x v="9"/>
    <n v="161"/>
    <n v="116"/>
    <n v="2006"/>
    <n v="2"/>
    <s v="Chicago"/>
    <n v="45"/>
  </r>
  <r>
    <n v="2932"/>
    <x v="2940"/>
    <x v="27"/>
    <n v="5600000"/>
    <n v="128"/>
    <x v="0"/>
    <n v="47"/>
    <n v="10"/>
    <n v="2012"/>
    <n v="2"/>
    <s v="Rolling Meadows"/>
    <n v="37"/>
  </r>
  <r>
    <n v="2933"/>
    <x v="2941"/>
    <x v="7"/>
    <n v="16100000"/>
    <n v="128"/>
    <x v="11"/>
    <n v="60"/>
    <n v="49"/>
    <n v="1994"/>
    <n v="6"/>
    <s v="Falls Church"/>
    <n v="11"/>
  </r>
  <r>
    <n v="2934"/>
    <x v="2942"/>
    <x v="5"/>
    <n v="200000"/>
    <n v="127"/>
    <x v="0"/>
    <n v="14"/>
    <n v="6"/>
    <n v="1999"/>
    <n v="1"/>
    <s v="Saint Augustine"/>
    <n v="8"/>
  </r>
  <r>
    <n v="2935"/>
    <x v="2943"/>
    <x v="18"/>
    <n v="8700000"/>
    <n v="127"/>
    <x v="15"/>
    <n v="17"/>
    <n v="10"/>
    <n v="1997"/>
    <n v="3"/>
    <s v="Chapel Hill"/>
    <n v="7"/>
  </r>
  <r>
    <n v="2936"/>
    <x v="2944"/>
    <x v="5"/>
    <n v="205300000"/>
    <n v="127"/>
    <x v="1"/>
    <n v="300"/>
    <n v="85"/>
    <n v="1996"/>
    <n v="1"/>
    <s v="Tampa"/>
    <n v="215"/>
  </r>
  <r>
    <n v="2937"/>
    <x v="2945"/>
    <x v="27"/>
    <n v="5800000"/>
    <n v="127"/>
    <x v="23"/>
    <n v="65"/>
    <n v="30"/>
    <n v="2009"/>
    <n v="5"/>
    <s v="Chicago"/>
    <n v="35"/>
  </r>
  <r>
    <n v="2938"/>
    <x v="2946"/>
    <x v="9"/>
    <n v="31200000"/>
    <n v="127"/>
    <x v="0"/>
    <n v="64"/>
    <n v="45"/>
    <n v="2011"/>
    <n v="4"/>
    <s v="Rocklin"/>
    <n v="19"/>
  </r>
  <r>
    <n v="2939"/>
    <x v="2947"/>
    <x v="50"/>
    <n v="2300000"/>
    <n v="127"/>
    <x v="19"/>
    <n v="16"/>
    <n v="13"/>
    <n v="2002"/>
    <n v="1"/>
    <s v="North Smithfield"/>
    <n v="3"/>
  </r>
  <r>
    <n v="2940"/>
    <x v="2948"/>
    <x v="14"/>
    <n v="28300000"/>
    <n v="127"/>
    <x v="15"/>
    <n v="122"/>
    <n v="71"/>
    <n v="2006"/>
    <n v="4"/>
    <s v="Louisville"/>
    <n v="51"/>
  </r>
  <r>
    <n v="2941"/>
    <x v="2949"/>
    <x v="0"/>
    <n v="10600000"/>
    <n v="127"/>
    <x v="12"/>
    <n v="50"/>
    <n v="25"/>
    <n v="2013"/>
    <n v="1"/>
    <s v="Scottsdale"/>
    <n v="25"/>
  </r>
  <r>
    <n v="2942"/>
    <x v="2950"/>
    <x v="8"/>
    <n v="23400000"/>
    <n v="127"/>
    <x v="15"/>
    <n v="191"/>
    <n v="77"/>
    <n v="2006"/>
    <n v="1"/>
    <s v="Perrysburg"/>
    <n v="114"/>
  </r>
  <r>
    <n v="2943"/>
    <x v="2951"/>
    <x v="28"/>
    <n v="29600000"/>
    <n v="127"/>
    <x v="9"/>
    <n v="380"/>
    <n v="100"/>
    <n v="2008"/>
    <n v="1"/>
    <s v="norwalk"/>
    <n v="280"/>
  </r>
  <r>
    <n v="2944"/>
    <x v="2952"/>
    <x v="0"/>
    <n v="54800000"/>
    <n v="127"/>
    <x v="10"/>
    <n v="240"/>
    <n v="60"/>
    <n v="2004"/>
    <n v="2"/>
    <s v="Phoenix"/>
    <n v="180"/>
  </r>
  <r>
    <n v="2945"/>
    <x v="2953"/>
    <x v="33"/>
    <n v="5800000"/>
    <n v="127"/>
    <x v="12"/>
    <n v="6"/>
    <n v="3"/>
    <n v="2011"/>
    <n v="1"/>
    <s v="Fort Wayne"/>
    <n v="3"/>
  </r>
  <r>
    <n v="2946"/>
    <x v="2954"/>
    <x v="24"/>
    <n v="6200000"/>
    <n v="127"/>
    <x v="19"/>
    <n v="45"/>
    <n v="15"/>
    <n v="2010"/>
    <n v="1"/>
    <s v="Marlborough"/>
    <n v="30"/>
  </r>
  <r>
    <n v="2947"/>
    <x v="2955"/>
    <x v="7"/>
    <n v="18700000"/>
    <n v="127"/>
    <x v="3"/>
    <n v="26"/>
    <n v="54"/>
    <n v="2012"/>
    <n v="3"/>
    <s v="Virginia Beach"/>
    <n v="-28"/>
  </r>
  <r>
    <n v="2948"/>
    <x v="2956"/>
    <x v="9"/>
    <n v="113400000"/>
    <n v="127"/>
    <x v="9"/>
    <n v="627"/>
    <n v="365"/>
    <n v="2000"/>
    <n v="7"/>
    <s v="San Diego"/>
    <n v="262"/>
  </r>
  <r>
    <n v="2949"/>
    <x v="2957"/>
    <x v="41"/>
    <n v="10600000"/>
    <n v="127"/>
    <x v="15"/>
    <n v="47"/>
    <n v="32"/>
    <n v="1956"/>
    <n v="3"/>
    <s v="Des Moines"/>
    <n v="15"/>
  </r>
  <r>
    <n v="2950"/>
    <x v="2958"/>
    <x v="5"/>
    <n v="7400000"/>
    <n v="127"/>
    <x v="3"/>
    <n v="55"/>
    <n v="25"/>
    <n v="2010"/>
    <n v="1"/>
    <s v="Miami"/>
    <n v="30"/>
  </r>
  <r>
    <n v="2951"/>
    <x v="2959"/>
    <x v="43"/>
    <n v="3700000"/>
    <n v="127"/>
    <x v="3"/>
    <n v="44"/>
    <n v="16"/>
    <n v="2011"/>
    <n v="1"/>
    <s v="West Memphis"/>
    <n v="28"/>
  </r>
  <r>
    <n v="2952"/>
    <x v="2960"/>
    <x v="10"/>
    <n v="12400000"/>
    <n v="127"/>
    <x v="9"/>
    <n v="77"/>
    <n v="36"/>
    <n v="1998"/>
    <n v="3"/>
    <s v="Denver"/>
    <n v="41"/>
  </r>
  <r>
    <n v="2953"/>
    <x v="2961"/>
    <x v="9"/>
    <n v="393300000"/>
    <n v="127"/>
    <x v="22"/>
    <n v="1330"/>
    <n v="1124"/>
    <n v="2007"/>
    <n v="6"/>
    <s v="San Francisco"/>
    <n v="206"/>
  </r>
  <r>
    <n v="2954"/>
    <x v="2962"/>
    <x v="40"/>
    <n v="5400000"/>
    <n v="127"/>
    <x v="3"/>
    <n v="46"/>
    <n v="16"/>
    <n v="2008"/>
    <n v="2"/>
    <s v="Milwaukie"/>
    <n v="30"/>
  </r>
  <r>
    <n v="2955"/>
    <x v="2963"/>
    <x v="7"/>
    <n v="58600000"/>
    <n v="127"/>
    <x v="11"/>
    <n v="11"/>
    <n v="9"/>
    <n v="2011"/>
    <n v="4"/>
    <s v="Leesburg"/>
    <n v="2"/>
  </r>
  <r>
    <n v="2956"/>
    <x v="2964"/>
    <x v="18"/>
    <n v="2100000"/>
    <n v="126"/>
    <x v="0"/>
    <n v="23"/>
    <n v="10"/>
    <n v="2010"/>
    <n v="1"/>
    <s v="Cary"/>
    <n v="13"/>
  </r>
  <r>
    <n v="2957"/>
    <x v="2965"/>
    <x v="16"/>
    <n v="35600000"/>
    <n v="126"/>
    <x v="3"/>
    <n v="326"/>
    <n v="142"/>
    <n v="2008"/>
    <n v="5"/>
    <s v="Orem"/>
    <n v="184"/>
  </r>
  <r>
    <n v="2958"/>
    <x v="2966"/>
    <x v="2"/>
    <n v="2600000"/>
    <n v="126"/>
    <x v="15"/>
    <n v="4"/>
    <n v="5"/>
    <n v="2014"/>
    <n v="1"/>
    <s v="Round Rock"/>
    <n v="-1"/>
  </r>
  <r>
    <n v="2959"/>
    <x v="2967"/>
    <x v="23"/>
    <n v="16100000"/>
    <n v="126"/>
    <x v="2"/>
    <n v="325"/>
    <n v="100"/>
    <n v="2009"/>
    <n v="1"/>
    <s v="Birmingham"/>
    <n v="225"/>
  </r>
  <r>
    <n v="2960"/>
    <x v="2968"/>
    <x v="9"/>
    <n v="90700000"/>
    <n v="126"/>
    <x v="6"/>
    <n v="66"/>
    <n v="52"/>
    <n v="2003"/>
    <n v="10"/>
    <s v="California"/>
    <n v="14"/>
  </r>
  <r>
    <n v="2961"/>
    <x v="2969"/>
    <x v="23"/>
    <n v="2900000"/>
    <n v="126"/>
    <x v="11"/>
    <n v="18"/>
    <n v="4"/>
    <n v="2007"/>
    <n v="1"/>
    <s v="Huntsville"/>
    <n v="14"/>
  </r>
  <r>
    <n v="2962"/>
    <x v="2970"/>
    <x v="10"/>
    <n v="13800000"/>
    <n v="126"/>
    <x v="25"/>
    <n v="145"/>
    <n v="107"/>
    <n v="1994"/>
    <n v="3"/>
    <s v="Denver"/>
    <n v="38"/>
  </r>
  <r>
    <n v="2963"/>
    <x v="2971"/>
    <x v="13"/>
    <n v="48400000"/>
    <n v="126"/>
    <x v="13"/>
    <n v="1098"/>
    <n v="597"/>
    <n v="2002"/>
    <n v="6"/>
    <s v="Temple"/>
    <n v="501"/>
  </r>
  <r>
    <n v="2964"/>
    <x v="2972"/>
    <x v="10"/>
    <n v="3400000"/>
    <n v="126"/>
    <x v="0"/>
    <n v="20"/>
    <n v="11"/>
    <n v="2011"/>
    <n v="2"/>
    <s v="Evergreen"/>
    <n v="9"/>
  </r>
  <r>
    <n v="2965"/>
    <x v="2973"/>
    <x v="21"/>
    <n v="15500000"/>
    <n v="126"/>
    <x v="9"/>
    <n v="50"/>
    <n v="25"/>
    <n v="1999"/>
    <n v="1"/>
    <s v="Annapolis"/>
    <n v="25"/>
  </r>
  <r>
    <n v="2966"/>
    <x v="2974"/>
    <x v="5"/>
    <n v="2900000"/>
    <n v="126"/>
    <x v="0"/>
    <n v="9"/>
    <n v="4"/>
    <n v="2014"/>
    <n v="2"/>
    <s v="Tampa"/>
    <n v="5"/>
  </r>
  <r>
    <n v="2967"/>
    <x v="2975"/>
    <x v="9"/>
    <n v="12600000"/>
    <n v="126"/>
    <x v="5"/>
    <n v="75"/>
    <n v="35"/>
    <n v="1993"/>
    <n v="2"/>
    <s v="San Carlos"/>
    <n v="40"/>
  </r>
  <r>
    <n v="2968"/>
    <x v="2976"/>
    <x v="8"/>
    <n v="21900000"/>
    <n v="126"/>
    <x v="5"/>
    <n v="124"/>
    <n v="32"/>
    <n v="2011"/>
    <n v="3"/>
    <s v="Cincinnati"/>
    <n v="92"/>
  </r>
  <r>
    <n v="2969"/>
    <x v="2977"/>
    <x v="1"/>
    <n v="7100000"/>
    <n v="126"/>
    <x v="23"/>
    <n v="25"/>
    <n v="10"/>
    <n v="2007"/>
    <n v="5"/>
    <s v="Franklin"/>
    <n v="15"/>
  </r>
  <r>
    <n v="2970"/>
    <x v="2978"/>
    <x v="8"/>
    <n v="148600000"/>
    <n v="126"/>
    <x v="5"/>
    <n v="92"/>
    <n v="42"/>
    <n v="1997"/>
    <n v="7"/>
    <s v="WESTLAKE"/>
    <n v="50"/>
  </r>
  <r>
    <n v="2971"/>
    <x v="2979"/>
    <x v="22"/>
    <n v="2100000"/>
    <n v="126"/>
    <x v="0"/>
    <n v="22"/>
    <n v="7"/>
    <n v="2009"/>
    <n v="1"/>
    <s v="Minneapolis"/>
    <n v="15"/>
  </r>
  <r>
    <n v="2972"/>
    <x v="2980"/>
    <x v="2"/>
    <n v="200000"/>
    <n v="126"/>
    <x v="0"/>
    <n v="21"/>
    <n v="8"/>
    <n v="2007"/>
    <n v="1"/>
    <s v="Irving"/>
    <n v="13"/>
  </r>
  <r>
    <n v="2973"/>
    <x v="2981"/>
    <x v="8"/>
    <n v="45800000"/>
    <n v="126"/>
    <x v="15"/>
    <n v="59"/>
    <n v="32"/>
    <n v="2002"/>
    <n v="4"/>
    <s v="Brunswick"/>
    <n v="27"/>
  </r>
  <r>
    <n v="2974"/>
    <x v="2982"/>
    <x v="12"/>
    <n v="50500000"/>
    <n v="126"/>
    <x v="16"/>
    <n v="299"/>
    <n v="82"/>
    <n v="2009"/>
    <n v="6"/>
    <s v="New York"/>
    <n v="217"/>
  </r>
  <r>
    <n v="2975"/>
    <x v="2983"/>
    <x v="28"/>
    <n v="28900000"/>
    <n v="126"/>
    <x v="5"/>
    <n v="16"/>
    <n v="9"/>
    <n v="2010"/>
    <n v="4"/>
    <s v="New Milford"/>
    <n v="7"/>
  </r>
  <r>
    <n v="2976"/>
    <x v="2984"/>
    <x v="16"/>
    <n v="111500000"/>
    <n v="126"/>
    <x v="3"/>
    <n v="141"/>
    <n v="87"/>
    <n v="2009"/>
    <n v="4"/>
    <s v="Lehi"/>
    <n v="54"/>
  </r>
  <r>
    <n v="2977"/>
    <x v="2985"/>
    <x v="7"/>
    <n v="45300000"/>
    <n v="126"/>
    <x v="11"/>
    <n v="267"/>
    <n v="124"/>
    <n v="2009"/>
    <n v="8"/>
    <s v="McLean"/>
    <n v="143"/>
  </r>
  <r>
    <n v="2978"/>
    <x v="2986"/>
    <x v="9"/>
    <n v="4200000"/>
    <n v="126"/>
    <x v="14"/>
    <n v="7"/>
    <n v="3"/>
    <n v="2010"/>
    <n v="4"/>
    <s v="Los Angeles"/>
    <n v="4"/>
  </r>
  <r>
    <n v="2979"/>
    <x v="2987"/>
    <x v="3"/>
    <n v="16500000"/>
    <n v="126"/>
    <x v="15"/>
    <n v="132"/>
    <n v="35"/>
    <n v="2012"/>
    <n v="1"/>
    <s v="Albuquerque"/>
    <n v="97"/>
  </r>
  <r>
    <n v="2980"/>
    <x v="2988"/>
    <x v="18"/>
    <n v="2600000"/>
    <n v="125"/>
    <x v="5"/>
    <n v="5"/>
    <n v="2"/>
    <n v="2013"/>
    <n v="2"/>
    <s v="Charlotte"/>
    <n v="3"/>
  </r>
  <r>
    <n v="2981"/>
    <x v="2989"/>
    <x v="2"/>
    <n v="6600000"/>
    <n v="125"/>
    <x v="23"/>
    <n v="15"/>
    <n v="10"/>
    <n v="2010"/>
    <n v="3"/>
    <s v="Austin"/>
    <n v="5"/>
  </r>
  <r>
    <n v="2982"/>
    <x v="2990"/>
    <x v="9"/>
    <n v="8900000"/>
    <n v="125"/>
    <x v="23"/>
    <n v="4"/>
    <n v="3"/>
    <n v="2011"/>
    <n v="4"/>
    <s v="Thousand Oaks"/>
    <n v="1"/>
  </r>
  <r>
    <n v="2983"/>
    <x v="2991"/>
    <x v="11"/>
    <n v="30600000"/>
    <n v="125"/>
    <x v="15"/>
    <n v="145"/>
    <n v="60"/>
    <n v="1955"/>
    <n v="2"/>
    <s v="Seattle"/>
    <n v="85"/>
  </r>
  <r>
    <n v="2984"/>
    <x v="2992"/>
    <x v="9"/>
    <n v="3900000"/>
    <n v="125"/>
    <x v="2"/>
    <n v="124"/>
    <n v="45"/>
    <n v="2010"/>
    <n v="2"/>
    <s v="San Francisco"/>
    <n v="79"/>
  </r>
  <r>
    <n v="2985"/>
    <x v="2993"/>
    <x v="8"/>
    <n v="1100000"/>
    <n v="125"/>
    <x v="7"/>
    <n v="52"/>
    <n v="32"/>
    <n v="2006"/>
    <n v="3"/>
    <s v="Strongsville"/>
    <n v="20"/>
  </r>
  <r>
    <n v="2986"/>
    <x v="2994"/>
    <x v="9"/>
    <n v="14200000"/>
    <n v="125"/>
    <x v="20"/>
    <n v="15"/>
    <n v="3"/>
    <n v="2012"/>
    <n v="1"/>
    <s v="La Mirada"/>
    <n v="12"/>
  </r>
  <r>
    <n v="2987"/>
    <x v="2995"/>
    <x v="8"/>
    <n v="155600000"/>
    <n v="125"/>
    <x v="7"/>
    <n v="1173"/>
    <n v="465"/>
    <n v="1970"/>
    <n v="4"/>
    <s v="Strongsville"/>
    <n v="708"/>
  </r>
  <r>
    <n v="2988"/>
    <x v="2996"/>
    <x v="32"/>
    <n v="22100000"/>
    <n v="125"/>
    <x v="16"/>
    <n v="151"/>
    <n v="75"/>
    <n v="2001"/>
    <n v="3"/>
    <s v="Chesterfield"/>
    <n v="76"/>
  </r>
  <r>
    <n v="2989"/>
    <x v="2997"/>
    <x v="40"/>
    <n v="2300000"/>
    <n v="125"/>
    <x v="24"/>
    <n v="60"/>
    <n v="10"/>
    <n v="2014"/>
    <n v="1"/>
    <s v="Portland"/>
    <n v="50"/>
  </r>
  <r>
    <n v="2990"/>
    <x v="2998"/>
    <x v="33"/>
    <n v="12200000"/>
    <n v="125"/>
    <x v="9"/>
    <n v="117"/>
    <n v="73"/>
    <n v="2003"/>
    <n v="3"/>
    <s v="Terre Haute"/>
    <n v="44"/>
  </r>
  <r>
    <n v="2991"/>
    <x v="2999"/>
    <x v="40"/>
    <n v="6300000"/>
    <n v="125"/>
    <x v="0"/>
    <n v="41"/>
    <n v="15"/>
    <n v="2002"/>
    <n v="1"/>
    <s v="Portland"/>
    <n v="26"/>
  </r>
  <r>
    <n v="2992"/>
    <x v="3000"/>
    <x v="42"/>
    <n v="8900000"/>
    <n v="125"/>
    <x v="11"/>
    <n v="103"/>
    <n v="32"/>
    <n v="2004"/>
    <n v="4"/>
    <s v="Oklahoma City"/>
    <n v="71"/>
  </r>
  <r>
    <n v="2993"/>
    <x v="3001"/>
    <x v="8"/>
    <n v="10600000"/>
    <n v="125"/>
    <x v="2"/>
    <n v="7"/>
    <n v="3"/>
    <n v="2010"/>
    <n v="2"/>
    <s v="Cincinnati"/>
    <n v="4"/>
  </r>
  <r>
    <n v="2994"/>
    <x v="3002"/>
    <x v="34"/>
    <n v="5300000"/>
    <n v="124"/>
    <x v="12"/>
    <n v="32"/>
    <n v="10"/>
    <n v="2005"/>
    <n v="2"/>
    <s v="Washington"/>
    <n v="22"/>
  </r>
  <r>
    <n v="2995"/>
    <x v="3003"/>
    <x v="12"/>
    <n v="20100000"/>
    <n v="124"/>
    <x v="12"/>
    <n v="9"/>
    <n v="5"/>
    <n v="2007"/>
    <n v="2"/>
    <s v="Latham"/>
    <n v="4"/>
  </r>
  <r>
    <n v="2996"/>
    <x v="3004"/>
    <x v="24"/>
    <n v="9200000"/>
    <n v="124"/>
    <x v="15"/>
    <n v="312"/>
    <n v="180"/>
    <n v="1996"/>
    <n v="1"/>
    <s v="Canton"/>
    <n v="132"/>
  </r>
  <r>
    <n v="2997"/>
    <x v="3005"/>
    <x v="42"/>
    <n v="8700000"/>
    <n v="124"/>
    <x v="0"/>
    <n v="13"/>
    <n v="6"/>
    <n v="1999"/>
    <n v="1"/>
    <s v="Norman"/>
    <n v="7"/>
  </r>
  <r>
    <n v="2998"/>
    <x v="3006"/>
    <x v="20"/>
    <n v="200000"/>
    <n v="124"/>
    <x v="19"/>
    <n v="11"/>
    <n v="8"/>
    <n v="2005"/>
    <n v="1"/>
    <s v="Mason"/>
    <n v="3"/>
  </r>
  <r>
    <n v="2999"/>
    <x v="3007"/>
    <x v="9"/>
    <n v="26400000"/>
    <n v="124"/>
    <x v="10"/>
    <n v="88"/>
    <n v="37"/>
    <n v="2012"/>
    <n v="4"/>
    <s v="Van Nuys"/>
    <n v="51"/>
  </r>
  <r>
    <n v="3000"/>
    <x v="3008"/>
    <x v="44"/>
    <n v="4500000"/>
    <n v="124"/>
    <x v="19"/>
    <n v="30"/>
    <n v="19"/>
    <n v="2009"/>
    <n v="1"/>
    <s v="Claymont"/>
    <n v="11"/>
  </r>
  <r>
    <n v="3001"/>
    <x v="3009"/>
    <x v="37"/>
    <n v="6300000"/>
    <n v="124"/>
    <x v="9"/>
    <n v="43"/>
    <n v="23"/>
    <n v="1999"/>
    <n v="1"/>
    <s v="Greenville"/>
    <n v="20"/>
  </r>
  <r>
    <n v="3002"/>
    <x v="3010"/>
    <x v="7"/>
    <n v="1600000"/>
    <n v="124"/>
    <x v="0"/>
    <n v="68"/>
    <n v="24"/>
    <n v="1985"/>
    <n v="2"/>
    <s v="Alexandria"/>
    <n v="44"/>
  </r>
  <r>
    <n v="3003"/>
    <x v="3011"/>
    <x v="9"/>
    <n v="2100000"/>
    <n v="124"/>
    <x v="7"/>
    <n v="7"/>
    <n v="3"/>
    <n v="2011"/>
    <n v="1"/>
    <s v="Los Angeles"/>
    <n v="4"/>
  </r>
  <r>
    <n v="3004"/>
    <x v="3012"/>
    <x v="20"/>
    <n v="5200000"/>
    <n v="124"/>
    <x v="9"/>
    <n v="184"/>
    <n v="104"/>
    <n v="2009"/>
    <n v="4"/>
    <s v="Troy"/>
    <n v="80"/>
  </r>
  <r>
    <n v="3005"/>
    <x v="3013"/>
    <x v="2"/>
    <n v="69900000"/>
    <n v="124"/>
    <x v="7"/>
    <n v="419"/>
    <n v="235"/>
    <n v="2005"/>
    <n v="1"/>
    <s v="Houston"/>
    <n v="184"/>
  </r>
  <r>
    <n v="3006"/>
    <x v="3014"/>
    <x v="22"/>
    <n v="7800000"/>
    <n v="124"/>
    <x v="3"/>
    <n v="33"/>
    <n v="10"/>
    <n v="2011"/>
    <n v="1"/>
    <s v="Maple Grove"/>
    <n v="23"/>
  </r>
  <r>
    <n v="3007"/>
    <x v="3015"/>
    <x v="2"/>
    <n v="1200000"/>
    <n v="124"/>
    <x v="12"/>
    <n v="36"/>
    <n v="20"/>
    <n v="2000"/>
    <n v="4"/>
    <s v="Austin"/>
    <n v="16"/>
  </r>
  <r>
    <n v="3008"/>
    <x v="3016"/>
    <x v="21"/>
    <n v="1500000"/>
    <n v="123"/>
    <x v="21"/>
    <n v="75"/>
    <n v="36"/>
    <n v="1998"/>
    <n v="3"/>
    <s v="Forest Hill"/>
    <n v="39"/>
  </r>
  <r>
    <n v="3009"/>
    <x v="3017"/>
    <x v="11"/>
    <n v="11200000"/>
    <n v="123"/>
    <x v="0"/>
    <n v="93"/>
    <n v="48"/>
    <n v="2009"/>
    <n v="5"/>
    <s v="Seattle"/>
    <n v="45"/>
  </r>
  <r>
    <n v="3010"/>
    <x v="3018"/>
    <x v="2"/>
    <n v="8900000"/>
    <n v="123"/>
    <x v="23"/>
    <n v="250"/>
    <n v="100"/>
    <n v="2012"/>
    <n v="3"/>
    <s v="Lakeway"/>
    <n v="150"/>
  </r>
  <r>
    <n v="3011"/>
    <x v="3019"/>
    <x v="50"/>
    <n v="500000"/>
    <n v="123"/>
    <x v="19"/>
    <n v="28"/>
    <n v="14"/>
    <n v="2000"/>
    <n v="1"/>
    <s v="Johnston"/>
    <n v="14"/>
  </r>
  <r>
    <n v="3012"/>
    <x v="3020"/>
    <x v="5"/>
    <n v="4600000"/>
    <n v="123"/>
    <x v="13"/>
    <n v="26"/>
    <n v="20"/>
    <n v="1989"/>
    <n v="1"/>
    <s v="North Miami Beach"/>
    <n v="6"/>
  </r>
  <r>
    <n v="3013"/>
    <x v="3021"/>
    <x v="13"/>
    <n v="300000"/>
    <n v="123"/>
    <x v="13"/>
    <n v="18"/>
    <n v="4"/>
    <n v="2002"/>
    <n v="2"/>
    <s v="Norcross"/>
    <n v="14"/>
  </r>
  <r>
    <n v="3014"/>
    <x v="3022"/>
    <x v="0"/>
    <n v="48700000"/>
    <n v="123"/>
    <x v="18"/>
    <n v="203"/>
    <n v="115"/>
    <n v="2008"/>
    <n v="3"/>
    <s v="Scottsdale"/>
    <n v="88"/>
  </r>
  <r>
    <n v="3015"/>
    <x v="3023"/>
    <x v="37"/>
    <n v="48400000"/>
    <n v="123"/>
    <x v="2"/>
    <n v="960"/>
    <n v="330"/>
    <n v="2009"/>
    <n v="1"/>
    <s v="Charleston"/>
    <n v="630"/>
  </r>
  <r>
    <n v="3016"/>
    <x v="3024"/>
    <x v="27"/>
    <n v="47300000"/>
    <n v="123"/>
    <x v="15"/>
    <n v="199"/>
    <n v="91"/>
    <n v="2003"/>
    <n v="1"/>
    <s v="Chicago"/>
    <n v="108"/>
  </r>
  <r>
    <n v="3017"/>
    <x v="3025"/>
    <x v="28"/>
    <n v="46400000"/>
    <n v="123"/>
    <x v="3"/>
    <n v="89"/>
    <n v="41"/>
    <n v="2001"/>
    <n v="6"/>
    <s v="Milford"/>
    <n v="48"/>
  </r>
  <r>
    <n v="3018"/>
    <x v="3026"/>
    <x v="11"/>
    <n v="7100000"/>
    <n v="123"/>
    <x v="19"/>
    <n v="142"/>
    <n v="49"/>
    <n v="2010"/>
    <n v="3"/>
    <s v="ISSAQUAH"/>
    <n v="93"/>
  </r>
  <r>
    <n v="3019"/>
    <x v="3027"/>
    <x v="8"/>
    <n v="7800000"/>
    <n v="123"/>
    <x v="23"/>
    <n v="42"/>
    <n v="21"/>
    <n v="2014"/>
    <n v="3"/>
    <s v="Brunswick"/>
    <n v="21"/>
  </r>
  <r>
    <n v="3020"/>
    <x v="3028"/>
    <x v="21"/>
    <n v="4700000"/>
    <n v="123"/>
    <x v="13"/>
    <n v="22"/>
    <n v="5"/>
    <n v="2008"/>
    <n v="1"/>
    <s v="Beltsville"/>
    <n v="17"/>
  </r>
  <r>
    <n v="3021"/>
    <x v="3029"/>
    <x v="5"/>
    <n v="16800000"/>
    <n v="123"/>
    <x v="15"/>
    <n v="58"/>
    <n v="42"/>
    <n v="1989"/>
    <n v="2"/>
    <s v="Pembroke Pines"/>
    <n v="16"/>
  </r>
  <r>
    <n v="3022"/>
    <x v="3030"/>
    <x v="0"/>
    <n v="3100000"/>
    <n v="123"/>
    <x v="1"/>
    <n v="46"/>
    <n v="15"/>
    <n v="2012"/>
    <n v="3"/>
    <s v="Scottsdale"/>
    <n v="31"/>
  </r>
  <r>
    <n v="3023"/>
    <x v="3031"/>
    <x v="46"/>
    <n v="44700000"/>
    <n v="123"/>
    <x v="11"/>
    <n v="200"/>
    <n v="175"/>
    <n v="2009"/>
    <n v="6"/>
    <s v="Bridgeport"/>
    <n v="25"/>
  </r>
  <r>
    <n v="3024"/>
    <x v="3032"/>
    <x v="16"/>
    <n v="2700000"/>
    <n v="123"/>
    <x v="9"/>
    <n v="10"/>
    <n v="5"/>
    <n v="2001"/>
    <n v="1"/>
    <s v="Sandy"/>
    <n v="5"/>
  </r>
  <r>
    <n v="3025"/>
    <x v="3033"/>
    <x v="7"/>
    <n v="22900000"/>
    <n v="123"/>
    <x v="11"/>
    <n v="200"/>
    <n v="92"/>
    <n v="2010"/>
    <n v="6"/>
    <s v="Sterling"/>
    <n v="108"/>
  </r>
  <r>
    <n v="3026"/>
    <x v="3034"/>
    <x v="23"/>
    <n v="6500000"/>
    <n v="123"/>
    <x v="0"/>
    <n v="18"/>
    <n v="14"/>
    <n v="1991"/>
    <n v="1"/>
    <s v="Birmingham"/>
    <n v="4"/>
  </r>
  <r>
    <n v="3027"/>
    <x v="3035"/>
    <x v="24"/>
    <n v="2500000"/>
    <n v="122"/>
    <x v="22"/>
    <n v="10"/>
    <n v="3"/>
    <n v="2013"/>
    <n v="1"/>
    <s v="Wilmington"/>
    <n v="7"/>
  </r>
  <r>
    <n v="3028"/>
    <x v="3036"/>
    <x v="40"/>
    <n v="47200000"/>
    <n v="122"/>
    <x v="6"/>
    <n v="583"/>
    <n v="283"/>
    <n v="2003"/>
    <n v="8"/>
    <s v="Portland"/>
    <n v="300"/>
  </r>
  <r>
    <n v="3029"/>
    <x v="3037"/>
    <x v="24"/>
    <n v="14500000"/>
    <n v="122"/>
    <x v="20"/>
    <n v="16"/>
    <n v="10"/>
    <n v="2013"/>
    <n v="3"/>
    <s v="BOSTON"/>
    <n v="6"/>
  </r>
  <r>
    <n v="3030"/>
    <x v="3038"/>
    <x v="40"/>
    <n v="12200000"/>
    <n v="122"/>
    <x v="23"/>
    <n v="61"/>
    <n v="26"/>
    <n v="2008"/>
    <n v="5"/>
    <s v="Bend"/>
    <n v="35"/>
  </r>
  <r>
    <n v="3031"/>
    <x v="3039"/>
    <x v="7"/>
    <n v="1900000"/>
    <n v="122"/>
    <x v="9"/>
    <n v="102"/>
    <n v="51"/>
    <n v="2001"/>
    <n v="3"/>
    <s v="Glen Allen"/>
    <n v="51"/>
  </r>
  <r>
    <n v="3032"/>
    <x v="3040"/>
    <x v="5"/>
    <n v="75100000"/>
    <n v="122"/>
    <x v="15"/>
    <n v="62"/>
    <n v="30"/>
    <n v="2003"/>
    <n v="1"/>
    <s v="Safety Harbor"/>
    <n v="32"/>
  </r>
  <r>
    <n v="3033"/>
    <x v="3041"/>
    <x v="18"/>
    <n v="49400000"/>
    <n v="122"/>
    <x v="23"/>
    <n v="30"/>
    <n v="20"/>
    <n v="2004"/>
    <n v="2"/>
    <s v="Cary"/>
    <n v="10"/>
  </r>
  <r>
    <n v="3034"/>
    <x v="3042"/>
    <x v="11"/>
    <n v="68700000"/>
    <n v="122"/>
    <x v="12"/>
    <n v="68"/>
    <n v="40"/>
    <n v="2012"/>
    <n v="5"/>
    <s v="Seattle"/>
    <n v="28"/>
  </r>
  <r>
    <n v="3035"/>
    <x v="3043"/>
    <x v="13"/>
    <n v="36300000"/>
    <n v="122"/>
    <x v="3"/>
    <n v="67"/>
    <n v="33"/>
    <n v="2011"/>
    <n v="5"/>
    <s v="Atlanta"/>
    <n v="34"/>
  </r>
  <r>
    <n v="3036"/>
    <x v="3044"/>
    <x v="2"/>
    <n v="85100000"/>
    <n v="122"/>
    <x v="13"/>
    <n v="115"/>
    <n v="55"/>
    <n v="2007"/>
    <n v="2"/>
    <s v="Mt Pleasant"/>
    <n v="60"/>
  </r>
  <r>
    <n v="3037"/>
    <x v="3045"/>
    <x v="9"/>
    <n v="17800000"/>
    <n v="122"/>
    <x v="16"/>
    <n v="90"/>
    <n v="45"/>
    <n v="2009"/>
    <n v="3"/>
    <s v="Sunnyvale"/>
    <n v="45"/>
  </r>
  <r>
    <n v="3038"/>
    <x v="3046"/>
    <x v="2"/>
    <n v="325900000"/>
    <n v="122"/>
    <x v="5"/>
    <n v="644"/>
    <n v="416"/>
    <n v="2002"/>
    <n v="4"/>
    <s v="Dallas"/>
    <n v="228"/>
  </r>
  <r>
    <n v="3039"/>
    <x v="3047"/>
    <x v="24"/>
    <n v="3600000"/>
    <n v="122"/>
    <x v="9"/>
    <n v="28"/>
    <n v="13"/>
    <n v="2008"/>
    <n v="2"/>
    <s v="Worcester"/>
    <n v="15"/>
  </r>
  <r>
    <n v="3040"/>
    <x v="3048"/>
    <x v="10"/>
    <n v="2500000"/>
    <n v="122"/>
    <x v="2"/>
    <n v="50"/>
    <n v="25"/>
    <n v="2014"/>
    <n v="1"/>
    <s v="Durango"/>
    <n v="25"/>
  </r>
  <r>
    <n v="3041"/>
    <x v="3049"/>
    <x v="37"/>
    <n v="2400000"/>
    <n v="122"/>
    <x v="12"/>
    <n v="19"/>
    <n v="18"/>
    <n v="2010"/>
    <n v="2"/>
    <s v="Greenville"/>
    <n v="1"/>
  </r>
  <r>
    <n v="3042"/>
    <x v="3050"/>
    <x v="22"/>
    <n v="23400000"/>
    <n v="122"/>
    <x v="0"/>
    <n v="18"/>
    <n v="6"/>
    <n v="2010"/>
    <n v="4"/>
    <s v="Minneapolis"/>
    <n v="12"/>
  </r>
  <r>
    <n v="3043"/>
    <x v="3051"/>
    <x v="8"/>
    <n v="3500000"/>
    <n v="122"/>
    <x v="7"/>
    <n v="10"/>
    <n v="3"/>
    <n v="2011"/>
    <n v="2"/>
    <s v="Dublin"/>
    <n v="7"/>
  </r>
  <r>
    <n v="3044"/>
    <x v="3052"/>
    <x v="5"/>
    <n v="19800000"/>
    <n v="122"/>
    <x v="3"/>
    <n v="14"/>
    <n v="9"/>
    <n v="1998"/>
    <n v="1"/>
    <s v="Miami"/>
    <n v="5"/>
  </r>
  <r>
    <n v="3045"/>
    <x v="3053"/>
    <x v="9"/>
    <n v="3300000"/>
    <n v="122"/>
    <x v="0"/>
    <n v="15"/>
    <n v="7"/>
    <n v="2011"/>
    <n v="1"/>
    <s v="Burbank"/>
    <n v="8"/>
  </r>
  <r>
    <n v="3046"/>
    <x v="3054"/>
    <x v="16"/>
    <n v="21400000"/>
    <n v="122"/>
    <x v="9"/>
    <n v="184"/>
    <n v="73"/>
    <n v="2001"/>
    <n v="3"/>
    <s v="St. George"/>
    <n v="111"/>
  </r>
  <r>
    <n v="3047"/>
    <x v="3055"/>
    <x v="5"/>
    <n v="4700000"/>
    <n v="122"/>
    <x v="0"/>
    <n v="25"/>
    <n v="10"/>
    <n v="2011"/>
    <n v="1"/>
    <s v="Orlando"/>
    <n v="15"/>
  </r>
  <r>
    <n v="3048"/>
    <x v="3056"/>
    <x v="27"/>
    <n v="4600000"/>
    <n v="122"/>
    <x v="19"/>
    <n v="30"/>
    <n v="4"/>
    <n v="2004"/>
    <n v="1"/>
    <s v="Rolling Meadows"/>
    <n v="26"/>
  </r>
  <r>
    <n v="3049"/>
    <x v="3057"/>
    <x v="7"/>
    <n v="60700000"/>
    <n v="122"/>
    <x v="1"/>
    <n v="200"/>
    <n v="100"/>
    <n v="1953"/>
    <n v="7"/>
    <s v="Norfolk"/>
    <n v="100"/>
  </r>
  <r>
    <n v="3050"/>
    <x v="3058"/>
    <x v="35"/>
    <n v="480600000"/>
    <n v="121"/>
    <x v="5"/>
    <n v="514"/>
    <n v="254"/>
    <n v="2001"/>
    <n v="12"/>
    <s v="Omaha"/>
    <n v="260"/>
  </r>
  <r>
    <n v="3051"/>
    <x v="3059"/>
    <x v="31"/>
    <n v="49400000"/>
    <n v="121"/>
    <x v="12"/>
    <n v="22"/>
    <n v="16"/>
    <n v="2003"/>
    <n v="8"/>
    <s v="PORTSMOUTH"/>
    <n v="6"/>
  </r>
  <r>
    <n v="3052"/>
    <x v="3060"/>
    <x v="8"/>
    <n v="35700000"/>
    <n v="121"/>
    <x v="0"/>
    <n v="376"/>
    <n v="187"/>
    <n v="1998"/>
    <n v="6"/>
    <s v="Granville"/>
    <n v="189"/>
  </r>
  <r>
    <n v="3053"/>
    <x v="3061"/>
    <x v="0"/>
    <n v="2900000"/>
    <n v="121"/>
    <x v="0"/>
    <n v="22"/>
    <n v="12"/>
    <n v="2001"/>
    <n v="2"/>
    <s v="Tucson"/>
    <n v="10"/>
  </r>
  <r>
    <n v="3054"/>
    <x v="3062"/>
    <x v="11"/>
    <n v="3100000"/>
    <n v="121"/>
    <x v="19"/>
    <n v="21"/>
    <n v="12"/>
    <n v="2009"/>
    <n v="2"/>
    <s v="Mount Vernon"/>
    <n v="9"/>
  </r>
  <r>
    <n v="3055"/>
    <x v="3063"/>
    <x v="40"/>
    <n v="4100000"/>
    <n v="121"/>
    <x v="9"/>
    <n v="13"/>
    <n v="6"/>
    <n v="2009"/>
    <n v="3"/>
    <s v="Grants Pass"/>
    <n v="7"/>
  </r>
  <r>
    <n v="3056"/>
    <x v="3064"/>
    <x v="2"/>
    <n v="9200000"/>
    <n v="121"/>
    <x v="20"/>
    <n v="55"/>
    <n v="20"/>
    <n v="2012"/>
    <n v="3"/>
    <s v="Houston"/>
    <n v="35"/>
  </r>
  <r>
    <n v="3057"/>
    <x v="3065"/>
    <x v="13"/>
    <n v="8100000"/>
    <n v="121"/>
    <x v="0"/>
    <n v="61"/>
    <n v="33"/>
    <n v="2006"/>
    <n v="5"/>
    <s v="Roswell"/>
    <n v="28"/>
  </r>
  <r>
    <n v="3058"/>
    <x v="3066"/>
    <x v="9"/>
    <n v="48300000"/>
    <n v="121"/>
    <x v="9"/>
    <n v="474"/>
    <n v="175"/>
    <n v="2007"/>
    <n v="8"/>
    <s v="Los Angeles"/>
    <n v="299"/>
  </r>
  <r>
    <n v="3059"/>
    <x v="3067"/>
    <x v="9"/>
    <n v="6500000"/>
    <n v="121"/>
    <x v="3"/>
    <n v="150"/>
    <n v="36"/>
    <n v="2012"/>
    <n v="2"/>
    <s v="Santa Ana"/>
    <n v="114"/>
  </r>
  <r>
    <n v="3060"/>
    <x v="3068"/>
    <x v="16"/>
    <n v="185400000"/>
    <n v="121"/>
    <x v="3"/>
    <n v="175"/>
    <n v="60"/>
    <n v="2011"/>
    <n v="5"/>
    <s v="Lehi"/>
    <n v="115"/>
  </r>
  <r>
    <n v="3061"/>
    <x v="3069"/>
    <x v="27"/>
    <n v="2900000"/>
    <n v="121"/>
    <x v="5"/>
    <n v="45"/>
    <n v="20"/>
    <n v="2009"/>
    <n v="1"/>
    <s v="Chicago"/>
    <n v="25"/>
  </r>
  <r>
    <n v="3062"/>
    <x v="3070"/>
    <x v="9"/>
    <n v="1700000"/>
    <n v="121"/>
    <x v="23"/>
    <n v="256"/>
    <n v="135"/>
    <n v="1965"/>
    <n v="3"/>
    <s v="Camarillo"/>
    <n v="121"/>
  </r>
  <r>
    <n v="3063"/>
    <x v="3071"/>
    <x v="24"/>
    <n v="2500000"/>
    <n v="121"/>
    <x v="17"/>
    <n v="42"/>
    <n v="13"/>
    <n v="2008"/>
    <n v="2"/>
    <s v="Watertown"/>
    <n v="29"/>
  </r>
  <r>
    <n v="3064"/>
    <x v="3072"/>
    <x v="18"/>
    <n v="4300000"/>
    <n v="121"/>
    <x v="3"/>
    <n v="37"/>
    <n v="24"/>
    <n v="1996"/>
    <n v="3"/>
    <s v="Hendersonville"/>
    <n v="13"/>
  </r>
  <r>
    <n v="3065"/>
    <x v="3073"/>
    <x v="27"/>
    <n v="128900000"/>
    <n v="121"/>
    <x v="8"/>
    <n v="50"/>
    <n v="38"/>
    <n v="2008"/>
    <n v="3"/>
    <s v="Buffalo Grove"/>
    <n v="12"/>
  </r>
  <r>
    <n v="3066"/>
    <x v="3074"/>
    <x v="4"/>
    <n v="10900000"/>
    <n v="121"/>
    <x v="13"/>
    <n v="76"/>
    <n v="24"/>
    <n v="2000"/>
    <n v="4"/>
    <s v="Philipsburg"/>
    <n v="52"/>
  </r>
  <r>
    <n v="3067"/>
    <x v="3075"/>
    <x v="18"/>
    <n v="3900000"/>
    <n v="121"/>
    <x v="15"/>
    <n v="50"/>
    <n v="22"/>
    <n v="1997"/>
    <n v="2"/>
    <s v="Dallas"/>
    <n v="28"/>
  </r>
  <r>
    <n v="3068"/>
    <x v="3076"/>
    <x v="2"/>
    <n v="66900000"/>
    <n v="121"/>
    <x v="12"/>
    <n v="175"/>
    <n v="78"/>
    <n v="2008"/>
    <n v="5"/>
    <s v="Dallas"/>
    <n v="97"/>
  </r>
  <r>
    <n v="3069"/>
    <x v="3077"/>
    <x v="26"/>
    <n v="4500000"/>
    <n v="121"/>
    <x v="15"/>
    <n v="10"/>
    <n v="7"/>
    <n v="1985"/>
    <n v="1"/>
    <s v="OVERLAND PARK"/>
    <n v="3"/>
  </r>
  <r>
    <n v="3070"/>
    <x v="3078"/>
    <x v="9"/>
    <n v="2800000"/>
    <n v="121"/>
    <x v="23"/>
    <n v="18"/>
    <n v="9"/>
    <n v="1976"/>
    <n v="2"/>
    <s v="Los Angeles"/>
    <n v="9"/>
  </r>
  <r>
    <n v="3071"/>
    <x v="3079"/>
    <x v="13"/>
    <n v="2100000"/>
    <n v="121"/>
    <x v="0"/>
    <n v="105"/>
    <n v="44"/>
    <n v="2004"/>
    <n v="3"/>
    <s v="Atlanta"/>
    <n v="61"/>
  </r>
  <r>
    <n v="3072"/>
    <x v="3080"/>
    <x v="9"/>
    <n v="4800000"/>
    <n v="121"/>
    <x v="5"/>
    <n v="5"/>
    <n v="3"/>
    <n v="1996"/>
    <n v="2"/>
    <s v="Irvine"/>
    <n v="2"/>
  </r>
  <r>
    <n v="3073"/>
    <x v="3081"/>
    <x v="13"/>
    <n v="2000000"/>
    <n v="121"/>
    <x v="21"/>
    <n v="216"/>
    <n v="86"/>
    <n v="1998"/>
    <n v="4"/>
    <s v="Buford"/>
    <n v="130"/>
  </r>
  <r>
    <n v="3074"/>
    <x v="3082"/>
    <x v="12"/>
    <n v="6500000"/>
    <n v="121"/>
    <x v="0"/>
    <n v="20"/>
    <n v="10"/>
    <n v="2014"/>
    <n v="1"/>
    <s v="New York"/>
    <n v="10"/>
  </r>
  <r>
    <n v="3075"/>
    <x v="3083"/>
    <x v="13"/>
    <n v="2600000"/>
    <n v="120"/>
    <x v="19"/>
    <n v="14"/>
    <n v="11"/>
    <n v="2013"/>
    <n v="2"/>
    <s v="Martinez"/>
    <n v="3"/>
  </r>
  <r>
    <n v="3076"/>
    <x v="3084"/>
    <x v="0"/>
    <n v="67100000"/>
    <n v="120"/>
    <x v="1"/>
    <n v="80"/>
    <n v="57"/>
    <n v="2000"/>
    <n v="2"/>
    <s v="Chandler"/>
    <n v="23"/>
  </r>
  <r>
    <n v="3077"/>
    <x v="3085"/>
    <x v="16"/>
    <n v="2600000"/>
    <n v="120"/>
    <x v="23"/>
    <n v="27"/>
    <n v="9"/>
    <n v="2014"/>
    <n v="1"/>
    <s v="Draper"/>
    <n v="18"/>
  </r>
  <r>
    <n v="3078"/>
    <x v="3086"/>
    <x v="41"/>
    <n v="24700000"/>
    <n v="120"/>
    <x v="19"/>
    <n v="108"/>
    <n v="73"/>
    <n v="1986"/>
    <n v="10"/>
    <s v="Cedar Rapids"/>
    <n v="35"/>
  </r>
  <r>
    <n v="3079"/>
    <x v="3087"/>
    <x v="2"/>
    <n v="9500000"/>
    <n v="120"/>
    <x v="24"/>
    <n v="333"/>
    <n v="182"/>
    <n v="2010"/>
    <n v="1"/>
    <s v="Cedar Park"/>
    <n v="151"/>
  </r>
  <r>
    <n v="3080"/>
    <x v="3088"/>
    <x v="0"/>
    <n v="300000"/>
    <n v="120"/>
    <x v="16"/>
    <n v="21"/>
    <n v="9"/>
    <n v="2010"/>
    <n v="1"/>
    <s v="Gilbert"/>
    <n v="12"/>
  </r>
  <r>
    <n v="3081"/>
    <x v="3089"/>
    <x v="16"/>
    <n v="21100000"/>
    <n v="120"/>
    <x v="7"/>
    <n v="26"/>
    <n v="12"/>
    <n v="2008"/>
    <n v="2"/>
    <s v="Lehi"/>
    <n v="14"/>
  </r>
  <r>
    <n v="3082"/>
    <x v="3090"/>
    <x v="22"/>
    <n v="17200000"/>
    <n v="120"/>
    <x v="15"/>
    <n v="110"/>
    <n v="43"/>
    <n v="1975"/>
    <n v="5"/>
    <s v="Waconia"/>
    <n v="67"/>
  </r>
  <r>
    <n v="3083"/>
    <x v="3091"/>
    <x v="12"/>
    <n v="7700000"/>
    <n v="120"/>
    <x v="6"/>
    <n v="21"/>
    <n v="13"/>
    <n v="2009"/>
    <n v="1"/>
    <s v="Rochester"/>
    <n v="8"/>
  </r>
  <r>
    <n v="3084"/>
    <x v="3092"/>
    <x v="2"/>
    <n v="14800000"/>
    <n v="120"/>
    <x v="9"/>
    <n v="105"/>
    <n v="40"/>
    <n v="2003"/>
    <n v="2"/>
    <s v="Bee Cave"/>
    <n v="65"/>
  </r>
  <r>
    <n v="3085"/>
    <x v="3093"/>
    <x v="28"/>
    <n v="3400000"/>
    <n v="120"/>
    <x v="23"/>
    <n v="35"/>
    <n v="20"/>
    <n v="2013"/>
    <n v="2"/>
    <s v="Stamford"/>
    <n v="15"/>
  </r>
  <r>
    <n v="3086"/>
    <x v="3094"/>
    <x v="12"/>
    <n v="24900000"/>
    <n v="120"/>
    <x v="9"/>
    <n v="90"/>
    <n v="39"/>
    <n v="1994"/>
    <n v="8"/>
    <s v="New York"/>
    <n v="51"/>
  </r>
  <r>
    <n v="3087"/>
    <x v="3095"/>
    <x v="33"/>
    <n v="500000"/>
    <n v="120"/>
    <x v="15"/>
    <n v="49"/>
    <n v="27"/>
    <n v="1987"/>
    <n v="2"/>
    <s v="Indianapolis"/>
    <n v="22"/>
  </r>
  <r>
    <n v="3088"/>
    <x v="3096"/>
    <x v="7"/>
    <n v="8500000"/>
    <n v="120"/>
    <x v="23"/>
    <n v="45"/>
    <n v="24"/>
    <n v="1994"/>
    <n v="6"/>
    <s v="Vienna"/>
    <n v="21"/>
  </r>
  <r>
    <n v="3089"/>
    <x v="3097"/>
    <x v="23"/>
    <n v="205500000"/>
    <n v="120"/>
    <x v="5"/>
    <n v="400"/>
    <n v="150"/>
    <n v="2004"/>
    <n v="4"/>
    <s v="Birmingham"/>
    <n v="250"/>
  </r>
  <r>
    <n v="3090"/>
    <x v="3098"/>
    <x v="9"/>
    <n v="14100000"/>
    <n v="120"/>
    <x v="0"/>
    <n v="25"/>
    <n v="10"/>
    <n v="2013"/>
    <n v="1"/>
    <s v="San Francisco"/>
    <n v="15"/>
  </r>
  <r>
    <n v="3091"/>
    <x v="3099"/>
    <x v="44"/>
    <n v="29200000"/>
    <n v="120"/>
    <x v="15"/>
    <n v="133"/>
    <n v="53"/>
    <n v="2003"/>
    <n v="5"/>
    <s v="FRANKFORD"/>
    <n v="80"/>
  </r>
  <r>
    <n v="3092"/>
    <x v="3100"/>
    <x v="9"/>
    <n v="9200000"/>
    <n v="120"/>
    <x v="19"/>
    <n v="22"/>
    <n v="12"/>
    <n v="2009"/>
    <n v="1"/>
    <s v="Santa Clara"/>
    <n v="10"/>
  </r>
  <r>
    <n v="3093"/>
    <x v="3101"/>
    <x v="0"/>
    <n v="14400000"/>
    <n v="120"/>
    <x v="3"/>
    <n v="305"/>
    <n v="170"/>
    <n v="2002"/>
    <n v="1"/>
    <s v="Phoenix"/>
    <n v="135"/>
  </r>
  <r>
    <n v="3094"/>
    <x v="3102"/>
    <x v="2"/>
    <n v="2100000"/>
    <n v="120"/>
    <x v="25"/>
    <n v="8"/>
    <n v="7"/>
    <n v="2011"/>
    <n v="1"/>
    <s v="League City"/>
    <n v="1"/>
  </r>
  <r>
    <n v="3095"/>
    <x v="3103"/>
    <x v="11"/>
    <n v="17800000"/>
    <n v="119"/>
    <x v="5"/>
    <n v="180"/>
    <n v="70"/>
    <n v="1997"/>
    <n v="4"/>
    <s v="puyallup"/>
    <n v="110"/>
  </r>
  <r>
    <n v="3096"/>
    <x v="3104"/>
    <x v="22"/>
    <n v="21800000"/>
    <n v="119"/>
    <x v="0"/>
    <n v="120"/>
    <n v="48"/>
    <n v="2009"/>
    <n v="4"/>
    <s v="Minneapolis"/>
    <n v="72"/>
  </r>
  <r>
    <n v="3097"/>
    <x v="3105"/>
    <x v="9"/>
    <n v="7400000"/>
    <n v="119"/>
    <x v="13"/>
    <n v="50"/>
    <n v="30"/>
    <n v="2005"/>
    <n v="1"/>
    <s v="San Diego"/>
    <n v="20"/>
  </r>
  <r>
    <n v="3098"/>
    <x v="3106"/>
    <x v="5"/>
    <n v="300000"/>
    <n v="119"/>
    <x v="0"/>
    <n v="12"/>
    <n v="10"/>
    <n v="2005"/>
    <n v="3"/>
    <s v="Tampa"/>
    <n v="2"/>
  </r>
  <r>
    <n v="3099"/>
    <x v="3107"/>
    <x v="21"/>
    <n v="10800000"/>
    <n v="119"/>
    <x v="15"/>
    <n v="66"/>
    <n v="11"/>
    <n v="1996"/>
    <n v="1"/>
    <s v="Arbutus"/>
    <n v="55"/>
  </r>
  <r>
    <n v="3100"/>
    <x v="3108"/>
    <x v="25"/>
    <n v="3600000"/>
    <n v="119"/>
    <x v="0"/>
    <n v="35"/>
    <n v="25"/>
    <n v="2009"/>
    <n v="2"/>
    <s v="Rockland"/>
    <n v="10"/>
  </r>
  <r>
    <n v="3101"/>
    <x v="3109"/>
    <x v="24"/>
    <n v="11100000"/>
    <n v="119"/>
    <x v="12"/>
    <n v="27"/>
    <n v="15"/>
    <n v="2005"/>
    <n v="8"/>
    <s v="Waltham"/>
    <n v="12"/>
  </r>
  <r>
    <n v="3102"/>
    <x v="3110"/>
    <x v="11"/>
    <n v="14900000"/>
    <n v="119"/>
    <x v="22"/>
    <n v="130"/>
    <n v="58"/>
    <n v="1946"/>
    <n v="4"/>
    <s v="Bellingham"/>
    <n v="72"/>
  </r>
  <r>
    <n v="3103"/>
    <x v="3111"/>
    <x v="9"/>
    <n v="20600000"/>
    <n v="119"/>
    <x v="13"/>
    <n v="41"/>
    <n v="36"/>
    <n v="2001"/>
    <n v="3"/>
    <s v="Agoura Hills"/>
    <n v="5"/>
  </r>
  <r>
    <n v="3104"/>
    <x v="3112"/>
    <x v="10"/>
    <n v="5900000"/>
    <n v="119"/>
    <x v="3"/>
    <n v="18"/>
    <n v="5"/>
    <n v="2011"/>
    <n v="1"/>
    <s v="Erie"/>
    <n v="13"/>
  </r>
  <r>
    <n v="3105"/>
    <x v="3113"/>
    <x v="9"/>
    <n v="86200000"/>
    <n v="119"/>
    <x v="11"/>
    <n v="380"/>
    <n v="264"/>
    <n v="2008"/>
    <n v="7"/>
    <s v="San Diego"/>
    <n v="116"/>
  </r>
  <r>
    <n v="3106"/>
    <x v="3114"/>
    <x v="8"/>
    <n v="88300000"/>
    <n v="119"/>
    <x v="7"/>
    <n v="591"/>
    <n v="298"/>
    <n v="1977"/>
    <n v="7"/>
    <s v="Cleveland"/>
    <n v="293"/>
  </r>
  <r>
    <n v="3107"/>
    <x v="3115"/>
    <x v="27"/>
    <n v="68200000"/>
    <n v="119"/>
    <x v="15"/>
    <n v="267"/>
    <n v="160"/>
    <n v="1995"/>
    <n v="5"/>
    <s v="Elgin"/>
    <n v="107"/>
  </r>
  <r>
    <n v="3108"/>
    <x v="3116"/>
    <x v="18"/>
    <n v="10300000"/>
    <n v="119"/>
    <x v="1"/>
    <n v="65"/>
    <n v="40"/>
    <n v="2012"/>
    <n v="4"/>
    <s v="Cary"/>
    <n v="25"/>
  </r>
  <r>
    <n v="3109"/>
    <x v="3117"/>
    <x v="4"/>
    <n v="76100000"/>
    <n v="119"/>
    <x v="10"/>
    <n v="286"/>
    <n v="124"/>
    <n v="2008"/>
    <n v="2"/>
    <s v="Zelienople"/>
    <n v="162"/>
  </r>
  <r>
    <n v="3110"/>
    <x v="3118"/>
    <x v="4"/>
    <n v="5800000"/>
    <n v="118"/>
    <x v="5"/>
    <n v="54"/>
    <n v="19"/>
    <n v="2008"/>
    <n v="1"/>
    <s v="West Chester"/>
    <n v="35"/>
  </r>
  <r>
    <n v="3111"/>
    <x v="3119"/>
    <x v="9"/>
    <n v="5400000"/>
    <n v="118"/>
    <x v="7"/>
    <n v="7"/>
    <n v="5"/>
    <n v="2006"/>
    <n v="1"/>
    <s v="El Segundo"/>
    <n v="2"/>
  </r>
  <r>
    <n v="3112"/>
    <x v="3120"/>
    <x v="16"/>
    <n v="10100000"/>
    <n v="118"/>
    <x v="24"/>
    <n v="62"/>
    <n v="43"/>
    <n v="2009"/>
    <n v="6"/>
    <s v="American Fork"/>
    <n v="19"/>
  </r>
  <r>
    <n v="3113"/>
    <x v="3121"/>
    <x v="18"/>
    <n v="34200000"/>
    <n v="118"/>
    <x v="5"/>
    <n v="140"/>
    <n v="75"/>
    <n v="2000"/>
    <n v="9"/>
    <s v="Charlotte"/>
    <n v="65"/>
  </r>
  <r>
    <n v="3114"/>
    <x v="3122"/>
    <x v="24"/>
    <n v="194800000"/>
    <n v="118"/>
    <x v="11"/>
    <n v="915"/>
    <n v="400"/>
    <n v="1997"/>
    <n v="6"/>
    <s v="Wakefield"/>
    <n v="515"/>
  </r>
  <r>
    <n v="3115"/>
    <x v="3123"/>
    <x v="37"/>
    <n v="2900000"/>
    <n v="118"/>
    <x v="0"/>
    <n v="10"/>
    <n v="4"/>
    <n v="2012"/>
    <n v="1"/>
    <s v="North Charleston"/>
    <n v="6"/>
  </r>
  <r>
    <n v="3116"/>
    <x v="3124"/>
    <x v="10"/>
    <n v="4200000"/>
    <n v="118"/>
    <x v="15"/>
    <n v="172"/>
    <n v="85"/>
    <n v="2004"/>
    <n v="9"/>
    <s v="Denver"/>
    <n v="87"/>
  </r>
  <r>
    <n v="3117"/>
    <x v="3125"/>
    <x v="5"/>
    <n v="3300000"/>
    <n v="118"/>
    <x v="23"/>
    <n v="61"/>
    <n v="45"/>
    <n v="2007"/>
    <n v="2"/>
    <s v="Tampa"/>
    <n v="16"/>
  </r>
  <r>
    <n v="3118"/>
    <x v="3126"/>
    <x v="11"/>
    <n v="29300000"/>
    <n v="118"/>
    <x v="10"/>
    <n v="48"/>
    <n v="15"/>
    <n v="2009"/>
    <n v="5"/>
    <s v="Vancouver"/>
    <n v="33"/>
  </r>
  <r>
    <n v="3119"/>
    <x v="3127"/>
    <x v="35"/>
    <n v="5400000"/>
    <n v="118"/>
    <x v="5"/>
    <n v="55"/>
    <n v="30"/>
    <n v="2013"/>
    <n v="1"/>
    <s v="OMAHA"/>
    <n v="25"/>
  </r>
  <r>
    <n v="3120"/>
    <x v="3128"/>
    <x v="8"/>
    <n v="6300000"/>
    <n v="118"/>
    <x v="0"/>
    <n v="32"/>
    <n v="22"/>
    <n v="2004"/>
    <n v="2"/>
    <s v="Dayton"/>
    <n v="10"/>
  </r>
  <r>
    <n v="3121"/>
    <x v="3129"/>
    <x v="42"/>
    <n v="3300000"/>
    <n v="118"/>
    <x v="3"/>
    <n v="21"/>
    <n v="6"/>
    <n v="2008"/>
    <n v="2"/>
    <s v="Norman"/>
    <n v="15"/>
  </r>
  <r>
    <n v="3122"/>
    <x v="3130"/>
    <x v="27"/>
    <n v="5300000"/>
    <n v="118"/>
    <x v="15"/>
    <n v="30"/>
    <n v="14"/>
    <n v="2008"/>
    <n v="1"/>
    <s v="Plainfield"/>
    <n v="16"/>
  </r>
  <r>
    <n v="3123"/>
    <x v="3131"/>
    <x v="9"/>
    <n v="16200000"/>
    <n v="118"/>
    <x v="13"/>
    <n v="72"/>
    <n v="62"/>
    <n v="2008"/>
    <n v="7"/>
    <s v="Oakland"/>
    <n v="10"/>
  </r>
  <r>
    <n v="3124"/>
    <x v="3132"/>
    <x v="35"/>
    <n v="7100000"/>
    <n v="118"/>
    <x v="3"/>
    <n v="189"/>
    <n v="14"/>
    <n v="2012"/>
    <n v="3"/>
    <s v="Lincoln"/>
    <n v="175"/>
  </r>
  <r>
    <n v="3125"/>
    <x v="3133"/>
    <x v="7"/>
    <n v="8900000"/>
    <n v="118"/>
    <x v="11"/>
    <n v="48"/>
    <n v="21"/>
    <n v="2010"/>
    <n v="4"/>
    <s v="Winchester"/>
    <n v="27"/>
  </r>
  <r>
    <n v="3126"/>
    <x v="3134"/>
    <x v="12"/>
    <n v="4600000"/>
    <n v="118"/>
    <x v="5"/>
    <n v="150"/>
    <n v="120"/>
    <n v="2003"/>
    <n v="4"/>
    <s v="St. James"/>
    <n v="30"/>
  </r>
  <r>
    <n v="3127"/>
    <x v="3135"/>
    <x v="5"/>
    <n v="400000"/>
    <n v="118"/>
    <x v="5"/>
    <n v="25"/>
    <n v="10"/>
    <n v="2004"/>
    <n v="1"/>
    <s v="SAFETY HARBOR"/>
    <n v="15"/>
  </r>
  <r>
    <n v="3128"/>
    <x v="3136"/>
    <x v="20"/>
    <n v="23700000"/>
    <n v="118"/>
    <x v="20"/>
    <n v="216"/>
    <n v="90"/>
    <n v="1994"/>
    <n v="3"/>
    <s v="Bloomfield Hills"/>
    <n v="126"/>
  </r>
  <r>
    <n v="3129"/>
    <x v="3137"/>
    <x v="5"/>
    <n v="62800000"/>
    <n v="117"/>
    <x v="0"/>
    <n v="32"/>
    <n v="18"/>
    <n v="2010"/>
    <n v="1"/>
    <s v="Miami"/>
    <n v="14"/>
  </r>
  <r>
    <n v="3130"/>
    <x v="3138"/>
    <x v="13"/>
    <n v="43500000"/>
    <n v="117"/>
    <x v="23"/>
    <n v="131"/>
    <n v="78"/>
    <n v="2002"/>
    <n v="12"/>
    <s v="Norcross"/>
    <n v="53"/>
  </r>
  <r>
    <n v="3131"/>
    <x v="3139"/>
    <x v="13"/>
    <n v="3700000"/>
    <n v="117"/>
    <x v="0"/>
    <n v="15"/>
    <n v="12"/>
    <n v="2005"/>
    <n v="1"/>
    <s v="Buford"/>
    <n v="3"/>
  </r>
  <r>
    <n v="3132"/>
    <x v="3140"/>
    <x v="5"/>
    <n v="8100000"/>
    <n v="117"/>
    <x v="16"/>
    <n v="74"/>
    <n v="35"/>
    <n v="2013"/>
    <n v="1"/>
    <s v="Orlando"/>
    <n v="39"/>
  </r>
  <r>
    <n v="3133"/>
    <x v="3141"/>
    <x v="5"/>
    <n v="8300000"/>
    <n v="117"/>
    <x v="20"/>
    <n v="80"/>
    <n v="39"/>
    <n v="2003"/>
    <n v="1"/>
    <s v="Oviedo"/>
    <n v="41"/>
  </r>
  <r>
    <n v="3134"/>
    <x v="3142"/>
    <x v="20"/>
    <n v="31200000"/>
    <n v="117"/>
    <x v="18"/>
    <n v="130"/>
    <n v="100"/>
    <n v="1999"/>
    <n v="2"/>
    <s v="Commerce"/>
    <n v="30"/>
  </r>
  <r>
    <n v="3135"/>
    <x v="3143"/>
    <x v="10"/>
    <n v="70700000"/>
    <n v="117"/>
    <x v="19"/>
    <n v="975"/>
    <n v="532"/>
    <n v="2007"/>
    <n v="8"/>
    <s v="Broomfield"/>
    <n v="443"/>
  </r>
  <r>
    <n v="3136"/>
    <x v="3144"/>
    <x v="9"/>
    <n v="33100000"/>
    <n v="117"/>
    <x v="12"/>
    <n v="44"/>
    <n v="11"/>
    <n v="2012"/>
    <n v="4"/>
    <s v="Rancho Cucamonga"/>
    <n v="33"/>
  </r>
  <r>
    <n v="3137"/>
    <x v="3145"/>
    <x v="9"/>
    <n v="8300000"/>
    <n v="117"/>
    <x v="20"/>
    <n v="51"/>
    <n v="26"/>
    <n v="2007"/>
    <n v="5"/>
    <s v="San Diego"/>
    <n v="25"/>
  </r>
  <r>
    <n v="3138"/>
    <x v="3146"/>
    <x v="6"/>
    <n v="4300000"/>
    <n v="117"/>
    <x v="3"/>
    <n v="17"/>
    <n v="15"/>
    <n v="2007"/>
    <n v="1"/>
    <s v="Lakewood"/>
    <n v="2"/>
  </r>
  <r>
    <n v="3139"/>
    <x v="3147"/>
    <x v="22"/>
    <n v="26800000"/>
    <n v="117"/>
    <x v="13"/>
    <n v="147"/>
    <n v="69"/>
    <n v="1990"/>
    <n v="1"/>
    <s v="LAKE CITY"/>
    <n v="78"/>
  </r>
  <r>
    <n v="3140"/>
    <x v="3148"/>
    <x v="9"/>
    <n v="6400000"/>
    <n v="117"/>
    <x v="0"/>
    <n v="25"/>
    <n v="15"/>
    <n v="2009"/>
    <n v="6"/>
    <s v="San Francisco"/>
    <n v="10"/>
  </r>
  <r>
    <n v="3141"/>
    <x v="3149"/>
    <x v="2"/>
    <n v="2300000"/>
    <n v="117"/>
    <x v="20"/>
    <n v="15"/>
    <n v="8"/>
    <n v="2012"/>
    <n v="2"/>
    <s v="Houston"/>
    <n v="7"/>
  </r>
  <r>
    <n v="3142"/>
    <x v="3150"/>
    <x v="9"/>
    <n v="74100000"/>
    <n v="117"/>
    <x v="2"/>
    <n v="1605"/>
    <n v="654"/>
    <n v="2010"/>
    <n v="5"/>
    <s v="Santa Ana"/>
    <n v="951"/>
  </r>
  <r>
    <n v="3143"/>
    <x v="3151"/>
    <x v="37"/>
    <n v="6100000"/>
    <n v="117"/>
    <x v="16"/>
    <n v="55"/>
    <n v="16"/>
    <n v="2003"/>
    <n v="5"/>
    <s v="Greenville"/>
    <n v="39"/>
  </r>
  <r>
    <n v="3144"/>
    <x v="3152"/>
    <x v="9"/>
    <n v="8500000"/>
    <n v="117"/>
    <x v="13"/>
    <n v="16"/>
    <n v="7"/>
    <n v="2010"/>
    <n v="4"/>
    <s v="HUNTINGTON BEACH"/>
    <n v="9"/>
  </r>
  <r>
    <n v="3145"/>
    <x v="3153"/>
    <x v="33"/>
    <n v="26100000"/>
    <n v="117"/>
    <x v="5"/>
    <n v="1002"/>
    <n v="481"/>
    <n v="2011"/>
    <n v="2"/>
    <s v="Fishers"/>
    <n v="521"/>
  </r>
  <r>
    <n v="3146"/>
    <x v="3154"/>
    <x v="2"/>
    <n v="3900000"/>
    <n v="117"/>
    <x v="19"/>
    <n v="25"/>
    <n v="9"/>
    <n v="2004"/>
    <n v="3"/>
    <s v="Frisco"/>
    <n v="16"/>
  </r>
  <r>
    <n v="3147"/>
    <x v="3155"/>
    <x v="12"/>
    <n v="5500000"/>
    <n v="117"/>
    <x v="11"/>
    <n v="52"/>
    <n v="32"/>
    <n v="2011"/>
    <n v="3"/>
    <s v="Yonkers"/>
    <n v="20"/>
  </r>
  <r>
    <n v="3148"/>
    <x v="3156"/>
    <x v="2"/>
    <n v="3200000"/>
    <n v="117"/>
    <x v="13"/>
    <n v="15"/>
    <n v="11"/>
    <n v="1987"/>
    <n v="1"/>
    <s v="Houston"/>
    <n v="4"/>
  </r>
  <r>
    <n v="3149"/>
    <x v="3157"/>
    <x v="9"/>
    <n v="28900000"/>
    <n v="116"/>
    <x v="3"/>
    <n v="25"/>
    <n v="15"/>
    <n v="1998"/>
    <n v="7"/>
    <s v="Richmond"/>
    <n v="10"/>
  </r>
  <r>
    <n v="3150"/>
    <x v="3158"/>
    <x v="7"/>
    <n v="5600000"/>
    <n v="116"/>
    <x v="0"/>
    <n v="13"/>
    <n v="7"/>
    <n v="2012"/>
    <n v="3"/>
    <s v="Arlington"/>
    <n v="6"/>
  </r>
  <r>
    <n v="3151"/>
    <x v="3159"/>
    <x v="24"/>
    <n v="2300000"/>
    <n v="116"/>
    <x v="19"/>
    <n v="22"/>
    <n v="6"/>
    <n v="2004"/>
    <n v="1"/>
    <s v="Worcester"/>
    <n v="16"/>
  </r>
  <r>
    <n v="3152"/>
    <x v="3160"/>
    <x v="32"/>
    <n v="45100000"/>
    <n v="116"/>
    <x v="0"/>
    <n v="83"/>
    <n v="48"/>
    <n v="2003"/>
    <n v="7"/>
    <s v="Columbia"/>
    <n v="35"/>
  </r>
  <r>
    <n v="3153"/>
    <x v="3161"/>
    <x v="27"/>
    <n v="4500000"/>
    <n v="116"/>
    <x v="12"/>
    <n v="21"/>
    <n v="7"/>
    <n v="2003"/>
    <n v="1"/>
    <s v="Bartlett"/>
    <n v="14"/>
  </r>
  <r>
    <n v="3154"/>
    <x v="3162"/>
    <x v="9"/>
    <n v="11800000"/>
    <n v="116"/>
    <x v="3"/>
    <n v="49"/>
    <n v="27"/>
    <n v="1981"/>
    <n v="3"/>
    <s v="FRESNO"/>
    <n v="22"/>
  </r>
  <r>
    <n v="3155"/>
    <x v="3163"/>
    <x v="5"/>
    <n v="575100000"/>
    <n v="116"/>
    <x v="15"/>
    <n v="1840"/>
    <n v="908"/>
    <n v="1989"/>
    <n v="4"/>
    <s v="St. Petersburg"/>
    <n v="932"/>
  </r>
  <r>
    <n v="3156"/>
    <x v="3164"/>
    <x v="7"/>
    <n v="5100000"/>
    <n v="116"/>
    <x v="5"/>
    <n v="7"/>
    <n v="3"/>
    <n v="2004"/>
    <n v="4"/>
    <s v="Ashburn"/>
    <n v="4"/>
  </r>
  <r>
    <n v="3157"/>
    <x v="3165"/>
    <x v="34"/>
    <n v="3500000"/>
    <n v="116"/>
    <x v="0"/>
    <n v="10"/>
    <n v="6"/>
    <n v="2011"/>
    <n v="1"/>
    <s v="Washington, D.C."/>
    <n v="4"/>
  </r>
  <r>
    <n v="3158"/>
    <x v="3166"/>
    <x v="9"/>
    <n v="6800000"/>
    <n v="116"/>
    <x v="15"/>
    <n v="11"/>
    <n v="7"/>
    <n v="2014"/>
    <n v="2"/>
    <s v="Granite Bay"/>
    <n v="4"/>
  </r>
  <r>
    <n v="3159"/>
    <x v="3167"/>
    <x v="20"/>
    <n v="23500000"/>
    <n v="116"/>
    <x v="13"/>
    <n v="44"/>
    <n v="21"/>
    <n v="2009"/>
    <n v="2"/>
    <s v="Taylor"/>
    <n v="23"/>
  </r>
  <r>
    <n v="3160"/>
    <x v="3168"/>
    <x v="9"/>
    <n v="7200000"/>
    <n v="116"/>
    <x v="5"/>
    <n v="13"/>
    <n v="11"/>
    <n v="2008"/>
    <n v="1"/>
    <s v="Westlake Village"/>
    <n v="2"/>
  </r>
  <r>
    <n v="3161"/>
    <x v="3169"/>
    <x v="9"/>
    <n v="74300000"/>
    <n v="116"/>
    <x v="23"/>
    <n v="12"/>
    <n v="6"/>
    <n v="2006"/>
    <n v="3"/>
    <s v="Hollywood"/>
    <n v="6"/>
  </r>
  <r>
    <n v="3162"/>
    <x v="3170"/>
    <x v="9"/>
    <n v="10200000"/>
    <n v="116"/>
    <x v="7"/>
    <n v="65"/>
    <n v="34"/>
    <n v="1995"/>
    <n v="4"/>
    <s v="Costa Mesa"/>
    <n v="31"/>
  </r>
  <r>
    <n v="3163"/>
    <x v="3171"/>
    <x v="24"/>
    <n v="40700000"/>
    <n v="116"/>
    <x v="23"/>
    <n v="114"/>
    <n v="55"/>
    <n v="1955"/>
    <n v="2"/>
    <s v="Westwood"/>
    <n v="59"/>
  </r>
  <r>
    <n v="3164"/>
    <x v="3172"/>
    <x v="5"/>
    <n v="305100000"/>
    <n v="116"/>
    <x v="5"/>
    <n v="20599"/>
    <n v="8958"/>
    <n v="2005"/>
    <n v="9"/>
    <s v="Fort Lauderdale"/>
    <n v="11641"/>
  </r>
  <r>
    <n v="3165"/>
    <x v="3173"/>
    <x v="27"/>
    <n v="9100000"/>
    <n v="116"/>
    <x v="19"/>
    <n v="47"/>
    <n v="28"/>
    <n v="2009"/>
    <n v="4"/>
    <s v="VERNON HILLS"/>
    <n v="19"/>
  </r>
  <r>
    <n v="3166"/>
    <x v="3174"/>
    <x v="40"/>
    <n v="2300000"/>
    <n v="116"/>
    <x v="7"/>
    <n v="12"/>
    <n v="4"/>
    <n v="2012"/>
    <n v="1"/>
    <s v="Lake Oswego"/>
    <n v="8"/>
  </r>
  <r>
    <n v="3167"/>
    <x v="3175"/>
    <x v="11"/>
    <n v="8100000"/>
    <n v="116"/>
    <x v="7"/>
    <n v="6"/>
    <n v="1"/>
    <n v="2009"/>
    <n v="5"/>
    <s v="Bellevue"/>
    <n v="5"/>
  </r>
  <r>
    <n v="3168"/>
    <x v="3176"/>
    <x v="37"/>
    <n v="15800000"/>
    <n v="116"/>
    <x v="5"/>
    <n v="55"/>
    <n v="30"/>
    <n v="2010"/>
    <n v="1"/>
    <s v="Rock Hill"/>
    <n v="25"/>
  </r>
  <r>
    <n v="3169"/>
    <x v="3177"/>
    <x v="12"/>
    <n v="5800000"/>
    <n v="116"/>
    <x v="19"/>
    <n v="31"/>
    <n v="11"/>
    <n v="2011"/>
    <n v="4"/>
    <s v="Albany"/>
    <n v="20"/>
  </r>
  <r>
    <n v="3170"/>
    <x v="3178"/>
    <x v="33"/>
    <n v="12600000"/>
    <n v="116"/>
    <x v="15"/>
    <n v="66"/>
    <n v="22"/>
    <n v="2002"/>
    <n v="1"/>
    <s v="Newburgh"/>
    <n v="44"/>
  </r>
  <r>
    <n v="3171"/>
    <x v="3179"/>
    <x v="6"/>
    <n v="7700000"/>
    <n v="115"/>
    <x v="6"/>
    <n v="23"/>
    <n v="13"/>
    <n v="2000"/>
    <n v="5"/>
    <s v="Burlington"/>
    <n v="10"/>
  </r>
  <r>
    <n v="3172"/>
    <x v="3180"/>
    <x v="21"/>
    <n v="28700000"/>
    <n v="115"/>
    <x v="19"/>
    <n v="72"/>
    <n v="78"/>
    <n v="1990"/>
    <n v="1"/>
    <s v="Landover"/>
    <n v="-6"/>
  </r>
  <r>
    <n v="3173"/>
    <x v="3181"/>
    <x v="22"/>
    <n v="32800000"/>
    <n v="115"/>
    <x v="12"/>
    <n v="375"/>
    <n v="110"/>
    <n v="2007"/>
    <n v="10"/>
    <s v="Eden Prarie"/>
    <n v="265"/>
  </r>
  <r>
    <n v="3174"/>
    <x v="3182"/>
    <x v="9"/>
    <n v="10700000"/>
    <n v="115"/>
    <x v="12"/>
    <n v="697"/>
    <n v="222"/>
    <n v="2011"/>
    <n v="4"/>
    <s v="Beverly Hills"/>
    <n v="475"/>
  </r>
  <r>
    <n v="3175"/>
    <x v="3183"/>
    <x v="7"/>
    <n v="11800000"/>
    <n v="115"/>
    <x v="16"/>
    <n v="130"/>
    <n v="60"/>
    <n v="1996"/>
    <n v="5"/>
    <s v="Gainesville"/>
    <n v="70"/>
  </r>
  <r>
    <n v="3176"/>
    <x v="3184"/>
    <x v="12"/>
    <n v="2900000"/>
    <n v="115"/>
    <x v="0"/>
    <n v="12"/>
    <n v="4"/>
    <n v="2002"/>
    <n v="3"/>
    <s v="New York"/>
    <n v="8"/>
  </r>
  <r>
    <n v="3177"/>
    <x v="3185"/>
    <x v="10"/>
    <n v="10900000"/>
    <n v="115"/>
    <x v="8"/>
    <n v="14"/>
    <n v="10"/>
    <n v="1982"/>
    <n v="2"/>
    <s v="Wheat Ridge"/>
    <n v="4"/>
  </r>
  <r>
    <n v="3178"/>
    <x v="3186"/>
    <x v="9"/>
    <n v="2200000"/>
    <n v="115"/>
    <x v="22"/>
    <n v="19"/>
    <n v="7"/>
    <n v="2003"/>
    <n v="2"/>
    <s v="Porter Ranch"/>
    <n v="12"/>
  </r>
  <r>
    <n v="3179"/>
    <x v="3187"/>
    <x v="40"/>
    <n v="4700000"/>
    <n v="115"/>
    <x v="0"/>
    <n v="32"/>
    <n v="22"/>
    <n v="2011"/>
    <n v="4"/>
    <s v="Portland"/>
    <n v="10"/>
  </r>
  <r>
    <n v="3180"/>
    <x v="3188"/>
    <x v="9"/>
    <n v="200000"/>
    <n v="115"/>
    <x v="21"/>
    <n v="11"/>
    <n v="9"/>
    <n v="1982"/>
    <n v="1"/>
    <s v="Vista"/>
    <n v="2"/>
  </r>
  <r>
    <n v="3181"/>
    <x v="3189"/>
    <x v="9"/>
    <n v="22700000"/>
    <n v="115"/>
    <x v="13"/>
    <n v="108"/>
    <n v="62"/>
    <n v="2001"/>
    <n v="7"/>
    <s v="Moorpark"/>
    <n v="46"/>
  </r>
  <r>
    <n v="3182"/>
    <x v="3190"/>
    <x v="0"/>
    <n v="2600000"/>
    <n v="115"/>
    <x v="15"/>
    <n v="30"/>
    <n v="10"/>
    <n v="2010"/>
    <n v="2"/>
    <s v="Tempe"/>
    <n v="20"/>
  </r>
  <r>
    <n v="3183"/>
    <x v="3191"/>
    <x v="9"/>
    <n v="46100000"/>
    <n v="115"/>
    <x v="23"/>
    <n v="164"/>
    <n v="36"/>
    <n v="2004"/>
    <n v="6"/>
    <s v="Santa Ana"/>
    <n v="128"/>
  </r>
  <r>
    <n v="3184"/>
    <x v="3192"/>
    <x v="7"/>
    <n v="3200000"/>
    <n v="115"/>
    <x v="23"/>
    <n v="15"/>
    <n v="7"/>
    <n v="2009"/>
    <n v="1"/>
    <s v="Arlington"/>
    <n v="8"/>
  </r>
  <r>
    <n v="3185"/>
    <x v="3193"/>
    <x v="9"/>
    <n v="19600000"/>
    <n v="115"/>
    <x v="7"/>
    <n v="88"/>
    <n v="52"/>
    <n v="2004"/>
    <n v="3"/>
    <s v="Irvine"/>
    <n v="36"/>
  </r>
  <r>
    <n v="3186"/>
    <x v="3194"/>
    <x v="9"/>
    <n v="18400000"/>
    <n v="115"/>
    <x v="3"/>
    <n v="19"/>
    <n v="20"/>
    <n v="2004"/>
    <n v="7"/>
    <s v="Pasadena"/>
    <n v="-1"/>
  </r>
  <r>
    <n v="3187"/>
    <x v="3195"/>
    <x v="4"/>
    <n v="32100000"/>
    <n v="115"/>
    <x v="15"/>
    <n v="32"/>
    <n v="18"/>
    <n v="2006"/>
    <n v="8"/>
    <s v="Exton"/>
    <n v="14"/>
  </r>
  <r>
    <n v="3188"/>
    <x v="3196"/>
    <x v="8"/>
    <n v="18200000"/>
    <n v="115"/>
    <x v="8"/>
    <n v="58"/>
    <n v="49"/>
    <n v="2009"/>
    <n v="6"/>
    <s v="Columbus"/>
    <n v="9"/>
  </r>
  <r>
    <n v="3189"/>
    <x v="3197"/>
    <x v="18"/>
    <n v="8500000"/>
    <n v="115"/>
    <x v="0"/>
    <n v="48"/>
    <n v="26"/>
    <n v="2005"/>
    <n v="6"/>
    <s v="Charlotte"/>
    <n v="22"/>
  </r>
  <r>
    <n v="3190"/>
    <x v="3198"/>
    <x v="2"/>
    <n v="45100000"/>
    <n v="115"/>
    <x v="11"/>
    <n v="15"/>
    <n v="3"/>
    <n v="1999"/>
    <n v="3"/>
    <s v="Wimberley"/>
    <n v="12"/>
  </r>
  <r>
    <n v="3191"/>
    <x v="3199"/>
    <x v="5"/>
    <n v="2900000"/>
    <n v="115"/>
    <x v="15"/>
    <n v="13"/>
    <n v="6"/>
    <n v="2004"/>
    <n v="1"/>
    <s v="Tampa"/>
    <n v="7"/>
  </r>
  <r>
    <n v="3192"/>
    <x v="3200"/>
    <x v="21"/>
    <n v="66900000"/>
    <n v="115"/>
    <x v="0"/>
    <n v="82"/>
    <n v="61"/>
    <n v="1991"/>
    <n v="5"/>
    <s v="Chestertown"/>
    <n v="21"/>
  </r>
  <r>
    <n v="3193"/>
    <x v="3201"/>
    <x v="18"/>
    <n v="6700000"/>
    <n v="115"/>
    <x v="3"/>
    <n v="70"/>
    <n v="36"/>
    <n v="1959"/>
    <n v="3"/>
    <s v="High Point"/>
    <n v="34"/>
  </r>
  <r>
    <n v="3194"/>
    <x v="3202"/>
    <x v="8"/>
    <n v="51400000"/>
    <n v="115"/>
    <x v="4"/>
    <n v="1038"/>
    <n v="759"/>
    <n v="1997"/>
    <n v="14"/>
    <s v="Richfield"/>
    <n v="279"/>
  </r>
  <r>
    <n v="3195"/>
    <x v="3203"/>
    <x v="44"/>
    <n v="12100000"/>
    <n v="114"/>
    <x v="20"/>
    <n v="850"/>
    <n v="385"/>
    <n v="2011"/>
    <n v="6"/>
    <s v="Newark"/>
    <n v="465"/>
  </r>
  <r>
    <n v="3196"/>
    <x v="3204"/>
    <x v="4"/>
    <n v="9800000"/>
    <n v="114"/>
    <x v="13"/>
    <n v="152"/>
    <n v="118"/>
    <n v="1985"/>
    <n v="1"/>
    <s v="Exton"/>
    <n v="34"/>
  </r>
  <r>
    <n v="3197"/>
    <x v="3205"/>
    <x v="13"/>
    <n v="60000000"/>
    <n v="114"/>
    <x v="0"/>
    <n v="916"/>
    <n v="450"/>
    <n v="2001"/>
    <n v="1"/>
    <s v="Atlanta"/>
    <n v="466"/>
  </r>
  <r>
    <n v="3198"/>
    <x v="3206"/>
    <x v="2"/>
    <n v="2200000"/>
    <n v="114"/>
    <x v="10"/>
    <n v="11"/>
    <n v="6"/>
    <n v="2010"/>
    <n v="1"/>
    <s v="Houston"/>
    <n v="5"/>
  </r>
  <r>
    <n v="3199"/>
    <x v="3207"/>
    <x v="2"/>
    <n v="372200000"/>
    <n v="114"/>
    <x v="15"/>
    <n v="150"/>
    <n v="85"/>
    <n v="2000"/>
    <n v="6"/>
    <s v="Houston"/>
    <n v="65"/>
  </r>
  <r>
    <n v="3200"/>
    <x v="3208"/>
    <x v="20"/>
    <n v="80600000"/>
    <n v="114"/>
    <x v="9"/>
    <n v="545"/>
    <n v="298"/>
    <n v="2003"/>
    <n v="5"/>
    <s v="Ann Arbor"/>
    <n v="247"/>
  </r>
  <r>
    <n v="3201"/>
    <x v="3209"/>
    <x v="7"/>
    <n v="188200000"/>
    <n v="114"/>
    <x v="11"/>
    <n v="1685"/>
    <n v="743"/>
    <n v="1999"/>
    <n v="8"/>
    <s v="Herndon"/>
    <n v="942"/>
  </r>
  <r>
    <n v="3202"/>
    <x v="3210"/>
    <x v="4"/>
    <n v="33700000"/>
    <n v="114"/>
    <x v="13"/>
    <n v="340"/>
    <n v="120"/>
    <n v="2000"/>
    <n v="3"/>
    <s v="Warren"/>
    <n v="220"/>
  </r>
  <r>
    <n v="3203"/>
    <x v="3211"/>
    <x v="12"/>
    <n v="2100000"/>
    <n v="114"/>
    <x v="14"/>
    <n v="12"/>
    <n v="3"/>
    <n v="2014"/>
    <n v="1"/>
    <s v="New York"/>
    <n v="9"/>
  </r>
  <r>
    <n v="3204"/>
    <x v="3212"/>
    <x v="4"/>
    <n v="92400000"/>
    <n v="114"/>
    <x v="16"/>
    <n v="574"/>
    <n v="363"/>
    <n v="1992"/>
    <n v="5"/>
    <s v="Pittsburgh"/>
    <n v="211"/>
  </r>
  <r>
    <n v="3205"/>
    <x v="3213"/>
    <x v="34"/>
    <n v="11400000"/>
    <n v="114"/>
    <x v="23"/>
    <n v="205"/>
    <n v="110"/>
    <n v="2000"/>
    <n v="2"/>
    <s v="Washington"/>
    <n v="95"/>
  </r>
  <r>
    <n v="3206"/>
    <x v="3214"/>
    <x v="4"/>
    <n v="3800000"/>
    <n v="114"/>
    <x v="9"/>
    <n v="30"/>
    <n v="10"/>
    <n v="2007"/>
    <n v="1"/>
    <s v="Media"/>
    <n v="20"/>
  </r>
  <r>
    <n v="3207"/>
    <x v="3215"/>
    <x v="4"/>
    <n v="24400000"/>
    <n v="114"/>
    <x v="0"/>
    <n v="193"/>
    <n v="83"/>
    <n v="2006"/>
    <n v="7"/>
    <s v="Harrisburg"/>
    <n v="110"/>
  </r>
  <r>
    <n v="3208"/>
    <x v="3216"/>
    <x v="7"/>
    <n v="5700000"/>
    <n v="114"/>
    <x v="6"/>
    <n v="40"/>
    <n v="11"/>
    <n v="2014"/>
    <n v="2"/>
    <s v="Leesburg"/>
    <n v="29"/>
  </r>
  <r>
    <n v="3209"/>
    <x v="3217"/>
    <x v="33"/>
    <n v="102600000"/>
    <n v="114"/>
    <x v="7"/>
    <n v="595"/>
    <n v="287"/>
    <n v="1984"/>
    <n v="7"/>
    <s v="Fort Wayne"/>
    <n v="308"/>
  </r>
  <r>
    <n v="3210"/>
    <x v="3218"/>
    <x v="0"/>
    <n v="5300000"/>
    <n v="113"/>
    <x v="5"/>
    <n v="55"/>
    <n v="8"/>
    <n v="2006"/>
    <n v="1"/>
    <s v="Chandler"/>
    <n v="47"/>
  </r>
  <r>
    <n v="3211"/>
    <x v="3219"/>
    <x v="2"/>
    <n v="33200000"/>
    <n v="113"/>
    <x v="21"/>
    <n v="20"/>
    <n v="10"/>
    <n v="1996"/>
    <n v="1"/>
    <s v="Tomball"/>
    <n v="10"/>
  </r>
  <r>
    <n v="3212"/>
    <x v="3220"/>
    <x v="9"/>
    <n v="4300000"/>
    <n v="113"/>
    <x v="12"/>
    <n v="29"/>
    <n v="15"/>
    <n v="2013"/>
    <n v="2"/>
    <s v="San Jose"/>
    <n v="14"/>
  </r>
  <r>
    <n v="3213"/>
    <x v="3221"/>
    <x v="2"/>
    <n v="7200000"/>
    <n v="113"/>
    <x v="24"/>
    <n v="50"/>
    <n v="5"/>
    <n v="2009"/>
    <n v="3"/>
    <s v="Georgetown"/>
    <n v="45"/>
  </r>
  <r>
    <n v="3214"/>
    <x v="3222"/>
    <x v="21"/>
    <n v="38300000"/>
    <n v="113"/>
    <x v="17"/>
    <n v="3003"/>
    <n v="1963"/>
    <n v="1996"/>
    <n v="1"/>
    <s v="Chevy Chase"/>
    <n v="1040"/>
  </r>
  <r>
    <n v="3215"/>
    <x v="3223"/>
    <x v="2"/>
    <n v="9100000"/>
    <n v="113"/>
    <x v="19"/>
    <n v="80"/>
    <n v="30"/>
    <n v="2008"/>
    <n v="5"/>
    <s v="New Braunfels"/>
    <n v="50"/>
  </r>
  <r>
    <n v="3216"/>
    <x v="3224"/>
    <x v="16"/>
    <n v="6500000"/>
    <n v="113"/>
    <x v="5"/>
    <n v="21"/>
    <n v="8"/>
    <n v="2014"/>
    <n v="2"/>
    <s v="St. George"/>
    <n v="13"/>
  </r>
  <r>
    <n v="3217"/>
    <x v="3225"/>
    <x v="2"/>
    <n v="9300000"/>
    <n v="113"/>
    <x v="3"/>
    <n v="53"/>
    <n v="35"/>
    <n v="1983"/>
    <n v="2"/>
    <s v="Weatherford"/>
    <n v="18"/>
  </r>
  <r>
    <n v="3218"/>
    <x v="3226"/>
    <x v="21"/>
    <n v="1500000"/>
    <n v="113"/>
    <x v="15"/>
    <n v="110"/>
    <n v="60"/>
    <n v="2009"/>
    <n v="3"/>
    <s v="Landover"/>
    <n v="50"/>
  </r>
  <r>
    <n v="3219"/>
    <x v="3227"/>
    <x v="40"/>
    <n v="18800000"/>
    <n v="113"/>
    <x v="9"/>
    <n v="139"/>
    <n v="63"/>
    <n v="2004"/>
    <n v="6"/>
    <s v="Portland"/>
    <n v="76"/>
  </r>
  <r>
    <n v="3220"/>
    <x v="3228"/>
    <x v="12"/>
    <n v="2300000"/>
    <n v="113"/>
    <x v="15"/>
    <n v="20"/>
    <n v="8"/>
    <n v="1999"/>
    <n v="1"/>
    <s v="Rochester"/>
    <n v="12"/>
  </r>
  <r>
    <n v="3221"/>
    <x v="3229"/>
    <x v="18"/>
    <n v="3600000"/>
    <n v="113"/>
    <x v="0"/>
    <n v="17"/>
    <n v="3"/>
    <n v="2010"/>
    <n v="1"/>
    <s v="Durham"/>
    <n v="14"/>
  </r>
  <r>
    <n v="3222"/>
    <x v="3230"/>
    <x v="8"/>
    <n v="48600000"/>
    <n v="113"/>
    <x v="23"/>
    <n v="350"/>
    <n v="200"/>
    <n v="2004"/>
    <n v="5"/>
    <s v="Cleveland"/>
    <n v="150"/>
  </r>
  <r>
    <n v="3223"/>
    <x v="3231"/>
    <x v="9"/>
    <n v="2400000"/>
    <n v="113"/>
    <x v="4"/>
    <n v="322"/>
    <n v="185"/>
    <n v="2008"/>
    <n v="1"/>
    <s v="Culver City"/>
    <n v="137"/>
  </r>
  <r>
    <n v="3224"/>
    <x v="3232"/>
    <x v="12"/>
    <n v="2500000"/>
    <n v="113"/>
    <x v="9"/>
    <n v="35"/>
    <n v="31"/>
    <n v="2012"/>
    <n v="1"/>
    <s v="New York"/>
    <n v="4"/>
  </r>
  <r>
    <n v="3225"/>
    <x v="3233"/>
    <x v="2"/>
    <n v="29500000"/>
    <n v="113"/>
    <x v="15"/>
    <n v="51"/>
    <n v="29"/>
    <n v="1999"/>
    <n v="3"/>
    <s v="Houston"/>
    <n v="22"/>
  </r>
  <r>
    <n v="3226"/>
    <x v="3234"/>
    <x v="11"/>
    <n v="2900000"/>
    <n v="113"/>
    <x v="23"/>
    <n v="183"/>
    <n v="79"/>
    <n v="2013"/>
    <n v="4"/>
    <s v="Redmond"/>
    <n v="104"/>
  </r>
  <r>
    <n v="3227"/>
    <x v="3235"/>
    <x v="24"/>
    <n v="41400000"/>
    <n v="113"/>
    <x v="9"/>
    <n v="223"/>
    <n v="136"/>
    <n v="2004"/>
    <n v="8"/>
    <s v="Boston"/>
    <n v="87"/>
  </r>
  <r>
    <n v="3228"/>
    <x v="3236"/>
    <x v="14"/>
    <n v="26700000"/>
    <n v="113"/>
    <x v="7"/>
    <n v="149"/>
    <n v="82"/>
    <n v="1995"/>
    <n v="11"/>
    <s v="Louisville"/>
    <n v="67"/>
  </r>
  <r>
    <n v="3229"/>
    <x v="3237"/>
    <x v="15"/>
    <n v="209600000"/>
    <n v="113"/>
    <x v="1"/>
    <n v="90"/>
    <n v="50"/>
    <n v="2000"/>
    <n v="4"/>
    <s v="Twin Falls"/>
    <n v="40"/>
  </r>
  <r>
    <n v="3230"/>
    <x v="3238"/>
    <x v="6"/>
    <n v="23900000"/>
    <n v="112"/>
    <x v="15"/>
    <n v="20"/>
    <n v="10"/>
    <n v="2003"/>
    <n v="2"/>
    <s v="BELLEVILLE"/>
    <n v="10"/>
  </r>
  <r>
    <n v="3231"/>
    <x v="3239"/>
    <x v="2"/>
    <n v="9600000"/>
    <n v="112"/>
    <x v="16"/>
    <n v="39"/>
    <n v="18"/>
    <n v="2007"/>
    <n v="1"/>
    <s v="Addison"/>
    <n v="21"/>
  </r>
  <r>
    <n v="3232"/>
    <x v="3240"/>
    <x v="42"/>
    <n v="276700000"/>
    <n v="112"/>
    <x v="7"/>
    <n v="1200"/>
    <n v="650"/>
    <n v="2000"/>
    <n v="9"/>
    <s v="Jenks"/>
    <n v="550"/>
  </r>
  <r>
    <n v="3233"/>
    <x v="3241"/>
    <x v="7"/>
    <n v="17800000"/>
    <n v="112"/>
    <x v="5"/>
    <n v="227"/>
    <n v="101"/>
    <n v="1995"/>
    <n v="1"/>
    <s v="Richmond"/>
    <n v="126"/>
  </r>
  <r>
    <n v="3234"/>
    <x v="3242"/>
    <x v="19"/>
    <n v="9200000"/>
    <n v="112"/>
    <x v="20"/>
    <n v="75"/>
    <n v="25"/>
    <n v="2015"/>
    <n v="1"/>
    <s v="Milwaukee"/>
    <n v="50"/>
  </r>
  <r>
    <n v="3235"/>
    <x v="3243"/>
    <x v="9"/>
    <n v="29900000"/>
    <n v="112"/>
    <x v="9"/>
    <n v="89"/>
    <n v="26"/>
    <n v="2007"/>
    <n v="2"/>
    <s v="San Mateo"/>
    <n v="63"/>
  </r>
  <r>
    <n v="3236"/>
    <x v="3244"/>
    <x v="9"/>
    <n v="6800000"/>
    <n v="112"/>
    <x v="5"/>
    <n v="74"/>
    <n v="16"/>
    <n v="2009"/>
    <n v="1"/>
    <s v="Glendale"/>
    <n v="58"/>
  </r>
  <r>
    <n v="3237"/>
    <x v="3245"/>
    <x v="9"/>
    <n v="27600000"/>
    <n v="112"/>
    <x v="13"/>
    <n v="100"/>
    <n v="50"/>
    <n v="2012"/>
    <n v="1"/>
    <s v="Santa Barbara"/>
    <n v="50"/>
  </r>
  <r>
    <n v="3238"/>
    <x v="3246"/>
    <x v="0"/>
    <n v="900000"/>
    <n v="112"/>
    <x v="23"/>
    <n v="38"/>
    <n v="30"/>
    <n v="1997"/>
    <n v="2"/>
    <s v="Scottsdale"/>
    <n v="8"/>
  </r>
  <r>
    <n v="3239"/>
    <x v="3247"/>
    <x v="13"/>
    <n v="65900000"/>
    <n v="112"/>
    <x v="20"/>
    <n v="150"/>
    <n v="61"/>
    <n v="2012"/>
    <n v="3"/>
    <s v="Atlanta"/>
    <n v="89"/>
  </r>
  <r>
    <n v="3240"/>
    <x v="3248"/>
    <x v="9"/>
    <n v="25600000"/>
    <n v="112"/>
    <x v="20"/>
    <n v="21"/>
    <n v="14"/>
    <n v="2007"/>
    <n v="9"/>
    <s v="Santa Ana"/>
    <n v="7"/>
  </r>
  <r>
    <n v="3241"/>
    <x v="3249"/>
    <x v="9"/>
    <n v="9200000"/>
    <n v="112"/>
    <x v="12"/>
    <n v="209"/>
    <n v="58"/>
    <n v="2008"/>
    <n v="2"/>
    <s v="Irvine"/>
    <n v="151"/>
  </r>
  <r>
    <n v="3242"/>
    <x v="3250"/>
    <x v="23"/>
    <n v="31600000"/>
    <n v="112"/>
    <x v="25"/>
    <n v="162"/>
    <n v="99"/>
    <n v="1983"/>
    <n v="2"/>
    <s v="Huntsville"/>
    <n v="63"/>
  </r>
  <r>
    <n v="3243"/>
    <x v="3251"/>
    <x v="43"/>
    <n v="9400000"/>
    <n v="112"/>
    <x v="0"/>
    <n v="86"/>
    <n v="30"/>
    <n v="1994"/>
    <n v="4"/>
    <s v="Fayetteville"/>
    <n v="56"/>
  </r>
  <r>
    <n v="3244"/>
    <x v="3252"/>
    <x v="7"/>
    <n v="6600000"/>
    <n v="112"/>
    <x v="20"/>
    <n v="55"/>
    <n v="20"/>
    <n v="2011"/>
    <n v="3"/>
    <s v="Vienna"/>
    <n v="35"/>
  </r>
  <r>
    <n v="3245"/>
    <x v="3253"/>
    <x v="9"/>
    <n v="2700000"/>
    <n v="112"/>
    <x v="19"/>
    <n v="16"/>
    <n v="10"/>
    <n v="2007"/>
    <n v="2"/>
    <s v="Turlock"/>
    <n v="6"/>
  </r>
  <r>
    <n v="3246"/>
    <x v="3254"/>
    <x v="18"/>
    <n v="14400000"/>
    <n v="112"/>
    <x v="15"/>
    <n v="120"/>
    <n v="55"/>
    <n v="2007"/>
    <n v="3"/>
    <s v="DURHAM"/>
    <n v="65"/>
  </r>
  <r>
    <n v="3247"/>
    <x v="3255"/>
    <x v="2"/>
    <n v="8700000"/>
    <n v="112"/>
    <x v="5"/>
    <n v="750"/>
    <n v="500"/>
    <n v="2008"/>
    <n v="4"/>
    <s v="Dallas"/>
    <n v="250"/>
  </r>
  <r>
    <n v="3248"/>
    <x v="3256"/>
    <x v="27"/>
    <n v="10600000"/>
    <n v="112"/>
    <x v="9"/>
    <n v="75"/>
    <n v="25"/>
    <n v="2006"/>
    <n v="6"/>
    <s v="Chicago"/>
    <n v="50"/>
  </r>
  <r>
    <n v="3249"/>
    <x v="3257"/>
    <x v="43"/>
    <n v="3800000"/>
    <n v="112"/>
    <x v="15"/>
    <n v="40"/>
    <n v="20"/>
    <n v="2004"/>
    <n v="1"/>
    <s v="Fort Smith"/>
    <n v="20"/>
  </r>
  <r>
    <n v="3250"/>
    <x v="3258"/>
    <x v="9"/>
    <n v="12600000"/>
    <n v="112"/>
    <x v="20"/>
    <n v="93"/>
    <n v="34"/>
    <n v="2002"/>
    <n v="1"/>
    <s v="San Francisco"/>
    <n v="59"/>
  </r>
  <r>
    <n v="3251"/>
    <x v="3259"/>
    <x v="10"/>
    <n v="3100000"/>
    <n v="112"/>
    <x v="0"/>
    <n v="11"/>
    <n v="9"/>
    <n v="2011"/>
    <n v="1"/>
    <s v="Boulder"/>
    <n v="2"/>
  </r>
  <r>
    <n v="3252"/>
    <x v="3260"/>
    <x v="1"/>
    <n v="65500000"/>
    <n v="112"/>
    <x v="16"/>
    <n v="87"/>
    <n v="25"/>
    <n v="2009"/>
    <n v="3"/>
    <s v="Nashville"/>
    <n v="62"/>
  </r>
  <r>
    <n v="3253"/>
    <x v="3261"/>
    <x v="2"/>
    <n v="11400000"/>
    <n v="112"/>
    <x v="0"/>
    <n v="50"/>
    <n v="28"/>
    <n v="2012"/>
    <n v="4"/>
    <s v="Austin"/>
    <n v="22"/>
  </r>
  <r>
    <n v="3254"/>
    <x v="3262"/>
    <x v="27"/>
    <n v="240800000"/>
    <n v="112"/>
    <x v="23"/>
    <n v="400"/>
    <n v="186"/>
    <n v="1949"/>
    <n v="1"/>
    <s v="Phoenix"/>
    <n v="214"/>
  </r>
  <r>
    <n v="3255"/>
    <x v="3263"/>
    <x v="15"/>
    <n v="66100000"/>
    <n v="111"/>
    <x v="5"/>
    <n v="9"/>
    <n v="6"/>
    <n v="2006"/>
    <n v="2"/>
    <s v="Nampa"/>
    <n v="3"/>
  </r>
  <r>
    <n v="3256"/>
    <x v="3264"/>
    <x v="12"/>
    <n v="3800000"/>
    <n v="111"/>
    <x v="23"/>
    <n v="45"/>
    <n v="20"/>
    <n v="2011"/>
    <n v="2"/>
    <s v="Hauppauge"/>
    <n v="25"/>
  </r>
  <r>
    <n v="3257"/>
    <x v="3265"/>
    <x v="22"/>
    <n v="20100000"/>
    <n v="111"/>
    <x v="13"/>
    <n v="66"/>
    <n v="33"/>
    <n v="2002"/>
    <n v="6"/>
    <s v="Eagan"/>
    <n v="33"/>
  </r>
  <r>
    <n v="3258"/>
    <x v="3266"/>
    <x v="2"/>
    <n v="700000"/>
    <n v="111"/>
    <x v="12"/>
    <n v="71"/>
    <n v="25"/>
    <n v="2010"/>
    <n v="1"/>
    <s v="Austin"/>
    <n v="46"/>
  </r>
  <r>
    <n v="3259"/>
    <x v="3267"/>
    <x v="24"/>
    <n v="6400000"/>
    <n v="111"/>
    <x v="20"/>
    <n v="58"/>
    <n v="25"/>
    <n v="2004"/>
    <n v="6"/>
    <s v="Beverly"/>
    <n v="33"/>
  </r>
  <r>
    <n v="3260"/>
    <x v="3268"/>
    <x v="27"/>
    <n v="990600000"/>
    <n v="111"/>
    <x v="18"/>
    <n v="4112"/>
    <n v="2136"/>
    <n v="2001"/>
    <n v="3"/>
    <s v="Schaumberg"/>
    <n v="1976"/>
  </r>
  <r>
    <n v="3261"/>
    <x v="3269"/>
    <x v="19"/>
    <n v="3400000"/>
    <n v="111"/>
    <x v="0"/>
    <n v="34"/>
    <n v="17"/>
    <n v="2002"/>
    <n v="2"/>
    <s v="Oshkosh"/>
    <n v="17"/>
  </r>
  <r>
    <n v="3262"/>
    <x v="3270"/>
    <x v="4"/>
    <n v="30600000"/>
    <n v="111"/>
    <x v="0"/>
    <n v="100"/>
    <n v="44"/>
    <n v="2008"/>
    <n v="8"/>
    <s v="Mohnton"/>
    <n v="56"/>
  </r>
  <r>
    <n v="3263"/>
    <x v="3271"/>
    <x v="9"/>
    <n v="5200000"/>
    <n v="111"/>
    <x v="13"/>
    <n v="16"/>
    <n v="9"/>
    <n v="2000"/>
    <n v="5"/>
    <s v="El Cajon"/>
    <n v="7"/>
  </r>
  <r>
    <n v="3264"/>
    <x v="3272"/>
    <x v="16"/>
    <n v="14400000"/>
    <n v="111"/>
    <x v="22"/>
    <n v="31"/>
    <n v="21"/>
    <n v="1990"/>
    <n v="4"/>
    <s v="Salt Lake City"/>
    <n v="10"/>
  </r>
  <r>
    <n v="3265"/>
    <x v="3273"/>
    <x v="13"/>
    <n v="219600000"/>
    <n v="111"/>
    <x v="20"/>
    <n v="258"/>
    <n v="131"/>
    <n v="2001"/>
    <n v="9"/>
    <s v="Duluth"/>
    <n v="127"/>
  </r>
  <r>
    <n v="3266"/>
    <x v="3274"/>
    <x v="6"/>
    <n v="178700000"/>
    <n v="111"/>
    <x v="9"/>
    <n v="800"/>
    <n v="535"/>
    <n v="2000"/>
    <n v="13"/>
    <s v="Holmdel"/>
    <n v="265"/>
  </r>
  <r>
    <n v="3267"/>
    <x v="3275"/>
    <x v="7"/>
    <n v="2300000"/>
    <n v="111"/>
    <x v="5"/>
    <n v="14"/>
    <n v="9"/>
    <n v="2006"/>
    <n v="1"/>
    <s v="Chesapeake"/>
    <n v="5"/>
  </r>
  <r>
    <n v="3268"/>
    <x v="3276"/>
    <x v="19"/>
    <n v="6800000"/>
    <n v="111"/>
    <x v="9"/>
    <n v="39"/>
    <n v="32"/>
    <n v="2005"/>
    <n v="5"/>
    <s v="River Falls"/>
    <n v="7"/>
  </r>
  <r>
    <n v="3269"/>
    <x v="3277"/>
    <x v="0"/>
    <n v="6400000"/>
    <n v="111"/>
    <x v="5"/>
    <n v="113"/>
    <n v="50"/>
    <n v="2001"/>
    <n v="3"/>
    <s v="tucson"/>
    <n v="63"/>
  </r>
  <r>
    <n v="3270"/>
    <x v="3278"/>
    <x v="18"/>
    <n v="1500000000"/>
    <n v="111"/>
    <x v="4"/>
    <n v="5000"/>
    <n v="4500"/>
    <n v="1996"/>
    <n v="9"/>
    <s v="Raleigh"/>
    <n v="500"/>
  </r>
  <r>
    <n v="3271"/>
    <x v="3279"/>
    <x v="24"/>
    <n v="233200000"/>
    <n v="111"/>
    <x v="24"/>
    <n v="917"/>
    <n v="514"/>
    <n v="1969"/>
    <n v="5"/>
    <s v="North Billerica"/>
    <n v="403"/>
  </r>
  <r>
    <n v="3272"/>
    <x v="3280"/>
    <x v="12"/>
    <n v="44800000"/>
    <n v="111"/>
    <x v="0"/>
    <n v="220"/>
    <n v="160"/>
    <n v="2008"/>
    <n v="7"/>
    <s v="Saratoga Springs"/>
    <n v="60"/>
  </r>
  <r>
    <n v="3273"/>
    <x v="3281"/>
    <x v="12"/>
    <n v="50300000"/>
    <n v="111"/>
    <x v="0"/>
    <n v="161"/>
    <n v="93"/>
    <n v="1991"/>
    <n v="10"/>
    <s v="New York"/>
    <n v="68"/>
  </r>
  <r>
    <n v="3274"/>
    <x v="3282"/>
    <x v="27"/>
    <n v="15600000"/>
    <n v="111"/>
    <x v="0"/>
    <n v="114"/>
    <n v="61"/>
    <n v="2001"/>
    <n v="7"/>
    <s v="Chicago"/>
    <n v="53"/>
  </r>
  <r>
    <n v="3275"/>
    <x v="3283"/>
    <x v="24"/>
    <n v="11700000"/>
    <n v="110"/>
    <x v="21"/>
    <n v="47"/>
    <n v="29"/>
    <n v="1980"/>
    <n v="5"/>
    <s v="Bedford"/>
    <n v="18"/>
  </r>
  <r>
    <n v="3276"/>
    <x v="3284"/>
    <x v="12"/>
    <n v="12300000"/>
    <n v="110"/>
    <x v="9"/>
    <n v="67"/>
    <n v="40"/>
    <n v="2009"/>
    <n v="6"/>
    <s v="New York"/>
    <n v="27"/>
  </r>
  <r>
    <n v="3277"/>
    <x v="3285"/>
    <x v="8"/>
    <n v="6400000"/>
    <n v="110"/>
    <x v="17"/>
    <n v="131"/>
    <n v="77"/>
    <n v="1999"/>
    <n v="1"/>
    <s v="Oakwood Village"/>
    <n v="54"/>
  </r>
  <r>
    <n v="3278"/>
    <x v="3286"/>
    <x v="34"/>
    <n v="15600000"/>
    <n v="110"/>
    <x v="19"/>
    <n v="158"/>
    <n v="28"/>
    <n v="2008"/>
    <n v="1"/>
    <s v="Washington"/>
    <n v="130"/>
  </r>
  <r>
    <n v="3279"/>
    <x v="3287"/>
    <x v="7"/>
    <n v="17700000"/>
    <n v="110"/>
    <x v="20"/>
    <n v="99"/>
    <n v="52"/>
    <n v="2002"/>
    <n v="10"/>
    <s v="Richmond"/>
    <n v="47"/>
  </r>
  <r>
    <n v="3280"/>
    <x v="3288"/>
    <x v="2"/>
    <n v="8800000"/>
    <n v="110"/>
    <x v="23"/>
    <n v="22"/>
    <n v="10"/>
    <n v="2012"/>
    <n v="2"/>
    <s v="Midland"/>
    <n v="12"/>
  </r>
  <r>
    <n v="3281"/>
    <x v="3289"/>
    <x v="2"/>
    <n v="16700000"/>
    <n v="110"/>
    <x v="19"/>
    <n v="11"/>
    <n v="7"/>
    <n v="2010"/>
    <n v="5"/>
    <s v="Austin"/>
    <n v="4"/>
  </r>
  <r>
    <n v="3282"/>
    <x v="3290"/>
    <x v="12"/>
    <n v="43100000"/>
    <n v="110"/>
    <x v="23"/>
    <n v="240"/>
    <n v="225"/>
    <n v="2009"/>
    <n v="2"/>
    <s v="Hauppauge"/>
    <n v="15"/>
  </r>
  <r>
    <n v="3283"/>
    <x v="3291"/>
    <x v="16"/>
    <n v="7800000"/>
    <n v="110"/>
    <x v="4"/>
    <n v="12"/>
    <n v="6"/>
    <n v="2009"/>
    <n v="3"/>
    <s v="Salt Lake City"/>
    <n v="6"/>
  </r>
  <r>
    <n v="3284"/>
    <x v="3292"/>
    <x v="12"/>
    <n v="69500000"/>
    <n v="110"/>
    <x v="7"/>
    <n v="400"/>
    <n v="240"/>
    <n v="2005"/>
    <n v="1"/>
    <s v="MELVILLE"/>
    <n v="160"/>
  </r>
  <r>
    <n v="3285"/>
    <x v="3293"/>
    <x v="5"/>
    <n v="300000"/>
    <n v="110"/>
    <x v="2"/>
    <n v="4"/>
    <n v="1"/>
    <n v="2012"/>
    <n v="2"/>
    <s v="St Petersburg"/>
    <n v="3"/>
  </r>
  <r>
    <n v="3286"/>
    <x v="3294"/>
    <x v="7"/>
    <n v="6900000"/>
    <n v="110"/>
    <x v="16"/>
    <n v="42"/>
    <n v="27"/>
    <n v="1999"/>
    <n v="3"/>
    <s v="Sterling"/>
    <n v="15"/>
  </r>
  <r>
    <n v="3287"/>
    <x v="3295"/>
    <x v="0"/>
    <n v="21100000"/>
    <n v="110"/>
    <x v="23"/>
    <n v="112"/>
    <n v="29"/>
    <n v="1997"/>
    <n v="4"/>
    <s v="Phoenix"/>
    <n v="83"/>
  </r>
  <r>
    <n v="3288"/>
    <x v="3296"/>
    <x v="2"/>
    <n v="43200000"/>
    <n v="110"/>
    <x v="12"/>
    <n v="43"/>
    <n v="22"/>
    <n v="1996"/>
    <n v="5"/>
    <s v="Dallas"/>
    <n v="21"/>
  </r>
  <r>
    <n v="3289"/>
    <x v="3297"/>
    <x v="9"/>
    <n v="200000"/>
    <n v="110"/>
    <x v="23"/>
    <n v="3"/>
    <n v="1"/>
    <n v="2012"/>
    <n v="1"/>
    <s v="Santa Cruz"/>
    <n v="2"/>
  </r>
  <r>
    <n v="3290"/>
    <x v="3298"/>
    <x v="24"/>
    <n v="18300000"/>
    <n v="110"/>
    <x v="9"/>
    <n v="82"/>
    <n v="57"/>
    <n v="2000"/>
    <n v="1"/>
    <s v="Boston"/>
    <n v="25"/>
  </r>
  <r>
    <n v="3291"/>
    <x v="3299"/>
    <x v="13"/>
    <n v="7800000"/>
    <n v="110"/>
    <x v="19"/>
    <n v="72"/>
    <n v="32"/>
    <n v="2009"/>
    <n v="5"/>
    <s v="Alpharetta"/>
    <n v="40"/>
  </r>
  <r>
    <n v="3292"/>
    <x v="3300"/>
    <x v="9"/>
    <n v="32100000"/>
    <n v="110"/>
    <x v="8"/>
    <n v="37"/>
    <n v="26"/>
    <n v="2014"/>
    <n v="1"/>
    <s v="Costa Mesa"/>
    <n v="11"/>
  </r>
  <r>
    <n v="3293"/>
    <x v="3301"/>
    <x v="9"/>
    <n v="4300000"/>
    <n v="110"/>
    <x v="10"/>
    <n v="19"/>
    <n v="10"/>
    <n v="2013"/>
    <n v="2"/>
    <s v="Los Angeles"/>
    <n v="9"/>
  </r>
  <r>
    <n v="3294"/>
    <x v="3302"/>
    <x v="33"/>
    <n v="200000"/>
    <n v="110"/>
    <x v="9"/>
    <n v="12"/>
    <n v="21"/>
    <n v="2013"/>
    <n v="1"/>
    <s v="South Bend"/>
    <n v="-9"/>
  </r>
  <r>
    <n v="3295"/>
    <x v="3303"/>
    <x v="8"/>
    <n v="29800000"/>
    <n v="110"/>
    <x v="9"/>
    <n v="100"/>
    <n v="53"/>
    <n v="1997"/>
    <n v="5"/>
    <s v="Columbus"/>
    <n v="47"/>
  </r>
  <r>
    <n v="3296"/>
    <x v="3304"/>
    <x v="2"/>
    <n v="3100000"/>
    <n v="110"/>
    <x v="5"/>
    <n v="91"/>
    <n v="40"/>
    <n v="2012"/>
    <n v="1"/>
    <s v="Dallas"/>
    <n v="51"/>
  </r>
  <r>
    <n v="3297"/>
    <x v="3305"/>
    <x v="12"/>
    <n v="29300000"/>
    <n v="109"/>
    <x v="9"/>
    <n v="180"/>
    <n v="125"/>
    <n v="2008"/>
    <n v="1"/>
    <s v="New York City"/>
    <n v="55"/>
  </r>
  <r>
    <n v="3298"/>
    <x v="3306"/>
    <x v="4"/>
    <n v="31100000"/>
    <n v="109"/>
    <x v="9"/>
    <n v="150"/>
    <n v="86"/>
    <n v="2008"/>
    <n v="7"/>
    <s v="King of Prussia"/>
    <n v="64"/>
  </r>
  <r>
    <n v="3299"/>
    <x v="3307"/>
    <x v="43"/>
    <n v="7400000"/>
    <n v="109"/>
    <x v="13"/>
    <n v="42"/>
    <n v="9"/>
    <n v="2014"/>
    <n v="1"/>
    <s v="Conway"/>
    <n v="33"/>
  </r>
  <r>
    <n v="3300"/>
    <x v="3308"/>
    <x v="12"/>
    <n v="80500000"/>
    <n v="109"/>
    <x v="5"/>
    <n v="901"/>
    <n v="249"/>
    <n v="2005"/>
    <n v="9"/>
    <s v="Lake Success"/>
    <n v="652"/>
  </r>
  <r>
    <n v="3301"/>
    <x v="3309"/>
    <x v="4"/>
    <n v="5400000"/>
    <n v="109"/>
    <x v="9"/>
    <n v="50"/>
    <n v="43"/>
    <n v="2012"/>
    <n v="2"/>
    <s v="Pittsburgh"/>
    <n v="7"/>
  </r>
  <r>
    <n v="3302"/>
    <x v="3310"/>
    <x v="22"/>
    <n v="2200000"/>
    <n v="109"/>
    <x v="13"/>
    <n v="27"/>
    <n v="15"/>
    <n v="2002"/>
    <n v="1"/>
    <s v="Minneapolis"/>
    <n v="12"/>
  </r>
  <r>
    <n v="3303"/>
    <x v="3311"/>
    <x v="27"/>
    <n v="12200000"/>
    <n v="109"/>
    <x v="7"/>
    <n v="41"/>
    <n v="20"/>
    <n v="2012"/>
    <n v="2"/>
    <s v="Chicago"/>
    <n v="21"/>
  </r>
  <r>
    <n v="3304"/>
    <x v="3312"/>
    <x v="27"/>
    <n v="14600000"/>
    <n v="109"/>
    <x v="1"/>
    <n v="12"/>
    <n v="3"/>
    <n v="2013"/>
    <n v="1"/>
    <s v="Oakbrook Terrace"/>
    <n v="9"/>
  </r>
  <r>
    <n v="3305"/>
    <x v="3313"/>
    <x v="7"/>
    <n v="7100000"/>
    <n v="109"/>
    <x v="16"/>
    <n v="34"/>
    <n v="18"/>
    <n v="2007"/>
    <n v="1"/>
    <s v="Reston"/>
    <n v="16"/>
  </r>
  <r>
    <n v="3306"/>
    <x v="3314"/>
    <x v="2"/>
    <n v="7500000"/>
    <n v="109"/>
    <x v="9"/>
    <n v="30"/>
    <n v="19"/>
    <n v="2011"/>
    <n v="3"/>
    <s v="Plano"/>
    <n v="11"/>
  </r>
  <r>
    <n v="3307"/>
    <x v="3315"/>
    <x v="9"/>
    <n v="37900000"/>
    <n v="109"/>
    <x v="19"/>
    <n v="82"/>
    <n v="28"/>
    <n v="2003"/>
    <n v="6"/>
    <s v="Irvine"/>
    <n v="54"/>
  </r>
  <r>
    <n v="3308"/>
    <x v="3316"/>
    <x v="5"/>
    <n v="70300000"/>
    <n v="109"/>
    <x v="3"/>
    <n v="35"/>
    <n v="9"/>
    <n v="2008"/>
    <n v="3"/>
    <s v="Doral"/>
    <n v="26"/>
  </r>
  <r>
    <n v="3309"/>
    <x v="3317"/>
    <x v="2"/>
    <n v="6300000"/>
    <n v="109"/>
    <x v="0"/>
    <n v="20"/>
    <n v="7"/>
    <n v="2006"/>
    <n v="4"/>
    <s v="Austin"/>
    <n v="13"/>
  </r>
  <r>
    <n v="3310"/>
    <x v="3318"/>
    <x v="9"/>
    <n v="7300000"/>
    <n v="109"/>
    <x v="9"/>
    <n v="62"/>
    <n v="26"/>
    <n v="2010"/>
    <n v="4"/>
    <s v="BURBANK"/>
    <n v="36"/>
  </r>
  <r>
    <n v="3311"/>
    <x v="3319"/>
    <x v="37"/>
    <n v="16300000"/>
    <n v="109"/>
    <x v="15"/>
    <n v="23"/>
    <n v="16"/>
    <n v="2009"/>
    <n v="1"/>
    <s v="Charleston"/>
    <n v="7"/>
  </r>
  <r>
    <n v="3312"/>
    <x v="3320"/>
    <x v="26"/>
    <n v="12500000"/>
    <n v="109"/>
    <x v="23"/>
    <n v="34"/>
    <n v="12"/>
    <n v="1998"/>
    <n v="6"/>
    <s v="Overland Park"/>
    <n v="22"/>
  </r>
  <r>
    <n v="3313"/>
    <x v="3321"/>
    <x v="24"/>
    <n v="2300000"/>
    <n v="109"/>
    <x v="5"/>
    <n v="115"/>
    <n v="55"/>
    <n v="2011"/>
    <n v="5"/>
    <s v="Wakefield"/>
    <n v="60"/>
  </r>
  <r>
    <n v="3314"/>
    <x v="3322"/>
    <x v="5"/>
    <n v="11700000"/>
    <n v="109"/>
    <x v="3"/>
    <n v="50"/>
    <n v="40"/>
    <n v="1992"/>
    <n v="3"/>
    <s v="Fort Lauderdale"/>
    <n v="10"/>
  </r>
  <r>
    <n v="3315"/>
    <x v="3323"/>
    <x v="24"/>
    <n v="53600000"/>
    <n v="109"/>
    <x v="19"/>
    <n v="97"/>
    <n v="33"/>
    <n v="2011"/>
    <n v="4"/>
    <s v="Waltham"/>
    <n v="64"/>
  </r>
  <r>
    <n v="3316"/>
    <x v="3324"/>
    <x v="29"/>
    <n v="1500000"/>
    <n v="109"/>
    <x v="24"/>
    <n v="64"/>
    <n v="44"/>
    <n v="2006"/>
    <n v="4"/>
    <s v="Las Vegas"/>
    <n v="20"/>
  </r>
  <r>
    <n v="3317"/>
    <x v="3325"/>
    <x v="37"/>
    <n v="20300000"/>
    <n v="108"/>
    <x v="13"/>
    <n v="66"/>
    <n v="47"/>
    <n v="1990"/>
    <n v="1"/>
    <s v="Columbia"/>
    <n v="19"/>
  </r>
  <r>
    <n v="3318"/>
    <x v="3326"/>
    <x v="4"/>
    <n v="81200000"/>
    <n v="108"/>
    <x v="5"/>
    <n v="1080"/>
    <n v="450"/>
    <n v="2013"/>
    <n v="5"/>
    <s v="Norristown"/>
    <n v="630"/>
  </r>
  <r>
    <n v="3319"/>
    <x v="3327"/>
    <x v="13"/>
    <n v="54600000"/>
    <n v="108"/>
    <x v="3"/>
    <n v="401"/>
    <n v="260"/>
    <n v="2002"/>
    <n v="8"/>
    <s v="Macon"/>
    <n v="141"/>
  </r>
  <r>
    <n v="3320"/>
    <x v="3328"/>
    <x v="5"/>
    <n v="9600000"/>
    <n v="108"/>
    <x v="0"/>
    <n v="25"/>
    <n v="14"/>
    <n v="2009"/>
    <n v="3"/>
    <s v="Pembroke Pines"/>
    <n v="11"/>
  </r>
  <r>
    <n v="3321"/>
    <x v="3329"/>
    <x v="6"/>
    <n v="13500000"/>
    <n v="108"/>
    <x v="12"/>
    <n v="18"/>
    <n v="9"/>
    <n v="2010"/>
    <n v="2"/>
    <s v="Hoboken"/>
    <n v="9"/>
  </r>
  <r>
    <n v="3322"/>
    <x v="3330"/>
    <x v="21"/>
    <n v="8600000"/>
    <n v="108"/>
    <x v="5"/>
    <n v="100"/>
    <n v="42"/>
    <n v="2013"/>
    <n v="2"/>
    <s v="Silver Spring"/>
    <n v="58"/>
  </r>
  <r>
    <n v="3323"/>
    <x v="3331"/>
    <x v="23"/>
    <n v="1200000"/>
    <n v="108"/>
    <x v="5"/>
    <n v="81"/>
    <n v="47"/>
    <n v="2005"/>
    <n v="2"/>
    <s v="Mobile"/>
    <n v="34"/>
  </r>
  <r>
    <n v="3324"/>
    <x v="3332"/>
    <x v="2"/>
    <n v="2100000"/>
    <n v="108"/>
    <x v="22"/>
    <n v="24"/>
    <n v="15"/>
    <n v="2008"/>
    <n v="1"/>
    <s v="Richmond"/>
    <n v="9"/>
  </r>
  <r>
    <n v="3325"/>
    <x v="3333"/>
    <x v="9"/>
    <n v="2700000"/>
    <n v="108"/>
    <x v="9"/>
    <n v="12"/>
    <n v="10"/>
    <n v="2012"/>
    <n v="2"/>
    <s v="Sherman Oaks"/>
    <n v="2"/>
  </r>
  <r>
    <n v="3326"/>
    <x v="3334"/>
    <x v="38"/>
    <n v="58400000"/>
    <n v="108"/>
    <x v="11"/>
    <n v="281"/>
    <n v="211"/>
    <n v="1992"/>
    <n v="5"/>
    <s v="Metairie"/>
    <n v="70"/>
  </r>
  <r>
    <n v="3327"/>
    <x v="3335"/>
    <x v="10"/>
    <n v="49300000"/>
    <n v="108"/>
    <x v="15"/>
    <n v="69"/>
    <n v="32"/>
    <n v="2003"/>
    <n v="2"/>
    <s v="colorado springs"/>
    <n v="37"/>
  </r>
  <r>
    <n v="3328"/>
    <x v="3336"/>
    <x v="9"/>
    <n v="7200000"/>
    <n v="108"/>
    <x v="19"/>
    <n v="545"/>
    <n v="297"/>
    <n v="2005"/>
    <n v="3"/>
    <s v="Mission Viejo"/>
    <n v="248"/>
  </r>
  <r>
    <n v="3329"/>
    <x v="3337"/>
    <x v="27"/>
    <n v="22400000"/>
    <n v="108"/>
    <x v="25"/>
    <n v="170"/>
    <n v="100"/>
    <n v="1981"/>
    <n v="6"/>
    <s v="Schaumberg"/>
    <n v="70"/>
  </r>
  <r>
    <n v="3330"/>
    <x v="3338"/>
    <x v="45"/>
    <n v="26900000"/>
    <n v="108"/>
    <x v="6"/>
    <n v="100"/>
    <n v="50"/>
    <n v="1989"/>
    <n v="1"/>
    <s v="Sioux Falls"/>
    <n v="50"/>
  </r>
  <r>
    <n v="3331"/>
    <x v="3339"/>
    <x v="2"/>
    <n v="132100000"/>
    <n v="108"/>
    <x v="21"/>
    <n v="403"/>
    <n v="86"/>
    <n v="2007"/>
    <n v="9"/>
    <s v="Houston"/>
    <n v="317"/>
  </r>
  <r>
    <n v="3332"/>
    <x v="3340"/>
    <x v="24"/>
    <n v="98900000"/>
    <n v="108"/>
    <x v="23"/>
    <n v="400"/>
    <n v="300"/>
    <n v="2004"/>
    <n v="2"/>
    <s v="Franklin"/>
    <n v="100"/>
  </r>
  <r>
    <n v="3333"/>
    <x v="3341"/>
    <x v="13"/>
    <n v="300000"/>
    <n v="108"/>
    <x v="5"/>
    <n v="30"/>
    <n v="20"/>
    <n v="2005"/>
    <n v="2"/>
    <s v="Atlanta"/>
    <n v="10"/>
  </r>
  <r>
    <n v="3334"/>
    <x v="3342"/>
    <x v="10"/>
    <n v="17100000"/>
    <n v="107"/>
    <x v="13"/>
    <n v="63"/>
    <n v="31"/>
    <n v="2000"/>
    <n v="2"/>
    <s v="Longmont"/>
    <n v="32"/>
  </r>
  <r>
    <n v="3335"/>
    <x v="3343"/>
    <x v="10"/>
    <n v="5900000"/>
    <n v="107"/>
    <x v="9"/>
    <n v="10"/>
    <n v="5"/>
    <n v="2004"/>
    <n v="1"/>
    <s v="Denver"/>
    <n v="5"/>
  </r>
  <r>
    <n v="3336"/>
    <x v="3344"/>
    <x v="18"/>
    <n v="29300000"/>
    <n v="107"/>
    <x v="12"/>
    <n v="150"/>
    <n v="70"/>
    <n v="2007"/>
    <n v="4"/>
    <s v="Cary"/>
    <n v="80"/>
  </r>
  <r>
    <n v="3337"/>
    <x v="3345"/>
    <x v="37"/>
    <n v="18800000"/>
    <n v="107"/>
    <x v="17"/>
    <n v="33"/>
    <n v="14"/>
    <n v="2000"/>
    <n v="9"/>
    <s v="Greenville"/>
    <n v="19"/>
  </r>
  <r>
    <n v="3338"/>
    <x v="3346"/>
    <x v="7"/>
    <n v="72800000"/>
    <n v="107"/>
    <x v="16"/>
    <n v="836"/>
    <n v="411"/>
    <n v="2004"/>
    <n v="9"/>
    <s v="Chantilly"/>
    <n v="425"/>
  </r>
  <r>
    <n v="3339"/>
    <x v="3347"/>
    <x v="12"/>
    <n v="500000"/>
    <n v="107"/>
    <x v="7"/>
    <n v="55"/>
    <n v="25"/>
    <n v="2014"/>
    <n v="2"/>
    <s v="Melville"/>
    <n v="30"/>
  </r>
  <r>
    <n v="3340"/>
    <x v="3348"/>
    <x v="42"/>
    <n v="44800000"/>
    <n v="107"/>
    <x v="1"/>
    <n v="305"/>
    <n v="165"/>
    <n v="1979"/>
    <n v="1"/>
    <s v="Oklahoma City"/>
    <n v="140"/>
  </r>
  <r>
    <n v="3341"/>
    <x v="3349"/>
    <x v="16"/>
    <n v="12900000"/>
    <n v="107"/>
    <x v="0"/>
    <n v="152"/>
    <n v="87"/>
    <n v="2008"/>
    <n v="5"/>
    <s v="American Fork"/>
    <n v="65"/>
  </r>
  <r>
    <n v="3342"/>
    <x v="3350"/>
    <x v="5"/>
    <n v="54300000"/>
    <n v="107"/>
    <x v="9"/>
    <n v="35"/>
    <n v="15"/>
    <n v="2014"/>
    <n v="1"/>
    <s v="Tampa"/>
    <n v="20"/>
  </r>
  <r>
    <n v="3343"/>
    <x v="3351"/>
    <x v="24"/>
    <n v="30200000"/>
    <n v="107"/>
    <x v="3"/>
    <n v="140"/>
    <n v="80"/>
    <n v="1978"/>
    <n v="2"/>
    <s v="Woburn"/>
    <n v="60"/>
  </r>
  <r>
    <n v="3344"/>
    <x v="3352"/>
    <x v="7"/>
    <n v="6600000"/>
    <n v="107"/>
    <x v="0"/>
    <n v="17"/>
    <n v="7"/>
    <n v="2009"/>
    <n v="4"/>
    <s v="Richmond"/>
    <n v="10"/>
  </r>
  <r>
    <n v="3345"/>
    <x v="3353"/>
    <x v="10"/>
    <n v="92500000"/>
    <n v="107"/>
    <x v="7"/>
    <n v="386"/>
    <n v="161"/>
    <n v="1985"/>
    <n v="2"/>
    <s v="Denver"/>
    <n v="225"/>
  </r>
  <r>
    <n v="3346"/>
    <x v="3354"/>
    <x v="12"/>
    <n v="2800000"/>
    <n v="107"/>
    <x v="17"/>
    <n v="50"/>
    <n v="12"/>
    <n v="2013"/>
    <n v="2"/>
    <s v="New York"/>
    <n v="38"/>
  </r>
  <r>
    <n v="3347"/>
    <x v="3355"/>
    <x v="2"/>
    <n v="6500000"/>
    <n v="107"/>
    <x v="23"/>
    <n v="42"/>
    <n v="20"/>
    <n v="2014"/>
    <n v="2"/>
    <s v="Corpus Christi"/>
    <n v="22"/>
  </r>
  <r>
    <n v="3348"/>
    <x v="3356"/>
    <x v="13"/>
    <n v="57500000"/>
    <n v="107"/>
    <x v="5"/>
    <n v="73"/>
    <n v="28"/>
    <n v="2003"/>
    <n v="11"/>
    <s v="Atlanta"/>
    <n v="45"/>
  </r>
  <r>
    <n v="3349"/>
    <x v="3357"/>
    <x v="32"/>
    <n v="5200000"/>
    <n v="107"/>
    <x v="12"/>
    <n v="18"/>
    <n v="7"/>
    <n v="2011"/>
    <n v="2"/>
    <s v="Kansas City"/>
    <n v="11"/>
  </r>
  <r>
    <n v="3350"/>
    <x v="3358"/>
    <x v="7"/>
    <n v="14200000"/>
    <n v="107"/>
    <x v="11"/>
    <n v="75"/>
    <n v="37"/>
    <n v="1990"/>
    <n v="5"/>
    <s v="Arlington"/>
    <n v="38"/>
  </r>
  <r>
    <n v="3351"/>
    <x v="3359"/>
    <x v="9"/>
    <n v="51100000"/>
    <n v="107"/>
    <x v="10"/>
    <n v="62"/>
    <n v="30"/>
    <n v="1986"/>
    <n v="1"/>
    <s v="Rocklin"/>
    <n v="32"/>
  </r>
  <r>
    <n v="3352"/>
    <x v="3360"/>
    <x v="11"/>
    <n v="6100000"/>
    <n v="107"/>
    <x v="19"/>
    <n v="35"/>
    <n v="15"/>
    <n v="2010"/>
    <n v="3"/>
    <s v="Seattle"/>
    <n v="20"/>
  </r>
  <r>
    <n v="3353"/>
    <x v="3361"/>
    <x v="16"/>
    <n v="189600000"/>
    <n v="107"/>
    <x v="9"/>
    <n v="975"/>
    <n v="590"/>
    <n v="2001"/>
    <n v="1"/>
    <s v="Lehi"/>
    <n v="385"/>
  </r>
  <r>
    <n v="3354"/>
    <x v="3362"/>
    <x v="2"/>
    <n v="28300000"/>
    <n v="107"/>
    <x v="13"/>
    <n v="103"/>
    <n v="60"/>
    <n v="2008"/>
    <n v="3"/>
    <s v="Allen"/>
    <n v="43"/>
  </r>
  <r>
    <n v="3355"/>
    <x v="3363"/>
    <x v="26"/>
    <n v="6900000"/>
    <n v="107"/>
    <x v="19"/>
    <n v="75"/>
    <n v="40"/>
    <n v="2010"/>
    <n v="5"/>
    <s v="Olathe"/>
    <n v="35"/>
  </r>
  <r>
    <n v="3356"/>
    <x v="3364"/>
    <x v="2"/>
    <n v="11900000"/>
    <n v="107"/>
    <x v="15"/>
    <n v="75"/>
    <n v="30"/>
    <n v="1965"/>
    <n v="1"/>
    <s v="Dallas"/>
    <n v="45"/>
  </r>
  <r>
    <n v="3357"/>
    <x v="3365"/>
    <x v="7"/>
    <n v="15200000"/>
    <n v="107"/>
    <x v="15"/>
    <n v="45"/>
    <n v="15"/>
    <n v="2007"/>
    <n v="5"/>
    <s v="Springfield"/>
    <n v="30"/>
  </r>
  <r>
    <n v="3358"/>
    <x v="3366"/>
    <x v="9"/>
    <n v="2800000"/>
    <n v="107"/>
    <x v="23"/>
    <n v="70"/>
    <n v="35"/>
    <n v="2013"/>
    <n v="2"/>
    <s v="San Diego"/>
    <n v="35"/>
  </r>
  <r>
    <n v="3359"/>
    <x v="3367"/>
    <x v="31"/>
    <n v="6500000"/>
    <n v="107"/>
    <x v="0"/>
    <n v="66"/>
    <n v="27"/>
    <n v="2001"/>
    <n v="5"/>
    <s v="Portsmouth"/>
    <n v="39"/>
  </r>
  <r>
    <n v="3360"/>
    <x v="3368"/>
    <x v="2"/>
    <n v="3700000"/>
    <n v="106"/>
    <x v="13"/>
    <n v="8"/>
    <n v="5"/>
    <n v="2008"/>
    <n v="2"/>
    <s v="Dallas"/>
    <n v="3"/>
  </r>
  <r>
    <n v="3361"/>
    <x v="3369"/>
    <x v="8"/>
    <n v="14900000"/>
    <n v="106"/>
    <x v="1"/>
    <n v="10"/>
    <n v="5"/>
    <n v="1978"/>
    <n v="1"/>
    <s v="Defiance"/>
    <n v="5"/>
  </r>
  <r>
    <n v="3362"/>
    <x v="3370"/>
    <x v="2"/>
    <n v="12900000"/>
    <n v="106"/>
    <x v="25"/>
    <n v="73"/>
    <n v="46"/>
    <n v="1970"/>
    <n v="5"/>
    <s v="Columbus"/>
    <n v="27"/>
  </r>
  <r>
    <n v="3363"/>
    <x v="3371"/>
    <x v="2"/>
    <n v="9900000"/>
    <n v="106"/>
    <x v="20"/>
    <n v="22"/>
    <n v="15"/>
    <n v="2004"/>
    <n v="4"/>
    <s v="Dallas"/>
    <n v="7"/>
  </r>
  <r>
    <n v="3364"/>
    <x v="3372"/>
    <x v="40"/>
    <n v="18200000"/>
    <n v="106"/>
    <x v="9"/>
    <n v="145"/>
    <n v="60"/>
    <n v="2015"/>
    <n v="1"/>
    <s v="WEST LINN"/>
    <n v="85"/>
  </r>
  <r>
    <n v="3365"/>
    <x v="3373"/>
    <x v="0"/>
    <n v="7200000"/>
    <n v="106"/>
    <x v="3"/>
    <n v="21"/>
    <n v="12"/>
    <n v="2002"/>
    <n v="5"/>
    <s v="Scottsdale"/>
    <n v="9"/>
  </r>
  <r>
    <n v="3366"/>
    <x v="3374"/>
    <x v="21"/>
    <n v="10100000"/>
    <n v="106"/>
    <x v="11"/>
    <n v="130"/>
    <n v="63"/>
    <n v="2002"/>
    <n v="3"/>
    <s v="Hyattsville"/>
    <n v="67"/>
  </r>
  <r>
    <n v="3367"/>
    <x v="3375"/>
    <x v="18"/>
    <n v="2400000"/>
    <n v="106"/>
    <x v="23"/>
    <n v="10"/>
    <n v="3"/>
    <n v="2010"/>
    <n v="1"/>
    <s v="Charlotte"/>
    <n v="7"/>
  </r>
  <r>
    <n v="3368"/>
    <x v="3376"/>
    <x v="12"/>
    <n v="5200000"/>
    <n v="106"/>
    <x v="4"/>
    <n v="13"/>
    <n v="8"/>
    <n v="2006"/>
    <n v="5"/>
    <s v="Guilderland Center"/>
    <n v="5"/>
  </r>
  <r>
    <n v="3369"/>
    <x v="3377"/>
    <x v="18"/>
    <n v="17800000"/>
    <n v="106"/>
    <x v="15"/>
    <n v="62"/>
    <n v="42"/>
    <n v="1996"/>
    <n v="1"/>
    <s v="Greenville"/>
    <n v="20"/>
  </r>
  <r>
    <n v="3370"/>
    <x v="3378"/>
    <x v="16"/>
    <n v="2900000"/>
    <n v="106"/>
    <x v="19"/>
    <n v="11"/>
    <n v="17"/>
    <n v="2010"/>
    <n v="3"/>
    <s v="Salt Lake City"/>
    <n v="-6"/>
  </r>
  <r>
    <n v="3371"/>
    <x v="3379"/>
    <x v="11"/>
    <n v="6900000"/>
    <n v="106"/>
    <x v="20"/>
    <n v="40"/>
    <n v="28"/>
    <n v="2007"/>
    <n v="4"/>
    <s v="Seattle"/>
    <n v="12"/>
  </r>
  <r>
    <n v="3372"/>
    <x v="3380"/>
    <x v="9"/>
    <n v="19500000"/>
    <n v="106"/>
    <x v="1"/>
    <n v="30"/>
    <n v="10"/>
    <n v="2011"/>
    <n v="4"/>
    <s v="Lawndale"/>
    <n v="20"/>
  </r>
  <r>
    <n v="3373"/>
    <x v="3381"/>
    <x v="11"/>
    <n v="40100000"/>
    <n v="106"/>
    <x v="9"/>
    <n v="225"/>
    <n v="162"/>
    <n v="2006"/>
    <n v="4"/>
    <s v="Bellevue"/>
    <n v="63"/>
  </r>
  <r>
    <n v="3374"/>
    <x v="3382"/>
    <x v="40"/>
    <n v="10800000"/>
    <n v="106"/>
    <x v="0"/>
    <n v="83"/>
    <n v="50"/>
    <n v="2002"/>
    <n v="8"/>
    <s v="Portland"/>
    <n v="33"/>
  </r>
  <r>
    <n v="3375"/>
    <x v="3383"/>
    <x v="3"/>
    <n v="10600000"/>
    <n v="106"/>
    <x v="15"/>
    <n v="620"/>
    <n v="355"/>
    <n v="1989"/>
    <n v="2"/>
    <s v="Albuquerque"/>
    <n v="265"/>
  </r>
  <r>
    <n v="3376"/>
    <x v="3384"/>
    <x v="22"/>
    <n v="3400000"/>
    <n v="106"/>
    <x v="14"/>
    <n v="10"/>
    <n v="6"/>
    <n v="2003"/>
    <n v="1"/>
    <s v="Brooklyn Park"/>
    <n v="4"/>
  </r>
  <r>
    <n v="3377"/>
    <x v="3385"/>
    <x v="9"/>
    <n v="600000"/>
    <n v="106"/>
    <x v="20"/>
    <n v="32"/>
    <n v="15"/>
    <n v="2011"/>
    <n v="2"/>
    <s v="Lafayette"/>
    <n v="17"/>
  </r>
  <r>
    <n v="3378"/>
    <x v="3386"/>
    <x v="2"/>
    <n v="73500000"/>
    <n v="106"/>
    <x v="23"/>
    <n v="55"/>
    <n v="35"/>
    <n v="2002"/>
    <n v="12"/>
    <s v="Dallas"/>
    <n v="20"/>
  </r>
  <r>
    <n v="3379"/>
    <x v="3387"/>
    <x v="40"/>
    <n v="4900000"/>
    <n v="106"/>
    <x v="19"/>
    <n v="65"/>
    <n v="35"/>
    <n v="2004"/>
    <n v="4"/>
    <s v="Portland"/>
    <n v="30"/>
  </r>
  <r>
    <n v="3380"/>
    <x v="3388"/>
    <x v="8"/>
    <n v="3400000"/>
    <n v="105"/>
    <x v="9"/>
    <n v="21"/>
    <n v="15"/>
    <n v="2013"/>
    <n v="1"/>
    <s v="Cincinnati"/>
    <n v="6"/>
  </r>
  <r>
    <n v="3381"/>
    <x v="3389"/>
    <x v="29"/>
    <n v="4200000"/>
    <n v="105"/>
    <x v="0"/>
    <n v="33"/>
    <n v="12"/>
    <n v="2008"/>
    <n v="4"/>
    <s v="Reno"/>
    <n v="21"/>
  </r>
  <r>
    <n v="3382"/>
    <x v="3390"/>
    <x v="8"/>
    <n v="11300000"/>
    <n v="105"/>
    <x v="19"/>
    <n v="49"/>
    <n v="23"/>
    <n v="2002"/>
    <n v="1"/>
    <s v="Dublin"/>
    <n v="26"/>
  </r>
  <r>
    <n v="3383"/>
    <x v="3391"/>
    <x v="6"/>
    <n v="5400000"/>
    <n v="105"/>
    <x v="11"/>
    <n v="72"/>
    <n v="50"/>
    <n v="2008"/>
    <n v="5"/>
    <s v="Newark"/>
    <n v="22"/>
  </r>
  <r>
    <n v="3384"/>
    <x v="3392"/>
    <x v="42"/>
    <n v="16500000"/>
    <n v="105"/>
    <x v="13"/>
    <n v="70"/>
    <n v="36"/>
    <n v="1948"/>
    <n v="1"/>
    <s v="Tulsa"/>
    <n v="34"/>
  </r>
  <r>
    <n v="3385"/>
    <x v="3393"/>
    <x v="9"/>
    <n v="10400000"/>
    <n v="105"/>
    <x v="4"/>
    <n v="7"/>
    <n v="7"/>
    <n v="2011"/>
    <n v="4"/>
    <s v="San Francisco"/>
    <n v="0"/>
  </r>
  <r>
    <n v="3386"/>
    <x v="3394"/>
    <x v="9"/>
    <n v="11500000"/>
    <n v="105"/>
    <x v="15"/>
    <n v="20"/>
    <n v="11"/>
    <n v="2010"/>
    <n v="2"/>
    <s v="Walnut Creek"/>
    <n v="9"/>
  </r>
  <r>
    <n v="3387"/>
    <x v="3395"/>
    <x v="9"/>
    <n v="121300000"/>
    <n v="105"/>
    <x v="7"/>
    <n v="230"/>
    <n v="150"/>
    <n v="1999"/>
    <n v="7"/>
    <s v="San Diego"/>
    <n v="80"/>
  </r>
  <r>
    <n v="3388"/>
    <x v="3396"/>
    <x v="5"/>
    <n v="6200000"/>
    <n v="105"/>
    <x v="4"/>
    <n v="18"/>
    <n v="8"/>
    <n v="2010"/>
    <n v="4"/>
    <s v="Auburndale"/>
    <n v="10"/>
  </r>
  <r>
    <n v="3389"/>
    <x v="3397"/>
    <x v="9"/>
    <n v="4300000"/>
    <n v="105"/>
    <x v="20"/>
    <n v="13"/>
    <n v="15"/>
    <n v="2012"/>
    <n v="2"/>
    <s v="San Ramon"/>
    <n v="-2"/>
  </r>
  <r>
    <n v="3390"/>
    <x v="3398"/>
    <x v="9"/>
    <n v="43900000"/>
    <n v="105"/>
    <x v="0"/>
    <n v="35"/>
    <n v="29"/>
    <n v="1995"/>
    <n v="1"/>
    <s v="El Segundo"/>
    <n v="6"/>
  </r>
  <r>
    <n v="3391"/>
    <x v="3399"/>
    <x v="9"/>
    <n v="80100000"/>
    <n v="105"/>
    <x v="15"/>
    <n v="40"/>
    <n v="27"/>
    <n v="2005"/>
    <n v="7"/>
    <s v="Santa Clarita"/>
    <n v="13"/>
  </r>
  <r>
    <n v="3391"/>
    <x v="3400"/>
    <x v="9"/>
    <n v="600000"/>
    <n v="105"/>
    <x v="19"/>
    <n v="22"/>
    <n v="15"/>
    <n v="1996"/>
    <n v="2"/>
    <s v="San Francisco"/>
    <n v="7"/>
  </r>
  <r>
    <n v="3392"/>
    <x v="3401"/>
    <x v="2"/>
    <n v="133400000"/>
    <n v="105"/>
    <x v="10"/>
    <n v="15"/>
    <n v="10"/>
    <n v="2000"/>
    <n v="6"/>
    <s v="Houston"/>
    <n v="5"/>
  </r>
  <r>
    <n v="3393"/>
    <x v="3402"/>
    <x v="9"/>
    <n v="20100000"/>
    <n v="105"/>
    <x v="3"/>
    <n v="37"/>
    <n v="21"/>
    <n v="2008"/>
    <n v="6"/>
    <s v="Fountain Valley"/>
    <n v="16"/>
  </r>
  <r>
    <n v="3394"/>
    <x v="3403"/>
    <x v="21"/>
    <n v="45800000"/>
    <n v="105"/>
    <x v="20"/>
    <n v="58145"/>
    <n v="21000"/>
    <n v="2008"/>
    <n v="7"/>
    <s v="Burtonsville"/>
    <n v="37145"/>
  </r>
  <r>
    <n v="3395"/>
    <x v="3404"/>
    <x v="12"/>
    <n v="68600000"/>
    <n v="105"/>
    <x v="7"/>
    <n v="102"/>
    <n v="122"/>
    <n v="2008"/>
    <n v="6"/>
    <s v="New York"/>
    <n v="-20"/>
  </r>
  <r>
    <n v="3396"/>
    <x v="3405"/>
    <x v="11"/>
    <n v="3800000"/>
    <n v="105"/>
    <x v="20"/>
    <n v="25"/>
    <n v="14"/>
    <n v="2004"/>
    <n v="2"/>
    <s v="Bellevue"/>
    <n v="11"/>
  </r>
  <r>
    <n v="3397"/>
    <x v="3406"/>
    <x v="6"/>
    <n v="7100000"/>
    <n v="105"/>
    <x v="23"/>
    <n v="69"/>
    <n v="26"/>
    <n v="1976"/>
    <n v="2"/>
    <s v="Rochelle Park"/>
    <n v="43"/>
  </r>
  <r>
    <n v="3398"/>
    <x v="3407"/>
    <x v="7"/>
    <n v="2100000"/>
    <n v="105"/>
    <x v="3"/>
    <n v="29"/>
    <n v="18"/>
    <n v="2014"/>
    <n v="1"/>
    <s v="falls church"/>
    <n v="11"/>
  </r>
  <r>
    <n v="3399"/>
    <x v="3408"/>
    <x v="1"/>
    <n v="9700000"/>
    <n v="104"/>
    <x v="20"/>
    <n v="85"/>
    <n v="35"/>
    <n v="2011"/>
    <n v="2"/>
    <s v="NASHVILLE"/>
    <n v="50"/>
  </r>
  <r>
    <n v="3400"/>
    <x v="3409"/>
    <x v="16"/>
    <n v="886500000"/>
    <n v="104"/>
    <x v="4"/>
    <n v="864"/>
    <n v="606"/>
    <n v="1925"/>
    <n v="2"/>
    <s v="Layton"/>
    <n v="258"/>
  </r>
  <r>
    <n v="3401"/>
    <x v="3410"/>
    <x v="7"/>
    <n v="10500000"/>
    <n v="104"/>
    <x v="25"/>
    <n v="68"/>
    <n v="37"/>
    <n v="2007"/>
    <n v="1"/>
    <s v="Portsmouth"/>
    <n v="31"/>
  </r>
  <r>
    <n v="3402"/>
    <x v="3411"/>
    <x v="2"/>
    <n v="9800000"/>
    <n v="104"/>
    <x v="16"/>
    <n v="322"/>
    <n v="119"/>
    <n v="2012"/>
    <n v="4"/>
    <s v="Austin"/>
    <n v="203"/>
  </r>
  <r>
    <n v="3403"/>
    <x v="3412"/>
    <x v="5"/>
    <n v="13200000"/>
    <n v="104"/>
    <x v="13"/>
    <n v="77"/>
    <n v="43"/>
    <n v="1978"/>
    <n v="1"/>
    <s v="Sanford"/>
    <n v="34"/>
  </r>
  <r>
    <n v="3404"/>
    <x v="3413"/>
    <x v="18"/>
    <n v="22500000"/>
    <n v="104"/>
    <x v="11"/>
    <n v="121"/>
    <n v="65"/>
    <n v="2005"/>
    <n v="5"/>
    <s v="Henderson"/>
    <n v="56"/>
  </r>
  <r>
    <n v="3405"/>
    <x v="3414"/>
    <x v="48"/>
    <n v="5100000"/>
    <n v="104"/>
    <x v="13"/>
    <n v="50"/>
    <n v="30"/>
    <n v="1995"/>
    <n v="2"/>
    <s v="South Londonderry"/>
    <n v="20"/>
  </r>
  <r>
    <n v="3406"/>
    <x v="3415"/>
    <x v="5"/>
    <n v="75400000"/>
    <n v="104"/>
    <x v="22"/>
    <n v="1114"/>
    <n v="520"/>
    <n v="2009"/>
    <n v="1"/>
    <s v="Miami"/>
    <n v="594"/>
  </r>
  <r>
    <n v="3407"/>
    <x v="3416"/>
    <x v="2"/>
    <n v="4600000"/>
    <n v="104"/>
    <x v="15"/>
    <n v="45"/>
    <n v="35"/>
    <n v="1996"/>
    <n v="1"/>
    <s v="Houston"/>
    <n v="10"/>
  </r>
  <r>
    <n v="3408"/>
    <x v="3417"/>
    <x v="18"/>
    <n v="14600000"/>
    <n v="104"/>
    <x v="15"/>
    <n v="108"/>
    <n v="69"/>
    <n v="1999"/>
    <n v="1"/>
    <s v="Charlotte"/>
    <n v="39"/>
  </r>
  <r>
    <n v="3409"/>
    <x v="3418"/>
    <x v="2"/>
    <n v="9500000"/>
    <n v="104"/>
    <x v="16"/>
    <n v="84"/>
    <n v="42"/>
    <n v="2005"/>
    <n v="1"/>
    <s v="San Antonio"/>
    <n v="42"/>
  </r>
  <r>
    <n v="3410"/>
    <x v="3419"/>
    <x v="7"/>
    <n v="49600000"/>
    <n v="104"/>
    <x v="1"/>
    <n v="85"/>
    <n v="35"/>
    <n v="2001"/>
    <n v="2"/>
    <s v="Fairfax"/>
    <n v="50"/>
  </r>
  <r>
    <n v="3411"/>
    <x v="3420"/>
    <x v="27"/>
    <n v="10900000"/>
    <n v="104"/>
    <x v="13"/>
    <n v="24"/>
    <n v="18"/>
    <n v="1991"/>
    <n v="3"/>
    <s v="Aurora"/>
    <n v="6"/>
  </r>
  <r>
    <n v="3412"/>
    <x v="3421"/>
    <x v="13"/>
    <n v="5300000"/>
    <n v="104"/>
    <x v="5"/>
    <n v="17"/>
    <n v="12"/>
    <n v="2003"/>
    <n v="1"/>
    <s v="Atlanta"/>
    <n v="5"/>
  </r>
  <r>
    <n v="3413"/>
    <x v="3422"/>
    <x v="24"/>
    <n v="12600000"/>
    <n v="104"/>
    <x v="20"/>
    <n v="68"/>
    <n v="44"/>
    <n v="2012"/>
    <n v="2"/>
    <s v="Boston"/>
    <n v="24"/>
  </r>
  <r>
    <n v="3414"/>
    <x v="3423"/>
    <x v="27"/>
    <n v="114600000"/>
    <n v="104"/>
    <x v="23"/>
    <n v="551"/>
    <n v="222"/>
    <n v="1999"/>
    <n v="10"/>
    <s v="Lake Forest"/>
    <n v="329"/>
  </r>
  <r>
    <n v="3415"/>
    <x v="3424"/>
    <x v="38"/>
    <n v="2300000"/>
    <n v="104"/>
    <x v="15"/>
    <n v="6"/>
    <n v="3"/>
    <n v="2013"/>
    <n v="1"/>
    <s v="Metairie"/>
    <n v="3"/>
  </r>
  <r>
    <n v="3416"/>
    <x v="3425"/>
    <x v="9"/>
    <n v="49300000"/>
    <n v="104"/>
    <x v="3"/>
    <n v="49"/>
    <n v="44"/>
    <n v="2002"/>
    <n v="4"/>
    <s v="Torrance"/>
    <n v="5"/>
  </r>
  <r>
    <n v="3417"/>
    <x v="3426"/>
    <x v="9"/>
    <n v="70800000"/>
    <n v="104"/>
    <x v="0"/>
    <n v="153"/>
    <n v="120"/>
    <n v="2013"/>
    <n v="3"/>
    <s v="Sherman Oaks"/>
    <n v="33"/>
  </r>
  <r>
    <n v="3418"/>
    <x v="3427"/>
    <x v="4"/>
    <n v="22700000"/>
    <n v="104"/>
    <x v="19"/>
    <n v="120"/>
    <n v="75"/>
    <n v="2001"/>
    <n v="11"/>
    <s v="Allentown"/>
    <n v="45"/>
  </r>
  <r>
    <n v="3419"/>
    <x v="3428"/>
    <x v="9"/>
    <n v="34800000"/>
    <n v="104"/>
    <x v="9"/>
    <n v="374"/>
    <n v="183"/>
    <n v="2006"/>
    <n v="8"/>
    <s v="Irvine"/>
    <n v="191"/>
  </r>
  <r>
    <n v="3420"/>
    <x v="3429"/>
    <x v="9"/>
    <n v="4300000"/>
    <n v="103"/>
    <x v="15"/>
    <n v="23"/>
    <n v="12"/>
    <n v="2011"/>
    <n v="3"/>
    <s v="Visalia"/>
    <n v="11"/>
  </r>
  <r>
    <n v="3421"/>
    <x v="3430"/>
    <x v="7"/>
    <n v="5600000"/>
    <n v="103"/>
    <x v="0"/>
    <n v="33"/>
    <n v="22"/>
    <n v="2006"/>
    <n v="5"/>
    <s v="Richmond"/>
    <n v="11"/>
  </r>
  <r>
    <n v="3422"/>
    <x v="3431"/>
    <x v="24"/>
    <n v="14900000"/>
    <n v="103"/>
    <x v="20"/>
    <n v="170"/>
    <n v="100"/>
    <n v="2002"/>
    <n v="2"/>
    <s v="Watertown"/>
    <n v="70"/>
  </r>
  <r>
    <n v="3423"/>
    <x v="3432"/>
    <x v="19"/>
    <n v="9500000"/>
    <n v="103"/>
    <x v="19"/>
    <n v="56"/>
    <n v="10"/>
    <n v="2003"/>
    <n v="5"/>
    <s v="Madison"/>
    <n v="46"/>
  </r>
  <r>
    <n v="3424"/>
    <x v="3433"/>
    <x v="2"/>
    <n v="72100000"/>
    <n v="103"/>
    <x v="3"/>
    <n v="37"/>
    <n v="28"/>
    <n v="2005"/>
    <n v="2"/>
    <s v="Decatur"/>
    <n v="9"/>
  </r>
  <r>
    <n v="3425"/>
    <x v="3434"/>
    <x v="37"/>
    <n v="14800000"/>
    <n v="103"/>
    <x v="3"/>
    <n v="47"/>
    <n v="31"/>
    <n v="2001"/>
    <n v="7"/>
    <s v="West Columbia"/>
    <n v="16"/>
  </r>
  <r>
    <n v="3426"/>
    <x v="3435"/>
    <x v="22"/>
    <n v="52300000"/>
    <n v="103"/>
    <x v="25"/>
    <n v="300"/>
    <n v="175"/>
    <n v="1973"/>
    <n v="2"/>
    <s v="Mankato"/>
    <n v="125"/>
  </r>
  <r>
    <n v="3427"/>
    <x v="3436"/>
    <x v="2"/>
    <n v="237600000"/>
    <n v="103"/>
    <x v="3"/>
    <n v="843"/>
    <n v="625"/>
    <n v="1981"/>
    <n v="1"/>
    <s v="Waco"/>
    <n v="218"/>
  </r>
  <r>
    <n v="3428"/>
    <x v="3437"/>
    <x v="5"/>
    <n v="7700000"/>
    <n v="103"/>
    <x v="22"/>
    <n v="15"/>
    <n v="6"/>
    <n v="2011"/>
    <n v="4"/>
    <s v="Doral"/>
    <n v="9"/>
  </r>
  <r>
    <n v="3429"/>
    <x v="3438"/>
    <x v="13"/>
    <n v="1000000"/>
    <n v="103"/>
    <x v="15"/>
    <n v="65"/>
    <n v="54"/>
    <n v="2006"/>
    <n v="3"/>
    <s v="marietta"/>
    <n v="11"/>
  </r>
  <r>
    <n v="3430"/>
    <x v="3439"/>
    <x v="8"/>
    <n v="7100000"/>
    <n v="103"/>
    <x v="15"/>
    <n v="82"/>
    <n v="26"/>
    <n v="2007"/>
    <n v="3"/>
    <s v="Novelty"/>
    <n v="56"/>
  </r>
  <r>
    <n v="3431"/>
    <x v="3440"/>
    <x v="0"/>
    <n v="8400000"/>
    <n v="103"/>
    <x v="24"/>
    <n v="79"/>
    <n v="11"/>
    <n v="2014"/>
    <n v="1"/>
    <s v="Scottsdale"/>
    <n v="68"/>
  </r>
  <r>
    <n v="3432"/>
    <x v="3441"/>
    <x v="5"/>
    <n v="2200000"/>
    <n v="103"/>
    <x v="0"/>
    <n v="15"/>
    <n v="8"/>
    <n v="2004"/>
    <n v="1"/>
    <s v="West Palm Beach"/>
    <n v="7"/>
  </r>
  <r>
    <n v="3433"/>
    <x v="3442"/>
    <x v="0"/>
    <n v="9600000"/>
    <n v="103"/>
    <x v="12"/>
    <n v="109"/>
    <n v="48"/>
    <n v="2000"/>
    <n v="7"/>
    <s v="Scottsdale"/>
    <n v="61"/>
  </r>
  <r>
    <n v="3434"/>
    <x v="3443"/>
    <x v="5"/>
    <n v="200000"/>
    <n v="103"/>
    <x v="0"/>
    <n v="13"/>
    <n v="8"/>
    <n v="2011"/>
    <n v="1"/>
    <s v="Jacksonville"/>
    <n v="5"/>
  </r>
  <r>
    <n v="3435"/>
    <x v="3444"/>
    <x v="5"/>
    <n v="2100000"/>
    <n v="103"/>
    <x v="23"/>
    <n v="9"/>
    <n v="4"/>
    <n v="2013"/>
    <n v="1"/>
    <s v="Tampa"/>
    <n v="5"/>
  </r>
  <r>
    <n v="3436"/>
    <x v="3445"/>
    <x v="7"/>
    <n v="61700000"/>
    <n v="103"/>
    <x v="3"/>
    <n v="25"/>
    <n v="20"/>
    <n v="2005"/>
    <n v="9"/>
    <s v="Richmond"/>
    <n v="5"/>
  </r>
  <r>
    <n v="3437"/>
    <x v="3446"/>
    <x v="0"/>
    <n v="10600000"/>
    <n v="103"/>
    <x v="0"/>
    <n v="94"/>
    <n v="66"/>
    <n v="2012"/>
    <n v="4"/>
    <s v="Phoenix"/>
    <n v="28"/>
  </r>
  <r>
    <n v="3438"/>
    <x v="3447"/>
    <x v="9"/>
    <n v="6400000"/>
    <n v="103"/>
    <x v="15"/>
    <n v="33"/>
    <n v="15"/>
    <n v="2010"/>
    <n v="1"/>
    <s v="Roseville"/>
    <n v="18"/>
  </r>
  <r>
    <n v="3439"/>
    <x v="3448"/>
    <x v="10"/>
    <n v="10600000"/>
    <n v="102"/>
    <x v="9"/>
    <n v="83"/>
    <n v="49"/>
    <n v="2008"/>
    <n v="5"/>
    <s v="Centennial"/>
    <n v="34"/>
  </r>
  <r>
    <n v="3440"/>
    <x v="3449"/>
    <x v="9"/>
    <n v="13600000"/>
    <n v="102"/>
    <x v="5"/>
    <n v="90"/>
    <n v="35"/>
    <n v="2013"/>
    <n v="2"/>
    <s v="Malibu"/>
    <n v="55"/>
  </r>
  <r>
    <n v="3441"/>
    <x v="3450"/>
    <x v="21"/>
    <n v="7700000"/>
    <n v="102"/>
    <x v="9"/>
    <n v="65"/>
    <n v="30"/>
    <n v="2000"/>
    <n v="4"/>
    <s v="Forest Hill"/>
    <n v="35"/>
  </r>
  <r>
    <n v="3442"/>
    <x v="3451"/>
    <x v="35"/>
    <n v="3600000"/>
    <n v="102"/>
    <x v="18"/>
    <n v="18"/>
    <n v="15"/>
    <n v="2003"/>
    <n v="3"/>
    <s v="Omaha"/>
    <n v="3"/>
  </r>
  <r>
    <n v="3443"/>
    <x v="3452"/>
    <x v="8"/>
    <n v="15200000"/>
    <n v="102"/>
    <x v="5"/>
    <n v="41"/>
    <n v="15"/>
    <n v="2012"/>
    <n v="2"/>
    <s v="Cincinnati"/>
    <n v="26"/>
  </r>
  <r>
    <n v="3444"/>
    <x v="3453"/>
    <x v="10"/>
    <n v="93600000"/>
    <n v="102"/>
    <x v="15"/>
    <n v="512"/>
    <n v="227"/>
    <n v="2002"/>
    <n v="6"/>
    <s v="CENTENNIAL"/>
    <n v="285"/>
  </r>
  <r>
    <n v="3445"/>
    <x v="3454"/>
    <x v="5"/>
    <n v="17400000"/>
    <n v="102"/>
    <x v="1"/>
    <n v="26"/>
    <n v="15"/>
    <n v="2009"/>
    <n v="1"/>
    <s v="BRADENTON"/>
    <n v="11"/>
  </r>
  <r>
    <n v="3446"/>
    <x v="3455"/>
    <x v="11"/>
    <n v="13700000"/>
    <n v="102"/>
    <x v="19"/>
    <n v="71"/>
    <n v="48"/>
    <n v="1995"/>
    <n v="4"/>
    <s v="Bellevue"/>
    <n v="23"/>
  </r>
  <r>
    <n v="3447"/>
    <x v="3456"/>
    <x v="5"/>
    <n v="18200000"/>
    <n v="102"/>
    <x v="9"/>
    <n v="140"/>
    <n v="50"/>
    <n v="1980"/>
    <n v="3"/>
    <s v="Fort Myers"/>
    <n v="90"/>
  </r>
  <r>
    <n v="3448"/>
    <x v="3457"/>
    <x v="4"/>
    <n v="15500000"/>
    <n v="102"/>
    <x v="5"/>
    <n v="88"/>
    <n v="35"/>
    <n v="2010"/>
    <n v="1"/>
    <s v="Bethlehem"/>
    <n v="53"/>
  </r>
  <r>
    <n v="3449"/>
    <x v="3458"/>
    <x v="20"/>
    <n v="300000"/>
    <n v="102"/>
    <x v="2"/>
    <n v="90"/>
    <n v="60"/>
    <n v="2002"/>
    <n v="2"/>
    <s v="sturgis"/>
    <n v="30"/>
  </r>
  <r>
    <n v="3450"/>
    <x v="3459"/>
    <x v="35"/>
    <n v="95400000"/>
    <n v="102"/>
    <x v="7"/>
    <n v="200"/>
    <n v="150"/>
    <n v="1983"/>
    <n v="3"/>
    <s v="Omaha"/>
    <n v="50"/>
  </r>
  <r>
    <n v="3451"/>
    <x v="3460"/>
    <x v="19"/>
    <n v="72600000"/>
    <n v="102"/>
    <x v="6"/>
    <n v="72"/>
    <n v="33"/>
    <n v="2004"/>
    <n v="5"/>
    <s v="Delavan"/>
    <n v="39"/>
  </r>
  <r>
    <n v="3452"/>
    <x v="3461"/>
    <x v="9"/>
    <n v="25900000"/>
    <n v="102"/>
    <x v="0"/>
    <n v="80"/>
    <n v="62"/>
    <n v="2006"/>
    <n v="5"/>
    <s v="Culver City"/>
    <n v="18"/>
  </r>
  <r>
    <n v="3453"/>
    <x v="3462"/>
    <x v="2"/>
    <n v="5400000"/>
    <n v="102"/>
    <x v="23"/>
    <n v="12"/>
    <n v="7"/>
    <n v="2012"/>
    <n v="3"/>
    <s v="Dallas"/>
    <n v="5"/>
  </r>
  <r>
    <n v="3454"/>
    <x v="3463"/>
    <x v="12"/>
    <n v="3300000"/>
    <n v="102"/>
    <x v="3"/>
    <n v="26"/>
    <n v="10"/>
    <n v="1996"/>
    <n v="1"/>
    <s v="New York"/>
    <n v="16"/>
  </r>
  <r>
    <n v="3455"/>
    <x v="3464"/>
    <x v="29"/>
    <n v="6100000"/>
    <n v="102"/>
    <x v="3"/>
    <n v="16"/>
    <n v="11"/>
    <n v="2006"/>
    <n v="4"/>
    <s v="Las Vegas"/>
    <n v="5"/>
  </r>
  <r>
    <n v="3456"/>
    <x v="3465"/>
    <x v="2"/>
    <n v="7500000"/>
    <n v="102"/>
    <x v="15"/>
    <n v="52"/>
    <n v="33"/>
    <n v="2006"/>
    <n v="2"/>
    <s v="Austin"/>
    <n v="19"/>
  </r>
  <r>
    <n v="3457"/>
    <x v="3466"/>
    <x v="5"/>
    <n v="6500000"/>
    <n v="102"/>
    <x v="0"/>
    <n v="28"/>
    <n v="17"/>
    <n v="2001"/>
    <n v="1"/>
    <s v="Miami Lakes"/>
    <n v="11"/>
  </r>
  <r>
    <n v="3458"/>
    <x v="3467"/>
    <x v="20"/>
    <n v="3300000"/>
    <n v="102"/>
    <x v="19"/>
    <n v="17"/>
    <n v="15"/>
    <n v="1999"/>
    <n v="1"/>
    <s v="Grand Rapids"/>
    <n v="2"/>
  </r>
  <r>
    <n v="3459"/>
    <x v="3468"/>
    <x v="27"/>
    <n v="4600000"/>
    <n v="102"/>
    <x v="9"/>
    <n v="45"/>
    <n v="15"/>
    <n v="2001"/>
    <n v="1"/>
    <s v="Chicago"/>
    <n v="30"/>
  </r>
  <r>
    <n v="3460"/>
    <x v="3469"/>
    <x v="23"/>
    <n v="400000"/>
    <n v="102"/>
    <x v="5"/>
    <n v="17"/>
    <n v="7"/>
    <n v="2012"/>
    <n v="2"/>
    <s v="Carbon Hill"/>
    <n v="10"/>
  </r>
  <r>
    <n v="3461"/>
    <x v="3470"/>
    <x v="5"/>
    <n v="11600000"/>
    <n v="102"/>
    <x v="23"/>
    <n v="35"/>
    <n v="8"/>
    <n v="2008"/>
    <n v="4"/>
    <s v="Orlando"/>
    <n v="27"/>
  </r>
  <r>
    <n v="3462"/>
    <x v="3471"/>
    <x v="21"/>
    <n v="16100000"/>
    <n v="102"/>
    <x v="23"/>
    <n v="750"/>
    <n v="502"/>
    <n v="2009"/>
    <n v="5"/>
    <s v="Laytonsville"/>
    <n v="248"/>
  </r>
  <r>
    <n v="3463"/>
    <x v="3472"/>
    <x v="5"/>
    <n v="2700000"/>
    <n v="102"/>
    <x v="21"/>
    <n v="17"/>
    <n v="10"/>
    <n v="2008"/>
    <n v="1"/>
    <s v="Palm Harbor"/>
    <n v="7"/>
  </r>
  <r>
    <n v="3464"/>
    <x v="3473"/>
    <x v="9"/>
    <n v="17600000"/>
    <n v="102"/>
    <x v="12"/>
    <n v="31"/>
    <n v="16"/>
    <n v="2011"/>
    <n v="5"/>
    <s v="Buena Park"/>
    <n v="15"/>
  </r>
  <r>
    <n v="3465"/>
    <x v="3474"/>
    <x v="8"/>
    <n v="2800000"/>
    <n v="102"/>
    <x v="25"/>
    <n v="278"/>
    <n v="153"/>
    <n v="2004"/>
    <n v="3"/>
    <s v="Dublin"/>
    <n v="125"/>
  </r>
  <r>
    <n v="3466"/>
    <x v="3475"/>
    <x v="13"/>
    <n v="3300000"/>
    <n v="102"/>
    <x v="9"/>
    <n v="28"/>
    <n v="15"/>
    <n v="2008"/>
    <n v="1"/>
    <s v="Macon"/>
    <n v="13"/>
  </r>
  <r>
    <n v="3467"/>
    <x v="3476"/>
    <x v="32"/>
    <n v="16700000"/>
    <n v="101"/>
    <x v="14"/>
    <n v="32"/>
    <n v="19"/>
    <n v="2008"/>
    <n v="5"/>
    <s v="Kansas City"/>
    <n v="13"/>
  </r>
  <r>
    <n v="3468"/>
    <x v="3477"/>
    <x v="9"/>
    <n v="17200000"/>
    <n v="101"/>
    <x v="7"/>
    <n v="130"/>
    <n v="70"/>
    <n v="2008"/>
    <n v="5"/>
    <s v="San Jose"/>
    <n v="60"/>
  </r>
  <r>
    <n v="3469"/>
    <x v="3478"/>
    <x v="13"/>
    <n v="3500000"/>
    <n v="101"/>
    <x v="1"/>
    <n v="62"/>
    <n v="31"/>
    <n v="2009"/>
    <n v="3"/>
    <s v="Norcross"/>
    <n v="31"/>
  </r>
  <r>
    <n v="3470"/>
    <x v="3479"/>
    <x v="9"/>
    <n v="4600000"/>
    <n v="101"/>
    <x v="3"/>
    <n v="50"/>
    <n v="25"/>
    <n v="2013"/>
    <n v="1"/>
    <s v="Santa Monica"/>
    <n v="25"/>
  </r>
  <r>
    <n v="3471"/>
    <x v="3480"/>
    <x v="9"/>
    <n v="18900000"/>
    <n v="101"/>
    <x v="13"/>
    <n v="33"/>
    <n v="22"/>
    <n v="2001"/>
    <n v="4"/>
    <s v="Fremont"/>
    <n v="11"/>
  </r>
  <r>
    <n v="3472"/>
    <x v="3481"/>
    <x v="2"/>
    <n v="3400000"/>
    <n v="101"/>
    <x v="0"/>
    <n v="24"/>
    <n v="16"/>
    <n v="2003"/>
    <n v="3"/>
    <s v="Austin"/>
    <n v="8"/>
  </r>
  <r>
    <n v="3473"/>
    <x v="3482"/>
    <x v="13"/>
    <n v="8200000"/>
    <n v="101"/>
    <x v="9"/>
    <n v="50"/>
    <n v="23"/>
    <n v="2002"/>
    <n v="6"/>
    <s v="Atlanta"/>
    <n v="27"/>
  </r>
  <r>
    <n v="3474"/>
    <x v="3483"/>
    <x v="18"/>
    <n v="2300000"/>
    <n v="101"/>
    <x v="6"/>
    <n v="11"/>
    <n v="6"/>
    <n v="2005"/>
    <n v="2"/>
    <s v="Matthews"/>
    <n v="5"/>
  </r>
  <r>
    <n v="3475"/>
    <x v="3484"/>
    <x v="2"/>
    <n v="18900000"/>
    <n v="101"/>
    <x v="15"/>
    <n v="80"/>
    <n v="36"/>
    <n v="2008"/>
    <n v="8"/>
    <s v="Carrollton"/>
    <n v="44"/>
  </r>
  <r>
    <n v="3476"/>
    <x v="3485"/>
    <x v="9"/>
    <n v="56400000"/>
    <n v="101"/>
    <x v="9"/>
    <n v="389"/>
    <n v="315"/>
    <n v="2003"/>
    <n v="8"/>
    <s v="Irvine"/>
    <n v="74"/>
  </r>
  <r>
    <n v="3477"/>
    <x v="3486"/>
    <x v="23"/>
    <n v="355300000"/>
    <n v="101"/>
    <x v="25"/>
    <n v="2103"/>
    <n v="1203"/>
    <n v="1995"/>
    <n v="12"/>
    <s v="Mobile"/>
    <n v="900"/>
  </r>
  <r>
    <n v="3478"/>
    <x v="3487"/>
    <x v="1"/>
    <n v="600000"/>
    <n v="101"/>
    <x v="23"/>
    <n v="32"/>
    <n v="24"/>
    <n v="2011"/>
    <n v="3"/>
    <s v="Hixson"/>
    <n v="8"/>
  </r>
  <r>
    <n v="3479"/>
    <x v="3488"/>
    <x v="9"/>
    <n v="96600000"/>
    <n v="101"/>
    <x v="3"/>
    <n v="99"/>
    <n v="55"/>
    <n v="2004"/>
    <n v="2"/>
    <s v="Irvine"/>
    <n v="44"/>
  </r>
  <r>
    <n v="3480"/>
    <x v="3489"/>
    <x v="21"/>
    <n v="500000"/>
    <n v="101"/>
    <x v="0"/>
    <n v="45"/>
    <n v="23"/>
    <n v="2009"/>
    <n v="5"/>
    <s v="Columbia"/>
    <n v="22"/>
  </r>
  <r>
    <n v="3481"/>
    <x v="3490"/>
    <x v="8"/>
    <n v="22900000"/>
    <n v="101"/>
    <x v="23"/>
    <n v="77"/>
    <n v="61"/>
    <n v="1986"/>
    <n v="4"/>
    <s v="Fairlawn"/>
    <n v="16"/>
  </r>
  <r>
    <n v="3482"/>
    <x v="3491"/>
    <x v="40"/>
    <n v="5500000"/>
    <n v="101"/>
    <x v="16"/>
    <n v="36"/>
    <n v="20"/>
    <n v="1997"/>
    <n v="5"/>
    <s v="Portland"/>
    <n v="16"/>
  </r>
  <r>
    <n v="3483"/>
    <x v="3492"/>
    <x v="27"/>
    <n v="51700000"/>
    <n v="101"/>
    <x v="23"/>
    <n v="225"/>
    <n v="50"/>
    <n v="2008"/>
    <n v="4"/>
    <s v="Chicago"/>
    <n v="175"/>
  </r>
  <r>
    <n v="3484"/>
    <x v="3493"/>
    <x v="18"/>
    <n v="117900000"/>
    <n v="101"/>
    <x v="5"/>
    <n v="318"/>
    <n v="101"/>
    <n v="2001"/>
    <n v="4"/>
    <s v="Asheville"/>
    <n v="217"/>
  </r>
  <r>
    <n v="3485"/>
    <x v="3494"/>
    <x v="37"/>
    <n v="14500000"/>
    <n v="101"/>
    <x v="9"/>
    <n v="88"/>
    <n v="54"/>
    <n v="1998"/>
    <n v="5"/>
    <s v="Columbia"/>
    <n v="34"/>
  </r>
  <r>
    <n v="3486"/>
    <x v="3495"/>
    <x v="12"/>
    <n v="17400000"/>
    <n v="101"/>
    <x v="5"/>
    <n v="475"/>
    <n v="270"/>
    <n v="2010"/>
    <n v="2"/>
    <s v="Syracuse"/>
    <n v="205"/>
  </r>
  <r>
    <n v="3487"/>
    <x v="3496"/>
    <x v="9"/>
    <n v="37100000"/>
    <n v="101"/>
    <x v="3"/>
    <n v="54"/>
    <n v="20"/>
    <n v="2006"/>
    <n v="5"/>
    <s v="Poway"/>
    <n v="34"/>
  </r>
  <r>
    <n v="3488"/>
    <x v="3497"/>
    <x v="17"/>
    <n v="8100000"/>
    <n v="101"/>
    <x v="9"/>
    <n v="96"/>
    <n v="43"/>
    <n v="2007"/>
    <n v="6"/>
    <s v="Bozeman"/>
    <n v="53"/>
  </r>
  <r>
    <n v="3489"/>
    <x v="3498"/>
    <x v="9"/>
    <n v="34500000"/>
    <n v="101"/>
    <x v="5"/>
    <n v="497"/>
    <n v="304"/>
    <n v="2005"/>
    <n v="3"/>
    <s v="Livermore"/>
    <n v="193"/>
  </r>
  <r>
    <n v="3490"/>
    <x v="3499"/>
    <x v="9"/>
    <n v="11200000"/>
    <n v="101"/>
    <x v="0"/>
    <n v="47"/>
    <n v="33"/>
    <n v="2005"/>
    <n v="4"/>
    <s v="San Diego"/>
    <n v="14"/>
  </r>
  <r>
    <n v="3491"/>
    <x v="3500"/>
    <x v="9"/>
    <n v="6200000"/>
    <n v="101"/>
    <x v="4"/>
    <n v="10"/>
    <n v="5"/>
    <n v="2009"/>
    <n v="4"/>
    <s v="San Francisco"/>
    <n v="5"/>
  </r>
  <r>
    <n v="3492"/>
    <x v="3501"/>
    <x v="24"/>
    <n v="36500000"/>
    <n v="101"/>
    <x v="19"/>
    <n v="41"/>
    <n v="23"/>
    <n v="2003"/>
    <n v="8"/>
    <s v="Waltham"/>
    <n v="18"/>
  </r>
  <r>
    <n v="3493"/>
    <x v="3502"/>
    <x v="23"/>
    <n v="26800000"/>
    <n v="101"/>
    <x v="15"/>
    <n v="105"/>
    <n v="65"/>
    <n v="1978"/>
    <n v="1"/>
    <s v="Mobile"/>
    <n v="40"/>
  </r>
  <r>
    <n v="3494"/>
    <x v="3503"/>
    <x v="33"/>
    <n v="4400000"/>
    <n v="101"/>
    <x v="9"/>
    <n v="26"/>
    <n v="11"/>
    <n v="2003"/>
    <n v="1"/>
    <s v="Indianapolis"/>
    <n v="15"/>
  </r>
  <r>
    <n v="3495"/>
    <x v="3504"/>
    <x v="9"/>
    <n v="4900000"/>
    <n v="101"/>
    <x v="3"/>
    <n v="25"/>
    <n v="8"/>
    <n v="2011"/>
    <n v="1"/>
    <s v="SAN JOSE"/>
    <n v="17"/>
  </r>
  <r>
    <n v="3496"/>
    <x v="3505"/>
    <x v="12"/>
    <n v="983300000"/>
    <n v="100"/>
    <x v="22"/>
    <n v="650"/>
    <n v="380"/>
    <n v="2006"/>
    <n v="1"/>
    <s v="White Plains"/>
    <n v="270"/>
  </r>
  <r>
    <n v="3497"/>
    <x v="3506"/>
    <x v="12"/>
    <n v="3900000"/>
    <n v="100"/>
    <x v="16"/>
    <n v="27"/>
    <n v="13"/>
    <n v="2012"/>
    <n v="1"/>
    <s v="New York"/>
    <n v="14"/>
  </r>
  <r>
    <n v="3498"/>
    <x v="3507"/>
    <x v="22"/>
    <n v="7700000"/>
    <n v="100"/>
    <x v="0"/>
    <n v="46"/>
    <n v="25"/>
    <n v="2009"/>
    <n v="3"/>
    <s v="Minneapolis"/>
    <n v="21"/>
  </r>
  <r>
    <n v="3499"/>
    <x v="3508"/>
    <x v="29"/>
    <n v="182300000"/>
    <n v="100"/>
    <x v="13"/>
    <n v="1036"/>
    <n v="620"/>
    <n v="1988"/>
    <n v="10"/>
    <s v="North Las Vegas"/>
    <n v="416"/>
  </r>
  <r>
    <n v="3500"/>
    <x v="3509"/>
    <x v="9"/>
    <n v="7100000"/>
    <n v="100"/>
    <x v="11"/>
    <n v="15"/>
    <n v="10"/>
    <n v="2001"/>
    <n v="1"/>
    <s v="PENN VALLEY"/>
    <n v="5"/>
  </r>
  <r>
    <n v="3501"/>
    <x v="3510"/>
    <x v="27"/>
    <n v="165600000"/>
    <n v="100"/>
    <x v="1"/>
    <n v="119"/>
    <n v="102"/>
    <n v="2008"/>
    <n v="7"/>
    <s v="Chicago"/>
    <n v="17"/>
  </r>
  <r>
    <n v="3502"/>
    <x v="3511"/>
    <x v="24"/>
    <n v="4500000"/>
    <n v="100"/>
    <x v="24"/>
    <n v="20"/>
    <n v="18"/>
    <n v="2011"/>
    <n v="4"/>
    <s v="Boston"/>
    <n v="2"/>
  </r>
  <r>
    <n v="3503"/>
    <x v="3512"/>
    <x v="9"/>
    <n v="4100000"/>
    <n v="100"/>
    <x v="15"/>
    <n v="11"/>
    <n v="5"/>
    <n v="2007"/>
    <n v="4"/>
    <s v="Laguna Niguel"/>
    <n v="6"/>
  </r>
  <r>
    <n v="3504"/>
    <x v="3513"/>
    <x v="18"/>
    <n v="5500000"/>
    <n v="100"/>
    <x v="0"/>
    <n v="22"/>
    <n v="15"/>
    <n v="1996"/>
    <n v="3"/>
    <s v="Holly Springs"/>
    <n v="7"/>
  </r>
  <r>
    <n v="3505"/>
    <x v="3514"/>
    <x v="33"/>
    <n v="11600000"/>
    <n v="100"/>
    <x v="21"/>
    <n v="98"/>
    <n v="59"/>
    <n v="2001"/>
    <n v="2"/>
    <s v="Petroleum"/>
    <n v="39"/>
  </r>
  <r>
    <n v="3506"/>
    <x v="3515"/>
    <x v="9"/>
    <n v="12900000"/>
    <n v="100"/>
    <x v="23"/>
    <n v="27"/>
    <n v="21"/>
    <n v="2005"/>
    <n v="5"/>
    <s v="Cerritos"/>
    <n v="6"/>
  </r>
  <r>
    <n v="3507"/>
    <x v="3516"/>
    <x v="2"/>
    <n v="18300000"/>
    <n v="100"/>
    <x v="18"/>
    <n v="55"/>
    <n v="30"/>
    <n v="2002"/>
    <n v="1"/>
    <s v="San Antonio"/>
    <n v="25"/>
  </r>
  <r>
    <n v="3508"/>
    <x v="3517"/>
    <x v="29"/>
    <n v="14400000"/>
    <n v="100"/>
    <x v="13"/>
    <n v="30"/>
    <n v="20"/>
    <n v="2005"/>
    <n v="3"/>
    <s v="Las Vegas"/>
    <n v="10"/>
  </r>
  <r>
    <n v="3509"/>
    <x v="3518"/>
    <x v="7"/>
    <n v="6200000"/>
    <n v="100"/>
    <x v="23"/>
    <n v="80"/>
    <n v="35"/>
    <n v="2007"/>
    <n v="6"/>
    <s v="Sterling"/>
    <n v="45"/>
  </r>
  <r>
    <n v="3510"/>
    <x v="3519"/>
    <x v="24"/>
    <n v="3800000"/>
    <n v="100"/>
    <x v="22"/>
    <n v="32"/>
    <n v="25"/>
    <n v="2010"/>
    <n v="3"/>
    <s v="Southborough"/>
    <n v="7"/>
  </r>
  <r>
    <n v="3511"/>
    <x v="3520"/>
    <x v="27"/>
    <n v="400000"/>
    <n v="100"/>
    <x v="15"/>
    <n v="18"/>
    <n v="5"/>
    <n v="2012"/>
    <n v="3"/>
    <s v="Berwyn"/>
    <n v="13"/>
  </r>
  <r>
    <n v="3512"/>
    <x v="3521"/>
    <x v="2"/>
    <n v="58300000"/>
    <n v="100"/>
    <x v="3"/>
    <n v="83"/>
    <n v="55"/>
    <n v="2000"/>
    <n v="3"/>
    <s v="Mansfield"/>
    <n v="28"/>
  </r>
  <r>
    <n v="3513"/>
    <x v="3522"/>
    <x v="6"/>
    <n v="20500000"/>
    <n v="100"/>
    <x v="16"/>
    <n v="1000"/>
    <n v="446"/>
    <n v="1999"/>
    <n v="1"/>
    <s v="Jersey City"/>
    <n v="554"/>
  </r>
  <r>
    <n v="3514"/>
    <x v="3523"/>
    <x v="13"/>
    <n v="3600000"/>
    <n v="100"/>
    <x v="7"/>
    <n v="12"/>
    <n v="6"/>
    <n v="2013"/>
    <n v="2"/>
    <s v="Woodstock"/>
    <n v="6"/>
  </r>
  <r>
    <n v="3515"/>
    <x v="3524"/>
    <x v="8"/>
    <n v="7700000"/>
    <n v="100"/>
    <x v="5"/>
    <n v="32"/>
    <n v="11"/>
    <n v="2009"/>
    <n v="5"/>
    <s v="Cincinnnati"/>
    <n v="21"/>
  </r>
  <r>
    <n v="3516"/>
    <x v="3525"/>
    <x v="32"/>
    <n v="6200000"/>
    <n v="100"/>
    <x v="15"/>
    <n v="13"/>
    <n v="9"/>
    <n v="2011"/>
    <n v="3"/>
    <s v="St. Louis"/>
    <n v="4"/>
  </r>
  <r>
    <n v="3517"/>
    <x v="3526"/>
    <x v="6"/>
    <n v="2100000"/>
    <n v="100"/>
    <x v="12"/>
    <n v="20"/>
    <n v="5"/>
    <n v="1992"/>
    <n v="1"/>
    <s v="Ocean City"/>
    <n v="15"/>
  </r>
  <r>
    <n v="3518"/>
    <x v="3527"/>
    <x v="11"/>
    <n v="2300000"/>
    <n v="100"/>
    <x v="19"/>
    <n v="50"/>
    <n v="4"/>
    <n v="2014"/>
    <n v="1"/>
    <s v="Redmond"/>
    <n v="46"/>
  </r>
  <r>
    <n v="3519"/>
    <x v="3528"/>
    <x v="37"/>
    <n v="30300000"/>
    <n v="100"/>
    <x v="15"/>
    <n v="69"/>
    <n v="37"/>
    <n v="2009"/>
    <n v="2"/>
    <s v="MURRELLS INLET"/>
    <n v="32"/>
  </r>
  <r>
    <n v="3520"/>
    <x v="3529"/>
    <x v="10"/>
    <n v="8700000"/>
    <n v="100"/>
    <x v="12"/>
    <n v="85"/>
    <n v="35"/>
    <n v="1976"/>
    <n v="1"/>
    <s v="Windsor"/>
    <n v="50"/>
  </r>
  <r>
    <n v="3521"/>
    <x v="3530"/>
    <x v="8"/>
    <n v="10400000"/>
    <n v="100"/>
    <x v="20"/>
    <n v="2300"/>
    <n v="940"/>
    <n v="2006"/>
    <n v="1"/>
    <s v="Jackson"/>
    <n v="1360"/>
  </r>
  <r>
    <n v="3522"/>
    <x v="3531"/>
    <x v="5"/>
    <n v="300000"/>
    <n v="100"/>
    <x v="12"/>
    <n v="31"/>
    <n v="2"/>
    <n v="2014"/>
    <n v="1"/>
    <s v="Naples"/>
    <n v="29"/>
  </r>
  <r>
    <n v="3523"/>
    <x v="3532"/>
    <x v="0"/>
    <n v="4600000"/>
    <n v="100"/>
    <x v="13"/>
    <n v="30"/>
    <n v="15"/>
    <n v="2006"/>
    <n v="2"/>
    <s v="Phoenix"/>
    <n v="15"/>
  </r>
  <r>
    <n v="3524"/>
    <x v="3533"/>
    <x v="7"/>
    <n v="19600000"/>
    <n v="99"/>
    <x v="11"/>
    <n v="136"/>
    <n v="144"/>
    <n v="2011"/>
    <n v="4"/>
    <s v="Fairfax"/>
    <n v="-8"/>
  </r>
  <r>
    <n v="3525"/>
    <x v="3534"/>
    <x v="9"/>
    <n v="320200000"/>
    <n v="99"/>
    <x v="7"/>
    <n v="404"/>
    <n v="297"/>
    <n v="1999"/>
    <n v="12"/>
    <s v="Walnut Creek"/>
    <n v="107"/>
  </r>
  <r>
    <n v="3526"/>
    <x v="3535"/>
    <x v="37"/>
    <n v="12200000"/>
    <n v="99"/>
    <x v="6"/>
    <n v="60"/>
    <n v="28"/>
    <n v="2009"/>
    <n v="4"/>
    <s v="Columbia"/>
    <n v="32"/>
  </r>
  <r>
    <n v="3527"/>
    <x v="3536"/>
    <x v="24"/>
    <n v="21700000"/>
    <n v="99"/>
    <x v="15"/>
    <n v="120"/>
    <n v="64"/>
    <n v="1928"/>
    <n v="2"/>
    <s v="MEDFORD"/>
    <n v="56"/>
  </r>
  <r>
    <n v="3528"/>
    <x v="3537"/>
    <x v="11"/>
    <n v="19700000"/>
    <n v="99"/>
    <x v="23"/>
    <n v="108"/>
    <n v="65"/>
    <n v="2000"/>
    <n v="6"/>
    <s v="Seattle"/>
    <n v="43"/>
  </r>
  <r>
    <n v="3529"/>
    <x v="3538"/>
    <x v="7"/>
    <n v="4700000"/>
    <n v="99"/>
    <x v="17"/>
    <n v="5"/>
    <n v="2"/>
    <n v="2008"/>
    <n v="1"/>
    <s v="Fairfax"/>
    <n v="3"/>
  </r>
  <r>
    <n v="3530"/>
    <x v="3539"/>
    <x v="0"/>
    <n v="4300000"/>
    <n v="99"/>
    <x v="13"/>
    <n v="28"/>
    <n v="15"/>
    <n v="2009"/>
    <n v="3"/>
    <s v="Phoenix"/>
    <n v="13"/>
  </r>
  <r>
    <n v="3531"/>
    <x v="3540"/>
    <x v="9"/>
    <n v="300000"/>
    <n v="99"/>
    <x v="24"/>
    <n v="7"/>
    <n v="1"/>
    <n v="2011"/>
    <n v="2"/>
    <s v="Renson"/>
    <n v="6"/>
  </r>
  <r>
    <n v="3532"/>
    <x v="3541"/>
    <x v="9"/>
    <n v="5200000"/>
    <n v="99"/>
    <x v="6"/>
    <n v="4"/>
    <n v="6"/>
    <n v="1997"/>
    <n v="7"/>
    <s v="Nevada City"/>
    <n v="-2"/>
  </r>
  <r>
    <n v="3533"/>
    <x v="3542"/>
    <x v="16"/>
    <n v="9600000"/>
    <n v="99"/>
    <x v="7"/>
    <n v="8"/>
    <n v="7"/>
    <n v="2008"/>
    <n v="3"/>
    <s v="Lehi"/>
    <n v="1"/>
  </r>
  <r>
    <n v="3534"/>
    <x v="3543"/>
    <x v="8"/>
    <n v="84100000"/>
    <n v="99"/>
    <x v="1"/>
    <n v="71"/>
    <n v="49"/>
    <n v="2009"/>
    <n v="7"/>
    <s v="HAMILTON"/>
    <n v="22"/>
  </r>
  <r>
    <n v="3535"/>
    <x v="3544"/>
    <x v="5"/>
    <n v="42300000"/>
    <n v="99"/>
    <x v="4"/>
    <n v="28"/>
    <n v="28"/>
    <n v="2001"/>
    <n v="2"/>
    <s v="Tampa"/>
    <n v="0"/>
  </r>
  <r>
    <n v="3536"/>
    <x v="3545"/>
    <x v="2"/>
    <n v="87200000"/>
    <n v="99"/>
    <x v="15"/>
    <n v="60"/>
    <n v="25"/>
    <n v="1979"/>
    <n v="1"/>
    <s v="Fort Worth"/>
    <n v="35"/>
  </r>
  <r>
    <n v="3537"/>
    <x v="3546"/>
    <x v="2"/>
    <n v="3900000"/>
    <n v="99"/>
    <x v="9"/>
    <n v="9"/>
    <n v="18"/>
    <n v="2010"/>
    <n v="3"/>
    <s v="Austin"/>
    <n v="-9"/>
  </r>
  <r>
    <n v="3538"/>
    <x v="3547"/>
    <x v="19"/>
    <n v="2500000"/>
    <n v="99"/>
    <x v="6"/>
    <n v="7"/>
    <n v="3"/>
    <n v="2010"/>
    <n v="1"/>
    <s v="McFarland"/>
    <n v="4"/>
  </r>
  <r>
    <n v="3539"/>
    <x v="3548"/>
    <x v="28"/>
    <n v="5500000"/>
    <n v="99"/>
    <x v="19"/>
    <n v="22"/>
    <n v="14"/>
    <n v="2006"/>
    <n v="5"/>
    <s v="Middletown"/>
    <n v="8"/>
  </r>
  <r>
    <n v="3540"/>
    <x v="3549"/>
    <x v="7"/>
    <n v="3400000"/>
    <n v="99"/>
    <x v="19"/>
    <n v="16"/>
    <n v="8"/>
    <n v="2009"/>
    <n v="1"/>
    <s v="Vienna"/>
    <n v="8"/>
  </r>
  <r>
    <n v="3541"/>
    <x v="3550"/>
    <x v="17"/>
    <n v="300000"/>
    <n v="99"/>
    <x v="5"/>
    <n v="28"/>
    <n v="19"/>
    <n v="2012"/>
    <n v="3"/>
    <s v="Kalispell"/>
    <n v="9"/>
  </r>
  <r>
    <n v="3542"/>
    <x v="3551"/>
    <x v="2"/>
    <n v="11400000"/>
    <n v="99"/>
    <x v="4"/>
    <n v="25"/>
    <n v="14"/>
    <n v="2008"/>
    <n v="5"/>
    <s v="Dallas"/>
    <n v="11"/>
  </r>
  <r>
    <n v="3543"/>
    <x v="3552"/>
    <x v="9"/>
    <n v="10500000"/>
    <n v="99"/>
    <x v="3"/>
    <n v="300"/>
    <n v="180"/>
    <n v="2010"/>
    <n v="3"/>
    <s v="San Diego"/>
    <n v="120"/>
  </r>
  <r>
    <n v="3544"/>
    <x v="3553"/>
    <x v="8"/>
    <n v="17300000"/>
    <n v="99"/>
    <x v="7"/>
    <n v="73"/>
    <n v="59"/>
    <n v="1991"/>
    <n v="6"/>
    <s v="Akron"/>
    <n v="14"/>
  </r>
  <r>
    <n v="3545"/>
    <x v="3554"/>
    <x v="14"/>
    <n v="7300000"/>
    <n v="99"/>
    <x v="1"/>
    <n v="14"/>
    <n v="2"/>
    <n v="2013"/>
    <n v="2"/>
    <s v="Newport"/>
    <n v="12"/>
  </r>
  <r>
    <n v="3546"/>
    <x v="3555"/>
    <x v="44"/>
    <n v="7300000"/>
    <n v="99"/>
    <x v="25"/>
    <n v="52"/>
    <n v="29"/>
    <n v="1973"/>
    <n v="3"/>
    <s v="Newark"/>
    <n v="23"/>
  </r>
  <r>
    <n v="3547"/>
    <x v="3556"/>
    <x v="34"/>
    <n v="7800000"/>
    <n v="99"/>
    <x v="20"/>
    <n v="38"/>
    <n v="25"/>
    <n v="2000"/>
    <n v="1"/>
    <s v="Washington"/>
    <n v="13"/>
  </r>
  <r>
    <n v="3548"/>
    <x v="3557"/>
    <x v="21"/>
    <n v="20500000"/>
    <n v="99"/>
    <x v="15"/>
    <n v="23"/>
    <n v="8"/>
    <n v="1991"/>
    <n v="1"/>
    <s v="Frederick"/>
    <n v="15"/>
  </r>
  <r>
    <n v="3549"/>
    <x v="3558"/>
    <x v="25"/>
    <n v="9800000"/>
    <n v="99"/>
    <x v="23"/>
    <n v="110"/>
    <n v="46"/>
    <n v="1999"/>
    <n v="1"/>
    <s v="Portland"/>
    <n v="64"/>
  </r>
  <r>
    <n v="3550"/>
    <x v="3559"/>
    <x v="5"/>
    <n v="2300000"/>
    <n v="99"/>
    <x v="3"/>
    <n v="48"/>
    <n v="21"/>
    <n v="2010"/>
    <n v="10"/>
    <s v="Delray Beach"/>
    <n v="27"/>
  </r>
  <r>
    <n v="3551"/>
    <x v="3560"/>
    <x v="5"/>
    <n v="15900000"/>
    <n v="99"/>
    <x v="22"/>
    <n v="65"/>
    <n v="48"/>
    <n v="2009"/>
    <n v="3"/>
    <s v="Jacksonville"/>
    <n v="17"/>
  </r>
  <r>
    <n v="3552"/>
    <x v="3561"/>
    <x v="10"/>
    <n v="2000000"/>
    <n v="98"/>
    <x v="10"/>
    <n v="155"/>
    <n v="75"/>
    <n v="2010"/>
    <n v="2"/>
    <s v="Denver"/>
    <n v="80"/>
  </r>
  <r>
    <n v="3553"/>
    <x v="3562"/>
    <x v="13"/>
    <n v="6100000"/>
    <n v="98"/>
    <x v="23"/>
    <n v="10"/>
    <n v="5"/>
    <n v="2013"/>
    <n v="1"/>
    <s v="Marietta"/>
    <n v="5"/>
  </r>
  <r>
    <n v="3554"/>
    <x v="3563"/>
    <x v="28"/>
    <n v="8300000"/>
    <n v="98"/>
    <x v="3"/>
    <n v="23"/>
    <n v="10"/>
    <n v="2004"/>
    <n v="1"/>
    <s v="Riverside"/>
    <n v="13"/>
  </r>
  <r>
    <n v="3555"/>
    <x v="3564"/>
    <x v="18"/>
    <n v="11200000"/>
    <n v="98"/>
    <x v="11"/>
    <n v="108"/>
    <n v="89"/>
    <n v="2008"/>
    <n v="4"/>
    <s v="Fayetteville"/>
    <n v="19"/>
  </r>
  <r>
    <n v="3556"/>
    <x v="3565"/>
    <x v="5"/>
    <n v="6500000"/>
    <n v="98"/>
    <x v="15"/>
    <n v="48"/>
    <n v="43"/>
    <n v="2010"/>
    <n v="5"/>
    <s v="Plant City"/>
    <n v="5"/>
  </r>
  <r>
    <n v="3557"/>
    <x v="3566"/>
    <x v="16"/>
    <n v="7500000"/>
    <n v="98"/>
    <x v="1"/>
    <n v="44"/>
    <n v="13"/>
    <n v="2011"/>
    <n v="3"/>
    <s v="Salt Lake City"/>
    <n v="31"/>
  </r>
  <r>
    <n v="3558"/>
    <x v="3567"/>
    <x v="37"/>
    <n v="138800000"/>
    <n v="98"/>
    <x v="12"/>
    <n v="79"/>
    <n v="33"/>
    <n v="2009"/>
    <n v="3"/>
    <s v="Charleston"/>
    <n v="46"/>
  </r>
  <r>
    <n v="3559"/>
    <x v="3568"/>
    <x v="7"/>
    <n v="6100000"/>
    <n v="98"/>
    <x v="23"/>
    <n v="17"/>
    <n v="11"/>
    <n v="2014"/>
    <n v="2"/>
    <s v="Richmond"/>
    <n v="6"/>
  </r>
  <r>
    <n v="3560"/>
    <x v="3569"/>
    <x v="8"/>
    <n v="3000000"/>
    <n v="98"/>
    <x v="23"/>
    <n v="101"/>
    <n v="57"/>
    <n v="2006"/>
    <n v="8"/>
    <s v="Cleveland"/>
    <n v="44"/>
  </r>
  <r>
    <n v="3561"/>
    <x v="3570"/>
    <x v="28"/>
    <n v="5800000"/>
    <n v="98"/>
    <x v="19"/>
    <n v="25"/>
    <n v="7"/>
    <n v="2015"/>
    <n v="2"/>
    <s v="Fairfield"/>
    <n v="18"/>
  </r>
  <r>
    <n v="3562"/>
    <x v="3571"/>
    <x v="9"/>
    <n v="9700000"/>
    <n v="98"/>
    <x v="4"/>
    <n v="25"/>
    <n v="15"/>
    <n v="1997"/>
    <n v="5"/>
    <s v="Rancho Cordova"/>
    <n v="10"/>
  </r>
  <r>
    <n v="3563"/>
    <x v="3572"/>
    <x v="32"/>
    <n v="4600000"/>
    <n v="98"/>
    <x v="21"/>
    <n v="23"/>
    <n v="18"/>
    <n v="1983"/>
    <n v="1"/>
    <s v="North Kansas City"/>
    <n v="5"/>
  </r>
  <r>
    <n v="3564"/>
    <x v="3573"/>
    <x v="7"/>
    <n v="10600000"/>
    <n v="98"/>
    <x v="11"/>
    <n v="47"/>
    <n v="55"/>
    <n v="2007"/>
    <n v="4"/>
    <s v="Fairfax"/>
    <n v="-8"/>
  </r>
  <r>
    <n v="3565"/>
    <x v="3574"/>
    <x v="9"/>
    <n v="30100000"/>
    <n v="98"/>
    <x v="7"/>
    <n v="260"/>
    <n v="120"/>
    <n v="2004"/>
    <n v="1"/>
    <s v="Los Angeles, CA 90036"/>
    <n v="140"/>
  </r>
  <r>
    <n v="3566"/>
    <x v="3575"/>
    <x v="27"/>
    <n v="7800000"/>
    <n v="98"/>
    <x v="19"/>
    <n v="50"/>
    <n v="38"/>
    <n v="2001"/>
    <n v="1"/>
    <s v="Chicago"/>
    <n v="12"/>
  </r>
  <r>
    <n v="3567"/>
    <x v="3576"/>
    <x v="5"/>
    <n v="54800000"/>
    <n v="98"/>
    <x v="15"/>
    <n v="30"/>
    <n v="30"/>
    <n v="2002"/>
    <n v="1"/>
    <s v="Fort Lauderdale"/>
    <n v="0"/>
  </r>
  <r>
    <n v="3568"/>
    <x v="3577"/>
    <x v="9"/>
    <n v="108400000"/>
    <n v="98"/>
    <x v="7"/>
    <n v="574"/>
    <n v="367"/>
    <n v="2011"/>
    <n v="5"/>
    <s v="Santa Ana"/>
    <n v="207"/>
  </r>
  <r>
    <n v="3569"/>
    <x v="3578"/>
    <x v="1"/>
    <n v="5100000"/>
    <n v="98"/>
    <x v="25"/>
    <n v="47"/>
    <n v="13"/>
    <n v="2010"/>
    <n v="1"/>
    <s v="Memphis"/>
    <n v="34"/>
  </r>
  <r>
    <n v="3570"/>
    <x v="3579"/>
    <x v="12"/>
    <n v="84700000"/>
    <n v="98"/>
    <x v="6"/>
    <n v="79"/>
    <n v="86"/>
    <n v="2004"/>
    <n v="4"/>
    <s v="New York"/>
    <n v="-7"/>
  </r>
  <r>
    <n v="3571"/>
    <x v="3580"/>
    <x v="27"/>
    <n v="2300000"/>
    <n v="98"/>
    <x v="15"/>
    <n v="15"/>
    <n v="8"/>
    <n v="1993"/>
    <n v="1"/>
    <s v="Wauconda"/>
    <n v="7"/>
  </r>
  <r>
    <n v="3572"/>
    <x v="3581"/>
    <x v="7"/>
    <n v="11500000"/>
    <n v="98"/>
    <x v="11"/>
    <n v="38"/>
    <n v="28"/>
    <n v="2009"/>
    <n v="4"/>
    <s v="Virginia Beach"/>
    <n v="10"/>
  </r>
  <r>
    <n v="3573"/>
    <x v="3582"/>
    <x v="14"/>
    <n v="15900000"/>
    <n v="98"/>
    <x v="19"/>
    <n v="82"/>
    <n v="53"/>
    <n v="2004"/>
    <n v="1"/>
    <s v="Louisville"/>
    <n v="29"/>
  </r>
  <r>
    <n v="3574"/>
    <x v="3583"/>
    <x v="9"/>
    <n v="166500000"/>
    <n v="98"/>
    <x v="7"/>
    <n v="40"/>
    <n v="30"/>
    <n v="1991"/>
    <n v="5"/>
    <s v="Novato"/>
    <n v="10"/>
  </r>
  <r>
    <n v="3575"/>
    <x v="3584"/>
    <x v="21"/>
    <n v="5100000"/>
    <n v="98"/>
    <x v="23"/>
    <n v="8"/>
    <n v="4"/>
    <n v="2012"/>
    <n v="4"/>
    <s v="Baltimore"/>
    <n v="4"/>
  </r>
  <r>
    <n v="3576"/>
    <x v="3585"/>
    <x v="19"/>
    <n v="24900000"/>
    <n v="98"/>
    <x v="3"/>
    <n v="26"/>
    <n v="13"/>
    <n v="2010"/>
    <n v="3"/>
    <s v="Milwaukee"/>
    <n v="13"/>
  </r>
  <r>
    <n v="3577"/>
    <x v="3586"/>
    <x v="13"/>
    <n v="5100000"/>
    <n v="98"/>
    <x v="0"/>
    <n v="12"/>
    <n v="6"/>
    <n v="2012"/>
    <n v="1"/>
    <s v="Atlanta"/>
    <n v="6"/>
  </r>
  <r>
    <n v="3578"/>
    <x v="3587"/>
    <x v="12"/>
    <n v="32700000"/>
    <n v="98"/>
    <x v="23"/>
    <n v="2900"/>
    <n v="1800"/>
    <n v="2012"/>
    <n v="3"/>
    <s v="New York"/>
    <n v="1100"/>
  </r>
  <r>
    <n v="3579"/>
    <x v="3588"/>
    <x v="16"/>
    <n v="3200000"/>
    <n v="98"/>
    <x v="23"/>
    <n v="52"/>
    <n v="23"/>
    <n v="2009"/>
    <n v="3"/>
    <s v="Salt Lake City"/>
    <n v="29"/>
  </r>
  <r>
    <n v="3580"/>
    <x v="3589"/>
    <x v="0"/>
    <n v="7300000"/>
    <n v="98"/>
    <x v="5"/>
    <n v="20"/>
    <n v="13"/>
    <n v="2011"/>
    <n v="4"/>
    <s v="Scottsdale"/>
    <n v="7"/>
  </r>
  <r>
    <n v="3581"/>
    <x v="3590"/>
    <x v="4"/>
    <n v="30300000"/>
    <n v="98"/>
    <x v="13"/>
    <n v="21"/>
    <n v="16"/>
    <n v="1997"/>
    <n v="1"/>
    <s v="Newtown Square"/>
    <n v="5"/>
  </r>
  <r>
    <n v="3582"/>
    <x v="3591"/>
    <x v="2"/>
    <n v="66300000"/>
    <n v="98"/>
    <x v="20"/>
    <n v="90"/>
    <n v="70"/>
    <n v="2008"/>
    <n v="6"/>
    <s v="Austin"/>
    <n v="20"/>
  </r>
  <r>
    <n v="3583"/>
    <x v="3592"/>
    <x v="13"/>
    <n v="92700000"/>
    <n v="98"/>
    <x v="7"/>
    <n v="569"/>
    <n v="414"/>
    <n v="2001"/>
    <n v="4"/>
    <s v="Gainesville"/>
    <n v="155"/>
  </r>
  <r>
    <n v="3584"/>
    <x v="3593"/>
    <x v="11"/>
    <n v="21100000"/>
    <n v="98"/>
    <x v="5"/>
    <n v="93"/>
    <n v="71"/>
    <n v="2010"/>
    <n v="6"/>
    <s v="Camas"/>
    <n v="22"/>
  </r>
  <r>
    <n v="3585"/>
    <x v="3594"/>
    <x v="18"/>
    <n v="68500000"/>
    <n v="98"/>
    <x v="15"/>
    <n v="55"/>
    <n v="20"/>
    <n v="2010"/>
    <n v="6"/>
    <s v="Fayetteville"/>
    <n v="35"/>
  </r>
  <r>
    <n v="3586"/>
    <x v="3595"/>
    <x v="22"/>
    <n v="4500000"/>
    <n v="98"/>
    <x v="9"/>
    <n v="27"/>
    <n v="16"/>
    <n v="2001"/>
    <n v="4"/>
    <s v="Minneapolis"/>
    <n v="11"/>
  </r>
  <r>
    <n v="3587"/>
    <x v="3596"/>
    <x v="5"/>
    <n v="10900000"/>
    <n v="98"/>
    <x v="20"/>
    <n v="56"/>
    <n v="34"/>
    <n v="1996"/>
    <n v="1"/>
    <s v="Jacksonville"/>
    <n v="22"/>
  </r>
  <r>
    <n v="3588"/>
    <x v="3597"/>
    <x v="27"/>
    <n v="12700000"/>
    <n v="98"/>
    <x v="1"/>
    <n v="359"/>
    <n v="105"/>
    <n v="2008"/>
    <n v="3"/>
    <s v="Chicago"/>
    <n v="254"/>
  </r>
  <r>
    <n v="3589"/>
    <x v="3598"/>
    <x v="9"/>
    <n v="5500000"/>
    <n v="97"/>
    <x v="11"/>
    <n v="38"/>
    <n v="19"/>
    <n v="2010"/>
    <n v="5"/>
    <s v="San Diego"/>
    <n v="19"/>
  </r>
  <r>
    <n v="3590"/>
    <x v="3599"/>
    <x v="18"/>
    <n v="300000"/>
    <n v="97"/>
    <x v="25"/>
    <n v="21"/>
    <n v="10"/>
    <n v="1992"/>
    <n v="2"/>
    <s v="MORRISVILLE"/>
    <n v="11"/>
  </r>
  <r>
    <n v="3591"/>
    <x v="3600"/>
    <x v="40"/>
    <n v="2300000"/>
    <n v="97"/>
    <x v="4"/>
    <n v="12"/>
    <n v="6"/>
    <n v="2001"/>
    <n v="1"/>
    <s v="Beaverton"/>
    <n v="6"/>
  </r>
  <r>
    <n v="3592"/>
    <x v="3601"/>
    <x v="12"/>
    <n v="2200000"/>
    <n v="97"/>
    <x v="5"/>
    <n v="68"/>
    <n v="25"/>
    <n v="2003"/>
    <n v="1"/>
    <s v="Jericho"/>
    <n v="43"/>
  </r>
  <r>
    <n v="3593"/>
    <x v="3602"/>
    <x v="13"/>
    <n v="3100000"/>
    <n v="97"/>
    <x v="0"/>
    <n v="25"/>
    <n v="6"/>
    <n v="2007"/>
    <n v="1"/>
    <s v="Atlanta"/>
    <n v="19"/>
  </r>
  <r>
    <n v="3594"/>
    <x v="3603"/>
    <x v="9"/>
    <n v="21700000"/>
    <n v="97"/>
    <x v="4"/>
    <n v="104"/>
    <n v="51"/>
    <n v="1959"/>
    <n v="3"/>
    <s v="San Marcos"/>
    <n v="53"/>
  </r>
  <r>
    <n v="3595"/>
    <x v="3604"/>
    <x v="13"/>
    <n v="31200000"/>
    <n v="97"/>
    <x v="16"/>
    <n v="177"/>
    <n v="100"/>
    <n v="2011"/>
    <n v="5"/>
    <s v="Atlanta"/>
    <n v="77"/>
  </r>
  <r>
    <n v="3596"/>
    <x v="3605"/>
    <x v="18"/>
    <n v="2300000000"/>
    <n v="97"/>
    <x v="1"/>
    <n v="486"/>
    <n v="378"/>
    <n v="1999"/>
    <n v="12"/>
    <s v="Hickory"/>
    <n v="108"/>
  </r>
  <r>
    <n v="3597"/>
    <x v="3606"/>
    <x v="40"/>
    <n v="5900000"/>
    <n v="97"/>
    <x v="0"/>
    <n v="34"/>
    <n v="20"/>
    <n v="2009"/>
    <n v="4"/>
    <s v="Portland"/>
    <n v="14"/>
  </r>
  <r>
    <n v="3598"/>
    <x v="3607"/>
    <x v="12"/>
    <n v="1300000"/>
    <n v="97"/>
    <x v="0"/>
    <n v="51"/>
    <n v="27"/>
    <n v="2008"/>
    <n v="7"/>
    <s v="New York"/>
    <n v="24"/>
  </r>
  <r>
    <n v="3599"/>
    <x v="3608"/>
    <x v="12"/>
    <n v="2500000"/>
    <n v="97"/>
    <x v="0"/>
    <n v="9"/>
    <n v="5"/>
    <n v="2013"/>
    <n v="1"/>
    <s v="New York"/>
    <n v="4"/>
  </r>
  <r>
    <n v="3600"/>
    <x v="3609"/>
    <x v="9"/>
    <n v="19300000"/>
    <n v="97"/>
    <x v="7"/>
    <n v="125"/>
    <n v="40"/>
    <n v="2001"/>
    <n v="2"/>
    <s v="Encino"/>
    <n v="85"/>
  </r>
  <r>
    <n v="3601"/>
    <x v="3610"/>
    <x v="2"/>
    <n v="12500000"/>
    <n v="97"/>
    <x v="7"/>
    <n v="96"/>
    <n v="55"/>
    <n v="2005"/>
    <n v="6"/>
    <s v="Houston"/>
    <n v="41"/>
  </r>
  <r>
    <n v="3602"/>
    <x v="3611"/>
    <x v="2"/>
    <n v="15900000"/>
    <n v="97"/>
    <x v="10"/>
    <n v="29"/>
    <n v="32"/>
    <n v="2011"/>
    <n v="4"/>
    <s v="Irving"/>
    <n v="-3"/>
  </r>
  <r>
    <n v="3603"/>
    <x v="3612"/>
    <x v="2"/>
    <n v="2200000"/>
    <n v="97"/>
    <x v="0"/>
    <n v="17"/>
    <n v="13"/>
    <n v="2008"/>
    <n v="2"/>
    <s v="San Antonio"/>
    <n v="4"/>
  </r>
  <r>
    <n v="3604"/>
    <x v="3613"/>
    <x v="2"/>
    <n v="400000"/>
    <n v="97"/>
    <x v="11"/>
    <n v="43"/>
    <n v="21"/>
    <n v="2002"/>
    <n v="1"/>
    <s v="San Antonio"/>
    <n v="22"/>
  </r>
  <r>
    <n v="3605"/>
    <x v="3614"/>
    <x v="20"/>
    <n v="1000000"/>
    <n v="97"/>
    <x v="1"/>
    <n v="20"/>
    <n v="12"/>
    <n v="2009"/>
    <n v="1"/>
    <s v="Lake Orion"/>
    <n v="8"/>
  </r>
  <r>
    <n v="3606"/>
    <x v="3615"/>
    <x v="9"/>
    <n v="14200000"/>
    <n v="97"/>
    <x v="5"/>
    <n v="43"/>
    <n v="21"/>
    <n v="2001"/>
    <n v="4"/>
    <s v="Aliso Viejo"/>
    <n v="22"/>
  </r>
  <r>
    <n v="3607"/>
    <x v="3616"/>
    <x v="24"/>
    <n v="16200000"/>
    <n v="97"/>
    <x v="23"/>
    <n v="67"/>
    <n v="25"/>
    <n v="2006"/>
    <n v="4"/>
    <s v="Danvers"/>
    <n v="42"/>
  </r>
  <r>
    <n v="3608"/>
    <x v="3617"/>
    <x v="5"/>
    <n v="4200000"/>
    <n v="97"/>
    <x v="0"/>
    <n v="80"/>
    <n v="30"/>
    <n v="2015"/>
    <n v="1"/>
    <s v="Pompano Beach"/>
    <n v="50"/>
  </r>
  <r>
    <n v="3609"/>
    <x v="3618"/>
    <x v="12"/>
    <n v="33200000"/>
    <n v="97"/>
    <x v="17"/>
    <n v="76"/>
    <n v="39"/>
    <n v="2007"/>
    <n v="3"/>
    <s v="New York"/>
    <n v="37"/>
  </r>
  <r>
    <n v="3610"/>
    <x v="3619"/>
    <x v="32"/>
    <n v="3900000"/>
    <n v="97"/>
    <x v="22"/>
    <n v="32"/>
    <n v="25"/>
    <n v="1992"/>
    <n v="7"/>
    <s v="Springfield"/>
    <n v="7"/>
  </r>
  <r>
    <n v="3611"/>
    <x v="3620"/>
    <x v="2"/>
    <n v="2500000"/>
    <n v="97"/>
    <x v="16"/>
    <n v="48"/>
    <n v="35"/>
    <n v="1999"/>
    <n v="2"/>
    <s v="Plano"/>
    <n v="13"/>
  </r>
  <r>
    <n v="3612"/>
    <x v="3621"/>
    <x v="2"/>
    <n v="3300000"/>
    <n v="97"/>
    <x v="23"/>
    <n v="48"/>
    <n v="18"/>
    <n v="1945"/>
    <n v="3"/>
    <s v="Dallas"/>
    <n v="30"/>
  </r>
  <r>
    <n v="3613"/>
    <x v="3622"/>
    <x v="1"/>
    <n v="9400000"/>
    <n v="97"/>
    <x v="7"/>
    <n v="10"/>
    <n v="14"/>
    <n v="2005"/>
    <n v="2"/>
    <s v="Nashville"/>
    <n v="-4"/>
  </r>
  <r>
    <n v="3614"/>
    <x v="3623"/>
    <x v="2"/>
    <n v="9500000"/>
    <n v="97"/>
    <x v="2"/>
    <n v="128"/>
    <n v="68"/>
    <n v="1980"/>
    <n v="4"/>
    <s v="Houston"/>
    <n v="60"/>
  </r>
  <r>
    <n v="3615"/>
    <x v="3624"/>
    <x v="20"/>
    <n v="15200000"/>
    <n v="97"/>
    <x v="19"/>
    <n v="74"/>
    <n v="44"/>
    <n v="2000"/>
    <n v="8"/>
    <s v="Holland"/>
    <n v="30"/>
  </r>
  <r>
    <n v="3616"/>
    <x v="3625"/>
    <x v="33"/>
    <n v="300000"/>
    <n v="97"/>
    <x v="15"/>
    <n v="24"/>
    <n v="13"/>
    <n v="2007"/>
    <n v="1"/>
    <s v="Knightstown"/>
    <n v="11"/>
  </r>
  <r>
    <n v="3617"/>
    <x v="3626"/>
    <x v="45"/>
    <n v="31300000"/>
    <n v="97"/>
    <x v="7"/>
    <n v="70"/>
    <n v="40"/>
    <n v="2013"/>
    <n v="2"/>
    <s v="Sioux Falls"/>
    <n v="30"/>
  </r>
  <r>
    <n v="3618"/>
    <x v="3627"/>
    <x v="9"/>
    <n v="91800000"/>
    <n v="97"/>
    <x v="0"/>
    <n v="227"/>
    <n v="313"/>
    <n v="2008"/>
    <n v="1"/>
    <s v="Los Angeles"/>
    <n v="-86"/>
  </r>
  <r>
    <n v="3619"/>
    <x v="3628"/>
    <x v="34"/>
    <n v="4300000"/>
    <n v="96"/>
    <x v="3"/>
    <n v="17"/>
    <n v="7"/>
    <n v="2010"/>
    <n v="4"/>
    <s v="Washington"/>
    <n v="10"/>
  </r>
  <r>
    <n v="3620"/>
    <x v="3629"/>
    <x v="9"/>
    <n v="7100000"/>
    <n v="96"/>
    <x v="16"/>
    <n v="55"/>
    <n v="32"/>
    <n v="1999"/>
    <n v="2"/>
    <s v="Fremont"/>
    <n v="23"/>
  </r>
  <r>
    <n v="3621"/>
    <x v="3630"/>
    <x v="2"/>
    <n v="4000000"/>
    <n v="96"/>
    <x v="12"/>
    <n v="120"/>
    <n v="40"/>
    <n v="2008"/>
    <n v="6"/>
    <s v="Austin"/>
    <n v="80"/>
  </r>
  <r>
    <n v="3622"/>
    <x v="3631"/>
    <x v="13"/>
    <n v="4400000"/>
    <n v="96"/>
    <x v="9"/>
    <n v="15"/>
    <n v="12"/>
    <n v="2007"/>
    <n v="1"/>
    <s v="Austell"/>
    <n v="3"/>
  </r>
  <r>
    <n v="3623"/>
    <x v="3632"/>
    <x v="13"/>
    <n v="88400000"/>
    <n v="96"/>
    <x v="5"/>
    <n v="1102"/>
    <n v="609"/>
    <n v="2003"/>
    <n v="5"/>
    <s v="Atlanta"/>
    <n v="493"/>
  </r>
  <r>
    <n v="3624"/>
    <x v="3633"/>
    <x v="2"/>
    <n v="23700000"/>
    <n v="96"/>
    <x v="7"/>
    <n v="163"/>
    <n v="80"/>
    <n v="2009"/>
    <n v="4"/>
    <s v="Dallas"/>
    <n v="83"/>
  </r>
  <r>
    <n v="3625"/>
    <x v="3634"/>
    <x v="2"/>
    <n v="6400000"/>
    <n v="96"/>
    <x v="13"/>
    <n v="25"/>
    <n v="17"/>
    <n v="2010"/>
    <n v="2"/>
    <s v="Dallas"/>
    <n v="8"/>
  </r>
  <r>
    <n v="3626"/>
    <x v="3635"/>
    <x v="31"/>
    <n v="900000"/>
    <n v="96"/>
    <x v="13"/>
    <n v="38"/>
    <n v="18"/>
    <n v="2009"/>
    <n v="1"/>
    <s v="Laconia"/>
    <n v="20"/>
  </r>
  <r>
    <n v="3627"/>
    <x v="3636"/>
    <x v="2"/>
    <n v="2100000"/>
    <n v="96"/>
    <x v="15"/>
    <n v="17"/>
    <n v="6"/>
    <n v="2007"/>
    <n v="1"/>
    <s v="San Antonio"/>
    <n v="11"/>
  </r>
  <r>
    <n v="3628"/>
    <x v="3637"/>
    <x v="10"/>
    <n v="37900000"/>
    <n v="96"/>
    <x v="9"/>
    <n v="401"/>
    <n v="102"/>
    <n v="2002"/>
    <n v="6"/>
    <s v="Boulder"/>
    <n v="299"/>
  </r>
  <r>
    <n v="3629"/>
    <x v="3638"/>
    <x v="16"/>
    <n v="219800000"/>
    <n v="96"/>
    <x v="3"/>
    <n v="315"/>
    <n v="200"/>
    <n v="2011"/>
    <n v="4"/>
    <s v="Bountiful"/>
    <n v="115"/>
  </r>
  <r>
    <n v="3630"/>
    <x v="3639"/>
    <x v="27"/>
    <n v="23700000"/>
    <n v="96"/>
    <x v="9"/>
    <n v="104"/>
    <n v="24"/>
    <n v="2010"/>
    <n v="2"/>
    <s v="Bannockburn"/>
    <n v="80"/>
  </r>
  <r>
    <n v="3631"/>
    <x v="3640"/>
    <x v="7"/>
    <n v="16500000"/>
    <n v="96"/>
    <x v="9"/>
    <n v="290"/>
    <n v="99"/>
    <n v="2000"/>
    <n v="4"/>
    <s v="McLean"/>
    <n v="191"/>
  </r>
  <r>
    <n v="3632"/>
    <x v="3641"/>
    <x v="2"/>
    <n v="22700000"/>
    <n v="96"/>
    <x v="5"/>
    <n v="470"/>
    <n v="200"/>
    <n v="1999"/>
    <n v="5"/>
    <s v="Farmers Branch"/>
    <n v="270"/>
  </r>
  <r>
    <n v="3633"/>
    <x v="3642"/>
    <x v="9"/>
    <n v="2100000"/>
    <n v="96"/>
    <x v="19"/>
    <n v="11"/>
    <n v="5"/>
    <n v="2009"/>
    <n v="2"/>
    <s v="San Juan Capistrano"/>
    <n v="6"/>
  </r>
  <r>
    <n v="3634"/>
    <x v="3643"/>
    <x v="7"/>
    <n v="54900000"/>
    <n v="96"/>
    <x v="23"/>
    <n v="68"/>
    <n v="50"/>
    <n v="2006"/>
    <n v="3"/>
    <s v="Dumfries"/>
    <n v="18"/>
  </r>
  <r>
    <n v="3635"/>
    <x v="3644"/>
    <x v="7"/>
    <n v="73200000"/>
    <n v="96"/>
    <x v="4"/>
    <n v="300"/>
    <n v="170"/>
    <n v="1991"/>
    <n v="3"/>
    <s v="Lorton"/>
    <n v="130"/>
  </r>
  <r>
    <n v="3636"/>
    <x v="3645"/>
    <x v="12"/>
    <n v="32300000"/>
    <n v="96"/>
    <x v="2"/>
    <n v="285"/>
    <n v="166"/>
    <n v="2001"/>
    <n v="4"/>
    <s v="Long Island City"/>
    <n v="119"/>
  </r>
  <r>
    <n v="3637"/>
    <x v="3646"/>
    <x v="22"/>
    <n v="26600000"/>
    <n v="96"/>
    <x v="20"/>
    <n v="165"/>
    <n v="108"/>
    <n v="2005"/>
    <n v="8"/>
    <s v="Eagan"/>
    <n v="57"/>
  </r>
  <r>
    <n v="3638"/>
    <x v="3647"/>
    <x v="10"/>
    <n v="4300000"/>
    <n v="96"/>
    <x v="19"/>
    <n v="26"/>
    <n v="13"/>
    <n v="2001"/>
    <n v="4"/>
    <s v="Englewood"/>
    <n v="13"/>
  </r>
  <r>
    <n v="3639"/>
    <x v="3648"/>
    <x v="13"/>
    <n v="50700000"/>
    <n v="96"/>
    <x v="2"/>
    <n v="105"/>
    <n v="50"/>
    <n v="1997"/>
    <n v="9"/>
    <s v="Atlanta"/>
    <n v="55"/>
  </r>
  <r>
    <n v="3640"/>
    <x v="3649"/>
    <x v="24"/>
    <n v="5700000"/>
    <n v="96"/>
    <x v="19"/>
    <n v="22"/>
    <n v="15"/>
    <n v="2007"/>
    <n v="5"/>
    <s v="Westford"/>
    <n v="7"/>
  </r>
  <r>
    <n v="3641"/>
    <x v="3650"/>
    <x v="9"/>
    <n v="3800000"/>
    <n v="96"/>
    <x v="15"/>
    <n v="30"/>
    <n v="11"/>
    <n v="1988"/>
    <n v="2"/>
    <s v="Los Angeles"/>
    <n v="19"/>
  </r>
  <r>
    <n v="3642"/>
    <x v="3651"/>
    <x v="4"/>
    <n v="11100000"/>
    <n v="96"/>
    <x v="2"/>
    <n v="671"/>
    <n v="311"/>
    <n v="2005"/>
    <n v="4"/>
    <s v="Philadelphia"/>
    <n v="360"/>
  </r>
  <r>
    <n v="3643"/>
    <x v="3652"/>
    <x v="35"/>
    <n v="300000"/>
    <n v="96"/>
    <x v="3"/>
    <n v="19"/>
    <n v="10"/>
    <n v="2007"/>
    <n v="1"/>
    <s v="Omaha"/>
    <n v="9"/>
  </r>
  <r>
    <n v="3644"/>
    <x v="3653"/>
    <x v="27"/>
    <n v="117600000"/>
    <n v="96"/>
    <x v="1"/>
    <n v="60"/>
    <n v="20"/>
    <n v="2003"/>
    <n v="9"/>
    <s v="Glendale Heights"/>
    <n v="40"/>
  </r>
  <r>
    <n v="3645"/>
    <x v="3654"/>
    <x v="12"/>
    <n v="17400000"/>
    <n v="96"/>
    <x v="5"/>
    <n v="365"/>
    <n v="150"/>
    <n v="2008"/>
    <n v="2"/>
    <s v="Buffalo"/>
    <n v="215"/>
  </r>
  <r>
    <n v="3646"/>
    <x v="3655"/>
    <x v="32"/>
    <n v="3900000"/>
    <n v="96"/>
    <x v="23"/>
    <n v="17"/>
    <n v="9"/>
    <n v="2010"/>
    <n v="3"/>
    <s v="Springfield"/>
    <n v="8"/>
  </r>
  <r>
    <n v="3647"/>
    <x v="3656"/>
    <x v="27"/>
    <n v="10800000"/>
    <n v="95"/>
    <x v="23"/>
    <n v="30"/>
    <n v="11"/>
    <n v="2014"/>
    <n v="2"/>
    <s v="Oak Brook"/>
    <n v="19"/>
  </r>
  <r>
    <n v="3648"/>
    <x v="3657"/>
    <x v="19"/>
    <n v="11900000"/>
    <n v="95"/>
    <x v="15"/>
    <n v="42"/>
    <n v="17"/>
    <n v="2006"/>
    <n v="1"/>
    <s v="Neenah"/>
    <n v="25"/>
  </r>
  <r>
    <n v="3649"/>
    <x v="3658"/>
    <x v="18"/>
    <n v="200000"/>
    <n v="95"/>
    <x v="23"/>
    <n v="11"/>
    <n v="8"/>
    <n v="2004"/>
    <n v="1"/>
    <s v="Raleigh"/>
    <n v="3"/>
  </r>
  <r>
    <n v="3650"/>
    <x v="3659"/>
    <x v="32"/>
    <n v="29500000"/>
    <n v="95"/>
    <x v="21"/>
    <n v="198"/>
    <n v="103"/>
    <n v="1992"/>
    <n v="1"/>
    <s v="Springfield"/>
    <n v="95"/>
  </r>
  <r>
    <n v="3651"/>
    <x v="3660"/>
    <x v="16"/>
    <n v="154100000"/>
    <n v="95"/>
    <x v="20"/>
    <n v="3048"/>
    <n v="2532"/>
    <n v="2010"/>
    <n v="4"/>
    <s v="Midvale"/>
    <n v="516"/>
  </r>
  <r>
    <n v="3652"/>
    <x v="3661"/>
    <x v="9"/>
    <n v="49900000"/>
    <n v="95"/>
    <x v="9"/>
    <n v="289"/>
    <n v="122"/>
    <n v="2002"/>
    <n v="8"/>
    <s v="Roseville"/>
    <n v="167"/>
  </r>
  <r>
    <n v="3653"/>
    <x v="3662"/>
    <x v="9"/>
    <n v="17400000"/>
    <n v="95"/>
    <x v="12"/>
    <n v="280"/>
    <n v="120"/>
    <n v="2005"/>
    <n v="5"/>
    <s v="San Mateo"/>
    <n v="160"/>
  </r>
  <r>
    <n v="3654"/>
    <x v="3663"/>
    <x v="9"/>
    <n v="257300000"/>
    <n v="95"/>
    <x v="11"/>
    <n v="39"/>
    <n v="25"/>
    <n v="1997"/>
    <n v="4"/>
    <s v="Fremont"/>
    <n v="14"/>
  </r>
  <r>
    <n v="3655"/>
    <x v="3664"/>
    <x v="2"/>
    <n v="15300000"/>
    <n v="95"/>
    <x v="9"/>
    <n v="59"/>
    <n v="35"/>
    <n v="2004"/>
    <n v="2"/>
    <s v="Austin"/>
    <n v="24"/>
  </r>
  <r>
    <n v="3656"/>
    <x v="3665"/>
    <x v="41"/>
    <n v="14700000"/>
    <n v="95"/>
    <x v="25"/>
    <n v="53"/>
    <n v="54"/>
    <n v="1963"/>
    <n v="1"/>
    <s v="Sioux City"/>
    <n v="-1"/>
  </r>
  <r>
    <n v="3657"/>
    <x v="3666"/>
    <x v="7"/>
    <n v="400000"/>
    <n v="95"/>
    <x v="19"/>
    <n v="37"/>
    <n v="13"/>
    <n v="2010"/>
    <n v="5"/>
    <s v="Dumfries"/>
    <n v="24"/>
  </r>
  <r>
    <n v="3658"/>
    <x v="3667"/>
    <x v="11"/>
    <n v="8300000"/>
    <n v="95"/>
    <x v="15"/>
    <n v="35"/>
    <n v="15"/>
    <n v="2008"/>
    <n v="1"/>
    <s v="kent"/>
    <n v="20"/>
  </r>
  <r>
    <n v="3659"/>
    <x v="3668"/>
    <x v="20"/>
    <n v="2200000"/>
    <n v="95"/>
    <x v="20"/>
    <n v="25"/>
    <n v="12"/>
    <n v="2013"/>
    <n v="1"/>
    <s v="Grand Rapids"/>
    <n v="13"/>
  </r>
  <r>
    <n v="3660"/>
    <x v="3669"/>
    <x v="14"/>
    <n v="13800000"/>
    <n v="95"/>
    <x v="19"/>
    <n v="109"/>
    <n v="65"/>
    <n v="1995"/>
    <n v="1"/>
    <s v="Louisville"/>
    <n v="44"/>
  </r>
  <r>
    <n v="3661"/>
    <x v="3670"/>
    <x v="8"/>
    <n v="32300000"/>
    <n v="95"/>
    <x v="11"/>
    <n v="190"/>
    <n v="62"/>
    <n v="2006"/>
    <n v="4"/>
    <s v="Beavercreek"/>
    <n v="128"/>
  </r>
  <r>
    <n v="3662"/>
    <x v="3671"/>
    <x v="13"/>
    <n v="6300000"/>
    <n v="95"/>
    <x v="23"/>
    <n v="7"/>
    <n v="4"/>
    <n v="2010"/>
    <n v="4"/>
    <s v="Norcross"/>
    <n v="3"/>
  </r>
  <r>
    <n v="3663"/>
    <x v="3672"/>
    <x v="8"/>
    <n v="65100000"/>
    <n v="95"/>
    <x v="1"/>
    <n v="85"/>
    <n v="35"/>
    <n v="1986"/>
    <n v="6"/>
    <s v="WEST CHESTER"/>
    <n v="50"/>
  </r>
  <r>
    <n v="3664"/>
    <x v="3673"/>
    <x v="0"/>
    <n v="21200000"/>
    <n v="95"/>
    <x v="18"/>
    <n v="118"/>
    <n v="73"/>
    <n v="2011"/>
    <n v="2"/>
    <s v="Phoenix"/>
    <n v="45"/>
  </r>
  <r>
    <n v="3665"/>
    <x v="3674"/>
    <x v="21"/>
    <n v="8800000"/>
    <n v="95"/>
    <x v="5"/>
    <n v="190"/>
    <n v="90"/>
    <n v="2005"/>
    <n v="2"/>
    <s v="Baltimore"/>
    <n v="100"/>
  </r>
  <r>
    <n v="3666"/>
    <x v="3675"/>
    <x v="13"/>
    <n v="7500000"/>
    <n v="95"/>
    <x v="6"/>
    <n v="90"/>
    <n v="50"/>
    <n v="2003"/>
    <n v="1"/>
    <s v="Augusta"/>
    <n v="40"/>
  </r>
  <r>
    <n v="3667"/>
    <x v="3676"/>
    <x v="32"/>
    <n v="19800000"/>
    <n v="95"/>
    <x v="4"/>
    <n v="30"/>
    <n v="12"/>
    <n v="2006"/>
    <n v="5"/>
    <s v="Drexel"/>
    <n v="18"/>
  </r>
  <r>
    <n v="3668"/>
    <x v="3677"/>
    <x v="2"/>
    <n v="14100000"/>
    <n v="95"/>
    <x v="7"/>
    <n v="32"/>
    <n v="19"/>
    <n v="2006"/>
    <n v="2"/>
    <s v="Dallas"/>
    <n v="13"/>
  </r>
  <r>
    <n v="3669"/>
    <x v="3678"/>
    <x v="20"/>
    <n v="4200000"/>
    <n v="95"/>
    <x v="9"/>
    <n v="20"/>
    <n v="7"/>
    <n v="2014"/>
    <n v="2"/>
    <s v="Royal Oak"/>
    <n v="13"/>
  </r>
  <r>
    <n v="3670"/>
    <x v="3679"/>
    <x v="24"/>
    <n v="25700000"/>
    <n v="95"/>
    <x v="19"/>
    <n v="100"/>
    <n v="50"/>
    <n v="2006"/>
    <n v="8"/>
    <s v="Westwood"/>
    <n v="50"/>
  </r>
  <r>
    <n v="3671"/>
    <x v="3680"/>
    <x v="33"/>
    <n v="15700000"/>
    <n v="95"/>
    <x v="3"/>
    <n v="38"/>
    <n v="14"/>
    <n v="1993"/>
    <n v="7"/>
    <s v="Michigan City"/>
    <n v="24"/>
  </r>
  <r>
    <n v="3672"/>
    <x v="3681"/>
    <x v="6"/>
    <n v="8300000"/>
    <n v="95"/>
    <x v="3"/>
    <n v="13"/>
    <n v="8"/>
    <n v="2008"/>
    <n v="1"/>
    <s v="Brick"/>
    <n v="5"/>
  </r>
  <r>
    <n v="3673"/>
    <x v="3682"/>
    <x v="9"/>
    <n v="32200000"/>
    <n v="95"/>
    <x v="7"/>
    <n v="86"/>
    <n v="37"/>
    <n v="2004"/>
    <n v="1"/>
    <s v="Torrance"/>
    <n v="49"/>
  </r>
  <r>
    <n v="3674"/>
    <x v="3683"/>
    <x v="34"/>
    <n v="7800000"/>
    <n v="95"/>
    <x v="11"/>
    <n v="34"/>
    <n v="30"/>
    <n v="2007"/>
    <n v="7"/>
    <s v="Washington"/>
    <n v="4"/>
  </r>
  <r>
    <n v="3675"/>
    <x v="3684"/>
    <x v="9"/>
    <n v="10500000"/>
    <n v="94"/>
    <x v="2"/>
    <n v="50"/>
    <n v="40"/>
    <n v="2009"/>
    <n v="1"/>
    <s v="Culver City"/>
    <n v="10"/>
  </r>
  <r>
    <n v="3676"/>
    <x v="3685"/>
    <x v="12"/>
    <n v="300000"/>
    <n v="94"/>
    <x v="0"/>
    <n v="25"/>
    <n v="12"/>
    <n v="2012"/>
    <n v="2"/>
    <s v="New York"/>
    <n v="13"/>
  </r>
  <r>
    <n v="3677"/>
    <x v="3686"/>
    <x v="14"/>
    <n v="26200000"/>
    <n v="94"/>
    <x v="23"/>
    <n v="324"/>
    <n v="142"/>
    <n v="1999"/>
    <n v="5"/>
    <s v="Newport"/>
    <n v="182"/>
  </r>
  <r>
    <n v="3678"/>
    <x v="3687"/>
    <x v="13"/>
    <n v="7400000"/>
    <n v="94"/>
    <x v="22"/>
    <n v="25"/>
    <n v="23"/>
    <n v="1997"/>
    <n v="1"/>
    <s v="Duluth"/>
    <n v="2"/>
  </r>
  <r>
    <n v="3679"/>
    <x v="3688"/>
    <x v="16"/>
    <n v="12200000"/>
    <n v="94"/>
    <x v="17"/>
    <n v="40"/>
    <n v="15"/>
    <n v="2011"/>
    <n v="4"/>
    <s v="Park City"/>
    <n v="25"/>
  </r>
  <r>
    <n v="3680"/>
    <x v="3689"/>
    <x v="15"/>
    <n v="5700000"/>
    <n v="94"/>
    <x v="15"/>
    <n v="35"/>
    <n v="18"/>
    <n v="2000"/>
    <n v="2"/>
    <s v="Post Falls"/>
    <n v="17"/>
  </r>
  <r>
    <n v="3681"/>
    <x v="3690"/>
    <x v="28"/>
    <n v="100000000"/>
    <n v="94"/>
    <x v="1"/>
    <n v="2400"/>
    <n v="1"/>
    <n v="2003"/>
    <n v="1"/>
    <s v="Danbury"/>
    <n v="2399"/>
  </r>
  <r>
    <n v="3682"/>
    <x v="3691"/>
    <x v="2"/>
    <n v="3400000"/>
    <n v="94"/>
    <x v="0"/>
    <n v="36"/>
    <n v="17"/>
    <n v="2008"/>
    <n v="1"/>
    <s v="Austin"/>
    <n v="19"/>
  </r>
  <r>
    <n v="3683"/>
    <x v="3692"/>
    <x v="33"/>
    <n v="45300000"/>
    <n v="94"/>
    <x v="22"/>
    <n v="344"/>
    <n v="168"/>
    <n v="1977"/>
    <n v="6"/>
    <s v="Carmel"/>
    <n v="176"/>
  </r>
  <r>
    <n v="3684"/>
    <x v="3693"/>
    <x v="10"/>
    <n v="22200000"/>
    <n v="94"/>
    <x v="3"/>
    <n v="24"/>
    <n v="14"/>
    <n v="2014"/>
    <n v="1"/>
    <s v="Boulder"/>
    <n v="10"/>
  </r>
  <r>
    <n v="3685"/>
    <x v="3694"/>
    <x v="9"/>
    <n v="30300000"/>
    <n v="94"/>
    <x v="9"/>
    <n v="84"/>
    <n v="38"/>
    <n v="2005"/>
    <n v="6"/>
    <s v="Santa Barbara"/>
    <n v="46"/>
  </r>
  <r>
    <n v="3686"/>
    <x v="3695"/>
    <x v="9"/>
    <n v="3300000"/>
    <n v="94"/>
    <x v="7"/>
    <n v="42"/>
    <n v="30"/>
    <n v="1996"/>
    <n v="1"/>
    <s v="Lake Forest"/>
    <n v="12"/>
  </r>
  <r>
    <n v="3687"/>
    <x v="3696"/>
    <x v="8"/>
    <n v="5200000"/>
    <n v="94"/>
    <x v="19"/>
    <n v="25"/>
    <n v="20"/>
    <n v="1991"/>
    <n v="1"/>
    <s v="Barberton"/>
    <n v="5"/>
  </r>
  <r>
    <n v="3688"/>
    <x v="3697"/>
    <x v="27"/>
    <n v="69300000"/>
    <n v="94"/>
    <x v="18"/>
    <n v="70"/>
    <n v="40"/>
    <n v="1999"/>
    <n v="4"/>
    <s v="Buffalo Grove"/>
    <n v="30"/>
  </r>
  <r>
    <n v="3689"/>
    <x v="3698"/>
    <x v="6"/>
    <n v="3200000"/>
    <n v="94"/>
    <x v="20"/>
    <n v="29"/>
    <n v="6"/>
    <n v="2006"/>
    <n v="1"/>
    <s v="Hamilton"/>
    <n v="23"/>
  </r>
  <r>
    <n v="3690"/>
    <x v="3699"/>
    <x v="4"/>
    <n v="1100000"/>
    <n v="94"/>
    <x v="19"/>
    <n v="75"/>
    <n v="45"/>
    <n v="2008"/>
    <n v="2"/>
    <s v="Bloomsburg"/>
    <n v="30"/>
  </r>
  <r>
    <n v="3691"/>
    <x v="3700"/>
    <x v="12"/>
    <n v="2500000"/>
    <n v="94"/>
    <x v="3"/>
    <n v="13"/>
    <n v="3"/>
    <n v="2012"/>
    <n v="1"/>
    <s v="Suffern"/>
    <n v="10"/>
  </r>
  <r>
    <n v="3692"/>
    <x v="3701"/>
    <x v="1"/>
    <n v="36900000"/>
    <n v="94"/>
    <x v="7"/>
    <n v="205"/>
    <n v="74"/>
    <n v="2000"/>
    <n v="10"/>
    <s v="Brentwood"/>
    <n v="131"/>
  </r>
  <r>
    <n v="3693"/>
    <x v="3702"/>
    <x v="6"/>
    <n v="2400000"/>
    <n v="94"/>
    <x v="16"/>
    <n v="12"/>
    <n v="5"/>
    <n v="2006"/>
    <n v="1"/>
    <s v="Princeton"/>
    <n v="7"/>
  </r>
  <r>
    <n v="3694"/>
    <x v="3703"/>
    <x v="8"/>
    <n v="78500000"/>
    <n v="94"/>
    <x v="20"/>
    <n v="275"/>
    <n v="150"/>
    <n v="1996"/>
    <n v="2"/>
    <s v="Richfield"/>
    <n v="125"/>
  </r>
  <r>
    <n v="3695"/>
    <x v="3704"/>
    <x v="12"/>
    <n v="69900000"/>
    <n v="94"/>
    <x v="23"/>
    <n v="100"/>
    <n v="50"/>
    <n v="1999"/>
    <n v="1"/>
    <s v="Monsey"/>
    <n v="50"/>
  </r>
  <r>
    <n v="3696"/>
    <x v="3705"/>
    <x v="9"/>
    <n v="26900000"/>
    <n v="93"/>
    <x v="24"/>
    <n v="37"/>
    <n v="35"/>
    <n v="2013"/>
    <n v="1"/>
    <s v="West Hollywood"/>
    <n v="2"/>
  </r>
  <r>
    <n v="3697"/>
    <x v="3706"/>
    <x v="10"/>
    <n v="8200000"/>
    <n v="93"/>
    <x v="0"/>
    <n v="66"/>
    <n v="34"/>
    <n v="2000"/>
    <n v="6"/>
    <s v="Denver"/>
    <n v="32"/>
  </r>
  <r>
    <n v="3698"/>
    <x v="3707"/>
    <x v="32"/>
    <n v="8500000"/>
    <n v="93"/>
    <x v="7"/>
    <n v="46"/>
    <n v="28"/>
    <n v="2009"/>
    <n v="6"/>
    <s v="St. Louis"/>
    <n v="18"/>
  </r>
  <r>
    <n v="3699"/>
    <x v="3708"/>
    <x v="5"/>
    <n v="4100000"/>
    <n v="93"/>
    <x v="5"/>
    <n v="17"/>
    <n v="6"/>
    <n v="2014"/>
    <n v="1"/>
    <s v="Boca Raton"/>
    <n v="11"/>
  </r>
  <r>
    <n v="3700"/>
    <x v="3709"/>
    <x v="21"/>
    <n v="54500000"/>
    <n v="93"/>
    <x v="11"/>
    <n v="358"/>
    <n v="215"/>
    <n v="1990"/>
    <n v="4"/>
    <s v="Lexington Park"/>
    <n v="143"/>
  </r>
  <r>
    <n v="3701"/>
    <x v="3710"/>
    <x v="9"/>
    <n v="7300000"/>
    <n v="93"/>
    <x v="9"/>
    <n v="1000"/>
    <n v="300"/>
    <n v="2007"/>
    <n v="4"/>
    <s v="San Francisco"/>
    <n v="700"/>
  </r>
  <r>
    <n v="3702"/>
    <x v="3711"/>
    <x v="9"/>
    <n v="64500000"/>
    <n v="93"/>
    <x v="20"/>
    <n v="342"/>
    <n v="175"/>
    <n v="2000"/>
    <n v="1"/>
    <s v="Campbell"/>
    <n v="167"/>
  </r>
  <r>
    <n v="3703"/>
    <x v="3712"/>
    <x v="5"/>
    <n v="31800000"/>
    <n v="93"/>
    <x v="15"/>
    <n v="27"/>
    <n v="15"/>
    <n v="2000"/>
    <n v="5"/>
    <s v="Sarasota"/>
    <n v="12"/>
  </r>
  <r>
    <n v="3704"/>
    <x v="3713"/>
    <x v="14"/>
    <n v="9200000"/>
    <n v="93"/>
    <x v="24"/>
    <n v="78"/>
    <n v="62"/>
    <n v="2011"/>
    <n v="5"/>
    <s v="Louisville"/>
    <n v="16"/>
  </r>
  <r>
    <n v="3705"/>
    <x v="3714"/>
    <x v="5"/>
    <n v="5500000"/>
    <n v="93"/>
    <x v="23"/>
    <n v="692"/>
    <n v="441"/>
    <n v="2006"/>
    <n v="3"/>
    <s v="Key West"/>
    <n v="251"/>
  </r>
  <r>
    <n v="3706"/>
    <x v="3715"/>
    <x v="4"/>
    <n v="30300000"/>
    <n v="93"/>
    <x v="19"/>
    <n v="130"/>
    <n v="65"/>
    <n v="1970"/>
    <n v="2"/>
    <s v="Wyomissing"/>
    <n v="65"/>
  </r>
  <r>
    <n v="3707"/>
    <x v="3716"/>
    <x v="7"/>
    <n v="4800000"/>
    <n v="93"/>
    <x v="12"/>
    <n v="12"/>
    <n v="6"/>
    <n v="2008"/>
    <n v="4"/>
    <s v="Richmond"/>
    <n v="6"/>
  </r>
  <r>
    <n v="3708"/>
    <x v="3717"/>
    <x v="27"/>
    <n v="97800000"/>
    <n v="93"/>
    <x v="20"/>
    <n v="415"/>
    <n v="175"/>
    <n v="2000"/>
    <n v="1"/>
    <s v="Naperrville"/>
    <n v="240"/>
  </r>
  <r>
    <n v="3709"/>
    <x v="3718"/>
    <x v="2"/>
    <n v="63700000"/>
    <n v="93"/>
    <x v="13"/>
    <n v="102"/>
    <n v="82"/>
    <n v="2002"/>
    <n v="3"/>
    <s v="GARLAND"/>
    <n v="20"/>
  </r>
  <r>
    <n v="3710"/>
    <x v="3719"/>
    <x v="26"/>
    <n v="83100000"/>
    <n v="93"/>
    <x v="25"/>
    <n v="646"/>
    <n v="116"/>
    <n v="1972"/>
    <n v="4"/>
    <s v="Lenexa"/>
    <n v="530"/>
  </r>
  <r>
    <n v="3711"/>
    <x v="3720"/>
    <x v="2"/>
    <n v="28700000"/>
    <n v="93"/>
    <x v="12"/>
    <n v="45"/>
    <n v="39"/>
    <n v="1982"/>
    <n v="4"/>
    <s v="San Antonio"/>
    <n v="6"/>
  </r>
  <r>
    <n v="3712"/>
    <x v="3721"/>
    <x v="4"/>
    <n v="11100000"/>
    <n v="93"/>
    <x v="9"/>
    <n v="75"/>
    <n v="21"/>
    <n v="2012"/>
    <n v="3"/>
    <s v="Philadelphia"/>
    <n v="54"/>
  </r>
  <r>
    <n v="3713"/>
    <x v="3722"/>
    <x v="6"/>
    <n v="4300000"/>
    <n v="93"/>
    <x v="23"/>
    <n v="51"/>
    <n v="11"/>
    <n v="2014"/>
    <n v="2"/>
    <s v="Princeton"/>
    <n v="40"/>
  </r>
  <r>
    <n v="3714"/>
    <x v="3723"/>
    <x v="9"/>
    <n v="177600000"/>
    <n v="92"/>
    <x v="0"/>
    <n v="721"/>
    <n v="427"/>
    <n v="2001"/>
    <n v="11"/>
    <s v="San Francisco"/>
    <n v="294"/>
  </r>
  <r>
    <n v="3715"/>
    <x v="3724"/>
    <x v="11"/>
    <n v="3400000"/>
    <n v="92"/>
    <x v="23"/>
    <n v="182"/>
    <n v="114"/>
    <n v="2005"/>
    <n v="3"/>
    <s v="Seattle"/>
    <n v="68"/>
  </r>
  <r>
    <n v="3716"/>
    <x v="3725"/>
    <x v="2"/>
    <n v="1200000"/>
    <n v="92"/>
    <x v="16"/>
    <n v="120"/>
    <n v="35"/>
    <n v="2011"/>
    <n v="5"/>
    <s v="Irving"/>
    <n v="85"/>
  </r>
  <r>
    <n v="3717"/>
    <x v="3726"/>
    <x v="0"/>
    <n v="55700000"/>
    <n v="92"/>
    <x v="1"/>
    <n v="87"/>
    <n v="51"/>
    <n v="2002"/>
    <n v="11"/>
    <s v="Chandler"/>
    <n v="36"/>
  </r>
  <r>
    <n v="3718"/>
    <x v="3727"/>
    <x v="9"/>
    <n v="5700000"/>
    <n v="92"/>
    <x v="7"/>
    <n v="22"/>
    <n v="13"/>
    <n v="2002"/>
    <n v="4"/>
    <s v="Los Alamitos"/>
    <n v="9"/>
  </r>
  <r>
    <n v="3719"/>
    <x v="3728"/>
    <x v="18"/>
    <n v="11600000"/>
    <n v="92"/>
    <x v="8"/>
    <n v="24"/>
    <n v="10"/>
    <n v="2010"/>
    <n v="4"/>
    <s v="Charlotte"/>
    <n v="14"/>
  </r>
  <r>
    <n v="3720"/>
    <x v="3729"/>
    <x v="5"/>
    <n v="12600000"/>
    <n v="92"/>
    <x v="0"/>
    <n v="58"/>
    <n v="29"/>
    <n v="2009"/>
    <n v="6"/>
    <s v="CLEARWATER"/>
    <n v="29"/>
  </r>
  <r>
    <n v="3721"/>
    <x v="3730"/>
    <x v="11"/>
    <n v="4200000"/>
    <n v="92"/>
    <x v="15"/>
    <n v="22"/>
    <n v="14"/>
    <n v="2009"/>
    <n v="1"/>
    <s v="Tacoma"/>
    <n v="8"/>
  </r>
  <r>
    <n v="3722"/>
    <x v="3731"/>
    <x v="9"/>
    <n v="4700000"/>
    <n v="92"/>
    <x v="3"/>
    <n v="137"/>
    <n v="91"/>
    <n v="1995"/>
    <n v="8"/>
    <s v="San Rafael"/>
    <n v="46"/>
  </r>
  <r>
    <n v="3723"/>
    <x v="3732"/>
    <x v="13"/>
    <n v="35500000"/>
    <n v="92"/>
    <x v="5"/>
    <n v="110"/>
    <n v="55"/>
    <n v="1997"/>
    <n v="12"/>
    <s v="Dunwoody"/>
    <n v="55"/>
  </r>
  <r>
    <n v="3724"/>
    <x v="3733"/>
    <x v="40"/>
    <n v="6500000"/>
    <n v="92"/>
    <x v="3"/>
    <n v="45"/>
    <n v="35"/>
    <n v="1991"/>
    <n v="1"/>
    <s v="Medford"/>
    <n v="10"/>
  </r>
  <r>
    <n v="3725"/>
    <x v="3734"/>
    <x v="2"/>
    <n v="3600000"/>
    <n v="92"/>
    <x v="2"/>
    <n v="60"/>
    <n v="35"/>
    <n v="2007"/>
    <n v="3"/>
    <s v="Dallas"/>
    <n v="25"/>
  </r>
  <r>
    <n v="3726"/>
    <x v="3735"/>
    <x v="9"/>
    <n v="4600000"/>
    <n v="92"/>
    <x v="23"/>
    <n v="25"/>
    <n v="14"/>
    <n v="1999"/>
    <n v="1"/>
    <s v="Corona"/>
    <n v="11"/>
  </r>
  <r>
    <n v="3727"/>
    <x v="3736"/>
    <x v="33"/>
    <n v="369400000"/>
    <n v="92"/>
    <x v="5"/>
    <n v="1799"/>
    <n v="854"/>
    <n v="2004"/>
    <n v="9"/>
    <s v="Indianapolis"/>
    <n v="945"/>
  </r>
  <r>
    <n v="3728"/>
    <x v="3737"/>
    <x v="0"/>
    <n v="600000"/>
    <n v="92"/>
    <x v="19"/>
    <n v="30"/>
    <n v="25"/>
    <n v="2006"/>
    <n v="5"/>
    <s v="Scottsdale"/>
    <n v="5"/>
  </r>
  <r>
    <n v="3729"/>
    <x v="3738"/>
    <x v="7"/>
    <n v="2900000"/>
    <n v="92"/>
    <x v="16"/>
    <n v="15"/>
    <n v="8"/>
    <n v="2007"/>
    <n v="3"/>
    <s v="Sterling"/>
    <n v="7"/>
  </r>
  <r>
    <n v="3730"/>
    <x v="3739"/>
    <x v="7"/>
    <n v="10800000"/>
    <n v="92"/>
    <x v="16"/>
    <n v="52"/>
    <n v="30"/>
    <n v="2012"/>
    <n v="4"/>
    <s v="Reston"/>
    <n v="22"/>
  </r>
  <r>
    <n v="3731"/>
    <x v="3740"/>
    <x v="2"/>
    <n v="25700000"/>
    <n v="92"/>
    <x v="23"/>
    <n v="182"/>
    <n v="92"/>
    <n v="2004"/>
    <n v="9"/>
    <s v="Dallas"/>
    <n v="90"/>
  </r>
  <r>
    <n v="3732"/>
    <x v="3741"/>
    <x v="7"/>
    <n v="15400000"/>
    <n v="92"/>
    <x v="16"/>
    <n v="65"/>
    <n v="41"/>
    <n v="2009"/>
    <n v="7"/>
    <s v="Vienna"/>
    <n v="24"/>
  </r>
  <r>
    <n v="3733"/>
    <x v="3742"/>
    <x v="34"/>
    <n v="43700000"/>
    <n v="91"/>
    <x v="9"/>
    <n v="248"/>
    <n v="184"/>
    <n v="1997"/>
    <n v="11"/>
    <s v="Washington"/>
    <n v="64"/>
  </r>
  <r>
    <n v="3734"/>
    <x v="3743"/>
    <x v="47"/>
    <n v="9200000"/>
    <n v="91"/>
    <x v="9"/>
    <n v="49"/>
    <n v="26"/>
    <n v="2006"/>
    <n v="1"/>
    <s v="Ridgeland"/>
    <n v="23"/>
  </r>
  <r>
    <n v="3735"/>
    <x v="3744"/>
    <x v="20"/>
    <n v="113400000"/>
    <n v="91"/>
    <x v="19"/>
    <n v="457"/>
    <n v="277"/>
    <n v="1993"/>
    <n v="11"/>
    <s v="Grand Rapids"/>
    <n v="180"/>
  </r>
  <r>
    <n v="3736"/>
    <x v="3745"/>
    <x v="4"/>
    <n v="6800000"/>
    <n v="91"/>
    <x v="9"/>
    <n v="30"/>
    <n v="36"/>
    <n v="2004"/>
    <n v="2"/>
    <s v="Malvern"/>
    <n v="-6"/>
  </r>
  <r>
    <n v="3737"/>
    <x v="3746"/>
    <x v="37"/>
    <n v="5400000"/>
    <n v="91"/>
    <x v="11"/>
    <n v="46"/>
    <n v="26"/>
    <n v="2012"/>
    <n v="3"/>
    <s v="Charleston"/>
    <n v="20"/>
  </r>
  <r>
    <n v="3738"/>
    <x v="3747"/>
    <x v="16"/>
    <n v="8400000"/>
    <n v="91"/>
    <x v="0"/>
    <n v="75"/>
    <n v="47"/>
    <n v="2005"/>
    <n v="4"/>
    <s v="Lehi"/>
    <n v="28"/>
  </r>
  <r>
    <n v="3739"/>
    <x v="3748"/>
    <x v="11"/>
    <n v="400000"/>
    <n v="91"/>
    <x v="5"/>
    <n v="22"/>
    <n v="15"/>
    <n v="2012"/>
    <n v="1"/>
    <s v="Lacey"/>
    <n v="7"/>
  </r>
  <r>
    <n v="3740"/>
    <x v="3749"/>
    <x v="38"/>
    <n v="10400000"/>
    <n v="91"/>
    <x v="15"/>
    <n v="86"/>
    <n v="55"/>
    <n v="2007"/>
    <n v="1"/>
    <s v="St. Rose"/>
    <n v="31"/>
  </r>
  <r>
    <n v="3741"/>
    <x v="3750"/>
    <x v="5"/>
    <n v="4400000"/>
    <n v="91"/>
    <x v="9"/>
    <n v="23"/>
    <n v="14"/>
    <n v="2006"/>
    <n v="4"/>
    <s v="Orlando"/>
    <n v="9"/>
  </r>
  <r>
    <n v="3742"/>
    <x v="3751"/>
    <x v="27"/>
    <n v="282300000"/>
    <n v="91"/>
    <x v="2"/>
    <n v="4817"/>
    <n v="2884"/>
    <n v="2005"/>
    <n v="7"/>
    <s v="Downers Grove"/>
    <n v="1933"/>
  </r>
  <r>
    <n v="3743"/>
    <x v="3752"/>
    <x v="9"/>
    <n v="2200000"/>
    <n v="91"/>
    <x v="23"/>
    <n v="96000"/>
    <n v="53000"/>
    <n v="1999"/>
    <n v="2"/>
    <s v="Irvine"/>
    <n v="43000"/>
  </r>
  <r>
    <n v="3744"/>
    <x v="3753"/>
    <x v="19"/>
    <n v="10400000"/>
    <n v="91"/>
    <x v="11"/>
    <n v="8"/>
    <n v="7"/>
    <n v="2002"/>
    <n v="4"/>
    <s v="Madison"/>
    <n v="1"/>
  </r>
  <r>
    <n v="3745"/>
    <x v="3754"/>
    <x v="13"/>
    <n v="5200000"/>
    <n v="91"/>
    <x v="23"/>
    <n v="25"/>
    <n v="16"/>
    <n v="2010"/>
    <n v="1"/>
    <s v="Atlanta"/>
    <n v="9"/>
  </r>
  <r>
    <n v="3746"/>
    <x v="3755"/>
    <x v="5"/>
    <n v="2500000"/>
    <n v="91"/>
    <x v="3"/>
    <n v="0"/>
    <n v="20"/>
    <n v="2008"/>
    <n v="1"/>
    <s v="Tampa"/>
    <n v="-20"/>
  </r>
  <r>
    <n v="3747"/>
    <x v="3756"/>
    <x v="37"/>
    <n v="11600000"/>
    <n v="91"/>
    <x v="15"/>
    <n v="63"/>
    <n v="37"/>
    <n v="1992"/>
    <n v="2"/>
    <s v="mount pleasant"/>
    <n v="26"/>
  </r>
  <r>
    <n v="3748"/>
    <x v="3757"/>
    <x v="4"/>
    <n v="23100000"/>
    <n v="91"/>
    <x v="0"/>
    <n v="179"/>
    <n v="102"/>
    <n v="2002"/>
    <n v="5"/>
    <s v="Philadelphia"/>
    <n v="77"/>
  </r>
  <r>
    <n v="3749"/>
    <x v="3758"/>
    <x v="9"/>
    <n v="7500000"/>
    <n v="91"/>
    <x v="7"/>
    <n v="32"/>
    <n v="26"/>
    <n v="2011"/>
    <n v="5"/>
    <s v="Campbell"/>
    <n v="6"/>
  </r>
  <r>
    <n v="3750"/>
    <x v="3759"/>
    <x v="28"/>
    <n v="70500000"/>
    <n v="91"/>
    <x v="0"/>
    <n v="334"/>
    <n v="320"/>
    <n v="2008"/>
    <n v="7"/>
    <s v="Norwalk"/>
    <n v="14"/>
  </r>
  <r>
    <n v="3751"/>
    <x v="3760"/>
    <x v="7"/>
    <n v="2100000"/>
    <n v="91"/>
    <x v="22"/>
    <n v="39"/>
    <n v="12"/>
    <n v="1998"/>
    <n v="1"/>
    <s v="Virginia Beach"/>
    <n v="27"/>
  </r>
  <r>
    <n v="3752"/>
    <x v="3761"/>
    <x v="44"/>
    <n v="218100000"/>
    <n v="91"/>
    <x v="7"/>
    <n v="849"/>
    <n v="513"/>
    <n v="1988"/>
    <n v="5"/>
    <s v="Wilmington"/>
    <n v="336"/>
  </r>
  <r>
    <n v="3753"/>
    <x v="3762"/>
    <x v="40"/>
    <n v="6700000"/>
    <n v="90"/>
    <x v="19"/>
    <n v="20"/>
    <n v="10"/>
    <n v="1996"/>
    <n v="2"/>
    <s v="Hillsboro"/>
    <n v="10"/>
  </r>
  <r>
    <n v="3754"/>
    <x v="3763"/>
    <x v="12"/>
    <n v="8800000"/>
    <n v="90"/>
    <x v="0"/>
    <n v="34"/>
    <n v="25"/>
    <n v="2003"/>
    <n v="5"/>
    <s v="Pleasantville"/>
    <n v="9"/>
  </r>
  <r>
    <n v="3755"/>
    <x v="3764"/>
    <x v="11"/>
    <n v="3800000"/>
    <n v="90"/>
    <x v="19"/>
    <n v="25"/>
    <n v="18"/>
    <n v="2001"/>
    <n v="1"/>
    <s v="Newport"/>
    <n v="7"/>
  </r>
  <r>
    <n v="3756"/>
    <x v="3765"/>
    <x v="9"/>
    <n v="10100000"/>
    <n v="90"/>
    <x v="7"/>
    <n v="95"/>
    <n v="53"/>
    <n v="2006"/>
    <n v="5"/>
    <s v="San Diego"/>
    <n v="42"/>
  </r>
  <r>
    <n v="3757"/>
    <x v="3766"/>
    <x v="9"/>
    <n v="2100000"/>
    <n v="90"/>
    <x v="16"/>
    <n v="200"/>
    <n v="150"/>
    <n v="2007"/>
    <n v="2"/>
    <s v="Carlsbad"/>
    <n v="50"/>
  </r>
  <r>
    <n v="3758"/>
    <x v="3767"/>
    <x v="27"/>
    <n v="400000"/>
    <n v="90"/>
    <x v="18"/>
    <n v="245"/>
    <n v="150"/>
    <n v="2011"/>
    <n v="2"/>
    <s v="Chicago"/>
    <n v="95"/>
  </r>
  <r>
    <n v="3759"/>
    <x v="3768"/>
    <x v="24"/>
    <n v="10200000"/>
    <n v="90"/>
    <x v="5"/>
    <n v="15"/>
    <n v="10"/>
    <n v="2007"/>
    <n v="2"/>
    <s v="Lenox"/>
    <n v="5"/>
  </r>
  <r>
    <n v="3760"/>
    <x v="3769"/>
    <x v="27"/>
    <n v="4900000"/>
    <n v="90"/>
    <x v="0"/>
    <n v="34"/>
    <n v="25"/>
    <n v="2006"/>
    <n v="4"/>
    <s v="Chicago"/>
    <n v="9"/>
  </r>
  <r>
    <n v="3761"/>
    <x v="3770"/>
    <x v="13"/>
    <n v="7900000"/>
    <n v="90"/>
    <x v="11"/>
    <n v="104"/>
    <n v="55"/>
    <n v="2009"/>
    <n v="3"/>
    <s v="Atlanta"/>
    <n v="49"/>
  </r>
  <r>
    <n v="3762"/>
    <x v="3771"/>
    <x v="9"/>
    <n v="4500000"/>
    <n v="90"/>
    <x v="9"/>
    <n v="21"/>
    <n v="17"/>
    <n v="2000"/>
    <n v="3"/>
    <s v="Irvine"/>
    <n v="4"/>
  </r>
  <r>
    <n v="3763"/>
    <x v="3772"/>
    <x v="32"/>
    <n v="26400000"/>
    <n v="90"/>
    <x v="12"/>
    <n v="130"/>
    <n v="60"/>
    <n v="2006"/>
    <n v="2"/>
    <s v="Kansas City"/>
    <n v="70"/>
  </r>
  <r>
    <n v="3764"/>
    <x v="3773"/>
    <x v="7"/>
    <n v="78700000"/>
    <n v="90"/>
    <x v="11"/>
    <n v="298"/>
    <n v="268"/>
    <n v="2006"/>
    <n v="6"/>
    <s v="McLean"/>
    <n v="30"/>
  </r>
  <r>
    <n v="3765"/>
    <x v="3774"/>
    <x v="5"/>
    <n v="6800000"/>
    <n v="89"/>
    <x v="19"/>
    <n v="18"/>
    <n v="12"/>
    <n v="2009"/>
    <n v="3"/>
    <s v="Boca Raton"/>
    <n v="6"/>
  </r>
  <r>
    <n v="3766"/>
    <x v="3775"/>
    <x v="22"/>
    <n v="24100000"/>
    <n v="89"/>
    <x v="22"/>
    <n v="23"/>
    <n v="16"/>
    <n v="2000"/>
    <n v="3"/>
    <s v="Rochester"/>
    <n v="7"/>
  </r>
  <r>
    <n v="3767"/>
    <x v="3776"/>
    <x v="23"/>
    <n v="97200000"/>
    <n v="89"/>
    <x v="12"/>
    <n v="56"/>
    <n v="28"/>
    <n v="2011"/>
    <n v="2"/>
    <s v="Spanish Fort"/>
    <n v="28"/>
  </r>
  <r>
    <n v="3768"/>
    <x v="3777"/>
    <x v="4"/>
    <n v="17300000"/>
    <n v="89"/>
    <x v="11"/>
    <n v="4"/>
    <n v="3"/>
    <n v="2006"/>
    <n v="2"/>
    <s v="Philadelphia"/>
    <n v="1"/>
  </r>
  <r>
    <n v="3769"/>
    <x v="3778"/>
    <x v="21"/>
    <n v="5800000"/>
    <n v="89"/>
    <x v="11"/>
    <n v="60"/>
    <n v="30"/>
    <n v="2008"/>
    <n v="2"/>
    <s v="Baltimore"/>
    <n v="30"/>
  </r>
  <r>
    <n v="3770"/>
    <x v="3779"/>
    <x v="19"/>
    <n v="400000"/>
    <n v="89"/>
    <x v="0"/>
    <n v="42"/>
    <n v="25"/>
    <n v="2009"/>
    <n v="4"/>
    <s v="Madison"/>
    <n v="17"/>
  </r>
  <r>
    <n v="3771"/>
    <x v="3780"/>
    <x v="32"/>
    <n v="18300000"/>
    <n v="89"/>
    <x v="10"/>
    <n v="107"/>
    <n v="83"/>
    <n v="2012"/>
    <n v="4"/>
    <s v="Springfield"/>
    <n v="24"/>
  </r>
  <r>
    <n v="3772"/>
    <x v="3781"/>
    <x v="5"/>
    <n v="4600000000"/>
    <n v="89"/>
    <x v="20"/>
    <n v="410"/>
    <n v="332"/>
    <n v="1997"/>
    <n v="4"/>
    <s v="Tampa"/>
    <n v="78"/>
  </r>
  <r>
    <n v="3773"/>
    <x v="3782"/>
    <x v="2"/>
    <n v="3300000"/>
    <n v="89"/>
    <x v="5"/>
    <n v="9"/>
    <n v="15"/>
    <n v="2009"/>
    <n v="1"/>
    <s v="Houston"/>
    <n v="-6"/>
  </r>
  <r>
    <n v="3774"/>
    <x v="3783"/>
    <x v="5"/>
    <n v="21700000"/>
    <n v="89"/>
    <x v="12"/>
    <n v="205"/>
    <n v="89"/>
    <n v="2010"/>
    <n v="3"/>
    <s v="Miami"/>
    <n v="116"/>
  </r>
  <r>
    <n v="3775"/>
    <x v="3784"/>
    <x v="10"/>
    <n v="8800000"/>
    <n v="89"/>
    <x v="0"/>
    <n v="84"/>
    <n v="146"/>
    <n v="2011"/>
    <n v="4"/>
    <s v="Greenwood Village"/>
    <n v="-62"/>
  </r>
  <r>
    <n v="3776"/>
    <x v="3785"/>
    <x v="16"/>
    <n v="3000000"/>
    <n v="89"/>
    <x v="1"/>
    <n v="126"/>
    <n v="50"/>
    <n v="2011"/>
    <n v="2"/>
    <s v="Salt Lake City"/>
    <n v="76"/>
  </r>
  <r>
    <n v="3777"/>
    <x v="3786"/>
    <x v="2"/>
    <n v="94200000"/>
    <n v="89"/>
    <x v="9"/>
    <n v="606"/>
    <n v="375"/>
    <n v="2009"/>
    <n v="6"/>
    <s v="Austin"/>
    <n v="231"/>
  </r>
  <r>
    <n v="3778"/>
    <x v="3787"/>
    <x v="5"/>
    <n v="2500000"/>
    <n v="89"/>
    <x v="19"/>
    <n v="19"/>
    <n v="13"/>
    <n v="2009"/>
    <n v="2"/>
    <s v="Pensacola"/>
    <n v="6"/>
  </r>
  <r>
    <n v="3779"/>
    <x v="3788"/>
    <x v="10"/>
    <n v="8600000"/>
    <n v="89"/>
    <x v="6"/>
    <n v="15"/>
    <n v="8"/>
    <n v="2006"/>
    <n v="4"/>
    <s v="Castle Rock"/>
    <n v="7"/>
  </r>
  <r>
    <n v="3780"/>
    <x v="3789"/>
    <x v="8"/>
    <n v="4300000"/>
    <n v="89"/>
    <x v="1"/>
    <n v="55"/>
    <n v="25"/>
    <n v="2001"/>
    <n v="2"/>
    <s v="Westlake"/>
    <n v="30"/>
  </r>
  <r>
    <n v="3781"/>
    <x v="3790"/>
    <x v="27"/>
    <n v="23900000"/>
    <n v="89"/>
    <x v="15"/>
    <n v="24"/>
    <n v="15"/>
    <n v="1998"/>
    <n v="2"/>
    <s v="Elmhurst"/>
    <n v="9"/>
  </r>
  <r>
    <n v="3782"/>
    <x v="3791"/>
    <x v="7"/>
    <n v="3600000"/>
    <n v="89"/>
    <x v="16"/>
    <n v="28"/>
    <n v="15"/>
    <n v="2011"/>
    <n v="1"/>
    <s v="Fairfax"/>
    <n v="13"/>
  </r>
  <r>
    <n v="3783"/>
    <x v="3792"/>
    <x v="7"/>
    <n v="16800000"/>
    <n v="89"/>
    <x v="11"/>
    <n v="91"/>
    <n v="45"/>
    <n v="2010"/>
    <n v="6"/>
    <s v="Alexandria"/>
    <n v="46"/>
  </r>
  <r>
    <n v="3784"/>
    <x v="3793"/>
    <x v="27"/>
    <n v="17500000"/>
    <n v="89"/>
    <x v="12"/>
    <n v="388"/>
    <n v="222"/>
    <n v="2010"/>
    <n v="5"/>
    <s v="Chicago"/>
    <n v="166"/>
  </r>
  <r>
    <n v="3785"/>
    <x v="3794"/>
    <x v="20"/>
    <n v="12500000"/>
    <n v="89"/>
    <x v="19"/>
    <n v="160"/>
    <n v="70"/>
    <n v="1998"/>
    <n v="8"/>
    <s v="Farmington Hills"/>
    <n v="90"/>
  </r>
  <r>
    <n v="3786"/>
    <x v="3795"/>
    <x v="20"/>
    <n v="3100000"/>
    <n v="89"/>
    <x v="9"/>
    <n v="24"/>
    <n v="12"/>
    <n v="2010"/>
    <n v="3"/>
    <s v="Ann Arbor"/>
    <n v="12"/>
  </r>
  <r>
    <n v="3787"/>
    <x v="3796"/>
    <x v="38"/>
    <n v="12800000"/>
    <n v="89"/>
    <x v="19"/>
    <n v="70"/>
    <n v="30"/>
    <n v="2001"/>
    <n v="6"/>
    <s v="Baton Rouge"/>
    <n v="40"/>
  </r>
  <r>
    <n v="3788"/>
    <x v="3797"/>
    <x v="5"/>
    <n v="7600000"/>
    <n v="89"/>
    <x v="15"/>
    <n v="46"/>
    <n v="29"/>
    <n v="2010"/>
    <n v="3"/>
    <s v="Plant City"/>
    <n v="17"/>
  </r>
  <r>
    <n v="3789"/>
    <x v="3798"/>
    <x v="2"/>
    <n v="2300000"/>
    <n v="88"/>
    <x v="3"/>
    <n v="25"/>
    <n v="11"/>
    <n v="2006"/>
    <n v="1"/>
    <s v="Houston"/>
    <n v="14"/>
  </r>
  <r>
    <n v="3790"/>
    <x v="3799"/>
    <x v="14"/>
    <n v="3500000"/>
    <n v="88"/>
    <x v="3"/>
    <n v="50"/>
    <n v="51"/>
    <n v="2011"/>
    <n v="2"/>
    <s v="Louisville"/>
    <n v="-1"/>
  </r>
  <r>
    <n v="3791"/>
    <x v="3800"/>
    <x v="8"/>
    <n v="26300000"/>
    <n v="88"/>
    <x v="20"/>
    <n v="50"/>
    <n v="38"/>
    <n v="2006"/>
    <n v="6"/>
    <s v="Hudson"/>
    <n v="12"/>
  </r>
  <r>
    <n v="3792"/>
    <x v="3801"/>
    <x v="8"/>
    <n v="16800000"/>
    <n v="88"/>
    <x v="22"/>
    <n v="59"/>
    <n v="39"/>
    <n v="2003"/>
    <n v="2"/>
    <s v="Lakewood"/>
    <n v="20"/>
  </r>
  <r>
    <n v="3793"/>
    <x v="3802"/>
    <x v="27"/>
    <n v="44300000"/>
    <n v="88"/>
    <x v="7"/>
    <n v="264"/>
    <n v="124"/>
    <n v="1995"/>
    <n v="3"/>
    <s v="Aurora"/>
    <n v="140"/>
  </r>
  <r>
    <n v="3794"/>
    <x v="3803"/>
    <x v="32"/>
    <n v="159500000"/>
    <n v="88"/>
    <x v="1"/>
    <n v="130"/>
    <n v="90"/>
    <n v="1989"/>
    <n v="7"/>
    <s v="St. Louis"/>
    <n v="40"/>
  </r>
  <r>
    <n v="3795"/>
    <x v="3804"/>
    <x v="4"/>
    <n v="19900000"/>
    <n v="88"/>
    <x v="13"/>
    <n v="35"/>
    <n v="31"/>
    <n v="2002"/>
    <n v="4"/>
    <s v="West Chester"/>
    <n v="4"/>
  </r>
  <r>
    <n v="3796"/>
    <x v="3805"/>
    <x v="20"/>
    <n v="30300000"/>
    <n v="88"/>
    <x v="13"/>
    <n v="160"/>
    <n v="69"/>
    <n v="1982"/>
    <n v="2"/>
    <s v="Port Huron"/>
    <n v="91"/>
  </r>
  <r>
    <n v="3797"/>
    <x v="3806"/>
    <x v="5"/>
    <n v="2600000"/>
    <n v="88"/>
    <x v="19"/>
    <n v="25"/>
    <n v="8"/>
    <n v="2011"/>
    <n v="2"/>
    <s v="Altamonte Springs"/>
    <n v="17"/>
  </r>
  <r>
    <n v="3798"/>
    <x v="3807"/>
    <x v="4"/>
    <n v="22900000"/>
    <n v="88"/>
    <x v="22"/>
    <n v="34"/>
    <n v="23"/>
    <n v="2005"/>
    <n v="4"/>
    <s v="Sharon"/>
    <n v="11"/>
  </r>
  <r>
    <n v="3799"/>
    <x v="3808"/>
    <x v="12"/>
    <n v="11200000"/>
    <n v="88"/>
    <x v="19"/>
    <n v="46"/>
    <n v="28"/>
    <n v="2007"/>
    <n v="7"/>
    <s v="New York"/>
    <n v="18"/>
  </r>
  <r>
    <n v="3800"/>
    <x v="3809"/>
    <x v="5"/>
    <n v="5800000"/>
    <n v="88"/>
    <x v="19"/>
    <n v="30"/>
    <n v="20"/>
    <n v="2002"/>
    <n v="1"/>
    <s v="Longwood"/>
    <n v="10"/>
  </r>
  <r>
    <n v="3801"/>
    <x v="3810"/>
    <x v="29"/>
    <n v="12800000"/>
    <n v="88"/>
    <x v="23"/>
    <n v="12"/>
    <n v="9"/>
    <n v="2001"/>
    <n v="4"/>
    <s v="Las Vegas"/>
    <n v="3"/>
  </r>
  <r>
    <n v="3802"/>
    <x v="3811"/>
    <x v="2"/>
    <n v="38800000"/>
    <n v="88"/>
    <x v="5"/>
    <n v="1664"/>
    <n v="683"/>
    <n v="2010"/>
    <n v="4"/>
    <s v="Dallas"/>
    <n v="981"/>
  </r>
  <r>
    <n v="3803"/>
    <x v="3812"/>
    <x v="5"/>
    <n v="1400000"/>
    <n v="88"/>
    <x v="18"/>
    <n v="35"/>
    <n v="20"/>
    <n v="2009"/>
    <n v="5"/>
    <s v="SAINT PETERSBURG"/>
    <n v="15"/>
  </r>
  <r>
    <n v="3804"/>
    <x v="3813"/>
    <x v="7"/>
    <n v="3800000"/>
    <n v="88"/>
    <x v="0"/>
    <n v="7"/>
    <n v="5"/>
    <n v="2010"/>
    <n v="1"/>
    <s v="Reston"/>
    <n v="2"/>
  </r>
  <r>
    <n v="3805"/>
    <x v="3814"/>
    <x v="13"/>
    <n v="42900000"/>
    <n v="88"/>
    <x v="19"/>
    <n v="75"/>
    <n v="40"/>
    <n v="1987"/>
    <n v="6"/>
    <s v="Alpharetta"/>
    <n v="35"/>
  </r>
  <r>
    <n v="3806"/>
    <x v="3815"/>
    <x v="5"/>
    <n v="42400000"/>
    <n v="88"/>
    <x v="0"/>
    <n v="230"/>
    <n v="100"/>
    <n v="1986"/>
    <n v="8"/>
    <s v="Oldsmar"/>
    <n v="130"/>
  </r>
  <r>
    <n v="3807"/>
    <x v="3816"/>
    <x v="18"/>
    <n v="2400000"/>
    <n v="88"/>
    <x v="23"/>
    <n v="7"/>
    <n v="4"/>
    <n v="2011"/>
    <n v="1"/>
    <s v="Charlotte"/>
    <n v="3"/>
  </r>
  <r>
    <n v="3808"/>
    <x v="3817"/>
    <x v="9"/>
    <n v="35500000"/>
    <n v="88"/>
    <x v="23"/>
    <n v="47"/>
    <n v="32"/>
    <n v="2004"/>
    <n v="1"/>
    <s v="Hayward"/>
    <n v="15"/>
  </r>
  <r>
    <n v="3809"/>
    <x v="3818"/>
    <x v="12"/>
    <n v="93200000"/>
    <n v="88"/>
    <x v="22"/>
    <n v="3953"/>
    <n v="2350"/>
    <n v="2003"/>
    <n v="11"/>
    <s v="New York"/>
    <n v="1603"/>
  </r>
  <r>
    <n v="3810"/>
    <x v="3819"/>
    <x v="8"/>
    <n v="9700000"/>
    <n v="88"/>
    <x v="13"/>
    <n v="26"/>
    <n v="20"/>
    <n v="1983"/>
    <n v="4"/>
    <s v="Cleveland"/>
    <n v="6"/>
  </r>
  <r>
    <n v="3811"/>
    <x v="3820"/>
    <x v="9"/>
    <n v="1000000"/>
    <n v="88"/>
    <x v="0"/>
    <n v="45"/>
    <n v="25"/>
    <n v="2004"/>
    <n v="8"/>
    <s v="San Diego"/>
    <n v="20"/>
  </r>
  <r>
    <n v="3812"/>
    <x v="3821"/>
    <x v="15"/>
    <n v="900000"/>
    <n v="88"/>
    <x v="9"/>
    <n v="37"/>
    <n v="15"/>
    <n v="2009"/>
    <n v="4"/>
    <s v="Meridian"/>
    <n v="22"/>
  </r>
  <r>
    <n v="3813"/>
    <x v="3822"/>
    <x v="27"/>
    <n v="28500000"/>
    <n v="88"/>
    <x v="13"/>
    <n v="118"/>
    <n v="61"/>
    <n v="2010"/>
    <n v="3"/>
    <s v="Batavia"/>
    <n v="57"/>
  </r>
  <r>
    <n v="3814"/>
    <x v="3823"/>
    <x v="32"/>
    <n v="11800000"/>
    <n v="88"/>
    <x v="19"/>
    <n v="85"/>
    <n v="45"/>
    <n v="2003"/>
    <n v="7"/>
    <s v="St. Louis"/>
    <n v="40"/>
  </r>
  <r>
    <n v="3815"/>
    <x v="3824"/>
    <x v="5"/>
    <n v="20600000"/>
    <n v="88"/>
    <x v="19"/>
    <n v="120"/>
    <n v="48"/>
    <n v="2000"/>
    <n v="10"/>
    <s v="Jacksonville"/>
    <n v="72"/>
  </r>
  <r>
    <n v="3816"/>
    <x v="3825"/>
    <x v="32"/>
    <n v="424400000"/>
    <n v="88"/>
    <x v="4"/>
    <n v="1868"/>
    <n v="850"/>
    <n v="1993"/>
    <n v="9"/>
    <s v="Battlefield"/>
    <n v="1018"/>
  </r>
  <r>
    <n v="3817"/>
    <x v="3826"/>
    <x v="0"/>
    <n v="60500000"/>
    <n v="88"/>
    <x v="15"/>
    <n v="350"/>
    <n v="150"/>
    <n v="1990"/>
    <n v="1"/>
    <s v="Tempe"/>
    <n v="200"/>
  </r>
  <r>
    <n v="3818"/>
    <x v="3827"/>
    <x v="8"/>
    <n v="2400000"/>
    <n v="88"/>
    <x v="20"/>
    <n v="18"/>
    <n v="12"/>
    <n v="1995"/>
    <n v="2"/>
    <s v="Cincinnati"/>
    <n v="6"/>
  </r>
  <r>
    <n v="3819"/>
    <x v="3828"/>
    <x v="22"/>
    <n v="46400000"/>
    <n v="88"/>
    <x v="9"/>
    <n v="920"/>
    <n v="560"/>
    <n v="1995"/>
    <n v="8"/>
    <s v="St. Louis Park"/>
    <n v="360"/>
  </r>
  <r>
    <n v="3820"/>
    <x v="3829"/>
    <x v="8"/>
    <n v="434300000"/>
    <n v="87"/>
    <x v="10"/>
    <n v="46"/>
    <n v="30"/>
    <n v="1985"/>
    <n v="6"/>
    <s v="Middletown"/>
    <n v="16"/>
  </r>
  <r>
    <n v="3821"/>
    <x v="3830"/>
    <x v="6"/>
    <n v="3100000"/>
    <n v="87"/>
    <x v="0"/>
    <n v="5"/>
    <n v="5"/>
    <n v="2004"/>
    <n v="3"/>
    <s v="Branchburg"/>
    <n v="0"/>
  </r>
  <r>
    <n v="3822"/>
    <x v="3831"/>
    <x v="7"/>
    <n v="3500000"/>
    <n v="87"/>
    <x v="20"/>
    <n v="4"/>
    <n v="4"/>
    <n v="2014"/>
    <n v="1"/>
    <s v="Herndon"/>
    <n v="0"/>
  </r>
  <r>
    <n v="3823"/>
    <x v="3832"/>
    <x v="41"/>
    <n v="300000"/>
    <n v="87"/>
    <x v="4"/>
    <n v="14"/>
    <n v="9"/>
    <n v="2012"/>
    <n v="2"/>
    <s v="BLOOMFIELD"/>
    <n v="5"/>
  </r>
  <r>
    <n v="3824"/>
    <x v="3833"/>
    <x v="33"/>
    <n v="8600000"/>
    <n v="87"/>
    <x v="0"/>
    <n v="66"/>
    <n v="42"/>
    <n v="2004"/>
    <n v="6"/>
    <s v="Bloomington"/>
    <n v="24"/>
  </r>
  <r>
    <n v="3825"/>
    <x v="3834"/>
    <x v="38"/>
    <n v="2500000"/>
    <n v="87"/>
    <x v="25"/>
    <n v="21"/>
    <n v="3"/>
    <n v="2013"/>
    <n v="2"/>
    <s v="Metairie"/>
    <n v="18"/>
  </r>
  <r>
    <n v="3826"/>
    <x v="3835"/>
    <x v="5"/>
    <n v="9300000"/>
    <n v="87"/>
    <x v="12"/>
    <n v="53"/>
    <n v="16"/>
    <n v="2009"/>
    <n v="2"/>
    <s v="Destin"/>
    <n v="37"/>
  </r>
  <r>
    <n v="3827"/>
    <x v="3836"/>
    <x v="5"/>
    <n v="70500000"/>
    <n v="87"/>
    <x v="12"/>
    <n v="1500"/>
    <n v="600"/>
    <n v="2004"/>
    <n v="1"/>
    <s v="Miami"/>
    <n v="900"/>
  </r>
  <r>
    <n v="3828"/>
    <x v="3837"/>
    <x v="12"/>
    <n v="600000"/>
    <n v="87"/>
    <x v="9"/>
    <n v="33"/>
    <n v="22"/>
    <n v="2007"/>
    <n v="6"/>
    <s v="New York"/>
    <n v="11"/>
  </r>
  <r>
    <n v="3829"/>
    <x v="3838"/>
    <x v="1"/>
    <n v="3300000"/>
    <n v="87"/>
    <x v="7"/>
    <n v="19"/>
    <n v="15"/>
    <n v="2003"/>
    <n v="1"/>
    <s v="Memphis"/>
    <n v="4"/>
  </r>
  <r>
    <n v="3830"/>
    <x v="3839"/>
    <x v="21"/>
    <n v="2800000"/>
    <n v="87"/>
    <x v="0"/>
    <n v="18"/>
    <n v="14"/>
    <n v="2011"/>
    <n v="3"/>
    <s v="Glen Burnie"/>
    <n v="4"/>
  </r>
  <r>
    <n v="3831"/>
    <x v="3840"/>
    <x v="38"/>
    <n v="64200000"/>
    <n v="87"/>
    <x v="15"/>
    <n v="35"/>
    <n v="27"/>
    <n v="2004"/>
    <n v="2"/>
    <s v="Metairie"/>
    <n v="8"/>
  </r>
  <r>
    <n v="3832"/>
    <x v="3841"/>
    <x v="27"/>
    <n v="3500000"/>
    <n v="87"/>
    <x v="13"/>
    <n v="21"/>
    <n v="11"/>
    <n v="1983"/>
    <n v="1"/>
    <s v="Schaumberg"/>
    <n v="10"/>
  </r>
  <r>
    <n v="3833"/>
    <x v="3842"/>
    <x v="5"/>
    <n v="43400000"/>
    <n v="87"/>
    <x v="22"/>
    <n v="808"/>
    <n v="692"/>
    <n v="1978"/>
    <n v="2"/>
    <s v="Boca Raton"/>
    <n v="116"/>
  </r>
  <r>
    <n v="3834"/>
    <x v="3843"/>
    <x v="34"/>
    <n v="600000"/>
    <n v="87"/>
    <x v="0"/>
    <n v="47"/>
    <n v="26"/>
    <n v="1996"/>
    <n v="4"/>
    <s v="Washington"/>
    <n v="21"/>
  </r>
  <r>
    <n v="3835"/>
    <x v="3844"/>
    <x v="24"/>
    <n v="7300000"/>
    <n v="87"/>
    <x v="17"/>
    <n v="23"/>
    <n v="17"/>
    <n v="2007"/>
    <n v="5"/>
    <s v="Wakefield"/>
    <n v="6"/>
  </r>
  <r>
    <n v="3836"/>
    <x v="3845"/>
    <x v="41"/>
    <n v="7300000"/>
    <n v="87"/>
    <x v="12"/>
    <n v="55"/>
    <n v="45"/>
    <n v="1972"/>
    <n v="2"/>
    <s v="Clive"/>
    <n v="10"/>
  </r>
  <r>
    <n v="3837"/>
    <x v="3846"/>
    <x v="2"/>
    <n v="18100000"/>
    <n v="87"/>
    <x v="9"/>
    <n v="150"/>
    <n v="51"/>
    <n v="1982"/>
    <n v="3"/>
    <s v="Grand Prairie"/>
    <n v="99"/>
  </r>
  <r>
    <n v="3838"/>
    <x v="3847"/>
    <x v="9"/>
    <n v="64800000"/>
    <n v="87"/>
    <x v="7"/>
    <n v="180"/>
    <n v="60"/>
    <n v="2010"/>
    <n v="7"/>
    <s v="San Diego"/>
    <n v="120"/>
  </r>
  <r>
    <n v="3839"/>
    <x v="3848"/>
    <x v="12"/>
    <n v="21900000"/>
    <n v="87"/>
    <x v="2"/>
    <n v="71"/>
    <n v="110"/>
    <n v="2010"/>
    <n v="2"/>
    <s v="New York"/>
    <n v="-39"/>
  </r>
  <r>
    <n v="3840"/>
    <x v="3849"/>
    <x v="1"/>
    <n v="3800000"/>
    <n v="87"/>
    <x v="1"/>
    <n v="196"/>
    <n v="50"/>
    <n v="2014"/>
    <n v="1"/>
    <s v="Franklin"/>
    <n v="146"/>
  </r>
  <r>
    <n v="3841"/>
    <x v="3850"/>
    <x v="9"/>
    <n v="6400000"/>
    <n v="87"/>
    <x v="23"/>
    <n v="11"/>
    <n v="9"/>
    <n v="2009"/>
    <n v="6"/>
    <s v="San Francisco"/>
    <n v="2"/>
  </r>
  <r>
    <n v="3842"/>
    <x v="3851"/>
    <x v="0"/>
    <n v="1300000"/>
    <n v="87"/>
    <x v="19"/>
    <n v="75"/>
    <n v="60"/>
    <n v="2007"/>
    <n v="6"/>
    <s v="Phoenix"/>
    <n v="15"/>
  </r>
  <r>
    <n v="3843"/>
    <x v="3852"/>
    <x v="4"/>
    <n v="14100000"/>
    <n v="87"/>
    <x v="23"/>
    <n v="72"/>
    <n v="32"/>
    <n v="2011"/>
    <n v="1"/>
    <s v="Lansdale"/>
    <n v="40"/>
  </r>
  <r>
    <n v="3844"/>
    <x v="3853"/>
    <x v="7"/>
    <n v="11500000"/>
    <n v="87"/>
    <x v="2"/>
    <n v="100"/>
    <n v="70"/>
    <n v="1992"/>
    <n v="2"/>
    <s v="Chantilly"/>
    <n v="30"/>
  </r>
  <r>
    <n v="3845"/>
    <x v="3854"/>
    <x v="1"/>
    <n v="600000"/>
    <n v="87"/>
    <x v="0"/>
    <n v="20"/>
    <n v="7"/>
    <n v="1981"/>
    <n v="1"/>
    <s v="hixson"/>
    <n v="13"/>
  </r>
  <r>
    <n v="3846"/>
    <x v="3855"/>
    <x v="9"/>
    <n v="2800000"/>
    <n v="87"/>
    <x v="3"/>
    <n v="18"/>
    <n v="11"/>
    <n v="2014"/>
    <n v="1"/>
    <s v="El Dorado Hills"/>
    <n v="7"/>
  </r>
  <r>
    <n v="3847"/>
    <x v="3856"/>
    <x v="7"/>
    <n v="5400000000"/>
    <n v="87"/>
    <x v="11"/>
    <n v="1000"/>
    <n v="538"/>
    <n v="2004"/>
    <n v="12"/>
    <s v="Reston"/>
    <n v="462"/>
  </r>
  <r>
    <n v="3848"/>
    <x v="3857"/>
    <x v="4"/>
    <n v="5400000"/>
    <n v="86"/>
    <x v="14"/>
    <n v="35"/>
    <n v="15"/>
    <n v="2001"/>
    <n v="1"/>
    <s v="Conshohocken"/>
    <n v="20"/>
  </r>
  <r>
    <n v="3849"/>
    <x v="3858"/>
    <x v="26"/>
    <n v="2600000"/>
    <n v="86"/>
    <x v="19"/>
    <n v="21"/>
    <n v="9"/>
    <n v="2003"/>
    <n v="1"/>
    <s v="Sterling"/>
    <n v="12"/>
  </r>
  <r>
    <n v="3850"/>
    <x v="3859"/>
    <x v="7"/>
    <n v="12400000"/>
    <n v="86"/>
    <x v="11"/>
    <n v="33"/>
    <n v="19"/>
    <n v="2010"/>
    <n v="4"/>
    <s v="McLean"/>
    <n v="14"/>
  </r>
  <r>
    <n v="3851"/>
    <x v="3860"/>
    <x v="12"/>
    <n v="22100000"/>
    <n v="86"/>
    <x v="3"/>
    <n v="215"/>
    <n v="130"/>
    <n v="2008"/>
    <n v="2"/>
    <s v="New York"/>
    <n v="85"/>
  </r>
  <r>
    <n v="3852"/>
    <x v="3861"/>
    <x v="18"/>
    <n v="18800000"/>
    <n v="86"/>
    <x v="1"/>
    <n v="25"/>
    <n v="14"/>
    <n v="2010"/>
    <n v="2"/>
    <s v="Raleigh"/>
    <n v="11"/>
  </r>
  <r>
    <n v="3853"/>
    <x v="3862"/>
    <x v="7"/>
    <n v="9100000"/>
    <n v="86"/>
    <x v="16"/>
    <n v="68"/>
    <n v="45"/>
    <n v="2011"/>
    <n v="4"/>
    <s v="Herndon"/>
    <n v="23"/>
  </r>
  <r>
    <n v="3854"/>
    <x v="3863"/>
    <x v="7"/>
    <n v="1200000"/>
    <n v="86"/>
    <x v="23"/>
    <n v="140"/>
    <n v="90"/>
    <n v="2002"/>
    <n v="7"/>
    <s v="Tysons"/>
    <n v="50"/>
  </r>
  <r>
    <n v="3855"/>
    <x v="3864"/>
    <x v="14"/>
    <n v="36400000"/>
    <n v="86"/>
    <x v="23"/>
    <n v="182"/>
    <n v="156"/>
    <n v="2002"/>
    <n v="13"/>
    <s v="Covington"/>
    <n v="26"/>
  </r>
  <r>
    <n v="3856"/>
    <x v="3865"/>
    <x v="0"/>
    <n v="104100000"/>
    <n v="86"/>
    <x v="19"/>
    <n v="120"/>
    <n v="25"/>
    <n v="2010"/>
    <n v="1"/>
    <s v="Scottsdale"/>
    <n v="95"/>
  </r>
  <r>
    <n v="3857"/>
    <x v="3866"/>
    <x v="8"/>
    <n v="704400000"/>
    <n v="86"/>
    <x v="15"/>
    <n v="2075"/>
    <n v="1235"/>
    <n v="1994"/>
    <n v="3"/>
    <s v="West Chester"/>
    <n v="840"/>
  </r>
  <r>
    <n v="3858"/>
    <x v="3867"/>
    <x v="7"/>
    <n v="192400000"/>
    <n v="86"/>
    <x v="19"/>
    <n v="1011"/>
    <n v="549"/>
    <n v="1997"/>
    <n v="13"/>
    <s v="Richmond"/>
    <n v="462"/>
  </r>
  <r>
    <n v="3859"/>
    <x v="3868"/>
    <x v="50"/>
    <n v="3600000"/>
    <n v="86"/>
    <x v="10"/>
    <n v="24"/>
    <n v="4"/>
    <n v="2010"/>
    <n v="3"/>
    <s v="Wakefield"/>
    <n v="20"/>
  </r>
  <r>
    <n v="3860"/>
    <x v="3869"/>
    <x v="21"/>
    <n v="15400000"/>
    <n v="86"/>
    <x v="5"/>
    <n v="115"/>
    <n v="80"/>
    <n v="1997"/>
    <n v="4"/>
    <s v="Bethesda"/>
    <n v="35"/>
  </r>
  <r>
    <n v="3861"/>
    <x v="3870"/>
    <x v="8"/>
    <n v="3700000"/>
    <n v="86"/>
    <x v="5"/>
    <n v="10"/>
    <n v="5"/>
    <n v="2008"/>
    <n v="2"/>
    <s v="Dublin"/>
    <n v="5"/>
  </r>
  <r>
    <n v="3862"/>
    <x v="3871"/>
    <x v="9"/>
    <n v="3300000"/>
    <n v="86"/>
    <x v="23"/>
    <n v="14"/>
    <n v="7"/>
    <n v="1998"/>
    <n v="2"/>
    <s v="Sherman Oaks"/>
    <n v="7"/>
  </r>
  <r>
    <n v="3863"/>
    <x v="3872"/>
    <x v="38"/>
    <n v="6200000"/>
    <n v="86"/>
    <x v="0"/>
    <n v="26"/>
    <n v="17"/>
    <n v="2003"/>
    <n v="4"/>
    <s v="Baton Rouge"/>
    <n v="9"/>
  </r>
  <r>
    <n v="3864"/>
    <x v="3873"/>
    <x v="30"/>
    <n v="17400000"/>
    <n v="86"/>
    <x v="9"/>
    <n v="79"/>
    <n v="63"/>
    <n v="2004"/>
    <n v="8"/>
    <s v="Fargo"/>
    <n v="16"/>
  </r>
  <r>
    <n v="3865"/>
    <x v="3874"/>
    <x v="7"/>
    <n v="2300000"/>
    <n v="86"/>
    <x v="19"/>
    <n v="18"/>
    <n v="13"/>
    <n v="2010"/>
    <n v="1"/>
    <s v="Alexandria"/>
    <n v="5"/>
  </r>
  <r>
    <n v="3866"/>
    <x v="3875"/>
    <x v="5"/>
    <n v="10900000"/>
    <n v="86"/>
    <x v="17"/>
    <n v="46"/>
    <n v="27"/>
    <n v="2009"/>
    <n v="2"/>
    <s v="Winter Park"/>
    <n v="19"/>
  </r>
  <r>
    <n v="3867"/>
    <x v="3876"/>
    <x v="12"/>
    <n v="23700000"/>
    <n v="86"/>
    <x v="23"/>
    <n v="97"/>
    <n v="52"/>
    <n v="2007"/>
    <n v="8"/>
    <s v="New York"/>
    <n v="45"/>
  </r>
  <r>
    <n v="3868"/>
    <x v="3877"/>
    <x v="11"/>
    <n v="30200000"/>
    <n v="86"/>
    <x v="5"/>
    <n v="198"/>
    <n v="85"/>
    <n v="2001"/>
    <n v="4"/>
    <s v="Redmond"/>
    <n v="113"/>
  </r>
  <r>
    <n v="3869"/>
    <x v="3878"/>
    <x v="9"/>
    <n v="8200000"/>
    <n v="86"/>
    <x v="19"/>
    <n v="75"/>
    <n v="25"/>
    <n v="2001"/>
    <n v="6"/>
    <s v="Walnut"/>
    <n v="50"/>
  </r>
  <r>
    <n v="3870"/>
    <x v="3879"/>
    <x v="9"/>
    <n v="2900000"/>
    <n v="86"/>
    <x v="7"/>
    <n v="20"/>
    <n v="8"/>
    <n v="2013"/>
    <n v="2"/>
    <s v="San Diego"/>
    <n v="12"/>
  </r>
  <r>
    <n v="3871"/>
    <x v="3880"/>
    <x v="2"/>
    <n v="5800000"/>
    <n v="86"/>
    <x v="21"/>
    <n v="65"/>
    <n v="15"/>
    <n v="2002"/>
    <n v="6"/>
    <s v="Houston"/>
    <n v="50"/>
  </r>
  <r>
    <n v="3872"/>
    <x v="3881"/>
    <x v="24"/>
    <n v="16200000"/>
    <n v="86"/>
    <x v="15"/>
    <n v="19"/>
    <n v="14"/>
    <n v="2011"/>
    <n v="3"/>
    <s v="Peabody"/>
    <n v="5"/>
  </r>
  <r>
    <n v="3873"/>
    <x v="3882"/>
    <x v="2"/>
    <n v="2500000"/>
    <n v="86"/>
    <x v="21"/>
    <n v="62"/>
    <n v="36"/>
    <n v="2009"/>
    <n v="1"/>
    <s v="Houston"/>
    <n v="26"/>
  </r>
  <r>
    <n v="3874"/>
    <x v="3883"/>
    <x v="26"/>
    <n v="3500000"/>
    <n v="86"/>
    <x v="6"/>
    <n v="25"/>
    <n v="20"/>
    <n v="1999"/>
    <n v="6"/>
    <s v="Buhler"/>
    <n v="5"/>
  </r>
  <r>
    <n v="3875"/>
    <x v="3884"/>
    <x v="20"/>
    <n v="15500000"/>
    <n v="86"/>
    <x v="9"/>
    <n v="75"/>
    <n v="49"/>
    <n v="1999"/>
    <n v="9"/>
    <s v="Ann Arbor"/>
    <n v="26"/>
  </r>
  <r>
    <n v="3876"/>
    <x v="3885"/>
    <x v="20"/>
    <n v="3700000"/>
    <n v="86"/>
    <x v="4"/>
    <n v="23"/>
    <n v="2"/>
    <n v="2014"/>
    <n v="1"/>
    <s v="Grand Rapids"/>
    <n v="21"/>
  </r>
  <r>
    <n v="3877"/>
    <x v="3886"/>
    <x v="7"/>
    <n v="2900000"/>
    <n v="86"/>
    <x v="7"/>
    <n v="7"/>
    <n v="6"/>
    <n v="2011"/>
    <n v="2"/>
    <s v="Richmond"/>
    <n v="1"/>
  </r>
  <r>
    <n v="3878"/>
    <x v="3887"/>
    <x v="8"/>
    <n v="105300000"/>
    <n v="85"/>
    <x v="20"/>
    <n v="210"/>
    <n v="80"/>
    <n v="2001"/>
    <n v="7"/>
    <s v="Independence"/>
    <n v="130"/>
  </r>
  <r>
    <n v="3879"/>
    <x v="3888"/>
    <x v="2"/>
    <n v="2400000"/>
    <n v="85"/>
    <x v="16"/>
    <n v="230"/>
    <n v="100"/>
    <n v="2002"/>
    <n v="2"/>
    <s v="Irving"/>
    <n v="130"/>
  </r>
  <r>
    <n v="3880"/>
    <x v="3889"/>
    <x v="14"/>
    <n v="8300000"/>
    <n v="85"/>
    <x v="15"/>
    <n v="150"/>
    <n v="80"/>
    <n v="2004"/>
    <n v="2"/>
    <s v="Lexington"/>
    <n v="70"/>
  </r>
  <r>
    <n v="3881"/>
    <x v="3890"/>
    <x v="5"/>
    <n v="418900000"/>
    <n v="85"/>
    <x v="15"/>
    <n v="180"/>
    <n v="95"/>
    <n v="1996"/>
    <n v="4"/>
    <s v="Naples"/>
    <n v="85"/>
  </r>
  <r>
    <n v="3882"/>
    <x v="3891"/>
    <x v="27"/>
    <n v="17600000"/>
    <n v="85"/>
    <x v="21"/>
    <n v="55"/>
    <n v="39"/>
    <n v="2008"/>
    <n v="7"/>
    <s v="Lake in the Hills"/>
    <n v="16"/>
  </r>
  <r>
    <n v="3883"/>
    <x v="3892"/>
    <x v="27"/>
    <n v="5800000"/>
    <n v="85"/>
    <x v="9"/>
    <n v="41"/>
    <n v="26"/>
    <n v="2000"/>
    <n v="1"/>
    <s v="Chicago"/>
    <n v="15"/>
  </r>
  <r>
    <n v="3884"/>
    <x v="3893"/>
    <x v="4"/>
    <n v="7400000"/>
    <n v="85"/>
    <x v="3"/>
    <n v="25"/>
    <n v="15"/>
    <n v="1999"/>
    <n v="6"/>
    <s v="Middletown"/>
    <n v="10"/>
  </r>
  <r>
    <n v="3885"/>
    <x v="3894"/>
    <x v="9"/>
    <n v="21900000"/>
    <n v="85"/>
    <x v="7"/>
    <n v="60"/>
    <n v="38"/>
    <n v="2007"/>
    <n v="6"/>
    <s v="San Diego"/>
    <n v="22"/>
  </r>
  <r>
    <n v="3886"/>
    <x v="3895"/>
    <x v="2"/>
    <n v="75600000"/>
    <n v="85"/>
    <x v="13"/>
    <n v="530"/>
    <n v="237"/>
    <n v="1999"/>
    <n v="8"/>
    <s v="Austin"/>
    <n v="293"/>
  </r>
  <r>
    <n v="3887"/>
    <x v="3896"/>
    <x v="2"/>
    <n v="200000"/>
    <n v="85"/>
    <x v="12"/>
    <n v="26"/>
    <n v="5"/>
    <n v="2011"/>
    <n v="1"/>
    <s v="San Antonio"/>
    <n v="21"/>
  </r>
  <r>
    <n v="3888"/>
    <x v="3897"/>
    <x v="5"/>
    <n v="21100000"/>
    <n v="85"/>
    <x v="17"/>
    <n v="150"/>
    <n v="75"/>
    <n v="2008"/>
    <n v="3"/>
    <s v="Santa Rosa Beach"/>
    <n v="75"/>
  </r>
  <r>
    <n v="3889"/>
    <x v="3898"/>
    <x v="16"/>
    <n v="3600000"/>
    <n v="85"/>
    <x v="9"/>
    <n v="23"/>
    <n v="11"/>
    <n v="2011"/>
    <n v="2"/>
    <s v="Salt Lake City"/>
    <n v="12"/>
  </r>
  <r>
    <n v="3890"/>
    <x v="3899"/>
    <x v="2"/>
    <n v="5800000"/>
    <n v="85"/>
    <x v="23"/>
    <n v="54"/>
    <n v="40"/>
    <n v="2004"/>
    <n v="4"/>
    <s v="Kingwood"/>
    <n v="14"/>
  </r>
  <r>
    <n v="3891"/>
    <x v="3900"/>
    <x v="2"/>
    <n v="3500000"/>
    <n v="85"/>
    <x v="9"/>
    <n v="14"/>
    <n v="7"/>
    <n v="2009"/>
    <n v="2"/>
    <s v="Austin"/>
    <n v="7"/>
  </r>
  <r>
    <n v="3892"/>
    <x v="3901"/>
    <x v="2"/>
    <n v="11100000"/>
    <n v="85"/>
    <x v="22"/>
    <n v="60"/>
    <n v="50"/>
    <n v="2003"/>
    <n v="1"/>
    <s v="Houston"/>
    <n v="10"/>
  </r>
  <r>
    <n v="3893"/>
    <x v="3902"/>
    <x v="5"/>
    <n v="4200000"/>
    <n v="85"/>
    <x v="12"/>
    <n v="40"/>
    <n v="20"/>
    <n v="2014"/>
    <n v="2"/>
    <s v="Pensacola"/>
    <n v="20"/>
  </r>
  <r>
    <n v="3894"/>
    <x v="3903"/>
    <x v="2"/>
    <n v="7600000"/>
    <n v="85"/>
    <x v="15"/>
    <n v="43"/>
    <n v="18"/>
    <n v="2012"/>
    <n v="1"/>
    <s v="McAllen"/>
    <n v="25"/>
  </r>
  <r>
    <n v="3895"/>
    <x v="3904"/>
    <x v="9"/>
    <n v="4800000"/>
    <n v="85"/>
    <x v="23"/>
    <n v="14"/>
    <n v="5"/>
    <n v="1979"/>
    <n v="2"/>
    <s v="Sacramento"/>
    <n v="9"/>
  </r>
  <r>
    <n v="3896"/>
    <x v="3905"/>
    <x v="9"/>
    <n v="2400000"/>
    <n v="85"/>
    <x v="5"/>
    <n v="42"/>
    <n v="14"/>
    <n v="2014"/>
    <n v="1"/>
    <s v="San Diego"/>
    <n v="28"/>
  </r>
  <r>
    <n v="3897"/>
    <x v="3906"/>
    <x v="37"/>
    <n v="11400000"/>
    <n v="85"/>
    <x v="23"/>
    <n v="165"/>
    <n v="55"/>
    <n v="2011"/>
    <n v="1"/>
    <s v="Mt. Pleasant"/>
    <n v="110"/>
  </r>
  <r>
    <n v="3898"/>
    <x v="3907"/>
    <x v="7"/>
    <n v="30200000"/>
    <n v="85"/>
    <x v="9"/>
    <n v="152"/>
    <n v="83"/>
    <n v="1988"/>
    <n v="2"/>
    <s v="Sterling"/>
    <n v="69"/>
  </r>
  <r>
    <n v="3899"/>
    <x v="3908"/>
    <x v="10"/>
    <n v="29400000"/>
    <n v="85"/>
    <x v="2"/>
    <n v="750"/>
    <n v="420"/>
    <n v="1998"/>
    <n v="2"/>
    <s v="Ft Collins"/>
    <n v="330"/>
  </r>
  <r>
    <n v="3900"/>
    <x v="3909"/>
    <x v="24"/>
    <n v="2000000"/>
    <n v="85"/>
    <x v="2"/>
    <n v="125"/>
    <n v="65"/>
    <n v="1999"/>
    <n v="2"/>
    <s v="BRAINTREE"/>
    <n v="60"/>
  </r>
  <r>
    <n v="3901"/>
    <x v="3910"/>
    <x v="2"/>
    <n v="107500000"/>
    <n v="85"/>
    <x v="13"/>
    <n v="320"/>
    <n v="185"/>
    <n v="2002"/>
    <n v="5"/>
    <s v="Allen"/>
    <n v="135"/>
  </r>
  <r>
    <n v="3902"/>
    <x v="3911"/>
    <x v="12"/>
    <n v="2600000"/>
    <n v="85"/>
    <x v="15"/>
    <n v="3"/>
    <n v="1"/>
    <n v="2001"/>
    <n v="1"/>
    <s v="Blauvelt"/>
    <n v="2"/>
  </r>
  <r>
    <n v="3903"/>
    <x v="3912"/>
    <x v="50"/>
    <n v="700000"/>
    <n v="85"/>
    <x v="0"/>
    <n v="63"/>
    <n v="29"/>
    <n v="2010"/>
    <n v="4"/>
    <s v="Warwick"/>
    <n v="34"/>
  </r>
  <r>
    <n v="3904"/>
    <x v="3913"/>
    <x v="40"/>
    <n v="700000"/>
    <n v="85"/>
    <x v="20"/>
    <n v="57"/>
    <n v="44"/>
    <n v="2001"/>
    <n v="1"/>
    <s v="Portland"/>
    <n v="13"/>
  </r>
  <r>
    <n v="3905"/>
    <x v="3914"/>
    <x v="9"/>
    <n v="36500000"/>
    <n v="85"/>
    <x v="19"/>
    <n v="703"/>
    <n v="217"/>
    <n v="2003"/>
    <n v="9"/>
    <s v="San Jose"/>
    <n v="486"/>
  </r>
  <r>
    <n v="3906"/>
    <x v="3915"/>
    <x v="2"/>
    <n v="1100000"/>
    <n v="85"/>
    <x v="5"/>
    <n v="328"/>
    <n v="202"/>
    <n v="2011"/>
    <n v="5"/>
    <s v="Dallas"/>
    <n v="126"/>
  </r>
  <r>
    <n v="3907"/>
    <x v="3916"/>
    <x v="19"/>
    <n v="7100000"/>
    <n v="85"/>
    <x v="15"/>
    <n v="50"/>
    <n v="35"/>
    <n v="1956"/>
    <n v="3"/>
    <s v="Greenville"/>
    <n v="15"/>
  </r>
  <r>
    <n v="3908"/>
    <x v="3917"/>
    <x v="22"/>
    <n v="109700000"/>
    <n v="85"/>
    <x v="9"/>
    <n v="541"/>
    <n v="369"/>
    <n v="2001"/>
    <n v="9"/>
    <s v="Minneapolis"/>
    <n v="172"/>
  </r>
  <r>
    <n v="3909"/>
    <x v="3918"/>
    <x v="41"/>
    <n v="4600000"/>
    <n v="85"/>
    <x v="25"/>
    <n v="35"/>
    <n v="26"/>
    <n v="2008"/>
    <n v="2"/>
    <s v="West Des Moines"/>
    <n v="9"/>
  </r>
  <r>
    <n v="3910"/>
    <x v="3919"/>
    <x v="2"/>
    <n v="7100000"/>
    <n v="85"/>
    <x v="4"/>
    <n v="908"/>
    <n v="530"/>
    <n v="2009"/>
    <n v="2"/>
    <s v="Grapevine"/>
    <n v="378"/>
  </r>
  <r>
    <n v="3911"/>
    <x v="3920"/>
    <x v="5"/>
    <n v="15900000"/>
    <n v="84"/>
    <x v="17"/>
    <n v="38"/>
    <n v="36"/>
    <n v="2007"/>
    <n v="2"/>
    <s v="Fort Lauderdale"/>
    <n v="2"/>
  </r>
  <r>
    <n v="3912"/>
    <x v="3921"/>
    <x v="7"/>
    <n v="1000000"/>
    <n v="84"/>
    <x v="11"/>
    <n v="68"/>
    <n v="40"/>
    <n v="2005"/>
    <n v="1"/>
    <s v="Stafford"/>
    <n v="28"/>
  </r>
  <r>
    <n v="3913"/>
    <x v="3922"/>
    <x v="7"/>
    <n v="9300000"/>
    <n v="84"/>
    <x v="19"/>
    <n v="64"/>
    <n v="60"/>
    <n v="2013"/>
    <n v="2"/>
    <s v="Woodstock"/>
    <n v="4"/>
  </r>
  <r>
    <n v="3914"/>
    <x v="3923"/>
    <x v="2"/>
    <n v="43100000"/>
    <n v="84"/>
    <x v="5"/>
    <n v="48"/>
    <n v="37"/>
    <n v="2003"/>
    <n v="4"/>
    <s v="Arlington"/>
    <n v="11"/>
  </r>
  <r>
    <n v="3915"/>
    <x v="3924"/>
    <x v="2"/>
    <n v="2600000000"/>
    <n v="84"/>
    <x v="3"/>
    <n v="3750"/>
    <n v="2150"/>
    <n v="2008"/>
    <n v="6"/>
    <s v="McKinney"/>
    <n v="1600"/>
  </r>
  <r>
    <n v="3916"/>
    <x v="3925"/>
    <x v="21"/>
    <n v="4200000"/>
    <n v="84"/>
    <x v="5"/>
    <n v="40"/>
    <n v="14"/>
    <n v="2013"/>
    <n v="3"/>
    <s v="Edgewater"/>
    <n v="26"/>
  </r>
  <r>
    <n v="3917"/>
    <x v="3926"/>
    <x v="1"/>
    <n v="2900000"/>
    <n v="84"/>
    <x v="23"/>
    <n v="10"/>
    <n v="8"/>
    <n v="1988"/>
    <n v="1"/>
    <s v="Oak Ridge"/>
    <n v="2"/>
  </r>
  <r>
    <n v="3918"/>
    <x v="3927"/>
    <x v="33"/>
    <n v="4800000"/>
    <n v="84"/>
    <x v="18"/>
    <n v="40"/>
    <n v="28"/>
    <n v="2004"/>
    <n v="5"/>
    <s v="Danville"/>
    <n v="12"/>
  </r>
  <r>
    <n v="3919"/>
    <x v="3928"/>
    <x v="13"/>
    <n v="3300000"/>
    <n v="84"/>
    <x v="19"/>
    <n v="1002"/>
    <n v="602"/>
    <n v="2009"/>
    <n v="6"/>
    <s v="Atlanta"/>
    <n v="400"/>
  </r>
  <r>
    <n v="3920"/>
    <x v="3929"/>
    <x v="18"/>
    <n v="111400000"/>
    <n v="84"/>
    <x v="22"/>
    <n v="55"/>
    <n v="41"/>
    <n v="1994"/>
    <n v="1"/>
    <s v="Greensboro"/>
    <n v="14"/>
  </r>
  <r>
    <n v="3921"/>
    <x v="3930"/>
    <x v="23"/>
    <n v="28200000"/>
    <n v="84"/>
    <x v="7"/>
    <n v="93"/>
    <n v="61"/>
    <n v="2008"/>
    <n v="3"/>
    <s v="Birmingham"/>
    <n v="32"/>
  </r>
  <r>
    <n v="3922"/>
    <x v="3931"/>
    <x v="9"/>
    <n v="4200000"/>
    <n v="84"/>
    <x v="0"/>
    <n v="23"/>
    <n v="17"/>
    <n v="2010"/>
    <n v="2"/>
    <s v="Laguna Hills"/>
    <n v="6"/>
  </r>
  <r>
    <n v="3923"/>
    <x v="3932"/>
    <x v="18"/>
    <n v="9700000"/>
    <n v="84"/>
    <x v="17"/>
    <n v="38"/>
    <n v="28"/>
    <n v="2005"/>
    <n v="6"/>
    <s v="Kitty Hawk"/>
    <n v="10"/>
  </r>
  <r>
    <n v="3924"/>
    <x v="3933"/>
    <x v="4"/>
    <n v="46100000"/>
    <n v="84"/>
    <x v="2"/>
    <n v="105"/>
    <n v="77"/>
    <n v="1914"/>
    <n v="5"/>
    <s v="Pittsburgh"/>
    <n v="28"/>
  </r>
  <r>
    <n v="3925"/>
    <x v="3934"/>
    <x v="7"/>
    <n v="4500000"/>
    <n v="84"/>
    <x v="11"/>
    <n v="46"/>
    <n v="37"/>
    <n v="2006"/>
    <n v="3"/>
    <s v="MANASSAS"/>
    <n v="9"/>
  </r>
  <r>
    <n v="3926"/>
    <x v="3935"/>
    <x v="27"/>
    <n v="3200000"/>
    <n v="84"/>
    <x v="0"/>
    <n v="15"/>
    <n v="10"/>
    <n v="2009"/>
    <n v="1"/>
    <s v="La Grange"/>
    <n v="5"/>
  </r>
  <r>
    <n v="3927"/>
    <x v="3936"/>
    <x v="8"/>
    <n v="8400000"/>
    <n v="84"/>
    <x v="16"/>
    <n v="70"/>
    <n v="37"/>
    <n v="2007"/>
    <n v="8"/>
    <s v="Dublin"/>
    <n v="33"/>
  </r>
  <r>
    <n v="3928"/>
    <x v="3937"/>
    <x v="21"/>
    <n v="46100000"/>
    <n v="84"/>
    <x v="19"/>
    <n v="95"/>
    <n v="78"/>
    <n v="1994"/>
    <n v="4"/>
    <s v="Greenbelt"/>
    <n v="17"/>
  </r>
  <r>
    <n v="3929"/>
    <x v="3938"/>
    <x v="6"/>
    <n v="4300000"/>
    <n v="84"/>
    <x v="22"/>
    <n v="80"/>
    <n v="25"/>
    <n v="1997"/>
    <n v="1"/>
    <s v="Woodbury"/>
    <n v="55"/>
  </r>
  <r>
    <n v="3930"/>
    <x v="3939"/>
    <x v="10"/>
    <n v="4200000"/>
    <n v="84"/>
    <x v="17"/>
    <n v="14"/>
    <n v="8"/>
    <n v="2008"/>
    <n v="3"/>
    <s v="Steamboat Springs"/>
    <n v="6"/>
  </r>
  <r>
    <n v="3931"/>
    <x v="3940"/>
    <x v="10"/>
    <n v="5800000"/>
    <n v="84"/>
    <x v="0"/>
    <n v="15"/>
    <n v="12"/>
    <n v="2010"/>
    <n v="5"/>
    <s v="Castle Rock"/>
    <n v="3"/>
  </r>
  <r>
    <n v="3932"/>
    <x v="3941"/>
    <x v="9"/>
    <n v="5300000"/>
    <n v="84"/>
    <x v="0"/>
    <n v="27"/>
    <n v="18"/>
    <n v="2009"/>
    <n v="1"/>
    <s v="Huntington Beach"/>
    <n v="9"/>
  </r>
  <r>
    <n v="3933"/>
    <x v="3942"/>
    <x v="17"/>
    <n v="13900000"/>
    <n v="84"/>
    <x v="9"/>
    <n v="68"/>
    <n v="16"/>
    <n v="2010"/>
    <n v="2"/>
    <s v="Missoula"/>
    <n v="52"/>
  </r>
  <r>
    <n v="3934"/>
    <x v="3943"/>
    <x v="6"/>
    <n v="16800000"/>
    <n v="84"/>
    <x v="15"/>
    <n v="48"/>
    <n v="30"/>
    <n v="2007"/>
    <n v="1"/>
    <s v="Elmwood Park"/>
    <n v="18"/>
  </r>
  <r>
    <n v="3935"/>
    <x v="3944"/>
    <x v="2"/>
    <n v="13600000"/>
    <n v="84"/>
    <x v="23"/>
    <n v="245"/>
    <n v="125"/>
    <n v="2012"/>
    <n v="4"/>
    <s v="Dripping Springs"/>
    <n v="120"/>
  </r>
  <r>
    <n v="3936"/>
    <x v="3945"/>
    <x v="34"/>
    <n v="18500000"/>
    <n v="84"/>
    <x v="23"/>
    <n v="104"/>
    <n v="46"/>
    <n v="2007"/>
    <n v="6"/>
    <s v="Washington, DC"/>
    <n v="58"/>
  </r>
  <r>
    <n v="3937"/>
    <x v="3946"/>
    <x v="6"/>
    <n v="54500000"/>
    <n v="84"/>
    <x v="3"/>
    <n v="1286"/>
    <n v="637"/>
    <n v="1997"/>
    <n v="1"/>
    <s v="Iselin"/>
    <n v="649"/>
  </r>
  <r>
    <n v="3938"/>
    <x v="3947"/>
    <x v="29"/>
    <n v="8800000"/>
    <n v="84"/>
    <x v="23"/>
    <n v="27"/>
    <n v="15"/>
    <n v="2013"/>
    <n v="2"/>
    <s v="Henderson"/>
    <n v="12"/>
  </r>
  <r>
    <n v="3939"/>
    <x v="3948"/>
    <x v="19"/>
    <n v="11200000"/>
    <n v="84"/>
    <x v="23"/>
    <n v="52"/>
    <n v="46"/>
    <n v="1884"/>
    <n v="5"/>
    <s v="Green Bay"/>
    <n v="6"/>
  </r>
  <r>
    <n v="3940"/>
    <x v="3949"/>
    <x v="7"/>
    <n v="5700000"/>
    <n v="83"/>
    <x v="12"/>
    <n v="25"/>
    <n v="8"/>
    <n v="2012"/>
    <n v="1"/>
    <s v="Virginia Beach"/>
    <n v="17"/>
  </r>
  <r>
    <n v="3941"/>
    <x v="3950"/>
    <x v="4"/>
    <n v="3800000"/>
    <n v="83"/>
    <x v="23"/>
    <n v="112"/>
    <n v="85"/>
    <n v="1994"/>
    <n v="7"/>
    <s v="Garnet Valley"/>
    <n v="27"/>
  </r>
  <r>
    <n v="3942"/>
    <x v="3951"/>
    <x v="41"/>
    <n v="4300000"/>
    <n v="83"/>
    <x v="3"/>
    <n v="35"/>
    <n v="15"/>
    <n v="2005"/>
    <n v="2"/>
    <s v="Dubuque"/>
    <n v="20"/>
  </r>
  <r>
    <n v="3943"/>
    <x v="3952"/>
    <x v="12"/>
    <n v="9800000"/>
    <n v="83"/>
    <x v="3"/>
    <n v="24"/>
    <n v="8"/>
    <n v="2009"/>
    <n v="1"/>
    <s v="Edgewood"/>
    <n v="16"/>
  </r>
  <r>
    <n v="3944"/>
    <x v="3953"/>
    <x v="9"/>
    <n v="2600000"/>
    <n v="83"/>
    <x v="0"/>
    <n v="17"/>
    <n v="11"/>
    <n v="2009"/>
    <n v="2"/>
    <s v="Santa Monica"/>
    <n v="6"/>
  </r>
  <r>
    <n v="3945"/>
    <x v="3954"/>
    <x v="13"/>
    <n v="2700000"/>
    <n v="83"/>
    <x v="0"/>
    <n v="21"/>
    <n v="12"/>
    <n v="2007"/>
    <n v="3"/>
    <s v="Atlanta"/>
    <n v="9"/>
  </r>
  <r>
    <n v="3946"/>
    <x v="3955"/>
    <x v="7"/>
    <n v="9800000"/>
    <n v="83"/>
    <x v="26"/>
    <n v="24"/>
    <n v="7"/>
    <n v="2012"/>
    <n v="1"/>
    <s v="Ashburn"/>
    <n v="17"/>
  </r>
  <r>
    <n v="3947"/>
    <x v="3956"/>
    <x v="6"/>
    <n v="12100000"/>
    <n v="83"/>
    <x v="23"/>
    <n v="50"/>
    <n v="20"/>
    <n v="2000"/>
    <n v="6"/>
    <s v="Hackensack"/>
    <n v="30"/>
  </r>
  <r>
    <n v="3948"/>
    <x v="3957"/>
    <x v="6"/>
    <n v="4400000"/>
    <n v="83"/>
    <x v="17"/>
    <n v="28"/>
    <n v="19"/>
    <n v="2002"/>
    <n v="4"/>
    <s v="Morristown"/>
    <n v="9"/>
  </r>
  <r>
    <n v="3949"/>
    <x v="3958"/>
    <x v="11"/>
    <n v="3600000"/>
    <n v="83"/>
    <x v="0"/>
    <n v="29"/>
    <n v="22"/>
    <n v="2010"/>
    <n v="1"/>
    <s v="Seattle"/>
    <n v="7"/>
  </r>
  <r>
    <n v="3950"/>
    <x v="3959"/>
    <x v="3"/>
    <n v="21900000"/>
    <n v="83"/>
    <x v="11"/>
    <n v="130"/>
    <n v="75"/>
    <n v="2006"/>
    <n v="6"/>
    <s v="Albuquerque"/>
    <n v="55"/>
  </r>
  <r>
    <n v="3951"/>
    <x v="3960"/>
    <x v="16"/>
    <n v="197200000"/>
    <n v="83"/>
    <x v="12"/>
    <n v="1777"/>
    <n v="1196"/>
    <n v="2000"/>
    <n v="12"/>
    <s v="River Heights"/>
    <n v="581"/>
  </r>
  <r>
    <n v="3952"/>
    <x v="3961"/>
    <x v="4"/>
    <n v="17800000"/>
    <n v="83"/>
    <x v="23"/>
    <n v="114"/>
    <n v="52"/>
    <n v="2007"/>
    <n v="7"/>
    <s v="Conshohocken"/>
    <n v="62"/>
  </r>
  <r>
    <n v="3953"/>
    <x v="3962"/>
    <x v="31"/>
    <n v="9300000"/>
    <n v="83"/>
    <x v="15"/>
    <n v="78"/>
    <n v="40"/>
    <n v="2002"/>
    <n v="1"/>
    <s v="Auburn"/>
    <n v="38"/>
  </r>
  <r>
    <n v="3954"/>
    <x v="3963"/>
    <x v="2"/>
    <n v="5300000"/>
    <n v="83"/>
    <x v="5"/>
    <n v="38"/>
    <n v="7"/>
    <n v="2011"/>
    <n v="4"/>
    <s v="Sugar Land"/>
    <n v="31"/>
  </r>
  <r>
    <n v="3955"/>
    <x v="3964"/>
    <x v="12"/>
    <n v="23500000"/>
    <n v="83"/>
    <x v="5"/>
    <n v="51"/>
    <n v="20"/>
    <n v="2012"/>
    <n v="2"/>
    <s v="New York"/>
    <n v="31"/>
  </r>
  <r>
    <n v="3956"/>
    <x v="3965"/>
    <x v="6"/>
    <n v="292100000"/>
    <n v="83"/>
    <x v="15"/>
    <n v="150"/>
    <n v="94"/>
    <n v="2004"/>
    <n v="7"/>
    <s v="Parsippany"/>
    <n v="56"/>
  </r>
  <r>
    <n v="3957"/>
    <x v="3966"/>
    <x v="2"/>
    <n v="400000"/>
    <n v="83"/>
    <x v="13"/>
    <n v="16"/>
    <n v="16"/>
    <n v="2007"/>
    <n v="3"/>
    <s v="Porter"/>
    <n v="0"/>
  </r>
  <r>
    <n v="3958"/>
    <x v="3967"/>
    <x v="35"/>
    <n v="62100000"/>
    <n v="83"/>
    <x v="5"/>
    <n v="79"/>
    <n v="48"/>
    <n v="2001"/>
    <n v="5"/>
    <s v="Fremont"/>
    <n v="31"/>
  </r>
  <r>
    <n v="3959"/>
    <x v="3968"/>
    <x v="8"/>
    <n v="2300000"/>
    <n v="83"/>
    <x v="20"/>
    <n v="18"/>
    <n v="13"/>
    <n v="1995"/>
    <n v="1"/>
    <s v="Uniontown"/>
    <n v="5"/>
  </r>
  <r>
    <n v="3960"/>
    <x v="3969"/>
    <x v="26"/>
    <n v="6800000"/>
    <n v="82"/>
    <x v="19"/>
    <n v="41"/>
    <n v="20"/>
    <n v="2001"/>
    <n v="2"/>
    <s v="Kansas City"/>
    <n v="21"/>
  </r>
  <r>
    <n v="3961"/>
    <x v="3970"/>
    <x v="5"/>
    <n v="15300000"/>
    <n v="82"/>
    <x v="9"/>
    <n v="103"/>
    <n v="73"/>
    <n v="2001"/>
    <n v="9"/>
    <s v="Orlando"/>
    <n v="30"/>
  </r>
  <r>
    <n v="3962"/>
    <x v="3971"/>
    <x v="28"/>
    <n v="2700000"/>
    <n v="82"/>
    <x v="0"/>
    <n v="12"/>
    <n v="6"/>
    <n v="1997"/>
    <n v="1"/>
    <s v="Vernon"/>
    <n v="6"/>
  </r>
  <r>
    <n v="3963"/>
    <x v="3972"/>
    <x v="9"/>
    <n v="12400000"/>
    <n v="82"/>
    <x v="0"/>
    <n v="51"/>
    <n v="32"/>
    <n v="1999"/>
    <n v="1"/>
    <s v="Rocklin"/>
    <n v="19"/>
  </r>
  <r>
    <n v="3964"/>
    <x v="3973"/>
    <x v="2"/>
    <n v="16400000"/>
    <n v="82"/>
    <x v="10"/>
    <n v="42"/>
    <n v="31"/>
    <n v="2007"/>
    <n v="1"/>
    <s v="Houston"/>
    <n v="11"/>
  </r>
  <r>
    <n v="3965"/>
    <x v="3974"/>
    <x v="27"/>
    <n v="10900000"/>
    <n v="82"/>
    <x v="25"/>
    <n v="49"/>
    <n v="23"/>
    <n v="1997"/>
    <n v="2"/>
    <s v="Arlington Heights"/>
    <n v="26"/>
  </r>
  <r>
    <n v="3966"/>
    <x v="3975"/>
    <x v="12"/>
    <n v="5200000"/>
    <n v="82"/>
    <x v="23"/>
    <n v="27"/>
    <n v="14"/>
    <n v="2013"/>
    <n v="3"/>
    <s v="Larchmont"/>
    <n v="13"/>
  </r>
  <r>
    <n v="3967"/>
    <x v="3976"/>
    <x v="1"/>
    <n v="14900000"/>
    <n v="82"/>
    <x v="20"/>
    <n v="128"/>
    <n v="78"/>
    <n v="2011"/>
    <n v="4"/>
    <s v="Nashville"/>
    <n v="50"/>
  </r>
  <r>
    <n v="3968"/>
    <x v="3977"/>
    <x v="5"/>
    <n v="6200000"/>
    <n v="82"/>
    <x v="15"/>
    <n v="50"/>
    <n v="30"/>
    <n v="1993"/>
    <n v="1"/>
    <s v="Lakeland"/>
    <n v="20"/>
  </r>
  <r>
    <n v="3969"/>
    <x v="3978"/>
    <x v="18"/>
    <n v="210400000"/>
    <n v="82"/>
    <x v="20"/>
    <n v="6195"/>
    <n v="3228"/>
    <n v="2011"/>
    <n v="1"/>
    <s v="Kernersville"/>
    <n v="2967"/>
  </r>
  <r>
    <n v="3970"/>
    <x v="3979"/>
    <x v="4"/>
    <n v="15100000"/>
    <n v="82"/>
    <x v="7"/>
    <n v="74"/>
    <n v="42"/>
    <n v="2000"/>
    <n v="3"/>
    <s v="Berwyn"/>
    <n v="32"/>
  </r>
  <r>
    <n v="3971"/>
    <x v="3980"/>
    <x v="4"/>
    <n v="2700000"/>
    <n v="82"/>
    <x v="0"/>
    <n v="48"/>
    <n v="25"/>
    <n v="2010"/>
    <n v="3"/>
    <s v="Philadelphia"/>
    <n v="23"/>
  </r>
  <r>
    <n v="3972"/>
    <x v="3981"/>
    <x v="30"/>
    <n v="58800000"/>
    <n v="82"/>
    <x v="15"/>
    <n v="30"/>
    <n v="21"/>
    <n v="2007"/>
    <n v="3"/>
    <s v="Fargo"/>
    <n v="9"/>
  </r>
  <r>
    <n v="3973"/>
    <x v="3982"/>
    <x v="12"/>
    <n v="57100000"/>
    <n v="82"/>
    <x v="5"/>
    <n v="150"/>
    <n v="42"/>
    <n v="1993"/>
    <n v="1"/>
    <s v="Valhalla"/>
    <n v="108"/>
  </r>
  <r>
    <n v="3974"/>
    <x v="3983"/>
    <x v="6"/>
    <n v="374500000"/>
    <n v="82"/>
    <x v="5"/>
    <n v="793"/>
    <n v="576"/>
    <n v="2001"/>
    <n v="9"/>
    <s v="Bedminster"/>
    <n v="217"/>
  </r>
  <r>
    <n v="3975"/>
    <x v="3984"/>
    <x v="2"/>
    <n v="3400000"/>
    <n v="82"/>
    <x v="7"/>
    <n v="20"/>
    <n v="17"/>
    <n v="2007"/>
    <n v="3"/>
    <s v="SAN ANTONIO"/>
    <n v="3"/>
  </r>
  <r>
    <n v="3976"/>
    <x v="3985"/>
    <x v="7"/>
    <n v="41300000"/>
    <n v="82"/>
    <x v="11"/>
    <n v="230"/>
    <n v="72"/>
    <n v="2004"/>
    <n v="8"/>
    <s v="Alexandria"/>
    <n v="158"/>
  </r>
  <r>
    <n v="3977"/>
    <x v="3986"/>
    <x v="9"/>
    <n v="2700000"/>
    <n v="82"/>
    <x v="11"/>
    <n v="80"/>
    <n v="50"/>
    <n v="2002"/>
    <n v="8"/>
    <s v="Los Gatos"/>
    <n v="30"/>
  </r>
  <r>
    <n v="3978"/>
    <x v="3987"/>
    <x v="2"/>
    <n v="23700000"/>
    <n v="82"/>
    <x v="16"/>
    <n v="292"/>
    <n v="150"/>
    <n v="2000"/>
    <n v="4"/>
    <s v="Irving"/>
    <n v="142"/>
  </r>
  <r>
    <n v="3979"/>
    <x v="3988"/>
    <x v="9"/>
    <n v="2900000"/>
    <n v="82"/>
    <x v="23"/>
    <n v="9"/>
    <n v="5"/>
    <n v="2012"/>
    <n v="2"/>
    <s v="San Diego"/>
    <n v="4"/>
  </r>
  <r>
    <n v="3980"/>
    <x v="3989"/>
    <x v="12"/>
    <n v="66700000"/>
    <n v="82"/>
    <x v="2"/>
    <n v="1400"/>
    <n v="730"/>
    <n v="2007"/>
    <n v="4"/>
    <s v="New York"/>
    <n v="670"/>
  </r>
  <r>
    <n v="3981"/>
    <x v="3990"/>
    <x v="24"/>
    <n v="2600000"/>
    <n v="82"/>
    <x v="7"/>
    <n v="17"/>
    <n v="6"/>
    <n v="2014"/>
    <n v="1"/>
    <s v="Concord"/>
    <n v="11"/>
  </r>
  <r>
    <n v="3982"/>
    <x v="3991"/>
    <x v="8"/>
    <n v="2300000"/>
    <n v="82"/>
    <x v="21"/>
    <n v="28"/>
    <n v="19"/>
    <n v="2003"/>
    <n v="1"/>
    <s v="Westerville"/>
    <n v="9"/>
  </r>
  <r>
    <n v="3983"/>
    <x v="3992"/>
    <x v="13"/>
    <n v="38100000"/>
    <n v="82"/>
    <x v="26"/>
    <n v="17"/>
    <n v="19"/>
    <n v="2013"/>
    <n v="2"/>
    <s v="Norcross"/>
    <n v="-2"/>
  </r>
  <r>
    <n v="3984"/>
    <x v="3993"/>
    <x v="21"/>
    <n v="35100000"/>
    <n v="82"/>
    <x v="9"/>
    <n v="171"/>
    <n v="116"/>
    <n v="2000"/>
    <n v="5"/>
    <s v="Rockville"/>
    <n v="55"/>
  </r>
  <r>
    <n v="3985"/>
    <x v="3994"/>
    <x v="28"/>
    <n v="5200000"/>
    <n v="82"/>
    <x v="15"/>
    <n v="42"/>
    <n v="11"/>
    <n v="2009"/>
    <n v="1"/>
    <s v="waterbury"/>
    <n v="31"/>
  </r>
  <r>
    <n v="3986"/>
    <x v="3995"/>
    <x v="8"/>
    <n v="30600000"/>
    <n v="82"/>
    <x v="1"/>
    <n v="20"/>
    <n v="15"/>
    <n v="2009"/>
    <n v="4"/>
    <s v="rocky river"/>
    <n v="5"/>
  </r>
  <r>
    <n v="3987"/>
    <x v="3996"/>
    <x v="4"/>
    <n v="11500000"/>
    <n v="82"/>
    <x v="5"/>
    <n v="36"/>
    <n v="41"/>
    <n v="2003"/>
    <n v="3"/>
    <s v="Philadelphia"/>
    <n v="-5"/>
  </r>
  <r>
    <n v="3988"/>
    <x v="3997"/>
    <x v="19"/>
    <n v="109600000"/>
    <n v="82"/>
    <x v="13"/>
    <n v="560"/>
    <n v="280"/>
    <n v="1910"/>
    <n v="1"/>
    <s v="De Pere"/>
    <n v="280"/>
  </r>
  <r>
    <n v="3989"/>
    <x v="3998"/>
    <x v="32"/>
    <n v="2500000"/>
    <n v="82"/>
    <x v="12"/>
    <n v="20"/>
    <n v="8"/>
    <n v="2005"/>
    <n v="1"/>
    <s v="Kansas City"/>
    <n v="12"/>
  </r>
  <r>
    <n v="3990"/>
    <x v="3999"/>
    <x v="16"/>
    <n v="200000"/>
    <n v="81"/>
    <x v="23"/>
    <n v="27"/>
    <n v="15"/>
    <n v="2007"/>
    <n v="1"/>
    <s v="Pleasant Grove"/>
    <n v="12"/>
  </r>
  <r>
    <n v="3991"/>
    <x v="4000"/>
    <x v="10"/>
    <n v="4100000"/>
    <n v="81"/>
    <x v="23"/>
    <n v="6"/>
    <n v="6"/>
    <n v="2004"/>
    <n v="1"/>
    <s v="Castle Pines"/>
    <n v="0"/>
  </r>
  <r>
    <n v="3992"/>
    <x v="4001"/>
    <x v="35"/>
    <n v="82800000"/>
    <n v="81"/>
    <x v="5"/>
    <n v="657"/>
    <n v="333"/>
    <n v="2006"/>
    <n v="4"/>
    <s v="Omaha"/>
    <n v="324"/>
  </r>
  <r>
    <n v="3993"/>
    <x v="4002"/>
    <x v="2"/>
    <n v="2800000"/>
    <n v="81"/>
    <x v="26"/>
    <n v="10"/>
    <n v="7"/>
    <n v="2004"/>
    <n v="1"/>
    <s v="Dallas"/>
    <n v="3"/>
  </r>
  <r>
    <n v="3994"/>
    <x v="4003"/>
    <x v="12"/>
    <n v="4300000"/>
    <n v="81"/>
    <x v="7"/>
    <n v="32"/>
    <n v="12"/>
    <n v="2009"/>
    <n v="1"/>
    <s v="New York"/>
    <n v="20"/>
  </r>
  <r>
    <n v="3995"/>
    <x v="4004"/>
    <x v="2"/>
    <n v="76100000"/>
    <n v="81"/>
    <x v="10"/>
    <n v="225"/>
    <n v="117"/>
    <n v="2008"/>
    <n v="3"/>
    <s v="Amarillo"/>
    <n v="108"/>
  </r>
  <r>
    <n v="3996"/>
    <x v="4005"/>
    <x v="24"/>
    <n v="11700000"/>
    <n v="81"/>
    <x v="9"/>
    <n v="600"/>
    <n v="500"/>
    <n v="1993"/>
    <n v="4"/>
    <s v="Newton"/>
    <n v="100"/>
  </r>
  <r>
    <n v="3997"/>
    <x v="4006"/>
    <x v="10"/>
    <n v="11100000"/>
    <n v="81"/>
    <x v="2"/>
    <n v="22"/>
    <n v="10"/>
    <n v="2010"/>
    <n v="5"/>
    <s v="Denver"/>
    <n v="12"/>
  </r>
  <r>
    <n v="3998"/>
    <x v="4007"/>
    <x v="38"/>
    <n v="2200000"/>
    <n v="81"/>
    <x v="25"/>
    <n v="11"/>
    <n v="7"/>
    <n v="2006"/>
    <n v="1"/>
    <s v="New Orleans"/>
    <n v="4"/>
  </r>
  <r>
    <n v="3999"/>
    <x v="4008"/>
    <x v="8"/>
    <n v="2500000"/>
    <n v="81"/>
    <x v="0"/>
    <n v="23"/>
    <n v="15"/>
    <n v="2002"/>
    <n v="2"/>
    <s v="Rocky River"/>
    <n v="8"/>
  </r>
  <r>
    <n v="4000"/>
    <x v="4009"/>
    <x v="24"/>
    <n v="348100000"/>
    <n v="81"/>
    <x v="19"/>
    <n v="2144"/>
    <n v="1355"/>
    <n v="2004"/>
    <n v="11"/>
    <s v="Woburn"/>
    <n v="789"/>
  </r>
  <r>
    <n v="4001"/>
    <x v="4010"/>
    <x v="6"/>
    <n v="200000000"/>
    <n v="81"/>
    <x v="1"/>
    <n v="10600"/>
    <n v="8100"/>
    <n v="1932"/>
    <n v="1"/>
    <s v="Cher"/>
    <n v="2500"/>
  </r>
  <r>
    <n v="4002"/>
    <x v="4011"/>
    <x v="9"/>
    <n v="32300000"/>
    <n v="81"/>
    <x v="12"/>
    <n v="140"/>
    <n v="95"/>
    <n v="2005"/>
    <n v="2"/>
    <s v="San Francisco"/>
    <n v="45"/>
  </r>
  <r>
    <n v="4003"/>
    <x v="4012"/>
    <x v="21"/>
    <n v="8500000"/>
    <n v="81"/>
    <x v="9"/>
    <n v="76"/>
    <n v="48"/>
    <n v="2002"/>
    <n v="7"/>
    <s v="Baltimore"/>
    <n v="28"/>
  </r>
  <r>
    <n v="4004"/>
    <x v="4013"/>
    <x v="5"/>
    <n v="23400000"/>
    <n v="81"/>
    <x v="10"/>
    <n v="28"/>
    <n v="21"/>
    <n v="2009"/>
    <n v="6"/>
    <s v="St. Augustine"/>
    <n v="7"/>
  </r>
  <r>
    <n v="4005"/>
    <x v="4014"/>
    <x v="23"/>
    <n v="400000"/>
    <n v="81"/>
    <x v="14"/>
    <n v="32"/>
    <n v="17"/>
    <n v="2008"/>
    <n v="4"/>
    <s v="Birmingham"/>
    <n v="15"/>
  </r>
  <r>
    <n v="4006"/>
    <x v="4015"/>
    <x v="9"/>
    <n v="2600000"/>
    <n v="81"/>
    <x v="9"/>
    <n v="35"/>
    <n v="17"/>
    <n v="2012"/>
    <n v="2"/>
    <s v="San Jose"/>
    <n v="18"/>
  </r>
  <r>
    <n v="4007"/>
    <x v="4016"/>
    <x v="27"/>
    <n v="3300000"/>
    <n v="81"/>
    <x v="19"/>
    <n v="19"/>
    <n v="10"/>
    <n v="2013"/>
    <n v="2"/>
    <s v="Rolling Meadows"/>
    <n v="9"/>
  </r>
  <r>
    <n v="4008"/>
    <x v="4017"/>
    <x v="7"/>
    <n v="900000"/>
    <n v="81"/>
    <x v="16"/>
    <n v="100"/>
    <n v="60"/>
    <n v="2004"/>
    <n v="2"/>
    <s v="Reston"/>
    <n v="40"/>
  </r>
  <r>
    <n v="4009"/>
    <x v="4018"/>
    <x v="27"/>
    <n v="37700000"/>
    <n v="81"/>
    <x v="1"/>
    <n v="50"/>
    <n v="32"/>
    <n v="2009"/>
    <n v="4"/>
    <s v="Lemont"/>
    <n v="18"/>
  </r>
  <r>
    <n v="4010"/>
    <x v="4019"/>
    <x v="22"/>
    <n v="6700000"/>
    <n v="81"/>
    <x v="6"/>
    <n v="40"/>
    <n v="20"/>
    <n v="2001"/>
    <n v="9"/>
    <s v="Eden Prairie"/>
    <n v="20"/>
  </r>
  <r>
    <n v="4011"/>
    <x v="4020"/>
    <x v="24"/>
    <n v="57700000"/>
    <n v="81"/>
    <x v="8"/>
    <n v="350"/>
    <n v="148"/>
    <n v="1980"/>
    <n v="6"/>
    <s v="Canton"/>
    <n v="202"/>
  </r>
  <r>
    <n v="4012"/>
    <x v="4021"/>
    <x v="35"/>
    <n v="3700000"/>
    <n v="81"/>
    <x v="18"/>
    <n v="25"/>
    <n v="14"/>
    <n v="2006"/>
    <n v="3"/>
    <s v="Lincoln"/>
    <n v="11"/>
  </r>
  <r>
    <n v="4013"/>
    <x v="4022"/>
    <x v="6"/>
    <n v="24200000"/>
    <n v="81"/>
    <x v="26"/>
    <n v="185"/>
    <n v="90"/>
    <n v="2006"/>
    <n v="1"/>
    <s v="Nutley"/>
    <n v="95"/>
  </r>
  <r>
    <n v="4014"/>
    <x v="4023"/>
    <x v="24"/>
    <n v="7200000"/>
    <n v="81"/>
    <x v="9"/>
    <n v="55"/>
    <n v="41"/>
    <n v="2007"/>
    <n v="3"/>
    <s v="Boston"/>
    <n v="14"/>
  </r>
  <r>
    <n v="4015"/>
    <x v="4024"/>
    <x v="8"/>
    <n v="21600000"/>
    <n v="81"/>
    <x v="12"/>
    <n v="50"/>
    <n v="26"/>
    <n v="2011"/>
    <n v="4"/>
    <s v="Columbus"/>
    <n v="24"/>
  </r>
  <r>
    <n v="4016"/>
    <x v="4025"/>
    <x v="12"/>
    <n v="7500000"/>
    <n v="81"/>
    <x v="13"/>
    <n v="57"/>
    <n v="35"/>
    <n v="2013"/>
    <n v="1"/>
    <s v="Flushing"/>
    <n v="22"/>
  </r>
  <r>
    <n v="4017"/>
    <x v="4026"/>
    <x v="27"/>
    <n v="108400000"/>
    <n v="81"/>
    <x v="5"/>
    <n v="2123"/>
    <n v="1227"/>
    <n v="1999"/>
    <n v="3"/>
    <s v="Elmhurst"/>
    <n v="896"/>
  </r>
  <r>
    <n v="4018"/>
    <x v="4027"/>
    <x v="4"/>
    <n v="10600000"/>
    <n v="81"/>
    <x v="16"/>
    <n v="400"/>
    <n v="207"/>
    <n v="2007"/>
    <n v="7"/>
    <s v="Wayne"/>
    <n v="193"/>
  </r>
  <r>
    <n v="4019"/>
    <x v="4028"/>
    <x v="12"/>
    <n v="3300000"/>
    <n v="81"/>
    <x v="14"/>
    <n v="10"/>
    <n v="12"/>
    <n v="2004"/>
    <n v="1"/>
    <s v="New York"/>
    <n v="-2"/>
  </r>
  <r>
    <n v="4020"/>
    <x v="4029"/>
    <x v="5"/>
    <n v="7800000"/>
    <n v="81"/>
    <x v="0"/>
    <n v="100"/>
    <n v="57"/>
    <n v="2012"/>
    <n v="2"/>
    <s v="Delray Beach"/>
    <n v="43"/>
  </r>
  <r>
    <n v="4021"/>
    <x v="4030"/>
    <x v="13"/>
    <n v="51500000"/>
    <n v="81"/>
    <x v="18"/>
    <n v="476"/>
    <n v="232"/>
    <n v="2007"/>
    <n v="3"/>
    <s v="Atlanta"/>
    <n v="244"/>
  </r>
  <r>
    <n v="4022"/>
    <x v="4031"/>
    <x v="20"/>
    <n v="6200000"/>
    <n v="81"/>
    <x v="15"/>
    <n v="56"/>
    <n v="40"/>
    <n v="1994"/>
    <n v="3"/>
    <s v="Westland"/>
    <n v="16"/>
  </r>
  <r>
    <n v="4023"/>
    <x v="4032"/>
    <x v="12"/>
    <n v="2600000"/>
    <n v="81"/>
    <x v="23"/>
    <n v="10"/>
    <n v="6"/>
    <n v="2008"/>
    <n v="1"/>
    <s v="New York"/>
    <n v="4"/>
  </r>
  <r>
    <n v="4024"/>
    <x v="4033"/>
    <x v="47"/>
    <n v="2900000"/>
    <n v="81"/>
    <x v="5"/>
    <n v="9"/>
    <n v="6"/>
    <n v="2010"/>
    <n v="1"/>
    <s v="Charleston"/>
    <n v="3"/>
  </r>
  <r>
    <n v="4025"/>
    <x v="4034"/>
    <x v="27"/>
    <n v="27700000"/>
    <n v="81"/>
    <x v="16"/>
    <n v="150"/>
    <n v="105"/>
    <n v="2004"/>
    <n v="7"/>
    <s v="Chicago"/>
    <n v="45"/>
  </r>
  <r>
    <n v="4026"/>
    <x v="4035"/>
    <x v="7"/>
    <n v="12800000"/>
    <n v="81"/>
    <x v="20"/>
    <n v="99"/>
    <n v="53"/>
    <n v="2003"/>
    <n v="1"/>
    <s v="McLean"/>
    <n v="46"/>
  </r>
  <r>
    <n v="4027"/>
    <x v="4036"/>
    <x v="2"/>
    <n v="11600000"/>
    <n v="81"/>
    <x v="17"/>
    <n v="90"/>
    <n v="45"/>
    <n v="1987"/>
    <n v="7"/>
    <s v="Houston"/>
    <n v="45"/>
  </r>
  <r>
    <n v="4028"/>
    <x v="4037"/>
    <x v="7"/>
    <n v="3400000"/>
    <n v="81"/>
    <x v="11"/>
    <n v="221"/>
    <n v="122"/>
    <n v="2005"/>
    <n v="3"/>
    <s v="Fredericksburg"/>
    <n v="99"/>
  </r>
  <r>
    <n v="4029"/>
    <x v="4038"/>
    <x v="41"/>
    <n v="40700000"/>
    <n v="81"/>
    <x v="1"/>
    <n v="75"/>
    <n v="43"/>
    <n v="2013"/>
    <n v="3"/>
    <s v="Waukee"/>
    <n v="32"/>
  </r>
  <r>
    <n v="4030"/>
    <x v="4039"/>
    <x v="42"/>
    <n v="7500000"/>
    <n v="80"/>
    <x v="19"/>
    <n v="46"/>
    <n v="33"/>
    <n v="1998"/>
    <n v="2"/>
    <s v="Tulsa"/>
    <n v="13"/>
  </r>
  <r>
    <n v="4031"/>
    <x v="4040"/>
    <x v="5"/>
    <n v="6500000"/>
    <n v="80"/>
    <x v="8"/>
    <n v="17"/>
    <n v="10"/>
    <n v="1989"/>
    <n v="2"/>
    <s v="Naples"/>
    <n v="7"/>
  </r>
  <r>
    <n v="4032"/>
    <x v="4041"/>
    <x v="8"/>
    <n v="119400000"/>
    <n v="80"/>
    <x v="1"/>
    <n v="131"/>
    <n v="77"/>
    <n v="1999"/>
    <n v="14"/>
    <s v="Orrville"/>
    <n v="54"/>
  </r>
  <r>
    <n v="4033"/>
    <x v="4042"/>
    <x v="28"/>
    <n v="3300000"/>
    <n v="80"/>
    <x v="10"/>
    <n v="26"/>
    <n v="10"/>
    <n v="2012"/>
    <n v="1"/>
    <s v="Bethel"/>
    <n v="16"/>
  </r>
  <r>
    <n v="4034"/>
    <x v="4043"/>
    <x v="7"/>
    <n v="10900000"/>
    <n v="80"/>
    <x v="16"/>
    <n v="20"/>
    <n v="13"/>
    <n v="2010"/>
    <n v="2"/>
    <s v="Herndon"/>
    <n v="7"/>
  </r>
  <r>
    <n v="4035"/>
    <x v="4044"/>
    <x v="9"/>
    <n v="38800000"/>
    <n v="80"/>
    <x v="2"/>
    <n v="180"/>
    <n v="135"/>
    <n v="1973"/>
    <n v="1"/>
    <s v="Santa Ana"/>
    <n v="45"/>
  </r>
  <r>
    <n v="4036"/>
    <x v="4045"/>
    <x v="16"/>
    <n v="33800000"/>
    <n v="80"/>
    <x v="5"/>
    <n v="47"/>
    <n v="27"/>
    <n v="2000"/>
    <n v="6"/>
    <s v="COTTONWD HTS"/>
    <n v="20"/>
  </r>
  <r>
    <n v="4037"/>
    <x v="4046"/>
    <x v="40"/>
    <n v="14700000"/>
    <n v="80"/>
    <x v="23"/>
    <n v="104"/>
    <n v="56"/>
    <n v="2007"/>
    <n v="1"/>
    <s v="Portland"/>
    <n v="48"/>
  </r>
  <r>
    <n v="4038"/>
    <x v="4047"/>
    <x v="9"/>
    <n v="5500000"/>
    <n v="80"/>
    <x v="23"/>
    <n v="91"/>
    <n v="55"/>
    <n v="1982"/>
    <n v="1"/>
    <s v="Santee"/>
    <n v="36"/>
  </r>
  <r>
    <n v="4039"/>
    <x v="4048"/>
    <x v="2"/>
    <n v="4400000"/>
    <n v="80"/>
    <x v="12"/>
    <n v="13"/>
    <n v="10"/>
    <n v="2010"/>
    <n v="5"/>
    <s v="Austin"/>
    <n v="3"/>
  </r>
  <r>
    <n v="4040"/>
    <x v="4049"/>
    <x v="32"/>
    <n v="10300000"/>
    <n v="80"/>
    <x v="23"/>
    <n v="142"/>
    <n v="87"/>
    <n v="2013"/>
    <n v="2"/>
    <s v="St. Louis"/>
    <n v="55"/>
  </r>
  <r>
    <n v="4041"/>
    <x v="4050"/>
    <x v="9"/>
    <n v="10300000"/>
    <n v="80"/>
    <x v="23"/>
    <n v="22"/>
    <n v="11"/>
    <n v="2006"/>
    <n v="6"/>
    <s v="San Diego"/>
    <n v="11"/>
  </r>
  <r>
    <n v="4042"/>
    <x v="4051"/>
    <x v="12"/>
    <n v="85300000"/>
    <n v="80"/>
    <x v="1"/>
    <n v="700"/>
    <n v="450"/>
    <n v="1962"/>
    <n v="1"/>
    <s v="Buffalo"/>
    <n v="250"/>
  </r>
  <r>
    <n v="4043"/>
    <x v="4052"/>
    <x v="12"/>
    <n v="2700000"/>
    <n v="80"/>
    <x v="3"/>
    <n v="56"/>
    <n v="38"/>
    <n v="2013"/>
    <n v="1"/>
    <s v="Brooklyn"/>
    <n v="18"/>
  </r>
  <r>
    <n v="4044"/>
    <x v="4053"/>
    <x v="24"/>
    <n v="110900000"/>
    <n v="80"/>
    <x v="1"/>
    <n v="570"/>
    <n v="340"/>
    <n v="1941"/>
    <n v="11"/>
    <s v="Franklin"/>
    <n v="230"/>
  </r>
  <r>
    <n v="4045"/>
    <x v="4054"/>
    <x v="7"/>
    <n v="4100000"/>
    <n v="80"/>
    <x v="12"/>
    <n v="19"/>
    <n v="16"/>
    <n v="2010"/>
    <n v="3"/>
    <s v="Reston"/>
    <n v="3"/>
  </r>
  <r>
    <n v="4046"/>
    <x v="4055"/>
    <x v="23"/>
    <n v="52600000"/>
    <n v="80"/>
    <x v="11"/>
    <n v="316"/>
    <n v="196"/>
    <n v="1992"/>
    <n v="8"/>
    <s v="Huntsville"/>
    <n v="120"/>
  </r>
  <r>
    <n v="4047"/>
    <x v="4056"/>
    <x v="9"/>
    <n v="6100000"/>
    <n v="80"/>
    <x v="15"/>
    <n v="30"/>
    <n v="15"/>
    <n v="1998"/>
    <n v="3"/>
    <s v="Thousand Palms"/>
    <n v="15"/>
  </r>
  <r>
    <n v="4048"/>
    <x v="4057"/>
    <x v="10"/>
    <n v="8600000"/>
    <n v="80"/>
    <x v="19"/>
    <n v="49"/>
    <n v="32"/>
    <n v="2012"/>
    <n v="2"/>
    <s v="Greenwood Village"/>
    <n v="17"/>
  </r>
  <r>
    <n v="4049"/>
    <x v="4058"/>
    <x v="4"/>
    <n v="4600000"/>
    <n v="80"/>
    <x v="9"/>
    <n v="50"/>
    <n v="27"/>
    <n v="2008"/>
    <n v="1"/>
    <s v="Conshohocken"/>
    <n v="23"/>
  </r>
  <r>
    <n v="4050"/>
    <x v="4059"/>
    <x v="4"/>
    <n v="97700000"/>
    <n v="80"/>
    <x v="26"/>
    <n v="123"/>
    <n v="127"/>
    <n v="1992"/>
    <n v="4"/>
    <s v="Oakdale"/>
    <n v="-4"/>
  </r>
  <r>
    <n v="4051"/>
    <x v="4060"/>
    <x v="5"/>
    <n v="10900000"/>
    <n v="80"/>
    <x v="23"/>
    <n v="53"/>
    <n v="25"/>
    <n v="2004"/>
    <n v="1"/>
    <s v="New Port Richey"/>
    <n v="28"/>
  </r>
  <r>
    <n v="4052"/>
    <x v="4061"/>
    <x v="4"/>
    <n v="50200000"/>
    <n v="80"/>
    <x v="23"/>
    <n v="203"/>
    <n v="101"/>
    <n v="2000"/>
    <n v="6"/>
    <s v="Malvern"/>
    <n v="102"/>
  </r>
  <r>
    <n v="4053"/>
    <x v="4062"/>
    <x v="27"/>
    <n v="60900000"/>
    <n v="80"/>
    <x v="23"/>
    <n v="254"/>
    <n v="134"/>
    <n v="2003"/>
    <n v="5"/>
    <s v="Tinley Park"/>
    <n v="120"/>
  </r>
  <r>
    <n v="4054"/>
    <x v="4063"/>
    <x v="27"/>
    <n v="600000"/>
    <n v="80"/>
    <x v="20"/>
    <n v="70"/>
    <n v="31"/>
    <n v="2007"/>
    <n v="1"/>
    <s v="Chicago"/>
    <n v="39"/>
  </r>
  <r>
    <n v="4055"/>
    <x v="4064"/>
    <x v="34"/>
    <n v="3500000"/>
    <n v="80"/>
    <x v="26"/>
    <n v="21"/>
    <n v="13"/>
    <n v="2007"/>
    <n v="1"/>
    <s v="Washington"/>
    <n v="8"/>
  </r>
  <r>
    <n v="4056"/>
    <x v="4065"/>
    <x v="2"/>
    <n v="59400000"/>
    <n v="79"/>
    <x v="3"/>
    <n v="74"/>
    <n v="48"/>
    <n v="2007"/>
    <n v="5"/>
    <s v="Addison"/>
    <n v="26"/>
  </r>
  <r>
    <n v="4057"/>
    <x v="4066"/>
    <x v="9"/>
    <n v="10400000"/>
    <n v="79"/>
    <x v="9"/>
    <n v="79"/>
    <n v="67"/>
    <n v="2005"/>
    <n v="1"/>
    <s v="San Diego"/>
    <n v="12"/>
  </r>
  <r>
    <n v="4058"/>
    <x v="4067"/>
    <x v="5"/>
    <n v="2700000"/>
    <n v="79"/>
    <x v="3"/>
    <n v="35"/>
    <n v="15"/>
    <n v="2010"/>
    <n v="2"/>
    <s v="Jacksonville"/>
    <n v="20"/>
  </r>
  <r>
    <n v="4059"/>
    <x v="4068"/>
    <x v="12"/>
    <n v="26700000"/>
    <n v="79"/>
    <x v="13"/>
    <n v="30"/>
    <n v="16"/>
    <n v="2014"/>
    <n v="1"/>
    <s v="HAUPPAUGE"/>
    <n v="14"/>
  </r>
  <r>
    <n v="4060"/>
    <x v="4069"/>
    <x v="10"/>
    <n v="50700000"/>
    <n v="79"/>
    <x v="23"/>
    <n v="324"/>
    <n v="108"/>
    <n v="1992"/>
    <n v="2"/>
    <s v="Colorado Springs"/>
    <n v="216"/>
  </r>
  <r>
    <n v="4061"/>
    <x v="4070"/>
    <x v="27"/>
    <n v="1000000"/>
    <n v="79"/>
    <x v="3"/>
    <n v="39"/>
    <n v="15"/>
    <n v="2012"/>
    <n v="1"/>
    <s v="Chicago"/>
    <n v="24"/>
  </r>
  <r>
    <n v="4062"/>
    <x v="4071"/>
    <x v="4"/>
    <n v="77900000"/>
    <n v="79"/>
    <x v="0"/>
    <n v="298"/>
    <n v="135"/>
    <n v="1996"/>
    <n v="12"/>
    <s v="Malvern"/>
    <n v="163"/>
  </r>
  <r>
    <n v="4063"/>
    <x v="4072"/>
    <x v="21"/>
    <n v="2100000"/>
    <n v="79"/>
    <x v="3"/>
    <n v="8"/>
    <n v="6"/>
    <n v="2005"/>
    <n v="1"/>
    <s v="ROCKVILLE"/>
    <n v="2"/>
  </r>
  <r>
    <n v="4064"/>
    <x v="4073"/>
    <x v="32"/>
    <n v="2600000"/>
    <n v="79"/>
    <x v="7"/>
    <n v="30"/>
    <n v="21"/>
    <n v="2005"/>
    <n v="1"/>
    <s v="St. Louis"/>
    <n v="9"/>
  </r>
  <r>
    <n v="4065"/>
    <x v="4074"/>
    <x v="13"/>
    <n v="21300000"/>
    <n v="79"/>
    <x v="19"/>
    <n v="72"/>
    <n v="28"/>
    <n v="2012"/>
    <n v="5"/>
    <s v="Atlanta"/>
    <n v="44"/>
  </r>
  <r>
    <n v="4066"/>
    <x v="4075"/>
    <x v="13"/>
    <n v="28500000"/>
    <n v="79"/>
    <x v="12"/>
    <n v="1265"/>
    <n v="760"/>
    <n v="2007"/>
    <n v="8"/>
    <s v="Atlanta"/>
    <n v="505"/>
  </r>
  <r>
    <n v="4067"/>
    <x v="4076"/>
    <x v="12"/>
    <n v="300000"/>
    <n v="79"/>
    <x v="13"/>
    <n v="14"/>
    <n v="9"/>
    <n v="1995"/>
    <n v="1"/>
    <s v="DEER PARK"/>
    <n v="5"/>
  </r>
  <r>
    <n v="4068"/>
    <x v="4077"/>
    <x v="10"/>
    <n v="2300000"/>
    <n v="79"/>
    <x v="13"/>
    <n v="8"/>
    <n v="5"/>
    <n v="2012"/>
    <n v="1"/>
    <s v="Littleton"/>
    <n v="3"/>
  </r>
  <r>
    <n v="4069"/>
    <x v="4078"/>
    <x v="27"/>
    <n v="9900000"/>
    <n v="79"/>
    <x v="19"/>
    <n v="55"/>
    <n v="33"/>
    <n v="2003"/>
    <n v="5"/>
    <s v="Evanston"/>
    <n v="22"/>
  </r>
  <r>
    <n v="4070"/>
    <x v="4079"/>
    <x v="1"/>
    <n v="110600000"/>
    <n v="79"/>
    <x v="5"/>
    <n v="469"/>
    <n v="274"/>
    <n v="2004"/>
    <n v="11"/>
    <s v="Franklin"/>
    <n v="195"/>
  </r>
  <r>
    <n v="4071"/>
    <x v="4080"/>
    <x v="2"/>
    <n v="13400000"/>
    <n v="79"/>
    <x v="19"/>
    <n v="139"/>
    <n v="50"/>
    <n v="2011"/>
    <n v="5"/>
    <s v="Irving"/>
    <n v="89"/>
  </r>
  <r>
    <n v="4072"/>
    <x v="4081"/>
    <x v="4"/>
    <n v="8600000"/>
    <n v="79"/>
    <x v="26"/>
    <n v="9"/>
    <n v="9"/>
    <n v="2003"/>
    <n v="2"/>
    <s v="Newtown Square"/>
    <n v="0"/>
  </r>
  <r>
    <n v="4073"/>
    <x v="4082"/>
    <x v="7"/>
    <n v="700000"/>
    <n v="79"/>
    <x v="24"/>
    <n v="19"/>
    <n v="11"/>
    <n v="2010"/>
    <n v="3"/>
    <s v="Ashland"/>
    <n v="8"/>
  </r>
  <r>
    <n v="4074"/>
    <x v="4083"/>
    <x v="12"/>
    <n v="167600000"/>
    <n v="79"/>
    <x v="15"/>
    <n v="95"/>
    <n v="56"/>
    <n v="1967"/>
    <n v="3"/>
    <s v="Bronx"/>
    <n v="39"/>
  </r>
  <r>
    <n v="4075"/>
    <x v="4084"/>
    <x v="5"/>
    <n v="7900000"/>
    <n v="79"/>
    <x v="13"/>
    <n v="20"/>
    <n v="10"/>
    <n v="2002"/>
    <n v="1"/>
    <s v="Odessa"/>
    <n v="10"/>
  </r>
  <r>
    <n v="4076"/>
    <x v="4085"/>
    <x v="19"/>
    <n v="22300000"/>
    <n v="78"/>
    <x v="25"/>
    <n v="135"/>
    <n v="105"/>
    <n v="1999"/>
    <n v="2"/>
    <s v="Sun Prairie"/>
    <n v="30"/>
  </r>
  <r>
    <n v="4077"/>
    <x v="4086"/>
    <x v="13"/>
    <n v="5300000"/>
    <n v="78"/>
    <x v="7"/>
    <n v="32"/>
    <n v="27"/>
    <n v="2015"/>
    <n v="1"/>
    <s v="Atlanta"/>
    <n v="5"/>
  </r>
  <r>
    <n v="4078"/>
    <x v="4087"/>
    <x v="0"/>
    <n v="7800000"/>
    <n v="78"/>
    <x v="26"/>
    <n v="27"/>
    <n v="20"/>
    <n v="2005"/>
    <n v="5"/>
    <s v="Tempe"/>
    <n v="7"/>
  </r>
  <r>
    <n v="4079"/>
    <x v="4088"/>
    <x v="8"/>
    <n v="85500000"/>
    <n v="78"/>
    <x v="18"/>
    <n v="168"/>
    <n v="65"/>
    <n v="2007"/>
    <n v="4"/>
    <s v="Solon"/>
    <n v="103"/>
  </r>
  <r>
    <n v="4080"/>
    <x v="4089"/>
    <x v="2"/>
    <n v="6100000"/>
    <n v="78"/>
    <x v="19"/>
    <n v="85"/>
    <n v="45"/>
    <n v="2006"/>
    <n v="2"/>
    <s v="Irving"/>
    <n v="40"/>
  </r>
  <r>
    <n v="4081"/>
    <x v="4090"/>
    <x v="24"/>
    <n v="15800000"/>
    <n v="78"/>
    <x v="23"/>
    <n v="12"/>
    <n v="5"/>
    <n v="2000"/>
    <n v="4"/>
    <s v="Plymouth"/>
    <n v="7"/>
  </r>
  <r>
    <n v="4082"/>
    <x v="4091"/>
    <x v="16"/>
    <n v="72900000"/>
    <n v="78"/>
    <x v="10"/>
    <n v="420"/>
    <n v="220"/>
    <n v="2013"/>
    <n v="3"/>
    <s v="Provo"/>
    <n v="200"/>
  </r>
  <r>
    <n v="4083"/>
    <x v="4092"/>
    <x v="9"/>
    <n v="42300000"/>
    <n v="78"/>
    <x v="4"/>
    <n v="18"/>
    <n v="10"/>
    <n v="2001"/>
    <n v="2"/>
    <s v="Burbank"/>
    <n v="8"/>
  </r>
  <r>
    <n v="4084"/>
    <x v="4093"/>
    <x v="10"/>
    <n v="2600000"/>
    <n v="78"/>
    <x v="15"/>
    <n v="15"/>
    <n v="3"/>
    <n v="2008"/>
    <n v="1"/>
    <s v="Henderson"/>
    <n v="12"/>
  </r>
  <r>
    <n v="4085"/>
    <x v="4094"/>
    <x v="10"/>
    <n v="56200000"/>
    <n v="78"/>
    <x v="8"/>
    <n v="34"/>
    <n v="30"/>
    <n v="2004"/>
    <n v="8"/>
    <s v="Denver"/>
    <n v="4"/>
  </r>
  <r>
    <n v="4086"/>
    <x v="4095"/>
    <x v="42"/>
    <n v="37200000"/>
    <n v="78"/>
    <x v="13"/>
    <n v="164"/>
    <n v="108"/>
    <n v="1995"/>
    <n v="1"/>
    <s v="Tulsa"/>
    <n v="56"/>
  </r>
  <r>
    <n v="4087"/>
    <x v="4096"/>
    <x v="5"/>
    <n v="3600000"/>
    <n v="78"/>
    <x v="0"/>
    <n v="17"/>
    <n v="14"/>
    <n v="2004"/>
    <n v="1"/>
    <s v="Hollywood"/>
    <n v="3"/>
  </r>
  <r>
    <n v="4088"/>
    <x v="4097"/>
    <x v="10"/>
    <n v="14600000"/>
    <n v="78"/>
    <x v="15"/>
    <n v="108"/>
    <n v="74"/>
    <n v="1976"/>
    <n v="5"/>
    <s v="Denver"/>
    <n v="34"/>
  </r>
  <r>
    <n v="4089"/>
    <x v="4098"/>
    <x v="10"/>
    <n v="700000"/>
    <n v="78"/>
    <x v="25"/>
    <n v="37"/>
    <n v="24"/>
    <n v="2011"/>
    <n v="1"/>
    <s v="Longmont"/>
    <n v="13"/>
  </r>
  <r>
    <n v="4090"/>
    <x v="4099"/>
    <x v="9"/>
    <n v="6300000"/>
    <n v="78"/>
    <x v="4"/>
    <n v="30"/>
    <n v="19"/>
    <n v="2008"/>
    <n v="6"/>
    <s v="Rancho Cordova"/>
    <n v="11"/>
  </r>
  <r>
    <n v="4091"/>
    <x v="4100"/>
    <x v="26"/>
    <n v="250500000"/>
    <n v="78"/>
    <x v="23"/>
    <n v="900"/>
    <n v="500"/>
    <n v="2001"/>
    <n v="2"/>
    <s v="Lenexa"/>
    <n v="400"/>
  </r>
  <r>
    <n v="4092"/>
    <x v="4101"/>
    <x v="6"/>
    <n v="17300000"/>
    <n v="78"/>
    <x v="5"/>
    <n v="135"/>
    <n v="80"/>
    <n v="2010"/>
    <n v="2"/>
    <s v="Somerset"/>
    <n v="55"/>
  </r>
  <r>
    <n v="4093"/>
    <x v="4102"/>
    <x v="14"/>
    <n v="23300000"/>
    <n v="78"/>
    <x v="15"/>
    <n v="166"/>
    <n v="115"/>
    <n v="1982"/>
    <n v="1"/>
    <s v="Louisville"/>
    <n v="51"/>
  </r>
  <r>
    <n v="4094"/>
    <x v="4103"/>
    <x v="2"/>
    <n v="43100000"/>
    <n v="78"/>
    <x v="5"/>
    <n v="156"/>
    <n v="89"/>
    <n v="2003"/>
    <n v="3"/>
    <s v="Plano"/>
    <n v="67"/>
  </r>
  <r>
    <n v="4095"/>
    <x v="4104"/>
    <x v="41"/>
    <n v="37300000"/>
    <n v="78"/>
    <x v="1"/>
    <n v="33"/>
    <n v="20"/>
    <n v="1969"/>
    <n v="1"/>
    <s v="Norwalk"/>
    <n v="13"/>
  </r>
  <r>
    <n v="4096"/>
    <x v="4105"/>
    <x v="9"/>
    <n v="3800000"/>
    <n v="78"/>
    <x v="13"/>
    <n v="38"/>
    <n v="30"/>
    <n v="2004"/>
    <n v="3"/>
    <s v="Poway"/>
    <n v="8"/>
  </r>
  <r>
    <n v="4097"/>
    <x v="4106"/>
    <x v="18"/>
    <n v="7800000"/>
    <n v="78"/>
    <x v="19"/>
    <n v="68"/>
    <n v="33"/>
    <n v="2010"/>
    <n v="6"/>
    <s v="Asheville"/>
    <n v="35"/>
  </r>
  <r>
    <n v="4098"/>
    <x v="4107"/>
    <x v="2"/>
    <n v="10600000"/>
    <n v="78"/>
    <x v="4"/>
    <n v="35"/>
    <n v="10"/>
    <n v="2010"/>
    <n v="5"/>
    <s v="Ft Worth"/>
    <n v="25"/>
  </r>
  <r>
    <n v="4099"/>
    <x v="4108"/>
    <x v="22"/>
    <n v="81500000"/>
    <n v="78"/>
    <x v="26"/>
    <n v="648"/>
    <n v="314"/>
    <n v="2009"/>
    <n v="3"/>
    <s v="Minneapolis"/>
    <n v="334"/>
  </r>
  <r>
    <n v="4100"/>
    <x v="4109"/>
    <x v="9"/>
    <n v="16800000"/>
    <n v="78"/>
    <x v="0"/>
    <n v="24"/>
    <n v="20"/>
    <n v="2007"/>
    <n v="6"/>
    <s v="Lafayette"/>
    <n v="4"/>
  </r>
  <r>
    <n v="4101"/>
    <x v="4110"/>
    <x v="26"/>
    <n v="474700000"/>
    <n v="78"/>
    <x v="2"/>
    <n v="13751"/>
    <n v="7257"/>
    <n v="2002"/>
    <n v="8"/>
    <s v="Wichita"/>
    <n v="6494"/>
  </r>
  <r>
    <n v="4102"/>
    <x v="4111"/>
    <x v="1"/>
    <n v="2700000"/>
    <n v="78"/>
    <x v="3"/>
    <n v="45"/>
    <n v="25"/>
    <n v="2012"/>
    <n v="1"/>
    <s v="Nashville"/>
    <n v="20"/>
  </r>
  <r>
    <n v="4103"/>
    <x v="4112"/>
    <x v="9"/>
    <n v="15200000"/>
    <n v="78"/>
    <x v="19"/>
    <n v="85"/>
    <n v="44"/>
    <n v="2004"/>
    <n v="5"/>
    <s v="Berkeley"/>
    <n v="41"/>
  </r>
  <r>
    <n v="4104"/>
    <x v="4113"/>
    <x v="4"/>
    <n v="2900000"/>
    <n v="78"/>
    <x v="24"/>
    <n v="20"/>
    <n v="11"/>
    <n v="1987"/>
    <n v="2"/>
    <s v="Lancaster"/>
    <n v="9"/>
  </r>
  <r>
    <n v="4105"/>
    <x v="4114"/>
    <x v="34"/>
    <n v="10200000"/>
    <n v="78"/>
    <x v="12"/>
    <n v="23"/>
    <n v="12"/>
    <n v="2009"/>
    <n v="3"/>
    <s v="Washington"/>
    <n v="11"/>
  </r>
  <r>
    <n v="4106"/>
    <x v="4115"/>
    <x v="8"/>
    <n v="4100000"/>
    <n v="78"/>
    <x v="6"/>
    <n v="103"/>
    <n v="34"/>
    <n v="1959"/>
    <n v="1"/>
    <s v="Grandview"/>
    <n v="69"/>
  </r>
  <r>
    <n v="4107"/>
    <x v="4116"/>
    <x v="13"/>
    <n v="4400000"/>
    <n v="78"/>
    <x v="23"/>
    <n v="27"/>
    <n v="16"/>
    <n v="2007"/>
    <n v="1"/>
    <s v="Atlanta"/>
    <n v="11"/>
  </r>
  <r>
    <n v="4108"/>
    <x v="4117"/>
    <x v="2"/>
    <n v="41300000"/>
    <n v="78"/>
    <x v="4"/>
    <n v="200"/>
    <n v="116"/>
    <n v="2008"/>
    <n v="2"/>
    <s v="TYLER"/>
    <n v="84"/>
  </r>
  <r>
    <n v="4109"/>
    <x v="4118"/>
    <x v="2"/>
    <n v="2400000"/>
    <n v="78"/>
    <x v="26"/>
    <n v="15"/>
    <n v="8"/>
    <n v="2005"/>
    <n v="1"/>
    <s v="Houston"/>
    <n v="7"/>
  </r>
  <r>
    <n v="4110"/>
    <x v="4119"/>
    <x v="34"/>
    <n v="11700000"/>
    <n v="78"/>
    <x v="23"/>
    <n v="31"/>
    <n v="24"/>
    <n v="2001"/>
    <n v="2"/>
    <s v="Washington"/>
    <n v="7"/>
  </r>
  <r>
    <n v="4111"/>
    <x v="4120"/>
    <x v="21"/>
    <n v="9300000"/>
    <n v="78"/>
    <x v="0"/>
    <n v="65"/>
    <n v="33"/>
    <n v="2008"/>
    <n v="8"/>
    <s v="Gaithersburg"/>
    <n v="32"/>
  </r>
  <r>
    <n v="4112"/>
    <x v="4121"/>
    <x v="6"/>
    <n v="31800000"/>
    <n v="78"/>
    <x v="21"/>
    <n v="250"/>
    <n v="120"/>
    <n v="2003"/>
    <n v="5"/>
    <s v="Trenton"/>
    <n v="130"/>
  </r>
  <r>
    <n v="4113"/>
    <x v="4122"/>
    <x v="12"/>
    <n v="900000"/>
    <n v="78"/>
    <x v="12"/>
    <n v="28"/>
    <n v="22"/>
    <n v="2011"/>
    <n v="4"/>
    <s v="New York"/>
    <n v="6"/>
  </r>
  <r>
    <n v="4114"/>
    <x v="4123"/>
    <x v="2"/>
    <n v="40400000"/>
    <n v="77"/>
    <x v="0"/>
    <n v="21"/>
    <n v="5"/>
    <n v="2013"/>
    <n v="1"/>
    <s v="Dallas"/>
    <n v="16"/>
  </r>
  <r>
    <n v="4115"/>
    <x v="4124"/>
    <x v="6"/>
    <n v="2700000"/>
    <n v="77"/>
    <x v="1"/>
    <n v="35"/>
    <n v="20"/>
    <n v="2009"/>
    <n v="1"/>
    <s v="Fairfield"/>
    <n v="15"/>
  </r>
  <r>
    <n v="4116"/>
    <x v="4125"/>
    <x v="8"/>
    <n v="5700000"/>
    <n v="77"/>
    <x v="13"/>
    <n v="35"/>
    <n v="25"/>
    <n v="1974"/>
    <n v="1"/>
    <s v="MENTOR"/>
    <n v="10"/>
  </r>
  <r>
    <n v="4117"/>
    <x v="4126"/>
    <x v="9"/>
    <n v="2400000"/>
    <n v="77"/>
    <x v="0"/>
    <n v="11"/>
    <n v="4"/>
    <n v="2007"/>
    <n v="1"/>
    <s v="Newport Beach"/>
    <n v="7"/>
  </r>
  <r>
    <n v="4118"/>
    <x v="4127"/>
    <x v="13"/>
    <n v="11300000"/>
    <n v="77"/>
    <x v="19"/>
    <n v="85"/>
    <n v="28"/>
    <n v="1980"/>
    <n v="2"/>
    <s v="Roswell"/>
    <n v="57"/>
  </r>
  <r>
    <n v="4119"/>
    <x v="4128"/>
    <x v="2"/>
    <n v="11200000"/>
    <n v="77"/>
    <x v="15"/>
    <n v="88"/>
    <n v="50"/>
    <n v="1996"/>
    <n v="4"/>
    <s v="Fort Worth"/>
    <n v="38"/>
  </r>
  <r>
    <n v="4120"/>
    <x v="4129"/>
    <x v="12"/>
    <n v="7400000"/>
    <n v="77"/>
    <x v="9"/>
    <n v="113"/>
    <n v="77"/>
    <n v="2009"/>
    <n v="2"/>
    <s v="New York"/>
    <n v="36"/>
  </r>
  <r>
    <n v="4121"/>
    <x v="4130"/>
    <x v="1"/>
    <n v="516800000"/>
    <n v="77"/>
    <x v="20"/>
    <n v="6294"/>
    <n v="3272"/>
    <n v="2002"/>
    <n v="13"/>
    <s v="Brentwood"/>
    <n v="3022"/>
  </r>
  <r>
    <n v="4122"/>
    <x v="4131"/>
    <x v="7"/>
    <n v="55700000"/>
    <n v="77"/>
    <x v="19"/>
    <n v="727"/>
    <n v="565"/>
    <n v="2010"/>
    <n v="4"/>
    <s v="Sterling"/>
    <n v="162"/>
  </r>
  <r>
    <n v="4123"/>
    <x v="4132"/>
    <x v="2"/>
    <n v="1400000"/>
    <n v="77"/>
    <x v="24"/>
    <n v="103"/>
    <n v="58"/>
    <n v="2003"/>
    <n v="7"/>
    <s v="San Antonio"/>
    <n v="45"/>
  </r>
  <r>
    <n v="4124"/>
    <x v="4133"/>
    <x v="8"/>
    <n v="3300000"/>
    <n v="77"/>
    <x v="7"/>
    <n v="23"/>
    <n v="21"/>
    <n v="2000"/>
    <n v="3"/>
    <s v="Dayton"/>
    <n v="2"/>
  </r>
  <r>
    <n v="4125"/>
    <x v="4134"/>
    <x v="33"/>
    <n v="11900000"/>
    <n v="77"/>
    <x v="0"/>
    <n v="65"/>
    <n v="45"/>
    <n v="2006"/>
    <n v="6"/>
    <s v="Indianapolis"/>
    <n v="20"/>
  </r>
  <r>
    <n v="4126"/>
    <x v="4135"/>
    <x v="9"/>
    <n v="126200000"/>
    <n v="77"/>
    <x v="18"/>
    <n v="653"/>
    <n v="256"/>
    <n v="2008"/>
    <n v="5"/>
    <s v="Santa Clara"/>
    <n v="397"/>
  </r>
  <r>
    <n v="4127"/>
    <x v="4136"/>
    <x v="2"/>
    <n v="783900000"/>
    <n v="77"/>
    <x v="7"/>
    <n v="1001"/>
    <n v="1244"/>
    <n v="1990"/>
    <n v="2"/>
    <s v="Fort Worth"/>
    <n v="-243"/>
  </r>
  <r>
    <n v="4128"/>
    <x v="4137"/>
    <x v="2"/>
    <n v="3700000"/>
    <n v="77"/>
    <x v="13"/>
    <n v="24"/>
    <n v="12"/>
    <n v="2010"/>
    <n v="1"/>
    <s v="Haltom city"/>
    <n v="12"/>
  </r>
  <r>
    <n v="4129"/>
    <x v="4138"/>
    <x v="5"/>
    <n v="33600000"/>
    <n v="77"/>
    <x v="4"/>
    <n v="280"/>
    <n v="190"/>
    <n v="1982"/>
    <n v="5"/>
    <s v="Boca Raton"/>
    <n v="90"/>
  </r>
  <r>
    <n v="4130"/>
    <x v="4139"/>
    <x v="9"/>
    <n v="10700000"/>
    <n v="77"/>
    <x v="23"/>
    <n v="7"/>
    <n v="4"/>
    <n v="2009"/>
    <n v="1"/>
    <s v="Carlsbad"/>
    <n v="3"/>
  </r>
  <r>
    <n v="4131"/>
    <x v="4140"/>
    <x v="9"/>
    <n v="5900000"/>
    <n v="77"/>
    <x v="15"/>
    <n v="48"/>
    <n v="50"/>
    <n v="2004"/>
    <n v="6"/>
    <s v="Oceanside"/>
    <n v="-2"/>
  </r>
  <r>
    <n v="4132"/>
    <x v="4141"/>
    <x v="4"/>
    <n v="649100000"/>
    <n v="77"/>
    <x v="15"/>
    <n v="2480"/>
    <n v="1610"/>
    <n v="1992"/>
    <n v="10"/>
    <s v="Chester"/>
    <n v="870"/>
  </r>
  <r>
    <n v="4133"/>
    <x v="4142"/>
    <x v="27"/>
    <n v="6200000"/>
    <n v="77"/>
    <x v="24"/>
    <n v="40"/>
    <n v="18"/>
    <n v="2010"/>
    <n v="2"/>
    <s v="Chicago"/>
    <n v="22"/>
  </r>
  <r>
    <n v="4134"/>
    <x v="4143"/>
    <x v="7"/>
    <n v="7900000"/>
    <n v="77"/>
    <x v="11"/>
    <n v="64"/>
    <n v="30"/>
    <n v="2003"/>
    <n v="4"/>
    <s v="McLean"/>
    <n v="34"/>
  </r>
  <r>
    <n v="4135"/>
    <x v="4144"/>
    <x v="13"/>
    <n v="65800000"/>
    <n v="77"/>
    <x v="12"/>
    <n v="1229"/>
    <n v="697"/>
    <n v="2009"/>
    <n v="6"/>
    <s v="Marietta"/>
    <n v="532"/>
  </r>
  <r>
    <n v="4136"/>
    <x v="4145"/>
    <x v="20"/>
    <n v="7500000"/>
    <n v="77"/>
    <x v="16"/>
    <n v="110"/>
    <n v="50"/>
    <n v="2006"/>
    <n v="7"/>
    <s v="Farmington"/>
    <n v="60"/>
  </r>
  <r>
    <n v="4137"/>
    <x v="4146"/>
    <x v="4"/>
    <n v="15900000"/>
    <n v="77"/>
    <x v="23"/>
    <n v="114"/>
    <n v="125"/>
    <n v="2012"/>
    <n v="3"/>
    <s v="Allentown"/>
    <n v="-11"/>
  </r>
  <r>
    <n v="4138"/>
    <x v="4147"/>
    <x v="9"/>
    <n v="8400000"/>
    <n v="77"/>
    <x v="0"/>
    <n v="21"/>
    <n v="10"/>
    <n v="2009"/>
    <n v="1"/>
    <s v="Los Angeles"/>
    <n v="11"/>
  </r>
  <r>
    <n v="4139"/>
    <x v="4148"/>
    <x v="4"/>
    <n v="66500000"/>
    <n v="77"/>
    <x v="1"/>
    <n v="92"/>
    <n v="66"/>
    <n v="1999"/>
    <n v="7"/>
    <s v="Wyomissing"/>
    <n v="26"/>
  </r>
  <r>
    <n v="4140"/>
    <x v="4149"/>
    <x v="34"/>
    <n v="3400000"/>
    <n v="77"/>
    <x v="14"/>
    <n v="15"/>
    <n v="10"/>
    <n v="2009"/>
    <n v="3"/>
    <s v="Washington"/>
    <n v="5"/>
  </r>
  <r>
    <n v="4141"/>
    <x v="4150"/>
    <x v="12"/>
    <n v="8900000"/>
    <n v="77"/>
    <x v="15"/>
    <n v="8"/>
    <n v="16"/>
    <n v="2011"/>
    <n v="4"/>
    <s v="New York"/>
    <n v="-8"/>
  </r>
  <r>
    <n v="4142"/>
    <x v="4151"/>
    <x v="20"/>
    <n v="102900000"/>
    <n v="77"/>
    <x v="15"/>
    <n v="383"/>
    <n v="290"/>
    <n v="1989"/>
    <n v="1"/>
    <s v="Rockford"/>
    <n v="93"/>
  </r>
  <r>
    <n v="4143"/>
    <x v="4152"/>
    <x v="22"/>
    <n v="4100000"/>
    <n v="76"/>
    <x v="15"/>
    <n v="23"/>
    <n v="15"/>
    <n v="2009"/>
    <n v="1"/>
    <s v="Edina"/>
    <n v="8"/>
  </r>
  <r>
    <n v="4144"/>
    <x v="4153"/>
    <x v="9"/>
    <n v="114600000"/>
    <n v="76"/>
    <x v="9"/>
    <n v="211"/>
    <n v="338"/>
    <n v="2004"/>
    <n v="6"/>
    <s v="Santa Clara"/>
    <n v="-127"/>
  </r>
  <r>
    <n v="4145"/>
    <x v="4154"/>
    <x v="13"/>
    <n v="21300000"/>
    <n v="76"/>
    <x v="7"/>
    <n v="220"/>
    <n v="250"/>
    <n v="2006"/>
    <n v="8"/>
    <s v="Kennesaw"/>
    <n v="-30"/>
  </r>
  <r>
    <n v="4146"/>
    <x v="4155"/>
    <x v="34"/>
    <n v="17200000"/>
    <n v="76"/>
    <x v="11"/>
    <n v="19"/>
    <n v="14"/>
    <n v="1997"/>
    <n v="3"/>
    <s v="Washington"/>
    <n v="5"/>
  </r>
  <r>
    <n v="4147"/>
    <x v="4156"/>
    <x v="16"/>
    <n v="21900000"/>
    <n v="76"/>
    <x v="23"/>
    <n v="50"/>
    <n v="14"/>
    <n v="2009"/>
    <n v="2"/>
    <s v="Kaysville"/>
    <n v="36"/>
  </r>
  <r>
    <n v="4148"/>
    <x v="4157"/>
    <x v="12"/>
    <n v="3500000"/>
    <n v="76"/>
    <x v="19"/>
    <n v="17"/>
    <n v="12"/>
    <n v="2003"/>
    <n v="2"/>
    <s v="Elmsford"/>
    <n v="5"/>
  </r>
  <r>
    <n v="4149"/>
    <x v="4158"/>
    <x v="27"/>
    <n v="3800000"/>
    <n v="76"/>
    <x v="7"/>
    <n v="64"/>
    <n v="47"/>
    <n v="2006"/>
    <n v="1"/>
    <s v="Rosemont"/>
    <n v="17"/>
  </r>
  <r>
    <n v="4150"/>
    <x v="4159"/>
    <x v="9"/>
    <n v="162400000"/>
    <n v="76"/>
    <x v="19"/>
    <n v="128"/>
    <n v="102"/>
    <n v="1988"/>
    <n v="8"/>
    <s v="Concord"/>
    <n v="26"/>
  </r>
  <r>
    <n v="4151"/>
    <x v="4160"/>
    <x v="20"/>
    <n v="10500000"/>
    <n v="76"/>
    <x v="24"/>
    <n v="58"/>
    <n v="32"/>
    <n v="2008"/>
    <n v="1"/>
    <s v="Livonia"/>
    <n v="26"/>
  </r>
  <r>
    <n v="4152"/>
    <x v="4161"/>
    <x v="9"/>
    <n v="18500000"/>
    <n v="76"/>
    <x v="20"/>
    <n v="115"/>
    <n v="72"/>
    <n v="2006"/>
    <n v="6"/>
    <s v="San Diego"/>
    <n v="43"/>
  </r>
  <r>
    <n v="4153"/>
    <x v="4162"/>
    <x v="13"/>
    <n v="11400000"/>
    <n v="76"/>
    <x v="11"/>
    <n v="99"/>
    <n v="93"/>
    <n v="2010"/>
    <n v="4"/>
    <s v="Warner Robins"/>
    <n v="6"/>
  </r>
  <r>
    <n v="4154"/>
    <x v="4163"/>
    <x v="8"/>
    <n v="6400000"/>
    <n v="76"/>
    <x v="26"/>
    <n v="25"/>
    <n v="15"/>
    <n v="2011"/>
    <n v="1"/>
    <s v="Cincinnati"/>
    <n v="10"/>
  </r>
  <r>
    <n v="4155"/>
    <x v="4164"/>
    <x v="21"/>
    <n v="3200000"/>
    <n v="76"/>
    <x v="1"/>
    <n v="40"/>
    <n v="20"/>
    <n v="2009"/>
    <n v="1"/>
    <s v="Rockville"/>
    <n v="20"/>
  </r>
  <r>
    <n v="4156"/>
    <x v="4165"/>
    <x v="5"/>
    <n v="61200000"/>
    <n v="76"/>
    <x v="2"/>
    <n v="250"/>
    <n v="150"/>
    <n v="1989"/>
    <n v="3"/>
    <s v="Fort Pierce"/>
    <n v="100"/>
  </r>
  <r>
    <n v="4157"/>
    <x v="4166"/>
    <x v="9"/>
    <n v="4100000"/>
    <n v="76"/>
    <x v="9"/>
    <n v="34"/>
    <n v="26"/>
    <n v="2007"/>
    <n v="3"/>
    <s v="Garden Grove"/>
    <n v="8"/>
  </r>
  <r>
    <n v="4158"/>
    <x v="4167"/>
    <x v="9"/>
    <n v="10700000"/>
    <n v="76"/>
    <x v="9"/>
    <n v="76"/>
    <n v="98"/>
    <n v="2012"/>
    <n v="1"/>
    <s v="Mountain View"/>
    <n v="-22"/>
  </r>
  <r>
    <n v="4159"/>
    <x v="4168"/>
    <x v="22"/>
    <n v="7300000"/>
    <n v="76"/>
    <x v="19"/>
    <n v="24"/>
    <n v="13"/>
    <n v="2005"/>
    <n v="6"/>
    <s v="Eden Prairie"/>
    <n v="11"/>
  </r>
  <r>
    <n v="4160"/>
    <x v="4169"/>
    <x v="12"/>
    <n v="5800000"/>
    <n v="76"/>
    <x v="14"/>
    <n v="28"/>
    <n v="22"/>
    <n v="2010"/>
    <n v="1"/>
    <s v="New York"/>
    <n v="6"/>
  </r>
  <r>
    <n v="4161"/>
    <x v="4170"/>
    <x v="16"/>
    <n v="10700000"/>
    <n v="76"/>
    <x v="24"/>
    <n v="80"/>
    <n v="40"/>
    <n v="1984"/>
    <n v="1"/>
    <s v="Kasyville"/>
    <n v="40"/>
  </r>
  <r>
    <n v="4162"/>
    <x v="4171"/>
    <x v="2"/>
    <n v="2800000"/>
    <n v="76"/>
    <x v="23"/>
    <n v="21"/>
    <n v="14"/>
    <n v="2005"/>
    <n v="2"/>
    <s v="Plano"/>
    <n v="7"/>
  </r>
  <r>
    <n v="4163"/>
    <x v="4172"/>
    <x v="19"/>
    <n v="4400000"/>
    <n v="76"/>
    <x v="15"/>
    <n v="20"/>
    <n v="8"/>
    <n v="2008"/>
    <n v="4"/>
    <s v="LITTLE CHUTE"/>
    <n v="12"/>
  </r>
  <r>
    <n v="4164"/>
    <x v="4173"/>
    <x v="34"/>
    <n v="15400000"/>
    <n v="76"/>
    <x v="10"/>
    <n v="49"/>
    <n v="26"/>
    <n v="2008"/>
    <n v="5"/>
    <s v="Washington"/>
    <n v="23"/>
  </r>
  <r>
    <n v="4165"/>
    <x v="4174"/>
    <x v="6"/>
    <n v="164900000"/>
    <n v="75"/>
    <x v="15"/>
    <n v="147"/>
    <n v="72"/>
    <n v="2005"/>
    <n v="2"/>
    <s v="Mountainside"/>
    <n v="75"/>
  </r>
  <r>
    <n v="4166"/>
    <x v="4175"/>
    <x v="5"/>
    <n v="23700000"/>
    <n v="75"/>
    <x v="5"/>
    <n v="72"/>
    <n v="4"/>
    <n v="2004"/>
    <n v="4"/>
    <s v="CORAL SPRINGS"/>
    <n v="68"/>
  </r>
  <r>
    <n v="4167"/>
    <x v="4176"/>
    <x v="2"/>
    <n v="3800000"/>
    <n v="75"/>
    <x v="23"/>
    <n v="24"/>
    <n v="14"/>
    <n v="2010"/>
    <n v="4"/>
    <s v="Fort Worth"/>
    <n v="10"/>
  </r>
  <r>
    <n v="4168"/>
    <x v="4177"/>
    <x v="7"/>
    <n v="4900000"/>
    <n v="75"/>
    <x v="15"/>
    <n v="45"/>
    <n v="21"/>
    <n v="1989"/>
    <n v="1"/>
    <s v="Fairfax"/>
    <n v="24"/>
  </r>
  <r>
    <n v="4169"/>
    <x v="4178"/>
    <x v="1"/>
    <n v="2300000"/>
    <n v="75"/>
    <x v="1"/>
    <n v="11"/>
    <n v="2"/>
    <n v="2014"/>
    <n v="1"/>
    <s v="CHATTANOOGA"/>
    <n v="9"/>
  </r>
  <r>
    <n v="4170"/>
    <x v="4179"/>
    <x v="18"/>
    <n v="27800000"/>
    <n v="75"/>
    <x v="19"/>
    <n v="146"/>
    <n v="84"/>
    <n v="2007"/>
    <n v="3"/>
    <s v="Charlotte"/>
    <n v="62"/>
  </r>
  <r>
    <n v="4171"/>
    <x v="4180"/>
    <x v="42"/>
    <n v="57300000"/>
    <n v="75"/>
    <x v="19"/>
    <n v="188"/>
    <n v="138"/>
    <n v="1996"/>
    <n v="11"/>
    <s v="Stillwater"/>
    <n v="50"/>
  </r>
  <r>
    <n v="4172"/>
    <x v="4181"/>
    <x v="2"/>
    <n v="8400000"/>
    <n v="75"/>
    <x v="11"/>
    <n v="200"/>
    <n v="110"/>
    <n v="2006"/>
    <n v="1"/>
    <s v="Willow Park"/>
    <n v="90"/>
  </r>
  <r>
    <n v="4173"/>
    <x v="4182"/>
    <x v="22"/>
    <n v="116300000"/>
    <n v="75"/>
    <x v="4"/>
    <n v="1500"/>
    <n v="800"/>
    <n v="2004"/>
    <n v="1"/>
    <s v="Edina"/>
    <n v="700"/>
  </r>
  <r>
    <n v="4174"/>
    <x v="4183"/>
    <x v="21"/>
    <n v="200000"/>
    <n v="75"/>
    <x v="9"/>
    <n v="20"/>
    <n v="9"/>
    <n v="2004"/>
    <n v="1"/>
    <s v="Baltimore"/>
    <n v="11"/>
  </r>
  <r>
    <n v="4175"/>
    <x v="4184"/>
    <x v="12"/>
    <n v="6300000"/>
    <n v="75"/>
    <x v="19"/>
    <n v="40"/>
    <n v="27"/>
    <n v="2003"/>
    <n v="4"/>
    <s v="Pittsford"/>
    <n v="13"/>
  </r>
  <r>
    <n v="4176"/>
    <x v="4185"/>
    <x v="6"/>
    <n v="4600000"/>
    <n v="75"/>
    <x v="0"/>
    <n v="33"/>
    <n v="25"/>
    <n v="2011"/>
    <n v="2"/>
    <s v="Pine Brook"/>
    <n v="8"/>
  </r>
  <r>
    <n v="4177"/>
    <x v="4186"/>
    <x v="20"/>
    <n v="3600000"/>
    <n v="75"/>
    <x v="0"/>
    <n v="13"/>
    <n v="6"/>
    <n v="2012"/>
    <n v="3"/>
    <s v="GRAND RAPIDS"/>
    <n v="7"/>
  </r>
  <r>
    <n v="4178"/>
    <x v="4187"/>
    <x v="9"/>
    <n v="400000"/>
    <n v="75"/>
    <x v="0"/>
    <n v="19"/>
    <n v="24"/>
    <n v="2013"/>
    <n v="1"/>
    <s v="San Jose"/>
    <n v="-5"/>
  </r>
  <r>
    <n v="4179"/>
    <x v="4188"/>
    <x v="2"/>
    <n v="9400000"/>
    <n v="75"/>
    <x v="3"/>
    <n v="211"/>
    <n v="110"/>
    <n v="2006"/>
    <n v="7"/>
    <s v="Dallas"/>
    <n v="101"/>
  </r>
  <r>
    <n v="4180"/>
    <x v="4189"/>
    <x v="4"/>
    <n v="67400000"/>
    <n v="75"/>
    <x v="1"/>
    <n v="56"/>
    <n v="37"/>
    <n v="2007"/>
    <n v="7"/>
    <s v="Lebanon"/>
    <n v="19"/>
  </r>
  <r>
    <n v="4181"/>
    <x v="4190"/>
    <x v="4"/>
    <n v="6600000"/>
    <n v="75"/>
    <x v="12"/>
    <n v="125"/>
    <n v="59"/>
    <n v="1975"/>
    <n v="1"/>
    <s v="Fort Washington"/>
    <n v="66"/>
  </r>
  <r>
    <n v="4182"/>
    <x v="4191"/>
    <x v="12"/>
    <n v="4800000"/>
    <n v="75"/>
    <x v="9"/>
    <n v="50"/>
    <n v="10"/>
    <n v="2014"/>
    <n v="1"/>
    <s v="New York"/>
    <n v="40"/>
  </r>
  <r>
    <n v="4183"/>
    <x v="4192"/>
    <x v="2"/>
    <n v="15400000"/>
    <n v="75"/>
    <x v="3"/>
    <n v="40"/>
    <n v="15"/>
    <n v="2010"/>
    <n v="5"/>
    <s v="Stafford"/>
    <n v="25"/>
  </r>
  <r>
    <n v="4184"/>
    <x v="4193"/>
    <x v="9"/>
    <n v="161400000"/>
    <n v="75"/>
    <x v="4"/>
    <n v="150"/>
    <n v="111"/>
    <n v="1996"/>
    <n v="8"/>
    <s v="Redwood City"/>
    <n v="39"/>
  </r>
  <r>
    <n v="4185"/>
    <x v="4194"/>
    <x v="27"/>
    <n v="6500000"/>
    <n v="75"/>
    <x v="1"/>
    <n v="15"/>
    <n v="5"/>
    <n v="2010"/>
    <n v="3"/>
    <s v="Chicago"/>
    <n v="10"/>
  </r>
  <r>
    <n v="4186"/>
    <x v="4195"/>
    <x v="22"/>
    <n v="23300000"/>
    <n v="75"/>
    <x v="3"/>
    <n v="32"/>
    <n v="32"/>
    <n v="1987"/>
    <n v="3"/>
    <s v="MENDOTA HEIGHTS"/>
    <n v="0"/>
  </r>
  <r>
    <n v="4187"/>
    <x v="4196"/>
    <x v="5"/>
    <n v="16900000"/>
    <n v="75"/>
    <x v="15"/>
    <n v="99"/>
    <n v="59"/>
    <n v="2003"/>
    <n v="4"/>
    <s v="Fort Myers"/>
    <n v="40"/>
  </r>
  <r>
    <n v="4187"/>
    <x v="4197"/>
    <x v="2"/>
    <n v="105800000"/>
    <n v="75"/>
    <x v="12"/>
    <n v="604"/>
    <n v="460"/>
    <n v="1987"/>
    <n v="7"/>
    <s v="Plano"/>
    <n v="144"/>
  </r>
  <r>
    <n v="4188"/>
    <x v="4198"/>
    <x v="26"/>
    <n v="36300000"/>
    <n v="75"/>
    <x v="11"/>
    <n v="324"/>
    <n v="191"/>
    <n v="2001"/>
    <n v="9"/>
    <s v="Manhattan"/>
    <n v="133"/>
  </r>
  <r>
    <n v="4189"/>
    <x v="4199"/>
    <x v="7"/>
    <n v="4700000"/>
    <n v="75"/>
    <x v="20"/>
    <n v="12"/>
    <n v="7"/>
    <n v="2003"/>
    <n v="1"/>
    <s v="Herndon"/>
    <n v="5"/>
  </r>
  <r>
    <n v="4190"/>
    <x v="4200"/>
    <x v="18"/>
    <n v="7600000"/>
    <n v="75"/>
    <x v="26"/>
    <n v="50"/>
    <n v="33"/>
    <n v="2001"/>
    <n v="6"/>
    <s v="Charlotte"/>
    <n v="17"/>
  </r>
  <r>
    <n v="4191"/>
    <x v="4201"/>
    <x v="9"/>
    <n v="61800000"/>
    <n v="75"/>
    <x v="11"/>
    <n v="604"/>
    <n v="286"/>
    <n v="1999"/>
    <n v="2"/>
    <s v="Camarillo"/>
    <n v="318"/>
  </r>
  <r>
    <n v="4192"/>
    <x v="4202"/>
    <x v="33"/>
    <n v="3800000"/>
    <n v="74"/>
    <x v="15"/>
    <n v="23"/>
    <n v="16"/>
    <n v="1998"/>
    <n v="4"/>
    <s v="Zionsville"/>
    <n v="7"/>
  </r>
  <r>
    <n v="4193"/>
    <x v="4203"/>
    <x v="9"/>
    <n v="2000000"/>
    <n v="74"/>
    <x v="13"/>
    <n v="30"/>
    <n v="20"/>
    <n v="2012"/>
    <n v="3"/>
    <s v="Carson"/>
    <n v="10"/>
  </r>
  <r>
    <n v="4194"/>
    <x v="4204"/>
    <x v="0"/>
    <n v="4200000"/>
    <n v="74"/>
    <x v="5"/>
    <n v="250"/>
    <n v="150"/>
    <n v="2009"/>
    <n v="4"/>
    <s v="Mesa"/>
    <n v="100"/>
  </r>
  <r>
    <n v="4195"/>
    <x v="4205"/>
    <x v="2"/>
    <n v="5700000"/>
    <n v="74"/>
    <x v="23"/>
    <n v="58"/>
    <n v="34"/>
    <n v="2006"/>
    <n v="1"/>
    <s v="Dallas"/>
    <n v="24"/>
  </r>
  <r>
    <n v="4196"/>
    <x v="4206"/>
    <x v="40"/>
    <n v="2400000"/>
    <n v="74"/>
    <x v="3"/>
    <n v="19"/>
    <n v="11"/>
    <n v="2010"/>
    <n v="1"/>
    <s v="Portland"/>
    <n v="8"/>
  </r>
  <r>
    <n v="4197"/>
    <x v="4207"/>
    <x v="10"/>
    <n v="31400000"/>
    <n v="74"/>
    <x v="19"/>
    <n v="2000"/>
    <n v="1600"/>
    <n v="1998"/>
    <n v="4"/>
    <s v="Lakewood"/>
    <n v="400"/>
  </r>
  <r>
    <n v="4198"/>
    <x v="4208"/>
    <x v="9"/>
    <n v="47200000"/>
    <n v="74"/>
    <x v="9"/>
    <n v="230"/>
    <n v="84"/>
    <n v="2007"/>
    <n v="9"/>
    <s v="San Diego"/>
    <n v="146"/>
  </r>
  <r>
    <n v="4199"/>
    <x v="4209"/>
    <x v="0"/>
    <n v="11300000"/>
    <n v="74"/>
    <x v="9"/>
    <n v="60"/>
    <n v="36"/>
    <n v="1999"/>
    <n v="7"/>
    <s v="Phoenix"/>
    <n v="24"/>
  </r>
  <r>
    <n v="4200"/>
    <x v="4210"/>
    <x v="23"/>
    <n v="405400000"/>
    <n v="74"/>
    <x v="11"/>
    <n v="975"/>
    <n v="445"/>
    <n v="2002"/>
    <n v="13"/>
    <s v="Huntsville"/>
    <n v="530"/>
  </r>
  <r>
    <n v="4201"/>
    <x v="4211"/>
    <x v="13"/>
    <n v="5400000"/>
    <n v="74"/>
    <x v="3"/>
    <n v="25"/>
    <n v="5"/>
    <n v="2011"/>
    <n v="5"/>
    <s v="kennesaw"/>
    <n v="20"/>
  </r>
  <r>
    <n v="4202"/>
    <x v="4212"/>
    <x v="7"/>
    <n v="15300000"/>
    <n v="74"/>
    <x v="23"/>
    <n v="21"/>
    <n v="16"/>
    <n v="2006"/>
    <n v="7"/>
    <s v="Virginia Beach"/>
    <n v="5"/>
  </r>
  <r>
    <n v="4203"/>
    <x v="4213"/>
    <x v="9"/>
    <n v="13800000"/>
    <n v="74"/>
    <x v="2"/>
    <n v="230"/>
    <n v="120"/>
    <n v="2009"/>
    <n v="1"/>
    <s v="San Francisco"/>
    <n v="110"/>
  </r>
  <r>
    <n v="4204"/>
    <x v="4214"/>
    <x v="4"/>
    <n v="60300000"/>
    <n v="74"/>
    <x v="0"/>
    <n v="300"/>
    <n v="100"/>
    <n v="1999"/>
    <n v="6"/>
    <s v="Lititz"/>
    <n v="200"/>
  </r>
  <r>
    <n v="4205"/>
    <x v="4215"/>
    <x v="28"/>
    <n v="7200000"/>
    <n v="74"/>
    <x v="26"/>
    <n v="33"/>
    <n v="22"/>
    <n v="2002"/>
    <n v="6"/>
    <s v="West Hartford"/>
    <n v="11"/>
  </r>
  <r>
    <n v="4206"/>
    <x v="4216"/>
    <x v="7"/>
    <n v="2900000"/>
    <n v="74"/>
    <x v="0"/>
    <n v="8"/>
    <n v="4"/>
    <n v="2008"/>
    <n v="1"/>
    <s v="Glen Allen"/>
    <n v="4"/>
  </r>
  <r>
    <n v="4207"/>
    <x v="4217"/>
    <x v="2"/>
    <n v="46900000"/>
    <n v="74"/>
    <x v="5"/>
    <n v="205"/>
    <n v="96"/>
    <n v="2009"/>
    <n v="7"/>
    <s v="Houston"/>
    <n v="109"/>
  </r>
  <r>
    <n v="4208"/>
    <x v="4218"/>
    <x v="6"/>
    <n v="7400000"/>
    <n v="74"/>
    <x v="21"/>
    <n v="23"/>
    <n v="15"/>
    <n v="1997"/>
    <n v="2"/>
    <s v="Hoboken"/>
    <n v="8"/>
  </r>
  <r>
    <n v="4209"/>
    <x v="4219"/>
    <x v="9"/>
    <n v="6100000"/>
    <n v="74"/>
    <x v="9"/>
    <n v="43"/>
    <n v="35"/>
    <n v="1996"/>
    <n v="5"/>
    <s v="San Diego"/>
    <n v="8"/>
  </r>
  <r>
    <n v="4210"/>
    <x v="4220"/>
    <x v="18"/>
    <n v="4200000"/>
    <n v="74"/>
    <x v="9"/>
    <n v="18"/>
    <n v="14"/>
    <n v="2005"/>
    <n v="4"/>
    <s v="Winston Salem"/>
    <n v="4"/>
  </r>
  <r>
    <n v="4211"/>
    <x v="4221"/>
    <x v="20"/>
    <n v="2400000"/>
    <n v="74"/>
    <x v="20"/>
    <n v="100"/>
    <n v="49"/>
    <n v="1987"/>
    <n v="1"/>
    <s v="Alpena"/>
    <n v="51"/>
  </r>
  <r>
    <n v="4212"/>
    <x v="4222"/>
    <x v="2"/>
    <n v="3400000"/>
    <n v="74"/>
    <x v="4"/>
    <n v="49"/>
    <n v="27"/>
    <n v="2005"/>
    <n v="2"/>
    <s v="Austin"/>
    <n v="22"/>
  </r>
  <r>
    <n v="4213"/>
    <x v="4223"/>
    <x v="5"/>
    <n v="5200000"/>
    <n v="74"/>
    <x v="24"/>
    <n v="41"/>
    <n v="25"/>
    <n v="1991"/>
    <n v="5"/>
    <s v="Boca Raton"/>
    <n v="16"/>
  </r>
  <r>
    <n v="4214"/>
    <x v="4224"/>
    <x v="6"/>
    <n v="5200000"/>
    <n v="74"/>
    <x v="7"/>
    <n v="20"/>
    <n v="15"/>
    <n v="2002"/>
    <n v="1"/>
    <s v="Kingston"/>
    <n v="5"/>
  </r>
  <r>
    <n v="4215"/>
    <x v="4225"/>
    <x v="16"/>
    <n v="5200000"/>
    <n v="74"/>
    <x v="0"/>
    <n v="55"/>
    <n v="20"/>
    <n v="2006"/>
    <n v="2"/>
    <s v="Saint George"/>
    <n v="35"/>
  </r>
  <r>
    <n v="4216"/>
    <x v="4226"/>
    <x v="37"/>
    <n v="226800000"/>
    <n v="74"/>
    <x v="5"/>
    <n v="940"/>
    <n v="792"/>
    <n v="2006"/>
    <n v="7"/>
    <s v="Greenville"/>
    <n v="148"/>
  </r>
  <r>
    <n v="4217"/>
    <x v="4227"/>
    <x v="13"/>
    <n v="23600000"/>
    <n v="73"/>
    <x v="23"/>
    <n v="111"/>
    <n v="73"/>
    <n v="2003"/>
    <n v="11"/>
    <s v="Atlanta"/>
    <n v="38"/>
  </r>
  <r>
    <n v="4218"/>
    <x v="4228"/>
    <x v="2"/>
    <n v="900000"/>
    <n v="73"/>
    <x v="3"/>
    <n v="210"/>
    <n v="140"/>
    <n v="2006"/>
    <n v="9"/>
    <s v="Austin"/>
    <n v="70"/>
  </r>
  <r>
    <n v="4219"/>
    <x v="4229"/>
    <x v="13"/>
    <n v="14500000"/>
    <n v="73"/>
    <x v="0"/>
    <n v="70"/>
    <n v="45"/>
    <n v="2005"/>
    <n v="5"/>
    <s v="Atlanta"/>
    <n v="25"/>
  </r>
  <r>
    <n v="4220"/>
    <x v="4230"/>
    <x v="12"/>
    <n v="2800000"/>
    <n v="73"/>
    <x v="3"/>
    <n v="31"/>
    <n v="15"/>
    <n v="2009"/>
    <n v="3"/>
    <s v="Brooklyn"/>
    <n v="16"/>
  </r>
  <r>
    <n v="4221"/>
    <x v="4231"/>
    <x v="18"/>
    <n v="13500000"/>
    <n v="73"/>
    <x v="9"/>
    <n v="63"/>
    <n v="39"/>
    <n v="2004"/>
    <n v="9"/>
    <s v="Huntersville"/>
    <n v="24"/>
  </r>
  <r>
    <n v="4222"/>
    <x v="4232"/>
    <x v="5"/>
    <n v="16300000"/>
    <n v="73"/>
    <x v="1"/>
    <n v="154"/>
    <n v="31"/>
    <n v="2006"/>
    <n v="1"/>
    <s v="Miami"/>
    <n v="123"/>
  </r>
  <r>
    <n v="4223"/>
    <x v="4233"/>
    <x v="1"/>
    <n v="24400000"/>
    <n v="73"/>
    <x v="2"/>
    <n v="400"/>
    <n v="250"/>
    <n v="1999"/>
    <n v="7"/>
    <s v="Franklin"/>
    <n v="150"/>
  </r>
  <r>
    <n v="4224"/>
    <x v="4234"/>
    <x v="42"/>
    <n v="500000"/>
    <n v="73"/>
    <x v="0"/>
    <n v="17"/>
    <n v="15"/>
    <n v="2001"/>
    <n v="5"/>
    <s v="Oklahoma City"/>
    <n v="2"/>
  </r>
  <r>
    <n v="4225"/>
    <x v="4235"/>
    <x v="16"/>
    <n v="12300000"/>
    <n v="73"/>
    <x v="20"/>
    <n v="120"/>
    <n v="62"/>
    <n v="2006"/>
    <n v="7"/>
    <s v="Eagle Mountain"/>
    <n v="58"/>
  </r>
  <r>
    <n v="4226"/>
    <x v="4236"/>
    <x v="20"/>
    <n v="9900000"/>
    <n v="73"/>
    <x v="9"/>
    <n v="136"/>
    <n v="87"/>
    <n v="2009"/>
    <n v="1"/>
    <s v="Farmington Hills"/>
    <n v="49"/>
  </r>
  <r>
    <n v="4227"/>
    <x v="4237"/>
    <x v="42"/>
    <n v="29400000"/>
    <n v="73"/>
    <x v="13"/>
    <n v="42"/>
    <n v="33"/>
    <n v="1951"/>
    <n v="5"/>
    <s v="tulsa"/>
    <n v="9"/>
  </r>
  <r>
    <n v="4228"/>
    <x v="4238"/>
    <x v="27"/>
    <n v="446500000"/>
    <n v="73"/>
    <x v="11"/>
    <n v="266"/>
    <n v="148"/>
    <n v="1987"/>
    <n v="9"/>
    <s v="Rockford"/>
    <n v="118"/>
  </r>
  <r>
    <n v="4229"/>
    <x v="4239"/>
    <x v="7"/>
    <n v="65600000"/>
    <n v="73"/>
    <x v="11"/>
    <n v="293"/>
    <n v="195"/>
    <n v="2004"/>
    <n v="10"/>
    <s v="Arlington"/>
    <n v="98"/>
  </r>
  <r>
    <n v="4230"/>
    <x v="4240"/>
    <x v="6"/>
    <n v="11600000"/>
    <n v="73"/>
    <x v="5"/>
    <n v="110"/>
    <n v="50"/>
    <n v="2002"/>
    <n v="2"/>
    <s v="Pennsauken"/>
    <n v="60"/>
  </r>
  <r>
    <n v="4231"/>
    <x v="4241"/>
    <x v="4"/>
    <n v="2600000"/>
    <n v="73"/>
    <x v="0"/>
    <n v="21"/>
    <n v="13"/>
    <n v="2004"/>
    <n v="1"/>
    <s v="Emmaus"/>
    <n v="8"/>
  </r>
  <r>
    <n v="4232"/>
    <x v="4242"/>
    <x v="10"/>
    <n v="59500000"/>
    <n v="73"/>
    <x v="3"/>
    <n v="760"/>
    <n v="475"/>
    <n v="1995"/>
    <n v="9"/>
    <s v="Englewood"/>
    <n v="285"/>
  </r>
  <r>
    <n v="4233"/>
    <x v="4243"/>
    <x v="1"/>
    <n v="200000"/>
    <n v="73"/>
    <x v="9"/>
    <n v="55"/>
    <n v="30"/>
    <n v="2009"/>
    <n v="1"/>
    <s v="Brentwood"/>
    <n v="25"/>
  </r>
  <r>
    <n v="4234"/>
    <x v="4244"/>
    <x v="0"/>
    <n v="11500000"/>
    <n v="73"/>
    <x v="7"/>
    <n v="25"/>
    <n v="10"/>
    <n v="2007"/>
    <n v="1"/>
    <s v="Scottsdale"/>
    <n v="15"/>
  </r>
  <r>
    <n v="4235"/>
    <x v="4245"/>
    <x v="22"/>
    <n v="2500000"/>
    <n v="73"/>
    <x v="0"/>
    <n v="23"/>
    <n v="14"/>
    <n v="2010"/>
    <n v="2"/>
    <s v="Minnetonka"/>
    <n v="9"/>
  </r>
  <r>
    <n v="4236"/>
    <x v="4246"/>
    <x v="21"/>
    <n v="69900000"/>
    <n v="73"/>
    <x v="7"/>
    <n v="418"/>
    <n v="288"/>
    <n v="2014"/>
    <n v="2"/>
    <s v="Columbia"/>
    <n v="130"/>
  </r>
  <r>
    <n v="4237"/>
    <x v="4247"/>
    <x v="32"/>
    <n v="50300000"/>
    <n v="73"/>
    <x v="15"/>
    <n v="198"/>
    <n v="107"/>
    <n v="2010"/>
    <n v="2"/>
    <s v="Lee's Summit"/>
    <n v="91"/>
  </r>
  <r>
    <n v="4238"/>
    <x v="4248"/>
    <x v="5"/>
    <n v="22500000"/>
    <n v="73"/>
    <x v="6"/>
    <n v="81"/>
    <n v="48"/>
    <n v="2002"/>
    <n v="9"/>
    <s v="Boca Raton"/>
    <n v="33"/>
  </r>
  <r>
    <n v="4239"/>
    <x v="4249"/>
    <x v="21"/>
    <n v="26100000"/>
    <n v="73"/>
    <x v="22"/>
    <n v="19"/>
    <n v="11"/>
    <n v="1869"/>
    <n v="5"/>
    <s v="Owings Mills"/>
    <n v="8"/>
  </r>
  <r>
    <n v="4240"/>
    <x v="4250"/>
    <x v="8"/>
    <n v="3500000"/>
    <n v="73"/>
    <x v="23"/>
    <n v="18"/>
    <n v="9"/>
    <n v="2008"/>
    <n v="4"/>
    <s v="Brunswick"/>
    <n v="9"/>
  </r>
  <r>
    <n v="4241"/>
    <x v="4251"/>
    <x v="2"/>
    <n v="7200000"/>
    <n v="73"/>
    <x v="13"/>
    <n v="19"/>
    <n v="10"/>
    <n v="1984"/>
    <n v="1"/>
    <s v="Plano"/>
    <n v="9"/>
  </r>
  <r>
    <n v="4242"/>
    <x v="4252"/>
    <x v="9"/>
    <n v="7500000"/>
    <n v="73"/>
    <x v="9"/>
    <n v="39"/>
    <n v="28"/>
    <n v="2008"/>
    <n v="6"/>
    <s v="Huntington Beach"/>
    <n v="11"/>
  </r>
  <r>
    <n v="4243"/>
    <x v="4253"/>
    <x v="42"/>
    <n v="2700000"/>
    <n v="73"/>
    <x v="15"/>
    <n v="15"/>
    <n v="11"/>
    <n v="2011"/>
    <n v="1"/>
    <s v="Lawton"/>
    <n v="4"/>
  </r>
  <r>
    <n v="4244"/>
    <x v="4254"/>
    <x v="6"/>
    <n v="2600000"/>
    <n v="73"/>
    <x v="23"/>
    <n v="28"/>
    <n v="15"/>
    <n v="2006"/>
    <n v="1"/>
    <s v="HILLSIDE"/>
    <n v="13"/>
  </r>
  <r>
    <n v="4245"/>
    <x v="4255"/>
    <x v="42"/>
    <n v="17300000"/>
    <n v="73"/>
    <x v="12"/>
    <n v="16"/>
    <n v="14"/>
    <n v="2006"/>
    <n v="1"/>
    <s v="Edmond"/>
    <n v="2"/>
  </r>
  <r>
    <n v="4246"/>
    <x v="4256"/>
    <x v="42"/>
    <n v="12200000"/>
    <n v="73"/>
    <x v="0"/>
    <n v="46"/>
    <n v="38"/>
    <n v="2003"/>
    <n v="9"/>
    <s v="Oklahoma City"/>
    <n v="8"/>
  </r>
  <r>
    <n v="4247"/>
    <x v="4257"/>
    <x v="32"/>
    <n v="3200000"/>
    <n v="73"/>
    <x v="9"/>
    <n v="12"/>
    <n v="5"/>
    <n v="2011"/>
    <n v="3"/>
    <s v="Saint Charles"/>
    <n v="7"/>
  </r>
  <r>
    <n v="4248"/>
    <x v="4258"/>
    <x v="45"/>
    <n v="10100000"/>
    <n v="73"/>
    <x v="7"/>
    <n v="71"/>
    <n v="72"/>
    <n v="2004"/>
    <n v="7"/>
    <s v="Madison"/>
    <n v="-1"/>
  </r>
  <r>
    <n v="4249"/>
    <x v="4259"/>
    <x v="27"/>
    <n v="10600000"/>
    <n v="73"/>
    <x v="1"/>
    <n v="74"/>
    <n v="50"/>
    <n v="2009"/>
    <n v="1"/>
    <s v="Chicago"/>
    <n v="24"/>
  </r>
  <r>
    <n v="4250"/>
    <x v="4260"/>
    <x v="21"/>
    <n v="4600000"/>
    <n v="73"/>
    <x v="0"/>
    <n v="13"/>
    <n v="9"/>
    <n v="2008"/>
    <n v="2"/>
    <s v="Bethesda"/>
    <n v="4"/>
  </r>
  <r>
    <n v="4251"/>
    <x v="4261"/>
    <x v="26"/>
    <n v="200000"/>
    <n v="72"/>
    <x v="6"/>
    <n v="15"/>
    <n v="6"/>
    <n v="1965"/>
    <n v="1"/>
    <s v="Mission"/>
    <n v="9"/>
  </r>
  <r>
    <n v="4252"/>
    <x v="4262"/>
    <x v="9"/>
    <n v="91400000"/>
    <n v="72"/>
    <x v="19"/>
    <n v="213"/>
    <n v="85"/>
    <n v="2003"/>
    <n v="5"/>
    <s v="Valencia"/>
    <n v="128"/>
  </r>
  <r>
    <n v="4253"/>
    <x v="4263"/>
    <x v="7"/>
    <n v="28800000"/>
    <n v="72"/>
    <x v="23"/>
    <n v="161"/>
    <n v="116"/>
    <n v="1990"/>
    <n v="2"/>
    <s v="Lorton"/>
    <n v="45"/>
  </r>
  <r>
    <n v="4254"/>
    <x v="4264"/>
    <x v="13"/>
    <n v="31100000"/>
    <n v="72"/>
    <x v="23"/>
    <n v="130"/>
    <n v="60"/>
    <n v="2001"/>
    <n v="4"/>
    <s v="Atlanta"/>
    <n v="70"/>
  </r>
  <r>
    <n v="4255"/>
    <x v="4265"/>
    <x v="5"/>
    <n v="3600000"/>
    <n v="72"/>
    <x v="15"/>
    <n v="52"/>
    <n v="56"/>
    <n v="2004"/>
    <n v="2"/>
    <s v="Lakeland"/>
    <n v="-4"/>
  </r>
  <r>
    <n v="4256"/>
    <x v="4266"/>
    <x v="7"/>
    <n v="10400000"/>
    <n v="72"/>
    <x v="13"/>
    <n v="15"/>
    <n v="13"/>
    <n v="2003"/>
    <n v="4"/>
    <s v="CHANTILLY"/>
    <n v="2"/>
  </r>
  <r>
    <n v="4257"/>
    <x v="4267"/>
    <x v="8"/>
    <n v="4200000"/>
    <n v="72"/>
    <x v="23"/>
    <n v="15"/>
    <n v="8"/>
    <n v="1995"/>
    <n v="1"/>
    <s v="Lima"/>
    <n v="7"/>
  </r>
  <r>
    <n v="4258"/>
    <x v="4268"/>
    <x v="10"/>
    <n v="2200000"/>
    <n v="72"/>
    <x v="24"/>
    <n v="36"/>
    <n v="24"/>
    <n v="1995"/>
    <n v="1"/>
    <s v="Colorado Springs"/>
    <n v="12"/>
  </r>
  <r>
    <n v="4259"/>
    <x v="4269"/>
    <x v="9"/>
    <n v="3300000"/>
    <n v="72"/>
    <x v="9"/>
    <n v="26"/>
    <n v="20"/>
    <n v="2000"/>
    <n v="2"/>
    <s v="San Diego"/>
    <n v="6"/>
  </r>
  <r>
    <n v="4260"/>
    <x v="4270"/>
    <x v="24"/>
    <n v="19300000"/>
    <n v="72"/>
    <x v="23"/>
    <n v="100"/>
    <n v="250"/>
    <n v="2008"/>
    <n v="6"/>
    <s v="Wakefield"/>
    <n v="-150"/>
  </r>
  <r>
    <n v="4261"/>
    <x v="4271"/>
    <x v="22"/>
    <n v="2200000"/>
    <n v="72"/>
    <x v="7"/>
    <n v="7"/>
    <n v="4"/>
    <n v="2013"/>
    <n v="1"/>
    <s v="St Paul"/>
    <n v="3"/>
  </r>
  <r>
    <n v="4262"/>
    <x v="4272"/>
    <x v="13"/>
    <n v="22500000"/>
    <n v="72"/>
    <x v="20"/>
    <n v="190"/>
    <n v="124"/>
    <n v="2010"/>
    <n v="6"/>
    <s v="Roswell"/>
    <n v="66"/>
  </r>
  <r>
    <n v="4263"/>
    <x v="4273"/>
    <x v="9"/>
    <n v="10200000"/>
    <n v="72"/>
    <x v="9"/>
    <n v="48"/>
    <n v="25"/>
    <n v="2003"/>
    <n v="2"/>
    <s v="Newport Beach"/>
    <n v="23"/>
  </r>
  <r>
    <n v="4264"/>
    <x v="4274"/>
    <x v="27"/>
    <n v="29200000"/>
    <n v="72"/>
    <x v="5"/>
    <n v="218"/>
    <n v="202"/>
    <n v="2008"/>
    <n v="6"/>
    <s v="Itasca"/>
    <n v="16"/>
  </r>
  <r>
    <n v="4265"/>
    <x v="4275"/>
    <x v="1"/>
    <n v="2700000"/>
    <n v="72"/>
    <x v="6"/>
    <n v="11"/>
    <n v="10"/>
    <n v="2004"/>
    <n v="1"/>
    <s v="Franklin"/>
    <n v="1"/>
  </r>
  <r>
    <n v="4266"/>
    <x v="4276"/>
    <x v="38"/>
    <n v="87500000"/>
    <n v="72"/>
    <x v="15"/>
    <n v="162"/>
    <n v="120"/>
    <n v="2002"/>
    <n v="6"/>
    <s v="Baton Rouge"/>
    <n v="42"/>
  </r>
  <r>
    <n v="4267"/>
    <x v="4277"/>
    <x v="6"/>
    <n v="300000"/>
    <n v="72"/>
    <x v="23"/>
    <n v="70"/>
    <n v="15"/>
    <n v="1982"/>
    <n v="2"/>
    <s v="Westville"/>
    <n v="55"/>
  </r>
  <r>
    <n v="4268"/>
    <x v="4278"/>
    <x v="19"/>
    <n v="7800000"/>
    <n v="72"/>
    <x v="13"/>
    <n v="40"/>
    <n v="27"/>
    <n v="2001"/>
    <n v="8"/>
    <s v="Blue Mounds"/>
    <n v="13"/>
  </r>
  <r>
    <n v="4269"/>
    <x v="4279"/>
    <x v="18"/>
    <n v="1000000"/>
    <n v="72"/>
    <x v="9"/>
    <n v="70"/>
    <n v="57"/>
    <n v="2005"/>
    <n v="1"/>
    <s v="Cary"/>
    <n v="13"/>
  </r>
  <r>
    <n v="4269"/>
    <x v="4280"/>
    <x v="6"/>
    <n v="8500000"/>
    <n v="72"/>
    <x v="23"/>
    <n v="705"/>
    <n v="410"/>
    <n v="2006"/>
    <n v="5"/>
    <s v="Marlton"/>
    <n v="295"/>
  </r>
  <r>
    <n v="4270"/>
    <x v="4281"/>
    <x v="8"/>
    <n v="5100000"/>
    <n v="72"/>
    <x v="0"/>
    <n v="12"/>
    <n v="13"/>
    <n v="2006"/>
    <n v="3"/>
    <s v="Akron"/>
    <n v="-1"/>
  </r>
  <r>
    <n v="4271"/>
    <x v="4282"/>
    <x v="7"/>
    <n v="76300000"/>
    <n v="72"/>
    <x v="23"/>
    <n v="341"/>
    <n v="117"/>
    <n v="2011"/>
    <n v="4"/>
    <s v="McLean"/>
    <n v="224"/>
  </r>
  <r>
    <n v="4272"/>
    <x v="4283"/>
    <x v="1"/>
    <n v="10600000"/>
    <n v="72"/>
    <x v="23"/>
    <n v="15"/>
    <n v="8"/>
    <n v="1993"/>
    <n v="3"/>
    <s v="Collierville"/>
    <n v="7"/>
  </r>
  <r>
    <n v="4273"/>
    <x v="4284"/>
    <x v="24"/>
    <n v="10100000"/>
    <n v="72"/>
    <x v="12"/>
    <n v="45"/>
    <n v="20"/>
    <n v="2003"/>
    <n v="1"/>
    <s v="Boston"/>
    <n v="25"/>
  </r>
  <r>
    <n v="4274"/>
    <x v="4285"/>
    <x v="12"/>
    <n v="319500000"/>
    <n v="72"/>
    <x v="6"/>
    <n v="1500"/>
    <n v="650"/>
    <n v="2006"/>
    <n v="1"/>
    <s v="Plainview"/>
    <n v="850"/>
  </r>
  <r>
    <n v="4275"/>
    <x v="4286"/>
    <x v="7"/>
    <n v="5200000"/>
    <n v="72"/>
    <x v="5"/>
    <n v="17"/>
    <n v="9"/>
    <n v="2008"/>
    <n v="1"/>
    <s v="Herndon"/>
    <n v="8"/>
  </r>
  <r>
    <n v="4276"/>
    <x v="4287"/>
    <x v="32"/>
    <n v="600000"/>
    <n v="72"/>
    <x v="20"/>
    <n v="38"/>
    <n v="23"/>
    <n v="2001"/>
    <n v="4"/>
    <s v="Springfield"/>
    <n v="15"/>
  </r>
  <r>
    <n v="4277"/>
    <x v="4288"/>
    <x v="7"/>
    <n v="11900000"/>
    <n v="72"/>
    <x v="11"/>
    <n v="113"/>
    <n v="44"/>
    <n v="2009"/>
    <n v="2"/>
    <s v="Hampton"/>
    <n v="69"/>
  </r>
  <r>
    <n v="4278"/>
    <x v="4289"/>
    <x v="12"/>
    <n v="5600000"/>
    <n v="72"/>
    <x v="22"/>
    <n v="18"/>
    <n v="7"/>
    <n v="2004"/>
    <n v="1"/>
    <s v="New York"/>
    <n v="11"/>
  </r>
  <r>
    <n v="4279"/>
    <x v="4290"/>
    <x v="4"/>
    <n v="9100000"/>
    <n v="72"/>
    <x v="9"/>
    <n v="62"/>
    <n v="70"/>
    <n v="2009"/>
    <n v="3"/>
    <s v="Pittsburgh"/>
    <n v="-8"/>
  </r>
  <r>
    <n v="4280"/>
    <x v="4291"/>
    <x v="5"/>
    <n v="7900000"/>
    <n v="72"/>
    <x v="22"/>
    <n v="84"/>
    <n v="49"/>
    <n v="2003"/>
    <n v="6"/>
    <s v="Tampa"/>
    <n v="35"/>
  </r>
  <r>
    <n v="4281"/>
    <x v="4292"/>
    <x v="16"/>
    <n v="500000"/>
    <n v="72"/>
    <x v="20"/>
    <n v="159"/>
    <n v="145"/>
    <n v="2010"/>
    <n v="2"/>
    <s v="LEHI"/>
    <n v="14"/>
  </r>
  <r>
    <n v="4282"/>
    <x v="4293"/>
    <x v="23"/>
    <n v="110200000"/>
    <n v="72"/>
    <x v="2"/>
    <n v="224"/>
    <n v="101"/>
    <n v="1946"/>
    <n v="1"/>
    <s v="Birmingham"/>
    <n v="123"/>
  </r>
  <r>
    <n v="4283"/>
    <x v="4294"/>
    <x v="40"/>
    <n v="67100000"/>
    <n v="72"/>
    <x v="18"/>
    <n v="325"/>
    <n v="210"/>
    <n v="2002"/>
    <n v="1"/>
    <s v="Portland"/>
    <n v="115"/>
  </r>
  <r>
    <n v="4284"/>
    <x v="4295"/>
    <x v="9"/>
    <n v="6800000"/>
    <n v="71"/>
    <x v="20"/>
    <n v="43"/>
    <n v="48"/>
    <n v="2003"/>
    <n v="2"/>
    <s v="Irvine"/>
    <n v="-5"/>
  </r>
  <r>
    <n v="4285"/>
    <x v="4296"/>
    <x v="9"/>
    <n v="20300000"/>
    <n v="71"/>
    <x v="3"/>
    <n v="88"/>
    <n v="55"/>
    <n v="2007"/>
    <n v="1"/>
    <s v="Santa Cruz"/>
    <n v="33"/>
  </r>
  <r>
    <n v="4286"/>
    <x v="4297"/>
    <x v="40"/>
    <n v="13800000"/>
    <n v="71"/>
    <x v="20"/>
    <n v="21"/>
    <n v="14"/>
    <n v="2010"/>
    <n v="4"/>
    <s v="Portland"/>
    <n v="7"/>
  </r>
  <r>
    <n v="4287"/>
    <x v="4298"/>
    <x v="24"/>
    <n v="85600000"/>
    <n v="71"/>
    <x v="5"/>
    <n v="1352"/>
    <n v="1016"/>
    <n v="2004"/>
    <n v="3"/>
    <s v="Burlington"/>
    <n v="336"/>
  </r>
  <r>
    <n v="4288"/>
    <x v="4299"/>
    <x v="22"/>
    <n v="4100000"/>
    <n v="71"/>
    <x v="26"/>
    <n v="20"/>
    <n v="12"/>
    <n v="2002"/>
    <n v="1"/>
    <s v="NEW ULM"/>
    <n v="8"/>
  </r>
  <r>
    <n v="4289"/>
    <x v="4300"/>
    <x v="7"/>
    <n v="9600000"/>
    <n v="71"/>
    <x v="11"/>
    <n v="45"/>
    <n v="25"/>
    <n v="2010"/>
    <n v="4"/>
    <s v="Reston"/>
    <n v="20"/>
  </r>
  <r>
    <n v="4290"/>
    <x v="4301"/>
    <x v="8"/>
    <n v="4400000"/>
    <n v="71"/>
    <x v="15"/>
    <n v="37"/>
    <n v="22"/>
    <n v="2006"/>
    <n v="1"/>
    <s v="Cleveland"/>
    <n v="15"/>
  </r>
  <r>
    <n v="4291"/>
    <x v="4302"/>
    <x v="18"/>
    <n v="11700000"/>
    <n v="71"/>
    <x v="7"/>
    <n v="78"/>
    <n v="72"/>
    <n v="1987"/>
    <n v="6"/>
    <s v="Matthews"/>
    <n v="6"/>
  </r>
  <r>
    <n v="4292"/>
    <x v="4303"/>
    <x v="12"/>
    <n v="14500000"/>
    <n v="71"/>
    <x v="23"/>
    <n v="33"/>
    <n v="28"/>
    <n v="1992"/>
    <n v="2"/>
    <s v="ROCHESTER"/>
    <n v="5"/>
  </r>
  <r>
    <n v="4293"/>
    <x v="4304"/>
    <x v="2"/>
    <n v="7800000"/>
    <n v="71"/>
    <x v="19"/>
    <n v="44"/>
    <n v="27"/>
    <n v="2005"/>
    <n v="3"/>
    <s v="Houston"/>
    <n v="17"/>
  </r>
  <r>
    <n v="4294"/>
    <x v="4305"/>
    <x v="13"/>
    <n v="2300000"/>
    <n v="71"/>
    <x v="0"/>
    <n v="10"/>
    <n v="2"/>
    <n v="2008"/>
    <n v="1"/>
    <s v="Brookhaven"/>
    <n v="8"/>
  </r>
  <r>
    <n v="4295"/>
    <x v="4306"/>
    <x v="16"/>
    <n v="11900000"/>
    <n v="71"/>
    <x v="3"/>
    <n v="65"/>
    <n v="34"/>
    <n v="1992"/>
    <n v="1"/>
    <s v="Salt Lake City"/>
    <n v="31"/>
  </r>
  <r>
    <n v="4296"/>
    <x v="4307"/>
    <x v="27"/>
    <n v="600000"/>
    <n v="71"/>
    <x v="22"/>
    <n v="65"/>
    <n v="20"/>
    <n v="2004"/>
    <n v="2"/>
    <s v="Itasca"/>
    <n v="45"/>
  </r>
  <r>
    <n v="4297"/>
    <x v="4308"/>
    <x v="4"/>
    <n v="10800000"/>
    <n v="71"/>
    <x v="18"/>
    <n v="28"/>
    <n v="14"/>
    <n v="2010"/>
    <n v="3"/>
    <s v="King of Prussia"/>
    <n v="14"/>
  </r>
  <r>
    <n v="4298"/>
    <x v="4309"/>
    <x v="2"/>
    <n v="14900000"/>
    <n v="71"/>
    <x v="15"/>
    <n v="125"/>
    <n v="90"/>
    <n v="1989"/>
    <n v="4"/>
    <s v="Dallas"/>
    <n v="35"/>
  </r>
  <r>
    <n v="4299"/>
    <x v="4310"/>
    <x v="5"/>
    <n v="800000"/>
    <n v="71"/>
    <x v="25"/>
    <n v="27"/>
    <n v="22"/>
    <n v="1990"/>
    <n v="3"/>
    <s v="Orlando"/>
    <n v="5"/>
  </r>
  <r>
    <n v="4300"/>
    <x v="4311"/>
    <x v="7"/>
    <n v="44800000"/>
    <n v="71"/>
    <x v="11"/>
    <n v="259"/>
    <n v="180"/>
    <n v="2001"/>
    <n v="4"/>
    <s v="Herndon"/>
    <n v="79"/>
  </r>
  <r>
    <n v="4301"/>
    <x v="4312"/>
    <x v="11"/>
    <n v="23400000"/>
    <n v="71"/>
    <x v="0"/>
    <n v="108"/>
    <n v="70"/>
    <n v="2002"/>
    <n v="3"/>
    <s v="Seattle"/>
    <n v="38"/>
  </r>
  <r>
    <n v="4302"/>
    <x v="4313"/>
    <x v="9"/>
    <n v="4400000"/>
    <n v="71"/>
    <x v="15"/>
    <n v="9"/>
    <n v="4"/>
    <n v="1991"/>
    <n v="3"/>
    <s v="Oceanside"/>
    <n v="5"/>
  </r>
  <r>
    <n v="4303"/>
    <x v="4314"/>
    <x v="11"/>
    <n v="15100000"/>
    <n v="71"/>
    <x v="0"/>
    <n v="45"/>
    <n v="20"/>
    <n v="2005"/>
    <n v="2"/>
    <s v="redmond"/>
    <n v="25"/>
  </r>
  <r>
    <n v="4304"/>
    <x v="4315"/>
    <x v="22"/>
    <n v="2600000"/>
    <n v="71"/>
    <x v="24"/>
    <n v="50"/>
    <n v="8"/>
    <n v="2005"/>
    <n v="1"/>
    <s v="Plymouth"/>
    <n v="42"/>
  </r>
  <r>
    <n v="4305"/>
    <x v="4316"/>
    <x v="7"/>
    <n v="4100000"/>
    <n v="71"/>
    <x v="19"/>
    <n v="34"/>
    <n v="26"/>
    <n v="1997"/>
    <n v="3"/>
    <s v="Henrico"/>
    <n v="8"/>
  </r>
  <r>
    <n v="4306"/>
    <x v="4317"/>
    <x v="20"/>
    <n v="2300000"/>
    <n v="71"/>
    <x v="26"/>
    <n v="290"/>
    <n v="132"/>
    <n v="2011"/>
    <n v="1"/>
    <s v="Farmington"/>
    <n v="158"/>
  </r>
  <r>
    <n v="4307"/>
    <x v="4318"/>
    <x v="22"/>
    <n v="21900000"/>
    <n v="71"/>
    <x v="13"/>
    <n v="102"/>
    <n v="48"/>
    <n v="1985"/>
    <n v="8"/>
    <s v="Minneapolis"/>
    <n v="54"/>
  </r>
  <r>
    <n v="4308"/>
    <x v="4319"/>
    <x v="8"/>
    <n v="1500000"/>
    <n v="71"/>
    <x v="16"/>
    <n v="120"/>
    <n v="80"/>
    <n v="2004"/>
    <n v="6"/>
    <s v="Columbus"/>
    <n v="40"/>
  </r>
  <r>
    <n v="4309"/>
    <x v="4320"/>
    <x v="33"/>
    <n v="124800000"/>
    <n v="71"/>
    <x v="20"/>
    <n v="144"/>
    <n v="49"/>
    <n v="2003"/>
    <n v="5"/>
    <s v="Indianapolis"/>
    <n v="95"/>
  </r>
  <r>
    <n v="4310"/>
    <x v="4321"/>
    <x v="9"/>
    <n v="8600000"/>
    <n v="71"/>
    <x v="3"/>
    <n v="22"/>
    <n v="12"/>
    <n v="2004"/>
    <n v="1"/>
    <s v="Indio"/>
    <n v="10"/>
  </r>
  <r>
    <n v="4311"/>
    <x v="4322"/>
    <x v="5"/>
    <n v="3400000"/>
    <n v="71"/>
    <x v="23"/>
    <n v="13"/>
    <n v="7"/>
    <n v="2007"/>
    <n v="1"/>
    <s v="Largo"/>
    <n v="6"/>
  </r>
  <r>
    <n v="4312"/>
    <x v="4323"/>
    <x v="16"/>
    <n v="10400000"/>
    <n v="71"/>
    <x v="0"/>
    <n v="36"/>
    <n v="23"/>
    <n v="2013"/>
    <n v="1"/>
    <s v="Farmington"/>
    <n v="13"/>
  </r>
  <r>
    <n v="4313"/>
    <x v="4324"/>
    <x v="10"/>
    <n v="10800000"/>
    <n v="71"/>
    <x v="15"/>
    <n v="15"/>
    <n v="7"/>
    <n v="2006"/>
    <n v="1"/>
    <s v="Thornton"/>
    <n v="8"/>
  </r>
  <r>
    <n v="4314"/>
    <x v="4325"/>
    <x v="8"/>
    <n v="203400000"/>
    <n v="71"/>
    <x v="5"/>
    <n v="438"/>
    <n v="253"/>
    <n v="2009"/>
    <n v="6"/>
    <s v="Valley View"/>
    <n v="185"/>
  </r>
  <r>
    <n v="4315"/>
    <x v="4326"/>
    <x v="7"/>
    <n v="73500000"/>
    <n v="71"/>
    <x v="6"/>
    <n v="256"/>
    <n v="125"/>
    <n v="1969"/>
    <n v="1"/>
    <s v="Chantilly"/>
    <n v="131"/>
  </r>
  <r>
    <n v="4316"/>
    <x v="4327"/>
    <x v="23"/>
    <n v="4600000"/>
    <n v="71"/>
    <x v="7"/>
    <n v="36"/>
    <n v="24"/>
    <n v="2002"/>
    <n v="1"/>
    <s v="Huntsville"/>
    <n v="12"/>
  </r>
  <r>
    <n v="4317"/>
    <x v="4328"/>
    <x v="19"/>
    <n v="51200000"/>
    <n v="71"/>
    <x v="5"/>
    <n v="250"/>
    <n v="40"/>
    <n v="2012"/>
    <n v="3"/>
    <s v="Madison"/>
    <n v="210"/>
  </r>
  <r>
    <n v="4318"/>
    <x v="4329"/>
    <x v="16"/>
    <n v="11300000"/>
    <n v="71"/>
    <x v="13"/>
    <n v="72"/>
    <n v="41"/>
    <n v="2005"/>
    <n v="1"/>
    <s v="Salt Lake City"/>
    <n v="31"/>
  </r>
  <r>
    <n v="4319"/>
    <x v="4330"/>
    <x v="35"/>
    <n v="2700000"/>
    <n v="70"/>
    <x v="23"/>
    <n v="10"/>
    <n v="7"/>
    <n v="2010"/>
    <n v="1"/>
    <s v="Omaha"/>
    <n v="3"/>
  </r>
  <r>
    <n v="4320"/>
    <x v="4331"/>
    <x v="0"/>
    <n v="13100000"/>
    <n v="70"/>
    <x v="0"/>
    <n v="90"/>
    <n v="41"/>
    <n v="2013"/>
    <n v="3"/>
    <s v="Phoenix"/>
    <n v="49"/>
  </r>
  <r>
    <n v="4321"/>
    <x v="4332"/>
    <x v="28"/>
    <n v="20800000"/>
    <n v="70"/>
    <x v="23"/>
    <n v="95"/>
    <n v="70"/>
    <n v="1984"/>
    <n v="5"/>
    <s v="Stratford"/>
    <n v="25"/>
  </r>
  <r>
    <n v="4322"/>
    <x v="4333"/>
    <x v="14"/>
    <n v="18700000"/>
    <n v="70"/>
    <x v="8"/>
    <n v="100"/>
    <n v="40"/>
    <n v="2005"/>
    <n v="1"/>
    <s v="Covington"/>
    <n v="60"/>
  </r>
  <r>
    <n v="4323"/>
    <x v="4334"/>
    <x v="13"/>
    <n v="12900000"/>
    <n v="70"/>
    <x v="4"/>
    <n v="35"/>
    <n v="14"/>
    <n v="1980"/>
    <n v="2"/>
    <s v="McDonough"/>
    <n v="21"/>
  </r>
  <r>
    <n v="4324"/>
    <x v="4335"/>
    <x v="1"/>
    <n v="2400000"/>
    <n v="70"/>
    <x v="19"/>
    <n v="17"/>
    <n v="13"/>
    <n v="2011"/>
    <n v="3"/>
    <s v="Nashville"/>
    <n v="4"/>
  </r>
  <r>
    <n v="4325"/>
    <x v="4336"/>
    <x v="9"/>
    <n v="27300000"/>
    <n v="70"/>
    <x v="5"/>
    <n v="55"/>
    <n v="33"/>
    <n v="2010"/>
    <n v="1"/>
    <s v="Rocklin"/>
    <n v="22"/>
  </r>
  <r>
    <n v="4326"/>
    <x v="4337"/>
    <x v="9"/>
    <n v="46500000"/>
    <n v="70"/>
    <x v="23"/>
    <n v="108"/>
    <n v="48"/>
    <n v="2011"/>
    <n v="2"/>
    <s v="Venice"/>
    <n v="60"/>
  </r>
  <r>
    <n v="4327"/>
    <x v="4338"/>
    <x v="12"/>
    <n v="11600000"/>
    <n v="70"/>
    <x v="9"/>
    <n v="291"/>
    <n v="170"/>
    <n v="2005"/>
    <n v="7"/>
    <s v="New York"/>
    <n v="121"/>
  </r>
  <r>
    <n v="4328"/>
    <x v="4339"/>
    <x v="9"/>
    <n v="2700000"/>
    <n v="70"/>
    <x v="19"/>
    <n v="19"/>
    <n v="13"/>
    <n v="1997"/>
    <n v="1"/>
    <s v="San Marcos"/>
    <n v="6"/>
  </r>
  <r>
    <n v="4329"/>
    <x v="4340"/>
    <x v="2"/>
    <n v="6600000"/>
    <n v="70"/>
    <x v="19"/>
    <n v="42"/>
    <n v="26"/>
    <n v="1993"/>
    <n v="4"/>
    <s v="Austin"/>
    <n v="16"/>
  </r>
  <r>
    <n v="4330"/>
    <x v="4341"/>
    <x v="18"/>
    <n v="11700000"/>
    <n v="70"/>
    <x v="15"/>
    <n v="69"/>
    <n v="45"/>
    <n v="1968"/>
    <n v="2"/>
    <s v="High Point"/>
    <n v="24"/>
  </r>
  <r>
    <n v="4331"/>
    <x v="4342"/>
    <x v="5"/>
    <n v="2800000"/>
    <n v="70"/>
    <x v="22"/>
    <n v="40"/>
    <n v="19"/>
    <n v="2000"/>
    <n v="1"/>
    <s v="Fort Lauderdale"/>
    <n v="21"/>
  </r>
  <r>
    <n v="4332"/>
    <x v="4343"/>
    <x v="7"/>
    <n v="3700000"/>
    <n v="70"/>
    <x v="7"/>
    <n v="17"/>
    <n v="8"/>
    <n v="2013"/>
    <n v="1"/>
    <s v="Arlington"/>
    <n v="9"/>
  </r>
  <r>
    <n v="4333"/>
    <x v="4344"/>
    <x v="7"/>
    <n v="300000"/>
    <n v="70"/>
    <x v="15"/>
    <n v="39"/>
    <n v="27"/>
    <n v="2002"/>
    <n v="1"/>
    <s v="Catlett"/>
    <n v="12"/>
  </r>
  <r>
    <n v="4334"/>
    <x v="4345"/>
    <x v="9"/>
    <n v="60300000"/>
    <n v="70"/>
    <x v="6"/>
    <n v="134"/>
    <n v="110"/>
    <n v="2006"/>
    <n v="10"/>
    <s v="Brisbane"/>
    <n v="24"/>
  </r>
  <r>
    <n v="4335"/>
    <x v="4346"/>
    <x v="27"/>
    <n v="3500000"/>
    <n v="70"/>
    <x v="19"/>
    <n v="21"/>
    <n v="11"/>
    <n v="2007"/>
    <n v="4"/>
    <s v="Northbrook"/>
    <n v="10"/>
  </r>
  <r>
    <n v="4336"/>
    <x v="4347"/>
    <x v="21"/>
    <n v="4900000"/>
    <n v="70"/>
    <x v="13"/>
    <n v="5"/>
    <n v="4"/>
    <n v="2013"/>
    <n v="1"/>
    <s v="Cockeysville"/>
    <n v="1"/>
  </r>
  <r>
    <n v="4337"/>
    <x v="4348"/>
    <x v="2"/>
    <n v="2200000000"/>
    <n v="70"/>
    <x v="20"/>
    <n v="291"/>
    <n v="160"/>
    <n v="1995"/>
    <n v="14"/>
    <s v="Houston"/>
    <n v="131"/>
  </r>
  <r>
    <n v="4338"/>
    <x v="4349"/>
    <x v="5"/>
    <n v="10600000"/>
    <n v="70"/>
    <x v="23"/>
    <n v="48"/>
    <n v="18"/>
    <n v="2010"/>
    <n v="6"/>
    <s v="West Palm Beach"/>
    <n v="30"/>
  </r>
  <r>
    <n v="4339"/>
    <x v="4350"/>
    <x v="5"/>
    <n v="2700000"/>
    <n v="70"/>
    <x v="22"/>
    <n v="65"/>
    <n v="50"/>
    <n v="2007"/>
    <n v="3"/>
    <s v="ST PETERSBURG"/>
    <n v="15"/>
  </r>
  <r>
    <n v="4340"/>
    <x v="4351"/>
    <x v="9"/>
    <n v="3600000"/>
    <n v="70"/>
    <x v="22"/>
    <n v="89"/>
    <n v="67"/>
    <n v="1995"/>
    <n v="7"/>
    <s v="Irvine"/>
    <n v="22"/>
  </r>
  <r>
    <n v="4341"/>
    <x v="4352"/>
    <x v="18"/>
    <n v="5100000"/>
    <n v="70"/>
    <x v="5"/>
    <n v="29"/>
    <n v="9"/>
    <n v="2013"/>
    <n v="2"/>
    <s v="Holly Springs"/>
    <n v="20"/>
  </r>
  <r>
    <n v="4342"/>
    <x v="4353"/>
    <x v="20"/>
    <n v="2300000"/>
    <n v="70"/>
    <x v="9"/>
    <n v="184"/>
    <n v="120"/>
    <n v="2000"/>
    <n v="9"/>
    <s v="Owosso"/>
    <n v="64"/>
  </r>
  <r>
    <n v="4343"/>
    <x v="4354"/>
    <x v="32"/>
    <n v="8600000"/>
    <n v="70"/>
    <x v="7"/>
    <n v="42"/>
    <n v="28"/>
    <n v="2005"/>
    <n v="7"/>
    <s v="St. Louis"/>
    <n v="14"/>
  </r>
  <r>
    <n v="4344"/>
    <x v="4355"/>
    <x v="2"/>
    <n v="2800000"/>
    <n v="70"/>
    <x v="23"/>
    <n v="95"/>
    <n v="60"/>
    <n v="2007"/>
    <n v="1"/>
    <s v="Sugar Land"/>
    <n v="35"/>
  </r>
  <r>
    <n v="4345"/>
    <x v="4356"/>
    <x v="6"/>
    <n v="191100000"/>
    <n v="70"/>
    <x v="20"/>
    <n v="2278"/>
    <n v="1150"/>
    <n v="1994"/>
    <n v="9"/>
    <s v="Plainsboro"/>
    <n v="1128"/>
  </r>
  <r>
    <n v="4346"/>
    <x v="4357"/>
    <x v="35"/>
    <n v="1500000"/>
    <n v="70"/>
    <x v="19"/>
    <n v="200"/>
    <n v="120"/>
    <n v="1998"/>
    <n v="3"/>
    <s v="Omaha"/>
    <n v="80"/>
  </r>
  <r>
    <n v="4347"/>
    <x v="4358"/>
    <x v="29"/>
    <n v="64500000"/>
    <n v="70"/>
    <x v="23"/>
    <n v="165"/>
    <n v="128"/>
    <n v="1999"/>
    <n v="6"/>
    <s v="Las Vegas"/>
    <n v="37"/>
  </r>
  <r>
    <n v="4348"/>
    <x v="4359"/>
    <x v="5"/>
    <n v="56700000"/>
    <n v="70"/>
    <x v="23"/>
    <n v="246"/>
    <n v="144"/>
    <n v="2005"/>
    <n v="1"/>
    <s v="West Palm Beach"/>
    <n v="102"/>
  </r>
  <r>
    <n v="4349"/>
    <x v="4360"/>
    <x v="31"/>
    <n v="2500000"/>
    <n v="70"/>
    <x v="7"/>
    <n v="15"/>
    <n v="10"/>
    <n v="2012"/>
    <n v="2"/>
    <s v="Rochester"/>
    <n v="5"/>
  </r>
  <r>
    <n v="4350"/>
    <x v="4361"/>
    <x v="9"/>
    <n v="6100000"/>
    <n v="70"/>
    <x v="23"/>
    <n v="135"/>
    <n v="80"/>
    <n v="2001"/>
    <n v="4"/>
    <s v="Bakersfield"/>
    <n v="55"/>
  </r>
  <r>
    <n v="4351"/>
    <x v="4362"/>
    <x v="27"/>
    <n v="200000"/>
    <n v="69"/>
    <x v="3"/>
    <n v="19"/>
    <n v="13"/>
    <n v="1973"/>
    <n v="1"/>
    <s v="Princeton"/>
    <n v="6"/>
  </r>
  <r>
    <n v="4352"/>
    <x v="4363"/>
    <x v="13"/>
    <n v="1500000"/>
    <n v="69"/>
    <x v="9"/>
    <n v="92"/>
    <n v="62"/>
    <n v="1998"/>
    <n v="8"/>
    <s v="Alpharetta"/>
    <n v="30"/>
  </r>
  <r>
    <n v="4353"/>
    <x v="4364"/>
    <x v="12"/>
    <n v="6900000"/>
    <n v="69"/>
    <x v="26"/>
    <n v="65"/>
    <n v="54"/>
    <n v="2002"/>
    <n v="1"/>
    <s v="New York"/>
    <n v="11"/>
  </r>
  <r>
    <n v="4354"/>
    <x v="4365"/>
    <x v="7"/>
    <n v="2700000"/>
    <n v="69"/>
    <x v="11"/>
    <n v="23"/>
    <n v="15"/>
    <n v="2010"/>
    <n v="2"/>
    <s v="Sterling"/>
    <n v="8"/>
  </r>
  <r>
    <n v="4355"/>
    <x v="4366"/>
    <x v="0"/>
    <n v="12200000"/>
    <n v="69"/>
    <x v="15"/>
    <n v="90"/>
    <n v="50"/>
    <n v="1969"/>
    <n v="1"/>
    <s v="PHOENIX"/>
    <n v="40"/>
  </r>
  <r>
    <n v="4356"/>
    <x v="4367"/>
    <x v="27"/>
    <n v="109500000"/>
    <n v="69"/>
    <x v="7"/>
    <n v="281"/>
    <n v="285"/>
    <n v="1964"/>
    <n v="2"/>
    <s v="Oak Brook"/>
    <n v="-4"/>
  </r>
  <r>
    <n v="4357"/>
    <x v="4368"/>
    <x v="1"/>
    <n v="7600000"/>
    <n v="69"/>
    <x v="15"/>
    <n v="24"/>
    <n v="12"/>
    <n v="2013"/>
    <n v="3"/>
    <s v="Knoxville"/>
    <n v="12"/>
  </r>
  <r>
    <n v="4358"/>
    <x v="4369"/>
    <x v="22"/>
    <n v="20500000"/>
    <n v="69"/>
    <x v="9"/>
    <n v="170"/>
    <n v="117"/>
    <n v="2010"/>
    <n v="5"/>
    <s v="St Louis Park"/>
    <n v="53"/>
  </r>
  <r>
    <n v="4359"/>
    <x v="4370"/>
    <x v="8"/>
    <n v="6600000"/>
    <n v="69"/>
    <x v="23"/>
    <n v="41"/>
    <n v="23"/>
    <n v="2009"/>
    <n v="3"/>
    <s v="Cleveland"/>
    <n v="18"/>
  </r>
  <r>
    <n v="4360"/>
    <x v="4371"/>
    <x v="5"/>
    <n v="2500000"/>
    <n v="69"/>
    <x v="9"/>
    <n v="15"/>
    <n v="8"/>
    <n v="2004"/>
    <n v="1"/>
    <s v="Coral Springs"/>
    <n v="7"/>
  </r>
  <r>
    <n v="4361"/>
    <x v="4372"/>
    <x v="27"/>
    <n v="52500000"/>
    <n v="69"/>
    <x v="1"/>
    <n v="296"/>
    <n v="180"/>
    <n v="2011"/>
    <n v="1"/>
    <s v="Lake in the Hills"/>
    <n v="116"/>
  </r>
  <r>
    <n v="4362"/>
    <x v="4373"/>
    <x v="6"/>
    <n v="29300000"/>
    <n v="69"/>
    <x v="21"/>
    <n v="154"/>
    <n v="112"/>
    <n v="1985"/>
    <n v="1"/>
    <s v="Union"/>
    <n v="42"/>
  </r>
  <r>
    <n v="4363"/>
    <x v="4374"/>
    <x v="0"/>
    <n v="2300000"/>
    <n v="69"/>
    <x v="3"/>
    <n v="25"/>
    <n v="4"/>
    <n v="2008"/>
    <n v="1"/>
    <s v="Phoenix"/>
    <n v="21"/>
  </r>
  <r>
    <n v="4364"/>
    <x v="4375"/>
    <x v="6"/>
    <n v="2900000"/>
    <n v="69"/>
    <x v="9"/>
    <n v="24"/>
    <n v="4"/>
    <n v="2007"/>
    <n v="2"/>
    <s v="Edison"/>
    <n v="20"/>
  </r>
  <r>
    <n v="4365"/>
    <x v="4376"/>
    <x v="27"/>
    <n v="2000000"/>
    <n v="69"/>
    <x v="5"/>
    <n v="60"/>
    <n v="17"/>
    <n v="2009"/>
    <n v="3"/>
    <s v="Crestwood"/>
    <n v="43"/>
  </r>
  <r>
    <n v="4366"/>
    <x v="4377"/>
    <x v="40"/>
    <n v="100000000"/>
    <n v="69"/>
    <x v="6"/>
    <n v="1866"/>
    <n v="1276"/>
    <n v="1995"/>
    <n v="11"/>
    <s v="Portland"/>
    <n v="590"/>
  </r>
  <r>
    <n v="4367"/>
    <x v="4378"/>
    <x v="2"/>
    <n v="123900000"/>
    <n v="69"/>
    <x v="23"/>
    <n v="885"/>
    <n v="600"/>
    <n v="2008"/>
    <n v="7"/>
    <s v="Dallas"/>
    <n v="285"/>
  </r>
  <r>
    <n v="4368"/>
    <x v="4379"/>
    <x v="6"/>
    <n v="114200000"/>
    <n v="69"/>
    <x v="4"/>
    <n v="414"/>
    <n v="298"/>
    <n v="1997"/>
    <n v="4"/>
    <s v="Manahawkin"/>
    <n v="116"/>
  </r>
  <r>
    <n v="4369"/>
    <x v="4380"/>
    <x v="37"/>
    <n v="52200000"/>
    <n v="69"/>
    <x v="15"/>
    <n v="27"/>
    <n v="17"/>
    <n v="2005"/>
    <n v="1"/>
    <s v="Greenville"/>
    <n v="10"/>
  </r>
  <r>
    <n v="4370"/>
    <x v="4381"/>
    <x v="2"/>
    <n v="19300000"/>
    <n v="69"/>
    <x v="3"/>
    <n v="320"/>
    <n v="210"/>
    <n v="2006"/>
    <n v="10"/>
    <s v="Austin"/>
    <n v="110"/>
  </r>
  <r>
    <n v="4371"/>
    <x v="4382"/>
    <x v="11"/>
    <n v="27800000"/>
    <n v="69"/>
    <x v="4"/>
    <n v="57"/>
    <n v="50"/>
    <n v="2005"/>
    <n v="6"/>
    <s v="Lynnwood"/>
    <n v="7"/>
  </r>
  <r>
    <n v="4372"/>
    <x v="4383"/>
    <x v="4"/>
    <n v="3700000"/>
    <n v="69"/>
    <x v="19"/>
    <n v="21"/>
    <n v="12"/>
    <n v="2013"/>
    <n v="2"/>
    <s v="Harrisburg"/>
    <n v="9"/>
  </r>
  <r>
    <n v="4373"/>
    <x v="4384"/>
    <x v="20"/>
    <n v="8500000"/>
    <n v="69"/>
    <x v="3"/>
    <n v="56"/>
    <n v="38"/>
    <n v="1978"/>
    <n v="5"/>
    <s v="Grand Rapids"/>
    <n v="18"/>
  </r>
  <r>
    <n v="4374"/>
    <x v="4385"/>
    <x v="20"/>
    <n v="17200000"/>
    <n v="69"/>
    <x v="23"/>
    <n v="68"/>
    <n v="43"/>
    <n v="1976"/>
    <n v="1"/>
    <s v="Dexter"/>
    <n v="25"/>
  </r>
  <r>
    <n v="4375"/>
    <x v="4386"/>
    <x v="21"/>
    <n v="14900000"/>
    <n v="69"/>
    <x v="23"/>
    <n v="98"/>
    <n v="50"/>
    <n v="1997"/>
    <n v="10"/>
    <s v="Elkridge"/>
    <n v="48"/>
  </r>
  <r>
    <n v="4376"/>
    <x v="4387"/>
    <x v="9"/>
    <n v="5100000"/>
    <n v="69"/>
    <x v="6"/>
    <n v="17"/>
    <n v="12"/>
    <n v="2003"/>
    <n v="3"/>
    <s v="Folsom"/>
    <n v="5"/>
  </r>
  <r>
    <n v="4377"/>
    <x v="4388"/>
    <x v="2"/>
    <n v="8500000"/>
    <n v="69"/>
    <x v="9"/>
    <n v="358"/>
    <n v="264"/>
    <n v="2004"/>
    <n v="4"/>
    <s v="Richardson"/>
    <n v="94"/>
  </r>
  <r>
    <n v="4378"/>
    <x v="4389"/>
    <x v="9"/>
    <n v="2900000"/>
    <n v="69"/>
    <x v="26"/>
    <n v="8"/>
    <n v="6"/>
    <n v="2005"/>
    <n v="3"/>
    <s v="anaheim"/>
    <n v="2"/>
  </r>
  <r>
    <n v="4379"/>
    <x v="4390"/>
    <x v="21"/>
    <n v="4700000"/>
    <n v="69"/>
    <x v="0"/>
    <n v="27"/>
    <n v="16"/>
    <n v="1998"/>
    <n v="2"/>
    <s v="Frederick"/>
    <n v="11"/>
  </r>
  <r>
    <n v="4380"/>
    <x v="4391"/>
    <x v="24"/>
    <n v="11400000"/>
    <n v="69"/>
    <x v="20"/>
    <n v="70"/>
    <n v="40"/>
    <n v="2003"/>
    <n v="6"/>
    <s v="Quincy"/>
    <n v="30"/>
  </r>
  <r>
    <n v="4381"/>
    <x v="4392"/>
    <x v="9"/>
    <n v="19200000"/>
    <n v="69"/>
    <x v="23"/>
    <n v="90"/>
    <n v="71"/>
    <n v="2001"/>
    <n v="9"/>
    <s v="San Diego"/>
    <n v="19"/>
  </r>
  <r>
    <n v="4382"/>
    <x v="4393"/>
    <x v="16"/>
    <n v="2400000"/>
    <n v="69"/>
    <x v="9"/>
    <n v="57"/>
    <n v="39"/>
    <n v="2015"/>
    <n v="1"/>
    <s v="Spanish Fork"/>
    <n v="18"/>
  </r>
  <r>
    <n v="4383"/>
    <x v="4394"/>
    <x v="9"/>
    <n v="7600000"/>
    <n v="69"/>
    <x v="14"/>
    <n v="24"/>
    <n v="19"/>
    <n v="2010"/>
    <n v="2"/>
    <s v="San Diego"/>
    <n v="5"/>
  </r>
  <r>
    <n v="4384"/>
    <x v="4395"/>
    <x v="34"/>
    <n v="94800000"/>
    <n v="69"/>
    <x v="10"/>
    <n v="71"/>
    <n v="30"/>
    <n v="2012"/>
    <n v="3"/>
    <s v="Washington"/>
    <n v="41"/>
  </r>
  <r>
    <n v="4385"/>
    <x v="4396"/>
    <x v="7"/>
    <n v="19700000"/>
    <n v="69"/>
    <x v="23"/>
    <n v="55"/>
    <n v="35"/>
    <n v="1996"/>
    <n v="7"/>
    <s v="Newport News"/>
    <n v="20"/>
  </r>
  <r>
    <n v="4386"/>
    <x v="4397"/>
    <x v="9"/>
    <n v="5100000"/>
    <n v="69"/>
    <x v="19"/>
    <n v="20"/>
    <n v="10"/>
    <n v="2004"/>
    <n v="3"/>
    <s v="Sacramento"/>
    <n v="10"/>
  </r>
  <r>
    <n v="4387"/>
    <x v="4398"/>
    <x v="4"/>
    <n v="19300000"/>
    <n v="68"/>
    <x v="7"/>
    <n v="102"/>
    <n v="69"/>
    <n v="2001"/>
    <n v="12"/>
    <s v="Philadelphia"/>
    <n v="33"/>
  </r>
  <r>
    <n v="4388"/>
    <x v="4399"/>
    <x v="9"/>
    <n v="79700000"/>
    <n v="68"/>
    <x v="5"/>
    <n v="210"/>
    <n v="143"/>
    <n v="2008"/>
    <n v="7"/>
    <s v="El Segundo"/>
    <n v="67"/>
  </r>
  <r>
    <n v="4389"/>
    <x v="4400"/>
    <x v="9"/>
    <n v="242500000"/>
    <n v="68"/>
    <x v="12"/>
    <n v="80"/>
    <n v="77"/>
    <n v="1997"/>
    <n v="1"/>
    <s v="Woodland Hills"/>
    <n v="3"/>
  </r>
  <r>
    <n v="4390"/>
    <x v="4401"/>
    <x v="27"/>
    <n v="10300000"/>
    <n v="68"/>
    <x v="13"/>
    <n v="40"/>
    <n v="20"/>
    <n v="1983"/>
    <n v="2"/>
    <s v="Schaumberg"/>
    <n v="20"/>
  </r>
  <r>
    <n v="4391"/>
    <x v="4402"/>
    <x v="9"/>
    <n v="8100000"/>
    <n v="68"/>
    <x v="9"/>
    <n v="23"/>
    <n v="25"/>
    <n v="2009"/>
    <n v="6"/>
    <s v="Woodland Hills"/>
    <n v="-2"/>
  </r>
  <r>
    <n v="4392"/>
    <x v="4403"/>
    <x v="26"/>
    <n v="5500000"/>
    <n v="68"/>
    <x v="15"/>
    <n v="30"/>
    <n v="20"/>
    <n v="1999"/>
    <n v="5"/>
    <s v="Topeka"/>
    <n v="10"/>
  </r>
  <r>
    <n v="4393"/>
    <x v="4404"/>
    <x v="7"/>
    <n v="10700000"/>
    <n v="68"/>
    <x v="11"/>
    <n v="70"/>
    <n v="50"/>
    <n v="1999"/>
    <n v="5"/>
    <s v="Fairfax"/>
    <n v="20"/>
  </r>
  <r>
    <n v="4394"/>
    <x v="4405"/>
    <x v="2"/>
    <n v="19400000"/>
    <n v="68"/>
    <x v="5"/>
    <n v="25"/>
    <n v="15"/>
    <n v="2012"/>
    <n v="4"/>
    <s v="Allen"/>
    <n v="10"/>
  </r>
  <r>
    <n v="4395"/>
    <x v="4406"/>
    <x v="12"/>
    <n v="83500000"/>
    <n v="68"/>
    <x v="7"/>
    <n v="639"/>
    <n v="237"/>
    <n v="1976"/>
    <n v="6"/>
    <s v="Geneseo"/>
    <n v="402"/>
  </r>
  <r>
    <n v="4396"/>
    <x v="4407"/>
    <x v="4"/>
    <n v="39300000"/>
    <n v="68"/>
    <x v="0"/>
    <n v="198"/>
    <n v="122"/>
    <n v="2004"/>
    <n v="4"/>
    <s v="King of Prussia"/>
    <n v="76"/>
  </r>
  <r>
    <n v="4397"/>
    <x v="4408"/>
    <x v="12"/>
    <n v="500000"/>
    <n v="68"/>
    <x v="1"/>
    <n v="110"/>
    <n v="55"/>
    <n v="2011"/>
    <n v="2"/>
    <s v="Bohemia"/>
    <n v="55"/>
  </r>
  <r>
    <n v="4398"/>
    <x v="4409"/>
    <x v="2"/>
    <n v="39300000"/>
    <n v="68"/>
    <x v="23"/>
    <n v="350"/>
    <n v="650"/>
    <n v="2003"/>
    <n v="4"/>
    <s v="Plano"/>
    <n v="-300"/>
  </r>
  <r>
    <n v="4399"/>
    <x v="4410"/>
    <x v="27"/>
    <n v="5700000"/>
    <n v="68"/>
    <x v="19"/>
    <n v="29"/>
    <n v="21"/>
    <n v="2006"/>
    <n v="3"/>
    <s v="Itasca"/>
    <n v="8"/>
  </r>
  <r>
    <n v="4400"/>
    <x v="4411"/>
    <x v="12"/>
    <n v="16100000"/>
    <n v="68"/>
    <x v="2"/>
    <n v="40"/>
    <n v="3"/>
    <n v="2014"/>
    <n v="1"/>
    <s v="Brooklyn"/>
    <n v="37"/>
  </r>
  <r>
    <n v="4401"/>
    <x v="4412"/>
    <x v="9"/>
    <n v="6300000"/>
    <n v="68"/>
    <x v="3"/>
    <n v="68"/>
    <n v="60"/>
    <n v="1995"/>
    <n v="10"/>
    <s v="WESTLAKE VILLAGE"/>
    <n v="8"/>
  </r>
  <r>
    <n v="4402"/>
    <x v="4413"/>
    <x v="24"/>
    <n v="35300000"/>
    <n v="68"/>
    <x v="2"/>
    <n v="387"/>
    <n v="240"/>
    <n v="2009"/>
    <n v="1"/>
    <s v="Mansfield"/>
    <n v="147"/>
  </r>
  <r>
    <n v="4403"/>
    <x v="4414"/>
    <x v="2"/>
    <n v="400000"/>
    <n v="68"/>
    <x v="7"/>
    <n v="21"/>
    <n v="11"/>
    <n v="2011"/>
    <n v="1"/>
    <s v="Grapevine"/>
    <n v="10"/>
  </r>
  <r>
    <n v="4404"/>
    <x v="4415"/>
    <x v="23"/>
    <n v="27700000"/>
    <n v="68"/>
    <x v="11"/>
    <n v="202"/>
    <n v="115"/>
    <n v="2005"/>
    <n v="7"/>
    <s v="Huntsville"/>
    <n v="87"/>
  </r>
  <r>
    <n v="4405"/>
    <x v="4416"/>
    <x v="14"/>
    <n v="120100000"/>
    <n v="68"/>
    <x v="19"/>
    <n v="993"/>
    <n v="591"/>
    <n v="1997"/>
    <n v="12"/>
    <s v="Louisville"/>
    <n v="402"/>
  </r>
  <r>
    <n v="4406"/>
    <x v="4417"/>
    <x v="22"/>
    <n v="20700000"/>
    <n v="68"/>
    <x v="9"/>
    <n v="115"/>
    <n v="75"/>
    <n v="2000"/>
    <n v="5"/>
    <s v="Plymouth"/>
    <n v="40"/>
  </r>
  <r>
    <n v="4407"/>
    <x v="4418"/>
    <x v="24"/>
    <n v="7600000"/>
    <n v="68"/>
    <x v="0"/>
    <n v="51"/>
    <n v="30"/>
    <n v="2005"/>
    <n v="5"/>
    <s v="Framingham"/>
    <n v="21"/>
  </r>
  <r>
    <n v="4408"/>
    <x v="4419"/>
    <x v="38"/>
    <n v="700000"/>
    <n v="68"/>
    <x v="24"/>
    <n v="125"/>
    <n v="100"/>
    <n v="2010"/>
    <n v="4"/>
    <s v="Baton Rouge"/>
    <n v="25"/>
  </r>
  <r>
    <n v="4409"/>
    <x v="4420"/>
    <x v="2"/>
    <n v="7900000"/>
    <n v="68"/>
    <x v="0"/>
    <n v="35"/>
    <n v="25"/>
    <n v="2006"/>
    <n v="3"/>
    <s v="Houston"/>
    <n v="10"/>
  </r>
  <r>
    <n v="4410"/>
    <x v="4421"/>
    <x v="4"/>
    <n v="692500000"/>
    <n v="68"/>
    <x v="12"/>
    <n v="1216"/>
    <n v="406"/>
    <n v="1985"/>
    <n v="2"/>
    <s v="King of Prussia"/>
    <n v="810"/>
  </r>
  <r>
    <n v="4411"/>
    <x v="4422"/>
    <x v="18"/>
    <n v="11900000"/>
    <n v="68"/>
    <x v="1"/>
    <n v="1"/>
    <n v="1"/>
    <n v="2008"/>
    <n v="6"/>
    <s v="Emerald Isle"/>
    <n v="0"/>
  </r>
  <r>
    <n v="4412"/>
    <x v="4423"/>
    <x v="21"/>
    <n v="19200000"/>
    <n v="68"/>
    <x v="0"/>
    <n v="180"/>
    <n v="130"/>
    <n v="2002"/>
    <n v="1"/>
    <s v="Columbia"/>
    <n v="50"/>
  </r>
  <r>
    <n v="4413"/>
    <x v="4424"/>
    <x v="10"/>
    <n v="28300000"/>
    <n v="68"/>
    <x v="2"/>
    <n v="396"/>
    <n v="295"/>
    <n v="1995"/>
    <n v="2"/>
    <s v="Denver"/>
    <n v="101"/>
  </r>
  <r>
    <n v="4414"/>
    <x v="4425"/>
    <x v="7"/>
    <n v="13800000"/>
    <n v="68"/>
    <x v="0"/>
    <n v="103"/>
    <n v="60"/>
    <n v="1999"/>
    <n v="3"/>
    <s v="Chantilly"/>
    <n v="43"/>
  </r>
  <r>
    <n v="4415"/>
    <x v="4426"/>
    <x v="9"/>
    <n v="2200000"/>
    <n v="68"/>
    <x v="22"/>
    <n v="9"/>
    <n v="5"/>
    <n v="2008"/>
    <n v="1"/>
    <s v="Moorpark"/>
    <n v="4"/>
  </r>
  <r>
    <n v="4416"/>
    <x v="4427"/>
    <x v="27"/>
    <n v="16400000"/>
    <n v="68"/>
    <x v="23"/>
    <n v="82"/>
    <n v="46"/>
    <n v="1983"/>
    <n v="1"/>
    <s v="Schaumberg"/>
    <n v="36"/>
  </r>
  <r>
    <n v="4417"/>
    <x v="4428"/>
    <x v="32"/>
    <n v="7300000"/>
    <n v="68"/>
    <x v="0"/>
    <n v="82"/>
    <n v="68"/>
    <n v="2011"/>
    <n v="4"/>
    <s v="Columbia"/>
    <n v="14"/>
  </r>
  <r>
    <n v="4418"/>
    <x v="4429"/>
    <x v="24"/>
    <n v="48800000"/>
    <n v="68"/>
    <x v="5"/>
    <n v="210"/>
    <n v="135"/>
    <n v="2008"/>
    <n v="7"/>
    <s v="Boston"/>
    <n v="75"/>
  </r>
  <r>
    <n v="4419"/>
    <x v="4430"/>
    <x v="2"/>
    <n v="9900000"/>
    <n v="67"/>
    <x v="5"/>
    <n v="135"/>
    <n v="60"/>
    <n v="2007"/>
    <n v="6"/>
    <s v="Sugarland"/>
    <n v="75"/>
  </r>
  <r>
    <n v="4420"/>
    <x v="4431"/>
    <x v="13"/>
    <n v="6600000"/>
    <n v="67"/>
    <x v="19"/>
    <n v="127"/>
    <n v="99"/>
    <n v="2004"/>
    <n v="9"/>
    <s v="Atlanta"/>
    <n v="28"/>
  </r>
  <r>
    <n v="4421"/>
    <x v="4432"/>
    <x v="2"/>
    <n v="4300000"/>
    <n v="67"/>
    <x v="23"/>
    <n v="40"/>
    <n v="28"/>
    <n v="2000"/>
    <n v="1"/>
    <s v="Denton"/>
    <n v="12"/>
  </r>
  <r>
    <n v="4422"/>
    <x v="4433"/>
    <x v="13"/>
    <n v="97600000"/>
    <n v="67"/>
    <x v="6"/>
    <n v="384"/>
    <n v="395"/>
    <n v="2001"/>
    <n v="4"/>
    <s v="Kennesaw"/>
    <n v="-11"/>
  </r>
  <r>
    <n v="4423"/>
    <x v="4434"/>
    <x v="13"/>
    <n v="492600000"/>
    <n v="67"/>
    <x v="4"/>
    <n v="833"/>
    <n v="543"/>
    <n v="1976"/>
    <n v="5"/>
    <s v="Savannah"/>
    <n v="290"/>
  </r>
  <r>
    <n v="4424"/>
    <x v="4435"/>
    <x v="2"/>
    <n v="3600000"/>
    <n v="67"/>
    <x v="20"/>
    <n v="20"/>
    <n v="20"/>
    <n v="2006"/>
    <n v="4"/>
    <s v="Houston"/>
    <n v="0"/>
  </r>
  <r>
    <n v="4425"/>
    <x v="4436"/>
    <x v="9"/>
    <n v="300000"/>
    <n v="67"/>
    <x v="0"/>
    <n v="4"/>
    <n v="2"/>
    <n v="2003"/>
    <n v="2"/>
    <s v="Newport Beach"/>
    <n v="2"/>
  </r>
  <r>
    <n v="4426"/>
    <x v="4437"/>
    <x v="9"/>
    <n v="2200000"/>
    <n v="67"/>
    <x v="8"/>
    <n v="9"/>
    <n v="4"/>
    <n v="2012"/>
    <n v="2"/>
    <s v="Santa Ana"/>
    <n v="5"/>
  </r>
  <r>
    <n v="4427"/>
    <x v="4438"/>
    <x v="6"/>
    <n v="4200000"/>
    <n v="67"/>
    <x v="6"/>
    <n v="28"/>
    <n v="25"/>
    <n v="1988"/>
    <n v="1"/>
    <s v="Vineland"/>
    <n v="3"/>
  </r>
  <r>
    <n v="4428"/>
    <x v="4439"/>
    <x v="13"/>
    <n v="132900000"/>
    <n v="67"/>
    <x v="19"/>
    <n v="753"/>
    <n v="389"/>
    <n v="2007"/>
    <n v="7"/>
    <s v="Alpharetta"/>
    <n v="364"/>
  </r>
  <r>
    <n v="4429"/>
    <x v="4440"/>
    <x v="9"/>
    <n v="4900000"/>
    <n v="67"/>
    <x v="13"/>
    <n v="22"/>
    <n v="46"/>
    <n v="2014"/>
    <n v="1"/>
    <s v="Santa Fe Springs"/>
    <n v="-24"/>
  </r>
  <r>
    <n v="4430"/>
    <x v="4441"/>
    <x v="10"/>
    <n v="2800000"/>
    <n v="67"/>
    <x v="24"/>
    <n v="13"/>
    <n v="8"/>
    <n v="2010"/>
    <n v="1"/>
    <s v="Loveland"/>
    <n v="5"/>
  </r>
  <r>
    <n v="4431"/>
    <x v="4442"/>
    <x v="8"/>
    <n v="4100000"/>
    <n v="67"/>
    <x v="1"/>
    <n v="9"/>
    <n v="3"/>
    <n v="2012"/>
    <n v="1"/>
    <s v="Lakewood"/>
    <n v="6"/>
  </r>
  <r>
    <n v="4432"/>
    <x v="4443"/>
    <x v="0"/>
    <n v="7500000"/>
    <n v="67"/>
    <x v="23"/>
    <n v="122"/>
    <n v="74"/>
    <n v="2012"/>
    <n v="3"/>
    <s v="Phoenix"/>
    <n v="48"/>
  </r>
  <r>
    <n v="4433"/>
    <x v="4444"/>
    <x v="5"/>
    <n v="25300000"/>
    <n v="67"/>
    <x v="13"/>
    <n v="72"/>
    <n v="49"/>
    <n v="2004"/>
    <n v="1"/>
    <s v="Miami"/>
    <n v="23"/>
  </r>
  <r>
    <n v="4434"/>
    <x v="4445"/>
    <x v="27"/>
    <n v="84800000"/>
    <n v="67"/>
    <x v="5"/>
    <n v="223"/>
    <n v="162"/>
    <n v="2007"/>
    <n v="5"/>
    <s v="Naperville"/>
    <n v="61"/>
  </r>
  <r>
    <n v="4435"/>
    <x v="4446"/>
    <x v="10"/>
    <n v="4500000"/>
    <n v="67"/>
    <x v="23"/>
    <n v="31"/>
    <n v="31"/>
    <n v="2010"/>
    <n v="1"/>
    <s v="Englewood"/>
    <n v="0"/>
  </r>
  <r>
    <n v="4436"/>
    <x v="4447"/>
    <x v="19"/>
    <n v="68600000"/>
    <n v="67"/>
    <x v="13"/>
    <n v="256"/>
    <n v="209"/>
    <n v="1986"/>
    <n v="1"/>
    <s v="Fox Lake"/>
    <n v="47"/>
  </r>
  <r>
    <n v="4437"/>
    <x v="4448"/>
    <x v="7"/>
    <n v="4900000"/>
    <n v="67"/>
    <x v="5"/>
    <n v="42"/>
    <n v="12"/>
    <n v="2010"/>
    <n v="1"/>
    <s v="Vienna"/>
    <n v="30"/>
  </r>
  <r>
    <n v="4438"/>
    <x v="4449"/>
    <x v="24"/>
    <n v="10900000"/>
    <n v="67"/>
    <x v="0"/>
    <n v="70"/>
    <n v="45"/>
    <n v="1997"/>
    <n v="9"/>
    <s v="Burlington"/>
    <n v="25"/>
  </r>
  <r>
    <n v="4439"/>
    <x v="4450"/>
    <x v="12"/>
    <n v="25700000"/>
    <n v="67"/>
    <x v="15"/>
    <n v="105"/>
    <n v="70"/>
    <n v="1986"/>
    <n v="6"/>
    <s v="New York"/>
    <n v="35"/>
  </r>
  <r>
    <n v="4440"/>
    <x v="4451"/>
    <x v="12"/>
    <n v="12700000"/>
    <n v="67"/>
    <x v="23"/>
    <n v="13"/>
    <n v="13"/>
    <n v="2012"/>
    <n v="4"/>
    <s v="New York"/>
    <n v="0"/>
  </r>
  <r>
    <n v="4441"/>
    <x v="4452"/>
    <x v="13"/>
    <n v="42300000"/>
    <n v="67"/>
    <x v="17"/>
    <n v="32"/>
    <n v="28"/>
    <n v="2007"/>
    <n v="1"/>
    <s v="Augusta"/>
    <n v="4"/>
  </r>
  <r>
    <n v="4442"/>
    <x v="4453"/>
    <x v="9"/>
    <n v="103800000"/>
    <n v="67"/>
    <x v="25"/>
    <n v="522"/>
    <n v="303"/>
    <n v="1972"/>
    <n v="2"/>
    <s v="Irvine"/>
    <n v="219"/>
  </r>
  <r>
    <n v="4443"/>
    <x v="4454"/>
    <x v="7"/>
    <n v="43100000"/>
    <n v="67"/>
    <x v="9"/>
    <n v="101"/>
    <n v="81"/>
    <n v="2008"/>
    <n v="7"/>
    <s v="Reston"/>
    <n v="20"/>
  </r>
  <r>
    <n v="4444"/>
    <x v="4455"/>
    <x v="4"/>
    <n v="16300000"/>
    <n v="67"/>
    <x v="13"/>
    <n v="97"/>
    <n v="64"/>
    <n v="2006"/>
    <n v="1"/>
    <s v="Harrisburg"/>
    <n v="33"/>
  </r>
  <r>
    <n v="4445"/>
    <x v="4456"/>
    <x v="4"/>
    <n v="26100000"/>
    <n v="67"/>
    <x v="19"/>
    <n v="80"/>
    <n v="36"/>
    <n v="2004"/>
    <n v="2"/>
    <s v="Radnor"/>
    <n v="44"/>
  </r>
  <r>
    <n v="4446"/>
    <x v="4457"/>
    <x v="9"/>
    <n v="5800000"/>
    <n v="67"/>
    <x v="22"/>
    <n v="46"/>
    <n v="25"/>
    <n v="2008"/>
    <n v="2"/>
    <s v="WOODLAND HILLS"/>
    <n v="21"/>
  </r>
  <r>
    <n v="4447"/>
    <x v="4458"/>
    <x v="12"/>
    <n v="2100000"/>
    <n v="67"/>
    <x v="0"/>
    <n v="1"/>
    <n v="1"/>
    <n v="2010"/>
    <n v="2"/>
    <s v="Smithtown"/>
    <n v="0"/>
  </r>
  <r>
    <n v="4448"/>
    <x v="4459"/>
    <x v="4"/>
    <n v="2400000"/>
    <n v="67"/>
    <x v="10"/>
    <n v="13"/>
    <n v="4"/>
    <n v="2005"/>
    <n v="3"/>
    <s v="Yardley"/>
    <n v="9"/>
  </r>
  <r>
    <n v="4449"/>
    <x v="4460"/>
    <x v="10"/>
    <n v="200000"/>
    <n v="67"/>
    <x v="0"/>
    <n v="19"/>
    <n v="9"/>
    <n v="2011"/>
    <n v="1"/>
    <s v="Denver"/>
    <n v="10"/>
  </r>
  <r>
    <n v="4450"/>
    <x v="4461"/>
    <x v="4"/>
    <n v="70700000"/>
    <n v="67"/>
    <x v="23"/>
    <n v="86"/>
    <n v="38"/>
    <n v="2009"/>
    <n v="6"/>
    <s v="Smock"/>
    <n v="48"/>
  </r>
  <r>
    <n v="4451"/>
    <x v="4462"/>
    <x v="7"/>
    <n v="18100000"/>
    <n v="67"/>
    <x v="0"/>
    <n v="31"/>
    <n v="23"/>
    <n v="2003"/>
    <n v="12"/>
    <s v="Glen Allen"/>
    <n v="8"/>
  </r>
  <r>
    <n v="4452"/>
    <x v="4463"/>
    <x v="24"/>
    <n v="10500000"/>
    <n v="67"/>
    <x v="23"/>
    <n v="21"/>
    <n v="16"/>
    <n v="2004"/>
    <n v="4"/>
    <s v="Woburn"/>
    <n v="5"/>
  </r>
  <r>
    <n v="4453"/>
    <x v="4464"/>
    <x v="5"/>
    <n v="8700000"/>
    <n v="67"/>
    <x v="3"/>
    <n v="22"/>
    <n v="18"/>
    <n v="2009"/>
    <n v="2"/>
    <s v="SARASOTA"/>
    <n v="4"/>
  </r>
  <r>
    <n v="4454"/>
    <x v="4465"/>
    <x v="12"/>
    <n v="12700000"/>
    <n v="67"/>
    <x v="25"/>
    <n v="43"/>
    <n v="38"/>
    <n v="1997"/>
    <n v="2"/>
    <s v="Syracuse"/>
    <n v="5"/>
  </r>
  <r>
    <n v="4455"/>
    <x v="4466"/>
    <x v="33"/>
    <n v="125700000"/>
    <n v="67"/>
    <x v="17"/>
    <n v="517"/>
    <n v="430"/>
    <n v="2011"/>
    <n v="1"/>
    <s v="New Albany"/>
    <n v="87"/>
  </r>
  <r>
    <n v="4456"/>
    <x v="4467"/>
    <x v="12"/>
    <n v="7400000"/>
    <n v="67"/>
    <x v="26"/>
    <n v="50"/>
    <n v="26"/>
    <n v="2010"/>
    <n v="3"/>
    <s v="Queensbury"/>
    <n v="24"/>
  </r>
  <r>
    <n v="4457"/>
    <x v="4468"/>
    <x v="2"/>
    <n v="2300000"/>
    <n v="67"/>
    <x v="4"/>
    <n v="7"/>
    <n v="7"/>
    <n v="2009"/>
    <n v="1"/>
    <s v="College Station"/>
    <n v="0"/>
  </r>
  <r>
    <n v="4458"/>
    <x v="4469"/>
    <x v="5"/>
    <n v="29300000"/>
    <n v="67"/>
    <x v="19"/>
    <n v="165"/>
    <n v="105"/>
    <n v="2002"/>
    <n v="4"/>
    <s v="Miami Lakes"/>
    <n v="60"/>
  </r>
  <r>
    <n v="4459"/>
    <x v="4470"/>
    <x v="21"/>
    <n v="53100000"/>
    <n v="67"/>
    <x v="5"/>
    <n v="429"/>
    <n v="189"/>
    <n v="2002"/>
    <n v="5"/>
    <s v="Hunt Valley"/>
    <n v="240"/>
  </r>
  <r>
    <n v="4460"/>
    <x v="4471"/>
    <x v="4"/>
    <n v="7300000"/>
    <n v="67"/>
    <x v="0"/>
    <n v="43"/>
    <n v="24"/>
    <n v="1989"/>
    <n v="3"/>
    <s v="Plymouth Meeting"/>
    <n v="19"/>
  </r>
  <r>
    <n v="4461"/>
    <x v="4472"/>
    <x v="21"/>
    <n v="123600000"/>
    <n v="66"/>
    <x v="12"/>
    <n v="18"/>
    <n v="3"/>
    <n v="2014"/>
    <n v="2"/>
    <s v="Salisbury"/>
    <n v="15"/>
  </r>
  <r>
    <n v="4462"/>
    <x v="4473"/>
    <x v="4"/>
    <n v="57000000"/>
    <n v="66"/>
    <x v="5"/>
    <n v="841"/>
    <n v="582"/>
    <n v="1994"/>
    <n v="13"/>
    <s v="King of Prussia"/>
    <n v="259"/>
  </r>
  <r>
    <n v="4463"/>
    <x v="4474"/>
    <x v="2"/>
    <n v="11100000"/>
    <n v="66"/>
    <x v="20"/>
    <n v="50"/>
    <n v="40"/>
    <n v="2011"/>
    <n v="4"/>
    <s v="Houston"/>
    <n v="10"/>
  </r>
  <r>
    <n v="4464"/>
    <x v="4475"/>
    <x v="5"/>
    <n v="16600000"/>
    <n v="66"/>
    <x v="25"/>
    <n v="55"/>
    <n v="43"/>
    <n v="2007"/>
    <n v="8"/>
    <s v="delray beach"/>
    <n v="12"/>
  </r>
  <r>
    <n v="4465"/>
    <x v="4476"/>
    <x v="10"/>
    <n v="7700000"/>
    <n v="66"/>
    <x v="20"/>
    <n v="122"/>
    <n v="70"/>
    <n v="2010"/>
    <n v="1"/>
    <s v="Denver"/>
    <n v="52"/>
  </r>
  <r>
    <n v="4466"/>
    <x v="4477"/>
    <x v="7"/>
    <n v="13900000"/>
    <n v="66"/>
    <x v="11"/>
    <n v="85"/>
    <n v="45"/>
    <n v="2002"/>
    <n v="1"/>
    <s v="Alexandria"/>
    <n v="40"/>
  </r>
  <r>
    <n v="4467"/>
    <x v="4478"/>
    <x v="2"/>
    <n v="3600000"/>
    <n v="66"/>
    <x v="5"/>
    <n v="25"/>
    <n v="15"/>
    <n v="2002"/>
    <n v="2"/>
    <s v="Montgomery"/>
    <n v="10"/>
  </r>
  <r>
    <n v="4468"/>
    <x v="4479"/>
    <x v="27"/>
    <n v="106500000"/>
    <n v="66"/>
    <x v="5"/>
    <n v="235"/>
    <n v="136"/>
    <n v="1994"/>
    <n v="4"/>
    <s v="Deerfield"/>
    <n v="99"/>
  </r>
  <r>
    <n v="4469"/>
    <x v="4480"/>
    <x v="4"/>
    <n v="3600000"/>
    <n v="66"/>
    <x v="13"/>
    <n v="20"/>
    <n v="14"/>
    <n v="1989"/>
    <n v="2"/>
    <s v="Quakertown"/>
    <n v="6"/>
  </r>
  <r>
    <n v="4470"/>
    <x v="4481"/>
    <x v="38"/>
    <n v="5400000"/>
    <n v="66"/>
    <x v="17"/>
    <n v="75"/>
    <n v="60"/>
    <n v="2002"/>
    <n v="1"/>
    <s v="NEW ORLEANS"/>
    <n v="15"/>
  </r>
  <r>
    <n v="4471"/>
    <x v="4482"/>
    <x v="27"/>
    <n v="13600000"/>
    <n v="66"/>
    <x v="19"/>
    <n v="84"/>
    <n v="53"/>
    <n v="2002"/>
    <n v="4"/>
    <s v="Palatine"/>
    <n v="31"/>
  </r>
  <r>
    <n v="4472"/>
    <x v="4483"/>
    <x v="4"/>
    <n v="600000"/>
    <n v="66"/>
    <x v="20"/>
    <n v="163"/>
    <n v="129"/>
    <n v="2010"/>
    <n v="4"/>
    <s v="Philadelphia"/>
    <n v="34"/>
  </r>
  <r>
    <n v="4473"/>
    <x v="4484"/>
    <x v="12"/>
    <n v="22500000"/>
    <n v="66"/>
    <x v="5"/>
    <n v="246"/>
    <n v="167"/>
    <n v="2006"/>
    <n v="3"/>
    <s v="West Henrietta"/>
    <n v="79"/>
  </r>
  <r>
    <n v="4474"/>
    <x v="4485"/>
    <x v="24"/>
    <n v="4500000"/>
    <n v="66"/>
    <x v="23"/>
    <n v="20"/>
    <n v="10"/>
    <n v="2004"/>
    <n v="1"/>
    <s v="Boston"/>
    <n v="10"/>
  </r>
  <r>
    <n v="4475"/>
    <x v="4486"/>
    <x v="27"/>
    <n v="200000"/>
    <n v="66"/>
    <x v="14"/>
    <n v="8"/>
    <n v="2"/>
    <n v="2011"/>
    <n v="1"/>
    <s v="Oak Park"/>
    <n v="6"/>
  </r>
  <r>
    <n v="4476"/>
    <x v="4487"/>
    <x v="6"/>
    <n v="27900000"/>
    <n v="66"/>
    <x v="2"/>
    <n v="129"/>
    <n v="80"/>
    <n v="1996"/>
    <n v="8"/>
    <s v="Parsippany"/>
    <n v="49"/>
  </r>
  <r>
    <n v="4477"/>
    <x v="4488"/>
    <x v="5"/>
    <n v="6200000"/>
    <n v="66"/>
    <x v="0"/>
    <n v="31"/>
    <n v="16"/>
    <n v="2009"/>
    <n v="1"/>
    <s v="Miami"/>
    <n v="15"/>
  </r>
  <r>
    <n v="4478"/>
    <x v="4489"/>
    <x v="6"/>
    <n v="11700000"/>
    <n v="66"/>
    <x v="19"/>
    <n v="52"/>
    <n v="30"/>
    <n v="2009"/>
    <n v="2"/>
    <s v="Howell"/>
    <n v="22"/>
  </r>
  <r>
    <n v="4479"/>
    <x v="4490"/>
    <x v="0"/>
    <n v="1200000"/>
    <n v="66"/>
    <x v="20"/>
    <n v="222"/>
    <n v="136"/>
    <n v="2010"/>
    <n v="4"/>
    <s v="Tucson"/>
    <n v="86"/>
  </r>
  <r>
    <n v="4480"/>
    <x v="4491"/>
    <x v="32"/>
    <n v="2400000"/>
    <n v="66"/>
    <x v="15"/>
    <n v="110"/>
    <n v="45"/>
    <n v="1990"/>
    <n v="1"/>
    <s v="Ofallon"/>
    <n v="65"/>
  </r>
  <r>
    <n v="4481"/>
    <x v="4492"/>
    <x v="9"/>
    <n v="32700000"/>
    <n v="66"/>
    <x v="7"/>
    <n v="26"/>
    <n v="13"/>
    <n v="2007"/>
    <n v="5"/>
    <s v="Laguna Hills"/>
    <n v="13"/>
  </r>
  <r>
    <n v="4482"/>
    <x v="4493"/>
    <x v="5"/>
    <n v="4900000"/>
    <n v="66"/>
    <x v="5"/>
    <n v="31"/>
    <n v="33"/>
    <n v="2008"/>
    <n v="1"/>
    <s v="Tampa"/>
    <n v="-2"/>
  </r>
  <r>
    <n v="4483"/>
    <x v="4494"/>
    <x v="9"/>
    <n v="89300000"/>
    <n v="66"/>
    <x v="15"/>
    <n v="54"/>
    <n v="37"/>
    <n v="2010"/>
    <n v="1"/>
    <s v="Carlsbad"/>
    <n v="17"/>
  </r>
  <r>
    <n v="4484"/>
    <x v="4495"/>
    <x v="2"/>
    <n v="900000"/>
    <n v="66"/>
    <x v="7"/>
    <n v="65"/>
    <n v="50"/>
    <n v="2011"/>
    <n v="5"/>
    <s v="Austin"/>
    <n v="15"/>
  </r>
  <r>
    <n v="4485"/>
    <x v="4496"/>
    <x v="10"/>
    <n v="3200000"/>
    <n v="66"/>
    <x v="7"/>
    <n v="9"/>
    <n v="3"/>
    <n v="2011"/>
    <n v="1"/>
    <s v="Englewood"/>
    <n v="6"/>
  </r>
  <r>
    <n v="4486"/>
    <x v="4497"/>
    <x v="7"/>
    <n v="23700000"/>
    <n v="66"/>
    <x v="25"/>
    <n v="152"/>
    <n v="108"/>
    <n v="1897"/>
    <n v="1"/>
    <s v="Richmond"/>
    <n v="44"/>
  </r>
  <r>
    <n v="4487"/>
    <x v="4498"/>
    <x v="9"/>
    <n v="2300000"/>
    <n v="66"/>
    <x v="7"/>
    <n v="95"/>
    <n v="50"/>
    <n v="1996"/>
    <n v="1"/>
    <s v="Ahaheim"/>
    <n v="45"/>
  </r>
  <r>
    <n v="4488"/>
    <x v="4499"/>
    <x v="12"/>
    <n v="500000"/>
    <n v="66"/>
    <x v="25"/>
    <n v="28"/>
    <n v="18"/>
    <n v="2005"/>
    <n v="3"/>
    <s v="New York"/>
    <n v="10"/>
  </r>
  <r>
    <n v="4489"/>
    <x v="4500"/>
    <x v="41"/>
    <n v="7300000"/>
    <n v="66"/>
    <x v="12"/>
    <n v="10"/>
    <n v="6"/>
    <n v="2003"/>
    <n v="5"/>
    <s v="West Des Moines"/>
    <n v="4"/>
  </r>
  <r>
    <n v="4490"/>
    <x v="4501"/>
    <x v="0"/>
    <n v="11700000"/>
    <n v="66"/>
    <x v="23"/>
    <n v="91"/>
    <n v="68"/>
    <n v="2004"/>
    <n v="2"/>
    <s v="Avondale"/>
    <n v="23"/>
  </r>
  <r>
    <n v="4491"/>
    <x v="4502"/>
    <x v="9"/>
    <n v="800000"/>
    <n v="66"/>
    <x v="3"/>
    <n v="30"/>
    <n v="30"/>
    <n v="2004"/>
    <n v="6"/>
    <s v="Chatsworth"/>
    <n v="0"/>
  </r>
  <r>
    <n v="4492"/>
    <x v="4503"/>
    <x v="16"/>
    <n v="700000"/>
    <n v="66"/>
    <x v="7"/>
    <n v="40"/>
    <n v="27"/>
    <n v="2009"/>
    <n v="2"/>
    <s v="Draper"/>
    <n v="13"/>
  </r>
  <r>
    <n v="4493"/>
    <x v="4504"/>
    <x v="14"/>
    <n v="872100000"/>
    <n v="66"/>
    <x v="13"/>
    <n v="3087"/>
    <n v="1957"/>
    <n v="1998"/>
    <n v="9"/>
    <s v="Covington"/>
    <n v="1130"/>
  </r>
  <r>
    <n v="4494"/>
    <x v="4505"/>
    <x v="20"/>
    <n v="13300000"/>
    <n v="66"/>
    <x v="23"/>
    <n v="160"/>
    <n v="90"/>
    <n v="1997"/>
    <n v="1"/>
    <s v="Troy"/>
    <n v="70"/>
  </r>
  <r>
    <n v="4495"/>
    <x v="4506"/>
    <x v="27"/>
    <n v="12300000"/>
    <n v="66"/>
    <x v="26"/>
    <n v="52"/>
    <n v="32"/>
    <n v="2004"/>
    <n v="1"/>
    <s v="Chicago"/>
    <n v="20"/>
  </r>
  <r>
    <n v="4496"/>
    <x v="4507"/>
    <x v="21"/>
    <n v="43400000"/>
    <n v="66"/>
    <x v="11"/>
    <n v="252"/>
    <n v="150"/>
    <n v="2005"/>
    <n v="10"/>
    <s v="Lexington Park"/>
    <n v="102"/>
  </r>
  <r>
    <n v="4497"/>
    <x v="4508"/>
    <x v="6"/>
    <n v="275400000"/>
    <n v="66"/>
    <x v="10"/>
    <n v="1581"/>
    <n v="882"/>
    <n v="1994"/>
    <n v="6"/>
    <s v="Wall"/>
    <n v="699"/>
  </r>
  <r>
    <n v="4498"/>
    <x v="4509"/>
    <x v="9"/>
    <n v="2400000"/>
    <n v="66"/>
    <x v="23"/>
    <n v="3"/>
    <n v="2"/>
    <n v="2014"/>
    <n v="1"/>
    <s v="Los Angeles"/>
    <n v="1"/>
  </r>
  <r>
    <n v="4499"/>
    <x v="4510"/>
    <x v="13"/>
    <n v="28300000"/>
    <n v="66"/>
    <x v="7"/>
    <n v="185"/>
    <n v="161"/>
    <n v="2001"/>
    <n v="3"/>
    <s v="Alpharetta"/>
    <n v="24"/>
  </r>
  <r>
    <n v="4500"/>
    <x v="4511"/>
    <x v="32"/>
    <n v="3800000"/>
    <n v="66"/>
    <x v="23"/>
    <n v="25"/>
    <n v="15"/>
    <n v="2003"/>
    <n v="1"/>
    <s v="Frontenac"/>
    <n v="10"/>
  </r>
  <r>
    <n v="4501"/>
    <x v="4512"/>
    <x v="8"/>
    <n v="20300000"/>
    <n v="65"/>
    <x v="11"/>
    <n v="120"/>
    <n v="75"/>
    <n v="2001"/>
    <n v="4"/>
    <s v="Beavercreek"/>
    <n v="45"/>
  </r>
  <r>
    <n v="4502"/>
    <x v="4513"/>
    <x v="7"/>
    <n v="8400000"/>
    <n v="65"/>
    <x v="16"/>
    <n v="72"/>
    <n v="51"/>
    <n v="2009"/>
    <n v="6"/>
    <s v="ASHBURN"/>
    <n v="21"/>
  </r>
  <r>
    <n v="4503"/>
    <x v="4514"/>
    <x v="1"/>
    <n v="7100000"/>
    <n v="65"/>
    <x v="20"/>
    <n v="75"/>
    <n v="68"/>
    <n v="2006"/>
    <n v="3"/>
    <s v="Nashville"/>
    <n v="7"/>
  </r>
  <r>
    <n v="4504"/>
    <x v="4515"/>
    <x v="10"/>
    <n v="9200000"/>
    <n v="65"/>
    <x v="7"/>
    <n v="55"/>
    <n v="40"/>
    <n v="2002"/>
    <n v="2"/>
    <s v="Colorado Springs"/>
    <n v="15"/>
  </r>
  <r>
    <n v="4505"/>
    <x v="4516"/>
    <x v="19"/>
    <n v="45100000"/>
    <n v="65"/>
    <x v="8"/>
    <n v="42"/>
    <n v="28"/>
    <n v="2006"/>
    <n v="6"/>
    <s v="kenosha"/>
    <n v="14"/>
  </r>
  <r>
    <n v="4506"/>
    <x v="4517"/>
    <x v="12"/>
    <n v="11200000"/>
    <n v="65"/>
    <x v="0"/>
    <n v="57"/>
    <n v="34"/>
    <n v="2006"/>
    <n v="4"/>
    <s v="New York"/>
    <n v="23"/>
  </r>
  <r>
    <n v="4507"/>
    <x v="4518"/>
    <x v="27"/>
    <n v="8600000"/>
    <n v="65"/>
    <x v="9"/>
    <n v="428"/>
    <n v="307"/>
    <n v="2007"/>
    <n v="6"/>
    <s v="Schaumberg"/>
    <n v="121"/>
  </r>
  <r>
    <n v="4508"/>
    <x v="4519"/>
    <x v="2"/>
    <n v="69300000"/>
    <n v="65"/>
    <x v="7"/>
    <n v="356"/>
    <n v="215"/>
    <n v="2010"/>
    <n v="3"/>
    <s v="Dallas"/>
    <n v="141"/>
  </r>
  <r>
    <n v="4509"/>
    <x v="4520"/>
    <x v="12"/>
    <n v="5500000"/>
    <n v="65"/>
    <x v="1"/>
    <n v="15"/>
    <n v="10"/>
    <n v="2013"/>
    <n v="3"/>
    <s v="Brooklyn"/>
    <n v="5"/>
  </r>
  <r>
    <n v="4510"/>
    <x v="4521"/>
    <x v="4"/>
    <n v="22300000"/>
    <n v="65"/>
    <x v="25"/>
    <n v="110"/>
    <n v="90"/>
    <n v="2001"/>
    <n v="1"/>
    <s v="Monroeville"/>
    <n v="20"/>
  </r>
  <r>
    <n v="4511"/>
    <x v="4522"/>
    <x v="27"/>
    <n v="15500000"/>
    <n v="65"/>
    <x v="1"/>
    <n v="22"/>
    <n v="13"/>
    <n v="2010"/>
    <n v="3"/>
    <s v="Chicago"/>
    <n v="9"/>
  </r>
  <r>
    <n v="4512"/>
    <x v="4523"/>
    <x v="9"/>
    <n v="23400000"/>
    <n v="65"/>
    <x v="9"/>
    <n v="65"/>
    <n v="26"/>
    <n v="2007"/>
    <n v="5"/>
    <s v="Calabasas"/>
    <n v="39"/>
  </r>
  <r>
    <n v="4513"/>
    <x v="4524"/>
    <x v="27"/>
    <n v="802600000"/>
    <n v="65"/>
    <x v="7"/>
    <n v="4642"/>
    <n v="2885"/>
    <n v="2000"/>
    <n v="10"/>
    <s v="Chicago"/>
    <n v="1757"/>
  </r>
  <r>
    <n v="4514"/>
    <x v="4525"/>
    <x v="2"/>
    <n v="3700000"/>
    <n v="65"/>
    <x v="9"/>
    <n v="28"/>
    <n v="36"/>
    <n v="2007"/>
    <n v="4"/>
    <s v="Houston"/>
    <n v="-8"/>
  </r>
  <r>
    <n v="4515"/>
    <x v="4526"/>
    <x v="9"/>
    <n v="19500000"/>
    <n v="65"/>
    <x v="2"/>
    <n v="143"/>
    <n v="82"/>
    <n v="1995"/>
    <n v="6"/>
    <s v="San Rafael"/>
    <n v="61"/>
  </r>
  <r>
    <n v="4516"/>
    <x v="4527"/>
    <x v="13"/>
    <n v="99300000"/>
    <n v="65"/>
    <x v="23"/>
    <n v="22"/>
    <n v="15"/>
    <n v="1988"/>
    <n v="7"/>
    <s v="Atlanta"/>
    <n v="7"/>
  </r>
  <r>
    <n v="4517"/>
    <x v="4528"/>
    <x v="11"/>
    <n v="600000"/>
    <n v="65"/>
    <x v="20"/>
    <n v="35"/>
    <n v="18"/>
    <n v="2013"/>
    <n v="2"/>
    <s v="Seattle"/>
    <n v="17"/>
  </r>
  <r>
    <n v="4518"/>
    <x v="4529"/>
    <x v="32"/>
    <n v="41500000"/>
    <n v="65"/>
    <x v="12"/>
    <n v="95"/>
    <n v="92"/>
    <n v="1925"/>
    <n v="4"/>
    <s v="Kansas City"/>
    <n v="3"/>
  </r>
  <r>
    <n v="4519"/>
    <x v="4530"/>
    <x v="24"/>
    <n v="22800000"/>
    <n v="65"/>
    <x v="15"/>
    <n v="40"/>
    <n v="32"/>
    <n v="1993"/>
    <n v="1"/>
    <s v="Burlington"/>
    <n v="8"/>
  </r>
  <r>
    <n v="4520"/>
    <x v="4531"/>
    <x v="9"/>
    <n v="2300000"/>
    <n v="65"/>
    <x v="5"/>
    <n v="680"/>
    <n v="500"/>
    <n v="1979"/>
    <n v="3"/>
    <s v="Los Angeles"/>
    <n v="180"/>
  </r>
  <r>
    <n v="4521"/>
    <x v="4532"/>
    <x v="36"/>
    <n v="3100000"/>
    <n v="65"/>
    <x v="11"/>
    <n v="38"/>
    <n v="8"/>
    <n v="2011"/>
    <n v="1"/>
    <s v="Cheyenne"/>
    <n v="30"/>
  </r>
  <r>
    <n v="4522"/>
    <x v="4533"/>
    <x v="31"/>
    <n v="4900000"/>
    <n v="65"/>
    <x v="13"/>
    <n v="8"/>
    <n v="11"/>
    <n v="1991"/>
    <n v="3"/>
    <s v="Manchester"/>
    <n v="-3"/>
  </r>
  <r>
    <n v="4523"/>
    <x v="4534"/>
    <x v="10"/>
    <n v="14500000"/>
    <n v="65"/>
    <x v="25"/>
    <n v="80"/>
    <n v="25"/>
    <n v="2007"/>
    <n v="3"/>
    <s v="Boulder"/>
    <n v="55"/>
  </r>
  <r>
    <n v="4524"/>
    <x v="4535"/>
    <x v="14"/>
    <n v="36600000"/>
    <n v="65"/>
    <x v="1"/>
    <n v="32"/>
    <n v="32"/>
    <n v="2008"/>
    <n v="1"/>
    <s v="Covington"/>
    <n v="0"/>
  </r>
  <r>
    <n v="4525"/>
    <x v="4536"/>
    <x v="9"/>
    <n v="10300000"/>
    <n v="65"/>
    <x v="0"/>
    <n v="24"/>
    <n v="12"/>
    <n v="1993"/>
    <n v="2"/>
    <s v="Cerritos"/>
    <n v="12"/>
  </r>
  <r>
    <n v="4526"/>
    <x v="4537"/>
    <x v="8"/>
    <n v="62500000"/>
    <n v="65"/>
    <x v="1"/>
    <n v="200"/>
    <n v="157"/>
    <n v="2007"/>
    <n v="4"/>
    <s v="Cleveland"/>
    <n v="43"/>
  </r>
  <r>
    <n v="4527"/>
    <x v="4538"/>
    <x v="2"/>
    <n v="6700000"/>
    <n v="65"/>
    <x v="5"/>
    <n v="2000"/>
    <n v="1500"/>
    <n v="2003"/>
    <n v="4"/>
    <s v="Victoria"/>
    <n v="500"/>
  </r>
  <r>
    <n v="4528"/>
    <x v="4539"/>
    <x v="5"/>
    <n v="18900000"/>
    <n v="65"/>
    <x v="15"/>
    <n v="120"/>
    <n v="66"/>
    <n v="1982"/>
    <n v="1"/>
    <s v="Hialeah"/>
    <n v="54"/>
  </r>
  <r>
    <n v="4529"/>
    <x v="4540"/>
    <x v="12"/>
    <n v="151400000"/>
    <n v="65"/>
    <x v="19"/>
    <n v="93"/>
    <n v="96"/>
    <n v="2003"/>
    <n v="11"/>
    <s v="New York"/>
    <n v="-3"/>
  </r>
  <r>
    <n v="4530"/>
    <x v="4541"/>
    <x v="20"/>
    <n v="9800000"/>
    <n v="65"/>
    <x v="3"/>
    <n v="51"/>
    <n v="27"/>
    <n v="2001"/>
    <n v="2"/>
    <s v="Wyoming"/>
    <n v="24"/>
  </r>
  <r>
    <n v="4531"/>
    <x v="4542"/>
    <x v="2"/>
    <n v="10200000"/>
    <n v="65"/>
    <x v="6"/>
    <n v="38"/>
    <n v="38"/>
    <n v="2002"/>
    <n v="9"/>
    <s v="Austin"/>
    <n v="0"/>
  </r>
  <r>
    <n v="4532"/>
    <x v="4543"/>
    <x v="32"/>
    <n v="2300000"/>
    <n v="65"/>
    <x v="0"/>
    <n v="16"/>
    <n v="16"/>
    <n v="2008"/>
    <n v="3"/>
    <s v="St. Louis MO"/>
    <n v="0"/>
  </r>
  <r>
    <n v="4533"/>
    <x v="4544"/>
    <x v="5"/>
    <n v="18800000"/>
    <n v="65"/>
    <x v="12"/>
    <n v="40"/>
    <n v="36"/>
    <n v="2006"/>
    <n v="1"/>
    <s v="Boca Raton"/>
    <n v="4"/>
  </r>
  <r>
    <n v="4534"/>
    <x v="4545"/>
    <x v="11"/>
    <n v="4700000"/>
    <n v="65"/>
    <x v="5"/>
    <n v="130"/>
    <n v="85"/>
    <n v="2003"/>
    <n v="4"/>
    <s v="Seattle"/>
    <n v="45"/>
  </r>
  <r>
    <n v="4535"/>
    <x v="4546"/>
    <x v="9"/>
    <n v="4100000"/>
    <n v="65"/>
    <x v="23"/>
    <n v="25"/>
    <n v="20"/>
    <n v="2001"/>
    <n v="4"/>
    <s v="Brea"/>
    <n v="5"/>
  </r>
  <r>
    <n v="4536"/>
    <x v="4547"/>
    <x v="41"/>
    <n v="52600000"/>
    <n v="65"/>
    <x v="19"/>
    <n v="245"/>
    <n v="185"/>
    <n v="2007"/>
    <n v="7"/>
    <s v="Cedar Rapids"/>
    <n v="60"/>
  </r>
  <r>
    <n v="4537"/>
    <x v="4548"/>
    <x v="14"/>
    <n v="12300000"/>
    <n v="65"/>
    <x v="18"/>
    <n v="19"/>
    <n v="14"/>
    <n v="1996"/>
    <n v="5"/>
    <s v="Louisville"/>
    <n v="5"/>
  </r>
  <r>
    <n v="4538"/>
    <x v="4549"/>
    <x v="5"/>
    <n v="21600000"/>
    <n v="65"/>
    <x v="3"/>
    <n v="75"/>
    <n v="45"/>
    <n v="2005"/>
    <n v="2"/>
    <s v="Fort Lauderdale"/>
    <n v="30"/>
  </r>
  <r>
    <n v="4539"/>
    <x v="4550"/>
    <x v="7"/>
    <n v="53700000"/>
    <n v="65"/>
    <x v="9"/>
    <n v="899"/>
    <n v="657"/>
    <n v="2006"/>
    <n v="8"/>
    <s v="Fairfax"/>
    <n v="242"/>
  </r>
  <r>
    <n v="4540"/>
    <x v="4551"/>
    <x v="27"/>
    <n v="15300000"/>
    <n v="65"/>
    <x v="2"/>
    <n v="54"/>
    <n v="30"/>
    <n v="1998"/>
    <n v="12"/>
    <s v="Burr Ridge"/>
    <n v="24"/>
  </r>
  <r>
    <n v="4541"/>
    <x v="4552"/>
    <x v="16"/>
    <n v="73700000"/>
    <n v="64"/>
    <x v="20"/>
    <n v="131"/>
    <n v="79"/>
    <n v="1969"/>
    <n v="1"/>
    <s v="North Salt Lake"/>
    <n v="52"/>
  </r>
  <r>
    <n v="4542"/>
    <x v="4553"/>
    <x v="6"/>
    <n v="6500000"/>
    <n v="64"/>
    <x v="26"/>
    <n v="28"/>
    <n v="24"/>
    <n v="1994"/>
    <n v="1"/>
    <s v="Mt. Holly"/>
    <n v="4"/>
  </r>
  <r>
    <n v="4543"/>
    <x v="4554"/>
    <x v="9"/>
    <n v="10700000"/>
    <n v="64"/>
    <x v="13"/>
    <n v="76"/>
    <n v="41"/>
    <n v="1985"/>
    <n v="1"/>
    <s v="Orange"/>
    <n v="35"/>
  </r>
  <r>
    <n v="4544"/>
    <x v="4555"/>
    <x v="5"/>
    <n v="17700000"/>
    <n v="64"/>
    <x v="19"/>
    <n v="89"/>
    <n v="55"/>
    <n v="2002"/>
    <n v="10"/>
    <s v="Tampa"/>
    <n v="34"/>
  </r>
  <r>
    <n v="4545"/>
    <x v="4556"/>
    <x v="13"/>
    <n v="200000"/>
    <n v="64"/>
    <x v="18"/>
    <n v="25"/>
    <n v="4"/>
    <n v="2013"/>
    <n v="1"/>
    <s v="Augusta"/>
    <n v="21"/>
  </r>
  <r>
    <n v="4546"/>
    <x v="4557"/>
    <x v="29"/>
    <n v="9900000"/>
    <n v="64"/>
    <x v="3"/>
    <n v="25"/>
    <n v="10"/>
    <n v="2010"/>
    <n v="1"/>
    <s v="Las Vegas"/>
    <n v="15"/>
  </r>
  <r>
    <n v="4547"/>
    <x v="4558"/>
    <x v="4"/>
    <n v="8200000"/>
    <n v="64"/>
    <x v="5"/>
    <n v="400"/>
    <n v="150"/>
    <n v="2011"/>
    <n v="4"/>
    <s v="McMurray"/>
    <n v="250"/>
  </r>
  <r>
    <n v="4548"/>
    <x v="4559"/>
    <x v="0"/>
    <n v="400000"/>
    <n v="64"/>
    <x v="15"/>
    <n v="33"/>
    <n v="19"/>
    <n v="1998"/>
    <n v="1"/>
    <s v="Chandler"/>
    <n v="14"/>
  </r>
  <r>
    <n v="4549"/>
    <x v="4560"/>
    <x v="4"/>
    <n v="14900000"/>
    <n v="64"/>
    <x v="18"/>
    <n v="76"/>
    <n v="47"/>
    <n v="1993"/>
    <n v="5"/>
    <s v="Boothwyn"/>
    <n v="29"/>
  </r>
  <r>
    <n v="4550"/>
    <x v="4561"/>
    <x v="27"/>
    <n v="17800000"/>
    <n v="64"/>
    <x v="23"/>
    <n v="49"/>
    <n v="40"/>
    <n v="1999"/>
    <n v="1"/>
    <s v="Lombard"/>
    <n v="9"/>
  </r>
  <r>
    <n v="4551"/>
    <x v="4562"/>
    <x v="5"/>
    <n v="8300000"/>
    <n v="64"/>
    <x v="1"/>
    <n v="45"/>
    <n v="26"/>
    <n v="2010"/>
    <n v="2"/>
    <s v="Fort Lauderdale"/>
    <n v="19"/>
  </r>
  <r>
    <n v="4552"/>
    <x v="4563"/>
    <x v="12"/>
    <n v="28500000"/>
    <n v="64"/>
    <x v="26"/>
    <n v="107"/>
    <n v="88"/>
    <n v="2008"/>
    <n v="2"/>
    <s v="New York"/>
    <n v="19"/>
  </r>
  <r>
    <n v="4553"/>
    <x v="4564"/>
    <x v="4"/>
    <n v="8100000"/>
    <n v="64"/>
    <x v="24"/>
    <n v="31"/>
    <n v="20"/>
    <n v="2002"/>
    <n v="8"/>
    <s v="Fort Washington"/>
    <n v="11"/>
  </r>
  <r>
    <n v="4554"/>
    <x v="4565"/>
    <x v="2"/>
    <n v="22100000"/>
    <n v="64"/>
    <x v="16"/>
    <n v="700"/>
    <n v="550"/>
    <n v="2000"/>
    <n v="7"/>
    <s v="Houston"/>
    <n v="150"/>
  </r>
  <r>
    <n v="4555"/>
    <x v="4566"/>
    <x v="4"/>
    <n v="17200000"/>
    <n v="64"/>
    <x v="13"/>
    <n v="107"/>
    <n v="81"/>
    <n v="2008"/>
    <n v="4"/>
    <s v="COLLEGEVILLE"/>
    <n v="26"/>
  </r>
  <r>
    <n v="4556"/>
    <x v="4567"/>
    <x v="7"/>
    <n v="44700000"/>
    <n v="64"/>
    <x v="11"/>
    <n v="0"/>
    <n v="682"/>
    <n v="2006"/>
    <n v="3"/>
    <s v="Arlington"/>
    <n v="-682"/>
  </r>
  <r>
    <n v="4557"/>
    <x v="4568"/>
    <x v="9"/>
    <n v="2200000"/>
    <n v="64"/>
    <x v="14"/>
    <n v="13"/>
    <n v="11"/>
    <n v="2011"/>
    <n v="1"/>
    <s v="Fresno"/>
    <n v="2"/>
  </r>
  <r>
    <n v="4558"/>
    <x v="4569"/>
    <x v="21"/>
    <n v="26700000"/>
    <n v="64"/>
    <x v="11"/>
    <n v="140"/>
    <n v="110"/>
    <n v="1999"/>
    <n v="5"/>
    <s v="Bowie"/>
    <n v="30"/>
  </r>
  <r>
    <n v="4559"/>
    <x v="4570"/>
    <x v="6"/>
    <n v="17600000"/>
    <n v="64"/>
    <x v="26"/>
    <n v="53"/>
    <n v="34"/>
    <n v="2010"/>
    <n v="1"/>
    <s v="Princeton"/>
    <n v="19"/>
  </r>
  <r>
    <n v="4560"/>
    <x v="4571"/>
    <x v="18"/>
    <n v="74100000"/>
    <n v="64"/>
    <x v="0"/>
    <n v="184"/>
    <n v="238"/>
    <n v="2009"/>
    <n v="7"/>
    <s v="Morrisville"/>
    <n v="-54"/>
  </r>
  <r>
    <n v="4561"/>
    <x v="4572"/>
    <x v="21"/>
    <n v="22100000"/>
    <n v="64"/>
    <x v="15"/>
    <n v="20"/>
    <n v="7"/>
    <n v="2014"/>
    <n v="1"/>
    <s v="Columbia"/>
    <n v="13"/>
  </r>
  <r>
    <n v="4562"/>
    <x v="4573"/>
    <x v="2"/>
    <n v="55600000"/>
    <n v="64"/>
    <x v="15"/>
    <n v="38"/>
    <n v="17"/>
    <n v="2010"/>
    <n v="2"/>
    <s v="Houston"/>
    <n v="21"/>
  </r>
  <r>
    <n v="4563"/>
    <x v="4574"/>
    <x v="9"/>
    <n v="3600000"/>
    <n v="64"/>
    <x v="21"/>
    <n v="32"/>
    <n v="16"/>
    <n v="2002"/>
    <n v="2"/>
    <s v="Orange"/>
    <n v="16"/>
  </r>
  <r>
    <n v="4564"/>
    <x v="4575"/>
    <x v="22"/>
    <n v="16700000"/>
    <n v="64"/>
    <x v="1"/>
    <n v="10"/>
    <n v="8"/>
    <n v="1990"/>
    <n v="3"/>
    <s v="Eagan"/>
    <n v="2"/>
  </r>
  <r>
    <n v="4565"/>
    <x v="4576"/>
    <x v="13"/>
    <n v="54600000"/>
    <n v="64"/>
    <x v="0"/>
    <n v="105"/>
    <n v="98"/>
    <n v="2007"/>
    <n v="10"/>
    <s v="Atlanta"/>
    <n v="7"/>
  </r>
  <r>
    <n v="4566"/>
    <x v="4577"/>
    <x v="2"/>
    <n v="5400000"/>
    <n v="64"/>
    <x v="26"/>
    <n v="42"/>
    <n v="30"/>
    <n v="2000"/>
    <n v="1"/>
    <s v="Dallas"/>
    <n v="12"/>
  </r>
  <r>
    <n v="4567"/>
    <x v="4578"/>
    <x v="2"/>
    <n v="3200000"/>
    <n v="64"/>
    <x v="13"/>
    <n v="8"/>
    <n v="9"/>
    <n v="2005"/>
    <n v="2"/>
    <s v="Dallas"/>
    <n v="-1"/>
  </r>
  <r>
    <n v="4568"/>
    <x v="4579"/>
    <x v="2"/>
    <n v="9400000"/>
    <n v="64"/>
    <x v="15"/>
    <n v="44"/>
    <n v="38"/>
    <n v="1998"/>
    <n v="2"/>
    <s v="Pflugerville"/>
    <n v="6"/>
  </r>
  <r>
    <n v="4569"/>
    <x v="4580"/>
    <x v="11"/>
    <n v="1900000"/>
    <n v="64"/>
    <x v="5"/>
    <n v="22"/>
    <n v="18"/>
    <n v="2011"/>
    <n v="5"/>
    <s v="Bellingham"/>
    <n v="4"/>
  </r>
  <r>
    <n v="4570"/>
    <x v="4581"/>
    <x v="4"/>
    <n v="42600000"/>
    <n v="64"/>
    <x v="10"/>
    <n v="170"/>
    <n v="120"/>
    <n v="1998"/>
    <n v="11"/>
    <s v="Philadelphia"/>
    <n v="50"/>
  </r>
  <r>
    <n v="4571"/>
    <x v="4582"/>
    <x v="2"/>
    <n v="3500000"/>
    <n v="64"/>
    <x v="12"/>
    <n v="7"/>
    <n v="5"/>
    <n v="2010"/>
    <n v="2"/>
    <s v="College Station"/>
    <n v="2"/>
  </r>
  <r>
    <n v="4572"/>
    <x v="4583"/>
    <x v="9"/>
    <n v="15200000"/>
    <n v="64"/>
    <x v="13"/>
    <n v="70"/>
    <n v="150"/>
    <n v="2011"/>
    <n v="4"/>
    <s v="Milpitas"/>
    <n v="-80"/>
  </r>
  <r>
    <n v="4573"/>
    <x v="4584"/>
    <x v="9"/>
    <n v="2300000"/>
    <n v="64"/>
    <x v="0"/>
    <n v="15"/>
    <n v="9"/>
    <n v="1990"/>
    <n v="1"/>
    <s v="Roseville"/>
    <n v="6"/>
  </r>
  <r>
    <n v="4574"/>
    <x v="4585"/>
    <x v="13"/>
    <n v="34300000"/>
    <n v="64"/>
    <x v="7"/>
    <n v="151"/>
    <n v="63"/>
    <n v="2003"/>
    <n v="8"/>
    <s v="Atlanta"/>
    <n v="88"/>
  </r>
  <r>
    <n v="4575"/>
    <x v="4586"/>
    <x v="7"/>
    <n v="12800000"/>
    <n v="64"/>
    <x v="19"/>
    <n v="173"/>
    <n v="122"/>
    <n v="2006"/>
    <n v="5"/>
    <s v="Richmond"/>
    <n v="51"/>
  </r>
  <r>
    <n v="4576"/>
    <x v="4587"/>
    <x v="5"/>
    <n v="7600000"/>
    <n v="64"/>
    <x v="14"/>
    <n v="49"/>
    <n v="30"/>
    <n v="2008"/>
    <n v="4"/>
    <s v="Orlando"/>
    <n v="19"/>
  </r>
  <r>
    <n v="4577"/>
    <x v="4588"/>
    <x v="18"/>
    <n v="8500000"/>
    <n v="64"/>
    <x v="23"/>
    <n v="25"/>
    <n v="18"/>
    <n v="2013"/>
    <n v="2"/>
    <s v="Durham"/>
    <n v="7"/>
  </r>
  <r>
    <n v="4578"/>
    <x v="4589"/>
    <x v="27"/>
    <n v="5400000"/>
    <n v="63"/>
    <x v="25"/>
    <n v="100"/>
    <n v="30"/>
    <n v="2008"/>
    <n v="1"/>
    <s v="Lisle"/>
    <n v="70"/>
  </r>
  <r>
    <n v="4579"/>
    <x v="4590"/>
    <x v="21"/>
    <n v="16600000"/>
    <n v="63"/>
    <x v="13"/>
    <n v="23"/>
    <n v="17"/>
    <n v="2007"/>
    <n v="5"/>
    <s v="Stevensville"/>
    <n v="6"/>
  </r>
  <r>
    <n v="4580"/>
    <x v="4591"/>
    <x v="4"/>
    <n v="25400000"/>
    <n v="63"/>
    <x v="3"/>
    <n v="34"/>
    <n v="22"/>
    <n v="1985"/>
    <n v="1"/>
    <s v="Pittsburgh"/>
    <n v="12"/>
  </r>
  <r>
    <n v="4581"/>
    <x v="4592"/>
    <x v="8"/>
    <n v="5700000"/>
    <n v="63"/>
    <x v="3"/>
    <n v="48"/>
    <n v="36"/>
    <n v="1996"/>
    <n v="5"/>
    <s v="Loveland"/>
    <n v="12"/>
  </r>
  <r>
    <n v="4582"/>
    <x v="4593"/>
    <x v="13"/>
    <n v="10300000"/>
    <n v="63"/>
    <x v="9"/>
    <n v="56"/>
    <n v="20"/>
    <n v="2008"/>
    <n v="6"/>
    <s v="Roswell"/>
    <n v="36"/>
  </r>
  <r>
    <n v="4583"/>
    <x v="4594"/>
    <x v="27"/>
    <n v="10300000"/>
    <n v="63"/>
    <x v="19"/>
    <n v="80"/>
    <n v="35"/>
    <n v="2004"/>
    <n v="5"/>
    <s v="Schaumberg"/>
    <n v="45"/>
  </r>
  <r>
    <n v="4584"/>
    <x v="4595"/>
    <x v="7"/>
    <n v="16200000"/>
    <n v="63"/>
    <x v="26"/>
    <n v="402"/>
    <n v="25"/>
    <n v="2004"/>
    <n v="1"/>
    <s v="Vienna"/>
    <n v="377"/>
  </r>
  <r>
    <n v="4585"/>
    <x v="4596"/>
    <x v="0"/>
    <n v="96400000"/>
    <n v="63"/>
    <x v="4"/>
    <n v="125"/>
    <n v="75"/>
    <n v="1999"/>
    <n v="4"/>
    <s v="Chandler"/>
    <n v="50"/>
  </r>
  <r>
    <n v="4586"/>
    <x v="4597"/>
    <x v="2"/>
    <n v="41600000"/>
    <n v="63"/>
    <x v="15"/>
    <n v="100"/>
    <n v="80"/>
    <n v="1982"/>
    <n v="6"/>
    <s v="Austin"/>
    <n v="20"/>
  </r>
  <r>
    <n v="4587"/>
    <x v="4598"/>
    <x v="17"/>
    <n v="3900000"/>
    <n v="63"/>
    <x v="25"/>
    <n v="24"/>
    <n v="19"/>
    <n v="1994"/>
    <n v="2"/>
    <s v="Bozeman"/>
    <n v="5"/>
  </r>
  <r>
    <n v="4588"/>
    <x v="4599"/>
    <x v="0"/>
    <n v="4200000"/>
    <n v="63"/>
    <x v="12"/>
    <n v="21"/>
    <n v="16"/>
    <n v="2012"/>
    <n v="2"/>
    <s v="Mesa"/>
    <n v="5"/>
  </r>
  <r>
    <n v="4589"/>
    <x v="4600"/>
    <x v="27"/>
    <n v="2800000"/>
    <n v="63"/>
    <x v="12"/>
    <n v="9"/>
    <n v="5"/>
    <n v="1978"/>
    <n v="4"/>
    <s v="Chicago"/>
    <n v="4"/>
  </r>
  <r>
    <n v="4590"/>
    <x v="4601"/>
    <x v="9"/>
    <n v="200000"/>
    <n v="63"/>
    <x v="15"/>
    <n v="5"/>
    <n v="4"/>
    <n v="2003"/>
    <n v="1"/>
    <s v="Roseville"/>
    <n v="1"/>
  </r>
  <r>
    <n v="4591"/>
    <x v="4602"/>
    <x v="22"/>
    <n v="2700000"/>
    <n v="63"/>
    <x v="14"/>
    <n v="10"/>
    <n v="5"/>
    <n v="2008"/>
    <n v="1"/>
    <s v="Minneapolis"/>
    <n v="5"/>
  </r>
  <r>
    <n v="4592"/>
    <x v="4603"/>
    <x v="27"/>
    <n v="8800000"/>
    <n v="63"/>
    <x v="0"/>
    <n v="27"/>
    <n v="15"/>
    <n v="2001"/>
    <n v="2"/>
    <s v="Vernon Hills"/>
    <n v="12"/>
  </r>
  <r>
    <n v="4593"/>
    <x v="4604"/>
    <x v="5"/>
    <n v="22200000"/>
    <n v="63"/>
    <x v="23"/>
    <n v="92"/>
    <n v="48"/>
    <n v="2003"/>
    <n v="3"/>
    <s v="Tallahassee"/>
    <n v="44"/>
  </r>
  <r>
    <n v="4594"/>
    <x v="4605"/>
    <x v="5"/>
    <n v="8600000"/>
    <n v="63"/>
    <x v="1"/>
    <n v="30"/>
    <n v="8"/>
    <n v="2007"/>
    <n v="1"/>
    <s v="Coral Springs"/>
    <n v="22"/>
  </r>
  <r>
    <n v="4595"/>
    <x v="4606"/>
    <x v="22"/>
    <n v="2300000"/>
    <n v="63"/>
    <x v="9"/>
    <n v="19"/>
    <n v="9"/>
    <n v="1986"/>
    <n v="1"/>
    <s v="Minneapolis"/>
    <n v="10"/>
  </r>
  <r>
    <n v="4596"/>
    <x v="4607"/>
    <x v="20"/>
    <n v="113400000"/>
    <n v="63"/>
    <x v="19"/>
    <n v="531"/>
    <n v="449"/>
    <n v="1997"/>
    <n v="12"/>
    <s v="Lansing"/>
    <n v="82"/>
  </r>
  <r>
    <n v="4597"/>
    <x v="4608"/>
    <x v="10"/>
    <n v="20200000"/>
    <n v="63"/>
    <x v="4"/>
    <n v="21"/>
    <n v="16"/>
    <n v="2009"/>
    <n v="7"/>
    <s v="Broomfield"/>
    <n v="5"/>
  </r>
  <r>
    <n v="4598"/>
    <x v="4609"/>
    <x v="9"/>
    <n v="5200000"/>
    <n v="63"/>
    <x v="15"/>
    <n v="500"/>
    <n v="300"/>
    <n v="2002"/>
    <n v="4"/>
    <s v="Irvine"/>
    <n v="200"/>
  </r>
  <r>
    <n v="4599"/>
    <x v="4610"/>
    <x v="9"/>
    <n v="11500000"/>
    <n v="63"/>
    <x v="2"/>
    <n v="35"/>
    <n v="24"/>
    <n v="1987"/>
    <n v="2"/>
    <s v="Murrieta"/>
    <n v="11"/>
  </r>
  <r>
    <n v="4600"/>
    <x v="4611"/>
    <x v="9"/>
    <n v="17900000"/>
    <n v="63"/>
    <x v="0"/>
    <n v="74"/>
    <n v="55"/>
    <n v="2008"/>
    <n v="7"/>
    <s v="San Francisco"/>
    <n v="19"/>
  </r>
  <r>
    <n v="4601"/>
    <x v="4612"/>
    <x v="5"/>
    <n v="400000"/>
    <n v="63"/>
    <x v="13"/>
    <n v="15"/>
    <n v="9"/>
    <n v="1999"/>
    <n v="2"/>
    <s v="Lakewood Ranch"/>
    <n v="6"/>
  </r>
  <r>
    <n v="4602"/>
    <x v="4613"/>
    <x v="7"/>
    <n v="34700000"/>
    <n v="63"/>
    <x v="7"/>
    <n v="155"/>
    <n v="113"/>
    <n v="2001"/>
    <n v="5"/>
    <s v="Chesapeake"/>
    <n v="42"/>
  </r>
  <r>
    <n v="4603"/>
    <x v="4614"/>
    <x v="32"/>
    <n v="18400000"/>
    <n v="63"/>
    <x v="5"/>
    <n v="160"/>
    <n v="90"/>
    <n v="1994"/>
    <n v="2"/>
    <s v="St. Louis"/>
    <n v="70"/>
  </r>
  <r>
    <n v="4604"/>
    <x v="4615"/>
    <x v="12"/>
    <n v="14100000"/>
    <n v="63"/>
    <x v="18"/>
    <n v="60"/>
    <n v="55"/>
    <n v="2004"/>
    <n v="7"/>
    <s v="Massapequa"/>
    <n v="5"/>
  </r>
  <r>
    <n v="4605"/>
    <x v="4616"/>
    <x v="34"/>
    <n v="12100000"/>
    <n v="63"/>
    <x v="23"/>
    <n v="19"/>
    <n v="13"/>
    <n v="2007"/>
    <n v="1"/>
    <s v="Washington"/>
    <n v="6"/>
  </r>
  <r>
    <n v="4606"/>
    <x v="4617"/>
    <x v="9"/>
    <n v="18100000"/>
    <n v="63"/>
    <x v="0"/>
    <n v="71"/>
    <n v="79"/>
    <n v="1998"/>
    <n v="9"/>
    <s v="Oakland"/>
    <n v="-8"/>
  </r>
  <r>
    <n v="4607"/>
    <x v="4618"/>
    <x v="12"/>
    <n v="11500000"/>
    <n v="63"/>
    <x v="20"/>
    <n v="61"/>
    <n v="50"/>
    <n v="2007"/>
    <n v="4"/>
    <s v="New York"/>
    <n v="11"/>
  </r>
  <r>
    <n v="4608"/>
    <x v="4619"/>
    <x v="33"/>
    <n v="30600000"/>
    <n v="63"/>
    <x v="23"/>
    <n v="190"/>
    <n v="139"/>
    <n v="1991"/>
    <n v="6"/>
    <s v="Indianapolis"/>
    <n v="51"/>
  </r>
  <r>
    <n v="4609"/>
    <x v="4620"/>
    <x v="8"/>
    <n v="3600000000"/>
    <n v="63"/>
    <x v="1"/>
    <n v="5493"/>
    <n v="3791"/>
    <n v="1997"/>
    <n v="14"/>
    <s v="Cincinnati"/>
    <n v="1702"/>
  </r>
  <r>
    <n v="4610"/>
    <x v="4621"/>
    <x v="9"/>
    <n v="21700000"/>
    <n v="63"/>
    <x v="7"/>
    <n v="71"/>
    <n v="50"/>
    <n v="2007"/>
    <n v="5"/>
    <s v="San Diego"/>
    <n v="21"/>
  </r>
  <r>
    <n v="4611"/>
    <x v="4622"/>
    <x v="10"/>
    <n v="98900000"/>
    <n v="63"/>
    <x v="6"/>
    <n v="482"/>
    <n v="312"/>
    <n v="2003"/>
    <n v="8"/>
    <s v="Denver"/>
    <n v="170"/>
  </r>
  <r>
    <n v="4612"/>
    <x v="4623"/>
    <x v="12"/>
    <n v="20900000"/>
    <n v="63"/>
    <x v="15"/>
    <n v="101"/>
    <n v="79"/>
    <n v="2001"/>
    <n v="2"/>
    <s v="New York"/>
    <n v="22"/>
  </r>
  <r>
    <n v="4613"/>
    <x v="4624"/>
    <x v="13"/>
    <n v="3100000"/>
    <n v="63"/>
    <x v="5"/>
    <n v="27"/>
    <n v="16"/>
    <n v="2011"/>
    <n v="1"/>
    <s v="Cumming"/>
    <n v="11"/>
  </r>
  <r>
    <n v="4614"/>
    <x v="4625"/>
    <x v="9"/>
    <n v="6500000"/>
    <n v="63"/>
    <x v="23"/>
    <n v="25"/>
    <n v="18"/>
    <n v="1991"/>
    <n v="1"/>
    <s v="Tustin"/>
    <n v="7"/>
  </r>
  <r>
    <n v="4615"/>
    <x v="4626"/>
    <x v="4"/>
    <n v="3800000"/>
    <n v="62"/>
    <x v="20"/>
    <n v="12"/>
    <n v="6"/>
    <n v="2006"/>
    <n v="3"/>
    <s v="Allentown"/>
    <n v="6"/>
  </r>
  <r>
    <n v="4616"/>
    <x v="4627"/>
    <x v="19"/>
    <n v="49500000"/>
    <n v="62"/>
    <x v="15"/>
    <n v="135"/>
    <n v="110"/>
    <n v="2007"/>
    <n v="1"/>
    <s v="Genoa City"/>
    <n v="25"/>
  </r>
  <r>
    <n v="4617"/>
    <x v="4628"/>
    <x v="0"/>
    <n v="50700000"/>
    <n v="62"/>
    <x v="15"/>
    <n v="286"/>
    <n v="185"/>
    <n v="1990"/>
    <n v="1"/>
    <s v="Phoenix"/>
    <n v="101"/>
  </r>
  <r>
    <n v="4618"/>
    <x v="4629"/>
    <x v="9"/>
    <n v="8400000"/>
    <n v="62"/>
    <x v="19"/>
    <n v="126"/>
    <n v="52"/>
    <n v="2005"/>
    <n v="3"/>
    <s v="San Diego"/>
    <n v="74"/>
  </r>
  <r>
    <n v="4619"/>
    <x v="4630"/>
    <x v="16"/>
    <n v="18700000"/>
    <n v="62"/>
    <x v="9"/>
    <n v="97"/>
    <n v="51"/>
    <n v="1999"/>
    <n v="9"/>
    <s v="South Jordan"/>
    <n v="46"/>
  </r>
  <r>
    <n v="4620"/>
    <x v="4631"/>
    <x v="7"/>
    <n v="25300000"/>
    <n v="62"/>
    <x v="19"/>
    <n v="106"/>
    <n v="70"/>
    <n v="2004"/>
    <n v="6"/>
    <s v="McLean"/>
    <n v="36"/>
  </r>
  <r>
    <n v="4621"/>
    <x v="4632"/>
    <x v="5"/>
    <n v="10800000"/>
    <n v="62"/>
    <x v="15"/>
    <n v="81"/>
    <n v="27"/>
    <n v="2008"/>
    <n v="2"/>
    <s v="Doral"/>
    <n v="54"/>
  </r>
  <r>
    <n v="4622"/>
    <x v="4633"/>
    <x v="35"/>
    <n v="10900000"/>
    <n v="62"/>
    <x v="9"/>
    <n v="66"/>
    <n v="30"/>
    <n v="2002"/>
    <n v="6"/>
    <s v="Omaha"/>
    <n v="36"/>
  </r>
  <r>
    <n v="4623"/>
    <x v="4634"/>
    <x v="25"/>
    <n v="4800000"/>
    <n v="62"/>
    <x v="11"/>
    <n v="10"/>
    <n v="7"/>
    <n v="2008"/>
    <n v="5"/>
    <s v="Portland"/>
    <n v="3"/>
  </r>
  <r>
    <n v="4624"/>
    <x v="4635"/>
    <x v="27"/>
    <n v="25200000"/>
    <n v="62"/>
    <x v="20"/>
    <n v="6000"/>
    <n v="5500"/>
    <n v="2007"/>
    <n v="1"/>
    <s v="Chicago"/>
    <n v="500"/>
  </r>
  <r>
    <n v="4625"/>
    <x v="4636"/>
    <x v="0"/>
    <n v="8200000"/>
    <n v="62"/>
    <x v="13"/>
    <n v="30"/>
    <n v="27"/>
    <n v="2001"/>
    <n v="1"/>
    <s v="Mesa"/>
    <n v="3"/>
  </r>
  <r>
    <n v="4626"/>
    <x v="4637"/>
    <x v="6"/>
    <n v="10700000"/>
    <n v="62"/>
    <x v="3"/>
    <n v="65"/>
    <n v="46"/>
    <n v="2009"/>
    <n v="6"/>
    <s v="Newark"/>
    <n v="19"/>
  </r>
  <r>
    <n v="4627"/>
    <x v="4638"/>
    <x v="19"/>
    <n v="28400000"/>
    <n v="62"/>
    <x v="5"/>
    <n v="275"/>
    <n v="258"/>
    <n v="1964"/>
    <n v="11"/>
    <s v="Manitowoc"/>
    <n v="17"/>
  </r>
  <r>
    <n v="4628"/>
    <x v="4639"/>
    <x v="9"/>
    <n v="203700000"/>
    <n v="62"/>
    <x v="3"/>
    <n v="69"/>
    <n v="57"/>
    <n v="1993"/>
    <n v="4"/>
    <s v="Chino"/>
    <n v="12"/>
  </r>
  <r>
    <n v="4629"/>
    <x v="4640"/>
    <x v="9"/>
    <n v="166400000"/>
    <n v="62"/>
    <x v="15"/>
    <n v="750"/>
    <n v="400"/>
    <n v="1996"/>
    <n v="3"/>
    <s v="Los Angeles"/>
    <n v="350"/>
  </r>
  <r>
    <n v="4630"/>
    <x v="4641"/>
    <x v="10"/>
    <n v="10800000"/>
    <n v="62"/>
    <x v="17"/>
    <n v="21"/>
    <n v="15"/>
    <n v="2012"/>
    <n v="4"/>
    <s v="Frisco"/>
    <n v="6"/>
  </r>
  <r>
    <n v="4631"/>
    <x v="4642"/>
    <x v="6"/>
    <n v="27100000"/>
    <n v="62"/>
    <x v="23"/>
    <n v="210"/>
    <n v="140"/>
    <n v="1997"/>
    <n v="6"/>
    <s v="Medford"/>
    <n v="70"/>
  </r>
  <r>
    <n v="4632"/>
    <x v="4643"/>
    <x v="9"/>
    <n v="2100000"/>
    <n v="62"/>
    <x v="18"/>
    <n v="16"/>
    <n v="6"/>
    <n v="2009"/>
    <n v="1"/>
    <s v="Grover Beach"/>
    <n v="10"/>
  </r>
  <r>
    <n v="4633"/>
    <x v="4644"/>
    <x v="5"/>
    <n v="7800000"/>
    <n v="62"/>
    <x v="0"/>
    <n v="25"/>
    <n v="15"/>
    <n v="1987"/>
    <n v="5"/>
    <s v="Boca Raton"/>
    <n v="10"/>
  </r>
  <r>
    <n v="4634"/>
    <x v="4645"/>
    <x v="27"/>
    <n v="21200000"/>
    <n v="62"/>
    <x v="15"/>
    <n v="100"/>
    <n v="85"/>
    <n v="1982"/>
    <n v="3"/>
    <s v="Rolling Meadows"/>
    <n v="15"/>
  </r>
  <r>
    <n v="4635"/>
    <x v="4646"/>
    <x v="24"/>
    <n v="2100000"/>
    <n v="62"/>
    <x v="4"/>
    <n v="5"/>
    <n v="4"/>
    <n v="2004"/>
    <n v="1"/>
    <s v="Burlington"/>
    <n v="1"/>
  </r>
  <r>
    <n v="4636"/>
    <x v="4647"/>
    <x v="23"/>
    <n v="41700000"/>
    <n v="62"/>
    <x v="21"/>
    <n v="332"/>
    <n v="324"/>
    <n v="1984"/>
    <n v="1"/>
    <s v="Birmingham"/>
    <n v="8"/>
  </r>
  <r>
    <n v="4637"/>
    <x v="4648"/>
    <x v="9"/>
    <n v="6800000"/>
    <n v="62"/>
    <x v="23"/>
    <n v="16"/>
    <n v="10"/>
    <n v="2001"/>
    <n v="1"/>
    <s v="Sacramento"/>
    <n v="6"/>
  </r>
  <r>
    <n v="4638"/>
    <x v="4649"/>
    <x v="10"/>
    <n v="9200000"/>
    <n v="62"/>
    <x v="23"/>
    <n v="44"/>
    <n v="22"/>
    <n v="1985"/>
    <n v="5"/>
    <s v="Lafayette"/>
    <n v="22"/>
  </r>
  <r>
    <n v="4639"/>
    <x v="4650"/>
    <x v="2"/>
    <n v="3900000"/>
    <n v="62"/>
    <x v="3"/>
    <n v="18"/>
    <n v="12"/>
    <n v="1997"/>
    <n v="1"/>
    <s v="Fort Worth"/>
    <n v="6"/>
  </r>
  <r>
    <n v="4640"/>
    <x v="4651"/>
    <x v="22"/>
    <n v="141400000"/>
    <n v="62"/>
    <x v="23"/>
    <n v="285"/>
    <n v="175"/>
    <n v="2001"/>
    <n v="11"/>
    <s v="Burnsville"/>
    <n v="110"/>
  </r>
  <r>
    <n v="4641"/>
    <x v="4652"/>
    <x v="9"/>
    <n v="349900000"/>
    <n v="62"/>
    <x v="6"/>
    <n v="85"/>
    <n v="50"/>
    <n v="2001"/>
    <n v="1"/>
    <s v="Diamond Bar"/>
    <n v="35"/>
  </r>
  <r>
    <n v="4642"/>
    <x v="4653"/>
    <x v="13"/>
    <n v="16300000"/>
    <n v="62"/>
    <x v="20"/>
    <n v="285"/>
    <n v="162"/>
    <n v="1998"/>
    <n v="4"/>
    <s v="Suwanee"/>
    <n v="123"/>
  </r>
  <r>
    <n v="4643"/>
    <x v="4654"/>
    <x v="8"/>
    <n v="10900000"/>
    <n v="62"/>
    <x v="23"/>
    <n v="12"/>
    <n v="9"/>
    <n v="2007"/>
    <n v="3"/>
    <s v="Mogadore"/>
    <n v="3"/>
  </r>
  <r>
    <n v="4644"/>
    <x v="4655"/>
    <x v="33"/>
    <n v="15700000"/>
    <n v="62"/>
    <x v="3"/>
    <n v="120"/>
    <n v="40"/>
    <n v="1986"/>
    <n v="1"/>
    <s v="Indianapolis"/>
    <n v="80"/>
  </r>
  <r>
    <n v="4645"/>
    <x v="4656"/>
    <x v="0"/>
    <n v="2900000"/>
    <n v="62"/>
    <x v="5"/>
    <n v="20"/>
    <n v="27"/>
    <n v="1998"/>
    <n v="1"/>
    <s v="tempe"/>
    <n v="-7"/>
  </r>
  <r>
    <n v="4646"/>
    <x v="4657"/>
    <x v="2"/>
    <n v="4500000"/>
    <n v="62"/>
    <x v="23"/>
    <n v="17"/>
    <n v="18"/>
    <n v="2009"/>
    <n v="1"/>
    <s v="Dallas"/>
    <n v="-1"/>
  </r>
  <r>
    <n v="4647"/>
    <x v="4658"/>
    <x v="5"/>
    <n v="11200000"/>
    <n v="62"/>
    <x v="13"/>
    <n v="70"/>
    <n v="45"/>
    <n v="2004"/>
    <n v="2"/>
    <s v="Orlando"/>
    <n v="25"/>
  </r>
  <r>
    <n v="4648"/>
    <x v="4659"/>
    <x v="8"/>
    <n v="500000"/>
    <n v="62"/>
    <x v="19"/>
    <n v="30"/>
    <n v="17"/>
    <n v="2001"/>
    <n v="3"/>
    <s v="Cleveland"/>
    <n v="13"/>
  </r>
  <r>
    <n v="4649"/>
    <x v="4660"/>
    <x v="6"/>
    <n v="200000"/>
    <n v="62"/>
    <x v="2"/>
    <n v="40"/>
    <n v="10"/>
    <n v="2012"/>
    <n v="2"/>
    <s v="South Hackensack"/>
    <n v="30"/>
  </r>
  <r>
    <n v="4650"/>
    <x v="4661"/>
    <x v="13"/>
    <n v="3700000"/>
    <n v="62"/>
    <x v="4"/>
    <n v="26"/>
    <n v="18"/>
    <n v="1953"/>
    <n v="1"/>
    <s v="Atlanta"/>
    <n v="8"/>
  </r>
  <r>
    <n v="4651"/>
    <x v="4662"/>
    <x v="33"/>
    <n v="4400000"/>
    <n v="62"/>
    <x v="13"/>
    <n v="47"/>
    <n v="31"/>
    <n v="1941"/>
    <n v="3"/>
    <s v="Fort Wayne"/>
    <n v="16"/>
  </r>
  <r>
    <n v="4652"/>
    <x v="4663"/>
    <x v="24"/>
    <n v="84300000"/>
    <n v="62"/>
    <x v="20"/>
    <n v="130"/>
    <n v="75"/>
    <n v="1993"/>
    <n v="5"/>
    <s v="Waltham"/>
    <n v="55"/>
  </r>
  <r>
    <n v="4653"/>
    <x v="4664"/>
    <x v="9"/>
    <n v="37700000"/>
    <n v="61"/>
    <x v="20"/>
    <n v="180"/>
    <n v="99"/>
    <n v="1999"/>
    <n v="8"/>
    <s v="El Segundo"/>
    <n v="81"/>
  </r>
  <r>
    <n v="4654"/>
    <x v="4665"/>
    <x v="27"/>
    <n v="22700000"/>
    <n v="61"/>
    <x v="23"/>
    <n v="95"/>
    <n v="61"/>
    <n v="2003"/>
    <n v="6"/>
    <s v="Chicago"/>
    <n v="34"/>
  </r>
  <r>
    <n v="4655"/>
    <x v="4666"/>
    <x v="2"/>
    <n v="19200000"/>
    <n v="61"/>
    <x v="5"/>
    <n v="69"/>
    <n v="36"/>
    <n v="2007"/>
    <n v="5"/>
    <s v="Houston"/>
    <n v="33"/>
  </r>
  <r>
    <n v="4656"/>
    <x v="4667"/>
    <x v="2"/>
    <n v="29500000"/>
    <n v="61"/>
    <x v="5"/>
    <n v="115"/>
    <n v="75"/>
    <n v="1997"/>
    <n v="7"/>
    <s v="Houston"/>
    <n v="40"/>
  </r>
  <r>
    <n v="4657"/>
    <x v="4668"/>
    <x v="9"/>
    <n v="7700000"/>
    <n v="61"/>
    <x v="19"/>
    <n v="61"/>
    <n v="31"/>
    <n v="2003"/>
    <n v="6"/>
    <s v="South Coast Metro"/>
    <n v="30"/>
  </r>
  <r>
    <n v="4658"/>
    <x v="4669"/>
    <x v="9"/>
    <n v="201100000"/>
    <n v="61"/>
    <x v="19"/>
    <n v="67"/>
    <n v="58"/>
    <n v="1991"/>
    <n v="9"/>
    <s v="El Segundo"/>
    <n v="9"/>
  </r>
  <r>
    <n v="4659"/>
    <x v="4670"/>
    <x v="33"/>
    <n v="8800000"/>
    <n v="61"/>
    <x v="5"/>
    <n v="55"/>
    <n v="30"/>
    <n v="2012"/>
    <n v="2"/>
    <s v="Indianapolis"/>
    <n v="25"/>
  </r>
  <r>
    <n v="4660"/>
    <x v="4671"/>
    <x v="24"/>
    <n v="11300000"/>
    <n v="61"/>
    <x v="19"/>
    <n v="45"/>
    <n v="25"/>
    <n v="1989"/>
    <n v="3"/>
    <s v="Woburn"/>
    <n v="20"/>
  </r>
  <r>
    <n v="4661"/>
    <x v="4672"/>
    <x v="41"/>
    <n v="45800000"/>
    <n v="61"/>
    <x v="3"/>
    <n v="173"/>
    <n v="145"/>
    <n v="2005"/>
    <n v="10"/>
    <s v="Urbana"/>
    <n v="28"/>
  </r>
  <r>
    <n v="4662"/>
    <x v="4673"/>
    <x v="9"/>
    <n v="5600000"/>
    <n v="61"/>
    <x v="7"/>
    <n v="12"/>
    <n v="8"/>
    <n v="1994"/>
    <n v="1"/>
    <s v="Del Mar"/>
    <n v="4"/>
  </r>
  <r>
    <n v="4663"/>
    <x v="4674"/>
    <x v="6"/>
    <n v="7900000"/>
    <n v="61"/>
    <x v="9"/>
    <n v="45"/>
    <n v="30"/>
    <n v="1996"/>
    <n v="7"/>
    <s v="Hamilton"/>
    <n v="15"/>
  </r>
  <r>
    <n v="4664"/>
    <x v="4675"/>
    <x v="12"/>
    <n v="5600000"/>
    <n v="61"/>
    <x v="9"/>
    <n v="42"/>
    <n v="96"/>
    <n v="2012"/>
    <n v="1"/>
    <s v="New York"/>
    <n v="-54"/>
  </r>
  <r>
    <n v="4665"/>
    <x v="4676"/>
    <x v="17"/>
    <n v="3900000"/>
    <n v="61"/>
    <x v="9"/>
    <n v="18"/>
    <n v="18"/>
    <n v="1998"/>
    <n v="1"/>
    <s v="Bozeman"/>
    <n v="0"/>
  </r>
  <r>
    <n v="4666"/>
    <x v="4677"/>
    <x v="1"/>
    <n v="22900000"/>
    <n v="61"/>
    <x v="16"/>
    <n v="109"/>
    <n v="88"/>
    <n v="1997"/>
    <n v="4"/>
    <s v="Nashville"/>
    <n v="21"/>
  </r>
  <r>
    <n v="4667"/>
    <x v="4678"/>
    <x v="11"/>
    <n v="10400000"/>
    <n v="61"/>
    <x v="23"/>
    <n v="86"/>
    <n v="39"/>
    <n v="2013"/>
    <n v="1"/>
    <s v="Seattle"/>
    <n v="47"/>
  </r>
  <r>
    <n v="4668"/>
    <x v="4679"/>
    <x v="13"/>
    <n v="24800000"/>
    <n v="61"/>
    <x v="15"/>
    <n v="22"/>
    <n v="18"/>
    <n v="1991"/>
    <n v="6"/>
    <s v="Suwanee"/>
    <n v="4"/>
  </r>
  <r>
    <n v="4669"/>
    <x v="4680"/>
    <x v="20"/>
    <n v="3400000"/>
    <n v="61"/>
    <x v="26"/>
    <n v="20"/>
    <n v="13"/>
    <n v="2012"/>
    <n v="1"/>
    <s v="Petoskey"/>
    <n v="7"/>
  </r>
  <r>
    <n v="4670"/>
    <x v="4681"/>
    <x v="5"/>
    <n v="700000"/>
    <n v="61"/>
    <x v="3"/>
    <n v="14"/>
    <n v="8"/>
    <n v="2003"/>
    <n v="1"/>
    <s v="WINTER PARK"/>
    <n v="6"/>
  </r>
  <r>
    <n v="4671"/>
    <x v="4682"/>
    <x v="19"/>
    <n v="1800000"/>
    <n v="61"/>
    <x v="7"/>
    <n v="70"/>
    <n v="44"/>
    <n v="2001"/>
    <n v="2"/>
    <s v="Elm Grove"/>
    <n v="26"/>
  </r>
  <r>
    <n v="4672"/>
    <x v="4683"/>
    <x v="7"/>
    <n v="213200000"/>
    <n v="61"/>
    <x v="25"/>
    <n v="1000"/>
    <n v="600"/>
    <n v="1993"/>
    <n v="9"/>
    <s v="Alexandria"/>
    <n v="400"/>
  </r>
  <r>
    <n v="4673"/>
    <x v="4684"/>
    <x v="18"/>
    <n v="15100000"/>
    <n v="61"/>
    <x v="26"/>
    <n v="68"/>
    <n v="57"/>
    <n v="1996"/>
    <n v="1"/>
    <s v="Raleigh"/>
    <n v="11"/>
  </r>
  <r>
    <n v="4674"/>
    <x v="4685"/>
    <x v="18"/>
    <n v="5300000"/>
    <n v="61"/>
    <x v="9"/>
    <n v="90"/>
    <n v="65"/>
    <n v="2005"/>
    <n v="8"/>
    <s v="Raleigh"/>
    <n v="25"/>
  </r>
  <r>
    <n v="4675"/>
    <x v="4686"/>
    <x v="27"/>
    <n v="11300000"/>
    <n v="61"/>
    <x v="6"/>
    <n v="25"/>
    <n v="15"/>
    <n v="1988"/>
    <n v="1"/>
    <s v="Crystal Lake"/>
    <n v="10"/>
  </r>
  <r>
    <n v="4676"/>
    <x v="4687"/>
    <x v="5"/>
    <n v="178700000"/>
    <n v="61"/>
    <x v="15"/>
    <n v="135"/>
    <n v="90"/>
    <n v="1984"/>
    <n v="3"/>
    <s v="Orlando"/>
    <n v="45"/>
  </r>
  <r>
    <n v="4677"/>
    <x v="4688"/>
    <x v="1"/>
    <n v="64900000"/>
    <n v="61"/>
    <x v="12"/>
    <n v="1012"/>
    <n v="485"/>
    <n v="2006"/>
    <n v="5"/>
    <s v="Franklin"/>
    <n v="527"/>
  </r>
  <r>
    <n v="4678"/>
    <x v="4689"/>
    <x v="2"/>
    <n v="22800000"/>
    <n v="61"/>
    <x v="20"/>
    <n v="188"/>
    <n v="149"/>
    <n v="1996"/>
    <n v="3"/>
    <s v="Dallas"/>
    <n v="39"/>
  </r>
  <r>
    <n v="4679"/>
    <x v="4690"/>
    <x v="5"/>
    <n v="82600000"/>
    <n v="61"/>
    <x v="12"/>
    <n v="50"/>
    <n v="40"/>
    <n v="1986"/>
    <n v="1"/>
    <s v="Coconut Creek"/>
    <n v="10"/>
  </r>
  <r>
    <n v="4680"/>
    <x v="4691"/>
    <x v="27"/>
    <n v="8100000"/>
    <n v="61"/>
    <x v="1"/>
    <n v="16"/>
    <n v="12"/>
    <n v="2010"/>
    <n v="4"/>
    <s v="Lemont"/>
    <n v="4"/>
  </r>
  <r>
    <n v="4681"/>
    <x v="4692"/>
    <x v="9"/>
    <n v="24400000"/>
    <n v="61"/>
    <x v="13"/>
    <n v="150"/>
    <n v="115"/>
    <n v="1987"/>
    <n v="1"/>
    <s v="Commerce"/>
    <n v="35"/>
  </r>
  <r>
    <n v="4682"/>
    <x v="4693"/>
    <x v="5"/>
    <n v="3900000"/>
    <n v="61"/>
    <x v="24"/>
    <n v="7"/>
    <n v="5"/>
    <n v="2008"/>
    <n v="2"/>
    <s v="Melbourne"/>
    <n v="2"/>
  </r>
  <r>
    <n v="4683"/>
    <x v="4694"/>
    <x v="8"/>
    <n v="4600000"/>
    <n v="61"/>
    <x v="7"/>
    <n v="17"/>
    <n v="12"/>
    <n v="2011"/>
    <n v="1"/>
    <s v="Sandusky"/>
    <n v="5"/>
  </r>
  <r>
    <n v="4684"/>
    <x v="4695"/>
    <x v="5"/>
    <n v="5300000"/>
    <n v="61"/>
    <x v="2"/>
    <n v="25"/>
    <n v="6"/>
    <n v="2010"/>
    <n v="3"/>
    <s v="Pompano Beach"/>
    <n v="19"/>
  </r>
  <r>
    <n v="4685"/>
    <x v="4696"/>
    <x v="5"/>
    <n v="2500000"/>
    <n v="61"/>
    <x v="3"/>
    <n v="25"/>
    <n v="15"/>
    <n v="2009"/>
    <n v="1"/>
    <s v="Fort Lauderdale"/>
    <n v="10"/>
  </r>
  <r>
    <n v="4686"/>
    <x v="4697"/>
    <x v="9"/>
    <n v="10600000"/>
    <n v="61"/>
    <x v="15"/>
    <n v="72"/>
    <n v="42"/>
    <n v="1989"/>
    <n v="6"/>
    <s v="Gold River"/>
    <n v="30"/>
  </r>
  <r>
    <n v="4687"/>
    <x v="4698"/>
    <x v="29"/>
    <n v="8600000"/>
    <n v="61"/>
    <x v="0"/>
    <n v="3"/>
    <n v="4"/>
    <n v="2000"/>
    <n v="1"/>
    <s v="Las Vegas"/>
    <n v="-1"/>
  </r>
  <r>
    <n v="4688"/>
    <x v="4699"/>
    <x v="9"/>
    <n v="9400000"/>
    <n v="61"/>
    <x v="7"/>
    <n v="38"/>
    <n v="24"/>
    <n v="2012"/>
    <n v="1"/>
    <s v="Woodland Hills"/>
    <n v="14"/>
  </r>
  <r>
    <n v="4689"/>
    <x v="4700"/>
    <x v="9"/>
    <n v="2800000"/>
    <n v="61"/>
    <x v="23"/>
    <n v="89"/>
    <n v="25"/>
    <n v="2014"/>
    <n v="2"/>
    <s v="El Segundo"/>
    <n v="64"/>
  </r>
  <r>
    <n v="4690"/>
    <x v="4701"/>
    <x v="33"/>
    <n v="5800000"/>
    <n v="61"/>
    <x v="13"/>
    <n v="54"/>
    <n v="43"/>
    <n v="1990"/>
    <n v="1"/>
    <s v="La Porte"/>
    <n v="11"/>
  </r>
  <r>
    <n v="4691"/>
    <x v="4702"/>
    <x v="14"/>
    <n v="11700000"/>
    <n v="61"/>
    <x v="23"/>
    <n v="100"/>
    <n v="65"/>
    <n v="2004"/>
    <n v="10"/>
    <s v="Louisville"/>
    <n v="35"/>
  </r>
  <r>
    <n v="4692"/>
    <x v="4703"/>
    <x v="8"/>
    <n v="48900000"/>
    <n v="61"/>
    <x v="20"/>
    <n v="1200"/>
    <n v="800"/>
    <n v="1994"/>
    <n v="1"/>
    <s v="Maumee"/>
    <n v="400"/>
  </r>
  <r>
    <n v="4693"/>
    <x v="4704"/>
    <x v="5"/>
    <n v="4100000"/>
    <n v="60"/>
    <x v="0"/>
    <n v="28"/>
    <n v="20"/>
    <n v="2011"/>
    <n v="4"/>
    <s v="Doral"/>
    <n v="8"/>
  </r>
  <r>
    <n v="4694"/>
    <x v="4705"/>
    <x v="20"/>
    <n v="28400000"/>
    <n v="60"/>
    <x v="3"/>
    <n v="307"/>
    <n v="230"/>
    <n v="2001"/>
    <n v="9"/>
    <s v="Ann Arbor"/>
    <n v="77"/>
  </r>
  <r>
    <n v="4695"/>
    <x v="4706"/>
    <x v="11"/>
    <n v="50100000"/>
    <n v="60"/>
    <x v="23"/>
    <n v="238"/>
    <n v="162"/>
    <n v="2007"/>
    <n v="8"/>
    <s v="Kirkland"/>
    <n v="76"/>
  </r>
  <r>
    <n v="4696"/>
    <x v="4707"/>
    <x v="12"/>
    <n v="5900000"/>
    <n v="60"/>
    <x v="5"/>
    <n v="27"/>
    <n v="20"/>
    <n v="2007"/>
    <n v="2"/>
    <s v="Northport"/>
    <n v="7"/>
  </r>
  <r>
    <n v="4697"/>
    <x v="4708"/>
    <x v="6"/>
    <n v="3800000"/>
    <n v="60"/>
    <x v="23"/>
    <n v="100"/>
    <n v="50"/>
    <n v="2003"/>
    <n v="3"/>
    <s v="Toms River"/>
    <n v="50"/>
  </r>
  <r>
    <n v="4698"/>
    <x v="4709"/>
    <x v="2"/>
    <n v="68300000"/>
    <n v="60"/>
    <x v="19"/>
    <n v="390"/>
    <n v="286"/>
    <n v="2007"/>
    <n v="10"/>
    <s v="Plano"/>
    <n v="104"/>
  </r>
  <r>
    <n v="4699"/>
    <x v="4710"/>
    <x v="9"/>
    <n v="19300000"/>
    <n v="60"/>
    <x v="0"/>
    <n v="82"/>
    <n v="46"/>
    <n v="2005"/>
    <n v="4"/>
    <s v="Hayward"/>
    <n v="36"/>
  </r>
  <r>
    <n v="4700"/>
    <x v="4711"/>
    <x v="2"/>
    <n v="31400000"/>
    <n v="60"/>
    <x v="17"/>
    <n v="45"/>
    <n v="24"/>
    <n v="2008"/>
    <n v="2"/>
    <s v="Houston"/>
    <n v="21"/>
  </r>
  <r>
    <n v="4701"/>
    <x v="4712"/>
    <x v="13"/>
    <n v="4300000"/>
    <n v="60"/>
    <x v="5"/>
    <n v="36"/>
    <n v="21"/>
    <n v="2007"/>
    <n v="2"/>
    <s v="Woodstock"/>
    <n v="15"/>
  </r>
  <r>
    <n v="4702"/>
    <x v="4713"/>
    <x v="9"/>
    <n v="4500000"/>
    <n v="60"/>
    <x v="23"/>
    <n v="15"/>
    <n v="8"/>
    <n v="2012"/>
    <n v="3"/>
    <s v="Lawndale"/>
    <n v="7"/>
  </r>
  <r>
    <n v="4703"/>
    <x v="4714"/>
    <x v="1"/>
    <n v="2500000"/>
    <n v="60"/>
    <x v="5"/>
    <n v="9"/>
    <n v="5"/>
    <n v="2007"/>
    <n v="1"/>
    <s v="Nashville"/>
    <n v="4"/>
  </r>
  <r>
    <n v="4704"/>
    <x v="4715"/>
    <x v="2"/>
    <n v="49300000"/>
    <n v="60"/>
    <x v="2"/>
    <n v="101"/>
    <n v="24"/>
    <n v="1973"/>
    <n v="1"/>
    <s v="Dallas"/>
    <n v="77"/>
  </r>
  <r>
    <n v="4705"/>
    <x v="4716"/>
    <x v="12"/>
    <n v="22100000"/>
    <n v="60"/>
    <x v="5"/>
    <n v="367"/>
    <n v="223"/>
    <n v="2003"/>
    <n v="1"/>
    <s v="Campbell Hall"/>
    <n v="144"/>
  </r>
  <r>
    <n v="4706"/>
    <x v="4717"/>
    <x v="13"/>
    <n v="33100000"/>
    <n v="60"/>
    <x v="0"/>
    <n v="120"/>
    <n v="80"/>
    <n v="1994"/>
    <n v="3"/>
    <s v="Tucker"/>
    <n v="40"/>
  </r>
  <r>
    <n v="4707"/>
    <x v="4718"/>
    <x v="22"/>
    <n v="4400000"/>
    <n v="60"/>
    <x v="9"/>
    <n v="24"/>
    <n v="12"/>
    <n v="2010"/>
    <n v="2"/>
    <s v="Minneapolis"/>
    <n v="12"/>
  </r>
  <r>
    <n v="4708"/>
    <x v="4719"/>
    <x v="9"/>
    <n v="2600000"/>
    <n v="60"/>
    <x v="13"/>
    <n v="22"/>
    <n v="10"/>
    <n v="1999"/>
    <n v="1"/>
    <s v="Ontario"/>
    <n v="12"/>
  </r>
  <r>
    <n v="4709"/>
    <x v="4720"/>
    <x v="8"/>
    <n v="738200000"/>
    <n v="60"/>
    <x v="13"/>
    <n v="1269"/>
    <n v="792"/>
    <n v="1895"/>
    <n v="9"/>
    <s v="Cleveland"/>
    <n v="477"/>
  </r>
  <r>
    <n v="4710"/>
    <x v="4721"/>
    <x v="24"/>
    <n v="7200000"/>
    <n v="60"/>
    <x v="0"/>
    <n v="22"/>
    <n v="15"/>
    <n v="2008"/>
    <n v="7"/>
    <s v="Waltham"/>
    <n v="7"/>
  </r>
  <r>
    <n v="4711"/>
    <x v="4722"/>
    <x v="4"/>
    <n v="3700000"/>
    <n v="60"/>
    <x v="0"/>
    <n v="34"/>
    <n v="34"/>
    <n v="2002"/>
    <n v="2"/>
    <s v="Narberth"/>
    <n v="0"/>
  </r>
  <r>
    <n v="4712"/>
    <x v="4723"/>
    <x v="2"/>
    <n v="12500000"/>
    <n v="60"/>
    <x v="3"/>
    <n v="82"/>
    <n v="46"/>
    <n v="1999"/>
    <n v="1"/>
    <s v="Austin"/>
    <n v="36"/>
  </r>
  <r>
    <n v="4713"/>
    <x v="4724"/>
    <x v="31"/>
    <n v="193300000"/>
    <n v="60"/>
    <x v="5"/>
    <n v="310"/>
    <n v="211"/>
    <n v="2014"/>
    <n v="4"/>
    <s v="Windham"/>
    <n v="99"/>
  </r>
  <r>
    <n v="4714"/>
    <x v="4725"/>
    <x v="12"/>
    <n v="1100000"/>
    <n v="60"/>
    <x v="23"/>
    <n v="30"/>
    <n v="6"/>
    <n v="0"/>
    <n v="6"/>
    <s v="GREAT NECK"/>
    <n v="24"/>
  </r>
  <r>
    <n v="4715"/>
    <x v="4726"/>
    <x v="5"/>
    <n v="2600000"/>
    <n v="60"/>
    <x v="2"/>
    <n v="34"/>
    <n v="27"/>
    <n v="2011"/>
    <n v="2"/>
    <s v="Sarasota"/>
    <n v="7"/>
  </r>
  <r>
    <n v="4716"/>
    <x v="4727"/>
    <x v="27"/>
    <n v="2800000"/>
    <n v="60"/>
    <x v="12"/>
    <n v="4"/>
    <n v="7"/>
    <n v="2004"/>
    <n v="2"/>
    <s v="Chicago"/>
    <n v="-3"/>
  </r>
  <r>
    <n v="4717"/>
    <x v="4728"/>
    <x v="26"/>
    <n v="37600000"/>
    <n v="60"/>
    <x v="23"/>
    <n v="225"/>
    <n v="158"/>
    <n v="1993"/>
    <n v="5"/>
    <s v="Overland Park"/>
    <n v="67"/>
  </r>
  <r>
    <n v="4718"/>
    <x v="4729"/>
    <x v="18"/>
    <n v="12500000"/>
    <n v="60"/>
    <x v="15"/>
    <n v="156"/>
    <n v="100"/>
    <n v="2015"/>
    <n v="1"/>
    <s v="Charlotte"/>
    <n v="56"/>
  </r>
  <r>
    <n v="4719"/>
    <x v="4730"/>
    <x v="9"/>
    <n v="8200000"/>
    <n v="60"/>
    <x v="23"/>
    <n v="55"/>
    <n v="35"/>
    <n v="2010"/>
    <n v="4"/>
    <s v="San Diego"/>
    <n v="20"/>
  </r>
  <r>
    <n v="4720"/>
    <x v="4731"/>
    <x v="7"/>
    <n v="2600000"/>
    <n v="60"/>
    <x v="2"/>
    <n v="13"/>
    <n v="7"/>
    <n v="2010"/>
    <n v="1"/>
    <s v="Manassas"/>
    <n v="6"/>
  </r>
  <r>
    <n v="4721"/>
    <x v="4732"/>
    <x v="2"/>
    <n v="29200000"/>
    <n v="60"/>
    <x v="1"/>
    <n v="76"/>
    <n v="55"/>
    <n v="2002"/>
    <n v="11"/>
    <s v="Austin"/>
    <n v="21"/>
  </r>
  <r>
    <n v="4722"/>
    <x v="4733"/>
    <x v="32"/>
    <n v="155500000"/>
    <n v="60"/>
    <x v="13"/>
    <n v="1020"/>
    <n v="580"/>
    <n v="1949"/>
    <n v="1"/>
    <s v="Freeburg"/>
    <n v="440"/>
  </r>
  <r>
    <n v="4723"/>
    <x v="4734"/>
    <x v="6"/>
    <n v="4200000"/>
    <n v="60"/>
    <x v="26"/>
    <n v="20"/>
    <n v="14"/>
    <n v="2005"/>
    <n v="2"/>
    <s v="Teaneck"/>
    <n v="6"/>
  </r>
  <r>
    <n v="4724"/>
    <x v="4735"/>
    <x v="40"/>
    <n v="200000"/>
    <n v="60"/>
    <x v="26"/>
    <n v="11"/>
    <n v="7"/>
    <n v="1994"/>
    <n v="1"/>
    <s v="Portland"/>
    <n v="4"/>
  </r>
  <r>
    <n v="4725"/>
    <x v="4736"/>
    <x v="19"/>
    <n v="3300000"/>
    <n v="60"/>
    <x v="15"/>
    <n v="31"/>
    <n v="22"/>
    <n v="2011"/>
    <n v="1"/>
    <s v="Wausau"/>
    <n v="9"/>
  </r>
  <r>
    <n v="4726"/>
    <x v="4737"/>
    <x v="6"/>
    <n v="4200000"/>
    <n v="60"/>
    <x v="5"/>
    <n v="20"/>
    <n v="7"/>
    <n v="2010"/>
    <n v="2"/>
    <s v="Cranbury"/>
    <n v="13"/>
  </r>
  <r>
    <n v="4727"/>
    <x v="4738"/>
    <x v="8"/>
    <n v="4900000"/>
    <n v="60"/>
    <x v="1"/>
    <n v="60"/>
    <n v="40"/>
    <n v="2007"/>
    <n v="8"/>
    <s v="Columbus"/>
    <n v="20"/>
  </r>
  <r>
    <n v="4728"/>
    <x v="4739"/>
    <x v="32"/>
    <n v="13500000"/>
    <n v="60"/>
    <x v="25"/>
    <n v="70"/>
    <n v="55"/>
    <n v="2008"/>
    <n v="5"/>
    <s v="Garden City"/>
    <n v="15"/>
  </r>
  <r>
    <n v="4729"/>
    <x v="4740"/>
    <x v="7"/>
    <n v="5600000"/>
    <n v="60"/>
    <x v="11"/>
    <n v="40"/>
    <n v="18"/>
    <n v="2010"/>
    <n v="4"/>
    <s v="Arlington"/>
    <n v="22"/>
  </r>
  <r>
    <n v="4730"/>
    <x v="4741"/>
    <x v="12"/>
    <n v="7900000"/>
    <n v="60"/>
    <x v="14"/>
    <n v="22"/>
    <n v="20"/>
    <n v="2007"/>
    <n v="5"/>
    <s v="New York"/>
    <n v="2"/>
  </r>
  <r>
    <n v="4731"/>
    <x v="4742"/>
    <x v="7"/>
    <n v="1700000"/>
    <n v="60"/>
    <x v="11"/>
    <n v="105"/>
    <n v="93"/>
    <n v="2003"/>
    <n v="5"/>
    <s v="Alexandria"/>
    <n v="12"/>
  </r>
  <r>
    <n v="4732"/>
    <x v="4743"/>
    <x v="16"/>
    <n v="12800000"/>
    <n v="60"/>
    <x v="3"/>
    <n v="26"/>
    <n v="20"/>
    <n v="2008"/>
    <n v="5"/>
    <s v="DRAPER"/>
    <n v="6"/>
  </r>
  <r>
    <n v="4733"/>
    <x v="4744"/>
    <x v="9"/>
    <n v="17600000"/>
    <n v="60"/>
    <x v="9"/>
    <n v="105"/>
    <n v="93"/>
    <n v="2003"/>
    <n v="7"/>
    <s v="Sacramento"/>
    <n v="12"/>
  </r>
  <r>
    <n v="4734"/>
    <x v="4745"/>
    <x v="9"/>
    <n v="4600000"/>
    <n v="60"/>
    <x v="15"/>
    <n v="45"/>
    <n v="25"/>
    <n v="2013"/>
    <n v="3"/>
    <s v="Lake Elsinore"/>
    <n v="20"/>
  </r>
  <r>
    <n v="4735"/>
    <x v="4746"/>
    <x v="13"/>
    <n v="2000000"/>
    <n v="60"/>
    <x v="0"/>
    <n v="111"/>
    <n v="46"/>
    <n v="1995"/>
    <n v="7"/>
    <s v="Atlanta"/>
    <n v="65"/>
  </r>
  <r>
    <n v="4736"/>
    <x v="4747"/>
    <x v="11"/>
    <n v="113300000"/>
    <n v="59"/>
    <x v="12"/>
    <n v="30"/>
    <n v="20"/>
    <n v="2009"/>
    <n v="4"/>
    <s v="Bellingham"/>
    <n v="10"/>
  </r>
  <r>
    <n v="4737"/>
    <x v="4748"/>
    <x v="20"/>
    <n v="91800000"/>
    <n v="59"/>
    <x v="23"/>
    <n v="401"/>
    <n v="241"/>
    <n v="1987"/>
    <n v="1"/>
    <s v="Grand Rapids"/>
    <n v="160"/>
  </r>
  <r>
    <n v="4738"/>
    <x v="4749"/>
    <x v="29"/>
    <n v="2900000"/>
    <n v="59"/>
    <x v="5"/>
    <n v="12"/>
    <n v="15"/>
    <n v="1993"/>
    <n v="1"/>
    <s v="Las Vegas"/>
    <n v="-3"/>
  </r>
  <r>
    <n v="4739"/>
    <x v="4750"/>
    <x v="5"/>
    <n v="427600000"/>
    <n v="59"/>
    <x v="22"/>
    <n v="700"/>
    <n v="410"/>
    <n v="2004"/>
    <n v="4"/>
    <s v="Miami"/>
    <n v="290"/>
  </r>
  <r>
    <n v="4740"/>
    <x v="4751"/>
    <x v="16"/>
    <n v="11800000"/>
    <n v="59"/>
    <x v="0"/>
    <n v="70"/>
    <n v="25"/>
    <n v="2008"/>
    <n v="4"/>
    <s v="Park CIty"/>
    <n v="45"/>
  </r>
  <r>
    <n v="4741"/>
    <x v="4752"/>
    <x v="33"/>
    <n v="37800000"/>
    <n v="59"/>
    <x v="23"/>
    <n v="230"/>
    <n v="185"/>
    <n v="1993"/>
    <n v="1"/>
    <s v="Indianapolis"/>
    <n v="45"/>
  </r>
  <r>
    <n v="4742"/>
    <x v="4753"/>
    <x v="2"/>
    <n v="257200000"/>
    <n v="59"/>
    <x v="2"/>
    <n v="5350"/>
    <n v="3375"/>
    <n v="1998"/>
    <n v="4"/>
    <s v="Dallas"/>
    <n v="1975"/>
  </r>
  <r>
    <n v="4743"/>
    <x v="4754"/>
    <x v="9"/>
    <n v="82900000"/>
    <n v="59"/>
    <x v="15"/>
    <n v="371"/>
    <n v="237"/>
    <n v="2000"/>
    <n v="10"/>
    <s v="San Jose"/>
    <n v="134"/>
  </r>
  <r>
    <n v="4744"/>
    <x v="4755"/>
    <x v="27"/>
    <n v="12500000"/>
    <n v="59"/>
    <x v="23"/>
    <n v="52"/>
    <n v="35"/>
    <n v="1973"/>
    <n v="1"/>
    <s v="Chicago"/>
    <n v="17"/>
  </r>
  <r>
    <n v="4745"/>
    <x v="4756"/>
    <x v="7"/>
    <n v="13300000"/>
    <n v="59"/>
    <x v="9"/>
    <n v="101"/>
    <n v="70"/>
    <n v="1999"/>
    <n v="7"/>
    <s v="Falls Church"/>
    <n v="31"/>
  </r>
  <r>
    <n v="4746"/>
    <x v="4757"/>
    <x v="27"/>
    <n v="61400000"/>
    <n v="59"/>
    <x v="14"/>
    <n v="5799"/>
    <n v="4537"/>
    <n v="1995"/>
    <n v="13"/>
    <s v="Lombard"/>
    <n v="1262"/>
  </r>
  <r>
    <n v="4747"/>
    <x v="4758"/>
    <x v="38"/>
    <n v="113500000"/>
    <n v="59"/>
    <x v="3"/>
    <n v="244"/>
    <n v="140"/>
    <n v="1998"/>
    <n v="1"/>
    <s v="Baton Rouge"/>
    <n v="104"/>
  </r>
  <r>
    <n v="4748"/>
    <x v="4759"/>
    <x v="2"/>
    <n v="24200000"/>
    <n v="59"/>
    <x v="13"/>
    <n v="114"/>
    <n v="94"/>
    <n v="1973"/>
    <n v="1"/>
    <s v="EL PASO"/>
    <n v="20"/>
  </r>
  <r>
    <n v="4749"/>
    <x v="4760"/>
    <x v="2"/>
    <n v="2700000"/>
    <n v="59"/>
    <x v="25"/>
    <n v="12"/>
    <n v="8"/>
    <n v="2011"/>
    <n v="1"/>
    <s v="Montgomery"/>
    <n v="4"/>
  </r>
  <r>
    <n v="4750"/>
    <x v="4761"/>
    <x v="2"/>
    <n v="2300000"/>
    <n v="59"/>
    <x v="0"/>
    <n v="17"/>
    <n v="14"/>
    <n v="1998"/>
    <n v="1"/>
    <s v="Austin"/>
    <n v="3"/>
  </r>
  <r>
    <n v="4751"/>
    <x v="4762"/>
    <x v="27"/>
    <n v="2600000"/>
    <n v="59"/>
    <x v="15"/>
    <n v="16"/>
    <n v="6"/>
    <n v="2011"/>
    <n v="1"/>
    <s v="Roselle"/>
    <n v="10"/>
  </r>
  <r>
    <n v="4752"/>
    <x v="4763"/>
    <x v="1"/>
    <n v="3800000"/>
    <n v="59"/>
    <x v="5"/>
    <n v="79"/>
    <n v="50"/>
    <n v="2009"/>
    <n v="4"/>
    <s v="Franklin"/>
    <n v="29"/>
  </r>
  <r>
    <n v="4753"/>
    <x v="4764"/>
    <x v="9"/>
    <n v="37300000"/>
    <n v="59"/>
    <x v="13"/>
    <n v="97"/>
    <n v="62"/>
    <n v="2011"/>
    <n v="1"/>
    <s v="RIVERSIDE"/>
    <n v="35"/>
  </r>
  <r>
    <n v="4754"/>
    <x v="4765"/>
    <x v="7"/>
    <n v="4500000"/>
    <n v="59"/>
    <x v="11"/>
    <n v="20"/>
    <n v="12"/>
    <n v="2013"/>
    <n v="1"/>
    <s v="Fairfax"/>
    <n v="8"/>
  </r>
  <r>
    <n v="4755"/>
    <x v="4766"/>
    <x v="8"/>
    <n v="62200000"/>
    <n v="59"/>
    <x v="4"/>
    <n v="47"/>
    <n v="38"/>
    <n v="1987"/>
    <n v="5"/>
    <s v="Lagrange"/>
    <n v="9"/>
  </r>
  <r>
    <n v="4756"/>
    <x v="4767"/>
    <x v="8"/>
    <n v="10700000"/>
    <n v="59"/>
    <x v="3"/>
    <n v="59"/>
    <n v="29"/>
    <n v="1928"/>
    <n v="2"/>
    <s v="Cincinnati"/>
    <n v="30"/>
  </r>
  <r>
    <n v="4757"/>
    <x v="4768"/>
    <x v="27"/>
    <n v="2600000"/>
    <n v="59"/>
    <x v="23"/>
    <n v="19"/>
    <n v="13"/>
    <n v="2005"/>
    <n v="1"/>
    <s v="Evanston"/>
    <n v="6"/>
  </r>
  <r>
    <n v="4758"/>
    <x v="4769"/>
    <x v="27"/>
    <n v="9700000"/>
    <n v="59"/>
    <x v="23"/>
    <n v="60"/>
    <n v="30"/>
    <n v="2005"/>
    <n v="2"/>
    <s v="Elk Grove Village"/>
    <n v="30"/>
  </r>
  <r>
    <n v="4759"/>
    <x v="4770"/>
    <x v="2"/>
    <n v="522600000"/>
    <n v="59"/>
    <x v="15"/>
    <n v="2336"/>
    <n v="1579"/>
    <n v="1986"/>
    <n v="8"/>
    <s v="Deer Park"/>
    <n v="757"/>
  </r>
  <r>
    <n v="4760"/>
    <x v="4771"/>
    <x v="1"/>
    <n v="15200000"/>
    <n v="59"/>
    <x v="11"/>
    <n v="68"/>
    <n v="24"/>
    <n v="2007"/>
    <n v="1"/>
    <s v="Oak Ridge"/>
    <n v="44"/>
  </r>
  <r>
    <n v="4761"/>
    <x v="4772"/>
    <x v="41"/>
    <n v="15900000"/>
    <n v="59"/>
    <x v="8"/>
    <n v="40"/>
    <n v="23"/>
    <n v="2003"/>
    <n v="6"/>
    <s v="Hiawatha"/>
    <n v="17"/>
  </r>
  <r>
    <n v="4762"/>
    <x v="4773"/>
    <x v="20"/>
    <n v="6800000"/>
    <n v="59"/>
    <x v="3"/>
    <n v="21"/>
    <n v="17"/>
    <n v="1969"/>
    <n v="3"/>
    <s v="Southfield"/>
    <n v="4"/>
  </r>
  <r>
    <n v="4763"/>
    <x v="4774"/>
    <x v="23"/>
    <n v="29500000"/>
    <n v="59"/>
    <x v="20"/>
    <n v="137"/>
    <n v="81"/>
    <n v="1994"/>
    <n v="13"/>
    <s v="Birmingham"/>
    <n v="56"/>
  </r>
  <r>
    <n v="4764"/>
    <x v="4775"/>
    <x v="40"/>
    <n v="41400000"/>
    <n v="59"/>
    <x v="23"/>
    <n v="170"/>
    <n v="100"/>
    <n v="1996"/>
    <n v="8"/>
    <s v="Portland"/>
    <n v="70"/>
  </r>
  <r>
    <n v="4765"/>
    <x v="4776"/>
    <x v="27"/>
    <n v="800000"/>
    <n v="59"/>
    <x v="19"/>
    <n v="72"/>
    <n v="52"/>
    <n v="2000"/>
    <n v="8"/>
    <s v="Chicago"/>
    <n v="20"/>
  </r>
  <r>
    <n v="4766"/>
    <x v="4777"/>
    <x v="5"/>
    <n v="2800000"/>
    <n v="59"/>
    <x v="18"/>
    <n v="21"/>
    <n v="8"/>
    <n v="2010"/>
    <n v="1"/>
    <s v="Jacksonville"/>
    <n v="13"/>
  </r>
  <r>
    <n v="4767"/>
    <x v="4778"/>
    <x v="0"/>
    <n v="2500000"/>
    <n v="59"/>
    <x v="5"/>
    <n v="12"/>
    <n v="6"/>
    <n v="2002"/>
    <n v="1"/>
    <s v="Sedona"/>
    <n v="6"/>
  </r>
  <r>
    <n v="4768"/>
    <x v="4779"/>
    <x v="9"/>
    <n v="2600000"/>
    <n v="59"/>
    <x v="7"/>
    <n v="12"/>
    <n v="3"/>
    <n v="2006"/>
    <n v="3"/>
    <s v="Santa Ana"/>
    <n v="9"/>
  </r>
  <r>
    <n v="4769"/>
    <x v="4780"/>
    <x v="28"/>
    <n v="101100000"/>
    <n v="59"/>
    <x v="9"/>
    <n v="136"/>
    <n v="108"/>
    <n v="2007"/>
    <n v="7"/>
    <s v="Madison"/>
    <n v="28"/>
  </r>
  <r>
    <n v="4770"/>
    <x v="4781"/>
    <x v="9"/>
    <n v="24300000"/>
    <n v="59"/>
    <x v="8"/>
    <n v="10"/>
    <n v="6"/>
    <n v="2005"/>
    <n v="4"/>
    <s v="Chino"/>
    <n v="4"/>
  </r>
  <r>
    <n v="4771"/>
    <x v="4782"/>
    <x v="10"/>
    <n v="183300000"/>
    <n v="59"/>
    <x v="5"/>
    <n v="1300"/>
    <n v="770"/>
    <n v="2008"/>
    <n v="5"/>
    <s v="Denver"/>
    <n v="530"/>
  </r>
  <r>
    <n v="4772"/>
    <x v="4783"/>
    <x v="7"/>
    <n v="400000"/>
    <n v="59"/>
    <x v="5"/>
    <n v="72"/>
    <n v="35"/>
    <n v="1993"/>
    <n v="1"/>
    <s v="Richmond"/>
    <n v="37"/>
  </r>
  <r>
    <n v="4773"/>
    <x v="4784"/>
    <x v="9"/>
    <n v="13100000"/>
    <n v="59"/>
    <x v="5"/>
    <n v="180"/>
    <n v="105"/>
    <n v="2004"/>
    <n v="6"/>
    <s v="Brea"/>
    <n v="75"/>
  </r>
  <r>
    <n v="4774"/>
    <x v="4785"/>
    <x v="14"/>
    <n v="3700000"/>
    <n v="59"/>
    <x v="21"/>
    <n v="37"/>
    <n v="25"/>
    <n v="2005"/>
    <n v="3"/>
    <s v="Louisville"/>
    <n v="12"/>
  </r>
  <r>
    <n v="4775"/>
    <x v="4786"/>
    <x v="0"/>
    <n v="2400000"/>
    <n v="59"/>
    <x v="4"/>
    <n v="3"/>
    <n v="2"/>
    <n v="2014"/>
    <n v="1"/>
    <s v="Tucson"/>
    <n v="1"/>
  </r>
  <r>
    <n v="4776"/>
    <x v="4787"/>
    <x v="1"/>
    <n v="5300000"/>
    <n v="59"/>
    <x v="23"/>
    <n v="50"/>
    <n v="35"/>
    <n v="2001"/>
    <n v="2"/>
    <s v="Hendersonville"/>
    <n v="15"/>
  </r>
  <r>
    <n v="4777"/>
    <x v="4788"/>
    <x v="1"/>
    <n v="5900000"/>
    <n v="59"/>
    <x v="15"/>
    <n v="13"/>
    <n v="12"/>
    <n v="2007"/>
    <n v="4"/>
    <s v="Nashville"/>
    <n v="1"/>
  </r>
  <r>
    <n v="4778"/>
    <x v="4789"/>
    <x v="37"/>
    <n v="21100000"/>
    <n v="59"/>
    <x v="13"/>
    <n v="48"/>
    <n v="39"/>
    <n v="2002"/>
    <n v="8"/>
    <s v="Columbia"/>
    <n v="9"/>
  </r>
  <r>
    <n v="4779"/>
    <x v="4790"/>
    <x v="22"/>
    <n v="300000"/>
    <n v="59"/>
    <x v="19"/>
    <n v="11"/>
    <n v="8"/>
    <n v="2004"/>
    <n v="3"/>
    <s v="Minneapolis"/>
    <n v="3"/>
  </r>
  <r>
    <n v="4780"/>
    <x v="4791"/>
    <x v="8"/>
    <n v="10900000"/>
    <n v="59"/>
    <x v="23"/>
    <n v="65"/>
    <n v="53"/>
    <n v="1990"/>
    <n v="1"/>
    <s v="Columbus"/>
    <n v="12"/>
  </r>
  <r>
    <n v="4781"/>
    <x v="4792"/>
    <x v="21"/>
    <n v="20400000"/>
    <n v="59"/>
    <x v="0"/>
    <n v="132"/>
    <n v="106"/>
    <n v="1999"/>
    <n v="4"/>
    <s v="Owings Mills"/>
    <n v="26"/>
  </r>
  <r>
    <n v="4782"/>
    <x v="4793"/>
    <x v="2"/>
    <n v="28800000"/>
    <n v="59"/>
    <x v="13"/>
    <n v="44"/>
    <n v="23"/>
    <n v="2005"/>
    <n v="5"/>
    <s v="Houston"/>
    <n v="21"/>
  </r>
  <r>
    <n v="4783"/>
    <x v="4794"/>
    <x v="1"/>
    <n v="4900000"/>
    <n v="58"/>
    <x v="0"/>
    <n v="45"/>
    <n v="28"/>
    <n v="2010"/>
    <n v="5"/>
    <s v="Nashville"/>
    <n v="17"/>
  </r>
  <r>
    <n v="4784"/>
    <x v="4795"/>
    <x v="2"/>
    <n v="4500000"/>
    <n v="58"/>
    <x v="26"/>
    <n v="16"/>
    <n v="17"/>
    <n v="2004"/>
    <n v="2"/>
    <s v="Richardson"/>
    <n v="-1"/>
  </r>
  <r>
    <n v="4785"/>
    <x v="4796"/>
    <x v="9"/>
    <n v="2800000"/>
    <n v="58"/>
    <x v="7"/>
    <n v="17"/>
    <n v="9"/>
    <n v="2006"/>
    <n v="3"/>
    <s v="Chula Vista"/>
    <n v="8"/>
  </r>
  <r>
    <n v="4786"/>
    <x v="4797"/>
    <x v="16"/>
    <n v="10300000"/>
    <n v="58"/>
    <x v="8"/>
    <n v="48"/>
    <n v="13"/>
    <n v="2014"/>
    <n v="1"/>
    <s v="Midvale"/>
    <n v="35"/>
  </r>
  <r>
    <n v="4787"/>
    <x v="4798"/>
    <x v="5"/>
    <n v="4900000"/>
    <n v="58"/>
    <x v="9"/>
    <n v="170"/>
    <n v="130"/>
    <n v="1982"/>
    <n v="1"/>
    <s v="Jacksonville"/>
    <n v="40"/>
  </r>
  <r>
    <n v="4788"/>
    <x v="4799"/>
    <x v="22"/>
    <n v="35200000"/>
    <n v="58"/>
    <x v="19"/>
    <n v="46"/>
    <n v="29"/>
    <n v="2001"/>
    <n v="7"/>
    <s v="St. Paul"/>
    <n v="17"/>
  </r>
  <r>
    <n v="4789"/>
    <x v="4800"/>
    <x v="13"/>
    <n v="7100000"/>
    <n v="58"/>
    <x v="19"/>
    <n v="44"/>
    <n v="32"/>
    <n v="1996"/>
    <n v="2"/>
    <s v="Tyrone"/>
    <n v="12"/>
  </r>
  <r>
    <n v="4790"/>
    <x v="4801"/>
    <x v="8"/>
    <n v="27700000"/>
    <n v="58"/>
    <x v="1"/>
    <n v="73"/>
    <n v="42"/>
    <n v="1976"/>
    <n v="2"/>
    <s v="Cleveland"/>
    <n v="31"/>
  </r>
  <r>
    <n v="4791"/>
    <x v="4802"/>
    <x v="2"/>
    <n v="134800000"/>
    <n v="58"/>
    <x v="19"/>
    <n v="646"/>
    <n v="451"/>
    <n v="2003"/>
    <n v="11"/>
    <s v="Dallas"/>
    <n v="195"/>
  </r>
  <r>
    <n v="4792"/>
    <x v="4803"/>
    <x v="1"/>
    <n v="11400000"/>
    <n v="58"/>
    <x v="18"/>
    <n v="465"/>
    <n v="310"/>
    <n v="2009"/>
    <n v="5"/>
    <s v="memphis"/>
    <n v="155"/>
  </r>
  <r>
    <n v="4793"/>
    <x v="4804"/>
    <x v="16"/>
    <n v="1500000000"/>
    <n v="58"/>
    <x v="15"/>
    <n v="1423"/>
    <n v="1082"/>
    <n v="1967"/>
    <n v="1"/>
    <s v="Salt Lake City"/>
    <n v="341"/>
  </r>
  <r>
    <n v="4794"/>
    <x v="4805"/>
    <x v="10"/>
    <n v="15800000"/>
    <n v="58"/>
    <x v="20"/>
    <n v="34"/>
    <n v="24"/>
    <n v="1998"/>
    <n v="8"/>
    <s v="Denver"/>
    <n v="10"/>
  </r>
  <r>
    <n v="4795"/>
    <x v="4806"/>
    <x v="6"/>
    <n v="76600000"/>
    <n v="58"/>
    <x v="23"/>
    <n v="44"/>
    <n v="35"/>
    <n v="2000"/>
    <n v="4"/>
    <s v="Hainesport"/>
    <n v="9"/>
  </r>
  <r>
    <n v="4796"/>
    <x v="4807"/>
    <x v="4"/>
    <n v="10200000"/>
    <n v="58"/>
    <x v="23"/>
    <n v="70"/>
    <n v="20"/>
    <n v="2014"/>
    <n v="1"/>
    <s v="Philadelphia"/>
    <n v="50"/>
  </r>
  <r>
    <n v="4797"/>
    <x v="4808"/>
    <x v="12"/>
    <n v="17100000"/>
    <n v="58"/>
    <x v="0"/>
    <n v="65"/>
    <n v="39"/>
    <n v="2013"/>
    <n v="1"/>
    <s v="New York"/>
    <n v="26"/>
  </r>
  <r>
    <n v="4798"/>
    <x v="4809"/>
    <x v="4"/>
    <n v="3400000"/>
    <n v="58"/>
    <x v="23"/>
    <n v="21"/>
    <n v="12"/>
    <n v="2012"/>
    <n v="3"/>
    <s v="King"/>
    <n v="9"/>
  </r>
  <r>
    <n v="4799"/>
    <x v="4810"/>
    <x v="41"/>
    <n v="17900000"/>
    <n v="58"/>
    <x v="4"/>
    <n v="24"/>
    <n v="13"/>
    <n v="2015"/>
    <n v="1"/>
    <s v="West Des Moines"/>
    <n v="11"/>
  </r>
  <r>
    <n v="4800"/>
    <x v="4811"/>
    <x v="28"/>
    <n v="42300000"/>
    <n v="58"/>
    <x v="3"/>
    <n v="31"/>
    <n v="27"/>
    <n v="2010"/>
    <n v="3"/>
    <s v="Stamford"/>
    <n v="4"/>
  </r>
  <r>
    <n v="4801"/>
    <x v="4812"/>
    <x v="27"/>
    <n v="1100000000"/>
    <n v="58"/>
    <x v="3"/>
    <n v="1200"/>
    <n v="700"/>
    <n v="2011"/>
    <n v="2"/>
    <s v="Oak Brook"/>
    <n v="500"/>
  </r>
  <r>
    <n v="4802"/>
    <x v="4813"/>
    <x v="8"/>
    <n v="4600000"/>
    <n v="58"/>
    <x v="13"/>
    <n v="13"/>
    <n v="11"/>
    <n v="2003"/>
    <n v="1"/>
    <s v="Columbus"/>
    <n v="2"/>
  </r>
  <r>
    <n v="4803"/>
    <x v="4814"/>
    <x v="21"/>
    <n v="10300000"/>
    <n v="58"/>
    <x v="3"/>
    <n v="26"/>
    <n v="18"/>
    <n v="2007"/>
    <n v="2"/>
    <s v="Gaithersburg"/>
    <n v="8"/>
  </r>
  <r>
    <n v="4804"/>
    <x v="4815"/>
    <x v="4"/>
    <n v="25400000"/>
    <n v="58"/>
    <x v="18"/>
    <n v="114"/>
    <n v="98"/>
    <n v="2005"/>
    <n v="6"/>
    <s v="Chambersburg"/>
    <n v="16"/>
  </r>
  <r>
    <n v="4805"/>
    <x v="4816"/>
    <x v="4"/>
    <n v="157500000"/>
    <n v="58"/>
    <x v="9"/>
    <n v="700"/>
    <n v="475"/>
    <n v="1995"/>
    <n v="11"/>
    <s v="Downingtown"/>
    <n v="225"/>
  </r>
  <r>
    <n v="4806"/>
    <x v="4817"/>
    <x v="19"/>
    <n v="21500000"/>
    <n v="58"/>
    <x v="23"/>
    <n v="106"/>
    <n v="73"/>
    <n v="2009"/>
    <n v="4"/>
    <s v="Milwaukee"/>
    <n v="33"/>
  </r>
  <r>
    <n v="4807"/>
    <x v="4818"/>
    <x v="9"/>
    <n v="4900000"/>
    <n v="58"/>
    <x v="0"/>
    <n v="65"/>
    <n v="35"/>
    <n v="2009"/>
    <n v="1"/>
    <s v="Los Angeles"/>
    <n v="30"/>
  </r>
  <r>
    <n v="4808"/>
    <x v="4819"/>
    <x v="9"/>
    <n v="800000"/>
    <n v="58"/>
    <x v="23"/>
    <n v="49"/>
    <n v="27"/>
    <n v="2004"/>
    <n v="5"/>
    <s v="San Diego"/>
    <n v="22"/>
  </r>
  <r>
    <n v="4809"/>
    <x v="4820"/>
    <x v="27"/>
    <n v="32300000"/>
    <n v="58"/>
    <x v="23"/>
    <n v="124"/>
    <n v="27"/>
    <n v="2003"/>
    <n v="4"/>
    <s v="Oakbrook Terrace"/>
    <n v="97"/>
  </r>
  <r>
    <n v="4810"/>
    <x v="4821"/>
    <x v="4"/>
    <n v="500000"/>
    <n v="58"/>
    <x v="12"/>
    <n v="33"/>
    <n v="14"/>
    <n v="2009"/>
    <n v="4"/>
    <s v="Pittsburgh"/>
    <n v="19"/>
  </r>
  <r>
    <n v="4811"/>
    <x v="4822"/>
    <x v="45"/>
    <n v="520100000"/>
    <n v="58"/>
    <x v="11"/>
    <n v="180"/>
    <n v="140"/>
    <n v="1996"/>
    <n v="8"/>
    <s v="Dakota Dunes"/>
    <n v="40"/>
  </r>
  <r>
    <n v="4812"/>
    <x v="4823"/>
    <x v="21"/>
    <n v="14500000"/>
    <n v="58"/>
    <x v="11"/>
    <n v="85"/>
    <n v="69"/>
    <n v="2002"/>
    <n v="5"/>
    <s v="Annapolis"/>
    <n v="16"/>
  </r>
  <r>
    <n v="4813"/>
    <x v="4824"/>
    <x v="9"/>
    <n v="1700000"/>
    <n v="58"/>
    <x v="7"/>
    <n v="57"/>
    <n v="46"/>
    <n v="2002"/>
    <n v="8"/>
    <s v="Santa Monica"/>
    <n v="11"/>
  </r>
  <r>
    <n v="4814"/>
    <x v="4825"/>
    <x v="40"/>
    <n v="3200000"/>
    <n v="58"/>
    <x v="7"/>
    <n v="27"/>
    <n v="21"/>
    <n v="1982"/>
    <n v="3"/>
    <s v="Tigard"/>
    <n v="6"/>
  </r>
  <r>
    <n v="4815"/>
    <x v="4826"/>
    <x v="22"/>
    <n v="700000"/>
    <n v="58"/>
    <x v="0"/>
    <n v="52"/>
    <n v="46"/>
    <n v="2005"/>
    <n v="4"/>
    <s v="Eden Prairie"/>
    <n v="6"/>
  </r>
  <r>
    <n v="4816"/>
    <x v="4827"/>
    <x v="10"/>
    <n v="6800000"/>
    <n v="58"/>
    <x v="3"/>
    <n v="45"/>
    <n v="35"/>
    <n v="2006"/>
    <n v="3"/>
    <s v="Lakewood"/>
    <n v="10"/>
  </r>
  <r>
    <n v="4817"/>
    <x v="4828"/>
    <x v="10"/>
    <n v="2800000"/>
    <n v="58"/>
    <x v="0"/>
    <n v="17"/>
    <n v="12"/>
    <n v="2009"/>
    <n v="3"/>
    <s v="Boulder"/>
    <n v="5"/>
  </r>
  <r>
    <n v="4818"/>
    <x v="4829"/>
    <x v="7"/>
    <n v="2400000"/>
    <n v="58"/>
    <x v="11"/>
    <n v="12"/>
    <n v="8"/>
    <n v="2012"/>
    <n v="1"/>
    <s v="Arlington"/>
    <n v="4"/>
  </r>
  <r>
    <n v="4819"/>
    <x v="4830"/>
    <x v="5"/>
    <n v="2500000"/>
    <n v="58"/>
    <x v="26"/>
    <n v="34"/>
    <n v="15"/>
    <n v="2011"/>
    <n v="1"/>
    <s v="Miami"/>
    <n v="19"/>
  </r>
  <r>
    <n v="4820"/>
    <x v="4831"/>
    <x v="2"/>
    <n v="9900000"/>
    <n v="58"/>
    <x v="12"/>
    <n v="200"/>
    <n v="90"/>
    <n v="2006"/>
    <n v="3"/>
    <s v="Dallas"/>
    <n v="110"/>
  </r>
  <r>
    <n v="4821"/>
    <x v="4832"/>
    <x v="4"/>
    <n v="26500000"/>
    <n v="58"/>
    <x v="25"/>
    <n v="160"/>
    <n v="101"/>
    <n v="1986"/>
    <n v="11"/>
    <s v="Chadds Ford"/>
    <n v="59"/>
  </r>
  <r>
    <n v="4822"/>
    <x v="4833"/>
    <x v="5"/>
    <n v="10500000"/>
    <n v="58"/>
    <x v="11"/>
    <n v="51"/>
    <n v="20"/>
    <n v="2011"/>
    <n v="3"/>
    <s v="Orlando"/>
    <n v="31"/>
  </r>
  <r>
    <n v="4823"/>
    <x v="4834"/>
    <x v="7"/>
    <n v="19700000"/>
    <n v="58"/>
    <x v="7"/>
    <n v="49"/>
    <n v="36"/>
    <n v="1993"/>
    <n v="8"/>
    <s v="Mclean"/>
    <n v="13"/>
  </r>
  <r>
    <n v="4824"/>
    <x v="4835"/>
    <x v="23"/>
    <n v="4100000"/>
    <n v="57"/>
    <x v="26"/>
    <n v="38"/>
    <n v="29"/>
    <n v="2001"/>
    <n v="2"/>
    <s v="Hoover"/>
    <n v="9"/>
  </r>
  <r>
    <n v="4825"/>
    <x v="4836"/>
    <x v="32"/>
    <n v="8400000"/>
    <n v="57"/>
    <x v="23"/>
    <n v="36"/>
    <n v="30"/>
    <n v="2004"/>
    <n v="3"/>
    <s v="St. Louis"/>
    <n v="6"/>
  </r>
  <r>
    <n v="4826"/>
    <x v="4837"/>
    <x v="9"/>
    <n v="13100000"/>
    <n v="57"/>
    <x v="19"/>
    <n v="71"/>
    <n v="54"/>
    <n v="2002"/>
    <n v="2"/>
    <s v="San Diego"/>
    <n v="17"/>
  </r>
  <r>
    <n v="4827"/>
    <x v="4838"/>
    <x v="13"/>
    <n v="2100000"/>
    <n v="57"/>
    <x v="26"/>
    <n v="10"/>
    <n v="6"/>
    <n v="2008"/>
    <n v="1"/>
    <s v="Atlanta"/>
    <n v="4"/>
  </r>
  <r>
    <n v="4828"/>
    <x v="4839"/>
    <x v="9"/>
    <n v="2500000"/>
    <n v="57"/>
    <x v="13"/>
    <n v="6"/>
    <n v="8"/>
    <n v="2010"/>
    <n v="1"/>
    <s v="Valencia"/>
    <n v="-2"/>
  </r>
  <r>
    <n v="4829"/>
    <x v="4840"/>
    <x v="9"/>
    <n v="152500000"/>
    <n v="57"/>
    <x v="21"/>
    <n v="751"/>
    <n v="564"/>
    <n v="2007"/>
    <n v="5"/>
    <s v="Torrance"/>
    <n v="187"/>
  </r>
  <r>
    <n v="4830"/>
    <x v="4841"/>
    <x v="9"/>
    <n v="4800000"/>
    <n v="57"/>
    <x v="26"/>
    <n v="33"/>
    <n v="28"/>
    <n v="2009"/>
    <n v="3"/>
    <s v="Bakersfield"/>
    <n v="5"/>
  </r>
  <r>
    <n v="4831"/>
    <x v="4842"/>
    <x v="4"/>
    <n v="20700000"/>
    <n v="57"/>
    <x v="25"/>
    <n v="150"/>
    <n v="95"/>
    <n v="1989"/>
    <n v="5"/>
    <s v="Pottstown"/>
    <n v="55"/>
  </r>
  <r>
    <n v="4832"/>
    <x v="4843"/>
    <x v="4"/>
    <n v="21700000"/>
    <n v="57"/>
    <x v="0"/>
    <n v="131"/>
    <n v="94"/>
    <n v="1989"/>
    <n v="4"/>
    <s v="Harrisburg"/>
    <n v="37"/>
  </r>
  <r>
    <n v="4833"/>
    <x v="4844"/>
    <x v="5"/>
    <n v="4300000"/>
    <n v="57"/>
    <x v="9"/>
    <n v="19"/>
    <n v="8"/>
    <n v="2011"/>
    <n v="2"/>
    <s v="Oakland Park"/>
    <n v="11"/>
  </r>
  <r>
    <n v="4834"/>
    <x v="4845"/>
    <x v="9"/>
    <n v="21200000"/>
    <n v="57"/>
    <x v="23"/>
    <n v="195"/>
    <n v="45"/>
    <n v="2007"/>
    <n v="2"/>
    <s v="Torrance"/>
    <n v="150"/>
  </r>
  <r>
    <n v="4835"/>
    <x v="4846"/>
    <x v="2"/>
    <n v="50600000"/>
    <n v="57"/>
    <x v="7"/>
    <n v="105"/>
    <n v="72"/>
    <n v="2011"/>
    <n v="1"/>
    <s v="Plano"/>
    <n v="33"/>
  </r>
  <r>
    <n v="4836"/>
    <x v="4847"/>
    <x v="24"/>
    <n v="201100000"/>
    <n v="57"/>
    <x v="9"/>
    <n v="880"/>
    <n v="730"/>
    <n v="2007"/>
    <n v="8"/>
    <s v="Boston"/>
    <n v="150"/>
  </r>
  <r>
    <n v="4837"/>
    <x v="4848"/>
    <x v="9"/>
    <n v="4200000"/>
    <n v="57"/>
    <x v="3"/>
    <n v="17"/>
    <n v="10"/>
    <n v="1977"/>
    <n v="1"/>
    <s v="Los Angeles"/>
    <n v="7"/>
  </r>
  <r>
    <n v="4838"/>
    <x v="4849"/>
    <x v="22"/>
    <n v="11600000"/>
    <n v="57"/>
    <x v="19"/>
    <n v="210"/>
    <n v="146"/>
    <n v="2000"/>
    <n v="2"/>
    <s v="Minneapolis"/>
    <n v="64"/>
  </r>
  <r>
    <n v="4839"/>
    <x v="4850"/>
    <x v="13"/>
    <n v="3100000"/>
    <n v="57"/>
    <x v="20"/>
    <n v="21"/>
    <n v="13"/>
    <n v="2003"/>
    <n v="3"/>
    <s v="Alpharetta"/>
    <n v="8"/>
  </r>
  <r>
    <n v="4840"/>
    <x v="4851"/>
    <x v="7"/>
    <n v="8300000"/>
    <n v="57"/>
    <x v="11"/>
    <n v="49"/>
    <n v="26"/>
    <n v="2006"/>
    <n v="6"/>
    <s v="Vienna"/>
    <n v="23"/>
  </r>
  <r>
    <n v="4841"/>
    <x v="4852"/>
    <x v="20"/>
    <n v="4400000"/>
    <n v="57"/>
    <x v="9"/>
    <n v="31"/>
    <n v="23"/>
    <n v="2001"/>
    <n v="1"/>
    <s v="Allendale"/>
    <n v="8"/>
  </r>
  <r>
    <n v="4842"/>
    <x v="4853"/>
    <x v="9"/>
    <n v="285600000"/>
    <n v="57"/>
    <x v="15"/>
    <n v="1170"/>
    <n v="776"/>
    <n v="1989"/>
    <n v="10"/>
    <s v="Anaheim"/>
    <n v="394"/>
  </r>
  <r>
    <n v="4843"/>
    <x v="4854"/>
    <x v="8"/>
    <n v="81200000"/>
    <n v="57"/>
    <x v="13"/>
    <n v="254"/>
    <n v="178"/>
    <n v="1986"/>
    <n v="8"/>
    <s v="Loveland"/>
    <n v="76"/>
  </r>
  <r>
    <n v="4844"/>
    <x v="4855"/>
    <x v="21"/>
    <n v="33100000"/>
    <n v="57"/>
    <x v="11"/>
    <n v="235"/>
    <n v="146"/>
    <n v="2005"/>
    <n v="1"/>
    <s v="Fulton"/>
    <n v="89"/>
  </r>
  <r>
    <n v="4845"/>
    <x v="4856"/>
    <x v="5"/>
    <n v="8500000"/>
    <n v="57"/>
    <x v="23"/>
    <n v="21"/>
    <n v="21"/>
    <n v="2009"/>
    <n v="2"/>
    <s v="Miami"/>
    <n v="0"/>
  </r>
  <r>
    <n v="4846"/>
    <x v="4857"/>
    <x v="24"/>
    <n v="14200000"/>
    <n v="57"/>
    <x v="22"/>
    <n v="79"/>
    <n v="59"/>
    <n v="1974"/>
    <n v="1"/>
    <s v="Needham"/>
    <n v="20"/>
  </r>
  <r>
    <n v="4847"/>
    <x v="4858"/>
    <x v="34"/>
    <n v="2900000"/>
    <n v="57"/>
    <x v="0"/>
    <n v="20"/>
    <n v="15"/>
    <n v="2012"/>
    <n v="1"/>
    <s v="Washington"/>
    <n v="5"/>
  </r>
  <r>
    <n v="4848"/>
    <x v="4859"/>
    <x v="0"/>
    <n v="500000"/>
    <n v="57"/>
    <x v="15"/>
    <n v="31"/>
    <n v="12"/>
    <n v="1990"/>
    <n v="1"/>
    <s v="Lake Havasu City"/>
    <n v="19"/>
  </r>
  <r>
    <n v="4849"/>
    <x v="4860"/>
    <x v="24"/>
    <n v="11100000"/>
    <n v="57"/>
    <x v="0"/>
    <n v="42"/>
    <n v="25"/>
    <n v="1991"/>
    <n v="5"/>
    <s v="Framingham"/>
    <n v="17"/>
  </r>
  <r>
    <n v="4850"/>
    <x v="4861"/>
    <x v="10"/>
    <n v="30400000"/>
    <n v="57"/>
    <x v="9"/>
    <n v="178"/>
    <n v="85"/>
    <n v="1999"/>
    <n v="10"/>
    <s v="Denver"/>
    <n v="93"/>
  </r>
  <r>
    <n v="4851"/>
    <x v="4862"/>
    <x v="9"/>
    <n v="1000000"/>
    <n v="57"/>
    <x v="5"/>
    <n v="28"/>
    <n v="13"/>
    <n v="1998"/>
    <n v="8"/>
    <s v="San Francisco"/>
    <n v="15"/>
  </r>
  <r>
    <n v="4852"/>
    <x v="4863"/>
    <x v="22"/>
    <n v="12200000"/>
    <n v="57"/>
    <x v="0"/>
    <n v="85"/>
    <n v="45"/>
    <n v="2005"/>
    <n v="7"/>
    <s v="Minneapolis"/>
    <n v="40"/>
  </r>
  <r>
    <n v="4853"/>
    <x v="4864"/>
    <x v="8"/>
    <n v="3200000"/>
    <n v="57"/>
    <x v="23"/>
    <n v="30"/>
    <n v="25"/>
    <n v="2010"/>
    <n v="4"/>
    <s v="Mayfield Heights"/>
    <n v="5"/>
  </r>
  <r>
    <n v="4854"/>
    <x v="4865"/>
    <x v="45"/>
    <n v="34700000"/>
    <n v="57"/>
    <x v="5"/>
    <n v="149"/>
    <n v="83"/>
    <n v="2013"/>
    <n v="1"/>
    <s v="Sioux Falls"/>
    <n v="66"/>
  </r>
  <r>
    <n v="4855"/>
    <x v="4866"/>
    <x v="13"/>
    <n v="51400000"/>
    <n v="57"/>
    <x v="6"/>
    <n v="300"/>
    <n v="216"/>
    <n v="1987"/>
    <n v="2"/>
    <s v="Peachtree Corners"/>
    <n v="84"/>
  </r>
  <r>
    <n v="4856"/>
    <x v="4867"/>
    <x v="4"/>
    <n v="1500000"/>
    <n v="57"/>
    <x v="19"/>
    <n v="90"/>
    <n v="95"/>
    <n v="2010"/>
    <n v="5"/>
    <s v="Wexford"/>
    <n v="-5"/>
  </r>
  <r>
    <n v="4857"/>
    <x v="4868"/>
    <x v="22"/>
    <n v="600000"/>
    <n v="57"/>
    <x v="11"/>
    <n v="47"/>
    <n v="38"/>
    <n v="2003"/>
    <n v="2"/>
    <s v="Burnsville"/>
    <n v="9"/>
  </r>
  <r>
    <n v="4858"/>
    <x v="4869"/>
    <x v="2"/>
    <n v="15700000"/>
    <n v="57"/>
    <x v="5"/>
    <n v="400"/>
    <n v="200"/>
    <n v="2011"/>
    <n v="2"/>
    <s v="Dallas"/>
    <n v="200"/>
  </r>
  <r>
    <n v="4859"/>
    <x v="4870"/>
    <x v="12"/>
    <n v="3100000"/>
    <n v="57"/>
    <x v="19"/>
    <n v="45"/>
    <n v="38"/>
    <n v="2006"/>
    <n v="3"/>
    <s v="New Rochelle"/>
    <n v="7"/>
  </r>
  <r>
    <n v="4860"/>
    <x v="4871"/>
    <x v="9"/>
    <n v="19900000"/>
    <n v="57"/>
    <x v="23"/>
    <n v="7"/>
    <n v="6"/>
    <n v="2004"/>
    <n v="4"/>
    <s v="San Diego"/>
    <n v="1"/>
  </r>
  <r>
    <n v="4861"/>
    <x v="4872"/>
    <x v="1"/>
    <n v="8600000"/>
    <n v="57"/>
    <x v="0"/>
    <n v="45"/>
    <n v="32"/>
    <n v="2001"/>
    <n v="7"/>
    <s v="Nashville"/>
    <n v="13"/>
  </r>
  <r>
    <n v="4862"/>
    <x v="4873"/>
    <x v="24"/>
    <n v="101400000"/>
    <n v="57"/>
    <x v="15"/>
    <n v="185"/>
    <n v="125"/>
    <n v="1972"/>
    <n v="6"/>
    <s v="North Billerica"/>
    <n v="60"/>
  </r>
  <r>
    <n v="4863"/>
    <x v="4874"/>
    <x v="8"/>
    <n v="151600000"/>
    <n v="57"/>
    <x v="1"/>
    <n v="30"/>
    <n v="13"/>
    <n v="2007"/>
    <n v="4"/>
    <s v="Cincinnati"/>
    <n v="17"/>
  </r>
  <r>
    <n v="4864"/>
    <x v="4875"/>
    <x v="20"/>
    <n v="7700000"/>
    <n v="56"/>
    <x v="16"/>
    <n v="90"/>
    <n v="75"/>
    <n v="1998"/>
    <n v="5"/>
    <s v="Novi"/>
    <n v="15"/>
  </r>
  <r>
    <n v="4865"/>
    <x v="4876"/>
    <x v="7"/>
    <n v="400000"/>
    <n v="56"/>
    <x v="18"/>
    <n v="31"/>
    <n v="22"/>
    <n v="2008"/>
    <n v="2"/>
    <s v="Arlington"/>
    <n v="9"/>
  </r>
  <r>
    <n v="4866"/>
    <x v="4877"/>
    <x v="35"/>
    <n v="16900000"/>
    <n v="56"/>
    <x v="15"/>
    <n v="100"/>
    <n v="80"/>
    <n v="1984"/>
    <n v="4"/>
    <s v="Omaha"/>
    <n v="20"/>
  </r>
  <r>
    <n v="4867"/>
    <x v="4878"/>
    <x v="18"/>
    <n v="35600000"/>
    <n v="56"/>
    <x v="20"/>
    <n v="2531"/>
    <n v="1600"/>
    <n v="1986"/>
    <n v="1"/>
    <s v="Raleigh"/>
    <n v="931"/>
  </r>
  <r>
    <n v="4868"/>
    <x v="4879"/>
    <x v="32"/>
    <n v="21100000"/>
    <n v="56"/>
    <x v="13"/>
    <n v="80"/>
    <n v="60"/>
    <n v="2011"/>
    <n v="2"/>
    <s v="St Louis"/>
    <n v="20"/>
  </r>
  <r>
    <n v="4869"/>
    <x v="4880"/>
    <x v="11"/>
    <n v="199800000"/>
    <n v="56"/>
    <x v="12"/>
    <n v="765"/>
    <n v="522"/>
    <n v="1969"/>
    <n v="6"/>
    <s v="Seattle"/>
    <n v="243"/>
  </r>
  <r>
    <n v="4870"/>
    <x v="4881"/>
    <x v="10"/>
    <n v="2900000"/>
    <n v="56"/>
    <x v="20"/>
    <n v="26"/>
    <n v="18"/>
    <n v="2010"/>
    <n v="2"/>
    <s v="Boulder"/>
    <n v="8"/>
  </r>
  <r>
    <n v="4871"/>
    <x v="4882"/>
    <x v="0"/>
    <n v="4700000"/>
    <n v="56"/>
    <x v="1"/>
    <n v="75"/>
    <n v="40"/>
    <n v="2008"/>
    <n v="1"/>
    <s v="Phoenix"/>
    <n v="35"/>
  </r>
  <r>
    <n v="4872"/>
    <x v="4883"/>
    <x v="33"/>
    <n v="7900000"/>
    <n v="56"/>
    <x v="5"/>
    <n v="275"/>
    <n v="150"/>
    <n v="2006"/>
    <n v="7"/>
    <s v="Mishawaka"/>
    <n v="125"/>
  </r>
  <r>
    <n v="4873"/>
    <x v="4884"/>
    <x v="7"/>
    <n v="6500000"/>
    <n v="56"/>
    <x v="16"/>
    <n v="18"/>
    <n v="12"/>
    <n v="2003"/>
    <n v="4"/>
    <s v="Ashburn"/>
    <n v="6"/>
  </r>
  <r>
    <n v="4874"/>
    <x v="4885"/>
    <x v="5"/>
    <n v="7400000"/>
    <n v="56"/>
    <x v="0"/>
    <n v="32"/>
    <n v="24"/>
    <n v="2002"/>
    <n v="1"/>
    <s v="Lake Mary"/>
    <n v="8"/>
  </r>
  <r>
    <n v="4875"/>
    <x v="4886"/>
    <x v="19"/>
    <n v="11100000"/>
    <n v="56"/>
    <x v="20"/>
    <n v="34"/>
    <n v="26"/>
    <n v="2002"/>
    <n v="1"/>
    <s v="Milwaukee"/>
    <n v="8"/>
  </r>
  <r>
    <n v="4876"/>
    <x v="4887"/>
    <x v="9"/>
    <n v="19200000"/>
    <n v="56"/>
    <x v="7"/>
    <n v="83"/>
    <n v="41"/>
    <n v="2005"/>
    <n v="7"/>
    <s v="Costa Mesa"/>
    <n v="42"/>
  </r>
  <r>
    <n v="4877"/>
    <x v="4888"/>
    <x v="26"/>
    <n v="18300000"/>
    <n v="56"/>
    <x v="26"/>
    <n v="81"/>
    <n v="60"/>
    <n v="2006"/>
    <n v="1"/>
    <s v="Overland Park"/>
    <n v="21"/>
  </r>
  <r>
    <n v="4878"/>
    <x v="4889"/>
    <x v="5"/>
    <n v="2200000"/>
    <n v="56"/>
    <x v="23"/>
    <n v="16"/>
    <n v="12"/>
    <n v="2008"/>
    <n v="1"/>
    <s v="Orlando"/>
    <n v="4"/>
  </r>
  <r>
    <n v="4879"/>
    <x v="4890"/>
    <x v="20"/>
    <n v="5200000"/>
    <n v="56"/>
    <x v="0"/>
    <n v="45"/>
    <n v="20"/>
    <n v="2009"/>
    <n v="3"/>
    <s v="West Bloomfield"/>
    <n v="25"/>
  </r>
  <r>
    <n v="4880"/>
    <x v="4891"/>
    <x v="12"/>
    <n v="7700000"/>
    <n v="56"/>
    <x v="9"/>
    <n v="43"/>
    <n v="34"/>
    <n v="2010"/>
    <n v="4"/>
    <s v="Albany"/>
    <n v="9"/>
  </r>
  <r>
    <n v="4881"/>
    <x v="4892"/>
    <x v="12"/>
    <n v="2200000"/>
    <n v="56"/>
    <x v="26"/>
    <n v="82"/>
    <n v="60"/>
    <n v="2001"/>
    <n v="10"/>
    <s v="Brooklyn"/>
    <n v="22"/>
  </r>
  <r>
    <n v="4882"/>
    <x v="4893"/>
    <x v="10"/>
    <n v="2500000"/>
    <n v="56"/>
    <x v="23"/>
    <n v="18"/>
    <n v="10"/>
    <n v="2008"/>
    <n v="2"/>
    <s v="Parker"/>
    <n v="8"/>
  </r>
  <r>
    <n v="4883"/>
    <x v="4894"/>
    <x v="27"/>
    <n v="9400000"/>
    <n v="56"/>
    <x v="0"/>
    <n v="41"/>
    <n v="38"/>
    <n v="2015"/>
    <n v="1"/>
    <s v="Itasca"/>
    <n v="3"/>
  </r>
  <r>
    <n v="4884"/>
    <x v="4895"/>
    <x v="9"/>
    <n v="42500000"/>
    <n v="56"/>
    <x v="2"/>
    <n v="69"/>
    <n v="66"/>
    <n v="1996"/>
    <n v="8"/>
    <s v="Temecula"/>
    <n v="3"/>
  </r>
  <r>
    <n v="4885"/>
    <x v="4896"/>
    <x v="38"/>
    <n v="60400000"/>
    <n v="56"/>
    <x v="7"/>
    <n v="285"/>
    <n v="126"/>
    <n v="1990"/>
    <n v="2"/>
    <s v="Ruston"/>
    <n v="159"/>
  </r>
  <r>
    <n v="4886"/>
    <x v="4897"/>
    <x v="2"/>
    <n v="2200000"/>
    <n v="56"/>
    <x v="20"/>
    <n v="40"/>
    <n v="25"/>
    <n v="2003"/>
    <n v="1"/>
    <s v="Addison"/>
    <n v="15"/>
  </r>
  <r>
    <n v="4887"/>
    <x v="4898"/>
    <x v="5"/>
    <n v="7800000"/>
    <n v="56"/>
    <x v="4"/>
    <n v="63"/>
    <n v="40"/>
    <n v="2006"/>
    <n v="3"/>
    <s v="Boca Raton"/>
    <n v="23"/>
  </r>
  <r>
    <n v="4888"/>
    <x v="4899"/>
    <x v="1"/>
    <n v="600000"/>
    <n v="56"/>
    <x v="3"/>
    <n v="45"/>
    <n v="33"/>
    <n v="1961"/>
    <n v="1"/>
    <s v="Nashville"/>
    <n v="12"/>
  </r>
  <r>
    <n v="4889"/>
    <x v="4900"/>
    <x v="7"/>
    <n v="86400000"/>
    <n v="56"/>
    <x v="25"/>
    <n v="541"/>
    <n v="381"/>
    <n v="1953"/>
    <n v="4"/>
    <s v="Richmond"/>
    <n v="160"/>
  </r>
  <r>
    <n v="4890"/>
    <x v="4901"/>
    <x v="22"/>
    <n v="3700000"/>
    <n v="56"/>
    <x v="23"/>
    <n v="4"/>
    <n v="4"/>
    <n v="1977"/>
    <n v="1"/>
    <s v="GOLDEN VALLEY"/>
    <n v="0"/>
  </r>
  <r>
    <n v="4891"/>
    <x v="4902"/>
    <x v="2"/>
    <n v="7800000"/>
    <n v="56"/>
    <x v="7"/>
    <n v="40"/>
    <n v="32"/>
    <n v="2002"/>
    <n v="1"/>
    <s v="Austin"/>
    <n v="8"/>
  </r>
  <r>
    <n v="4892"/>
    <x v="4903"/>
    <x v="9"/>
    <n v="27100000"/>
    <n v="56"/>
    <x v="23"/>
    <n v="54"/>
    <n v="32"/>
    <n v="2006"/>
    <n v="7"/>
    <s v="San Diego"/>
    <n v="22"/>
  </r>
  <r>
    <n v="4893"/>
    <x v="4904"/>
    <x v="10"/>
    <n v="12600000"/>
    <n v="56"/>
    <x v="5"/>
    <n v="30"/>
    <n v="9"/>
    <n v="2001"/>
    <n v="6"/>
    <s v="Centennial"/>
    <n v="21"/>
  </r>
  <r>
    <n v="4894"/>
    <x v="4905"/>
    <x v="4"/>
    <n v="10200000"/>
    <n v="55"/>
    <x v="0"/>
    <n v="52"/>
    <n v="30"/>
    <n v="2007"/>
    <n v="4"/>
    <s v="Blue Bell"/>
    <n v="22"/>
  </r>
  <r>
    <n v="4895"/>
    <x v="4906"/>
    <x v="5"/>
    <n v="2100000"/>
    <n v="55"/>
    <x v="16"/>
    <n v="16"/>
    <n v="11"/>
    <n v="2004"/>
    <n v="2"/>
    <s v="Jacksonville"/>
    <n v="5"/>
  </r>
  <r>
    <n v="4896"/>
    <x v="4907"/>
    <x v="27"/>
    <n v="7200000"/>
    <n v="55"/>
    <x v="3"/>
    <n v="34"/>
    <n v="16"/>
    <n v="2008"/>
    <n v="5"/>
    <s v="Chicago"/>
    <n v="18"/>
  </r>
  <r>
    <n v="4897"/>
    <x v="4908"/>
    <x v="20"/>
    <n v="3200000"/>
    <n v="55"/>
    <x v="16"/>
    <n v="25"/>
    <n v="15"/>
    <n v="2009"/>
    <n v="4"/>
    <s v="Troy"/>
    <n v="10"/>
  </r>
  <r>
    <n v="4898"/>
    <x v="4909"/>
    <x v="22"/>
    <n v="101600000"/>
    <n v="55"/>
    <x v="19"/>
    <n v="710"/>
    <n v="403"/>
    <n v="2003"/>
    <n v="11"/>
    <s v="Saint Louis Park"/>
    <n v="307"/>
  </r>
  <r>
    <n v="4899"/>
    <x v="4910"/>
    <x v="9"/>
    <n v="23100000"/>
    <n v="55"/>
    <x v="0"/>
    <n v="23"/>
    <n v="14"/>
    <n v="2010"/>
    <n v="3"/>
    <s v="San Francisco"/>
    <n v="9"/>
  </r>
  <r>
    <n v="4900"/>
    <x v="4911"/>
    <x v="26"/>
    <n v="400000"/>
    <n v="55"/>
    <x v="7"/>
    <n v="34"/>
    <n v="25"/>
    <n v="1994"/>
    <n v="3"/>
    <s v="Wichita"/>
    <n v="9"/>
  </r>
  <r>
    <n v="4901"/>
    <x v="4912"/>
    <x v="7"/>
    <n v="36600000"/>
    <n v="55"/>
    <x v="11"/>
    <n v="235"/>
    <n v="208"/>
    <n v="1987"/>
    <n v="8"/>
    <s v="FALLS CHURCH"/>
    <n v="27"/>
  </r>
  <r>
    <n v="4902"/>
    <x v="4913"/>
    <x v="27"/>
    <n v="15200000"/>
    <n v="55"/>
    <x v="20"/>
    <n v="110"/>
    <n v="50"/>
    <n v="2001"/>
    <n v="7"/>
    <s v="Chicago"/>
    <n v="60"/>
  </r>
  <r>
    <n v="4903"/>
    <x v="4914"/>
    <x v="9"/>
    <n v="20300000"/>
    <n v="55"/>
    <x v="1"/>
    <n v="744"/>
    <n v="481"/>
    <n v="1997"/>
    <n v="8"/>
    <s v="San Luis Obispo"/>
    <n v="263"/>
  </r>
  <r>
    <n v="4904"/>
    <x v="4915"/>
    <x v="5"/>
    <n v="4100000"/>
    <n v="55"/>
    <x v="11"/>
    <n v="25"/>
    <n v="17"/>
    <n v="2003"/>
    <n v="3"/>
    <s v="Tampa"/>
    <n v="8"/>
  </r>
  <r>
    <n v="4905"/>
    <x v="4916"/>
    <x v="28"/>
    <n v="7400000"/>
    <n v="55"/>
    <x v="0"/>
    <n v="25"/>
    <n v="8"/>
    <n v="2006"/>
    <n v="1"/>
    <s v="Westport"/>
    <n v="17"/>
  </r>
  <r>
    <n v="4906"/>
    <x v="4917"/>
    <x v="10"/>
    <n v="2200000"/>
    <n v="55"/>
    <x v="9"/>
    <n v="14"/>
    <n v="10"/>
    <n v="2003"/>
    <n v="1"/>
    <s v="Wheat Ridge"/>
    <n v="4"/>
  </r>
  <r>
    <n v="4907"/>
    <x v="4918"/>
    <x v="9"/>
    <n v="3100000"/>
    <n v="55"/>
    <x v="20"/>
    <n v="38"/>
    <n v="11"/>
    <n v="2006"/>
    <n v="1"/>
    <s v="STANTON"/>
    <n v="27"/>
  </r>
  <r>
    <n v="4908"/>
    <x v="4919"/>
    <x v="50"/>
    <n v="15200000"/>
    <n v="55"/>
    <x v="0"/>
    <n v="62"/>
    <n v="44"/>
    <n v="1989"/>
    <n v="11"/>
    <s v="East Providence"/>
    <n v="18"/>
  </r>
  <r>
    <n v="4909"/>
    <x v="4920"/>
    <x v="9"/>
    <n v="3100000"/>
    <n v="55"/>
    <x v="0"/>
    <n v="46"/>
    <n v="21"/>
    <n v="2011"/>
    <n v="1"/>
    <s v="Newport Beach"/>
    <n v="25"/>
  </r>
  <r>
    <n v="4910"/>
    <x v="4921"/>
    <x v="2"/>
    <n v="7500000"/>
    <n v="55"/>
    <x v="13"/>
    <n v="64"/>
    <n v="56"/>
    <n v="2001"/>
    <n v="4"/>
    <s v="Center Point"/>
    <n v="8"/>
  </r>
  <r>
    <n v="4911"/>
    <x v="4922"/>
    <x v="0"/>
    <n v="3300000"/>
    <n v="55"/>
    <x v="23"/>
    <n v="10"/>
    <n v="9"/>
    <n v="2004"/>
    <n v="4"/>
    <s v="Chandler"/>
    <n v="1"/>
  </r>
  <r>
    <n v="4912"/>
    <x v="4923"/>
    <x v="2"/>
    <n v="3100000"/>
    <n v="55"/>
    <x v="0"/>
    <n v="25"/>
    <n v="13"/>
    <n v="2007"/>
    <n v="1"/>
    <s v="Dallas"/>
    <n v="12"/>
  </r>
  <r>
    <n v="4913"/>
    <x v="4924"/>
    <x v="11"/>
    <n v="33200000"/>
    <n v="55"/>
    <x v="17"/>
    <n v="326"/>
    <n v="242"/>
    <n v="1999"/>
    <n v="1"/>
    <s v="Seattle"/>
    <n v="84"/>
  </r>
  <r>
    <n v="4914"/>
    <x v="4925"/>
    <x v="13"/>
    <n v="28100000"/>
    <n v="55"/>
    <x v="4"/>
    <n v="42"/>
    <n v="26"/>
    <n v="1999"/>
    <n v="2"/>
    <s v="BUFORD"/>
    <n v="16"/>
  </r>
  <r>
    <n v="4915"/>
    <x v="4926"/>
    <x v="27"/>
    <n v="2200000"/>
    <n v="55"/>
    <x v="0"/>
    <n v="18"/>
    <n v="14"/>
    <n v="2013"/>
    <n v="2"/>
    <s v="Lombard"/>
    <n v="4"/>
  </r>
  <r>
    <n v="4916"/>
    <x v="4927"/>
    <x v="31"/>
    <n v="19300000"/>
    <n v="55"/>
    <x v="8"/>
    <n v="35"/>
    <n v="12"/>
    <n v="2003"/>
    <n v="1"/>
    <s v="Exeter"/>
    <n v="23"/>
  </r>
  <r>
    <n v="4917"/>
    <x v="4928"/>
    <x v="13"/>
    <n v="19900000"/>
    <n v="55"/>
    <x v="3"/>
    <n v="65"/>
    <n v="24"/>
    <n v="2005"/>
    <n v="2"/>
    <s v="CALHOUN"/>
    <n v="41"/>
  </r>
  <r>
    <n v="4918"/>
    <x v="4929"/>
    <x v="18"/>
    <n v="5300000"/>
    <n v="55"/>
    <x v="1"/>
    <n v="40"/>
    <n v="23"/>
    <n v="2006"/>
    <n v="3"/>
    <s v="Fuquay-Varina"/>
    <n v="17"/>
  </r>
  <r>
    <n v="4919"/>
    <x v="4930"/>
    <x v="7"/>
    <n v="30200000"/>
    <n v="55"/>
    <x v="16"/>
    <n v="130"/>
    <n v="92"/>
    <n v="2007"/>
    <n v="4"/>
    <s v="Herndon"/>
    <n v="38"/>
  </r>
  <r>
    <n v="4920"/>
    <x v="4931"/>
    <x v="26"/>
    <n v="13200000"/>
    <n v="55"/>
    <x v="0"/>
    <n v="23"/>
    <n v="13"/>
    <n v="2010"/>
    <n v="6"/>
    <s v="Overland Park"/>
    <n v="10"/>
  </r>
  <r>
    <n v="4921"/>
    <x v="4932"/>
    <x v="27"/>
    <n v="14500000"/>
    <n v="55"/>
    <x v="5"/>
    <n v="79"/>
    <n v="50"/>
    <n v="1990"/>
    <n v="1"/>
    <s v="Effingham"/>
    <n v="29"/>
  </r>
  <r>
    <n v="4922"/>
    <x v="4933"/>
    <x v="8"/>
    <n v="16600000"/>
    <n v="55"/>
    <x v="14"/>
    <n v="71"/>
    <n v="43"/>
    <n v="2006"/>
    <n v="9"/>
    <s v="Cleveland"/>
    <n v="28"/>
  </r>
  <r>
    <n v="4923"/>
    <x v="4934"/>
    <x v="5"/>
    <n v="5200000"/>
    <n v="55"/>
    <x v="26"/>
    <n v="40"/>
    <n v="25"/>
    <n v="2007"/>
    <n v="1"/>
    <s v="Lake Mary"/>
    <n v="15"/>
  </r>
  <r>
    <n v="4924"/>
    <x v="4935"/>
    <x v="13"/>
    <n v="13600000"/>
    <n v="55"/>
    <x v="13"/>
    <n v="45"/>
    <n v="42"/>
    <n v="1965"/>
    <n v="1"/>
    <s v="Lake City"/>
    <n v="3"/>
  </r>
  <r>
    <n v="4925"/>
    <x v="4936"/>
    <x v="9"/>
    <n v="6600000"/>
    <n v="54"/>
    <x v="23"/>
    <n v="44"/>
    <n v="24"/>
    <n v="2005"/>
    <n v="3"/>
    <s v="Agoura Hills"/>
    <n v="20"/>
  </r>
  <r>
    <n v="4926"/>
    <x v="4937"/>
    <x v="4"/>
    <n v="17600000"/>
    <n v="54"/>
    <x v="0"/>
    <n v="84"/>
    <n v="65"/>
    <n v="1992"/>
    <n v="1"/>
    <s v="Harrisburg"/>
    <n v="19"/>
  </r>
  <r>
    <n v="4927"/>
    <x v="4938"/>
    <x v="4"/>
    <n v="3900000000"/>
    <n v="54"/>
    <x v="15"/>
    <n v="5537"/>
    <n v="4650"/>
    <n v="1956"/>
    <n v="1"/>
    <s v="Eighty Four"/>
    <n v="887"/>
  </r>
  <r>
    <n v="4928"/>
    <x v="4939"/>
    <x v="24"/>
    <n v="360800000"/>
    <n v="54"/>
    <x v="2"/>
    <n v="790"/>
    <n v="550"/>
    <n v="1946"/>
    <n v="7"/>
    <s v="Fall River"/>
    <n v="240"/>
  </r>
  <r>
    <n v="4929"/>
    <x v="4940"/>
    <x v="9"/>
    <n v="5100000"/>
    <n v="54"/>
    <x v="23"/>
    <n v="16"/>
    <n v="8"/>
    <n v="1998"/>
    <n v="3"/>
    <s v="Los Gatos"/>
    <n v="8"/>
  </r>
  <r>
    <n v="4930"/>
    <x v="4941"/>
    <x v="40"/>
    <n v="101400000"/>
    <n v="54"/>
    <x v="3"/>
    <n v="49"/>
    <n v="36"/>
    <n v="1927"/>
    <n v="1"/>
    <s v="Beaverton"/>
    <n v="13"/>
  </r>
  <r>
    <n v="4931"/>
    <x v="4942"/>
    <x v="1"/>
    <n v="21600000"/>
    <n v="54"/>
    <x v="1"/>
    <n v="0"/>
    <n v="48"/>
    <n v="1999"/>
    <n v="3"/>
    <s v="Memphis"/>
    <n v="-48"/>
  </r>
  <r>
    <n v="4932"/>
    <x v="4943"/>
    <x v="12"/>
    <n v="7400000"/>
    <n v="54"/>
    <x v="0"/>
    <n v="55"/>
    <n v="35"/>
    <n v="2009"/>
    <n v="1"/>
    <s v="Port Washington"/>
    <n v="20"/>
  </r>
  <r>
    <n v="4933"/>
    <x v="4944"/>
    <x v="27"/>
    <n v="74500000"/>
    <n v="54"/>
    <x v="20"/>
    <n v="218"/>
    <n v="136"/>
    <n v="1998"/>
    <n v="12"/>
    <s v="Chicago"/>
    <n v="82"/>
  </r>
  <r>
    <n v="4934"/>
    <x v="4945"/>
    <x v="7"/>
    <n v="120500000"/>
    <n v="54"/>
    <x v="0"/>
    <n v="267"/>
    <n v="221"/>
    <n v="2005"/>
    <n v="6"/>
    <s v="Herndon"/>
    <n v="46"/>
  </r>
  <r>
    <n v="4935"/>
    <x v="4946"/>
    <x v="4"/>
    <n v="7300000"/>
    <n v="54"/>
    <x v="9"/>
    <n v="220"/>
    <n v="200"/>
    <n v="1981"/>
    <n v="11"/>
    <s v="Fort Washington"/>
    <n v="20"/>
  </r>
  <r>
    <n v="4936"/>
    <x v="4947"/>
    <x v="13"/>
    <n v="24400000"/>
    <n v="54"/>
    <x v="26"/>
    <n v="118"/>
    <n v="73"/>
    <n v="2007"/>
    <n v="1"/>
    <s v="Duluth"/>
    <n v="45"/>
  </r>
  <r>
    <n v="4937"/>
    <x v="4948"/>
    <x v="27"/>
    <n v="17800000"/>
    <n v="54"/>
    <x v="12"/>
    <n v="23"/>
    <n v="15"/>
    <n v="1976"/>
    <n v="5"/>
    <s v="Naperville"/>
    <n v="8"/>
  </r>
  <r>
    <n v="4938"/>
    <x v="4949"/>
    <x v="5"/>
    <n v="7300000"/>
    <n v="54"/>
    <x v="13"/>
    <n v="26"/>
    <n v="22"/>
    <n v="1994"/>
    <n v="1"/>
    <s v="Jacksonville"/>
    <n v="4"/>
  </r>
  <r>
    <n v="4939"/>
    <x v="4950"/>
    <x v="5"/>
    <n v="2700000"/>
    <n v="54"/>
    <x v="15"/>
    <n v="15"/>
    <n v="5"/>
    <n v="2009"/>
    <n v="1"/>
    <s v="Fort Lauderdale"/>
    <n v="10"/>
  </r>
  <r>
    <n v="4940"/>
    <x v="4951"/>
    <x v="7"/>
    <n v="27100000"/>
    <n v="54"/>
    <x v="11"/>
    <n v="120"/>
    <n v="68"/>
    <n v="1995"/>
    <n v="1"/>
    <s v="Fredericksburg"/>
    <n v="52"/>
  </r>
  <r>
    <n v="4941"/>
    <x v="4952"/>
    <x v="7"/>
    <n v="9700000"/>
    <n v="54"/>
    <x v="16"/>
    <n v="32"/>
    <n v="15"/>
    <n v="2008"/>
    <n v="4"/>
    <s v="Springfield"/>
    <n v="17"/>
  </r>
  <r>
    <n v="4942"/>
    <x v="4953"/>
    <x v="4"/>
    <n v="15700000"/>
    <n v="54"/>
    <x v="3"/>
    <n v="132"/>
    <n v="85"/>
    <n v="2004"/>
    <n v="7"/>
    <s v="West Chester"/>
    <n v="47"/>
  </r>
  <r>
    <n v="4943"/>
    <x v="4954"/>
    <x v="5"/>
    <n v="4500000"/>
    <n v="54"/>
    <x v="26"/>
    <n v="25"/>
    <n v="24"/>
    <n v="1997"/>
    <n v="4"/>
    <s v="Jacksonville"/>
    <n v="1"/>
  </r>
  <r>
    <n v="4944"/>
    <x v="4955"/>
    <x v="24"/>
    <n v="62100000"/>
    <n v="54"/>
    <x v="0"/>
    <n v="160"/>
    <n v="110"/>
    <n v="1985"/>
    <n v="1"/>
    <s v="Whitinsville"/>
    <n v="50"/>
  </r>
  <r>
    <n v="4945"/>
    <x v="4956"/>
    <x v="33"/>
    <n v="46800000"/>
    <n v="54"/>
    <x v="7"/>
    <n v="90"/>
    <n v="70"/>
    <n v="1999"/>
    <n v="3"/>
    <s v="Elkhart"/>
    <n v="20"/>
  </r>
  <r>
    <n v="4946"/>
    <x v="4957"/>
    <x v="4"/>
    <n v="6500000"/>
    <n v="54"/>
    <x v="13"/>
    <n v="30"/>
    <n v="9"/>
    <n v="1994"/>
    <n v="3"/>
    <s v="York"/>
    <n v="21"/>
  </r>
  <r>
    <n v="4947"/>
    <x v="4958"/>
    <x v="21"/>
    <n v="22500000"/>
    <n v="54"/>
    <x v="9"/>
    <n v="125"/>
    <n v="71"/>
    <n v="2004"/>
    <n v="9"/>
    <s v="Baltimore"/>
    <n v="54"/>
  </r>
  <r>
    <n v="4948"/>
    <x v="4959"/>
    <x v="20"/>
    <n v="54900000"/>
    <n v="54"/>
    <x v="7"/>
    <n v="64"/>
    <n v="48"/>
    <n v="1988"/>
    <n v="5"/>
    <s v="Ada"/>
    <n v="16"/>
  </r>
  <r>
    <n v="4949"/>
    <x v="4960"/>
    <x v="5"/>
    <n v="220300000"/>
    <n v="54"/>
    <x v="7"/>
    <n v="400"/>
    <n v="260"/>
    <n v="2001"/>
    <n v="13"/>
    <s v="Davie"/>
    <n v="140"/>
  </r>
  <r>
    <n v="4950"/>
    <x v="4961"/>
    <x v="20"/>
    <n v="38100000"/>
    <n v="54"/>
    <x v="13"/>
    <n v="166"/>
    <n v="86"/>
    <n v="1983"/>
    <n v="3"/>
    <s v="Saline"/>
    <n v="80"/>
  </r>
  <r>
    <n v="4951"/>
    <x v="4962"/>
    <x v="6"/>
    <n v="27400000"/>
    <n v="53"/>
    <x v="26"/>
    <n v="781"/>
    <n v="155"/>
    <n v="1997"/>
    <n v="5"/>
    <s v="Lumberton"/>
    <n v="626"/>
  </r>
  <r>
    <n v="4952"/>
    <x v="4963"/>
    <x v="33"/>
    <n v="2300000"/>
    <n v="53"/>
    <x v="12"/>
    <n v="22"/>
    <n v="15"/>
    <n v="2013"/>
    <n v="1"/>
    <s v="Fort Wayne"/>
    <n v="7"/>
  </r>
  <r>
    <n v="4953"/>
    <x v="4964"/>
    <x v="9"/>
    <n v="9400000"/>
    <n v="53"/>
    <x v="26"/>
    <n v="52"/>
    <n v="27"/>
    <n v="2005"/>
    <n v="7"/>
    <s v="Modesto"/>
    <n v="25"/>
  </r>
  <r>
    <n v="4954"/>
    <x v="4965"/>
    <x v="7"/>
    <n v="4200000"/>
    <n v="53"/>
    <x v="11"/>
    <n v="43"/>
    <n v="21"/>
    <n v="2000"/>
    <n v="2"/>
    <s v="Fredericksburg"/>
    <n v="22"/>
  </r>
  <r>
    <n v="4955"/>
    <x v="4966"/>
    <x v="2"/>
    <n v="119100000"/>
    <n v="53"/>
    <x v="5"/>
    <n v="1308"/>
    <n v="1277"/>
    <n v="2004"/>
    <n v="4"/>
    <s v="Plano"/>
    <n v="31"/>
  </r>
  <r>
    <n v="4956"/>
    <x v="4967"/>
    <x v="37"/>
    <n v="4200000"/>
    <n v="53"/>
    <x v="21"/>
    <n v="23"/>
    <n v="17"/>
    <n v="1998"/>
    <n v="1"/>
    <s v="Beaufort"/>
    <n v="6"/>
  </r>
  <r>
    <n v="4957"/>
    <x v="4968"/>
    <x v="13"/>
    <n v="35700000"/>
    <n v="53"/>
    <x v="23"/>
    <n v="240"/>
    <n v="161"/>
    <n v="1983"/>
    <n v="8"/>
    <s v="Atlanta"/>
    <n v="79"/>
  </r>
  <r>
    <n v="4958"/>
    <x v="4969"/>
    <x v="33"/>
    <n v="509900000"/>
    <n v="53"/>
    <x v="5"/>
    <n v="1422"/>
    <n v="1275"/>
    <n v="1987"/>
    <n v="10"/>
    <s v="Carmel"/>
    <n v="147"/>
  </r>
  <r>
    <n v="4959"/>
    <x v="4970"/>
    <x v="16"/>
    <n v="7700000"/>
    <n v="53"/>
    <x v="13"/>
    <n v="39"/>
    <n v="28"/>
    <n v="2009"/>
    <n v="3"/>
    <s v="Lehi"/>
    <n v="11"/>
  </r>
  <r>
    <n v="4960"/>
    <x v="4971"/>
    <x v="27"/>
    <n v="1500000"/>
    <n v="53"/>
    <x v="0"/>
    <n v="111"/>
    <n v="100"/>
    <n v="2001"/>
    <n v="8"/>
    <s v="Chicago"/>
    <n v="11"/>
  </r>
  <r>
    <n v="4961"/>
    <x v="4972"/>
    <x v="18"/>
    <n v="3300000"/>
    <n v="53"/>
    <x v="9"/>
    <n v="15"/>
    <n v="8"/>
    <n v="2008"/>
    <n v="4"/>
    <s v="Raleigh"/>
    <n v="7"/>
  </r>
  <r>
    <n v="4962"/>
    <x v="4973"/>
    <x v="13"/>
    <n v="22700000"/>
    <n v="53"/>
    <x v="19"/>
    <n v="60"/>
    <n v="24"/>
    <n v="2007"/>
    <n v="6"/>
    <s v="Atlanta"/>
    <n v="36"/>
  </r>
  <r>
    <n v="4963"/>
    <x v="4974"/>
    <x v="1"/>
    <n v="660500000"/>
    <n v="53"/>
    <x v="2"/>
    <n v="2850"/>
    <n v="2100"/>
    <n v="2004"/>
    <n v="11"/>
    <s v="Memphis"/>
    <n v="750"/>
  </r>
  <r>
    <n v="4964"/>
    <x v="4975"/>
    <x v="20"/>
    <n v="100900000"/>
    <n v="53"/>
    <x v="9"/>
    <n v="550"/>
    <n v="500"/>
    <n v="1999"/>
    <n v="10"/>
    <s v="Livonia"/>
    <n v="50"/>
  </r>
  <r>
    <n v="4965"/>
    <x v="4976"/>
    <x v="11"/>
    <n v="3900000"/>
    <n v="53"/>
    <x v="3"/>
    <n v="13"/>
    <n v="8"/>
    <n v="1986"/>
    <n v="2"/>
    <s v="Olympia"/>
    <n v="5"/>
  </r>
  <r>
    <n v="4966"/>
    <x v="4977"/>
    <x v="19"/>
    <n v="180500000"/>
    <n v="53"/>
    <x v="15"/>
    <n v="379"/>
    <n v="240"/>
    <n v="1985"/>
    <n v="9"/>
    <s v="Campbellsport"/>
    <n v="139"/>
  </r>
  <r>
    <n v="4967"/>
    <x v="4978"/>
    <x v="11"/>
    <n v="4400000"/>
    <n v="53"/>
    <x v="23"/>
    <n v="30"/>
    <n v="15"/>
    <n v="1987"/>
    <n v="1"/>
    <s v="Renton"/>
    <n v="15"/>
  </r>
  <r>
    <n v="4968"/>
    <x v="4979"/>
    <x v="20"/>
    <n v="1100000000"/>
    <n v="53"/>
    <x v="10"/>
    <n v="538"/>
    <n v="611"/>
    <n v="1985"/>
    <n v="6"/>
    <s v="Taylor"/>
    <n v="-73"/>
  </r>
  <r>
    <n v="4969"/>
    <x v="4980"/>
    <x v="40"/>
    <n v="4100000"/>
    <n v="53"/>
    <x v="9"/>
    <n v="33"/>
    <n v="15"/>
    <n v="2003"/>
    <n v="1"/>
    <s v="Portland"/>
    <n v="18"/>
  </r>
  <r>
    <n v="4970"/>
    <x v="4981"/>
    <x v="27"/>
    <n v="60700000"/>
    <n v="53"/>
    <x v="23"/>
    <n v="425"/>
    <n v="316"/>
    <n v="1978"/>
    <n v="6"/>
    <s v="Des Plaines"/>
    <n v="109"/>
  </r>
  <r>
    <n v="4971"/>
    <x v="4982"/>
    <x v="5"/>
    <n v="23400000"/>
    <n v="53"/>
    <x v="3"/>
    <n v="288"/>
    <n v="169"/>
    <n v="1989"/>
    <n v="5"/>
    <s v="Venice"/>
    <n v="119"/>
  </r>
  <r>
    <n v="4972"/>
    <x v="4983"/>
    <x v="27"/>
    <n v="5400000"/>
    <n v="53"/>
    <x v="26"/>
    <n v="30"/>
    <n v="25"/>
    <n v="2010"/>
    <n v="3"/>
    <s v="Chicago"/>
    <n v="5"/>
  </r>
  <r>
    <n v="4973"/>
    <x v="4984"/>
    <x v="2"/>
    <n v="13900000"/>
    <n v="53"/>
    <x v="0"/>
    <n v="89"/>
    <n v="63"/>
    <n v="2010"/>
    <n v="2"/>
    <s v="Houston"/>
    <n v="26"/>
  </r>
  <r>
    <n v="4974"/>
    <x v="4985"/>
    <x v="9"/>
    <n v="1400000000"/>
    <n v="53"/>
    <x v="5"/>
    <n v="10392"/>
    <n v="7036"/>
    <n v="1994"/>
    <n v="14"/>
    <s v="Irvine"/>
    <n v="3356"/>
  </r>
  <r>
    <n v="4975"/>
    <x v="4986"/>
    <x v="9"/>
    <n v="1800000"/>
    <n v="53"/>
    <x v="5"/>
    <n v="285"/>
    <n v="200"/>
    <n v="1999"/>
    <n v="1"/>
    <s v="Encinitass"/>
    <n v="85"/>
  </r>
  <r>
    <n v="4976"/>
    <x v="4987"/>
    <x v="23"/>
    <n v="34900000"/>
    <n v="53"/>
    <x v="20"/>
    <n v="4803"/>
    <n v="3248"/>
    <n v="2008"/>
    <n v="8"/>
    <s v="Huntsville"/>
    <n v="1555"/>
  </r>
  <r>
    <n v="4977"/>
    <x v="4988"/>
    <x v="2"/>
    <n v="48300000"/>
    <n v="53"/>
    <x v="1"/>
    <n v="225"/>
    <n v="150"/>
    <n v="2006"/>
    <n v="3"/>
    <s v="Houston"/>
    <n v="75"/>
  </r>
  <r>
    <n v="4978"/>
    <x v="4989"/>
    <x v="1"/>
    <n v="6500000"/>
    <n v="53"/>
    <x v="17"/>
    <n v="17"/>
    <n v="9"/>
    <n v="2010"/>
    <n v="6"/>
    <s v="Sevierville"/>
    <n v="8"/>
  </r>
  <r>
    <n v="4979"/>
    <x v="4990"/>
    <x v="9"/>
    <n v="21300000"/>
    <n v="53"/>
    <x v="15"/>
    <n v="62"/>
    <n v="48"/>
    <n v="1989"/>
    <n v="10"/>
    <s v="San Diego"/>
    <n v="14"/>
  </r>
  <r>
    <n v="4980"/>
    <x v="4991"/>
    <x v="11"/>
    <n v="16500000"/>
    <n v="53"/>
    <x v="23"/>
    <n v="467"/>
    <n v="357"/>
    <n v="1995"/>
    <n v="9"/>
    <s v="Ferndale"/>
    <n v="110"/>
  </r>
  <r>
    <n v="4981"/>
    <x v="4992"/>
    <x v="9"/>
    <n v="800000"/>
    <n v="53"/>
    <x v="4"/>
    <n v="23"/>
    <n v="16"/>
    <n v="2007"/>
    <n v="4"/>
    <s v="Temecula"/>
    <n v="7"/>
  </r>
  <r>
    <n v="4982"/>
    <x v="4993"/>
    <x v="9"/>
    <n v="57700000"/>
    <n v="53"/>
    <x v="7"/>
    <n v="31"/>
    <n v="18"/>
    <n v="2014"/>
    <n v="1"/>
    <s v="Los Angeles"/>
    <n v="13"/>
  </r>
  <r>
    <n v="4983"/>
    <x v="4994"/>
    <x v="9"/>
    <n v="7400000"/>
    <n v="53"/>
    <x v="9"/>
    <n v="47"/>
    <n v="29"/>
    <n v="2006"/>
    <n v="2"/>
    <s v="Burbank"/>
    <n v="18"/>
  </r>
  <r>
    <n v="4984"/>
    <x v="4995"/>
    <x v="28"/>
    <n v="10400000"/>
    <n v="53"/>
    <x v="13"/>
    <n v="377"/>
    <n v="274"/>
    <n v="1980"/>
    <n v="9"/>
    <s v="Torrington"/>
    <n v="103"/>
  </r>
  <r>
    <n v="4985"/>
    <x v="4996"/>
    <x v="37"/>
    <n v="2200000"/>
    <n v="53"/>
    <x v="15"/>
    <n v="19"/>
    <n v="11"/>
    <n v="1981"/>
    <n v="3"/>
    <s v="GREENVILLE"/>
    <n v="8"/>
  </r>
  <r>
    <n v="4986"/>
    <x v="4997"/>
    <x v="12"/>
    <n v="33800000"/>
    <n v="53"/>
    <x v="10"/>
    <n v="147"/>
    <n v="72"/>
    <n v="2001"/>
    <n v="4"/>
    <s v="RONKONKOMA"/>
    <n v="75"/>
  </r>
  <r>
    <n v="4987"/>
    <x v="4998"/>
    <x v="48"/>
    <n v="4800000"/>
    <n v="53"/>
    <x v="0"/>
    <n v="40"/>
    <n v="23"/>
    <n v="2010"/>
    <n v="5"/>
    <s v="Burlington"/>
    <n v="17"/>
  </r>
  <r>
    <n v="4988"/>
    <x v="4999"/>
    <x v="13"/>
    <n v="2100000"/>
    <n v="53"/>
    <x v="19"/>
    <n v="13"/>
    <n v="9"/>
    <n v="2008"/>
    <n v="1"/>
    <s v="Duluth"/>
    <n v="4"/>
  </r>
  <r>
    <n v="4989"/>
    <x v="5000"/>
    <x v="9"/>
    <n v="3600000"/>
    <n v="53"/>
    <x v="0"/>
    <n v="14"/>
    <n v="6"/>
    <n v="2013"/>
    <n v="1"/>
    <s v="Carlsbad"/>
    <n v="8"/>
  </r>
  <r>
    <n v="4990"/>
    <x v="5001"/>
    <x v="11"/>
    <n v="20500000"/>
    <n v="53"/>
    <x v="10"/>
    <n v="65"/>
    <n v="92"/>
    <n v="2012"/>
    <n v="6"/>
    <s v="Tumwater"/>
    <n v="-27"/>
  </r>
  <r>
    <n v="4991"/>
    <x v="5002"/>
    <x v="9"/>
    <n v="6100000"/>
    <n v="53"/>
    <x v="9"/>
    <n v="11"/>
    <n v="13"/>
    <n v="2012"/>
    <n v="3"/>
    <s v="Santa Monica"/>
    <n v="-2"/>
  </r>
  <r>
    <n v="4992"/>
    <x v="5003"/>
    <x v="2"/>
    <n v="9300000"/>
    <n v="52"/>
    <x v="15"/>
    <n v="19"/>
    <n v="12"/>
    <n v="1998"/>
    <n v="1"/>
    <s v="Conroe"/>
    <n v="7"/>
  </r>
  <r>
    <n v="4993"/>
    <x v="5004"/>
    <x v="38"/>
    <n v="200000"/>
    <n v="52"/>
    <x v="0"/>
    <n v="16"/>
    <n v="8"/>
    <n v="2009"/>
    <n v="1"/>
    <s v="Baton Rouge"/>
    <n v="8"/>
  </r>
  <r>
    <n v="4994"/>
    <x v="5005"/>
    <x v="5"/>
    <n v="9300000"/>
    <n v="52"/>
    <x v="6"/>
    <n v="35"/>
    <n v="20"/>
    <n v="2000"/>
    <n v="1"/>
    <s v="Saint Petersburg"/>
    <n v="15"/>
  </r>
  <r>
    <n v="4995"/>
    <x v="5006"/>
    <x v="9"/>
    <n v="154400000"/>
    <n v="52"/>
    <x v="26"/>
    <n v="99"/>
    <n v="70"/>
    <n v="1985"/>
    <n v="5"/>
    <s v="Cerritos"/>
    <n v="29"/>
  </r>
  <r>
    <n v="4996"/>
    <x v="5007"/>
    <x v="2"/>
    <n v="15800000"/>
    <n v="52"/>
    <x v="3"/>
    <n v="88"/>
    <n v="62"/>
    <n v="1946"/>
    <n v="3"/>
    <s v="Houston"/>
    <n v="26"/>
  </r>
  <r>
    <n v="4997"/>
    <x v="5008"/>
    <x v="27"/>
    <n v="11600000"/>
    <n v="52"/>
    <x v="15"/>
    <n v="380"/>
    <n v="220"/>
    <n v="2011"/>
    <n v="1"/>
    <s v="Chicago"/>
    <n v="160"/>
  </r>
  <r>
    <n v="4998"/>
    <x v="5009"/>
    <x v="21"/>
    <n v="29700000"/>
    <n v="52"/>
    <x v="11"/>
    <n v="187"/>
    <n v="127"/>
    <n v="2004"/>
    <n v="1"/>
    <s v="LEXINGTON PARK"/>
    <n v="60"/>
  </r>
  <r>
    <n v="4999"/>
    <x v="5010"/>
    <x v="9"/>
    <n v="8800000"/>
    <n v="52"/>
    <x v="6"/>
    <n v="132"/>
    <n v="47"/>
    <n v="2011"/>
    <n v="1"/>
    <s v="Solana Beach"/>
    <n v="85"/>
  </r>
  <r>
    <n v="5000"/>
    <x v="5011"/>
    <x v="35"/>
    <n v="4500000"/>
    <n v="52"/>
    <x v="23"/>
    <n v="27"/>
    <n v="22"/>
    <n v="2006"/>
    <n v="4"/>
    <s v="Lincoln"/>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F9025C-41EC-4A90-86BC-5D7EF51EE0FD}" name="Min_of_revenu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I3" firstHeaderRow="1" firstDataRow="1" firstDataCol="0"/>
  <pivotFields count="12">
    <pivotField showAll="0"/>
    <pivotField showAll="0"/>
    <pivotField showAll="0">
      <items count="53">
        <item x="23"/>
        <item x="0"/>
        <item x="43"/>
        <item x="9"/>
        <item x="10"/>
        <item x="28"/>
        <item x="44"/>
        <item x="34"/>
        <item x="5"/>
        <item x="13"/>
        <item x="49"/>
        <item x="15"/>
        <item x="27"/>
        <item x="33"/>
        <item x="41"/>
        <item x="26"/>
        <item x="14"/>
        <item x="38"/>
        <item x="25"/>
        <item x="21"/>
        <item x="24"/>
        <item x="20"/>
        <item x="22"/>
        <item x="47"/>
        <item x="32"/>
        <item x="17"/>
        <item x="35"/>
        <item x="29"/>
        <item x="31"/>
        <item x="6"/>
        <item x="3"/>
        <item x="12"/>
        <item x="18"/>
        <item x="30"/>
        <item x="8"/>
        <item x="42"/>
        <item x="40"/>
        <item x="4"/>
        <item x="39"/>
        <item x="50"/>
        <item x="37"/>
        <item x="45"/>
        <item x="1"/>
        <item x="2"/>
        <item x="16"/>
        <item x="48"/>
        <item x="7"/>
        <item x="11"/>
        <item x="46"/>
        <item x="19"/>
        <item x="36"/>
        <item m="1" x="51"/>
        <item t="default"/>
      </items>
    </pivotField>
    <pivotField dataField="1" numFmtId="3" showAll="0"/>
    <pivotField showAll="0"/>
    <pivotField showAll="0">
      <items count="28">
        <item x="0"/>
        <item x="23"/>
        <item x="8"/>
        <item x="15"/>
        <item x="3"/>
        <item x="24"/>
        <item x="10"/>
        <item x="25"/>
        <item x="21"/>
        <item x="7"/>
        <item x="2"/>
        <item x="11"/>
        <item x="5"/>
        <item x="20"/>
        <item x="22"/>
        <item x="19"/>
        <item x="26"/>
        <item x="16"/>
        <item x="1"/>
        <item x="13"/>
        <item x="14"/>
        <item x="12"/>
        <item x="4"/>
        <item x="18"/>
        <item x="9"/>
        <item x="6"/>
        <item x="17"/>
        <item t="default"/>
      </items>
    </pivotField>
    <pivotField showAll="0"/>
    <pivotField showAll="0"/>
    <pivotField showAll="0"/>
    <pivotField showAll="0"/>
    <pivotField showAll="0"/>
    <pivotField showAll="0"/>
  </pivotFields>
  <rowItems count="1">
    <i/>
  </rowItems>
  <colItems count="1">
    <i/>
  </colItems>
  <dataFields count="1">
    <dataField name="Min. of revenue ($)" fld="3" subtotal="min" baseField="9"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E7EFA0-84CA-44A9-BE0F-8681FC0F2F77}" name="PivotTable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ompany">
  <location ref="O7:Q102" firstHeaderRow="0" firstDataRow="1" firstDataCol="1"/>
  <pivotFields count="12">
    <pivotField showAll="0"/>
    <pivotField axis="axisRow" showAll="0" measureFilter="1" sortType="descending">
      <items count="5013">
        <item x="3693"/>
        <item x="4919"/>
        <item x="3660"/>
        <item x="736"/>
        <item x="4595"/>
        <item x="1369"/>
        <item x="68"/>
        <item x="2000"/>
        <item x="703"/>
        <item x="1673"/>
        <item x="4589"/>
        <item x="1259"/>
        <item x="182"/>
        <item x="3499"/>
        <item x="1281"/>
        <item x="4301"/>
        <item x="3949"/>
        <item x="4225"/>
        <item x="3955"/>
        <item x="1839"/>
        <item x="1006"/>
        <item x="4399"/>
        <item x="4940"/>
        <item x="1492"/>
        <item x="2104"/>
        <item x="4819"/>
        <item x="1321"/>
        <item x="4260"/>
        <item x="3897"/>
        <item x="973"/>
        <item x="3758"/>
        <item x="1145"/>
        <item x="4923"/>
        <item x="314"/>
        <item x="3012"/>
        <item x="3716"/>
        <item x="1801"/>
        <item x="1664"/>
        <item x="983"/>
        <item x="1439"/>
        <item x="4734"/>
        <item x="4550"/>
        <item x="3516"/>
        <item x="4722"/>
        <item x="4164"/>
        <item x="3541"/>
        <item x="4891"/>
        <item x="3708"/>
        <item x="69"/>
        <item x="3611"/>
        <item x="116"/>
        <item x="3600"/>
        <item x="1623"/>
        <item x="1688"/>
        <item x="633"/>
        <item x="1734"/>
        <item x="4817"/>
        <item x="1287"/>
        <item x="4938"/>
        <item x="3706"/>
        <item x="3513"/>
        <item x="3747"/>
        <item x="4495"/>
        <item x="2207"/>
        <item x="3636"/>
        <item x="2550"/>
        <item x="2630"/>
        <item x="4539"/>
        <item x="1594"/>
        <item x="2440"/>
        <item x="3178"/>
        <item x="2316"/>
        <item x="1047"/>
        <item x="2717"/>
        <item x="3492"/>
        <item x="4563"/>
        <item x="4824"/>
        <item x="3834"/>
        <item x="3238"/>
        <item x="2977"/>
        <item x="3610"/>
        <item x="2390"/>
        <item x="2830"/>
        <item x="453"/>
        <item x="2203"/>
        <item x="2387"/>
        <item x="2157"/>
        <item x="3966"/>
        <item x="495"/>
        <item x="1638"/>
        <item x="4154"/>
        <item x="2094"/>
        <item x="3831"/>
        <item x="4659"/>
        <item x="3116"/>
        <item x="4009"/>
        <item x="4342"/>
        <item x="4716"/>
        <item x="4955"/>
        <item x="4247"/>
        <item x="1740"/>
        <item x="2506"/>
        <item x="2953"/>
        <item x="3331"/>
        <item x="3735"/>
        <item x="4098"/>
        <item x="1756"/>
        <item x="2310"/>
        <item x="695"/>
        <item x="2112"/>
        <item x="1420"/>
        <item x="4847"/>
        <item x="2842"/>
        <item x="4934"/>
        <item x="4754"/>
        <item x="3098"/>
        <item x="3123"/>
        <item x="719"/>
        <item x="4043"/>
        <item x="2394"/>
        <item x="168"/>
        <item x="2314"/>
        <item x="694"/>
        <item x="2258"/>
        <item x="3153"/>
        <item x="3992"/>
        <item x="784"/>
        <item x="4967"/>
        <item x="1848"/>
        <item x="361"/>
        <item x="4450"/>
        <item x="511"/>
        <item x="1427"/>
        <item x="2300"/>
        <item x="1897"/>
        <item x="3219"/>
        <item x="2556"/>
        <item x="3877"/>
        <item x="1855"/>
        <item x="1437"/>
        <item x="418"/>
        <item x="3669"/>
        <item x="1381"/>
        <item x="4479"/>
        <item x="985"/>
        <item x="4598"/>
        <item x="2928"/>
        <item x="2590"/>
        <item x="405"/>
        <item x="3074"/>
        <item x="4162"/>
        <item x="4063"/>
        <item x="4300"/>
        <item x="1383"/>
        <item x="1604"/>
        <item x="4993"/>
        <item x="1359"/>
        <item x="2451"/>
        <item x="4707"/>
        <item x="1717"/>
        <item x="425"/>
        <item x="4751"/>
        <item x="281"/>
        <item x="615"/>
        <item x="199"/>
        <item x="2669"/>
        <item x="4059"/>
        <item x="4511"/>
        <item x="1527"/>
        <item x="2421"/>
        <item x="3493"/>
        <item x="1372"/>
        <item x="2741"/>
        <item x="3421"/>
        <item x="1200"/>
        <item x="3070"/>
        <item x="2467"/>
        <item x="1804"/>
        <item x="2644"/>
        <item x="2481"/>
        <item x="1532"/>
        <item x="1461"/>
        <item x="1086"/>
        <item x="1245"/>
        <item x="2132"/>
        <item x="2373"/>
        <item x="4920"/>
        <item x="4452"/>
        <item x="2989"/>
        <item x="3640"/>
        <item x="2581"/>
        <item x="2330"/>
        <item x="1877"/>
        <item x="647"/>
        <item x="4178"/>
        <item x="1081"/>
        <item x="4859"/>
        <item x="3962"/>
        <item x="2345"/>
        <item x="4409"/>
        <item x="2246"/>
        <item x="153"/>
        <item x="4213"/>
        <item x="3276"/>
        <item x="2807"/>
        <item x="629"/>
        <item x="1282"/>
        <item x="541"/>
        <item x="3141"/>
        <item x="285"/>
        <item x="448"/>
        <item x="2414"/>
        <item x="1341"/>
        <item x="1895"/>
        <item x="3011"/>
        <item x="3874"/>
        <item x="1170"/>
        <item x="300"/>
        <item x="469"/>
        <item x="1650"/>
        <item x="2720"/>
        <item x="4067"/>
        <item x="2478"/>
        <item x="3291"/>
        <item x="2025"/>
        <item x="3152"/>
        <item x="3216"/>
        <item x="2753"/>
        <item x="4548"/>
        <item x="4899"/>
        <item x="39"/>
        <item x="3031"/>
        <item x="980"/>
        <item x="4978"/>
        <item x="3252"/>
        <item x="2010"/>
        <item x="4295"/>
        <item x="4082"/>
        <item x="1621"/>
        <item x="3062"/>
        <item x="577"/>
        <item x="1939"/>
        <item x="3578"/>
        <item x="120"/>
        <item x="3449"/>
        <item x="3752"/>
        <item x="143"/>
        <item x="2912"/>
        <item x="2966"/>
        <item x="1762"/>
        <item x="578"/>
        <item x="3889"/>
        <item x="3678"/>
        <item x="3839"/>
        <item x="1806"/>
        <item x="3766"/>
        <item x="4241"/>
        <item x="3227"/>
        <item x="2805"/>
        <item x="294"/>
        <item x="1044"/>
        <item x="3623"/>
        <item x="2468"/>
        <item x="4518"/>
        <item x="96"/>
        <item x="3377"/>
        <item x="898"/>
        <item x="4901"/>
        <item x="1729"/>
        <item x="2907"/>
        <item x="4679"/>
        <item x="979"/>
        <item x="4969"/>
        <item x="4853"/>
        <item x="5003"/>
        <item x="4981"/>
        <item x="3420"/>
        <item x="4638"/>
        <item x="2092"/>
        <item x="4600"/>
        <item x="772"/>
        <item x="2885"/>
        <item x="819"/>
        <item x="3399"/>
        <item x="27"/>
        <item x="2322"/>
        <item x="1423"/>
        <item x="2410"/>
        <item x="1499"/>
        <item x="1195"/>
        <item x="3346"/>
        <item x="1239"/>
        <item x="3601"/>
        <item x="2502"/>
        <item x="3919"/>
        <item x="3988"/>
        <item x="4195"/>
        <item x="758"/>
        <item x="15"/>
        <item x="892"/>
        <item x="2518"/>
        <item x="1444"/>
        <item x="4807"/>
        <item x="461"/>
        <item x="4573"/>
        <item x="403"/>
        <item x="4682"/>
        <item x="4023"/>
        <item x="2403"/>
        <item x="3437"/>
        <item x="584"/>
        <item x="589"/>
        <item x="4712"/>
        <item x="2591"/>
        <item x="3875"/>
        <item x="2438"/>
        <item x="975"/>
        <item x="1105"/>
        <item x="1481"/>
        <item x="665"/>
        <item x="4202"/>
        <item x="2106"/>
        <item x="3667"/>
        <item x="4593"/>
        <item x="1827"/>
        <item x="3905"/>
        <item x="2987"/>
        <item x="400"/>
        <item x="3398"/>
        <item x="848"/>
        <item x="4235"/>
        <item x="3608"/>
        <item x="1021"/>
        <item x="4113"/>
        <item x="4748"/>
        <item x="1854"/>
        <item x="2782"/>
        <item x="4288"/>
        <item x="2777"/>
        <item x="3344"/>
        <item x="2725"/>
        <item x="2571"/>
        <item x="730"/>
        <item x="1010"/>
        <item x="2809"/>
        <item x="2023"/>
        <item x="3085"/>
        <item x="3323"/>
        <item x="3008"/>
        <item x="3657"/>
        <item x="1286"/>
        <item x="2836"/>
        <item x="149"/>
        <item x="1274"/>
        <item x="3207"/>
        <item x="3979"/>
        <item x="3312"/>
        <item x="3616"/>
        <item x="4128"/>
        <item x="2491"/>
        <item x="3303"/>
        <item x="3293"/>
        <item x="333"/>
        <item x="1563"/>
        <item x="4303"/>
        <item x="681"/>
        <item x="4653"/>
        <item x="4896"/>
        <item x="3236"/>
        <item x="2312"/>
        <item x="1770"/>
        <item x="3638"/>
        <item x="2391"/>
        <item x="4229"/>
        <item x="462"/>
        <item x="2206"/>
        <item x="4832"/>
        <item x="413"/>
        <item x="144"/>
        <item x="4742"/>
        <item x="1695"/>
        <item x="4602"/>
        <item x="2238"/>
        <item x="2215"/>
        <item x="1352"/>
        <item x="4552"/>
        <item x="1395"/>
        <item x="4317"/>
        <item x="565"/>
        <item x="3356"/>
        <item x="3327"/>
        <item x="2737"/>
        <item x="3185"/>
        <item x="2537"/>
        <item x="3329"/>
        <item x="82"/>
        <item x="1821"/>
        <item x="3263"/>
        <item x="66"/>
        <item x="1387"/>
        <item x="436"/>
        <item x="3230"/>
        <item x="4574"/>
        <item x="4500"/>
        <item x="4719"/>
        <item x="2383"/>
        <item x="2360"/>
        <item x="4049"/>
        <item x="4144"/>
        <item x="993"/>
        <item x="4578"/>
        <item x="2544"/>
        <item x="4218"/>
        <item x="3206"/>
        <item x="3775"/>
        <item x="1489"/>
        <item x="4979"/>
        <item x="2419"/>
        <item x="1491"/>
        <item x="3698"/>
        <item x="4958"/>
        <item x="970"/>
        <item x="416"/>
        <item x="4924"/>
        <item x="1576"/>
        <item x="1339"/>
        <item x="683"/>
        <item x="2148"/>
        <item x="3857"/>
        <item x="2064"/>
        <item x="113"/>
        <item x="4255"/>
        <item x="3814"/>
        <item x="2174"/>
        <item x="3935"/>
        <item x="1080"/>
        <item x="1523"/>
        <item x="1463"/>
        <item x="3084"/>
        <item x="3249"/>
        <item x="1714"/>
        <item x="1095"/>
        <item x="1862"/>
        <item x="2646"/>
        <item x="228"/>
        <item x="2951"/>
        <item x="4931"/>
        <item x="3241"/>
        <item x="4507"/>
        <item x="2248"/>
        <item x="3239"/>
        <item x="739"/>
        <item x="3646"/>
        <item x="4577"/>
        <item x="4623"/>
        <item x="1142"/>
        <item x="24"/>
        <item x="1629"/>
        <item x="2490"/>
        <item x="770"/>
        <item x="2962"/>
        <item x="1085"/>
        <item x="201"/>
        <item x="3581"/>
        <item x="3094"/>
        <item x="1120"/>
        <item x="1375"/>
        <item x="433"/>
        <item x="2294"/>
        <item x="599"/>
        <item x="4512"/>
        <item x="4501"/>
        <item x="354"/>
        <item x="876"/>
        <item x="2698"/>
        <item x="1548"/>
        <item x="4209"/>
        <item x="109"/>
        <item x="1486"/>
        <item x="1989"/>
        <item x="2035"/>
        <item x="3243"/>
        <item x="3855"/>
        <item x="1820"/>
        <item x="428"/>
        <item x="561"/>
        <item x="1810"/>
        <item x="3394"/>
        <item x="4193"/>
        <item x="121"/>
        <item x="3179"/>
        <item x="4960"/>
        <item x="1893"/>
        <item x="1293"/>
        <item x="3789"/>
        <item x="2799"/>
        <item x="1626"/>
        <item x="968"/>
        <item x="4829"/>
        <item x="4307"/>
        <item x="2588"/>
        <item x="1121"/>
        <item x="4053"/>
        <item x="1851"/>
        <item x="866"/>
        <item x="312"/>
        <item x="3571"/>
        <item x="4497"/>
        <item x="4856"/>
        <item x="1213"/>
        <item x="2384"/>
        <item x="256"/>
        <item x="3037"/>
        <item x="3040"/>
        <item x="524"/>
        <item x="552"/>
        <item x="2628"/>
        <item x="2854"/>
        <item x="2679"/>
        <item x="3697"/>
        <item x="441"/>
        <item x="2486"/>
        <item x="2699"/>
        <item x="1858"/>
        <item x="677"/>
        <item x="4133"/>
        <item x="803"/>
        <item x="3059"/>
        <item x="6"/>
        <item x="2105"/>
        <item x="814"/>
        <item x="1096"/>
        <item x="527"/>
        <item x="1146"/>
        <item x="809"/>
        <item x="4296"/>
        <item x="3902"/>
        <item x="1600"/>
        <item x="2249"/>
        <item x="2658"/>
        <item x="1389"/>
        <item x="3260"/>
        <item x="990"/>
        <item x="935"/>
        <item x="45"/>
        <item x="1168"/>
        <item x="2522"/>
        <item x="2541"/>
        <item x="2849"/>
        <item x="2233"/>
        <item x="1962"/>
        <item x="4747"/>
        <item x="1221"/>
        <item x="4688"/>
        <item x="3200"/>
        <item x="29"/>
        <item x="1875"/>
        <item x="305"/>
        <item x="2054"/>
        <item x="1949"/>
        <item x="4203"/>
        <item x="2195"/>
        <item x="4514"/>
        <item x="2708"/>
        <item x="1578"/>
        <item x="2822"/>
        <item x="3868"/>
        <item x="1067"/>
        <item x="318"/>
        <item x="965"/>
        <item x="2647"/>
        <item x="2862"/>
        <item x="1017"/>
        <item x="4055"/>
        <item x="1748"/>
        <item x="3737"/>
        <item x="3720"/>
        <item x="341"/>
        <item x="1879"/>
        <item x="4437"/>
        <item x="2014"/>
        <item x="1641"/>
        <item x="1151"/>
        <item x="1346"/>
        <item x="4123"/>
        <item x="1587"/>
        <item x="3786"/>
        <item x="4804"/>
        <item x="2047"/>
        <item x="1271"/>
        <item x="2301"/>
        <item x="3468"/>
        <item x="865"/>
        <item x="3465"/>
        <item x="1365"/>
        <item x="3258"/>
        <item x="1971"/>
        <item x="1808"/>
        <item x="2728"/>
        <item x="3321"/>
        <item x="4614"/>
        <item x="1473"/>
        <item x="2894"/>
        <item x="4228"/>
        <item x="2535"/>
        <item x="3446"/>
        <item x="4852"/>
        <item x="4532"/>
        <item x="1206"/>
        <item x="1883"/>
        <item x="4743"/>
        <item x="4208"/>
        <item x="601"/>
        <item x="1518"/>
        <item x="3916"/>
        <item x="822"/>
        <item x="1435"/>
        <item x="2660"/>
        <item x="4333"/>
        <item x="793"/>
        <item x="3972"/>
        <item x="509"/>
        <item x="330"/>
        <item x="1517"/>
        <item x="4423"/>
        <item x="2742"/>
        <item x="3537"/>
        <item x="1143"/>
        <item x="2146"/>
        <item x="4939"/>
        <item x="743"/>
        <item x="894"/>
        <item x="3136"/>
        <item x="3714"/>
        <item x="4120"/>
        <item x="3269"/>
        <item x="84"/>
        <item x="1279"/>
        <item x="585"/>
        <item x="4412"/>
        <item x="258"/>
        <item x="1986"/>
        <item x="2515"/>
        <item x="4150"/>
        <item x="1141"/>
        <item x="829"/>
        <item x="1466"/>
        <item x="1873"/>
        <item x="1074"/>
        <item x="131"/>
        <item x="1849"/>
        <item x="4482"/>
        <item x="4328"/>
        <item x="945"/>
        <item x="487"/>
        <item x="4535"/>
        <item x="644"/>
        <item x="2756"/>
        <item x="2340"/>
        <item x="4257"/>
        <item x="2202"/>
        <item x="4223"/>
        <item x="827"/>
        <item x="4898"/>
        <item x="3277"/>
        <item x="2334"/>
        <item x="2943"/>
        <item x="847"/>
        <item x="2691"/>
        <item x="1790"/>
        <item x="165"/>
        <item x="998"/>
        <item x="846"/>
        <item x="482"/>
        <item x="2213"/>
        <item x="211"/>
        <item x="1377"/>
        <item x="1898"/>
        <item x="423"/>
        <item x="1482"/>
        <item x="2893"/>
        <item x="4003"/>
        <item x="402"/>
        <item x="627"/>
        <item x="2657"/>
        <item x="3554"/>
        <item x="4771"/>
        <item x="642"/>
        <item x="4486"/>
        <item x="2800"/>
        <item x="1564"/>
        <item x="2810"/>
        <item x="376"/>
        <item x="2352"/>
        <item x="590"/>
        <item x="1725"/>
        <item x="3426"/>
        <item x="785"/>
        <item x="2219"/>
        <item x="3352"/>
        <item x="1924"/>
        <item x="2333"/>
        <item x="4129"/>
        <item x="1403"/>
        <item x="1003"/>
        <item x="4689"/>
        <item x="579"/>
        <item x="1062"/>
        <item x="4599"/>
        <item x="4628"/>
        <item x="75"/>
        <item x="191"/>
        <item x="2149"/>
        <item x="4706"/>
        <item x="3254"/>
        <item x="422"/>
        <item x="251"/>
        <item x="2142"/>
        <item x="4375"/>
        <item x="4032"/>
        <item x="2136"/>
        <item x="155"/>
        <item x="3061"/>
        <item x="4289"/>
        <item x="2386"/>
        <item x="930"/>
        <item x="1721"/>
        <item x="1303"/>
        <item x="733"/>
        <item x="3314"/>
        <item x="2776"/>
        <item x="2476"/>
        <item x="225"/>
        <item x="2645"/>
        <item x="4044"/>
        <item x="1938"/>
        <item x="1568"/>
        <item x="2881"/>
        <item x="1959"/>
        <item x="4773"/>
        <item x="2847"/>
        <item x="2141"/>
        <item x="445"/>
        <item x="3233"/>
        <item x="3298"/>
        <item x="3816"/>
        <item x="3235"/>
        <item x="1127"/>
        <item x="2516"/>
        <item x="3132"/>
        <item x="3251"/>
        <item x="923"/>
        <item x="3959"/>
        <item x="4351"/>
        <item x="3018"/>
        <item x="3073"/>
        <item x="3349"/>
        <item x="628"/>
        <item x="4690"/>
        <item x="2596"/>
        <item x="3952"/>
        <item x="2955"/>
        <item x="106"/>
        <item x="4152"/>
        <item x="675"/>
        <item x="1242"/>
        <item x="4612"/>
        <item x="3953"/>
        <item x="2423"/>
        <item x="4250"/>
        <item x="3542"/>
        <item x="3168"/>
        <item x="4042"/>
        <item x="3450"/>
        <item x="2393"/>
        <item x="2201"/>
        <item x="1896"/>
        <item x="2606"/>
        <item x="2845"/>
        <item x="2901"/>
        <item x="4115"/>
        <item x="1343"/>
        <item x="1639"/>
        <item x="1082"/>
        <item x="1326"/>
        <item x="1702"/>
        <item x="3119"/>
        <item x="2729"/>
        <item x="1632"/>
        <item x="3552"/>
        <item x="175"/>
        <item x="1072"/>
        <item x="3886"/>
        <item x="4394"/>
        <item x="4074"/>
        <item x="5"/>
        <item x="701"/>
        <item x="2851"/>
        <item x="1932"/>
        <item x="2517"/>
        <item x="4813"/>
        <item x="1350"/>
        <item x="2281"/>
        <item x="2039"/>
        <item x="145"/>
        <item x="3859"/>
        <item x="2579"/>
        <item x="4197"/>
        <item x="1390"/>
        <item x="91"/>
        <item x="2615"/>
        <item x="4357"/>
        <item x="2030"/>
        <item x="4184"/>
        <item x="689"/>
        <item x="2183"/>
        <item x="3867"/>
        <item x="2329"/>
        <item x="3713"/>
        <item x="3856"/>
        <item x="3617"/>
        <item x="909"/>
        <item x="4703"/>
        <item x="2976"/>
        <item x="1784"/>
        <item x="2557"/>
        <item x="4783"/>
        <item x="2463"/>
        <item x="4355"/>
        <item x="435"/>
        <item x="1969"/>
        <item x="107"/>
        <item x="4684"/>
        <item x="4681"/>
        <item x="849"/>
        <item x="1238"/>
        <item x="3459"/>
        <item x="3603"/>
        <item x="351"/>
        <item x="2271"/>
        <item x="4834"/>
        <item x="3822"/>
        <item x="1163"/>
        <item x="3305"/>
        <item x="2107"/>
        <item x="1976"/>
        <item x="4016"/>
        <item x="2"/>
        <item x="507"/>
        <item x="133"/>
        <item x="4061"/>
        <item x="132"/>
        <item x="1445"/>
        <item x="2819"/>
        <item x="1236"/>
        <item x="1906"/>
        <item x="2029"/>
        <item x="903"/>
        <item x="4153"/>
        <item x="4963"/>
        <item x="3193"/>
        <item x="4800"/>
        <item x="1036"/>
        <item x="2255"/>
        <item x="3390"/>
        <item x="3745"/>
        <item x="1119"/>
        <item x="3661"/>
        <item x="4775"/>
        <item x="1298"/>
        <item x="2115"/>
        <item x="2443"/>
        <item x="871"/>
        <item x="817"/>
        <item x="3642"/>
        <item x="463"/>
        <item x="924"/>
        <item x="2607"/>
        <item x="2061"/>
        <item x="1019"/>
        <item x="3753"/>
        <item x="329"/>
        <item x="867"/>
        <item x="1084"/>
        <item x="962"/>
        <item x="2503"/>
        <item x="3548"/>
        <item x="4284"/>
        <item x="3908"/>
        <item x="3574"/>
        <item x="279"/>
        <item x="1667"/>
        <item x="3704"/>
        <item x="3363"/>
        <item x="3001"/>
        <item x="938"/>
        <item x="1020"/>
        <item x="3099"/>
        <item x="1480"/>
        <item x="605"/>
        <item x="2621"/>
        <item x="4111"/>
        <item x="4124"/>
        <item x="2083"/>
        <item x="2835"/>
        <item x="130"/>
        <item x="606"/>
        <item x="2752"/>
        <item x="61"/>
        <item x="986"/>
        <item x="4845"/>
        <item x="3066"/>
        <item x="693"/>
        <item x="253"/>
        <item x="2868"/>
        <item x="992"/>
        <item x="112"/>
        <item x="3159"/>
        <item x="2569"/>
        <item x="617"/>
        <item x="2780"/>
        <item x="756"/>
        <item x="2171"/>
        <item x="3086"/>
        <item x="1336"/>
        <item x="1573"/>
        <item x="1472"/>
        <item x="88"/>
        <item x="3071"/>
        <item x="207"/>
        <item x="4100"/>
        <item x="3989"/>
        <item x="65"/>
        <item x="4918"/>
        <item x="4198"/>
        <item x="4917"/>
        <item x="3035"/>
        <item x="4343"/>
        <item x="4803"/>
        <item x="4034"/>
        <item x="4780"/>
        <item x="2739"/>
        <item x="3155"/>
        <item x="4455"/>
        <item x="3156"/>
        <item x="4935"/>
        <item x="3301"/>
        <item x="3514"/>
        <item x="431"/>
        <item x="4395"/>
        <item x="2838"/>
        <item x="3778"/>
        <item x="856"/>
        <item x="1902"/>
        <item x="2549"/>
        <item x="3695"/>
        <item x="4980"/>
        <item x="2272"/>
        <item x="1153"/>
        <item x="4078"/>
        <item x="2804"/>
        <item x="440"/>
        <item x="4672"/>
        <item x="2305"/>
        <item x="3658"/>
        <item x="910"/>
        <item x="3964"/>
        <item x="3431"/>
        <item x="238"/>
        <item x="1393"/>
        <item x="3226"/>
        <item x="4106"/>
        <item x="1177"/>
        <item x="323"/>
        <item x="1002"/>
        <item x="595"/>
        <item x="3333"/>
        <item x="2180"/>
        <item x="2277"/>
        <item x="794"/>
        <item x="2026"/>
        <item x="1593"/>
        <item x="4838"/>
        <item x="773"/>
        <item x="2539"/>
        <item x="3665"/>
        <item x="755"/>
        <item x="229"/>
        <item x="3892"/>
        <item x="637"/>
        <item x="3374"/>
        <item x="2155"/>
        <item x="3418"/>
        <item x="3781"/>
        <item x="1955"/>
        <item x="4406"/>
        <item x="3712"/>
        <item x="3145"/>
        <item x="2204"/>
        <item x="3917"/>
        <item x="4292"/>
        <item x="1434"/>
        <item x="953"/>
        <item x="2461"/>
        <item x="2813"/>
        <item x="4965"/>
        <item x="108"/>
        <item x="2056"/>
        <item x="3114"/>
        <item x="3828"/>
        <item x="660"/>
        <item x="3335"/>
        <item x="4854"/>
        <item x="2347"/>
        <item x="3359"/>
        <item x="2985"/>
        <item x="2348"/>
        <item x="4408"/>
        <item x="2693"/>
        <item x="1134"/>
        <item x="2631"/>
        <item x="1174"/>
        <item x="316"/>
        <item x="3429"/>
        <item x="4591"/>
        <item x="4860"/>
        <item x="4167"/>
        <item x="1280"/>
        <item x="4680"/>
        <item x="322"/>
        <item x="2431"/>
        <item x="4190"/>
        <item x="4537"/>
        <item x="2570"/>
        <item x="3080"/>
        <item x="443"/>
        <item x="3177"/>
        <item x="1371"/>
        <item x="163"/>
        <item x="4105"/>
        <item x="4414"/>
        <item x="4090"/>
        <item x="4356"/>
        <item x="3809"/>
        <item x="3212"/>
        <item x="2788"/>
        <item x="4870"/>
        <item x="4438"/>
        <item x="688"/>
        <item x="3630"/>
        <item x="3366"/>
        <item x="548"/>
        <item x="4086"/>
        <item x="80"/>
        <item x="3701"/>
        <item x="508"/>
        <item x="3978"/>
        <item x="1131"/>
        <item x="7"/>
        <item x="3994"/>
        <item x="4474"/>
        <item x="2924"/>
        <item x="4470"/>
        <item x="2404"/>
        <item x="1358"/>
        <item x="1930"/>
        <item x="2103"/>
        <item x="3960"/>
        <item x="4498"/>
        <item x="4685"/>
        <item x="4281"/>
        <item x="4823"/>
        <item x="1132"/>
        <item x="1640"/>
        <item x="2379"/>
        <item x="4377"/>
        <item x="1690"/>
        <item x="3076"/>
        <item x="2217"/>
        <item x="4085"/>
        <item x="3528"/>
        <item x="3934"/>
        <item x="2469"/>
        <item x="2385"/>
        <item x="4555"/>
        <item x="3268"/>
        <item x="2477"/>
        <item x="1946"/>
        <item x="587"/>
        <item x="879"/>
        <item x="3328"/>
        <item x="22"/>
        <item x="3941"/>
        <item x="3232"/>
        <item x="4294"/>
        <item x="1541"/>
        <item x="3684"/>
        <item x="3751"/>
        <item x="1718"/>
        <item x="115"/>
        <item x="3579"/>
        <item x="4326"/>
        <item x="2479"/>
        <item x="1111"/>
        <item x="3164"/>
        <item x="73"/>
        <item x="4710"/>
        <item x="3679"/>
        <item x="4972"/>
        <item x="1216"/>
        <item x="1704"/>
        <item x="3683"/>
        <item x="4073"/>
        <item x="3904"/>
        <item x="4487"/>
        <item x="1659"/>
        <item x="2794"/>
        <item x="1557"/>
        <item x="4107"/>
        <item x="842"/>
        <item x="1788"/>
        <item x="391"/>
        <item x="4502"/>
        <item x="503"/>
        <item x="1841"/>
        <item x="412"/>
        <item x="1011"/>
        <item x="4784"/>
        <item x="303"/>
        <item x="4353"/>
        <item x="367"/>
        <item x="1941"/>
        <item x="3956"/>
        <item x="4327"/>
        <item x="1215"/>
        <item x="4881"/>
        <item x="2193"/>
        <item x="2561"/>
        <item x="384"/>
        <item x="4186"/>
        <item x="1771"/>
        <item x="2489"/>
        <item x="1581"/>
        <item x="3993"/>
        <item x="1857"/>
        <item x="1264"/>
        <item x="1094"/>
        <item x="4146"/>
        <item x="4603"/>
        <item x="3567"/>
        <item x="3027"/>
        <item x="1261"/>
        <item x="988"/>
        <item x="307"/>
        <item x="2612"/>
        <item x="1448"/>
        <item x="4465"/>
        <item x="857"/>
        <item x="4191"/>
        <item x="3842"/>
        <item x="3375"/>
        <item x="4282"/>
        <item x="1991"/>
        <item x="885"/>
        <item x="727"/>
        <item x="4335"/>
        <item x="4762"/>
        <item x="1881"/>
        <item x="1302"/>
        <item x="2747"/>
        <item x="1254"/>
        <item x="3538"/>
        <item x="2899"/>
        <item x="4583"/>
        <item x="2137"/>
        <item x="662"/>
        <item x="2296"/>
        <item x="3799"/>
        <item x="2992"/>
        <item x="3985"/>
        <item x="2065"/>
        <item x="1950"/>
        <item x="280"/>
        <item x="2801"/>
        <item x="3295"/>
        <item x="4079"/>
        <item x="4640"/>
        <item x="3034"/>
        <item x="320"/>
        <item x="1166"/>
        <item x="1289"/>
        <item x="3279"/>
        <item x="1319"/>
        <item x="2020"/>
        <item x="4403"/>
        <item x="4581"/>
        <item x="646"/>
        <item x="2950"/>
        <item x="2620"/>
        <item x="2527"/>
        <item x="3879"/>
        <item x="2186"/>
        <item x="4131"/>
        <item x="2307"/>
        <item x="2889"/>
        <item x="241"/>
        <item x="763"/>
        <item x="3364"/>
        <item x="4660"/>
        <item x="2402"/>
        <item x="4429"/>
        <item x="3793"/>
        <item x="3133"/>
        <item x="989"/>
        <item x="3378"/>
        <item x="2057"/>
        <item x="4964"/>
        <item x="2342"/>
        <item x="1099"/>
        <item x="3451"/>
        <item x="4884"/>
        <item x="3143"/>
        <item x="1795"/>
        <item x="4799"/>
        <item x="4028"/>
        <item x="194"/>
        <item x="3125"/>
        <item x="1960"/>
        <item x="3884"/>
        <item x="3503"/>
        <item x="4243"/>
        <item x="4741"/>
        <item x="3167"/>
        <item x="244"/>
        <item x="2709"/>
        <item x="3890"/>
        <item x="4779"/>
        <item x="3255"/>
        <item x="1249"/>
        <item x="164"/>
        <item x="3039"/>
        <item x="974"/>
        <item x="2685"/>
        <item x="3117"/>
        <item x="2122"/>
        <item x="1022"/>
        <item x="2760"/>
        <item x="4796"/>
        <item x="393"/>
        <item x="2916"/>
        <item x="2781"/>
        <item x="2573"/>
        <item x="4480"/>
        <item x="4494"/>
        <item x="2156"/>
        <item x="1246"/>
        <item x="2060"/>
        <item x="4101"/>
        <item x="381"/>
        <item x="2435"/>
        <item x="1970"/>
        <item x="2787"/>
        <item x="3275"/>
        <item x="4104"/>
        <item x="2942"/>
        <item x="3424"/>
        <item x="345"/>
        <item x="4279"/>
        <item x="1498"/>
        <item x="2917"/>
        <item x="3629"/>
        <item x="2210"/>
        <item x="3294"/>
        <item x="2802"/>
        <item x="1295"/>
        <item x="3388"/>
        <item x="3787"/>
        <item x="1687"/>
        <item x="3443"/>
        <item x="1161"/>
        <item x="563"/>
        <item x="2139"/>
        <item x="2743"/>
        <item x="1228"/>
        <item x="334"/>
        <item x="117"/>
        <item x="89"/>
        <item x="1440"/>
        <item x="576"/>
        <item x="2577"/>
        <item x="4728"/>
        <item x="1675"/>
        <item x="1990"/>
        <item x="653"/>
        <item x="468"/>
        <item x="1240"/>
        <item x="1278"/>
        <item x="1753"/>
        <item x="4274"/>
        <item x="296"/>
        <item x="420"/>
        <item x="1503"/>
        <item x="5002"/>
        <item x="3316"/>
        <item x="3052"/>
        <item x="1580"/>
        <item x="2078"/>
        <item x="3160"/>
        <item x="3686"/>
        <item x="2073"/>
        <item x="1374"/>
        <item x="3154"/>
        <item x="1313"/>
        <item x="911"/>
        <item x="1109"/>
        <item x="969"/>
        <item x="1360"/>
        <item x="3006"/>
        <item x="4871"/>
        <item x="1276"/>
        <item x="891"/>
        <item x="1468"/>
        <item x="2936"/>
        <item x="1288"/>
        <item x="3101"/>
        <item x="2200"/>
        <item x="2724"/>
        <item x="2066"/>
        <item x="297"/>
        <item x="3284"/>
        <item x="1218"/>
        <item x="3287"/>
        <item x="298"/>
        <item x="3870"/>
        <item x="1908"/>
        <item x="2462"/>
        <item x="4052"/>
        <item x="2084"/>
        <item x="4551"/>
        <item x="397"/>
        <item x="1835"/>
        <item x="1485"/>
        <item x="1934"/>
        <item x="2683"/>
        <item x="2938"/>
        <item x="3826"/>
        <item x="762"/>
        <item x="569"/>
        <item x="1506"/>
        <item x="3108"/>
        <item x="4545"/>
        <item x="3425"/>
        <item x="3383"/>
        <item x="4977"/>
        <item x="2108"/>
        <item x="645"/>
        <item x="1057"/>
        <item x="54"/>
        <item x="331"/>
        <item x="1033"/>
        <item x="4239"/>
        <item x="4189"/>
        <item x="3417"/>
        <item x="781"/>
        <item x="2831"/>
        <item x="3832"/>
        <item x="4726"/>
        <item x="4995"/>
        <item x="81"/>
        <item x="2119"/>
        <item x="3585"/>
        <item x="4669"/>
        <item x="192"/>
        <item x="3173"/>
        <item x="4319"/>
        <item x="779"/>
        <item x="575"/>
        <item x="947"/>
        <item x="1452"/>
        <item x="424"/>
        <item x="1027"/>
        <item x="3523"/>
        <item x="656"/>
        <item x="2194"/>
        <item x="98"/>
        <item x="1653"/>
        <item x="4341"/>
        <item x="3477"/>
        <item x="987"/>
        <item x="1345"/>
        <item x="4782"/>
        <item x="450"/>
        <item x="2580"/>
        <item x="4825"/>
        <item x="2978"/>
        <item x="1533"/>
        <item x="4286"/>
        <item x="2554"/>
        <item x="1648"/>
        <item x="3561"/>
        <item x="937"/>
        <item x="4322"/>
        <item x="2649"/>
        <item x="74"/>
        <item x="3016"/>
        <item x="2282"/>
        <item x="4499"/>
        <item x="2965"/>
        <item x="2378"/>
        <item x="3609"/>
        <item x="919"/>
        <item x="2609"/>
        <item x="2401"/>
        <item x="4564"/>
        <item x="609"/>
        <item x="395"/>
        <item x="3933"/>
        <item x="4386"/>
        <item x="301"/>
        <item x="1204"/>
        <item x="3691"/>
        <item x="179"/>
        <item x="2353"/>
        <item x="2005"/>
        <item x="4064"/>
        <item x="4484"/>
        <item x="3384"/>
        <item x="2803"/>
        <item x="1972"/>
        <item x="2413"/>
        <item x="1628"/>
        <item x="4836"/>
        <item x="3120"/>
        <item x="2593"/>
        <item x="1757"/>
        <item x="4134"/>
        <item x="355"/>
        <item x="2869"/>
        <item x="2714"/>
        <item x="1886"/>
        <item x="952"/>
        <item x="1272"/>
        <item x="2542"/>
        <item x="3531"/>
        <item x="3452"/>
        <item x="3307"/>
        <item x="2050"/>
        <item x="4089"/>
        <item x="549"/>
        <item x="2459"/>
        <item x="2659"/>
        <item x="573"/>
        <item x="3463"/>
        <item x="2695"/>
        <item x="1060"/>
        <item x="3192"/>
        <item x="684"/>
        <item x="2289"/>
        <item x="686"/>
        <item x="4205"/>
        <item x="3973"/>
        <item x="726"/>
        <item x="4609"/>
        <item x="4776"/>
        <item x="560"/>
        <item x="4774"/>
        <item x="210"/>
        <item x="2639"/>
        <item x="1113"/>
        <item x="1112"/>
        <item x="1743"/>
        <item x="4112"/>
        <item x="1478"/>
        <item x="2164"/>
        <item x="209"/>
        <item x="3134"/>
        <item x="1927"/>
        <item x="240"/>
        <item x="1012"/>
        <item x="2915"/>
        <item x="1077"/>
        <item x="915"/>
        <item x="2981"/>
        <item x="2969"/>
        <item x="2388"/>
        <item x="3438"/>
        <item x="3573"/>
        <item x="3785"/>
        <item x="2970"/>
        <item x="2399"/>
        <item x="607"/>
        <item x="3876"/>
        <item x="3575"/>
        <item x="2417"/>
        <item x="3717"/>
        <item x="2212"/>
        <item x="4159"/>
        <item x="1952"/>
        <item x="2398"/>
        <item x="3447"/>
        <item x="4903"/>
        <item x="3991"/>
        <item x="2472"/>
        <item x="3659"/>
        <item x="2954"/>
        <item x="3951"/>
        <item x="4492"/>
        <item x="3731"/>
        <item x="3682"/>
        <item x="3300"/>
        <item x="3380"/>
        <item x="2961"/>
        <item x="749"/>
        <item x="1588"/>
        <item x="276"/>
        <item x="2602"/>
        <item x="3220"/>
        <item x="4526"/>
        <item x="3736"/>
        <item x="4996"/>
        <item x="2400"/>
        <item x="1769"/>
        <item x="128"/>
        <item x="4861"/>
        <item x="438"/>
        <item x="2884"/>
        <item x="3382"/>
        <item x="1798"/>
        <item x="624"/>
        <item x="1553"/>
        <item x="2952"/>
        <item x="158"/>
        <item x="2562"/>
        <item x="1526"/>
        <item x="1661"/>
        <item x="2173"/>
        <item x="2295"/>
        <item x="2051"/>
        <item x="883"/>
        <item x="4594"/>
        <item x="4339"/>
        <item x="929"/>
        <item x="2941"/>
        <item x="720"/>
        <item x="1198"/>
        <item x="2267"/>
        <item x="4182"/>
        <item x="621"/>
        <item x="4360"/>
        <item x="496"/>
        <item x="3742"/>
        <item x="2145"/>
        <item x="960"/>
        <item x="4885"/>
        <item x="3779"/>
        <item x="690"/>
        <item x="4027"/>
        <item x="2812"/>
        <item x="3082"/>
        <item x="134"/>
        <item x="4971"/>
        <item x="4459"/>
        <item x="4325"/>
        <item x="4417"/>
        <item x="3764"/>
        <item x="4315"/>
        <item x="927"/>
        <item x="2948"/>
        <item x="742"/>
        <item x="2902"/>
        <item x="4449"/>
        <item x="2546"/>
        <item x="1856"/>
        <item x="4283"/>
        <item x="3597"/>
        <item x="4717"/>
        <item x="4040"/>
        <item x="3626"/>
        <item x="1155"/>
        <item x="2702"/>
        <item x="1477"/>
        <item x="4118"/>
        <item x="1651"/>
        <item x="4625"/>
        <item x="2520"/>
        <item x="4711"/>
        <item x="4038"/>
        <item x="1257"/>
        <item x="3439"/>
        <item x="4886"/>
        <item x="3365"/>
        <item x="1188"/>
        <item x="2114"/>
        <item x="868"/>
        <item x="1816"/>
        <item x="3075"/>
        <item x="1892"/>
        <item x="3077"/>
        <item x="447"/>
        <item x="269"/>
        <item x="4596"/>
        <item x="220"/>
        <item x="1685"/>
        <item x="4505"/>
        <item x="1494"/>
        <item x="40"/>
        <item x="1162"/>
        <item x="997"/>
        <item x="2058"/>
        <item x="897"/>
        <item x="1016"/>
        <item x="1411"/>
        <item x="3694"/>
        <item x="2572"/>
        <item x="3131"/>
        <item x="3746"/>
        <item x="2392"/>
        <item x="217"/>
        <item x="4402"/>
        <item x="4309"/>
        <item x="2766"/>
        <item x="3025"/>
        <item x="1008"/>
        <item x="2963"/>
        <item x="1207"/>
        <item x="3643"/>
        <item x="146"/>
        <item x="95"/>
        <item x="1928"/>
        <item x="67"/>
        <item x="2748"/>
        <item x="934"/>
        <item x="3613"/>
        <item x="4364"/>
        <item x="1231"/>
        <item x="3456"/>
        <item x="1910"/>
        <item x="604"/>
        <item x="804"/>
        <item x="4808"/>
        <item x="1812"/>
        <item x="4994"/>
        <item x="2929"/>
        <item x="4562"/>
        <item x="3280"/>
        <item x="1052"/>
        <item x="3536"/>
        <item x="1754"/>
        <item x="886"/>
        <item x="1183"/>
        <item x="3853"/>
        <item x="3909"/>
        <item x="3652"/>
        <item x="4136"/>
        <item x="3802"/>
        <item x="4422"/>
        <item x="2118"/>
        <item x="4266"/>
        <item x="2886"/>
        <item x="375"/>
        <item x="3015"/>
        <item x="3524"/>
        <item x="3566"/>
        <item x="1255"/>
        <item x="2721"/>
        <item x="180"/>
        <item x="474"/>
        <item x="26"/>
        <item x="1598"/>
        <item x="3458"/>
        <item x="4864"/>
        <item x="4393"/>
        <item x="4697"/>
        <item x="1219"/>
        <item x="831"/>
        <item x="618"/>
        <item x="1314"/>
        <item x="2082"/>
        <item x="287"/>
        <item x="1516"/>
        <item x="925"/>
        <item x="1711"/>
        <item x="233"/>
        <item x="2167"/>
        <item x="1524"/>
        <item x="1654"/>
        <item x="4047"/>
        <item x="2883"/>
        <item x="493"/>
        <item x="4559"/>
        <item x="1405"/>
        <item x="4401"/>
        <item x="2598"/>
        <item x="1493"/>
        <item x="855"/>
        <item x="3854"/>
        <item x="3622"/>
        <item x="572"/>
        <item x="2930"/>
        <item x="2676"/>
        <item x="3190"/>
        <item x="3404"/>
        <item x="4576"/>
        <item x="4618"/>
        <item x="967"/>
        <item x="4869"/>
        <item x="800"/>
        <item x="3309"/>
        <item x="1616"/>
        <item x="1436"/>
        <item x="3362"/>
        <item x="4176"/>
        <item x="2931"/>
        <item x="3385"/>
        <item x="2458"/>
        <item x="4420"/>
        <item x="2336"/>
        <item x="2664"/>
        <item x="3345"/>
        <item x="3718"/>
        <item x="1826"/>
        <item x="760"/>
        <item x="2510"/>
        <item x="3497"/>
        <item x="700"/>
        <item x="1125"/>
        <item x="1092"/>
        <item x="1985"/>
        <item x="2927"/>
        <item x="479"/>
        <item x="724"/>
        <item x="4029"/>
        <item x="2834"/>
        <item x="3370"/>
        <item x="1607"/>
        <item x="2563"/>
        <item x="4110"/>
        <item x="582"/>
        <item x="732"/>
        <item x="4982"/>
        <item x="2806"/>
        <item x="142"/>
        <item x="1750"/>
        <item x="4915"/>
        <item x="943"/>
        <item x="4277"/>
        <item x="3289"/>
        <item x="0"/>
        <item x="1108"/>
        <item x="4232"/>
        <item x="4442"/>
        <item x="844"/>
        <item x="1"/>
        <item x="4610"/>
        <item x="1034"/>
        <item x="1101"/>
        <item x="4835"/>
        <item x="2196"/>
        <item x="912"/>
        <item x="4921"/>
        <item x="3371"/>
        <item x="1037"/>
        <item x="999"/>
        <item x="1775"/>
        <item x="3593"/>
        <item x="4528"/>
        <item x="1464"/>
        <item x="3522"/>
        <item x="544"/>
        <item x="2446"/>
        <item x="4851"/>
        <item x="1544"/>
        <item x="2634"/>
        <item x="1609"/>
        <item x="41"/>
        <item x="2169"/>
        <item x="614"/>
        <item x="2133"/>
        <item x="1438"/>
        <item x="712"/>
        <item x="1981"/>
        <item x="1844"/>
        <item x="556"/>
        <item x="1766"/>
        <item x="223"/>
        <item x="2427"/>
        <item x="2036"/>
        <item x="818"/>
        <item x="1266"/>
        <item x="2857"/>
        <item x="1888"/>
        <item x="4348"/>
        <item x="2311"/>
        <item x="3519"/>
        <item x="408"/>
        <item x="1158"/>
        <item x="3891"/>
        <item x="1308"/>
        <item x="3823"/>
        <item x="455"/>
        <item x="2891"/>
        <item x="4839"/>
        <item x="748"/>
        <item x="1572"/>
        <item x="1379"/>
        <item x="4457"/>
        <item x="236"/>
        <item x="3240"/>
        <item x="1521"/>
        <item x="722"/>
        <item x="715"/>
        <item x="2245"/>
        <item x="3161"/>
        <item x="386"/>
        <item x="3677"/>
        <item x="3710"/>
        <item x="2687"/>
        <item x="659"/>
        <item x="2250"/>
        <item x="5005"/>
        <item x="4181"/>
        <item x="4905"/>
        <item x="3796"/>
        <item x="3671"/>
        <item x="3211"/>
        <item x="1510"/>
        <item x="1208"/>
        <item x="955"/>
        <item x="1515"/>
        <item x="3334"/>
        <item x="1615"/>
        <item x="2509"/>
        <item x="1865"/>
        <item x="4019"/>
        <item x="90"/>
        <item x="1745"/>
        <item x="3931"/>
        <item x="3858"/>
        <item x="3237"/>
        <item x="869"/>
        <item x="267"/>
        <item x="335"/>
        <item x="1601"/>
        <item x="4224"/>
        <item x="4002"/>
        <item x="1720"/>
        <item x="936"/>
        <item x="3885"/>
        <item x="2181"/>
        <item x="581"/>
        <item x="249"/>
        <item x="2732"/>
        <item x="4488"/>
        <item x="4265"/>
        <item x="4397"/>
        <item x="104"/>
        <item x="1799"/>
        <item x="2152"/>
        <item x="3201"/>
        <item x="3474"/>
        <item x="1968"/>
        <item x="2354"/>
        <item x="1747"/>
        <item x="3051"/>
        <item x="5006"/>
        <item x="4676"/>
        <item x="1589"/>
        <item x="4242"/>
        <item x="1227"/>
        <item x="2500"/>
        <item x="3813"/>
        <item x="2839"/>
        <item x="3637"/>
        <item x="277"/>
        <item x="2704"/>
        <item x="3198"/>
        <item x="568"/>
        <item x="2521"/>
        <item x="1983"/>
        <item x="2324"/>
        <item x="2055"/>
        <item x="1116"/>
        <item x="939"/>
        <item x="2337"/>
        <item x="661"/>
        <item x="1502"/>
        <item x="1837"/>
        <item x="4841"/>
        <item x="4099"/>
        <item x="4219"/>
        <item x="3048"/>
        <item x="302"/>
        <item x="126"/>
        <item x="3606"/>
        <item x="2075"/>
        <item x="2072"/>
        <item x="2471"/>
        <item x="2994"/>
        <item x="2764"/>
        <item x="820"/>
        <item x="1267"/>
        <item x="359"/>
        <item x="1872"/>
        <item x="4953"/>
        <item x="4942"/>
        <item x="586"/>
        <item x="2511"/>
        <item x="620"/>
        <item x="674"/>
        <item x="2913"/>
        <item x="1043"/>
        <item x="854"/>
        <item x="2786"/>
        <item x="1674"/>
        <item x="3306"/>
        <item x="70"/>
        <item x="1382"/>
        <item x="3257"/>
        <item x="3734"/>
        <item x="2706"/>
        <item x="3563"/>
        <item x="1599"/>
        <item x="1749"/>
        <item x="1056"/>
        <item x="558"/>
        <item x="811"/>
        <item x="2224"/>
        <item x="4699"/>
        <item x="4432"/>
        <item x="407"/>
        <item x="4441"/>
        <item x="2232"/>
        <item x="311"/>
        <item x="3619"/>
        <item x="3703"/>
        <item x="87"/>
        <item x="2668"/>
        <item x="1716"/>
        <item x="3440"/>
        <item x="2256"/>
        <item x="3899"/>
        <item x="2560"/>
        <item x="3996"/>
        <item x="1948"/>
        <item x="1378"/>
        <item x="4524"/>
        <item x="3621"/>
        <item x="2131"/>
        <item x="1763"/>
        <item x="4795"/>
        <item x="554"/>
        <item x="36"/>
        <item x="150"/>
        <item x="3078"/>
        <item x="1793"/>
        <item x="3833"/>
        <item x="2455"/>
        <item x="317"/>
        <item x="4122"/>
        <item x="2680"/>
        <item x="545"/>
        <item x="506"/>
        <item x="3486"/>
        <item x="4765"/>
        <item x="884"/>
        <item x="977"/>
        <item x="4906"/>
        <item x="4440"/>
        <item x="893"/>
        <item x="2110"/>
        <item x="2358"/>
        <item x="3529"/>
        <item x="1501"/>
        <item x="4642"/>
        <item x="2513"/>
        <item x="3550"/>
        <item x="808"/>
        <item x="2551"/>
        <item x="2306"/>
        <item x="4312"/>
        <item x="1891"/>
        <item x="799"/>
        <item x="907"/>
        <item x="1547"/>
        <item x="2816"/>
        <item x="1652"/>
        <item x="583"/>
        <item x="603"/>
        <item x="1840"/>
        <item x="371"/>
        <item x="3231"/>
        <item x="2086"/>
        <item x="2983"/>
        <item x="1597"/>
        <item x="3324"/>
        <item x="264"/>
        <item x="290"/>
        <item x="2424"/>
        <item x="3576"/>
        <item x="3412"/>
        <item x="1579"/>
        <item x="2852"/>
        <item x="4188"/>
        <item x="1194"/>
        <item x="2168"/>
        <item x="4890"/>
        <item x="1050"/>
        <item x="1920"/>
        <item x="3056"/>
        <item x="4519"/>
        <item x="3829"/>
        <item x="4611"/>
        <item x="2012"/>
        <item x="2175"/>
        <item x="4373"/>
        <item x="1963"/>
        <item x="3273"/>
        <item x="863"/>
        <item x="4913"/>
        <item x="3053"/>
        <item x="1843"/>
        <item x="2214"/>
        <item x="4466"/>
        <item x="2933"/>
        <item x="4468"/>
        <item x="5010"/>
        <item x="3965"/>
        <item x="2172"/>
        <item x="1606"/>
        <item x="917"/>
        <item x="3304"/>
        <item x="3469"/>
        <item x="1230"/>
        <item x="1429"/>
        <item x="44"/>
        <item x="1001"/>
        <item x="2879"/>
        <item x="2718"/>
        <item x="4211"/>
        <item x="4246"/>
        <item x="3442"/>
        <item x="37"/>
        <item x="4031"/>
        <item x="2389"/>
        <item x="3592"/>
        <item x="1304"/>
        <item x="3296"/>
        <item x="861"/>
        <item x="2001"/>
        <item x="741"/>
        <item x="4572"/>
        <item x="4909"/>
        <item x="2815"/>
        <item x="2308"/>
        <item x="4039"/>
        <item x="698"/>
        <item x="1457"/>
        <item x="1347"/>
        <item x="2903"/>
        <item x="3547"/>
        <item x="845"/>
        <item x="3668"/>
        <item x="4805"/>
        <item x="2798"/>
        <item x="826"/>
        <item x="852"/>
        <item x="4785"/>
        <item x="2567"/>
        <item x="2671"/>
        <item x="3467"/>
        <item x="3444"/>
        <item x="2074"/>
        <item x="3265"/>
        <item x="2629"/>
        <item x="539"/>
        <item x="346"/>
        <item x="148"/>
        <item x="1860"/>
        <item x="1783"/>
        <item x="2826"/>
        <item x="1251"/>
        <item x="806"/>
        <item x="699"/>
        <item x="3539"/>
        <item x="4096"/>
        <item x="3274"/>
        <item x="1211"/>
        <item x="537"/>
        <item x="4954"/>
        <item x="672"/>
        <item x="1509"/>
        <item x="3883"/>
        <item x="4567"/>
        <item x="766"/>
        <item x="246"/>
        <item x="1106"/>
        <item x="3372"/>
        <item x="2872"/>
        <item x="4424"/>
        <item x="4485"/>
        <item x="3466"/>
        <item x="4212"/>
        <item x="4769"/>
        <item x="3971"/>
        <item x="3121"/>
        <item x="2129"/>
        <item x="4998"/>
        <item x="4390"/>
        <item x="4285"/>
        <item x="4445"/>
        <item x="263"/>
        <item x="1761"/>
        <item x="3423"/>
        <item x="4015"/>
        <item x="4755"/>
        <item x="4388"/>
        <item x="4709"/>
        <item x="3950"/>
        <item x="4916"/>
        <item x="3821"/>
        <item x="2080"/>
        <item x="4436"/>
        <item x="3286"/>
        <item x="3313"/>
        <item x="2640"/>
        <item x="1079"/>
        <item x="678"/>
        <item x="2109"/>
        <item x="3618"/>
        <item x="2473"/>
        <item x="796"/>
        <item x="1154"/>
        <item x="1388"/>
        <item x="4092"/>
        <item x="1380"/>
        <item x="1193"/>
        <item x="1622"/>
        <item x="1484"/>
        <item x="1433"/>
        <item x="3922"/>
        <item x="4632"/>
        <item x="3403"/>
        <item x="218"/>
        <item x="337"/>
        <item x="4428"/>
        <item x="2769"/>
        <item x="4021"/>
        <item x="3794"/>
        <item x="3795"/>
        <item x="3432"/>
        <item x="1859"/>
        <item x="2028"/>
        <item x="4677"/>
        <item x="2998"/>
        <item x="272"/>
        <item x="4820"/>
        <item x="432"/>
        <item x="4510"/>
        <item x="608"/>
        <item x="801"/>
        <item x="2498"/>
        <item x="1697"/>
        <item x="1610"/>
        <item x="3788"/>
        <item x="1838"/>
        <item x="4050"/>
        <item x="4396"/>
        <item x="4651"/>
        <item x="2184"/>
        <item x="1181"/>
        <item x="3462"/>
        <item x="636"/>
        <item x="3976"/>
        <item x="1922"/>
        <item x="4171"/>
        <item x="1025"/>
        <item x="3852"/>
        <item x="1904"/>
        <item x="4109"/>
        <item x="3138"/>
        <item x="4569"/>
        <item x="3569"/>
        <item x="3759"/>
        <item x="110"/>
        <item x="4132"/>
        <item x="2154"/>
        <item x="2722"/>
        <item x="680"/>
        <item x="1608"/>
        <item x="4426"/>
        <item x="4350"/>
        <item x="2860"/>
        <item x="3937"/>
        <item x="2719"/>
        <item x="2344"/>
        <item x="4354"/>
        <item x="833"/>
        <item x="2568"/>
        <item x="414"/>
        <item x="1700"/>
        <item x="4270"/>
        <item x="3806"/>
        <item x="4477"/>
        <item x="769"/>
        <item x="3151"/>
        <item x="4739"/>
        <item x="1864"/>
        <item x="4732"/>
        <item x="2257"/>
        <item x="1328"/>
        <item x="4037"/>
        <item x="2363"/>
        <item x="3340"/>
        <item x="3264"/>
        <item x="4956"/>
        <item x="4531"/>
        <item x="3292"/>
        <item x="4127"/>
        <item x="4444"/>
        <item x="613"/>
        <item x="2770"/>
        <item x="4163"/>
        <item x="265"/>
        <item x="3224"/>
        <item x="1292"/>
        <item x="4142"/>
        <item x="4605"/>
        <item x="3957"/>
        <item x="4674"/>
        <item x="4989"/>
        <item x="3144"/>
        <item x="951"/>
        <item x="4180"/>
        <item x="3400"/>
        <item x="1698"/>
        <item x="4615"/>
        <item x="3175"/>
        <item x="1562"/>
        <item x="4616"/>
        <item x="4254"/>
        <item x="1299"/>
        <item x="356"/>
        <item x="103"/>
        <item x="4308"/>
        <item x="4547"/>
        <item x="3898"/>
        <item x="4894"/>
        <item x="4091"/>
        <item x="834"/>
        <item x="4816"/>
        <item x="3774"/>
        <item x="43"/>
        <item x="2603"/>
        <item x="1936"/>
        <item x="4304"/>
        <item x="2460"/>
        <item x="2069"/>
        <item x="3435"/>
        <item x="3620"/>
        <item x="2374"/>
        <item x="2153"/>
        <item x="4087"/>
        <item x="2218"/>
        <item x="1671"/>
        <item x="4215"/>
        <item x="3100"/>
        <item x="3096"/>
        <item x="2947"/>
        <item x="1937"/>
        <item x="1496"/>
        <item x="1710"/>
        <item x="4346"/>
        <item x="3411"/>
        <item x="2270"/>
        <item x="4311"/>
        <item x="2784"/>
        <item x="1396"/>
        <item x="4207"/>
        <item x="3726"/>
        <item x="310"/>
        <item x="3649"/>
        <item x="1967"/>
        <item x="3824"/>
        <item x="4431"/>
        <item x="1727"/>
        <item x="3147"/>
        <item x="2242"/>
        <item x="4701"/>
        <item x="4645"/>
        <item x="3580"/>
        <item x="2044"/>
        <item x="2076"/>
        <item x="1197"/>
        <item x="2967"/>
        <item x="4231"/>
        <item x="4990"/>
        <item x="3980"/>
        <item x="3914"/>
        <item x="2240"/>
        <item x="2285"/>
        <item x="3625"/>
        <item x="3506"/>
        <item x="3414"/>
        <item x="3068"/>
        <item x="2416"/>
        <item x="2971"/>
        <item x="4041"/>
        <item x="3368"/>
        <item x="1150"/>
        <item x="2565"/>
        <item x="588"/>
        <item x="4290"/>
        <item x="1474"/>
        <item x="1490"/>
        <item x="594"/>
        <item x="1306"/>
        <item x="3559"/>
        <item x="2317"/>
        <item x="1475"/>
        <item x="1677"/>
        <item x="1212"/>
        <item x="2583"/>
        <item x="1330"/>
        <item x="2335"/>
        <item x="1311"/>
        <item x="4988"/>
        <item x="4305"/>
        <item x="4786"/>
        <item x="745"/>
        <item x="2681"/>
        <item x="4461"/>
        <item x="2288"/>
        <item x="4948"/>
        <item x="3246"/>
        <item x="1065"/>
        <item x="4949"/>
        <item x="166"/>
        <item x="4233"/>
        <item x="4234"/>
        <item x="3997"/>
        <item x="4763"/>
        <item x="2673"/>
        <item x="1853"/>
        <item x="1005"/>
        <item x="505"/>
        <item x="792"/>
        <item x="4843"/>
        <item x="2439"/>
        <item x="2828"/>
        <item x="4646"/>
        <item x="4483"/>
        <item x="4411"/>
        <item x="4137"/>
        <item x="4695"/>
        <item x="4530"/>
        <item x="1845"/>
        <item x="4368"/>
        <item x="4693"/>
        <item x="751"/>
        <item x="1738"/>
        <item x="2723"/>
        <item x="780"/>
        <item x="858"/>
        <item x="1646"/>
        <item x="2530"/>
        <item x="3360"/>
        <item x="1394"/>
        <item x="4005"/>
        <item x="4857"/>
        <item x="4447"/>
        <item x="3555"/>
        <item x="2531"/>
        <item x="908"/>
        <item x="543"/>
        <item x="2365"/>
        <item x="2874"/>
        <item x="744"/>
        <item x="1818"/>
        <item x="4024"/>
        <item x="3702"/>
        <item x="1223"/>
        <item x="4875"/>
        <item x="3918"/>
        <item x="4809"/>
        <item x="3229"/>
        <item x="2878"/>
        <item x="3369"/>
        <item x="1782"/>
        <item x="3003"/>
        <item x="4072"/>
        <item x="434"/>
        <item x="1603"/>
        <item x="4151"/>
        <item x="1407"/>
        <item x="92"/>
        <item x="4506"/>
        <item x="2534"/>
        <item x="1657"/>
        <item x="639"/>
        <item x="3488"/>
        <item x="2642"/>
        <item x="824"/>
        <item x="457"/>
        <item x="2949"/>
        <item x="1262"/>
        <item x="1093"/>
        <item x="4597"/>
        <item x="4880"/>
        <item x="825"/>
        <item x="1618"/>
        <item x="3958"/>
        <item x="19"/>
        <item x="162"/>
        <item x="4560"/>
        <item x="3196"/>
        <item x="3672"/>
        <item x="1605"/>
        <item x="580"/>
        <item x="135"/>
        <item x="746"/>
        <item x="421"/>
        <item x="2762"/>
        <item x="1836"/>
        <item x="2758"/>
        <item x="4657"/>
        <item x="1982"/>
        <item x="1728"/>
        <item x="3928"/>
        <item x="526"/>
        <item x="3140"/>
        <item x="161"/>
        <item x="1846"/>
        <item x="3509"/>
        <item x="328"/>
        <item x="2730"/>
        <item x="838"/>
        <item x="187"/>
        <item x="3920"/>
        <item x="1467"/>
        <item x="3009"/>
        <item x="1823"/>
        <item x="928"/>
        <item x="255"/>
        <item x="2493"/>
        <item x="1329"/>
        <item x="4427"/>
        <item x="4262"/>
        <item x="3707"/>
        <item x="710"/>
        <item x="480"/>
        <item x="532"/>
        <item x="2972"/>
        <item x="3848"/>
        <item x="1356"/>
        <item x="3836"/>
        <item x="3634"/>
        <item x="3570"/>
        <item x="2956"/>
        <item x="278"/>
        <item x="4760"/>
        <item x="197"/>
        <item x="3947"/>
        <item x="2261"/>
        <item x="3007"/>
        <item x="3645"/>
        <item x="3"/>
        <item x="1558"/>
        <item x="390"/>
        <item x="2499"/>
        <item x="3090"/>
        <item x="3109"/>
        <item x="2610"/>
        <item x="3911"/>
        <item x="4000"/>
        <item x="4206"/>
        <item x="2185"/>
        <item x="4647"/>
        <item x="1555"/>
        <item x="2243"/>
        <item x="3189"/>
        <item x="4944"/>
        <item x="1176"/>
        <item x="3588"/>
        <item x="4549"/>
        <item x="4302"/>
        <item x="3475"/>
        <item x="4126"/>
        <item x="1943"/>
        <item x="3936"/>
        <item x="1441"/>
        <item x="409"/>
        <item x="4060"/>
        <item x="705"/>
        <item x="1157"/>
        <item x="546"/>
        <item x="3162"/>
        <item x="1026"/>
        <item x="1534"/>
        <item x="1283"/>
        <item x="3901"/>
        <item x="1984"/>
        <item x="4240"/>
        <item x="4046"/>
        <item x="1172"/>
        <item x="4727"/>
        <item x="502"/>
        <item x="1731"/>
        <item x="101"/>
        <item x="16"/>
        <item x="2882"/>
        <item x="2263"/>
        <item x="1104"/>
        <item x="1384"/>
        <item x="2533"/>
        <item x="214"/>
        <item x="2356"/>
        <item x="2130"/>
        <item x="2900"/>
        <item x="2328"/>
        <item x="823"/>
        <item x="1138"/>
        <item x="3148"/>
        <item x="559"/>
        <item x="4035"/>
        <item x="3387"/>
        <item x="1148"/>
        <item x="1992"/>
        <item x="1222"/>
        <item x="3495"/>
        <item x="336"/>
        <item x="2749"/>
        <item x="1024"/>
        <item x="533"/>
        <item x="4097"/>
        <item x="3476"/>
        <item x="3103"/>
        <item x="1811"/>
        <item x="3946"/>
        <item x="1561"/>
        <item x="3225"/>
        <item x="4352"/>
        <item x="1917"/>
        <item x="1209"/>
        <item x="3381"/>
        <item x="33"/>
        <item x="3767"/>
        <item x="3319"/>
        <item x="3005"/>
        <item x="4858"/>
        <item x="2529"/>
        <item x="521"/>
        <item x="4622"/>
        <item x="2236"/>
        <item x="1114"/>
        <item x="4892"/>
        <item x="4607"/>
        <item x="4746"/>
        <item x="4418"/>
        <item x="4214"/>
        <item x="3866"/>
        <item x="4358"/>
        <item x="1953"/>
        <item x="1686"/>
        <item x="1459"/>
        <item x="3790"/>
        <item x="3208"/>
        <item x="3128"/>
        <item x="904"/>
        <item x="1305"/>
        <item x="3510"/>
        <item x="118"/>
        <item x="85"/>
        <item x="510"/>
        <item x="2964"/>
        <item x="2940"/>
        <item x="1165"/>
        <item x="2135"/>
        <item x="3419"/>
        <item x="3724"/>
        <item x="3769"/>
        <item x="1160"/>
        <item x="2231"/>
        <item x="2865"/>
        <item x="1100"/>
        <item x="4149"/>
        <item x="3422"/>
        <item x="1842"/>
        <item x="2339"/>
        <item x="3582"/>
        <item x="140"/>
        <item x="1525"/>
        <item x="2128"/>
        <item x="3107"/>
        <item x="2302"/>
        <item x="2283"/>
        <item x="4702"/>
        <item x="4404"/>
        <item x="1894"/>
        <item x="28"/>
        <item x="3069"/>
        <item x="4606"/>
        <item x="4475"/>
        <item x="2829"/>
        <item x="922"/>
        <item x="2053"/>
        <item x="299"/>
        <item x="366"/>
        <item x="1397"/>
        <item x="859"/>
        <item x="3926"/>
        <item x="4143"/>
        <item x="2437"/>
        <item x="360"/>
        <item x="370"/>
        <item x="4973"/>
        <item x="3045"/>
        <item x="3283"/>
        <item x="2090"/>
        <item x="3647"/>
        <item x="1672"/>
        <item x="1332"/>
        <item x="283"/>
        <item x="339"/>
        <item x="2089"/>
        <item x="650"/>
        <item x="1322"/>
        <item x="1918"/>
        <item x="1554"/>
        <item x="1528"/>
        <item x="2262"/>
        <item x="3270"/>
        <item x="3205"/>
        <item x="523"/>
        <item x="3689"/>
        <item x="4068"/>
        <item x="284"/>
        <item x="1586"/>
        <item x="4984"/>
        <item x="4135"/>
        <item x="3913"/>
        <item x="3869"/>
        <item x="1354"/>
        <item x="4837"/>
        <item x="2284"/>
        <item x="2627"/>
        <item x="4910"/>
        <item x="3358"/>
        <item x="3755"/>
        <item x="2694"/>
        <item x="4084"/>
        <item x="464"/>
        <item x="2040"/>
        <item x="3033"/>
        <item x="1425"/>
        <item x="1078"/>
        <item x="1954"/>
        <item x="2470"/>
        <item x="2710"/>
        <item x="2041"/>
        <item x="875"/>
        <item x="873"/>
        <item x="4018"/>
        <item x="2946"/>
        <item x="1691"/>
        <item x="2827"/>
        <item x="1595"/>
        <item x="2205"/>
        <item x="4472"/>
        <item x="1692"/>
        <item x="1296"/>
        <item x="3267"/>
        <item x="2705"/>
        <item x="4419"/>
        <item x="2538"/>
        <item x="2637"/>
        <item x="4297"/>
        <item x="1362"/>
        <item x="1412"/>
        <item x="1210"/>
        <item x="4116"/>
        <item x="3095"/>
        <item x="2774"/>
        <item x="2032"/>
        <item x="1519"/>
        <item x="254"/>
        <item x="4387"/>
        <item x="2501"/>
        <item x="1229"/>
        <item x="2159"/>
        <item x="2738"/>
        <item x="1220"/>
        <item x="205"/>
        <item x="2797"/>
        <item x="4075"/>
        <item x="3393"/>
        <item x="517"/>
        <item x="2908"/>
        <item x="687"/>
        <item x="3407"/>
        <item x="3903"/>
        <item x="2636"/>
        <item x="4604"/>
        <item x="1957"/>
        <item x="4877"/>
        <item x="452"/>
        <item x="3106"/>
        <item x="3594"/>
        <item x="439"/>
        <item x="4721"/>
        <item x="4686"/>
        <item x="888"/>
        <item x="2226"/>
        <item x="48"/>
        <item x="4914"/>
        <item x="2585"/>
        <item x="1462"/>
        <item x="4160"/>
        <item x="2290"/>
        <item x="3050"/>
        <item x="737"/>
        <item x="4245"/>
        <item x="2220"/>
        <item x="1128"/>
        <item x="3256"/>
        <item x="2341"/>
        <item x="3135"/>
        <item x="1410"/>
        <item x="3058"/>
        <item x="2859"/>
        <item x="4376"/>
        <item x="3641"/>
        <item x="4724"/>
        <item x="2292"/>
        <item x="2445"/>
        <item x="2323"/>
        <item x="242"/>
        <item x="127"/>
        <item x="4473"/>
        <item x="4667"/>
        <item x="4026"/>
        <item x="702"/>
        <item x="4665"/>
        <item x="2452"/>
        <item x="291"/>
        <item x="219"/>
        <item x="3863"/>
        <item x="1584"/>
        <item x="3353"/>
        <item x="616"/>
        <item x="3310"/>
        <item x="1926"/>
        <item x="4844"/>
        <item x="2052"/>
        <item x="843"/>
        <item x="2867"/>
        <item x="3583"/>
        <item x="3872"/>
        <item x="905"/>
        <item x="2376"/>
        <item x="1634"/>
        <item x="2397"/>
        <item x="2740"/>
        <item x="3533"/>
        <item x="1046"/>
        <item x="2034"/>
        <item x="1633"/>
        <item x="4088"/>
        <item x="4730"/>
        <item x="4244"/>
        <item x="2519"/>
        <item x="4912"/>
        <item x="2558"/>
        <item x="3044"/>
        <item x="3253"/>
        <item x="1469"/>
        <item x="4491"/>
        <item x="449"/>
        <item x="202"/>
        <item x="4278"/>
        <item x="4172"/>
        <item x="4166"/>
        <item x="2070"/>
        <item x="3139"/>
        <item x="3029"/>
        <item x="2494"/>
        <item x="222"/>
        <item x="2974"/>
        <item x="4962"/>
        <item x="4381"/>
        <item x="3460"/>
        <item x="2381"/>
        <item x="2038"/>
        <item x="1460"/>
        <item x="2266"/>
        <item x="4293"/>
        <item x="4787"/>
        <item x="2690"/>
        <item x="4012"/>
        <item x="1832"/>
        <item x="3330"/>
        <item x="4066"/>
        <item x="721"/>
        <item x="2713"/>
        <item x="2320"/>
        <item x="1014"/>
        <item x="2880"/>
        <item x="1701"/>
        <item x="260"/>
        <item x="2176"/>
        <item x="950"/>
        <item x="3115"/>
        <item x="2814"/>
        <item x="4961"/>
        <item x="348"/>
        <item x="612"/>
        <item x="4781"/>
        <item x="2744"/>
        <item x="1327"/>
        <item x="3448"/>
        <item x="399"/>
        <item x="4772"/>
        <item x="2850"/>
        <item x="3741"/>
        <item x="1018"/>
        <item x="3517"/>
        <item x="3102"/>
        <item x="332"/>
        <item x="2425"/>
        <item x="1913"/>
        <item x="1258"/>
        <item x="4683"/>
        <item x="2275"/>
        <item x="3954"/>
        <item x="2712"/>
        <item x="622"/>
        <item x="2980"/>
        <item x="2619"/>
        <item x="4469"/>
        <item x="3546"/>
        <item x="215"/>
        <item x="2767"/>
        <item x="4433"/>
        <item x="3157"/>
        <item x="4846"/>
        <item x="3782"/>
        <item x="173"/>
        <item x="4761"/>
        <item x="4974"/>
        <item x="2726"/>
        <item x="4713"/>
        <item x="4323"/>
        <item x="1248"/>
        <item x="2002"/>
        <item x="4320"/>
        <item x="2832"/>
        <item x="4421"/>
        <item x="456"/>
        <item x="4976"/>
        <item x="4624"/>
        <item x="4392"/>
        <item x="1643"/>
        <item x="4586"/>
        <item x="3408"/>
        <item x="4855"/>
        <item x="3673"/>
        <item x="3445"/>
        <item x="4410"/>
        <item x="1398"/>
        <item x="198"/>
        <item x="4678"/>
        <item x="949"/>
        <item x="4324"/>
        <item x="3072"/>
        <item x="1520"/>
        <item x="3662"/>
        <item x="1536"/>
        <item x="1552"/>
        <item x="1815"/>
        <item x="3881"/>
        <item x="1285"/>
        <item x="3326"/>
        <item x="4650"/>
        <item x="4991"/>
        <item x="2216"/>
        <item x="3749"/>
        <item x="3894"/>
        <item x="4768"/>
        <item x="3777"/>
        <item x="4634"/>
        <item x="2273"/>
        <item x="2654"/>
        <item x="4882"/>
        <item x="3354"/>
        <item x="14"/>
        <item x="4155"/>
        <item x="735"/>
        <item x="4196"/>
        <item x="3041"/>
        <item x="1867"/>
        <item x="184"/>
        <item x="4340"/>
        <item x="4451"/>
        <item x="1585"/>
        <item x="1061"/>
        <item x="2523"/>
        <item x="4540"/>
        <item x="2594"/>
        <item x="243"/>
        <item x="896"/>
        <item x="4366"/>
        <item x="1543"/>
        <item x="1907"/>
        <item x="364"/>
        <item x="4725"/>
        <item x="4165"/>
        <item x="1735"/>
        <item x="1529"/>
        <item x="1471"/>
        <item x="3395"/>
        <item x="667"/>
        <item x="1889"/>
        <item x="2367"/>
        <item x="1577"/>
        <item x="1997"/>
        <item x="50"/>
        <item x="141"/>
        <item x="3473"/>
        <item x="1805"/>
        <item x="542"/>
        <item x="655"/>
        <item x="795"/>
        <item x="3798"/>
        <item x="931"/>
        <item x="623"/>
        <item x="5009"/>
        <item x="1829"/>
        <item x="4314"/>
        <item x="1201"/>
        <item x="2715"/>
        <item x="1901"/>
        <item x="2716"/>
        <item x="1678"/>
        <item x="2825"/>
        <item x="1268"/>
        <item x="1715"/>
        <item x="958"/>
        <item x="3436"/>
        <item x="1256"/>
        <item x="3150"/>
        <item x="1776"/>
        <item x="2618"/>
        <item x="1760"/>
        <item x="4664"/>
        <item x="4740"/>
        <item x="2408"/>
        <item x="2666"/>
        <item x="4806"/>
        <item x="3664"/>
        <item x="1794"/>
        <item x="46"/>
        <item x="4866"/>
        <item x="3771"/>
        <item x="4383"/>
        <item x="4927"/>
        <item x="4735"/>
        <item x="2625"/>
        <item x="3430"/>
        <item x="4571"/>
        <item x="2192"/>
        <item x="3318"/>
        <item x="3428"/>
        <item x="2701"/>
        <item x="2495"/>
        <item x="4259"/>
        <item x="401"/>
        <item x="491"/>
        <item x="3540"/>
        <item x="2199"/>
        <item x="1778"/>
        <item x="3663"/>
        <item x="2727"/>
        <item x="4114"/>
        <item x="1979"/>
        <item x="406"/>
        <item x="4400"/>
        <item x="1090"/>
        <item x="3351"/>
        <item x="775"/>
        <item x="4200"/>
        <item x="4413"/>
        <item x="547"/>
        <item x="4639"/>
        <item x="4814"/>
        <item x="1707"/>
        <item x="315"/>
        <item x="1900"/>
        <item x="1133"/>
        <item x="574"/>
        <item x="4756"/>
        <item x="654"/>
        <item x="4248"/>
        <item x="1039"/>
        <item x="4010"/>
        <item x="2450"/>
        <item x="529"/>
        <item x="4430"/>
        <item x="2113"/>
        <item x="1035"/>
        <item x="4863"/>
        <item x="648"/>
        <item x="2225"/>
        <item x="2935"/>
        <item x="1431"/>
        <item x="4902"/>
        <item x="1791"/>
        <item x="2111"/>
        <item x="1317"/>
        <item x="9"/>
        <item x="2420"/>
        <item x="3002"/>
        <item x="3939"/>
        <item x="996"/>
        <item x="3556"/>
        <item x="212"/>
        <item x="926"/>
        <item x="3498"/>
        <item x="3129"/>
        <item x="4125"/>
        <item x="2746"/>
        <item x="2791"/>
        <item x="3998"/>
        <item x="2555"/>
        <item x="4661"/>
        <item x="4736"/>
        <item x="2022"/>
        <item x="3733"/>
        <item x="1574"/>
        <item x="1179"/>
        <item x="2087"/>
        <item x="1942"/>
        <item x="2264"/>
        <item x="1376"/>
        <item x="3756"/>
        <item x="2665"/>
        <item x="2298"/>
        <item x="4013"/>
        <item x="4631"/>
        <item x="159"/>
        <item x="10"/>
        <item x="3142"/>
        <item x="12"/>
        <item x="2138"/>
        <item x="2543"/>
        <item x="1124"/>
        <item x="2444"/>
        <item x="598"/>
        <item x="2672"/>
        <item x="657"/>
        <item x="2991"/>
        <item x="2293"/>
        <item x="3930"/>
        <item x="4592"/>
        <item x="2048"/>
        <item x="4226"/>
        <item x="3187"/>
        <item x="3000"/>
        <item x="1224"/>
        <item x="1684"/>
        <item x="3584"/>
        <item x="3572"/>
        <item x="4966"/>
        <item x="2597"/>
        <item x="789"/>
        <item x="160"/>
        <item x="226"/>
        <item x="3543"/>
        <item x="3690"/>
        <item x="3122"/>
        <item x="224"/>
        <item x="881"/>
        <item x="716"/>
        <item x="4237"/>
        <item x="1214"/>
        <item x="1353"/>
        <item x="816"/>
        <item x="864"/>
        <item x="2276"/>
        <item x="2422"/>
        <item x="2254"/>
        <item x="3800"/>
        <item x="2428"/>
        <item x="2505"/>
        <item x="4220"/>
        <item x="1736"/>
        <item x="2641"/>
        <item x="2375"/>
        <item x="3472"/>
        <item x="4378"/>
        <item x="111"/>
        <item x="2208"/>
        <item x="666"/>
        <item x="1852"/>
        <item x="124"/>
        <item x="964"/>
        <item x="3386"/>
        <item x="2291"/>
        <item x="2626"/>
        <item x="3817"/>
        <item x="3849"/>
        <item x="2366"/>
        <item x="57"/>
        <item x="4587"/>
        <item x="4236"/>
        <item x="2100"/>
        <item x="1723"/>
        <item x="4929"/>
        <item x="3088"/>
        <item x="2575"/>
        <item x="3183"/>
        <item x="4867"/>
        <item x="2856"/>
        <item x="3631"/>
        <item x="1424"/>
        <item x="1884"/>
        <item x="1647"/>
        <item x="321"/>
        <item x="2237"/>
        <item x="1559"/>
        <item x="4156"/>
        <item x="3271"/>
        <item x="2187"/>
        <item x="3577"/>
        <item x="3974"/>
        <item x="3699"/>
        <item x="3248"/>
        <item x="1449"/>
        <item x="723"/>
        <item x="3900"/>
        <item x="1630"/>
        <item x="3247"/>
        <item x="2024"/>
        <item x="3762"/>
        <item x="4670"/>
        <item x="3512"/>
        <item x="2021"/>
        <item x="1834"/>
        <item x="2525"/>
        <item x="2488"/>
        <item x="663"/>
        <item x="1447"/>
        <item x="4557"/>
        <item x="1662"/>
        <item x="901"/>
        <item x="3635"/>
        <item x="4310"/>
        <item x="2095"/>
        <item x="4749"/>
        <item x="1830"/>
        <item x="186"/>
        <item x="3653"/>
        <item x="1409"/>
        <item x="1964"/>
        <item x="540"/>
        <item x="3932"/>
        <item x="2898"/>
        <item x="1284"/>
        <item x="3104"/>
        <item x="1670"/>
        <item x="4613"/>
        <item x="2999"/>
        <item x="1999"/>
        <item x="136"/>
        <item x="102"/>
        <item x="4338"/>
        <item x="3416"/>
        <item x="4827"/>
        <item x="3805"/>
        <item x="4251"/>
        <item x="2382"/>
        <item x="1432"/>
        <item x="1880"/>
        <item x="3615"/>
        <item x="4985"/>
        <item x="3126"/>
        <item x="2474"/>
        <item x="2125"/>
        <item x="4140"/>
        <item x="1570"/>
        <item x="4922"/>
        <item x="4584"/>
        <item x="451"/>
        <item x="268"/>
        <item x="38"/>
        <item x="4943"/>
        <item x="2013"/>
        <item x="2582"/>
        <item x="3655"/>
        <item x="3046"/>
        <item x="1404"/>
        <item x="2466"/>
        <item x="4802"/>
        <item x="252"/>
        <item x="2623"/>
        <item x="4687"/>
        <item x="4434"/>
        <item x="2871"/>
        <item x="880"/>
        <item x="4496"/>
        <item x="123"/>
        <item x="4840"/>
        <item x="2170"/>
        <item x="2482"/>
        <item x="1705"/>
        <item x="832"/>
        <item x="4517"/>
        <item x="1013"/>
        <item x="427"/>
        <item x="691"/>
        <item x="266"/>
        <item x="125"/>
        <item x="2613"/>
        <item x="3838"/>
        <item x="2937"/>
        <item x="404"/>
        <item x="76"/>
        <item x="4937"/>
        <item x="257"/>
        <item x="3984"/>
        <item x="59"/>
        <item x="97"/>
        <item x="2775"/>
        <item x="1164"/>
        <item x="3379"/>
        <item x="2993"/>
        <item x="3149"/>
        <item x="498"/>
        <item x="2361"/>
        <item x="176"/>
        <item x="2553"/>
        <item x="1270"/>
        <item x="1683"/>
        <item x="2045"/>
        <item x="631"/>
        <item x="534"/>
        <item x="3943"/>
        <item x="1294"/>
        <item x="3402"/>
        <item x="3811"/>
        <item x="1260"/>
        <item x="3873"/>
        <item x="3680"/>
        <item x="2343"/>
        <item x="2464"/>
        <item x="2599"/>
        <item x="25"/>
        <item x="1196"/>
        <item x="454"/>
        <item x="1083"/>
        <item x="72"/>
        <item x="1007"/>
        <item x="1028"/>
        <item x="551"/>
        <item x="4546"/>
        <item x="3845"/>
        <item x="3165"/>
        <item x="2457"/>
        <item x="1455"/>
        <item x="3830"/>
        <item x="2768"/>
        <item x="203"/>
        <item x="1833"/>
        <item x="3373"/>
        <item x="4952"/>
        <item x="3396"/>
        <item x="2576"/>
        <item x="890"/>
        <item x="365"/>
        <item x="1565"/>
        <item x="4"/>
        <item x="2004"/>
        <item x="3502"/>
        <item x="3146"/>
        <item x="4655"/>
        <item x="1764"/>
        <item x="2711"/>
        <item x="1413"/>
        <item x="2370"/>
        <item x="4103"/>
        <item x="4391"/>
        <item x="1919"/>
        <item x="47"/>
        <item x="4349"/>
        <item x="2761"/>
        <item x="1825"/>
        <item x="1058"/>
        <item x="2821"/>
        <item x="566"/>
        <item x="708"/>
        <item x="1512"/>
        <item x="1772"/>
        <item x="4553"/>
        <item x="1742"/>
        <item x="1773"/>
        <item x="3042"/>
        <item x="4271"/>
        <item x="1366"/>
        <item x="1995"/>
        <item x="4641"/>
        <item x="2228"/>
        <item x="2453"/>
        <item x="4194"/>
        <item x="2504"/>
        <item x="2280"/>
        <item x="2286"/>
        <item x="4095"/>
        <item x="1774"/>
        <item x="411"/>
        <item x="3719"/>
        <item x="1408"/>
        <item x="4458"/>
        <item x="3203"/>
        <item x="4273"/>
        <item x="4759"/>
        <item x="3508"/>
        <item x="227"/>
        <item x="2820"/>
        <item x="325"/>
        <item x="2858"/>
        <item x="2622"/>
        <item x="2251"/>
        <item x="4704"/>
        <item x="2327"/>
        <item x="4169"/>
        <item x="1847"/>
        <item x="1042"/>
        <item x="3222"/>
        <item x="3308"/>
        <item x="4536"/>
        <item x="4862"/>
        <item x="3656"/>
        <item x="4183"/>
        <item x="1822"/>
        <item x="51"/>
        <item x="4525"/>
        <item x="3846"/>
        <item x="467"/>
        <item x="1911"/>
        <item x="195"/>
        <item x="1797"/>
        <item x="3214"/>
        <item x="1115"/>
        <item x="3590"/>
        <item x="2926"/>
        <item x="4065"/>
        <item x="4464"/>
        <item x="2369"/>
        <item x="1620"/>
        <item x="1470"/>
        <item x="2988"/>
        <item x="3644"/>
        <item x="1730"/>
        <item x="304"/>
        <item x="557"/>
        <item x="2015"/>
        <item x="122"/>
        <item x="3272"/>
        <item x="3163"/>
        <item x="1191"/>
        <item x="4141"/>
        <item x="340"/>
        <item x="4329"/>
        <item x="3970"/>
        <item x="475"/>
        <item x="100"/>
        <item x="382"/>
        <item x="2939"/>
        <item x="1416"/>
        <item x="4590"/>
        <item x="4081"/>
        <item x="1178"/>
        <item x="4481"/>
        <item x="2407"/>
        <item x="2259"/>
        <item x="1301"/>
        <item x="2123"/>
        <item x="1613"/>
        <item x="3709"/>
        <item x="4662"/>
        <item x="4957"/>
        <item x="3188"/>
        <item x="4336"/>
        <item x="2808"/>
        <item x="2178"/>
        <item x="991"/>
        <item x="4521"/>
        <item x="1903"/>
        <item x="4332"/>
        <item x="262"/>
        <item x="2027"/>
        <item x="3083"/>
        <item x="3218"/>
        <item x="3166"/>
        <item x="2429"/>
        <item x="1190"/>
        <item x="3511"/>
        <item x="1428"/>
        <item x="709"/>
        <item x="4405"/>
        <item x="1458"/>
        <item x="4635"/>
        <item x="3763"/>
        <item x="478"/>
        <item x="538"/>
        <item x="1076"/>
        <item x="2406"/>
        <item x="4585"/>
        <item x="3054"/>
        <item x="3343"/>
        <item x="564"/>
        <item x="23"/>
        <item x="1658"/>
        <item x="4791"/>
        <item x="2411"/>
        <item x="1751"/>
        <item x="2162"/>
        <item x="535"/>
        <item x="295"/>
        <item x="171"/>
        <item x="4504"/>
        <item x="3808"/>
        <item x="476"/>
        <item x="3674"/>
        <item x="4930"/>
        <item x="4083"/>
        <item x="2796"/>
        <item x="3596"/>
        <item x="900"/>
        <item x="1507"/>
        <item x="4398"/>
        <item x="3064"/>
        <item x="372"/>
        <item x="512"/>
        <item x="3483"/>
        <item x="4911"/>
        <item x="1935"/>
        <item x="4267"/>
        <item x="1504"/>
        <item x="1619"/>
        <item x="3810"/>
        <item x="2600"/>
        <item x="902"/>
        <item x="1335"/>
        <item x="3878"/>
        <item x="4757"/>
        <item x="3729"/>
        <item x="2432"/>
        <item x="2304"/>
        <item x="58"/>
        <item x="4344"/>
        <item x="2614"/>
        <item x="1590"/>
        <item x="4968"/>
        <item x="2707"/>
        <item x="1994"/>
        <item x="3137"/>
        <item x="2778"/>
        <item x="2925"/>
        <item x="2418"/>
        <item x="2380"/>
        <item x="419"/>
        <item x="2586"/>
        <item x="2247"/>
        <item x="3320"/>
        <item x="1451"/>
        <item x="2016"/>
        <item x="3281"/>
        <item x="1004"/>
        <item x="515"/>
        <item x="2997"/>
        <item x="466"/>
        <item x="3355"/>
        <item x="2667"/>
        <item x="3019"/>
        <item x="4062"/>
        <item x="3176"/>
        <item x="8"/>
        <item x="2077"/>
        <item x="2007"/>
        <item x="815"/>
        <item x="189"/>
        <item x="3632"/>
        <item x="1689"/>
        <item x="1592"/>
        <item x="1149"/>
        <item x="3376"/>
        <item x="4621"/>
        <item x="3505"/>
        <item x="1232"/>
        <item x="1391"/>
        <item x="1929"/>
        <item x="338"/>
        <item x="4448"/>
        <item x="4636"/>
        <item x="2674"/>
        <item x="4520"/>
        <item x="2151"/>
        <item x="2085"/>
        <item x="53"/>
        <item x="1596"/>
        <item x="3065"/>
        <item x="3685"/>
        <item x="327"/>
        <item x="183"/>
        <item x="4733"/>
        <item x="2877"/>
        <item x="4745"/>
        <item x="525"/>
        <item x="2071"/>
        <item x="4633"/>
        <item x="714"/>
        <item x="3819"/>
        <item x="4889"/>
        <item x="470"/>
        <item x="2528"/>
        <item x="652"/>
        <item x="2134"/>
        <item x="230"/>
        <item x="177"/>
        <item x="1140"/>
        <item x="2166"/>
        <item x="3020"/>
        <item x="3478"/>
        <item x="1655"/>
        <item x="2616"/>
        <item x="3194"/>
        <item x="62"/>
        <item x="362"/>
        <item x="4723"/>
        <item x="216"/>
        <item x="916"/>
        <item x="2785"/>
        <item x="1635"/>
        <item x="1611"/>
        <item x="2274"/>
        <item x="2587"/>
        <item x="2979"/>
        <item x="1370"/>
        <item x="4698"/>
        <item x="3812"/>
        <item x="1315"/>
        <item x="3464"/>
        <item x="2239"/>
        <item x="1682"/>
        <item x="4818"/>
        <item x="1497"/>
        <item x="1068"/>
        <item x="32"/>
        <item x="4821"/>
        <item x="4826"/>
        <item x="4812"/>
        <item x="4170"/>
        <item x="444"/>
        <item x="2920"/>
        <item x="200"/>
        <item x="5008"/>
        <item x="2318"/>
        <item x="3835"/>
        <item x="394"/>
        <item x="640"/>
        <item x="1696"/>
        <item x="4675"/>
        <item x="282"/>
        <item x="344"/>
        <item x="3982"/>
        <item x="4926"/>
        <item x="4007"/>
        <item x="1796"/>
        <item x="1465"/>
        <item x="343"/>
        <item x="5004"/>
        <item x="3455"/>
        <item x="2303"/>
        <item x="3113"/>
        <item x="4872"/>
        <item x="231"/>
        <item x="4744"/>
        <item x="734"/>
        <item x="2944"/>
        <item x="4291"/>
        <item x="4011"/>
        <item x="2990"/>
        <item x="2230"/>
        <item x="3325"/>
        <item x="2817"/>
        <item x="3507"/>
        <item x="4509"/>
        <item x="4714"/>
        <item x="1737"/>
        <item x="3530"/>
        <item x="1023"/>
        <item x="4895"/>
        <item x="3847"/>
        <item x="1925"/>
        <item x="682"/>
        <item x="3111"/>
        <item x="1307"/>
        <item x="2182"/>
        <item x="4407"/>
        <item x="2449"/>
        <item x="1625"/>
        <item x="2870"/>
        <item x="4556"/>
        <item x="1320"/>
        <item x="3063"/>
        <item x="389"/>
        <item x="3181"/>
        <item x="2268"/>
        <item x="4020"/>
        <item x="3896"/>
        <item x="2223"/>
        <item x="2456"/>
        <item x="1089"/>
        <item x="4367"/>
        <item x="1965"/>
        <item x="2846"/>
        <item x="2140"/>
        <item x="1422"/>
        <item x="1719"/>
        <item x="247"/>
        <item x="3730"/>
        <item x="1110"/>
        <item x="1171"/>
        <item x="2241"/>
        <item x="4454"/>
        <item x="4275"/>
        <item x="3339"/>
        <item x="488"/>
        <item x="3818"/>
        <item x="1909"/>
        <item x="1419"/>
        <item x="3880"/>
        <item x="2653"/>
        <item x="2031"/>
        <item x="2144"/>
        <item x="536"/>
        <item x="697"/>
        <item x="2008"/>
        <item x="3482"/>
        <item x="4460"/>
        <item x="3244"/>
        <item x="326"/>
        <item x="2436"/>
        <item x="2235"/>
        <item x="3639"/>
        <item x="956"/>
        <item x="2595"/>
        <item x="765"/>
        <item x="3060"/>
        <item x="1045"/>
        <item x="754"/>
        <item x="2063"/>
        <item x="4828"/>
        <item x="4798"/>
        <item x="2656"/>
        <item x="1915"/>
        <item x="3738"/>
        <item x="4789"/>
        <item x="3110"/>
        <item x="978"/>
        <item x="129"/>
        <item x="1234"/>
        <item x="4533"/>
        <item x="4365"/>
        <item x="2887"/>
        <item x="2165"/>
        <item x="1508"/>
        <item x="2299"/>
        <item x="3490"/>
        <item x="1453"/>
        <item x="2848"/>
        <item x="948"/>
        <item x="3397"/>
        <item x="946"/>
        <item x="2011"/>
        <item x="2773"/>
        <item x="2750"/>
        <item x="3860"/>
        <item x="4253"/>
        <item x="4627"/>
        <item x="3285"/>
        <item x="2433"/>
        <item x="156"/>
        <item x="481"/>
        <item x="3332"/>
        <item x="3055"/>
        <item x="2837"/>
        <item x="4199"/>
        <item x="4831"/>
        <item x="2897"/>
        <item x="152"/>
        <item x="3032"/>
        <item x="2652"/>
        <item x="2918"/>
        <item x="1871"/>
        <item x="3801"/>
        <item x="1923"/>
        <item x="3454"/>
        <item x="4764"/>
        <item x="2875"/>
        <item x="2559"/>
        <item x="1500"/>
        <item x="783"/>
        <item x="2552"/>
        <item x="2042"/>
        <item x="3967"/>
        <item x="3337"/>
        <item x="731"/>
        <item x="3036"/>
        <item x="1569"/>
        <item x="3532"/>
        <item x="3217"/>
        <item x="3825"/>
        <item x="1244"/>
        <item x="1531"/>
        <item x="4570"/>
        <item x="2973"/>
        <item x="1180"/>
        <item x="3840"/>
        <item x="1940"/>
        <item x="4692"/>
        <item x="3299"/>
        <item x="2454"/>
        <item x="3986"/>
        <item x="4201"/>
        <item x="1088"/>
        <item x="836"/>
        <item x="3391"/>
        <item x="4648"/>
        <item x="2338"/>
        <item x="3927"/>
        <item x="4619"/>
        <item x="4811"/>
        <item x="1780"/>
        <item x="2190"/>
        <item x="2475"/>
        <item x="2755"/>
        <item x="2945"/>
        <item x="2359"/>
        <item x="1645"/>
        <item x="625"/>
        <item x="1809"/>
        <item x="2412"/>
        <item x="308"/>
        <item x="2968"/>
        <item x="471"/>
        <item x="4094"/>
        <item x="3199"/>
        <item x="1075"/>
        <item x="170"/>
        <item x="489"/>
        <item x="499"/>
        <item x="664"/>
        <item x="4145"/>
        <item x="1624"/>
        <item x="963"/>
        <item x="459"/>
        <item x="2096"/>
        <item x="1392"/>
        <item x="1539"/>
        <item x="1722"/>
        <item x="3392"/>
        <item x="3651"/>
        <item x="3987"/>
        <item x="4256"/>
        <item x="1241"/>
        <item x="4601"/>
        <item x="550"/>
        <item x="4258"/>
        <item x="4503"/>
        <item x="4700"/>
        <item x="1961"/>
        <item x="4036"/>
        <item x="2957"/>
        <item x="2349"/>
        <item x="3841"/>
        <item x="4767"/>
        <item x="3850"/>
        <item x="1368"/>
        <item x="1744"/>
        <item x="289"/>
        <item x="4737"/>
        <item x="172"/>
        <item x="2986"/>
        <item x="1669"/>
        <item x="2037"/>
        <item x="3197"/>
        <item x="982"/>
        <item x="1768"/>
        <item x="3172"/>
        <item x="1169"/>
        <item x="4718"/>
        <item x="21"/>
        <item x="3401"/>
        <item x="3558"/>
        <item x="83"/>
        <item x="1699"/>
        <item x="2442"/>
        <item x="4752"/>
        <item x="485"/>
        <item x="3079"/>
        <item x="2866"/>
        <item x="4382"/>
        <item x="1252"/>
        <item x="3948"/>
        <item x="4280"/>
        <item x="1885"/>
        <item x="4777"/>
        <item x="4656"/>
        <item x="3170"/>
        <item x="3092"/>
        <item x="4876"/>
        <item x="4778"/>
        <item x="994"/>
        <item x="3245"/>
        <item x="4580"/>
        <item x="369"/>
        <item x="3757"/>
        <item x="768"/>
        <item x="853"/>
        <item x="1324"/>
        <item x="2779"/>
        <item x="3906"/>
        <item x="1373"/>
        <item x="2919"/>
        <item x="1487"/>
        <item x="1676"/>
        <item x="2492"/>
        <item x="3784"/>
        <item x="3521"/>
        <item x="2662"/>
        <item x="2688"/>
        <item x="1802"/>
        <item x="3067"/>
        <item x="3740"/>
        <item x="610"/>
        <item x="1993"/>
        <item x="1030"/>
        <item x="1831"/>
        <item x="4883"/>
        <item x="2605"/>
        <item x="4643"/>
        <item x="2584"/>
        <item x="2101"/>
        <item x="3553"/>
        <item x="3739"/>
        <item x="1666"/>
        <item x="3727"/>
        <item x="3317"/>
        <item x="3744"/>
        <item x="4384"/>
        <item x="486"/>
        <item x="4080"/>
        <item x="147"/>
        <item x="196"/>
        <item x="713"/>
        <item x="841"/>
        <item x="658"/>
        <item x="1029"/>
        <item x="3127"/>
        <item x="3017"/>
        <item x="2524"/>
        <item x="1182"/>
        <item x="2441"/>
        <item x="93"/>
        <item x="2480"/>
        <item x="3692"/>
        <item x="813"/>
        <item x="3696"/>
        <item x="99"/>
        <item x="787"/>
        <item x="154"/>
        <item x="4904"/>
        <item x="1483"/>
        <item x="1053"/>
        <item x="350"/>
        <item x="4758"/>
        <item x="3347"/>
        <item x="2279"/>
        <item x="679"/>
        <item x="52"/>
        <item x="3676"/>
        <item x="2018"/>
        <item x="1139"/>
        <item x="188"/>
        <item x="1430"/>
        <item x="1975"/>
        <item x="1665"/>
        <item x="4158"/>
        <item x="1882"/>
        <item x="1277"/>
        <item x="4565"/>
        <item x="4192"/>
        <item x="1247"/>
        <item x="2485"/>
        <item x="520"/>
        <item x="1706"/>
        <item x="1813"/>
        <item x="2982"/>
        <item x="204"/>
        <item x="4030"/>
        <item x="3410"/>
        <item x="2861"/>
        <item x="490"/>
        <item x="429"/>
        <item x="357"/>
        <item x="2033"/>
        <item x="383"/>
        <item x="2368"/>
        <item x="234"/>
        <item x="611"/>
        <item x="3250"/>
        <item x="1958"/>
        <item x="2914"/>
        <item x="3338"/>
        <item x="3024"/>
        <item x="3022"/>
        <item x="2735"/>
        <item x="771"/>
        <item x="2922"/>
        <item x="1890"/>
        <item x="119"/>
        <item x="2019"/>
        <item x="31"/>
        <item x="966"/>
        <item x="2252"/>
        <item x="2179"/>
        <item x="71"/>
        <item x="1779"/>
        <item x="3228"/>
        <item x="2265"/>
        <item x="889"/>
        <item x="921"/>
        <item x="4830"/>
        <item x="430"/>
        <item x="1947"/>
        <item x="3589"/>
        <item x="2540"/>
        <item x="2545"/>
        <item x="1443"/>
        <item x="2975"/>
        <item x="1263"/>
        <item x="2097"/>
        <item x="4004"/>
        <item x="670"/>
        <item x="5001"/>
        <item x="626"/>
        <item x="2099"/>
        <item x="3940"/>
        <item x="2855"/>
        <item x="2326"/>
        <item x="2863"/>
        <item x="4033"/>
        <item x="2198"/>
        <item x="4715"/>
        <item x="2331"/>
        <item x="1567"/>
        <item x="3783"/>
        <item x="292"/>
        <item x="352"/>
        <item x="2906"/>
        <item x="3014"/>
        <item x="738"/>
        <item x="4907"/>
        <item x="1107"/>
        <item x="4794"/>
        <item x="1787"/>
        <item x="3893"/>
        <item x="417"/>
        <item x="591"/>
        <item x="513"/>
        <item x="959"/>
        <item x="2127"/>
        <item x="4629"/>
        <item x="4849"/>
        <item x="3494"/>
        <item x="1505"/>
        <item x="4946"/>
        <item x="3427"/>
        <item x="887"/>
        <item x="4663"/>
        <item x="1185"/>
        <item x="895"/>
        <item x="4173"/>
        <item x="3750"/>
        <item x="3565"/>
        <item x="2601"/>
        <item x="4316"/>
        <item x="668"/>
        <item x="139"/>
        <item x="2697"/>
        <item x="1709"/>
        <item x="18"/>
        <item x="4051"/>
        <item x="3026"/>
        <item x="1944"/>
        <item x="1235"/>
        <item x="2512"/>
        <item x="2405"/>
        <item x="1694"/>
        <item x="4522"/>
        <item x="1792"/>
        <item x="1703"/>
        <item x="2733"/>
        <item x="2958"/>
        <item x="3434"/>
        <item x="835"/>
        <item x="4334"/>
        <item x="2006"/>
        <item x="286"/>
        <item x="3105"/>
        <item x="1186"/>
        <item x="3650"/>
        <item x="1137"/>
        <item x="4887"/>
        <item x="4766"/>
        <item x="2351"/>
        <item x="3457"/>
        <item x="704"/>
        <item x="1817"/>
        <item x="522"/>
        <item x="2081"/>
        <item x="55"/>
        <item x="802"/>
        <item x="1807"/>
        <item x="1819"/>
        <item x="4534"/>
        <item x="2638"/>
        <item x="2188"/>
        <item x="3815"/>
        <item x="1752"/>
        <item x="1479"/>
        <item x="426"/>
        <item x="1136"/>
        <item x="516"/>
        <item x="1073"/>
        <item x="2960"/>
        <item x="1130"/>
        <item x="4543"/>
        <item x="4371"/>
        <item x="3500"/>
        <item x="1996"/>
        <item x="1878"/>
        <item x="477"/>
        <item x="1546"/>
        <item x="759"/>
        <item x="531"/>
        <item x="669"/>
        <item x="4987"/>
        <item x="274"/>
        <item x="2297"/>
        <item x="4513"/>
        <item x="1951"/>
        <item x="3924"/>
        <item x="2116"/>
        <item x="2191"/>
        <item x="4566"/>
        <item x="2350"/>
        <item x="1583"/>
        <item x="4337"/>
        <item x="379"/>
        <item x="718"/>
        <item x="4490"/>
        <item x="353"/>
        <item x="1418"/>
        <item x="1649"/>
        <item x="4076"/>
        <item x="1945"/>
        <item x="3093"/>
        <item x="2465"/>
        <item x="4147"/>
        <item x="643"/>
        <item x="2147"/>
        <item x="1476"/>
        <item x="4221"/>
        <item x="460"/>
        <item x="4992"/>
        <item x="4014"/>
        <item x="3549"/>
        <item x="3097"/>
        <item x="1693"/>
        <item x="3261"/>
        <item x="1032"/>
        <item x="2789"/>
        <item x="293"/>
        <item x="368"/>
        <item x="1899"/>
        <item x="3545"/>
        <item x="4822"/>
        <item x="3262"/>
        <item x="3963"/>
        <item x="3348"/>
        <item x="555"/>
        <item x="729"/>
        <item x="1921"/>
        <item x="3357"/>
        <item x="3342"/>
        <item x="2484"/>
        <item x="2396"/>
        <item x="4230"/>
        <item x="1202"/>
        <item x="4272"/>
        <item x="2143"/>
        <item x="4868"/>
        <item x="2818"/>
        <item x="4139"/>
        <item x="2415"/>
        <item x="4467"/>
        <item x="2160"/>
        <item x="2532"/>
        <item x="2120"/>
        <item x="1789"/>
        <item x="373"/>
        <item x="638"/>
        <item x="4792"/>
        <item x="3827"/>
        <item x="1290"/>
        <item x="2222"/>
        <item x="1914"/>
        <item x="740"/>
        <item x="237"/>
        <item x="3715"/>
        <item x="3169"/>
        <item x="882"/>
        <item x="4071"/>
        <item x="3030"/>
        <item x="2754"/>
        <item x="954"/>
        <item x="4644"/>
        <item x="1066"/>
        <item x="1189"/>
        <item x="4361"/>
        <item x="1660"/>
        <item x="2793"/>
        <item x="1205"/>
        <item x="2377"/>
        <item x="3925"/>
        <item x="1535"/>
        <item x="2079"/>
        <item x="1401"/>
        <item x="3525"/>
        <item x="2731"/>
        <item x="2315"/>
        <item x="1765"/>
        <item x="4753"/>
        <item x="2892"/>
        <item x="764"/>
        <item x="3942"/>
        <item x="3174"/>
        <item x="1348"/>
        <item x="971"/>
        <item x="2536"/>
        <item x="2632"/>
        <item x="4515"/>
        <item x="1905"/>
        <item x="1000"/>
        <item x="692"/>
        <item x="3780"/>
        <item x="4997"/>
        <item x="4658"/>
        <item x="1071"/>
        <item x="4558"/>
        <item x="2059"/>
        <item x="3004"/>
        <item x="1876"/>
        <item x="3803"/>
        <item x="4093"/>
        <item x="2496"/>
        <item x="3614"/>
        <item x="2017"/>
        <item x="2355"/>
        <item x="193"/>
        <item x="2617"/>
        <item x="3722"/>
        <item x="3515"/>
        <item x="4238"/>
        <item x="810"/>
        <item x="86"/>
        <item x="4527"/>
        <item x="2548"/>
        <item x="3480"/>
        <item x="2578"/>
        <item x="2823"/>
        <item x="1063"/>
        <item x="2909"/>
        <item x="4608"/>
        <item x="3586"/>
        <item x="3535"/>
        <item x="4022"/>
        <item x="34"/>
        <item x="2824"/>
        <item x="3612"/>
        <item x="114"/>
        <item x="2497"/>
        <item x="388"/>
        <item x="1055"/>
        <item x="3405"/>
        <item x="3043"/>
        <item x="1103"/>
        <item x="4630"/>
        <item x="2043"/>
        <item x="4321"/>
        <item x="77"/>
        <item x="306"/>
        <item x="4057"/>
        <item x="1399"/>
        <item x="2395"/>
        <item x="1973"/>
        <item x="2692"/>
        <item x="4476"/>
        <item x="3861"/>
        <item x="4008"/>
        <item x="3915"/>
        <item x="3807"/>
        <item x="782"/>
        <item x="3322"/>
        <item x="347"/>
        <item x="2684"/>
        <item x="374"/>
        <item x="3180"/>
        <item x="2678"/>
        <item x="2682"/>
        <item x="3670"/>
        <item x="3725"/>
        <item x="5000"/>
        <item x="3705"/>
        <item x="20"/>
        <item x="1342"/>
        <item x="275"/>
        <item x="2689"/>
        <item x="2091"/>
        <item x="2319"/>
        <item x="696"/>
        <item x="2651"/>
        <item x="3887"/>
        <item x="49"/>
        <item x="567"/>
        <item x="2677"/>
        <item x="757"/>
        <item x="2371"/>
        <item x="3591"/>
        <item x="3862"/>
        <item x="3595"/>
        <item x="167"/>
        <item x="3184"/>
        <item x="1386"/>
        <item x="3843"/>
        <item x="4369"/>
        <item x="4187"/>
        <item x="4815"/>
        <item x="1318"/>
        <item x="4462"/>
        <item x="3210"/>
        <item x="2635"/>
        <item x="4617"/>
        <item x="1513"/>
        <item x="4157"/>
        <item x="1118"/>
        <item x="2448"/>
        <item x="1636"/>
        <item x="1602"/>
        <item x="4362"/>
        <item x="4928"/>
        <item x="319"/>
        <item x="1966"/>
        <item x="2996"/>
        <item x="273"/>
        <item x="778"/>
        <item x="2650"/>
        <item x="1511"/>
        <item x="1217"/>
        <item x="4945"/>
        <item x="3336"/>
        <item x="1549"/>
        <item x="2663"/>
        <item x="4790"/>
        <item x="933"/>
        <item x="619"/>
        <item x="2197"/>
        <item x="4227"/>
        <item x="2795"/>
        <item x="4489"/>
        <item x="3038"/>
        <item x="4668"/>
        <item x="1758"/>
        <item x="138"/>
        <item x="3921"/>
        <item x="3888"/>
        <item x="2564"/>
        <item x="2287"/>
        <item x="3728"/>
        <item x="1102"/>
        <item x="1530"/>
        <item x="4908"/>
        <item x="4951"/>
        <item x="530"/>
        <item x="3604"/>
        <item x="1887"/>
        <item x="1364"/>
        <item x="1998"/>
        <item x="3213"/>
        <item x="1980"/>
        <item x="837"/>
        <item x="3562"/>
        <item x="1291"/>
        <item x="3681"/>
        <item x="4025"/>
        <item x="3047"/>
        <item x="3406"/>
        <item x="4006"/>
        <item x="1861"/>
        <item x="1713"/>
        <item x="4542"/>
        <item x="3844"/>
        <item x="4478"/>
        <item x="2309"/>
        <item x="60"/>
        <item x="1591"/>
        <item x="4121"/>
        <item x="1040"/>
        <item x="850"/>
        <item x="2686"/>
        <item x="3315"/>
        <item x="2895"/>
        <item x="1978"/>
        <item x="288"/>
        <item x="1642"/>
        <item x="2751"/>
        <item x="3765"/>
        <item x="4446"/>
        <item x="1064"/>
        <item x="3441"/>
        <item x="3389"/>
        <item x="4306"/>
        <item x="3182"/>
        <item x="862"/>
        <item x="501"/>
        <item x="2253"/>
        <item x="3221"/>
        <item x="1187"/>
        <item x="711"/>
        <item x="2357"/>
        <item x="2904"/>
        <item x="2088"/>
        <item x="2508"/>
        <item x="3551"/>
        <item x="3568"/>
        <item x="3760"/>
        <item x="472"/>
        <item x="671"/>
        <item x="1759"/>
        <item x="3945"/>
        <item x="4268"/>
        <item x="4671"/>
        <item x="4637"/>
        <item x="3021"/>
        <item x="4161"/>
        <item x="3195"/>
        <item x="4626"/>
        <item x="3711"/>
        <item x="571"/>
        <item x="4313"/>
        <item x="1681"/>
        <item x="4893"/>
        <item x="1310"/>
        <item x="4493"/>
        <item x="484"/>
        <item x="4330"/>
        <item x="2098"/>
        <item x="774"/>
        <item x="4720"/>
        <item x="437"/>
        <item x="1637"/>
        <item x="4878"/>
        <item x="3049"/>
        <item x="2434"/>
        <item x="1977"/>
        <item x="3288"/>
        <item x="4048"/>
        <item x="1454"/>
        <item x="767"/>
        <item x="972"/>
        <item x="4264"/>
        <item x="1323"/>
        <item x="3023"/>
        <item x="1824"/>
        <item x="1334"/>
        <item x="2833"/>
        <item x="2003"/>
        <item x="4788"/>
        <item x="1070"/>
        <item x="2592"/>
        <item x="358"/>
        <item x="790"/>
        <item x="798"/>
        <item x="2604"/>
        <item x="1551"/>
        <item x="3112"/>
        <item x="2661"/>
        <item x="2736"/>
        <item x="2932"/>
        <item x="4298"/>
        <item x="2278"/>
        <item x="1644"/>
        <item x="4287"/>
        <item x="4986"/>
        <item x="906"/>
        <item x="3171"/>
        <item x="3969"/>
        <item x="3526"/>
        <item x="4363"/>
        <item x="2313"/>
        <item x="899"/>
        <item x="1309"/>
        <item x="821"/>
        <item x="1265"/>
        <item x="788"/>
        <item x="1956"/>
        <item x="2853"/>
        <item x="2910"/>
        <item x="596"/>
        <item x="3761"/>
        <item x="4544"/>
        <item x="4983"/>
        <item x="473"/>
        <item x="1275"/>
        <item x="3234"/>
        <item x="3975"/>
        <item x="2589"/>
        <item x="2046"/>
        <item x="1556"/>
        <item x="30"/>
        <item x="2483"/>
        <item x="4379"/>
        <item x="4538"/>
        <item x="4554"/>
        <item x="458"/>
        <item x="1184"/>
        <item x="3961"/>
        <item x="2124"/>
        <item x="3491"/>
        <item x="641"/>
        <item x="2896"/>
        <item x="1450"/>
        <item x="3981"/>
        <item x="3599"/>
        <item x="3999"/>
        <item x="3186"/>
        <item x="497"/>
        <item x="4850"/>
        <item x="3470"/>
        <item x="2745"/>
        <item x="2633"/>
        <item x="3479"/>
        <item x="1785"/>
        <item x="4108"/>
        <item x="4897"/>
        <item x="2189"/>
        <item x="1225"/>
        <item x="3754"/>
        <item x="1203"/>
        <item x="4299"/>
        <item x="261"/>
        <item x="4380"/>
        <item x="1545"/>
        <item x="4523"/>
        <item x="514"/>
        <item x="1069"/>
        <item x="3057"/>
        <item x="2923"/>
        <item x="3864"/>
        <item x="1786"/>
        <item x="245"/>
        <item x="570"/>
        <item x="1874"/>
        <item x="1402"/>
        <item x="1777"/>
        <item x="4347"/>
        <item x="1560"/>
        <item x="4900"/>
        <item x="4056"/>
        <item x="2624"/>
        <item x="4138"/>
        <item x="1312"/>
        <item x="1199"/>
        <item x="957"/>
        <item x="1367"/>
        <item x="3820"/>
        <item x="363"/>
        <item x="3242"/>
        <item x="3770"/>
        <item x="4216"/>
        <item x="1087"/>
        <item x="2811"/>
        <item x="4582"/>
        <item x="4185"/>
        <item x="1351"/>
        <item x="4102"/>
        <item x="3191"/>
        <item x="392"/>
        <item x="349"/>
        <item x="271"/>
        <item x="4374"/>
        <item x="3602"/>
        <item x="2121"/>
        <item x="4210"/>
        <item x="3158"/>
        <item x="797"/>
        <item x="2227"/>
        <item x="1488"/>
        <item x="313"/>
        <item x="4204"/>
        <item x="105"/>
        <item x="4708"/>
        <item x="4620"/>
        <item x="1550"/>
        <item x="1152"/>
        <item x="4649"/>
        <item x="2759"/>
        <item x="1233"/>
        <item x="1091"/>
        <item x="3633"/>
        <item x="4261"/>
        <item x="4370"/>
        <item x="3130"/>
        <item x="3598"/>
        <item x="602"/>
        <item x="1933"/>
        <item x="3700"/>
        <item x="4263"/>
        <item x="63"/>
        <item x="4561"/>
        <item x="1828"/>
        <item x="4842"/>
        <item x="3804"/>
        <item x="446"/>
        <item x="597"/>
        <item x="3748"/>
        <item x="232"/>
        <item x="248"/>
        <item x="504"/>
        <item x="3471"/>
        <item x="4575"/>
        <item x="4801"/>
        <item x="2864"/>
        <item x="2763"/>
        <item x="3605"/>
        <item x="2209"/>
        <item x="728"/>
        <item x="3851"/>
        <item x="961"/>
        <item x="2221"/>
        <item x="1726"/>
        <item x="1009"/>
        <item x="4443"/>
        <item x="840"/>
        <item x="2117"/>
        <item x="1739"/>
        <item x="1733"/>
        <item x="270"/>
        <item x="4947"/>
        <item x="3091"/>
        <item x="1656"/>
        <item x="2364"/>
        <item x="4001"/>
        <item x="4588"/>
        <item x="3792"/>
        <item x="3912"/>
        <item x="2700"/>
        <item x="178"/>
        <item x="157"/>
        <item x="483"/>
        <item x="4415"/>
        <item x="2566"/>
        <item x="239"/>
        <item x="4666"/>
        <item x="4017"/>
        <item x="1123"/>
        <item x="1269"/>
        <item x="2608"/>
        <item x="1767"/>
        <item x="4508"/>
        <item x="592"/>
        <item x="1355"/>
        <item x="2696"/>
        <item x="2346"/>
        <item x="4148"/>
        <item x="2321"/>
        <item x="3557"/>
        <item x="1300"/>
        <item x="4077"/>
        <item x="562"/>
        <item x="1361"/>
        <item x="1385"/>
        <item x="1708"/>
        <item x="1344"/>
        <item x="1048"/>
        <item x="2890"/>
        <item x="3648"/>
        <item x="3773"/>
        <item x="2260"/>
        <item x="3797"/>
        <item x="3968"/>
        <item x="2703"/>
        <item x="56"/>
        <item x="1059"/>
        <item x="2921"/>
        <item x="1612"/>
        <item x="3776"/>
        <item x="941"/>
        <item x="2675"/>
        <item x="791"/>
        <item x="1988"/>
        <item x="3654"/>
        <item x="4654"/>
        <item x="3666"/>
        <item x="3223"/>
        <item x="2772"/>
        <item x="2765"/>
        <item x="1746"/>
        <item x="3923"/>
        <item x="1250"/>
        <item x="1668"/>
        <item x="3990"/>
        <item x="2888"/>
        <item x="3433"/>
        <item x="528"/>
        <item x="2150"/>
        <item x="4117"/>
        <item x="1243"/>
        <item x="1617"/>
        <item x="914"/>
        <item x="3587"/>
        <item x="1167"/>
        <item x="1192"/>
        <item x="1456"/>
        <item x="4385"/>
        <item x="2547"/>
        <item x="3496"/>
        <item x="2068"/>
        <item x="3907"/>
        <item x="2362"/>
        <item x="1325"/>
        <item x="4705"/>
        <item x="777"/>
        <item x="2426"/>
        <item x="2995"/>
        <item x="1415"/>
        <item x="1038"/>
        <item x="1117"/>
        <item x="4359"/>
        <item x="3628"/>
        <item x="1916"/>
        <item x="4175"/>
        <item x="4529"/>
        <item x="4729"/>
        <item x="2648"/>
        <item x="1442"/>
        <item x="2734"/>
        <item x="2067"/>
        <item x="3977"/>
        <item x="4770"/>
        <item x="500"/>
        <item x="870"/>
        <item x="190"/>
        <item x="3415"/>
        <item x="3081"/>
        <item x="1912"/>
        <item x="221"/>
        <item x="3837"/>
        <item x="2447"/>
        <item x="396"/>
        <item x="2959"/>
        <item x="4389"/>
        <item x="4936"/>
        <item x="174"/>
        <item x="442"/>
        <item x="4168"/>
        <item x="4222"/>
        <item x="747"/>
        <item x="649"/>
        <item x="385"/>
        <item x="11"/>
        <item x="3028"/>
        <item x="839"/>
        <item x="786"/>
        <item x="805"/>
        <item x="3995"/>
        <item x="4874"/>
        <item x="4217"/>
        <item x="94"/>
        <item x="2934"/>
        <item x="4959"/>
        <item x="2332"/>
        <item x="1870"/>
        <item x="2670"/>
        <item x="3204"/>
        <item x="1041"/>
        <item x="1814"/>
        <item x="3688"/>
        <item x="4331"/>
        <item x="752"/>
        <item x="1495"/>
        <item x="4130"/>
        <item x="830"/>
        <item x="3413"/>
        <item x="2790"/>
        <item x="169"/>
        <item x="2234"/>
        <item x="4696"/>
        <item x="398"/>
        <item x="4865"/>
        <item x="3087"/>
        <item x="3938"/>
        <item x="4579"/>
        <item x="4932"/>
        <item x="1417"/>
        <item x="4516"/>
        <item x="1363"/>
        <item x="518"/>
        <item x="494"/>
        <item x="4471"/>
        <item x="634"/>
        <item x="3865"/>
        <item x="4439"/>
        <item x="1931"/>
        <item x="4999"/>
        <item x="3607"/>
        <item x="492"/>
        <item x="2409"/>
        <item x="185"/>
        <item x="181"/>
        <item x="4119"/>
        <item x="3302"/>
        <item x="1414"/>
        <item x="1237"/>
        <item x="1522"/>
        <item x="1803"/>
        <item x="4888"/>
        <item x="1135"/>
        <item x="3259"/>
        <item x="1049"/>
        <item x="1297"/>
        <item x="3743"/>
        <item x="4174"/>
        <item x="1331"/>
        <item x="2269"/>
        <item x="4054"/>
        <item x="2211"/>
        <item x="1253"/>
        <item x="2062"/>
        <item x="3487"/>
        <item x="250"/>
        <item x="984"/>
        <item x="35"/>
        <item x="1869"/>
        <item x="324"/>
        <item x="1421"/>
        <item x="593"/>
        <item x="1863"/>
        <item x="1537"/>
        <item x="4652"/>
        <item x="1098"/>
        <item x="4833"/>
        <item x="3278"/>
        <item x="387"/>
        <item x="378"/>
        <item x="1582"/>
        <item x="410"/>
        <item x="2840"/>
        <item x="5007"/>
        <item x="676"/>
        <item x="42"/>
        <item x="1129"/>
        <item x="2757"/>
        <item x="3350"/>
        <item x="3895"/>
        <item x="235"/>
        <item x="4941"/>
        <item x="976"/>
        <item x="3013"/>
        <item x="920"/>
        <item x="3675"/>
        <item x="3485"/>
        <item x="753"/>
        <item x="1147"/>
        <item x="2843"/>
        <item x="3367"/>
        <item x="3791"/>
        <item x="1781"/>
        <item x="4045"/>
        <item x="2771"/>
        <item x="3484"/>
        <item x="2163"/>
        <item x="3124"/>
        <item x="5011"/>
        <item x="673"/>
        <item x="1575"/>
        <item x="3341"/>
        <item x="2873"/>
        <item x="940"/>
        <item x="944"/>
        <item x="465"/>
        <item x="981"/>
        <item x="2655"/>
        <item x="4345"/>
        <item x="1126"/>
        <item x="872"/>
        <item x="4372"/>
        <item x="717"/>
        <item x="4416"/>
        <item x="2487"/>
        <item x="600"/>
        <item x="685"/>
        <item x="3732"/>
        <item x="3290"/>
        <item x="4873"/>
        <item x="4694"/>
        <item x="3723"/>
        <item x="942"/>
        <item x="151"/>
        <item x="1316"/>
        <item x="874"/>
        <item x="4435"/>
        <item x="3282"/>
        <item x="3564"/>
        <item x="3520"/>
        <item x="1566"/>
        <item x="1540"/>
        <item x="79"/>
        <item x="4453"/>
        <item x="776"/>
        <item x="1337"/>
        <item x="1338"/>
        <item x="3910"/>
        <item x="4925"/>
        <item x="3266"/>
        <item x="1273"/>
        <item x="1542"/>
        <item x="342"/>
        <item x="750"/>
        <item x="3560"/>
        <item x="1159"/>
        <item x="377"/>
        <item x="4673"/>
        <item x="761"/>
        <item x="208"/>
        <item x="3544"/>
        <item x="4269"/>
        <item x="3215"/>
        <item x="2844"/>
        <item x="3489"/>
        <item x="2514"/>
        <item x="878"/>
        <item x="2229"/>
        <item x="2244"/>
        <item x="3453"/>
        <item x="2905"/>
        <item x="4731"/>
        <item x="1631"/>
        <item x="2372"/>
        <item x="860"/>
        <item x="3311"/>
        <item x="1357"/>
        <item x="1175"/>
        <item x="1868"/>
        <item x="3118"/>
        <item x="1679"/>
        <item x="64"/>
        <item x="1144"/>
        <item x="4970"/>
        <item x="2009"/>
        <item x="4249"/>
        <item x="1663"/>
        <item x="4793"/>
        <item x="4456"/>
        <item x="1226"/>
        <item x="2911"/>
        <item x="1349"/>
        <item x="630"/>
        <item x="3518"/>
        <item x="4425"/>
        <item x="3944"/>
        <item x="1514"/>
        <item x="1866"/>
        <item x="1627"/>
        <item x="1800"/>
        <item x="2792"/>
        <item x="2049"/>
        <item x="1680"/>
        <item x="651"/>
        <item x="1724"/>
        <item x="4750"/>
        <item x="2325"/>
        <item x="4276"/>
        <item x="4568"/>
        <item x="1755"/>
        <item x="4950"/>
        <item x="137"/>
        <item x="3501"/>
        <item x="4177"/>
        <item x="415"/>
        <item x="918"/>
        <item x="17"/>
        <item x="1974"/>
        <item x="1987"/>
        <item x="4058"/>
        <item x="2876"/>
        <item x="3202"/>
        <item x="2507"/>
        <item x="3721"/>
        <item x="3297"/>
        <item x="3504"/>
        <item x="4848"/>
        <item x="2574"/>
        <item x="4252"/>
        <item x="259"/>
        <item x="3772"/>
        <item x="4975"/>
        <item x="3361"/>
        <item x="3481"/>
        <item x="3624"/>
        <item x="206"/>
        <item x="1538"/>
        <item x="4810"/>
        <item x="1051"/>
        <item x="3929"/>
        <item x="1741"/>
        <item x="2161"/>
        <item x="309"/>
        <item x="932"/>
        <item x="78"/>
        <item x="4933"/>
        <item x="1015"/>
        <item x="707"/>
        <item x="828"/>
        <item x="4318"/>
        <item x="4797"/>
        <item x="4691"/>
        <item x="2841"/>
        <item x="1712"/>
        <item x="4069"/>
        <item x="1426"/>
        <item x="4070"/>
        <item x="380"/>
        <item x="553"/>
        <item x="2984"/>
        <item x="725"/>
        <item x="1446"/>
        <item x="3534"/>
        <item x="1333"/>
        <item x="2158"/>
        <item x="2177"/>
        <item x="2102"/>
        <item x="3871"/>
        <item x="3010"/>
        <item x="13"/>
        <item x="807"/>
        <item x="3687"/>
        <item x="3409"/>
        <item x="995"/>
        <item x="1340"/>
        <item x="2126"/>
        <item x="2643"/>
        <item x="2611"/>
        <item x="1406"/>
        <item x="519"/>
        <item x="2093"/>
        <item x="3461"/>
        <item x="812"/>
        <item x="1054"/>
        <item x="1173"/>
        <item x="3627"/>
        <item x="3983"/>
        <item x="3209"/>
        <item x="213"/>
        <item x="4179"/>
        <item x="632"/>
        <item x="3527"/>
        <item x="1732"/>
        <item x="1850"/>
        <item x="851"/>
        <item x="1571"/>
        <item x="1400"/>
        <item x="877"/>
        <item x="4738"/>
        <item x="1031"/>
        <item x="1122"/>
        <item x="2526"/>
        <item x="2783"/>
        <item x="1614"/>
        <item x="3768"/>
        <item x="635"/>
        <item x="4879"/>
        <item x="4463"/>
        <item x="706"/>
        <item x="2430"/>
        <item x="913"/>
        <item x="1097"/>
        <item x="3882"/>
        <item x="1156"/>
        <item x="3089"/>
        <item x="4541"/>
        <item t="default"/>
      </items>
      <autoSortScope>
        <pivotArea dataOnly="0" outline="0" fieldPosition="0">
          <references count="1">
            <reference field="4294967294" count="1" selected="0">
              <x v="1"/>
            </reference>
          </references>
        </pivotArea>
      </autoSortScope>
    </pivotField>
    <pivotField showAll="0"/>
    <pivotField numFmtId="3" showAll="0"/>
    <pivotField dataField="1" showAll="0"/>
    <pivotField showAll="0"/>
    <pivotField showAll="0"/>
    <pivotField showAll="0"/>
    <pivotField showAll="0"/>
    <pivotField showAll="0"/>
    <pivotField showAll="0"/>
    <pivotField dataField="1" showAll="0"/>
  </pivotFields>
  <rowFields count="1">
    <field x="1"/>
  </rowFields>
  <rowItems count="95">
    <i>
      <x v="4481"/>
    </i>
    <i>
      <x v="129"/>
    </i>
    <i>
      <x v="3372"/>
    </i>
    <i>
      <x v="3516"/>
    </i>
    <i>
      <x v="3243"/>
    </i>
    <i>
      <x v="1355"/>
    </i>
    <i>
      <x v="3413"/>
    </i>
    <i>
      <x v="31"/>
    </i>
    <i>
      <x v="4851"/>
    </i>
    <i>
      <x v="842"/>
    </i>
    <i>
      <x v="2320"/>
    </i>
    <i>
      <x v="4776"/>
    </i>
    <i>
      <x v="4269"/>
    </i>
    <i>
      <x v="2263"/>
    </i>
    <i>
      <x v="4567"/>
    </i>
    <i>
      <x v="4988"/>
    </i>
    <i>
      <x v="4936"/>
    </i>
    <i>
      <x v="1954"/>
    </i>
    <i>
      <x v="3270"/>
    </i>
    <i>
      <x v="4216"/>
    </i>
    <i>
      <x v="980"/>
    </i>
    <i>
      <x v="558"/>
    </i>
    <i>
      <x v="741"/>
    </i>
    <i>
      <x v="4059"/>
    </i>
    <i>
      <x v="2073"/>
    </i>
    <i>
      <x v="2938"/>
    </i>
    <i>
      <x v="4527"/>
    </i>
    <i>
      <x v="761"/>
    </i>
    <i>
      <x v="248"/>
    </i>
    <i>
      <x v="3534"/>
    </i>
    <i>
      <x v="4228"/>
    </i>
    <i>
      <x v="4742"/>
    </i>
    <i>
      <x v="1214"/>
    </i>
    <i>
      <x v="3681"/>
    </i>
    <i>
      <x v="1701"/>
    </i>
    <i>
      <x v="45"/>
    </i>
    <i>
      <x v="2762"/>
    </i>
    <i>
      <x v="2838"/>
    </i>
    <i>
      <x v="1100"/>
    </i>
    <i>
      <x v="1486"/>
    </i>
    <i>
      <x v="49"/>
    </i>
    <i>
      <x v="1696"/>
    </i>
    <i>
      <x v="4981"/>
    </i>
    <i>
      <x v="985"/>
    </i>
    <i>
      <x v="865"/>
    </i>
    <i>
      <x v="2647"/>
    </i>
    <i>
      <x v="3837"/>
    </i>
    <i>
      <x v="2844"/>
    </i>
    <i>
      <x v="1177"/>
    </i>
    <i>
      <x v="2452"/>
    </i>
    <i>
      <x v="1942"/>
    </i>
    <i>
      <x v="125"/>
    </i>
    <i>
      <x v="1224"/>
    </i>
    <i>
      <x v="166"/>
    </i>
    <i>
      <x v="643"/>
    </i>
    <i>
      <x v="1147"/>
    </i>
    <i>
      <x v="1653"/>
    </i>
    <i>
      <x v="3186"/>
    </i>
    <i>
      <x v="90"/>
    </i>
    <i>
      <x v="1026"/>
    </i>
    <i>
      <x v="858"/>
    </i>
    <i>
      <x v="4257"/>
    </i>
    <i>
      <x v="3777"/>
    </i>
    <i>
      <x v="1070"/>
    </i>
    <i>
      <x v="2200"/>
    </i>
    <i>
      <x v="1853"/>
    </i>
    <i>
      <x v="2311"/>
    </i>
    <i>
      <x v="236"/>
    </i>
    <i>
      <x v="3622"/>
    </i>
    <i>
      <x v="199"/>
    </i>
    <i>
      <x v="1618"/>
    </i>
    <i>
      <x v="1967"/>
    </i>
    <i>
      <x v="2841"/>
    </i>
    <i>
      <x v="4374"/>
    </i>
    <i>
      <x v="3343"/>
    </i>
    <i>
      <x v="3671"/>
    </i>
    <i>
      <x v="2905"/>
    </i>
    <i>
      <x v="410"/>
    </i>
    <i>
      <x v="2967"/>
    </i>
    <i>
      <x v="2092"/>
    </i>
    <i>
      <x v="1173"/>
    </i>
    <i>
      <x v="4263"/>
    </i>
    <i>
      <x v="3817"/>
    </i>
    <i>
      <x v="2424"/>
    </i>
    <i>
      <x v="3570"/>
    </i>
    <i>
      <x v="3547"/>
    </i>
    <i>
      <x v="2504"/>
    </i>
    <i>
      <x v="3156"/>
    </i>
    <i>
      <x v="1949"/>
    </i>
    <i>
      <x v="3119"/>
    </i>
    <i>
      <x v="1801"/>
    </i>
    <i>
      <x v="1904"/>
    </i>
    <i>
      <x v="1302"/>
    </i>
    <i>
      <x v="3954"/>
    </i>
    <i>
      <x v="416"/>
    </i>
  </rowItems>
  <colFields count="1">
    <field x="-2"/>
  </colFields>
  <colItems count="2">
    <i>
      <x/>
    </i>
    <i i="1">
      <x v="1"/>
    </i>
  </colItems>
  <dataFields count="2">
    <dataField name="Workers decrease" fld="11" baseField="1" baseItem="238" numFmtId="3"/>
    <dataField name="Growth_% " fld="4" baseField="0" baseItem="0"/>
  </dataFields>
  <pivotTableStyleInfo name="PivotStyleLight16" showRowHeaders="1" showColHeaders="1" showRowStripes="0" showColStripes="0" showLastColumn="1"/>
  <filters count="1">
    <filter fld="1" type="valueLessThan" evalOrder="-1" id="3" iMeasureFld="0">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4BA599-489B-4797-A086-B23495D12D0D}" name="Max_revenu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G3" firstHeaderRow="1" firstDataRow="1" firstDataCol="0"/>
  <pivotFields count="12">
    <pivotField showAll="0"/>
    <pivotField showAll="0"/>
    <pivotField showAll="0">
      <items count="53">
        <item x="23"/>
        <item x="0"/>
        <item x="43"/>
        <item x="9"/>
        <item x="10"/>
        <item x="28"/>
        <item x="44"/>
        <item x="34"/>
        <item x="5"/>
        <item x="13"/>
        <item x="49"/>
        <item x="15"/>
        <item x="27"/>
        <item x="33"/>
        <item x="41"/>
        <item x="26"/>
        <item x="14"/>
        <item x="38"/>
        <item x="25"/>
        <item x="21"/>
        <item x="24"/>
        <item x="20"/>
        <item x="22"/>
        <item x="47"/>
        <item x="32"/>
        <item x="17"/>
        <item x="35"/>
        <item x="29"/>
        <item x="31"/>
        <item x="6"/>
        <item x="3"/>
        <item x="12"/>
        <item x="18"/>
        <item x="30"/>
        <item x="8"/>
        <item x="42"/>
        <item x="40"/>
        <item x="4"/>
        <item x="39"/>
        <item x="50"/>
        <item x="37"/>
        <item x="45"/>
        <item x="1"/>
        <item x="2"/>
        <item x="16"/>
        <item x="48"/>
        <item x="7"/>
        <item x="11"/>
        <item x="46"/>
        <item x="19"/>
        <item x="36"/>
        <item m="1" x="51"/>
        <item t="default"/>
      </items>
    </pivotField>
    <pivotField dataField="1" numFmtId="3" showAll="0"/>
    <pivotField showAll="0"/>
    <pivotField showAll="0">
      <items count="28">
        <item x="0"/>
        <item x="23"/>
        <item x="8"/>
        <item x="15"/>
        <item x="3"/>
        <item x="24"/>
        <item x="10"/>
        <item x="25"/>
        <item x="21"/>
        <item x="7"/>
        <item x="2"/>
        <item x="11"/>
        <item x="5"/>
        <item x="20"/>
        <item x="22"/>
        <item x="19"/>
        <item x="26"/>
        <item x="16"/>
        <item x="1"/>
        <item x="13"/>
        <item x="14"/>
        <item x="12"/>
        <item x="4"/>
        <item x="18"/>
        <item x="9"/>
        <item x="6"/>
        <item x="17"/>
        <item t="default"/>
      </items>
    </pivotField>
    <pivotField showAll="0"/>
    <pivotField showAll="0"/>
    <pivotField showAll="0"/>
    <pivotField showAll="0"/>
    <pivotField showAll="0"/>
    <pivotField showAll="0"/>
  </pivotFields>
  <rowItems count="1">
    <i/>
  </rowItems>
  <colItems count="1">
    <i/>
  </colItems>
  <dataFields count="1">
    <dataField name="Max. of revenue ($)" fld="3" subtotal="max" baseField="9"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DEC9B1-33BF-4238-AC03-4405D184185A}" name="count_of_industries_on_list_top_bottom"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Industry">
  <location ref="K7:L13" firstHeaderRow="1" firstDataRow="1" firstDataCol="1"/>
  <pivotFields count="12">
    <pivotField showAll="0"/>
    <pivotField showAll="0"/>
    <pivotField showAll="0">
      <items count="53">
        <item x="23"/>
        <item x="0"/>
        <item x="43"/>
        <item x="9"/>
        <item x="10"/>
        <item x="28"/>
        <item x="44"/>
        <item x="34"/>
        <item x="5"/>
        <item x="13"/>
        <item x="49"/>
        <item x="15"/>
        <item x="27"/>
        <item x="33"/>
        <item x="41"/>
        <item x="26"/>
        <item x="14"/>
        <item x="38"/>
        <item x="25"/>
        <item x="21"/>
        <item x="24"/>
        <item x="20"/>
        <item x="22"/>
        <item x="47"/>
        <item x="32"/>
        <item x="17"/>
        <item x="35"/>
        <item x="29"/>
        <item x="31"/>
        <item x="6"/>
        <item x="3"/>
        <item x="12"/>
        <item x="18"/>
        <item x="30"/>
        <item x="8"/>
        <item x="42"/>
        <item x="40"/>
        <item x="4"/>
        <item x="39"/>
        <item x="50"/>
        <item x="37"/>
        <item x="45"/>
        <item x="1"/>
        <item x="2"/>
        <item x="16"/>
        <item x="48"/>
        <item x="7"/>
        <item x="11"/>
        <item x="46"/>
        <item x="19"/>
        <item x="36"/>
        <item m="1" x="51"/>
        <item t="default"/>
      </items>
    </pivotField>
    <pivotField dataField="1" numFmtId="3" showAll="0"/>
    <pivotField showAll="0"/>
    <pivotField axis="axisRow" showAll="0" measureFilter="1" sortType="descending">
      <items count="28">
        <item x="0"/>
        <item x="23"/>
        <item x="8"/>
        <item x="15"/>
        <item x="3"/>
        <item x="24"/>
        <item x="10"/>
        <item x="25"/>
        <item x="21"/>
        <item x="7"/>
        <item x="2"/>
        <item x="11"/>
        <item x="5"/>
        <item x="20"/>
        <item x="22"/>
        <item x="19"/>
        <item x="26"/>
        <item x="16"/>
        <item x="1"/>
        <item x="13"/>
        <item x="14"/>
        <item x="12"/>
        <item x="4"/>
        <item x="18"/>
        <item x="9"/>
        <item x="6"/>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5"/>
  </rowFields>
  <rowItems count="6">
    <i>
      <x v="23"/>
    </i>
    <i>
      <x v="26"/>
    </i>
    <i>
      <x v="20"/>
    </i>
    <i>
      <x v="8"/>
    </i>
    <i>
      <x v="16"/>
    </i>
    <i>
      <x v="2"/>
    </i>
  </rowItems>
  <colItems count="1">
    <i/>
  </colItems>
  <dataFields count="1">
    <dataField name="Count " fld="3" subtotal="count" baseField="5" baseItem="6" numFmtId="3"/>
  </dataFields>
  <chartFormats count="7">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5" count="1" selected="0">
            <x v="23"/>
          </reference>
        </references>
      </pivotArea>
    </chartFormat>
    <chartFormat chart="7" format="4">
      <pivotArea type="data" outline="0" fieldPosition="0">
        <references count="2">
          <reference field="4294967294" count="1" selected="0">
            <x v="0"/>
          </reference>
          <reference field="5" count="1" selected="0">
            <x v="26"/>
          </reference>
        </references>
      </pivotArea>
    </chartFormat>
    <chartFormat chart="7" format="5">
      <pivotArea type="data" outline="0" fieldPosition="0">
        <references count="2">
          <reference field="4294967294" count="1" selected="0">
            <x v="0"/>
          </reference>
          <reference field="5" count="1" selected="0">
            <x v="20"/>
          </reference>
        </references>
      </pivotArea>
    </chartFormat>
    <chartFormat chart="7" format="6">
      <pivotArea type="data" outline="0" fieldPosition="0">
        <references count="2">
          <reference field="4294967294" count="1" selected="0">
            <x v="0"/>
          </reference>
          <reference field="5" count="1" selected="0">
            <x v="8"/>
          </reference>
        </references>
      </pivotArea>
    </chartFormat>
    <chartFormat chart="7" format="7">
      <pivotArea type="data" outline="0" fieldPosition="0">
        <references count="2">
          <reference field="4294967294" count="1" selected="0">
            <x v="0"/>
          </reference>
          <reference field="5" count="1" selected="0">
            <x v="16"/>
          </reference>
        </references>
      </pivotArea>
    </chartFormat>
    <chartFormat chart="7" format="8">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top="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EC3EA0-2D4C-4C24-98BC-6D4673ABC6B9}" name="industry_average_revenue_top"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Industry">
  <location ref="A7:B13" firstHeaderRow="1" firstDataRow="1" firstDataCol="1"/>
  <pivotFields count="12">
    <pivotField showAll="0"/>
    <pivotField showAll="0"/>
    <pivotField showAll="0">
      <items count="53">
        <item x="23"/>
        <item x="0"/>
        <item x="43"/>
        <item x="9"/>
        <item x="10"/>
        <item x="28"/>
        <item x="44"/>
        <item x="34"/>
        <item x="5"/>
        <item x="13"/>
        <item x="49"/>
        <item x="15"/>
        <item x="27"/>
        <item x="33"/>
        <item x="41"/>
        <item x="26"/>
        <item x="14"/>
        <item x="38"/>
        <item x="25"/>
        <item x="21"/>
        <item x="24"/>
        <item x="20"/>
        <item x="22"/>
        <item x="47"/>
        <item x="32"/>
        <item x="17"/>
        <item x="35"/>
        <item x="29"/>
        <item x="31"/>
        <item x="6"/>
        <item x="3"/>
        <item x="12"/>
        <item x="18"/>
        <item x="30"/>
        <item x="8"/>
        <item x="42"/>
        <item x="40"/>
        <item x="4"/>
        <item x="39"/>
        <item x="50"/>
        <item x="37"/>
        <item x="45"/>
        <item x="1"/>
        <item x="2"/>
        <item x="16"/>
        <item x="48"/>
        <item x="7"/>
        <item x="11"/>
        <item x="46"/>
        <item x="19"/>
        <item x="36"/>
        <item m="1" x="51"/>
        <item t="default"/>
      </items>
    </pivotField>
    <pivotField dataField="1" numFmtId="3" showAll="0"/>
    <pivotField showAll="0"/>
    <pivotField axis="axisRow" showAll="0" measureFilter="1" sortType="descending">
      <items count="28">
        <item x="0"/>
        <item x="23"/>
        <item x="8"/>
        <item x="15"/>
        <item x="3"/>
        <item x="24"/>
        <item x="10"/>
        <item x="25"/>
        <item x="21"/>
        <item x="7"/>
        <item x="2"/>
        <item x="11"/>
        <item x="5"/>
        <item x="20"/>
        <item x="22"/>
        <item x="19"/>
        <item x="26"/>
        <item x="16"/>
        <item x="1"/>
        <item x="13"/>
        <item x="14"/>
        <item x="12"/>
        <item x="4"/>
        <item x="18"/>
        <item x="9"/>
        <item x="6"/>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5"/>
  </rowFields>
  <rowItems count="6">
    <i>
      <x v="23"/>
    </i>
    <i>
      <x v="12"/>
    </i>
    <i>
      <x v="18"/>
    </i>
    <i>
      <x v="6"/>
    </i>
    <i>
      <x v="4"/>
    </i>
    <i>
      <x v="13"/>
    </i>
  </rowItems>
  <colItems count="1">
    <i/>
  </colItems>
  <dataFields count="1">
    <dataField name="Average of revenue" fld="3" subtotal="average" baseField="0" baseItem="0" numFmtId="3"/>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6"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F90DEF-5FEB-46F3-839F-9817A3D19940}" name="revenue_averag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C3" firstHeaderRow="1" firstDataRow="1" firstDataCol="0"/>
  <pivotFields count="12">
    <pivotField showAll="0"/>
    <pivotField showAll="0"/>
    <pivotField showAll="0">
      <items count="53">
        <item x="23"/>
        <item x="0"/>
        <item x="43"/>
        <item x="9"/>
        <item x="10"/>
        <item x="28"/>
        <item x="44"/>
        <item x="34"/>
        <item x="5"/>
        <item x="13"/>
        <item x="49"/>
        <item x="15"/>
        <item x="27"/>
        <item x="33"/>
        <item x="41"/>
        <item x="26"/>
        <item x="14"/>
        <item x="38"/>
        <item x="25"/>
        <item x="21"/>
        <item x="24"/>
        <item x="20"/>
        <item x="22"/>
        <item x="47"/>
        <item x="32"/>
        <item x="17"/>
        <item x="35"/>
        <item x="29"/>
        <item x="31"/>
        <item x="6"/>
        <item x="3"/>
        <item x="12"/>
        <item x="18"/>
        <item x="30"/>
        <item x="8"/>
        <item x="42"/>
        <item x="40"/>
        <item x="4"/>
        <item x="39"/>
        <item x="50"/>
        <item x="37"/>
        <item x="45"/>
        <item x="1"/>
        <item x="2"/>
        <item x="16"/>
        <item x="48"/>
        <item x="7"/>
        <item x="11"/>
        <item x="46"/>
        <item x="19"/>
        <item x="36"/>
        <item m="1" x="51"/>
        <item t="default"/>
      </items>
    </pivotField>
    <pivotField dataField="1" numFmtId="3" showAll="0"/>
    <pivotField showAll="0"/>
    <pivotField showAll="0">
      <items count="28">
        <item x="0"/>
        <item x="23"/>
        <item x="8"/>
        <item x="15"/>
        <item x="3"/>
        <item x="24"/>
        <item x="10"/>
        <item x="25"/>
        <item x="21"/>
        <item x="7"/>
        <item x="2"/>
        <item x="11"/>
        <item x="5"/>
        <item x="20"/>
        <item x="22"/>
        <item x="19"/>
        <item x="26"/>
        <item x="16"/>
        <item x="1"/>
        <item x="13"/>
        <item x="14"/>
        <item x="12"/>
        <item x="4"/>
        <item x="18"/>
        <item x="9"/>
        <item x="6"/>
        <item x="17"/>
        <item t="default"/>
      </items>
    </pivotField>
    <pivotField showAll="0"/>
    <pivotField showAll="0"/>
    <pivotField showAll="0"/>
    <pivotField showAll="0"/>
    <pivotField showAll="0"/>
    <pivotField showAll="0"/>
  </pivotFields>
  <rowItems count="1">
    <i/>
  </rowItems>
  <colItems count="1">
    <i/>
  </colItems>
  <dataFields count="1">
    <dataField name="Average of revenue ($)" fld="3" subtotal="average"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828C7C-4064-4647-916F-6392BE416115}" name="Workers_growth_in_industries"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Company">
  <location ref="K29:L39" firstHeaderRow="1" firstDataRow="1" firstDataCol="1"/>
  <pivotFields count="12">
    <pivotField showAll="0"/>
    <pivotField axis="axisRow" showAll="0" measureFilter="1" sortType="descending">
      <items count="5013">
        <item x="3693"/>
        <item x="4919"/>
        <item x="3660"/>
        <item x="736"/>
        <item x="4595"/>
        <item x="1369"/>
        <item x="68"/>
        <item x="2000"/>
        <item x="703"/>
        <item x="1673"/>
        <item x="4589"/>
        <item x="1259"/>
        <item x="182"/>
        <item x="3499"/>
        <item x="1281"/>
        <item x="4301"/>
        <item x="3949"/>
        <item x="4225"/>
        <item x="3955"/>
        <item x="1839"/>
        <item x="1006"/>
        <item x="4399"/>
        <item x="4940"/>
        <item x="1492"/>
        <item x="2104"/>
        <item x="4819"/>
        <item x="1321"/>
        <item x="4260"/>
        <item x="3897"/>
        <item x="973"/>
        <item x="3758"/>
        <item x="1145"/>
        <item x="4923"/>
        <item x="314"/>
        <item x="3012"/>
        <item x="3716"/>
        <item x="1801"/>
        <item x="1664"/>
        <item x="983"/>
        <item x="1439"/>
        <item x="4734"/>
        <item x="4550"/>
        <item x="3516"/>
        <item x="4722"/>
        <item x="4164"/>
        <item x="3541"/>
        <item x="4891"/>
        <item x="3708"/>
        <item x="69"/>
        <item x="3611"/>
        <item x="116"/>
        <item x="3600"/>
        <item x="1623"/>
        <item x="1688"/>
        <item x="633"/>
        <item x="1734"/>
        <item x="4817"/>
        <item x="1287"/>
        <item x="4938"/>
        <item x="3706"/>
        <item x="3513"/>
        <item x="3747"/>
        <item x="4495"/>
        <item x="2207"/>
        <item x="3636"/>
        <item x="2550"/>
        <item x="2630"/>
        <item x="4539"/>
        <item x="1594"/>
        <item x="2440"/>
        <item x="3178"/>
        <item x="2316"/>
        <item x="1047"/>
        <item x="2717"/>
        <item x="3492"/>
        <item x="4563"/>
        <item x="4824"/>
        <item x="3834"/>
        <item x="3238"/>
        <item x="2977"/>
        <item x="3610"/>
        <item x="2390"/>
        <item x="2830"/>
        <item x="453"/>
        <item x="2203"/>
        <item x="2387"/>
        <item x="2157"/>
        <item x="3966"/>
        <item x="495"/>
        <item x="1638"/>
        <item x="4154"/>
        <item x="2094"/>
        <item x="3831"/>
        <item x="4659"/>
        <item x="3116"/>
        <item x="4009"/>
        <item x="4342"/>
        <item x="4716"/>
        <item x="4955"/>
        <item x="4247"/>
        <item x="1740"/>
        <item x="2506"/>
        <item x="2953"/>
        <item x="3331"/>
        <item x="3735"/>
        <item x="4098"/>
        <item x="1756"/>
        <item x="2310"/>
        <item x="695"/>
        <item x="2112"/>
        <item x="1420"/>
        <item x="4847"/>
        <item x="2842"/>
        <item x="4934"/>
        <item x="4754"/>
        <item x="3098"/>
        <item x="3123"/>
        <item x="719"/>
        <item x="4043"/>
        <item x="2394"/>
        <item x="168"/>
        <item x="2314"/>
        <item x="694"/>
        <item x="2258"/>
        <item x="3153"/>
        <item x="3992"/>
        <item x="784"/>
        <item x="4967"/>
        <item x="1848"/>
        <item x="361"/>
        <item x="4450"/>
        <item x="511"/>
        <item x="1427"/>
        <item x="2300"/>
        <item x="1897"/>
        <item x="3219"/>
        <item x="2556"/>
        <item x="3877"/>
        <item x="1855"/>
        <item x="1437"/>
        <item x="418"/>
        <item x="3669"/>
        <item x="1381"/>
        <item x="4479"/>
        <item x="985"/>
        <item x="4598"/>
        <item x="2928"/>
        <item x="2590"/>
        <item x="405"/>
        <item x="3074"/>
        <item x="4162"/>
        <item x="4063"/>
        <item x="4300"/>
        <item x="1383"/>
        <item x="1604"/>
        <item x="4993"/>
        <item x="1359"/>
        <item x="2451"/>
        <item x="4707"/>
        <item x="1717"/>
        <item x="425"/>
        <item x="4751"/>
        <item x="281"/>
        <item x="615"/>
        <item x="199"/>
        <item x="2669"/>
        <item x="4059"/>
        <item x="4511"/>
        <item x="1527"/>
        <item x="2421"/>
        <item x="3493"/>
        <item x="1372"/>
        <item x="2741"/>
        <item x="3421"/>
        <item x="1200"/>
        <item x="3070"/>
        <item x="2467"/>
        <item x="1804"/>
        <item x="2644"/>
        <item x="2481"/>
        <item x="1532"/>
        <item x="1461"/>
        <item x="1086"/>
        <item x="1245"/>
        <item x="2132"/>
        <item x="2373"/>
        <item x="4920"/>
        <item x="4452"/>
        <item x="2989"/>
        <item x="3640"/>
        <item x="2581"/>
        <item x="2330"/>
        <item x="1877"/>
        <item x="647"/>
        <item x="4178"/>
        <item x="1081"/>
        <item x="4859"/>
        <item x="3962"/>
        <item x="2345"/>
        <item x="4409"/>
        <item x="2246"/>
        <item x="153"/>
        <item x="4213"/>
        <item x="3276"/>
        <item x="2807"/>
        <item x="629"/>
        <item x="1282"/>
        <item x="541"/>
        <item x="3141"/>
        <item x="285"/>
        <item x="448"/>
        <item x="2414"/>
        <item x="1341"/>
        <item x="1895"/>
        <item x="3011"/>
        <item x="3874"/>
        <item x="1170"/>
        <item x="300"/>
        <item x="469"/>
        <item x="1650"/>
        <item x="2720"/>
        <item x="4067"/>
        <item x="2478"/>
        <item x="3291"/>
        <item x="2025"/>
        <item x="3152"/>
        <item x="3216"/>
        <item x="2753"/>
        <item x="4548"/>
        <item x="4899"/>
        <item x="39"/>
        <item x="3031"/>
        <item x="980"/>
        <item x="4978"/>
        <item x="3252"/>
        <item x="2010"/>
        <item x="4295"/>
        <item x="4082"/>
        <item x="1621"/>
        <item x="3062"/>
        <item x="577"/>
        <item x="1939"/>
        <item x="3578"/>
        <item x="120"/>
        <item x="3449"/>
        <item x="3752"/>
        <item x="143"/>
        <item x="2912"/>
        <item x="2966"/>
        <item x="1762"/>
        <item x="578"/>
        <item x="3889"/>
        <item x="3678"/>
        <item x="3839"/>
        <item x="1806"/>
        <item x="3766"/>
        <item x="4241"/>
        <item x="3227"/>
        <item x="2805"/>
        <item x="294"/>
        <item x="1044"/>
        <item x="3623"/>
        <item x="2468"/>
        <item x="4518"/>
        <item x="96"/>
        <item x="3377"/>
        <item x="898"/>
        <item x="4901"/>
        <item x="1729"/>
        <item x="2907"/>
        <item x="4679"/>
        <item x="979"/>
        <item x="4969"/>
        <item x="4853"/>
        <item x="5003"/>
        <item x="4981"/>
        <item x="3420"/>
        <item x="4638"/>
        <item x="2092"/>
        <item x="4600"/>
        <item x="772"/>
        <item x="2885"/>
        <item x="819"/>
        <item x="3399"/>
        <item x="27"/>
        <item x="2322"/>
        <item x="1423"/>
        <item x="2410"/>
        <item x="1499"/>
        <item x="1195"/>
        <item x="3346"/>
        <item x="1239"/>
        <item x="3601"/>
        <item x="2502"/>
        <item x="3919"/>
        <item x="3988"/>
        <item x="4195"/>
        <item x="758"/>
        <item x="15"/>
        <item x="892"/>
        <item x="2518"/>
        <item x="1444"/>
        <item x="4807"/>
        <item x="461"/>
        <item x="4573"/>
        <item x="403"/>
        <item x="4682"/>
        <item x="4023"/>
        <item x="2403"/>
        <item x="3437"/>
        <item x="584"/>
        <item x="589"/>
        <item x="4712"/>
        <item x="2591"/>
        <item x="3875"/>
        <item x="2438"/>
        <item x="975"/>
        <item x="1105"/>
        <item x="1481"/>
        <item x="665"/>
        <item x="4202"/>
        <item x="2106"/>
        <item x="3667"/>
        <item x="4593"/>
        <item x="1827"/>
        <item x="3905"/>
        <item x="2987"/>
        <item x="400"/>
        <item x="3398"/>
        <item x="848"/>
        <item x="4235"/>
        <item x="3608"/>
        <item x="1021"/>
        <item x="4113"/>
        <item x="4748"/>
        <item x="1854"/>
        <item x="2782"/>
        <item x="4288"/>
        <item x="2777"/>
        <item x="3344"/>
        <item x="2725"/>
        <item x="2571"/>
        <item x="730"/>
        <item x="1010"/>
        <item x="2809"/>
        <item x="2023"/>
        <item x="3085"/>
        <item x="3323"/>
        <item x="3008"/>
        <item x="3657"/>
        <item x="1286"/>
        <item x="2836"/>
        <item x="149"/>
        <item x="1274"/>
        <item x="3207"/>
        <item x="3979"/>
        <item x="3312"/>
        <item x="3616"/>
        <item x="4128"/>
        <item x="2491"/>
        <item x="3303"/>
        <item x="3293"/>
        <item x="333"/>
        <item x="1563"/>
        <item x="4303"/>
        <item x="681"/>
        <item x="4653"/>
        <item x="4896"/>
        <item x="3236"/>
        <item x="2312"/>
        <item x="1770"/>
        <item x="3638"/>
        <item x="2391"/>
        <item x="4229"/>
        <item x="462"/>
        <item x="2206"/>
        <item x="4832"/>
        <item x="413"/>
        <item x="144"/>
        <item x="4742"/>
        <item x="1695"/>
        <item x="4602"/>
        <item x="2238"/>
        <item x="2215"/>
        <item x="1352"/>
        <item x="4552"/>
        <item x="1395"/>
        <item x="4317"/>
        <item x="565"/>
        <item x="3356"/>
        <item x="3327"/>
        <item x="2737"/>
        <item x="3185"/>
        <item x="2537"/>
        <item x="3329"/>
        <item x="82"/>
        <item x="1821"/>
        <item x="3263"/>
        <item x="66"/>
        <item x="1387"/>
        <item x="436"/>
        <item x="3230"/>
        <item x="4574"/>
        <item x="4500"/>
        <item x="4719"/>
        <item x="2383"/>
        <item x="2360"/>
        <item x="4049"/>
        <item x="4144"/>
        <item x="993"/>
        <item x="4578"/>
        <item x="2544"/>
        <item x="4218"/>
        <item x="3206"/>
        <item x="3775"/>
        <item x="1489"/>
        <item x="4979"/>
        <item x="2419"/>
        <item x="1491"/>
        <item x="3698"/>
        <item x="4958"/>
        <item x="970"/>
        <item x="416"/>
        <item x="4924"/>
        <item x="1576"/>
        <item x="1339"/>
        <item x="683"/>
        <item x="2148"/>
        <item x="3857"/>
        <item x="2064"/>
        <item x="113"/>
        <item x="4255"/>
        <item x="3814"/>
        <item x="2174"/>
        <item x="3935"/>
        <item x="1080"/>
        <item x="1523"/>
        <item x="1463"/>
        <item x="3084"/>
        <item x="3249"/>
        <item x="1714"/>
        <item x="1095"/>
        <item x="1862"/>
        <item x="2646"/>
        <item x="228"/>
        <item x="2951"/>
        <item x="4931"/>
        <item x="3241"/>
        <item x="4507"/>
        <item x="2248"/>
        <item x="3239"/>
        <item x="739"/>
        <item x="3646"/>
        <item x="4577"/>
        <item x="4623"/>
        <item x="1142"/>
        <item x="24"/>
        <item x="1629"/>
        <item x="2490"/>
        <item x="770"/>
        <item x="2962"/>
        <item x="1085"/>
        <item x="201"/>
        <item x="3581"/>
        <item x="3094"/>
        <item x="1120"/>
        <item x="1375"/>
        <item x="433"/>
        <item x="2294"/>
        <item x="599"/>
        <item x="4512"/>
        <item x="4501"/>
        <item x="354"/>
        <item x="876"/>
        <item x="2698"/>
        <item x="1548"/>
        <item x="4209"/>
        <item x="109"/>
        <item x="1486"/>
        <item x="1989"/>
        <item x="2035"/>
        <item x="3243"/>
        <item x="3855"/>
        <item x="1820"/>
        <item x="428"/>
        <item x="561"/>
        <item x="1810"/>
        <item x="3394"/>
        <item x="4193"/>
        <item x="121"/>
        <item x="3179"/>
        <item x="4960"/>
        <item x="1893"/>
        <item x="1293"/>
        <item x="3789"/>
        <item x="2799"/>
        <item x="1626"/>
        <item x="968"/>
        <item x="4829"/>
        <item x="4307"/>
        <item x="2588"/>
        <item x="1121"/>
        <item x="4053"/>
        <item x="1851"/>
        <item x="866"/>
        <item x="312"/>
        <item x="3571"/>
        <item x="4497"/>
        <item x="4856"/>
        <item x="1213"/>
        <item x="2384"/>
        <item x="256"/>
        <item x="3037"/>
        <item x="3040"/>
        <item x="524"/>
        <item x="552"/>
        <item x="2628"/>
        <item x="2854"/>
        <item x="2679"/>
        <item x="3697"/>
        <item x="441"/>
        <item x="2486"/>
        <item x="2699"/>
        <item x="1858"/>
        <item x="677"/>
        <item x="4133"/>
        <item x="803"/>
        <item x="3059"/>
        <item x="6"/>
        <item x="2105"/>
        <item x="814"/>
        <item x="1096"/>
        <item x="527"/>
        <item x="1146"/>
        <item x="809"/>
        <item x="4296"/>
        <item x="3902"/>
        <item x="1600"/>
        <item x="2249"/>
        <item x="2658"/>
        <item x="1389"/>
        <item x="3260"/>
        <item x="990"/>
        <item x="935"/>
        <item x="45"/>
        <item x="1168"/>
        <item x="2522"/>
        <item x="2541"/>
        <item x="2849"/>
        <item x="2233"/>
        <item x="1962"/>
        <item x="4747"/>
        <item x="1221"/>
        <item x="4688"/>
        <item x="3200"/>
        <item x="29"/>
        <item x="1875"/>
        <item x="305"/>
        <item x="2054"/>
        <item x="1949"/>
        <item x="4203"/>
        <item x="2195"/>
        <item x="4514"/>
        <item x="2708"/>
        <item x="1578"/>
        <item x="2822"/>
        <item x="3868"/>
        <item x="1067"/>
        <item x="318"/>
        <item x="965"/>
        <item x="2647"/>
        <item x="2862"/>
        <item x="1017"/>
        <item x="4055"/>
        <item x="1748"/>
        <item x="3737"/>
        <item x="3720"/>
        <item x="341"/>
        <item x="1879"/>
        <item x="4437"/>
        <item x="2014"/>
        <item x="1641"/>
        <item x="1151"/>
        <item x="1346"/>
        <item x="4123"/>
        <item x="1587"/>
        <item x="3786"/>
        <item x="4804"/>
        <item x="2047"/>
        <item x="1271"/>
        <item x="2301"/>
        <item x="3468"/>
        <item x="865"/>
        <item x="3465"/>
        <item x="1365"/>
        <item x="3258"/>
        <item x="1971"/>
        <item x="1808"/>
        <item x="2728"/>
        <item x="3321"/>
        <item x="4614"/>
        <item x="1473"/>
        <item x="2894"/>
        <item x="4228"/>
        <item x="2535"/>
        <item x="3446"/>
        <item x="4852"/>
        <item x="4532"/>
        <item x="1206"/>
        <item x="1883"/>
        <item x="4743"/>
        <item x="4208"/>
        <item x="601"/>
        <item x="1518"/>
        <item x="3916"/>
        <item x="822"/>
        <item x="1435"/>
        <item x="2660"/>
        <item x="4333"/>
        <item x="793"/>
        <item x="3972"/>
        <item x="509"/>
        <item x="330"/>
        <item x="1517"/>
        <item x="4423"/>
        <item x="2742"/>
        <item x="3537"/>
        <item x="1143"/>
        <item x="2146"/>
        <item x="4939"/>
        <item x="743"/>
        <item x="894"/>
        <item x="3136"/>
        <item x="3714"/>
        <item x="4120"/>
        <item x="3269"/>
        <item x="84"/>
        <item x="1279"/>
        <item x="585"/>
        <item x="4412"/>
        <item x="258"/>
        <item x="1986"/>
        <item x="2515"/>
        <item x="4150"/>
        <item x="1141"/>
        <item x="829"/>
        <item x="1466"/>
        <item x="1873"/>
        <item x="1074"/>
        <item x="131"/>
        <item x="1849"/>
        <item x="4482"/>
        <item x="4328"/>
        <item x="945"/>
        <item x="487"/>
        <item x="4535"/>
        <item x="644"/>
        <item x="2756"/>
        <item x="2340"/>
        <item x="4257"/>
        <item x="2202"/>
        <item x="4223"/>
        <item x="827"/>
        <item x="4898"/>
        <item x="3277"/>
        <item x="2334"/>
        <item x="2943"/>
        <item x="847"/>
        <item x="2691"/>
        <item x="1790"/>
        <item x="165"/>
        <item x="998"/>
        <item x="846"/>
        <item x="482"/>
        <item x="2213"/>
        <item x="211"/>
        <item x="1377"/>
        <item x="1898"/>
        <item x="423"/>
        <item x="1482"/>
        <item x="2893"/>
        <item x="4003"/>
        <item x="402"/>
        <item x="627"/>
        <item x="2657"/>
        <item x="3554"/>
        <item x="4771"/>
        <item x="642"/>
        <item x="4486"/>
        <item x="2800"/>
        <item x="1564"/>
        <item x="2810"/>
        <item x="376"/>
        <item x="2352"/>
        <item x="590"/>
        <item x="1725"/>
        <item x="3426"/>
        <item x="785"/>
        <item x="2219"/>
        <item x="3352"/>
        <item x="1924"/>
        <item x="2333"/>
        <item x="4129"/>
        <item x="1403"/>
        <item x="1003"/>
        <item x="4689"/>
        <item x="579"/>
        <item x="1062"/>
        <item x="4599"/>
        <item x="4628"/>
        <item x="75"/>
        <item x="191"/>
        <item x="2149"/>
        <item x="4706"/>
        <item x="3254"/>
        <item x="422"/>
        <item x="251"/>
        <item x="2142"/>
        <item x="4375"/>
        <item x="4032"/>
        <item x="2136"/>
        <item x="155"/>
        <item x="3061"/>
        <item x="4289"/>
        <item x="2386"/>
        <item x="930"/>
        <item x="1721"/>
        <item x="1303"/>
        <item x="733"/>
        <item x="3314"/>
        <item x="2776"/>
        <item x="2476"/>
        <item x="225"/>
        <item x="2645"/>
        <item x="4044"/>
        <item x="1938"/>
        <item x="1568"/>
        <item x="2881"/>
        <item x="1959"/>
        <item x="4773"/>
        <item x="2847"/>
        <item x="2141"/>
        <item x="445"/>
        <item x="3233"/>
        <item x="3298"/>
        <item x="3816"/>
        <item x="3235"/>
        <item x="1127"/>
        <item x="2516"/>
        <item x="3132"/>
        <item x="3251"/>
        <item x="923"/>
        <item x="3959"/>
        <item x="4351"/>
        <item x="3018"/>
        <item x="3073"/>
        <item x="3349"/>
        <item x="628"/>
        <item x="4690"/>
        <item x="2596"/>
        <item x="3952"/>
        <item x="2955"/>
        <item x="106"/>
        <item x="4152"/>
        <item x="675"/>
        <item x="1242"/>
        <item x="4612"/>
        <item x="3953"/>
        <item x="2423"/>
        <item x="4250"/>
        <item x="3542"/>
        <item x="3168"/>
        <item x="4042"/>
        <item x="3450"/>
        <item x="2393"/>
        <item x="2201"/>
        <item x="1896"/>
        <item x="2606"/>
        <item x="2845"/>
        <item x="2901"/>
        <item x="4115"/>
        <item x="1343"/>
        <item x="1639"/>
        <item x="1082"/>
        <item x="1326"/>
        <item x="1702"/>
        <item x="3119"/>
        <item x="2729"/>
        <item x="1632"/>
        <item x="3552"/>
        <item x="175"/>
        <item x="1072"/>
        <item x="3886"/>
        <item x="4394"/>
        <item x="4074"/>
        <item x="5"/>
        <item x="701"/>
        <item x="2851"/>
        <item x="1932"/>
        <item x="2517"/>
        <item x="4813"/>
        <item x="1350"/>
        <item x="2281"/>
        <item x="2039"/>
        <item x="145"/>
        <item x="3859"/>
        <item x="2579"/>
        <item x="4197"/>
        <item x="1390"/>
        <item x="91"/>
        <item x="2615"/>
        <item x="4357"/>
        <item x="2030"/>
        <item x="4184"/>
        <item x="689"/>
        <item x="2183"/>
        <item x="3867"/>
        <item x="2329"/>
        <item x="3713"/>
        <item x="3856"/>
        <item x="3617"/>
        <item x="909"/>
        <item x="4703"/>
        <item x="2976"/>
        <item x="1784"/>
        <item x="2557"/>
        <item x="4783"/>
        <item x="2463"/>
        <item x="4355"/>
        <item x="435"/>
        <item x="1969"/>
        <item x="107"/>
        <item x="4684"/>
        <item x="4681"/>
        <item x="849"/>
        <item x="1238"/>
        <item x="3459"/>
        <item x="3603"/>
        <item x="351"/>
        <item x="2271"/>
        <item x="4834"/>
        <item x="3822"/>
        <item x="1163"/>
        <item x="3305"/>
        <item x="2107"/>
        <item x="1976"/>
        <item x="4016"/>
        <item x="2"/>
        <item x="507"/>
        <item x="133"/>
        <item x="4061"/>
        <item x="132"/>
        <item x="1445"/>
        <item x="2819"/>
        <item x="1236"/>
        <item x="1906"/>
        <item x="2029"/>
        <item x="903"/>
        <item x="4153"/>
        <item x="4963"/>
        <item x="3193"/>
        <item x="4800"/>
        <item x="1036"/>
        <item x="2255"/>
        <item x="3390"/>
        <item x="3745"/>
        <item x="1119"/>
        <item x="3661"/>
        <item x="4775"/>
        <item x="1298"/>
        <item x="2115"/>
        <item x="2443"/>
        <item x="871"/>
        <item x="817"/>
        <item x="3642"/>
        <item x="463"/>
        <item x="924"/>
        <item x="2607"/>
        <item x="2061"/>
        <item x="1019"/>
        <item x="3753"/>
        <item x="329"/>
        <item x="867"/>
        <item x="1084"/>
        <item x="962"/>
        <item x="2503"/>
        <item x="3548"/>
        <item x="4284"/>
        <item x="3908"/>
        <item x="3574"/>
        <item x="279"/>
        <item x="1667"/>
        <item x="3704"/>
        <item x="3363"/>
        <item x="3001"/>
        <item x="938"/>
        <item x="1020"/>
        <item x="3099"/>
        <item x="1480"/>
        <item x="605"/>
        <item x="2621"/>
        <item x="4111"/>
        <item x="4124"/>
        <item x="2083"/>
        <item x="2835"/>
        <item x="130"/>
        <item x="606"/>
        <item x="2752"/>
        <item x="61"/>
        <item x="986"/>
        <item x="4845"/>
        <item x="3066"/>
        <item x="693"/>
        <item x="253"/>
        <item x="2868"/>
        <item x="992"/>
        <item x="112"/>
        <item x="3159"/>
        <item x="2569"/>
        <item x="617"/>
        <item x="2780"/>
        <item x="756"/>
        <item x="2171"/>
        <item x="3086"/>
        <item x="1336"/>
        <item x="1573"/>
        <item x="1472"/>
        <item x="88"/>
        <item x="3071"/>
        <item x="207"/>
        <item x="4100"/>
        <item x="3989"/>
        <item x="65"/>
        <item x="4918"/>
        <item x="4198"/>
        <item x="4917"/>
        <item x="3035"/>
        <item x="4343"/>
        <item x="4803"/>
        <item x="4034"/>
        <item x="4780"/>
        <item x="2739"/>
        <item x="3155"/>
        <item x="4455"/>
        <item x="3156"/>
        <item x="4935"/>
        <item x="3301"/>
        <item x="3514"/>
        <item x="431"/>
        <item x="4395"/>
        <item x="2838"/>
        <item x="3778"/>
        <item x="856"/>
        <item x="1902"/>
        <item x="2549"/>
        <item x="3695"/>
        <item x="4980"/>
        <item x="2272"/>
        <item x="1153"/>
        <item x="4078"/>
        <item x="2804"/>
        <item x="440"/>
        <item x="4672"/>
        <item x="2305"/>
        <item x="3658"/>
        <item x="910"/>
        <item x="3964"/>
        <item x="3431"/>
        <item x="238"/>
        <item x="1393"/>
        <item x="3226"/>
        <item x="4106"/>
        <item x="1177"/>
        <item x="323"/>
        <item x="1002"/>
        <item x="595"/>
        <item x="3333"/>
        <item x="2180"/>
        <item x="2277"/>
        <item x="794"/>
        <item x="2026"/>
        <item x="1593"/>
        <item x="4838"/>
        <item x="773"/>
        <item x="2539"/>
        <item x="3665"/>
        <item x="755"/>
        <item x="229"/>
        <item x="3892"/>
        <item x="637"/>
        <item x="3374"/>
        <item x="2155"/>
        <item x="3418"/>
        <item x="3781"/>
        <item x="1955"/>
        <item x="4406"/>
        <item x="3712"/>
        <item x="3145"/>
        <item x="2204"/>
        <item x="3917"/>
        <item x="4292"/>
        <item x="1434"/>
        <item x="953"/>
        <item x="2461"/>
        <item x="2813"/>
        <item x="4965"/>
        <item x="108"/>
        <item x="2056"/>
        <item x="3114"/>
        <item x="3828"/>
        <item x="660"/>
        <item x="3335"/>
        <item x="4854"/>
        <item x="2347"/>
        <item x="3359"/>
        <item x="2985"/>
        <item x="2348"/>
        <item x="4408"/>
        <item x="2693"/>
        <item x="1134"/>
        <item x="2631"/>
        <item x="1174"/>
        <item x="316"/>
        <item x="3429"/>
        <item x="4591"/>
        <item x="4860"/>
        <item x="4167"/>
        <item x="1280"/>
        <item x="4680"/>
        <item x="322"/>
        <item x="2431"/>
        <item x="4190"/>
        <item x="4537"/>
        <item x="2570"/>
        <item x="3080"/>
        <item x="443"/>
        <item x="3177"/>
        <item x="1371"/>
        <item x="163"/>
        <item x="4105"/>
        <item x="4414"/>
        <item x="4090"/>
        <item x="4356"/>
        <item x="3809"/>
        <item x="3212"/>
        <item x="2788"/>
        <item x="4870"/>
        <item x="4438"/>
        <item x="688"/>
        <item x="3630"/>
        <item x="3366"/>
        <item x="548"/>
        <item x="4086"/>
        <item x="80"/>
        <item x="3701"/>
        <item x="508"/>
        <item x="3978"/>
        <item x="1131"/>
        <item x="7"/>
        <item x="3994"/>
        <item x="4474"/>
        <item x="2924"/>
        <item x="4470"/>
        <item x="2404"/>
        <item x="1358"/>
        <item x="1930"/>
        <item x="2103"/>
        <item x="3960"/>
        <item x="4498"/>
        <item x="4685"/>
        <item x="4281"/>
        <item x="4823"/>
        <item x="1132"/>
        <item x="1640"/>
        <item x="2379"/>
        <item x="4377"/>
        <item x="1690"/>
        <item x="3076"/>
        <item x="2217"/>
        <item x="4085"/>
        <item x="3528"/>
        <item x="3934"/>
        <item x="2469"/>
        <item x="2385"/>
        <item x="4555"/>
        <item x="3268"/>
        <item x="2477"/>
        <item x="1946"/>
        <item x="587"/>
        <item x="879"/>
        <item x="3328"/>
        <item x="22"/>
        <item x="3941"/>
        <item x="3232"/>
        <item x="4294"/>
        <item x="1541"/>
        <item x="3684"/>
        <item x="3751"/>
        <item x="1718"/>
        <item x="115"/>
        <item x="3579"/>
        <item x="4326"/>
        <item x="2479"/>
        <item x="1111"/>
        <item x="3164"/>
        <item x="73"/>
        <item x="4710"/>
        <item x="3679"/>
        <item x="4972"/>
        <item x="1216"/>
        <item x="1704"/>
        <item x="3683"/>
        <item x="4073"/>
        <item x="3904"/>
        <item x="4487"/>
        <item x="1659"/>
        <item x="2794"/>
        <item x="1557"/>
        <item x="4107"/>
        <item x="842"/>
        <item x="1788"/>
        <item x="391"/>
        <item x="4502"/>
        <item x="503"/>
        <item x="1841"/>
        <item x="412"/>
        <item x="1011"/>
        <item x="4784"/>
        <item x="303"/>
        <item x="4353"/>
        <item x="367"/>
        <item x="1941"/>
        <item x="3956"/>
        <item x="4327"/>
        <item x="1215"/>
        <item x="4881"/>
        <item x="2193"/>
        <item x="2561"/>
        <item x="384"/>
        <item x="4186"/>
        <item x="1771"/>
        <item x="2489"/>
        <item x="1581"/>
        <item x="3993"/>
        <item x="1857"/>
        <item x="1264"/>
        <item x="1094"/>
        <item x="4146"/>
        <item x="4603"/>
        <item x="3567"/>
        <item x="3027"/>
        <item x="1261"/>
        <item x="988"/>
        <item x="307"/>
        <item x="2612"/>
        <item x="1448"/>
        <item x="4465"/>
        <item x="857"/>
        <item x="4191"/>
        <item x="3842"/>
        <item x="3375"/>
        <item x="4282"/>
        <item x="1991"/>
        <item x="885"/>
        <item x="727"/>
        <item x="4335"/>
        <item x="4762"/>
        <item x="1881"/>
        <item x="1302"/>
        <item x="2747"/>
        <item x="1254"/>
        <item x="3538"/>
        <item x="2899"/>
        <item x="4583"/>
        <item x="2137"/>
        <item x="662"/>
        <item x="2296"/>
        <item x="3799"/>
        <item x="2992"/>
        <item x="3985"/>
        <item x="2065"/>
        <item x="1950"/>
        <item x="280"/>
        <item x="2801"/>
        <item x="3295"/>
        <item x="4079"/>
        <item x="4640"/>
        <item x="3034"/>
        <item x="320"/>
        <item x="1166"/>
        <item x="1289"/>
        <item x="3279"/>
        <item x="1319"/>
        <item x="2020"/>
        <item x="4403"/>
        <item x="4581"/>
        <item x="646"/>
        <item x="2950"/>
        <item x="2620"/>
        <item x="2527"/>
        <item x="3879"/>
        <item x="2186"/>
        <item x="4131"/>
        <item x="2307"/>
        <item x="2889"/>
        <item x="241"/>
        <item x="763"/>
        <item x="3364"/>
        <item x="4660"/>
        <item x="2402"/>
        <item x="4429"/>
        <item x="3793"/>
        <item x="3133"/>
        <item x="989"/>
        <item x="3378"/>
        <item x="2057"/>
        <item x="4964"/>
        <item x="2342"/>
        <item x="1099"/>
        <item x="3451"/>
        <item x="4884"/>
        <item x="3143"/>
        <item x="1795"/>
        <item x="4799"/>
        <item x="4028"/>
        <item x="194"/>
        <item x="3125"/>
        <item x="1960"/>
        <item x="3884"/>
        <item x="3503"/>
        <item x="4243"/>
        <item x="4741"/>
        <item x="3167"/>
        <item x="244"/>
        <item x="2709"/>
        <item x="3890"/>
        <item x="4779"/>
        <item x="3255"/>
        <item x="1249"/>
        <item x="164"/>
        <item x="3039"/>
        <item x="974"/>
        <item x="2685"/>
        <item x="3117"/>
        <item x="2122"/>
        <item x="1022"/>
        <item x="2760"/>
        <item x="4796"/>
        <item x="393"/>
        <item x="2916"/>
        <item x="2781"/>
        <item x="2573"/>
        <item x="4480"/>
        <item x="4494"/>
        <item x="2156"/>
        <item x="1246"/>
        <item x="2060"/>
        <item x="4101"/>
        <item x="381"/>
        <item x="2435"/>
        <item x="1970"/>
        <item x="2787"/>
        <item x="3275"/>
        <item x="4104"/>
        <item x="2942"/>
        <item x="3424"/>
        <item x="345"/>
        <item x="4279"/>
        <item x="1498"/>
        <item x="2917"/>
        <item x="3629"/>
        <item x="2210"/>
        <item x="3294"/>
        <item x="2802"/>
        <item x="1295"/>
        <item x="3388"/>
        <item x="3787"/>
        <item x="1687"/>
        <item x="3443"/>
        <item x="1161"/>
        <item x="563"/>
        <item x="2139"/>
        <item x="2743"/>
        <item x="1228"/>
        <item x="334"/>
        <item x="117"/>
        <item x="89"/>
        <item x="1440"/>
        <item x="576"/>
        <item x="2577"/>
        <item x="4728"/>
        <item x="1675"/>
        <item x="1990"/>
        <item x="653"/>
        <item x="468"/>
        <item x="1240"/>
        <item x="1278"/>
        <item x="1753"/>
        <item x="4274"/>
        <item x="296"/>
        <item x="420"/>
        <item x="1503"/>
        <item x="5002"/>
        <item x="3316"/>
        <item x="3052"/>
        <item x="1580"/>
        <item x="2078"/>
        <item x="3160"/>
        <item x="3686"/>
        <item x="2073"/>
        <item x="1374"/>
        <item x="3154"/>
        <item x="1313"/>
        <item x="911"/>
        <item x="1109"/>
        <item x="969"/>
        <item x="1360"/>
        <item x="3006"/>
        <item x="4871"/>
        <item x="1276"/>
        <item x="891"/>
        <item x="1468"/>
        <item x="2936"/>
        <item x="1288"/>
        <item x="3101"/>
        <item x="2200"/>
        <item x="2724"/>
        <item x="2066"/>
        <item x="297"/>
        <item x="3284"/>
        <item x="1218"/>
        <item x="3287"/>
        <item x="298"/>
        <item x="3870"/>
        <item x="1908"/>
        <item x="2462"/>
        <item x="4052"/>
        <item x="2084"/>
        <item x="4551"/>
        <item x="397"/>
        <item x="1835"/>
        <item x="1485"/>
        <item x="1934"/>
        <item x="2683"/>
        <item x="2938"/>
        <item x="3826"/>
        <item x="762"/>
        <item x="569"/>
        <item x="1506"/>
        <item x="3108"/>
        <item x="4545"/>
        <item x="3425"/>
        <item x="3383"/>
        <item x="4977"/>
        <item x="2108"/>
        <item x="645"/>
        <item x="1057"/>
        <item x="54"/>
        <item x="331"/>
        <item x="1033"/>
        <item x="4239"/>
        <item x="4189"/>
        <item x="3417"/>
        <item x="781"/>
        <item x="2831"/>
        <item x="3832"/>
        <item x="4726"/>
        <item x="4995"/>
        <item x="81"/>
        <item x="2119"/>
        <item x="3585"/>
        <item x="4669"/>
        <item x="192"/>
        <item x="3173"/>
        <item x="4319"/>
        <item x="779"/>
        <item x="575"/>
        <item x="947"/>
        <item x="1452"/>
        <item x="424"/>
        <item x="1027"/>
        <item x="3523"/>
        <item x="656"/>
        <item x="2194"/>
        <item x="98"/>
        <item x="1653"/>
        <item x="4341"/>
        <item x="3477"/>
        <item x="987"/>
        <item x="1345"/>
        <item x="4782"/>
        <item x="450"/>
        <item x="2580"/>
        <item x="4825"/>
        <item x="2978"/>
        <item x="1533"/>
        <item x="4286"/>
        <item x="2554"/>
        <item x="1648"/>
        <item x="3561"/>
        <item x="937"/>
        <item x="4322"/>
        <item x="2649"/>
        <item x="74"/>
        <item x="3016"/>
        <item x="2282"/>
        <item x="4499"/>
        <item x="2965"/>
        <item x="2378"/>
        <item x="3609"/>
        <item x="919"/>
        <item x="2609"/>
        <item x="2401"/>
        <item x="4564"/>
        <item x="609"/>
        <item x="395"/>
        <item x="3933"/>
        <item x="4386"/>
        <item x="301"/>
        <item x="1204"/>
        <item x="3691"/>
        <item x="179"/>
        <item x="2353"/>
        <item x="2005"/>
        <item x="4064"/>
        <item x="4484"/>
        <item x="3384"/>
        <item x="2803"/>
        <item x="1972"/>
        <item x="2413"/>
        <item x="1628"/>
        <item x="4836"/>
        <item x="3120"/>
        <item x="2593"/>
        <item x="1757"/>
        <item x="4134"/>
        <item x="355"/>
        <item x="2869"/>
        <item x="2714"/>
        <item x="1886"/>
        <item x="952"/>
        <item x="1272"/>
        <item x="2542"/>
        <item x="3531"/>
        <item x="3452"/>
        <item x="3307"/>
        <item x="2050"/>
        <item x="4089"/>
        <item x="549"/>
        <item x="2459"/>
        <item x="2659"/>
        <item x="573"/>
        <item x="3463"/>
        <item x="2695"/>
        <item x="1060"/>
        <item x="3192"/>
        <item x="684"/>
        <item x="2289"/>
        <item x="686"/>
        <item x="4205"/>
        <item x="3973"/>
        <item x="726"/>
        <item x="4609"/>
        <item x="4776"/>
        <item x="560"/>
        <item x="4774"/>
        <item x="210"/>
        <item x="2639"/>
        <item x="1113"/>
        <item x="1112"/>
        <item x="1743"/>
        <item x="4112"/>
        <item x="1478"/>
        <item x="2164"/>
        <item x="209"/>
        <item x="3134"/>
        <item x="1927"/>
        <item x="240"/>
        <item x="1012"/>
        <item x="2915"/>
        <item x="1077"/>
        <item x="915"/>
        <item x="2981"/>
        <item x="2969"/>
        <item x="2388"/>
        <item x="3438"/>
        <item x="3573"/>
        <item x="3785"/>
        <item x="2970"/>
        <item x="2399"/>
        <item x="607"/>
        <item x="3876"/>
        <item x="3575"/>
        <item x="2417"/>
        <item x="3717"/>
        <item x="2212"/>
        <item x="4159"/>
        <item x="1952"/>
        <item x="2398"/>
        <item x="3447"/>
        <item x="4903"/>
        <item x="3991"/>
        <item x="2472"/>
        <item x="3659"/>
        <item x="2954"/>
        <item x="3951"/>
        <item x="4492"/>
        <item x="3731"/>
        <item x="3682"/>
        <item x="3300"/>
        <item x="3380"/>
        <item x="2961"/>
        <item x="749"/>
        <item x="1588"/>
        <item x="276"/>
        <item x="2602"/>
        <item x="3220"/>
        <item x="4526"/>
        <item x="3736"/>
        <item x="4996"/>
        <item x="2400"/>
        <item x="1769"/>
        <item x="128"/>
        <item x="4861"/>
        <item x="438"/>
        <item x="2884"/>
        <item x="3382"/>
        <item x="1798"/>
        <item x="624"/>
        <item x="1553"/>
        <item x="2952"/>
        <item x="158"/>
        <item x="2562"/>
        <item x="1526"/>
        <item x="1661"/>
        <item x="2173"/>
        <item x="2295"/>
        <item x="2051"/>
        <item x="883"/>
        <item x="4594"/>
        <item x="4339"/>
        <item x="929"/>
        <item x="2941"/>
        <item x="720"/>
        <item x="1198"/>
        <item x="2267"/>
        <item x="4182"/>
        <item x="621"/>
        <item x="4360"/>
        <item x="496"/>
        <item x="3742"/>
        <item x="2145"/>
        <item x="960"/>
        <item x="4885"/>
        <item x="3779"/>
        <item x="690"/>
        <item x="4027"/>
        <item x="2812"/>
        <item x="3082"/>
        <item x="134"/>
        <item x="4971"/>
        <item x="4459"/>
        <item x="4325"/>
        <item x="4417"/>
        <item x="3764"/>
        <item x="4315"/>
        <item x="927"/>
        <item x="2948"/>
        <item x="742"/>
        <item x="2902"/>
        <item x="4449"/>
        <item x="2546"/>
        <item x="1856"/>
        <item x="4283"/>
        <item x="3597"/>
        <item x="4717"/>
        <item x="4040"/>
        <item x="3626"/>
        <item x="1155"/>
        <item x="2702"/>
        <item x="1477"/>
        <item x="4118"/>
        <item x="1651"/>
        <item x="4625"/>
        <item x="2520"/>
        <item x="4711"/>
        <item x="4038"/>
        <item x="1257"/>
        <item x="3439"/>
        <item x="4886"/>
        <item x="3365"/>
        <item x="1188"/>
        <item x="2114"/>
        <item x="868"/>
        <item x="1816"/>
        <item x="3075"/>
        <item x="1892"/>
        <item x="3077"/>
        <item x="447"/>
        <item x="269"/>
        <item x="4596"/>
        <item x="220"/>
        <item x="1685"/>
        <item x="4505"/>
        <item x="1494"/>
        <item x="40"/>
        <item x="1162"/>
        <item x="997"/>
        <item x="2058"/>
        <item x="897"/>
        <item x="1016"/>
        <item x="1411"/>
        <item x="3694"/>
        <item x="2572"/>
        <item x="3131"/>
        <item x="3746"/>
        <item x="2392"/>
        <item x="217"/>
        <item x="4402"/>
        <item x="4309"/>
        <item x="2766"/>
        <item x="3025"/>
        <item x="1008"/>
        <item x="2963"/>
        <item x="1207"/>
        <item x="3643"/>
        <item x="146"/>
        <item x="95"/>
        <item x="1928"/>
        <item x="67"/>
        <item x="2748"/>
        <item x="934"/>
        <item x="3613"/>
        <item x="4364"/>
        <item x="1231"/>
        <item x="3456"/>
        <item x="1910"/>
        <item x="604"/>
        <item x="804"/>
        <item x="4808"/>
        <item x="1812"/>
        <item x="4994"/>
        <item x="2929"/>
        <item x="4562"/>
        <item x="3280"/>
        <item x="1052"/>
        <item x="3536"/>
        <item x="1754"/>
        <item x="886"/>
        <item x="1183"/>
        <item x="3853"/>
        <item x="3909"/>
        <item x="3652"/>
        <item x="4136"/>
        <item x="3802"/>
        <item x="4422"/>
        <item x="2118"/>
        <item x="4266"/>
        <item x="2886"/>
        <item x="375"/>
        <item x="3015"/>
        <item x="3524"/>
        <item x="3566"/>
        <item x="1255"/>
        <item x="2721"/>
        <item x="180"/>
        <item x="474"/>
        <item x="26"/>
        <item x="1598"/>
        <item x="3458"/>
        <item x="4864"/>
        <item x="4393"/>
        <item x="4697"/>
        <item x="1219"/>
        <item x="831"/>
        <item x="618"/>
        <item x="1314"/>
        <item x="2082"/>
        <item x="287"/>
        <item x="1516"/>
        <item x="925"/>
        <item x="1711"/>
        <item x="233"/>
        <item x="2167"/>
        <item x="1524"/>
        <item x="1654"/>
        <item x="4047"/>
        <item x="2883"/>
        <item x="493"/>
        <item x="4559"/>
        <item x="1405"/>
        <item x="4401"/>
        <item x="2598"/>
        <item x="1493"/>
        <item x="855"/>
        <item x="3854"/>
        <item x="3622"/>
        <item x="572"/>
        <item x="2930"/>
        <item x="2676"/>
        <item x="3190"/>
        <item x="3404"/>
        <item x="4576"/>
        <item x="4618"/>
        <item x="967"/>
        <item x="4869"/>
        <item x="800"/>
        <item x="3309"/>
        <item x="1616"/>
        <item x="1436"/>
        <item x="3362"/>
        <item x="4176"/>
        <item x="2931"/>
        <item x="3385"/>
        <item x="2458"/>
        <item x="4420"/>
        <item x="2336"/>
        <item x="2664"/>
        <item x="3345"/>
        <item x="3718"/>
        <item x="1826"/>
        <item x="760"/>
        <item x="2510"/>
        <item x="3497"/>
        <item x="700"/>
        <item x="1125"/>
        <item x="1092"/>
        <item x="1985"/>
        <item x="2927"/>
        <item x="479"/>
        <item x="724"/>
        <item x="4029"/>
        <item x="2834"/>
        <item x="3370"/>
        <item x="1607"/>
        <item x="2563"/>
        <item x="4110"/>
        <item x="582"/>
        <item x="732"/>
        <item x="4982"/>
        <item x="2806"/>
        <item x="142"/>
        <item x="1750"/>
        <item x="4915"/>
        <item x="943"/>
        <item x="4277"/>
        <item x="3289"/>
        <item x="0"/>
        <item x="1108"/>
        <item x="4232"/>
        <item x="4442"/>
        <item x="844"/>
        <item x="1"/>
        <item x="4610"/>
        <item x="1034"/>
        <item x="1101"/>
        <item x="4835"/>
        <item x="2196"/>
        <item x="912"/>
        <item x="4921"/>
        <item x="3371"/>
        <item x="1037"/>
        <item x="999"/>
        <item x="1775"/>
        <item x="3593"/>
        <item x="4528"/>
        <item x="1464"/>
        <item x="3522"/>
        <item x="544"/>
        <item x="2446"/>
        <item x="4851"/>
        <item x="1544"/>
        <item x="2634"/>
        <item x="1609"/>
        <item x="41"/>
        <item x="2169"/>
        <item x="614"/>
        <item x="2133"/>
        <item x="1438"/>
        <item x="712"/>
        <item x="1981"/>
        <item x="1844"/>
        <item x="556"/>
        <item x="1766"/>
        <item x="223"/>
        <item x="2427"/>
        <item x="2036"/>
        <item x="818"/>
        <item x="1266"/>
        <item x="2857"/>
        <item x="1888"/>
        <item x="4348"/>
        <item x="2311"/>
        <item x="3519"/>
        <item x="408"/>
        <item x="1158"/>
        <item x="3891"/>
        <item x="1308"/>
        <item x="3823"/>
        <item x="455"/>
        <item x="2891"/>
        <item x="4839"/>
        <item x="748"/>
        <item x="1572"/>
        <item x="1379"/>
        <item x="4457"/>
        <item x="236"/>
        <item x="3240"/>
        <item x="1521"/>
        <item x="722"/>
        <item x="715"/>
        <item x="2245"/>
        <item x="3161"/>
        <item x="386"/>
        <item x="3677"/>
        <item x="3710"/>
        <item x="2687"/>
        <item x="659"/>
        <item x="2250"/>
        <item x="5005"/>
        <item x="4181"/>
        <item x="4905"/>
        <item x="3796"/>
        <item x="3671"/>
        <item x="3211"/>
        <item x="1510"/>
        <item x="1208"/>
        <item x="955"/>
        <item x="1515"/>
        <item x="3334"/>
        <item x="1615"/>
        <item x="2509"/>
        <item x="1865"/>
        <item x="4019"/>
        <item x="90"/>
        <item x="1745"/>
        <item x="3931"/>
        <item x="3858"/>
        <item x="3237"/>
        <item x="869"/>
        <item x="267"/>
        <item x="335"/>
        <item x="1601"/>
        <item x="4224"/>
        <item x="4002"/>
        <item x="1720"/>
        <item x="936"/>
        <item x="3885"/>
        <item x="2181"/>
        <item x="581"/>
        <item x="249"/>
        <item x="2732"/>
        <item x="4488"/>
        <item x="4265"/>
        <item x="4397"/>
        <item x="104"/>
        <item x="1799"/>
        <item x="2152"/>
        <item x="3201"/>
        <item x="3474"/>
        <item x="1968"/>
        <item x="2354"/>
        <item x="1747"/>
        <item x="3051"/>
        <item x="5006"/>
        <item x="4676"/>
        <item x="1589"/>
        <item x="4242"/>
        <item x="1227"/>
        <item x="2500"/>
        <item x="3813"/>
        <item x="2839"/>
        <item x="3637"/>
        <item x="277"/>
        <item x="2704"/>
        <item x="3198"/>
        <item x="568"/>
        <item x="2521"/>
        <item x="1983"/>
        <item x="2324"/>
        <item x="2055"/>
        <item x="1116"/>
        <item x="939"/>
        <item x="2337"/>
        <item x="661"/>
        <item x="1502"/>
        <item x="1837"/>
        <item x="4841"/>
        <item x="4099"/>
        <item x="4219"/>
        <item x="3048"/>
        <item x="302"/>
        <item x="126"/>
        <item x="3606"/>
        <item x="2075"/>
        <item x="2072"/>
        <item x="2471"/>
        <item x="2994"/>
        <item x="2764"/>
        <item x="820"/>
        <item x="1267"/>
        <item x="359"/>
        <item x="1872"/>
        <item x="4953"/>
        <item x="4942"/>
        <item x="586"/>
        <item x="2511"/>
        <item x="620"/>
        <item x="674"/>
        <item x="2913"/>
        <item x="1043"/>
        <item x="854"/>
        <item x="2786"/>
        <item x="1674"/>
        <item x="3306"/>
        <item x="70"/>
        <item x="1382"/>
        <item x="3257"/>
        <item x="3734"/>
        <item x="2706"/>
        <item x="3563"/>
        <item x="1599"/>
        <item x="1749"/>
        <item x="1056"/>
        <item x="558"/>
        <item x="811"/>
        <item x="2224"/>
        <item x="4699"/>
        <item x="4432"/>
        <item x="407"/>
        <item x="4441"/>
        <item x="2232"/>
        <item x="311"/>
        <item x="3619"/>
        <item x="3703"/>
        <item x="87"/>
        <item x="2668"/>
        <item x="1716"/>
        <item x="3440"/>
        <item x="2256"/>
        <item x="3899"/>
        <item x="2560"/>
        <item x="3996"/>
        <item x="1948"/>
        <item x="1378"/>
        <item x="4524"/>
        <item x="3621"/>
        <item x="2131"/>
        <item x="1763"/>
        <item x="4795"/>
        <item x="554"/>
        <item x="36"/>
        <item x="150"/>
        <item x="3078"/>
        <item x="1793"/>
        <item x="3833"/>
        <item x="2455"/>
        <item x="317"/>
        <item x="4122"/>
        <item x="2680"/>
        <item x="545"/>
        <item x="506"/>
        <item x="3486"/>
        <item x="4765"/>
        <item x="884"/>
        <item x="977"/>
        <item x="4906"/>
        <item x="4440"/>
        <item x="893"/>
        <item x="2110"/>
        <item x="2358"/>
        <item x="3529"/>
        <item x="1501"/>
        <item x="4642"/>
        <item x="2513"/>
        <item x="3550"/>
        <item x="808"/>
        <item x="2551"/>
        <item x="2306"/>
        <item x="4312"/>
        <item x="1891"/>
        <item x="799"/>
        <item x="907"/>
        <item x="1547"/>
        <item x="2816"/>
        <item x="1652"/>
        <item x="583"/>
        <item x="603"/>
        <item x="1840"/>
        <item x="371"/>
        <item x="3231"/>
        <item x="2086"/>
        <item x="2983"/>
        <item x="1597"/>
        <item x="3324"/>
        <item x="264"/>
        <item x="290"/>
        <item x="2424"/>
        <item x="3576"/>
        <item x="3412"/>
        <item x="1579"/>
        <item x="2852"/>
        <item x="4188"/>
        <item x="1194"/>
        <item x="2168"/>
        <item x="4890"/>
        <item x="1050"/>
        <item x="1920"/>
        <item x="3056"/>
        <item x="4519"/>
        <item x="3829"/>
        <item x="4611"/>
        <item x="2012"/>
        <item x="2175"/>
        <item x="4373"/>
        <item x="1963"/>
        <item x="3273"/>
        <item x="863"/>
        <item x="4913"/>
        <item x="3053"/>
        <item x="1843"/>
        <item x="2214"/>
        <item x="4466"/>
        <item x="2933"/>
        <item x="4468"/>
        <item x="5010"/>
        <item x="3965"/>
        <item x="2172"/>
        <item x="1606"/>
        <item x="917"/>
        <item x="3304"/>
        <item x="3469"/>
        <item x="1230"/>
        <item x="1429"/>
        <item x="44"/>
        <item x="1001"/>
        <item x="2879"/>
        <item x="2718"/>
        <item x="4211"/>
        <item x="4246"/>
        <item x="3442"/>
        <item x="37"/>
        <item x="4031"/>
        <item x="2389"/>
        <item x="3592"/>
        <item x="1304"/>
        <item x="3296"/>
        <item x="861"/>
        <item x="2001"/>
        <item x="741"/>
        <item x="4572"/>
        <item x="4909"/>
        <item x="2815"/>
        <item x="2308"/>
        <item x="4039"/>
        <item x="698"/>
        <item x="1457"/>
        <item x="1347"/>
        <item x="2903"/>
        <item x="3547"/>
        <item x="845"/>
        <item x="3668"/>
        <item x="4805"/>
        <item x="2798"/>
        <item x="826"/>
        <item x="852"/>
        <item x="4785"/>
        <item x="2567"/>
        <item x="2671"/>
        <item x="3467"/>
        <item x="3444"/>
        <item x="2074"/>
        <item x="3265"/>
        <item x="2629"/>
        <item x="539"/>
        <item x="346"/>
        <item x="148"/>
        <item x="1860"/>
        <item x="1783"/>
        <item x="2826"/>
        <item x="1251"/>
        <item x="806"/>
        <item x="699"/>
        <item x="3539"/>
        <item x="4096"/>
        <item x="3274"/>
        <item x="1211"/>
        <item x="537"/>
        <item x="4954"/>
        <item x="672"/>
        <item x="1509"/>
        <item x="3883"/>
        <item x="4567"/>
        <item x="766"/>
        <item x="246"/>
        <item x="1106"/>
        <item x="3372"/>
        <item x="2872"/>
        <item x="4424"/>
        <item x="4485"/>
        <item x="3466"/>
        <item x="4212"/>
        <item x="4769"/>
        <item x="3971"/>
        <item x="3121"/>
        <item x="2129"/>
        <item x="4998"/>
        <item x="4390"/>
        <item x="4285"/>
        <item x="4445"/>
        <item x="263"/>
        <item x="1761"/>
        <item x="3423"/>
        <item x="4015"/>
        <item x="4755"/>
        <item x="4388"/>
        <item x="4709"/>
        <item x="3950"/>
        <item x="4916"/>
        <item x="3821"/>
        <item x="2080"/>
        <item x="4436"/>
        <item x="3286"/>
        <item x="3313"/>
        <item x="2640"/>
        <item x="1079"/>
        <item x="678"/>
        <item x="2109"/>
        <item x="3618"/>
        <item x="2473"/>
        <item x="796"/>
        <item x="1154"/>
        <item x="1388"/>
        <item x="4092"/>
        <item x="1380"/>
        <item x="1193"/>
        <item x="1622"/>
        <item x="1484"/>
        <item x="1433"/>
        <item x="3922"/>
        <item x="4632"/>
        <item x="3403"/>
        <item x="218"/>
        <item x="337"/>
        <item x="4428"/>
        <item x="2769"/>
        <item x="4021"/>
        <item x="3794"/>
        <item x="3795"/>
        <item x="3432"/>
        <item x="1859"/>
        <item x="2028"/>
        <item x="4677"/>
        <item x="2998"/>
        <item x="272"/>
        <item x="4820"/>
        <item x="432"/>
        <item x="4510"/>
        <item x="608"/>
        <item x="801"/>
        <item x="2498"/>
        <item x="1697"/>
        <item x="1610"/>
        <item x="3788"/>
        <item x="1838"/>
        <item x="4050"/>
        <item x="4396"/>
        <item x="4651"/>
        <item x="2184"/>
        <item x="1181"/>
        <item x="3462"/>
        <item x="636"/>
        <item x="3976"/>
        <item x="1922"/>
        <item x="4171"/>
        <item x="1025"/>
        <item x="3852"/>
        <item x="1904"/>
        <item x="4109"/>
        <item x="3138"/>
        <item x="4569"/>
        <item x="3569"/>
        <item x="3759"/>
        <item x="110"/>
        <item x="4132"/>
        <item x="2154"/>
        <item x="2722"/>
        <item x="680"/>
        <item x="1608"/>
        <item x="4426"/>
        <item x="4350"/>
        <item x="2860"/>
        <item x="3937"/>
        <item x="2719"/>
        <item x="2344"/>
        <item x="4354"/>
        <item x="833"/>
        <item x="2568"/>
        <item x="414"/>
        <item x="1700"/>
        <item x="4270"/>
        <item x="3806"/>
        <item x="4477"/>
        <item x="769"/>
        <item x="3151"/>
        <item x="4739"/>
        <item x="1864"/>
        <item x="4732"/>
        <item x="2257"/>
        <item x="1328"/>
        <item x="4037"/>
        <item x="2363"/>
        <item x="3340"/>
        <item x="3264"/>
        <item x="4956"/>
        <item x="4531"/>
        <item x="3292"/>
        <item x="4127"/>
        <item x="4444"/>
        <item x="613"/>
        <item x="2770"/>
        <item x="4163"/>
        <item x="265"/>
        <item x="3224"/>
        <item x="1292"/>
        <item x="4142"/>
        <item x="4605"/>
        <item x="3957"/>
        <item x="4674"/>
        <item x="4989"/>
        <item x="3144"/>
        <item x="951"/>
        <item x="4180"/>
        <item x="3400"/>
        <item x="1698"/>
        <item x="4615"/>
        <item x="3175"/>
        <item x="1562"/>
        <item x="4616"/>
        <item x="4254"/>
        <item x="1299"/>
        <item x="356"/>
        <item x="103"/>
        <item x="4308"/>
        <item x="4547"/>
        <item x="3898"/>
        <item x="4894"/>
        <item x="4091"/>
        <item x="834"/>
        <item x="4816"/>
        <item x="3774"/>
        <item x="43"/>
        <item x="2603"/>
        <item x="1936"/>
        <item x="4304"/>
        <item x="2460"/>
        <item x="2069"/>
        <item x="3435"/>
        <item x="3620"/>
        <item x="2374"/>
        <item x="2153"/>
        <item x="4087"/>
        <item x="2218"/>
        <item x="1671"/>
        <item x="4215"/>
        <item x="3100"/>
        <item x="3096"/>
        <item x="2947"/>
        <item x="1937"/>
        <item x="1496"/>
        <item x="1710"/>
        <item x="4346"/>
        <item x="3411"/>
        <item x="2270"/>
        <item x="4311"/>
        <item x="2784"/>
        <item x="1396"/>
        <item x="4207"/>
        <item x="3726"/>
        <item x="310"/>
        <item x="3649"/>
        <item x="1967"/>
        <item x="3824"/>
        <item x="4431"/>
        <item x="1727"/>
        <item x="3147"/>
        <item x="2242"/>
        <item x="4701"/>
        <item x="4645"/>
        <item x="3580"/>
        <item x="2044"/>
        <item x="2076"/>
        <item x="1197"/>
        <item x="2967"/>
        <item x="4231"/>
        <item x="4990"/>
        <item x="3980"/>
        <item x="3914"/>
        <item x="2240"/>
        <item x="2285"/>
        <item x="3625"/>
        <item x="3506"/>
        <item x="3414"/>
        <item x="3068"/>
        <item x="2416"/>
        <item x="2971"/>
        <item x="4041"/>
        <item x="3368"/>
        <item x="1150"/>
        <item x="2565"/>
        <item x="588"/>
        <item x="4290"/>
        <item x="1474"/>
        <item x="1490"/>
        <item x="594"/>
        <item x="1306"/>
        <item x="3559"/>
        <item x="2317"/>
        <item x="1475"/>
        <item x="1677"/>
        <item x="1212"/>
        <item x="2583"/>
        <item x="1330"/>
        <item x="2335"/>
        <item x="1311"/>
        <item x="4988"/>
        <item x="4305"/>
        <item x="4786"/>
        <item x="745"/>
        <item x="2681"/>
        <item x="4461"/>
        <item x="2288"/>
        <item x="4948"/>
        <item x="3246"/>
        <item x="1065"/>
        <item x="4949"/>
        <item x="166"/>
        <item x="4233"/>
        <item x="4234"/>
        <item x="3997"/>
        <item x="4763"/>
        <item x="2673"/>
        <item x="1853"/>
        <item x="1005"/>
        <item x="505"/>
        <item x="792"/>
        <item x="4843"/>
        <item x="2439"/>
        <item x="2828"/>
        <item x="4646"/>
        <item x="4483"/>
        <item x="4411"/>
        <item x="4137"/>
        <item x="4695"/>
        <item x="4530"/>
        <item x="1845"/>
        <item x="4368"/>
        <item x="4693"/>
        <item x="751"/>
        <item x="1738"/>
        <item x="2723"/>
        <item x="780"/>
        <item x="858"/>
        <item x="1646"/>
        <item x="2530"/>
        <item x="3360"/>
        <item x="1394"/>
        <item x="4005"/>
        <item x="4857"/>
        <item x="4447"/>
        <item x="3555"/>
        <item x="2531"/>
        <item x="908"/>
        <item x="543"/>
        <item x="2365"/>
        <item x="2874"/>
        <item x="744"/>
        <item x="1818"/>
        <item x="4024"/>
        <item x="3702"/>
        <item x="1223"/>
        <item x="4875"/>
        <item x="3918"/>
        <item x="4809"/>
        <item x="3229"/>
        <item x="2878"/>
        <item x="3369"/>
        <item x="1782"/>
        <item x="3003"/>
        <item x="4072"/>
        <item x="434"/>
        <item x="1603"/>
        <item x="4151"/>
        <item x="1407"/>
        <item x="92"/>
        <item x="4506"/>
        <item x="2534"/>
        <item x="1657"/>
        <item x="639"/>
        <item x="3488"/>
        <item x="2642"/>
        <item x="824"/>
        <item x="457"/>
        <item x="2949"/>
        <item x="1262"/>
        <item x="1093"/>
        <item x="4597"/>
        <item x="4880"/>
        <item x="825"/>
        <item x="1618"/>
        <item x="3958"/>
        <item x="19"/>
        <item x="162"/>
        <item x="4560"/>
        <item x="3196"/>
        <item x="3672"/>
        <item x="1605"/>
        <item x="580"/>
        <item x="135"/>
        <item x="746"/>
        <item x="421"/>
        <item x="2762"/>
        <item x="1836"/>
        <item x="2758"/>
        <item x="4657"/>
        <item x="1982"/>
        <item x="1728"/>
        <item x="3928"/>
        <item x="526"/>
        <item x="3140"/>
        <item x="161"/>
        <item x="1846"/>
        <item x="3509"/>
        <item x="328"/>
        <item x="2730"/>
        <item x="838"/>
        <item x="187"/>
        <item x="3920"/>
        <item x="1467"/>
        <item x="3009"/>
        <item x="1823"/>
        <item x="928"/>
        <item x="255"/>
        <item x="2493"/>
        <item x="1329"/>
        <item x="4427"/>
        <item x="4262"/>
        <item x="3707"/>
        <item x="710"/>
        <item x="480"/>
        <item x="532"/>
        <item x="2972"/>
        <item x="3848"/>
        <item x="1356"/>
        <item x="3836"/>
        <item x="3634"/>
        <item x="3570"/>
        <item x="2956"/>
        <item x="278"/>
        <item x="4760"/>
        <item x="197"/>
        <item x="3947"/>
        <item x="2261"/>
        <item x="3007"/>
        <item x="3645"/>
        <item x="3"/>
        <item x="1558"/>
        <item x="390"/>
        <item x="2499"/>
        <item x="3090"/>
        <item x="3109"/>
        <item x="2610"/>
        <item x="3911"/>
        <item x="4000"/>
        <item x="4206"/>
        <item x="2185"/>
        <item x="4647"/>
        <item x="1555"/>
        <item x="2243"/>
        <item x="3189"/>
        <item x="4944"/>
        <item x="1176"/>
        <item x="3588"/>
        <item x="4549"/>
        <item x="4302"/>
        <item x="3475"/>
        <item x="4126"/>
        <item x="1943"/>
        <item x="3936"/>
        <item x="1441"/>
        <item x="409"/>
        <item x="4060"/>
        <item x="705"/>
        <item x="1157"/>
        <item x="546"/>
        <item x="3162"/>
        <item x="1026"/>
        <item x="1534"/>
        <item x="1283"/>
        <item x="3901"/>
        <item x="1984"/>
        <item x="4240"/>
        <item x="4046"/>
        <item x="1172"/>
        <item x="4727"/>
        <item x="502"/>
        <item x="1731"/>
        <item x="101"/>
        <item x="16"/>
        <item x="2882"/>
        <item x="2263"/>
        <item x="1104"/>
        <item x="1384"/>
        <item x="2533"/>
        <item x="214"/>
        <item x="2356"/>
        <item x="2130"/>
        <item x="2900"/>
        <item x="2328"/>
        <item x="823"/>
        <item x="1138"/>
        <item x="3148"/>
        <item x="559"/>
        <item x="4035"/>
        <item x="3387"/>
        <item x="1148"/>
        <item x="1992"/>
        <item x="1222"/>
        <item x="3495"/>
        <item x="336"/>
        <item x="2749"/>
        <item x="1024"/>
        <item x="533"/>
        <item x="4097"/>
        <item x="3476"/>
        <item x="3103"/>
        <item x="1811"/>
        <item x="3946"/>
        <item x="1561"/>
        <item x="3225"/>
        <item x="4352"/>
        <item x="1917"/>
        <item x="1209"/>
        <item x="3381"/>
        <item x="33"/>
        <item x="3767"/>
        <item x="3319"/>
        <item x="3005"/>
        <item x="4858"/>
        <item x="2529"/>
        <item x="521"/>
        <item x="4622"/>
        <item x="2236"/>
        <item x="1114"/>
        <item x="4892"/>
        <item x="4607"/>
        <item x="4746"/>
        <item x="4418"/>
        <item x="4214"/>
        <item x="3866"/>
        <item x="4358"/>
        <item x="1953"/>
        <item x="1686"/>
        <item x="1459"/>
        <item x="3790"/>
        <item x="3208"/>
        <item x="3128"/>
        <item x="904"/>
        <item x="1305"/>
        <item x="3510"/>
        <item x="118"/>
        <item x="85"/>
        <item x="510"/>
        <item x="2964"/>
        <item x="2940"/>
        <item x="1165"/>
        <item x="2135"/>
        <item x="3419"/>
        <item x="3724"/>
        <item x="3769"/>
        <item x="1160"/>
        <item x="2231"/>
        <item x="2865"/>
        <item x="1100"/>
        <item x="4149"/>
        <item x="3422"/>
        <item x="1842"/>
        <item x="2339"/>
        <item x="3582"/>
        <item x="140"/>
        <item x="1525"/>
        <item x="2128"/>
        <item x="3107"/>
        <item x="2302"/>
        <item x="2283"/>
        <item x="4702"/>
        <item x="4404"/>
        <item x="1894"/>
        <item x="28"/>
        <item x="3069"/>
        <item x="4606"/>
        <item x="4475"/>
        <item x="2829"/>
        <item x="922"/>
        <item x="2053"/>
        <item x="299"/>
        <item x="366"/>
        <item x="1397"/>
        <item x="859"/>
        <item x="3926"/>
        <item x="4143"/>
        <item x="2437"/>
        <item x="360"/>
        <item x="370"/>
        <item x="4973"/>
        <item x="3045"/>
        <item x="3283"/>
        <item x="2090"/>
        <item x="3647"/>
        <item x="1672"/>
        <item x="1332"/>
        <item x="283"/>
        <item x="339"/>
        <item x="2089"/>
        <item x="650"/>
        <item x="1322"/>
        <item x="1918"/>
        <item x="1554"/>
        <item x="1528"/>
        <item x="2262"/>
        <item x="3270"/>
        <item x="3205"/>
        <item x="523"/>
        <item x="3689"/>
        <item x="4068"/>
        <item x="284"/>
        <item x="1586"/>
        <item x="4984"/>
        <item x="4135"/>
        <item x="3913"/>
        <item x="3869"/>
        <item x="1354"/>
        <item x="4837"/>
        <item x="2284"/>
        <item x="2627"/>
        <item x="4910"/>
        <item x="3358"/>
        <item x="3755"/>
        <item x="2694"/>
        <item x="4084"/>
        <item x="464"/>
        <item x="2040"/>
        <item x="3033"/>
        <item x="1425"/>
        <item x="1078"/>
        <item x="1954"/>
        <item x="2470"/>
        <item x="2710"/>
        <item x="2041"/>
        <item x="875"/>
        <item x="873"/>
        <item x="4018"/>
        <item x="2946"/>
        <item x="1691"/>
        <item x="2827"/>
        <item x="1595"/>
        <item x="2205"/>
        <item x="4472"/>
        <item x="1692"/>
        <item x="1296"/>
        <item x="3267"/>
        <item x="2705"/>
        <item x="4419"/>
        <item x="2538"/>
        <item x="2637"/>
        <item x="4297"/>
        <item x="1362"/>
        <item x="1412"/>
        <item x="1210"/>
        <item x="4116"/>
        <item x="3095"/>
        <item x="2774"/>
        <item x="2032"/>
        <item x="1519"/>
        <item x="254"/>
        <item x="4387"/>
        <item x="2501"/>
        <item x="1229"/>
        <item x="2159"/>
        <item x="2738"/>
        <item x="1220"/>
        <item x="205"/>
        <item x="2797"/>
        <item x="4075"/>
        <item x="3393"/>
        <item x="517"/>
        <item x="2908"/>
        <item x="687"/>
        <item x="3407"/>
        <item x="3903"/>
        <item x="2636"/>
        <item x="4604"/>
        <item x="1957"/>
        <item x="4877"/>
        <item x="452"/>
        <item x="3106"/>
        <item x="3594"/>
        <item x="439"/>
        <item x="4721"/>
        <item x="4686"/>
        <item x="888"/>
        <item x="2226"/>
        <item x="48"/>
        <item x="4914"/>
        <item x="2585"/>
        <item x="1462"/>
        <item x="4160"/>
        <item x="2290"/>
        <item x="3050"/>
        <item x="737"/>
        <item x="4245"/>
        <item x="2220"/>
        <item x="1128"/>
        <item x="3256"/>
        <item x="2341"/>
        <item x="3135"/>
        <item x="1410"/>
        <item x="3058"/>
        <item x="2859"/>
        <item x="4376"/>
        <item x="3641"/>
        <item x="4724"/>
        <item x="2292"/>
        <item x="2445"/>
        <item x="2323"/>
        <item x="242"/>
        <item x="127"/>
        <item x="4473"/>
        <item x="4667"/>
        <item x="4026"/>
        <item x="702"/>
        <item x="4665"/>
        <item x="2452"/>
        <item x="291"/>
        <item x="219"/>
        <item x="3863"/>
        <item x="1584"/>
        <item x="3353"/>
        <item x="616"/>
        <item x="3310"/>
        <item x="1926"/>
        <item x="4844"/>
        <item x="2052"/>
        <item x="843"/>
        <item x="2867"/>
        <item x="3583"/>
        <item x="3872"/>
        <item x="905"/>
        <item x="2376"/>
        <item x="1634"/>
        <item x="2397"/>
        <item x="2740"/>
        <item x="3533"/>
        <item x="1046"/>
        <item x="2034"/>
        <item x="1633"/>
        <item x="4088"/>
        <item x="4730"/>
        <item x="4244"/>
        <item x="2519"/>
        <item x="4912"/>
        <item x="2558"/>
        <item x="3044"/>
        <item x="3253"/>
        <item x="1469"/>
        <item x="4491"/>
        <item x="449"/>
        <item x="202"/>
        <item x="4278"/>
        <item x="4172"/>
        <item x="4166"/>
        <item x="2070"/>
        <item x="3139"/>
        <item x="3029"/>
        <item x="2494"/>
        <item x="222"/>
        <item x="2974"/>
        <item x="4962"/>
        <item x="4381"/>
        <item x="3460"/>
        <item x="2381"/>
        <item x="2038"/>
        <item x="1460"/>
        <item x="2266"/>
        <item x="4293"/>
        <item x="4787"/>
        <item x="2690"/>
        <item x="4012"/>
        <item x="1832"/>
        <item x="3330"/>
        <item x="4066"/>
        <item x="721"/>
        <item x="2713"/>
        <item x="2320"/>
        <item x="1014"/>
        <item x="2880"/>
        <item x="1701"/>
        <item x="260"/>
        <item x="2176"/>
        <item x="950"/>
        <item x="3115"/>
        <item x="2814"/>
        <item x="4961"/>
        <item x="348"/>
        <item x="612"/>
        <item x="4781"/>
        <item x="2744"/>
        <item x="1327"/>
        <item x="3448"/>
        <item x="399"/>
        <item x="4772"/>
        <item x="2850"/>
        <item x="3741"/>
        <item x="1018"/>
        <item x="3517"/>
        <item x="3102"/>
        <item x="332"/>
        <item x="2425"/>
        <item x="1913"/>
        <item x="1258"/>
        <item x="4683"/>
        <item x="2275"/>
        <item x="3954"/>
        <item x="2712"/>
        <item x="622"/>
        <item x="2980"/>
        <item x="2619"/>
        <item x="4469"/>
        <item x="3546"/>
        <item x="215"/>
        <item x="2767"/>
        <item x="4433"/>
        <item x="3157"/>
        <item x="4846"/>
        <item x="3782"/>
        <item x="173"/>
        <item x="4761"/>
        <item x="4974"/>
        <item x="2726"/>
        <item x="4713"/>
        <item x="4323"/>
        <item x="1248"/>
        <item x="2002"/>
        <item x="4320"/>
        <item x="2832"/>
        <item x="4421"/>
        <item x="456"/>
        <item x="4976"/>
        <item x="4624"/>
        <item x="4392"/>
        <item x="1643"/>
        <item x="4586"/>
        <item x="3408"/>
        <item x="4855"/>
        <item x="3673"/>
        <item x="3445"/>
        <item x="4410"/>
        <item x="1398"/>
        <item x="198"/>
        <item x="4678"/>
        <item x="949"/>
        <item x="4324"/>
        <item x="3072"/>
        <item x="1520"/>
        <item x="3662"/>
        <item x="1536"/>
        <item x="1552"/>
        <item x="1815"/>
        <item x="3881"/>
        <item x="1285"/>
        <item x="3326"/>
        <item x="4650"/>
        <item x="4991"/>
        <item x="2216"/>
        <item x="3749"/>
        <item x="3894"/>
        <item x="4768"/>
        <item x="3777"/>
        <item x="4634"/>
        <item x="2273"/>
        <item x="2654"/>
        <item x="4882"/>
        <item x="3354"/>
        <item x="14"/>
        <item x="4155"/>
        <item x="735"/>
        <item x="4196"/>
        <item x="3041"/>
        <item x="1867"/>
        <item x="184"/>
        <item x="4340"/>
        <item x="4451"/>
        <item x="1585"/>
        <item x="1061"/>
        <item x="2523"/>
        <item x="4540"/>
        <item x="2594"/>
        <item x="243"/>
        <item x="896"/>
        <item x="4366"/>
        <item x="1543"/>
        <item x="1907"/>
        <item x="364"/>
        <item x="4725"/>
        <item x="4165"/>
        <item x="1735"/>
        <item x="1529"/>
        <item x="1471"/>
        <item x="3395"/>
        <item x="667"/>
        <item x="1889"/>
        <item x="2367"/>
        <item x="1577"/>
        <item x="1997"/>
        <item x="50"/>
        <item x="141"/>
        <item x="3473"/>
        <item x="1805"/>
        <item x="542"/>
        <item x="655"/>
        <item x="795"/>
        <item x="3798"/>
        <item x="931"/>
        <item x="623"/>
        <item x="5009"/>
        <item x="1829"/>
        <item x="4314"/>
        <item x="1201"/>
        <item x="2715"/>
        <item x="1901"/>
        <item x="2716"/>
        <item x="1678"/>
        <item x="2825"/>
        <item x="1268"/>
        <item x="1715"/>
        <item x="958"/>
        <item x="3436"/>
        <item x="1256"/>
        <item x="3150"/>
        <item x="1776"/>
        <item x="2618"/>
        <item x="1760"/>
        <item x="4664"/>
        <item x="4740"/>
        <item x="2408"/>
        <item x="2666"/>
        <item x="4806"/>
        <item x="3664"/>
        <item x="1794"/>
        <item x="46"/>
        <item x="4866"/>
        <item x="3771"/>
        <item x="4383"/>
        <item x="4927"/>
        <item x="4735"/>
        <item x="2625"/>
        <item x="3430"/>
        <item x="4571"/>
        <item x="2192"/>
        <item x="3318"/>
        <item x="3428"/>
        <item x="2701"/>
        <item x="2495"/>
        <item x="4259"/>
        <item x="401"/>
        <item x="491"/>
        <item x="3540"/>
        <item x="2199"/>
        <item x="1778"/>
        <item x="3663"/>
        <item x="2727"/>
        <item x="4114"/>
        <item x="1979"/>
        <item x="406"/>
        <item x="4400"/>
        <item x="1090"/>
        <item x="3351"/>
        <item x="775"/>
        <item x="4200"/>
        <item x="4413"/>
        <item x="547"/>
        <item x="4639"/>
        <item x="4814"/>
        <item x="1707"/>
        <item x="315"/>
        <item x="1900"/>
        <item x="1133"/>
        <item x="574"/>
        <item x="4756"/>
        <item x="654"/>
        <item x="4248"/>
        <item x="1039"/>
        <item x="4010"/>
        <item x="2450"/>
        <item x="529"/>
        <item x="4430"/>
        <item x="2113"/>
        <item x="1035"/>
        <item x="4863"/>
        <item x="648"/>
        <item x="2225"/>
        <item x="2935"/>
        <item x="1431"/>
        <item x="4902"/>
        <item x="1791"/>
        <item x="2111"/>
        <item x="1317"/>
        <item x="9"/>
        <item x="2420"/>
        <item x="3002"/>
        <item x="3939"/>
        <item x="996"/>
        <item x="3556"/>
        <item x="212"/>
        <item x="926"/>
        <item x="3498"/>
        <item x="3129"/>
        <item x="4125"/>
        <item x="2746"/>
        <item x="2791"/>
        <item x="3998"/>
        <item x="2555"/>
        <item x="4661"/>
        <item x="4736"/>
        <item x="2022"/>
        <item x="3733"/>
        <item x="1574"/>
        <item x="1179"/>
        <item x="2087"/>
        <item x="1942"/>
        <item x="2264"/>
        <item x="1376"/>
        <item x="3756"/>
        <item x="2665"/>
        <item x="2298"/>
        <item x="4013"/>
        <item x="4631"/>
        <item x="159"/>
        <item x="10"/>
        <item x="3142"/>
        <item x="12"/>
        <item x="2138"/>
        <item x="2543"/>
        <item x="1124"/>
        <item x="2444"/>
        <item x="598"/>
        <item x="2672"/>
        <item x="657"/>
        <item x="2991"/>
        <item x="2293"/>
        <item x="3930"/>
        <item x="4592"/>
        <item x="2048"/>
        <item x="4226"/>
        <item x="3187"/>
        <item x="3000"/>
        <item x="1224"/>
        <item x="1684"/>
        <item x="3584"/>
        <item x="3572"/>
        <item x="4966"/>
        <item x="2597"/>
        <item x="789"/>
        <item x="160"/>
        <item x="226"/>
        <item x="3543"/>
        <item x="3690"/>
        <item x="3122"/>
        <item x="224"/>
        <item x="881"/>
        <item x="716"/>
        <item x="4237"/>
        <item x="1214"/>
        <item x="1353"/>
        <item x="816"/>
        <item x="864"/>
        <item x="2276"/>
        <item x="2422"/>
        <item x="2254"/>
        <item x="3800"/>
        <item x="2428"/>
        <item x="2505"/>
        <item x="4220"/>
        <item x="1736"/>
        <item x="2641"/>
        <item x="2375"/>
        <item x="3472"/>
        <item x="4378"/>
        <item x="111"/>
        <item x="2208"/>
        <item x="666"/>
        <item x="1852"/>
        <item x="124"/>
        <item x="964"/>
        <item x="3386"/>
        <item x="2291"/>
        <item x="2626"/>
        <item x="3817"/>
        <item x="3849"/>
        <item x="2366"/>
        <item x="57"/>
        <item x="4587"/>
        <item x="4236"/>
        <item x="2100"/>
        <item x="1723"/>
        <item x="4929"/>
        <item x="3088"/>
        <item x="2575"/>
        <item x="3183"/>
        <item x="4867"/>
        <item x="2856"/>
        <item x="3631"/>
        <item x="1424"/>
        <item x="1884"/>
        <item x="1647"/>
        <item x="321"/>
        <item x="2237"/>
        <item x="1559"/>
        <item x="4156"/>
        <item x="3271"/>
        <item x="2187"/>
        <item x="3577"/>
        <item x="3974"/>
        <item x="3699"/>
        <item x="3248"/>
        <item x="1449"/>
        <item x="723"/>
        <item x="3900"/>
        <item x="1630"/>
        <item x="3247"/>
        <item x="2024"/>
        <item x="3762"/>
        <item x="4670"/>
        <item x="3512"/>
        <item x="2021"/>
        <item x="1834"/>
        <item x="2525"/>
        <item x="2488"/>
        <item x="663"/>
        <item x="1447"/>
        <item x="4557"/>
        <item x="1662"/>
        <item x="901"/>
        <item x="3635"/>
        <item x="4310"/>
        <item x="2095"/>
        <item x="4749"/>
        <item x="1830"/>
        <item x="186"/>
        <item x="3653"/>
        <item x="1409"/>
        <item x="1964"/>
        <item x="540"/>
        <item x="3932"/>
        <item x="2898"/>
        <item x="1284"/>
        <item x="3104"/>
        <item x="1670"/>
        <item x="4613"/>
        <item x="2999"/>
        <item x="1999"/>
        <item x="136"/>
        <item x="102"/>
        <item x="4338"/>
        <item x="3416"/>
        <item x="4827"/>
        <item x="3805"/>
        <item x="4251"/>
        <item x="2382"/>
        <item x="1432"/>
        <item x="1880"/>
        <item x="3615"/>
        <item x="4985"/>
        <item x="3126"/>
        <item x="2474"/>
        <item x="2125"/>
        <item x="4140"/>
        <item x="1570"/>
        <item x="4922"/>
        <item x="4584"/>
        <item x="451"/>
        <item x="268"/>
        <item x="38"/>
        <item x="4943"/>
        <item x="2013"/>
        <item x="2582"/>
        <item x="3655"/>
        <item x="3046"/>
        <item x="1404"/>
        <item x="2466"/>
        <item x="4802"/>
        <item x="252"/>
        <item x="2623"/>
        <item x="4687"/>
        <item x="4434"/>
        <item x="2871"/>
        <item x="880"/>
        <item x="4496"/>
        <item x="123"/>
        <item x="4840"/>
        <item x="2170"/>
        <item x="2482"/>
        <item x="1705"/>
        <item x="832"/>
        <item x="4517"/>
        <item x="1013"/>
        <item x="427"/>
        <item x="691"/>
        <item x="266"/>
        <item x="125"/>
        <item x="2613"/>
        <item x="3838"/>
        <item x="2937"/>
        <item x="404"/>
        <item x="76"/>
        <item x="4937"/>
        <item x="257"/>
        <item x="3984"/>
        <item x="59"/>
        <item x="97"/>
        <item x="2775"/>
        <item x="1164"/>
        <item x="3379"/>
        <item x="2993"/>
        <item x="3149"/>
        <item x="498"/>
        <item x="2361"/>
        <item x="176"/>
        <item x="2553"/>
        <item x="1270"/>
        <item x="1683"/>
        <item x="2045"/>
        <item x="631"/>
        <item x="534"/>
        <item x="3943"/>
        <item x="1294"/>
        <item x="3402"/>
        <item x="3811"/>
        <item x="1260"/>
        <item x="3873"/>
        <item x="3680"/>
        <item x="2343"/>
        <item x="2464"/>
        <item x="2599"/>
        <item x="25"/>
        <item x="1196"/>
        <item x="454"/>
        <item x="1083"/>
        <item x="72"/>
        <item x="1007"/>
        <item x="1028"/>
        <item x="551"/>
        <item x="4546"/>
        <item x="3845"/>
        <item x="3165"/>
        <item x="2457"/>
        <item x="1455"/>
        <item x="3830"/>
        <item x="2768"/>
        <item x="203"/>
        <item x="1833"/>
        <item x="3373"/>
        <item x="4952"/>
        <item x="3396"/>
        <item x="2576"/>
        <item x="890"/>
        <item x="365"/>
        <item x="1565"/>
        <item x="4"/>
        <item x="2004"/>
        <item x="3502"/>
        <item x="3146"/>
        <item x="4655"/>
        <item x="1764"/>
        <item x="2711"/>
        <item x="1413"/>
        <item x="2370"/>
        <item x="4103"/>
        <item x="4391"/>
        <item x="1919"/>
        <item x="47"/>
        <item x="4349"/>
        <item x="2761"/>
        <item x="1825"/>
        <item x="1058"/>
        <item x="2821"/>
        <item x="566"/>
        <item x="708"/>
        <item x="1512"/>
        <item x="1772"/>
        <item x="4553"/>
        <item x="1742"/>
        <item x="1773"/>
        <item x="3042"/>
        <item x="4271"/>
        <item x="1366"/>
        <item x="1995"/>
        <item x="4641"/>
        <item x="2228"/>
        <item x="2453"/>
        <item x="4194"/>
        <item x="2504"/>
        <item x="2280"/>
        <item x="2286"/>
        <item x="4095"/>
        <item x="1774"/>
        <item x="411"/>
        <item x="3719"/>
        <item x="1408"/>
        <item x="4458"/>
        <item x="3203"/>
        <item x="4273"/>
        <item x="4759"/>
        <item x="3508"/>
        <item x="227"/>
        <item x="2820"/>
        <item x="325"/>
        <item x="2858"/>
        <item x="2622"/>
        <item x="2251"/>
        <item x="4704"/>
        <item x="2327"/>
        <item x="4169"/>
        <item x="1847"/>
        <item x="1042"/>
        <item x="3222"/>
        <item x="3308"/>
        <item x="4536"/>
        <item x="4862"/>
        <item x="3656"/>
        <item x="4183"/>
        <item x="1822"/>
        <item x="51"/>
        <item x="4525"/>
        <item x="3846"/>
        <item x="467"/>
        <item x="1911"/>
        <item x="195"/>
        <item x="1797"/>
        <item x="3214"/>
        <item x="1115"/>
        <item x="3590"/>
        <item x="2926"/>
        <item x="4065"/>
        <item x="4464"/>
        <item x="2369"/>
        <item x="1620"/>
        <item x="1470"/>
        <item x="2988"/>
        <item x="3644"/>
        <item x="1730"/>
        <item x="304"/>
        <item x="557"/>
        <item x="2015"/>
        <item x="122"/>
        <item x="3272"/>
        <item x="3163"/>
        <item x="1191"/>
        <item x="4141"/>
        <item x="340"/>
        <item x="4329"/>
        <item x="3970"/>
        <item x="475"/>
        <item x="100"/>
        <item x="382"/>
        <item x="2939"/>
        <item x="1416"/>
        <item x="4590"/>
        <item x="4081"/>
        <item x="1178"/>
        <item x="4481"/>
        <item x="2407"/>
        <item x="2259"/>
        <item x="1301"/>
        <item x="2123"/>
        <item x="1613"/>
        <item x="3709"/>
        <item x="4662"/>
        <item x="4957"/>
        <item x="3188"/>
        <item x="4336"/>
        <item x="2808"/>
        <item x="2178"/>
        <item x="991"/>
        <item x="4521"/>
        <item x="1903"/>
        <item x="4332"/>
        <item x="262"/>
        <item x="2027"/>
        <item x="3083"/>
        <item x="3218"/>
        <item x="3166"/>
        <item x="2429"/>
        <item x="1190"/>
        <item x="3511"/>
        <item x="1428"/>
        <item x="709"/>
        <item x="4405"/>
        <item x="1458"/>
        <item x="4635"/>
        <item x="3763"/>
        <item x="478"/>
        <item x="538"/>
        <item x="1076"/>
        <item x="2406"/>
        <item x="4585"/>
        <item x="3054"/>
        <item x="3343"/>
        <item x="564"/>
        <item x="23"/>
        <item x="1658"/>
        <item x="4791"/>
        <item x="2411"/>
        <item x="1751"/>
        <item x="2162"/>
        <item x="535"/>
        <item x="295"/>
        <item x="171"/>
        <item x="4504"/>
        <item x="3808"/>
        <item x="476"/>
        <item x="3674"/>
        <item x="4930"/>
        <item x="4083"/>
        <item x="2796"/>
        <item x="3596"/>
        <item x="900"/>
        <item x="1507"/>
        <item x="4398"/>
        <item x="3064"/>
        <item x="372"/>
        <item x="512"/>
        <item x="3483"/>
        <item x="4911"/>
        <item x="1935"/>
        <item x="4267"/>
        <item x="1504"/>
        <item x="1619"/>
        <item x="3810"/>
        <item x="2600"/>
        <item x="902"/>
        <item x="1335"/>
        <item x="3878"/>
        <item x="4757"/>
        <item x="3729"/>
        <item x="2432"/>
        <item x="2304"/>
        <item x="58"/>
        <item x="4344"/>
        <item x="2614"/>
        <item x="1590"/>
        <item x="4968"/>
        <item x="2707"/>
        <item x="1994"/>
        <item x="3137"/>
        <item x="2778"/>
        <item x="2925"/>
        <item x="2418"/>
        <item x="2380"/>
        <item x="419"/>
        <item x="2586"/>
        <item x="2247"/>
        <item x="3320"/>
        <item x="1451"/>
        <item x="2016"/>
        <item x="3281"/>
        <item x="1004"/>
        <item x="515"/>
        <item x="2997"/>
        <item x="466"/>
        <item x="3355"/>
        <item x="2667"/>
        <item x="3019"/>
        <item x="4062"/>
        <item x="3176"/>
        <item x="8"/>
        <item x="2077"/>
        <item x="2007"/>
        <item x="815"/>
        <item x="189"/>
        <item x="3632"/>
        <item x="1689"/>
        <item x="1592"/>
        <item x="1149"/>
        <item x="3376"/>
        <item x="4621"/>
        <item x="3505"/>
        <item x="1232"/>
        <item x="1391"/>
        <item x="1929"/>
        <item x="338"/>
        <item x="4448"/>
        <item x="4636"/>
        <item x="2674"/>
        <item x="4520"/>
        <item x="2151"/>
        <item x="2085"/>
        <item x="53"/>
        <item x="1596"/>
        <item x="3065"/>
        <item x="3685"/>
        <item x="327"/>
        <item x="183"/>
        <item x="4733"/>
        <item x="2877"/>
        <item x="4745"/>
        <item x="525"/>
        <item x="2071"/>
        <item x="4633"/>
        <item x="714"/>
        <item x="3819"/>
        <item x="4889"/>
        <item x="470"/>
        <item x="2528"/>
        <item x="652"/>
        <item x="2134"/>
        <item x="230"/>
        <item x="177"/>
        <item x="1140"/>
        <item x="2166"/>
        <item x="3020"/>
        <item x="3478"/>
        <item x="1655"/>
        <item x="2616"/>
        <item x="3194"/>
        <item x="62"/>
        <item x="362"/>
        <item x="4723"/>
        <item x="216"/>
        <item x="916"/>
        <item x="2785"/>
        <item x="1635"/>
        <item x="1611"/>
        <item x="2274"/>
        <item x="2587"/>
        <item x="2979"/>
        <item x="1370"/>
        <item x="4698"/>
        <item x="3812"/>
        <item x="1315"/>
        <item x="3464"/>
        <item x="2239"/>
        <item x="1682"/>
        <item x="4818"/>
        <item x="1497"/>
        <item x="1068"/>
        <item x="32"/>
        <item x="4821"/>
        <item x="4826"/>
        <item x="4812"/>
        <item x="4170"/>
        <item x="444"/>
        <item x="2920"/>
        <item x="200"/>
        <item x="5008"/>
        <item x="2318"/>
        <item x="3835"/>
        <item x="394"/>
        <item x="640"/>
        <item x="1696"/>
        <item x="4675"/>
        <item x="282"/>
        <item x="344"/>
        <item x="3982"/>
        <item x="4926"/>
        <item x="4007"/>
        <item x="1796"/>
        <item x="1465"/>
        <item x="343"/>
        <item x="5004"/>
        <item x="3455"/>
        <item x="2303"/>
        <item x="3113"/>
        <item x="4872"/>
        <item x="231"/>
        <item x="4744"/>
        <item x="734"/>
        <item x="2944"/>
        <item x="4291"/>
        <item x="4011"/>
        <item x="2990"/>
        <item x="2230"/>
        <item x="3325"/>
        <item x="2817"/>
        <item x="3507"/>
        <item x="4509"/>
        <item x="4714"/>
        <item x="1737"/>
        <item x="3530"/>
        <item x="1023"/>
        <item x="4895"/>
        <item x="3847"/>
        <item x="1925"/>
        <item x="682"/>
        <item x="3111"/>
        <item x="1307"/>
        <item x="2182"/>
        <item x="4407"/>
        <item x="2449"/>
        <item x="1625"/>
        <item x="2870"/>
        <item x="4556"/>
        <item x="1320"/>
        <item x="3063"/>
        <item x="389"/>
        <item x="3181"/>
        <item x="2268"/>
        <item x="4020"/>
        <item x="3896"/>
        <item x="2223"/>
        <item x="2456"/>
        <item x="1089"/>
        <item x="4367"/>
        <item x="1965"/>
        <item x="2846"/>
        <item x="2140"/>
        <item x="1422"/>
        <item x="1719"/>
        <item x="247"/>
        <item x="3730"/>
        <item x="1110"/>
        <item x="1171"/>
        <item x="2241"/>
        <item x="4454"/>
        <item x="4275"/>
        <item x="3339"/>
        <item x="488"/>
        <item x="3818"/>
        <item x="1909"/>
        <item x="1419"/>
        <item x="3880"/>
        <item x="2653"/>
        <item x="2031"/>
        <item x="2144"/>
        <item x="536"/>
        <item x="697"/>
        <item x="2008"/>
        <item x="3482"/>
        <item x="4460"/>
        <item x="3244"/>
        <item x="326"/>
        <item x="2436"/>
        <item x="2235"/>
        <item x="3639"/>
        <item x="956"/>
        <item x="2595"/>
        <item x="765"/>
        <item x="3060"/>
        <item x="1045"/>
        <item x="754"/>
        <item x="2063"/>
        <item x="4828"/>
        <item x="4798"/>
        <item x="2656"/>
        <item x="1915"/>
        <item x="3738"/>
        <item x="4789"/>
        <item x="3110"/>
        <item x="978"/>
        <item x="129"/>
        <item x="1234"/>
        <item x="4533"/>
        <item x="4365"/>
        <item x="2887"/>
        <item x="2165"/>
        <item x="1508"/>
        <item x="2299"/>
        <item x="3490"/>
        <item x="1453"/>
        <item x="2848"/>
        <item x="948"/>
        <item x="3397"/>
        <item x="946"/>
        <item x="2011"/>
        <item x="2773"/>
        <item x="2750"/>
        <item x="3860"/>
        <item x="4253"/>
        <item x="4627"/>
        <item x="3285"/>
        <item x="2433"/>
        <item x="156"/>
        <item x="481"/>
        <item x="3332"/>
        <item x="3055"/>
        <item x="2837"/>
        <item x="4199"/>
        <item x="4831"/>
        <item x="2897"/>
        <item x="152"/>
        <item x="3032"/>
        <item x="2652"/>
        <item x="2918"/>
        <item x="1871"/>
        <item x="3801"/>
        <item x="1923"/>
        <item x="3454"/>
        <item x="4764"/>
        <item x="2875"/>
        <item x="2559"/>
        <item x="1500"/>
        <item x="783"/>
        <item x="2552"/>
        <item x="2042"/>
        <item x="3967"/>
        <item x="3337"/>
        <item x="731"/>
        <item x="3036"/>
        <item x="1569"/>
        <item x="3532"/>
        <item x="3217"/>
        <item x="3825"/>
        <item x="1244"/>
        <item x="1531"/>
        <item x="4570"/>
        <item x="2973"/>
        <item x="1180"/>
        <item x="3840"/>
        <item x="1940"/>
        <item x="4692"/>
        <item x="3299"/>
        <item x="2454"/>
        <item x="3986"/>
        <item x="4201"/>
        <item x="1088"/>
        <item x="836"/>
        <item x="3391"/>
        <item x="4648"/>
        <item x="2338"/>
        <item x="3927"/>
        <item x="4619"/>
        <item x="4811"/>
        <item x="1780"/>
        <item x="2190"/>
        <item x="2475"/>
        <item x="2755"/>
        <item x="2945"/>
        <item x="2359"/>
        <item x="1645"/>
        <item x="625"/>
        <item x="1809"/>
        <item x="2412"/>
        <item x="308"/>
        <item x="2968"/>
        <item x="471"/>
        <item x="4094"/>
        <item x="3199"/>
        <item x="1075"/>
        <item x="170"/>
        <item x="489"/>
        <item x="499"/>
        <item x="664"/>
        <item x="4145"/>
        <item x="1624"/>
        <item x="963"/>
        <item x="459"/>
        <item x="2096"/>
        <item x="1392"/>
        <item x="1539"/>
        <item x="1722"/>
        <item x="3392"/>
        <item x="3651"/>
        <item x="3987"/>
        <item x="4256"/>
        <item x="1241"/>
        <item x="4601"/>
        <item x="550"/>
        <item x="4258"/>
        <item x="4503"/>
        <item x="4700"/>
        <item x="1961"/>
        <item x="4036"/>
        <item x="2957"/>
        <item x="2349"/>
        <item x="3841"/>
        <item x="4767"/>
        <item x="3850"/>
        <item x="1368"/>
        <item x="1744"/>
        <item x="289"/>
        <item x="4737"/>
        <item x="172"/>
        <item x="2986"/>
        <item x="1669"/>
        <item x="2037"/>
        <item x="3197"/>
        <item x="982"/>
        <item x="1768"/>
        <item x="3172"/>
        <item x="1169"/>
        <item x="4718"/>
        <item x="21"/>
        <item x="3401"/>
        <item x="3558"/>
        <item x="83"/>
        <item x="1699"/>
        <item x="2442"/>
        <item x="4752"/>
        <item x="485"/>
        <item x="3079"/>
        <item x="2866"/>
        <item x="4382"/>
        <item x="1252"/>
        <item x="3948"/>
        <item x="4280"/>
        <item x="1885"/>
        <item x="4777"/>
        <item x="4656"/>
        <item x="3170"/>
        <item x="3092"/>
        <item x="4876"/>
        <item x="4778"/>
        <item x="994"/>
        <item x="3245"/>
        <item x="4580"/>
        <item x="369"/>
        <item x="3757"/>
        <item x="768"/>
        <item x="853"/>
        <item x="1324"/>
        <item x="2779"/>
        <item x="3906"/>
        <item x="1373"/>
        <item x="2919"/>
        <item x="1487"/>
        <item x="1676"/>
        <item x="2492"/>
        <item x="3784"/>
        <item x="3521"/>
        <item x="2662"/>
        <item x="2688"/>
        <item x="1802"/>
        <item x="3067"/>
        <item x="3740"/>
        <item x="610"/>
        <item x="1993"/>
        <item x="1030"/>
        <item x="1831"/>
        <item x="4883"/>
        <item x="2605"/>
        <item x="4643"/>
        <item x="2584"/>
        <item x="2101"/>
        <item x="3553"/>
        <item x="3739"/>
        <item x="1666"/>
        <item x="3727"/>
        <item x="3317"/>
        <item x="3744"/>
        <item x="4384"/>
        <item x="486"/>
        <item x="4080"/>
        <item x="147"/>
        <item x="196"/>
        <item x="713"/>
        <item x="841"/>
        <item x="658"/>
        <item x="1029"/>
        <item x="3127"/>
        <item x="3017"/>
        <item x="2524"/>
        <item x="1182"/>
        <item x="2441"/>
        <item x="93"/>
        <item x="2480"/>
        <item x="3692"/>
        <item x="813"/>
        <item x="3696"/>
        <item x="99"/>
        <item x="787"/>
        <item x="154"/>
        <item x="4904"/>
        <item x="1483"/>
        <item x="1053"/>
        <item x="350"/>
        <item x="4758"/>
        <item x="3347"/>
        <item x="2279"/>
        <item x="679"/>
        <item x="52"/>
        <item x="3676"/>
        <item x="2018"/>
        <item x="1139"/>
        <item x="188"/>
        <item x="1430"/>
        <item x="1975"/>
        <item x="1665"/>
        <item x="4158"/>
        <item x="1882"/>
        <item x="1277"/>
        <item x="4565"/>
        <item x="4192"/>
        <item x="1247"/>
        <item x="2485"/>
        <item x="520"/>
        <item x="1706"/>
        <item x="1813"/>
        <item x="2982"/>
        <item x="204"/>
        <item x="4030"/>
        <item x="3410"/>
        <item x="2861"/>
        <item x="490"/>
        <item x="429"/>
        <item x="357"/>
        <item x="2033"/>
        <item x="383"/>
        <item x="2368"/>
        <item x="234"/>
        <item x="611"/>
        <item x="3250"/>
        <item x="1958"/>
        <item x="2914"/>
        <item x="3338"/>
        <item x="3024"/>
        <item x="3022"/>
        <item x="2735"/>
        <item x="771"/>
        <item x="2922"/>
        <item x="1890"/>
        <item x="119"/>
        <item x="2019"/>
        <item x="31"/>
        <item x="966"/>
        <item x="2252"/>
        <item x="2179"/>
        <item x="71"/>
        <item x="1779"/>
        <item x="3228"/>
        <item x="2265"/>
        <item x="889"/>
        <item x="921"/>
        <item x="4830"/>
        <item x="430"/>
        <item x="1947"/>
        <item x="3589"/>
        <item x="2540"/>
        <item x="2545"/>
        <item x="1443"/>
        <item x="2975"/>
        <item x="1263"/>
        <item x="2097"/>
        <item x="4004"/>
        <item x="670"/>
        <item x="5001"/>
        <item x="626"/>
        <item x="2099"/>
        <item x="3940"/>
        <item x="2855"/>
        <item x="2326"/>
        <item x="2863"/>
        <item x="4033"/>
        <item x="2198"/>
        <item x="4715"/>
        <item x="2331"/>
        <item x="1567"/>
        <item x="3783"/>
        <item x="292"/>
        <item x="352"/>
        <item x="2906"/>
        <item x="3014"/>
        <item x="738"/>
        <item x="4907"/>
        <item x="1107"/>
        <item x="4794"/>
        <item x="1787"/>
        <item x="3893"/>
        <item x="417"/>
        <item x="591"/>
        <item x="513"/>
        <item x="959"/>
        <item x="2127"/>
        <item x="4629"/>
        <item x="4849"/>
        <item x="3494"/>
        <item x="1505"/>
        <item x="4946"/>
        <item x="3427"/>
        <item x="887"/>
        <item x="4663"/>
        <item x="1185"/>
        <item x="895"/>
        <item x="4173"/>
        <item x="3750"/>
        <item x="3565"/>
        <item x="2601"/>
        <item x="4316"/>
        <item x="668"/>
        <item x="139"/>
        <item x="2697"/>
        <item x="1709"/>
        <item x="18"/>
        <item x="4051"/>
        <item x="3026"/>
        <item x="1944"/>
        <item x="1235"/>
        <item x="2512"/>
        <item x="2405"/>
        <item x="1694"/>
        <item x="4522"/>
        <item x="1792"/>
        <item x="1703"/>
        <item x="2733"/>
        <item x="2958"/>
        <item x="3434"/>
        <item x="835"/>
        <item x="4334"/>
        <item x="2006"/>
        <item x="286"/>
        <item x="3105"/>
        <item x="1186"/>
        <item x="3650"/>
        <item x="1137"/>
        <item x="4887"/>
        <item x="4766"/>
        <item x="2351"/>
        <item x="3457"/>
        <item x="704"/>
        <item x="1817"/>
        <item x="522"/>
        <item x="2081"/>
        <item x="55"/>
        <item x="802"/>
        <item x="1807"/>
        <item x="1819"/>
        <item x="4534"/>
        <item x="2638"/>
        <item x="2188"/>
        <item x="3815"/>
        <item x="1752"/>
        <item x="1479"/>
        <item x="426"/>
        <item x="1136"/>
        <item x="516"/>
        <item x="1073"/>
        <item x="2960"/>
        <item x="1130"/>
        <item x="4543"/>
        <item x="4371"/>
        <item x="3500"/>
        <item x="1996"/>
        <item x="1878"/>
        <item x="477"/>
        <item x="1546"/>
        <item x="759"/>
        <item x="531"/>
        <item x="669"/>
        <item x="4987"/>
        <item x="274"/>
        <item x="2297"/>
        <item x="4513"/>
        <item x="1951"/>
        <item x="3924"/>
        <item x="2116"/>
        <item x="2191"/>
        <item x="4566"/>
        <item x="2350"/>
        <item x="1583"/>
        <item x="4337"/>
        <item x="379"/>
        <item x="718"/>
        <item x="4490"/>
        <item x="353"/>
        <item x="1418"/>
        <item x="1649"/>
        <item x="4076"/>
        <item x="1945"/>
        <item x="3093"/>
        <item x="2465"/>
        <item x="4147"/>
        <item x="643"/>
        <item x="2147"/>
        <item x="1476"/>
        <item x="4221"/>
        <item x="460"/>
        <item x="4992"/>
        <item x="4014"/>
        <item x="3549"/>
        <item x="3097"/>
        <item x="1693"/>
        <item x="3261"/>
        <item x="1032"/>
        <item x="2789"/>
        <item x="293"/>
        <item x="368"/>
        <item x="1899"/>
        <item x="3545"/>
        <item x="4822"/>
        <item x="3262"/>
        <item x="3963"/>
        <item x="3348"/>
        <item x="555"/>
        <item x="729"/>
        <item x="1921"/>
        <item x="3357"/>
        <item x="3342"/>
        <item x="2484"/>
        <item x="2396"/>
        <item x="4230"/>
        <item x="1202"/>
        <item x="4272"/>
        <item x="2143"/>
        <item x="4868"/>
        <item x="2818"/>
        <item x="4139"/>
        <item x="2415"/>
        <item x="4467"/>
        <item x="2160"/>
        <item x="2532"/>
        <item x="2120"/>
        <item x="1789"/>
        <item x="373"/>
        <item x="638"/>
        <item x="4792"/>
        <item x="3827"/>
        <item x="1290"/>
        <item x="2222"/>
        <item x="1914"/>
        <item x="740"/>
        <item x="237"/>
        <item x="3715"/>
        <item x="3169"/>
        <item x="882"/>
        <item x="4071"/>
        <item x="3030"/>
        <item x="2754"/>
        <item x="954"/>
        <item x="4644"/>
        <item x="1066"/>
        <item x="1189"/>
        <item x="4361"/>
        <item x="1660"/>
        <item x="2793"/>
        <item x="1205"/>
        <item x="2377"/>
        <item x="3925"/>
        <item x="1535"/>
        <item x="2079"/>
        <item x="1401"/>
        <item x="3525"/>
        <item x="2731"/>
        <item x="2315"/>
        <item x="1765"/>
        <item x="4753"/>
        <item x="2892"/>
        <item x="764"/>
        <item x="3942"/>
        <item x="3174"/>
        <item x="1348"/>
        <item x="971"/>
        <item x="2536"/>
        <item x="2632"/>
        <item x="4515"/>
        <item x="1905"/>
        <item x="1000"/>
        <item x="692"/>
        <item x="3780"/>
        <item x="4997"/>
        <item x="4658"/>
        <item x="1071"/>
        <item x="4558"/>
        <item x="2059"/>
        <item x="3004"/>
        <item x="1876"/>
        <item x="3803"/>
        <item x="4093"/>
        <item x="2496"/>
        <item x="3614"/>
        <item x="2017"/>
        <item x="2355"/>
        <item x="193"/>
        <item x="2617"/>
        <item x="3722"/>
        <item x="3515"/>
        <item x="4238"/>
        <item x="810"/>
        <item x="86"/>
        <item x="4527"/>
        <item x="2548"/>
        <item x="3480"/>
        <item x="2578"/>
        <item x="2823"/>
        <item x="1063"/>
        <item x="2909"/>
        <item x="4608"/>
        <item x="3586"/>
        <item x="3535"/>
        <item x="4022"/>
        <item x="34"/>
        <item x="2824"/>
        <item x="3612"/>
        <item x="114"/>
        <item x="2497"/>
        <item x="388"/>
        <item x="1055"/>
        <item x="3405"/>
        <item x="3043"/>
        <item x="1103"/>
        <item x="4630"/>
        <item x="2043"/>
        <item x="4321"/>
        <item x="77"/>
        <item x="306"/>
        <item x="4057"/>
        <item x="1399"/>
        <item x="2395"/>
        <item x="1973"/>
        <item x="2692"/>
        <item x="4476"/>
        <item x="3861"/>
        <item x="4008"/>
        <item x="3915"/>
        <item x="3807"/>
        <item x="782"/>
        <item x="3322"/>
        <item x="347"/>
        <item x="2684"/>
        <item x="374"/>
        <item x="3180"/>
        <item x="2678"/>
        <item x="2682"/>
        <item x="3670"/>
        <item x="3725"/>
        <item x="5000"/>
        <item x="3705"/>
        <item x="20"/>
        <item x="1342"/>
        <item x="275"/>
        <item x="2689"/>
        <item x="2091"/>
        <item x="2319"/>
        <item x="696"/>
        <item x="2651"/>
        <item x="3887"/>
        <item x="49"/>
        <item x="567"/>
        <item x="2677"/>
        <item x="757"/>
        <item x="2371"/>
        <item x="3591"/>
        <item x="3862"/>
        <item x="3595"/>
        <item x="167"/>
        <item x="3184"/>
        <item x="1386"/>
        <item x="3843"/>
        <item x="4369"/>
        <item x="4187"/>
        <item x="4815"/>
        <item x="1318"/>
        <item x="4462"/>
        <item x="3210"/>
        <item x="2635"/>
        <item x="4617"/>
        <item x="1513"/>
        <item x="4157"/>
        <item x="1118"/>
        <item x="2448"/>
        <item x="1636"/>
        <item x="1602"/>
        <item x="4362"/>
        <item x="4928"/>
        <item x="319"/>
        <item x="1966"/>
        <item x="2996"/>
        <item x="273"/>
        <item x="778"/>
        <item x="2650"/>
        <item x="1511"/>
        <item x="1217"/>
        <item x="4945"/>
        <item x="3336"/>
        <item x="1549"/>
        <item x="2663"/>
        <item x="4790"/>
        <item x="933"/>
        <item x="619"/>
        <item x="2197"/>
        <item x="4227"/>
        <item x="2795"/>
        <item x="4489"/>
        <item x="3038"/>
        <item x="4668"/>
        <item x="1758"/>
        <item x="138"/>
        <item x="3921"/>
        <item x="3888"/>
        <item x="2564"/>
        <item x="2287"/>
        <item x="3728"/>
        <item x="1102"/>
        <item x="1530"/>
        <item x="4908"/>
        <item x="4951"/>
        <item x="530"/>
        <item x="3604"/>
        <item x="1887"/>
        <item x="1364"/>
        <item x="1998"/>
        <item x="3213"/>
        <item x="1980"/>
        <item x="837"/>
        <item x="3562"/>
        <item x="1291"/>
        <item x="3681"/>
        <item x="4025"/>
        <item x="3047"/>
        <item x="3406"/>
        <item x="4006"/>
        <item x="1861"/>
        <item x="1713"/>
        <item x="4542"/>
        <item x="3844"/>
        <item x="4478"/>
        <item x="2309"/>
        <item x="60"/>
        <item x="1591"/>
        <item x="4121"/>
        <item x="1040"/>
        <item x="850"/>
        <item x="2686"/>
        <item x="3315"/>
        <item x="2895"/>
        <item x="1978"/>
        <item x="288"/>
        <item x="1642"/>
        <item x="2751"/>
        <item x="3765"/>
        <item x="4446"/>
        <item x="1064"/>
        <item x="3441"/>
        <item x="3389"/>
        <item x="4306"/>
        <item x="3182"/>
        <item x="862"/>
        <item x="501"/>
        <item x="2253"/>
        <item x="3221"/>
        <item x="1187"/>
        <item x="711"/>
        <item x="2357"/>
        <item x="2904"/>
        <item x="2088"/>
        <item x="2508"/>
        <item x="3551"/>
        <item x="3568"/>
        <item x="3760"/>
        <item x="472"/>
        <item x="671"/>
        <item x="1759"/>
        <item x="3945"/>
        <item x="4268"/>
        <item x="4671"/>
        <item x="4637"/>
        <item x="3021"/>
        <item x="4161"/>
        <item x="3195"/>
        <item x="4626"/>
        <item x="3711"/>
        <item x="571"/>
        <item x="4313"/>
        <item x="1681"/>
        <item x="4893"/>
        <item x="1310"/>
        <item x="4493"/>
        <item x="484"/>
        <item x="4330"/>
        <item x="2098"/>
        <item x="774"/>
        <item x="4720"/>
        <item x="437"/>
        <item x="1637"/>
        <item x="4878"/>
        <item x="3049"/>
        <item x="2434"/>
        <item x="1977"/>
        <item x="3288"/>
        <item x="4048"/>
        <item x="1454"/>
        <item x="767"/>
        <item x="972"/>
        <item x="4264"/>
        <item x="1323"/>
        <item x="3023"/>
        <item x="1824"/>
        <item x="1334"/>
        <item x="2833"/>
        <item x="2003"/>
        <item x="4788"/>
        <item x="1070"/>
        <item x="2592"/>
        <item x="358"/>
        <item x="790"/>
        <item x="798"/>
        <item x="2604"/>
        <item x="1551"/>
        <item x="3112"/>
        <item x="2661"/>
        <item x="2736"/>
        <item x="2932"/>
        <item x="4298"/>
        <item x="2278"/>
        <item x="1644"/>
        <item x="4287"/>
        <item x="4986"/>
        <item x="906"/>
        <item x="3171"/>
        <item x="3969"/>
        <item x="3526"/>
        <item x="4363"/>
        <item x="2313"/>
        <item x="899"/>
        <item x="1309"/>
        <item x="821"/>
        <item x="1265"/>
        <item x="788"/>
        <item x="1956"/>
        <item x="2853"/>
        <item x="2910"/>
        <item x="596"/>
        <item x="3761"/>
        <item x="4544"/>
        <item x="4983"/>
        <item x="473"/>
        <item x="1275"/>
        <item x="3234"/>
        <item x="3975"/>
        <item x="2589"/>
        <item x="2046"/>
        <item x="1556"/>
        <item x="30"/>
        <item x="2483"/>
        <item x="4379"/>
        <item x="4538"/>
        <item x="4554"/>
        <item x="458"/>
        <item x="1184"/>
        <item x="3961"/>
        <item x="2124"/>
        <item x="3491"/>
        <item x="641"/>
        <item x="2896"/>
        <item x="1450"/>
        <item x="3981"/>
        <item x="3599"/>
        <item x="3999"/>
        <item x="3186"/>
        <item x="497"/>
        <item x="4850"/>
        <item x="3470"/>
        <item x="2745"/>
        <item x="2633"/>
        <item x="3479"/>
        <item x="1785"/>
        <item x="4108"/>
        <item x="4897"/>
        <item x="2189"/>
        <item x="1225"/>
        <item x="3754"/>
        <item x="1203"/>
        <item x="4299"/>
        <item x="261"/>
        <item x="4380"/>
        <item x="1545"/>
        <item x="4523"/>
        <item x="514"/>
        <item x="1069"/>
        <item x="3057"/>
        <item x="2923"/>
        <item x="3864"/>
        <item x="1786"/>
        <item x="245"/>
        <item x="570"/>
        <item x="1874"/>
        <item x="1402"/>
        <item x="1777"/>
        <item x="4347"/>
        <item x="1560"/>
        <item x="4900"/>
        <item x="4056"/>
        <item x="2624"/>
        <item x="4138"/>
        <item x="1312"/>
        <item x="1199"/>
        <item x="957"/>
        <item x="1367"/>
        <item x="3820"/>
        <item x="363"/>
        <item x="3242"/>
        <item x="3770"/>
        <item x="4216"/>
        <item x="1087"/>
        <item x="2811"/>
        <item x="4582"/>
        <item x="4185"/>
        <item x="1351"/>
        <item x="4102"/>
        <item x="3191"/>
        <item x="392"/>
        <item x="349"/>
        <item x="271"/>
        <item x="4374"/>
        <item x="3602"/>
        <item x="2121"/>
        <item x="4210"/>
        <item x="3158"/>
        <item x="797"/>
        <item x="2227"/>
        <item x="1488"/>
        <item x="313"/>
        <item x="4204"/>
        <item x="105"/>
        <item x="4708"/>
        <item x="4620"/>
        <item x="1550"/>
        <item x="1152"/>
        <item x="4649"/>
        <item x="2759"/>
        <item x="1233"/>
        <item x="1091"/>
        <item x="3633"/>
        <item x="4261"/>
        <item x="4370"/>
        <item x="3130"/>
        <item x="3598"/>
        <item x="602"/>
        <item x="1933"/>
        <item x="3700"/>
        <item x="4263"/>
        <item x="63"/>
        <item x="4561"/>
        <item x="1828"/>
        <item x="4842"/>
        <item x="3804"/>
        <item x="446"/>
        <item x="597"/>
        <item x="3748"/>
        <item x="232"/>
        <item x="248"/>
        <item x="504"/>
        <item x="3471"/>
        <item x="4575"/>
        <item x="4801"/>
        <item x="2864"/>
        <item x="2763"/>
        <item x="3605"/>
        <item x="2209"/>
        <item x="728"/>
        <item x="3851"/>
        <item x="961"/>
        <item x="2221"/>
        <item x="1726"/>
        <item x="1009"/>
        <item x="4443"/>
        <item x="840"/>
        <item x="2117"/>
        <item x="1739"/>
        <item x="1733"/>
        <item x="270"/>
        <item x="4947"/>
        <item x="3091"/>
        <item x="1656"/>
        <item x="2364"/>
        <item x="4001"/>
        <item x="4588"/>
        <item x="3792"/>
        <item x="3912"/>
        <item x="2700"/>
        <item x="178"/>
        <item x="157"/>
        <item x="483"/>
        <item x="4415"/>
        <item x="2566"/>
        <item x="239"/>
        <item x="4666"/>
        <item x="4017"/>
        <item x="1123"/>
        <item x="1269"/>
        <item x="2608"/>
        <item x="1767"/>
        <item x="4508"/>
        <item x="592"/>
        <item x="1355"/>
        <item x="2696"/>
        <item x="2346"/>
        <item x="4148"/>
        <item x="2321"/>
        <item x="3557"/>
        <item x="1300"/>
        <item x="4077"/>
        <item x="562"/>
        <item x="1361"/>
        <item x="1385"/>
        <item x="1708"/>
        <item x="1344"/>
        <item x="1048"/>
        <item x="2890"/>
        <item x="3648"/>
        <item x="3773"/>
        <item x="2260"/>
        <item x="3797"/>
        <item x="3968"/>
        <item x="2703"/>
        <item x="56"/>
        <item x="1059"/>
        <item x="2921"/>
        <item x="1612"/>
        <item x="3776"/>
        <item x="941"/>
        <item x="2675"/>
        <item x="791"/>
        <item x="1988"/>
        <item x="3654"/>
        <item x="4654"/>
        <item x="3666"/>
        <item x="3223"/>
        <item x="2772"/>
        <item x="2765"/>
        <item x="1746"/>
        <item x="3923"/>
        <item x="1250"/>
        <item x="1668"/>
        <item x="3990"/>
        <item x="2888"/>
        <item x="3433"/>
        <item x="528"/>
        <item x="2150"/>
        <item x="4117"/>
        <item x="1243"/>
        <item x="1617"/>
        <item x="914"/>
        <item x="3587"/>
        <item x="1167"/>
        <item x="1192"/>
        <item x="1456"/>
        <item x="4385"/>
        <item x="2547"/>
        <item x="3496"/>
        <item x="2068"/>
        <item x="3907"/>
        <item x="2362"/>
        <item x="1325"/>
        <item x="4705"/>
        <item x="777"/>
        <item x="2426"/>
        <item x="2995"/>
        <item x="1415"/>
        <item x="1038"/>
        <item x="1117"/>
        <item x="4359"/>
        <item x="3628"/>
        <item x="1916"/>
        <item x="4175"/>
        <item x="4529"/>
        <item x="4729"/>
        <item x="2648"/>
        <item x="1442"/>
        <item x="2734"/>
        <item x="2067"/>
        <item x="3977"/>
        <item x="4770"/>
        <item x="500"/>
        <item x="870"/>
        <item x="190"/>
        <item x="3415"/>
        <item x="3081"/>
        <item x="1912"/>
        <item x="221"/>
        <item x="3837"/>
        <item x="2447"/>
        <item x="396"/>
        <item x="2959"/>
        <item x="4389"/>
        <item x="4936"/>
        <item x="174"/>
        <item x="442"/>
        <item x="4168"/>
        <item x="4222"/>
        <item x="747"/>
        <item x="649"/>
        <item x="385"/>
        <item x="11"/>
        <item x="3028"/>
        <item x="839"/>
        <item x="786"/>
        <item x="805"/>
        <item x="3995"/>
        <item x="4874"/>
        <item x="4217"/>
        <item x="94"/>
        <item x="2934"/>
        <item x="4959"/>
        <item x="2332"/>
        <item x="1870"/>
        <item x="2670"/>
        <item x="3204"/>
        <item x="1041"/>
        <item x="1814"/>
        <item x="3688"/>
        <item x="4331"/>
        <item x="752"/>
        <item x="1495"/>
        <item x="4130"/>
        <item x="830"/>
        <item x="3413"/>
        <item x="2790"/>
        <item x="169"/>
        <item x="2234"/>
        <item x="4696"/>
        <item x="398"/>
        <item x="4865"/>
        <item x="3087"/>
        <item x="3938"/>
        <item x="4579"/>
        <item x="4932"/>
        <item x="1417"/>
        <item x="4516"/>
        <item x="1363"/>
        <item x="518"/>
        <item x="494"/>
        <item x="4471"/>
        <item x="634"/>
        <item x="3865"/>
        <item x="4439"/>
        <item x="1931"/>
        <item x="4999"/>
        <item x="3607"/>
        <item x="492"/>
        <item x="2409"/>
        <item x="185"/>
        <item x="181"/>
        <item x="4119"/>
        <item x="3302"/>
        <item x="1414"/>
        <item x="1237"/>
        <item x="1522"/>
        <item x="1803"/>
        <item x="4888"/>
        <item x="1135"/>
        <item x="3259"/>
        <item x="1049"/>
        <item x="1297"/>
        <item x="3743"/>
        <item x="4174"/>
        <item x="1331"/>
        <item x="2269"/>
        <item x="4054"/>
        <item x="2211"/>
        <item x="1253"/>
        <item x="2062"/>
        <item x="3487"/>
        <item x="250"/>
        <item x="984"/>
        <item x="35"/>
        <item x="1869"/>
        <item x="324"/>
        <item x="1421"/>
        <item x="593"/>
        <item x="1863"/>
        <item x="1537"/>
        <item x="4652"/>
        <item x="1098"/>
        <item x="4833"/>
        <item x="3278"/>
        <item x="387"/>
        <item x="378"/>
        <item x="1582"/>
        <item x="410"/>
        <item x="2840"/>
        <item x="5007"/>
        <item x="676"/>
        <item x="42"/>
        <item x="1129"/>
        <item x="2757"/>
        <item x="3350"/>
        <item x="3895"/>
        <item x="235"/>
        <item x="4941"/>
        <item x="976"/>
        <item x="3013"/>
        <item x="920"/>
        <item x="3675"/>
        <item x="3485"/>
        <item x="753"/>
        <item x="1147"/>
        <item x="2843"/>
        <item x="3367"/>
        <item x="3791"/>
        <item x="1781"/>
        <item x="4045"/>
        <item x="2771"/>
        <item x="3484"/>
        <item x="2163"/>
        <item x="3124"/>
        <item x="5011"/>
        <item x="673"/>
        <item x="1575"/>
        <item x="3341"/>
        <item x="2873"/>
        <item x="940"/>
        <item x="944"/>
        <item x="465"/>
        <item x="981"/>
        <item x="2655"/>
        <item x="4345"/>
        <item x="1126"/>
        <item x="872"/>
        <item x="4372"/>
        <item x="717"/>
        <item x="4416"/>
        <item x="2487"/>
        <item x="600"/>
        <item x="685"/>
        <item x="3732"/>
        <item x="3290"/>
        <item x="4873"/>
        <item x="4694"/>
        <item x="3723"/>
        <item x="942"/>
        <item x="151"/>
        <item x="1316"/>
        <item x="874"/>
        <item x="4435"/>
        <item x="3282"/>
        <item x="3564"/>
        <item x="3520"/>
        <item x="1566"/>
        <item x="1540"/>
        <item x="79"/>
        <item x="4453"/>
        <item x="776"/>
        <item x="1337"/>
        <item x="1338"/>
        <item x="3910"/>
        <item x="4925"/>
        <item x="3266"/>
        <item x="1273"/>
        <item x="1542"/>
        <item x="342"/>
        <item x="750"/>
        <item x="3560"/>
        <item x="1159"/>
        <item x="377"/>
        <item x="4673"/>
        <item x="761"/>
        <item x="208"/>
        <item x="3544"/>
        <item x="4269"/>
        <item x="3215"/>
        <item x="2844"/>
        <item x="3489"/>
        <item x="2514"/>
        <item x="878"/>
        <item x="2229"/>
        <item x="2244"/>
        <item x="3453"/>
        <item x="2905"/>
        <item x="4731"/>
        <item x="1631"/>
        <item x="2372"/>
        <item x="860"/>
        <item x="3311"/>
        <item x="1357"/>
        <item x="1175"/>
        <item x="1868"/>
        <item x="3118"/>
        <item x="1679"/>
        <item x="64"/>
        <item x="1144"/>
        <item x="4970"/>
        <item x="2009"/>
        <item x="4249"/>
        <item x="1663"/>
        <item x="4793"/>
        <item x="4456"/>
        <item x="1226"/>
        <item x="2911"/>
        <item x="1349"/>
        <item x="630"/>
        <item x="3518"/>
        <item x="4425"/>
        <item x="3944"/>
        <item x="1514"/>
        <item x="1866"/>
        <item x="1627"/>
        <item x="1800"/>
        <item x="2792"/>
        <item x="2049"/>
        <item x="1680"/>
        <item x="651"/>
        <item x="1724"/>
        <item x="4750"/>
        <item x="2325"/>
        <item x="4276"/>
        <item x="4568"/>
        <item x="1755"/>
        <item x="4950"/>
        <item x="137"/>
        <item x="3501"/>
        <item x="4177"/>
        <item x="415"/>
        <item x="918"/>
        <item x="17"/>
        <item x="1974"/>
        <item x="1987"/>
        <item x="4058"/>
        <item x="2876"/>
        <item x="3202"/>
        <item x="2507"/>
        <item x="3721"/>
        <item x="3297"/>
        <item x="3504"/>
        <item x="4848"/>
        <item x="2574"/>
        <item x="4252"/>
        <item x="259"/>
        <item x="3772"/>
        <item x="4975"/>
        <item x="3361"/>
        <item x="3481"/>
        <item x="3624"/>
        <item x="206"/>
        <item x="1538"/>
        <item x="4810"/>
        <item x="1051"/>
        <item x="3929"/>
        <item x="1741"/>
        <item x="2161"/>
        <item x="309"/>
        <item x="932"/>
        <item x="78"/>
        <item x="4933"/>
        <item x="1015"/>
        <item x="707"/>
        <item x="828"/>
        <item x="4318"/>
        <item x="4797"/>
        <item x="4691"/>
        <item x="2841"/>
        <item x="1712"/>
        <item x="4069"/>
        <item x="1426"/>
        <item x="4070"/>
        <item x="380"/>
        <item x="553"/>
        <item x="2984"/>
        <item x="725"/>
        <item x="1446"/>
        <item x="3534"/>
        <item x="1333"/>
        <item x="2158"/>
        <item x="2177"/>
        <item x="2102"/>
        <item x="3871"/>
        <item x="3010"/>
        <item x="13"/>
        <item x="807"/>
        <item x="3687"/>
        <item x="3409"/>
        <item x="995"/>
        <item x="1340"/>
        <item x="2126"/>
        <item x="2643"/>
        <item x="2611"/>
        <item x="1406"/>
        <item x="519"/>
        <item x="2093"/>
        <item x="3461"/>
        <item x="812"/>
        <item x="1054"/>
        <item x="1173"/>
        <item x="3627"/>
        <item x="3983"/>
        <item x="3209"/>
        <item x="213"/>
        <item x="4179"/>
        <item x="632"/>
        <item x="3527"/>
        <item x="1732"/>
        <item x="1850"/>
        <item x="851"/>
        <item x="1571"/>
        <item x="1400"/>
        <item x="877"/>
        <item x="4738"/>
        <item x="1031"/>
        <item x="1122"/>
        <item x="2526"/>
        <item x="2783"/>
        <item x="1614"/>
        <item x="3768"/>
        <item x="635"/>
        <item x="4879"/>
        <item x="4463"/>
        <item x="706"/>
        <item x="2430"/>
        <item x="913"/>
        <item x="1097"/>
        <item x="3882"/>
        <item x="1156"/>
        <item x="3089"/>
        <item x="4541"/>
        <item t="default"/>
      </items>
      <autoSortScope>
        <pivotArea dataOnly="0" outline="0" fieldPosition="0">
          <references count="1">
            <reference field="4294967294" count="1" selected="0">
              <x v="0"/>
            </reference>
          </references>
        </pivotArea>
      </autoSortScope>
    </pivotField>
    <pivotField showAll="0">
      <items count="53">
        <item x="23"/>
        <item x="0"/>
        <item x="43"/>
        <item x="9"/>
        <item x="10"/>
        <item x="28"/>
        <item x="44"/>
        <item x="34"/>
        <item x="5"/>
        <item x="13"/>
        <item x="49"/>
        <item x="15"/>
        <item x="27"/>
        <item x="33"/>
        <item x="41"/>
        <item x="26"/>
        <item x="14"/>
        <item x="38"/>
        <item x="25"/>
        <item x="21"/>
        <item x="24"/>
        <item x="20"/>
        <item x="22"/>
        <item x="47"/>
        <item x="32"/>
        <item x="17"/>
        <item x="35"/>
        <item x="29"/>
        <item x="31"/>
        <item x="6"/>
        <item x="3"/>
        <item x="12"/>
        <item x="18"/>
        <item x="30"/>
        <item x="8"/>
        <item x="42"/>
        <item x="40"/>
        <item x="4"/>
        <item x="39"/>
        <item x="50"/>
        <item x="37"/>
        <item x="45"/>
        <item x="1"/>
        <item x="2"/>
        <item x="16"/>
        <item x="48"/>
        <item x="7"/>
        <item x="11"/>
        <item x="46"/>
        <item x="19"/>
        <item x="36"/>
        <item m="1" x="51"/>
        <item t="default"/>
      </items>
    </pivotField>
    <pivotField numFmtId="3" showAll="0"/>
    <pivotField showAll="0"/>
    <pivotField showAll="0">
      <items count="28">
        <item x="0"/>
        <item x="23"/>
        <item x="8"/>
        <item x="15"/>
        <item x="3"/>
        <item x="24"/>
        <item x="10"/>
        <item x="25"/>
        <item x="21"/>
        <item x="7"/>
        <item x="2"/>
        <item x="11"/>
        <item x="5"/>
        <item x="20"/>
        <item x="22"/>
        <item x="19"/>
        <item x="26"/>
        <item x="16"/>
        <item x="1"/>
        <item x="13"/>
        <item x="14"/>
        <item x="12"/>
        <item x="4"/>
        <item x="18"/>
        <item x="9"/>
        <item x="6"/>
        <item x="17"/>
        <item t="default"/>
      </items>
    </pivotField>
    <pivotField showAll="0"/>
    <pivotField showAll="0"/>
    <pivotField showAll="0"/>
    <pivotField showAll="0"/>
    <pivotField showAll="0"/>
    <pivotField dataField="1" showAll="0"/>
  </pivotFields>
  <rowFields count="1">
    <field x="1"/>
  </rowFields>
  <rowItems count="10">
    <i>
      <x v="238"/>
    </i>
    <i>
      <x v="245"/>
    </i>
    <i>
      <x v="2141"/>
    </i>
    <i>
      <x v="924"/>
    </i>
    <i>
      <x v="3798"/>
    </i>
    <i>
      <x v="4266"/>
    </i>
    <i>
      <x v="1736"/>
    </i>
    <i>
      <x v="3216"/>
    </i>
    <i>
      <x v="1728"/>
    </i>
    <i>
      <x v="3182"/>
    </i>
  </rowItems>
  <colItems count="1">
    <i/>
  </colItems>
  <dataFields count="1">
    <dataField name="Workers growth" fld="11" baseField="1" baseItem="238" numFmtId="3"/>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19CC53-3006-46DC-AAD2-173358251F01}" name="count_of_industries_on_list_top"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Industry">
  <location ref="G7:H13" firstHeaderRow="1" firstDataRow="1" firstDataCol="1"/>
  <pivotFields count="12">
    <pivotField showAll="0"/>
    <pivotField showAll="0"/>
    <pivotField showAll="0">
      <items count="53">
        <item x="23"/>
        <item x="0"/>
        <item x="43"/>
        <item x="9"/>
        <item x="10"/>
        <item x="28"/>
        <item x="44"/>
        <item x="34"/>
        <item x="5"/>
        <item x="13"/>
        <item x="49"/>
        <item x="15"/>
        <item x="27"/>
        <item x="33"/>
        <item x="41"/>
        <item x="26"/>
        <item x="14"/>
        <item x="38"/>
        <item x="25"/>
        <item x="21"/>
        <item x="24"/>
        <item x="20"/>
        <item x="22"/>
        <item x="47"/>
        <item x="32"/>
        <item x="17"/>
        <item x="35"/>
        <item x="29"/>
        <item x="31"/>
        <item x="6"/>
        <item x="3"/>
        <item x="12"/>
        <item x="18"/>
        <item x="30"/>
        <item x="8"/>
        <item x="42"/>
        <item x="40"/>
        <item x="4"/>
        <item x="39"/>
        <item x="50"/>
        <item x="37"/>
        <item x="45"/>
        <item x="1"/>
        <item x="2"/>
        <item x="16"/>
        <item x="48"/>
        <item x="7"/>
        <item x="11"/>
        <item x="46"/>
        <item x="19"/>
        <item x="36"/>
        <item m="1" x="51"/>
        <item t="default"/>
      </items>
    </pivotField>
    <pivotField dataField="1" numFmtId="3" showAll="0"/>
    <pivotField showAll="0"/>
    <pivotField axis="axisRow" showAll="0" measureFilter="1" sortType="descending">
      <items count="28">
        <item x="0"/>
        <item x="23"/>
        <item x="8"/>
        <item x="15"/>
        <item x="3"/>
        <item x="24"/>
        <item x="10"/>
        <item x="25"/>
        <item x="21"/>
        <item x="7"/>
        <item x="2"/>
        <item x="11"/>
        <item x="5"/>
        <item x="20"/>
        <item x="22"/>
        <item x="19"/>
        <item x="26"/>
        <item x="16"/>
        <item x="1"/>
        <item x="13"/>
        <item x="14"/>
        <item x="12"/>
        <item x="4"/>
        <item x="18"/>
        <item x="9"/>
        <item x="6"/>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5"/>
  </rowFields>
  <rowItems count="6">
    <i>
      <x v="1"/>
    </i>
    <i>
      <x/>
    </i>
    <i>
      <x v="24"/>
    </i>
    <i>
      <x v="12"/>
    </i>
    <i>
      <x v="3"/>
    </i>
    <i>
      <x v="4"/>
    </i>
  </rowItems>
  <colItems count="1">
    <i/>
  </colItems>
  <dataFields count="1">
    <dataField name="Count " fld="3" subtotal="count" baseField="5" baseItem="6" numFmtId="3"/>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5"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1418E5F-BEBB-49B8-87FC-021102F6D835}" name="Average_of_growth"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E3" firstHeaderRow="1" firstDataRow="1" firstDataCol="0"/>
  <pivotFields count="12">
    <pivotField showAll="0"/>
    <pivotField showAll="0"/>
    <pivotField showAll="0">
      <items count="53">
        <item x="23"/>
        <item x="0"/>
        <item x="43"/>
        <item x="9"/>
        <item x="10"/>
        <item x="28"/>
        <item x="44"/>
        <item x="34"/>
        <item x="5"/>
        <item x="13"/>
        <item x="49"/>
        <item x="15"/>
        <item x="27"/>
        <item x="33"/>
        <item x="41"/>
        <item x="26"/>
        <item x="14"/>
        <item x="38"/>
        <item x="25"/>
        <item x="21"/>
        <item x="24"/>
        <item x="20"/>
        <item x="22"/>
        <item x="47"/>
        <item x="32"/>
        <item x="17"/>
        <item x="35"/>
        <item x="29"/>
        <item x="31"/>
        <item x="6"/>
        <item x="3"/>
        <item x="12"/>
        <item x="18"/>
        <item x="30"/>
        <item x="8"/>
        <item x="42"/>
        <item x="40"/>
        <item x="4"/>
        <item x="39"/>
        <item x="50"/>
        <item x="37"/>
        <item x="45"/>
        <item x="1"/>
        <item x="2"/>
        <item x="16"/>
        <item x="48"/>
        <item x="7"/>
        <item x="11"/>
        <item x="46"/>
        <item x="19"/>
        <item x="36"/>
        <item m="1" x="51"/>
        <item t="default"/>
      </items>
    </pivotField>
    <pivotField numFmtId="3" showAll="0"/>
    <pivotField dataField="1" showAll="0"/>
    <pivotField showAll="0">
      <items count="28">
        <item x="0"/>
        <item x="23"/>
        <item x="8"/>
        <item x="15"/>
        <item x="3"/>
        <item x="24"/>
        <item x="10"/>
        <item x="25"/>
        <item x="21"/>
        <item x="7"/>
        <item x="2"/>
        <item x="11"/>
        <item x="5"/>
        <item x="20"/>
        <item x="22"/>
        <item x="19"/>
        <item x="26"/>
        <item x="16"/>
        <item x="1"/>
        <item x="13"/>
        <item x="14"/>
        <item x="12"/>
        <item x="4"/>
        <item x="18"/>
        <item x="9"/>
        <item x="6"/>
        <item x="17"/>
        <item t="default"/>
      </items>
    </pivotField>
    <pivotField showAll="0"/>
    <pivotField showAll="0"/>
    <pivotField showAll="0"/>
    <pivotField showAll="0"/>
    <pivotField showAll="0"/>
    <pivotField showAll="0"/>
  </pivotFields>
  <rowItems count="1">
    <i/>
  </rowItems>
  <colItems count="1">
    <i/>
  </colItems>
  <dataFields count="1">
    <dataField name="Average of growth (%)" fld="4" subtotal="average"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AA5E6DE-7F6F-4285-A5B3-2F609BDFC606}" name="industry_average_growth"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Industry">
  <location ref="G29:H39" firstHeaderRow="1" firstDataRow="1" firstDataCol="1"/>
  <pivotFields count="12">
    <pivotField showAll="0"/>
    <pivotField showAll="0"/>
    <pivotField showAll="0">
      <items count="53">
        <item x="23"/>
        <item x="0"/>
        <item x="43"/>
        <item x="9"/>
        <item x="10"/>
        <item x="28"/>
        <item x="44"/>
        <item x="34"/>
        <item x="5"/>
        <item x="13"/>
        <item x="49"/>
        <item x="15"/>
        <item x="27"/>
        <item x="33"/>
        <item x="41"/>
        <item x="26"/>
        <item x="14"/>
        <item x="38"/>
        <item x="25"/>
        <item x="21"/>
        <item x="24"/>
        <item x="20"/>
        <item x="22"/>
        <item x="47"/>
        <item x="32"/>
        <item x="17"/>
        <item x="35"/>
        <item x="29"/>
        <item x="31"/>
        <item x="6"/>
        <item x="3"/>
        <item x="12"/>
        <item x="18"/>
        <item x="30"/>
        <item x="8"/>
        <item x="42"/>
        <item x="40"/>
        <item x="4"/>
        <item x="39"/>
        <item x="50"/>
        <item x="37"/>
        <item x="45"/>
        <item x="1"/>
        <item x="2"/>
        <item x="16"/>
        <item x="48"/>
        <item x="7"/>
        <item x="11"/>
        <item x="46"/>
        <item x="19"/>
        <item x="36"/>
        <item m="1" x="51"/>
        <item t="default"/>
      </items>
    </pivotField>
    <pivotField numFmtId="3" showAll="0"/>
    <pivotField dataField="1" showAll="0"/>
    <pivotField axis="axisRow" showAll="0" measureFilter="1" sortType="ascending">
      <items count="28">
        <item x="0"/>
        <item x="23"/>
        <item x="8"/>
        <item x="15"/>
        <item x="3"/>
        <item x="24"/>
        <item x="10"/>
        <item x="25"/>
        <item x="21"/>
        <item x="7"/>
        <item x="2"/>
        <item x="11"/>
        <item x="5"/>
        <item x="20"/>
        <item x="22"/>
        <item x="19"/>
        <item x="26"/>
        <item x="16"/>
        <item x="1"/>
        <item x="13"/>
        <item x="14"/>
        <item x="12"/>
        <item x="4"/>
        <item x="18"/>
        <item x="9"/>
        <item x="6"/>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5"/>
  </rowFields>
  <rowItems count="10">
    <i>
      <x v="23"/>
    </i>
    <i>
      <x v="25"/>
    </i>
    <i>
      <x v="24"/>
    </i>
    <i>
      <x v="12"/>
    </i>
    <i>
      <x v="22"/>
    </i>
    <i>
      <x v="6"/>
    </i>
    <i>
      <x v="2"/>
    </i>
    <i>
      <x v="10"/>
    </i>
    <i>
      <x v="4"/>
    </i>
    <i>
      <x v="18"/>
    </i>
  </rowItems>
  <colItems count="1">
    <i/>
  </colItems>
  <dataFields count="1">
    <dataField name="Average of growth_%" fld="4" subtotal="average" baseField="0" baseItem="0" numFmtId="1"/>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B31AAB7-639F-47DB-B4CA-C3C979192874}" name="Average of worker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2:K3" firstHeaderRow="1" firstDataRow="1" firstDataCol="0"/>
  <pivotFields count="12">
    <pivotField showAll="0"/>
    <pivotField showAll="0"/>
    <pivotField showAll="0">
      <items count="53">
        <item x="23"/>
        <item x="0"/>
        <item x="43"/>
        <item x="9"/>
        <item x="10"/>
        <item x="28"/>
        <item x="44"/>
        <item x="34"/>
        <item x="5"/>
        <item x="13"/>
        <item x="49"/>
        <item x="15"/>
        <item x="27"/>
        <item x="33"/>
        <item x="41"/>
        <item x="26"/>
        <item x="14"/>
        <item x="38"/>
        <item x="25"/>
        <item x="21"/>
        <item x="24"/>
        <item x="20"/>
        <item x="22"/>
        <item x="47"/>
        <item x="32"/>
        <item x="17"/>
        <item x="35"/>
        <item x="29"/>
        <item x="31"/>
        <item x="6"/>
        <item x="3"/>
        <item x="12"/>
        <item x="18"/>
        <item x="30"/>
        <item x="8"/>
        <item x="42"/>
        <item x="40"/>
        <item x="4"/>
        <item x="39"/>
        <item x="50"/>
        <item x="37"/>
        <item x="45"/>
        <item x="1"/>
        <item x="2"/>
        <item x="16"/>
        <item x="48"/>
        <item x="7"/>
        <item x="11"/>
        <item x="46"/>
        <item x="19"/>
        <item x="36"/>
        <item m="1" x="51"/>
        <item t="default"/>
      </items>
    </pivotField>
    <pivotField numFmtId="3" showAll="0"/>
    <pivotField showAll="0"/>
    <pivotField showAll="0">
      <items count="28">
        <item x="0"/>
        <item x="23"/>
        <item x="8"/>
        <item x="15"/>
        <item x="3"/>
        <item x="24"/>
        <item x="10"/>
        <item x="25"/>
        <item x="21"/>
        <item x="7"/>
        <item x="2"/>
        <item x="11"/>
        <item x="5"/>
        <item x="20"/>
        <item x="22"/>
        <item x="19"/>
        <item x="26"/>
        <item x="16"/>
        <item x="1"/>
        <item x="13"/>
        <item x="14"/>
        <item x="12"/>
        <item x="4"/>
        <item x="18"/>
        <item x="9"/>
        <item x="6"/>
        <item x="17"/>
        <item t="default"/>
      </items>
    </pivotField>
    <pivotField dataField="1" showAll="0"/>
    <pivotField showAll="0"/>
    <pivotField showAll="0"/>
    <pivotField showAll="0"/>
    <pivotField showAll="0"/>
    <pivotField showAll="0"/>
  </pivotFields>
  <rowItems count="1">
    <i/>
  </rowItems>
  <colItems count="1">
    <i/>
  </colItems>
  <dataFields count="1">
    <dataField name="Average of workers" fld="6" subtotal="average"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FAB5CAC-5CD0-4E3B-BDAF-862D6C2403D6}" name="revenue_sum"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2">
    <pivotField showAll="0"/>
    <pivotField showAll="0"/>
    <pivotField showAll="0">
      <items count="53">
        <item x="23"/>
        <item x="0"/>
        <item x="43"/>
        <item x="9"/>
        <item x="10"/>
        <item x="28"/>
        <item x="44"/>
        <item x="34"/>
        <item x="5"/>
        <item x="13"/>
        <item x="49"/>
        <item x="15"/>
        <item x="27"/>
        <item x="33"/>
        <item x="41"/>
        <item x="26"/>
        <item x="14"/>
        <item x="38"/>
        <item x="25"/>
        <item x="21"/>
        <item x="24"/>
        <item x="20"/>
        <item x="22"/>
        <item x="47"/>
        <item x="32"/>
        <item x="17"/>
        <item x="35"/>
        <item x="29"/>
        <item x="31"/>
        <item x="6"/>
        <item x="3"/>
        <item x="12"/>
        <item x="18"/>
        <item x="30"/>
        <item x="8"/>
        <item x="42"/>
        <item x="40"/>
        <item x="4"/>
        <item x="39"/>
        <item x="50"/>
        <item x="37"/>
        <item x="45"/>
        <item x="1"/>
        <item x="2"/>
        <item x="16"/>
        <item x="48"/>
        <item x="7"/>
        <item x="11"/>
        <item x="46"/>
        <item x="19"/>
        <item x="36"/>
        <item m="1" x="51"/>
        <item t="default"/>
      </items>
    </pivotField>
    <pivotField dataField="1" numFmtId="3" showAll="0"/>
    <pivotField showAll="0"/>
    <pivotField showAll="0">
      <items count="28">
        <item x="0"/>
        <item x="23"/>
        <item x="8"/>
        <item x="15"/>
        <item x="3"/>
        <item x="24"/>
        <item x="10"/>
        <item x="25"/>
        <item x="21"/>
        <item x="7"/>
        <item x="2"/>
        <item x="11"/>
        <item x="5"/>
        <item x="20"/>
        <item x="22"/>
        <item x="19"/>
        <item x="26"/>
        <item x="16"/>
        <item x="1"/>
        <item x="13"/>
        <item x="14"/>
        <item x="12"/>
        <item x="4"/>
        <item x="18"/>
        <item x="9"/>
        <item x="6"/>
        <item x="17"/>
        <item t="default"/>
      </items>
    </pivotField>
    <pivotField showAll="0"/>
    <pivotField showAll="0"/>
    <pivotField showAll="0"/>
    <pivotField showAll="0"/>
    <pivotField showAll="0"/>
    <pivotField showAll="0"/>
  </pivotFields>
  <rowItems count="1">
    <i/>
  </rowItems>
  <colItems count="1">
    <i/>
  </colItems>
  <dataFields count="1">
    <dataField name="Sum of revenue ($)" fld="3" baseField="0" baseItem="0" numFmtId="3"/>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6AE06F9-AE8D-4EAE-A813-21249B492DC3}" name="industry_avearge_revenue_bottom"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Industry">
  <location ref="D7:E13" firstHeaderRow="1" firstDataRow="1" firstDataCol="1"/>
  <pivotFields count="12">
    <pivotField showAll="0"/>
    <pivotField showAll="0"/>
    <pivotField showAll="0">
      <items count="53">
        <item x="23"/>
        <item x="0"/>
        <item x="43"/>
        <item x="9"/>
        <item x="10"/>
        <item x="28"/>
        <item x="44"/>
        <item x="34"/>
        <item x="5"/>
        <item x="13"/>
        <item x="49"/>
        <item x="15"/>
        <item x="27"/>
        <item x="33"/>
        <item x="41"/>
        <item x="26"/>
        <item x="14"/>
        <item x="38"/>
        <item x="25"/>
        <item x="21"/>
        <item x="24"/>
        <item x="20"/>
        <item x="22"/>
        <item x="47"/>
        <item x="32"/>
        <item x="17"/>
        <item x="35"/>
        <item x="29"/>
        <item x="31"/>
        <item x="6"/>
        <item x="3"/>
        <item x="12"/>
        <item x="18"/>
        <item x="30"/>
        <item x="8"/>
        <item x="42"/>
        <item x="40"/>
        <item x="4"/>
        <item x="39"/>
        <item x="50"/>
        <item x="37"/>
        <item x="45"/>
        <item x="1"/>
        <item x="2"/>
        <item x="16"/>
        <item x="48"/>
        <item x="7"/>
        <item x="11"/>
        <item x="46"/>
        <item x="19"/>
        <item x="36"/>
        <item m="1" x="51"/>
        <item t="default"/>
      </items>
    </pivotField>
    <pivotField dataField="1" numFmtId="3" showAll="0"/>
    <pivotField showAll="0"/>
    <pivotField axis="axisRow" showAll="0" measureFilter="1" sortType="descending">
      <items count="28">
        <item x="0"/>
        <item x="23"/>
        <item x="8"/>
        <item x="15"/>
        <item x="3"/>
        <item x="24"/>
        <item x="10"/>
        <item x="25"/>
        <item x="21"/>
        <item x="7"/>
        <item x="2"/>
        <item x="11"/>
        <item x="5"/>
        <item x="20"/>
        <item x="22"/>
        <item x="19"/>
        <item x="26"/>
        <item x="16"/>
        <item x="1"/>
        <item x="13"/>
        <item x="14"/>
        <item x="12"/>
        <item x="4"/>
        <item x="18"/>
        <item x="9"/>
        <item x="6"/>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5"/>
  </rowFields>
  <rowItems count="6">
    <i>
      <x v="24"/>
    </i>
    <i>
      <x v="5"/>
    </i>
    <i>
      <x v="17"/>
    </i>
    <i>
      <x/>
    </i>
    <i>
      <x v="16"/>
    </i>
    <i>
      <x v="20"/>
    </i>
  </rowItems>
  <colItems count="1">
    <i/>
  </colItems>
  <dataFields count="1">
    <dataField name="Average of revenue" fld="3" subtotal="average" baseField="0" baseItem="0" numFmtId="3"/>
  </dataFields>
  <chartFormats count="6">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4" iMeasureFld="0">
      <autoFilter ref="A1">
        <filterColumn colId="0">
          <top10 top="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0B0AE29-B7E7-4A5B-ABDA-06D4C62569DC}" name="top_states_in_count"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location ref="A29:B39" firstHeaderRow="1" firstDataRow="1" firstDataCol="1"/>
  <pivotFields count="12">
    <pivotField showAll="0"/>
    <pivotField showAll="0"/>
    <pivotField axis="axisRow" dataField="1" showAll="0" measureFilter="1">
      <items count="53">
        <item x="23"/>
        <item x="0"/>
        <item x="43"/>
        <item x="9"/>
        <item x="10"/>
        <item x="28"/>
        <item x="44"/>
        <item x="34"/>
        <item x="5"/>
        <item x="13"/>
        <item x="49"/>
        <item x="15"/>
        <item x="27"/>
        <item x="33"/>
        <item x="41"/>
        <item x="26"/>
        <item x="14"/>
        <item x="38"/>
        <item x="25"/>
        <item x="21"/>
        <item x="24"/>
        <item x="20"/>
        <item x="22"/>
        <item x="47"/>
        <item x="32"/>
        <item x="17"/>
        <item x="35"/>
        <item x="29"/>
        <item x="31"/>
        <item x="6"/>
        <item x="3"/>
        <item x="12"/>
        <item x="18"/>
        <item x="30"/>
        <item x="8"/>
        <item x="42"/>
        <item x="40"/>
        <item x="4"/>
        <item x="50"/>
        <item x="37"/>
        <item x="45"/>
        <item x="1"/>
        <item x="2"/>
        <item x="16"/>
        <item x="48"/>
        <item x="7"/>
        <item x="11"/>
        <item x="46"/>
        <item x="19"/>
        <item x="36"/>
        <item m="1" x="51"/>
        <item x="39"/>
        <item t="default"/>
      </items>
    </pivotField>
    <pivotField numFmtId="3" showAll="0"/>
    <pivotField showAll="0"/>
    <pivotField multipleItemSelectionAllowed="1" showAll="0"/>
    <pivotField showAll="0"/>
    <pivotField showAll="0"/>
    <pivotField showAll="0"/>
    <pivotField showAll="0"/>
    <pivotField showAll="0"/>
    <pivotField showAll="0"/>
  </pivotFields>
  <rowFields count="1">
    <field x="2"/>
  </rowFields>
  <rowItems count="10">
    <i>
      <x v="3"/>
    </i>
    <i>
      <x v="4"/>
    </i>
    <i>
      <x v="8"/>
    </i>
    <i>
      <x v="9"/>
    </i>
    <i>
      <x v="12"/>
    </i>
    <i>
      <x v="31"/>
    </i>
    <i>
      <x v="34"/>
    </i>
    <i>
      <x v="37"/>
    </i>
    <i>
      <x v="42"/>
    </i>
    <i>
      <x v="45"/>
    </i>
  </rowItems>
  <colItems count="1">
    <i/>
  </colItems>
  <dataFields count="1">
    <dataField name="Count of state" fld="2" subtotal="count" baseField="0" baseItem="0"/>
  </dataFields>
  <pivotTableStyleInfo name="PivotStyleLight16" showRowHeaders="1" showColHeaders="1" showRowStripes="0" showColStripes="0" showLastColumn="1"/>
  <filters count="1">
    <filter fld="2"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D16A13D-B2B3-442F-9D35-6562C9EBEC51}" name="top_states_in_revenue"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location ref="D29:E39" firstHeaderRow="1" firstDataRow="1" firstDataCol="1"/>
  <pivotFields count="12">
    <pivotField showAll="0"/>
    <pivotField showAll="0"/>
    <pivotField axis="axisRow" showAll="0" measureFilter="1" sortType="descending">
      <items count="53">
        <item x="23"/>
        <item x="0"/>
        <item x="43"/>
        <item x="9"/>
        <item x="10"/>
        <item x="28"/>
        <item x="44"/>
        <item x="34"/>
        <item x="5"/>
        <item x="13"/>
        <item x="49"/>
        <item x="15"/>
        <item x="27"/>
        <item x="33"/>
        <item x="41"/>
        <item x="26"/>
        <item x="14"/>
        <item x="38"/>
        <item x="25"/>
        <item x="21"/>
        <item x="24"/>
        <item x="20"/>
        <item x="22"/>
        <item x="47"/>
        <item x="32"/>
        <item x="17"/>
        <item x="35"/>
        <item x="29"/>
        <item x="31"/>
        <item x="6"/>
        <item x="3"/>
        <item x="12"/>
        <item x="18"/>
        <item x="30"/>
        <item x="8"/>
        <item x="42"/>
        <item x="40"/>
        <item x="4"/>
        <item x="50"/>
        <item x="37"/>
        <item x="45"/>
        <item x="1"/>
        <item x="2"/>
        <item x="16"/>
        <item x="48"/>
        <item x="7"/>
        <item x="11"/>
        <item x="46"/>
        <item x="19"/>
        <item x="36"/>
        <item m="1" x="51"/>
        <item x="39"/>
        <item t="default"/>
      </items>
      <autoSortScope>
        <pivotArea dataOnly="0" outline="0" fieldPosition="0">
          <references count="1">
            <reference field="4294967294" count="1" selected="0">
              <x v="0"/>
            </reference>
          </references>
        </pivotArea>
      </autoSortScope>
    </pivotField>
    <pivotField dataField="1" numFmtId="3" showAll="0"/>
    <pivotField showAll="0"/>
    <pivotField multipleItemSelectionAllowed="1" showAll="0"/>
    <pivotField showAll="0"/>
    <pivotField showAll="0"/>
    <pivotField showAll="0"/>
    <pivotField showAll="0"/>
    <pivotField showAll="0"/>
    <pivotField showAll="0"/>
  </pivotFields>
  <rowFields count="1">
    <field x="2"/>
  </rowFields>
  <rowItems count="10">
    <i>
      <x v="3"/>
    </i>
    <i>
      <x v="22"/>
    </i>
    <i>
      <x v="42"/>
    </i>
    <i>
      <x v="8"/>
    </i>
    <i>
      <x v="45"/>
    </i>
    <i>
      <x v="34"/>
    </i>
    <i>
      <x v="37"/>
    </i>
    <i>
      <x v="12"/>
    </i>
    <i>
      <x v="31"/>
    </i>
    <i>
      <x v="32"/>
    </i>
  </rowItems>
  <colItems count="1">
    <i/>
  </colItems>
  <dataFields count="1">
    <dataField name="Sum of revenue" fld="3" baseField="0" baseItem="0" numFmtId="3"/>
  </dataFields>
  <pivotTableStyleInfo name="PivotStyleLight16" showRowHeaders="1" showColHeaders="1" showRowStripes="0" showColStripes="0" showLastColumn="1"/>
  <filters count="1">
    <filter fld="2"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C2FA07F8-10D4-42D5-B297-EDEA119A1EAD}" sourceName="state">
  <pivotTables>
    <pivotTable tabId="5" name="count_of_industries_on_list_top"/>
    <pivotTable tabId="5" name="Average of workers"/>
    <pivotTable tabId="5" name="Average_of_growth"/>
    <pivotTable tabId="5" name="count_of_industries_on_list_top_bottom"/>
    <pivotTable tabId="5" name="Max_revenue"/>
    <pivotTable tabId="5" name="revenue_average"/>
    <pivotTable tabId="5" name="revenue_sum"/>
    <pivotTable tabId="5" name="Workers_growth_in_industries"/>
    <pivotTable tabId="5" name="industry_avearge_revenue_bottom"/>
    <pivotTable tabId="5" name="industry_average_revenue_top"/>
    <pivotTable tabId="5" name="Min_of_revenue"/>
    <pivotTable tabId="5" name="industry_average_growth"/>
  </pivotTables>
  <data>
    <tabular pivotCacheId="575384205">
      <items count="52">
        <i x="23" s="1"/>
        <i x="0" s="1"/>
        <i x="43" s="1"/>
        <i x="9" s="1"/>
        <i x="10" s="1"/>
        <i x="28" s="1"/>
        <i x="44" s="1"/>
        <i x="34" s="1"/>
        <i x="5" s="1"/>
        <i x="13" s="1"/>
        <i x="49" s="1"/>
        <i x="15" s="1"/>
        <i x="27" s="1"/>
        <i x="33" s="1"/>
        <i x="41" s="1"/>
        <i x="26" s="1"/>
        <i x="14" s="1"/>
        <i x="38" s="1"/>
        <i x="25" s="1"/>
        <i x="21" s="1"/>
        <i x="24" s="1"/>
        <i x="20" s="1"/>
        <i x="22" s="1"/>
        <i x="47" s="1"/>
        <i x="32" s="1"/>
        <i x="17" s="1"/>
        <i x="35" s="1"/>
        <i x="29" s="1"/>
        <i x="31" s="1"/>
        <i x="6" s="1"/>
        <i x="3" s="1"/>
        <i x="12" s="1"/>
        <i x="18" s="1"/>
        <i x="30" s="1"/>
        <i x="8" s="1"/>
        <i x="42" s="1"/>
        <i x="40" s="1"/>
        <i x="4" s="1"/>
        <i x="39" s="1"/>
        <i x="50" s="1"/>
        <i x="37" s="1"/>
        <i x="45" s="1"/>
        <i x="1" s="1"/>
        <i x="2" s="1"/>
        <i x="16" s="1"/>
        <i x="48" s="1"/>
        <i x="7" s="1"/>
        <i x="11" s="1"/>
        <i x="46" s="1"/>
        <i x="19" s="1"/>
        <i x="36" s="1"/>
        <i x="51"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1" xr10:uid="{0F6CF0EE-F6C6-484B-BD49-80CB2FD48732}" sourceName="industry">
  <pivotTables>
    <pivotTable tabId="5" name="Average of workers"/>
    <pivotTable tabId="5" name="Average_of_growth"/>
    <pivotTable tabId="5" name="Max_revenue"/>
    <pivotTable tabId="5" name="Min_of_revenue"/>
    <pivotTable tabId="5" name="revenue_average"/>
    <pivotTable tabId="5" name="revenue_sum"/>
    <pivotTable tabId="5" name="Workers_growth_in_industries"/>
  </pivotTables>
  <data>
    <tabular pivotCacheId="575384205">
      <items count="27">
        <i x="0" s="1"/>
        <i x="23" s="1"/>
        <i x="8" s="1"/>
        <i x="15" s="1"/>
        <i x="3" s="1"/>
        <i x="24" s="1"/>
        <i x="10" s="1"/>
        <i x="25" s="1"/>
        <i x="21" s="1"/>
        <i x="7" s="1"/>
        <i x="2" s="1"/>
        <i x="11" s="1"/>
        <i x="5" s="1"/>
        <i x="20" s="1"/>
        <i x="22" s="1"/>
        <i x="19" s="1"/>
        <i x="26" s="1"/>
        <i x="16" s="1"/>
        <i x="1" s="1"/>
        <i x="13" s="1"/>
        <i x="14" s="1"/>
        <i x="12" s="1"/>
        <i x="4" s="1"/>
        <i x="18" s="1"/>
        <i x="9" s="1"/>
        <i x="6"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D1A230BB-0F66-4DC2-AF63-6D00EE76439C}" cache="Slicer_state1" caption="State" startItem="24" columnCount="2" style="SlicerStyleDark1" rowHeight="241300"/>
  <slicer name="industry 1" xr10:uid="{3A9A072F-FB78-4543-9AFB-5ED52A154D3E}" cache="Slicer_industry1" caption="Industry"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61ED0C-B992-4DA8-BE7F-ACFD8C60ECFC}" name="Table_INC_5000_Companies_2019" displayName="Table_INC_5000_Companies_2019" ref="A1:M5013" totalsRowShown="0">
  <autoFilter ref="A1:M5013" xr:uid="{2761ED0C-B992-4DA8-BE7F-ACFD8C60ECFC}"/>
  <tableColumns count="13">
    <tableColumn id="1" xr3:uid="{EC7442D2-A036-48B0-B4AF-47561002058C}" name="rank"/>
    <tableColumn id="3" xr3:uid="{8B090212-769E-4AAC-9EAF-CFB8E6DB90B1}" name="name" dataDxfId="39"/>
    <tableColumn id="4" xr3:uid="{6EF0381C-A7A1-4EF1-A84D-0A4957E22F64}" name="url" dataDxfId="38"/>
    <tableColumn id="5" xr3:uid="{7AA5A44A-63C7-4CF4-8956-438F5BAB44DF}" name="state" dataDxfId="37"/>
    <tableColumn id="6" xr3:uid="{51F3AB6E-8746-4272-9E17-D2299149B5DB}" name="revenue" dataDxfId="36"/>
    <tableColumn id="7" xr3:uid="{68504658-31C4-4459-9989-8779FFA9FD3D}" name="growth_%" dataDxfId="35"/>
    <tableColumn id="8" xr3:uid="{1C915F39-1E64-47ED-B763-5121172A4431}" name="industry" dataDxfId="34"/>
    <tableColumn id="9" xr3:uid="{9FC0B0CC-9E17-4D2F-AFBE-3413754E6460}" name="workers"/>
    <tableColumn id="10" xr3:uid="{39DCAB0E-3A61-4025-82F0-EA099140D642}" name="previous_workers"/>
    <tableColumn id="11" xr3:uid="{13C08D0A-49FD-4444-BB37-C78D13CBEEDA}" name="founded"/>
    <tableColumn id="12" xr3:uid="{CF436543-C088-4A0B-848C-57727CD5095B}" name="yrs_on_list"/>
    <tableColumn id="13" xr3:uid="{2BFF8AF5-79E8-4478-B713-AA22F3219431}" name="metro" dataDxfId="33"/>
    <tableColumn id="14" xr3:uid="{4FF6B7F2-820D-4C15-B8F7-82F02030D7A1}" name="city" dataDxfId="3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8A0A9E-9B98-4D40-9917-71A7FA3C95F2}" name="data_to_clean" displayName="data_to_clean" ref="A1:Q5013" totalsRowShown="0">
  <autoFilter ref="A1:Q5013" xr:uid="{0D8A0A9E-9B98-4D40-9917-71A7FA3C95F2}"/>
  <tableColumns count="17">
    <tableColumn id="1" xr3:uid="{E8B93AEE-DC6C-4463-948E-617A472598BF}" name="rank"/>
    <tableColumn id="3" xr3:uid="{3B42A20C-8A2D-4849-9C23-7E86810951C9}" name="name" dataDxfId="31"/>
    <tableColumn id="5" xr3:uid="{8CCB9822-A1D3-4415-B6B6-7011FAE3E6FE}" name="state" dataDxfId="30"/>
    <tableColumn id="2" xr3:uid="{D8600B90-2CA4-4409-96EC-117A0A8674F2}" name="state name" dataDxfId="29">
      <calculatedColumnFormula>VLOOKUP(data_to_clean[[#This Row],[state]],abbreviation_table[],2,FALSE)</calculatedColumnFormula>
    </tableColumn>
    <tableColumn id="6" xr3:uid="{A5AB204D-C444-4A04-B348-CB320CF47031}" name="revenue" dataDxfId="28"/>
    <tableColumn id="4" xr3:uid="{B57BC6BF-E348-4E75-A6E1-C8D6B2B913A3}" name="number" dataDxfId="27">
      <calculatedColumnFormula>TRIM(LEFT(data_to_clean[[#This Row],[revenue]],FIND(" ",data_to_clean[[#This Row],[revenue]])))</calculatedColumnFormula>
    </tableColumn>
    <tableColumn id="15" xr3:uid="{B67C4073-2779-44A4-ABAC-A0DEF9A4DB0D}" name="multiplicity" dataDxfId="26">
      <calculatedColumnFormula>RIGHT(data_to_clean[[#This Row],[revenue]],LEN(data_to_clean[[#This Row],[revenue]])-FIND(" ",data_to_clean[[#This Row],[revenue]]))</calculatedColumnFormula>
    </tableColumn>
    <tableColumn id="16" xr3:uid="{F86D1B71-0FCC-443D-B6F7-B8EBC3C0590F}" name="revenue_formatted" dataDxfId="25">
      <calculatedColumnFormula>VALUE(IF(data_to_clean[[#This Row],[multiplicity]]="Million",_xlfn.CONCAT(SUBSTITUTE(data_to_clean[[#This Row],[number]],".",""),"00000"),_xlfn.CONCAT(SUBSTITUTE(data_to_clean[[#This Row],[number]],".",""),"00000000")))</calculatedColumnFormula>
    </tableColumn>
    <tableColumn id="7" xr3:uid="{51576A11-8C63-4410-ACDE-84D0672CE34A}" name="growth_%" dataDxfId="24"/>
    <tableColumn id="17" xr3:uid="{63FA1562-1D76-465A-8B54-2941DCBD2672}" name="growth_formatted_%" dataDxfId="23">
      <calculatedColumnFormula>ROUND(VALUE(SUBSTITUTE(data_to_clean[[#This Row],[growth_%]],".",",")),0)</calculatedColumnFormula>
    </tableColumn>
    <tableColumn id="8" xr3:uid="{F4356F07-C8BE-4292-9DE1-0A82D64CA7D0}" name="industry" dataDxfId="22"/>
    <tableColumn id="9" xr3:uid="{B3B6C33C-C0DF-4652-AAB3-E7FF28700ACB}" name="workers"/>
    <tableColumn id="10" xr3:uid="{DCED4AFA-A7E7-4B03-958F-0BC513495718}" name="previous_workers"/>
    <tableColumn id="11" xr3:uid="{46A847A9-BD09-46F7-B9E4-6BA18011C2E2}" name="founded"/>
    <tableColumn id="12" xr3:uid="{48384B43-55A5-41FD-AEE4-877B9B1402E0}" name="yrs_on_list"/>
    <tableColumn id="14" xr3:uid="{F23EEBFB-8382-45CB-BFEA-D9A87B143BE5}" name="city" dataDxfId="21"/>
    <tableColumn id="18" xr3:uid="{E2A06C0B-3CC6-4265-B95F-15B719AA2B32}" name="isnuber_check" dataDxfId="20">
      <calculatedColumnFormula>AND(ISNUMBER(data_to_clean[[#This Row],[revenue_formatted]]),ISNUMBER(data_to_clean[[#This Row],[growth_formatted_%]]),ISNUMBER(data_to_clean[[#This Row],[workers]]),ISNUMBER(data_to_clean[[#This Row],[previous_workers]]),ISNUMBER(data_to_clean[[#This Row],[founded]]),ISNUMBER(data_to_clean[[#This Row],[yrs_on_list]]))</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5AD1C2-8AAC-40E3-9468-37B5F209E287}" name="abbreviation_table" displayName="abbreviation_table" ref="B1:C52" totalsRowShown="0" headerRowDxfId="19" tableBorderDxfId="18">
  <autoFilter ref="B1:C52" xr:uid="{325AD1C2-8AAC-40E3-9468-37B5F209E287}"/>
  <tableColumns count="2">
    <tableColumn id="1" xr3:uid="{A5706FED-B03B-40FE-BCB3-71DB6459CEA3}" name="Two letter abbreviation" dataDxfId="17"/>
    <tableColumn id="2" xr3:uid="{66AE479D-5063-4ADF-8B8E-877404362355}" name="Full Name" dataDxfId="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1DCCF67-21A0-475A-9CFA-22005C160849}" name="data_to_analyze" displayName="data_to_analyze" ref="A1:L5013" totalsRowShown="0">
  <autoFilter ref="A1:L5013" xr:uid="{11DCCF67-21A0-475A-9CFA-22005C160849}"/>
  <tableColumns count="12">
    <tableColumn id="1" xr3:uid="{A8A20FEC-6CCB-4270-BD19-11CC9DBE0AB2}" name="rank"/>
    <tableColumn id="2" xr3:uid="{70E0D207-3F68-45F9-91F4-AB18143D6293}" name="name"/>
    <tableColumn id="4" xr3:uid="{796808BC-0FBF-40A8-AA61-B381D4BC64F2}" name="state"/>
    <tableColumn id="8" xr3:uid="{951EFDE8-3040-418F-9875-E2503886EE88}" name="revenue" dataDxfId="15"/>
    <tableColumn id="10" xr3:uid="{5849A980-3672-4B66-B704-AEF8DF358E4C}" name="growth_%"/>
    <tableColumn id="11" xr3:uid="{95C4ADC5-2D75-4CBE-8A20-8A9CB54936FE}" name="industry"/>
    <tableColumn id="12" xr3:uid="{8526F170-E925-434A-B377-B3FFBC245B2D}" name="workers"/>
    <tableColumn id="13" xr3:uid="{A3EAEEB2-1CDE-4DB6-A63D-B8CB3A424A1F}" name="previous_workers"/>
    <tableColumn id="14" xr3:uid="{9376E38A-6456-4407-A86A-C983B55CCC95}" name="founded"/>
    <tableColumn id="15" xr3:uid="{0B942CFA-51BB-4105-B2B7-259BF22C79AF}" name="yrs_on_list"/>
    <tableColumn id="16" xr3:uid="{CB0104A2-64FB-4127-9EBA-A6C39F2D6B40}" name="city"/>
    <tableColumn id="3" xr3:uid="{CD771643-C0D7-44BB-AE95-5277AE1D91B9}" name="workers_growth" dataDxfId="14">
      <calculatedColumnFormula>data_to_analyze[[#This Row],[workers]]-data_to_analyze[[#This Row],[previous_workers]]</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EDD24B7-6466-4453-8F48-52F9BFD997AD}" name="Table4" displayName="Table4" ref="B8:C35" totalsRowShown="0">
  <autoFilter ref="B8:C35" xr:uid="{DEDD24B7-6466-4453-8F48-52F9BFD997AD}"/>
  <sortState xmlns:xlrd2="http://schemas.microsoft.com/office/spreadsheetml/2017/richdata2" ref="B9:C35">
    <sortCondition descending="1" ref="C8:C35"/>
  </sortState>
  <tableColumns count="2">
    <tableColumn id="1" xr3:uid="{13B80489-08D1-4C4A-A0AF-0B422515BBB4}" name="Industry"/>
    <tableColumn id="2" xr3:uid="{2AEA6528-93D5-48CB-AF9D-7450416D32B1}" name="Average of Revenue" dataDxfId="12">
      <calculatedColumnFormula>AVERAGEIF(data_to_analyze[industry],Table4[[#This Row],[Industry]],data_to_analyze[revenue])</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331DB22-3620-44B8-901C-4856A9F2E5A4}" name="Table6" displayName="Table6" ref="G8:H35" totalsRowShown="0">
  <autoFilter ref="G8:H35" xr:uid="{3331DB22-3620-44B8-901C-4856A9F2E5A4}"/>
  <sortState xmlns:xlrd2="http://schemas.microsoft.com/office/spreadsheetml/2017/richdata2" ref="G9:H35">
    <sortCondition descending="1" ref="H8:H35"/>
  </sortState>
  <tableColumns count="2">
    <tableColumn id="1" xr3:uid="{F52654F6-C10E-44F8-BC10-92B0941F9579}" name="Industry"/>
    <tableColumn id="2" xr3:uid="{1030103A-1990-48C4-872E-ABC67ABA9F83}" name="Count" dataDxfId="11">
      <calculatedColumnFormula>COUNTIF(data_to_analyze[industry],Table6[[#This Row],[Industry]])</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A5A33E-1D86-4A76-BD6A-1A47EE493FE4}" name="Table7" displayName="Table7" ref="J8:K59" totalsRowShown="0">
  <autoFilter ref="J8:K59" xr:uid="{E2A5A33E-1D86-4A76-BD6A-1A47EE493FE4}"/>
  <sortState xmlns:xlrd2="http://schemas.microsoft.com/office/spreadsheetml/2017/richdata2" ref="J9:K59">
    <sortCondition descending="1" ref="K8:K59"/>
  </sortState>
  <tableColumns count="2">
    <tableColumn id="1" xr3:uid="{78CBA5C0-DAD0-4FEE-B061-2741D73CE9D8}" name="State"/>
    <tableColumn id="2" xr3:uid="{8B054258-D839-4E33-9ABE-FBC5BBCDB37F}" name="Count" dataDxfId="10">
      <calculatedColumnFormula>COUNTIF(data_to_analyze[state],Table7[[#This Row],[State]])</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5383E9-1974-4386-8274-B87B970721F8}" name="Table8" displayName="Table8" ref="M8:N59" totalsRowShown="0">
  <autoFilter ref="M8:N59" xr:uid="{4A5383E9-1974-4386-8274-B87B970721F8}"/>
  <sortState xmlns:xlrd2="http://schemas.microsoft.com/office/spreadsheetml/2017/richdata2" ref="M9:N59">
    <sortCondition descending="1" ref="N8:N59"/>
  </sortState>
  <tableColumns count="2">
    <tableColumn id="1" xr3:uid="{F0B9F82B-3560-4769-A082-8FCDC38AD8F4}" name="State"/>
    <tableColumn id="2" xr3:uid="{B2F74F3D-2C5C-4F39-85BF-A2D3B4FC1AB8}" name="Sum of Revenue" dataDxfId="9">
      <calculatedColumnFormula>SUMIF(data_to_analyze[state],Table8[[#This Row],[State]],data_to_analyze[revenue])</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2482260-9885-4237-8062-A9D054D79663}" name="Table9" displayName="Table9" ref="B62:C89" totalsRowShown="0">
  <autoFilter ref="B62:C89" xr:uid="{A2482260-9885-4237-8062-A9D054D79663}"/>
  <sortState xmlns:xlrd2="http://schemas.microsoft.com/office/spreadsheetml/2017/richdata2" ref="B63:C89">
    <sortCondition descending="1" ref="C62:C89"/>
  </sortState>
  <tableColumns count="2">
    <tableColumn id="1" xr3:uid="{07E63EDF-0E28-4014-8786-1798E0F03053}" name="Industry"/>
    <tableColumn id="2" xr3:uid="{E262D06E-82B9-4E6F-A0F9-B987E82929DA}" name="Average Growth (%)" dataDxfId="8">
      <calculatedColumnFormula>AVERAGEIF(data_to_analyze[industry],Table9[[#This Row],[Industry]],data_to_analyze[growth_%])</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AFDBAB5-EF3D-4427-9811-5C426427636E}" name="Table10" displayName="Table10" ref="G62:I63" totalsRowShown="0">
  <autoFilter ref="G62:I63" xr:uid="{7AFDBAB5-EF3D-4427-9811-5C426427636E}"/>
  <tableColumns count="3">
    <tableColumn id="1" xr3:uid="{B6119A5B-CC99-47AE-A63E-0C1E48C62D41}" name="No of Companies With Reduced Employees">
      <calculatedColumnFormula>COUNTIF(data_to_analyze[workers_growth],"&lt;"&amp;0)</calculatedColumnFormula>
    </tableColumn>
    <tableColumn id="2" xr3:uid="{82266F2B-A2E6-4D41-8799-9D9B805845B1}" name="Average of Reduced Employees" dataDxfId="7">
      <calculatedColumnFormula>AVERAGEIF(data_to_analyze[workers_growth],"&lt;"&amp;0)</calculatedColumnFormula>
    </tableColumn>
    <tableColumn id="3" xr3:uid="{605FC52F-09F4-480E-A33D-2A46E7E2A359}" name="Average of Growth" dataDxfId="6">
      <calculatedColumnFormula>AVERAGEIF(data_to_analyze[workers_growth],"&lt;"&amp;0,data_to_analyze[growth_%])</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0CE82B9-B288-4CD1-8436-42B4DC35052E}" name="Table11" displayName="Table11" ref="B2:B3" totalsRowShown="0">
  <autoFilter ref="B2:B3" xr:uid="{80CE82B9-B288-4CD1-8436-42B4DC35052E}"/>
  <tableColumns count="1">
    <tableColumn id="1" xr3:uid="{383C99CB-8A8D-4F20-AD99-6DAE128EDFF2}" name="Average of Revenue" dataDxfId="5">
      <calculatedColumnFormula>AVERAGE(data_to_analyze[revenue])</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AC85EDE-E7B8-4344-BF41-C47196D43A75}" name="Table12" displayName="Table12" ref="D2:D3" totalsRowShown="0">
  <autoFilter ref="D2:D3" xr:uid="{7AC85EDE-E7B8-4344-BF41-C47196D43A75}"/>
  <tableColumns count="1">
    <tableColumn id="1" xr3:uid="{19FBA806-6800-4152-A425-DC7137C78650}" name="Average of Growth" dataDxfId="4">
      <calculatedColumnFormula>AVERAGE(data_to_analyze[growth_%])</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9E277DE-842E-47D1-BFD2-FE14B1388E21}" name="Table13" displayName="Table13" ref="G2:G3" totalsRowShown="0">
  <autoFilter ref="G2:G3" xr:uid="{09E277DE-842E-47D1-BFD2-FE14B1388E21}"/>
  <tableColumns count="1">
    <tableColumn id="1" xr3:uid="{9DFD99CE-011E-421B-A1C0-A8838EF3347E}" name="Max of Revenue" dataDxfId="3">
      <calculatedColumnFormula>MAX(data_to_analyze[revenue])</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73619344-5AAB-4399-B27C-95A003E59372}" name="Table14" displayName="Table14" ref="I2:I3" totalsRowShown="0">
  <autoFilter ref="I2:I3" xr:uid="{73619344-5AAB-4399-B27C-95A003E59372}"/>
  <tableColumns count="1">
    <tableColumn id="1" xr3:uid="{E2D2BA04-90D4-47EA-9640-8A3A4C8FEE48}" name="Min of Revenue" dataDxfId="2">
      <calculatedColumnFormula>MIN(data_to_analyze[revenue])</calculatedColumn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1E2776D-3FC8-46EC-870D-BB4D3F39F9E6}" name="Table15" displayName="Table15" ref="L2:L3" totalsRowShown="0">
  <autoFilter ref="L2:L3" xr:uid="{21E2776D-3FC8-46EC-870D-BB4D3F39F9E6}"/>
  <tableColumns count="1">
    <tableColumn id="1" xr3:uid="{8B0AB3A5-A92F-4455-8122-28488520F09E}" name="Average of Workers" dataDxfId="1">
      <calculatedColumnFormula>AVERAGE(data_to_analyze[workers])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bidwise.com/" TargetMode="External"/><Relationship Id="rId1" Type="http://schemas.openxmlformats.org/officeDocument/2006/relationships/hyperlink" Target="http://freestar.co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2.xml"/><Relationship Id="rId3" Type="http://schemas.openxmlformats.org/officeDocument/2006/relationships/table" Target="../tables/table7.xml"/><Relationship Id="rId7" Type="http://schemas.openxmlformats.org/officeDocument/2006/relationships/table" Target="../tables/table11.xml"/><Relationship Id="rId2" Type="http://schemas.openxmlformats.org/officeDocument/2006/relationships/table" Target="../tables/table6.xml"/><Relationship Id="rId1" Type="http://schemas.openxmlformats.org/officeDocument/2006/relationships/table" Target="../tables/table5.xml"/><Relationship Id="rId6" Type="http://schemas.openxmlformats.org/officeDocument/2006/relationships/table" Target="../tables/table10.xml"/><Relationship Id="rId11" Type="http://schemas.openxmlformats.org/officeDocument/2006/relationships/table" Target="../tables/table15.xml"/><Relationship Id="rId5" Type="http://schemas.openxmlformats.org/officeDocument/2006/relationships/table" Target="../tables/table9.xml"/><Relationship Id="rId10" Type="http://schemas.openxmlformats.org/officeDocument/2006/relationships/table" Target="../tables/table14.xml"/><Relationship Id="rId4" Type="http://schemas.openxmlformats.org/officeDocument/2006/relationships/table" Target="../tables/table8.xml"/><Relationship Id="rId9"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E4FC4-E124-44A4-A812-AC9F36D38AFA}">
  <dimension ref="A1:M5013"/>
  <sheetViews>
    <sheetView topLeftCell="B1" workbookViewId="0">
      <selection activeCell="C343" sqref="C343"/>
    </sheetView>
  </sheetViews>
  <sheetFormatPr defaultRowHeight="15" x14ac:dyDescent="0.25"/>
  <cols>
    <col min="1" max="1" width="7.140625" bestFit="1" customWidth="1"/>
    <col min="2" max="2" width="57.28515625" bestFit="1" customWidth="1"/>
    <col min="3" max="3" width="59.28515625" bestFit="1" customWidth="1"/>
    <col min="4" max="4" width="7.7109375" bestFit="1" customWidth="1"/>
    <col min="5" max="5" width="12.28515625" bestFit="1" customWidth="1"/>
    <col min="6" max="6" width="12.140625" bestFit="1" customWidth="1"/>
    <col min="7" max="7" width="28.28515625" bestFit="1" customWidth="1"/>
    <col min="8" max="8" width="10.42578125" bestFit="1" customWidth="1"/>
    <col min="9" max="9" width="19.28515625" bestFit="1" customWidth="1"/>
    <col min="10" max="10" width="10.85546875" bestFit="1" customWidth="1"/>
    <col min="11" max="11" width="12.85546875" bestFit="1" customWidth="1"/>
    <col min="12" max="12" width="34.85546875" bestFit="1" customWidth="1"/>
    <col min="13" max="13" width="20.570312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v>1</v>
      </c>
      <c r="B2" t="s">
        <v>13</v>
      </c>
      <c r="C2" s="1" t="s">
        <v>14</v>
      </c>
      <c r="D2" t="s">
        <v>15</v>
      </c>
      <c r="E2" t="s">
        <v>16</v>
      </c>
      <c r="F2" t="s">
        <v>17</v>
      </c>
      <c r="G2" t="s">
        <v>18</v>
      </c>
      <c r="H2">
        <v>40</v>
      </c>
      <c r="I2">
        <v>5</v>
      </c>
      <c r="J2">
        <v>2015</v>
      </c>
      <c r="K2">
        <v>1</v>
      </c>
      <c r="L2" t="s">
        <v>19</v>
      </c>
      <c r="M2" t="s">
        <v>19</v>
      </c>
    </row>
    <row r="3" spans="1:13" x14ac:dyDescent="0.25">
      <c r="A3">
        <v>2</v>
      </c>
      <c r="B3" t="s">
        <v>20</v>
      </c>
      <c r="C3" t="s">
        <v>21</v>
      </c>
      <c r="D3" t="s">
        <v>22</v>
      </c>
      <c r="E3" t="s">
        <v>23</v>
      </c>
      <c r="F3" t="s">
        <v>24</v>
      </c>
      <c r="G3" t="s">
        <v>25</v>
      </c>
      <c r="H3">
        <v>39</v>
      </c>
      <c r="I3">
        <v>8</v>
      </c>
      <c r="J3">
        <v>2015</v>
      </c>
      <c r="K3">
        <v>1</v>
      </c>
      <c r="L3" t="s">
        <v>26</v>
      </c>
      <c r="M3" t="s">
        <v>27</v>
      </c>
    </row>
    <row r="4" spans="1:13" x14ac:dyDescent="0.25">
      <c r="A4">
        <v>3</v>
      </c>
      <c r="B4" t="s">
        <v>28</v>
      </c>
      <c r="C4" t="s">
        <v>29</v>
      </c>
      <c r="D4" t="s">
        <v>30</v>
      </c>
      <c r="E4" t="s">
        <v>31</v>
      </c>
      <c r="F4" t="s">
        <v>32</v>
      </c>
      <c r="G4" t="s">
        <v>33</v>
      </c>
      <c r="H4">
        <v>190</v>
      </c>
      <c r="I4">
        <v>10</v>
      </c>
      <c r="J4">
        <v>2015</v>
      </c>
      <c r="K4">
        <v>1</v>
      </c>
      <c r="L4" t="s">
        <v>34</v>
      </c>
      <c r="M4" t="s">
        <v>34</v>
      </c>
    </row>
    <row r="5" spans="1:13" x14ac:dyDescent="0.25">
      <c r="A5">
        <v>4</v>
      </c>
      <c r="B5" t="s">
        <v>35</v>
      </c>
      <c r="C5" t="s">
        <v>36</v>
      </c>
      <c r="D5" t="s">
        <v>37</v>
      </c>
      <c r="E5" t="s">
        <v>38</v>
      </c>
      <c r="F5" t="s">
        <v>39</v>
      </c>
      <c r="G5" t="s">
        <v>40</v>
      </c>
      <c r="H5">
        <v>57</v>
      </c>
      <c r="I5">
        <v>2</v>
      </c>
      <c r="J5">
        <v>2014</v>
      </c>
      <c r="K5">
        <v>1</v>
      </c>
      <c r="L5" t="s">
        <v>41</v>
      </c>
      <c r="M5" t="s">
        <v>42</v>
      </c>
    </row>
    <row r="6" spans="1:13" x14ac:dyDescent="0.25">
      <c r="A6">
        <v>5</v>
      </c>
      <c r="B6" t="s">
        <v>43</v>
      </c>
      <c r="C6" t="s">
        <v>44</v>
      </c>
      <c r="D6" t="s">
        <v>45</v>
      </c>
      <c r="E6" t="s">
        <v>46</v>
      </c>
      <c r="F6" t="s">
        <v>47</v>
      </c>
      <c r="G6" t="s">
        <v>48</v>
      </c>
      <c r="H6">
        <v>25</v>
      </c>
      <c r="I6">
        <v>6</v>
      </c>
      <c r="J6">
        <v>2014</v>
      </c>
      <c r="K6">
        <v>1</v>
      </c>
      <c r="L6" t="s">
        <v>49</v>
      </c>
      <c r="M6" t="s">
        <v>49</v>
      </c>
    </row>
    <row r="7" spans="1:13" x14ac:dyDescent="0.25">
      <c r="A7">
        <v>6</v>
      </c>
      <c r="B7" t="s">
        <v>50</v>
      </c>
      <c r="C7" t="s">
        <v>51</v>
      </c>
      <c r="D7" t="s">
        <v>52</v>
      </c>
      <c r="E7" t="s">
        <v>53</v>
      </c>
      <c r="F7" t="s">
        <v>54</v>
      </c>
      <c r="G7" t="s">
        <v>55</v>
      </c>
      <c r="H7">
        <v>742</v>
      </c>
      <c r="I7">
        <v>18</v>
      </c>
      <c r="J7">
        <v>2009</v>
      </c>
      <c r="K7">
        <v>1</v>
      </c>
      <c r="L7" t="s">
        <v>56</v>
      </c>
      <c r="M7" t="s">
        <v>56</v>
      </c>
    </row>
    <row r="8" spans="1:13" x14ac:dyDescent="0.25">
      <c r="A8">
        <v>7</v>
      </c>
      <c r="B8" t="s">
        <v>57</v>
      </c>
      <c r="C8" t="s">
        <v>58</v>
      </c>
      <c r="D8" t="s">
        <v>59</v>
      </c>
      <c r="E8" t="s">
        <v>60</v>
      </c>
      <c r="F8" t="s">
        <v>61</v>
      </c>
      <c r="G8" t="s">
        <v>40</v>
      </c>
      <c r="H8">
        <v>12</v>
      </c>
      <c r="I8">
        <v>1</v>
      </c>
      <c r="J8">
        <v>2014</v>
      </c>
      <c r="K8">
        <v>1</v>
      </c>
      <c r="L8" t="s">
        <v>62</v>
      </c>
      <c r="M8" t="s">
        <v>63</v>
      </c>
    </row>
    <row r="9" spans="1:13" x14ac:dyDescent="0.25">
      <c r="A9">
        <v>8</v>
      </c>
      <c r="B9" t="s">
        <v>64</v>
      </c>
      <c r="C9" t="s">
        <v>65</v>
      </c>
      <c r="D9" t="s">
        <v>66</v>
      </c>
      <c r="E9" t="s">
        <v>67</v>
      </c>
      <c r="F9" t="s">
        <v>68</v>
      </c>
      <c r="G9" t="s">
        <v>69</v>
      </c>
      <c r="H9">
        <v>72</v>
      </c>
      <c r="I9">
        <v>1</v>
      </c>
      <c r="J9">
        <v>2015</v>
      </c>
      <c r="K9">
        <v>1</v>
      </c>
      <c r="L9" t="s">
        <v>70</v>
      </c>
      <c r="M9" t="s">
        <v>71</v>
      </c>
    </row>
    <row r="10" spans="1:13" x14ac:dyDescent="0.25">
      <c r="A10">
        <v>9</v>
      </c>
      <c r="B10" t="s">
        <v>72</v>
      </c>
      <c r="C10" t="s">
        <v>73</v>
      </c>
      <c r="D10" t="s">
        <v>74</v>
      </c>
      <c r="E10" t="s">
        <v>75</v>
      </c>
      <c r="F10" t="s">
        <v>76</v>
      </c>
      <c r="G10" t="s">
        <v>55</v>
      </c>
      <c r="H10">
        <v>60</v>
      </c>
      <c r="I10">
        <v>10</v>
      </c>
      <c r="J10">
        <v>2008</v>
      </c>
      <c r="K10">
        <v>1</v>
      </c>
      <c r="L10" t="s">
        <v>77</v>
      </c>
      <c r="M10" t="s">
        <v>77</v>
      </c>
    </row>
    <row r="11" spans="1:13" x14ac:dyDescent="0.25">
      <c r="A11">
        <v>10</v>
      </c>
      <c r="B11" t="s">
        <v>78</v>
      </c>
      <c r="C11" t="s">
        <v>79</v>
      </c>
      <c r="D11" t="s">
        <v>80</v>
      </c>
      <c r="E11" t="s">
        <v>81</v>
      </c>
      <c r="F11" t="s">
        <v>82</v>
      </c>
      <c r="G11" t="s">
        <v>18</v>
      </c>
      <c r="H11">
        <v>37</v>
      </c>
      <c r="I11">
        <v>5</v>
      </c>
      <c r="J11">
        <v>2014</v>
      </c>
      <c r="K11">
        <v>1</v>
      </c>
      <c r="L11" t="s">
        <v>83</v>
      </c>
      <c r="M11" t="s">
        <v>83</v>
      </c>
    </row>
    <row r="12" spans="1:13" x14ac:dyDescent="0.25">
      <c r="A12">
        <v>11</v>
      </c>
      <c r="B12" t="s">
        <v>84</v>
      </c>
      <c r="C12" t="s">
        <v>85</v>
      </c>
      <c r="D12" t="s">
        <v>86</v>
      </c>
      <c r="E12" t="s">
        <v>87</v>
      </c>
      <c r="F12" t="s">
        <v>88</v>
      </c>
      <c r="G12" t="s">
        <v>40</v>
      </c>
      <c r="H12">
        <v>40</v>
      </c>
      <c r="I12">
        <v>2</v>
      </c>
      <c r="J12">
        <v>2014</v>
      </c>
      <c r="K12">
        <v>1</v>
      </c>
      <c r="L12" t="s">
        <v>89</v>
      </c>
      <c r="M12" t="s">
        <v>89</v>
      </c>
    </row>
    <row r="13" spans="1:13" x14ac:dyDescent="0.25">
      <c r="A13">
        <v>12</v>
      </c>
      <c r="B13" t="s">
        <v>90</v>
      </c>
      <c r="C13" t="s">
        <v>91</v>
      </c>
      <c r="D13" t="s">
        <v>66</v>
      </c>
      <c r="E13" t="s">
        <v>92</v>
      </c>
      <c r="F13" t="s">
        <v>93</v>
      </c>
      <c r="G13" t="s">
        <v>25</v>
      </c>
      <c r="H13">
        <v>226</v>
      </c>
      <c r="I13">
        <v>18</v>
      </c>
      <c r="J13">
        <v>2013</v>
      </c>
      <c r="K13">
        <v>1</v>
      </c>
      <c r="L13" t="s">
        <v>94</v>
      </c>
      <c r="M13" t="s">
        <v>95</v>
      </c>
    </row>
    <row r="14" spans="1:13" x14ac:dyDescent="0.25">
      <c r="A14">
        <v>13</v>
      </c>
      <c r="B14" t="s">
        <v>96</v>
      </c>
      <c r="C14" t="s">
        <v>97</v>
      </c>
      <c r="D14" t="s">
        <v>98</v>
      </c>
      <c r="E14" t="s">
        <v>99</v>
      </c>
      <c r="F14" t="s">
        <v>100</v>
      </c>
      <c r="G14" t="s">
        <v>33</v>
      </c>
      <c r="H14">
        <v>23</v>
      </c>
      <c r="I14">
        <v>3</v>
      </c>
      <c r="J14">
        <v>2013</v>
      </c>
      <c r="K14">
        <v>1</v>
      </c>
      <c r="L14" t="s">
        <v>101</v>
      </c>
      <c r="M14" t="s">
        <v>102</v>
      </c>
    </row>
    <row r="15" spans="1:13" x14ac:dyDescent="0.25">
      <c r="A15">
        <v>14</v>
      </c>
      <c r="B15" t="s">
        <v>103</v>
      </c>
      <c r="C15" t="s">
        <v>104</v>
      </c>
      <c r="D15" t="s">
        <v>105</v>
      </c>
      <c r="E15" t="s">
        <v>99</v>
      </c>
      <c r="F15" t="s">
        <v>106</v>
      </c>
      <c r="G15" t="s">
        <v>107</v>
      </c>
      <c r="H15">
        <v>66</v>
      </c>
      <c r="I15">
        <v>10</v>
      </c>
      <c r="J15">
        <v>2015</v>
      </c>
      <c r="K15">
        <v>1</v>
      </c>
      <c r="L15" t="s">
        <v>62</v>
      </c>
      <c r="M15" t="s">
        <v>108</v>
      </c>
    </row>
    <row r="16" spans="1:13" x14ac:dyDescent="0.25">
      <c r="A16">
        <v>15</v>
      </c>
      <c r="B16" t="s">
        <v>109</v>
      </c>
      <c r="C16" t="s">
        <v>110</v>
      </c>
      <c r="D16" t="s">
        <v>80</v>
      </c>
      <c r="E16" t="s">
        <v>111</v>
      </c>
      <c r="F16" t="s">
        <v>112</v>
      </c>
      <c r="G16" t="s">
        <v>18</v>
      </c>
      <c r="H16">
        <v>109</v>
      </c>
      <c r="I16">
        <v>8</v>
      </c>
      <c r="J16">
        <v>2014</v>
      </c>
      <c r="K16">
        <v>3</v>
      </c>
      <c r="L16" t="s">
        <v>83</v>
      </c>
      <c r="M16" t="s">
        <v>83</v>
      </c>
    </row>
    <row r="17" spans="1:13" x14ac:dyDescent="0.25">
      <c r="A17">
        <v>16</v>
      </c>
      <c r="B17" t="s">
        <v>113</v>
      </c>
      <c r="C17" t="s">
        <v>114</v>
      </c>
      <c r="D17" t="s">
        <v>105</v>
      </c>
      <c r="E17" t="s">
        <v>115</v>
      </c>
      <c r="F17" t="s">
        <v>116</v>
      </c>
      <c r="G17" t="s">
        <v>18</v>
      </c>
      <c r="H17">
        <v>110</v>
      </c>
      <c r="I17">
        <v>3</v>
      </c>
      <c r="J17">
        <v>2015</v>
      </c>
      <c r="K17">
        <v>1</v>
      </c>
      <c r="L17" t="s">
        <v>62</v>
      </c>
      <c r="M17" t="s">
        <v>108</v>
      </c>
    </row>
    <row r="18" spans="1:13" x14ac:dyDescent="0.25">
      <c r="A18">
        <v>17</v>
      </c>
      <c r="B18" t="s">
        <v>117</v>
      </c>
      <c r="C18" t="s">
        <v>118</v>
      </c>
      <c r="D18" t="s">
        <v>119</v>
      </c>
      <c r="E18" t="s">
        <v>120</v>
      </c>
      <c r="F18" t="s">
        <v>121</v>
      </c>
      <c r="G18" t="s">
        <v>107</v>
      </c>
      <c r="H18">
        <v>190</v>
      </c>
      <c r="I18">
        <v>32</v>
      </c>
      <c r="J18">
        <v>2014</v>
      </c>
      <c r="K18">
        <v>1</v>
      </c>
      <c r="L18" t="s">
        <v>122</v>
      </c>
      <c r="M18" t="s">
        <v>123</v>
      </c>
    </row>
    <row r="19" spans="1:13" x14ac:dyDescent="0.25">
      <c r="A19">
        <v>18</v>
      </c>
      <c r="B19" t="s">
        <v>124</v>
      </c>
      <c r="C19" t="s">
        <v>125</v>
      </c>
      <c r="D19" t="s">
        <v>105</v>
      </c>
      <c r="E19" t="s">
        <v>126</v>
      </c>
      <c r="F19" t="s">
        <v>127</v>
      </c>
      <c r="G19" t="s">
        <v>40</v>
      </c>
      <c r="H19">
        <v>14</v>
      </c>
      <c r="I19">
        <v>2</v>
      </c>
      <c r="J19">
        <v>2013</v>
      </c>
      <c r="K19">
        <v>1</v>
      </c>
      <c r="L19" t="s">
        <v>62</v>
      </c>
      <c r="M19" t="s">
        <v>108</v>
      </c>
    </row>
    <row r="20" spans="1:13" x14ac:dyDescent="0.25">
      <c r="A20">
        <v>19</v>
      </c>
      <c r="B20" t="s">
        <v>128</v>
      </c>
      <c r="C20" t="s">
        <v>129</v>
      </c>
      <c r="D20" t="s">
        <v>80</v>
      </c>
      <c r="E20" t="s">
        <v>130</v>
      </c>
      <c r="F20" t="s">
        <v>131</v>
      </c>
      <c r="G20" t="s">
        <v>55</v>
      </c>
      <c r="H20">
        <v>191</v>
      </c>
      <c r="I20">
        <v>66</v>
      </c>
      <c r="J20">
        <v>2006</v>
      </c>
      <c r="K20">
        <v>1</v>
      </c>
      <c r="L20" t="s">
        <v>83</v>
      </c>
      <c r="M20" t="s">
        <v>132</v>
      </c>
    </row>
    <row r="21" spans="1:13" x14ac:dyDescent="0.25">
      <c r="A21">
        <v>20</v>
      </c>
      <c r="B21" t="s">
        <v>133</v>
      </c>
      <c r="C21" t="s">
        <v>134</v>
      </c>
      <c r="D21" t="s">
        <v>80</v>
      </c>
      <c r="E21" t="s">
        <v>135</v>
      </c>
      <c r="F21" t="s">
        <v>136</v>
      </c>
      <c r="G21" t="s">
        <v>40</v>
      </c>
      <c r="H21">
        <v>35</v>
      </c>
      <c r="I21">
        <v>2</v>
      </c>
      <c r="J21">
        <v>2015</v>
      </c>
      <c r="K21">
        <v>1</v>
      </c>
      <c r="L21" t="s">
        <v>137</v>
      </c>
      <c r="M21" t="s">
        <v>138</v>
      </c>
    </row>
    <row r="22" spans="1:13" x14ac:dyDescent="0.25">
      <c r="A22">
        <v>21</v>
      </c>
      <c r="B22" t="s">
        <v>139</v>
      </c>
      <c r="C22" t="s">
        <v>140</v>
      </c>
      <c r="D22" t="s">
        <v>141</v>
      </c>
      <c r="E22" t="s">
        <v>142</v>
      </c>
      <c r="F22" t="s">
        <v>143</v>
      </c>
      <c r="G22" t="s">
        <v>55</v>
      </c>
      <c r="H22">
        <v>45</v>
      </c>
      <c r="I22">
        <v>1</v>
      </c>
      <c r="J22">
        <v>2015</v>
      </c>
      <c r="K22">
        <v>1</v>
      </c>
      <c r="L22" t="s">
        <v>41</v>
      </c>
      <c r="M22" t="s">
        <v>144</v>
      </c>
    </row>
    <row r="23" spans="1:13" x14ac:dyDescent="0.25">
      <c r="A23">
        <v>22</v>
      </c>
      <c r="B23" t="s">
        <v>145</v>
      </c>
      <c r="C23" t="s">
        <v>146</v>
      </c>
      <c r="D23" t="s">
        <v>52</v>
      </c>
      <c r="E23" t="s">
        <v>147</v>
      </c>
      <c r="F23" t="s">
        <v>148</v>
      </c>
      <c r="G23" t="s">
        <v>149</v>
      </c>
      <c r="H23">
        <v>12</v>
      </c>
      <c r="I23">
        <v>2</v>
      </c>
      <c r="J23">
        <v>2014</v>
      </c>
      <c r="K23">
        <v>1</v>
      </c>
      <c r="L23" t="s">
        <v>41</v>
      </c>
      <c r="M23" t="s">
        <v>150</v>
      </c>
    </row>
    <row r="24" spans="1:13" x14ac:dyDescent="0.25">
      <c r="A24">
        <v>23</v>
      </c>
      <c r="B24" t="s">
        <v>151</v>
      </c>
      <c r="C24" t="s">
        <v>152</v>
      </c>
      <c r="D24" t="s">
        <v>153</v>
      </c>
      <c r="E24" t="s">
        <v>154</v>
      </c>
      <c r="F24" t="s">
        <v>155</v>
      </c>
      <c r="G24" t="s">
        <v>156</v>
      </c>
      <c r="H24">
        <v>37</v>
      </c>
      <c r="I24">
        <v>10</v>
      </c>
      <c r="J24">
        <v>2013</v>
      </c>
      <c r="K24">
        <v>2</v>
      </c>
      <c r="L24" t="s">
        <v>157</v>
      </c>
      <c r="M24" t="s">
        <v>158</v>
      </c>
    </row>
    <row r="25" spans="1:13" x14ac:dyDescent="0.25">
      <c r="A25">
        <v>24</v>
      </c>
      <c r="B25" t="s">
        <v>159</v>
      </c>
      <c r="C25" t="s">
        <v>160</v>
      </c>
      <c r="D25" t="s">
        <v>80</v>
      </c>
      <c r="E25" t="s">
        <v>161</v>
      </c>
      <c r="F25" t="s">
        <v>162</v>
      </c>
      <c r="G25" t="s">
        <v>156</v>
      </c>
      <c r="H25">
        <v>70</v>
      </c>
      <c r="I25">
        <v>5</v>
      </c>
      <c r="J25">
        <v>2015</v>
      </c>
      <c r="K25">
        <v>1</v>
      </c>
      <c r="L25" t="s">
        <v>163</v>
      </c>
      <c r="M25" t="s">
        <v>163</v>
      </c>
    </row>
    <row r="26" spans="1:13" x14ac:dyDescent="0.25">
      <c r="A26">
        <v>25</v>
      </c>
      <c r="B26" t="s">
        <v>164</v>
      </c>
      <c r="C26" t="s">
        <v>165</v>
      </c>
      <c r="D26" t="s">
        <v>166</v>
      </c>
      <c r="E26" t="s">
        <v>167</v>
      </c>
      <c r="F26" t="s">
        <v>168</v>
      </c>
      <c r="G26" t="s">
        <v>156</v>
      </c>
      <c r="H26">
        <v>42</v>
      </c>
      <c r="I26">
        <v>2</v>
      </c>
      <c r="J26">
        <v>2015</v>
      </c>
      <c r="K26">
        <v>1</v>
      </c>
      <c r="L26" t="s">
        <v>169</v>
      </c>
      <c r="M26" t="s">
        <v>170</v>
      </c>
    </row>
    <row r="27" spans="1:13" x14ac:dyDescent="0.25">
      <c r="A27">
        <v>26</v>
      </c>
      <c r="B27" t="s">
        <v>171</v>
      </c>
      <c r="C27" t="s">
        <v>172</v>
      </c>
      <c r="D27" t="s">
        <v>30</v>
      </c>
      <c r="E27" t="s">
        <v>173</v>
      </c>
      <c r="F27" t="s">
        <v>174</v>
      </c>
      <c r="G27" t="s">
        <v>175</v>
      </c>
      <c r="H27">
        <v>191</v>
      </c>
      <c r="I27">
        <v>14</v>
      </c>
      <c r="J27">
        <v>2015</v>
      </c>
      <c r="K27">
        <v>1</v>
      </c>
      <c r="L27" t="s">
        <v>41</v>
      </c>
      <c r="M27" t="s">
        <v>176</v>
      </c>
    </row>
    <row r="28" spans="1:13" x14ac:dyDescent="0.25">
      <c r="A28">
        <v>27</v>
      </c>
      <c r="B28" t="s">
        <v>177</v>
      </c>
      <c r="C28" t="s">
        <v>178</v>
      </c>
      <c r="D28" t="s">
        <v>66</v>
      </c>
      <c r="E28" t="s">
        <v>179</v>
      </c>
      <c r="F28" t="s">
        <v>180</v>
      </c>
      <c r="G28" t="s">
        <v>181</v>
      </c>
      <c r="H28">
        <v>191</v>
      </c>
      <c r="I28">
        <v>7</v>
      </c>
      <c r="J28">
        <v>2013</v>
      </c>
      <c r="K28">
        <v>1</v>
      </c>
      <c r="L28" t="s">
        <v>70</v>
      </c>
      <c r="M28" t="s">
        <v>182</v>
      </c>
    </row>
    <row r="29" spans="1:13" x14ac:dyDescent="0.25">
      <c r="A29">
        <v>28</v>
      </c>
      <c r="B29" t="s">
        <v>183</v>
      </c>
      <c r="C29" t="s">
        <v>184</v>
      </c>
      <c r="D29" t="s">
        <v>153</v>
      </c>
      <c r="E29" t="s">
        <v>185</v>
      </c>
      <c r="F29" t="s">
        <v>186</v>
      </c>
      <c r="G29" t="s">
        <v>187</v>
      </c>
      <c r="H29">
        <v>8</v>
      </c>
      <c r="I29">
        <v>1</v>
      </c>
      <c r="J29">
        <v>2014</v>
      </c>
      <c r="K29">
        <v>2</v>
      </c>
      <c r="L29" t="s">
        <v>157</v>
      </c>
      <c r="M29" t="s">
        <v>158</v>
      </c>
    </row>
    <row r="30" spans="1:13" x14ac:dyDescent="0.25">
      <c r="A30">
        <v>29</v>
      </c>
      <c r="B30" t="s">
        <v>188</v>
      </c>
      <c r="C30" t="s">
        <v>189</v>
      </c>
      <c r="D30" t="s">
        <v>190</v>
      </c>
      <c r="E30" t="s">
        <v>191</v>
      </c>
      <c r="F30" t="s">
        <v>192</v>
      </c>
      <c r="G30" t="s">
        <v>156</v>
      </c>
      <c r="H30">
        <v>60</v>
      </c>
      <c r="I30">
        <v>3</v>
      </c>
      <c r="J30">
        <v>2014</v>
      </c>
      <c r="K30">
        <v>1</v>
      </c>
      <c r="L30" t="s">
        <v>41</v>
      </c>
      <c r="M30" t="s">
        <v>193</v>
      </c>
    </row>
    <row r="31" spans="1:13" x14ac:dyDescent="0.25">
      <c r="A31">
        <v>30</v>
      </c>
      <c r="B31" t="s">
        <v>194</v>
      </c>
      <c r="C31" t="s">
        <v>195</v>
      </c>
      <c r="D31" t="s">
        <v>52</v>
      </c>
      <c r="E31" t="s">
        <v>196</v>
      </c>
      <c r="F31" t="s">
        <v>197</v>
      </c>
      <c r="G31" t="s">
        <v>55</v>
      </c>
      <c r="H31">
        <v>37</v>
      </c>
      <c r="I31">
        <v>6</v>
      </c>
      <c r="J31">
        <v>2015</v>
      </c>
      <c r="K31">
        <v>1</v>
      </c>
      <c r="L31" t="s">
        <v>56</v>
      </c>
      <c r="M31" t="s">
        <v>198</v>
      </c>
    </row>
    <row r="32" spans="1:13" x14ac:dyDescent="0.25">
      <c r="A32">
        <v>31</v>
      </c>
      <c r="B32" t="s">
        <v>199</v>
      </c>
      <c r="C32" t="s">
        <v>200</v>
      </c>
      <c r="D32" t="s">
        <v>52</v>
      </c>
      <c r="E32" t="s">
        <v>201</v>
      </c>
      <c r="F32" t="s">
        <v>202</v>
      </c>
      <c r="G32" t="s">
        <v>187</v>
      </c>
      <c r="H32">
        <v>51</v>
      </c>
      <c r="I32">
        <v>35</v>
      </c>
      <c r="J32">
        <v>2014</v>
      </c>
      <c r="K32">
        <v>2</v>
      </c>
      <c r="L32" t="s">
        <v>203</v>
      </c>
      <c r="M32" t="s">
        <v>203</v>
      </c>
    </row>
    <row r="33" spans="1:13" x14ac:dyDescent="0.25">
      <c r="A33">
        <v>32</v>
      </c>
      <c r="B33" t="s">
        <v>204</v>
      </c>
      <c r="C33" t="s">
        <v>205</v>
      </c>
      <c r="D33" t="s">
        <v>98</v>
      </c>
      <c r="E33" t="s">
        <v>142</v>
      </c>
      <c r="F33" t="s">
        <v>206</v>
      </c>
      <c r="G33" t="s">
        <v>40</v>
      </c>
      <c r="H33">
        <v>21</v>
      </c>
      <c r="I33">
        <v>4</v>
      </c>
      <c r="J33">
        <v>2013</v>
      </c>
      <c r="K33">
        <v>1</v>
      </c>
      <c r="L33" t="s">
        <v>101</v>
      </c>
      <c r="M33" t="s">
        <v>101</v>
      </c>
    </row>
    <row r="34" spans="1:13" x14ac:dyDescent="0.25">
      <c r="A34">
        <v>33</v>
      </c>
      <c r="B34" t="s">
        <v>207</v>
      </c>
      <c r="C34" t="s">
        <v>208</v>
      </c>
      <c r="D34" t="s">
        <v>22</v>
      </c>
      <c r="E34" t="s">
        <v>209</v>
      </c>
      <c r="F34" t="s">
        <v>210</v>
      </c>
      <c r="G34" t="s">
        <v>211</v>
      </c>
      <c r="H34">
        <v>21</v>
      </c>
      <c r="I34">
        <v>3</v>
      </c>
      <c r="J34">
        <v>2013</v>
      </c>
      <c r="K34">
        <v>1</v>
      </c>
      <c r="L34" t="s">
        <v>41</v>
      </c>
      <c r="M34" t="s">
        <v>212</v>
      </c>
    </row>
    <row r="35" spans="1:13" x14ac:dyDescent="0.25">
      <c r="A35">
        <v>34</v>
      </c>
      <c r="B35" t="s">
        <v>213</v>
      </c>
      <c r="C35" t="s">
        <v>214</v>
      </c>
      <c r="D35" t="s">
        <v>215</v>
      </c>
      <c r="E35" t="s">
        <v>216</v>
      </c>
      <c r="F35" t="s">
        <v>217</v>
      </c>
      <c r="G35" t="s">
        <v>218</v>
      </c>
      <c r="H35">
        <v>21</v>
      </c>
      <c r="I35">
        <v>6</v>
      </c>
      <c r="J35">
        <v>2010</v>
      </c>
      <c r="K35">
        <v>1</v>
      </c>
      <c r="L35" t="s">
        <v>219</v>
      </c>
      <c r="M35" t="s">
        <v>220</v>
      </c>
    </row>
    <row r="36" spans="1:13" x14ac:dyDescent="0.25">
      <c r="A36">
        <v>35</v>
      </c>
      <c r="B36" t="s">
        <v>221</v>
      </c>
      <c r="C36" t="s">
        <v>222</v>
      </c>
      <c r="D36" t="s">
        <v>223</v>
      </c>
      <c r="E36" t="s">
        <v>224</v>
      </c>
      <c r="F36" t="s">
        <v>225</v>
      </c>
      <c r="G36" t="s">
        <v>25</v>
      </c>
      <c r="H36">
        <v>38</v>
      </c>
      <c r="I36">
        <v>13</v>
      </c>
      <c r="J36">
        <v>2013</v>
      </c>
      <c r="K36">
        <v>3</v>
      </c>
      <c r="L36" t="s">
        <v>226</v>
      </c>
      <c r="M36" t="s">
        <v>227</v>
      </c>
    </row>
    <row r="37" spans="1:13" x14ac:dyDescent="0.25">
      <c r="A37">
        <v>36</v>
      </c>
      <c r="B37" t="s">
        <v>228</v>
      </c>
      <c r="C37" t="s">
        <v>229</v>
      </c>
      <c r="D37" t="s">
        <v>230</v>
      </c>
      <c r="E37" t="s">
        <v>231</v>
      </c>
      <c r="F37" t="s">
        <v>232</v>
      </c>
      <c r="G37" t="s">
        <v>233</v>
      </c>
      <c r="H37">
        <v>52</v>
      </c>
      <c r="I37">
        <v>2</v>
      </c>
      <c r="J37">
        <v>2014</v>
      </c>
      <c r="K37">
        <v>1</v>
      </c>
      <c r="L37" t="s">
        <v>234</v>
      </c>
      <c r="M37" t="s">
        <v>235</v>
      </c>
    </row>
    <row r="38" spans="1:13" x14ac:dyDescent="0.25">
      <c r="A38">
        <v>37</v>
      </c>
      <c r="B38" t="s">
        <v>236</v>
      </c>
      <c r="C38" t="s">
        <v>237</v>
      </c>
      <c r="D38" t="s">
        <v>86</v>
      </c>
      <c r="E38" t="s">
        <v>238</v>
      </c>
      <c r="F38" t="s">
        <v>239</v>
      </c>
      <c r="G38" t="s">
        <v>40</v>
      </c>
      <c r="H38">
        <v>11</v>
      </c>
      <c r="I38">
        <v>5</v>
      </c>
      <c r="J38">
        <v>2013</v>
      </c>
      <c r="K38">
        <v>1</v>
      </c>
      <c r="L38" t="s">
        <v>89</v>
      </c>
      <c r="M38" t="s">
        <v>240</v>
      </c>
    </row>
    <row r="39" spans="1:13" x14ac:dyDescent="0.25">
      <c r="A39">
        <v>38</v>
      </c>
      <c r="B39" t="s">
        <v>241</v>
      </c>
      <c r="C39" t="s">
        <v>242</v>
      </c>
      <c r="D39" t="s">
        <v>243</v>
      </c>
      <c r="E39" t="s">
        <v>244</v>
      </c>
      <c r="F39" t="s">
        <v>245</v>
      </c>
      <c r="G39" t="s">
        <v>187</v>
      </c>
      <c r="H39">
        <v>85</v>
      </c>
      <c r="I39">
        <v>25</v>
      </c>
      <c r="J39">
        <v>2012</v>
      </c>
      <c r="K39">
        <v>2</v>
      </c>
      <c r="L39" t="s">
        <v>94</v>
      </c>
      <c r="M39" t="s">
        <v>246</v>
      </c>
    </row>
    <row r="40" spans="1:13" x14ac:dyDescent="0.25">
      <c r="A40">
        <v>39</v>
      </c>
      <c r="B40" t="s">
        <v>247</v>
      </c>
      <c r="C40" t="s">
        <v>248</v>
      </c>
      <c r="D40" t="s">
        <v>30</v>
      </c>
      <c r="E40" t="s">
        <v>249</v>
      </c>
      <c r="F40" t="s">
        <v>250</v>
      </c>
      <c r="G40" t="s">
        <v>233</v>
      </c>
      <c r="H40">
        <v>27</v>
      </c>
      <c r="I40">
        <v>7</v>
      </c>
      <c r="J40">
        <v>2013</v>
      </c>
      <c r="K40">
        <v>2</v>
      </c>
      <c r="L40" t="s">
        <v>251</v>
      </c>
      <c r="M40" t="s">
        <v>252</v>
      </c>
    </row>
    <row r="41" spans="1:13" x14ac:dyDescent="0.25">
      <c r="A41">
        <v>40</v>
      </c>
      <c r="B41" t="s">
        <v>253</v>
      </c>
      <c r="C41" t="s">
        <v>254</v>
      </c>
      <c r="D41" t="s">
        <v>30</v>
      </c>
      <c r="E41" t="s">
        <v>255</v>
      </c>
      <c r="F41" t="s">
        <v>256</v>
      </c>
      <c r="G41" t="s">
        <v>257</v>
      </c>
      <c r="H41">
        <v>71</v>
      </c>
      <c r="I41">
        <v>1</v>
      </c>
      <c r="J41">
        <v>2014</v>
      </c>
      <c r="K41">
        <v>1</v>
      </c>
      <c r="L41" t="s">
        <v>258</v>
      </c>
      <c r="M41" t="s">
        <v>258</v>
      </c>
    </row>
    <row r="42" spans="1:13" x14ac:dyDescent="0.25">
      <c r="A42">
        <v>41</v>
      </c>
      <c r="B42" t="s">
        <v>259</v>
      </c>
      <c r="C42" t="s">
        <v>260</v>
      </c>
      <c r="D42" t="s">
        <v>105</v>
      </c>
      <c r="E42" t="s">
        <v>261</v>
      </c>
      <c r="F42" t="s">
        <v>262</v>
      </c>
      <c r="G42" t="s">
        <v>48</v>
      </c>
      <c r="H42">
        <v>13</v>
      </c>
      <c r="I42">
        <v>2</v>
      </c>
      <c r="J42">
        <v>2014</v>
      </c>
      <c r="K42">
        <v>1</v>
      </c>
      <c r="L42" t="s">
        <v>62</v>
      </c>
      <c r="M42" t="s">
        <v>108</v>
      </c>
    </row>
    <row r="43" spans="1:13" x14ac:dyDescent="0.25">
      <c r="A43">
        <v>42</v>
      </c>
      <c r="B43" t="s">
        <v>263</v>
      </c>
      <c r="C43" t="s">
        <v>264</v>
      </c>
      <c r="D43" t="s">
        <v>105</v>
      </c>
      <c r="E43" t="s">
        <v>265</v>
      </c>
      <c r="F43" t="s">
        <v>266</v>
      </c>
      <c r="G43" t="s">
        <v>187</v>
      </c>
      <c r="H43">
        <v>41</v>
      </c>
      <c r="I43">
        <v>5</v>
      </c>
      <c r="J43">
        <v>2014</v>
      </c>
      <c r="K43">
        <v>1</v>
      </c>
      <c r="L43" t="s">
        <v>62</v>
      </c>
      <c r="M43" t="s">
        <v>108</v>
      </c>
    </row>
    <row r="44" spans="1:13" x14ac:dyDescent="0.25">
      <c r="A44">
        <v>43</v>
      </c>
      <c r="B44" t="s">
        <v>267</v>
      </c>
      <c r="C44" t="s">
        <v>268</v>
      </c>
      <c r="D44" t="s">
        <v>80</v>
      </c>
      <c r="E44" t="s">
        <v>269</v>
      </c>
      <c r="F44" t="s">
        <v>270</v>
      </c>
      <c r="G44" t="s">
        <v>271</v>
      </c>
      <c r="H44">
        <v>15</v>
      </c>
      <c r="I44">
        <v>1</v>
      </c>
      <c r="J44">
        <v>2014</v>
      </c>
      <c r="K44">
        <v>2</v>
      </c>
      <c r="L44" t="s">
        <v>83</v>
      </c>
      <c r="M44" t="s">
        <v>83</v>
      </c>
    </row>
    <row r="45" spans="1:13" x14ac:dyDescent="0.25">
      <c r="A45">
        <v>44</v>
      </c>
      <c r="B45" t="s">
        <v>272</v>
      </c>
      <c r="C45" t="s">
        <v>273</v>
      </c>
      <c r="D45" t="s">
        <v>105</v>
      </c>
      <c r="E45" t="s">
        <v>274</v>
      </c>
      <c r="F45" t="s">
        <v>275</v>
      </c>
      <c r="G45" t="s">
        <v>18</v>
      </c>
      <c r="H45">
        <v>40</v>
      </c>
      <c r="I45">
        <v>12</v>
      </c>
      <c r="J45">
        <v>2014</v>
      </c>
      <c r="K45">
        <v>1</v>
      </c>
      <c r="L45" t="s">
        <v>62</v>
      </c>
      <c r="M45" t="s">
        <v>108</v>
      </c>
    </row>
    <row r="46" spans="1:13" x14ac:dyDescent="0.25">
      <c r="A46">
        <v>45</v>
      </c>
      <c r="B46" t="s">
        <v>276</v>
      </c>
      <c r="C46" t="s">
        <v>277</v>
      </c>
      <c r="D46" t="s">
        <v>80</v>
      </c>
      <c r="E46" t="s">
        <v>278</v>
      </c>
      <c r="F46" t="s">
        <v>279</v>
      </c>
      <c r="G46" t="s">
        <v>233</v>
      </c>
      <c r="H46">
        <v>10</v>
      </c>
      <c r="I46">
        <v>2</v>
      </c>
      <c r="J46">
        <v>2004</v>
      </c>
      <c r="K46">
        <v>1</v>
      </c>
      <c r="L46" t="s">
        <v>163</v>
      </c>
      <c r="M46" t="s">
        <v>280</v>
      </c>
    </row>
    <row r="47" spans="1:13" x14ac:dyDescent="0.25">
      <c r="A47">
        <v>46</v>
      </c>
      <c r="B47" t="s">
        <v>281</v>
      </c>
      <c r="C47" t="s">
        <v>282</v>
      </c>
      <c r="D47" t="s">
        <v>105</v>
      </c>
      <c r="E47" t="s">
        <v>283</v>
      </c>
      <c r="F47" t="s">
        <v>284</v>
      </c>
      <c r="G47" t="s">
        <v>156</v>
      </c>
      <c r="H47">
        <v>56</v>
      </c>
      <c r="I47">
        <v>7</v>
      </c>
      <c r="J47">
        <v>2014</v>
      </c>
      <c r="K47">
        <v>1</v>
      </c>
      <c r="L47" t="s">
        <v>62</v>
      </c>
      <c r="M47" t="s">
        <v>108</v>
      </c>
    </row>
    <row r="48" spans="1:13" x14ac:dyDescent="0.25">
      <c r="A48">
        <v>47</v>
      </c>
      <c r="B48" t="s">
        <v>285</v>
      </c>
      <c r="C48" t="s">
        <v>286</v>
      </c>
      <c r="D48" t="s">
        <v>45</v>
      </c>
      <c r="E48" t="s">
        <v>287</v>
      </c>
      <c r="F48" t="s">
        <v>288</v>
      </c>
      <c r="G48" t="s">
        <v>289</v>
      </c>
      <c r="H48">
        <v>46</v>
      </c>
      <c r="I48">
        <v>5</v>
      </c>
      <c r="J48">
        <v>2013</v>
      </c>
      <c r="K48">
        <v>1</v>
      </c>
      <c r="L48" t="s">
        <v>290</v>
      </c>
      <c r="M48" t="s">
        <v>291</v>
      </c>
    </row>
    <row r="49" spans="1:13" x14ac:dyDescent="0.25">
      <c r="A49">
        <v>48</v>
      </c>
      <c r="B49" t="s">
        <v>292</v>
      </c>
      <c r="C49" t="s">
        <v>293</v>
      </c>
      <c r="D49" t="s">
        <v>294</v>
      </c>
      <c r="E49" t="s">
        <v>295</v>
      </c>
      <c r="F49" t="s">
        <v>296</v>
      </c>
      <c r="G49" t="s">
        <v>297</v>
      </c>
      <c r="H49">
        <v>86</v>
      </c>
      <c r="I49">
        <v>3</v>
      </c>
      <c r="J49">
        <v>2014</v>
      </c>
      <c r="K49">
        <v>1</v>
      </c>
      <c r="L49" t="s">
        <v>298</v>
      </c>
      <c r="M49" t="s">
        <v>298</v>
      </c>
    </row>
    <row r="50" spans="1:13" x14ac:dyDescent="0.25">
      <c r="A50">
        <v>49</v>
      </c>
      <c r="B50" t="s">
        <v>299</v>
      </c>
      <c r="C50" t="s">
        <v>300</v>
      </c>
      <c r="D50" t="s">
        <v>80</v>
      </c>
      <c r="E50" t="s">
        <v>301</v>
      </c>
      <c r="F50" t="s">
        <v>302</v>
      </c>
      <c r="G50" t="s">
        <v>55</v>
      </c>
      <c r="H50">
        <v>22</v>
      </c>
      <c r="I50">
        <v>6</v>
      </c>
      <c r="J50">
        <v>2010</v>
      </c>
      <c r="K50">
        <v>1</v>
      </c>
      <c r="L50" t="s">
        <v>41</v>
      </c>
      <c r="M50" t="s">
        <v>303</v>
      </c>
    </row>
    <row r="51" spans="1:13" x14ac:dyDescent="0.25">
      <c r="A51">
        <v>50</v>
      </c>
      <c r="B51" t="s">
        <v>304</v>
      </c>
      <c r="C51" t="s">
        <v>305</v>
      </c>
      <c r="D51" t="s">
        <v>243</v>
      </c>
      <c r="E51" t="s">
        <v>306</v>
      </c>
      <c r="F51" t="s">
        <v>307</v>
      </c>
      <c r="G51" t="s">
        <v>308</v>
      </c>
      <c r="H51">
        <v>500</v>
      </c>
      <c r="I51">
        <v>70</v>
      </c>
      <c r="J51">
        <v>2012</v>
      </c>
      <c r="K51">
        <v>3</v>
      </c>
      <c r="L51" t="s">
        <v>94</v>
      </c>
      <c r="M51" t="s">
        <v>309</v>
      </c>
    </row>
    <row r="52" spans="1:13" x14ac:dyDescent="0.25">
      <c r="A52">
        <v>51</v>
      </c>
      <c r="B52" t="s">
        <v>310</v>
      </c>
      <c r="C52" t="s">
        <v>311</v>
      </c>
      <c r="D52" t="s">
        <v>105</v>
      </c>
      <c r="E52" t="s">
        <v>312</v>
      </c>
      <c r="F52" t="s">
        <v>313</v>
      </c>
      <c r="G52" t="s">
        <v>107</v>
      </c>
      <c r="H52">
        <v>400</v>
      </c>
      <c r="I52">
        <v>4</v>
      </c>
      <c r="J52">
        <v>2011</v>
      </c>
      <c r="K52">
        <v>1</v>
      </c>
      <c r="L52" t="s">
        <v>62</v>
      </c>
      <c r="M52" t="s">
        <v>314</v>
      </c>
    </row>
    <row r="53" spans="1:13" x14ac:dyDescent="0.25">
      <c r="A53">
        <v>52</v>
      </c>
      <c r="B53" t="s">
        <v>315</v>
      </c>
      <c r="C53" t="s">
        <v>316</v>
      </c>
      <c r="D53" t="s">
        <v>166</v>
      </c>
      <c r="E53" t="s">
        <v>317</v>
      </c>
      <c r="F53" t="s">
        <v>318</v>
      </c>
      <c r="G53" t="s">
        <v>156</v>
      </c>
      <c r="H53">
        <v>430</v>
      </c>
      <c r="I53">
        <v>17</v>
      </c>
      <c r="J53">
        <v>2014</v>
      </c>
      <c r="K53">
        <v>2</v>
      </c>
      <c r="L53" t="s">
        <v>169</v>
      </c>
      <c r="M53" t="s">
        <v>319</v>
      </c>
    </row>
    <row r="54" spans="1:13" x14ac:dyDescent="0.25">
      <c r="A54">
        <v>53</v>
      </c>
      <c r="B54" t="s">
        <v>320</v>
      </c>
      <c r="C54" t="s">
        <v>321</v>
      </c>
      <c r="D54" t="s">
        <v>30</v>
      </c>
      <c r="E54" t="s">
        <v>322</v>
      </c>
      <c r="F54" t="s">
        <v>323</v>
      </c>
      <c r="G54" t="s">
        <v>324</v>
      </c>
      <c r="H54">
        <v>60</v>
      </c>
      <c r="I54">
        <v>7</v>
      </c>
      <c r="J54">
        <v>2012</v>
      </c>
      <c r="K54">
        <v>3</v>
      </c>
      <c r="L54" t="s">
        <v>251</v>
      </c>
      <c r="M54" t="s">
        <v>251</v>
      </c>
    </row>
    <row r="55" spans="1:13" x14ac:dyDescent="0.25">
      <c r="A55">
        <v>54</v>
      </c>
      <c r="B55" t="s">
        <v>325</v>
      </c>
      <c r="C55" t="s">
        <v>326</v>
      </c>
      <c r="D55" t="s">
        <v>30</v>
      </c>
      <c r="E55" t="s">
        <v>327</v>
      </c>
      <c r="F55" t="s">
        <v>328</v>
      </c>
      <c r="G55" t="s">
        <v>329</v>
      </c>
      <c r="H55">
        <v>87</v>
      </c>
      <c r="I55">
        <v>20</v>
      </c>
      <c r="J55">
        <v>2014</v>
      </c>
      <c r="K55">
        <v>2</v>
      </c>
      <c r="L55" t="s">
        <v>258</v>
      </c>
      <c r="M55" t="s">
        <v>330</v>
      </c>
    </row>
    <row r="56" spans="1:13" x14ac:dyDescent="0.25">
      <c r="A56">
        <v>55</v>
      </c>
      <c r="B56" t="s">
        <v>331</v>
      </c>
      <c r="C56" t="s">
        <v>332</v>
      </c>
      <c r="D56" t="s">
        <v>333</v>
      </c>
      <c r="E56" t="s">
        <v>334</v>
      </c>
      <c r="F56" t="s">
        <v>335</v>
      </c>
      <c r="G56" t="s">
        <v>336</v>
      </c>
      <c r="H56">
        <v>30</v>
      </c>
      <c r="I56">
        <v>2</v>
      </c>
      <c r="J56">
        <v>2015</v>
      </c>
      <c r="K56">
        <v>1</v>
      </c>
      <c r="L56" t="s">
        <v>337</v>
      </c>
      <c r="M56" t="s">
        <v>338</v>
      </c>
    </row>
    <row r="57" spans="1:13" x14ac:dyDescent="0.25">
      <c r="A57">
        <v>56</v>
      </c>
      <c r="B57" t="s">
        <v>339</v>
      </c>
      <c r="C57" t="s">
        <v>340</v>
      </c>
      <c r="D57" t="s">
        <v>341</v>
      </c>
      <c r="E57" t="s">
        <v>342</v>
      </c>
      <c r="F57" t="s">
        <v>343</v>
      </c>
      <c r="G57" t="s">
        <v>40</v>
      </c>
      <c r="H57">
        <v>25</v>
      </c>
      <c r="I57">
        <v>8</v>
      </c>
      <c r="J57">
        <v>2014</v>
      </c>
      <c r="K57">
        <v>1</v>
      </c>
      <c r="L57" t="s">
        <v>344</v>
      </c>
      <c r="M57" t="s">
        <v>345</v>
      </c>
    </row>
    <row r="58" spans="1:13" x14ac:dyDescent="0.25">
      <c r="A58">
        <v>57</v>
      </c>
      <c r="B58" t="s">
        <v>346</v>
      </c>
      <c r="C58" t="s">
        <v>347</v>
      </c>
      <c r="D58" t="s">
        <v>74</v>
      </c>
      <c r="E58" t="s">
        <v>185</v>
      </c>
      <c r="F58" t="s">
        <v>348</v>
      </c>
      <c r="G58" t="s">
        <v>40</v>
      </c>
      <c r="H58">
        <v>7</v>
      </c>
      <c r="I58">
        <v>4</v>
      </c>
      <c r="J58">
        <v>2013</v>
      </c>
      <c r="K58">
        <v>1</v>
      </c>
      <c r="L58" t="s">
        <v>349</v>
      </c>
      <c r="M58" t="s">
        <v>350</v>
      </c>
    </row>
    <row r="59" spans="1:13" x14ac:dyDescent="0.25">
      <c r="A59">
        <v>58</v>
      </c>
      <c r="B59" t="s">
        <v>351</v>
      </c>
      <c r="C59" t="s">
        <v>352</v>
      </c>
      <c r="D59" t="s">
        <v>230</v>
      </c>
      <c r="E59" t="s">
        <v>353</v>
      </c>
      <c r="F59" t="s">
        <v>354</v>
      </c>
      <c r="G59" t="s">
        <v>40</v>
      </c>
      <c r="H59">
        <v>30</v>
      </c>
      <c r="I59">
        <v>6</v>
      </c>
      <c r="J59">
        <v>2015</v>
      </c>
      <c r="K59">
        <v>1</v>
      </c>
      <c r="L59" t="s">
        <v>234</v>
      </c>
      <c r="M59" t="s">
        <v>355</v>
      </c>
    </row>
    <row r="60" spans="1:13" x14ac:dyDescent="0.25">
      <c r="A60">
        <v>59</v>
      </c>
      <c r="B60" t="s">
        <v>356</v>
      </c>
      <c r="C60" t="s">
        <v>357</v>
      </c>
      <c r="D60" t="s">
        <v>105</v>
      </c>
      <c r="E60" t="s">
        <v>358</v>
      </c>
      <c r="F60" t="s">
        <v>359</v>
      </c>
      <c r="G60" t="s">
        <v>55</v>
      </c>
      <c r="H60">
        <v>116</v>
      </c>
      <c r="I60">
        <v>70</v>
      </c>
      <c r="J60">
        <v>2008</v>
      </c>
      <c r="K60">
        <v>2</v>
      </c>
      <c r="L60" t="s">
        <v>62</v>
      </c>
      <c r="M60" t="s">
        <v>108</v>
      </c>
    </row>
    <row r="61" spans="1:13" x14ac:dyDescent="0.25">
      <c r="A61">
        <v>60</v>
      </c>
      <c r="B61" t="s">
        <v>360</v>
      </c>
      <c r="C61" t="s">
        <v>361</v>
      </c>
      <c r="D61" t="s">
        <v>86</v>
      </c>
      <c r="E61" t="s">
        <v>362</v>
      </c>
      <c r="F61" t="s">
        <v>363</v>
      </c>
      <c r="G61" t="s">
        <v>156</v>
      </c>
      <c r="H61">
        <v>254</v>
      </c>
      <c r="I61">
        <v>25</v>
      </c>
      <c r="J61">
        <v>2012</v>
      </c>
      <c r="K61">
        <v>2</v>
      </c>
      <c r="L61" t="s">
        <v>89</v>
      </c>
      <c r="M61" t="s">
        <v>364</v>
      </c>
    </row>
    <row r="62" spans="1:13" x14ac:dyDescent="0.25">
      <c r="A62">
        <v>61</v>
      </c>
      <c r="B62" t="s">
        <v>365</v>
      </c>
      <c r="C62" t="s">
        <v>366</v>
      </c>
      <c r="D62" t="s">
        <v>119</v>
      </c>
      <c r="E62" t="s">
        <v>367</v>
      </c>
      <c r="F62" t="s">
        <v>368</v>
      </c>
      <c r="G62" t="s">
        <v>156</v>
      </c>
      <c r="H62">
        <v>162</v>
      </c>
      <c r="I62">
        <v>21</v>
      </c>
      <c r="J62">
        <v>2014</v>
      </c>
      <c r="K62">
        <v>1</v>
      </c>
      <c r="L62" t="s">
        <v>122</v>
      </c>
      <c r="M62" t="s">
        <v>122</v>
      </c>
    </row>
    <row r="63" spans="1:13" x14ac:dyDescent="0.25">
      <c r="A63">
        <v>62</v>
      </c>
      <c r="B63" t="s">
        <v>369</v>
      </c>
      <c r="C63" t="s">
        <v>370</v>
      </c>
      <c r="D63" t="s">
        <v>52</v>
      </c>
      <c r="E63" t="s">
        <v>371</v>
      </c>
      <c r="F63" t="s">
        <v>372</v>
      </c>
      <c r="G63" t="s">
        <v>33</v>
      </c>
      <c r="H63">
        <v>8</v>
      </c>
      <c r="I63">
        <v>1</v>
      </c>
      <c r="J63">
        <v>2012</v>
      </c>
      <c r="K63">
        <v>2</v>
      </c>
      <c r="L63" t="s">
        <v>41</v>
      </c>
      <c r="M63" t="s">
        <v>373</v>
      </c>
    </row>
    <row r="64" spans="1:13" x14ac:dyDescent="0.25">
      <c r="A64">
        <v>63</v>
      </c>
      <c r="B64" t="s">
        <v>374</v>
      </c>
      <c r="C64" t="s">
        <v>375</v>
      </c>
      <c r="D64" t="s">
        <v>98</v>
      </c>
      <c r="E64" t="s">
        <v>376</v>
      </c>
      <c r="F64" t="s">
        <v>377</v>
      </c>
      <c r="G64" t="s">
        <v>211</v>
      </c>
      <c r="H64">
        <v>100</v>
      </c>
      <c r="I64">
        <v>3</v>
      </c>
      <c r="J64">
        <v>2007</v>
      </c>
      <c r="K64">
        <v>1</v>
      </c>
      <c r="L64" t="s">
        <v>101</v>
      </c>
      <c r="M64" t="s">
        <v>101</v>
      </c>
    </row>
    <row r="65" spans="1:13" x14ac:dyDescent="0.25">
      <c r="A65">
        <v>64</v>
      </c>
      <c r="B65" t="s">
        <v>378</v>
      </c>
      <c r="C65" t="s">
        <v>379</v>
      </c>
      <c r="D65" t="s">
        <v>215</v>
      </c>
      <c r="E65" t="s">
        <v>380</v>
      </c>
      <c r="F65" t="s">
        <v>381</v>
      </c>
      <c r="G65" t="s">
        <v>156</v>
      </c>
      <c r="H65">
        <v>28</v>
      </c>
      <c r="I65">
        <v>3</v>
      </c>
      <c r="J65">
        <v>2014</v>
      </c>
      <c r="K65">
        <v>1</v>
      </c>
      <c r="L65" t="s">
        <v>41</v>
      </c>
      <c r="M65" t="s">
        <v>382</v>
      </c>
    </row>
    <row r="66" spans="1:13" x14ac:dyDescent="0.25">
      <c r="A66">
        <v>65</v>
      </c>
      <c r="B66" t="s">
        <v>383</v>
      </c>
      <c r="C66" t="s">
        <v>384</v>
      </c>
      <c r="D66" t="s">
        <v>66</v>
      </c>
      <c r="E66" t="s">
        <v>385</v>
      </c>
      <c r="F66" t="s">
        <v>386</v>
      </c>
      <c r="G66" t="s">
        <v>107</v>
      </c>
      <c r="H66">
        <v>158</v>
      </c>
      <c r="I66">
        <v>4</v>
      </c>
      <c r="J66">
        <v>2014</v>
      </c>
      <c r="K66">
        <v>1</v>
      </c>
      <c r="L66" t="s">
        <v>70</v>
      </c>
      <c r="M66" t="s">
        <v>387</v>
      </c>
    </row>
    <row r="67" spans="1:13" x14ac:dyDescent="0.25">
      <c r="A67">
        <v>66</v>
      </c>
      <c r="B67" t="s">
        <v>388</v>
      </c>
      <c r="C67" t="s">
        <v>389</v>
      </c>
      <c r="D67" t="s">
        <v>80</v>
      </c>
      <c r="E67" t="s">
        <v>115</v>
      </c>
      <c r="F67" t="s">
        <v>390</v>
      </c>
      <c r="G67" t="s">
        <v>233</v>
      </c>
      <c r="H67">
        <v>40</v>
      </c>
      <c r="I67">
        <v>5</v>
      </c>
      <c r="J67">
        <v>2015</v>
      </c>
      <c r="K67">
        <v>1</v>
      </c>
      <c r="L67" t="s">
        <v>163</v>
      </c>
      <c r="M67" t="s">
        <v>391</v>
      </c>
    </row>
    <row r="68" spans="1:13" x14ac:dyDescent="0.25">
      <c r="A68">
        <v>67</v>
      </c>
      <c r="B68" t="s">
        <v>392</v>
      </c>
      <c r="C68" t="s">
        <v>393</v>
      </c>
      <c r="D68" t="s">
        <v>66</v>
      </c>
      <c r="E68" t="s">
        <v>394</v>
      </c>
      <c r="F68" t="s">
        <v>395</v>
      </c>
      <c r="G68" t="s">
        <v>181</v>
      </c>
      <c r="H68">
        <v>64</v>
      </c>
      <c r="I68">
        <v>1</v>
      </c>
      <c r="J68">
        <v>2007</v>
      </c>
      <c r="K68">
        <v>2</v>
      </c>
      <c r="L68" t="s">
        <v>94</v>
      </c>
      <c r="M68" t="s">
        <v>396</v>
      </c>
    </row>
    <row r="69" spans="1:13" x14ac:dyDescent="0.25">
      <c r="A69">
        <v>68</v>
      </c>
      <c r="B69" t="s">
        <v>397</v>
      </c>
      <c r="C69" t="s">
        <v>398</v>
      </c>
      <c r="D69" t="s">
        <v>223</v>
      </c>
      <c r="E69" t="s">
        <v>399</v>
      </c>
      <c r="F69" t="s">
        <v>400</v>
      </c>
      <c r="G69" t="s">
        <v>156</v>
      </c>
      <c r="H69">
        <v>63</v>
      </c>
      <c r="I69">
        <v>31</v>
      </c>
      <c r="J69">
        <v>2013</v>
      </c>
      <c r="K69">
        <v>1</v>
      </c>
      <c r="L69" t="s">
        <v>226</v>
      </c>
      <c r="M69" t="s">
        <v>227</v>
      </c>
    </row>
    <row r="70" spans="1:13" x14ac:dyDescent="0.25">
      <c r="A70">
        <v>69</v>
      </c>
      <c r="B70" t="s">
        <v>401</v>
      </c>
      <c r="C70" t="s">
        <v>402</v>
      </c>
      <c r="D70" t="s">
        <v>80</v>
      </c>
      <c r="E70" t="s">
        <v>403</v>
      </c>
      <c r="F70" t="s">
        <v>404</v>
      </c>
      <c r="G70" t="s">
        <v>55</v>
      </c>
      <c r="H70">
        <v>380</v>
      </c>
      <c r="I70">
        <v>110</v>
      </c>
      <c r="J70">
        <v>2012</v>
      </c>
      <c r="K70">
        <v>1</v>
      </c>
      <c r="L70" t="s">
        <v>163</v>
      </c>
      <c r="M70" t="s">
        <v>405</v>
      </c>
    </row>
    <row r="71" spans="1:13" x14ac:dyDescent="0.25">
      <c r="A71">
        <v>70</v>
      </c>
      <c r="B71" t="s">
        <v>406</v>
      </c>
      <c r="C71" t="s">
        <v>407</v>
      </c>
      <c r="D71" t="s">
        <v>80</v>
      </c>
      <c r="E71" t="s">
        <v>408</v>
      </c>
      <c r="F71" t="s">
        <v>409</v>
      </c>
      <c r="G71" t="s">
        <v>33</v>
      </c>
      <c r="H71">
        <v>7</v>
      </c>
      <c r="I71">
        <v>5</v>
      </c>
      <c r="J71">
        <v>2014</v>
      </c>
      <c r="K71">
        <v>1</v>
      </c>
      <c r="L71" t="s">
        <v>83</v>
      </c>
      <c r="M71" t="s">
        <v>410</v>
      </c>
    </row>
    <row r="72" spans="1:13" x14ac:dyDescent="0.25">
      <c r="A72">
        <v>71</v>
      </c>
      <c r="B72" t="s">
        <v>411</v>
      </c>
      <c r="C72" t="s">
        <v>412</v>
      </c>
      <c r="D72" t="s">
        <v>119</v>
      </c>
      <c r="E72" t="s">
        <v>278</v>
      </c>
      <c r="F72" t="s">
        <v>413</v>
      </c>
      <c r="G72" t="s">
        <v>175</v>
      </c>
      <c r="H72">
        <v>13</v>
      </c>
      <c r="I72">
        <v>7</v>
      </c>
      <c r="J72">
        <v>2014</v>
      </c>
      <c r="K72">
        <v>1</v>
      </c>
      <c r="L72" t="s">
        <v>122</v>
      </c>
      <c r="M72" t="s">
        <v>122</v>
      </c>
    </row>
    <row r="73" spans="1:13" x14ac:dyDescent="0.25">
      <c r="A73">
        <v>72</v>
      </c>
      <c r="B73" t="s">
        <v>414</v>
      </c>
      <c r="C73" t="s">
        <v>415</v>
      </c>
      <c r="D73" t="s">
        <v>30</v>
      </c>
      <c r="E73" t="s">
        <v>416</v>
      </c>
      <c r="F73" t="s">
        <v>417</v>
      </c>
      <c r="G73" t="s">
        <v>40</v>
      </c>
      <c r="H73">
        <v>30</v>
      </c>
      <c r="I73">
        <v>3</v>
      </c>
      <c r="J73">
        <v>2015</v>
      </c>
      <c r="K73">
        <v>1</v>
      </c>
      <c r="L73" t="s">
        <v>34</v>
      </c>
      <c r="M73" t="s">
        <v>34</v>
      </c>
    </row>
    <row r="74" spans="1:13" x14ac:dyDescent="0.25">
      <c r="A74">
        <v>73</v>
      </c>
      <c r="B74" t="s">
        <v>418</v>
      </c>
      <c r="C74" t="s">
        <v>419</v>
      </c>
      <c r="D74" t="s">
        <v>215</v>
      </c>
      <c r="E74" t="s">
        <v>420</v>
      </c>
      <c r="F74" t="s">
        <v>421</v>
      </c>
      <c r="G74" t="s">
        <v>156</v>
      </c>
      <c r="H74">
        <v>258</v>
      </c>
      <c r="I74">
        <v>28</v>
      </c>
      <c r="J74">
        <v>2013</v>
      </c>
      <c r="K74">
        <v>1</v>
      </c>
      <c r="L74" t="s">
        <v>219</v>
      </c>
      <c r="M74" t="s">
        <v>422</v>
      </c>
    </row>
    <row r="75" spans="1:13" x14ac:dyDescent="0.25">
      <c r="A75">
        <v>74</v>
      </c>
      <c r="B75" t="s">
        <v>423</v>
      </c>
      <c r="C75" t="s">
        <v>424</v>
      </c>
      <c r="D75" t="s">
        <v>59</v>
      </c>
      <c r="E75" t="s">
        <v>425</v>
      </c>
      <c r="F75" t="s">
        <v>426</v>
      </c>
      <c r="G75" t="s">
        <v>156</v>
      </c>
      <c r="H75">
        <v>39</v>
      </c>
      <c r="I75">
        <v>1</v>
      </c>
      <c r="J75">
        <v>2011</v>
      </c>
      <c r="K75">
        <v>3</v>
      </c>
      <c r="L75" t="s">
        <v>62</v>
      </c>
      <c r="M75" t="s">
        <v>427</v>
      </c>
    </row>
    <row r="76" spans="1:13" x14ac:dyDescent="0.25">
      <c r="A76">
        <v>75</v>
      </c>
      <c r="B76" t="s">
        <v>428</v>
      </c>
      <c r="C76" t="s">
        <v>429</v>
      </c>
      <c r="D76" t="s">
        <v>52</v>
      </c>
      <c r="E76" t="s">
        <v>430</v>
      </c>
      <c r="F76" t="s">
        <v>431</v>
      </c>
      <c r="G76" t="s">
        <v>324</v>
      </c>
      <c r="H76">
        <v>36</v>
      </c>
      <c r="I76">
        <v>2</v>
      </c>
      <c r="J76">
        <v>2012</v>
      </c>
      <c r="K76">
        <v>1</v>
      </c>
      <c r="L76" t="s">
        <v>56</v>
      </c>
      <c r="M76" t="s">
        <v>56</v>
      </c>
    </row>
    <row r="77" spans="1:13" x14ac:dyDescent="0.25">
      <c r="A77">
        <v>76</v>
      </c>
      <c r="B77" t="s">
        <v>432</v>
      </c>
      <c r="C77" t="s">
        <v>433</v>
      </c>
      <c r="D77" t="s">
        <v>434</v>
      </c>
      <c r="E77" t="s">
        <v>435</v>
      </c>
      <c r="F77" t="s">
        <v>436</v>
      </c>
      <c r="G77" t="s">
        <v>55</v>
      </c>
      <c r="H77">
        <v>35</v>
      </c>
      <c r="I77">
        <v>2</v>
      </c>
      <c r="J77">
        <v>2014</v>
      </c>
      <c r="K77">
        <v>1</v>
      </c>
      <c r="L77" t="s">
        <v>41</v>
      </c>
      <c r="M77" t="s">
        <v>437</v>
      </c>
    </row>
    <row r="78" spans="1:13" x14ac:dyDescent="0.25">
      <c r="A78">
        <v>77</v>
      </c>
      <c r="B78" t="s">
        <v>438</v>
      </c>
      <c r="C78" t="s">
        <v>439</v>
      </c>
      <c r="D78" t="s">
        <v>45</v>
      </c>
      <c r="E78" t="s">
        <v>440</v>
      </c>
      <c r="F78" t="s">
        <v>441</v>
      </c>
      <c r="G78" t="s">
        <v>25</v>
      </c>
      <c r="H78">
        <v>78</v>
      </c>
      <c r="I78">
        <v>11</v>
      </c>
      <c r="J78">
        <v>2015</v>
      </c>
      <c r="K78">
        <v>1</v>
      </c>
      <c r="L78" t="s">
        <v>41</v>
      </c>
      <c r="M78" t="s">
        <v>442</v>
      </c>
    </row>
    <row r="79" spans="1:13" x14ac:dyDescent="0.25">
      <c r="A79">
        <v>78</v>
      </c>
      <c r="B79" t="s">
        <v>443</v>
      </c>
      <c r="C79" t="s">
        <v>444</v>
      </c>
      <c r="D79" t="s">
        <v>243</v>
      </c>
      <c r="E79" t="s">
        <v>445</v>
      </c>
      <c r="F79" t="s">
        <v>446</v>
      </c>
      <c r="G79" t="s">
        <v>181</v>
      </c>
      <c r="H79">
        <v>14</v>
      </c>
      <c r="I79">
        <v>1</v>
      </c>
      <c r="J79">
        <v>2000</v>
      </c>
      <c r="K79">
        <v>1</v>
      </c>
      <c r="L79" t="s">
        <v>94</v>
      </c>
      <c r="M79" t="s">
        <v>246</v>
      </c>
    </row>
    <row r="80" spans="1:13" x14ac:dyDescent="0.25">
      <c r="A80">
        <v>79</v>
      </c>
      <c r="B80" t="s">
        <v>447</v>
      </c>
      <c r="C80" t="s">
        <v>448</v>
      </c>
      <c r="D80" t="s">
        <v>230</v>
      </c>
      <c r="E80" t="s">
        <v>209</v>
      </c>
      <c r="F80" t="s">
        <v>449</v>
      </c>
      <c r="G80" t="s">
        <v>233</v>
      </c>
      <c r="H80">
        <v>40</v>
      </c>
      <c r="I80">
        <v>6</v>
      </c>
      <c r="J80">
        <v>2002</v>
      </c>
      <c r="K80">
        <v>1</v>
      </c>
      <c r="L80" t="s">
        <v>41</v>
      </c>
      <c r="M80" t="s">
        <v>450</v>
      </c>
    </row>
    <row r="81" spans="1:13" x14ac:dyDescent="0.25">
      <c r="A81">
        <v>80</v>
      </c>
      <c r="B81" t="s">
        <v>451</v>
      </c>
      <c r="C81" t="s">
        <v>452</v>
      </c>
      <c r="D81" t="s">
        <v>166</v>
      </c>
      <c r="E81" t="s">
        <v>416</v>
      </c>
      <c r="F81" t="s">
        <v>453</v>
      </c>
      <c r="G81" t="s">
        <v>40</v>
      </c>
      <c r="H81">
        <v>12</v>
      </c>
      <c r="I81">
        <v>2</v>
      </c>
      <c r="J81">
        <v>2015</v>
      </c>
      <c r="K81">
        <v>1</v>
      </c>
      <c r="L81" t="s">
        <v>169</v>
      </c>
      <c r="M81" t="s">
        <v>170</v>
      </c>
    </row>
    <row r="82" spans="1:13" x14ac:dyDescent="0.25">
      <c r="A82">
        <v>81</v>
      </c>
      <c r="B82" t="s">
        <v>454</v>
      </c>
      <c r="C82" t="s">
        <v>455</v>
      </c>
      <c r="D82" t="s">
        <v>243</v>
      </c>
      <c r="E82" t="s">
        <v>456</v>
      </c>
      <c r="F82" t="s">
        <v>457</v>
      </c>
      <c r="G82" t="s">
        <v>55</v>
      </c>
      <c r="H82">
        <v>38</v>
      </c>
      <c r="I82">
        <v>8</v>
      </c>
      <c r="J82">
        <v>2014</v>
      </c>
      <c r="K82">
        <v>1</v>
      </c>
      <c r="L82" t="s">
        <v>458</v>
      </c>
      <c r="M82" t="s">
        <v>459</v>
      </c>
    </row>
    <row r="83" spans="1:13" x14ac:dyDescent="0.25">
      <c r="A83">
        <v>82</v>
      </c>
      <c r="B83" t="s">
        <v>460</v>
      </c>
      <c r="C83" t="s">
        <v>461</v>
      </c>
      <c r="D83" t="s">
        <v>462</v>
      </c>
      <c r="E83" t="s">
        <v>463</v>
      </c>
      <c r="F83" t="s">
        <v>464</v>
      </c>
      <c r="G83" t="s">
        <v>25</v>
      </c>
      <c r="H83">
        <v>50</v>
      </c>
      <c r="I83">
        <v>4</v>
      </c>
      <c r="J83">
        <v>2015</v>
      </c>
      <c r="K83">
        <v>1</v>
      </c>
      <c r="L83" t="s">
        <v>465</v>
      </c>
      <c r="M83" t="s">
        <v>466</v>
      </c>
    </row>
    <row r="84" spans="1:13" x14ac:dyDescent="0.25">
      <c r="A84">
        <v>83</v>
      </c>
      <c r="B84" t="s">
        <v>467</v>
      </c>
      <c r="C84" t="s">
        <v>468</v>
      </c>
      <c r="D84" t="s">
        <v>30</v>
      </c>
      <c r="E84" t="s">
        <v>334</v>
      </c>
      <c r="F84" t="s">
        <v>469</v>
      </c>
      <c r="G84" t="s">
        <v>156</v>
      </c>
      <c r="H84">
        <v>50</v>
      </c>
      <c r="I84">
        <v>15</v>
      </c>
      <c r="J84">
        <v>2012</v>
      </c>
      <c r="K84">
        <v>2</v>
      </c>
      <c r="L84" t="s">
        <v>258</v>
      </c>
      <c r="M84" t="s">
        <v>470</v>
      </c>
    </row>
    <row r="85" spans="1:13" x14ac:dyDescent="0.25">
      <c r="A85">
        <v>83</v>
      </c>
      <c r="B85" t="s">
        <v>471</v>
      </c>
      <c r="C85" t="s">
        <v>472</v>
      </c>
      <c r="D85" t="s">
        <v>80</v>
      </c>
      <c r="E85" t="s">
        <v>473</v>
      </c>
      <c r="F85" t="s">
        <v>474</v>
      </c>
      <c r="G85" t="s">
        <v>233</v>
      </c>
      <c r="H85">
        <v>25</v>
      </c>
      <c r="I85">
        <v>3</v>
      </c>
      <c r="J85">
        <v>2013</v>
      </c>
      <c r="K85">
        <v>1</v>
      </c>
      <c r="L85" t="s">
        <v>163</v>
      </c>
      <c r="M85" t="s">
        <v>475</v>
      </c>
    </row>
    <row r="86" spans="1:13" x14ac:dyDescent="0.25">
      <c r="A86">
        <v>84</v>
      </c>
      <c r="B86" t="s">
        <v>476</v>
      </c>
      <c r="C86" t="s">
        <v>477</v>
      </c>
      <c r="D86" t="s">
        <v>166</v>
      </c>
      <c r="E86" t="s">
        <v>399</v>
      </c>
      <c r="F86" t="s">
        <v>478</v>
      </c>
      <c r="G86" t="s">
        <v>18</v>
      </c>
      <c r="H86">
        <v>13</v>
      </c>
      <c r="I86">
        <v>10</v>
      </c>
      <c r="J86">
        <v>2014</v>
      </c>
      <c r="K86">
        <v>2</v>
      </c>
      <c r="L86" t="s">
        <v>169</v>
      </c>
      <c r="M86" t="s">
        <v>479</v>
      </c>
    </row>
    <row r="87" spans="1:13" x14ac:dyDescent="0.25">
      <c r="A87">
        <v>85</v>
      </c>
      <c r="B87" t="s">
        <v>480</v>
      </c>
      <c r="C87" t="s">
        <v>481</v>
      </c>
      <c r="D87" t="s">
        <v>15</v>
      </c>
      <c r="E87" t="s">
        <v>399</v>
      </c>
      <c r="F87" t="s">
        <v>482</v>
      </c>
      <c r="G87" t="s">
        <v>107</v>
      </c>
      <c r="H87">
        <v>19</v>
      </c>
      <c r="I87">
        <v>3</v>
      </c>
      <c r="J87">
        <v>2015</v>
      </c>
      <c r="K87">
        <v>1</v>
      </c>
      <c r="L87" t="s">
        <v>19</v>
      </c>
      <c r="M87" t="s">
        <v>19</v>
      </c>
    </row>
    <row r="88" spans="1:13" x14ac:dyDescent="0.25">
      <c r="A88">
        <v>86</v>
      </c>
      <c r="B88" t="s">
        <v>483</v>
      </c>
      <c r="C88" t="s">
        <v>484</v>
      </c>
      <c r="D88" t="s">
        <v>30</v>
      </c>
      <c r="E88" t="s">
        <v>485</v>
      </c>
      <c r="F88" t="s">
        <v>486</v>
      </c>
      <c r="G88" t="s">
        <v>336</v>
      </c>
      <c r="H88">
        <v>463</v>
      </c>
      <c r="I88">
        <v>22</v>
      </c>
      <c r="J88">
        <v>2015</v>
      </c>
      <c r="K88">
        <v>1</v>
      </c>
      <c r="L88" t="s">
        <v>34</v>
      </c>
      <c r="M88" t="s">
        <v>34</v>
      </c>
    </row>
    <row r="89" spans="1:13" x14ac:dyDescent="0.25">
      <c r="A89">
        <v>87</v>
      </c>
      <c r="B89" t="s">
        <v>487</v>
      </c>
      <c r="C89" t="s">
        <v>488</v>
      </c>
      <c r="D89" t="s">
        <v>80</v>
      </c>
      <c r="E89" t="s">
        <v>489</v>
      </c>
      <c r="F89" t="s">
        <v>490</v>
      </c>
      <c r="G89" t="s">
        <v>40</v>
      </c>
      <c r="H89">
        <v>1200</v>
      </c>
      <c r="I89">
        <v>30</v>
      </c>
      <c r="J89">
        <v>2012</v>
      </c>
      <c r="K89">
        <v>2</v>
      </c>
      <c r="L89" t="s">
        <v>163</v>
      </c>
      <c r="M89" t="s">
        <v>163</v>
      </c>
    </row>
    <row r="90" spans="1:13" x14ac:dyDescent="0.25">
      <c r="A90">
        <v>88</v>
      </c>
      <c r="B90" t="s">
        <v>491</v>
      </c>
      <c r="C90" t="s">
        <v>492</v>
      </c>
      <c r="D90" t="s">
        <v>80</v>
      </c>
      <c r="E90" t="s">
        <v>493</v>
      </c>
      <c r="F90" t="s">
        <v>494</v>
      </c>
      <c r="G90" t="s">
        <v>289</v>
      </c>
      <c r="H90">
        <v>25</v>
      </c>
      <c r="I90">
        <v>3</v>
      </c>
      <c r="J90">
        <v>2015</v>
      </c>
      <c r="K90">
        <v>1</v>
      </c>
      <c r="L90" t="s">
        <v>83</v>
      </c>
      <c r="M90" t="s">
        <v>495</v>
      </c>
    </row>
    <row r="91" spans="1:13" x14ac:dyDescent="0.25">
      <c r="A91">
        <v>89</v>
      </c>
      <c r="B91" t="s">
        <v>496</v>
      </c>
      <c r="C91" t="s">
        <v>497</v>
      </c>
      <c r="D91" t="s">
        <v>80</v>
      </c>
      <c r="E91" t="s">
        <v>498</v>
      </c>
      <c r="F91" t="s">
        <v>499</v>
      </c>
      <c r="G91" t="s">
        <v>257</v>
      </c>
      <c r="H91">
        <v>178</v>
      </c>
      <c r="I91">
        <v>11</v>
      </c>
      <c r="J91">
        <v>2015</v>
      </c>
      <c r="K91">
        <v>2</v>
      </c>
      <c r="L91" t="s">
        <v>500</v>
      </c>
      <c r="M91" t="s">
        <v>500</v>
      </c>
    </row>
    <row r="92" spans="1:13" x14ac:dyDescent="0.25">
      <c r="A92">
        <v>90</v>
      </c>
      <c r="B92" t="s">
        <v>501</v>
      </c>
      <c r="C92" t="s">
        <v>502</v>
      </c>
      <c r="D92" t="s">
        <v>503</v>
      </c>
      <c r="E92" t="s">
        <v>504</v>
      </c>
      <c r="F92" t="s">
        <v>505</v>
      </c>
      <c r="G92" t="s">
        <v>308</v>
      </c>
      <c r="H92">
        <v>49</v>
      </c>
      <c r="I92">
        <v>4</v>
      </c>
      <c r="J92">
        <v>2013</v>
      </c>
      <c r="K92">
        <v>2</v>
      </c>
      <c r="L92" t="s">
        <v>506</v>
      </c>
      <c r="M92" t="s">
        <v>506</v>
      </c>
    </row>
    <row r="93" spans="1:13" x14ac:dyDescent="0.25">
      <c r="A93">
        <v>91</v>
      </c>
      <c r="B93" t="s">
        <v>507</v>
      </c>
      <c r="C93" t="s">
        <v>508</v>
      </c>
      <c r="D93" t="s">
        <v>66</v>
      </c>
      <c r="E93" t="s">
        <v>265</v>
      </c>
      <c r="F93" t="s">
        <v>509</v>
      </c>
      <c r="G93" t="s">
        <v>181</v>
      </c>
      <c r="H93">
        <v>35</v>
      </c>
      <c r="I93">
        <v>5</v>
      </c>
      <c r="J93">
        <v>2012</v>
      </c>
      <c r="K93">
        <v>2</v>
      </c>
      <c r="L93" t="s">
        <v>94</v>
      </c>
      <c r="M93" t="s">
        <v>396</v>
      </c>
    </row>
    <row r="94" spans="1:13" x14ac:dyDescent="0.25">
      <c r="A94">
        <v>92</v>
      </c>
      <c r="B94" t="s">
        <v>510</v>
      </c>
      <c r="C94" t="s">
        <v>511</v>
      </c>
      <c r="D94" t="s">
        <v>141</v>
      </c>
      <c r="E94" t="s">
        <v>512</v>
      </c>
      <c r="F94" t="s">
        <v>513</v>
      </c>
      <c r="G94" t="s">
        <v>55</v>
      </c>
      <c r="H94">
        <v>19</v>
      </c>
      <c r="I94">
        <v>1</v>
      </c>
      <c r="J94">
        <v>2014</v>
      </c>
      <c r="K94">
        <v>1</v>
      </c>
      <c r="L94" t="s">
        <v>514</v>
      </c>
      <c r="M94" t="s">
        <v>515</v>
      </c>
    </row>
    <row r="95" spans="1:13" x14ac:dyDescent="0.25">
      <c r="A95">
        <v>93</v>
      </c>
      <c r="B95" t="s">
        <v>516</v>
      </c>
      <c r="C95" t="s">
        <v>517</v>
      </c>
      <c r="D95" t="s">
        <v>230</v>
      </c>
      <c r="E95" t="s">
        <v>518</v>
      </c>
      <c r="F95" t="s">
        <v>519</v>
      </c>
      <c r="G95" t="s">
        <v>48</v>
      </c>
      <c r="H95">
        <v>25</v>
      </c>
      <c r="I95">
        <v>3</v>
      </c>
      <c r="J95">
        <v>2013</v>
      </c>
      <c r="K95">
        <v>2</v>
      </c>
      <c r="L95" t="s">
        <v>41</v>
      </c>
      <c r="M95" t="s">
        <v>520</v>
      </c>
    </row>
    <row r="96" spans="1:13" x14ac:dyDescent="0.25">
      <c r="A96">
        <v>94</v>
      </c>
      <c r="B96" t="s">
        <v>521</v>
      </c>
      <c r="C96" t="s">
        <v>522</v>
      </c>
      <c r="D96" t="s">
        <v>105</v>
      </c>
      <c r="E96" t="s">
        <v>523</v>
      </c>
      <c r="F96" t="s">
        <v>524</v>
      </c>
      <c r="G96" t="s">
        <v>69</v>
      </c>
      <c r="H96">
        <v>65</v>
      </c>
      <c r="I96">
        <v>7</v>
      </c>
      <c r="J96">
        <v>2014</v>
      </c>
      <c r="K96">
        <v>1</v>
      </c>
      <c r="L96" t="s">
        <v>62</v>
      </c>
      <c r="M96" t="s">
        <v>525</v>
      </c>
    </row>
    <row r="97" spans="1:13" x14ac:dyDescent="0.25">
      <c r="A97">
        <v>95</v>
      </c>
      <c r="B97" t="s">
        <v>526</v>
      </c>
      <c r="C97" t="s">
        <v>527</v>
      </c>
      <c r="D97" t="s">
        <v>80</v>
      </c>
      <c r="E97" t="s">
        <v>528</v>
      </c>
      <c r="F97" t="s">
        <v>529</v>
      </c>
      <c r="G97" t="s">
        <v>18</v>
      </c>
      <c r="H97">
        <v>85</v>
      </c>
      <c r="I97">
        <v>1</v>
      </c>
      <c r="J97">
        <v>2014</v>
      </c>
      <c r="K97">
        <v>1</v>
      </c>
      <c r="L97" t="s">
        <v>83</v>
      </c>
      <c r="M97" t="s">
        <v>530</v>
      </c>
    </row>
    <row r="98" spans="1:13" x14ac:dyDescent="0.25">
      <c r="A98">
        <v>96</v>
      </c>
      <c r="B98" t="s">
        <v>531</v>
      </c>
      <c r="C98" t="s">
        <v>532</v>
      </c>
      <c r="D98" t="s">
        <v>80</v>
      </c>
      <c r="E98" t="s">
        <v>533</v>
      </c>
      <c r="F98" t="s">
        <v>534</v>
      </c>
      <c r="G98" t="s">
        <v>55</v>
      </c>
      <c r="H98">
        <v>16</v>
      </c>
      <c r="I98">
        <v>8</v>
      </c>
      <c r="J98">
        <v>2011</v>
      </c>
      <c r="K98">
        <v>1</v>
      </c>
      <c r="L98" t="s">
        <v>137</v>
      </c>
      <c r="M98" t="s">
        <v>137</v>
      </c>
    </row>
    <row r="99" spans="1:13" x14ac:dyDescent="0.25">
      <c r="A99">
        <v>97</v>
      </c>
      <c r="B99" t="s">
        <v>535</v>
      </c>
      <c r="C99" t="s">
        <v>536</v>
      </c>
      <c r="D99" t="s">
        <v>105</v>
      </c>
      <c r="E99" t="s">
        <v>537</v>
      </c>
      <c r="F99" t="s">
        <v>538</v>
      </c>
      <c r="G99" t="s">
        <v>107</v>
      </c>
      <c r="H99">
        <v>54</v>
      </c>
      <c r="I99">
        <v>10</v>
      </c>
      <c r="J99">
        <v>2014</v>
      </c>
      <c r="K99">
        <v>1</v>
      </c>
      <c r="L99" t="s">
        <v>62</v>
      </c>
      <c r="M99" t="s">
        <v>108</v>
      </c>
    </row>
    <row r="100" spans="1:13" x14ac:dyDescent="0.25">
      <c r="A100">
        <v>98</v>
      </c>
      <c r="B100" t="s">
        <v>539</v>
      </c>
      <c r="C100" t="s">
        <v>540</v>
      </c>
      <c r="D100" t="s">
        <v>74</v>
      </c>
      <c r="E100" t="s">
        <v>541</v>
      </c>
      <c r="F100" t="s">
        <v>542</v>
      </c>
      <c r="G100" t="s">
        <v>25</v>
      </c>
      <c r="H100">
        <v>35</v>
      </c>
      <c r="I100">
        <v>1</v>
      </c>
      <c r="J100">
        <v>2014</v>
      </c>
      <c r="K100">
        <v>1</v>
      </c>
      <c r="L100" t="s">
        <v>543</v>
      </c>
      <c r="M100" t="s">
        <v>544</v>
      </c>
    </row>
    <row r="101" spans="1:13" x14ac:dyDescent="0.25">
      <c r="A101">
        <v>99</v>
      </c>
      <c r="B101" t="s">
        <v>545</v>
      </c>
      <c r="C101" t="s">
        <v>546</v>
      </c>
      <c r="D101" t="s">
        <v>503</v>
      </c>
      <c r="E101" t="s">
        <v>547</v>
      </c>
      <c r="F101" t="s">
        <v>548</v>
      </c>
      <c r="G101" t="s">
        <v>25</v>
      </c>
      <c r="H101">
        <v>450</v>
      </c>
      <c r="I101">
        <v>25</v>
      </c>
      <c r="J101">
        <v>2014</v>
      </c>
      <c r="K101">
        <v>1</v>
      </c>
      <c r="L101" t="s">
        <v>506</v>
      </c>
      <c r="M101" t="s">
        <v>506</v>
      </c>
    </row>
    <row r="102" spans="1:13" x14ac:dyDescent="0.25">
      <c r="A102">
        <v>100</v>
      </c>
      <c r="B102" t="s">
        <v>549</v>
      </c>
      <c r="C102" t="s">
        <v>550</v>
      </c>
      <c r="D102" t="s">
        <v>215</v>
      </c>
      <c r="E102" t="s">
        <v>551</v>
      </c>
      <c r="F102" t="s">
        <v>552</v>
      </c>
      <c r="G102" t="s">
        <v>233</v>
      </c>
      <c r="H102">
        <v>585</v>
      </c>
      <c r="I102">
        <v>15</v>
      </c>
      <c r="J102">
        <v>2015</v>
      </c>
      <c r="K102">
        <v>2</v>
      </c>
      <c r="L102" t="s">
        <v>41</v>
      </c>
      <c r="M102" t="s">
        <v>553</v>
      </c>
    </row>
    <row r="103" spans="1:13" x14ac:dyDescent="0.25">
      <c r="A103">
        <v>101</v>
      </c>
      <c r="B103" t="s">
        <v>554</v>
      </c>
      <c r="C103" t="s">
        <v>555</v>
      </c>
      <c r="D103" t="s">
        <v>52</v>
      </c>
      <c r="E103" t="s">
        <v>87</v>
      </c>
      <c r="F103" t="s">
        <v>556</v>
      </c>
      <c r="G103" t="s">
        <v>107</v>
      </c>
      <c r="H103">
        <v>50</v>
      </c>
      <c r="I103">
        <v>18</v>
      </c>
      <c r="J103">
        <v>2014</v>
      </c>
      <c r="K103">
        <v>1</v>
      </c>
      <c r="L103" t="s">
        <v>56</v>
      </c>
      <c r="M103" t="s">
        <v>198</v>
      </c>
    </row>
    <row r="104" spans="1:13" x14ac:dyDescent="0.25">
      <c r="A104">
        <v>102</v>
      </c>
      <c r="B104" t="s">
        <v>557</v>
      </c>
      <c r="C104" t="s">
        <v>558</v>
      </c>
      <c r="D104" t="s">
        <v>59</v>
      </c>
      <c r="E104" t="s">
        <v>399</v>
      </c>
      <c r="F104" t="s">
        <v>559</v>
      </c>
      <c r="G104" t="s">
        <v>156</v>
      </c>
      <c r="H104">
        <v>86</v>
      </c>
      <c r="I104">
        <v>4</v>
      </c>
      <c r="J104">
        <v>2015</v>
      </c>
      <c r="K104">
        <v>1</v>
      </c>
      <c r="L104" t="s">
        <v>62</v>
      </c>
      <c r="M104" t="s">
        <v>560</v>
      </c>
    </row>
    <row r="105" spans="1:13" x14ac:dyDescent="0.25">
      <c r="A105">
        <v>103</v>
      </c>
      <c r="B105" t="s">
        <v>561</v>
      </c>
      <c r="C105" t="s">
        <v>562</v>
      </c>
      <c r="D105" t="s">
        <v>66</v>
      </c>
      <c r="E105" t="s">
        <v>563</v>
      </c>
      <c r="F105" t="s">
        <v>564</v>
      </c>
      <c r="G105" t="s">
        <v>181</v>
      </c>
      <c r="H105">
        <v>151</v>
      </c>
      <c r="I105">
        <v>24</v>
      </c>
      <c r="J105">
        <v>2014</v>
      </c>
      <c r="K105">
        <v>1</v>
      </c>
      <c r="L105" t="s">
        <v>94</v>
      </c>
      <c r="M105" t="s">
        <v>565</v>
      </c>
    </row>
    <row r="106" spans="1:13" x14ac:dyDescent="0.25">
      <c r="A106">
        <v>104</v>
      </c>
      <c r="B106" t="s">
        <v>566</v>
      </c>
      <c r="C106" t="s">
        <v>567</v>
      </c>
      <c r="D106" t="s">
        <v>30</v>
      </c>
      <c r="E106" t="s">
        <v>504</v>
      </c>
      <c r="F106" t="s">
        <v>568</v>
      </c>
      <c r="G106" t="s">
        <v>233</v>
      </c>
      <c r="H106">
        <v>46</v>
      </c>
      <c r="I106">
        <v>1</v>
      </c>
      <c r="J106">
        <v>2011</v>
      </c>
      <c r="K106">
        <v>1</v>
      </c>
      <c r="L106" t="s">
        <v>258</v>
      </c>
      <c r="M106" t="s">
        <v>569</v>
      </c>
    </row>
    <row r="107" spans="1:13" x14ac:dyDescent="0.25">
      <c r="A107">
        <v>105</v>
      </c>
      <c r="B107" t="s">
        <v>570</v>
      </c>
      <c r="C107" t="s">
        <v>571</v>
      </c>
      <c r="D107" t="s">
        <v>294</v>
      </c>
      <c r="E107" t="s">
        <v>572</v>
      </c>
      <c r="F107" t="s">
        <v>573</v>
      </c>
      <c r="G107" t="s">
        <v>156</v>
      </c>
      <c r="H107">
        <v>180</v>
      </c>
      <c r="I107">
        <v>12</v>
      </c>
      <c r="J107">
        <v>2014</v>
      </c>
      <c r="K107">
        <v>2</v>
      </c>
      <c r="L107" t="s">
        <v>298</v>
      </c>
      <c r="M107" t="s">
        <v>298</v>
      </c>
    </row>
    <row r="108" spans="1:13" x14ac:dyDescent="0.25">
      <c r="A108">
        <v>106</v>
      </c>
      <c r="B108" t="s">
        <v>574</v>
      </c>
      <c r="C108" t="s">
        <v>575</v>
      </c>
      <c r="D108" t="s">
        <v>80</v>
      </c>
      <c r="E108" t="s">
        <v>576</v>
      </c>
      <c r="F108" t="s">
        <v>577</v>
      </c>
      <c r="G108" t="s">
        <v>336</v>
      </c>
      <c r="H108">
        <v>18</v>
      </c>
      <c r="I108">
        <v>3</v>
      </c>
      <c r="J108">
        <v>2015</v>
      </c>
      <c r="K108">
        <v>1</v>
      </c>
      <c r="L108" t="s">
        <v>83</v>
      </c>
      <c r="M108" t="s">
        <v>578</v>
      </c>
    </row>
    <row r="109" spans="1:13" x14ac:dyDescent="0.25">
      <c r="A109">
        <v>107</v>
      </c>
      <c r="B109" t="s">
        <v>579</v>
      </c>
      <c r="C109" t="s">
        <v>580</v>
      </c>
      <c r="D109" t="s">
        <v>105</v>
      </c>
      <c r="E109" t="s">
        <v>493</v>
      </c>
      <c r="F109" t="s">
        <v>581</v>
      </c>
      <c r="G109" t="s">
        <v>336</v>
      </c>
      <c r="H109">
        <v>1</v>
      </c>
      <c r="I109">
        <v>1</v>
      </c>
      <c r="J109">
        <v>2015</v>
      </c>
      <c r="K109">
        <v>1</v>
      </c>
      <c r="L109" t="s">
        <v>41</v>
      </c>
      <c r="M109" t="s">
        <v>582</v>
      </c>
    </row>
    <row r="110" spans="1:13" x14ac:dyDescent="0.25">
      <c r="A110">
        <v>108</v>
      </c>
      <c r="B110" t="s">
        <v>583</v>
      </c>
      <c r="C110" t="s">
        <v>584</v>
      </c>
      <c r="D110" t="s">
        <v>119</v>
      </c>
      <c r="E110" t="s">
        <v>585</v>
      </c>
      <c r="F110" t="s">
        <v>586</v>
      </c>
      <c r="G110" t="s">
        <v>156</v>
      </c>
      <c r="H110">
        <v>50</v>
      </c>
      <c r="I110">
        <v>8</v>
      </c>
      <c r="J110">
        <v>2015</v>
      </c>
      <c r="K110">
        <v>1</v>
      </c>
      <c r="L110" t="s">
        <v>122</v>
      </c>
      <c r="M110" t="s">
        <v>122</v>
      </c>
    </row>
    <row r="111" spans="1:13" x14ac:dyDescent="0.25">
      <c r="A111">
        <v>109</v>
      </c>
      <c r="B111" t="s">
        <v>587</v>
      </c>
      <c r="C111" t="s">
        <v>588</v>
      </c>
      <c r="D111" t="s">
        <v>66</v>
      </c>
      <c r="E111" t="s">
        <v>589</v>
      </c>
      <c r="F111" t="s">
        <v>590</v>
      </c>
      <c r="G111" t="s">
        <v>181</v>
      </c>
      <c r="H111">
        <v>145</v>
      </c>
      <c r="I111">
        <v>17</v>
      </c>
      <c r="J111">
        <v>2008</v>
      </c>
      <c r="K111">
        <v>3</v>
      </c>
      <c r="L111" t="s">
        <v>94</v>
      </c>
      <c r="M111" t="s">
        <v>591</v>
      </c>
    </row>
    <row r="112" spans="1:13" x14ac:dyDescent="0.25">
      <c r="A112">
        <v>110</v>
      </c>
      <c r="B112" t="s">
        <v>592</v>
      </c>
      <c r="C112" t="s">
        <v>593</v>
      </c>
      <c r="D112" t="s">
        <v>503</v>
      </c>
      <c r="E112" t="s">
        <v>416</v>
      </c>
      <c r="F112" t="s">
        <v>594</v>
      </c>
      <c r="G112" t="s">
        <v>48</v>
      </c>
      <c r="H112">
        <v>10</v>
      </c>
      <c r="I112">
        <v>2</v>
      </c>
      <c r="J112">
        <v>2005</v>
      </c>
      <c r="K112">
        <v>2</v>
      </c>
      <c r="L112" t="s">
        <v>595</v>
      </c>
      <c r="M112" t="s">
        <v>596</v>
      </c>
    </row>
    <row r="113" spans="1:13" x14ac:dyDescent="0.25">
      <c r="A113">
        <v>111</v>
      </c>
      <c r="B113" t="s">
        <v>597</v>
      </c>
      <c r="C113" t="s">
        <v>598</v>
      </c>
      <c r="D113" t="s">
        <v>52</v>
      </c>
      <c r="E113" t="s">
        <v>185</v>
      </c>
      <c r="F113" t="s">
        <v>599</v>
      </c>
      <c r="G113" t="s">
        <v>181</v>
      </c>
      <c r="H113">
        <v>52</v>
      </c>
      <c r="I113">
        <v>12</v>
      </c>
      <c r="J113">
        <v>2002</v>
      </c>
      <c r="K113">
        <v>1</v>
      </c>
      <c r="L113" t="s">
        <v>41</v>
      </c>
      <c r="M113" t="s">
        <v>600</v>
      </c>
    </row>
    <row r="114" spans="1:13" x14ac:dyDescent="0.25">
      <c r="A114">
        <v>112</v>
      </c>
      <c r="B114" t="s">
        <v>601</v>
      </c>
      <c r="C114" t="s">
        <v>602</v>
      </c>
      <c r="D114" t="s">
        <v>80</v>
      </c>
      <c r="E114" t="s">
        <v>603</v>
      </c>
      <c r="F114" t="s">
        <v>604</v>
      </c>
      <c r="G114" t="s">
        <v>18</v>
      </c>
      <c r="H114">
        <v>310</v>
      </c>
      <c r="I114">
        <v>30</v>
      </c>
      <c r="J114">
        <v>2015</v>
      </c>
      <c r="K114">
        <v>1</v>
      </c>
      <c r="L114" t="s">
        <v>137</v>
      </c>
      <c r="M114" t="s">
        <v>605</v>
      </c>
    </row>
    <row r="115" spans="1:13" x14ac:dyDescent="0.25">
      <c r="A115">
        <v>113</v>
      </c>
      <c r="B115" t="s">
        <v>606</v>
      </c>
      <c r="C115" t="s">
        <v>607</v>
      </c>
      <c r="D115" t="s">
        <v>30</v>
      </c>
      <c r="E115" t="s">
        <v>334</v>
      </c>
      <c r="F115" t="s">
        <v>608</v>
      </c>
      <c r="G115" t="s">
        <v>55</v>
      </c>
      <c r="H115">
        <v>15</v>
      </c>
      <c r="I115">
        <v>2</v>
      </c>
      <c r="J115">
        <v>2015</v>
      </c>
      <c r="K115">
        <v>1</v>
      </c>
      <c r="L115" t="s">
        <v>34</v>
      </c>
      <c r="M115" t="s">
        <v>34</v>
      </c>
    </row>
    <row r="116" spans="1:13" x14ac:dyDescent="0.25">
      <c r="A116">
        <v>114</v>
      </c>
      <c r="B116" t="s">
        <v>609</v>
      </c>
      <c r="C116" t="s">
        <v>610</v>
      </c>
      <c r="D116" t="s">
        <v>105</v>
      </c>
      <c r="E116" t="s">
        <v>265</v>
      </c>
      <c r="F116" t="s">
        <v>611</v>
      </c>
      <c r="G116" t="s">
        <v>33</v>
      </c>
      <c r="H116">
        <v>5</v>
      </c>
      <c r="I116">
        <v>3</v>
      </c>
      <c r="J116">
        <v>2010</v>
      </c>
      <c r="K116">
        <v>1</v>
      </c>
      <c r="L116" t="s">
        <v>62</v>
      </c>
      <c r="M116" t="s">
        <v>108</v>
      </c>
    </row>
    <row r="117" spans="1:13" x14ac:dyDescent="0.25">
      <c r="A117">
        <v>115</v>
      </c>
      <c r="B117" t="s">
        <v>612</v>
      </c>
      <c r="C117" t="s">
        <v>613</v>
      </c>
      <c r="D117" t="s">
        <v>80</v>
      </c>
      <c r="E117" t="s">
        <v>126</v>
      </c>
      <c r="F117" t="s">
        <v>614</v>
      </c>
      <c r="G117" t="s">
        <v>156</v>
      </c>
      <c r="H117">
        <v>191</v>
      </c>
      <c r="I117">
        <v>46</v>
      </c>
      <c r="J117">
        <v>2013</v>
      </c>
      <c r="K117">
        <v>1</v>
      </c>
      <c r="L117" t="s">
        <v>163</v>
      </c>
      <c r="M117" t="s">
        <v>163</v>
      </c>
    </row>
    <row r="118" spans="1:13" x14ac:dyDescent="0.25">
      <c r="A118">
        <v>116</v>
      </c>
      <c r="B118" t="s">
        <v>615</v>
      </c>
      <c r="C118" t="s">
        <v>616</v>
      </c>
      <c r="D118" t="s">
        <v>333</v>
      </c>
      <c r="E118" t="s">
        <v>617</v>
      </c>
      <c r="F118" t="s">
        <v>618</v>
      </c>
      <c r="G118" t="s">
        <v>233</v>
      </c>
      <c r="H118">
        <v>40</v>
      </c>
      <c r="I118">
        <v>1</v>
      </c>
      <c r="J118">
        <v>2015</v>
      </c>
      <c r="K118">
        <v>1</v>
      </c>
      <c r="L118" t="s">
        <v>337</v>
      </c>
      <c r="M118" t="s">
        <v>338</v>
      </c>
    </row>
    <row r="119" spans="1:13" x14ac:dyDescent="0.25">
      <c r="A119">
        <v>117</v>
      </c>
      <c r="B119" t="s">
        <v>619</v>
      </c>
      <c r="C119" t="s">
        <v>620</v>
      </c>
      <c r="D119" t="s">
        <v>119</v>
      </c>
      <c r="E119" t="s">
        <v>621</v>
      </c>
      <c r="F119" t="s">
        <v>622</v>
      </c>
      <c r="G119" t="s">
        <v>623</v>
      </c>
      <c r="H119">
        <v>30</v>
      </c>
      <c r="I119">
        <v>3</v>
      </c>
      <c r="J119">
        <v>2015</v>
      </c>
      <c r="K119">
        <v>1</v>
      </c>
      <c r="L119" t="s">
        <v>122</v>
      </c>
      <c r="M119" t="s">
        <v>122</v>
      </c>
    </row>
    <row r="120" spans="1:13" x14ac:dyDescent="0.25">
      <c r="A120">
        <v>118</v>
      </c>
      <c r="B120" t="s">
        <v>624</v>
      </c>
      <c r="C120" t="s">
        <v>625</v>
      </c>
      <c r="D120" t="s">
        <v>119</v>
      </c>
      <c r="E120" t="s">
        <v>626</v>
      </c>
      <c r="F120" t="s">
        <v>627</v>
      </c>
      <c r="G120" t="s">
        <v>25</v>
      </c>
      <c r="H120">
        <v>15</v>
      </c>
      <c r="I120">
        <v>1</v>
      </c>
      <c r="J120">
        <v>2014</v>
      </c>
      <c r="K120">
        <v>1</v>
      </c>
      <c r="L120" t="s">
        <v>122</v>
      </c>
      <c r="M120" t="s">
        <v>122</v>
      </c>
    </row>
    <row r="121" spans="1:13" x14ac:dyDescent="0.25">
      <c r="A121">
        <v>119</v>
      </c>
      <c r="B121" t="s">
        <v>628</v>
      </c>
      <c r="C121" t="s">
        <v>629</v>
      </c>
      <c r="D121" t="s">
        <v>80</v>
      </c>
      <c r="E121" t="s">
        <v>630</v>
      </c>
      <c r="F121" t="s">
        <v>631</v>
      </c>
      <c r="G121" t="s">
        <v>308</v>
      </c>
      <c r="H121">
        <v>740</v>
      </c>
      <c r="I121">
        <v>5</v>
      </c>
      <c r="J121">
        <v>2013</v>
      </c>
      <c r="K121">
        <v>2</v>
      </c>
      <c r="L121" t="s">
        <v>83</v>
      </c>
      <c r="M121" t="s">
        <v>632</v>
      </c>
    </row>
    <row r="122" spans="1:13" x14ac:dyDescent="0.25">
      <c r="A122">
        <v>120</v>
      </c>
      <c r="B122" t="s">
        <v>633</v>
      </c>
      <c r="C122" t="s">
        <v>634</v>
      </c>
      <c r="D122" t="s">
        <v>230</v>
      </c>
      <c r="E122" t="s">
        <v>473</v>
      </c>
      <c r="F122" t="s">
        <v>635</v>
      </c>
      <c r="G122" t="s">
        <v>25</v>
      </c>
      <c r="H122">
        <v>37</v>
      </c>
      <c r="I122">
        <v>12</v>
      </c>
      <c r="J122">
        <v>2012</v>
      </c>
      <c r="K122">
        <v>1</v>
      </c>
      <c r="L122" t="s">
        <v>41</v>
      </c>
      <c r="M122" t="s">
        <v>636</v>
      </c>
    </row>
    <row r="123" spans="1:13" x14ac:dyDescent="0.25">
      <c r="A123">
        <v>121</v>
      </c>
      <c r="B123" t="s">
        <v>637</v>
      </c>
      <c r="C123" t="s">
        <v>638</v>
      </c>
      <c r="D123" t="s">
        <v>119</v>
      </c>
      <c r="E123" t="s">
        <v>639</v>
      </c>
      <c r="F123" t="s">
        <v>640</v>
      </c>
      <c r="G123" t="s">
        <v>107</v>
      </c>
      <c r="H123">
        <v>66</v>
      </c>
      <c r="I123">
        <v>12</v>
      </c>
      <c r="J123">
        <v>2012</v>
      </c>
      <c r="K123">
        <v>1</v>
      </c>
      <c r="L123" t="s">
        <v>122</v>
      </c>
      <c r="M123" t="s">
        <v>122</v>
      </c>
    </row>
    <row r="124" spans="1:13" x14ac:dyDescent="0.25">
      <c r="A124">
        <v>122</v>
      </c>
      <c r="B124" t="s">
        <v>641</v>
      </c>
      <c r="C124" t="s">
        <v>642</v>
      </c>
      <c r="D124" t="s">
        <v>643</v>
      </c>
      <c r="E124" t="s">
        <v>518</v>
      </c>
      <c r="F124" t="s">
        <v>644</v>
      </c>
      <c r="G124" t="s">
        <v>336</v>
      </c>
      <c r="H124">
        <v>60</v>
      </c>
      <c r="I124">
        <v>15</v>
      </c>
      <c r="J124">
        <v>2014</v>
      </c>
      <c r="K124">
        <v>1</v>
      </c>
      <c r="L124" t="s">
        <v>645</v>
      </c>
      <c r="M124" t="s">
        <v>646</v>
      </c>
    </row>
    <row r="125" spans="1:13" x14ac:dyDescent="0.25">
      <c r="A125">
        <v>123</v>
      </c>
      <c r="B125" t="s">
        <v>647</v>
      </c>
      <c r="C125" t="s">
        <v>648</v>
      </c>
      <c r="D125" t="s">
        <v>15</v>
      </c>
      <c r="E125" t="s">
        <v>649</v>
      </c>
      <c r="F125" t="s">
        <v>650</v>
      </c>
      <c r="G125" t="s">
        <v>40</v>
      </c>
      <c r="H125">
        <v>196</v>
      </c>
      <c r="I125">
        <v>32</v>
      </c>
      <c r="J125">
        <v>2014</v>
      </c>
      <c r="K125">
        <v>1</v>
      </c>
      <c r="L125" t="s">
        <v>19</v>
      </c>
      <c r="M125" t="s">
        <v>651</v>
      </c>
    </row>
    <row r="126" spans="1:13" x14ac:dyDescent="0.25">
      <c r="A126">
        <v>124</v>
      </c>
      <c r="B126" t="s">
        <v>652</v>
      </c>
      <c r="C126" t="s">
        <v>653</v>
      </c>
      <c r="D126" t="s">
        <v>80</v>
      </c>
      <c r="E126" t="s">
        <v>576</v>
      </c>
      <c r="F126" t="s">
        <v>654</v>
      </c>
      <c r="G126" t="s">
        <v>25</v>
      </c>
      <c r="H126">
        <v>19</v>
      </c>
      <c r="I126">
        <v>7</v>
      </c>
      <c r="J126">
        <v>2012</v>
      </c>
      <c r="K126">
        <v>1</v>
      </c>
      <c r="L126" t="s">
        <v>163</v>
      </c>
      <c r="M126" t="s">
        <v>163</v>
      </c>
    </row>
    <row r="127" spans="1:13" x14ac:dyDescent="0.25">
      <c r="A127">
        <v>125</v>
      </c>
      <c r="B127" t="s">
        <v>655</v>
      </c>
      <c r="C127" t="s">
        <v>656</v>
      </c>
      <c r="D127" t="s">
        <v>80</v>
      </c>
      <c r="E127" t="s">
        <v>657</v>
      </c>
      <c r="F127" t="s">
        <v>658</v>
      </c>
      <c r="G127" t="s">
        <v>55</v>
      </c>
      <c r="H127">
        <v>375</v>
      </c>
      <c r="I127">
        <v>75</v>
      </c>
      <c r="J127">
        <v>2014</v>
      </c>
      <c r="K127">
        <v>1</v>
      </c>
      <c r="L127" t="s">
        <v>83</v>
      </c>
      <c r="M127" t="s">
        <v>578</v>
      </c>
    </row>
    <row r="128" spans="1:13" x14ac:dyDescent="0.25">
      <c r="A128">
        <v>126</v>
      </c>
      <c r="B128" t="s">
        <v>659</v>
      </c>
      <c r="C128" t="s">
        <v>660</v>
      </c>
      <c r="D128" t="s">
        <v>52</v>
      </c>
      <c r="E128" t="s">
        <v>416</v>
      </c>
      <c r="F128" t="s">
        <v>661</v>
      </c>
      <c r="G128" t="s">
        <v>336</v>
      </c>
      <c r="H128">
        <v>25</v>
      </c>
      <c r="I128">
        <v>5</v>
      </c>
      <c r="J128">
        <v>2015</v>
      </c>
      <c r="K128">
        <v>1</v>
      </c>
      <c r="L128" t="s">
        <v>56</v>
      </c>
      <c r="M128" t="s">
        <v>662</v>
      </c>
    </row>
    <row r="129" spans="1:13" x14ac:dyDescent="0.25">
      <c r="A129">
        <v>127</v>
      </c>
      <c r="B129" t="s">
        <v>663</v>
      </c>
      <c r="C129" t="s">
        <v>664</v>
      </c>
      <c r="D129" t="s">
        <v>74</v>
      </c>
      <c r="E129" t="s">
        <v>665</v>
      </c>
      <c r="F129" t="s">
        <v>666</v>
      </c>
      <c r="G129" t="s">
        <v>55</v>
      </c>
      <c r="H129">
        <v>8</v>
      </c>
      <c r="I129">
        <v>1</v>
      </c>
      <c r="J129">
        <v>2015</v>
      </c>
      <c r="K129">
        <v>1</v>
      </c>
      <c r="L129" t="s">
        <v>41</v>
      </c>
      <c r="M129" t="s">
        <v>667</v>
      </c>
    </row>
    <row r="130" spans="1:13" x14ac:dyDescent="0.25">
      <c r="A130">
        <v>128</v>
      </c>
      <c r="B130" t="s">
        <v>668</v>
      </c>
      <c r="C130" t="s">
        <v>669</v>
      </c>
      <c r="D130" t="s">
        <v>52</v>
      </c>
      <c r="E130" t="s">
        <v>665</v>
      </c>
      <c r="F130" t="s">
        <v>670</v>
      </c>
      <c r="G130" t="s">
        <v>336</v>
      </c>
      <c r="H130">
        <v>20</v>
      </c>
      <c r="I130">
        <v>4</v>
      </c>
      <c r="J130">
        <v>2014</v>
      </c>
      <c r="K130">
        <v>1</v>
      </c>
      <c r="L130" t="s">
        <v>203</v>
      </c>
      <c r="M130" t="s">
        <v>671</v>
      </c>
    </row>
    <row r="131" spans="1:13" x14ac:dyDescent="0.25">
      <c r="A131">
        <v>129</v>
      </c>
      <c r="B131" t="s">
        <v>672</v>
      </c>
      <c r="C131" t="s">
        <v>673</v>
      </c>
      <c r="D131" t="s">
        <v>66</v>
      </c>
      <c r="E131" t="s">
        <v>674</v>
      </c>
      <c r="F131" t="s">
        <v>675</v>
      </c>
      <c r="G131" t="s">
        <v>69</v>
      </c>
      <c r="H131">
        <v>125</v>
      </c>
      <c r="I131">
        <v>8</v>
      </c>
      <c r="J131">
        <v>2015</v>
      </c>
      <c r="K131">
        <v>1</v>
      </c>
      <c r="L131" t="s">
        <v>94</v>
      </c>
      <c r="M131" t="s">
        <v>676</v>
      </c>
    </row>
    <row r="132" spans="1:13" x14ac:dyDescent="0.25">
      <c r="A132">
        <v>130</v>
      </c>
      <c r="B132" t="s">
        <v>677</v>
      </c>
      <c r="C132" t="s">
        <v>678</v>
      </c>
      <c r="D132" t="s">
        <v>503</v>
      </c>
      <c r="E132" t="s">
        <v>621</v>
      </c>
      <c r="F132" t="s">
        <v>679</v>
      </c>
      <c r="G132" t="s">
        <v>211</v>
      </c>
      <c r="H132">
        <v>5</v>
      </c>
      <c r="I132">
        <v>1</v>
      </c>
      <c r="J132">
        <v>2015</v>
      </c>
      <c r="K132">
        <v>1</v>
      </c>
      <c r="L132" t="s">
        <v>506</v>
      </c>
      <c r="M132" t="s">
        <v>506</v>
      </c>
    </row>
    <row r="133" spans="1:13" x14ac:dyDescent="0.25">
      <c r="A133">
        <v>131</v>
      </c>
      <c r="B133" t="s">
        <v>680</v>
      </c>
      <c r="C133" t="s">
        <v>681</v>
      </c>
      <c r="D133" t="s">
        <v>119</v>
      </c>
      <c r="E133" t="s">
        <v>430</v>
      </c>
      <c r="F133" t="s">
        <v>682</v>
      </c>
      <c r="G133" t="s">
        <v>336</v>
      </c>
      <c r="H133">
        <v>98</v>
      </c>
      <c r="I133">
        <v>12</v>
      </c>
      <c r="J133">
        <v>2013</v>
      </c>
      <c r="K133">
        <v>1</v>
      </c>
      <c r="L133" t="s">
        <v>122</v>
      </c>
      <c r="M133" t="s">
        <v>122</v>
      </c>
    </row>
    <row r="134" spans="1:13" x14ac:dyDescent="0.25">
      <c r="A134">
        <v>132</v>
      </c>
      <c r="B134" t="s">
        <v>683</v>
      </c>
      <c r="C134" t="s">
        <v>684</v>
      </c>
      <c r="D134" t="s">
        <v>15</v>
      </c>
      <c r="E134" t="s">
        <v>685</v>
      </c>
      <c r="F134" t="s">
        <v>686</v>
      </c>
      <c r="G134" t="s">
        <v>55</v>
      </c>
      <c r="H134">
        <v>941</v>
      </c>
      <c r="I134">
        <v>51</v>
      </c>
      <c r="J134">
        <v>2014</v>
      </c>
      <c r="K134">
        <v>1</v>
      </c>
      <c r="L134" t="s">
        <v>19</v>
      </c>
      <c r="M134" t="s">
        <v>687</v>
      </c>
    </row>
    <row r="135" spans="1:13" x14ac:dyDescent="0.25">
      <c r="A135">
        <v>133</v>
      </c>
      <c r="B135" t="s">
        <v>688</v>
      </c>
      <c r="C135" t="s">
        <v>689</v>
      </c>
      <c r="D135" t="s">
        <v>105</v>
      </c>
      <c r="E135" t="s">
        <v>690</v>
      </c>
      <c r="F135" t="s">
        <v>691</v>
      </c>
      <c r="G135" t="s">
        <v>40</v>
      </c>
      <c r="H135">
        <v>11</v>
      </c>
      <c r="I135">
        <v>2</v>
      </c>
      <c r="J135">
        <v>2015</v>
      </c>
      <c r="K135">
        <v>1</v>
      </c>
      <c r="L135" t="s">
        <v>62</v>
      </c>
      <c r="M135" t="s">
        <v>692</v>
      </c>
    </row>
    <row r="136" spans="1:13" x14ac:dyDescent="0.25">
      <c r="A136">
        <v>134</v>
      </c>
      <c r="B136" t="s">
        <v>693</v>
      </c>
      <c r="C136" t="s">
        <v>694</v>
      </c>
      <c r="D136" t="s">
        <v>80</v>
      </c>
      <c r="E136" t="s">
        <v>657</v>
      </c>
      <c r="F136" t="s">
        <v>695</v>
      </c>
      <c r="G136" t="s">
        <v>289</v>
      </c>
      <c r="H136">
        <v>274</v>
      </c>
      <c r="I136">
        <v>54</v>
      </c>
      <c r="J136">
        <v>2013</v>
      </c>
      <c r="K136">
        <v>2</v>
      </c>
      <c r="L136" t="s">
        <v>163</v>
      </c>
      <c r="M136" t="s">
        <v>696</v>
      </c>
    </row>
    <row r="137" spans="1:13" x14ac:dyDescent="0.25">
      <c r="A137">
        <v>135</v>
      </c>
      <c r="B137" t="s">
        <v>697</v>
      </c>
      <c r="C137" t="s">
        <v>698</v>
      </c>
      <c r="D137" t="s">
        <v>45</v>
      </c>
      <c r="E137" t="s">
        <v>699</v>
      </c>
      <c r="F137" t="s">
        <v>700</v>
      </c>
      <c r="G137" t="s">
        <v>156</v>
      </c>
      <c r="H137">
        <v>21</v>
      </c>
      <c r="I137">
        <v>5</v>
      </c>
      <c r="J137">
        <v>2015</v>
      </c>
      <c r="K137">
        <v>1</v>
      </c>
      <c r="L137" t="s">
        <v>49</v>
      </c>
      <c r="M137" t="s">
        <v>701</v>
      </c>
    </row>
    <row r="138" spans="1:13" x14ac:dyDescent="0.25">
      <c r="A138">
        <v>136</v>
      </c>
      <c r="B138" t="s">
        <v>702</v>
      </c>
      <c r="C138" t="s">
        <v>703</v>
      </c>
      <c r="D138" t="s">
        <v>30</v>
      </c>
      <c r="E138" t="s">
        <v>704</v>
      </c>
      <c r="F138" t="s">
        <v>705</v>
      </c>
      <c r="G138" t="s">
        <v>55</v>
      </c>
      <c r="H138">
        <v>6</v>
      </c>
      <c r="I138">
        <v>2</v>
      </c>
      <c r="J138">
        <v>2015</v>
      </c>
      <c r="K138">
        <v>1</v>
      </c>
      <c r="L138" t="s">
        <v>706</v>
      </c>
      <c r="M138" t="s">
        <v>707</v>
      </c>
    </row>
    <row r="139" spans="1:13" x14ac:dyDescent="0.25">
      <c r="A139">
        <v>137</v>
      </c>
      <c r="B139" t="s">
        <v>708</v>
      </c>
      <c r="C139" t="s">
        <v>709</v>
      </c>
      <c r="D139" t="s">
        <v>105</v>
      </c>
      <c r="E139" t="s">
        <v>710</v>
      </c>
      <c r="F139" t="s">
        <v>711</v>
      </c>
      <c r="G139" t="s">
        <v>40</v>
      </c>
      <c r="H139">
        <v>6</v>
      </c>
      <c r="I139">
        <v>2</v>
      </c>
      <c r="J139">
        <v>2014</v>
      </c>
      <c r="K139">
        <v>1</v>
      </c>
      <c r="L139" t="s">
        <v>62</v>
      </c>
      <c r="M139" t="s">
        <v>108</v>
      </c>
    </row>
    <row r="140" spans="1:13" x14ac:dyDescent="0.25">
      <c r="A140">
        <v>138</v>
      </c>
      <c r="B140" t="s">
        <v>712</v>
      </c>
      <c r="C140" t="s">
        <v>713</v>
      </c>
      <c r="D140" t="s">
        <v>105</v>
      </c>
      <c r="E140" t="s">
        <v>295</v>
      </c>
      <c r="F140" t="s">
        <v>714</v>
      </c>
      <c r="G140" t="s">
        <v>257</v>
      </c>
      <c r="H140">
        <v>176</v>
      </c>
      <c r="I140">
        <v>10</v>
      </c>
      <c r="J140">
        <v>2014</v>
      </c>
      <c r="K140">
        <v>1</v>
      </c>
      <c r="L140" t="s">
        <v>62</v>
      </c>
      <c r="M140" t="s">
        <v>108</v>
      </c>
    </row>
    <row r="141" spans="1:13" x14ac:dyDescent="0.25">
      <c r="A141">
        <v>139</v>
      </c>
      <c r="B141" t="s">
        <v>715</v>
      </c>
      <c r="C141" t="s">
        <v>716</v>
      </c>
      <c r="D141" t="s">
        <v>59</v>
      </c>
      <c r="E141" t="s">
        <v>201</v>
      </c>
      <c r="F141" t="s">
        <v>717</v>
      </c>
      <c r="G141" t="s">
        <v>149</v>
      </c>
      <c r="H141">
        <v>10</v>
      </c>
      <c r="I141">
        <v>2</v>
      </c>
      <c r="J141">
        <v>2013</v>
      </c>
      <c r="K141">
        <v>2</v>
      </c>
      <c r="L141" t="s">
        <v>49</v>
      </c>
      <c r="M141" t="s">
        <v>718</v>
      </c>
    </row>
    <row r="142" spans="1:13" x14ac:dyDescent="0.25">
      <c r="A142">
        <v>140</v>
      </c>
      <c r="B142" t="s">
        <v>719</v>
      </c>
      <c r="C142" t="s">
        <v>720</v>
      </c>
      <c r="D142" t="s">
        <v>105</v>
      </c>
      <c r="E142" t="s">
        <v>621</v>
      </c>
      <c r="F142" t="s">
        <v>721</v>
      </c>
      <c r="G142" t="s">
        <v>40</v>
      </c>
      <c r="H142">
        <v>4</v>
      </c>
      <c r="I142">
        <v>2</v>
      </c>
      <c r="J142">
        <v>2015</v>
      </c>
      <c r="K142">
        <v>1</v>
      </c>
      <c r="L142" t="s">
        <v>62</v>
      </c>
      <c r="M142" t="s">
        <v>108</v>
      </c>
    </row>
    <row r="143" spans="1:13" x14ac:dyDescent="0.25">
      <c r="A143">
        <v>141</v>
      </c>
      <c r="B143" t="s">
        <v>722</v>
      </c>
      <c r="C143" t="s">
        <v>723</v>
      </c>
      <c r="D143" t="s">
        <v>30</v>
      </c>
      <c r="E143" t="s">
        <v>301</v>
      </c>
      <c r="F143" t="s">
        <v>724</v>
      </c>
      <c r="G143" t="s">
        <v>181</v>
      </c>
      <c r="H143">
        <v>12</v>
      </c>
      <c r="I143">
        <v>3</v>
      </c>
      <c r="J143">
        <v>2014</v>
      </c>
      <c r="K143">
        <v>1</v>
      </c>
      <c r="L143" t="s">
        <v>706</v>
      </c>
      <c r="M143" t="s">
        <v>707</v>
      </c>
    </row>
    <row r="144" spans="1:13" x14ac:dyDescent="0.25">
      <c r="A144">
        <v>142</v>
      </c>
      <c r="B144" t="s">
        <v>725</v>
      </c>
      <c r="C144" t="s">
        <v>726</v>
      </c>
      <c r="D144" t="s">
        <v>80</v>
      </c>
      <c r="E144" t="s">
        <v>727</v>
      </c>
      <c r="F144" t="s">
        <v>728</v>
      </c>
      <c r="G144" t="s">
        <v>175</v>
      </c>
      <c r="H144">
        <v>358</v>
      </c>
      <c r="I144">
        <v>84</v>
      </c>
      <c r="J144">
        <v>2013</v>
      </c>
      <c r="K144">
        <v>2</v>
      </c>
      <c r="L144" t="s">
        <v>729</v>
      </c>
      <c r="M144" t="s">
        <v>730</v>
      </c>
    </row>
    <row r="145" spans="1:13" x14ac:dyDescent="0.25">
      <c r="A145">
        <v>143</v>
      </c>
      <c r="B145" t="s">
        <v>731</v>
      </c>
      <c r="C145" t="s">
        <v>732</v>
      </c>
      <c r="D145" t="s">
        <v>66</v>
      </c>
      <c r="E145" t="s">
        <v>733</v>
      </c>
      <c r="F145" t="s">
        <v>734</v>
      </c>
      <c r="G145" t="s">
        <v>181</v>
      </c>
      <c r="H145">
        <v>145</v>
      </c>
      <c r="I145">
        <v>1</v>
      </c>
      <c r="J145">
        <v>2010</v>
      </c>
      <c r="K145">
        <v>2</v>
      </c>
      <c r="L145" t="s">
        <v>94</v>
      </c>
      <c r="M145" t="s">
        <v>735</v>
      </c>
    </row>
    <row r="146" spans="1:13" x14ac:dyDescent="0.25">
      <c r="A146">
        <v>144</v>
      </c>
      <c r="B146" t="s">
        <v>736</v>
      </c>
      <c r="C146" t="s">
        <v>737</v>
      </c>
      <c r="D146" t="s">
        <v>22</v>
      </c>
      <c r="E146" t="s">
        <v>416</v>
      </c>
      <c r="F146" t="s">
        <v>738</v>
      </c>
      <c r="G146" t="s">
        <v>336</v>
      </c>
      <c r="H146">
        <v>4</v>
      </c>
      <c r="I146">
        <v>2</v>
      </c>
      <c r="J146">
        <v>2014</v>
      </c>
      <c r="K146">
        <v>1</v>
      </c>
      <c r="L146" t="s">
        <v>41</v>
      </c>
      <c r="M146" t="s">
        <v>212</v>
      </c>
    </row>
    <row r="147" spans="1:13" x14ac:dyDescent="0.25">
      <c r="A147">
        <v>145</v>
      </c>
      <c r="B147" t="s">
        <v>739</v>
      </c>
      <c r="C147" t="s">
        <v>740</v>
      </c>
      <c r="D147" t="s">
        <v>243</v>
      </c>
      <c r="E147" t="s">
        <v>576</v>
      </c>
      <c r="F147" t="s">
        <v>741</v>
      </c>
      <c r="G147" t="s">
        <v>233</v>
      </c>
      <c r="H147">
        <v>16</v>
      </c>
      <c r="I147">
        <v>2</v>
      </c>
      <c r="J147">
        <v>2013</v>
      </c>
      <c r="K147">
        <v>1</v>
      </c>
      <c r="L147" t="s">
        <v>94</v>
      </c>
      <c r="M147" t="s">
        <v>742</v>
      </c>
    </row>
    <row r="148" spans="1:13" x14ac:dyDescent="0.25">
      <c r="A148">
        <v>146</v>
      </c>
      <c r="B148" t="s">
        <v>743</v>
      </c>
      <c r="C148" t="s">
        <v>744</v>
      </c>
      <c r="D148" t="s">
        <v>66</v>
      </c>
      <c r="E148" t="s">
        <v>704</v>
      </c>
      <c r="F148" t="s">
        <v>745</v>
      </c>
      <c r="G148" t="s">
        <v>181</v>
      </c>
      <c r="H148">
        <v>57</v>
      </c>
      <c r="I148">
        <v>1</v>
      </c>
      <c r="J148">
        <v>2010</v>
      </c>
      <c r="K148">
        <v>2</v>
      </c>
      <c r="L148" t="s">
        <v>94</v>
      </c>
      <c r="M148" t="s">
        <v>746</v>
      </c>
    </row>
    <row r="149" spans="1:13" x14ac:dyDescent="0.25">
      <c r="A149">
        <v>147</v>
      </c>
      <c r="B149" t="s">
        <v>747</v>
      </c>
      <c r="C149" t="s">
        <v>748</v>
      </c>
      <c r="D149" t="s">
        <v>462</v>
      </c>
      <c r="E149" t="s">
        <v>749</v>
      </c>
      <c r="F149" t="s">
        <v>750</v>
      </c>
      <c r="G149" t="s">
        <v>25</v>
      </c>
      <c r="H149">
        <v>18</v>
      </c>
      <c r="I149">
        <v>1</v>
      </c>
      <c r="J149">
        <v>1999</v>
      </c>
      <c r="K149">
        <v>1</v>
      </c>
      <c r="L149" t="s">
        <v>465</v>
      </c>
      <c r="M149" t="s">
        <v>466</v>
      </c>
    </row>
    <row r="150" spans="1:13" x14ac:dyDescent="0.25">
      <c r="A150">
        <v>148</v>
      </c>
      <c r="B150" t="s">
        <v>751</v>
      </c>
      <c r="C150" t="s">
        <v>752</v>
      </c>
      <c r="D150" t="s">
        <v>753</v>
      </c>
      <c r="E150" t="s">
        <v>754</v>
      </c>
      <c r="F150" t="s">
        <v>755</v>
      </c>
      <c r="G150" t="s">
        <v>69</v>
      </c>
      <c r="H150">
        <v>36</v>
      </c>
      <c r="I150">
        <v>3</v>
      </c>
      <c r="J150">
        <v>2012</v>
      </c>
      <c r="K150">
        <v>2</v>
      </c>
      <c r="L150" t="s">
        <v>756</v>
      </c>
      <c r="M150" t="s">
        <v>757</v>
      </c>
    </row>
    <row r="151" spans="1:13" x14ac:dyDescent="0.25">
      <c r="A151">
        <v>149</v>
      </c>
      <c r="B151" t="s">
        <v>758</v>
      </c>
      <c r="C151" t="s">
        <v>759</v>
      </c>
      <c r="D151" t="s">
        <v>503</v>
      </c>
      <c r="E151" t="s">
        <v>760</v>
      </c>
      <c r="F151" t="s">
        <v>761</v>
      </c>
      <c r="G151" t="s">
        <v>18</v>
      </c>
      <c r="H151">
        <v>12</v>
      </c>
      <c r="I151">
        <v>2</v>
      </c>
      <c r="J151">
        <v>2015</v>
      </c>
      <c r="K151">
        <v>1</v>
      </c>
      <c r="L151" t="s">
        <v>506</v>
      </c>
      <c r="M151" t="s">
        <v>506</v>
      </c>
    </row>
    <row r="152" spans="1:13" x14ac:dyDescent="0.25">
      <c r="A152">
        <v>150</v>
      </c>
      <c r="B152" t="s">
        <v>762</v>
      </c>
      <c r="C152" t="s">
        <v>763</v>
      </c>
      <c r="D152" t="s">
        <v>764</v>
      </c>
      <c r="E152" t="s">
        <v>765</v>
      </c>
      <c r="F152" t="s">
        <v>766</v>
      </c>
      <c r="G152" t="s">
        <v>107</v>
      </c>
      <c r="H152">
        <v>55</v>
      </c>
      <c r="I152">
        <v>1</v>
      </c>
      <c r="J152">
        <v>2006</v>
      </c>
      <c r="K152">
        <v>2</v>
      </c>
      <c r="L152" t="s">
        <v>41</v>
      </c>
      <c r="M152" t="s">
        <v>767</v>
      </c>
    </row>
    <row r="153" spans="1:13" x14ac:dyDescent="0.25">
      <c r="A153">
        <v>151</v>
      </c>
      <c r="B153" t="s">
        <v>768</v>
      </c>
      <c r="C153" t="s">
        <v>769</v>
      </c>
      <c r="D153" t="s">
        <v>80</v>
      </c>
      <c r="E153" t="s">
        <v>770</v>
      </c>
      <c r="F153" t="s">
        <v>771</v>
      </c>
      <c r="G153" t="s">
        <v>156</v>
      </c>
      <c r="H153">
        <v>55</v>
      </c>
      <c r="I153">
        <v>6</v>
      </c>
      <c r="J153">
        <v>2014</v>
      </c>
      <c r="K153">
        <v>1</v>
      </c>
      <c r="L153" t="s">
        <v>163</v>
      </c>
      <c r="M153" t="s">
        <v>772</v>
      </c>
    </row>
    <row r="154" spans="1:13" x14ac:dyDescent="0.25">
      <c r="A154">
        <v>152</v>
      </c>
      <c r="B154" t="s">
        <v>773</v>
      </c>
      <c r="C154" t="s">
        <v>774</v>
      </c>
      <c r="D154" t="s">
        <v>52</v>
      </c>
      <c r="E154" t="s">
        <v>775</v>
      </c>
      <c r="F154" t="s">
        <v>776</v>
      </c>
      <c r="G154" t="s">
        <v>233</v>
      </c>
      <c r="H154">
        <v>71</v>
      </c>
      <c r="I154">
        <v>21</v>
      </c>
      <c r="J154">
        <v>2015</v>
      </c>
      <c r="K154">
        <v>1</v>
      </c>
      <c r="L154" t="s">
        <v>41</v>
      </c>
      <c r="M154" t="s">
        <v>777</v>
      </c>
    </row>
    <row r="155" spans="1:13" x14ac:dyDescent="0.25">
      <c r="A155">
        <v>153</v>
      </c>
      <c r="B155" t="s">
        <v>778</v>
      </c>
      <c r="C155" t="s">
        <v>779</v>
      </c>
      <c r="D155" t="s">
        <v>780</v>
      </c>
      <c r="E155" t="s">
        <v>770</v>
      </c>
      <c r="F155" t="s">
        <v>781</v>
      </c>
      <c r="G155" t="s">
        <v>156</v>
      </c>
      <c r="H155">
        <v>48</v>
      </c>
      <c r="I155">
        <v>20</v>
      </c>
      <c r="J155">
        <v>2011</v>
      </c>
      <c r="K155">
        <v>1</v>
      </c>
      <c r="L155" t="s">
        <v>41</v>
      </c>
      <c r="M155" t="s">
        <v>782</v>
      </c>
    </row>
    <row r="156" spans="1:13" x14ac:dyDescent="0.25">
      <c r="A156">
        <v>154</v>
      </c>
      <c r="B156" t="s">
        <v>783</v>
      </c>
      <c r="C156" t="s">
        <v>784</v>
      </c>
      <c r="D156" t="s">
        <v>52</v>
      </c>
      <c r="E156" t="s">
        <v>785</v>
      </c>
      <c r="F156" t="s">
        <v>786</v>
      </c>
      <c r="G156" t="s">
        <v>25</v>
      </c>
      <c r="H156">
        <v>350</v>
      </c>
      <c r="I156">
        <v>30</v>
      </c>
      <c r="J156">
        <v>2014</v>
      </c>
      <c r="K156">
        <v>2</v>
      </c>
      <c r="L156" t="s">
        <v>56</v>
      </c>
      <c r="M156" t="s">
        <v>787</v>
      </c>
    </row>
    <row r="157" spans="1:13" x14ac:dyDescent="0.25">
      <c r="A157">
        <v>155</v>
      </c>
      <c r="B157" t="s">
        <v>788</v>
      </c>
      <c r="C157" t="s">
        <v>789</v>
      </c>
      <c r="D157" t="s">
        <v>80</v>
      </c>
      <c r="E157" t="s">
        <v>699</v>
      </c>
      <c r="F157" t="s">
        <v>790</v>
      </c>
      <c r="G157" t="s">
        <v>18</v>
      </c>
      <c r="H157">
        <v>5</v>
      </c>
      <c r="I157">
        <v>1</v>
      </c>
      <c r="J157">
        <v>2013</v>
      </c>
      <c r="K157">
        <v>1</v>
      </c>
      <c r="L157" t="s">
        <v>83</v>
      </c>
      <c r="M157" t="s">
        <v>791</v>
      </c>
    </row>
    <row r="158" spans="1:13" x14ac:dyDescent="0.25">
      <c r="A158">
        <v>156</v>
      </c>
      <c r="B158" t="s">
        <v>792</v>
      </c>
      <c r="C158" t="s">
        <v>793</v>
      </c>
      <c r="D158" t="s">
        <v>341</v>
      </c>
      <c r="E158" t="s">
        <v>794</v>
      </c>
      <c r="F158" t="s">
        <v>795</v>
      </c>
      <c r="G158" t="s">
        <v>156</v>
      </c>
      <c r="H158">
        <v>58</v>
      </c>
      <c r="I158">
        <v>5</v>
      </c>
      <c r="J158">
        <v>2015</v>
      </c>
      <c r="K158">
        <v>1</v>
      </c>
      <c r="L158" t="s">
        <v>344</v>
      </c>
      <c r="M158" t="s">
        <v>344</v>
      </c>
    </row>
    <row r="159" spans="1:13" x14ac:dyDescent="0.25">
      <c r="A159">
        <v>157</v>
      </c>
      <c r="B159" t="s">
        <v>796</v>
      </c>
      <c r="C159" t="s">
        <v>797</v>
      </c>
      <c r="D159" t="s">
        <v>80</v>
      </c>
      <c r="E159" t="s">
        <v>798</v>
      </c>
      <c r="F159" t="s">
        <v>799</v>
      </c>
      <c r="G159" t="s">
        <v>181</v>
      </c>
      <c r="H159">
        <v>42</v>
      </c>
      <c r="I159">
        <v>5</v>
      </c>
      <c r="J159">
        <v>2005</v>
      </c>
      <c r="K159">
        <v>2</v>
      </c>
      <c r="L159" t="s">
        <v>83</v>
      </c>
      <c r="M159" t="s">
        <v>800</v>
      </c>
    </row>
    <row r="160" spans="1:13" x14ac:dyDescent="0.25">
      <c r="A160">
        <v>158</v>
      </c>
      <c r="B160" t="s">
        <v>801</v>
      </c>
      <c r="C160" t="s">
        <v>802</v>
      </c>
      <c r="D160" t="s">
        <v>105</v>
      </c>
      <c r="E160" t="s">
        <v>803</v>
      </c>
      <c r="F160" t="s">
        <v>804</v>
      </c>
      <c r="G160" t="s">
        <v>308</v>
      </c>
      <c r="H160">
        <v>545</v>
      </c>
      <c r="I160">
        <v>166</v>
      </c>
      <c r="J160">
        <v>2009</v>
      </c>
      <c r="K160">
        <v>8</v>
      </c>
      <c r="L160" t="s">
        <v>41</v>
      </c>
      <c r="M160" t="s">
        <v>805</v>
      </c>
    </row>
    <row r="161" spans="1:13" x14ac:dyDescent="0.25">
      <c r="A161">
        <v>159</v>
      </c>
      <c r="B161" t="s">
        <v>806</v>
      </c>
      <c r="C161" t="s">
        <v>807</v>
      </c>
      <c r="D161" t="s">
        <v>215</v>
      </c>
      <c r="E161" t="s">
        <v>798</v>
      </c>
      <c r="F161" t="s">
        <v>808</v>
      </c>
      <c r="G161" t="s">
        <v>40</v>
      </c>
      <c r="H161">
        <v>15</v>
      </c>
      <c r="I161">
        <v>3</v>
      </c>
      <c r="J161">
        <v>2014</v>
      </c>
      <c r="K161">
        <v>1</v>
      </c>
      <c r="L161" t="s">
        <v>41</v>
      </c>
      <c r="M161" t="s">
        <v>809</v>
      </c>
    </row>
    <row r="162" spans="1:13" x14ac:dyDescent="0.25">
      <c r="A162">
        <v>160</v>
      </c>
      <c r="B162" t="s">
        <v>810</v>
      </c>
      <c r="C162" t="s">
        <v>811</v>
      </c>
      <c r="D162" t="s">
        <v>223</v>
      </c>
      <c r="E162" t="s">
        <v>512</v>
      </c>
      <c r="F162" t="s">
        <v>812</v>
      </c>
      <c r="G162" t="s">
        <v>211</v>
      </c>
      <c r="H162">
        <v>36</v>
      </c>
      <c r="I162">
        <v>5</v>
      </c>
      <c r="J162">
        <v>2014</v>
      </c>
      <c r="K162">
        <v>1</v>
      </c>
      <c r="L162" t="s">
        <v>226</v>
      </c>
      <c r="M162" t="s">
        <v>813</v>
      </c>
    </row>
    <row r="163" spans="1:13" x14ac:dyDescent="0.25">
      <c r="A163">
        <v>161</v>
      </c>
      <c r="B163" t="s">
        <v>814</v>
      </c>
      <c r="C163" t="s">
        <v>815</v>
      </c>
      <c r="D163" t="s">
        <v>52</v>
      </c>
      <c r="E163" t="s">
        <v>816</v>
      </c>
      <c r="F163" t="s">
        <v>817</v>
      </c>
      <c r="G163" t="s">
        <v>289</v>
      </c>
      <c r="H163">
        <v>650</v>
      </c>
      <c r="I163">
        <v>200</v>
      </c>
      <c r="J163">
        <v>2010</v>
      </c>
      <c r="K163">
        <v>4</v>
      </c>
      <c r="L163" t="s">
        <v>203</v>
      </c>
      <c r="M163" t="s">
        <v>671</v>
      </c>
    </row>
    <row r="164" spans="1:13" x14ac:dyDescent="0.25">
      <c r="A164">
        <v>162</v>
      </c>
      <c r="B164" t="s">
        <v>818</v>
      </c>
      <c r="C164" t="s">
        <v>819</v>
      </c>
      <c r="D164" t="s">
        <v>30</v>
      </c>
      <c r="E164" t="s">
        <v>820</v>
      </c>
      <c r="F164" t="s">
        <v>821</v>
      </c>
      <c r="G164" t="s">
        <v>175</v>
      </c>
      <c r="H164">
        <v>8</v>
      </c>
      <c r="I164">
        <v>2</v>
      </c>
      <c r="J164">
        <v>2015</v>
      </c>
      <c r="K164">
        <v>1</v>
      </c>
      <c r="L164" t="s">
        <v>34</v>
      </c>
      <c r="M164" t="s">
        <v>34</v>
      </c>
    </row>
    <row r="165" spans="1:13" x14ac:dyDescent="0.25">
      <c r="A165">
        <v>163</v>
      </c>
      <c r="B165" t="s">
        <v>822</v>
      </c>
      <c r="C165" t="s">
        <v>823</v>
      </c>
      <c r="D165" t="s">
        <v>52</v>
      </c>
      <c r="E165" t="s">
        <v>824</v>
      </c>
      <c r="F165" t="s">
        <v>825</v>
      </c>
      <c r="G165" t="s">
        <v>156</v>
      </c>
      <c r="H165">
        <v>60</v>
      </c>
      <c r="I165">
        <v>25</v>
      </c>
      <c r="J165">
        <v>2013</v>
      </c>
      <c r="K165">
        <v>1</v>
      </c>
      <c r="L165" t="s">
        <v>203</v>
      </c>
      <c r="M165" t="s">
        <v>203</v>
      </c>
    </row>
    <row r="166" spans="1:13" x14ac:dyDescent="0.25">
      <c r="A166">
        <v>164</v>
      </c>
      <c r="B166" t="s">
        <v>826</v>
      </c>
      <c r="C166" t="s">
        <v>827</v>
      </c>
      <c r="D166" t="s">
        <v>243</v>
      </c>
      <c r="E166" t="s">
        <v>828</v>
      </c>
      <c r="F166" t="s">
        <v>829</v>
      </c>
      <c r="G166" t="s">
        <v>297</v>
      </c>
      <c r="H166">
        <v>100</v>
      </c>
      <c r="I166">
        <v>6</v>
      </c>
      <c r="J166">
        <v>2011</v>
      </c>
      <c r="K166">
        <v>1</v>
      </c>
      <c r="L166" t="s">
        <v>94</v>
      </c>
      <c r="M166" t="s">
        <v>830</v>
      </c>
    </row>
    <row r="167" spans="1:13" x14ac:dyDescent="0.25">
      <c r="A167">
        <v>165</v>
      </c>
      <c r="B167" t="s">
        <v>831</v>
      </c>
      <c r="C167" t="s">
        <v>832</v>
      </c>
      <c r="D167" t="s">
        <v>105</v>
      </c>
      <c r="E167" t="s">
        <v>833</v>
      </c>
      <c r="F167" t="s">
        <v>834</v>
      </c>
      <c r="G167" t="s">
        <v>40</v>
      </c>
      <c r="H167">
        <v>63</v>
      </c>
      <c r="I167">
        <v>11</v>
      </c>
      <c r="J167">
        <v>2013</v>
      </c>
      <c r="K167">
        <v>2</v>
      </c>
      <c r="L167" t="s">
        <v>62</v>
      </c>
      <c r="M167" t="s">
        <v>108</v>
      </c>
    </row>
    <row r="168" spans="1:13" x14ac:dyDescent="0.25">
      <c r="A168">
        <v>166</v>
      </c>
      <c r="B168" t="s">
        <v>835</v>
      </c>
      <c r="C168" t="s">
        <v>836</v>
      </c>
      <c r="D168" t="s">
        <v>230</v>
      </c>
      <c r="E168" t="s">
        <v>798</v>
      </c>
      <c r="F168" t="s">
        <v>837</v>
      </c>
      <c r="G168" t="s">
        <v>40</v>
      </c>
      <c r="H168">
        <v>12</v>
      </c>
      <c r="I168">
        <v>3</v>
      </c>
      <c r="J168">
        <v>2013</v>
      </c>
      <c r="K168">
        <v>1</v>
      </c>
      <c r="L168" t="s">
        <v>41</v>
      </c>
      <c r="M168" t="s">
        <v>636</v>
      </c>
    </row>
    <row r="169" spans="1:13" x14ac:dyDescent="0.25">
      <c r="A169">
        <v>167</v>
      </c>
      <c r="B169" t="s">
        <v>838</v>
      </c>
      <c r="C169" t="s">
        <v>839</v>
      </c>
      <c r="D169" t="s">
        <v>52</v>
      </c>
      <c r="E169" t="s">
        <v>840</v>
      </c>
      <c r="F169" t="s">
        <v>841</v>
      </c>
      <c r="G169" t="s">
        <v>55</v>
      </c>
      <c r="H169">
        <v>40</v>
      </c>
      <c r="I169">
        <v>8</v>
      </c>
      <c r="J169">
        <v>2013</v>
      </c>
      <c r="K169">
        <v>1</v>
      </c>
      <c r="L169" t="s">
        <v>203</v>
      </c>
      <c r="M169" t="s">
        <v>842</v>
      </c>
    </row>
    <row r="170" spans="1:13" x14ac:dyDescent="0.25">
      <c r="A170">
        <v>168</v>
      </c>
      <c r="B170" t="s">
        <v>843</v>
      </c>
      <c r="C170" t="s">
        <v>844</v>
      </c>
      <c r="D170" t="s">
        <v>243</v>
      </c>
      <c r="E170" t="s">
        <v>845</v>
      </c>
      <c r="F170" t="s">
        <v>846</v>
      </c>
      <c r="G170" t="s">
        <v>181</v>
      </c>
      <c r="H170">
        <v>199</v>
      </c>
      <c r="I170">
        <v>2</v>
      </c>
      <c r="J170">
        <v>2014</v>
      </c>
      <c r="K170">
        <v>1</v>
      </c>
      <c r="L170" t="s">
        <v>94</v>
      </c>
      <c r="M170" t="s">
        <v>742</v>
      </c>
    </row>
    <row r="171" spans="1:13" x14ac:dyDescent="0.25">
      <c r="A171">
        <v>169</v>
      </c>
      <c r="B171" t="s">
        <v>847</v>
      </c>
      <c r="C171" t="s">
        <v>848</v>
      </c>
      <c r="D171" t="s">
        <v>30</v>
      </c>
      <c r="E171" t="s">
        <v>621</v>
      </c>
      <c r="F171" t="s">
        <v>849</v>
      </c>
      <c r="G171" t="s">
        <v>156</v>
      </c>
      <c r="H171">
        <v>36</v>
      </c>
      <c r="I171">
        <v>7</v>
      </c>
      <c r="J171">
        <v>2014</v>
      </c>
      <c r="K171">
        <v>1</v>
      </c>
      <c r="L171" t="s">
        <v>258</v>
      </c>
      <c r="M171" t="s">
        <v>470</v>
      </c>
    </row>
    <row r="172" spans="1:13" x14ac:dyDescent="0.25">
      <c r="A172">
        <v>170</v>
      </c>
      <c r="B172" t="s">
        <v>850</v>
      </c>
      <c r="C172" t="s">
        <v>851</v>
      </c>
      <c r="D172" t="s">
        <v>852</v>
      </c>
      <c r="E172" t="s">
        <v>265</v>
      </c>
      <c r="F172" t="s">
        <v>853</v>
      </c>
      <c r="G172" t="s">
        <v>18</v>
      </c>
      <c r="H172">
        <v>90</v>
      </c>
      <c r="I172">
        <v>6</v>
      </c>
      <c r="J172">
        <v>2014</v>
      </c>
      <c r="K172">
        <v>2</v>
      </c>
      <c r="L172" t="s">
        <v>595</v>
      </c>
      <c r="M172" t="s">
        <v>854</v>
      </c>
    </row>
    <row r="173" spans="1:13" x14ac:dyDescent="0.25">
      <c r="A173">
        <v>171</v>
      </c>
      <c r="B173" t="s">
        <v>855</v>
      </c>
      <c r="C173" t="s">
        <v>856</v>
      </c>
      <c r="D173" t="s">
        <v>341</v>
      </c>
      <c r="E173" t="s">
        <v>798</v>
      </c>
      <c r="F173" t="s">
        <v>857</v>
      </c>
      <c r="G173" t="s">
        <v>18</v>
      </c>
      <c r="H173">
        <v>30</v>
      </c>
      <c r="I173">
        <v>3</v>
      </c>
      <c r="J173">
        <v>2012</v>
      </c>
      <c r="K173">
        <v>1</v>
      </c>
      <c r="L173" t="s">
        <v>344</v>
      </c>
      <c r="M173" t="s">
        <v>344</v>
      </c>
    </row>
    <row r="174" spans="1:13" x14ac:dyDescent="0.25">
      <c r="A174">
        <v>172</v>
      </c>
      <c r="B174" t="s">
        <v>858</v>
      </c>
      <c r="C174" t="s">
        <v>859</v>
      </c>
      <c r="D174" t="s">
        <v>860</v>
      </c>
      <c r="E174" t="s">
        <v>861</v>
      </c>
      <c r="F174" t="s">
        <v>862</v>
      </c>
      <c r="G174" t="s">
        <v>40</v>
      </c>
      <c r="H174">
        <v>8</v>
      </c>
      <c r="I174">
        <v>3</v>
      </c>
      <c r="J174">
        <v>2015</v>
      </c>
      <c r="K174">
        <v>1</v>
      </c>
      <c r="L174" t="s">
        <v>863</v>
      </c>
      <c r="M174" t="s">
        <v>864</v>
      </c>
    </row>
    <row r="175" spans="1:13" x14ac:dyDescent="0.25">
      <c r="A175">
        <v>173</v>
      </c>
      <c r="B175" t="s">
        <v>865</v>
      </c>
      <c r="C175" t="s">
        <v>866</v>
      </c>
      <c r="D175" t="s">
        <v>30</v>
      </c>
      <c r="E175" t="s">
        <v>867</v>
      </c>
      <c r="F175" t="s">
        <v>868</v>
      </c>
      <c r="G175" t="s">
        <v>18</v>
      </c>
      <c r="H175">
        <v>48</v>
      </c>
      <c r="I175">
        <v>2</v>
      </c>
      <c r="J175">
        <v>2014</v>
      </c>
      <c r="K175">
        <v>2</v>
      </c>
      <c r="L175" t="s">
        <v>258</v>
      </c>
      <c r="M175" t="s">
        <v>330</v>
      </c>
    </row>
    <row r="176" spans="1:13" x14ac:dyDescent="0.25">
      <c r="A176">
        <v>174</v>
      </c>
      <c r="B176" t="s">
        <v>869</v>
      </c>
      <c r="C176" t="s">
        <v>870</v>
      </c>
      <c r="D176" t="s">
        <v>503</v>
      </c>
      <c r="E176" t="s">
        <v>871</v>
      </c>
      <c r="F176" t="s">
        <v>872</v>
      </c>
      <c r="G176" t="s">
        <v>336</v>
      </c>
      <c r="H176">
        <v>30</v>
      </c>
      <c r="I176">
        <v>8</v>
      </c>
      <c r="J176">
        <v>2015</v>
      </c>
      <c r="K176">
        <v>1</v>
      </c>
      <c r="L176" t="s">
        <v>506</v>
      </c>
      <c r="M176" t="s">
        <v>506</v>
      </c>
    </row>
    <row r="177" spans="1:13" x14ac:dyDescent="0.25">
      <c r="A177">
        <v>175</v>
      </c>
      <c r="B177" t="s">
        <v>873</v>
      </c>
      <c r="C177" t="s">
        <v>874</v>
      </c>
      <c r="D177" t="s">
        <v>15</v>
      </c>
      <c r="E177" t="s">
        <v>875</v>
      </c>
      <c r="F177" t="s">
        <v>876</v>
      </c>
      <c r="G177" t="s">
        <v>156</v>
      </c>
      <c r="H177">
        <v>105</v>
      </c>
      <c r="I177">
        <v>25</v>
      </c>
      <c r="J177">
        <v>2011</v>
      </c>
      <c r="K177">
        <v>3</v>
      </c>
      <c r="L177" t="s">
        <v>19</v>
      </c>
      <c r="M177" t="s">
        <v>877</v>
      </c>
    </row>
    <row r="178" spans="1:13" x14ac:dyDescent="0.25">
      <c r="A178">
        <v>176</v>
      </c>
      <c r="B178" t="s">
        <v>878</v>
      </c>
      <c r="C178" t="s">
        <v>879</v>
      </c>
      <c r="D178" t="s">
        <v>105</v>
      </c>
      <c r="E178" t="s">
        <v>880</v>
      </c>
      <c r="F178" t="s">
        <v>881</v>
      </c>
      <c r="G178" t="s">
        <v>324</v>
      </c>
      <c r="H178">
        <v>80</v>
      </c>
      <c r="I178">
        <v>40</v>
      </c>
      <c r="J178">
        <v>2015</v>
      </c>
      <c r="K178">
        <v>1</v>
      </c>
      <c r="L178" t="s">
        <v>62</v>
      </c>
      <c r="M178" t="s">
        <v>882</v>
      </c>
    </row>
    <row r="179" spans="1:13" x14ac:dyDescent="0.25">
      <c r="A179">
        <v>177</v>
      </c>
      <c r="B179" t="s">
        <v>883</v>
      </c>
      <c r="C179" t="s">
        <v>884</v>
      </c>
      <c r="D179" t="s">
        <v>105</v>
      </c>
      <c r="E179" t="s">
        <v>617</v>
      </c>
      <c r="F179" t="s">
        <v>885</v>
      </c>
      <c r="G179" t="s">
        <v>18</v>
      </c>
      <c r="H179">
        <v>9</v>
      </c>
      <c r="I179">
        <v>2</v>
      </c>
      <c r="J179">
        <v>2015</v>
      </c>
      <c r="K179">
        <v>1</v>
      </c>
      <c r="L179" t="s">
        <v>62</v>
      </c>
      <c r="M179" t="s">
        <v>882</v>
      </c>
    </row>
    <row r="180" spans="1:13" x14ac:dyDescent="0.25">
      <c r="A180">
        <v>178</v>
      </c>
      <c r="B180" t="s">
        <v>886</v>
      </c>
      <c r="C180" t="s">
        <v>887</v>
      </c>
      <c r="D180" t="s">
        <v>80</v>
      </c>
      <c r="E180" t="s">
        <v>269</v>
      </c>
      <c r="F180" t="s">
        <v>888</v>
      </c>
      <c r="G180" t="s">
        <v>40</v>
      </c>
      <c r="H180">
        <v>18</v>
      </c>
      <c r="I180">
        <v>5</v>
      </c>
      <c r="J180">
        <v>2011</v>
      </c>
      <c r="K180">
        <v>1</v>
      </c>
      <c r="L180" t="s">
        <v>137</v>
      </c>
      <c r="M180" t="s">
        <v>889</v>
      </c>
    </row>
    <row r="181" spans="1:13" x14ac:dyDescent="0.25">
      <c r="A181">
        <v>179</v>
      </c>
      <c r="B181" t="s">
        <v>890</v>
      </c>
      <c r="C181" t="s">
        <v>891</v>
      </c>
      <c r="D181" t="s">
        <v>52</v>
      </c>
      <c r="E181" t="s">
        <v>892</v>
      </c>
      <c r="F181" t="s">
        <v>893</v>
      </c>
      <c r="G181" t="s">
        <v>175</v>
      </c>
      <c r="H181">
        <v>50</v>
      </c>
      <c r="I181">
        <v>10</v>
      </c>
      <c r="J181">
        <v>2011</v>
      </c>
      <c r="K181">
        <v>1</v>
      </c>
      <c r="L181" t="s">
        <v>203</v>
      </c>
      <c r="M181" t="s">
        <v>203</v>
      </c>
    </row>
    <row r="182" spans="1:13" x14ac:dyDescent="0.25">
      <c r="A182">
        <v>180</v>
      </c>
      <c r="B182" t="s">
        <v>894</v>
      </c>
      <c r="C182" t="s">
        <v>895</v>
      </c>
      <c r="D182" t="s">
        <v>503</v>
      </c>
      <c r="E182" t="s">
        <v>896</v>
      </c>
      <c r="F182" t="s">
        <v>897</v>
      </c>
      <c r="G182" t="s">
        <v>211</v>
      </c>
      <c r="H182">
        <v>13</v>
      </c>
      <c r="I182">
        <v>3</v>
      </c>
      <c r="J182">
        <v>2014</v>
      </c>
      <c r="K182">
        <v>1</v>
      </c>
      <c r="L182" t="s">
        <v>506</v>
      </c>
      <c r="M182" t="s">
        <v>506</v>
      </c>
    </row>
    <row r="183" spans="1:13" x14ac:dyDescent="0.25">
      <c r="A183">
        <v>181</v>
      </c>
      <c r="B183" t="s">
        <v>898</v>
      </c>
      <c r="C183" t="s">
        <v>899</v>
      </c>
      <c r="D183" t="s">
        <v>153</v>
      </c>
      <c r="E183" t="s">
        <v>621</v>
      </c>
      <c r="F183" t="s">
        <v>900</v>
      </c>
      <c r="G183" t="s">
        <v>18</v>
      </c>
      <c r="H183">
        <v>41</v>
      </c>
      <c r="I183">
        <v>1</v>
      </c>
      <c r="J183">
        <v>2007</v>
      </c>
      <c r="K183">
        <v>1</v>
      </c>
      <c r="L183" t="s">
        <v>157</v>
      </c>
      <c r="M183" t="s">
        <v>158</v>
      </c>
    </row>
    <row r="184" spans="1:13" x14ac:dyDescent="0.25">
      <c r="A184">
        <v>182</v>
      </c>
      <c r="B184" t="s">
        <v>901</v>
      </c>
      <c r="C184" t="s">
        <v>902</v>
      </c>
      <c r="D184" t="s">
        <v>22</v>
      </c>
      <c r="E184" t="s">
        <v>425</v>
      </c>
      <c r="F184" t="s">
        <v>903</v>
      </c>
      <c r="G184" t="s">
        <v>297</v>
      </c>
      <c r="H184">
        <v>55</v>
      </c>
      <c r="I184">
        <v>20</v>
      </c>
      <c r="J184">
        <v>2014</v>
      </c>
      <c r="K184">
        <v>1</v>
      </c>
      <c r="L184" t="s">
        <v>41</v>
      </c>
      <c r="M184" t="s">
        <v>904</v>
      </c>
    </row>
    <row r="185" spans="1:13" x14ac:dyDescent="0.25">
      <c r="A185">
        <v>183</v>
      </c>
      <c r="B185" t="s">
        <v>905</v>
      </c>
      <c r="C185" t="s">
        <v>906</v>
      </c>
      <c r="D185" t="s">
        <v>98</v>
      </c>
      <c r="E185" t="s">
        <v>394</v>
      </c>
      <c r="F185" t="s">
        <v>907</v>
      </c>
      <c r="G185" t="s">
        <v>156</v>
      </c>
      <c r="H185">
        <v>100</v>
      </c>
      <c r="I185">
        <v>15</v>
      </c>
      <c r="J185">
        <v>2004</v>
      </c>
      <c r="K185">
        <v>2</v>
      </c>
      <c r="L185" t="s">
        <v>101</v>
      </c>
      <c r="M185" t="s">
        <v>908</v>
      </c>
    </row>
    <row r="186" spans="1:13" x14ac:dyDescent="0.25">
      <c r="A186">
        <v>184</v>
      </c>
      <c r="B186" t="s">
        <v>909</v>
      </c>
      <c r="C186" t="s">
        <v>910</v>
      </c>
      <c r="D186" t="s">
        <v>119</v>
      </c>
      <c r="E186" t="s">
        <v>911</v>
      </c>
      <c r="F186" t="s">
        <v>912</v>
      </c>
      <c r="G186" t="s">
        <v>55</v>
      </c>
      <c r="H186">
        <v>64</v>
      </c>
      <c r="I186">
        <v>12</v>
      </c>
      <c r="J186">
        <v>2015</v>
      </c>
      <c r="K186">
        <v>1</v>
      </c>
      <c r="L186" t="s">
        <v>122</v>
      </c>
      <c r="M186" t="s">
        <v>913</v>
      </c>
    </row>
    <row r="187" spans="1:13" x14ac:dyDescent="0.25">
      <c r="A187">
        <v>185</v>
      </c>
      <c r="B187" t="s">
        <v>914</v>
      </c>
      <c r="C187" t="s">
        <v>915</v>
      </c>
      <c r="D187" t="s">
        <v>86</v>
      </c>
      <c r="E187" t="s">
        <v>916</v>
      </c>
      <c r="F187" t="s">
        <v>917</v>
      </c>
      <c r="G187" t="s">
        <v>336</v>
      </c>
      <c r="H187">
        <v>103</v>
      </c>
      <c r="I187">
        <v>3</v>
      </c>
      <c r="J187">
        <v>2014</v>
      </c>
      <c r="K187">
        <v>2</v>
      </c>
      <c r="L187" t="s">
        <v>89</v>
      </c>
      <c r="M187" t="s">
        <v>89</v>
      </c>
    </row>
    <row r="188" spans="1:13" x14ac:dyDescent="0.25">
      <c r="A188">
        <v>186</v>
      </c>
      <c r="B188" t="s">
        <v>918</v>
      </c>
      <c r="C188" t="s">
        <v>919</v>
      </c>
      <c r="D188" t="s">
        <v>66</v>
      </c>
      <c r="E188" t="s">
        <v>704</v>
      </c>
      <c r="F188" t="s">
        <v>920</v>
      </c>
      <c r="G188" t="s">
        <v>233</v>
      </c>
      <c r="H188">
        <v>23</v>
      </c>
      <c r="I188">
        <v>1</v>
      </c>
      <c r="J188">
        <v>2015</v>
      </c>
      <c r="K188">
        <v>1</v>
      </c>
      <c r="L188" t="s">
        <v>94</v>
      </c>
      <c r="M188" t="s">
        <v>921</v>
      </c>
    </row>
    <row r="189" spans="1:13" x14ac:dyDescent="0.25">
      <c r="A189">
        <v>187</v>
      </c>
      <c r="B189" t="s">
        <v>922</v>
      </c>
      <c r="C189" t="s">
        <v>923</v>
      </c>
      <c r="D189" t="s">
        <v>80</v>
      </c>
      <c r="E189" t="s">
        <v>440</v>
      </c>
      <c r="F189" t="s">
        <v>924</v>
      </c>
      <c r="G189" t="s">
        <v>33</v>
      </c>
      <c r="H189">
        <v>15</v>
      </c>
      <c r="I189">
        <v>1</v>
      </c>
      <c r="J189">
        <v>2013</v>
      </c>
      <c r="K189">
        <v>1</v>
      </c>
      <c r="L189" t="s">
        <v>83</v>
      </c>
      <c r="M189" t="s">
        <v>137</v>
      </c>
    </row>
    <row r="190" spans="1:13" x14ac:dyDescent="0.25">
      <c r="A190">
        <v>188</v>
      </c>
      <c r="B190" t="s">
        <v>925</v>
      </c>
      <c r="C190" t="s">
        <v>926</v>
      </c>
      <c r="D190" t="s">
        <v>119</v>
      </c>
      <c r="E190" t="s">
        <v>927</v>
      </c>
      <c r="F190" t="s">
        <v>928</v>
      </c>
      <c r="G190" t="s">
        <v>33</v>
      </c>
      <c r="H190">
        <v>142</v>
      </c>
      <c r="I190">
        <v>6</v>
      </c>
      <c r="J190">
        <v>2015</v>
      </c>
      <c r="K190">
        <v>1</v>
      </c>
      <c r="L190" t="s">
        <v>122</v>
      </c>
      <c r="M190" t="s">
        <v>122</v>
      </c>
    </row>
    <row r="191" spans="1:13" x14ac:dyDescent="0.25">
      <c r="A191">
        <v>189</v>
      </c>
      <c r="B191" t="s">
        <v>929</v>
      </c>
      <c r="C191" t="s">
        <v>930</v>
      </c>
      <c r="D191" t="s">
        <v>764</v>
      </c>
      <c r="E191" t="s">
        <v>209</v>
      </c>
      <c r="F191" t="s">
        <v>931</v>
      </c>
      <c r="G191" t="s">
        <v>48</v>
      </c>
      <c r="H191">
        <v>18</v>
      </c>
      <c r="I191">
        <v>3</v>
      </c>
      <c r="J191">
        <v>2013</v>
      </c>
      <c r="K191">
        <v>2</v>
      </c>
      <c r="L191" t="s">
        <v>41</v>
      </c>
      <c r="M191" t="s">
        <v>767</v>
      </c>
    </row>
    <row r="192" spans="1:13" x14ac:dyDescent="0.25">
      <c r="A192">
        <v>190</v>
      </c>
      <c r="B192" t="s">
        <v>932</v>
      </c>
      <c r="C192" t="s">
        <v>933</v>
      </c>
      <c r="D192" t="s">
        <v>59</v>
      </c>
      <c r="E192" t="s">
        <v>934</v>
      </c>
      <c r="F192" t="s">
        <v>935</v>
      </c>
      <c r="G192" t="s">
        <v>33</v>
      </c>
      <c r="H192">
        <v>28</v>
      </c>
      <c r="I192">
        <v>2</v>
      </c>
      <c r="J192">
        <v>2014</v>
      </c>
      <c r="K192">
        <v>1</v>
      </c>
      <c r="L192" t="s">
        <v>62</v>
      </c>
      <c r="M192" t="s">
        <v>936</v>
      </c>
    </row>
    <row r="193" spans="1:13" x14ac:dyDescent="0.25">
      <c r="A193">
        <v>191</v>
      </c>
      <c r="B193" t="s">
        <v>937</v>
      </c>
      <c r="C193" t="s">
        <v>938</v>
      </c>
      <c r="D193" t="s">
        <v>119</v>
      </c>
      <c r="E193" t="s">
        <v>939</v>
      </c>
      <c r="F193" t="s">
        <v>940</v>
      </c>
      <c r="G193" t="s">
        <v>211</v>
      </c>
      <c r="H193">
        <v>14</v>
      </c>
      <c r="I193">
        <v>1</v>
      </c>
      <c r="J193">
        <v>2015</v>
      </c>
      <c r="K193">
        <v>1</v>
      </c>
      <c r="L193" t="s">
        <v>122</v>
      </c>
      <c r="M193" t="s">
        <v>122</v>
      </c>
    </row>
    <row r="194" spans="1:13" x14ac:dyDescent="0.25">
      <c r="A194">
        <v>192</v>
      </c>
      <c r="B194" t="s">
        <v>941</v>
      </c>
      <c r="C194" t="s">
        <v>942</v>
      </c>
      <c r="D194" t="s">
        <v>66</v>
      </c>
      <c r="E194" t="s">
        <v>943</v>
      </c>
      <c r="F194" t="s">
        <v>944</v>
      </c>
      <c r="G194" t="s">
        <v>181</v>
      </c>
      <c r="H194">
        <v>350</v>
      </c>
      <c r="I194">
        <v>35</v>
      </c>
      <c r="J194">
        <v>1995</v>
      </c>
      <c r="K194">
        <v>4</v>
      </c>
      <c r="L194" t="s">
        <v>94</v>
      </c>
      <c r="M194" t="s">
        <v>746</v>
      </c>
    </row>
    <row r="195" spans="1:13" x14ac:dyDescent="0.25">
      <c r="A195">
        <v>193</v>
      </c>
      <c r="B195" t="s">
        <v>945</v>
      </c>
      <c r="C195" t="s">
        <v>946</v>
      </c>
      <c r="D195" t="s">
        <v>243</v>
      </c>
      <c r="E195" t="s">
        <v>485</v>
      </c>
      <c r="F195" t="s">
        <v>947</v>
      </c>
      <c r="G195" t="s">
        <v>181</v>
      </c>
      <c r="H195">
        <v>10</v>
      </c>
      <c r="I195">
        <v>2</v>
      </c>
      <c r="J195">
        <v>2009</v>
      </c>
      <c r="K195">
        <v>1</v>
      </c>
      <c r="L195" t="s">
        <v>94</v>
      </c>
      <c r="M195" t="s">
        <v>948</v>
      </c>
    </row>
    <row r="196" spans="1:13" x14ac:dyDescent="0.25">
      <c r="A196">
        <v>194</v>
      </c>
      <c r="B196" t="s">
        <v>949</v>
      </c>
      <c r="C196" t="s">
        <v>950</v>
      </c>
      <c r="D196" t="s">
        <v>52</v>
      </c>
      <c r="E196" t="s">
        <v>951</v>
      </c>
      <c r="F196" t="s">
        <v>952</v>
      </c>
      <c r="G196" t="s">
        <v>25</v>
      </c>
      <c r="H196">
        <v>45</v>
      </c>
      <c r="I196">
        <v>4</v>
      </c>
      <c r="J196">
        <v>2014</v>
      </c>
      <c r="K196">
        <v>1</v>
      </c>
      <c r="L196" t="s">
        <v>953</v>
      </c>
      <c r="M196" t="s">
        <v>954</v>
      </c>
    </row>
    <row r="197" spans="1:13" x14ac:dyDescent="0.25">
      <c r="A197">
        <v>195</v>
      </c>
      <c r="B197" t="s">
        <v>955</v>
      </c>
      <c r="C197" t="s">
        <v>956</v>
      </c>
      <c r="D197" t="s">
        <v>80</v>
      </c>
      <c r="E197" t="s">
        <v>957</v>
      </c>
      <c r="F197" t="s">
        <v>958</v>
      </c>
      <c r="G197" t="s">
        <v>175</v>
      </c>
      <c r="H197">
        <v>10</v>
      </c>
      <c r="I197">
        <v>2</v>
      </c>
      <c r="J197">
        <v>2014</v>
      </c>
      <c r="K197">
        <v>1</v>
      </c>
      <c r="L197" t="s">
        <v>41</v>
      </c>
      <c r="M197" t="s">
        <v>959</v>
      </c>
    </row>
    <row r="198" spans="1:13" x14ac:dyDescent="0.25">
      <c r="A198">
        <v>196</v>
      </c>
      <c r="B198" t="s">
        <v>960</v>
      </c>
      <c r="C198" t="s">
        <v>961</v>
      </c>
      <c r="D198" t="s">
        <v>80</v>
      </c>
      <c r="E198" t="s">
        <v>962</v>
      </c>
      <c r="F198" t="s">
        <v>963</v>
      </c>
      <c r="G198" t="s">
        <v>187</v>
      </c>
      <c r="H198">
        <v>62</v>
      </c>
      <c r="I198">
        <v>5</v>
      </c>
      <c r="J198">
        <v>2014</v>
      </c>
      <c r="K198">
        <v>1</v>
      </c>
      <c r="L198" t="s">
        <v>83</v>
      </c>
      <c r="M198" t="s">
        <v>964</v>
      </c>
    </row>
    <row r="199" spans="1:13" x14ac:dyDescent="0.25">
      <c r="A199">
        <v>197</v>
      </c>
      <c r="B199" t="s">
        <v>965</v>
      </c>
      <c r="C199" t="s">
        <v>966</v>
      </c>
      <c r="D199" t="s">
        <v>243</v>
      </c>
      <c r="E199" t="s">
        <v>216</v>
      </c>
      <c r="F199" t="s">
        <v>967</v>
      </c>
      <c r="G199" t="s">
        <v>181</v>
      </c>
      <c r="H199">
        <v>60</v>
      </c>
      <c r="I199">
        <v>10</v>
      </c>
      <c r="J199">
        <v>2012</v>
      </c>
      <c r="K199">
        <v>3</v>
      </c>
      <c r="L199" t="s">
        <v>458</v>
      </c>
      <c r="M199" t="s">
        <v>968</v>
      </c>
    </row>
    <row r="200" spans="1:13" x14ac:dyDescent="0.25">
      <c r="A200">
        <v>198</v>
      </c>
      <c r="B200" t="s">
        <v>969</v>
      </c>
      <c r="C200" t="s">
        <v>970</v>
      </c>
      <c r="D200" t="s">
        <v>166</v>
      </c>
      <c r="E200" t="s">
        <v>962</v>
      </c>
      <c r="F200" t="s">
        <v>971</v>
      </c>
      <c r="G200" t="s">
        <v>156</v>
      </c>
      <c r="H200">
        <v>18</v>
      </c>
      <c r="I200">
        <v>4</v>
      </c>
      <c r="J200">
        <v>2013</v>
      </c>
      <c r="K200">
        <v>1</v>
      </c>
      <c r="L200" t="s">
        <v>169</v>
      </c>
      <c r="M200" t="s">
        <v>170</v>
      </c>
    </row>
    <row r="201" spans="1:13" x14ac:dyDescent="0.25">
      <c r="A201">
        <v>199</v>
      </c>
      <c r="B201" t="s">
        <v>972</v>
      </c>
      <c r="C201" t="s">
        <v>973</v>
      </c>
      <c r="D201" t="s">
        <v>974</v>
      </c>
      <c r="E201" t="s">
        <v>408</v>
      </c>
      <c r="F201" t="s">
        <v>975</v>
      </c>
      <c r="G201" t="s">
        <v>18</v>
      </c>
      <c r="H201">
        <v>30</v>
      </c>
      <c r="I201">
        <v>1</v>
      </c>
      <c r="J201">
        <v>2015</v>
      </c>
      <c r="K201">
        <v>1</v>
      </c>
      <c r="L201" t="s">
        <v>94</v>
      </c>
      <c r="M201" t="s">
        <v>976</v>
      </c>
    </row>
    <row r="202" spans="1:13" x14ac:dyDescent="0.25">
      <c r="A202">
        <v>200</v>
      </c>
      <c r="B202" t="s">
        <v>977</v>
      </c>
      <c r="C202" t="s">
        <v>978</v>
      </c>
      <c r="D202" t="s">
        <v>80</v>
      </c>
      <c r="E202" t="s">
        <v>699</v>
      </c>
      <c r="F202" t="s">
        <v>979</v>
      </c>
      <c r="G202" t="s">
        <v>156</v>
      </c>
      <c r="H202">
        <v>23</v>
      </c>
      <c r="I202">
        <v>8</v>
      </c>
      <c r="J202">
        <v>2014</v>
      </c>
      <c r="K202">
        <v>2</v>
      </c>
      <c r="L202" t="s">
        <v>83</v>
      </c>
      <c r="M202" t="s">
        <v>980</v>
      </c>
    </row>
    <row r="203" spans="1:13" x14ac:dyDescent="0.25">
      <c r="A203">
        <v>201</v>
      </c>
      <c r="B203" t="s">
        <v>981</v>
      </c>
      <c r="C203" t="s">
        <v>982</v>
      </c>
      <c r="D203" t="s">
        <v>852</v>
      </c>
      <c r="E203" t="s">
        <v>983</v>
      </c>
      <c r="F203" t="s">
        <v>984</v>
      </c>
      <c r="G203" t="s">
        <v>18</v>
      </c>
      <c r="H203">
        <v>102</v>
      </c>
      <c r="I203">
        <v>27</v>
      </c>
      <c r="J203">
        <v>2005</v>
      </c>
      <c r="K203">
        <v>1</v>
      </c>
      <c r="L203" t="s">
        <v>465</v>
      </c>
      <c r="M203" t="s">
        <v>985</v>
      </c>
    </row>
    <row r="204" spans="1:13" x14ac:dyDescent="0.25">
      <c r="A204">
        <v>202</v>
      </c>
      <c r="B204" t="s">
        <v>986</v>
      </c>
      <c r="C204" t="s">
        <v>987</v>
      </c>
      <c r="D204" t="s">
        <v>503</v>
      </c>
      <c r="E204" t="s">
        <v>988</v>
      </c>
      <c r="F204" t="s">
        <v>989</v>
      </c>
      <c r="G204" t="s">
        <v>336</v>
      </c>
      <c r="H204">
        <v>2330</v>
      </c>
      <c r="I204">
        <v>220</v>
      </c>
      <c r="J204">
        <v>2015</v>
      </c>
      <c r="K204">
        <v>1</v>
      </c>
      <c r="L204" t="s">
        <v>506</v>
      </c>
      <c r="M204" t="s">
        <v>990</v>
      </c>
    </row>
    <row r="205" spans="1:13" x14ac:dyDescent="0.25">
      <c r="A205">
        <v>203</v>
      </c>
      <c r="B205" t="s">
        <v>991</v>
      </c>
      <c r="C205" t="s">
        <v>992</v>
      </c>
      <c r="D205" t="s">
        <v>80</v>
      </c>
      <c r="E205" t="s">
        <v>993</v>
      </c>
      <c r="F205" t="s">
        <v>994</v>
      </c>
      <c r="G205" t="s">
        <v>69</v>
      </c>
      <c r="H205">
        <v>5</v>
      </c>
      <c r="I205">
        <v>2</v>
      </c>
      <c r="J205">
        <v>2013</v>
      </c>
      <c r="K205">
        <v>1</v>
      </c>
      <c r="L205" t="s">
        <v>83</v>
      </c>
      <c r="M205" t="s">
        <v>995</v>
      </c>
    </row>
    <row r="206" spans="1:13" x14ac:dyDescent="0.25">
      <c r="A206">
        <v>204</v>
      </c>
      <c r="B206" t="s">
        <v>996</v>
      </c>
      <c r="C206" t="s">
        <v>997</v>
      </c>
      <c r="D206" t="s">
        <v>80</v>
      </c>
      <c r="E206" t="s">
        <v>957</v>
      </c>
      <c r="F206" t="s">
        <v>998</v>
      </c>
      <c r="G206" t="s">
        <v>233</v>
      </c>
      <c r="H206">
        <v>5</v>
      </c>
      <c r="I206">
        <v>1</v>
      </c>
      <c r="J206">
        <v>2014</v>
      </c>
      <c r="K206">
        <v>1</v>
      </c>
      <c r="L206" t="s">
        <v>83</v>
      </c>
      <c r="M206" t="s">
        <v>999</v>
      </c>
    </row>
    <row r="207" spans="1:13" x14ac:dyDescent="0.25">
      <c r="A207">
        <v>205</v>
      </c>
      <c r="B207" t="s">
        <v>1000</v>
      </c>
      <c r="C207" t="s">
        <v>1001</v>
      </c>
      <c r="D207" t="s">
        <v>52</v>
      </c>
      <c r="E207" t="s">
        <v>1002</v>
      </c>
      <c r="F207" t="s">
        <v>1003</v>
      </c>
      <c r="G207" t="s">
        <v>40</v>
      </c>
      <c r="H207">
        <v>25</v>
      </c>
      <c r="I207">
        <v>3</v>
      </c>
      <c r="J207">
        <v>2014</v>
      </c>
      <c r="K207">
        <v>1</v>
      </c>
      <c r="L207" t="s">
        <v>953</v>
      </c>
      <c r="M207" t="s">
        <v>1004</v>
      </c>
    </row>
    <row r="208" spans="1:13" x14ac:dyDescent="0.25">
      <c r="A208">
        <v>206</v>
      </c>
      <c r="B208" t="s">
        <v>1005</v>
      </c>
      <c r="C208" t="s">
        <v>1006</v>
      </c>
      <c r="D208" t="s">
        <v>52</v>
      </c>
      <c r="E208" t="s">
        <v>334</v>
      </c>
      <c r="F208" t="s">
        <v>1007</v>
      </c>
      <c r="G208" t="s">
        <v>211</v>
      </c>
      <c r="H208">
        <v>29</v>
      </c>
      <c r="I208">
        <v>3</v>
      </c>
      <c r="J208">
        <v>2011</v>
      </c>
      <c r="K208">
        <v>2</v>
      </c>
      <c r="L208" t="s">
        <v>953</v>
      </c>
      <c r="M208" t="s">
        <v>1008</v>
      </c>
    </row>
    <row r="209" spans="1:13" x14ac:dyDescent="0.25">
      <c r="A209">
        <v>207</v>
      </c>
      <c r="B209" t="s">
        <v>1009</v>
      </c>
      <c r="C209" t="s">
        <v>1010</v>
      </c>
      <c r="D209" t="s">
        <v>1011</v>
      </c>
      <c r="E209" t="s">
        <v>1012</v>
      </c>
      <c r="F209" t="s">
        <v>1013</v>
      </c>
      <c r="G209" t="s">
        <v>187</v>
      </c>
      <c r="H209">
        <v>250</v>
      </c>
      <c r="I209">
        <v>50</v>
      </c>
      <c r="J209">
        <v>2013</v>
      </c>
      <c r="K209">
        <v>2</v>
      </c>
      <c r="L209" t="s">
        <v>1014</v>
      </c>
      <c r="M209" t="s">
        <v>1015</v>
      </c>
    </row>
    <row r="210" spans="1:13" x14ac:dyDescent="0.25">
      <c r="A210">
        <v>208</v>
      </c>
      <c r="B210" t="s">
        <v>1016</v>
      </c>
      <c r="C210" t="s">
        <v>1017</v>
      </c>
      <c r="D210" t="s">
        <v>52</v>
      </c>
      <c r="E210" t="s">
        <v>493</v>
      </c>
      <c r="F210" t="s">
        <v>1018</v>
      </c>
      <c r="G210" t="s">
        <v>18</v>
      </c>
      <c r="H210">
        <v>23</v>
      </c>
      <c r="I210">
        <v>5</v>
      </c>
      <c r="J210">
        <v>2014</v>
      </c>
      <c r="K210">
        <v>1</v>
      </c>
      <c r="L210" t="s">
        <v>41</v>
      </c>
      <c r="M210" t="s">
        <v>1019</v>
      </c>
    </row>
    <row r="211" spans="1:13" x14ac:dyDescent="0.25">
      <c r="A211">
        <v>209</v>
      </c>
      <c r="B211" t="s">
        <v>1020</v>
      </c>
      <c r="C211" t="s">
        <v>1021</v>
      </c>
      <c r="D211" t="s">
        <v>22</v>
      </c>
      <c r="E211" t="s">
        <v>1022</v>
      </c>
      <c r="F211" t="s">
        <v>1023</v>
      </c>
      <c r="G211" t="s">
        <v>18</v>
      </c>
      <c r="H211">
        <v>42</v>
      </c>
      <c r="I211">
        <v>14</v>
      </c>
      <c r="J211">
        <v>2011</v>
      </c>
      <c r="K211">
        <v>1</v>
      </c>
      <c r="L211" t="s">
        <v>41</v>
      </c>
      <c r="M211" t="s">
        <v>1024</v>
      </c>
    </row>
    <row r="212" spans="1:13" x14ac:dyDescent="0.25">
      <c r="A212">
        <v>210</v>
      </c>
      <c r="B212" t="s">
        <v>1025</v>
      </c>
      <c r="C212" t="s">
        <v>1026</v>
      </c>
      <c r="D212" t="s">
        <v>852</v>
      </c>
      <c r="E212" t="s">
        <v>962</v>
      </c>
      <c r="F212" t="s">
        <v>1027</v>
      </c>
      <c r="G212" t="s">
        <v>233</v>
      </c>
      <c r="H212">
        <v>28</v>
      </c>
      <c r="I212">
        <v>4</v>
      </c>
      <c r="J212">
        <v>2015</v>
      </c>
      <c r="K212">
        <v>1</v>
      </c>
      <c r="L212" t="s">
        <v>465</v>
      </c>
      <c r="M212" t="s">
        <v>1028</v>
      </c>
    </row>
    <row r="213" spans="1:13" x14ac:dyDescent="0.25">
      <c r="A213">
        <v>211</v>
      </c>
      <c r="B213" t="s">
        <v>1029</v>
      </c>
      <c r="C213" t="s">
        <v>1030</v>
      </c>
      <c r="D213" t="s">
        <v>1031</v>
      </c>
      <c r="E213" t="s">
        <v>770</v>
      </c>
      <c r="F213" t="s">
        <v>1032</v>
      </c>
      <c r="G213" t="s">
        <v>623</v>
      </c>
      <c r="H213">
        <v>8</v>
      </c>
      <c r="I213">
        <v>1</v>
      </c>
      <c r="J213">
        <v>2015</v>
      </c>
      <c r="K213">
        <v>1</v>
      </c>
      <c r="L213" t="s">
        <v>41</v>
      </c>
      <c r="M213" t="s">
        <v>1033</v>
      </c>
    </row>
    <row r="214" spans="1:13" x14ac:dyDescent="0.25">
      <c r="A214">
        <v>212</v>
      </c>
      <c r="B214" t="s">
        <v>1034</v>
      </c>
      <c r="C214" t="s">
        <v>1035</v>
      </c>
      <c r="D214" t="s">
        <v>105</v>
      </c>
      <c r="E214" t="s">
        <v>1036</v>
      </c>
      <c r="F214" t="s">
        <v>1037</v>
      </c>
      <c r="G214" t="s">
        <v>55</v>
      </c>
      <c r="H214">
        <v>1246</v>
      </c>
      <c r="I214">
        <v>105</v>
      </c>
      <c r="J214">
        <v>2008</v>
      </c>
      <c r="K214">
        <v>1</v>
      </c>
      <c r="L214" t="s">
        <v>62</v>
      </c>
      <c r="M214" t="s">
        <v>62</v>
      </c>
    </row>
    <row r="215" spans="1:13" x14ac:dyDescent="0.25">
      <c r="A215">
        <v>213</v>
      </c>
      <c r="B215" t="s">
        <v>1038</v>
      </c>
      <c r="C215" t="s">
        <v>1039</v>
      </c>
      <c r="D215" t="s">
        <v>80</v>
      </c>
      <c r="E215" t="s">
        <v>911</v>
      </c>
      <c r="F215" t="s">
        <v>1040</v>
      </c>
      <c r="G215" t="s">
        <v>1041</v>
      </c>
      <c r="H215">
        <v>30</v>
      </c>
      <c r="I215">
        <v>6</v>
      </c>
      <c r="J215">
        <v>2009</v>
      </c>
      <c r="K215">
        <v>2</v>
      </c>
      <c r="L215" t="s">
        <v>163</v>
      </c>
      <c r="M215" t="s">
        <v>475</v>
      </c>
    </row>
    <row r="216" spans="1:13" x14ac:dyDescent="0.25">
      <c r="A216">
        <v>214</v>
      </c>
      <c r="B216" t="s">
        <v>1042</v>
      </c>
      <c r="C216" t="s">
        <v>1043</v>
      </c>
      <c r="D216" t="s">
        <v>52</v>
      </c>
      <c r="E216" t="s">
        <v>939</v>
      </c>
      <c r="F216" t="s">
        <v>1044</v>
      </c>
      <c r="G216" t="s">
        <v>336</v>
      </c>
      <c r="H216">
        <v>14</v>
      </c>
      <c r="I216">
        <v>2</v>
      </c>
      <c r="J216">
        <v>2014</v>
      </c>
      <c r="K216">
        <v>1</v>
      </c>
      <c r="L216" t="s">
        <v>56</v>
      </c>
      <c r="M216" t="s">
        <v>56</v>
      </c>
    </row>
    <row r="217" spans="1:13" x14ac:dyDescent="0.25">
      <c r="A217">
        <v>215</v>
      </c>
      <c r="B217" t="s">
        <v>1045</v>
      </c>
      <c r="C217" t="s">
        <v>1046</v>
      </c>
      <c r="D217" t="s">
        <v>59</v>
      </c>
      <c r="E217" t="s">
        <v>1047</v>
      </c>
      <c r="F217" t="s">
        <v>1048</v>
      </c>
      <c r="G217" t="s">
        <v>175</v>
      </c>
      <c r="H217">
        <v>1160</v>
      </c>
      <c r="I217">
        <v>40</v>
      </c>
      <c r="J217">
        <v>2009</v>
      </c>
      <c r="K217">
        <v>4</v>
      </c>
      <c r="L217" t="s">
        <v>62</v>
      </c>
      <c r="M217" t="s">
        <v>1049</v>
      </c>
    </row>
    <row r="218" spans="1:13" x14ac:dyDescent="0.25">
      <c r="A218">
        <v>216</v>
      </c>
      <c r="B218" t="s">
        <v>1050</v>
      </c>
      <c r="C218" t="s">
        <v>1051</v>
      </c>
      <c r="D218" t="s">
        <v>974</v>
      </c>
      <c r="E218" t="s">
        <v>1052</v>
      </c>
      <c r="F218" t="s">
        <v>1053</v>
      </c>
      <c r="G218" t="s">
        <v>156</v>
      </c>
      <c r="H218">
        <v>54</v>
      </c>
      <c r="I218">
        <v>21</v>
      </c>
      <c r="J218">
        <v>2011</v>
      </c>
      <c r="K218">
        <v>2</v>
      </c>
      <c r="L218" t="s">
        <v>94</v>
      </c>
      <c r="M218" t="s">
        <v>976</v>
      </c>
    </row>
    <row r="219" spans="1:13" x14ac:dyDescent="0.25">
      <c r="A219">
        <v>217</v>
      </c>
      <c r="B219" t="s">
        <v>1054</v>
      </c>
      <c r="C219" t="s">
        <v>1055</v>
      </c>
      <c r="D219" t="s">
        <v>52</v>
      </c>
      <c r="E219" t="s">
        <v>485</v>
      </c>
      <c r="F219" t="s">
        <v>1056</v>
      </c>
      <c r="G219" t="s">
        <v>107</v>
      </c>
      <c r="H219">
        <v>75</v>
      </c>
      <c r="I219">
        <v>5</v>
      </c>
      <c r="J219">
        <v>2014</v>
      </c>
      <c r="K219">
        <v>1</v>
      </c>
      <c r="L219" t="s">
        <v>953</v>
      </c>
      <c r="M219" t="s">
        <v>1004</v>
      </c>
    </row>
    <row r="220" spans="1:13" x14ac:dyDescent="0.25">
      <c r="A220">
        <v>218</v>
      </c>
      <c r="B220" t="s">
        <v>1057</v>
      </c>
      <c r="C220" t="s">
        <v>1058</v>
      </c>
      <c r="D220" t="s">
        <v>80</v>
      </c>
      <c r="E220" t="s">
        <v>576</v>
      </c>
      <c r="F220" t="s">
        <v>1059</v>
      </c>
      <c r="G220" t="s">
        <v>308</v>
      </c>
      <c r="H220">
        <v>8</v>
      </c>
      <c r="I220">
        <v>3</v>
      </c>
      <c r="J220">
        <v>2014</v>
      </c>
      <c r="K220">
        <v>1</v>
      </c>
      <c r="L220" t="s">
        <v>729</v>
      </c>
      <c r="M220" t="s">
        <v>1060</v>
      </c>
    </row>
    <row r="221" spans="1:13" x14ac:dyDescent="0.25">
      <c r="A221">
        <v>219</v>
      </c>
      <c r="B221" t="s">
        <v>1061</v>
      </c>
      <c r="C221" t="s">
        <v>1062</v>
      </c>
      <c r="D221" t="s">
        <v>80</v>
      </c>
      <c r="E221" t="s">
        <v>1063</v>
      </c>
      <c r="F221" t="s">
        <v>1064</v>
      </c>
      <c r="G221" t="s">
        <v>149</v>
      </c>
      <c r="H221">
        <v>11</v>
      </c>
      <c r="I221">
        <v>4</v>
      </c>
      <c r="J221">
        <v>2000</v>
      </c>
      <c r="K221">
        <v>1</v>
      </c>
      <c r="L221" t="s">
        <v>83</v>
      </c>
      <c r="M221" t="s">
        <v>1065</v>
      </c>
    </row>
    <row r="222" spans="1:13" x14ac:dyDescent="0.25">
      <c r="A222">
        <v>220</v>
      </c>
      <c r="B222" t="s">
        <v>1066</v>
      </c>
      <c r="C222" t="s">
        <v>1067</v>
      </c>
      <c r="D222" t="s">
        <v>30</v>
      </c>
      <c r="E222" t="s">
        <v>1068</v>
      </c>
      <c r="F222" t="s">
        <v>1069</v>
      </c>
      <c r="G222" t="s">
        <v>48</v>
      </c>
      <c r="H222">
        <v>5</v>
      </c>
      <c r="I222">
        <v>2</v>
      </c>
      <c r="J222">
        <v>2013</v>
      </c>
      <c r="K222">
        <v>1</v>
      </c>
      <c r="L222" t="s">
        <v>706</v>
      </c>
      <c r="M222" t="s">
        <v>1070</v>
      </c>
    </row>
    <row r="223" spans="1:13" x14ac:dyDescent="0.25">
      <c r="A223">
        <v>221</v>
      </c>
      <c r="B223" t="s">
        <v>1071</v>
      </c>
      <c r="C223" t="s">
        <v>1072</v>
      </c>
      <c r="D223" t="s">
        <v>215</v>
      </c>
      <c r="E223" t="s">
        <v>435</v>
      </c>
      <c r="F223" t="s">
        <v>1073</v>
      </c>
      <c r="G223" t="s">
        <v>156</v>
      </c>
      <c r="H223">
        <v>90</v>
      </c>
      <c r="I223">
        <v>2</v>
      </c>
      <c r="J223">
        <v>2010</v>
      </c>
      <c r="K223">
        <v>3</v>
      </c>
      <c r="L223" t="s">
        <v>41</v>
      </c>
      <c r="M223" t="s">
        <v>1074</v>
      </c>
    </row>
    <row r="224" spans="1:13" x14ac:dyDescent="0.25">
      <c r="A224">
        <v>222</v>
      </c>
      <c r="B224" t="s">
        <v>1075</v>
      </c>
      <c r="C224" t="s">
        <v>1076</v>
      </c>
      <c r="D224" t="s">
        <v>105</v>
      </c>
      <c r="E224" t="s">
        <v>911</v>
      </c>
      <c r="F224" t="s">
        <v>1077</v>
      </c>
      <c r="G224" t="s">
        <v>18</v>
      </c>
      <c r="H224">
        <v>11</v>
      </c>
      <c r="I224">
        <v>5</v>
      </c>
      <c r="J224">
        <v>2015</v>
      </c>
      <c r="K224">
        <v>1</v>
      </c>
      <c r="L224" t="s">
        <v>62</v>
      </c>
      <c r="M224" t="s">
        <v>108</v>
      </c>
    </row>
    <row r="225" spans="1:13" x14ac:dyDescent="0.25">
      <c r="A225">
        <v>223</v>
      </c>
      <c r="B225" t="s">
        <v>1078</v>
      </c>
      <c r="C225" t="s">
        <v>1079</v>
      </c>
      <c r="D225" t="s">
        <v>59</v>
      </c>
      <c r="E225" t="s">
        <v>1080</v>
      </c>
      <c r="F225" t="s">
        <v>1081</v>
      </c>
      <c r="G225" t="s">
        <v>156</v>
      </c>
      <c r="H225">
        <v>45</v>
      </c>
      <c r="I225">
        <v>7</v>
      </c>
      <c r="J225">
        <v>2015</v>
      </c>
      <c r="K225">
        <v>1</v>
      </c>
      <c r="L225" t="s">
        <v>62</v>
      </c>
      <c r="M225" t="s">
        <v>1082</v>
      </c>
    </row>
    <row r="226" spans="1:13" x14ac:dyDescent="0.25">
      <c r="A226">
        <v>224</v>
      </c>
      <c r="B226" t="s">
        <v>1083</v>
      </c>
      <c r="C226" t="s">
        <v>1084</v>
      </c>
      <c r="D226" t="s">
        <v>80</v>
      </c>
      <c r="E226" t="s">
        <v>485</v>
      </c>
      <c r="F226" t="s">
        <v>1085</v>
      </c>
      <c r="G226" t="s">
        <v>33</v>
      </c>
      <c r="H226">
        <v>15</v>
      </c>
      <c r="I226">
        <v>3</v>
      </c>
      <c r="J226">
        <v>2014</v>
      </c>
      <c r="K226">
        <v>1</v>
      </c>
      <c r="L226" t="s">
        <v>163</v>
      </c>
      <c r="M226" t="s">
        <v>391</v>
      </c>
    </row>
    <row r="227" spans="1:13" x14ac:dyDescent="0.25">
      <c r="A227">
        <v>225</v>
      </c>
      <c r="B227" t="s">
        <v>1086</v>
      </c>
      <c r="C227" t="s">
        <v>1087</v>
      </c>
      <c r="D227" t="s">
        <v>105</v>
      </c>
      <c r="E227" t="s">
        <v>440</v>
      </c>
      <c r="F227" t="s">
        <v>1088</v>
      </c>
      <c r="G227" t="s">
        <v>175</v>
      </c>
      <c r="H227">
        <v>25</v>
      </c>
      <c r="I227">
        <v>7</v>
      </c>
      <c r="J227">
        <v>2013</v>
      </c>
      <c r="K227">
        <v>1</v>
      </c>
      <c r="L227" t="s">
        <v>62</v>
      </c>
      <c r="M227" t="s">
        <v>1089</v>
      </c>
    </row>
    <row r="228" spans="1:13" x14ac:dyDescent="0.25">
      <c r="A228">
        <v>226</v>
      </c>
      <c r="B228" t="s">
        <v>1090</v>
      </c>
      <c r="C228" t="s">
        <v>1091</v>
      </c>
      <c r="D228" t="s">
        <v>66</v>
      </c>
      <c r="E228" t="s">
        <v>518</v>
      </c>
      <c r="F228" t="s">
        <v>1092</v>
      </c>
      <c r="G228" t="s">
        <v>181</v>
      </c>
      <c r="H228">
        <v>15</v>
      </c>
      <c r="I228">
        <v>3</v>
      </c>
      <c r="J228">
        <v>2012</v>
      </c>
      <c r="K228">
        <v>2</v>
      </c>
      <c r="L228" t="s">
        <v>1093</v>
      </c>
      <c r="M228" t="s">
        <v>1093</v>
      </c>
    </row>
    <row r="229" spans="1:13" x14ac:dyDescent="0.25">
      <c r="A229">
        <v>227</v>
      </c>
      <c r="B229" t="s">
        <v>1094</v>
      </c>
      <c r="C229" t="s">
        <v>1095</v>
      </c>
      <c r="D229" t="s">
        <v>52</v>
      </c>
      <c r="E229" t="s">
        <v>115</v>
      </c>
      <c r="F229" t="s">
        <v>1096</v>
      </c>
      <c r="G229" t="s">
        <v>55</v>
      </c>
      <c r="H229">
        <v>4</v>
      </c>
      <c r="I229">
        <v>2</v>
      </c>
      <c r="J229">
        <v>2014</v>
      </c>
      <c r="K229">
        <v>1</v>
      </c>
      <c r="L229" t="s">
        <v>953</v>
      </c>
      <c r="M229" t="s">
        <v>1004</v>
      </c>
    </row>
    <row r="230" spans="1:13" x14ac:dyDescent="0.25">
      <c r="A230">
        <v>228</v>
      </c>
      <c r="B230" t="s">
        <v>1097</v>
      </c>
      <c r="C230" t="s">
        <v>1098</v>
      </c>
      <c r="D230" t="s">
        <v>119</v>
      </c>
      <c r="E230" t="s">
        <v>209</v>
      </c>
      <c r="F230" t="s">
        <v>1099</v>
      </c>
      <c r="G230" t="s">
        <v>257</v>
      </c>
      <c r="H230">
        <v>40</v>
      </c>
      <c r="I230">
        <v>8</v>
      </c>
      <c r="J230">
        <v>2014</v>
      </c>
      <c r="K230">
        <v>2</v>
      </c>
      <c r="L230" t="s">
        <v>122</v>
      </c>
      <c r="M230" t="s">
        <v>1100</v>
      </c>
    </row>
    <row r="231" spans="1:13" x14ac:dyDescent="0.25">
      <c r="A231">
        <v>229</v>
      </c>
      <c r="B231" t="s">
        <v>1101</v>
      </c>
      <c r="C231" t="s">
        <v>1102</v>
      </c>
      <c r="D231" t="s">
        <v>852</v>
      </c>
      <c r="E231" t="s">
        <v>871</v>
      </c>
      <c r="F231" t="s">
        <v>1103</v>
      </c>
      <c r="G231" t="s">
        <v>233</v>
      </c>
      <c r="H231">
        <v>5</v>
      </c>
      <c r="I231">
        <v>1</v>
      </c>
      <c r="J231">
        <v>2012</v>
      </c>
      <c r="K231">
        <v>1</v>
      </c>
      <c r="L231" t="s">
        <v>465</v>
      </c>
      <c r="M231" t="s">
        <v>77</v>
      </c>
    </row>
    <row r="232" spans="1:13" x14ac:dyDescent="0.25">
      <c r="A232">
        <v>230</v>
      </c>
      <c r="B232" t="s">
        <v>1104</v>
      </c>
      <c r="C232" t="s">
        <v>1105</v>
      </c>
      <c r="D232" t="s">
        <v>243</v>
      </c>
      <c r="E232" t="s">
        <v>1106</v>
      </c>
      <c r="F232" t="s">
        <v>1107</v>
      </c>
      <c r="G232" t="s">
        <v>55</v>
      </c>
      <c r="H232">
        <v>33</v>
      </c>
      <c r="I232">
        <v>3</v>
      </c>
      <c r="J232">
        <v>2015</v>
      </c>
      <c r="K232">
        <v>1</v>
      </c>
      <c r="L232" t="s">
        <v>94</v>
      </c>
      <c r="M232" t="s">
        <v>830</v>
      </c>
    </row>
    <row r="233" spans="1:13" x14ac:dyDescent="0.25">
      <c r="A233">
        <v>231</v>
      </c>
      <c r="B233" t="s">
        <v>1108</v>
      </c>
      <c r="C233" t="s">
        <v>1109</v>
      </c>
      <c r="D233" t="s">
        <v>503</v>
      </c>
      <c r="E233" t="s">
        <v>1110</v>
      </c>
      <c r="F233" t="s">
        <v>1111</v>
      </c>
      <c r="G233" t="s">
        <v>623</v>
      </c>
      <c r="H233">
        <v>79</v>
      </c>
      <c r="I233">
        <v>22</v>
      </c>
      <c r="J233">
        <v>2012</v>
      </c>
      <c r="K233">
        <v>2</v>
      </c>
      <c r="L233" t="s">
        <v>506</v>
      </c>
      <c r="M233" t="s">
        <v>506</v>
      </c>
    </row>
    <row r="234" spans="1:13" x14ac:dyDescent="0.25">
      <c r="A234">
        <v>232</v>
      </c>
      <c r="B234" t="s">
        <v>1112</v>
      </c>
      <c r="C234" t="s">
        <v>1113</v>
      </c>
      <c r="D234" t="s">
        <v>80</v>
      </c>
      <c r="E234" t="s">
        <v>1114</v>
      </c>
      <c r="F234" t="s">
        <v>1115</v>
      </c>
      <c r="G234" t="s">
        <v>25</v>
      </c>
      <c r="H234">
        <v>22</v>
      </c>
      <c r="I234">
        <v>2</v>
      </c>
      <c r="J234">
        <v>2015</v>
      </c>
      <c r="K234">
        <v>1</v>
      </c>
      <c r="L234" t="s">
        <v>41</v>
      </c>
      <c r="M234" t="s">
        <v>1116</v>
      </c>
    </row>
    <row r="235" spans="1:13" x14ac:dyDescent="0.25">
      <c r="A235">
        <v>233</v>
      </c>
      <c r="B235" t="s">
        <v>1117</v>
      </c>
      <c r="C235" t="s">
        <v>1118</v>
      </c>
      <c r="D235" t="s">
        <v>80</v>
      </c>
      <c r="E235" t="s">
        <v>416</v>
      </c>
      <c r="F235" t="s">
        <v>1119</v>
      </c>
      <c r="G235" t="s">
        <v>156</v>
      </c>
      <c r="H235">
        <v>30</v>
      </c>
      <c r="I235">
        <v>11</v>
      </c>
      <c r="J235">
        <v>2012</v>
      </c>
      <c r="K235">
        <v>1</v>
      </c>
      <c r="L235" t="s">
        <v>163</v>
      </c>
      <c r="M235" t="s">
        <v>391</v>
      </c>
    </row>
    <row r="236" spans="1:13" x14ac:dyDescent="0.25">
      <c r="A236">
        <v>234</v>
      </c>
      <c r="B236" t="s">
        <v>1120</v>
      </c>
      <c r="C236" t="s">
        <v>1121</v>
      </c>
      <c r="D236" t="s">
        <v>30</v>
      </c>
      <c r="E236" t="s">
        <v>880</v>
      </c>
      <c r="F236" t="s">
        <v>1122</v>
      </c>
      <c r="G236" t="s">
        <v>149</v>
      </c>
      <c r="H236">
        <v>44</v>
      </c>
      <c r="I236">
        <v>5</v>
      </c>
      <c r="J236">
        <v>2015</v>
      </c>
      <c r="K236">
        <v>1</v>
      </c>
      <c r="L236" t="s">
        <v>34</v>
      </c>
      <c r="M236" t="s">
        <v>1123</v>
      </c>
    </row>
    <row r="237" spans="1:13" x14ac:dyDescent="0.25">
      <c r="A237">
        <v>235</v>
      </c>
      <c r="B237" t="s">
        <v>1124</v>
      </c>
      <c r="C237" t="s">
        <v>1125</v>
      </c>
      <c r="D237" t="s">
        <v>80</v>
      </c>
      <c r="E237" t="s">
        <v>993</v>
      </c>
      <c r="F237" t="s">
        <v>1126</v>
      </c>
      <c r="G237" t="s">
        <v>297</v>
      </c>
      <c r="H237">
        <v>3</v>
      </c>
      <c r="I237">
        <v>1</v>
      </c>
      <c r="J237">
        <v>2014</v>
      </c>
      <c r="K237">
        <v>1</v>
      </c>
      <c r="L237" t="s">
        <v>83</v>
      </c>
      <c r="M237" t="s">
        <v>83</v>
      </c>
    </row>
    <row r="238" spans="1:13" x14ac:dyDescent="0.25">
      <c r="A238">
        <v>236</v>
      </c>
      <c r="B238" t="s">
        <v>1127</v>
      </c>
      <c r="C238" t="s">
        <v>1128</v>
      </c>
      <c r="D238" t="s">
        <v>80</v>
      </c>
      <c r="E238" t="s">
        <v>445</v>
      </c>
      <c r="F238" t="s">
        <v>1129</v>
      </c>
      <c r="G238" t="s">
        <v>55</v>
      </c>
      <c r="H238">
        <v>19</v>
      </c>
      <c r="I238">
        <v>10</v>
      </c>
      <c r="J238">
        <v>2014</v>
      </c>
      <c r="K238">
        <v>1</v>
      </c>
      <c r="L238" t="s">
        <v>137</v>
      </c>
      <c r="M238" t="s">
        <v>1130</v>
      </c>
    </row>
    <row r="239" spans="1:13" x14ac:dyDescent="0.25">
      <c r="A239">
        <v>237</v>
      </c>
      <c r="B239" t="s">
        <v>1131</v>
      </c>
      <c r="C239" t="s">
        <v>1132</v>
      </c>
      <c r="D239" t="s">
        <v>243</v>
      </c>
      <c r="E239" t="s">
        <v>572</v>
      </c>
      <c r="F239" t="s">
        <v>1133</v>
      </c>
      <c r="G239" t="s">
        <v>181</v>
      </c>
      <c r="H239">
        <v>152</v>
      </c>
      <c r="I239">
        <v>11</v>
      </c>
      <c r="J239">
        <v>2007</v>
      </c>
      <c r="K239">
        <v>1</v>
      </c>
      <c r="L239" t="s">
        <v>94</v>
      </c>
      <c r="M239" t="s">
        <v>1134</v>
      </c>
    </row>
    <row r="240" spans="1:13" x14ac:dyDescent="0.25">
      <c r="A240">
        <v>238</v>
      </c>
      <c r="B240" t="s">
        <v>1135</v>
      </c>
      <c r="C240" t="s">
        <v>1136</v>
      </c>
      <c r="D240" t="s">
        <v>80</v>
      </c>
      <c r="E240" t="s">
        <v>962</v>
      </c>
      <c r="F240" t="s">
        <v>1137</v>
      </c>
      <c r="G240" t="s">
        <v>156</v>
      </c>
      <c r="H240">
        <v>25</v>
      </c>
      <c r="I240">
        <v>3</v>
      </c>
      <c r="J240">
        <v>2014</v>
      </c>
      <c r="K240">
        <v>1</v>
      </c>
      <c r="L240" t="s">
        <v>41</v>
      </c>
      <c r="M240" t="s">
        <v>1138</v>
      </c>
    </row>
    <row r="241" spans="1:13" x14ac:dyDescent="0.25">
      <c r="A241">
        <v>239</v>
      </c>
      <c r="B241" t="s">
        <v>1139</v>
      </c>
      <c r="C241" t="s">
        <v>1140</v>
      </c>
      <c r="D241" t="s">
        <v>74</v>
      </c>
      <c r="E241" t="s">
        <v>523</v>
      </c>
      <c r="F241" t="s">
        <v>1141</v>
      </c>
      <c r="G241" t="s">
        <v>211</v>
      </c>
      <c r="H241">
        <v>6</v>
      </c>
      <c r="I241">
        <v>2</v>
      </c>
      <c r="J241">
        <v>2013</v>
      </c>
      <c r="K241">
        <v>1</v>
      </c>
      <c r="L241" t="s">
        <v>543</v>
      </c>
      <c r="M241" t="s">
        <v>544</v>
      </c>
    </row>
    <row r="242" spans="1:13" x14ac:dyDescent="0.25">
      <c r="A242">
        <v>240</v>
      </c>
      <c r="B242" t="s">
        <v>1142</v>
      </c>
      <c r="C242" t="s">
        <v>1143</v>
      </c>
      <c r="D242" t="s">
        <v>30</v>
      </c>
      <c r="E242" t="s">
        <v>287</v>
      </c>
      <c r="F242" t="s">
        <v>1144</v>
      </c>
      <c r="G242" t="s">
        <v>40</v>
      </c>
      <c r="H242">
        <v>60</v>
      </c>
      <c r="I242">
        <v>10</v>
      </c>
      <c r="J242">
        <v>2013</v>
      </c>
      <c r="K242">
        <v>1</v>
      </c>
      <c r="L242" t="s">
        <v>251</v>
      </c>
      <c r="M242" t="s">
        <v>251</v>
      </c>
    </row>
    <row r="243" spans="1:13" x14ac:dyDescent="0.25">
      <c r="A243">
        <v>241</v>
      </c>
      <c r="B243" t="s">
        <v>1145</v>
      </c>
      <c r="C243" t="s">
        <v>1146</v>
      </c>
      <c r="D243" t="s">
        <v>45</v>
      </c>
      <c r="E243" t="s">
        <v>617</v>
      </c>
      <c r="F243" t="s">
        <v>1147</v>
      </c>
      <c r="G243" t="s">
        <v>233</v>
      </c>
      <c r="H243">
        <v>5</v>
      </c>
      <c r="I243">
        <v>2</v>
      </c>
      <c r="J243">
        <v>2015</v>
      </c>
      <c r="K243">
        <v>1</v>
      </c>
      <c r="L243" t="s">
        <v>1148</v>
      </c>
      <c r="M243" t="s">
        <v>1149</v>
      </c>
    </row>
    <row r="244" spans="1:13" x14ac:dyDescent="0.25">
      <c r="A244">
        <v>242</v>
      </c>
      <c r="B244" t="s">
        <v>1150</v>
      </c>
      <c r="C244" t="s">
        <v>1151</v>
      </c>
      <c r="D244" t="s">
        <v>215</v>
      </c>
      <c r="E244" t="s">
        <v>1152</v>
      </c>
      <c r="F244" t="s">
        <v>1153</v>
      </c>
      <c r="G244" t="s">
        <v>55</v>
      </c>
      <c r="H244">
        <v>12</v>
      </c>
      <c r="I244">
        <v>2</v>
      </c>
      <c r="J244">
        <v>2013</v>
      </c>
      <c r="K244">
        <v>1</v>
      </c>
      <c r="L244" t="s">
        <v>219</v>
      </c>
      <c r="M244" t="s">
        <v>1154</v>
      </c>
    </row>
    <row r="245" spans="1:13" x14ac:dyDescent="0.25">
      <c r="A245">
        <v>243</v>
      </c>
      <c r="B245" t="s">
        <v>1155</v>
      </c>
      <c r="C245" t="s">
        <v>1156</v>
      </c>
      <c r="D245" t="s">
        <v>243</v>
      </c>
      <c r="E245" t="s">
        <v>1157</v>
      </c>
      <c r="F245" t="s">
        <v>1158</v>
      </c>
      <c r="G245" t="s">
        <v>308</v>
      </c>
      <c r="H245">
        <v>40</v>
      </c>
      <c r="I245">
        <v>10</v>
      </c>
      <c r="J245">
        <v>2014</v>
      </c>
      <c r="K245">
        <v>1</v>
      </c>
      <c r="L245" t="s">
        <v>94</v>
      </c>
      <c r="M245" t="s">
        <v>246</v>
      </c>
    </row>
    <row r="246" spans="1:13" x14ac:dyDescent="0.25">
      <c r="A246">
        <v>244</v>
      </c>
      <c r="B246" t="s">
        <v>1159</v>
      </c>
      <c r="C246" t="s">
        <v>1160</v>
      </c>
      <c r="D246" t="s">
        <v>52</v>
      </c>
      <c r="E246" t="s">
        <v>1161</v>
      </c>
      <c r="F246" t="s">
        <v>1162</v>
      </c>
      <c r="G246" t="s">
        <v>40</v>
      </c>
      <c r="H246">
        <v>21</v>
      </c>
      <c r="I246">
        <v>5</v>
      </c>
      <c r="J246">
        <v>2012</v>
      </c>
      <c r="K246">
        <v>3</v>
      </c>
      <c r="L246" t="s">
        <v>56</v>
      </c>
      <c r="M246" t="s">
        <v>1163</v>
      </c>
    </row>
    <row r="247" spans="1:13" x14ac:dyDescent="0.25">
      <c r="A247">
        <v>245</v>
      </c>
      <c r="B247" t="s">
        <v>1164</v>
      </c>
      <c r="C247" t="s">
        <v>1165</v>
      </c>
      <c r="D247" t="s">
        <v>119</v>
      </c>
      <c r="E247" t="s">
        <v>425</v>
      </c>
      <c r="F247" t="s">
        <v>1166</v>
      </c>
      <c r="G247" t="s">
        <v>336</v>
      </c>
      <c r="H247">
        <v>0</v>
      </c>
      <c r="I247">
        <v>3</v>
      </c>
      <c r="J247">
        <v>2010</v>
      </c>
      <c r="K247">
        <v>1</v>
      </c>
      <c r="L247" t="s">
        <v>122</v>
      </c>
      <c r="M247" t="s">
        <v>122</v>
      </c>
    </row>
    <row r="248" spans="1:13" x14ac:dyDescent="0.25">
      <c r="A248">
        <v>246</v>
      </c>
      <c r="B248" t="s">
        <v>1167</v>
      </c>
      <c r="C248" t="s">
        <v>1168</v>
      </c>
      <c r="D248" t="s">
        <v>86</v>
      </c>
      <c r="E248" t="s">
        <v>1169</v>
      </c>
      <c r="F248" t="s">
        <v>1170</v>
      </c>
      <c r="G248" t="s">
        <v>211</v>
      </c>
      <c r="H248">
        <v>25</v>
      </c>
      <c r="I248">
        <v>4</v>
      </c>
      <c r="J248">
        <v>2014</v>
      </c>
      <c r="K248">
        <v>1</v>
      </c>
      <c r="L248" t="s">
        <v>41</v>
      </c>
      <c r="M248" t="s">
        <v>1171</v>
      </c>
    </row>
    <row r="249" spans="1:13" x14ac:dyDescent="0.25">
      <c r="A249">
        <v>247</v>
      </c>
      <c r="B249" t="s">
        <v>1172</v>
      </c>
      <c r="C249" t="s">
        <v>1173</v>
      </c>
      <c r="D249" t="s">
        <v>119</v>
      </c>
      <c r="E249" t="s">
        <v>1174</v>
      </c>
      <c r="F249" t="s">
        <v>1175</v>
      </c>
      <c r="G249" t="s">
        <v>187</v>
      </c>
      <c r="H249">
        <v>900</v>
      </c>
      <c r="I249">
        <v>75</v>
      </c>
      <c r="J249">
        <v>2010</v>
      </c>
      <c r="K249">
        <v>2</v>
      </c>
      <c r="L249" t="s">
        <v>122</v>
      </c>
      <c r="M249" t="s">
        <v>122</v>
      </c>
    </row>
    <row r="250" spans="1:13" x14ac:dyDescent="0.25">
      <c r="A250">
        <v>248</v>
      </c>
      <c r="B250" t="s">
        <v>1176</v>
      </c>
      <c r="C250" t="s">
        <v>1177</v>
      </c>
      <c r="D250" t="s">
        <v>15</v>
      </c>
      <c r="E250" t="s">
        <v>261</v>
      </c>
      <c r="F250" t="s">
        <v>1178</v>
      </c>
      <c r="G250" t="s">
        <v>289</v>
      </c>
      <c r="H250">
        <v>275</v>
      </c>
      <c r="I250">
        <v>35</v>
      </c>
      <c r="J250">
        <v>2014</v>
      </c>
      <c r="K250">
        <v>1</v>
      </c>
      <c r="L250" t="s">
        <v>19</v>
      </c>
      <c r="M250" t="s">
        <v>19</v>
      </c>
    </row>
    <row r="251" spans="1:13" x14ac:dyDescent="0.25">
      <c r="A251">
        <v>249</v>
      </c>
      <c r="B251" t="s">
        <v>1179</v>
      </c>
      <c r="C251" t="s">
        <v>1180</v>
      </c>
      <c r="D251" t="s">
        <v>52</v>
      </c>
      <c r="E251" t="s">
        <v>993</v>
      </c>
      <c r="F251" t="s">
        <v>1181</v>
      </c>
      <c r="G251" t="s">
        <v>336</v>
      </c>
      <c r="H251">
        <v>10</v>
      </c>
      <c r="I251">
        <v>2</v>
      </c>
      <c r="J251">
        <v>2015</v>
      </c>
      <c r="K251">
        <v>1</v>
      </c>
      <c r="L251" t="s">
        <v>56</v>
      </c>
      <c r="M251" t="s">
        <v>56</v>
      </c>
    </row>
    <row r="252" spans="1:13" x14ac:dyDescent="0.25">
      <c r="A252">
        <v>250</v>
      </c>
      <c r="B252" t="s">
        <v>1182</v>
      </c>
      <c r="C252" t="s">
        <v>1183</v>
      </c>
      <c r="D252" t="s">
        <v>860</v>
      </c>
      <c r="E252" t="s">
        <v>770</v>
      </c>
      <c r="F252" t="s">
        <v>1184</v>
      </c>
      <c r="G252" t="s">
        <v>257</v>
      </c>
      <c r="H252">
        <v>59</v>
      </c>
      <c r="I252">
        <v>6</v>
      </c>
      <c r="J252">
        <v>2014</v>
      </c>
      <c r="K252">
        <v>1</v>
      </c>
      <c r="L252" t="s">
        <v>863</v>
      </c>
      <c r="M252" t="s">
        <v>1185</v>
      </c>
    </row>
    <row r="253" spans="1:13" x14ac:dyDescent="0.25">
      <c r="A253">
        <v>251</v>
      </c>
      <c r="B253" t="s">
        <v>1186</v>
      </c>
      <c r="C253" t="s">
        <v>1187</v>
      </c>
      <c r="D253" t="s">
        <v>86</v>
      </c>
      <c r="E253" t="s">
        <v>1110</v>
      </c>
      <c r="F253" t="s">
        <v>1188</v>
      </c>
      <c r="G253" t="s">
        <v>233</v>
      </c>
      <c r="H253">
        <v>18</v>
      </c>
      <c r="I253">
        <v>4</v>
      </c>
      <c r="J253">
        <v>2015</v>
      </c>
      <c r="K253">
        <v>2</v>
      </c>
      <c r="L253" t="s">
        <v>41</v>
      </c>
      <c r="M253" t="s">
        <v>1189</v>
      </c>
    </row>
    <row r="254" spans="1:13" x14ac:dyDescent="0.25">
      <c r="A254">
        <v>252</v>
      </c>
      <c r="B254" t="s">
        <v>1190</v>
      </c>
      <c r="C254" t="s">
        <v>1191</v>
      </c>
      <c r="D254" t="s">
        <v>294</v>
      </c>
      <c r="E254" t="s">
        <v>528</v>
      </c>
      <c r="F254" t="s">
        <v>1192</v>
      </c>
      <c r="G254" t="s">
        <v>107</v>
      </c>
      <c r="H254">
        <v>35</v>
      </c>
      <c r="I254">
        <v>10</v>
      </c>
      <c r="J254">
        <v>2015</v>
      </c>
      <c r="K254">
        <v>1</v>
      </c>
      <c r="L254" t="s">
        <v>298</v>
      </c>
      <c r="M254" t="s">
        <v>298</v>
      </c>
    </row>
    <row r="255" spans="1:13" x14ac:dyDescent="0.25">
      <c r="A255">
        <v>253</v>
      </c>
      <c r="B255" t="s">
        <v>1193</v>
      </c>
      <c r="C255" t="s">
        <v>1194</v>
      </c>
      <c r="D255" t="s">
        <v>341</v>
      </c>
      <c r="E255" t="s">
        <v>626</v>
      </c>
      <c r="F255" t="s">
        <v>1195</v>
      </c>
      <c r="G255" t="s">
        <v>329</v>
      </c>
      <c r="H255">
        <v>25</v>
      </c>
      <c r="I255">
        <v>12</v>
      </c>
      <c r="J255">
        <v>2014</v>
      </c>
      <c r="K255">
        <v>1</v>
      </c>
      <c r="L255" t="s">
        <v>344</v>
      </c>
      <c r="M255" t="s">
        <v>1196</v>
      </c>
    </row>
    <row r="256" spans="1:13" x14ac:dyDescent="0.25">
      <c r="A256">
        <v>254</v>
      </c>
      <c r="B256" t="s">
        <v>1197</v>
      </c>
      <c r="C256" t="s">
        <v>1198</v>
      </c>
      <c r="D256" t="s">
        <v>153</v>
      </c>
      <c r="E256" t="s">
        <v>621</v>
      </c>
      <c r="F256" t="s">
        <v>1199</v>
      </c>
      <c r="G256" t="s">
        <v>40</v>
      </c>
      <c r="H256">
        <v>9</v>
      </c>
      <c r="I256">
        <v>2</v>
      </c>
      <c r="J256">
        <v>2014</v>
      </c>
      <c r="K256">
        <v>1</v>
      </c>
      <c r="L256" t="s">
        <v>41</v>
      </c>
      <c r="M256" t="s">
        <v>1200</v>
      </c>
    </row>
    <row r="257" spans="1:13" x14ac:dyDescent="0.25">
      <c r="A257">
        <v>255</v>
      </c>
      <c r="B257" t="s">
        <v>1201</v>
      </c>
      <c r="C257" t="s">
        <v>1202</v>
      </c>
      <c r="D257" t="s">
        <v>230</v>
      </c>
      <c r="E257" t="s">
        <v>161</v>
      </c>
      <c r="F257" t="s">
        <v>1203</v>
      </c>
      <c r="G257" t="s">
        <v>18</v>
      </c>
      <c r="H257">
        <v>20</v>
      </c>
      <c r="I257">
        <v>4</v>
      </c>
      <c r="J257">
        <v>2014</v>
      </c>
      <c r="K257">
        <v>1</v>
      </c>
      <c r="L257" t="s">
        <v>234</v>
      </c>
      <c r="M257" t="s">
        <v>1204</v>
      </c>
    </row>
    <row r="258" spans="1:13" x14ac:dyDescent="0.25">
      <c r="A258">
        <v>256</v>
      </c>
      <c r="B258" t="s">
        <v>1205</v>
      </c>
      <c r="C258" t="s">
        <v>1206</v>
      </c>
      <c r="D258" t="s">
        <v>105</v>
      </c>
      <c r="E258" t="s">
        <v>1207</v>
      </c>
      <c r="F258" t="s">
        <v>1208</v>
      </c>
      <c r="G258" t="s">
        <v>308</v>
      </c>
      <c r="H258">
        <v>2</v>
      </c>
      <c r="I258">
        <v>1</v>
      </c>
      <c r="J258">
        <v>2014</v>
      </c>
      <c r="K258">
        <v>1</v>
      </c>
      <c r="L258" t="s">
        <v>62</v>
      </c>
      <c r="M258" t="s">
        <v>1209</v>
      </c>
    </row>
    <row r="259" spans="1:13" x14ac:dyDescent="0.25">
      <c r="A259">
        <v>257</v>
      </c>
      <c r="B259" t="s">
        <v>1210</v>
      </c>
      <c r="C259" t="s">
        <v>1211</v>
      </c>
      <c r="D259" t="s">
        <v>80</v>
      </c>
      <c r="E259" t="s">
        <v>274</v>
      </c>
      <c r="F259" t="s">
        <v>1212</v>
      </c>
      <c r="G259" t="s">
        <v>48</v>
      </c>
      <c r="H259">
        <v>15</v>
      </c>
      <c r="I259">
        <v>3</v>
      </c>
      <c r="J259">
        <v>2014</v>
      </c>
      <c r="K259">
        <v>2</v>
      </c>
      <c r="L259" t="s">
        <v>83</v>
      </c>
      <c r="M259" t="s">
        <v>1213</v>
      </c>
    </row>
    <row r="260" spans="1:13" x14ac:dyDescent="0.25">
      <c r="A260">
        <v>258</v>
      </c>
      <c r="B260" t="s">
        <v>1214</v>
      </c>
      <c r="C260" t="s">
        <v>1215</v>
      </c>
      <c r="D260" t="s">
        <v>166</v>
      </c>
      <c r="E260" t="s">
        <v>327</v>
      </c>
      <c r="F260" t="s">
        <v>1216</v>
      </c>
      <c r="G260" t="s">
        <v>175</v>
      </c>
      <c r="H260">
        <v>250</v>
      </c>
      <c r="I260">
        <v>30</v>
      </c>
      <c r="J260">
        <v>2014</v>
      </c>
      <c r="K260">
        <v>1</v>
      </c>
      <c r="L260" t="s">
        <v>169</v>
      </c>
      <c r="M260" t="s">
        <v>1217</v>
      </c>
    </row>
    <row r="261" spans="1:13" x14ac:dyDescent="0.25">
      <c r="A261">
        <v>259</v>
      </c>
      <c r="B261" t="s">
        <v>1218</v>
      </c>
      <c r="C261" t="s">
        <v>1219</v>
      </c>
      <c r="D261" t="s">
        <v>30</v>
      </c>
      <c r="E261" t="s">
        <v>209</v>
      </c>
      <c r="F261" t="s">
        <v>1220</v>
      </c>
      <c r="G261" t="s">
        <v>40</v>
      </c>
      <c r="H261">
        <v>25</v>
      </c>
      <c r="I261">
        <v>2</v>
      </c>
      <c r="J261">
        <v>2014</v>
      </c>
      <c r="K261">
        <v>1</v>
      </c>
      <c r="L261" t="s">
        <v>34</v>
      </c>
      <c r="M261" t="s">
        <v>34</v>
      </c>
    </row>
    <row r="262" spans="1:13" x14ac:dyDescent="0.25">
      <c r="A262">
        <v>260</v>
      </c>
      <c r="B262" t="s">
        <v>1221</v>
      </c>
      <c r="C262" t="s">
        <v>1222</v>
      </c>
      <c r="D262" t="s">
        <v>74</v>
      </c>
      <c r="E262" t="s">
        <v>626</v>
      </c>
      <c r="F262" t="s">
        <v>1223</v>
      </c>
      <c r="G262" t="s">
        <v>40</v>
      </c>
      <c r="H262">
        <v>5</v>
      </c>
      <c r="I262">
        <v>3</v>
      </c>
      <c r="J262">
        <v>2014</v>
      </c>
      <c r="K262">
        <v>1</v>
      </c>
      <c r="L262" t="s">
        <v>543</v>
      </c>
      <c r="M262" t="s">
        <v>1224</v>
      </c>
    </row>
    <row r="263" spans="1:13" x14ac:dyDescent="0.25">
      <c r="A263">
        <v>261</v>
      </c>
      <c r="B263" t="s">
        <v>1225</v>
      </c>
      <c r="C263" t="s">
        <v>1226</v>
      </c>
      <c r="D263" t="s">
        <v>86</v>
      </c>
      <c r="E263" t="s">
        <v>1227</v>
      </c>
      <c r="F263" t="s">
        <v>1228</v>
      </c>
      <c r="G263" t="s">
        <v>55</v>
      </c>
      <c r="H263">
        <v>31</v>
      </c>
      <c r="I263">
        <v>12</v>
      </c>
      <c r="J263">
        <v>2015</v>
      </c>
      <c r="K263">
        <v>1</v>
      </c>
      <c r="L263" t="s">
        <v>89</v>
      </c>
      <c r="M263" t="s">
        <v>89</v>
      </c>
    </row>
    <row r="264" spans="1:13" x14ac:dyDescent="0.25">
      <c r="A264">
        <v>262</v>
      </c>
      <c r="B264" t="s">
        <v>1229</v>
      </c>
      <c r="C264" t="s">
        <v>1230</v>
      </c>
      <c r="D264" t="s">
        <v>30</v>
      </c>
      <c r="E264" t="s">
        <v>1231</v>
      </c>
      <c r="F264" t="s">
        <v>1232</v>
      </c>
      <c r="G264" t="s">
        <v>329</v>
      </c>
      <c r="H264">
        <v>29</v>
      </c>
      <c r="I264">
        <v>16</v>
      </c>
      <c r="J264">
        <v>2012</v>
      </c>
      <c r="K264">
        <v>1</v>
      </c>
      <c r="L264" t="s">
        <v>258</v>
      </c>
      <c r="M264" t="s">
        <v>470</v>
      </c>
    </row>
    <row r="265" spans="1:13" x14ac:dyDescent="0.25">
      <c r="A265">
        <v>263</v>
      </c>
      <c r="B265" t="s">
        <v>1233</v>
      </c>
      <c r="C265" t="s">
        <v>1234</v>
      </c>
      <c r="D265" t="s">
        <v>243</v>
      </c>
      <c r="E265" t="s">
        <v>416</v>
      </c>
      <c r="F265" t="s">
        <v>1235</v>
      </c>
      <c r="G265" t="s">
        <v>336</v>
      </c>
      <c r="H265">
        <v>175</v>
      </c>
      <c r="I265">
        <v>20</v>
      </c>
      <c r="J265">
        <v>2014</v>
      </c>
      <c r="K265">
        <v>2</v>
      </c>
      <c r="L265" t="s">
        <v>458</v>
      </c>
      <c r="M265" t="s">
        <v>1236</v>
      </c>
    </row>
    <row r="266" spans="1:13" x14ac:dyDescent="0.25">
      <c r="A266">
        <v>264</v>
      </c>
      <c r="B266" t="s">
        <v>1237</v>
      </c>
      <c r="C266" t="s">
        <v>1238</v>
      </c>
      <c r="D266" t="s">
        <v>105</v>
      </c>
      <c r="E266" t="s">
        <v>485</v>
      </c>
      <c r="F266" t="s">
        <v>1239</v>
      </c>
      <c r="G266" t="s">
        <v>40</v>
      </c>
      <c r="H266">
        <v>18</v>
      </c>
      <c r="I266">
        <v>3</v>
      </c>
      <c r="J266">
        <v>2015</v>
      </c>
      <c r="K266">
        <v>1</v>
      </c>
      <c r="L266" t="s">
        <v>62</v>
      </c>
      <c r="M266" t="s">
        <v>1240</v>
      </c>
    </row>
    <row r="267" spans="1:13" x14ac:dyDescent="0.25">
      <c r="A267">
        <v>265</v>
      </c>
      <c r="B267" t="s">
        <v>1241</v>
      </c>
      <c r="C267" t="s">
        <v>1242</v>
      </c>
      <c r="D267" t="s">
        <v>80</v>
      </c>
      <c r="E267" t="s">
        <v>871</v>
      </c>
      <c r="F267" t="s">
        <v>1243</v>
      </c>
      <c r="G267" t="s">
        <v>271</v>
      </c>
      <c r="H267">
        <v>18</v>
      </c>
      <c r="I267">
        <v>3</v>
      </c>
      <c r="J267">
        <v>2015</v>
      </c>
      <c r="K267">
        <v>1</v>
      </c>
      <c r="L267" t="s">
        <v>83</v>
      </c>
      <c r="M267" t="s">
        <v>1244</v>
      </c>
    </row>
    <row r="268" spans="1:13" x14ac:dyDescent="0.25">
      <c r="A268">
        <v>266</v>
      </c>
      <c r="B268" t="s">
        <v>1245</v>
      </c>
      <c r="C268" t="s">
        <v>1246</v>
      </c>
      <c r="D268" t="s">
        <v>503</v>
      </c>
      <c r="E268" t="s">
        <v>957</v>
      </c>
      <c r="F268" t="s">
        <v>1247</v>
      </c>
      <c r="G268" t="s">
        <v>257</v>
      </c>
      <c r="H268">
        <v>16</v>
      </c>
      <c r="I268">
        <v>1</v>
      </c>
      <c r="J268">
        <v>2011</v>
      </c>
      <c r="K268">
        <v>1</v>
      </c>
      <c r="L268" t="s">
        <v>506</v>
      </c>
      <c r="M268" t="s">
        <v>1248</v>
      </c>
    </row>
    <row r="269" spans="1:13" x14ac:dyDescent="0.25">
      <c r="A269">
        <v>267</v>
      </c>
      <c r="B269" t="s">
        <v>1249</v>
      </c>
      <c r="C269" t="s">
        <v>1250</v>
      </c>
      <c r="D269" t="s">
        <v>98</v>
      </c>
      <c r="E269" t="s">
        <v>1251</v>
      </c>
      <c r="F269" t="s">
        <v>1252</v>
      </c>
      <c r="G269" t="s">
        <v>187</v>
      </c>
      <c r="H269">
        <v>49</v>
      </c>
      <c r="I269">
        <v>13</v>
      </c>
      <c r="J269">
        <v>2009</v>
      </c>
      <c r="K269">
        <v>1</v>
      </c>
      <c r="L269" t="s">
        <v>41</v>
      </c>
      <c r="M269" t="s">
        <v>1253</v>
      </c>
    </row>
    <row r="270" spans="1:13" x14ac:dyDescent="0.25">
      <c r="A270">
        <v>268</v>
      </c>
      <c r="B270" t="s">
        <v>1254</v>
      </c>
      <c r="C270" t="s">
        <v>1255</v>
      </c>
      <c r="D270" t="s">
        <v>45</v>
      </c>
      <c r="E270" t="s">
        <v>1256</v>
      </c>
      <c r="F270" t="s">
        <v>1257</v>
      </c>
      <c r="G270" t="s">
        <v>55</v>
      </c>
      <c r="H270">
        <v>164</v>
      </c>
      <c r="I270">
        <v>26</v>
      </c>
      <c r="J270">
        <v>2011</v>
      </c>
      <c r="K270">
        <v>4</v>
      </c>
      <c r="L270" t="s">
        <v>1258</v>
      </c>
      <c r="M270" t="s">
        <v>1259</v>
      </c>
    </row>
    <row r="271" spans="1:13" x14ac:dyDescent="0.25">
      <c r="A271">
        <v>269</v>
      </c>
      <c r="B271" t="s">
        <v>1260</v>
      </c>
      <c r="C271" t="s">
        <v>1261</v>
      </c>
      <c r="D271" t="s">
        <v>1262</v>
      </c>
      <c r="E271" t="s">
        <v>911</v>
      </c>
      <c r="F271" t="s">
        <v>1263</v>
      </c>
      <c r="G271" t="s">
        <v>18</v>
      </c>
      <c r="H271">
        <v>6</v>
      </c>
      <c r="I271">
        <v>1</v>
      </c>
      <c r="J271">
        <v>2015</v>
      </c>
      <c r="K271">
        <v>1</v>
      </c>
      <c r="L271" t="s">
        <v>1264</v>
      </c>
      <c r="M271" t="s">
        <v>1265</v>
      </c>
    </row>
    <row r="272" spans="1:13" x14ac:dyDescent="0.25">
      <c r="A272">
        <v>270</v>
      </c>
      <c r="B272" t="s">
        <v>1266</v>
      </c>
      <c r="C272" t="s">
        <v>1267</v>
      </c>
      <c r="D272" t="s">
        <v>243</v>
      </c>
      <c r="E272" t="s">
        <v>1268</v>
      </c>
      <c r="F272" t="s">
        <v>1269</v>
      </c>
      <c r="G272" t="s">
        <v>181</v>
      </c>
      <c r="H272">
        <v>231</v>
      </c>
      <c r="I272">
        <v>175</v>
      </c>
      <c r="J272">
        <v>1999</v>
      </c>
      <c r="K272">
        <v>4</v>
      </c>
      <c r="L272" t="s">
        <v>94</v>
      </c>
      <c r="M272" t="s">
        <v>1270</v>
      </c>
    </row>
    <row r="273" spans="1:13" x14ac:dyDescent="0.25">
      <c r="A273">
        <v>271</v>
      </c>
      <c r="B273" t="s">
        <v>1271</v>
      </c>
      <c r="C273" t="s">
        <v>1272</v>
      </c>
      <c r="D273" t="s">
        <v>503</v>
      </c>
      <c r="E273" t="s">
        <v>1080</v>
      </c>
      <c r="F273" t="s">
        <v>1273</v>
      </c>
      <c r="G273" t="s">
        <v>48</v>
      </c>
      <c r="H273">
        <v>12</v>
      </c>
      <c r="I273">
        <v>2</v>
      </c>
      <c r="J273">
        <v>2015</v>
      </c>
      <c r="K273">
        <v>1</v>
      </c>
      <c r="L273" t="s">
        <v>506</v>
      </c>
      <c r="M273" t="s">
        <v>1274</v>
      </c>
    </row>
    <row r="274" spans="1:13" x14ac:dyDescent="0.25">
      <c r="A274">
        <v>272</v>
      </c>
      <c r="B274" t="s">
        <v>1275</v>
      </c>
      <c r="C274" t="s">
        <v>1276</v>
      </c>
      <c r="D274" t="s">
        <v>341</v>
      </c>
      <c r="E274" t="s">
        <v>1277</v>
      </c>
      <c r="F274" t="s">
        <v>1278</v>
      </c>
      <c r="G274" t="s">
        <v>18</v>
      </c>
      <c r="H274">
        <v>375</v>
      </c>
      <c r="I274">
        <v>65</v>
      </c>
      <c r="J274">
        <v>2012</v>
      </c>
      <c r="K274">
        <v>2</v>
      </c>
      <c r="L274" t="s">
        <v>344</v>
      </c>
      <c r="M274" t="s">
        <v>1279</v>
      </c>
    </row>
    <row r="275" spans="1:13" x14ac:dyDescent="0.25">
      <c r="A275">
        <v>273</v>
      </c>
      <c r="B275" t="s">
        <v>1280</v>
      </c>
      <c r="C275" t="s">
        <v>1281</v>
      </c>
      <c r="D275" t="s">
        <v>105</v>
      </c>
      <c r="E275" t="s">
        <v>1282</v>
      </c>
      <c r="F275" t="s">
        <v>1283</v>
      </c>
      <c r="G275" t="s">
        <v>156</v>
      </c>
      <c r="H275">
        <v>81</v>
      </c>
      <c r="I275">
        <v>16</v>
      </c>
      <c r="J275">
        <v>2014</v>
      </c>
      <c r="K275">
        <v>1</v>
      </c>
      <c r="L275" t="s">
        <v>62</v>
      </c>
      <c r="M275" t="s">
        <v>108</v>
      </c>
    </row>
    <row r="276" spans="1:13" x14ac:dyDescent="0.25">
      <c r="A276">
        <v>274</v>
      </c>
      <c r="B276" t="s">
        <v>1284</v>
      </c>
      <c r="C276" t="s">
        <v>1285</v>
      </c>
      <c r="D276" t="s">
        <v>503</v>
      </c>
      <c r="E276" t="s">
        <v>798</v>
      </c>
      <c r="F276" t="s">
        <v>1286</v>
      </c>
      <c r="G276" t="s">
        <v>336</v>
      </c>
      <c r="H276">
        <v>10</v>
      </c>
      <c r="I276">
        <v>1</v>
      </c>
      <c r="J276">
        <v>2011</v>
      </c>
      <c r="K276">
        <v>2</v>
      </c>
      <c r="L276" t="s">
        <v>506</v>
      </c>
      <c r="M276" t="s">
        <v>1287</v>
      </c>
    </row>
    <row r="277" spans="1:13" x14ac:dyDescent="0.25">
      <c r="A277">
        <v>275</v>
      </c>
      <c r="B277" t="s">
        <v>1288</v>
      </c>
      <c r="C277" t="s">
        <v>1289</v>
      </c>
      <c r="D277" t="s">
        <v>66</v>
      </c>
      <c r="E277" t="s">
        <v>1290</v>
      </c>
      <c r="F277" t="s">
        <v>1291</v>
      </c>
      <c r="G277" t="s">
        <v>297</v>
      </c>
      <c r="H277">
        <v>106</v>
      </c>
      <c r="I277">
        <v>16</v>
      </c>
      <c r="J277">
        <v>2014</v>
      </c>
      <c r="K277">
        <v>1</v>
      </c>
      <c r="L277" t="s">
        <v>94</v>
      </c>
      <c r="M277" t="s">
        <v>735</v>
      </c>
    </row>
    <row r="278" spans="1:13" x14ac:dyDescent="0.25">
      <c r="A278">
        <v>276</v>
      </c>
      <c r="B278" t="s">
        <v>1292</v>
      </c>
      <c r="C278" t="s">
        <v>1293</v>
      </c>
      <c r="D278" t="s">
        <v>59</v>
      </c>
      <c r="E278" t="s">
        <v>939</v>
      </c>
      <c r="F278" t="s">
        <v>1294</v>
      </c>
      <c r="G278" t="s">
        <v>156</v>
      </c>
      <c r="H278">
        <v>20</v>
      </c>
      <c r="I278">
        <v>15</v>
      </c>
      <c r="J278">
        <v>2011</v>
      </c>
      <c r="K278">
        <v>1</v>
      </c>
      <c r="L278" t="s">
        <v>62</v>
      </c>
      <c r="M278" t="s">
        <v>63</v>
      </c>
    </row>
    <row r="279" spans="1:13" x14ac:dyDescent="0.25">
      <c r="A279">
        <v>277</v>
      </c>
      <c r="B279" t="s">
        <v>1295</v>
      </c>
      <c r="C279" t="s">
        <v>1296</v>
      </c>
      <c r="D279" t="s">
        <v>1262</v>
      </c>
      <c r="E279" t="s">
        <v>1297</v>
      </c>
      <c r="F279" t="s">
        <v>1298</v>
      </c>
      <c r="G279" t="s">
        <v>25</v>
      </c>
      <c r="H279">
        <v>81</v>
      </c>
      <c r="I279">
        <v>15</v>
      </c>
      <c r="J279">
        <v>2009</v>
      </c>
      <c r="K279">
        <v>2</v>
      </c>
      <c r="L279" t="s">
        <v>1264</v>
      </c>
      <c r="M279" t="s">
        <v>1299</v>
      </c>
    </row>
    <row r="280" spans="1:13" x14ac:dyDescent="0.25">
      <c r="A280">
        <v>278</v>
      </c>
      <c r="B280" t="s">
        <v>1300</v>
      </c>
      <c r="C280" t="s">
        <v>1301</v>
      </c>
      <c r="D280" t="s">
        <v>243</v>
      </c>
      <c r="E280" t="s">
        <v>765</v>
      </c>
      <c r="F280" t="s">
        <v>1302</v>
      </c>
      <c r="G280" t="s">
        <v>181</v>
      </c>
      <c r="H280">
        <v>22</v>
      </c>
      <c r="I280">
        <v>3</v>
      </c>
      <c r="J280">
        <v>1999</v>
      </c>
      <c r="K280">
        <v>4</v>
      </c>
      <c r="L280" t="s">
        <v>94</v>
      </c>
      <c r="M280" t="s">
        <v>830</v>
      </c>
    </row>
    <row r="281" spans="1:13" x14ac:dyDescent="0.25">
      <c r="A281">
        <v>279</v>
      </c>
      <c r="B281" t="s">
        <v>1303</v>
      </c>
      <c r="C281" t="s">
        <v>1304</v>
      </c>
      <c r="D281" t="s">
        <v>105</v>
      </c>
      <c r="E281" t="s">
        <v>1305</v>
      </c>
      <c r="F281" t="s">
        <v>1306</v>
      </c>
      <c r="G281" t="s">
        <v>55</v>
      </c>
      <c r="H281">
        <v>45</v>
      </c>
      <c r="I281">
        <v>5</v>
      </c>
      <c r="J281">
        <v>2012</v>
      </c>
      <c r="K281">
        <v>2</v>
      </c>
      <c r="L281" t="s">
        <v>62</v>
      </c>
      <c r="M281" t="s">
        <v>108</v>
      </c>
    </row>
    <row r="282" spans="1:13" x14ac:dyDescent="0.25">
      <c r="A282">
        <v>280</v>
      </c>
      <c r="B282" t="s">
        <v>1307</v>
      </c>
      <c r="C282" t="s">
        <v>1308</v>
      </c>
      <c r="D282" t="s">
        <v>503</v>
      </c>
      <c r="E282" t="s">
        <v>1309</v>
      </c>
      <c r="F282" t="s">
        <v>1310</v>
      </c>
      <c r="G282" t="s">
        <v>336</v>
      </c>
      <c r="H282">
        <v>32</v>
      </c>
      <c r="I282">
        <v>1</v>
      </c>
      <c r="J282">
        <v>2013</v>
      </c>
      <c r="K282">
        <v>1</v>
      </c>
      <c r="L282" t="s">
        <v>506</v>
      </c>
      <c r="M282" t="s">
        <v>506</v>
      </c>
    </row>
    <row r="283" spans="1:13" x14ac:dyDescent="0.25">
      <c r="A283">
        <v>281</v>
      </c>
      <c r="B283" t="s">
        <v>1311</v>
      </c>
      <c r="C283" t="s">
        <v>1312</v>
      </c>
      <c r="D283" t="s">
        <v>52</v>
      </c>
      <c r="E283" t="s">
        <v>993</v>
      </c>
      <c r="F283" t="s">
        <v>1313</v>
      </c>
      <c r="G283" t="s">
        <v>623</v>
      </c>
      <c r="H283">
        <v>9</v>
      </c>
      <c r="I283">
        <v>2</v>
      </c>
      <c r="J283">
        <v>2011</v>
      </c>
      <c r="K283">
        <v>1</v>
      </c>
      <c r="L283" t="s">
        <v>1314</v>
      </c>
      <c r="M283" t="s">
        <v>1315</v>
      </c>
    </row>
    <row r="284" spans="1:13" x14ac:dyDescent="0.25">
      <c r="A284">
        <v>282</v>
      </c>
      <c r="B284" t="s">
        <v>1316</v>
      </c>
      <c r="C284" t="s">
        <v>1317</v>
      </c>
      <c r="D284" t="s">
        <v>119</v>
      </c>
      <c r="E284" t="s">
        <v>1318</v>
      </c>
      <c r="F284" t="s">
        <v>1319</v>
      </c>
      <c r="G284" t="s">
        <v>324</v>
      </c>
      <c r="H284">
        <v>323</v>
      </c>
      <c r="I284">
        <v>47</v>
      </c>
      <c r="J284">
        <v>2012</v>
      </c>
      <c r="K284">
        <v>3</v>
      </c>
      <c r="L284" t="s">
        <v>122</v>
      </c>
      <c r="M284" t="s">
        <v>122</v>
      </c>
    </row>
    <row r="285" spans="1:13" x14ac:dyDescent="0.25">
      <c r="A285">
        <v>283</v>
      </c>
      <c r="B285" t="s">
        <v>1320</v>
      </c>
      <c r="C285" t="s">
        <v>1321</v>
      </c>
      <c r="D285" t="s">
        <v>1262</v>
      </c>
      <c r="E285" t="s">
        <v>537</v>
      </c>
      <c r="F285" t="s">
        <v>1322</v>
      </c>
      <c r="G285" t="s">
        <v>211</v>
      </c>
      <c r="H285">
        <v>23</v>
      </c>
      <c r="I285">
        <v>5</v>
      </c>
      <c r="J285">
        <v>2015</v>
      </c>
      <c r="K285">
        <v>1</v>
      </c>
      <c r="L285" t="s">
        <v>41</v>
      </c>
      <c r="M285" t="s">
        <v>1323</v>
      </c>
    </row>
    <row r="286" spans="1:13" x14ac:dyDescent="0.25">
      <c r="A286">
        <v>284</v>
      </c>
      <c r="B286" t="s">
        <v>1324</v>
      </c>
      <c r="C286" t="s">
        <v>1325</v>
      </c>
      <c r="D286" t="s">
        <v>215</v>
      </c>
      <c r="E286" t="s">
        <v>1326</v>
      </c>
      <c r="F286" t="s">
        <v>1327</v>
      </c>
      <c r="G286" t="s">
        <v>55</v>
      </c>
      <c r="H286">
        <v>502</v>
      </c>
      <c r="I286">
        <v>65</v>
      </c>
      <c r="J286">
        <v>2014</v>
      </c>
      <c r="K286">
        <v>1</v>
      </c>
      <c r="L286" t="s">
        <v>219</v>
      </c>
      <c r="M286" t="s">
        <v>422</v>
      </c>
    </row>
    <row r="287" spans="1:13" x14ac:dyDescent="0.25">
      <c r="A287">
        <v>285</v>
      </c>
      <c r="B287" t="s">
        <v>1328</v>
      </c>
      <c r="C287" t="s">
        <v>1329</v>
      </c>
      <c r="D287" t="s">
        <v>30</v>
      </c>
      <c r="E287" t="s">
        <v>512</v>
      </c>
      <c r="F287" t="s">
        <v>1330</v>
      </c>
      <c r="G287" t="s">
        <v>156</v>
      </c>
      <c r="H287">
        <v>73</v>
      </c>
      <c r="I287">
        <v>21</v>
      </c>
      <c r="J287">
        <v>2013</v>
      </c>
      <c r="K287">
        <v>1</v>
      </c>
      <c r="L287" t="s">
        <v>34</v>
      </c>
      <c r="M287" t="s">
        <v>34</v>
      </c>
    </row>
    <row r="288" spans="1:13" x14ac:dyDescent="0.25">
      <c r="A288">
        <v>286</v>
      </c>
      <c r="B288" t="s">
        <v>1331</v>
      </c>
      <c r="C288" t="s">
        <v>1332</v>
      </c>
      <c r="D288" t="s">
        <v>333</v>
      </c>
      <c r="E288" t="s">
        <v>1012</v>
      </c>
      <c r="F288" t="s">
        <v>1333</v>
      </c>
      <c r="G288" t="s">
        <v>55</v>
      </c>
      <c r="H288">
        <v>1500</v>
      </c>
      <c r="I288">
        <v>500</v>
      </c>
      <c r="J288">
        <v>2014</v>
      </c>
      <c r="K288">
        <v>2</v>
      </c>
      <c r="L288" t="s">
        <v>337</v>
      </c>
      <c r="M288" t="s">
        <v>1334</v>
      </c>
    </row>
    <row r="289" spans="1:13" x14ac:dyDescent="0.25">
      <c r="A289">
        <v>287</v>
      </c>
      <c r="B289" t="s">
        <v>1335</v>
      </c>
      <c r="C289" t="s">
        <v>1336</v>
      </c>
      <c r="D289" t="s">
        <v>1337</v>
      </c>
      <c r="E289" t="s">
        <v>911</v>
      </c>
      <c r="F289" t="s">
        <v>1338</v>
      </c>
      <c r="G289" t="s">
        <v>308</v>
      </c>
      <c r="H289">
        <v>11</v>
      </c>
      <c r="I289">
        <v>2</v>
      </c>
      <c r="J289">
        <v>2015</v>
      </c>
      <c r="K289">
        <v>1</v>
      </c>
      <c r="L289" t="s">
        <v>41</v>
      </c>
      <c r="M289" t="s">
        <v>1339</v>
      </c>
    </row>
    <row r="290" spans="1:13" x14ac:dyDescent="0.25">
      <c r="A290">
        <v>288</v>
      </c>
      <c r="B290" t="s">
        <v>1340</v>
      </c>
      <c r="C290" t="s">
        <v>1341</v>
      </c>
      <c r="D290" t="s">
        <v>30</v>
      </c>
      <c r="E290" t="s">
        <v>1342</v>
      </c>
      <c r="F290" t="s">
        <v>1343</v>
      </c>
      <c r="G290" t="s">
        <v>211</v>
      </c>
      <c r="H290">
        <v>88</v>
      </c>
      <c r="I290">
        <v>15</v>
      </c>
      <c r="J290">
        <v>2007</v>
      </c>
      <c r="K290">
        <v>2</v>
      </c>
      <c r="L290" t="s">
        <v>34</v>
      </c>
      <c r="M290" t="s">
        <v>34</v>
      </c>
    </row>
    <row r="291" spans="1:13" x14ac:dyDescent="0.25">
      <c r="A291">
        <v>289</v>
      </c>
      <c r="B291" t="s">
        <v>1344</v>
      </c>
      <c r="C291" t="s">
        <v>1345</v>
      </c>
      <c r="D291" t="s">
        <v>80</v>
      </c>
      <c r="E291" t="s">
        <v>1346</v>
      </c>
      <c r="F291" t="s">
        <v>1347</v>
      </c>
      <c r="G291" t="s">
        <v>55</v>
      </c>
      <c r="H291">
        <v>60</v>
      </c>
      <c r="I291">
        <v>12</v>
      </c>
      <c r="J291">
        <v>2007</v>
      </c>
      <c r="K291">
        <v>3</v>
      </c>
      <c r="L291" t="s">
        <v>137</v>
      </c>
      <c r="M291" t="s">
        <v>605</v>
      </c>
    </row>
    <row r="292" spans="1:13" x14ac:dyDescent="0.25">
      <c r="A292">
        <v>290</v>
      </c>
      <c r="B292" t="s">
        <v>1348</v>
      </c>
      <c r="C292" t="s">
        <v>1349</v>
      </c>
      <c r="D292" t="s">
        <v>80</v>
      </c>
      <c r="E292" t="s">
        <v>871</v>
      </c>
      <c r="F292" t="s">
        <v>1350</v>
      </c>
      <c r="G292" t="s">
        <v>18</v>
      </c>
      <c r="H292">
        <v>15</v>
      </c>
      <c r="I292">
        <v>2</v>
      </c>
      <c r="J292">
        <v>2015</v>
      </c>
      <c r="K292">
        <v>1</v>
      </c>
      <c r="L292" t="s">
        <v>83</v>
      </c>
      <c r="M292" t="s">
        <v>1351</v>
      </c>
    </row>
    <row r="293" spans="1:13" x14ac:dyDescent="0.25">
      <c r="A293">
        <v>291</v>
      </c>
      <c r="B293" t="s">
        <v>1352</v>
      </c>
      <c r="C293" t="s">
        <v>1353</v>
      </c>
      <c r="D293" t="s">
        <v>52</v>
      </c>
      <c r="E293" t="s">
        <v>1068</v>
      </c>
      <c r="F293" t="s">
        <v>1354</v>
      </c>
      <c r="G293" t="s">
        <v>336</v>
      </c>
      <c r="H293">
        <v>60</v>
      </c>
      <c r="I293">
        <v>5</v>
      </c>
      <c r="J293">
        <v>2015</v>
      </c>
      <c r="K293">
        <v>1</v>
      </c>
      <c r="L293" t="s">
        <v>203</v>
      </c>
      <c r="M293" t="s">
        <v>1355</v>
      </c>
    </row>
    <row r="294" spans="1:13" x14ac:dyDescent="0.25">
      <c r="A294">
        <v>292</v>
      </c>
      <c r="B294" t="s">
        <v>1356</v>
      </c>
      <c r="C294" t="s">
        <v>1357</v>
      </c>
      <c r="D294" t="s">
        <v>66</v>
      </c>
      <c r="E294" t="s">
        <v>295</v>
      </c>
      <c r="F294" t="s">
        <v>1358</v>
      </c>
      <c r="G294" t="s">
        <v>181</v>
      </c>
      <c r="H294">
        <v>175</v>
      </c>
      <c r="I294">
        <v>4</v>
      </c>
      <c r="J294">
        <v>2002</v>
      </c>
      <c r="K294">
        <v>1</v>
      </c>
      <c r="L294" t="s">
        <v>94</v>
      </c>
      <c r="M294" t="s">
        <v>565</v>
      </c>
    </row>
    <row r="295" spans="1:13" x14ac:dyDescent="0.25">
      <c r="A295">
        <v>293</v>
      </c>
      <c r="B295" t="s">
        <v>1359</v>
      </c>
      <c r="C295" t="s">
        <v>1360</v>
      </c>
      <c r="D295" t="s">
        <v>119</v>
      </c>
      <c r="E295" t="s">
        <v>216</v>
      </c>
      <c r="F295" t="s">
        <v>1361</v>
      </c>
      <c r="G295" t="s">
        <v>48</v>
      </c>
      <c r="H295">
        <v>90</v>
      </c>
      <c r="I295">
        <v>35</v>
      </c>
      <c r="J295">
        <v>2014</v>
      </c>
      <c r="K295">
        <v>1</v>
      </c>
      <c r="L295" t="s">
        <v>122</v>
      </c>
      <c r="M295" t="s">
        <v>1362</v>
      </c>
    </row>
    <row r="296" spans="1:13" x14ac:dyDescent="0.25">
      <c r="A296">
        <v>294</v>
      </c>
      <c r="B296" t="s">
        <v>1363</v>
      </c>
      <c r="C296" t="s">
        <v>1364</v>
      </c>
      <c r="D296" t="s">
        <v>52</v>
      </c>
      <c r="E296" t="s">
        <v>962</v>
      </c>
      <c r="F296" t="s">
        <v>1365</v>
      </c>
      <c r="G296" t="s">
        <v>48</v>
      </c>
      <c r="H296">
        <v>63</v>
      </c>
      <c r="I296">
        <v>6</v>
      </c>
      <c r="J296">
        <v>2015</v>
      </c>
      <c r="K296">
        <v>1</v>
      </c>
      <c r="L296" t="s">
        <v>56</v>
      </c>
      <c r="M296" t="s">
        <v>56</v>
      </c>
    </row>
    <row r="297" spans="1:13" x14ac:dyDescent="0.25">
      <c r="A297">
        <v>295</v>
      </c>
      <c r="B297" t="s">
        <v>1366</v>
      </c>
      <c r="C297" t="s">
        <v>1367</v>
      </c>
      <c r="D297" t="s">
        <v>52</v>
      </c>
      <c r="E297" t="s">
        <v>957</v>
      </c>
      <c r="F297" t="s">
        <v>1368</v>
      </c>
      <c r="G297" t="s">
        <v>297</v>
      </c>
      <c r="H297">
        <v>22</v>
      </c>
      <c r="I297">
        <v>3</v>
      </c>
      <c r="J297">
        <v>2014</v>
      </c>
      <c r="K297">
        <v>1</v>
      </c>
      <c r="L297" t="s">
        <v>41</v>
      </c>
      <c r="M297" t="s">
        <v>1369</v>
      </c>
    </row>
    <row r="298" spans="1:13" x14ac:dyDescent="0.25">
      <c r="A298">
        <v>296</v>
      </c>
      <c r="B298" t="s">
        <v>1370</v>
      </c>
      <c r="C298" t="s">
        <v>1371</v>
      </c>
      <c r="D298" t="s">
        <v>98</v>
      </c>
      <c r="E298" t="s">
        <v>287</v>
      </c>
      <c r="F298" t="s">
        <v>1372</v>
      </c>
      <c r="G298" t="s">
        <v>156</v>
      </c>
      <c r="H298">
        <v>44</v>
      </c>
      <c r="I298">
        <v>15</v>
      </c>
      <c r="J298">
        <v>2012</v>
      </c>
      <c r="K298">
        <v>2</v>
      </c>
      <c r="L298" t="s">
        <v>101</v>
      </c>
      <c r="M298" t="s">
        <v>101</v>
      </c>
    </row>
    <row r="299" spans="1:13" x14ac:dyDescent="0.25">
      <c r="A299">
        <v>297</v>
      </c>
      <c r="B299" t="s">
        <v>1373</v>
      </c>
      <c r="C299" t="s">
        <v>1374</v>
      </c>
      <c r="D299" t="s">
        <v>153</v>
      </c>
      <c r="E299" t="s">
        <v>1342</v>
      </c>
      <c r="F299" t="s">
        <v>1375</v>
      </c>
      <c r="G299" t="s">
        <v>25</v>
      </c>
      <c r="H299">
        <v>15</v>
      </c>
      <c r="I299">
        <v>5</v>
      </c>
      <c r="J299">
        <v>2008</v>
      </c>
      <c r="K299">
        <v>3</v>
      </c>
      <c r="L299" t="s">
        <v>41</v>
      </c>
      <c r="M299" t="s">
        <v>1376</v>
      </c>
    </row>
    <row r="300" spans="1:13" x14ac:dyDescent="0.25">
      <c r="A300">
        <v>298</v>
      </c>
      <c r="B300" t="s">
        <v>1377</v>
      </c>
      <c r="C300" t="s">
        <v>1378</v>
      </c>
      <c r="D300" t="s">
        <v>80</v>
      </c>
      <c r="E300" t="s">
        <v>191</v>
      </c>
      <c r="F300" t="s">
        <v>1379</v>
      </c>
      <c r="G300" t="s">
        <v>156</v>
      </c>
      <c r="H300">
        <v>102</v>
      </c>
      <c r="I300">
        <v>12</v>
      </c>
      <c r="J300">
        <v>2013</v>
      </c>
      <c r="K300">
        <v>1</v>
      </c>
      <c r="L300" t="s">
        <v>163</v>
      </c>
      <c r="M300" t="s">
        <v>163</v>
      </c>
    </row>
    <row r="301" spans="1:13" x14ac:dyDescent="0.25">
      <c r="A301">
        <v>299</v>
      </c>
      <c r="B301" t="s">
        <v>1380</v>
      </c>
      <c r="C301" t="s">
        <v>1381</v>
      </c>
      <c r="D301" t="s">
        <v>119</v>
      </c>
      <c r="E301" t="s">
        <v>665</v>
      </c>
      <c r="F301" t="s">
        <v>1382</v>
      </c>
      <c r="G301" t="s">
        <v>18</v>
      </c>
      <c r="H301">
        <v>35</v>
      </c>
      <c r="I301">
        <v>3</v>
      </c>
      <c r="J301">
        <v>2011</v>
      </c>
      <c r="K301">
        <v>1</v>
      </c>
      <c r="L301" t="s">
        <v>122</v>
      </c>
      <c r="M301" t="s">
        <v>122</v>
      </c>
    </row>
    <row r="302" spans="1:13" x14ac:dyDescent="0.25">
      <c r="A302">
        <v>300</v>
      </c>
      <c r="B302" t="s">
        <v>1383</v>
      </c>
      <c r="C302" t="s">
        <v>1384</v>
      </c>
      <c r="D302" t="s">
        <v>52</v>
      </c>
      <c r="E302" t="s">
        <v>1385</v>
      </c>
      <c r="F302" t="s">
        <v>1386</v>
      </c>
      <c r="G302" t="s">
        <v>55</v>
      </c>
      <c r="H302">
        <v>100</v>
      </c>
      <c r="I302">
        <v>10</v>
      </c>
      <c r="J302">
        <v>2012</v>
      </c>
      <c r="K302">
        <v>1</v>
      </c>
      <c r="L302" t="s">
        <v>56</v>
      </c>
      <c r="M302" t="s">
        <v>1387</v>
      </c>
    </row>
    <row r="303" spans="1:13" x14ac:dyDescent="0.25">
      <c r="A303">
        <v>301</v>
      </c>
      <c r="B303" t="s">
        <v>1388</v>
      </c>
      <c r="C303" t="s">
        <v>1389</v>
      </c>
      <c r="D303" t="s">
        <v>153</v>
      </c>
      <c r="E303" t="s">
        <v>518</v>
      </c>
      <c r="F303" t="s">
        <v>1390</v>
      </c>
      <c r="G303" t="s">
        <v>218</v>
      </c>
      <c r="H303">
        <v>20</v>
      </c>
      <c r="I303">
        <v>4</v>
      </c>
      <c r="J303">
        <v>2015</v>
      </c>
      <c r="K303">
        <v>1</v>
      </c>
      <c r="L303" t="s">
        <v>41</v>
      </c>
      <c r="M303" t="s">
        <v>158</v>
      </c>
    </row>
    <row r="304" spans="1:13" x14ac:dyDescent="0.25">
      <c r="A304">
        <v>302</v>
      </c>
      <c r="B304" t="s">
        <v>1391</v>
      </c>
      <c r="C304" t="s">
        <v>1392</v>
      </c>
      <c r="D304" t="s">
        <v>98</v>
      </c>
      <c r="E304" t="s">
        <v>911</v>
      </c>
      <c r="F304" t="s">
        <v>1393</v>
      </c>
      <c r="G304" t="s">
        <v>40</v>
      </c>
      <c r="H304">
        <v>46</v>
      </c>
      <c r="I304">
        <v>2</v>
      </c>
      <c r="J304">
        <v>2014</v>
      </c>
      <c r="K304">
        <v>1</v>
      </c>
      <c r="L304" t="s">
        <v>41</v>
      </c>
      <c r="M304" t="s">
        <v>1394</v>
      </c>
    </row>
    <row r="305" spans="1:13" x14ac:dyDescent="0.25">
      <c r="A305">
        <v>303</v>
      </c>
      <c r="B305" t="s">
        <v>1395</v>
      </c>
      <c r="C305" t="s">
        <v>1396</v>
      </c>
      <c r="D305" t="s">
        <v>52</v>
      </c>
      <c r="E305" t="s">
        <v>1397</v>
      </c>
      <c r="F305" t="s">
        <v>1398</v>
      </c>
      <c r="G305" t="s">
        <v>25</v>
      </c>
      <c r="H305">
        <v>55</v>
      </c>
      <c r="I305">
        <v>6</v>
      </c>
      <c r="J305">
        <v>2014</v>
      </c>
      <c r="K305">
        <v>1</v>
      </c>
      <c r="L305" t="s">
        <v>56</v>
      </c>
      <c r="M305" t="s">
        <v>198</v>
      </c>
    </row>
    <row r="306" spans="1:13" x14ac:dyDescent="0.25">
      <c r="A306">
        <v>304</v>
      </c>
      <c r="B306" t="s">
        <v>1399</v>
      </c>
      <c r="C306" t="s">
        <v>1400</v>
      </c>
      <c r="D306" t="s">
        <v>80</v>
      </c>
      <c r="E306" t="s">
        <v>1401</v>
      </c>
      <c r="F306" t="s">
        <v>1402</v>
      </c>
      <c r="G306" t="s">
        <v>18</v>
      </c>
      <c r="H306">
        <v>203</v>
      </c>
      <c r="I306">
        <v>140</v>
      </c>
      <c r="J306">
        <v>2005</v>
      </c>
      <c r="K306">
        <v>2</v>
      </c>
      <c r="L306" t="s">
        <v>500</v>
      </c>
      <c r="M306" t="s">
        <v>1403</v>
      </c>
    </row>
    <row r="307" spans="1:13" x14ac:dyDescent="0.25">
      <c r="A307">
        <v>305</v>
      </c>
      <c r="B307" t="s">
        <v>1404</v>
      </c>
      <c r="C307" t="s">
        <v>1405</v>
      </c>
      <c r="D307" t="s">
        <v>105</v>
      </c>
      <c r="E307" t="s">
        <v>770</v>
      </c>
      <c r="F307" t="s">
        <v>1406</v>
      </c>
      <c r="G307" t="s">
        <v>156</v>
      </c>
      <c r="H307">
        <v>80</v>
      </c>
      <c r="I307">
        <v>9</v>
      </c>
      <c r="J307">
        <v>2013</v>
      </c>
      <c r="K307">
        <v>1</v>
      </c>
      <c r="L307" t="s">
        <v>62</v>
      </c>
      <c r="M307" t="s">
        <v>108</v>
      </c>
    </row>
    <row r="308" spans="1:13" x14ac:dyDescent="0.25">
      <c r="A308">
        <v>306</v>
      </c>
      <c r="B308" t="s">
        <v>1407</v>
      </c>
      <c r="C308" t="s">
        <v>1408</v>
      </c>
      <c r="D308" t="s">
        <v>333</v>
      </c>
      <c r="E308" t="s">
        <v>1409</v>
      </c>
      <c r="F308" t="s">
        <v>1410</v>
      </c>
      <c r="G308" t="s">
        <v>55</v>
      </c>
      <c r="H308">
        <v>60</v>
      </c>
      <c r="I308">
        <v>30</v>
      </c>
      <c r="J308">
        <v>2012</v>
      </c>
      <c r="K308">
        <v>1</v>
      </c>
      <c r="L308" t="s">
        <v>41</v>
      </c>
      <c r="M308" t="s">
        <v>1411</v>
      </c>
    </row>
    <row r="309" spans="1:13" x14ac:dyDescent="0.25">
      <c r="A309">
        <v>307</v>
      </c>
      <c r="B309" t="s">
        <v>1412</v>
      </c>
      <c r="C309" t="s">
        <v>1413</v>
      </c>
      <c r="D309" t="s">
        <v>119</v>
      </c>
      <c r="E309" t="s">
        <v>1414</v>
      </c>
      <c r="F309" t="s">
        <v>1415</v>
      </c>
      <c r="G309" t="s">
        <v>18</v>
      </c>
      <c r="H309">
        <v>36</v>
      </c>
      <c r="I309">
        <v>6</v>
      </c>
      <c r="J309">
        <v>2012</v>
      </c>
      <c r="K309">
        <v>3</v>
      </c>
      <c r="L309" t="s">
        <v>122</v>
      </c>
      <c r="M309" t="s">
        <v>122</v>
      </c>
    </row>
    <row r="310" spans="1:13" x14ac:dyDescent="0.25">
      <c r="A310">
        <v>308</v>
      </c>
      <c r="B310" t="s">
        <v>1416</v>
      </c>
      <c r="C310" t="s">
        <v>1417</v>
      </c>
      <c r="D310" t="s">
        <v>80</v>
      </c>
      <c r="E310" t="s">
        <v>1418</v>
      </c>
      <c r="F310" t="s">
        <v>1419</v>
      </c>
      <c r="G310" t="s">
        <v>48</v>
      </c>
      <c r="H310">
        <v>19</v>
      </c>
      <c r="I310">
        <v>3</v>
      </c>
      <c r="J310">
        <v>2014</v>
      </c>
      <c r="K310">
        <v>1</v>
      </c>
      <c r="L310" t="s">
        <v>137</v>
      </c>
      <c r="M310" t="s">
        <v>137</v>
      </c>
    </row>
    <row r="311" spans="1:13" x14ac:dyDescent="0.25">
      <c r="A311">
        <v>309</v>
      </c>
      <c r="B311" t="s">
        <v>1420</v>
      </c>
      <c r="C311" t="s">
        <v>1421</v>
      </c>
      <c r="D311" t="s">
        <v>80</v>
      </c>
      <c r="E311" t="s">
        <v>1106</v>
      </c>
      <c r="F311" t="s">
        <v>1422</v>
      </c>
      <c r="G311" t="s">
        <v>18</v>
      </c>
      <c r="H311">
        <v>18</v>
      </c>
      <c r="I311">
        <v>8</v>
      </c>
      <c r="J311">
        <v>2015</v>
      </c>
      <c r="K311">
        <v>1</v>
      </c>
      <c r="L311" t="s">
        <v>137</v>
      </c>
      <c r="M311" t="s">
        <v>1423</v>
      </c>
    </row>
    <row r="312" spans="1:13" x14ac:dyDescent="0.25">
      <c r="A312">
        <v>310</v>
      </c>
      <c r="B312" t="s">
        <v>1424</v>
      </c>
      <c r="C312" t="s">
        <v>1425</v>
      </c>
      <c r="D312" t="s">
        <v>74</v>
      </c>
      <c r="E312" t="s">
        <v>1309</v>
      </c>
      <c r="F312" t="s">
        <v>1426</v>
      </c>
      <c r="G312" t="s">
        <v>25</v>
      </c>
      <c r="H312">
        <v>23</v>
      </c>
      <c r="I312">
        <v>2</v>
      </c>
      <c r="J312">
        <v>2012</v>
      </c>
      <c r="K312">
        <v>1</v>
      </c>
      <c r="L312" t="s">
        <v>41</v>
      </c>
      <c r="M312" t="s">
        <v>1427</v>
      </c>
    </row>
    <row r="313" spans="1:13" x14ac:dyDescent="0.25">
      <c r="A313">
        <v>311</v>
      </c>
      <c r="B313" t="s">
        <v>1428</v>
      </c>
      <c r="C313" t="s">
        <v>1429</v>
      </c>
      <c r="D313" t="s">
        <v>52</v>
      </c>
      <c r="E313" t="s">
        <v>380</v>
      </c>
      <c r="F313" t="s">
        <v>1430</v>
      </c>
      <c r="G313" t="s">
        <v>187</v>
      </c>
      <c r="H313">
        <v>6</v>
      </c>
      <c r="I313">
        <v>2</v>
      </c>
      <c r="J313">
        <v>2014</v>
      </c>
      <c r="K313">
        <v>1</v>
      </c>
      <c r="L313" t="s">
        <v>56</v>
      </c>
      <c r="M313" t="s">
        <v>1431</v>
      </c>
    </row>
    <row r="314" spans="1:13" x14ac:dyDescent="0.25">
      <c r="A314">
        <v>312</v>
      </c>
      <c r="B314" t="s">
        <v>1432</v>
      </c>
      <c r="C314" t="s">
        <v>1433</v>
      </c>
      <c r="D314" t="s">
        <v>80</v>
      </c>
      <c r="E314" t="s">
        <v>665</v>
      </c>
      <c r="F314" t="s">
        <v>1434</v>
      </c>
      <c r="G314" t="s">
        <v>336</v>
      </c>
      <c r="H314">
        <v>55</v>
      </c>
      <c r="I314">
        <v>4</v>
      </c>
      <c r="J314">
        <v>2015</v>
      </c>
      <c r="K314">
        <v>1</v>
      </c>
      <c r="L314" t="s">
        <v>83</v>
      </c>
      <c r="M314" t="s">
        <v>1435</v>
      </c>
    </row>
    <row r="315" spans="1:13" x14ac:dyDescent="0.25">
      <c r="A315">
        <v>313</v>
      </c>
      <c r="B315" t="s">
        <v>1436</v>
      </c>
      <c r="C315" t="s">
        <v>1437</v>
      </c>
      <c r="D315" t="s">
        <v>80</v>
      </c>
      <c r="E315" t="s">
        <v>1157</v>
      </c>
      <c r="F315" t="s">
        <v>1438</v>
      </c>
      <c r="G315" t="s">
        <v>40</v>
      </c>
      <c r="H315">
        <v>15</v>
      </c>
      <c r="I315">
        <v>4</v>
      </c>
      <c r="J315">
        <v>2014</v>
      </c>
      <c r="K315">
        <v>1</v>
      </c>
      <c r="L315" t="s">
        <v>729</v>
      </c>
      <c r="M315" t="s">
        <v>1439</v>
      </c>
    </row>
    <row r="316" spans="1:13" x14ac:dyDescent="0.25">
      <c r="A316">
        <v>314</v>
      </c>
      <c r="B316" t="s">
        <v>1440</v>
      </c>
      <c r="C316" t="s">
        <v>1441</v>
      </c>
      <c r="D316" t="s">
        <v>1337</v>
      </c>
      <c r="E316" t="s">
        <v>1442</v>
      </c>
      <c r="F316" t="s">
        <v>1443</v>
      </c>
      <c r="G316" t="s">
        <v>156</v>
      </c>
      <c r="H316">
        <v>41</v>
      </c>
      <c r="I316">
        <v>15</v>
      </c>
      <c r="J316">
        <v>2015</v>
      </c>
      <c r="K316">
        <v>1</v>
      </c>
      <c r="L316" t="s">
        <v>41</v>
      </c>
      <c r="M316" t="s">
        <v>1444</v>
      </c>
    </row>
    <row r="317" spans="1:13" x14ac:dyDescent="0.25">
      <c r="A317">
        <v>315</v>
      </c>
      <c r="B317" t="s">
        <v>1445</v>
      </c>
      <c r="C317" t="s">
        <v>1446</v>
      </c>
      <c r="D317" t="s">
        <v>80</v>
      </c>
      <c r="E317" t="s">
        <v>1447</v>
      </c>
      <c r="F317" t="s">
        <v>1448</v>
      </c>
      <c r="G317" t="s">
        <v>18</v>
      </c>
      <c r="H317">
        <v>70</v>
      </c>
      <c r="I317">
        <v>5</v>
      </c>
      <c r="J317">
        <v>2014</v>
      </c>
      <c r="K317">
        <v>1</v>
      </c>
      <c r="L317" t="s">
        <v>137</v>
      </c>
      <c r="M317" t="s">
        <v>137</v>
      </c>
    </row>
    <row r="318" spans="1:13" x14ac:dyDescent="0.25">
      <c r="A318">
        <v>316</v>
      </c>
      <c r="B318" t="s">
        <v>1449</v>
      </c>
      <c r="C318" t="s">
        <v>1450</v>
      </c>
      <c r="D318" t="s">
        <v>86</v>
      </c>
      <c r="E318" t="s">
        <v>892</v>
      </c>
      <c r="F318" t="s">
        <v>1451</v>
      </c>
      <c r="G318" t="s">
        <v>25</v>
      </c>
      <c r="H318">
        <v>11</v>
      </c>
      <c r="I318">
        <v>1</v>
      </c>
      <c r="J318">
        <v>2015</v>
      </c>
      <c r="K318">
        <v>1</v>
      </c>
      <c r="L318" t="s">
        <v>89</v>
      </c>
      <c r="M318" t="s">
        <v>89</v>
      </c>
    </row>
    <row r="319" spans="1:13" x14ac:dyDescent="0.25">
      <c r="A319">
        <v>317</v>
      </c>
      <c r="B319" t="s">
        <v>1452</v>
      </c>
      <c r="C319" t="s">
        <v>1453</v>
      </c>
      <c r="D319" t="s">
        <v>141</v>
      </c>
      <c r="E319" t="s">
        <v>993</v>
      </c>
      <c r="F319" t="s">
        <v>1454</v>
      </c>
      <c r="G319" t="s">
        <v>55</v>
      </c>
      <c r="H319">
        <v>20</v>
      </c>
      <c r="I319">
        <v>5</v>
      </c>
      <c r="J319">
        <v>2015</v>
      </c>
      <c r="K319">
        <v>1</v>
      </c>
      <c r="L319" t="s">
        <v>514</v>
      </c>
      <c r="M319" t="s">
        <v>1455</v>
      </c>
    </row>
    <row r="320" spans="1:13" x14ac:dyDescent="0.25">
      <c r="A320">
        <v>318</v>
      </c>
      <c r="B320" t="s">
        <v>1456</v>
      </c>
      <c r="C320" t="s">
        <v>1457</v>
      </c>
      <c r="D320" t="s">
        <v>30</v>
      </c>
      <c r="E320" t="s">
        <v>380</v>
      </c>
      <c r="F320" t="s">
        <v>1458</v>
      </c>
      <c r="G320" t="s">
        <v>40</v>
      </c>
      <c r="H320">
        <v>10</v>
      </c>
      <c r="I320">
        <v>2</v>
      </c>
      <c r="J320">
        <v>2015</v>
      </c>
      <c r="K320">
        <v>1</v>
      </c>
      <c r="L320" t="s">
        <v>34</v>
      </c>
      <c r="M320" t="s">
        <v>34</v>
      </c>
    </row>
    <row r="321" spans="1:13" x14ac:dyDescent="0.25">
      <c r="A321">
        <v>319</v>
      </c>
      <c r="B321" t="s">
        <v>1459</v>
      </c>
      <c r="C321" t="s">
        <v>1460</v>
      </c>
      <c r="D321" t="s">
        <v>30</v>
      </c>
      <c r="E321" t="s">
        <v>760</v>
      </c>
      <c r="F321" t="s">
        <v>1461</v>
      </c>
      <c r="G321" t="s">
        <v>623</v>
      </c>
      <c r="H321">
        <v>15</v>
      </c>
      <c r="I321">
        <v>2</v>
      </c>
      <c r="J321">
        <v>2014</v>
      </c>
      <c r="K321">
        <v>1</v>
      </c>
      <c r="L321" t="s">
        <v>258</v>
      </c>
      <c r="M321" t="s">
        <v>1462</v>
      </c>
    </row>
    <row r="322" spans="1:13" x14ac:dyDescent="0.25">
      <c r="A322">
        <v>320</v>
      </c>
      <c r="B322" t="s">
        <v>1463</v>
      </c>
      <c r="C322" t="s">
        <v>1464</v>
      </c>
      <c r="D322" t="s">
        <v>80</v>
      </c>
      <c r="E322" t="s">
        <v>733</v>
      </c>
      <c r="F322" t="s">
        <v>1465</v>
      </c>
      <c r="G322" t="s">
        <v>156</v>
      </c>
      <c r="H322">
        <v>179</v>
      </c>
      <c r="I322">
        <v>131</v>
      </c>
      <c r="J322">
        <v>2010</v>
      </c>
      <c r="K322">
        <v>1</v>
      </c>
      <c r="L322" t="s">
        <v>500</v>
      </c>
      <c r="M322" t="s">
        <v>1466</v>
      </c>
    </row>
    <row r="323" spans="1:13" x14ac:dyDescent="0.25">
      <c r="A323">
        <v>321</v>
      </c>
      <c r="B323" t="s">
        <v>1467</v>
      </c>
      <c r="C323" t="s">
        <v>1468</v>
      </c>
      <c r="D323" t="s">
        <v>503</v>
      </c>
      <c r="E323" t="s">
        <v>1469</v>
      </c>
      <c r="F323" t="s">
        <v>1470</v>
      </c>
      <c r="G323" t="s">
        <v>107</v>
      </c>
      <c r="H323">
        <v>308</v>
      </c>
      <c r="I323">
        <v>27</v>
      </c>
      <c r="J323">
        <v>2012</v>
      </c>
      <c r="K323">
        <v>4</v>
      </c>
      <c r="L323" t="s">
        <v>506</v>
      </c>
      <c r="M323" t="s">
        <v>506</v>
      </c>
    </row>
    <row r="324" spans="1:13" x14ac:dyDescent="0.25">
      <c r="A324">
        <v>322</v>
      </c>
      <c r="B324" t="s">
        <v>1471</v>
      </c>
      <c r="C324" t="s">
        <v>1472</v>
      </c>
      <c r="D324" t="s">
        <v>80</v>
      </c>
      <c r="E324" t="s">
        <v>1473</v>
      </c>
      <c r="F324" t="s">
        <v>1474</v>
      </c>
      <c r="G324" t="s">
        <v>18</v>
      </c>
      <c r="H324">
        <v>47</v>
      </c>
      <c r="I324">
        <v>8</v>
      </c>
      <c r="J324">
        <v>2014</v>
      </c>
      <c r="K324">
        <v>2</v>
      </c>
      <c r="L324" t="s">
        <v>83</v>
      </c>
      <c r="M324" t="s">
        <v>1475</v>
      </c>
    </row>
    <row r="325" spans="1:13" x14ac:dyDescent="0.25">
      <c r="A325">
        <v>323</v>
      </c>
      <c r="B325" t="s">
        <v>1476</v>
      </c>
      <c r="C325" t="s">
        <v>1477</v>
      </c>
      <c r="D325" t="s">
        <v>80</v>
      </c>
      <c r="E325" t="s">
        <v>440</v>
      </c>
      <c r="F325" t="s">
        <v>1478</v>
      </c>
      <c r="G325" t="s">
        <v>156</v>
      </c>
      <c r="H325">
        <v>203</v>
      </c>
      <c r="I325">
        <v>52</v>
      </c>
      <c r="J325">
        <v>2012</v>
      </c>
      <c r="K325">
        <v>2</v>
      </c>
      <c r="L325" t="s">
        <v>137</v>
      </c>
      <c r="M325" t="s">
        <v>137</v>
      </c>
    </row>
    <row r="326" spans="1:13" x14ac:dyDescent="0.25">
      <c r="A326">
        <v>324</v>
      </c>
      <c r="B326" t="s">
        <v>1479</v>
      </c>
      <c r="C326" t="s">
        <v>1480</v>
      </c>
      <c r="D326" t="s">
        <v>52</v>
      </c>
      <c r="E326" t="s">
        <v>871</v>
      </c>
      <c r="F326" t="s">
        <v>1481</v>
      </c>
      <c r="G326" t="s">
        <v>211</v>
      </c>
      <c r="H326">
        <v>6</v>
      </c>
      <c r="I326">
        <v>1</v>
      </c>
      <c r="J326">
        <v>2014</v>
      </c>
      <c r="K326">
        <v>1</v>
      </c>
      <c r="L326" t="s">
        <v>1314</v>
      </c>
      <c r="M326" t="s">
        <v>1482</v>
      </c>
    </row>
    <row r="327" spans="1:13" x14ac:dyDescent="0.25">
      <c r="A327">
        <v>325</v>
      </c>
      <c r="B327" t="s">
        <v>1483</v>
      </c>
      <c r="C327" t="s">
        <v>1484</v>
      </c>
      <c r="D327" t="s">
        <v>30</v>
      </c>
      <c r="E327" t="s">
        <v>993</v>
      </c>
      <c r="F327" t="s">
        <v>1485</v>
      </c>
      <c r="G327" t="s">
        <v>187</v>
      </c>
      <c r="H327">
        <v>14</v>
      </c>
      <c r="I327">
        <v>3</v>
      </c>
      <c r="J327">
        <v>2015</v>
      </c>
      <c r="K327">
        <v>1</v>
      </c>
      <c r="L327" t="s">
        <v>258</v>
      </c>
      <c r="M327" t="s">
        <v>258</v>
      </c>
    </row>
    <row r="328" spans="1:13" x14ac:dyDescent="0.25">
      <c r="A328">
        <v>326</v>
      </c>
      <c r="B328" t="s">
        <v>1486</v>
      </c>
      <c r="C328" t="s">
        <v>1487</v>
      </c>
      <c r="D328" t="s">
        <v>30</v>
      </c>
      <c r="E328" t="s">
        <v>603</v>
      </c>
      <c r="F328" t="s">
        <v>1488</v>
      </c>
      <c r="G328" t="s">
        <v>48</v>
      </c>
      <c r="H328">
        <v>10</v>
      </c>
      <c r="I328">
        <v>2</v>
      </c>
      <c r="J328">
        <v>2009</v>
      </c>
      <c r="K328">
        <v>1</v>
      </c>
      <c r="L328" t="s">
        <v>34</v>
      </c>
      <c r="M328" t="s">
        <v>34</v>
      </c>
    </row>
    <row r="329" spans="1:13" x14ac:dyDescent="0.25">
      <c r="A329">
        <v>327</v>
      </c>
      <c r="B329" t="s">
        <v>1489</v>
      </c>
      <c r="C329" t="s">
        <v>1490</v>
      </c>
      <c r="D329" t="s">
        <v>80</v>
      </c>
      <c r="E329" t="s">
        <v>1418</v>
      </c>
      <c r="F329" t="s">
        <v>1491</v>
      </c>
      <c r="G329" t="s">
        <v>297</v>
      </c>
      <c r="H329">
        <v>24</v>
      </c>
      <c r="I329">
        <v>8</v>
      </c>
      <c r="J329">
        <v>2012</v>
      </c>
      <c r="K329">
        <v>1</v>
      </c>
      <c r="L329" t="s">
        <v>83</v>
      </c>
      <c r="M329" t="s">
        <v>964</v>
      </c>
    </row>
    <row r="330" spans="1:13" x14ac:dyDescent="0.25">
      <c r="A330">
        <v>328</v>
      </c>
      <c r="B330" t="s">
        <v>1492</v>
      </c>
      <c r="C330" t="s">
        <v>1493</v>
      </c>
      <c r="D330" t="s">
        <v>30</v>
      </c>
      <c r="E330" t="s">
        <v>1494</v>
      </c>
      <c r="F330" t="s">
        <v>1495</v>
      </c>
      <c r="G330" t="s">
        <v>156</v>
      </c>
      <c r="H330">
        <v>101</v>
      </c>
      <c r="I330">
        <v>13</v>
      </c>
      <c r="J330">
        <v>2013</v>
      </c>
      <c r="K330">
        <v>2</v>
      </c>
      <c r="L330" t="s">
        <v>258</v>
      </c>
      <c r="M330" t="s">
        <v>1496</v>
      </c>
    </row>
    <row r="331" spans="1:13" x14ac:dyDescent="0.25">
      <c r="A331">
        <v>329</v>
      </c>
      <c r="B331" t="s">
        <v>1497</v>
      </c>
      <c r="C331" t="s">
        <v>1498</v>
      </c>
      <c r="D331" t="s">
        <v>230</v>
      </c>
      <c r="E331" t="s">
        <v>1499</v>
      </c>
      <c r="F331" t="s">
        <v>1500</v>
      </c>
      <c r="G331" t="s">
        <v>18</v>
      </c>
      <c r="H331">
        <v>18</v>
      </c>
      <c r="I331">
        <v>5</v>
      </c>
      <c r="J331">
        <v>2012</v>
      </c>
      <c r="K331">
        <v>1</v>
      </c>
      <c r="L331" t="s">
        <v>41</v>
      </c>
      <c r="M331" t="s">
        <v>1501</v>
      </c>
    </row>
    <row r="332" spans="1:13" x14ac:dyDescent="0.25">
      <c r="A332">
        <v>330</v>
      </c>
      <c r="B332" t="s">
        <v>1502</v>
      </c>
      <c r="C332" t="s">
        <v>1503</v>
      </c>
      <c r="D332" t="s">
        <v>215</v>
      </c>
      <c r="E332" t="s">
        <v>1106</v>
      </c>
      <c r="F332" t="s">
        <v>1504</v>
      </c>
      <c r="G332" t="s">
        <v>156</v>
      </c>
      <c r="H332">
        <v>25</v>
      </c>
      <c r="I332">
        <v>1</v>
      </c>
      <c r="J332">
        <v>2015</v>
      </c>
      <c r="K332">
        <v>1</v>
      </c>
      <c r="L332" t="s">
        <v>219</v>
      </c>
      <c r="M332" t="s">
        <v>422</v>
      </c>
    </row>
    <row r="333" spans="1:13" x14ac:dyDescent="0.25">
      <c r="A333">
        <v>331</v>
      </c>
      <c r="B333" t="s">
        <v>1505</v>
      </c>
      <c r="C333" t="s">
        <v>1506</v>
      </c>
      <c r="D333" t="s">
        <v>30</v>
      </c>
      <c r="E333" t="s">
        <v>1507</v>
      </c>
      <c r="F333" t="s">
        <v>1508</v>
      </c>
      <c r="G333" t="s">
        <v>25</v>
      </c>
      <c r="H333">
        <v>84</v>
      </c>
      <c r="I333">
        <v>22</v>
      </c>
      <c r="J333">
        <v>2014</v>
      </c>
      <c r="K333">
        <v>1</v>
      </c>
      <c r="L333" t="s">
        <v>34</v>
      </c>
      <c r="M333" t="s">
        <v>34</v>
      </c>
    </row>
    <row r="334" spans="1:13" x14ac:dyDescent="0.25">
      <c r="A334">
        <v>332</v>
      </c>
      <c r="B334" t="s">
        <v>1509</v>
      </c>
      <c r="C334" t="s">
        <v>1510</v>
      </c>
      <c r="D334" t="s">
        <v>119</v>
      </c>
      <c r="E334" t="s">
        <v>1442</v>
      </c>
      <c r="F334" t="s">
        <v>1511</v>
      </c>
      <c r="G334" t="s">
        <v>18</v>
      </c>
      <c r="H334">
        <v>12</v>
      </c>
      <c r="I334">
        <v>2</v>
      </c>
      <c r="J334">
        <v>2007</v>
      </c>
      <c r="K334">
        <v>1</v>
      </c>
      <c r="L334" t="s">
        <v>122</v>
      </c>
      <c r="M334" t="s">
        <v>1512</v>
      </c>
    </row>
    <row r="335" spans="1:13" x14ac:dyDescent="0.25">
      <c r="A335">
        <v>333</v>
      </c>
      <c r="B335" t="s">
        <v>1513</v>
      </c>
      <c r="C335" t="s">
        <v>1514</v>
      </c>
      <c r="D335" t="s">
        <v>105</v>
      </c>
      <c r="E335" t="s">
        <v>1309</v>
      </c>
      <c r="F335" t="s">
        <v>1515</v>
      </c>
      <c r="G335" t="s">
        <v>107</v>
      </c>
      <c r="H335">
        <v>54</v>
      </c>
      <c r="I335">
        <v>20</v>
      </c>
      <c r="J335">
        <v>2013</v>
      </c>
      <c r="K335">
        <v>1</v>
      </c>
      <c r="L335" t="s">
        <v>62</v>
      </c>
      <c r="M335" t="s">
        <v>108</v>
      </c>
    </row>
    <row r="336" spans="1:13" x14ac:dyDescent="0.25">
      <c r="A336">
        <v>334</v>
      </c>
      <c r="B336" t="s">
        <v>1516</v>
      </c>
      <c r="C336" t="s">
        <v>1517</v>
      </c>
      <c r="D336" t="s">
        <v>52</v>
      </c>
      <c r="E336" t="s">
        <v>699</v>
      </c>
      <c r="F336" t="s">
        <v>1518</v>
      </c>
      <c r="G336" t="s">
        <v>18</v>
      </c>
      <c r="H336">
        <v>38</v>
      </c>
      <c r="I336">
        <v>1</v>
      </c>
      <c r="J336">
        <v>2014</v>
      </c>
      <c r="K336">
        <v>2</v>
      </c>
      <c r="L336" t="s">
        <v>56</v>
      </c>
      <c r="M336" t="s">
        <v>1519</v>
      </c>
    </row>
    <row r="337" spans="1:13" x14ac:dyDescent="0.25">
      <c r="A337">
        <v>335</v>
      </c>
      <c r="B337" t="s">
        <v>1520</v>
      </c>
      <c r="C337" t="s">
        <v>1521</v>
      </c>
      <c r="D337" t="s">
        <v>15</v>
      </c>
      <c r="E337" t="s">
        <v>760</v>
      </c>
      <c r="F337" t="s">
        <v>1522</v>
      </c>
      <c r="G337" t="s">
        <v>297</v>
      </c>
      <c r="H337">
        <v>140</v>
      </c>
      <c r="I337">
        <v>35</v>
      </c>
      <c r="J337">
        <v>2015</v>
      </c>
      <c r="K337">
        <v>1</v>
      </c>
      <c r="L337" t="s">
        <v>19</v>
      </c>
      <c r="M337" t="s">
        <v>19</v>
      </c>
    </row>
    <row r="338" spans="1:13" x14ac:dyDescent="0.25">
      <c r="A338">
        <v>336</v>
      </c>
      <c r="B338" t="s">
        <v>1523</v>
      </c>
      <c r="C338" t="s">
        <v>1524</v>
      </c>
      <c r="D338" t="s">
        <v>333</v>
      </c>
      <c r="E338" t="s">
        <v>957</v>
      </c>
      <c r="F338" t="s">
        <v>1525</v>
      </c>
      <c r="G338" t="s">
        <v>187</v>
      </c>
      <c r="H338">
        <v>12</v>
      </c>
      <c r="I338">
        <v>4</v>
      </c>
      <c r="J338">
        <v>2014</v>
      </c>
      <c r="K338">
        <v>1</v>
      </c>
      <c r="L338" t="s">
        <v>41</v>
      </c>
      <c r="M338" t="s">
        <v>1526</v>
      </c>
    </row>
    <row r="339" spans="1:13" x14ac:dyDescent="0.25">
      <c r="A339">
        <v>337</v>
      </c>
      <c r="B339" t="s">
        <v>1527</v>
      </c>
      <c r="C339" t="s">
        <v>1528</v>
      </c>
      <c r="D339" t="s">
        <v>30</v>
      </c>
      <c r="E339" t="s">
        <v>626</v>
      </c>
      <c r="F339" t="s">
        <v>1529</v>
      </c>
      <c r="G339" t="s">
        <v>181</v>
      </c>
      <c r="H339">
        <v>41</v>
      </c>
      <c r="I339">
        <v>7</v>
      </c>
      <c r="J339">
        <v>2014</v>
      </c>
      <c r="K339">
        <v>1</v>
      </c>
      <c r="L339" t="s">
        <v>706</v>
      </c>
      <c r="M339" t="s">
        <v>707</v>
      </c>
    </row>
    <row r="340" spans="1:13" x14ac:dyDescent="0.25">
      <c r="A340">
        <v>338</v>
      </c>
      <c r="B340" t="s">
        <v>1530</v>
      </c>
      <c r="C340" t="s">
        <v>1531</v>
      </c>
      <c r="D340" t="s">
        <v>105</v>
      </c>
      <c r="E340" t="s">
        <v>861</v>
      </c>
      <c r="F340" t="s">
        <v>1532</v>
      </c>
      <c r="G340" t="s">
        <v>156</v>
      </c>
      <c r="H340">
        <v>80</v>
      </c>
      <c r="I340">
        <v>31</v>
      </c>
      <c r="J340">
        <v>2013</v>
      </c>
      <c r="K340">
        <v>1</v>
      </c>
      <c r="L340" t="s">
        <v>62</v>
      </c>
      <c r="M340" t="s">
        <v>108</v>
      </c>
    </row>
    <row r="341" spans="1:13" x14ac:dyDescent="0.25">
      <c r="A341">
        <v>339</v>
      </c>
      <c r="B341" t="s">
        <v>1533</v>
      </c>
      <c r="C341" t="s">
        <v>1534</v>
      </c>
      <c r="D341" t="s">
        <v>30</v>
      </c>
      <c r="E341" t="s">
        <v>1535</v>
      </c>
      <c r="F341" t="s">
        <v>1536</v>
      </c>
      <c r="G341" t="s">
        <v>233</v>
      </c>
      <c r="H341">
        <v>9</v>
      </c>
      <c r="I341">
        <v>1</v>
      </c>
      <c r="J341">
        <v>2014</v>
      </c>
      <c r="K341">
        <v>1</v>
      </c>
      <c r="L341" t="s">
        <v>41</v>
      </c>
      <c r="M341" t="s">
        <v>1537</v>
      </c>
    </row>
    <row r="342" spans="1:13" x14ac:dyDescent="0.25">
      <c r="A342">
        <v>340</v>
      </c>
      <c r="B342" t="s">
        <v>1538</v>
      </c>
      <c r="C342" t="s">
        <v>1539</v>
      </c>
      <c r="D342" t="s">
        <v>243</v>
      </c>
      <c r="E342" t="s">
        <v>1442</v>
      </c>
      <c r="F342" t="s">
        <v>1540</v>
      </c>
      <c r="G342" t="s">
        <v>175</v>
      </c>
      <c r="H342">
        <v>5</v>
      </c>
      <c r="I342">
        <v>2</v>
      </c>
      <c r="J342">
        <v>2011</v>
      </c>
      <c r="K342">
        <v>1</v>
      </c>
      <c r="L342" t="s">
        <v>458</v>
      </c>
      <c r="M342" t="s">
        <v>1541</v>
      </c>
    </row>
    <row r="343" spans="1:13" x14ac:dyDescent="0.25">
      <c r="A343">
        <v>341</v>
      </c>
      <c r="B343" t="s">
        <v>1542</v>
      </c>
      <c r="C343" s="1" t="s">
        <v>1543</v>
      </c>
      <c r="D343" t="s">
        <v>1544</v>
      </c>
      <c r="E343" t="s">
        <v>957</v>
      </c>
      <c r="F343" t="s">
        <v>1545</v>
      </c>
      <c r="G343" t="s">
        <v>18</v>
      </c>
      <c r="H343">
        <v>7</v>
      </c>
      <c r="I343">
        <v>4</v>
      </c>
      <c r="J343">
        <v>2015</v>
      </c>
      <c r="K343">
        <v>1</v>
      </c>
      <c r="L343" t="s">
        <v>41</v>
      </c>
      <c r="M343" t="s">
        <v>1546</v>
      </c>
    </row>
    <row r="344" spans="1:13" x14ac:dyDescent="0.25">
      <c r="A344">
        <v>342</v>
      </c>
      <c r="B344" t="s">
        <v>1547</v>
      </c>
      <c r="C344" t="s">
        <v>1548</v>
      </c>
      <c r="D344" t="s">
        <v>503</v>
      </c>
      <c r="E344" t="s">
        <v>690</v>
      </c>
      <c r="F344" t="s">
        <v>1549</v>
      </c>
      <c r="G344" t="s">
        <v>257</v>
      </c>
      <c r="H344">
        <v>171</v>
      </c>
      <c r="I344">
        <v>7</v>
      </c>
      <c r="J344">
        <v>2013</v>
      </c>
      <c r="K344">
        <v>1</v>
      </c>
      <c r="L344" t="s">
        <v>506</v>
      </c>
      <c r="M344" t="s">
        <v>506</v>
      </c>
    </row>
    <row r="345" spans="1:13" x14ac:dyDescent="0.25">
      <c r="A345">
        <v>343</v>
      </c>
      <c r="B345" t="s">
        <v>1550</v>
      </c>
      <c r="C345" t="s">
        <v>1551</v>
      </c>
      <c r="D345" t="s">
        <v>105</v>
      </c>
      <c r="E345" t="s">
        <v>445</v>
      </c>
      <c r="F345" t="s">
        <v>1552</v>
      </c>
      <c r="G345" t="s">
        <v>218</v>
      </c>
      <c r="H345">
        <v>25</v>
      </c>
      <c r="I345">
        <v>3</v>
      </c>
      <c r="J345">
        <v>2015</v>
      </c>
      <c r="K345">
        <v>1</v>
      </c>
      <c r="L345" t="s">
        <v>62</v>
      </c>
      <c r="M345" t="s">
        <v>108</v>
      </c>
    </row>
    <row r="346" spans="1:13" x14ac:dyDescent="0.25">
      <c r="A346">
        <v>344</v>
      </c>
      <c r="B346" t="s">
        <v>1553</v>
      </c>
      <c r="C346" t="s">
        <v>1554</v>
      </c>
      <c r="D346" t="s">
        <v>52</v>
      </c>
      <c r="E346" t="s">
        <v>1555</v>
      </c>
      <c r="F346" t="s">
        <v>1556</v>
      </c>
      <c r="G346" t="s">
        <v>18</v>
      </c>
      <c r="H346">
        <v>60</v>
      </c>
      <c r="I346">
        <v>5</v>
      </c>
      <c r="J346">
        <v>2013</v>
      </c>
      <c r="K346">
        <v>2</v>
      </c>
      <c r="L346" t="s">
        <v>56</v>
      </c>
      <c r="M346" t="s">
        <v>787</v>
      </c>
    </row>
    <row r="347" spans="1:13" x14ac:dyDescent="0.25">
      <c r="A347">
        <v>345</v>
      </c>
      <c r="B347" t="s">
        <v>1557</v>
      </c>
      <c r="C347" t="s">
        <v>1558</v>
      </c>
      <c r="D347" t="s">
        <v>15</v>
      </c>
      <c r="E347" t="s">
        <v>209</v>
      </c>
      <c r="F347" t="s">
        <v>1559</v>
      </c>
      <c r="G347" t="s">
        <v>336</v>
      </c>
      <c r="H347">
        <v>230</v>
      </c>
      <c r="I347">
        <v>16</v>
      </c>
      <c r="J347">
        <v>2015</v>
      </c>
      <c r="K347">
        <v>1</v>
      </c>
      <c r="L347" t="s">
        <v>19</v>
      </c>
      <c r="M347" t="s">
        <v>651</v>
      </c>
    </row>
    <row r="348" spans="1:13" x14ac:dyDescent="0.25">
      <c r="A348">
        <v>346</v>
      </c>
      <c r="B348" t="s">
        <v>1560</v>
      </c>
      <c r="C348" t="s">
        <v>1561</v>
      </c>
      <c r="D348" t="s">
        <v>80</v>
      </c>
      <c r="E348" t="s">
        <v>1562</v>
      </c>
      <c r="F348" t="s">
        <v>1563</v>
      </c>
      <c r="G348" t="s">
        <v>40</v>
      </c>
      <c r="H348">
        <v>21</v>
      </c>
      <c r="I348">
        <v>8</v>
      </c>
      <c r="J348">
        <v>2010</v>
      </c>
      <c r="K348">
        <v>4</v>
      </c>
      <c r="L348" t="s">
        <v>83</v>
      </c>
      <c r="M348" t="s">
        <v>964</v>
      </c>
    </row>
    <row r="349" spans="1:13" x14ac:dyDescent="0.25">
      <c r="A349">
        <v>347</v>
      </c>
      <c r="B349" t="s">
        <v>1564</v>
      </c>
      <c r="C349" t="s">
        <v>1565</v>
      </c>
      <c r="D349" t="s">
        <v>74</v>
      </c>
      <c r="E349" t="s">
        <v>911</v>
      </c>
      <c r="F349" t="s">
        <v>1566</v>
      </c>
      <c r="G349" t="s">
        <v>336</v>
      </c>
      <c r="H349">
        <v>2</v>
      </c>
      <c r="I349">
        <v>2</v>
      </c>
      <c r="J349">
        <v>2014</v>
      </c>
      <c r="K349">
        <v>1</v>
      </c>
      <c r="L349" t="s">
        <v>349</v>
      </c>
      <c r="M349" t="s">
        <v>349</v>
      </c>
    </row>
    <row r="350" spans="1:13" x14ac:dyDescent="0.25">
      <c r="A350">
        <v>348</v>
      </c>
      <c r="B350" t="s">
        <v>1567</v>
      </c>
      <c r="C350" t="s">
        <v>1568</v>
      </c>
      <c r="D350" t="s">
        <v>503</v>
      </c>
      <c r="E350" t="s">
        <v>1569</v>
      </c>
      <c r="F350" t="s">
        <v>1570</v>
      </c>
      <c r="G350" t="s">
        <v>25</v>
      </c>
      <c r="H350">
        <v>15</v>
      </c>
      <c r="I350">
        <v>3</v>
      </c>
      <c r="J350">
        <v>2011</v>
      </c>
      <c r="K350">
        <v>1</v>
      </c>
      <c r="L350" t="s">
        <v>506</v>
      </c>
      <c r="M350" t="s">
        <v>1571</v>
      </c>
    </row>
    <row r="351" spans="1:13" x14ac:dyDescent="0.25">
      <c r="A351">
        <v>349</v>
      </c>
      <c r="B351" t="s">
        <v>1572</v>
      </c>
      <c r="C351" t="s">
        <v>1573</v>
      </c>
      <c r="D351" t="s">
        <v>98</v>
      </c>
      <c r="E351" t="s">
        <v>498</v>
      </c>
      <c r="F351" t="s">
        <v>1574</v>
      </c>
      <c r="G351" t="s">
        <v>40</v>
      </c>
      <c r="H351">
        <v>18</v>
      </c>
      <c r="I351">
        <v>4</v>
      </c>
      <c r="J351">
        <v>2013</v>
      </c>
      <c r="K351">
        <v>2</v>
      </c>
      <c r="L351" t="s">
        <v>101</v>
      </c>
      <c r="M351" t="s">
        <v>101</v>
      </c>
    </row>
    <row r="352" spans="1:13" x14ac:dyDescent="0.25">
      <c r="A352">
        <v>350</v>
      </c>
      <c r="B352" t="s">
        <v>1575</v>
      </c>
      <c r="C352" t="s">
        <v>1576</v>
      </c>
      <c r="D352" t="s">
        <v>80</v>
      </c>
      <c r="E352" t="s">
        <v>993</v>
      </c>
      <c r="F352" t="s">
        <v>1577</v>
      </c>
      <c r="G352" t="s">
        <v>156</v>
      </c>
      <c r="H352">
        <v>19</v>
      </c>
      <c r="I352">
        <v>4</v>
      </c>
      <c r="J352">
        <v>2012</v>
      </c>
      <c r="K352">
        <v>1</v>
      </c>
      <c r="L352" t="s">
        <v>163</v>
      </c>
      <c r="M352" t="s">
        <v>391</v>
      </c>
    </row>
    <row r="353" spans="1:13" x14ac:dyDescent="0.25">
      <c r="A353">
        <v>351</v>
      </c>
      <c r="B353" t="s">
        <v>1578</v>
      </c>
      <c r="C353" t="s">
        <v>1579</v>
      </c>
      <c r="D353" t="s">
        <v>80</v>
      </c>
      <c r="E353" t="s">
        <v>1580</v>
      </c>
      <c r="F353" t="s">
        <v>1581</v>
      </c>
      <c r="G353" t="s">
        <v>107</v>
      </c>
      <c r="H353">
        <v>400</v>
      </c>
      <c r="I353">
        <v>55</v>
      </c>
      <c r="J353">
        <v>2012</v>
      </c>
      <c r="K353">
        <v>2</v>
      </c>
      <c r="L353" t="s">
        <v>163</v>
      </c>
      <c r="M353" t="s">
        <v>163</v>
      </c>
    </row>
    <row r="354" spans="1:13" x14ac:dyDescent="0.25">
      <c r="A354">
        <v>352</v>
      </c>
      <c r="B354" t="s">
        <v>1582</v>
      </c>
      <c r="C354" t="s">
        <v>1583</v>
      </c>
      <c r="D354" t="s">
        <v>80</v>
      </c>
      <c r="E354" t="s">
        <v>1584</v>
      </c>
      <c r="F354" t="s">
        <v>1585</v>
      </c>
      <c r="G354" t="s">
        <v>33</v>
      </c>
      <c r="H354">
        <v>166</v>
      </c>
      <c r="I354">
        <v>37</v>
      </c>
      <c r="J354">
        <v>2014</v>
      </c>
      <c r="K354">
        <v>2</v>
      </c>
      <c r="L354" t="s">
        <v>83</v>
      </c>
      <c r="M354" t="s">
        <v>1586</v>
      </c>
    </row>
    <row r="355" spans="1:13" x14ac:dyDescent="0.25">
      <c r="A355">
        <v>353</v>
      </c>
      <c r="B355" t="s">
        <v>1587</v>
      </c>
      <c r="C355" t="s">
        <v>1588</v>
      </c>
      <c r="D355" t="s">
        <v>22</v>
      </c>
      <c r="E355" t="s">
        <v>861</v>
      </c>
      <c r="F355" t="s">
        <v>1589</v>
      </c>
      <c r="G355" t="s">
        <v>336</v>
      </c>
      <c r="H355">
        <v>15</v>
      </c>
      <c r="I355">
        <v>7</v>
      </c>
      <c r="J355">
        <v>2014</v>
      </c>
      <c r="K355">
        <v>1</v>
      </c>
      <c r="L355" t="s">
        <v>26</v>
      </c>
      <c r="M355" t="s">
        <v>27</v>
      </c>
    </row>
    <row r="356" spans="1:13" x14ac:dyDescent="0.25">
      <c r="A356">
        <v>354</v>
      </c>
      <c r="B356" t="s">
        <v>1590</v>
      </c>
      <c r="C356" t="s">
        <v>1591</v>
      </c>
      <c r="D356" t="s">
        <v>59</v>
      </c>
      <c r="E356" t="s">
        <v>1592</v>
      </c>
      <c r="F356" t="s">
        <v>1593</v>
      </c>
      <c r="G356" t="s">
        <v>336</v>
      </c>
      <c r="H356">
        <v>185</v>
      </c>
      <c r="I356">
        <v>32</v>
      </c>
      <c r="J356">
        <v>2010</v>
      </c>
      <c r="K356">
        <v>2</v>
      </c>
      <c r="L356" t="s">
        <v>62</v>
      </c>
      <c r="M356" t="s">
        <v>1594</v>
      </c>
    </row>
    <row r="357" spans="1:13" x14ac:dyDescent="0.25">
      <c r="A357">
        <v>355</v>
      </c>
      <c r="B357" t="s">
        <v>1595</v>
      </c>
      <c r="C357" t="s">
        <v>1596</v>
      </c>
      <c r="D357" t="s">
        <v>503</v>
      </c>
      <c r="E357" t="s">
        <v>1106</v>
      </c>
      <c r="F357" t="s">
        <v>1597</v>
      </c>
      <c r="G357" t="s">
        <v>107</v>
      </c>
      <c r="H357">
        <v>16</v>
      </c>
      <c r="I357">
        <v>2</v>
      </c>
      <c r="J357">
        <v>2015</v>
      </c>
      <c r="K357">
        <v>1</v>
      </c>
      <c r="L357" t="s">
        <v>506</v>
      </c>
      <c r="M357" t="s">
        <v>1598</v>
      </c>
    </row>
    <row r="358" spans="1:13" x14ac:dyDescent="0.25">
      <c r="A358">
        <v>356</v>
      </c>
      <c r="B358" t="s">
        <v>1599</v>
      </c>
      <c r="C358" t="s">
        <v>1600</v>
      </c>
      <c r="D358" t="s">
        <v>80</v>
      </c>
      <c r="E358" t="s">
        <v>993</v>
      </c>
      <c r="F358" t="s">
        <v>1601</v>
      </c>
      <c r="G358" t="s">
        <v>336</v>
      </c>
      <c r="H358">
        <v>8</v>
      </c>
      <c r="I358">
        <v>3</v>
      </c>
      <c r="J358">
        <v>2013</v>
      </c>
      <c r="K358">
        <v>1</v>
      </c>
      <c r="L358" t="s">
        <v>83</v>
      </c>
      <c r="M358" t="s">
        <v>1602</v>
      </c>
    </row>
    <row r="359" spans="1:13" x14ac:dyDescent="0.25">
      <c r="A359">
        <v>357</v>
      </c>
      <c r="B359" t="s">
        <v>1603</v>
      </c>
      <c r="C359" t="s">
        <v>1604</v>
      </c>
      <c r="D359" t="s">
        <v>166</v>
      </c>
      <c r="E359" t="s">
        <v>342</v>
      </c>
      <c r="F359" t="s">
        <v>1605</v>
      </c>
      <c r="G359" t="s">
        <v>156</v>
      </c>
      <c r="H359">
        <v>100</v>
      </c>
      <c r="I359">
        <v>7</v>
      </c>
      <c r="J359">
        <v>2014</v>
      </c>
      <c r="K359">
        <v>2</v>
      </c>
      <c r="L359" t="s">
        <v>169</v>
      </c>
      <c r="M359" t="s">
        <v>319</v>
      </c>
    </row>
    <row r="360" spans="1:13" x14ac:dyDescent="0.25">
      <c r="A360">
        <v>358</v>
      </c>
      <c r="B360" t="s">
        <v>1606</v>
      </c>
      <c r="C360" t="s">
        <v>1607</v>
      </c>
      <c r="D360" t="s">
        <v>66</v>
      </c>
      <c r="E360" t="s">
        <v>1608</v>
      </c>
      <c r="F360" t="s">
        <v>1609</v>
      </c>
      <c r="G360" t="s">
        <v>336</v>
      </c>
      <c r="H360">
        <v>27</v>
      </c>
      <c r="I360">
        <v>3</v>
      </c>
      <c r="J360">
        <v>1999</v>
      </c>
      <c r="K360">
        <v>3</v>
      </c>
      <c r="L360" t="s">
        <v>1093</v>
      </c>
      <c r="M360" t="s">
        <v>1093</v>
      </c>
    </row>
    <row r="361" spans="1:13" x14ac:dyDescent="0.25">
      <c r="A361">
        <v>359</v>
      </c>
      <c r="B361" t="s">
        <v>1610</v>
      </c>
      <c r="C361" t="s">
        <v>1611</v>
      </c>
      <c r="D361" t="s">
        <v>80</v>
      </c>
      <c r="E361" t="s">
        <v>1612</v>
      </c>
      <c r="F361" t="s">
        <v>1613</v>
      </c>
      <c r="G361" t="s">
        <v>156</v>
      </c>
      <c r="H361">
        <v>80</v>
      </c>
      <c r="I361">
        <v>5</v>
      </c>
      <c r="J361">
        <v>2014</v>
      </c>
      <c r="K361">
        <v>1</v>
      </c>
      <c r="L361" t="s">
        <v>500</v>
      </c>
      <c r="M361" t="s">
        <v>500</v>
      </c>
    </row>
    <row r="362" spans="1:13" x14ac:dyDescent="0.25">
      <c r="A362">
        <v>360</v>
      </c>
      <c r="B362" t="s">
        <v>1614</v>
      </c>
      <c r="C362" t="s">
        <v>1615</v>
      </c>
      <c r="D362" t="s">
        <v>503</v>
      </c>
      <c r="E362" t="s">
        <v>1152</v>
      </c>
      <c r="F362" t="s">
        <v>1616</v>
      </c>
      <c r="G362" t="s">
        <v>156</v>
      </c>
      <c r="H362">
        <v>17</v>
      </c>
      <c r="I362">
        <v>2</v>
      </c>
      <c r="J362">
        <v>2013</v>
      </c>
      <c r="K362">
        <v>1</v>
      </c>
      <c r="L362" t="s">
        <v>506</v>
      </c>
      <c r="M362" t="s">
        <v>1617</v>
      </c>
    </row>
    <row r="363" spans="1:13" x14ac:dyDescent="0.25">
      <c r="A363">
        <v>361</v>
      </c>
      <c r="B363" t="s">
        <v>1618</v>
      </c>
      <c r="C363" t="s">
        <v>1619</v>
      </c>
      <c r="D363" t="s">
        <v>852</v>
      </c>
      <c r="E363" t="s">
        <v>1612</v>
      </c>
      <c r="F363" t="s">
        <v>1620</v>
      </c>
      <c r="G363" t="s">
        <v>18</v>
      </c>
      <c r="H363">
        <v>3</v>
      </c>
      <c r="I363">
        <v>4</v>
      </c>
      <c r="J363">
        <v>2009</v>
      </c>
      <c r="K363">
        <v>1</v>
      </c>
      <c r="L363" t="s">
        <v>595</v>
      </c>
      <c r="M363" t="s">
        <v>1621</v>
      </c>
    </row>
    <row r="364" spans="1:13" x14ac:dyDescent="0.25">
      <c r="A364">
        <v>362</v>
      </c>
      <c r="B364" t="s">
        <v>1622</v>
      </c>
      <c r="C364" t="s">
        <v>1623</v>
      </c>
      <c r="D364" t="s">
        <v>80</v>
      </c>
      <c r="E364" t="s">
        <v>274</v>
      </c>
      <c r="F364" t="s">
        <v>1624</v>
      </c>
      <c r="G364" t="s">
        <v>40</v>
      </c>
      <c r="H364">
        <v>17</v>
      </c>
      <c r="I364">
        <v>3</v>
      </c>
      <c r="J364">
        <v>2014</v>
      </c>
      <c r="K364">
        <v>1</v>
      </c>
      <c r="L364" t="s">
        <v>83</v>
      </c>
      <c r="M364" t="s">
        <v>1625</v>
      </c>
    </row>
    <row r="365" spans="1:13" x14ac:dyDescent="0.25">
      <c r="A365">
        <v>363</v>
      </c>
      <c r="B365" t="s">
        <v>1626</v>
      </c>
      <c r="C365" t="s">
        <v>1627</v>
      </c>
      <c r="D365" t="s">
        <v>66</v>
      </c>
      <c r="E365" t="s">
        <v>1628</v>
      </c>
      <c r="F365" t="s">
        <v>1629</v>
      </c>
      <c r="G365" t="s">
        <v>233</v>
      </c>
      <c r="H365">
        <v>32</v>
      </c>
      <c r="I365">
        <v>3</v>
      </c>
      <c r="J365">
        <v>2014</v>
      </c>
      <c r="K365">
        <v>1</v>
      </c>
      <c r="L365" t="s">
        <v>94</v>
      </c>
      <c r="M365" t="s">
        <v>1630</v>
      </c>
    </row>
    <row r="366" spans="1:13" x14ac:dyDescent="0.25">
      <c r="A366">
        <v>364</v>
      </c>
      <c r="B366" t="s">
        <v>1631</v>
      </c>
      <c r="C366" t="s">
        <v>1632</v>
      </c>
      <c r="D366" t="s">
        <v>153</v>
      </c>
      <c r="E366" t="s">
        <v>880</v>
      </c>
      <c r="F366" t="s">
        <v>1633</v>
      </c>
      <c r="G366" t="s">
        <v>48</v>
      </c>
      <c r="H366">
        <v>29</v>
      </c>
      <c r="I366">
        <v>19</v>
      </c>
      <c r="J366">
        <v>2012</v>
      </c>
      <c r="K366">
        <v>3</v>
      </c>
      <c r="L366" t="s">
        <v>41</v>
      </c>
      <c r="M366" t="s">
        <v>1634</v>
      </c>
    </row>
    <row r="367" spans="1:13" x14ac:dyDescent="0.25">
      <c r="A367">
        <v>365</v>
      </c>
      <c r="B367" t="s">
        <v>1635</v>
      </c>
      <c r="C367" t="s">
        <v>1636</v>
      </c>
      <c r="D367" t="s">
        <v>22</v>
      </c>
      <c r="E367" t="s">
        <v>533</v>
      </c>
      <c r="F367" t="s">
        <v>1637</v>
      </c>
      <c r="G367" t="s">
        <v>289</v>
      </c>
      <c r="H367">
        <v>22</v>
      </c>
      <c r="I367">
        <v>7</v>
      </c>
      <c r="J367">
        <v>2014</v>
      </c>
      <c r="K367">
        <v>1</v>
      </c>
      <c r="L367" t="s">
        <v>26</v>
      </c>
      <c r="M367" t="s">
        <v>27</v>
      </c>
    </row>
    <row r="368" spans="1:13" x14ac:dyDescent="0.25">
      <c r="A368">
        <v>366</v>
      </c>
      <c r="B368" t="s">
        <v>1638</v>
      </c>
      <c r="C368" t="s">
        <v>1639</v>
      </c>
      <c r="D368" t="s">
        <v>22</v>
      </c>
      <c r="E368" t="s">
        <v>1640</v>
      </c>
      <c r="F368" t="s">
        <v>1641</v>
      </c>
      <c r="G368" t="s">
        <v>25</v>
      </c>
      <c r="H368">
        <v>36</v>
      </c>
      <c r="I368">
        <v>4</v>
      </c>
      <c r="J368">
        <v>2014</v>
      </c>
      <c r="K368">
        <v>1</v>
      </c>
      <c r="L368" t="s">
        <v>41</v>
      </c>
      <c r="M368" t="s">
        <v>1024</v>
      </c>
    </row>
    <row r="369" spans="1:13" x14ac:dyDescent="0.25">
      <c r="A369">
        <v>367</v>
      </c>
      <c r="B369" t="s">
        <v>1642</v>
      </c>
      <c r="C369" t="s">
        <v>1643</v>
      </c>
      <c r="D369" t="s">
        <v>860</v>
      </c>
      <c r="E369" t="s">
        <v>871</v>
      </c>
      <c r="F369" t="s">
        <v>1644</v>
      </c>
      <c r="G369" t="s">
        <v>233</v>
      </c>
      <c r="H369">
        <v>11</v>
      </c>
      <c r="I369">
        <v>2</v>
      </c>
      <c r="J369">
        <v>2013</v>
      </c>
      <c r="K369">
        <v>1</v>
      </c>
      <c r="L369" t="s">
        <v>863</v>
      </c>
      <c r="M369" t="s">
        <v>1645</v>
      </c>
    </row>
    <row r="370" spans="1:13" x14ac:dyDescent="0.25">
      <c r="A370">
        <v>368</v>
      </c>
      <c r="B370" t="s">
        <v>1646</v>
      </c>
      <c r="C370" t="s">
        <v>1647</v>
      </c>
      <c r="D370" t="s">
        <v>66</v>
      </c>
      <c r="E370" t="s">
        <v>871</v>
      </c>
      <c r="F370" t="s">
        <v>1648</v>
      </c>
      <c r="G370" t="s">
        <v>297</v>
      </c>
      <c r="H370">
        <v>19</v>
      </c>
      <c r="I370">
        <v>3</v>
      </c>
      <c r="J370">
        <v>2002</v>
      </c>
      <c r="K370">
        <v>2</v>
      </c>
      <c r="L370" t="s">
        <v>94</v>
      </c>
      <c r="M370" t="s">
        <v>396</v>
      </c>
    </row>
    <row r="371" spans="1:13" x14ac:dyDescent="0.25">
      <c r="A371">
        <v>369</v>
      </c>
      <c r="B371" t="s">
        <v>1649</v>
      </c>
      <c r="C371" t="s">
        <v>1650</v>
      </c>
      <c r="D371" t="s">
        <v>98</v>
      </c>
      <c r="E371" t="s">
        <v>621</v>
      </c>
      <c r="F371" t="s">
        <v>1651</v>
      </c>
      <c r="G371" t="s">
        <v>156</v>
      </c>
      <c r="H371">
        <v>85</v>
      </c>
      <c r="I371">
        <v>20</v>
      </c>
      <c r="J371">
        <v>2013</v>
      </c>
      <c r="K371">
        <v>1</v>
      </c>
      <c r="L371" t="s">
        <v>101</v>
      </c>
      <c r="M371" t="s">
        <v>101</v>
      </c>
    </row>
    <row r="372" spans="1:13" x14ac:dyDescent="0.25">
      <c r="A372">
        <v>370</v>
      </c>
      <c r="B372" t="s">
        <v>1652</v>
      </c>
      <c r="C372" t="s">
        <v>1653</v>
      </c>
      <c r="D372" t="s">
        <v>30</v>
      </c>
      <c r="E372" t="s">
        <v>416</v>
      </c>
      <c r="F372" t="s">
        <v>1654</v>
      </c>
      <c r="G372" t="s">
        <v>297</v>
      </c>
      <c r="H372">
        <v>30</v>
      </c>
      <c r="I372">
        <v>3</v>
      </c>
      <c r="J372">
        <v>2014</v>
      </c>
      <c r="K372">
        <v>1</v>
      </c>
      <c r="L372" t="s">
        <v>251</v>
      </c>
      <c r="M372" t="s">
        <v>251</v>
      </c>
    </row>
    <row r="373" spans="1:13" x14ac:dyDescent="0.25">
      <c r="A373">
        <v>371</v>
      </c>
      <c r="B373" t="s">
        <v>1655</v>
      </c>
      <c r="C373" t="s">
        <v>1656</v>
      </c>
      <c r="D373" t="s">
        <v>1262</v>
      </c>
      <c r="E373" t="s">
        <v>911</v>
      </c>
      <c r="F373" t="s">
        <v>1657</v>
      </c>
      <c r="G373" t="s">
        <v>48</v>
      </c>
      <c r="H373">
        <v>6</v>
      </c>
      <c r="I373">
        <v>3</v>
      </c>
      <c r="J373">
        <v>2015</v>
      </c>
      <c r="K373">
        <v>1</v>
      </c>
      <c r="L373" t="s">
        <v>1264</v>
      </c>
      <c r="M373" t="s">
        <v>1658</v>
      </c>
    </row>
    <row r="374" spans="1:13" x14ac:dyDescent="0.25">
      <c r="A374">
        <v>372</v>
      </c>
      <c r="B374" t="s">
        <v>1659</v>
      </c>
      <c r="C374" t="s">
        <v>1660</v>
      </c>
      <c r="D374" t="s">
        <v>52</v>
      </c>
      <c r="E374" t="s">
        <v>265</v>
      </c>
      <c r="F374" t="s">
        <v>1661</v>
      </c>
      <c r="G374" t="s">
        <v>55</v>
      </c>
      <c r="H374">
        <v>10</v>
      </c>
      <c r="I374">
        <v>3</v>
      </c>
      <c r="J374">
        <v>1994</v>
      </c>
      <c r="K374">
        <v>1</v>
      </c>
      <c r="L374" t="s">
        <v>203</v>
      </c>
      <c r="M374" t="s">
        <v>1662</v>
      </c>
    </row>
    <row r="375" spans="1:13" x14ac:dyDescent="0.25">
      <c r="A375">
        <v>373</v>
      </c>
      <c r="B375" t="s">
        <v>1663</v>
      </c>
      <c r="C375" t="s">
        <v>1664</v>
      </c>
      <c r="D375" t="s">
        <v>66</v>
      </c>
      <c r="E375" t="s">
        <v>1665</v>
      </c>
      <c r="F375" t="s">
        <v>1666</v>
      </c>
      <c r="G375" t="s">
        <v>181</v>
      </c>
      <c r="H375">
        <v>134</v>
      </c>
      <c r="I375">
        <v>13</v>
      </c>
      <c r="J375">
        <v>2005</v>
      </c>
      <c r="K375">
        <v>2</v>
      </c>
      <c r="L375" t="s">
        <v>94</v>
      </c>
      <c r="M375" t="s">
        <v>396</v>
      </c>
    </row>
    <row r="376" spans="1:13" x14ac:dyDescent="0.25">
      <c r="A376">
        <v>374</v>
      </c>
      <c r="B376" t="s">
        <v>1667</v>
      </c>
      <c r="C376" t="s">
        <v>1668</v>
      </c>
      <c r="D376" t="s">
        <v>105</v>
      </c>
      <c r="E376" t="s">
        <v>1309</v>
      </c>
      <c r="F376" t="s">
        <v>1669</v>
      </c>
      <c r="G376" t="s">
        <v>297</v>
      </c>
      <c r="H376">
        <v>121</v>
      </c>
      <c r="I376">
        <v>16</v>
      </c>
      <c r="J376">
        <v>2014</v>
      </c>
      <c r="K376">
        <v>1</v>
      </c>
      <c r="L376" t="s">
        <v>62</v>
      </c>
      <c r="M376" t="s">
        <v>108</v>
      </c>
    </row>
    <row r="377" spans="1:13" x14ac:dyDescent="0.25">
      <c r="A377">
        <v>375</v>
      </c>
      <c r="B377" t="s">
        <v>1670</v>
      </c>
      <c r="C377" t="s">
        <v>1671</v>
      </c>
      <c r="D377" t="s">
        <v>503</v>
      </c>
      <c r="E377" t="s">
        <v>699</v>
      </c>
      <c r="F377" t="s">
        <v>1672</v>
      </c>
      <c r="G377" t="s">
        <v>55</v>
      </c>
      <c r="H377">
        <v>24</v>
      </c>
      <c r="I377">
        <v>12</v>
      </c>
      <c r="J377">
        <v>2011</v>
      </c>
      <c r="K377">
        <v>2</v>
      </c>
      <c r="L377" t="s">
        <v>506</v>
      </c>
      <c r="M377" t="s">
        <v>506</v>
      </c>
    </row>
    <row r="378" spans="1:13" x14ac:dyDescent="0.25">
      <c r="A378">
        <v>376</v>
      </c>
      <c r="B378" t="s">
        <v>1673</v>
      </c>
      <c r="C378" t="s">
        <v>1674</v>
      </c>
      <c r="D378" t="s">
        <v>52</v>
      </c>
      <c r="E378" t="s">
        <v>1675</v>
      </c>
      <c r="F378" t="s">
        <v>1676</v>
      </c>
      <c r="G378" t="s">
        <v>40</v>
      </c>
      <c r="H378">
        <v>90</v>
      </c>
      <c r="I378">
        <v>8</v>
      </c>
      <c r="J378">
        <v>2013</v>
      </c>
      <c r="K378">
        <v>2</v>
      </c>
      <c r="L378" t="s">
        <v>56</v>
      </c>
      <c r="M378" t="s">
        <v>1677</v>
      </c>
    </row>
    <row r="379" spans="1:13" x14ac:dyDescent="0.25">
      <c r="A379">
        <v>377</v>
      </c>
      <c r="B379" t="s">
        <v>1678</v>
      </c>
      <c r="C379" t="s">
        <v>1679</v>
      </c>
      <c r="D379" t="s">
        <v>15</v>
      </c>
      <c r="E379" t="s">
        <v>603</v>
      </c>
      <c r="F379" t="s">
        <v>1680</v>
      </c>
      <c r="G379" t="s">
        <v>48</v>
      </c>
      <c r="H379">
        <v>6</v>
      </c>
      <c r="I379">
        <v>1</v>
      </c>
      <c r="J379">
        <v>2014</v>
      </c>
      <c r="K379">
        <v>1</v>
      </c>
      <c r="L379" t="s">
        <v>19</v>
      </c>
      <c r="M379" t="s">
        <v>1681</v>
      </c>
    </row>
    <row r="380" spans="1:13" x14ac:dyDescent="0.25">
      <c r="A380">
        <v>378</v>
      </c>
      <c r="B380" t="s">
        <v>1682</v>
      </c>
      <c r="C380" t="s">
        <v>1683</v>
      </c>
      <c r="D380" t="s">
        <v>243</v>
      </c>
      <c r="E380" t="s">
        <v>1684</v>
      </c>
      <c r="F380" t="s">
        <v>1685</v>
      </c>
      <c r="G380" t="s">
        <v>297</v>
      </c>
      <c r="H380">
        <v>131</v>
      </c>
      <c r="I380">
        <v>12</v>
      </c>
      <c r="J380">
        <v>2008</v>
      </c>
      <c r="K380">
        <v>1</v>
      </c>
      <c r="L380" t="s">
        <v>94</v>
      </c>
      <c r="M380" t="s">
        <v>742</v>
      </c>
    </row>
    <row r="381" spans="1:13" x14ac:dyDescent="0.25">
      <c r="A381">
        <v>379</v>
      </c>
      <c r="B381" t="s">
        <v>1686</v>
      </c>
      <c r="C381" t="s">
        <v>1687</v>
      </c>
      <c r="D381" t="s">
        <v>462</v>
      </c>
      <c r="E381" t="s">
        <v>1442</v>
      </c>
      <c r="F381" t="s">
        <v>1688</v>
      </c>
      <c r="G381" t="s">
        <v>156</v>
      </c>
      <c r="H381">
        <v>45</v>
      </c>
      <c r="I381">
        <v>12</v>
      </c>
      <c r="J381">
        <v>2012</v>
      </c>
      <c r="K381">
        <v>1</v>
      </c>
      <c r="L381" t="s">
        <v>465</v>
      </c>
      <c r="M381" t="s">
        <v>1689</v>
      </c>
    </row>
    <row r="382" spans="1:13" x14ac:dyDescent="0.25">
      <c r="A382">
        <v>380</v>
      </c>
      <c r="B382" t="s">
        <v>1690</v>
      </c>
      <c r="C382" t="s">
        <v>1691</v>
      </c>
      <c r="D382" t="s">
        <v>80</v>
      </c>
      <c r="E382" t="s">
        <v>1692</v>
      </c>
      <c r="F382" t="s">
        <v>1693</v>
      </c>
      <c r="G382" t="s">
        <v>156</v>
      </c>
      <c r="H382">
        <v>75</v>
      </c>
      <c r="I382">
        <v>12</v>
      </c>
      <c r="J382">
        <v>2012</v>
      </c>
      <c r="K382">
        <v>1</v>
      </c>
      <c r="L382" t="s">
        <v>137</v>
      </c>
      <c r="M382" t="s">
        <v>137</v>
      </c>
    </row>
    <row r="383" spans="1:13" x14ac:dyDescent="0.25">
      <c r="A383">
        <v>381</v>
      </c>
      <c r="B383" t="s">
        <v>1694</v>
      </c>
      <c r="C383" t="s">
        <v>1695</v>
      </c>
      <c r="D383" t="s">
        <v>166</v>
      </c>
      <c r="E383" t="s">
        <v>269</v>
      </c>
      <c r="F383" t="s">
        <v>1696</v>
      </c>
      <c r="G383" t="s">
        <v>55</v>
      </c>
      <c r="H383">
        <v>84</v>
      </c>
      <c r="I383">
        <v>14</v>
      </c>
      <c r="J383">
        <v>2015</v>
      </c>
      <c r="K383">
        <v>1</v>
      </c>
      <c r="L383" t="s">
        <v>169</v>
      </c>
      <c r="M383" t="s">
        <v>1697</v>
      </c>
    </row>
    <row r="384" spans="1:13" x14ac:dyDescent="0.25">
      <c r="A384">
        <v>382</v>
      </c>
      <c r="B384" t="s">
        <v>1698</v>
      </c>
      <c r="C384" t="s">
        <v>1699</v>
      </c>
      <c r="D384" t="s">
        <v>105</v>
      </c>
      <c r="E384" t="s">
        <v>1700</v>
      </c>
      <c r="F384" t="s">
        <v>1701</v>
      </c>
      <c r="G384" t="s">
        <v>156</v>
      </c>
      <c r="H384">
        <v>41</v>
      </c>
      <c r="I384">
        <v>28</v>
      </c>
      <c r="J384">
        <v>2011</v>
      </c>
      <c r="K384">
        <v>2</v>
      </c>
      <c r="L384" t="s">
        <v>62</v>
      </c>
      <c r="M384" t="s">
        <v>108</v>
      </c>
    </row>
    <row r="385" spans="1:13" x14ac:dyDescent="0.25">
      <c r="A385">
        <v>383</v>
      </c>
      <c r="B385" t="s">
        <v>1702</v>
      </c>
      <c r="C385" t="s">
        <v>1703</v>
      </c>
      <c r="D385" t="s">
        <v>45</v>
      </c>
      <c r="E385" t="s">
        <v>1704</v>
      </c>
      <c r="F385" t="s">
        <v>1705</v>
      </c>
      <c r="G385" t="s">
        <v>48</v>
      </c>
      <c r="H385">
        <v>56</v>
      </c>
      <c r="I385">
        <v>10</v>
      </c>
      <c r="J385">
        <v>2012</v>
      </c>
      <c r="K385">
        <v>2</v>
      </c>
      <c r="L385" t="s">
        <v>49</v>
      </c>
      <c r="M385" t="s">
        <v>1706</v>
      </c>
    </row>
    <row r="386" spans="1:13" x14ac:dyDescent="0.25">
      <c r="A386">
        <v>384</v>
      </c>
      <c r="B386" t="s">
        <v>1707</v>
      </c>
      <c r="C386" t="s">
        <v>1708</v>
      </c>
      <c r="D386" t="s">
        <v>52</v>
      </c>
      <c r="E386" t="s">
        <v>278</v>
      </c>
      <c r="F386" t="s">
        <v>1709</v>
      </c>
      <c r="G386" t="s">
        <v>18</v>
      </c>
      <c r="H386">
        <v>21</v>
      </c>
      <c r="I386">
        <v>2</v>
      </c>
      <c r="J386">
        <v>2014</v>
      </c>
      <c r="K386">
        <v>1</v>
      </c>
      <c r="L386" t="s">
        <v>56</v>
      </c>
      <c r="M386" t="s">
        <v>56</v>
      </c>
    </row>
    <row r="387" spans="1:13" x14ac:dyDescent="0.25">
      <c r="A387">
        <v>385</v>
      </c>
      <c r="B387" t="s">
        <v>1710</v>
      </c>
      <c r="C387" t="s">
        <v>1711</v>
      </c>
      <c r="D387" t="s">
        <v>974</v>
      </c>
      <c r="E387" t="s">
        <v>394</v>
      </c>
      <c r="F387" t="s">
        <v>1712</v>
      </c>
      <c r="G387" t="s">
        <v>40</v>
      </c>
      <c r="H387">
        <v>90</v>
      </c>
      <c r="I387">
        <v>19</v>
      </c>
      <c r="J387">
        <v>2014</v>
      </c>
      <c r="K387">
        <v>1</v>
      </c>
      <c r="L387" t="s">
        <v>94</v>
      </c>
      <c r="M387" t="s">
        <v>976</v>
      </c>
    </row>
    <row r="388" spans="1:13" x14ac:dyDescent="0.25">
      <c r="A388">
        <v>386</v>
      </c>
      <c r="B388" t="s">
        <v>1713</v>
      </c>
      <c r="C388" t="s">
        <v>1714</v>
      </c>
      <c r="D388" t="s">
        <v>66</v>
      </c>
      <c r="E388" t="s">
        <v>334</v>
      </c>
      <c r="F388" t="s">
        <v>1715</v>
      </c>
      <c r="G388" t="s">
        <v>297</v>
      </c>
      <c r="H388">
        <v>47</v>
      </c>
      <c r="I388">
        <v>6</v>
      </c>
      <c r="J388">
        <v>2014</v>
      </c>
      <c r="K388">
        <v>1</v>
      </c>
      <c r="L388" t="s">
        <v>94</v>
      </c>
      <c r="M388" t="s">
        <v>1716</v>
      </c>
    </row>
    <row r="389" spans="1:13" x14ac:dyDescent="0.25">
      <c r="A389">
        <v>387</v>
      </c>
      <c r="B389" t="s">
        <v>1717</v>
      </c>
      <c r="C389" t="s">
        <v>1718</v>
      </c>
      <c r="D389" t="s">
        <v>80</v>
      </c>
      <c r="E389" t="s">
        <v>1719</v>
      </c>
      <c r="F389" t="s">
        <v>1720</v>
      </c>
      <c r="G389" t="s">
        <v>18</v>
      </c>
      <c r="H389">
        <v>122</v>
      </c>
      <c r="I389">
        <v>16</v>
      </c>
      <c r="J389">
        <v>2014</v>
      </c>
      <c r="K389">
        <v>1</v>
      </c>
      <c r="L389" t="s">
        <v>83</v>
      </c>
      <c r="M389" t="s">
        <v>83</v>
      </c>
    </row>
    <row r="390" spans="1:13" x14ac:dyDescent="0.25">
      <c r="A390">
        <v>388</v>
      </c>
      <c r="B390" t="s">
        <v>1721</v>
      </c>
      <c r="C390" t="s">
        <v>1722</v>
      </c>
      <c r="D390" t="s">
        <v>45</v>
      </c>
      <c r="E390" t="s">
        <v>824</v>
      </c>
      <c r="F390" t="s">
        <v>1723</v>
      </c>
      <c r="G390" t="s">
        <v>18</v>
      </c>
      <c r="H390">
        <v>12</v>
      </c>
      <c r="I390">
        <v>2</v>
      </c>
      <c r="J390">
        <v>2014</v>
      </c>
      <c r="K390">
        <v>1</v>
      </c>
      <c r="L390" t="s">
        <v>49</v>
      </c>
      <c r="M390" t="s">
        <v>1724</v>
      </c>
    </row>
    <row r="391" spans="1:13" x14ac:dyDescent="0.25">
      <c r="A391">
        <v>389</v>
      </c>
      <c r="B391" t="s">
        <v>1725</v>
      </c>
      <c r="C391" t="s">
        <v>1726</v>
      </c>
      <c r="D391" t="s">
        <v>119</v>
      </c>
      <c r="E391" t="s">
        <v>541</v>
      </c>
      <c r="F391" t="s">
        <v>1727</v>
      </c>
      <c r="G391" t="s">
        <v>271</v>
      </c>
      <c r="H391">
        <v>28</v>
      </c>
      <c r="I391">
        <v>16</v>
      </c>
      <c r="J391">
        <v>2013</v>
      </c>
      <c r="K391">
        <v>1</v>
      </c>
      <c r="L391" t="s">
        <v>122</v>
      </c>
      <c r="M391" t="s">
        <v>122</v>
      </c>
    </row>
    <row r="392" spans="1:13" x14ac:dyDescent="0.25">
      <c r="A392">
        <v>390</v>
      </c>
      <c r="B392" t="s">
        <v>1728</v>
      </c>
      <c r="C392" t="s">
        <v>1729</v>
      </c>
      <c r="D392" t="s">
        <v>66</v>
      </c>
      <c r="E392" t="s">
        <v>1106</v>
      </c>
      <c r="F392" t="s">
        <v>1730</v>
      </c>
      <c r="G392" t="s">
        <v>257</v>
      </c>
      <c r="H392">
        <v>11</v>
      </c>
      <c r="I392">
        <v>2</v>
      </c>
      <c r="J392">
        <v>2013</v>
      </c>
      <c r="K392">
        <v>1</v>
      </c>
      <c r="L392" t="s">
        <v>94</v>
      </c>
      <c r="M392" t="s">
        <v>921</v>
      </c>
    </row>
    <row r="393" spans="1:13" x14ac:dyDescent="0.25">
      <c r="A393">
        <v>391</v>
      </c>
      <c r="B393" t="s">
        <v>1731</v>
      </c>
      <c r="C393" t="s">
        <v>1732</v>
      </c>
      <c r="D393" t="s">
        <v>166</v>
      </c>
      <c r="E393" t="s">
        <v>425</v>
      </c>
      <c r="F393" t="s">
        <v>1733</v>
      </c>
      <c r="G393" t="s">
        <v>48</v>
      </c>
      <c r="H393">
        <v>70</v>
      </c>
      <c r="I393">
        <v>5</v>
      </c>
      <c r="J393">
        <v>2014</v>
      </c>
      <c r="K393">
        <v>1</v>
      </c>
      <c r="L393" t="s">
        <v>1734</v>
      </c>
      <c r="M393" t="s">
        <v>1735</v>
      </c>
    </row>
    <row r="394" spans="1:13" x14ac:dyDescent="0.25">
      <c r="A394">
        <v>392</v>
      </c>
      <c r="B394" t="s">
        <v>1736</v>
      </c>
      <c r="C394" t="s">
        <v>1737</v>
      </c>
      <c r="D394" t="s">
        <v>22</v>
      </c>
      <c r="E394" t="s">
        <v>760</v>
      </c>
      <c r="F394" t="s">
        <v>1738</v>
      </c>
      <c r="G394" t="s">
        <v>289</v>
      </c>
      <c r="H394">
        <v>12</v>
      </c>
      <c r="I394">
        <v>2</v>
      </c>
      <c r="J394">
        <v>2014</v>
      </c>
      <c r="K394">
        <v>1</v>
      </c>
      <c r="L394" t="s">
        <v>26</v>
      </c>
      <c r="M394" t="s">
        <v>26</v>
      </c>
    </row>
    <row r="395" spans="1:13" x14ac:dyDescent="0.25">
      <c r="A395">
        <v>393</v>
      </c>
      <c r="B395" t="s">
        <v>1739</v>
      </c>
      <c r="C395" t="s">
        <v>1740</v>
      </c>
      <c r="D395" t="s">
        <v>59</v>
      </c>
      <c r="E395" t="s">
        <v>416</v>
      </c>
      <c r="F395" t="s">
        <v>1741</v>
      </c>
      <c r="G395" t="s">
        <v>297</v>
      </c>
      <c r="H395">
        <v>115</v>
      </c>
      <c r="I395">
        <v>15</v>
      </c>
      <c r="J395">
        <v>2012</v>
      </c>
      <c r="K395">
        <v>2</v>
      </c>
      <c r="L395" t="s">
        <v>41</v>
      </c>
      <c r="M395" t="s">
        <v>1742</v>
      </c>
    </row>
    <row r="396" spans="1:13" x14ac:dyDescent="0.25">
      <c r="A396">
        <v>394</v>
      </c>
      <c r="B396" t="s">
        <v>1743</v>
      </c>
      <c r="C396" t="s">
        <v>1744</v>
      </c>
      <c r="D396" t="s">
        <v>86</v>
      </c>
      <c r="E396" t="s">
        <v>1442</v>
      </c>
      <c r="F396" t="s">
        <v>1745</v>
      </c>
      <c r="G396" t="s">
        <v>156</v>
      </c>
      <c r="H396">
        <v>24</v>
      </c>
      <c r="I396">
        <v>2</v>
      </c>
      <c r="J396">
        <v>2014</v>
      </c>
      <c r="K396">
        <v>1</v>
      </c>
      <c r="L396" t="s">
        <v>89</v>
      </c>
      <c r="M396" t="s">
        <v>364</v>
      </c>
    </row>
    <row r="397" spans="1:13" x14ac:dyDescent="0.25">
      <c r="A397">
        <v>395</v>
      </c>
      <c r="B397" t="s">
        <v>1746</v>
      </c>
      <c r="C397" t="s">
        <v>1747</v>
      </c>
      <c r="D397" t="s">
        <v>80</v>
      </c>
      <c r="E397" t="s">
        <v>1106</v>
      </c>
      <c r="F397" t="s">
        <v>1748</v>
      </c>
      <c r="G397" t="s">
        <v>156</v>
      </c>
      <c r="H397">
        <v>52</v>
      </c>
      <c r="I397">
        <v>10</v>
      </c>
      <c r="J397">
        <v>2012</v>
      </c>
      <c r="K397">
        <v>1</v>
      </c>
      <c r="L397" t="s">
        <v>500</v>
      </c>
      <c r="M397" t="s">
        <v>500</v>
      </c>
    </row>
    <row r="398" spans="1:13" x14ac:dyDescent="0.25">
      <c r="A398">
        <v>396</v>
      </c>
      <c r="B398" t="s">
        <v>1749</v>
      </c>
      <c r="C398" t="s">
        <v>1750</v>
      </c>
      <c r="D398" t="s">
        <v>80</v>
      </c>
      <c r="E398" t="s">
        <v>1207</v>
      </c>
      <c r="F398" t="s">
        <v>1751</v>
      </c>
      <c r="G398" t="s">
        <v>187</v>
      </c>
      <c r="H398">
        <v>30</v>
      </c>
      <c r="I398">
        <v>12</v>
      </c>
      <c r="J398">
        <v>2013</v>
      </c>
      <c r="K398">
        <v>2</v>
      </c>
      <c r="L398" t="s">
        <v>163</v>
      </c>
      <c r="M398" t="s">
        <v>1752</v>
      </c>
    </row>
    <row r="399" spans="1:13" x14ac:dyDescent="0.25">
      <c r="A399">
        <v>397</v>
      </c>
      <c r="B399" t="s">
        <v>1753</v>
      </c>
      <c r="C399" t="s">
        <v>1754</v>
      </c>
      <c r="D399" t="s">
        <v>45</v>
      </c>
      <c r="E399" t="s">
        <v>927</v>
      </c>
      <c r="F399" t="s">
        <v>1755</v>
      </c>
      <c r="G399" t="s">
        <v>55</v>
      </c>
      <c r="H399">
        <v>3</v>
      </c>
      <c r="I399">
        <v>2</v>
      </c>
      <c r="J399">
        <v>2013</v>
      </c>
      <c r="K399">
        <v>1</v>
      </c>
      <c r="L399" t="s">
        <v>49</v>
      </c>
      <c r="M399" t="s">
        <v>49</v>
      </c>
    </row>
    <row r="400" spans="1:13" x14ac:dyDescent="0.25">
      <c r="A400">
        <v>398</v>
      </c>
      <c r="B400" t="s">
        <v>1756</v>
      </c>
      <c r="C400" t="s">
        <v>1757</v>
      </c>
      <c r="D400" t="s">
        <v>753</v>
      </c>
      <c r="E400" t="s">
        <v>798</v>
      </c>
      <c r="F400" t="s">
        <v>1758</v>
      </c>
      <c r="G400" t="s">
        <v>40</v>
      </c>
      <c r="H400">
        <v>25</v>
      </c>
      <c r="I400">
        <v>4</v>
      </c>
      <c r="J400">
        <v>2012</v>
      </c>
      <c r="K400">
        <v>1</v>
      </c>
      <c r="L400" t="s">
        <v>756</v>
      </c>
      <c r="M400" t="s">
        <v>757</v>
      </c>
    </row>
    <row r="401" spans="1:13" x14ac:dyDescent="0.25">
      <c r="A401">
        <v>399</v>
      </c>
      <c r="B401" t="s">
        <v>1759</v>
      </c>
      <c r="C401" t="s">
        <v>1760</v>
      </c>
      <c r="D401" t="s">
        <v>1011</v>
      </c>
      <c r="E401" t="s">
        <v>760</v>
      </c>
      <c r="F401" t="s">
        <v>1761</v>
      </c>
      <c r="G401" t="s">
        <v>156</v>
      </c>
      <c r="H401">
        <v>7</v>
      </c>
      <c r="I401">
        <v>2</v>
      </c>
      <c r="J401">
        <v>2012</v>
      </c>
      <c r="K401">
        <v>1</v>
      </c>
      <c r="L401" t="s">
        <v>41</v>
      </c>
      <c r="M401" t="s">
        <v>1762</v>
      </c>
    </row>
    <row r="402" spans="1:13" x14ac:dyDescent="0.25">
      <c r="A402">
        <v>400</v>
      </c>
      <c r="B402" t="s">
        <v>1763</v>
      </c>
      <c r="C402" t="s">
        <v>1764</v>
      </c>
      <c r="D402" t="s">
        <v>503</v>
      </c>
      <c r="E402" t="s">
        <v>704</v>
      </c>
      <c r="F402" t="s">
        <v>1765</v>
      </c>
      <c r="G402" t="s">
        <v>48</v>
      </c>
      <c r="H402">
        <v>5</v>
      </c>
      <c r="I402">
        <v>1</v>
      </c>
      <c r="J402">
        <v>2014</v>
      </c>
      <c r="K402">
        <v>1</v>
      </c>
      <c r="L402" t="s">
        <v>506</v>
      </c>
      <c r="M402" t="s">
        <v>506</v>
      </c>
    </row>
    <row r="403" spans="1:13" x14ac:dyDescent="0.25">
      <c r="A403">
        <v>401</v>
      </c>
      <c r="B403" t="s">
        <v>1766</v>
      </c>
      <c r="C403" t="s">
        <v>1767</v>
      </c>
      <c r="D403" t="s">
        <v>1768</v>
      </c>
      <c r="E403" t="s">
        <v>1769</v>
      </c>
      <c r="F403" t="s">
        <v>1770</v>
      </c>
      <c r="G403" t="s">
        <v>107</v>
      </c>
      <c r="H403">
        <v>42</v>
      </c>
      <c r="I403">
        <v>6</v>
      </c>
      <c r="J403">
        <v>2014</v>
      </c>
      <c r="K403">
        <v>1</v>
      </c>
      <c r="L403" t="s">
        <v>41</v>
      </c>
      <c r="M403" t="s">
        <v>437</v>
      </c>
    </row>
    <row r="404" spans="1:13" x14ac:dyDescent="0.25">
      <c r="A404">
        <v>402</v>
      </c>
      <c r="B404" t="s">
        <v>1771</v>
      </c>
      <c r="C404" t="s">
        <v>1772</v>
      </c>
      <c r="D404" t="s">
        <v>52</v>
      </c>
      <c r="E404" t="s">
        <v>1773</v>
      </c>
      <c r="F404" t="s">
        <v>1774</v>
      </c>
      <c r="G404" t="s">
        <v>181</v>
      </c>
      <c r="H404">
        <v>52</v>
      </c>
      <c r="I404">
        <v>8</v>
      </c>
      <c r="J404">
        <v>2011</v>
      </c>
      <c r="K404">
        <v>2</v>
      </c>
      <c r="L404" t="s">
        <v>56</v>
      </c>
      <c r="M404" t="s">
        <v>56</v>
      </c>
    </row>
    <row r="405" spans="1:13" x14ac:dyDescent="0.25">
      <c r="A405">
        <v>403</v>
      </c>
      <c r="B405" t="s">
        <v>1775</v>
      </c>
      <c r="C405" t="s">
        <v>1776</v>
      </c>
      <c r="D405" t="s">
        <v>80</v>
      </c>
      <c r="E405" t="s">
        <v>939</v>
      </c>
      <c r="F405" t="s">
        <v>1777</v>
      </c>
      <c r="G405" t="s">
        <v>336</v>
      </c>
      <c r="H405">
        <v>4</v>
      </c>
      <c r="I405">
        <v>1</v>
      </c>
      <c r="J405">
        <v>2012</v>
      </c>
      <c r="K405">
        <v>1</v>
      </c>
      <c r="L405" t="s">
        <v>163</v>
      </c>
      <c r="M405" t="s">
        <v>163</v>
      </c>
    </row>
    <row r="406" spans="1:13" x14ac:dyDescent="0.25">
      <c r="A406">
        <v>404</v>
      </c>
      <c r="B406" t="s">
        <v>1778</v>
      </c>
      <c r="C406" t="s">
        <v>1779</v>
      </c>
      <c r="D406" t="s">
        <v>166</v>
      </c>
      <c r="E406" t="s">
        <v>1780</v>
      </c>
      <c r="F406" t="s">
        <v>1781</v>
      </c>
      <c r="G406" t="s">
        <v>18</v>
      </c>
      <c r="H406">
        <v>118</v>
      </c>
      <c r="I406">
        <v>19</v>
      </c>
      <c r="J406">
        <v>2013</v>
      </c>
      <c r="K406">
        <v>1</v>
      </c>
      <c r="L406" t="s">
        <v>169</v>
      </c>
      <c r="M406" t="s">
        <v>319</v>
      </c>
    </row>
    <row r="407" spans="1:13" x14ac:dyDescent="0.25">
      <c r="A407">
        <v>405</v>
      </c>
      <c r="B407" t="s">
        <v>1782</v>
      </c>
      <c r="C407" t="s">
        <v>1783</v>
      </c>
      <c r="D407" t="s">
        <v>30</v>
      </c>
      <c r="E407" t="s">
        <v>238</v>
      </c>
      <c r="F407" t="s">
        <v>1784</v>
      </c>
      <c r="G407" t="s">
        <v>336</v>
      </c>
      <c r="H407">
        <v>50</v>
      </c>
      <c r="I407">
        <v>12</v>
      </c>
      <c r="J407">
        <v>2005</v>
      </c>
      <c r="K407">
        <v>1</v>
      </c>
      <c r="L407" t="s">
        <v>706</v>
      </c>
      <c r="M407" t="s">
        <v>707</v>
      </c>
    </row>
    <row r="408" spans="1:13" x14ac:dyDescent="0.25">
      <c r="A408">
        <v>406</v>
      </c>
      <c r="B408" t="s">
        <v>1785</v>
      </c>
      <c r="C408" t="s">
        <v>1786</v>
      </c>
      <c r="D408" t="s">
        <v>30</v>
      </c>
      <c r="E408" t="s">
        <v>1787</v>
      </c>
      <c r="F408" t="s">
        <v>1788</v>
      </c>
      <c r="G408" t="s">
        <v>149</v>
      </c>
      <c r="H408">
        <v>37</v>
      </c>
      <c r="I408">
        <v>10</v>
      </c>
      <c r="J408">
        <v>2012</v>
      </c>
      <c r="K408">
        <v>3</v>
      </c>
      <c r="L408" t="s">
        <v>258</v>
      </c>
      <c r="M408" t="s">
        <v>1789</v>
      </c>
    </row>
    <row r="409" spans="1:13" x14ac:dyDescent="0.25">
      <c r="A409">
        <v>407</v>
      </c>
      <c r="B409" t="s">
        <v>1790</v>
      </c>
      <c r="C409" t="s">
        <v>1791</v>
      </c>
      <c r="D409" t="s">
        <v>80</v>
      </c>
      <c r="E409" t="s">
        <v>962</v>
      </c>
      <c r="F409" t="s">
        <v>1792</v>
      </c>
      <c r="G409" t="s">
        <v>156</v>
      </c>
      <c r="H409">
        <v>32</v>
      </c>
      <c r="I409">
        <v>6</v>
      </c>
      <c r="J409">
        <v>2014</v>
      </c>
      <c r="K409">
        <v>1</v>
      </c>
      <c r="L409" t="s">
        <v>163</v>
      </c>
      <c r="M409" t="s">
        <v>163</v>
      </c>
    </row>
    <row r="410" spans="1:13" x14ac:dyDescent="0.25">
      <c r="A410">
        <v>408</v>
      </c>
      <c r="B410" t="s">
        <v>1793</v>
      </c>
      <c r="C410" t="s">
        <v>1794</v>
      </c>
      <c r="D410" t="s">
        <v>503</v>
      </c>
      <c r="E410" t="s">
        <v>367</v>
      </c>
      <c r="F410" t="s">
        <v>1795</v>
      </c>
      <c r="G410" t="s">
        <v>156</v>
      </c>
      <c r="H410">
        <v>255</v>
      </c>
      <c r="I410">
        <v>55</v>
      </c>
      <c r="J410">
        <v>2012</v>
      </c>
      <c r="K410">
        <v>1</v>
      </c>
      <c r="L410" t="s">
        <v>506</v>
      </c>
      <c r="M410" t="s">
        <v>506</v>
      </c>
    </row>
    <row r="411" spans="1:13" x14ac:dyDescent="0.25">
      <c r="A411">
        <v>409</v>
      </c>
      <c r="B411" t="s">
        <v>1796</v>
      </c>
      <c r="C411" t="s">
        <v>1797</v>
      </c>
      <c r="D411" t="s">
        <v>52</v>
      </c>
      <c r="E411" t="s">
        <v>1798</v>
      </c>
      <c r="F411" t="s">
        <v>1799</v>
      </c>
      <c r="G411" t="s">
        <v>308</v>
      </c>
      <c r="H411">
        <v>10</v>
      </c>
      <c r="I411">
        <v>2</v>
      </c>
      <c r="J411">
        <v>2008</v>
      </c>
      <c r="K411">
        <v>1</v>
      </c>
      <c r="L411" t="s">
        <v>56</v>
      </c>
      <c r="M411" t="s">
        <v>1800</v>
      </c>
    </row>
    <row r="412" spans="1:13" x14ac:dyDescent="0.25">
      <c r="A412">
        <v>410</v>
      </c>
      <c r="B412" t="s">
        <v>1801</v>
      </c>
      <c r="C412" t="s">
        <v>1802</v>
      </c>
      <c r="D412" t="s">
        <v>243</v>
      </c>
      <c r="E412" t="s">
        <v>1803</v>
      </c>
      <c r="F412" t="s">
        <v>1804</v>
      </c>
      <c r="G412" t="s">
        <v>55</v>
      </c>
      <c r="H412">
        <v>55</v>
      </c>
      <c r="I412">
        <v>5</v>
      </c>
      <c r="J412">
        <v>2012</v>
      </c>
      <c r="K412">
        <v>2</v>
      </c>
      <c r="L412" t="s">
        <v>94</v>
      </c>
      <c r="M412" t="s">
        <v>948</v>
      </c>
    </row>
    <row r="413" spans="1:13" x14ac:dyDescent="0.25">
      <c r="A413">
        <v>411</v>
      </c>
      <c r="B413" t="s">
        <v>1805</v>
      </c>
      <c r="C413" t="s">
        <v>1806</v>
      </c>
      <c r="D413" t="s">
        <v>52</v>
      </c>
      <c r="E413" t="s">
        <v>274</v>
      </c>
      <c r="F413" t="s">
        <v>1807</v>
      </c>
      <c r="G413" t="s">
        <v>297</v>
      </c>
      <c r="H413">
        <v>7</v>
      </c>
      <c r="I413">
        <v>6</v>
      </c>
      <c r="J413">
        <v>2014</v>
      </c>
      <c r="K413">
        <v>1</v>
      </c>
      <c r="L413" t="s">
        <v>203</v>
      </c>
      <c r="M413" t="s">
        <v>203</v>
      </c>
    </row>
    <row r="414" spans="1:13" x14ac:dyDescent="0.25">
      <c r="A414">
        <v>412</v>
      </c>
      <c r="B414" t="s">
        <v>1808</v>
      </c>
      <c r="C414" t="s">
        <v>1809</v>
      </c>
      <c r="D414" t="s">
        <v>80</v>
      </c>
      <c r="E414" t="s">
        <v>301</v>
      </c>
      <c r="F414" t="s">
        <v>1810</v>
      </c>
      <c r="G414" t="s">
        <v>18</v>
      </c>
      <c r="H414">
        <v>7</v>
      </c>
      <c r="I414">
        <v>1</v>
      </c>
      <c r="J414">
        <v>2013</v>
      </c>
      <c r="K414">
        <v>1</v>
      </c>
      <c r="L414" t="s">
        <v>83</v>
      </c>
      <c r="M414" t="s">
        <v>1811</v>
      </c>
    </row>
    <row r="415" spans="1:13" x14ac:dyDescent="0.25">
      <c r="A415">
        <v>413</v>
      </c>
      <c r="B415" t="s">
        <v>1812</v>
      </c>
      <c r="C415" t="s">
        <v>1813</v>
      </c>
      <c r="D415" t="s">
        <v>30</v>
      </c>
      <c r="E415" t="s">
        <v>1814</v>
      </c>
      <c r="F415" t="s">
        <v>1815</v>
      </c>
      <c r="G415" t="s">
        <v>25</v>
      </c>
      <c r="H415">
        <v>614</v>
      </c>
      <c r="I415">
        <v>51</v>
      </c>
      <c r="J415">
        <v>2014</v>
      </c>
      <c r="K415">
        <v>1</v>
      </c>
      <c r="L415" t="s">
        <v>34</v>
      </c>
      <c r="M415" t="s">
        <v>34</v>
      </c>
    </row>
    <row r="416" spans="1:13" x14ac:dyDescent="0.25">
      <c r="A416">
        <v>414</v>
      </c>
      <c r="B416" t="s">
        <v>1816</v>
      </c>
      <c r="C416" t="s">
        <v>1817</v>
      </c>
      <c r="D416" t="s">
        <v>80</v>
      </c>
      <c r="E416" t="s">
        <v>765</v>
      </c>
      <c r="F416" t="s">
        <v>1818</v>
      </c>
      <c r="G416" t="s">
        <v>25</v>
      </c>
      <c r="H416">
        <v>5</v>
      </c>
      <c r="I416">
        <v>4</v>
      </c>
      <c r="J416">
        <v>2012</v>
      </c>
      <c r="K416">
        <v>1</v>
      </c>
      <c r="L416" t="s">
        <v>83</v>
      </c>
      <c r="M416" t="s">
        <v>1819</v>
      </c>
    </row>
    <row r="417" spans="1:13" x14ac:dyDescent="0.25">
      <c r="A417">
        <v>415</v>
      </c>
      <c r="B417" t="s">
        <v>1820</v>
      </c>
      <c r="C417" t="s">
        <v>1821</v>
      </c>
      <c r="D417" t="s">
        <v>974</v>
      </c>
      <c r="E417" t="s">
        <v>760</v>
      </c>
      <c r="F417" t="s">
        <v>1822</v>
      </c>
      <c r="G417" t="s">
        <v>69</v>
      </c>
      <c r="H417">
        <v>23</v>
      </c>
      <c r="I417">
        <v>4</v>
      </c>
      <c r="J417">
        <v>2015</v>
      </c>
      <c r="K417">
        <v>1</v>
      </c>
      <c r="L417" t="s">
        <v>94</v>
      </c>
      <c r="M417" t="s">
        <v>976</v>
      </c>
    </row>
    <row r="418" spans="1:13" x14ac:dyDescent="0.25">
      <c r="A418">
        <v>416</v>
      </c>
      <c r="B418" t="s">
        <v>1823</v>
      </c>
      <c r="C418" t="s">
        <v>1824</v>
      </c>
      <c r="D418" t="s">
        <v>80</v>
      </c>
      <c r="E418" t="s">
        <v>1282</v>
      </c>
      <c r="F418" t="s">
        <v>1825</v>
      </c>
      <c r="G418" t="s">
        <v>18</v>
      </c>
      <c r="H418">
        <v>80</v>
      </c>
      <c r="I418">
        <v>12</v>
      </c>
      <c r="J418">
        <v>2008</v>
      </c>
      <c r="K418">
        <v>1</v>
      </c>
      <c r="L418" t="s">
        <v>83</v>
      </c>
      <c r="M418" t="s">
        <v>1826</v>
      </c>
    </row>
    <row r="419" spans="1:13" x14ac:dyDescent="0.25">
      <c r="A419">
        <v>417</v>
      </c>
      <c r="B419" t="s">
        <v>1827</v>
      </c>
      <c r="C419" t="s">
        <v>1828</v>
      </c>
      <c r="D419" t="s">
        <v>80</v>
      </c>
      <c r="E419" t="s">
        <v>274</v>
      </c>
      <c r="F419" t="s">
        <v>1829</v>
      </c>
      <c r="G419" t="s">
        <v>18</v>
      </c>
      <c r="H419">
        <v>113</v>
      </c>
      <c r="I419">
        <v>23</v>
      </c>
      <c r="J419">
        <v>2010</v>
      </c>
      <c r="K419">
        <v>2</v>
      </c>
      <c r="L419" t="s">
        <v>137</v>
      </c>
      <c r="M419" t="s">
        <v>137</v>
      </c>
    </row>
    <row r="420" spans="1:13" x14ac:dyDescent="0.25">
      <c r="A420">
        <v>418</v>
      </c>
      <c r="B420" t="s">
        <v>1830</v>
      </c>
      <c r="C420" t="s">
        <v>1831</v>
      </c>
      <c r="D420" t="s">
        <v>230</v>
      </c>
      <c r="E420" t="s">
        <v>179</v>
      </c>
      <c r="F420" t="s">
        <v>1832</v>
      </c>
      <c r="G420" t="s">
        <v>233</v>
      </c>
      <c r="H420">
        <v>51</v>
      </c>
      <c r="I420">
        <v>5</v>
      </c>
      <c r="J420">
        <v>2014</v>
      </c>
      <c r="K420">
        <v>1</v>
      </c>
      <c r="L420" t="s">
        <v>41</v>
      </c>
      <c r="M420" t="s">
        <v>1833</v>
      </c>
    </row>
    <row r="421" spans="1:13" x14ac:dyDescent="0.25">
      <c r="A421">
        <v>419</v>
      </c>
      <c r="B421" t="s">
        <v>1834</v>
      </c>
      <c r="C421" t="s">
        <v>1835</v>
      </c>
      <c r="D421" t="s">
        <v>80</v>
      </c>
      <c r="E421" t="s">
        <v>1836</v>
      </c>
      <c r="F421" t="s">
        <v>1837</v>
      </c>
      <c r="G421" t="s">
        <v>18</v>
      </c>
      <c r="H421">
        <v>25</v>
      </c>
      <c r="I421">
        <v>8</v>
      </c>
      <c r="J421">
        <v>2014</v>
      </c>
      <c r="K421">
        <v>2</v>
      </c>
      <c r="L421" t="s">
        <v>137</v>
      </c>
      <c r="M421" t="s">
        <v>137</v>
      </c>
    </row>
    <row r="422" spans="1:13" x14ac:dyDescent="0.25">
      <c r="A422">
        <v>420</v>
      </c>
      <c r="B422" t="s">
        <v>1838</v>
      </c>
      <c r="C422" t="s">
        <v>1839</v>
      </c>
      <c r="D422" t="s">
        <v>341</v>
      </c>
      <c r="E422" t="s">
        <v>269</v>
      </c>
      <c r="F422" t="s">
        <v>1840</v>
      </c>
      <c r="G422" t="s">
        <v>336</v>
      </c>
      <c r="H422">
        <v>65</v>
      </c>
      <c r="I422">
        <v>10</v>
      </c>
      <c r="J422">
        <v>2012</v>
      </c>
      <c r="K422">
        <v>1</v>
      </c>
      <c r="L422" t="s">
        <v>344</v>
      </c>
      <c r="M422" t="s">
        <v>344</v>
      </c>
    </row>
    <row r="423" spans="1:13" x14ac:dyDescent="0.25">
      <c r="A423">
        <v>421</v>
      </c>
      <c r="B423" t="s">
        <v>1841</v>
      </c>
      <c r="C423" t="s">
        <v>1842</v>
      </c>
      <c r="D423" t="s">
        <v>105</v>
      </c>
      <c r="E423" t="s">
        <v>760</v>
      </c>
      <c r="F423" t="s">
        <v>1843</v>
      </c>
      <c r="G423" t="s">
        <v>289</v>
      </c>
      <c r="H423">
        <v>35</v>
      </c>
      <c r="I423">
        <v>3</v>
      </c>
      <c r="J423">
        <v>2012</v>
      </c>
      <c r="K423">
        <v>2</v>
      </c>
      <c r="L423" t="s">
        <v>62</v>
      </c>
      <c r="M423" t="s">
        <v>882</v>
      </c>
    </row>
    <row r="424" spans="1:13" x14ac:dyDescent="0.25">
      <c r="A424">
        <v>422</v>
      </c>
      <c r="B424" t="s">
        <v>1844</v>
      </c>
      <c r="C424" t="s">
        <v>1845</v>
      </c>
      <c r="D424" t="s">
        <v>1768</v>
      </c>
      <c r="E424" t="s">
        <v>1442</v>
      </c>
      <c r="F424" t="s">
        <v>1846</v>
      </c>
      <c r="G424" t="s">
        <v>297</v>
      </c>
      <c r="H424">
        <v>25</v>
      </c>
      <c r="I424">
        <v>2</v>
      </c>
      <c r="J424">
        <v>2014</v>
      </c>
      <c r="K424">
        <v>1</v>
      </c>
      <c r="L424" t="s">
        <v>41</v>
      </c>
      <c r="M424" t="s">
        <v>437</v>
      </c>
    </row>
    <row r="425" spans="1:13" x14ac:dyDescent="0.25">
      <c r="A425">
        <v>423</v>
      </c>
      <c r="B425" t="s">
        <v>1847</v>
      </c>
      <c r="C425" t="s">
        <v>1848</v>
      </c>
      <c r="D425" t="s">
        <v>52</v>
      </c>
      <c r="E425" t="s">
        <v>927</v>
      </c>
      <c r="F425" t="s">
        <v>1849</v>
      </c>
      <c r="G425" t="s">
        <v>25</v>
      </c>
      <c r="H425">
        <v>8</v>
      </c>
      <c r="I425">
        <v>3</v>
      </c>
      <c r="J425">
        <v>2014</v>
      </c>
      <c r="K425">
        <v>1</v>
      </c>
      <c r="L425" t="s">
        <v>203</v>
      </c>
      <c r="M425" t="s">
        <v>203</v>
      </c>
    </row>
    <row r="426" spans="1:13" x14ac:dyDescent="0.25">
      <c r="A426">
        <v>424</v>
      </c>
      <c r="B426" t="s">
        <v>1850</v>
      </c>
      <c r="C426" t="s">
        <v>1851</v>
      </c>
      <c r="D426" t="s">
        <v>66</v>
      </c>
      <c r="E426" t="s">
        <v>295</v>
      </c>
      <c r="F426" t="s">
        <v>1852</v>
      </c>
      <c r="G426" t="s">
        <v>181</v>
      </c>
      <c r="H426">
        <v>103</v>
      </c>
      <c r="I426">
        <v>35</v>
      </c>
      <c r="J426">
        <v>2005</v>
      </c>
      <c r="K426">
        <v>1</v>
      </c>
      <c r="L426" t="s">
        <v>41</v>
      </c>
      <c r="M426" t="s">
        <v>1853</v>
      </c>
    </row>
    <row r="427" spans="1:13" x14ac:dyDescent="0.25">
      <c r="A427">
        <v>425</v>
      </c>
      <c r="B427" t="s">
        <v>1854</v>
      </c>
      <c r="C427" t="s">
        <v>1855</v>
      </c>
      <c r="D427" t="s">
        <v>80</v>
      </c>
      <c r="E427" t="s">
        <v>710</v>
      </c>
      <c r="F427" t="s">
        <v>1856</v>
      </c>
      <c r="G427" t="s">
        <v>18</v>
      </c>
      <c r="H427">
        <v>38</v>
      </c>
      <c r="I427">
        <v>3</v>
      </c>
      <c r="J427">
        <v>2012</v>
      </c>
      <c r="K427">
        <v>2</v>
      </c>
      <c r="L427" t="s">
        <v>83</v>
      </c>
      <c r="M427" t="s">
        <v>578</v>
      </c>
    </row>
    <row r="428" spans="1:13" x14ac:dyDescent="0.25">
      <c r="A428">
        <v>426</v>
      </c>
      <c r="B428" t="s">
        <v>1857</v>
      </c>
      <c r="C428" t="s">
        <v>1858</v>
      </c>
      <c r="D428" t="s">
        <v>223</v>
      </c>
      <c r="E428" t="s">
        <v>704</v>
      </c>
      <c r="F428" t="s">
        <v>1859</v>
      </c>
      <c r="G428" t="s">
        <v>211</v>
      </c>
      <c r="H428">
        <v>24</v>
      </c>
      <c r="I428">
        <v>4</v>
      </c>
      <c r="J428">
        <v>2011</v>
      </c>
      <c r="K428">
        <v>1</v>
      </c>
      <c r="L428" t="s">
        <v>1860</v>
      </c>
      <c r="M428" t="s">
        <v>1860</v>
      </c>
    </row>
    <row r="429" spans="1:13" x14ac:dyDescent="0.25">
      <c r="A429">
        <v>427</v>
      </c>
      <c r="B429" t="s">
        <v>1861</v>
      </c>
      <c r="C429" t="s">
        <v>1862</v>
      </c>
      <c r="D429" t="s">
        <v>30</v>
      </c>
      <c r="E429" t="s">
        <v>1863</v>
      </c>
      <c r="F429" t="s">
        <v>1864</v>
      </c>
      <c r="G429" t="s">
        <v>55</v>
      </c>
      <c r="H429">
        <v>4572</v>
      </c>
      <c r="I429">
        <v>398</v>
      </c>
      <c r="J429">
        <v>2003</v>
      </c>
      <c r="K429">
        <v>2</v>
      </c>
      <c r="L429" t="s">
        <v>34</v>
      </c>
      <c r="M429" t="s">
        <v>34</v>
      </c>
    </row>
    <row r="430" spans="1:13" x14ac:dyDescent="0.25">
      <c r="A430">
        <v>428</v>
      </c>
      <c r="B430" t="s">
        <v>1865</v>
      </c>
      <c r="C430" t="s">
        <v>1866</v>
      </c>
      <c r="D430" t="s">
        <v>30</v>
      </c>
      <c r="E430" t="s">
        <v>1612</v>
      </c>
      <c r="F430" t="s">
        <v>1867</v>
      </c>
      <c r="G430" t="s">
        <v>48</v>
      </c>
      <c r="H430">
        <v>24</v>
      </c>
      <c r="I430">
        <v>5</v>
      </c>
      <c r="J430">
        <v>2013</v>
      </c>
      <c r="K430">
        <v>2</v>
      </c>
      <c r="L430" t="s">
        <v>258</v>
      </c>
      <c r="M430" t="s">
        <v>1868</v>
      </c>
    </row>
    <row r="431" spans="1:13" x14ac:dyDescent="0.25">
      <c r="A431">
        <v>429</v>
      </c>
      <c r="B431" t="s">
        <v>1869</v>
      </c>
      <c r="C431" t="s">
        <v>1870</v>
      </c>
      <c r="D431" t="s">
        <v>974</v>
      </c>
      <c r="E431" t="s">
        <v>1305</v>
      </c>
      <c r="F431" t="s">
        <v>1871</v>
      </c>
      <c r="G431" t="s">
        <v>257</v>
      </c>
      <c r="H431">
        <v>30</v>
      </c>
      <c r="I431">
        <v>15</v>
      </c>
      <c r="J431">
        <v>2013</v>
      </c>
      <c r="K431">
        <v>1</v>
      </c>
      <c r="L431" t="s">
        <v>94</v>
      </c>
      <c r="M431" t="s">
        <v>976</v>
      </c>
    </row>
    <row r="432" spans="1:13" x14ac:dyDescent="0.25">
      <c r="A432">
        <v>430</v>
      </c>
      <c r="B432" t="s">
        <v>1872</v>
      </c>
      <c r="C432" t="s">
        <v>1873</v>
      </c>
      <c r="D432" t="s">
        <v>86</v>
      </c>
      <c r="E432" t="s">
        <v>445</v>
      </c>
      <c r="F432" t="s">
        <v>1874</v>
      </c>
      <c r="G432" t="s">
        <v>271</v>
      </c>
      <c r="H432">
        <v>13</v>
      </c>
      <c r="I432">
        <v>1</v>
      </c>
      <c r="J432">
        <v>2009</v>
      </c>
      <c r="K432">
        <v>1</v>
      </c>
      <c r="L432" t="s">
        <v>41</v>
      </c>
      <c r="M432" t="s">
        <v>1875</v>
      </c>
    </row>
    <row r="433" spans="1:13" x14ac:dyDescent="0.25">
      <c r="A433">
        <v>431</v>
      </c>
      <c r="B433" t="s">
        <v>1876</v>
      </c>
      <c r="C433" t="s">
        <v>1877</v>
      </c>
      <c r="D433" t="s">
        <v>215</v>
      </c>
      <c r="E433" t="s">
        <v>512</v>
      </c>
      <c r="F433" t="s">
        <v>1878</v>
      </c>
      <c r="G433" t="s">
        <v>48</v>
      </c>
      <c r="H433">
        <v>210</v>
      </c>
      <c r="I433">
        <v>20</v>
      </c>
      <c r="J433">
        <v>2015</v>
      </c>
      <c r="K433">
        <v>1</v>
      </c>
      <c r="L433" t="s">
        <v>1879</v>
      </c>
      <c r="M433" t="s">
        <v>1879</v>
      </c>
    </row>
    <row r="434" spans="1:13" x14ac:dyDescent="0.25">
      <c r="A434">
        <v>432</v>
      </c>
      <c r="B434" t="s">
        <v>1880</v>
      </c>
      <c r="C434" t="s">
        <v>1881</v>
      </c>
      <c r="D434" t="s">
        <v>643</v>
      </c>
      <c r="E434" t="s">
        <v>1277</v>
      </c>
      <c r="F434" t="s">
        <v>1882</v>
      </c>
      <c r="G434" t="s">
        <v>623</v>
      </c>
      <c r="H434">
        <v>120</v>
      </c>
      <c r="I434">
        <v>15</v>
      </c>
      <c r="J434">
        <v>2013</v>
      </c>
      <c r="K434">
        <v>2</v>
      </c>
      <c r="L434" t="s">
        <v>41</v>
      </c>
      <c r="M434" t="s">
        <v>1883</v>
      </c>
    </row>
    <row r="435" spans="1:13" x14ac:dyDescent="0.25">
      <c r="A435">
        <v>433</v>
      </c>
      <c r="B435" t="s">
        <v>1884</v>
      </c>
      <c r="C435" t="s">
        <v>1885</v>
      </c>
      <c r="D435" t="s">
        <v>74</v>
      </c>
      <c r="E435" t="s">
        <v>201</v>
      </c>
      <c r="F435" t="s">
        <v>1886</v>
      </c>
      <c r="G435" t="s">
        <v>289</v>
      </c>
      <c r="H435">
        <v>34</v>
      </c>
      <c r="I435">
        <v>12</v>
      </c>
      <c r="J435">
        <v>1988</v>
      </c>
      <c r="K435">
        <v>1</v>
      </c>
      <c r="L435" t="s">
        <v>41</v>
      </c>
      <c r="M435" t="s">
        <v>1887</v>
      </c>
    </row>
    <row r="436" spans="1:13" x14ac:dyDescent="0.25">
      <c r="A436">
        <v>434</v>
      </c>
      <c r="B436" t="s">
        <v>1888</v>
      </c>
      <c r="C436" t="s">
        <v>1889</v>
      </c>
      <c r="D436" t="s">
        <v>80</v>
      </c>
      <c r="E436" t="s">
        <v>1890</v>
      </c>
      <c r="F436" t="s">
        <v>1891</v>
      </c>
      <c r="G436" t="s">
        <v>289</v>
      </c>
      <c r="H436">
        <v>130</v>
      </c>
      <c r="I436">
        <v>20</v>
      </c>
      <c r="J436">
        <v>2011</v>
      </c>
      <c r="K436">
        <v>1</v>
      </c>
      <c r="L436" t="s">
        <v>163</v>
      </c>
      <c r="M436" t="s">
        <v>163</v>
      </c>
    </row>
    <row r="437" spans="1:13" x14ac:dyDescent="0.25">
      <c r="A437">
        <v>435</v>
      </c>
      <c r="B437" t="s">
        <v>1892</v>
      </c>
      <c r="C437" t="s">
        <v>1893</v>
      </c>
      <c r="D437" t="s">
        <v>66</v>
      </c>
      <c r="E437" t="s">
        <v>1894</v>
      </c>
      <c r="F437" t="s">
        <v>1895</v>
      </c>
      <c r="G437" t="s">
        <v>48</v>
      </c>
      <c r="H437">
        <v>125</v>
      </c>
      <c r="I437">
        <v>50</v>
      </c>
      <c r="J437">
        <v>2011</v>
      </c>
      <c r="K437">
        <v>2</v>
      </c>
      <c r="L437" t="s">
        <v>70</v>
      </c>
      <c r="M437" t="s">
        <v>1896</v>
      </c>
    </row>
    <row r="438" spans="1:13" x14ac:dyDescent="0.25">
      <c r="A438">
        <v>436</v>
      </c>
      <c r="B438" t="s">
        <v>1897</v>
      </c>
      <c r="C438" t="s">
        <v>1898</v>
      </c>
      <c r="D438" t="s">
        <v>66</v>
      </c>
      <c r="E438" t="s">
        <v>1899</v>
      </c>
      <c r="F438" t="s">
        <v>1900</v>
      </c>
      <c r="G438" t="s">
        <v>297</v>
      </c>
      <c r="H438">
        <v>50</v>
      </c>
      <c r="I438">
        <v>17</v>
      </c>
      <c r="J438">
        <v>2011</v>
      </c>
      <c r="K438">
        <v>2</v>
      </c>
      <c r="L438" t="s">
        <v>94</v>
      </c>
      <c r="M438" t="s">
        <v>1853</v>
      </c>
    </row>
    <row r="439" spans="1:13" x14ac:dyDescent="0.25">
      <c r="A439">
        <v>437</v>
      </c>
      <c r="B439" t="s">
        <v>1901</v>
      </c>
      <c r="C439" t="s">
        <v>1902</v>
      </c>
      <c r="D439" t="s">
        <v>860</v>
      </c>
      <c r="E439" t="s">
        <v>1903</v>
      </c>
      <c r="F439" t="s">
        <v>1904</v>
      </c>
      <c r="G439" t="s">
        <v>187</v>
      </c>
      <c r="H439">
        <v>53</v>
      </c>
      <c r="I439">
        <v>12</v>
      </c>
      <c r="J439">
        <v>2009</v>
      </c>
      <c r="K439">
        <v>4</v>
      </c>
      <c r="L439" t="s">
        <v>863</v>
      </c>
      <c r="M439" t="s">
        <v>1905</v>
      </c>
    </row>
    <row r="440" spans="1:13" x14ac:dyDescent="0.25">
      <c r="A440">
        <v>438</v>
      </c>
      <c r="B440" t="s">
        <v>1906</v>
      </c>
      <c r="C440" t="s">
        <v>1907</v>
      </c>
      <c r="D440" t="s">
        <v>503</v>
      </c>
      <c r="E440" t="s">
        <v>1207</v>
      </c>
      <c r="F440" t="s">
        <v>1908</v>
      </c>
      <c r="G440" t="s">
        <v>25</v>
      </c>
      <c r="H440">
        <v>80</v>
      </c>
      <c r="I440">
        <v>3</v>
      </c>
      <c r="J440">
        <v>2013</v>
      </c>
      <c r="K440">
        <v>2</v>
      </c>
      <c r="L440" t="s">
        <v>506</v>
      </c>
      <c r="M440" t="s">
        <v>506</v>
      </c>
    </row>
    <row r="441" spans="1:13" x14ac:dyDescent="0.25">
      <c r="A441">
        <v>439</v>
      </c>
      <c r="B441" t="s">
        <v>1909</v>
      </c>
      <c r="C441" t="s">
        <v>1910</v>
      </c>
      <c r="D441" t="s">
        <v>119</v>
      </c>
      <c r="E441" t="s">
        <v>216</v>
      </c>
      <c r="F441" t="s">
        <v>1911</v>
      </c>
      <c r="G441" t="s">
        <v>69</v>
      </c>
      <c r="H441">
        <v>19</v>
      </c>
      <c r="I441">
        <v>8</v>
      </c>
      <c r="J441">
        <v>2011</v>
      </c>
      <c r="K441">
        <v>1</v>
      </c>
      <c r="L441" t="s">
        <v>41</v>
      </c>
      <c r="M441" t="s">
        <v>1912</v>
      </c>
    </row>
    <row r="442" spans="1:13" x14ac:dyDescent="0.25">
      <c r="A442">
        <v>440</v>
      </c>
      <c r="B442" t="s">
        <v>1913</v>
      </c>
      <c r="C442" t="s">
        <v>1914</v>
      </c>
      <c r="D442" t="s">
        <v>153</v>
      </c>
      <c r="E442" t="s">
        <v>1915</v>
      </c>
      <c r="F442" t="s">
        <v>1916</v>
      </c>
      <c r="G442" t="s">
        <v>156</v>
      </c>
      <c r="H442">
        <v>96</v>
      </c>
      <c r="I442">
        <v>13</v>
      </c>
      <c r="J442">
        <v>2014</v>
      </c>
      <c r="K442">
        <v>2</v>
      </c>
      <c r="L442" t="s">
        <v>157</v>
      </c>
      <c r="M442" t="s">
        <v>1917</v>
      </c>
    </row>
    <row r="443" spans="1:13" x14ac:dyDescent="0.25">
      <c r="A443">
        <v>441</v>
      </c>
      <c r="B443" t="s">
        <v>1918</v>
      </c>
      <c r="C443" t="s">
        <v>1919</v>
      </c>
      <c r="D443" t="s">
        <v>119</v>
      </c>
      <c r="E443" t="s">
        <v>1920</v>
      </c>
      <c r="F443" t="s">
        <v>1921</v>
      </c>
      <c r="G443" t="s">
        <v>233</v>
      </c>
      <c r="H443">
        <v>5</v>
      </c>
      <c r="I443">
        <v>1</v>
      </c>
      <c r="J443">
        <v>2007</v>
      </c>
      <c r="K443">
        <v>1</v>
      </c>
      <c r="L443" t="s">
        <v>122</v>
      </c>
      <c r="M443" t="s">
        <v>123</v>
      </c>
    </row>
    <row r="444" spans="1:13" x14ac:dyDescent="0.25">
      <c r="A444">
        <v>442</v>
      </c>
      <c r="B444" t="s">
        <v>1922</v>
      </c>
      <c r="C444" t="s">
        <v>1923</v>
      </c>
      <c r="D444" t="s">
        <v>80</v>
      </c>
      <c r="E444" t="s">
        <v>828</v>
      </c>
      <c r="F444" t="s">
        <v>1924</v>
      </c>
      <c r="G444" t="s">
        <v>33</v>
      </c>
      <c r="H444">
        <v>49</v>
      </c>
      <c r="I444">
        <v>9</v>
      </c>
      <c r="J444">
        <v>1985</v>
      </c>
      <c r="K444">
        <v>2</v>
      </c>
      <c r="L444" t="s">
        <v>83</v>
      </c>
      <c r="M444" t="s">
        <v>1925</v>
      </c>
    </row>
    <row r="445" spans="1:13" x14ac:dyDescent="0.25">
      <c r="A445">
        <v>443</v>
      </c>
      <c r="B445" t="s">
        <v>1926</v>
      </c>
      <c r="C445" t="s">
        <v>1927</v>
      </c>
      <c r="D445" t="s">
        <v>503</v>
      </c>
      <c r="E445" t="s">
        <v>934</v>
      </c>
      <c r="F445" t="s">
        <v>1928</v>
      </c>
      <c r="G445" t="s">
        <v>297</v>
      </c>
      <c r="H445">
        <v>94</v>
      </c>
      <c r="I445">
        <v>2</v>
      </c>
      <c r="J445">
        <v>2011</v>
      </c>
      <c r="K445">
        <v>1</v>
      </c>
      <c r="L445" t="s">
        <v>595</v>
      </c>
      <c r="M445" t="s">
        <v>1929</v>
      </c>
    </row>
    <row r="446" spans="1:13" x14ac:dyDescent="0.25">
      <c r="A446">
        <v>444</v>
      </c>
      <c r="B446" t="s">
        <v>1930</v>
      </c>
      <c r="C446" t="s">
        <v>1931</v>
      </c>
      <c r="D446" t="s">
        <v>105</v>
      </c>
      <c r="E446" t="s">
        <v>167</v>
      </c>
      <c r="F446" t="s">
        <v>1932</v>
      </c>
      <c r="G446" t="s">
        <v>187</v>
      </c>
      <c r="H446">
        <v>9</v>
      </c>
      <c r="I446">
        <v>6</v>
      </c>
      <c r="J446">
        <v>2014</v>
      </c>
      <c r="K446">
        <v>1</v>
      </c>
      <c r="L446" t="s">
        <v>62</v>
      </c>
      <c r="M446" t="s">
        <v>108</v>
      </c>
    </row>
    <row r="447" spans="1:13" x14ac:dyDescent="0.25">
      <c r="A447">
        <v>445</v>
      </c>
      <c r="B447" t="s">
        <v>1933</v>
      </c>
      <c r="C447" t="s">
        <v>1934</v>
      </c>
      <c r="D447" t="s">
        <v>80</v>
      </c>
      <c r="E447" t="s">
        <v>939</v>
      </c>
      <c r="F447" t="s">
        <v>1935</v>
      </c>
      <c r="G447" t="s">
        <v>233</v>
      </c>
      <c r="H447">
        <v>8</v>
      </c>
      <c r="I447">
        <v>1</v>
      </c>
      <c r="J447">
        <v>2015</v>
      </c>
      <c r="K447">
        <v>1</v>
      </c>
      <c r="L447" t="s">
        <v>163</v>
      </c>
      <c r="M447" t="s">
        <v>163</v>
      </c>
    </row>
    <row r="448" spans="1:13" x14ac:dyDescent="0.25">
      <c r="A448">
        <v>446</v>
      </c>
      <c r="B448" t="s">
        <v>1936</v>
      </c>
      <c r="C448" t="s">
        <v>1937</v>
      </c>
      <c r="D448" t="s">
        <v>1768</v>
      </c>
      <c r="E448" t="s">
        <v>798</v>
      </c>
      <c r="F448" t="s">
        <v>1938</v>
      </c>
      <c r="G448" t="s">
        <v>18</v>
      </c>
      <c r="H448">
        <v>45</v>
      </c>
      <c r="I448">
        <v>4</v>
      </c>
      <c r="J448">
        <v>2013</v>
      </c>
      <c r="K448">
        <v>1</v>
      </c>
      <c r="L448" t="s">
        <v>41</v>
      </c>
      <c r="M448" t="s">
        <v>437</v>
      </c>
    </row>
    <row r="449" spans="1:13" x14ac:dyDescent="0.25">
      <c r="A449">
        <v>447</v>
      </c>
      <c r="B449" t="s">
        <v>1939</v>
      </c>
      <c r="C449" t="s">
        <v>1940</v>
      </c>
      <c r="D449" t="s">
        <v>503</v>
      </c>
      <c r="E449" t="s">
        <v>1022</v>
      </c>
      <c r="F449" t="s">
        <v>1941</v>
      </c>
      <c r="G449" t="s">
        <v>33</v>
      </c>
      <c r="H449">
        <v>18</v>
      </c>
      <c r="I449">
        <v>8</v>
      </c>
      <c r="J449">
        <v>2013</v>
      </c>
      <c r="K449">
        <v>3</v>
      </c>
      <c r="L449" t="s">
        <v>506</v>
      </c>
      <c r="M449" t="s">
        <v>1942</v>
      </c>
    </row>
    <row r="450" spans="1:13" x14ac:dyDescent="0.25">
      <c r="A450">
        <v>448</v>
      </c>
      <c r="B450" t="s">
        <v>1943</v>
      </c>
      <c r="C450" t="s">
        <v>1944</v>
      </c>
      <c r="D450" t="s">
        <v>80</v>
      </c>
      <c r="E450" t="s">
        <v>1684</v>
      </c>
      <c r="F450" t="s">
        <v>1945</v>
      </c>
      <c r="G450" t="s">
        <v>156</v>
      </c>
      <c r="H450">
        <v>238</v>
      </c>
      <c r="I450">
        <v>43</v>
      </c>
      <c r="J450">
        <v>2012</v>
      </c>
      <c r="K450">
        <v>2</v>
      </c>
      <c r="L450" t="s">
        <v>163</v>
      </c>
      <c r="M450" t="s">
        <v>163</v>
      </c>
    </row>
    <row r="451" spans="1:13" x14ac:dyDescent="0.25">
      <c r="A451">
        <v>449</v>
      </c>
      <c r="B451" t="s">
        <v>1946</v>
      </c>
      <c r="C451" t="s">
        <v>1947</v>
      </c>
      <c r="D451" t="s">
        <v>230</v>
      </c>
      <c r="E451" t="s">
        <v>1948</v>
      </c>
      <c r="F451" t="s">
        <v>1949</v>
      </c>
      <c r="G451" t="s">
        <v>55</v>
      </c>
      <c r="H451">
        <v>163</v>
      </c>
      <c r="I451">
        <v>53</v>
      </c>
      <c r="J451">
        <v>1984</v>
      </c>
      <c r="K451">
        <v>4</v>
      </c>
      <c r="L451" t="s">
        <v>234</v>
      </c>
      <c r="M451" t="s">
        <v>1950</v>
      </c>
    </row>
    <row r="452" spans="1:13" x14ac:dyDescent="0.25">
      <c r="A452">
        <v>450</v>
      </c>
      <c r="B452" t="s">
        <v>1951</v>
      </c>
      <c r="C452" t="s">
        <v>1952</v>
      </c>
      <c r="D452" t="s">
        <v>215</v>
      </c>
      <c r="E452" t="s">
        <v>493</v>
      </c>
      <c r="F452" t="s">
        <v>1953</v>
      </c>
      <c r="G452" t="s">
        <v>25</v>
      </c>
      <c r="H452">
        <v>5</v>
      </c>
      <c r="I452">
        <v>5</v>
      </c>
      <c r="J452">
        <v>2013</v>
      </c>
      <c r="K452">
        <v>1</v>
      </c>
      <c r="L452" t="s">
        <v>41</v>
      </c>
      <c r="M452" t="s">
        <v>1954</v>
      </c>
    </row>
    <row r="453" spans="1:13" x14ac:dyDescent="0.25">
      <c r="A453">
        <v>451</v>
      </c>
      <c r="B453" t="s">
        <v>1955</v>
      </c>
      <c r="C453" t="s">
        <v>1956</v>
      </c>
      <c r="D453" t="s">
        <v>243</v>
      </c>
      <c r="E453" t="s">
        <v>1612</v>
      </c>
      <c r="F453" t="s">
        <v>1957</v>
      </c>
      <c r="G453" t="s">
        <v>181</v>
      </c>
      <c r="H453">
        <v>70</v>
      </c>
      <c r="I453">
        <v>6</v>
      </c>
      <c r="J453">
        <v>2010</v>
      </c>
      <c r="K453">
        <v>1</v>
      </c>
      <c r="L453" t="s">
        <v>94</v>
      </c>
      <c r="M453" t="s">
        <v>742</v>
      </c>
    </row>
    <row r="454" spans="1:13" x14ac:dyDescent="0.25">
      <c r="A454">
        <v>452</v>
      </c>
      <c r="B454" t="s">
        <v>1958</v>
      </c>
      <c r="C454" t="s">
        <v>1959</v>
      </c>
      <c r="D454" t="s">
        <v>1960</v>
      </c>
      <c r="E454" t="s">
        <v>1961</v>
      </c>
      <c r="F454" t="s">
        <v>1962</v>
      </c>
      <c r="G454" t="s">
        <v>336</v>
      </c>
      <c r="H454">
        <v>2000</v>
      </c>
      <c r="I454">
        <v>400</v>
      </c>
      <c r="J454">
        <v>2015</v>
      </c>
      <c r="K454">
        <v>1</v>
      </c>
      <c r="L454" t="s">
        <v>41</v>
      </c>
      <c r="M454" t="s">
        <v>1963</v>
      </c>
    </row>
    <row r="455" spans="1:13" x14ac:dyDescent="0.25">
      <c r="A455">
        <v>453</v>
      </c>
      <c r="B455" t="s">
        <v>1964</v>
      </c>
      <c r="C455" t="s">
        <v>1965</v>
      </c>
      <c r="D455" t="s">
        <v>66</v>
      </c>
      <c r="E455" t="s">
        <v>911</v>
      </c>
      <c r="F455" t="s">
        <v>1966</v>
      </c>
      <c r="G455" t="s">
        <v>187</v>
      </c>
      <c r="H455">
        <v>45</v>
      </c>
      <c r="I455">
        <v>8</v>
      </c>
      <c r="J455">
        <v>2014</v>
      </c>
      <c r="K455">
        <v>2</v>
      </c>
      <c r="L455" t="s">
        <v>1093</v>
      </c>
      <c r="M455" t="s">
        <v>1093</v>
      </c>
    </row>
    <row r="456" spans="1:13" x14ac:dyDescent="0.25">
      <c r="A456">
        <v>454</v>
      </c>
      <c r="B456" t="s">
        <v>1967</v>
      </c>
      <c r="C456" t="s">
        <v>1968</v>
      </c>
      <c r="D456" t="s">
        <v>1337</v>
      </c>
      <c r="E456" t="s">
        <v>1969</v>
      </c>
      <c r="F456" t="s">
        <v>1970</v>
      </c>
      <c r="G456" t="s">
        <v>324</v>
      </c>
      <c r="H456">
        <v>180</v>
      </c>
      <c r="I456">
        <v>30</v>
      </c>
      <c r="J456">
        <v>2013</v>
      </c>
      <c r="K456">
        <v>2</v>
      </c>
      <c r="L456" t="s">
        <v>41</v>
      </c>
      <c r="M456" t="s">
        <v>1971</v>
      </c>
    </row>
    <row r="457" spans="1:13" x14ac:dyDescent="0.25">
      <c r="A457">
        <v>455</v>
      </c>
      <c r="B457" t="s">
        <v>1972</v>
      </c>
      <c r="C457" t="s">
        <v>1973</v>
      </c>
      <c r="D457" t="s">
        <v>80</v>
      </c>
      <c r="E457" t="s">
        <v>1974</v>
      </c>
      <c r="F457" t="s">
        <v>1975</v>
      </c>
      <c r="G457" t="s">
        <v>40</v>
      </c>
      <c r="H457">
        <v>77</v>
      </c>
      <c r="I457">
        <v>47</v>
      </c>
      <c r="J457">
        <v>2013</v>
      </c>
      <c r="K457">
        <v>3</v>
      </c>
      <c r="L457" t="s">
        <v>163</v>
      </c>
      <c r="M457" t="s">
        <v>163</v>
      </c>
    </row>
    <row r="458" spans="1:13" x14ac:dyDescent="0.25">
      <c r="A458">
        <v>456</v>
      </c>
      <c r="B458" t="s">
        <v>1976</v>
      </c>
      <c r="C458" t="s">
        <v>1977</v>
      </c>
      <c r="D458" t="s">
        <v>80</v>
      </c>
      <c r="E458" t="s">
        <v>770</v>
      </c>
      <c r="F458" t="s">
        <v>1978</v>
      </c>
      <c r="G458" t="s">
        <v>48</v>
      </c>
      <c r="H458">
        <v>45</v>
      </c>
      <c r="I458">
        <v>3</v>
      </c>
      <c r="J458">
        <v>2014</v>
      </c>
      <c r="K458">
        <v>2</v>
      </c>
      <c r="L458" t="s">
        <v>83</v>
      </c>
      <c r="M458" t="s">
        <v>1979</v>
      </c>
    </row>
    <row r="459" spans="1:13" x14ac:dyDescent="0.25">
      <c r="A459">
        <v>457</v>
      </c>
      <c r="B459" t="s">
        <v>1980</v>
      </c>
      <c r="C459" t="s">
        <v>1981</v>
      </c>
      <c r="D459" t="s">
        <v>503</v>
      </c>
      <c r="E459" t="s">
        <v>1982</v>
      </c>
      <c r="F459" t="s">
        <v>1983</v>
      </c>
      <c r="G459" t="s">
        <v>623</v>
      </c>
      <c r="H459">
        <v>295</v>
      </c>
      <c r="I459">
        <v>52</v>
      </c>
      <c r="J459">
        <v>2014</v>
      </c>
      <c r="K459">
        <v>1</v>
      </c>
      <c r="L459" t="s">
        <v>506</v>
      </c>
      <c r="M459" t="s">
        <v>1984</v>
      </c>
    </row>
    <row r="460" spans="1:13" x14ac:dyDescent="0.25">
      <c r="A460">
        <v>458</v>
      </c>
      <c r="B460" t="s">
        <v>1985</v>
      </c>
      <c r="C460" t="s">
        <v>1986</v>
      </c>
      <c r="D460" t="s">
        <v>80</v>
      </c>
      <c r="E460" t="s">
        <v>962</v>
      </c>
      <c r="F460" t="s">
        <v>1987</v>
      </c>
      <c r="G460" t="s">
        <v>48</v>
      </c>
      <c r="H460">
        <v>8</v>
      </c>
      <c r="I460">
        <v>4</v>
      </c>
      <c r="J460">
        <v>2011</v>
      </c>
      <c r="K460">
        <v>1</v>
      </c>
      <c r="L460" t="s">
        <v>83</v>
      </c>
      <c r="M460" t="s">
        <v>1988</v>
      </c>
    </row>
    <row r="461" spans="1:13" x14ac:dyDescent="0.25">
      <c r="A461">
        <v>459</v>
      </c>
      <c r="B461" t="s">
        <v>1989</v>
      </c>
      <c r="C461" t="s">
        <v>1990</v>
      </c>
      <c r="D461" t="s">
        <v>52</v>
      </c>
      <c r="E461" t="s">
        <v>1991</v>
      </c>
      <c r="F461" t="s">
        <v>1992</v>
      </c>
      <c r="G461" t="s">
        <v>48</v>
      </c>
      <c r="H461">
        <v>20</v>
      </c>
      <c r="I461">
        <v>2</v>
      </c>
      <c r="J461">
        <v>2013</v>
      </c>
      <c r="K461">
        <v>2</v>
      </c>
      <c r="L461" t="s">
        <v>56</v>
      </c>
      <c r="M461" t="s">
        <v>56</v>
      </c>
    </row>
    <row r="462" spans="1:13" x14ac:dyDescent="0.25">
      <c r="A462">
        <v>460</v>
      </c>
      <c r="B462" t="s">
        <v>1993</v>
      </c>
      <c r="C462" t="s">
        <v>1994</v>
      </c>
      <c r="D462" t="s">
        <v>434</v>
      </c>
      <c r="E462" t="s">
        <v>185</v>
      </c>
      <c r="F462" t="s">
        <v>1995</v>
      </c>
      <c r="G462" t="s">
        <v>211</v>
      </c>
      <c r="H462">
        <v>39</v>
      </c>
      <c r="I462">
        <v>2</v>
      </c>
      <c r="J462">
        <v>2015</v>
      </c>
      <c r="K462">
        <v>1</v>
      </c>
      <c r="L462" t="s">
        <v>41</v>
      </c>
      <c r="M462" t="s">
        <v>1996</v>
      </c>
    </row>
    <row r="463" spans="1:13" x14ac:dyDescent="0.25">
      <c r="A463">
        <v>461</v>
      </c>
      <c r="B463" t="s">
        <v>1997</v>
      </c>
      <c r="C463" t="s">
        <v>1998</v>
      </c>
      <c r="D463" t="s">
        <v>1999</v>
      </c>
      <c r="E463" t="s">
        <v>760</v>
      </c>
      <c r="F463" t="s">
        <v>2000</v>
      </c>
      <c r="G463" t="s">
        <v>48</v>
      </c>
      <c r="H463">
        <v>6</v>
      </c>
      <c r="I463">
        <v>2</v>
      </c>
      <c r="J463">
        <v>2015</v>
      </c>
      <c r="K463">
        <v>1</v>
      </c>
      <c r="L463" t="s">
        <v>2001</v>
      </c>
      <c r="M463" t="s">
        <v>2002</v>
      </c>
    </row>
    <row r="464" spans="1:13" x14ac:dyDescent="0.25">
      <c r="A464">
        <v>462</v>
      </c>
      <c r="B464" t="s">
        <v>2003</v>
      </c>
      <c r="C464" t="s">
        <v>2004</v>
      </c>
      <c r="D464" t="s">
        <v>66</v>
      </c>
      <c r="E464" t="s">
        <v>665</v>
      </c>
      <c r="F464" t="s">
        <v>2005</v>
      </c>
      <c r="G464" t="s">
        <v>181</v>
      </c>
      <c r="H464">
        <v>15</v>
      </c>
      <c r="I464">
        <v>11</v>
      </c>
      <c r="J464">
        <v>2005</v>
      </c>
      <c r="K464">
        <v>2</v>
      </c>
      <c r="L464" t="s">
        <v>94</v>
      </c>
      <c r="M464" t="s">
        <v>2006</v>
      </c>
    </row>
    <row r="465" spans="1:13" x14ac:dyDescent="0.25">
      <c r="A465">
        <v>463</v>
      </c>
      <c r="B465" t="s">
        <v>2007</v>
      </c>
      <c r="C465" t="s">
        <v>2008</v>
      </c>
      <c r="D465" t="s">
        <v>52</v>
      </c>
      <c r="E465" t="s">
        <v>2009</v>
      </c>
      <c r="F465" t="s">
        <v>2010</v>
      </c>
      <c r="G465" t="s">
        <v>18</v>
      </c>
      <c r="H465">
        <v>26</v>
      </c>
      <c r="I465">
        <v>15</v>
      </c>
      <c r="J465">
        <v>2009</v>
      </c>
      <c r="K465">
        <v>3</v>
      </c>
      <c r="L465" t="s">
        <v>203</v>
      </c>
      <c r="M465" t="s">
        <v>203</v>
      </c>
    </row>
    <row r="466" spans="1:13" x14ac:dyDescent="0.25">
      <c r="A466">
        <v>464</v>
      </c>
      <c r="B466" t="s">
        <v>2011</v>
      </c>
      <c r="C466" t="s">
        <v>2012</v>
      </c>
      <c r="D466" t="s">
        <v>30</v>
      </c>
      <c r="E466" t="s">
        <v>2013</v>
      </c>
      <c r="F466" t="s">
        <v>2014</v>
      </c>
      <c r="G466" t="s">
        <v>107</v>
      </c>
      <c r="H466">
        <v>48</v>
      </c>
      <c r="I466">
        <v>6</v>
      </c>
      <c r="J466">
        <v>1909</v>
      </c>
      <c r="K466">
        <v>1</v>
      </c>
      <c r="L466" t="s">
        <v>258</v>
      </c>
      <c r="M466" t="s">
        <v>258</v>
      </c>
    </row>
    <row r="467" spans="1:13" x14ac:dyDescent="0.25">
      <c r="A467">
        <v>465</v>
      </c>
      <c r="B467" t="s">
        <v>2015</v>
      </c>
      <c r="C467" t="s">
        <v>2016</v>
      </c>
      <c r="D467" t="s">
        <v>30</v>
      </c>
      <c r="E467" t="s">
        <v>875</v>
      </c>
      <c r="F467" t="s">
        <v>2017</v>
      </c>
      <c r="G467" t="s">
        <v>25</v>
      </c>
      <c r="H467">
        <v>103</v>
      </c>
      <c r="I467">
        <v>27</v>
      </c>
      <c r="J467">
        <v>2013</v>
      </c>
      <c r="K467">
        <v>1</v>
      </c>
      <c r="L467" t="s">
        <v>258</v>
      </c>
      <c r="M467" t="s">
        <v>258</v>
      </c>
    </row>
    <row r="468" spans="1:13" x14ac:dyDescent="0.25">
      <c r="A468">
        <v>466</v>
      </c>
      <c r="B468" t="s">
        <v>2018</v>
      </c>
      <c r="C468" t="s">
        <v>2019</v>
      </c>
      <c r="D468" t="s">
        <v>860</v>
      </c>
      <c r="E468" t="s">
        <v>867</v>
      </c>
      <c r="F468" t="s">
        <v>2020</v>
      </c>
      <c r="G468" t="s">
        <v>18</v>
      </c>
      <c r="H468">
        <v>36</v>
      </c>
      <c r="I468">
        <v>13</v>
      </c>
      <c r="J468">
        <v>2006</v>
      </c>
      <c r="K468">
        <v>1</v>
      </c>
      <c r="L468" t="s">
        <v>863</v>
      </c>
      <c r="M468" t="s">
        <v>1185</v>
      </c>
    </row>
    <row r="469" spans="1:13" x14ac:dyDescent="0.25">
      <c r="A469">
        <v>467</v>
      </c>
      <c r="B469" t="s">
        <v>2021</v>
      </c>
      <c r="C469" t="s">
        <v>2022</v>
      </c>
      <c r="D469" t="s">
        <v>243</v>
      </c>
      <c r="E469" t="s">
        <v>380</v>
      </c>
      <c r="F469" t="s">
        <v>2023</v>
      </c>
      <c r="G469" t="s">
        <v>289</v>
      </c>
      <c r="H469">
        <v>20</v>
      </c>
      <c r="I469">
        <v>4</v>
      </c>
      <c r="J469">
        <v>2014</v>
      </c>
      <c r="K469">
        <v>1</v>
      </c>
      <c r="L469" t="s">
        <v>458</v>
      </c>
      <c r="M469" t="s">
        <v>2024</v>
      </c>
    </row>
    <row r="470" spans="1:13" x14ac:dyDescent="0.25">
      <c r="A470">
        <v>468</v>
      </c>
      <c r="B470" t="s">
        <v>2025</v>
      </c>
      <c r="C470" t="s">
        <v>2026</v>
      </c>
      <c r="D470" t="s">
        <v>80</v>
      </c>
      <c r="E470" t="s">
        <v>485</v>
      </c>
      <c r="F470" t="s">
        <v>2027</v>
      </c>
      <c r="G470" t="s">
        <v>18</v>
      </c>
      <c r="H470">
        <v>46</v>
      </c>
      <c r="I470">
        <v>8</v>
      </c>
      <c r="J470">
        <v>2014</v>
      </c>
      <c r="K470">
        <v>1</v>
      </c>
      <c r="L470" t="s">
        <v>83</v>
      </c>
      <c r="M470" t="s">
        <v>964</v>
      </c>
    </row>
    <row r="471" spans="1:13" x14ac:dyDescent="0.25">
      <c r="A471">
        <v>469</v>
      </c>
      <c r="B471" t="s">
        <v>2028</v>
      </c>
      <c r="C471" t="s">
        <v>2029</v>
      </c>
      <c r="D471" t="s">
        <v>30</v>
      </c>
      <c r="E471" t="s">
        <v>2030</v>
      </c>
      <c r="F471" t="s">
        <v>2031</v>
      </c>
      <c r="G471" t="s">
        <v>156</v>
      </c>
      <c r="H471">
        <v>397</v>
      </c>
      <c r="I471">
        <v>155</v>
      </c>
      <c r="J471">
        <v>2009</v>
      </c>
      <c r="K471">
        <v>3</v>
      </c>
      <c r="L471" t="s">
        <v>258</v>
      </c>
      <c r="M471" t="s">
        <v>1789</v>
      </c>
    </row>
    <row r="472" spans="1:13" x14ac:dyDescent="0.25">
      <c r="A472">
        <v>470</v>
      </c>
      <c r="B472" t="s">
        <v>2032</v>
      </c>
      <c r="C472" t="s">
        <v>2033</v>
      </c>
      <c r="D472" t="s">
        <v>86</v>
      </c>
      <c r="E472" t="s">
        <v>2034</v>
      </c>
      <c r="F472" t="s">
        <v>2035</v>
      </c>
      <c r="G472" t="s">
        <v>25</v>
      </c>
      <c r="H472">
        <v>170</v>
      </c>
      <c r="I472">
        <v>35</v>
      </c>
      <c r="J472">
        <v>2009</v>
      </c>
      <c r="K472">
        <v>1</v>
      </c>
      <c r="L472" t="s">
        <v>89</v>
      </c>
      <c r="M472" t="s">
        <v>89</v>
      </c>
    </row>
    <row r="473" spans="1:13" x14ac:dyDescent="0.25">
      <c r="A473">
        <v>471</v>
      </c>
      <c r="B473" t="s">
        <v>2036</v>
      </c>
      <c r="C473" t="s">
        <v>2037</v>
      </c>
      <c r="D473" t="s">
        <v>30</v>
      </c>
      <c r="E473" t="s">
        <v>2038</v>
      </c>
      <c r="F473" t="s">
        <v>2039</v>
      </c>
      <c r="G473" t="s">
        <v>55</v>
      </c>
      <c r="H473">
        <v>50</v>
      </c>
      <c r="I473">
        <v>16</v>
      </c>
      <c r="J473">
        <v>2013</v>
      </c>
      <c r="K473">
        <v>1</v>
      </c>
      <c r="L473" t="s">
        <v>258</v>
      </c>
      <c r="M473" t="s">
        <v>2040</v>
      </c>
    </row>
    <row r="474" spans="1:13" x14ac:dyDescent="0.25">
      <c r="A474">
        <v>472</v>
      </c>
      <c r="B474" t="s">
        <v>2041</v>
      </c>
      <c r="C474" t="s">
        <v>2042</v>
      </c>
      <c r="D474" t="s">
        <v>66</v>
      </c>
      <c r="E474" t="s">
        <v>1803</v>
      </c>
      <c r="F474" t="s">
        <v>2043</v>
      </c>
      <c r="G474" t="s">
        <v>187</v>
      </c>
      <c r="H474">
        <v>87</v>
      </c>
      <c r="I474">
        <v>14</v>
      </c>
      <c r="J474">
        <v>2012</v>
      </c>
      <c r="K474">
        <v>2</v>
      </c>
      <c r="L474" t="s">
        <v>94</v>
      </c>
      <c r="M474" t="s">
        <v>2044</v>
      </c>
    </row>
    <row r="475" spans="1:13" x14ac:dyDescent="0.25">
      <c r="A475">
        <v>473</v>
      </c>
      <c r="B475" t="s">
        <v>2045</v>
      </c>
      <c r="C475" t="s">
        <v>2046</v>
      </c>
      <c r="D475" t="s">
        <v>98</v>
      </c>
      <c r="E475" t="s">
        <v>1442</v>
      </c>
      <c r="F475" t="s">
        <v>2047</v>
      </c>
      <c r="G475" t="s">
        <v>336</v>
      </c>
      <c r="H475">
        <v>34</v>
      </c>
      <c r="I475">
        <v>4</v>
      </c>
      <c r="J475">
        <v>2012</v>
      </c>
      <c r="K475">
        <v>1</v>
      </c>
      <c r="L475" t="s">
        <v>101</v>
      </c>
      <c r="M475" t="s">
        <v>2048</v>
      </c>
    </row>
    <row r="476" spans="1:13" x14ac:dyDescent="0.25">
      <c r="A476">
        <v>474</v>
      </c>
      <c r="B476" t="s">
        <v>2049</v>
      </c>
      <c r="C476" t="s">
        <v>2050</v>
      </c>
      <c r="D476" t="s">
        <v>105</v>
      </c>
      <c r="E476" t="s">
        <v>301</v>
      </c>
      <c r="F476" t="s">
        <v>2051</v>
      </c>
      <c r="G476" t="s">
        <v>18</v>
      </c>
      <c r="H476">
        <v>77</v>
      </c>
      <c r="I476">
        <v>8</v>
      </c>
      <c r="J476">
        <v>2011</v>
      </c>
      <c r="K476">
        <v>2</v>
      </c>
      <c r="L476" t="s">
        <v>62</v>
      </c>
      <c r="M476" t="s">
        <v>108</v>
      </c>
    </row>
    <row r="477" spans="1:13" x14ac:dyDescent="0.25">
      <c r="A477">
        <v>475</v>
      </c>
      <c r="B477" t="s">
        <v>2052</v>
      </c>
      <c r="C477" t="s">
        <v>2053</v>
      </c>
      <c r="D477" t="s">
        <v>119</v>
      </c>
      <c r="E477" t="s">
        <v>1442</v>
      </c>
      <c r="F477" t="s">
        <v>2054</v>
      </c>
      <c r="G477" t="s">
        <v>336</v>
      </c>
      <c r="H477">
        <v>5</v>
      </c>
      <c r="I477">
        <v>13</v>
      </c>
      <c r="J477">
        <v>2001</v>
      </c>
      <c r="K477">
        <v>1</v>
      </c>
      <c r="L477" t="s">
        <v>122</v>
      </c>
      <c r="M477" t="s">
        <v>2055</v>
      </c>
    </row>
    <row r="478" spans="1:13" x14ac:dyDescent="0.25">
      <c r="A478">
        <v>476</v>
      </c>
      <c r="B478" t="s">
        <v>2056</v>
      </c>
      <c r="C478" t="s">
        <v>2057</v>
      </c>
      <c r="D478" t="s">
        <v>860</v>
      </c>
      <c r="E478" t="s">
        <v>2058</v>
      </c>
      <c r="F478" t="s">
        <v>2059</v>
      </c>
      <c r="G478" t="s">
        <v>336</v>
      </c>
      <c r="H478">
        <v>80</v>
      </c>
      <c r="I478">
        <v>14</v>
      </c>
      <c r="J478">
        <v>2014</v>
      </c>
      <c r="K478">
        <v>1</v>
      </c>
      <c r="L478" t="s">
        <v>863</v>
      </c>
      <c r="M478" t="s">
        <v>2060</v>
      </c>
    </row>
    <row r="479" spans="1:13" x14ac:dyDescent="0.25">
      <c r="A479">
        <v>477</v>
      </c>
      <c r="B479" t="s">
        <v>2061</v>
      </c>
      <c r="C479" t="s">
        <v>2062</v>
      </c>
      <c r="D479" t="s">
        <v>30</v>
      </c>
      <c r="E479" t="s">
        <v>798</v>
      </c>
      <c r="F479" t="s">
        <v>2063</v>
      </c>
      <c r="G479" t="s">
        <v>156</v>
      </c>
      <c r="H479">
        <v>21</v>
      </c>
      <c r="I479">
        <v>3</v>
      </c>
      <c r="J479">
        <v>2014</v>
      </c>
      <c r="K479">
        <v>1</v>
      </c>
      <c r="L479" t="s">
        <v>258</v>
      </c>
      <c r="M479" t="s">
        <v>258</v>
      </c>
    </row>
    <row r="480" spans="1:13" x14ac:dyDescent="0.25">
      <c r="A480">
        <v>478</v>
      </c>
      <c r="B480" t="s">
        <v>2064</v>
      </c>
      <c r="C480" t="s">
        <v>2065</v>
      </c>
      <c r="D480" t="s">
        <v>80</v>
      </c>
      <c r="E480" t="s">
        <v>1080</v>
      </c>
      <c r="F480" t="s">
        <v>2066</v>
      </c>
      <c r="G480" t="s">
        <v>107</v>
      </c>
      <c r="H480">
        <v>13</v>
      </c>
      <c r="I480">
        <v>6</v>
      </c>
      <c r="J480">
        <v>2012</v>
      </c>
      <c r="K480">
        <v>2</v>
      </c>
      <c r="L480" t="s">
        <v>163</v>
      </c>
      <c r="M480" t="s">
        <v>2067</v>
      </c>
    </row>
    <row r="481" spans="1:13" x14ac:dyDescent="0.25">
      <c r="A481">
        <v>479</v>
      </c>
      <c r="B481" t="s">
        <v>2068</v>
      </c>
      <c r="C481" t="s">
        <v>2069</v>
      </c>
      <c r="D481" t="s">
        <v>80</v>
      </c>
      <c r="E481" t="s">
        <v>2070</v>
      </c>
      <c r="F481" t="s">
        <v>2071</v>
      </c>
      <c r="G481" t="s">
        <v>18</v>
      </c>
      <c r="H481">
        <v>65</v>
      </c>
      <c r="I481">
        <v>5</v>
      </c>
      <c r="J481">
        <v>2013</v>
      </c>
      <c r="K481">
        <v>2</v>
      </c>
      <c r="L481" t="s">
        <v>83</v>
      </c>
      <c r="M481" t="s">
        <v>800</v>
      </c>
    </row>
    <row r="482" spans="1:13" x14ac:dyDescent="0.25">
      <c r="A482">
        <v>480</v>
      </c>
      <c r="B482" t="s">
        <v>2072</v>
      </c>
      <c r="C482" t="s">
        <v>2073</v>
      </c>
      <c r="D482" t="s">
        <v>52</v>
      </c>
      <c r="E482" t="s">
        <v>824</v>
      </c>
      <c r="F482" t="s">
        <v>2074</v>
      </c>
      <c r="G482" t="s">
        <v>156</v>
      </c>
      <c r="H482">
        <v>75</v>
      </c>
      <c r="I482">
        <v>20</v>
      </c>
      <c r="J482">
        <v>2003</v>
      </c>
      <c r="K482">
        <v>1</v>
      </c>
      <c r="L482" t="s">
        <v>56</v>
      </c>
      <c r="M482" t="s">
        <v>2075</v>
      </c>
    </row>
    <row r="483" spans="1:13" x14ac:dyDescent="0.25">
      <c r="A483">
        <v>481</v>
      </c>
      <c r="B483" t="s">
        <v>2076</v>
      </c>
      <c r="C483" t="s">
        <v>2077</v>
      </c>
      <c r="D483" t="s">
        <v>1960</v>
      </c>
      <c r="E483" t="s">
        <v>993</v>
      </c>
      <c r="F483" t="s">
        <v>2078</v>
      </c>
      <c r="G483" t="s">
        <v>156</v>
      </c>
      <c r="H483">
        <v>20</v>
      </c>
      <c r="I483">
        <v>3</v>
      </c>
      <c r="J483">
        <v>2013</v>
      </c>
      <c r="K483">
        <v>1</v>
      </c>
      <c r="L483" t="s">
        <v>2079</v>
      </c>
      <c r="M483" t="s">
        <v>2080</v>
      </c>
    </row>
    <row r="484" spans="1:13" x14ac:dyDescent="0.25">
      <c r="A484">
        <v>482</v>
      </c>
      <c r="B484" t="s">
        <v>2081</v>
      </c>
      <c r="C484" t="s">
        <v>2082</v>
      </c>
      <c r="D484" t="s">
        <v>86</v>
      </c>
      <c r="E484" t="s">
        <v>824</v>
      </c>
      <c r="F484" t="s">
        <v>2083</v>
      </c>
      <c r="G484" t="s">
        <v>156</v>
      </c>
      <c r="H484">
        <v>21</v>
      </c>
      <c r="I484">
        <v>10</v>
      </c>
      <c r="J484">
        <v>2013</v>
      </c>
      <c r="K484">
        <v>1</v>
      </c>
      <c r="L484" t="s">
        <v>2084</v>
      </c>
      <c r="M484" t="s">
        <v>2085</v>
      </c>
    </row>
    <row r="485" spans="1:13" x14ac:dyDescent="0.25">
      <c r="A485">
        <v>483</v>
      </c>
      <c r="B485" t="s">
        <v>2086</v>
      </c>
      <c r="C485" t="s">
        <v>2087</v>
      </c>
      <c r="D485" t="s">
        <v>22</v>
      </c>
      <c r="E485" t="s">
        <v>2088</v>
      </c>
      <c r="F485" t="s">
        <v>2089</v>
      </c>
      <c r="G485" t="s">
        <v>25</v>
      </c>
      <c r="H485">
        <v>51</v>
      </c>
      <c r="I485">
        <v>6</v>
      </c>
      <c r="J485">
        <v>2013</v>
      </c>
      <c r="K485">
        <v>2</v>
      </c>
      <c r="L485" t="s">
        <v>41</v>
      </c>
      <c r="M485" t="s">
        <v>1024</v>
      </c>
    </row>
    <row r="486" spans="1:13" x14ac:dyDescent="0.25">
      <c r="A486">
        <v>484</v>
      </c>
      <c r="B486" t="s">
        <v>2090</v>
      </c>
      <c r="C486" t="s">
        <v>2091</v>
      </c>
      <c r="D486" t="s">
        <v>66</v>
      </c>
      <c r="E486" t="s">
        <v>576</v>
      </c>
      <c r="F486" t="s">
        <v>2092</v>
      </c>
      <c r="G486" t="s">
        <v>181</v>
      </c>
      <c r="H486">
        <v>20</v>
      </c>
      <c r="I486">
        <v>2</v>
      </c>
      <c r="J486">
        <v>2004</v>
      </c>
      <c r="K486">
        <v>2</v>
      </c>
      <c r="L486" t="s">
        <v>94</v>
      </c>
      <c r="M486" t="s">
        <v>396</v>
      </c>
    </row>
    <row r="487" spans="1:13" x14ac:dyDescent="0.25">
      <c r="A487">
        <v>485</v>
      </c>
      <c r="B487" t="s">
        <v>2093</v>
      </c>
      <c r="C487" t="s">
        <v>2094</v>
      </c>
      <c r="D487" t="s">
        <v>59</v>
      </c>
      <c r="E487" t="s">
        <v>209</v>
      </c>
      <c r="F487" t="s">
        <v>2095</v>
      </c>
      <c r="G487" t="s">
        <v>33</v>
      </c>
      <c r="H487">
        <v>8</v>
      </c>
      <c r="I487">
        <v>5</v>
      </c>
      <c r="J487">
        <v>2013</v>
      </c>
      <c r="K487">
        <v>2</v>
      </c>
      <c r="L487" t="s">
        <v>62</v>
      </c>
      <c r="M487" t="s">
        <v>2096</v>
      </c>
    </row>
    <row r="488" spans="1:13" x14ac:dyDescent="0.25">
      <c r="A488">
        <v>486</v>
      </c>
      <c r="B488" t="s">
        <v>2097</v>
      </c>
      <c r="C488" t="s">
        <v>2098</v>
      </c>
      <c r="D488" t="s">
        <v>80</v>
      </c>
      <c r="E488" t="s">
        <v>2099</v>
      </c>
      <c r="F488" t="s">
        <v>2100</v>
      </c>
      <c r="G488" t="s">
        <v>156</v>
      </c>
      <c r="H488">
        <v>574</v>
      </c>
      <c r="I488">
        <v>85</v>
      </c>
      <c r="J488">
        <v>2012</v>
      </c>
      <c r="K488">
        <v>1</v>
      </c>
      <c r="L488" t="s">
        <v>83</v>
      </c>
      <c r="M488" t="s">
        <v>2101</v>
      </c>
    </row>
    <row r="489" spans="1:13" x14ac:dyDescent="0.25">
      <c r="A489">
        <v>487</v>
      </c>
      <c r="B489" t="s">
        <v>2102</v>
      </c>
      <c r="C489" t="s">
        <v>2103</v>
      </c>
      <c r="D489" t="s">
        <v>341</v>
      </c>
      <c r="E489" t="s">
        <v>2104</v>
      </c>
      <c r="F489" t="s">
        <v>2105</v>
      </c>
      <c r="G489" t="s">
        <v>175</v>
      </c>
      <c r="H489">
        <v>90</v>
      </c>
      <c r="I489">
        <v>34</v>
      </c>
      <c r="J489">
        <v>2010</v>
      </c>
      <c r="K489">
        <v>3</v>
      </c>
      <c r="L489" t="s">
        <v>344</v>
      </c>
      <c r="M489" t="s">
        <v>344</v>
      </c>
    </row>
    <row r="490" spans="1:13" x14ac:dyDescent="0.25">
      <c r="A490">
        <v>488</v>
      </c>
      <c r="B490" t="s">
        <v>2106</v>
      </c>
      <c r="C490" t="s">
        <v>2107</v>
      </c>
      <c r="D490" t="s">
        <v>1262</v>
      </c>
      <c r="E490" t="s">
        <v>2108</v>
      </c>
      <c r="F490" t="s">
        <v>2109</v>
      </c>
      <c r="G490" t="s">
        <v>107</v>
      </c>
      <c r="H490">
        <v>61</v>
      </c>
      <c r="I490">
        <v>19</v>
      </c>
      <c r="J490">
        <v>2015</v>
      </c>
      <c r="K490">
        <v>2</v>
      </c>
      <c r="L490" t="s">
        <v>2110</v>
      </c>
      <c r="M490" t="s">
        <v>596</v>
      </c>
    </row>
    <row r="491" spans="1:13" x14ac:dyDescent="0.25">
      <c r="A491">
        <v>489</v>
      </c>
      <c r="B491" t="s">
        <v>2111</v>
      </c>
      <c r="C491" t="s">
        <v>2112</v>
      </c>
      <c r="D491" t="s">
        <v>215</v>
      </c>
      <c r="E491" t="s">
        <v>704</v>
      </c>
      <c r="F491" t="s">
        <v>2113</v>
      </c>
      <c r="G491" t="s">
        <v>211</v>
      </c>
      <c r="H491">
        <v>7</v>
      </c>
      <c r="I491">
        <v>2</v>
      </c>
      <c r="J491">
        <v>2009</v>
      </c>
      <c r="K491">
        <v>2</v>
      </c>
      <c r="L491" t="s">
        <v>1879</v>
      </c>
      <c r="M491" t="s">
        <v>2114</v>
      </c>
    </row>
    <row r="492" spans="1:13" x14ac:dyDescent="0.25">
      <c r="A492">
        <v>490</v>
      </c>
      <c r="B492" t="s">
        <v>2115</v>
      </c>
      <c r="C492" t="s">
        <v>2116</v>
      </c>
      <c r="D492" t="s">
        <v>86</v>
      </c>
      <c r="E492" t="s">
        <v>2117</v>
      </c>
      <c r="F492" t="s">
        <v>2118</v>
      </c>
      <c r="G492" t="s">
        <v>175</v>
      </c>
      <c r="H492">
        <v>78</v>
      </c>
      <c r="I492">
        <v>25</v>
      </c>
      <c r="J492">
        <v>2011</v>
      </c>
      <c r="K492">
        <v>2</v>
      </c>
      <c r="L492" t="s">
        <v>2084</v>
      </c>
      <c r="M492" t="s">
        <v>2085</v>
      </c>
    </row>
    <row r="493" spans="1:13" x14ac:dyDescent="0.25">
      <c r="A493">
        <v>491</v>
      </c>
      <c r="B493" t="s">
        <v>2119</v>
      </c>
      <c r="C493" t="s">
        <v>2120</v>
      </c>
      <c r="D493" t="s">
        <v>243</v>
      </c>
      <c r="E493" t="s">
        <v>2121</v>
      </c>
      <c r="F493" t="s">
        <v>2122</v>
      </c>
      <c r="G493" t="s">
        <v>175</v>
      </c>
      <c r="H493">
        <v>17</v>
      </c>
      <c r="I493">
        <v>5</v>
      </c>
      <c r="J493">
        <v>2013</v>
      </c>
      <c r="K493">
        <v>1</v>
      </c>
      <c r="L493" t="s">
        <v>458</v>
      </c>
      <c r="M493" t="s">
        <v>2123</v>
      </c>
    </row>
    <row r="494" spans="1:13" x14ac:dyDescent="0.25">
      <c r="A494">
        <v>492</v>
      </c>
      <c r="B494" t="s">
        <v>2124</v>
      </c>
      <c r="C494" t="s">
        <v>2125</v>
      </c>
      <c r="D494" t="s">
        <v>52</v>
      </c>
      <c r="E494" t="s">
        <v>704</v>
      </c>
      <c r="F494" t="s">
        <v>2126</v>
      </c>
      <c r="G494" t="s">
        <v>48</v>
      </c>
      <c r="H494">
        <v>30</v>
      </c>
      <c r="I494">
        <v>6</v>
      </c>
      <c r="J494">
        <v>2012</v>
      </c>
      <c r="K494">
        <v>2</v>
      </c>
      <c r="L494" t="s">
        <v>953</v>
      </c>
      <c r="M494" t="s">
        <v>2127</v>
      </c>
    </row>
    <row r="495" spans="1:13" x14ac:dyDescent="0.25">
      <c r="A495">
        <v>493</v>
      </c>
      <c r="B495" t="s">
        <v>2128</v>
      </c>
      <c r="C495" t="s">
        <v>2129</v>
      </c>
      <c r="D495" t="s">
        <v>86</v>
      </c>
      <c r="E495" t="s">
        <v>1157</v>
      </c>
      <c r="F495" t="s">
        <v>2130</v>
      </c>
      <c r="G495" t="s">
        <v>33</v>
      </c>
      <c r="H495">
        <v>36</v>
      </c>
      <c r="I495">
        <v>12</v>
      </c>
      <c r="J495">
        <v>2013</v>
      </c>
      <c r="K495">
        <v>1</v>
      </c>
      <c r="L495" t="s">
        <v>89</v>
      </c>
      <c r="M495" t="s">
        <v>89</v>
      </c>
    </row>
    <row r="496" spans="1:13" x14ac:dyDescent="0.25">
      <c r="A496">
        <v>494</v>
      </c>
      <c r="B496" t="s">
        <v>2131</v>
      </c>
      <c r="C496" t="s">
        <v>2132</v>
      </c>
      <c r="D496" t="s">
        <v>45</v>
      </c>
      <c r="E496" t="s">
        <v>1290</v>
      </c>
      <c r="F496" t="s">
        <v>2133</v>
      </c>
      <c r="G496" t="s">
        <v>233</v>
      </c>
      <c r="H496">
        <v>28</v>
      </c>
      <c r="I496">
        <v>5</v>
      </c>
      <c r="J496">
        <v>2009</v>
      </c>
      <c r="K496">
        <v>3</v>
      </c>
      <c r="L496" t="s">
        <v>49</v>
      </c>
      <c r="M496" t="s">
        <v>49</v>
      </c>
    </row>
    <row r="497" spans="1:13" x14ac:dyDescent="0.25">
      <c r="A497">
        <v>495</v>
      </c>
      <c r="B497" t="s">
        <v>2134</v>
      </c>
      <c r="C497" t="s">
        <v>2135</v>
      </c>
      <c r="D497" t="s">
        <v>80</v>
      </c>
      <c r="E497" t="s">
        <v>957</v>
      </c>
      <c r="F497" t="s">
        <v>2136</v>
      </c>
      <c r="G497" t="s">
        <v>55</v>
      </c>
      <c r="H497">
        <v>37</v>
      </c>
      <c r="I497">
        <v>2</v>
      </c>
      <c r="J497">
        <v>2014</v>
      </c>
      <c r="K497">
        <v>1</v>
      </c>
      <c r="L497" t="s">
        <v>41</v>
      </c>
      <c r="M497" t="s">
        <v>2137</v>
      </c>
    </row>
    <row r="498" spans="1:13" x14ac:dyDescent="0.25">
      <c r="A498">
        <v>496</v>
      </c>
      <c r="B498" t="s">
        <v>2138</v>
      </c>
      <c r="C498" t="s">
        <v>2139</v>
      </c>
      <c r="D498" t="s">
        <v>98</v>
      </c>
      <c r="E498" t="s">
        <v>1106</v>
      </c>
      <c r="F498" t="s">
        <v>2140</v>
      </c>
      <c r="G498" t="s">
        <v>187</v>
      </c>
      <c r="H498">
        <v>6</v>
      </c>
      <c r="I498">
        <v>2</v>
      </c>
      <c r="J498">
        <v>2015</v>
      </c>
      <c r="K498">
        <v>1</v>
      </c>
      <c r="L498" t="s">
        <v>101</v>
      </c>
      <c r="M498" t="s">
        <v>101</v>
      </c>
    </row>
    <row r="499" spans="1:13" x14ac:dyDescent="0.25">
      <c r="A499">
        <v>497</v>
      </c>
      <c r="B499" t="s">
        <v>2141</v>
      </c>
      <c r="C499" t="s">
        <v>2142</v>
      </c>
      <c r="D499" t="s">
        <v>119</v>
      </c>
      <c r="E499" t="s">
        <v>1899</v>
      </c>
      <c r="F499" t="s">
        <v>2143</v>
      </c>
      <c r="G499" t="s">
        <v>336</v>
      </c>
      <c r="H499">
        <v>97</v>
      </c>
      <c r="I499">
        <v>10</v>
      </c>
      <c r="J499">
        <v>2013</v>
      </c>
      <c r="K499">
        <v>3</v>
      </c>
      <c r="L499" t="s">
        <v>122</v>
      </c>
      <c r="M499" t="s">
        <v>122</v>
      </c>
    </row>
    <row r="500" spans="1:13" x14ac:dyDescent="0.25">
      <c r="A500">
        <v>498</v>
      </c>
      <c r="B500" t="s">
        <v>2144</v>
      </c>
      <c r="C500" t="s">
        <v>2145</v>
      </c>
      <c r="D500" t="s">
        <v>66</v>
      </c>
      <c r="E500" t="s">
        <v>334</v>
      </c>
      <c r="F500" t="s">
        <v>2146</v>
      </c>
      <c r="G500" t="s">
        <v>297</v>
      </c>
      <c r="H500">
        <v>28</v>
      </c>
      <c r="I500">
        <v>2</v>
      </c>
      <c r="J500">
        <v>2010</v>
      </c>
      <c r="K500">
        <v>1</v>
      </c>
      <c r="L500" t="s">
        <v>94</v>
      </c>
      <c r="M500" t="s">
        <v>2147</v>
      </c>
    </row>
    <row r="501" spans="1:13" x14ac:dyDescent="0.25">
      <c r="A501">
        <v>499</v>
      </c>
      <c r="B501" t="s">
        <v>2148</v>
      </c>
      <c r="C501" t="s">
        <v>2149</v>
      </c>
      <c r="D501" t="s">
        <v>30</v>
      </c>
      <c r="E501" t="s">
        <v>512</v>
      </c>
      <c r="F501" t="s">
        <v>2150</v>
      </c>
      <c r="G501" t="s">
        <v>69</v>
      </c>
      <c r="H501">
        <v>15</v>
      </c>
      <c r="I501">
        <v>2</v>
      </c>
      <c r="J501">
        <v>2010</v>
      </c>
      <c r="K501">
        <v>1</v>
      </c>
      <c r="L501" t="s">
        <v>251</v>
      </c>
      <c r="M501" t="s">
        <v>251</v>
      </c>
    </row>
    <row r="502" spans="1:13" x14ac:dyDescent="0.25">
      <c r="A502">
        <v>500</v>
      </c>
      <c r="B502" t="s">
        <v>2151</v>
      </c>
      <c r="C502" t="s">
        <v>2152</v>
      </c>
      <c r="D502" t="s">
        <v>105</v>
      </c>
      <c r="E502" t="s">
        <v>342</v>
      </c>
      <c r="F502" t="s">
        <v>2153</v>
      </c>
      <c r="G502" t="s">
        <v>107</v>
      </c>
      <c r="H502">
        <v>70</v>
      </c>
      <c r="I502">
        <v>45</v>
      </c>
      <c r="J502">
        <v>2003</v>
      </c>
      <c r="K502">
        <v>1</v>
      </c>
      <c r="L502" t="s">
        <v>62</v>
      </c>
      <c r="M502" t="s">
        <v>108</v>
      </c>
    </row>
    <row r="503" spans="1:13" x14ac:dyDescent="0.25">
      <c r="A503">
        <v>501</v>
      </c>
      <c r="B503" t="s">
        <v>2154</v>
      </c>
      <c r="C503" t="s">
        <v>2155</v>
      </c>
      <c r="D503" t="s">
        <v>45</v>
      </c>
      <c r="E503" t="s">
        <v>639</v>
      </c>
      <c r="F503" t="s">
        <v>2156</v>
      </c>
      <c r="G503" t="s">
        <v>69</v>
      </c>
      <c r="H503">
        <v>45</v>
      </c>
      <c r="I503">
        <v>6</v>
      </c>
      <c r="J503">
        <v>2005</v>
      </c>
      <c r="K503">
        <v>1</v>
      </c>
      <c r="L503" t="s">
        <v>49</v>
      </c>
      <c r="M503" t="s">
        <v>2157</v>
      </c>
    </row>
    <row r="504" spans="1:13" x14ac:dyDescent="0.25">
      <c r="A504">
        <v>502</v>
      </c>
      <c r="B504" t="s">
        <v>2158</v>
      </c>
      <c r="C504" t="s">
        <v>2159</v>
      </c>
      <c r="D504" t="s">
        <v>80</v>
      </c>
      <c r="E504" t="s">
        <v>416</v>
      </c>
      <c r="F504" t="s">
        <v>2160</v>
      </c>
      <c r="G504" t="s">
        <v>55</v>
      </c>
      <c r="H504">
        <v>40</v>
      </c>
      <c r="I504">
        <v>3</v>
      </c>
      <c r="J504">
        <v>2014</v>
      </c>
      <c r="K504">
        <v>1</v>
      </c>
      <c r="L504" t="s">
        <v>163</v>
      </c>
      <c r="M504" t="s">
        <v>163</v>
      </c>
    </row>
    <row r="505" spans="1:13" x14ac:dyDescent="0.25">
      <c r="A505">
        <v>503</v>
      </c>
      <c r="B505" t="s">
        <v>2161</v>
      </c>
      <c r="C505" t="s">
        <v>2162</v>
      </c>
      <c r="D505" t="s">
        <v>223</v>
      </c>
      <c r="E505" t="s">
        <v>576</v>
      </c>
      <c r="F505" t="s">
        <v>2163</v>
      </c>
      <c r="G505" t="s">
        <v>156</v>
      </c>
      <c r="H505">
        <v>11</v>
      </c>
      <c r="I505">
        <v>3</v>
      </c>
      <c r="J505">
        <v>2008</v>
      </c>
      <c r="K505">
        <v>1</v>
      </c>
      <c r="L505" t="s">
        <v>41</v>
      </c>
      <c r="M505" t="s">
        <v>2164</v>
      </c>
    </row>
    <row r="506" spans="1:13" x14ac:dyDescent="0.25">
      <c r="A506">
        <v>504</v>
      </c>
      <c r="B506" t="s">
        <v>2165</v>
      </c>
      <c r="C506" t="s">
        <v>2166</v>
      </c>
      <c r="D506" t="s">
        <v>1544</v>
      </c>
      <c r="E506" t="s">
        <v>1231</v>
      </c>
      <c r="F506" t="s">
        <v>2167</v>
      </c>
      <c r="G506" t="s">
        <v>18</v>
      </c>
      <c r="H506">
        <v>30</v>
      </c>
      <c r="I506">
        <v>10</v>
      </c>
      <c r="J506">
        <v>2015</v>
      </c>
      <c r="K506">
        <v>1</v>
      </c>
      <c r="L506" t="s">
        <v>41</v>
      </c>
      <c r="M506" t="s">
        <v>1546</v>
      </c>
    </row>
    <row r="507" spans="1:13" x14ac:dyDescent="0.25">
      <c r="A507">
        <v>505</v>
      </c>
      <c r="B507" t="s">
        <v>2168</v>
      </c>
      <c r="C507" t="s">
        <v>2169</v>
      </c>
      <c r="D507" t="s">
        <v>294</v>
      </c>
      <c r="E507" t="s">
        <v>2170</v>
      </c>
      <c r="F507" t="s">
        <v>2171</v>
      </c>
      <c r="G507" t="s">
        <v>48</v>
      </c>
      <c r="H507">
        <v>30</v>
      </c>
      <c r="I507">
        <v>2</v>
      </c>
      <c r="J507">
        <v>2008</v>
      </c>
      <c r="K507">
        <v>3</v>
      </c>
      <c r="L507" t="s">
        <v>298</v>
      </c>
      <c r="M507" t="s">
        <v>2172</v>
      </c>
    </row>
    <row r="508" spans="1:13" x14ac:dyDescent="0.25">
      <c r="A508">
        <v>506</v>
      </c>
      <c r="B508" t="s">
        <v>2173</v>
      </c>
      <c r="C508" t="s">
        <v>2174</v>
      </c>
      <c r="D508" t="s">
        <v>80</v>
      </c>
      <c r="E508" t="s">
        <v>399</v>
      </c>
      <c r="F508" t="s">
        <v>2175</v>
      </c>
      <c r="G508" t="s">
        <v>55</v>
      </c>
      <c r="H508">
        <v>150</v>
      </c>
      <c r="I508">
        <v>25</v>
      </c>
      <c r="J508">
        <v>2007</v>
      </c>
      <c r="K508">
        <v>3</v>
      </c>
      <c r="L508" t="s">
        <v>83</v>
      </c>
      <c r="M508" t="s">
        <v>2176</v>
      </c>
    </row>
    <row r="509" spans="1:13" x14ac:dyDescent="0.25">
      <c r="A509">
        <v>507</v>
      </c>
      <c r="B509" t="s">
        <v>2177</v>
      </c>
      <c r="C509" t="s">
        <v>2178</v>
      </c>
      <c r="D509" t="s">
        <v>45</v>
      </c>
      <c r="E509" t="s">
        <v>115</v>
      </c>
      <c r="F509" t="s">
        <v>2179</v>
      </c>
      <c r="G509" t="s">
        <v>211</v>
      </c>
      <c r="H509">
        <v>54</v>
      </c>
      <c r="I509">
        <v>1</v>
      </c>
      <c r="J509">
        <v>2011</v>
      </c>
      <c r="K509">
        <v>3</v>
      </c>
      <c r="L509" t="s">
        <v>1258</v>
      </c>
      <c r="M509" t="s">
        <v>2180</v>
      </c>
    </row>
    <row r="510" spans="1:13" x14ac:dyDescent="0.25">
      <c r="A510">
        <v>508</v>
      </c>
      <c r="B510" t="s">
        <v>2181</v>
      </c>
      <c r="C510" t="s">
        <v>2182</v>
      </c>
      <c r="D510" t="s">
        <v>86</v>
      </c>
      <c r="E510" t="s">
        <v>2183</v>
      </c>
      <c r="F510" t="s">
        <v>2184</v>
      </c>
      <c r="G510" t="s">
        <v>257</v>
      </c>
      <c r="H510">
        <v>440</v>
      </c>
      <c r="I510">
        <v>190</v>
      </c>
      <c r="J510">
        <v>2006</v>
      </c>
      <c r="K510">
        <v>2</v>
      </c>
      <c r="L510" t="s">
        <v>89</v>
      </c>
      <c r="M510" t="s">
        <v>2185</v>
      </c>
    </row>
    <row r="511" spans="1:13" x14ac:dyDescent="0.25">
      <c r="A511">
        <v>509</v>
      </c>
      <c r="B511" t="s">
        <v>2186</v>
      </c>
      <c r="C511" t="s">
        <v>2187</v>
      </c>
      <c r="D511" t="s">
        <v>1337</v>
      </c>
      <c r="E511" t="s">
        <v>896</v>
      </c>
      <c r="F511" t="s">
        <v>2188</v>
      </c>
      <c r="G511" t="s">
        <v>211</v>
      </c>
      <c r="H511">
        <v>75</v>
      </c>
      <c r="I511">
        <v>6</v>
      </c>
      <c r="J511">
        <v>2015</v>
      </c>
      <c r="K511">
        <v>1</v>
      </c>
      <c r="L511" t="s">
        <v>41</v>
      </c>
      <c r="M511" t="s">
        <v>2189</v>
      </c>
    </row>
    <row r="512" spans="1:13" x14ac:dyDescent="0.25">
      <c r="A512">
        <v>510</v>
      </c>
      <c r="B512" t="s">
        <v>2190</v>
      </c>
      <c r="C512" t="s">
        <v>2191</v>
      </c>
      <c r="D512" t="s">
        <v>503</v>
      </c>
      <c r="E512" t="s">
        <v>1152</v>
      </c>
      <c r="F512" t="s">
        <v>2192</v>
      </c>
      <c r="G512" t="s">
        <v>336</v>
      </c>
      <c r="H512">
        <v>12</v>
      </c>
      <c r="I512">
        <v>4</v>
      </c>
      <c r="J512">
        <v>2011</v>
      </c>
      <c r="K512">
        <v>1</v>
      </c>
      <c r="L512" t="s">
        <v>506</v>
      </c>
      <c r="M512" t="s">
        <v>2193</v>
      </c>
    </row>
    <row r="513" spans="1:13" x14ac:dyDescent="0.25">
      <c r="A513">
        <v>511</v>
      </c>
      <c r="B513" t="s">
        <v>2194</v>
      </c>
      <c r="C513" t="s">
        <v>2195</v>
      </c>
      <c r="D513" t="s">
        <v>59</v>
      </c>
      <c r="E513" t="s">
        <v>1507</v>
      </c>
      <c r="F513" t="s">
        <v>2196</v>
      </c>
      <c r="G513" t="s">
        <v>55</v>
      </c>
      <c r="H513">
        <v>80</v>
      </c>
      <c r="I513">
        <v>25</v>
      </c>
      <c r="J513">
        <v>2014</v>
      </c>
      <c r="K513">
        <v>1</v>
      </c>
      <c r="L513" t="s">
        <v>62</v>
      </c>
      <c r="M513" t="s">
        <v>1049</v>
      </c>
    </row>
    <row r="514" spans="1:13" x14ac:dyDescent="0.25">
      <c r="A514">
        <v>512</v>
      </c>
      <c r="B514" t="s">
        <v>2197</v>
      </c>
      <c r="C514" t="s">
        <v>2198</v>
      </c>
      <c r="D514" t="s">
        <v>98</v>
      </c>
      <c r="E514" t="s">
        <v>2199</v>
      </c>
      <c r="F514" t="s">
        <v>2200</v>
      </c>
      <c r="G514" t="s">
        <v>187</v>
      </c>
      <c r="H514">
        <v>738</v>
      </c>
      <c r="I514">
        <v>125</v>
      </c>
      <c r="J514">
        <v>2005</v>
      </c>
      <c r="K514">
        <v>4</v>
      </c>
      <c r="L514" t="s">
        <v>41</v>
      </c>
      <c r="M514" t="s">
        <v>2201</v>
      </c>
    </row>
    <row r="515" spans="1:13" x14ac:dyDescent="0.25">
      <c r="A515">
        <v>513</v>
      </c>
      <c r="B515" t="s">
        <v>2202</v>
      </c>
      <c r="C515" t="s">
        <v>2203</v>
      </c>
      <c r="D515" t="s">
        <v>503</v>
      </c>
      <c r="E515" t="s">
        <v>957</v>
      </c>
      <c r="F515" t="s">
        <v>2204</v>
      </c>
      <c r="G515" t="s">
        <v>40</v>
      </c>
      <c r="H515">
        <v>9</v>
      </c>
      <c r="I515">
        <v>1</v>
      </c>
      <c r="J515">
        <v>2013</v>
      </c>
      <c r="K515">
        <v>1</v>
      </c>
      <c r="L515" t="s">
        <v>506</v>
      </c>
      <c r="M515" t="s">
        <v>506</v>
      </c>
    </row>
    <row r="516" spans="1:13" x14ac:dyDescent="0.25">
      <c r="A516">
        <v>514</v>
      </c>
      <c r="B516" t="s">
        <v>2205</v>
      </c>
      <c r="C516" t="s">
        <v>2206</v>
      </c>
      <c r="D516" t="s">
        <v>80</v>
      </c>
      <c r="E516" t="s">
        <v>1920</v>
      </c>
      <c r="F516" t="s">
        <v>2207</v>
      </c>
      <c r="G516" t="s">
        <v>156</v>
      </c>
      <c r="H516">
        <v>16</v>
      </c>
      <c r="I516">
        <v>2</v>
      </c>
      <c r="J516">
        <v>2014</v>
      </c>
      <c r="K516">
        <v>1</v>
      </c>
      <c r="L516" t="s">
        <v>137</v>
      </c>
      <c r="M516" t="s">
        <v>137</v>
      </c>
    </row>
    <row r="517" spans="1:13" x14ac:dyDescent="0.25">
      <c r="A517">
        <v>515</v>
      </c>
      <c r="B517" t="s">
        <v>2208</v>
      </c>
      <c r="C517" t="s">
        <v>2209</v>
      </c>
      <c r="D517" t="s">
        <v>974</v>
      </c>
      <c r="E517" t="s">
        <v>2210</v>
      </c>
      <c r="F517" t="s">
        <v>2211</v>
      </c>
      <c r="G517" t="s">
        <v>181</v>
      </c>
      <c r="H517">
        <v>68</v>
      </c>
      <c r="I517">
        <v>15</v>
      </c>
      <c r="J517">
        <v>2011</v>
      </c>
      <c r="K517">
        <v>1</v>
      </c>
      <c r="L517" t="s">
        <v>94</v>
      </c>
      <c r="M517" t="s">
        <v>976</v>
      </c>
    </row>
    <row r="518" spans="1:13" x14ac:dyDescent="0.25">
      <c r="A518">
        <v>516</v>
      </c>
      <c r="B518" t="s">
        <v>2212</v>
      </c>
      <c r="C518" t="s">
        <v>2213</v>
      </c>
      <c r="D518" t="s">
        <v>66</v>
      </c>
      <c r="E518" t="s">
        <v>1068</v>
      </c>
      <c r="F518" t="s">
        <v>2214</v>
      </c>
      <c r="G518" t="s">
        <v>336</v>
      </c>
      <c r="H518">
        <v>30</v>
      </c>
      <c r="I518">
        <v>3</v>
      </c>
      <c r="J518">
        <v>2012</v>
      </c>
      <c r="K518">
        <v>1</v>
      </c>
      <c r="L518" t="s">
        <v>70</v>
      </c>
      <c r="M518" t="s">
        <v>1896</v>
      </c>
    </row>
    <row r="519" spans="1:13" x14ac:dyDescent="0.25">
      <c r="A519">
        <v>517</v>
      </c>
      <c r="B519" t="s">
        <v>2215</v>
      </c>
      <c r="C519" t="s">
        <v>2216</v>
      </c>
      <c r="D519" t="s">
        <v>30</v>
      </c>
      <c r="E519" t="s">
        <v>456</v>
      </c>
      <c r="F519" t="s">
        <v>2217</v>
      </c>
      <c r="G519" t="s">
        <v>233</v>
      </c>
      <c r="H519">
        <v>23</v>
      </c>
      <c r="I519">
        <v>6</v>
      </c>
      <c r="J519">
        <v>2009</v>
      </c>
      <c r="K519">
        <v>3</v>
      </c>
      <c r="L519" t="s">
        <v>251</v>
      </c>
      <c r="M519" t="s">
        <v>1716</v>
      </c>
    </row>
    <row r="520" spans="1:13" x14ac:dyDescent="0.25">
      <c r="A520">
        <v>518</v>
      </c>
      <c r="B520" t="s">
        <v>2218</v>
      </c>
      <c r="C520" t="s">
        <v>2219</v>
      </c>
      <c r="D520" t="s">
        <v>66</v>
      </c>
      <c r="E520" t="s">
        <v>603</v>
      </c>
      <c r="F520" t="s">
        <v>2220</v>
      </c>
      <c r="G520" t="s">
        <v>40</v>
      </c>
      <c r="H520">
        <v>15</v>
      </c>
      <c r="I520">
        <v>4</v>
      </c>
      <c r="J520">
        <v>2015</v>
      </c>
      <c r="K520">
        <v>1</v>
      </c>
      <c r="L520" t="s">
        <v>70</v>
      </c>
      <c r="M520" t="s">
        <v>2221</v>
      </c>
    </row>
    <row r="521" spans="1:13" x14ac:dyDescent="0.25">
      <c r="A521">
        <v>519</v>
      </c>
      <c r="B521" t="s">
        <v>2222</v>
      </c>
      <c r="C521" t="s">
        <v>2223</v>
      </c>
      <c r="D521" t="s">
        <v>243</v>
      </c>
      <c r="E521" t="s">
        <v>2224</v>
      </c>
      <c r="F521" t="s">
        <v>2225</v>
      </c>
      <c r="G521" t="s">
        <v>181</v>
      </c>
      <c r="H521">
        <v>91</v>
      </c>
      <c r="I521">
        <v>5</v>
      </c>
      <c r="J521">
        <v>2005</v>
      </c>
      <c r="K521">
        <v>2</v>
      </c>
      <c r="L521" t="s">
        <v>458</v>
      </c>
      <c r="M521" t="s">
        <v>2226</v>
      </c>
    </row>
    <row r="522" spans="1:13" x14ac:dyDescent="0.25">
      <c r="A522">
        <v>520</v>
      </c>
      <c r="B522" t="s">
        <v>2227</v>
      </c>
      <c r="C522" t="s">
        <v>2228</v>
      </c>
      <c r="D522" t="s">
        <v>852</v>
      </c>
      <c r="E522" t="s">
        <v>1499</v>
      </c>
      <c r="F522" t="s">
        <v>2229</v>
      </c>
      <c r="G522" t="s">
        <v>25</v>
      </c>
      <c r="H522">
        <v>60</v>
      </c>
      <c r="I522">
        <v>5</v>
      </c>
      <c r="J522">
        <v>2014</v>
      </c>
      <c r="K522">
        <v>1</v>
      </c>
      <c r="L522" t="s">
        <v>595</v>
      </c>
      <c r="M522" t="s">
        <v>2230</v>
      </c>
    </row>
    <row r="523" spans="1:13" x14ac:dyDescent="0.25">
      <c r="A523">
        <v>521</v>
      </c>
      <c r="B523" t="s">
        <v>2231</v>
      </c>
      <c r="C523" t="s">
        <v>2232</v>
      </c>
      <c r="D523" t="s">
        <v>30</v>
      </c>
      <c r="E523" t="s">
        <v>1899</v>
      </c>
      <c r="F523" t="s">
        <v>2233</v>
      </c>
      <c r="G523" t="s">
        <v>623</v>
      </c>
      <c r="H523">
        <v>107</v>
      </c>
      <c r="I523">
        <v>9</v>
      </c>
      <c r="J523">
        <v>2012</v>
      </c>
      <c r="K523">
        <v>3</v>
      </c>
      <c r="L523" t="s">
        <v>258</v>
      </c>
      <c r="M523" t="s">
        <v>2234</v>
      </c>
    </row>
    <row r="524" spans="1:13" x14ac:dyDescent="0.25">
      <c r="A524">
        <v>522</v>
      </c>
      <c r="B524" t="s">
        <v>2235</v>
      </c>
      <c r="C524" t="s">
        <v>2236</v>
      </c>
      <c r="D524" t="s">
        <v>15</v>
      </c>
      <c r="E524" t="s">
        <v>518</v>
      </c>
      <c r="F524" t="s">
        <v>2237</v>
      </c>
      <c r="G524" t="s">
        <v>211</v>
      </c>
      <c r="H524">
        <v>12</v>
      </c>
      <c r="I524">
        <v>3</v>
      </c>
      <c r="J524">
        <v>2012</v>
      </c>
      <c r="K524">
        <v>2</v>
      </c>
      <c r="L524" t="s">
        <v>41</v>
      </c>
      <c r="M524" t="s">
        <v>2238</v>
      </c>
    </row>
    <row r="525" spans="1:13" x14ac:dyDescent="0.25">
      <c r="A525">
        <v>523</v>
      </c>
      <c r="B525" t="s">
        <v>2239</v>
      </c>
      <c r="C525" t="s">
        <v>2240</v>
      </c>
      <c r="D525" t="s">
        <v>341</v>
      </c>
      <c r="E525" t="s">
        <v>824</v>
      </c>
      <c r="F525" t="s">
        <v>2241</v>
      </c>
      <c r="G525" t="s">
        <v>181</v>
      </c>
      <c r="H525">
        <v>51</v>
      </c>
      <c r="I525">
        <v>8</v>
      </c>
      <c r="J525">
        <v>2013</v>
      </c>
      <c r="K525">
        <v>1</v>
      </c>
      <c r="L525" t="s">
        <v>344</v>
      </c>
      <c r="M525" t="s">
        <v>2242</v>
      </c>
    </row>
    <row r="526" spans="1:13" x14ac:dyDescent="0.25">
      <c r="A526">
        <v>524</v>
      </c>
      <c r="B526" t="s">
        <v>2243</v>
      </c>
      <c r="C526" t="s">
        <v>2244</v>
      </c>
      <c r="D526" t="s">
        <v>105</v>
      </c>
      <c r="E526" t="s">
        <v>244</v>
      </c>
      <c r="F526" t="s">
        <v>2245</v>
      </c>
      <c r="G526" t="s">
        <v>55</v>
      </c>
      <c r="H526">
        <v>27</v>
      </c>
      <c r="I526">
        <v>6</v>
      </c>
      <c r="J526">
        <v>2015</v>
      </c>
      <c r="K526">
        <v>1</v>
      </c>
      <c r="L526" t="s">
        <v>62</v>
      </c>
      <c r="M526" t="s">
        <v>2246</v>
      </c>
    </row>
    <row r="527" spans="1:13" x14ac:dyDescent="0.25">
      <c r="A527">
        <v>525</v>
      </c>
      <c r="B527" t="s">
        <v>2247</v>
      </c>
      <c r="C527" t="s">
        <v>2248</v>
      </c>
      <c r="D527" t="s">
        <v>215</v>
      </c>
      <c r="E527" t="s">
        <v>2249</v>
      </c>
      <c r="F527" t="s">
        <v>2250</v>
      </c>
      <c r="G527" t="s">
        <v>181</v>
      </c>
      <c r="H527">
        <v>37</v>
      </c>
      <c r="I527">
        <v>80</v>
      </c>
      <c r="J527">
        <v>2001</v>
      </c>
      <c r="K527">
        <v>2</v>
      </c>
      <c r="L527" t="s">
        <v>41</v>
      </c>
      <c r="M527" t="s">
        <v>2251</v>
      </c>
    </row>
    <row r="528" spans="1:13" x14ac:dyDescent="0.25">
      <c r="A528">
        <v>526</v>
      </c>
      <c r="B528" t="s">
        <v>2252</v>
      </c>
      <c r="C528" t="s">
        <v>2253</v>
      </c>
      <c r="D528" t="s">
        <v>105</v>
      </c>
      <c r="E528" t="s">
        <v>1535</v>
      </c>
      <c r="F528" t="s">
        <v>2254</v>
      </c>
      <c r="G528" t="s">
        <v>18</v>
      </c>
      <c r="H528">
        <v>149</v>
      </c>
      <c r="I528">
        <v>28</v>
      </c>
      <c r="J528">
        <v>2013</v>
      </c>
      <c r="K528">
        <v>1</v>
      </c>
      <c r="L528" t="s">
        <v>62</v>
      </c>
      <c r="M528" t="s">
        <v>108</v>
      </c>
    </row>
    <row r="529" spans="1:13" x14ac:dyDescent="0.25">
      <c r="A529">
        <v>527</v>
      </c>
      <c r="B529" t="s">
        <v>2255</v>
      </c>
      <c r="C529" t="s">
        <v>2256</v>
      </c>
      <c r="D529" t="s">
        <v>80</v>
      </c>
      <c r="E529" t="s">
        <v>485</v>
      </c>
      <c r="F529" t="s">
        <v>2257</v>
      </c>
      <c r="G529" t="s">
        <v>40</v>
      </c>
      <c r="H529">
        <v>30</v>
      </c>
      <c r="I529">
        <v>4</v>
      </c>
      <c r="J529">
        <v>2011</v>
      </c>
      <c r="K529">
        <v>1</v>
      </c>
      <c r="L529" t="s">
        <v>137</v>
      </c>
      <c r="M529" t="s">
        <v>137</v>
      </c>
    </row>
    <row r="530" spans="1:13" x14ac:dyDescent="0.25">
      <c r="A530">
        <v>528</v>
      </c>
      <c r="B530" t="s">
        <v>2258</v>
      </c>
      <c r="C530" t="s">
        <v>2259</v>
      </c>
      <c r="D530" t="s">
        <v>105</v>
      </c>
      <c r="E530" t="s">
        <v>1773</v>
      </c>
      <c r="F530" t="s">
        <v>2260</v>
      </c>
      <c r="G530" t="s">
        <v>156</v>
      </c>
      <c r="H530">
        <v>29</v>
      </c>
      <c r="I530">
        <v>3</v>
      </c>
      <c r="J530">
        <v>2009</v>
      </c>
      <c r="K530">
        <v>2</v>
      </c>
      <c r="L530" t="s">
        <v>62</v>
      </c>
      <c r="M530" t="s">
        <v>882</v>
      </c>
    </row>
    <row r="531" spans="1:13" x14ac:dyDescent="0.25">
      <c r="A531">
        <v>529</v>
      </c>
      <c r="B531" t="s">
        <v>2261</v>
      </c>
      <c r="C531" t="s">
        <v>2262</v>
      </c>
      <c r="D531" t="s">
        <v>852</v>
      </c>
      <c r="E531" t="s">
        <v>541</v>
      </c>
      <c r="F531" t="s">
        <v>2263</v>
      </c>
      <c r="G531" t="s">
        <v>40</v>
      </c>
      <c r="H531">
        <v>36</v>
      </c>
      <c r="I531">
        <v>5</v>
      </c>
      <c r="J531">
        <v>2014</v>
      </c>
      <c r="K531">
        <v>2</v>
      </c>
      <c r="L531" t="s">
        <v>465</v>
      </c>
      <c r="M531" t="s">
        <v>2264</v>
      </c>
    </row>
    <row r="532" spans="1:13" x14ac:dyDescent="0.25">
      <c r="A532">
        <v>530</v>
      </c>
      <c r="B532" t="s">
        <v>2265</v>
      </c>
      <c r="C532" t="s">
        <v>2266</v>
      </c>
      <c r="D532" t="s">
        <v>30</v>
      </c>
      <c r="E532" t="s">
        <v>798</v>
      </c>
      <c r="F532" t="s">
        <v>2267</v>
      </c>
      <c r="G532" t="s">
        <v>257</v>
      </c>
      <c r="H532">
        <v>27</v>
      </c>
      <c r="I532">
        <v>3</v>
      </c>
      <c r="J532">
        <v>2012</v>
      </c>
      <c r="K532">
        <v>1</v>
      </c>
      <c r="L532" t="s">
        <v>258</v>
      </c>
      <c r="M532" t="s">
        <v>1789</v>
      </c>
    </row>
    <row r="533" spans="1:13" x14ac:dyDescent="0.25">
      <c r="A533">
        <v>531</v>
      </c>
      <c r="B533" t="s">
        <v>2268</v>
      </c>
      <c r="C533" t="s">
        <v>2269</v>
      </c>
      <c r="D533" t="s">
        <v>66</v>
      </c>
      <c r="E533" t="s">
        <v>957</v>
      </c>
      <c r="F533" t="s">
        <v>2270</v>
      </c>
      <c r="G533" t="s">
        <v>48</v>
      </c>
      <c r="H533">
        <v>12</v>
      </c>
      <c r="I533">
        <v>2</v>
      </c>
      <c r="J533">
        <v>2014</v>
      </c>
      <c r="K533">
        <v>1</v>
      </c>
      <c r="L533" t="s">
        <v>41</v>
      </c>
      <c r="M533" t="s">
        <v>2271</v>
      </c>
    </row>
    <row r="534" spans="1:13" x14ac:dyDescent="0.25">
      <c r="A534">
        <v>532</v>
      </c>
      <c r="B534" t="s">
        <v>2272</v>
      </c>
      <c r="C534" t="s">
        <v>2273</v>
      </c>
      <c r="D534" t="s">
        <v>80</v>
      </c>
      <c r="E534" t="s">
        <v>485</v>
      </c>
      <c r="F534" t="s">
        <v>2274</v>
      </c>
      <c r="G534" t="s">
        <v>33</v>
      </c>
      <c r="H534">
        <v>10</v>
      </c>
      <c r="I534">
        <v>2</v>
      </c>
      <c r="J534">
        <v>2014</v>
      </c>
      <c r="K534">
        <v>2</v>
      </c>
      <c r="L534" t="s">
        <v>163</v>
      </c>
      <c r="M534" t="s">
        <v>391</v>
      </c>
    </row>
    <row r="535" spans="1:13" x14ac:dyDescent="0.25">
      <c r="A535">
        <v>533</v>
      </c>
      <c r="B535" t="s">
        <v>2275</v>
      </c>
      <c r="C535" t="s">
        <v>2276</v>
      </c>
      <c r="D535" t="s">
        <v>86</v>
      </c>
      <c r="E535" t="s">
        <v>533</v>
      </c>
      <c r="F535" t="s">
        <v>2277</v>
      </c>
      <c r="G535" t="s">
        <v>55</v>
      </c>
      <c r="H535">
        <v>250</v>
      </c>
      <c r="I535">
        <v>35</v>
      </c>
      <c r="J535">
        <v>2004</v>
      </c>
      <c r="K535">
        <v>3</v>
      </c>
      <c r="L535" t="s">
        <v>89</v>
      </c>
      <c r="M535" t="s">
        <v>2278</v>
      </c>
    </row>
    <row r="536" spans="1:13" x14ac:dyDescent="0.25">
      <c r="A536">
        <v>534</v>
      </c>
      <c r="B536" t="s">
        <v>2279</v>
      </c>
      <c r="C536" t="s">
        <v>2280</v>
      </c>
      <c r="D536" t="s">
        <v>80</v>
      </c>
      <c r="E536" t="s">
        <v>1106</v>
      </c>
      <c r="F536" t="s">
        <v>2281</v>
      </c>
      <c r="G536" t="s">
        <v>156</v>
      </c>
      <c r="H536">
        <v>20</v>
      </c>
      <c r="I536">
        <v>46</v>
      </c>
      <c r="J536">
        <v>2012</v>
      </c>
      <c r="K536">
        <v>2</v>
      </c>
      <c r="L536" t="s">
        <v>500</v>
      </c>
      <c r="M536" t="s">
        <v>500</v>
      </c>
    </row>
    <row r="537" spans="1:13" x14ac:dyDescent="0.25">
      <c r="A537">
        <v>535</v>
      </c>
      <c r="B537" t="s">
        <v>2282</v>
      </c>
      <c r="C537" t="s">
        <v>2283</v>
      </c>
      <c r="D537" t="s">
        <v>119</v>
      </c>
      <c r="E537" t="s">
        <v>2284</v>
      </c>
      <c r="F537" t="s">
        <v>2285</v>
      </c>
      <c r="G537" t="s">
        <v>40</v>
      </c>
      <c r="H537">
        <v>25</v>
      </c>
      <c r="I537">
        <v>5</v>
      </c>
      <c r="J537">
        <v>2013</v>
      </c>
      <c r="K537">
        <v>2</v>
      </c>
      <c r="L537" t="s">
        <v>122</v>
      </c>
      <c r="M537" t="s">
        <v>122</v>
      </c>
    </row>
    <row r="538" spans="1:13" x14ac:dyDescent="0.25">
      <c r="A538">
        <v>536</v>
      </c>
      <c r="B538" t="s">
        <v>2286</v>
      </c>
      <c r="C538" t="s">
        <v>2287</v>
      </c>
      <c r="D538" t="s">
        <v>74</v>
      </c>
      <c r="E538" t="s">
        <v>2288</v>
      </c>
      <c r="F538" t="s">
        <v>2289</v>
      </c>
      <c r="G538" t="s">
        <v>336</v>
      </c>
      <c r="H538">
        <v>33</v>
      </c>
      <c r="I538">
        <v>9</v>
      </c>
      <c r="J538">
        <v>2013</v>
      </c>
      <c r="K538">
        <v>2</v>
      </c>
      <c r="L538" t="s">
        <v>543</v>
      </c>
      <c r="M538" t="s">
        <v>2290</v>
      </c>
    </row>
    <row r="539" spans="1:13" x14ac:dyDescent="0.25">
      <c r="A539">
        <v>537</v>
      </c>
      <c r="B539" t="s">
        <v>2291</v>
      </c>
      <c r="C539" t="s">
        <v>2292</v>
      </c>
      <c r="D539" t="s">
        <v>80</v>
      </c>
      <c r="E539" t="s">
        <v>794</v>
      </c>
      <c r="F539" t="s">
        <v>2293</v>
      </c>
      <c r="G539" t="s">
        <v>25</v>
      </c>
      <c r="H539">
        <v>39</v>
      </c>
      <c r="I539">
        <v>11</v>
      </c>
      <c r="J539">
        <v>2013</v>
      </c>
      <c r="K539">
        <v>1</v>
      </c>
      <c r="L539" t="s">
        <v>137</v>
      </c>
      <c r="M539" t="s">
        <v>889</v>
      </c>
    </row>
    <row r="540" spans="1:13" x14ac:dyDescent="0.25">
      <c r="A540">
        <v>538</v>
      </c>
      <c r="B540" t="s">
        <v>2294</v>
      </c>
      <c r="C540" t="s">
        <v>2295</v>
      </c>
      <c r="D540" t="s">
        <v>119</v>
      </c>
      <c r="E540" t="s">
        <v>126</v>
      </c>
      <c r="F540" t="s">
        <v>2296</v>
      </c>
      <c r="G540" t="s">
        <v>181</v>
      </c>
      <c r="H540">
        <v>210</v>
      </c>
      <c r="I540">
        <v>20</v>
      </c>
      <c r="J540">
        <v>2014</v>
      </c>
      <c r="K540">
        <v>1</v>
      </c>
      <c r="L540" t="s">
        <v>122</v>
      </c>
      <c r="M540" t="s">
        <v>122</v>
      </c>
    </row>
    <row r="541" spans="1:13" x14ac:dyDescent="0.25">
      <c r="A541">
        <v>539</v>
      </c>
      <c r="B541" t="s">
        <v>2297</v>
      </c>
      <c r="C541" t="s">
        <v>2298</v>
      </c>
      <c r="D541" t="s">
        <v>753</v>
      </c>
      <c r="E541" t="s">
        <v>416</v>
      </c>
      <c r="F541" t="s">
        <v>2299</v>
      </c>
      <c r="G541" t="s">
        <v>297</v>
      </c>
      <c r="H541">
        <v>13</v>
      </c>
      <c r="I541">
        <v>3</v>
      </c>
      <c r="J541">
        <v>2014</v>
      </c>
      <c r="K541">
        <v>1</v>
      </c>
      <c r="L541" t="s">
        <v>756</v>
      </c>
      <c r="M541" t="s">
        <v>2300</v>
      </c>
    </row>
    <row r="542" spans="1:13" x14ac:dyDescent="0.25">
      <c r="A542">
        <v>540</v>
      </c>
      <c r="B542" t="s">
        <v>2301</v>
      </c>
      <c r="C542" t="s">
        <v>2302</v>
      </c>
      <c r="D542" t="s">
        <v>1768</v>
      </c>
      <c r="E542" t="s">
        <v>1920</v>
      </c>
      <c r="F542" t="s">
        <v>2303</v>
      </c>
      <c r="G542" t="s">
        <v>336</v>
      </c>
      <c r="H542">
        <v>18</v>
      </c>
      <c r="I542">
        <v>7</v>
      </c>
      <c r="J542">
        <v>2010</v>
      </c>
      <c r="K542">
        <v>1</v>
      </c>
      <c r="L542" t="s">
        <v>41</v>
      </c>
      <c r="M542" t="s">
        <v>2304</v>
      </c>
    </row>
    <row r="543" spans="1:13" x14ac:dyDescent="0.25">
      <c r="A543">
        <v>541</v>
      </c>
      <c r="B543" t="s">
        <v>2305</v>
      </c>
      <c r="C543" t="s">
        <v>2306</v>
      </c>
      <c r="D543" t="s">
        <v>230</v>
      </c>
      <c r="E543" t="s">
        <v>1608</v>
      </c>
      <c r="F543" t="s">
        <v>2307</v>
      </c>
      <c r="G543" t="s">
        <v>181</v>
      </c>
      <c r="H543">
        <v>13</v>
      </c>
      <c r="I543">
        <v>5</v>
      </c>
      <c r="J543">
        <v>2009</v>
      </c>
      <c r="K543">
        <v>2</v>
      </c>
      <c r="L543" t="s">
        <v>41</v>
      </c>
      <c r="M543" t="s">
        <v>2308</v>
      </c>
    </row>
    <row r="544" spans="1:13" x14ac:dyDescent="0.25">
      <c r="A544">
        <v>542</v>
      </c>
      <c r="B544" t="s">
        <v>2309</v>
      </c>
      <c r="C544" t="s">
        <v>2310</v>
      </c>
      <c r="D544" t="s">
        <v>852</v>
      </c>
      <c r="E544" t="s">
        <v>1442</v>
      </c>
      <c r="F544" t="s">
        <v>2311</v>
      </c>
      <c r="G544" t="s">
        <v>18</v>
      </c>
      <c r="H544">
        <v>15</v>
      </c>
      <c r="I544">
        <v>1</v>
      </c>
      <c r="J544">
        <v>2015</v>
      </c>
      <c r="K544">
        <v>1</v>
      </c>
      <c r="L544" t="s">
        <v>465</v>
      </c>
      <c r="M544" t="s">
        <v>985</v>
      </c>
    </row>
    <row r="545" spans="1:13" x14ac:dyDescent="0.25">
      <c r="A545">
        <v>543</v>
      </c>
      <c r="B545" t="s">
        <v>2312</v>
      </c>
      <c r="C545" t="s">
        <v>2313</v>
      </c>
      <c r="D545" t="s">
        <v>30</v>
      </c>
      <c r="E545" t="s">
        <v>2314</v>
      </c>
      <c r="F545" t="s">
        <v>2315</v>
      </c>
      <c r="G545" t="s">
        <v>187</v>
      </c>
      <c r="H545">
        <v>500</v>
      </c>
      <c r="I545">
        <v>35</v>
      </c>
      <c r="J545">
        <v>2014</v>
      </c>
      <c r="K545">
        <v>2</v>
      </c>
      <c r="L545" t="s">
        <v>251</v>
      </c>
      <c r="M545" t="s">
        <v>251</v>
      </c>
    </row>
    <row r="546" spans="1:13" x14ac:dyDescent="0.25">
      <c r="A546">
        <v>544</v>
      </c>
      <c r="B546" t="s">
        <v>2316</v>
      </c>
      <c r="C546" t="s">
        <v>2317</v>
      </c>
      <c r="D546" t="s">
        <v>105</v>
      </c>
      <c r="E546" t="s">
        <v>2318</v>
      </c>
      <c r="F546" t="s">
        <v>2319</v>
      </c>
      <c r="G546" t="s">
        <v>40</v>
      </c>
      <c r="H546">
        <v>23</v>
      </c>
      <c r="I546">
        <v>8</v>
      </c>
      <c r="J546">
        <v>2009</v>
      </c>
      <c r="K546">
        <v>6</v>
      </c>
      <c r="L546" t="s">
        <v>62</v>
      </c>
      <c r="M546" t="s">
        <v>108</v>
      </c>
    </row>
    <row r="547" spans="1:13" x14ac:dyDescent="0.25">
      <c r="A547">
        <v>545</v>
      </c>
      <c r="B547" t="s">
        <v>2320</v>
      </c>
      <c r="C547" t="s">
        <v>2321</v>
      </c>
      <c r="D547" t="s">
        <v>45</v>
      </c>
      <c r="E547" t="s">
        <v>440</v>
      </c>
      <c r="F547" t="s">
        <v>2322</v>
      </c>
      <c r="G547" t="s">
        <v>156</v>
      </c>
      <c r="H547">
        <v>46</v>
      </c>
      <c r="I547">
        <v>8</v>
      </c>
      <c r="J547">
        <v>2012</v>
      </c>
      <c r="K547">
        <v>2</v>
      </c>
      <c r="L547" t="s">
        <v>1148</v>
      </c>
      <c r="M547" t="s">
        <v>1149</v>
      </c>
    </row>
    <row r="548" spans="1:13" x14ac:dyDescent="0.25">
      <c r="A548">
        <v>546</v>
      </c>
      <c r="B548" t="s">
        <v>2323</v>
      </c>
      <c r="C548" t="s">
        <v>2324</v>
      </c>
      <c r="D548" t="s">
        <v>141</v>
      </c>
      <c r="E548" t="s">
        <v>523</v>
      </c>
      <c r="F548" t="s">
        <v>2325</v>
      </c>
      <c r="G548" t="s">
        <v>175</v>
      </c>
      <c r="H548">
        <v>10</v>
      </c>
      <c r="I548">
        <v>3</v>
      </c>
      <c r="J548">
        <v>2014</v>
      </c>
      <c r="K548">
        <v>1</v>
      </c>
      <c r="L548" t="s">
        <v>41</v>
      </c>
      <c r="M548" t="s">
        <v>2326</v>
      </c>
    </row>
    <row r="549" spans="1:13" x14ac:dyDescent="0.25">
      <c r="A549">
        <v>547</v>
      </c>
      <c r="B549" t="s">
        <v>2327</v>
      </c>
      <c r="C549" t="s">
        <v>2328</v>
      </c>
      <c r="D549" t="s">
        <v>105</v>
      </c>
      <c r="E549" t="s">
        <v>278</v>
      </c>
      <c r="F549" t="s">
        <v>2329</v>
      </c>
      <c r="G549" t="s">
        <v>25</v>
      </c>
      <c r="H549">
        <v>35</v>
      </c>
      <c r="I549">
        <v>5</v>
      </c>
      <c r="J549">
        <v>2014</v>
      </c>
      <c r="K549">
        <v>1</v>
      </c>
      <c r="L549" t="s">
        <v>41</v>
      </c>
      <c r="M549" t="s">
        <v>2330</v>
      </c>
    </row>
    <row r="550" spans="1:13" x14ac:dyDescent="0.25">
      <c r="A550">
        <v>548</v>
      </c>
      <c r="B550" t="s">
        <v>2331</v>
      </c>
      <c r="C550" t="s">
        <v>2332</v>
      </c>
      <c r="D550" t="s">
        <v>974</v>
      </c>
      <c r="E550" t="s">
        <v>115</v>
      </c>
      <c r="F550" t="s">
        <v>2333</v>
      </c>
      <c r="G550" t="s">
        <v>181</v>
      </c>
      <c r="H550">
        <v>43</v>
      </c>
      <c r="I550">
        <v>8</v>
      </c>
      <c r="J550">
        <v>2009</v>
      </c>
      <c r="K550">
        <v>2</v>
      </c>
      <c r="L550" t="s">
        <v>94</v>
      </c>
      <c r="M550" t="s">
        <v>976</v>
      </c>
    </row>
    <row r="551" spans="1:13" x14ac:dyDescent="0.25">
      <c r="A551">
        <v>549</v>
      </c>
      <c r="B551" t="s">
        <v>2334</v>
      </c>
      <c r="C551" t="s">
        <v>2335</v>
      </c>
      <c r="D551" t="s">
        <v>52</v>
      </c>
      <c r="E551" t="s">
        <v>765</v>
      </c>
      <c r="F551" t="s">
        <v>2336</v>
      </c>
      <c r="G551" t="s">
        <v>329</v>
      </c>
      <c r="H551">
        <v>28</v>
      </c>
      <c r="I551">
        <v>6</v>
      </c>
      <c r="J551">
        <v>2014</v>
      </c>
      <c r="K551">
        <v>2</v>
      </c>
      <c r="L551" t="s">
        <v>203</v>
      </c>
      <c r="M551" t="s">
        <v>671</v>
      </c>
    </row>
    <row r="552" spans="1:13" x14ac:dyDescent="0.25">
      <c r="A552">
        <v>550</v>
      </c>
      <c r="B552" t="s">
        <v>2337</v>
      </c>
      <c r="C552" t="s">
        <v>2338</v>
      </c>
      <c r="D552" t="s">
        <v>753</v>
      </c>
      <c r="E552" t="s">
        <v>2339</v>
      </c>
      <c r="F552" t="s">
        <v>2340</v>
      </c>
      <c r="G552" t="s">
        <v>336</v>
      </c>
      <c r="H552">
        <v>316</v>
      </c>
      <c r="I552">
        <v>233</v>
      </c>
      <c r="J552">
        <v>2013</v>
      </c>
      <c r="K552">
        <v>2</v>
      </c>
      <c r="L552" t="s">
        <v>756</v>
      </c>
      <c r="M552" t="s">
        <v>2300</v>
      </c>
    </row>
    <row r="553" spans="1:13" x14ac:dyDescent="0.25">
      <c r="A553">
        <v>551</v>
      </c>
      <c r="B553" t="s">
        <v>2341</v>
      </c>
      <c r="C553" t="s">
        <v>2342</v>
      </c>
      <c r="D553" t="s">
        <v>503</v>
      </c>
      <c r="E553" t="s">
        <v>2013</v>
      </c>
      <c r="F553" t="s">
        <v>2343</v>
      </c>
      <c r="G553" t="s">
        <v>233</v>
      </c>
      <c r="H553">
        <v>18</v>
      </c>
      <c r="I553">
        <v>6</v>
      </c>
      <c r="J553">
        <v>2014</v>
      </c>
      <c r="K553">
        <v>1</v>
      </c>
      <c r="L553" t="s">
        <v>506</v>
      </c>
      <c r="M553" t="s">
        <v>1617</v>
      </c>
    </row>
    <row r="554" spans="1:13" x14ac:dyDescent="0.25">
      <c r="A554">
        <v>552</v>
      </c>
      <c r="B554" t="s">
        <v>2344</v>
      </c>
      <c r="C554" t="s">
        <v>2345</v>
      </c>
      <c r="D554" t="s">
        <v>80</v>
      </c>
      <c r="E554" t="s">
        <v>2346</v>
      </c>
      <c r="F554" t="s">
        <v>2347</v>
      </c>
      <c r="G554" t="s">
        <v>156</v>
      </c>
      <c r="H554">
        <v>66</v>
      </c>
      <c r="I554">
        <v>12</v>
      </c>
      <c r="J554">
        <v>2011</v>
      </c>
      <c r="K554">
        <v>2</v>
      </c>
      <c r="L554" t="s">
        <v>163</v>
      </c>
      <c r="M554" t="s">
        <v>2290</v>
      </c>
    </row>
    <row r="555" spans="1:13" x14ac:dyDescent="0.25">
      <c r="A555">
        <v>553</v>
      </c>
      <c r="B555" t="s">
        <v>2348</v>
      </c>
      <c r="C555" t="s">
        <v>2349</v>
      </c>
      <c r="D555" t="s">
        <v>190</v>
      </c>
      <c r="E555" t="s">
        <v>1157</v>
      </c>
      <c r="F555" t="s">
        <v>2350</v>
      </c>
      <c r="G555" t="s">
        <v>107</v>
      </c>
      <c r="H555">
        <v>33</v>
      </c>
      <c r="I555">
        <v>4</v>
      </c>
      <c r="J555">
        <v>2014</v>
      </c>
      <c r="K555">
        <v>2</v>
      </c>
      <c r="L555" t="s">
        <v>41</v>
      </c>
      <c r="M555" t="s">
        <v>2351</v>
      </c>
    </row>
    <row r="556" spans="1:13" x14ac:dyDescent="0.25">
      <c r="A556">
        <v>554</v>
      </c>
      <c r="B556" t="s">
        <v>2352</v>
      </c>
      <c r="C556" t="s">
        <v>2353</v>
      </c>
      <c r="D556" t="s">
        <v>105</v>
      </c>
      <c r="E556" t="s">
        <v>1535</v>
      </c>
      <c r="F556" t="s">
        <v>2354</v>
      </c>
      <c r="G556" t="s">
        <v>40</v>
      </c>
      <c r="H556">
        <v>9</v>
      </c>
      <c r="I556">
        <v>2</v>
      </c>
      <c r="J556">
        <v>2008</v>
      </c>
      <c r="K556">
        <v>2</v>
      </c>
      <c r="L556" t="s">
        <v>62</v>
      </c>
      <c r="M556" t="s">
        <v>2355</v>
      </c>
    </row>
    <row r="557" spans="1:13" x14ac:dyDescent="0.25">
      <c r="A557">
        <v>555</v>
      </c>
      <c r="B557" t="s">
        <v>2356</v>
      </c>
      <c r="C557" t="s">
        <v>2357</v>
      </c>
      <c r="D557" t="s">
        <v>74</v>
      </c>
      <c r="E557" t="s">
        <v>115</v>
      </c>
      <c r="F557" t="s">
        <v>2358</v>
      </c>
      <c r="G557" t="s">
        <v>233</v>
      </c>
      <c r="H557">
        <v>9</v>
      </c>
      <c r="I557">
        <v>2</v>
      </c>
      <c r="J557">
        <v>2014</v>
      </c>
      <c r="K557">
        <v>1</v>
      </c>
      <c r="L557" t="s">
        <v>543</v>
      </c>
      <c r="M557" t="s">
        <v>544</v>
      </c>
    </row>
    <row r="558" spans="1:13" x14ac:dyDescent="0.25">
      <c r="A558">
        <v>556</v>
      </c>
      <c r="B558" t="s">
        <v>2359</v>
      </c>
      <c r="C558" t="s">
        <v>2360</v>
      </c>
      <c r="D558" t="s">
        <v>59</v>
      </c>
      <c r="E558" t="s">
        <v>749</v>
      </c>
      <c r="F558" t="s">
        <v>2361</v>
      </c>
      <c r="G558" t="s">
        <v>181</v>
      </c>
      <c r="H558">
        <v>18</v>
      </c>
      <c r="I558">
        <v>5</v>
      </c>
      <c r="J558">
        <v>2006</v>
      </c>
      <c r="K558">
        <v>3</v>
      </c>
      <c r="L558" t="s">
        <v>62</v>
      </c>
      <c r="M558" t="s">
        <v>2362</v>
      </c>
    </row>
    <row r="559" spans="1:13" x14ac:dyDescent="0.25">
      <c r="A559">
        <v>557</v>
      </c>
      <c r="B559" t="s">
        <v>2363</v>
      </c>
      <c r="C559" t="s">
        <v>2364</v>
      </c>
      <c r="D559" t="s">
        <v>243</v>
      </c>
      <c r="E559" t="s">
        <v>957</v>
      </c>
      <c r="F559" t="s">
        <v>2365</v>
      </c>
      <c r="G559" t="s">
        <v>297</v>
      </c>
      <c r="H559">
        <v>72</v>
      </c>
      <c r="I559">
        <v>2</v>
      </c>
      <c r="J559">
        <v>2008</v>
      </c>
      <c r="K559">
        <v>1</v>
      </c>
      <c r="L559" t="s">
        <v>458</v>
      </c>
      <c r="M559" t="s">
        <v>458</v>
      </c>
    </row>
    <row r="560" spans="1:13" x14ac:dyDescent="0.25">
      <c r="A560">
        <v>558</v>
      </c>
      <c r="B560" t="s">
        <v>2366</v>
      </c>
      <c r="C560" t="s">
        <v>2367</v>
      </c>
      <c r="D560" t="s">
        <v>80</v>
      </c>
      <c r="E560" t="s">
        <v>2224</v>
      </c>
      <c r="F560" t="s">
        <v>2368</v>
      </c>
      <c r="G560" t="s">
        <v>156</v>
      </c>
      <c r="H560">
        <v>134</v>
      </c>
      <c r="I560">
        <v>95</v>
      </c>
      <c r="J560">
        <v>2007</v>
      </c>
      <c r="K560">
        <v>3</v>
      </c>
      <c r="L560" t="s">
        <v>163</v>
      </c>
      <c r="M560" t="s">
        <v>2369</v>
      </c>
    </row>
    <row r="561" spans="1:13" x14ac:dyDescent="0.25">
      <c r="A561">
        <v>559</v>
      </c>
      <c r="B561" t="s">
        <v>2370</v>
      </c>
      <c r="C561" t="s">
        <v>2371</v>
      </c>
      <c r="D561" t="s">
        <v>215</v>
      </c>
      <c r="E561" t="s">
        <v>2372</v>
      </c>
      <c r="F561" t="s">
        <v>2373</v>
      </c>
      <c r="G561" t="s">
        <v>257</v>
      </c>
      <c r="H561">
        <v>160</v>
      </c>
      <c r="I561">
        <v>32</v>
      </c>
      <c r="J561">
        <v>2014</v>
      </c>
      <c r="K561">
        <v>2</v>
      </c>
      <c r="L561" t="s">
        <v>1879</v>
      </c>
      <c r="M561" t="s">
        <v>1879</v>
      </c>
    </row>
    <row r="562" spans="1:13" x14ac:dyDescent="0.25">
      <c r="A562">
        <v>560</v>
      </c>
      <c r="B562" t="s">
        <v>2374</v>
      </c>
      <c r="C562" t="s">
        <v>2375</v>
      </c>
      <c r="D562" t="s">
        <v>66</v>
      </c>
      <c r="E562" t="s">
        <v>1442</v>
      </c>
      <c r="F562" t="s">
        <v>2376</v>
      </c>
      <c r="G562" t="s">
        <v>336</v>
      </c>
      <c r="H562">
        <v>10</v>
      </c>
      <c r="I562">
        <v>5</v>
      </c>
      <c r="J562">
        <v>2009</v>
      </c>
      <c r="K562">
        <v>1</v>
      </c>
      <c r="L562" t="s">
        <v>70</v>
      </c>
      <c r="M562" t="s">
        <v>387</v>
      </c>
    </row>
    <row r="563" spans="1:13" x14ac:dyDescent="0.25">
      <c r="A563">
        <v>561</v>
      </c>
      <c r="B563" t="s">
        <v>2377</v>
      </c>
      <c r="C563" t="s">
        <v>2378</v>
      </c>
      <c r="D563" t="s">
        <v>80</v>
      </c>
      <c r="E563" t="s">
        <v>2379</v>
      </c>
      <c r="F563" t="s">
        <v>2380</v>
      </c>
      <c r="G563" t="s">
        <v>257</v>
      </c>
      <c r="H563">
        <v>700</v>
      </c>
      <c r="I563">
        <v>250</v>
      </c>
      <c r="J563">
        <v>2009</v>
      </c>
      <c r="K563">
        <v>1</v>
      </c>
      <c r="L563" t="s">
        <v>500</v>
      </c>
      <c r="M563" t="s">
        <v>2381</v>
      </c>
    </row>
    <row r="564" spans="1:13" x14ac:dyDescent="0.25">
      <c r="A564">
        <v>562</v>
      </c>
      <c r="B564" t="s">
        <v>2382</v>
      </c>
      <c r="C564" t="s">
        <v>2383</v>
      </c>
      <c r="D564" t="s">
        <v>105</v>
      </c>
      <c r="E564" t="s">
        <v>2384</v>
      </c>
      <c r="F564" t="s">
        <v>2385</v>
      </c>
      <c r="G564" t="s">
        <v>18</v>
      </c>
      <c r="H564">
        <v>205</v>
      </c>
      <c r="I564">
        <v>60</v>
      </c>
      <c r="J564">
        <v>2012</v>
      </c>
      <c r="K564">
        <v>3</v>
      </c>
      <c r="L564" t="s">
        <v>62</v>
      </c>
      <c r="M564" t="s">
        <v>108</v>
      </c>
    </row>
    <row r="565" spans="1:13" x14ac:dyDescent="0.25">
      <c r="A565">
        <v>563</v>
      </c>
      <c r="B565" t="s">
        <v>2386</v>
      </c>
      <c r="C565" t="s">
        <v>2387</v>
      </c>
      <c r="D565" t="s">
        <v>105</v>
      </c>
      <c r="E565" t="s">
        <v>927</v>
      </c>
      <c r="F565" t="s">
        <v>2388</v>
      </c>
      <c r="G565" t="s">
        <v>18</v>
      </c>
      <c r="H565">
        <v>32</v>
      </c>
      <c r="I565">
        <v>4</v>
      </c>
      <c r="J565">
        <v>2014</v>
      </c>
      <c r="K565">
        <v>2</v>
      </c>
      <c r="L565" t="s">
        <v>41</v>
      </c>
      <c r="M565" t="s">
        <v>2389</v>
      </c>
    </row>
    <row r="566" spans="1:13" x14ac:dyDescent="0.25">
      <c r="A566">
        <v>564</v>
      </c>
      <c r="B566" t="s">
        <v>2390</v>
      </c>
      <c r="C566" t="s">
        <v>2391</v>
      </c>
      <c r="D566" t="s">
        <v>215</v>
      </c>
      <c r="E566" t="s">
        <v>2392</v>
      </c>
      <c r="F566" t="s">
        <v>2393</v>
      </c>
      <c r="G566" t="s">
        <v>40</v>
      </c>
      <c r="H566">
        <v>500</v>
      </c>
      <c r="I566">
        <v>56</v>
      </c>
      <c r="J566">
        <v>2013</v>
      </c>
      <c r="K566">
        <v>1</v>
      </c>
      <c r="L566" t="s">
        <v>1879</v>
      </c>
      <c r="M566" t="s">
        <v>1879</v>
      </c>
    </row>
    <row r="567" spans="1:13" x14ac:dyDescent="0.25">
      <c r="A567">
        <v>565</v>
      </c>
      <c r="B567" t="s">
        <v>2394</v>
      </c>
      <c r="C567" t="s">
        <v>2395</v>
      </c>
      <c r="D567" t="s">
        <v>30</v>
      </c>
      <c r="E567" t="s">
        <v>2396</v>
      </c>
      <c r="F567" t="s">
        <v>2397</v>
      </c>
      <c r="G567" t="s">
        <v>40</v>
      </c>
      <c r="H567">
        <v>11</v>
      </c>
      <c r="I567">
        <v>4</v>
      </c>
      <c r="J567">
        <v>2014</v>
      </c>
      <c r="K567">
        <v>1</v>
      </c>
      <c r="L567" t="s">
        <v>251</v>
      </c>
      <c r="M567" t="s">
        <v>2398</v>
      </c>
    </row>
    <row r="568" spans="1:13" x14ac:dyDescent="0.25">
      <c r="A568">
        <v>566</v>
      </c>
      <c r="B568" t="s">
        <v>2399</v>
      </c>
      <c r="C568" t="s">
        <v>2400</v>
      </c>
      <c r="D568" t="s">
        <v>243</v>
      </c>
      <c r="E568" t="s">
        <v>167</v>
      </c>
      <c r="F568" t="s">
        <v>2401</v>
      </c>
      <c r="G568" t="s">
        <v>181</v>
      </c>
      <c r="H568">
        <v>38</v>
      </c>
      <c r="I568">
        <v>9</v>
      </c>
      <c r="J568">
        <v>2011</v>
      </c>
      <c r="K568">
        <v>2</v>
      </c>
      <c r="L568" t="s">
        <v>458</v>
      </c>
      <c r="M568" t="s">
        <v>2402</v>
      </c>
    </row>
    <row r="569" spans="1:13" x14ac:dyDescent="0.25">
      <c r="A569">
        <v>567</v>
      </c>
      <c r="B569" t="s">
        <v>2403</v>
      </c>
      <c r="C569" t="s">
        <v>2404</v>
      </c>
      <c r="D569" t="s">
        <v>105</v>
      </c>
      <c r="E569" t="s">
        <v>760</v>
      </c>
      <c r="F569" t="s">
        <v>2405</v>
      </c>
      <c r="G569" t="s">
        <v>18</v>
      </c>
      <c r="H569">
        <v>11</v>
      </c>
      <c r="I569">
        <v>2</v>
      </c>
      <c r="J569">
        <v>2014</v>
      </c>
      <c r="K569">
        <v>1</v>
      </c>
      <c r="L569" t="s">
        <v>62</v>
      </c>
      <c r="M569" t="s">
        <v>2406</v>
      </c>
    </row>
    <row r="570" spans="1:13" x14ac:dyDescent="0.25">
      <c r="A570">
        <v>568</v>
      </c>
      <c r="B570" t="s">
        <v>2407</v>
      </c>
      <c r="C570" t="s">
        <v>2408</v>
      </c>
      <c r="D570" t="s">
        <v>974</v>
      </c>
      <c r="E570" t="s">
        <v>2409</v>
      </c>
      <c r="F570" t="s">
        <v>2410</v>
      </c>
      <c r="G570" t="s">
        <v>181</v>
      </c>
      <c r="H570">
        <v>280</v>
      </c>
      <c r="I570">
        <v>25</v>
      </c>
      <c r="J570">
        <v>2010</v>
      </c>
      <c r="K570">
        <v>2</v>
      </c>
      <c r="L570" t="s">
        <v>94</v>
      </c>
      <c r="M570" t="s">
        <v>976</v>
      </c>
    </row>
    <row r="571" spans="1:13" x14ac:dyDescent="0.25">
      <c r="A571">
        <v>569</v>
      </c>
      <c r="B571" t="s">
        <v>2411</v>
      </c>
      <c r="C571" t="s">
        <v>2412</v>
      </c>
      <c r="D571" t="s">
        <v>52</v>
      </c>
      <c r="E571" t="s">
        <v>2413</v>
      </c>
      <c r="F571" t="s">
        <v>2414</v>
      </c>
      <c r="G571" t="s">
        <v>181</v>
      </c>
      <c r="H571">
        <v>190</v>
      </c>
      <c r="I571">
        <v>50</v>
      </c>
      <c r="J571">
        <v>2011</v>
      </c>
      <c r="K571">
        <v>3</v>
      </c>
      <c r="L571" t="s">
        <v>41</v>
      </c>
      <c r="M571" t="s">
        <v>2415</v>
      </c>
    </row>
    <row r="572" spans="1:13" x14ac:dyDescent="0.25">
      <c r="A572">
        <v>570</v>
      </c>
      <c r="B572" t="s">
        <v>2416</v>
      </c>
      <c r="C572" t="s">
        <v>2417</v>
      </c>
      <c r="D572" t="s">
        <v>294</v>
      </c>
      <c r="E572" t="s">
        <v>1473</v>
      </c>
      <c r="F572" t="s">
        <v>2418</v>
      </c>
      <c r="G572" t="s">
        <v>623</v>
      </c>
      <c r="H572">
        <v>90</v>
      </c>
      <c r="I572">
        <v>15</v>
      </c>
      <c r="J572">
        <v>2013</v>
      </c>
      <c r="K572">
        <v>1</v>
      </c>
      <c r="L572" t="s">
        <v>298</v>
      </c>
      <c r="M572" t="s">
        <v>298</v>
      </c>
    </row>
    <row r="573" spans="1:13" x14ac:dyDescent="0.25">
      <c r="A573">
        <v>571</v>
      </c>
      <c r="B573" t="s">
        <v>2419</v>
      </c>
      <c r="C573" t="s">
        <v>2420</v>
      </c>
      <c r="D573" t="s">
        <v>223</v>
      </c>
      <c r="E573" t="s">
        <v>626</v>
      </c>
      <c r="F573" t="s">
        <v>2421</v>
      </c>
      <c r="G573" t="s">
        <v>18</v>
      </c>
      <c r="H573">
        <v>22</v>
      </c>
      <c r="I573">
        <v>5</v>
      </c>
      <c r="J573">
        <v>2015</v>
      </c>
      <c r="K573">
        <v>1</v>
      </c>
      <c r="L573" t="s">
        <v>226</v>
      </c>
      <c r="M573" t="s">
        <v>227</v>
      </c>
    </row>
    <row r="574" spans="1:13" x14ac:dyDescent="0.25">
      <c r="A574">
        <v>572</v>
      </c>
      <c r="B574" t="s">
        <v>2422</v>
      </c>
      <c r="C574" t="s">
        <v>2423</v>
      </c>
      <c r="D574" t="s">
        <v>860</v>
      </c>
      <c r="E574" t="s">
        <v>244</v>
      </c>
      <c r="F574" t="s">
        <v>2424</v>
      </c>
      <c r="G574" t="s">
        <v>336</v>
      </c>
      <c r="H574">
        <v>55</v>
      </c>
      <c r="I574">
        <v>3</v>
      </c>
      <c r="J574">
        <v>2012</v>
      </c>
      <c r="K574">
        <v>1</v>
      </c>
      <c r="L574" t="s">
        <v>863</v>
      </c>
      <c r="M574" t="s">
        <v>1185</v>
      </c>
    </row>
    <row r="575" spans="1:13" x14ac:dyDescent="0.25">
      <c r="A575">
        <v>573</v>
      </c>
      <c r="B575" t="s">
        <v>2425</v>
      </c>
      <c r="C575" t="s">
        <v>2426</v>
      </c>
      <c r="D575" t="s">
        <v>45</v>
      </c>
      <c r="E575" t="s">
        <v>2427</v>
      </c>
      <c r="F575" t="s">
        <v>2428</v>
      </c>
      <c r="G575" t="s">
        <v>25</v>
      </c>
      <c r="H575">
        <v>83</v>
      </c>
      <c r="I575">
        <v>7</v>
      </c>
      <c r="J575">
        <v>2013</v>
      </c>
      <c r="K575">
        <v>1</v>
      </c>
      <c r="L575" t="s">
        <v>1258</v>
      </c>
      <c r="M575" t="s">
        <v>1259</v>
      </c>
    </row>
    <row r="576" spans="1:13" x14ac:dyDescent="0.25">
      <c r="A576">
        <v>574</v>
      </c>
      <c r="B576" t="s">
        <v>2429</v>
      </c>
      <c r="C576" t="s">
        <v>2430</v>
      </c>
      <c r="D576" t="s">
        <v>503</v>
      </c>
      <c r="E576" t="s">
        <v>2431</v>
      </c>
      <c r="F576" t="s">
        <v>2432</v>
      </c>
      <c r="G576" t="s">
        <v>55</v>
      </c>
      <c r="H576">
        <v>41</v>
      </c>
      <c r="I576">
        <v>10</v>
      </c>
      <c r="J576">
        <v>2003</v>
      </c>
      <c r="K576">
        <v>1</v>
      </c>
      <c r="L576" t="s">
        <v>506</v>
      </c>
      <c r="M576" t="s">
        <v>2433</v>
      </c>
    </row>
    <row r="577" spans="1:13" x14ac:dyDescent="0.25">
      <c r="A577">
        <v>575</v>
      </c>
      <c r="B577" t="s">
        <v>2434</v>
      </c>
      <c r="C577" t="s">
        <v>2435</v>
      </c>
      <c r="D577" t="s">
        <v>66</v>
      </c>
      <c r="E577" t="s">
        <v>2436</v>
      </c>
      <c r="F577" t="s">
        <v>2437</v>
      </c>
      <c r="G577" t="s">
        <v>181</v>
      </c>
      <c r="H577">
        <v>67</v>
      </c>
      <c r="I577">
        <v>23</v>
      </c>
      <c r="J577">
        <v>2012</v>
      </c>
      <c r="K577">
        <v>3</v>
      </c>
      <c r="L577" t="s">
        <v>94</v>
      </c>
      <c r="M577" t="s">
        <v>2147</v>
      </c>
    </row>
    <row r="578" spans="1:13" x14ac:dyDescent="0.25">
      <c r="A578">
        <v>576</v>
      </c>
      <c r="B578" t="s">
        <v>2438</v>
      </c>
      <c r="C578" t="s">
        <v>2439</v>
      </c>
      <c r="D578" t="s">
        <v>66</v>
      </c>
      <c r="E578" t="s">
        <v>2440</v>
      </c>
      <c r="F578" t="s">
        <v>2441</v>
      </c>
      <c r="G578" t="s">
        <v>181</v>
      </c>
      <c r="H578">
        <v>65</v>
      </c>
      <c r="I578">
        <v>10</v>
      </c>
      <c r="J578">
        <v>2013</v>
      </c>
      <c r="K578">
        <v>2</v>
      </c>
      <c r="L578" t="s">
        <v>94</v>
      </c>
      <c r="M578" t="s">
        <v>565</v>
      </c>
    </row>
    <row r="579" spans="1:13" x14ac:dyDescent="0.25">
      <c r="A579">
        <v>577</v>
      </c>
      <c r="B579" t="s">
        <v>2442</v>
      </c>
      <c r="C579" t="s">
        <v>2443</v>
      </c>
      <c r="D579" t="s">
        <v>341</v>
      </c>
      <c r="E579" t="s">
        <v>2444</v>
      </c>
      <c r="F579" t="s">
        <v>2445</v>
      </c>
      <c r="G579" t="s">
        <v>233</v>
      </c>
      <c r="H579">
        <v>225</v>
      </c>
      <c r="I579">
        <v>30</v>
      </c>
      <c r="J579">
        <v>2012</v>
      </c>
      <c r="K579">
        <v>1</v>
      </c>
      <c r="L579" t="s">
        <v>344</v>
      </c>
      <c r="M579" t="s">
        <v>2446</v>
      </c>
    </row>
    <row r="580" spans="1:13" x14ac:dyDescent="0.25">
      <c r="A580">
        <v>578</v>
      </c>
      <c r="B580" t="s">
        <v>2447</v>
      </c>
      <c r="C580" t="s">
        <v>2448</v>
      </c>
      <c r="D580" t="s">
        <v>15</v>
      </c>
      <c r="E580" t="s">
        <v>425</v>
      </c>
      <c r="F580" t="s">
        <v>2449</v>
      </c>
      <c r="G580" t="s">
        <v>149</v>
      </c>
      <c r="H580">
        <v>23</v>
      </c>
      <c r="I580">
        <v>3</v>
      </c>
      <c r="J580">
        <v>2012</v>
      </c>
      <c r="K580">
        <v>2</v>
      </c>
      <c r="L580" t="s">
        <v>19</v>
      </c>
      <c r="M580" t="s">
        <v>1681</v>
      </c>
    </row>
    <row r="581" spans="1:13" x14ac:dyDescent="0.25">
      <c r="A581">
        <v>579</v>
      </c>
      <c r="B581" t="s">
        <v>2450</v>
      </c>
      <c r="C581" t="s">
        <v>2451</v>
      </c>
      <c r="D581" t="s">
        <v>1031</v>
      </c>
      <c r="E581" t="s">
        <v>269</v>
      </c>
      <c r="F581" t="s">
        <v>2452</v>
      </c>
      <c r="G581" t="s">
        <v>18</v>
      </c>
      <c r="H581">
        <v>8</v>
      </c>
      <c r="I581">
        <v>2</v>
      </c>
      <c r="J581">
        <v>2014</v>
      </c>
      <c r="K581">
        <v>1</v>
      </c>
      <c r="L581" t="s">
        <v>41</v>
      </c>
      <c r="M581" t="s">
        <v>2453</v>
      </c>
    </row>
    <row r="582" spans="1:13" x14ac:dyDescent="0.25">
      <c r="A582">
        <v>580</v>
      </c>
      <c r="B582" t="s">
        <v>2454</v>
      </c>
      <c r="C582" t="s">
        <v>2455</v>
      </c>
      <c r="D582" t="s">
        <v>1768</v>
      </c>
      <c r="E582" t="s">
        <v>435</v>
      </c>
      <c r="F582" t="s">
        <v>2456</v>
      </c>
      <c r="G582" t="s">
        <v>107</v>
      </c>
      <c r="H582">
        <v>23</v>
      </c>
      <c r="I582">
        <v>5</v>
      </c>
      <c r="J582">
        <v>2008</v>
      </c>
      <c r="K582">
        <v>2</v>
      </c>
      <c r="L582" t="s">
        <v>41</v>
      </c>
      <c r="M582" t="s">
        <v>2457</v>
      </c>
    </row>
    <row r="583" spans="1:13" x14ac:dyDescent="0.25">
      <c r="A583">
        <v>581</v>
      </c>
      <c r="B583" t="s">
        <v>2458</v>
      </c>
      <c r="C583" t="s">
        <v>2459</v>
      </c>
      <c r="D583" t="s">
        <v>52</v>
      </c>
      <c r="E583" t="s">
        <v>1068</v>
      </c>
      <c r="F583" t="s">
        <v>2460</v>
      </c>
      <c r="G583" t="s">
        <v>329</v>
      </c>
      <c r="H583">
        <v>10</v>
      </c>
      <c r="I583">
        <v>3</v>
      </c>
      <c r="J583">
        <v>2012</v>
      </c>
      <c r="K583">
        <v>1</v>
      </c>
      <c r="L583" t="s">
        <v>56</v>
      </c>
      <c r="M583" t="s">
        <v>2461</v>
      </c>
    </row>
    <row r="584" spans="1:13" x14ac:dyDescent="0.25">
      <c r="A584">
        <v>582</v>
      </c>
      <c r="B584" t="s">
        <v>2462</v>
      </c>
      <c r="C584" t="s">
        <v>2463</v>
      </c>
      <c r="D584" t="s">
        <v>66</v>
      </c>
      <c r="E584" t="s">
        <v>2464</v>
      </c>
      <c r="F584" t="s">
        <v>2465</v>
      </c>
      <c r="G584" t="s">
        <v>181</v>
      </c>
      <c r="H584">
        <v>183</v>
      </c>
      <c r="I584">
        <v>15</v>
      </c>
      <c r="J584">
        <v>2001</v>
      </c>
      <c r="K584">
        <v>3</v>
      </c>
      <c r="L584" t="s">
        <v>94</v>
      </c>
      <c r="M584" t="s">
        <v>2006</v>
      </c>
    </row>
    <row r="585" spans="1:13" x14ac:dyDescent="0.25">
      <c r="A585">
        <v>583</v>
      </c>
      <c r="B585" t="s">
        <v>2466</v>
      </c>
      <c r="C585" t="s">
        <v>2467</v>
      </c>
      <c r="D585" t="s">
        <v>52</v>
      </c>
      <c r="E585" t="s">
        <v>2468</v>
      </c>
      <c r="F585" t="s">
        <v>2469</v>
      </c>
      <c r="G585" t="s">
        <v>329</v>
      </c>
      <c r="H585">
        <v>70</v>
      </c>
      <c r="I585">
        <v>27</v>
      </c>
      <c r="J585">
        <v>2011</v>
      </c>
      <c r="K585">
        <v>4</v>
      </c>
      <c r="L585" t="s">
        <v>56</v>
      </c>
      <c r="M585" t="s">
        <v>56</v>
      </c>
    </row>
    <row r="586" spans="1:13" x14ac:dyDescent="0.25">
      <c r="A586">
        <v>584</v>
      </c>
      <c r="B586" t="s">
        <v>2470</v>
      </c>
      <c r="C586" t="s">
        <v>2471</v>
      </c>
      <c r="D586" t="s">
        <v>119</v>
      </c>
      <c r="E586" t="s">
        <v>775</v>
      </c>
      <c r="F586" t="s">
        <v>2472</v>
      </c>
      <c r="G586" t="s">
        <v>187</v>
      </c>
      <c r="H586">
        <v>22</v>
      </c>
      <c r="I586">
        <v>5</v>
      </c>
      <c r="J586">
        <v>2015</v>
      </c>
      <c r="K586">
        <v>2</v>
      </c>
      <c r="L586" t="s">
        <v>122</v>
      </c>
      <c r="M586" t="s">
        <v>122</v>
      </c>
    </row>
    <row r="587" spans="1:13" x14ac:dyDescent="0.25">
      <c r="A587">
        <v>585</v>
      </c>
      <c r="B587" t="s">
        <v>2473</v>
      </c>
      <c r="C587" t="s">
        <v>2474</v>
      </c>
      <c r="D587" t="s">
        <v>503</v>
      </c>
      <c r="E587" t="s">
        <v>962</v>
      </c>
      <c r="F587" t="s">
        <v>2475</v>
      </c>
      <c r="G587" t="s">
        <v>308</v>
      </c>
      <c r="H587">
        <v>41</v>
      </c>
      <c r="I587">
        <v>20</v>
      </c>
      <c r="J587">
        <v>2013</v>
      </c>
      <c r="K587">
        <v>1</v>
      </c>
      <c r="L587" t="s">
        <v>506</v>
      </c>
      <c r="M587" t="s">
        <v>2476</v>
      </c>
    </row>
    <row r="588" spans="1:13" x14ac:dyDescent="0.25">
      <c r="A588">
        <v>586</v>
      </c>
      <c r="B588" t="s">
        <v>2477</v>
      </c>
      <c r="C588" t="s">
        <v>2478</v>
      </c>
      <c r="D588" t="s">
        <v>66</v>
      </c>
      <c r="E588" t="s">
        <v>824</v>
      </c>
      <c r="F588" t="s">
        <v>2479</v>
      </c>
      <c r="G588" t="s">
        <v>1041</v>
      </c>
      <c r="H588">
        <v>14</v>
      </c>
      <c r="I588">
        <v>2</v>
      </c>
      <c r="J588">
        <v>2010</v>
      </c>
      <c r="K588">
        <v>2</v>
      </c>
      <c r="L588" t="s">
        <v>94</v>
      </c>
      <c r="M588" t="s">
        <v>396</v>
      </c>
    </row>
    <row r="589" spans="1:13" x14ac:dyDescent="0.25">
      <c r="A589">
        <v>587</v>
      </c>
      <c r="B589" t="s">
        <v>2480</v>
      </c>
      <c r="C589" t="s">
        <v>2481</v>
      </c>
      <c r="D589" t="s">
        <v>98</v>
      </c>
      <c r="E589" t="s">
        <v>2009</v>
      </c>
      <c r="F589" t="s">
        <v>2482</v>
      </c>
      <c r="G589" t="s">
        <v>18</v>
      </c>
      <c r="H589">
        <v>33</v>
      </c>
      <c r="I589">
        <v>8</v>
      </c>
      <c r="J589">
        <v>2010</v>
      </c>
      <c r="K589">
        <v>4</v>
      </c>
      <c r="L589" t="s">
        <v>101</v>
      </c>
      <c r="M589" t="s">
        <v>2483</v>
      </c>
    </row>
    <row r="590" spans="1:13" x14ac:dyDescent="0.25">
      <c r="A590">
        <v>588</v>
      </c>
      <c r="B590" t="s">
        <v>2484</v>
      </c>
      <c r="C590" t="s">
        <v>2485</v>
      </c>
      <c r="D590" t="s">
        <v>119</v>
      </c>
      <c r="E590" t="s">
        <v>626</v>
      </c>
      <c r="F590" t="s">
        <v>2486</v>
      </c>
      <c r="G590" t="s">
        <v>623</v>
      </c>
      <c r="H590">
        <v>25</v>
      </c>
      <c r="I590">
        <v>3</v>
      </c>
      <c r="J590">
        <v>2014</v>
      </c>
      <c r="K590">
        <v>2</v>
      </c>
      <c r="L590" t="s">
        <v>122</v>
      </c>
      <c r="M590" t="s">
        <v>122</v>
      </c>
    </row>
    <row r="591" spans="1:13" x14ac:dyDescent="0.25">
      <c r="A591">
        <v>589</v>
      </c>
      <c r="B591" t="s">
        <v>2487</v>
      </c>
      <c r="C591" t="s">
        <v>2488</v>
      </c>
      <c r="D591" t="s">
        <v>1262</v>
      </c>
      <c r="E591" t="s">
        <v>939</v>
      </c>
      <c r="F591" t="s">
        <v>2489</v>
      </c>
      <c r="G591" t="s">
        <v>40</v>
      </c>
      <c r="H591">
        <v>4</v>
      </c>
      <c r="I591">
        <v>2</v>
      </c>
      <c r="J591">
        <v>2009</v>
      </c>
      <c r="K591">
        <v>2</v>
      </c>
      <c r="L591" t="s">
        <v>41</v>
      </c>
      <c r="M591" t="s">
        <v>2490</v>
      </c>
    </row>
    <row r="592" spans="1:13" x14ac:dyDescent="0.25">
      <c r="A592">
        <v>590</v>
      </c>
      <c r="B592" t="s">
        <v>2491</v>
      </c>
      <c r="C592" t="s">
        <v>2492</v>
      </c>
      <c r="D592" t="s">
        <v>30</v>
      </c>
      <c r="E592" t="s">
        <v>1309</v>
      </c>
      <c r="F592" t="s">
        <v>2493</v>
      </c>
      <c r="G592" t="s">
        <v>1041</v>
      </c>
      <c r="H592">
        <v>34</v>
      </c>
      <c r="I592">
        <v>7</v>
      </c>
      <c r="J592">
        <v>2008</v>
      </c>
      <c r="K592">
        <v>1</v>
      </c>
      <c r="L592" t="s">
        <v>251</v>
      </c>
      <c r="M592" t="s">
        <v>251</v>
      </c>
    </row>
    <row r="593" spans="1:13" x14ac:dyDescent="0.25">
      <c r="A593">
        <v>591</v>
      </c>
      <c r="B593" t="s">
        <v>2494</v>
      </c>
      <c r="C593" t="s">
        <v>2495</v>
      </c>
      <c r="D593" t="s">
        <v>341</v>
      </c>
      <c r="E593" t="s">
        <v>2496</v>
      </c>
      <c r="F593" t="s">
        <v>2497</v>
      </c>
      <c r="G593" t="s">
        <v>18</v>
      </c>
      <c r="H593">
        <v>21</v>
      </c>
      <c r="I593">
        <v>15</v>
      </c>
      <c r="J593">
        <v>2010</v>
      </c>
      <c r="K593">
        <v>3</v>
      </c>
      <c r="L593" t="s">
        <v>344</v>
      </c>
      <c r="M593" t="s">
        <v>344</v>
      </c>
    </row>
    <row r="594" spans="1:13" x14ac:dyDescent="0.25">
      <c r="A594">
        <v>592</v>
      </c>
      <c r="B594" t="s">
        <v>2498</v>
      </c>
      <c r="C594" t="s">
        <v>2499</v>
      </c>
      <c r="D594" t="s">
        <v>243</v>
      </c>
      <c r="E594" t="s">
        <v>283</v>
      </c>
      <c r="F594" t="s">
        <v>2500</v>
      </c>
      <c r="G594" t="s">
        <v>181</v>
      </c>
      <c r="H594">
        <v>35</v>
      </c>
      <c r="I594">
        <v>16</v>
      </c>
      <c r="J594">
        <v>2008</v>
      </c>
      <c r="K594">
        <v>3</v>
      </c>
      <c r="L594" t="s">
        <v>94</v>
      </c>
      <c r="M594" t="s">
        <v>1270</v>
      </c>
    </row>
    <row r="595" spans="1:13" x14ac:dyDescent="0.25">
      <c r="A595">
        <v>593</v>
      </c>
      <c r="B595" t="s">
        <v>2501</v>
      </c>
      <c r="C595" t="s">
        <v>2502</v>
      </c>
      <c r="D595" t="s">
        <v>503</v>
      </c>
      <c r="E595" t="s">
        <v>1535</v>
      </c>
      <c r="F595" t="s">
        <v>2503</v>
      </c>
      <c r="G595" t="s">
        <v>48</v>
      </c>
      <c r="H595">
        <v>10</v>
      </c>
      <c r="I595">
        <v>3</v>
      </c>
      <c r="J595">
        <v>2011</v>
      </c>
      <c r="K595">
        <v>2</v>
      </c>
      <c r="L595" t="s">
        <v>506</v>
      </c>
      <c r="M595" t="s">
        <v>2504</v>
      </c>
    </row>
    <row r="596" spans="1:13" x14ac:dyDescent="0.25">
      <c r="A596">
        <v>594</v>
      </c>
      <c r="B596" t="s">
        <v>2505</v>
      </c>
      <c r="C596" t="s">
        <v>2506</v>
      </c>
      <c r="D596" t="s">
        <v>80</v>
      </c>
      <c r="E596" t="s">
        <v>1473</v>
      </c>
      <c r="F596" t="s">
        <v>2507</v>
      </c>
      <c r="G596" t="s">
        <v>211</v>
      </c>
      <c r="H596">
        <v>14</v>
      </c>
      <c r="I596">
        <v>2</v>
      </c>
      <c r="J596">
        <v>2012</v>
      </c>
      <c r="K596">
        <v>1</v>
      </c>
      <c r="L596" t="s">
        <v>137</v>
      </c>
      <c r="M596" t="s">
        <v>137</v>
      </c>
    </row>
    <row r="597" spans="1:13" x14ac:dyDescent="0.25">
      <c r="A597">
        <v>595</v>
      </c>
      <c r="B597" t="s">
        <v>2508</v>
      </c>
      <c r="C597" t="s">
        <v>2509</v>
      </c>
      <c r="D597" t="s">
        <v>15</v>
      </c>
      <c r="E597" t="s">
        <v>1157</v>
      </c>
      <c r="F597" t="s">
        <v>2510</v>
      </c>
      <c r="G597" t="s">
        <v>297</v>
      </c>
      <c r="H597">
        <v>45</v>
      </c>
      <c r="I597">
        <v>5</v>
      </c>
      <c r="J597">
        <v>2015</v>
      </c>
      <c r="K597">
        <v>1</v>
      </c>
      <c r="L597" t="s">
        <v>19</v>
      </c>
      <c r="M597" t="s">
        <v>19</v>
      </c>
    </row>
    <row r="598" spans="1:13" x14ac:dyDescent="0.25">
      <c r="A598">
        <v>596</v>
      </c>
      <c r="B598" t="s">
        <v>2511</v>
      </c>
      <c r="C598" t="s">
        <v>2512</v>
      </c>
      <c r="D598" t="s">
        <v>1960</v>
      </c>
      <c r="E598" t="s">
        <v>1442</v>
      </c>
      <c r="F598" t="s">
        <v>2513</v>
      </c>
      <c r="G598" t="s">
        <v>336</v>
      </c>
      <c r="H598">
        <v>18</v>
      </c>
      <c r="I598">
        <v>4</v>
      </c>
      <c r="J598">
        <v>2011</v>
      </c>
      <c r="K598">
        <v>1</v>
      </c>
      <c r="L598" t="s">
        <v>2079</v>
      </c>
      <c r="M598" t="s">
        <v>2080</v>
      </c>
    </row>
    <row r="599" spans="1:13" x14ac:dyDescent="0.25">
      <c r="A599">
        <v>597</v>
      </c>
      <c r="B599" t="s">
        <v>2514</v>
      </c>
      <c r="C599" t="s">
        <v>2515</v>
      </c>
      <c r="D599" t="s">
        <v>166</v>
      </c>
      <c r="E599" t="s">
        <v>2516</v>
      </c>
      <c r="F599" t="s">
        <v>2517</v>
      </c>
      <c r="G599" t="s">
        <v>40</v>
      </c>
      <c r="H599">
        <v>39</v>
      </c>
      <c r="I599">
        <v>9</v>
      </c>
      <c r="J599">
        <v>2013</v>
      </c>
      <c r="K599">
        <v>2</v>
      </c>
      <c r="L599" t="s">
        <v>169</v>
      </c>
      <c r="M599" t="s">
        <v>319</v>
      </c>
    </row>
    <row r="600" spans="1:13" x14ac:dyDescent="0.25">
      <c r="A600">
        <v>598</v>
      </c>
      <c r="B600" t="s">
        <v>2518</v>
      </c>
      <c r="C600" t="s">
        <v>2519</v>
      </c>
      <c r="D600" t="s">
        <v>243</v>
      </c>
      <c r="E600" t="s">
        <v>699</v>
      </c>
      <c r="F600" t="s">
        <v>2520</v>
      </c>
      <c r="G600" t="s">
        <v>181</v>
      </c>
      <c r="H600">
        <v>30</v>
      </c>
      <c r="I600">
        <v>5</v>
      </c>
      <c r="J600">
        <v>2013</v>
      </c>
      <c r="K600">
        <v>1</v>
      </c>
      <c r="L600" t="s">
        <v>458</v>
      </c>
      <c r="M600" t="s">
        <v>458</v>
      </c>
    </row>
    <row r="601" spans="1:13" x14ac:dyDescent="0.25">
      <c r="A601">
        <v>599</v>
      </c>
      <c r="B601" t="s">
        <v>2521</v>
      </c>
      <c r="C601" t="s">
        <v>2522</v>
      </c>
      <c r="D601" t="s">
        <v>80</v>
      </c>
      <c r="E601" t="s">
        <v>2523</v>
      </c>
      <c r="F601" t="s">
        <v>2524</v>
      </c>
      <c r="G601" t="s">
        <v>48</v>
      </c>
      <c r="H601">
        <v>55</v>
      </c>
      <c r="I601">
        <v>15</v>
      </c>
      <c r="J601">
        <v>2014</v>
      </c>
      <c r="K601">
        <v>1</v>
      </c>
      <c r="L601" t="s">
        <v>500</v>
      </c>
      <c r="M601" t="s">
        <v>500</v>
      </c>
    </row>
    <row r="602" spans="1:13" x14ac:dyDescent="0.25">
      <c r="A602">
        <v>600</v>
      </c>
      <c r="B602" t="s">
        <v>2525</v>
      </c>
      <c r="C602" t="s">
        <v>2526</v>
      </c>
      <c r="D602" t="s">
        <v>119</v>
      </c>
      <c r="E602" t="s">
        <v>1535</v>
      </c>
      <c r="F602" t="s">
        <v>2527</v>
      </c>
      <c r="G602" t="s">
        <v>297</v>
      </c>
      <c r="H602">
        <v>113</v>
      </c>
      <c r="I602">
        <v>42</v>
      </c>
      <c r="J602">
        <v>2015</v>
      </c>
      <c r="K602">
        <v>1</v>
      </c>
      <c r="L602" t="s">
        <v>122</v>
      </c>
      <c r="M602" t="s">
        <v>2055</v>
      </c>
    </row>
    <row r="603" spans="1:13" x14ac:dyDescent="0.25">
      <c r="A603">
        <v>601</v>
      </c>
      <c r="B603" t="s">
        <v>2528</v>
      </c>
      <c r="C603" t="s">
        <v>2529</v>
      </c>
      <c r="D603" t="s">
        <v>503</v>
      </c>
      <c r="E603" t="s">
        <v>1309</v>
      </c>
      <c r="F603" t="s">
        <v>2530</v>
      </c>
      <c r="G603" t="s">
        <v>623</v>
      </c>
      <c r="H603">
        <v>12</v>
      </c>
      <c r="I603">
        <v>3</v>
      </c>
      <c r="J603">
        <v>2012</v>
      </c>
      <c r="K603">
        <v>1</v>
      </c>
      <c r="L603" t="s">
        <v>506</v>
      </c>
      <c r="M603" t="s">
        <v>506</v>
      </c>
    </row>
    <row r="604" spans="1:13" x14ac:dyDescent="0.25">
      <c r="A604">
        <v>602</v>
      </c>
      <c r="B604" t="s">
        <v>2531</v>
      </c>
      <c r="C604" t="s">
        <v>2532</v>
      </c>
      <c r="D604" t="s">
        <v>105</v>
      </c>
      <c r="E604" t="s">
        <v>1920</v>
      </c>
      <c r="F604" t="s">
        <v>2533</v>
      </c>
      <c r="G604" t="s">
        <v>18</v>
      </c>
      <c r="H604">
        <v>2</v>
      </c>
      <c r="I604">
        <v>1</v>
      </c>
      <c r="J604">
        <v>2010</v>
      </c>
      <c r="K604">
        <v>1</v>
      </c>
      <c r="L604" t="s">
        <v>2534</v>
      </c>
      <c r="M604" t="s">
        <v>2535</v>
      </c>
    </row>
    <row r="605" spans="1:13" x14ac:dyDescent="0.25">
      <c r="A605">
        <v>603</v>
      </c>
      <c r="B605" t="s">
        <v>2536</v>
      </c>
      <c r="C605" t="s">
        <v>2537</v>
      </c>
      <c r="D605" t="s">
        <v>80</v>
      </c>
      <c r="E605" t="s">
        <v>2538</v>
      </c>
      <c r="F605" t="s">
        <v>2539</v>
      </c>
      <c r="G605" t="s">
        <v>55</v>
      </c>
      <c r="H605">
        <v>202</v>
      </c>
      <c r="I605">
        <v>43</v>
      </c>
      <c r="J605">
        <v>2012</v>
      </c>
      <c r="K605">
        <v>2</v>
      </c>
      <c r="L605" t="s">
        <v>163</v>
      </c>
      <c r="M605" t="s">
        <v>391</v>
      </c>
    </row>
    <row r="606" spans="1:13" x14ac:dyDescent="0.25">
      <c r="A606">
        <v>604</v>
      </c>
      <c r="B606" t="s">
        <v>2540</v>
      </c>
      <c r="C606" t="s">
        <v>2541</v>
      </c>
      <c r="D606" t="s">
        <v>80</v>
      </c>
      <c r="E606" t="s">
        <v>2542</v>
      </c>
      <c r="F606" t="s">
        <v>2543</v>
      </c>
      <c r="G606" t="s">
        <v>33</v>
      </c>
      <c r="H606">
        <v>102</v>
      </c>
      <c r="I606">
        <v>20</v>
      </c>
      <c r="J606">
        <v>2014</v>
      </c>
      <c r="K606">
        <v>1</v>
      </c>
      <c r="L606" t="s">
        <v>163</v>
      </c>
      <c r="M606" t="s">
        <v>2544</v>
      </c>
    </row>
    <row r="607" spans="1:13" x14ac:dyDescent="0.25">
      <c r="A607">
        <v>605</v>
      </c>
      <c r="B607" t="s">
        <v>2545</v>
      </c>
      <c r="C607" t="s">
        <v>2546</v>
      </c>
      <c r="D607" t="s">
        <v>52</v>
      </c>
      <c r="E607" t="s">
        <v>2547</v>
      </c>
      <c r="F607" t="s">
        <v>2548</v>
      </c>
      <c r="G607" t="s">
        <v>48</v>
      </c>
      <c r="H607">
        <v>9833</v>
      </c>
      <c r="I607">
        <v>9833</v>
      </c>
      <c r="J607">
        <v>2011</v>
      </c>
      <c r="K607">
        <v>1</v>
      </c>
      <c r="L607" t="s">
        <v>56</v>
      </c>
      <c r="M607" t="s">
        <v>2549</v>
      </c>
    </row>
    <row r="608" spans="1:13" x14ac:dyDescent="0.25">
      <c r="A608">
        <v>606</v>
      </c>
      <c r="B608" t="s">
        <v>2550</v>
      </c>
      <c r="C608" t="s">
        <v>2551</v>
      </c>
      <c r="D608" t="s">
        <v>1999</v>
      </c>
      <c r="E608" t="s">
        <v>1535</v>
      </c>
      <c r="F608" t="s">
        <v>2552</v>
      </c>
      <c r="G608" t="s">
        <v>181</v>
      </c>
      <c r="H608">
        <v>100</v>
      </c>
      <c r="I608">
        <v>30</v>
      </c>
      <c r="J608">
        <v>2009</v>
      </c>
      <c r="K608">
        <v>2</v>
      </c>
      <c r="L608" t="s">
        <v>2001</v>
      </c>
      <c r="M608" t="s">
        <v>2553</v>
      </c>
    </row>
    <row r="609" spans="1:13" x14ac:dyDescent="0.25">
      <c r="A609">
        <v>607</v>
      </c>
      <c r="B609" t="s">
        <v>2554</v>
      </c>
      <c r="C609" t="s">
        <v>2555</v>
      </c>
      <c r="D609" t="s">
        <v>80</v>
      </c>
      <c r="E609" t="s">
        <v>576</v>
      </c>
      <c r="F609" t="s">
        <v>2556</v>
      </c>
      <c r="G609" t="s">
        <v>336</v>
      </c>
      <c r="H609">
        <v>350</v>
      </c>
      <c r="I609">
        <v>40</v>
      </c>
      <c r="J609">
        <v>2014</v>
      </c>
      <c r="K609">
        <v>1</v>
      </c>
      <c r="L609" t="s">
        <v>83</v>
      </c>
      <c r="M609" t="s">
        <v>1213</v>
      </c>
    </row>
    <row r="610" spans="1:13" x14ac:dyDescent="0.25">
      <c r="A610">
        <v>608</v>
      </c>
      <c r="B610" t="s">
        <v>2557</v>
      </c>
      <c r="C610" t="s">
        <v>2558</v>
      </c>
      <c r="D610" t="s">
        <v>45</v>
      </c>
      <c r="E610" t="s">
        <v>1106</v>
      </c>
      <c r="F610" t="s">
        <v>2559</v>
      </c>
      <c r="G610" t="s">
        <v>233</v>
      </c>
      <c r="H610">
        <v>9</v>
      </c>
      <c r="I610">
        <v>5</v>
      </c>
      <c r="J610">
        <v>2012</v>
      </c>
      <c r="K610">
        <v>2</v>
      </c>
      <c r="L610" t="s">
        <v>1148</v>
      </c>
      <c r="M610" t="s">
        <v>1149</v>
      </c>
    </row>
    <row r="611" spans="1:13" x14ac:dyDescent="0.25">
      <c r="A611">
        <v>609</v>
      </c>
      <c r="B611" t="s">
        <v>2560</v>
      </c>
      <c r="C611" t="s">
        <v>2561</v>
      </c>
      <c r="D611" t="s">
        <v>86</v>
      </c>
      <c r="E611" t="s">
        <v>287</v>
      </c>
      <c r="F611" t="s">
        <v>2562</v>
      </c>
      <c r="G611" t="s">
        <v>156</v>
      </c>
      <c r="H611">
        <v>60</v>
      </c>
      <c r="I611">
        <v>13</v>
      </c>
      <c r="J611">
        <v>2009</v>
      </c>
      <c r="K611">
        <v>3</v>
      </c>
      <c r="L611" t="s">
        <v>41</v>
      </c>
      <c r="M611" t="s">
        <v>1189</v>
      </c>
    </row>
    <row r="612" spans="1:13" x14ac:dyDescent="0.25">
      <c r="A612">
        <v>610</v>
      </c>
      <c r="B612" t="s">
        <v>2563</v>
      </c>
      <c r="C612" t="s">
        <v>2564</v>
      </c>
      <c r="D612" t="s">
        <v>80</v>
      </c>
      <c r="E612" t="s">
        <v>1106</v>
      </c>
      <c r="F612" t="s">
        <v>2565</v>
      </c>
      <c r="G612" t="s">
        <v>156</v>
      </c>
      <c r="H612">
        <v>32</v>
      </c>
      <c r="I612">
        <v>3</v>
      </c>
      <c r="J612">
        <v>2013</v>
      </c>
      <c r="K612">
        <v>1</v>
      </c>
      <c r="L612" t="s">
        <v>137</v>
      </c>
      <c r="M612" t="s">
        <v>137</v>
      </c>
    </row>
    <row r="613" spans="1:13" x14ac:dyDescent="0.25">
      <c r="A613">
        <v>611</v>
      </c>
      <c r="B613" t="s">
        <v>2566</v>
      </c>
      <c r="C613" t="s">
        <v>2567</v>
      </c>
      <c r="D613" t="s">
        <v>243</v>
      </c>
      <c r="E613" t="s">
        <v>749</v>
      </c>
      <c r="F613" t="s">
        <v>2568</v>
      </c>
      <c r="G613" t="s">
        <v>48</v>
      </c>
      <c r="H613">
        <v>14</v>
      </c>
      <c r="I613">
        <v>2</v>
      </c>
      <c r="J613">
        <v>2012</v>
      </c>
      <c r="K613">
        <v>1</v>
      </c>
      <c r="L613" t="s">
        <v>94</v>
      </c>
      <c r="M613" t="s">
        <v>948</v>
      </c>
    </row>
    <row r="614" spans="1:13" x14ac:dyDescent="0.25">
      <c r="A614">
        <v>612</v>
      </c>
      <c r="B614" t="s">
        <v>2569</v>
      </c>
      <c r="C614" t="s">
        <v>2570</v>
      </c>
      <c r="D614" t="s">
        <v>166</v>
      </c>
      <c r="E614" t="s">
        <v>380</v>
      </c>
      <c r="F614" t="s">
        <v>2571</v>
      </c>
      <c r="G614" t="s">
        <v>156</v>
      </c>
      <c r="H614">
        <v>100</v>
      </c>
      <c r="I614">
        <v>15</v>
      </c>
      <c r="J614">
        <v>2014</v>
      </c>
      <c r="K614">
        <v>1</v>
      </c>
      <c r="L614" t="s">
        <v>1734</v>
      </c>
      <c r="M614" t="s">
        <v>2572</v>
      </c>
    </row>
    <row r="615" spans="1:13" x14ac:dyDescent="0.25">
      <c r="A615">
        <v>613</v>
      </c>
      <c r="B615" t="s">
        <v>2573</v>
      </c>
      <c r="C615" t="s">
        <v>2574</v>
      </c>
      <c r="D615" t="s">
        <v>166</v>
      </c>
      <c r="E615" t="s">
        <v>957</v>
      </c>
      <c r="F615" t="s">
        <v>2575</v>
      </c>
      <c r="G615" t="s">
        <v>55</v>
      </c>
      <c r="H615">
        <v>69</v>
      </c>
      <c r="I615">
        <v>18</v>
      </c>
      <c r="J615">
        <v>2014</v>
      </c>
      <c r="K615">
        <v>1</v>
      </c>
      <c r="L615" t="s">
        <v>1734</v>
      </c>
      <c r="M615" t="s">
        <v>1734</v>
      </c>
    </row>
    <row r="616" spans="1:13" x14ac:dyDescent="0.25">
      <c r="A616">
        <v>614</v>
      </c>
      <c r="B616" t="s">
        <v>2576</v>
      </c>
      <c r="C616" t="s">
        <v>2577</v>
      </c>
      <c r="D616" t="s">
        <v>105</v>
      </c>
      <c r="E616" t="s">
        <v>2578</v>
      </c>
      <c r="F616" t="s">
        <v>2579</v>
      </c>
      <c r="G616" t="s">
        <v>107</v>
      </c>
      <c r="H616">
        <v>96</v>
      </c>
      <c r="I616">
        <v>38</v>
      </c>
      <c r="J616">
        <v>2013</v>
      </c>
      <c r="K616">
        <v>2</v>
      </c>
      <c r="L616" t="s">
        <v>62</v>
      </c>
      <c r="M616" t="s">
        <v>108</v>
      </c>
    </row>
    <row r="617" spans="1:13" x14ac:dyDescent="0.25">
      <c r="A617">
        <v>615</v>
      </c>
      <c r="B617" t="s">
        <v>2580</v>
      </c>
      <c r="C617" t="s">
        <v>2581</v>
      </c>
      <c r="D617" t="s">
        <v>80</v>
      </c>
      <c r="E617" t="s">
        <v>2582</v>
      </c>
      <c r="F617" t="s">
        <v>2583</v>
      </c>
      <c r="G617" t="s">
        <v>336</v>
      </c>
      <c r="H617">
        <v>156</v>
      </c>
      <c r="I617">
        <v>55</v>
      </c>
      <c r="J617">
        <v>2012</v>
      </c>
      <c r="K617">
        <v>1</v>
      </c>
      <c r="L617" t="s">
        <v>163</v>
      </c>
      <c r="M617" t="s">
        <v>2584</v>
      </c>
    </row>
    <row r="618" spans="1:13" x14ac:dyDescent="0.25">
      <c r="A618">
        <v>616</v>
      </c>
      <c r="B618" t="s">
        <v>2585</v>
      </c>
      <c r="C618" t="s">
        <v>2586</v>
      </c>
      <c r="D618" t="s">
        <v>294</v>
      </c>
      <c r="E618" t="s">
        <v>2587</v>
      </c>
      <c r="F618" t="s">
        <v>2588</v>
      </c>
      <c r="G618" t="s">
        <v>336</v>
      </c>
      <c r="H618">
        <v>96</v>
      </c>
      <c r="I618">
        <v>11</v>
      </c>
      <c r="J618">
        <v>2013</v>
      </c>
      <c r="K618">
        <v>2</v>
      </c>
      <c r="L618" t="s">
        <v>298</v>
      </c>
      <c r="M618" t="s">
        <v>2589</v>
      </c>
    </row>
    <row r="619" spans="1:13" x14ac:dyDescent="0.25">
      <c r="A619">
        <v>617</v>
      </c>
      <c r="B619" t="s">
        <v>2590</v>
      </c>
      <c r="C619" t="s">
        <v>2591</v>
      </c>
      <c r="D619" t="s">
        <v>333</v>
      </c>
      <c r="E619" t="s">
        <v>1106</v>
      </c>
      <c r="F619" t="s">
        <v>2592</v>
      </c>
      <c r="G619" t="s">
        <v>181</v>
      </c>
      <c r="H619">
        <v>32</v>
      </c>
      <c r="I619">
        <v>7</v>
      </c>
      <c r="J619">
        <v>2013</v>
      </c>
      <c r="K619">
        <v>2</v>
      </c>
      <c r="L619" t="s">
        <v>2593</v>
      </c>
      <c r="M619" t="s">
        <v>2594</v>
      </c>
    </row>
    <row r="620" spans="1:13" x14ac:dyDescent="0.25">
      <c r="A620">
        <v>618</v>
      </c>
      <c r="B620" t="s">
        <v>2595</v>
      </c>
      <c r="C620" t="s">
        <v>2596</v>
      </c>
      <c r="D620" t="s">
        <v>66</v>
      </c>
      <c r="E620" t="s">
        <v>1612</v>
      </c>
      <c r="F620" t="s">
        <v>2597</v>
      </c>
      <c r="G620" t="s">
        <v>233</v>
      </c>
      <c r="H620">
        <v>10</v>
      </c>
      <c r="I620">
        <v>2</v>
      </c>
      <c r="J620">
        <v>2013</v>
      </c>
      <c r="K620">
        <v>2</v>
      </c>
      <c r="L620" t="s">
        <v>94</v>
      </c>
      <c r="M620" t="s">
        <v>1716</v>
      </c>
    </row>
    <row r="621" spans="1:13" x14ac:dyDescent="0.25">
      <c r="A621">
        <v>619</v>
      </c>
      <c r="B621" t="s">
        <v>2598</v>
      </c>
      <c r="C621" t="s">
        <v>2599</v>
      </c>
      <c r="D621" t="s">
        <v>66</v>
      </c>
      <c r="E621" t="s">
        <v>2600</v>
      </c>
      <c r="F621" t="s">
        <v>2601</v>
      </c>
      <c r="G621" t="s">
        <v>181</v>
      </c>
      <c r="H621">
        <v>22</v>
      </c>
      <c r="I621">
        <v>8</v>
      </c>
      <c r="J621">
        <v>2012</v>
      </c>
      <c r="K621">
        <v>3</v>
      </c>
      <c r="L621" t="s">
        <v>94</v>
      </c>
      <c r="M621" t="s">
        <v>2362</v>
      </c>
    </row>
    <row r="622" spans="1:13" x14ac:dyDescent="0.25">
      <c r="A622">
        <v>620</v>
      </c>
      <c r="B622" t="s">
        <v>2602</v>
      </c>
      <c r="C622" t="s">
        <v>2603</v>
      </c>
      <c r="D622" t="s">
        <v>643</v>
      </c>
      <c r="E622" t="s">
        <v>2604</v>
      </c>
      <c r="F622" t="s">
        <v>2605</v>
      </c>
      <c r="G622" t="s">
        <v>175</v>
      </c>
      <c r="H622">
        <v>23</v>
      </c>
      <c r="I622">
        <v>20</v>
      </c>
      <c r="J622">
        <v>2014</v>
      </c>
      <c r="K622">
        <v>1</v>
      </c>
      <c r="L622" t="s">
        <v>645</v>
      </c>
      <c r="M622" t="s">
        <v>2606</v>
      </c>
    </row>
    <row r="623" spans="1:13" x14ac:dyDescent="0.25">
      <c r="A623">
        <v>621</v>
      </c>
      <c r="B623" t="s">
        <v>2607</v>
      </c>
      <c r="C623" t="s">
        <v>2608</v>
      </c>
      <c r="D623" t="s">
        <v>98</v>
      </c>
      <c r="E623" t="s">
        <v>2609</v>
      </c>
      <c r="F623" t="s">
        <v>2610</v>
      </c>
      <c r="G623" t="s">
        <v>48</v>
      </c>
      <c r="H623">
        <v>100</v>
      </c>
      <c r="I623">
        <v>20</v>
      </c>
      <c r="J623">
        <v>1995</v>
      </c>
      <c r="K623">
        <v>1</v>
      </c>
      <c r="L623" t="s">
        <v>101</v>
      </c>
      <c r="M623" t="s">
        <v>2611</v>
      </c>
    </row>
    <row r="624" spans="1:13" x14ac:dyDescent="0.25">
      <c r="A624">
        <v>622</v>
      </c>
      <c r="B624" t="s">
        <v>2612</v>
      </c>
      <c r="C624" t="s">
        <v>2613</v>
      </c>
      <c r="D624" t="s">
        <v>105</v>
      </c>
      <c r="E624" t="s">
        <v>2614</v>
      </c>
      <c r="F624" t="s">
        <v>2615</v>
      </c>
      <c r="G624" t="s">
        <v>40</v>
      </c>
      <c r="H624">
        <v>156</v>
      </c>
      <c r="I624">
        <v>30</v>
      </c>
      <c r="J624">
        <v>2014</v>
      </c>
      <c r="K624">
        <v>1</v>
      </c>
      <c r="L624" t="s">
        <v>62</v>
      </c>
      <c r="M624" t="s">
        <v>108</v>
      </c>
    </row>
    <row r="625" spans="1:13" x14ac:dyDescent="0.25">
      <c r="A625">
        <v>623</v>
      </c>
      <c r="B625" t="s">
        <v>2616</v>
      </c>
      <c r="C625" t="s">
        <v>2617</v>
      </c>
      <c r="D625" t="s">
        <v>166</v>
      </c>
      <c r="E625" t="s">
        <v>896</v>
      </c>
      <c r="F625" t="s">
        <v>2618</v>
      </c>
      <c r="G625" t="s">
        <v>107</v>
      </c>
      <c r="H625">
        <v>125</v>
      </c>
      <c r="I625">
        <v>50</v>
      </c>
      <c r="J625">
        <v>2012</v>
      </c>
      <c r="K625">
        <v>3</v>
      </c>
      <c r="L625" t="s">
        <v>163</v>
      </c>
      <c r="M625" t="s">
        <v>2619</v>
      </c>
    </row>
    <row r="626" spans="1:13" x14ac:dyDescent="0.25">
      <c r="A626">
        <v>624</v>
      </c>
      <c r="B626" t="s">
        <v>2620</v>
      </c>
      <c r="C626" t="s">
        <v>2621</v>
      </c>
      <c r="D626" t="s">
        <v>230</v>
      </c>
      <c r="E626" t="s">
        <v>209</v>
      </c>
      <c r="F626" t="s">
        <v>2622</v>
      </c>
      <c r="G626" t="s">
        <v>257</v>
      </c>
      <c r="H626">
        <v>58</v>
      </c>
      <c r="I626">
        <v>16</v>
      </c>
      <c r="J626">
        <v>2011</v>
      </c>
      <c r="K626">
        <v>3</v>
      </c>
      <c r="L626" t="s">
        <v>234</v>
      </c>
      <c r="M626" t="s">
        <v>2623</v>
      </c>
    </row>
    <row r="627" spans="1:13" x14ac:dyDescent="0.25">
      <c r="A627">
        <v>625</v>
      </c>
      <c r="B627" t="s">
        <v>2624</v>
      </c>
      <c r="C627" t="s">
        <v>2625</v>
      </c>
      <c r="D627" t="s">
        <v>59</v>
      </c>
      <c r="E627" t="s">
        <v>765</v>
      </c>
      <c r="F627" t="s">
        <v>2626</v>
      </c>
      <c r="G627" t="s">
        <v>297</v>
      </c>
      <c r="H627">
        <v>60</v>
      </c>
      <c r="I627">
        <v>10</v>
      </c>
      <c r="J627">
        <v>2007</v>
      </c>
      <c r="K627">
        <v>2</v>
      </c>
      <c r="L627" t="s">
        <v>62</v>
      </c>
      <c r="M627" t="s">
        <v>427</v>
      </c>
    </row>
    <row r="628" spans="1:13" x14ac:dyDescent="0.25">
      <c r="A628">
        <v>626</v>
      </c>
      <c r="B628" t="s">
        <v>2627</v>
      </c>
      <c r="C628" t="s">
        <v>2628</v>
      </c>
      <c r="D628" t="s">
        <v>643</v>
      </c>
      <c r="E628" t="s">
        <v>861</v>
      </c>
      <c r="F628" t="s">
        <v>2629</v>
      </c>
      <c r="G628" t="s">
        <v>175</v>
      </c>
      <c r="H628">
        <v>14</v>
      </c>
      <c r="I628">
        <v>1</v>
      </c>
      <c r="J628">
        <v>2013</v>
      </c>
      <c r="K628">
        <v>1</v>
      </c>
      <c r="L628" t="s">
        <v>645</v>
      </c>
      <c r="M628" t="s">
        <v>2630</v>
      </c>
    </row>
    <row r="629" spans="1:13" x14ac:dyDescent="0.25">
      <c r="A629">
        <v>627</v>
      </c>
      <c r="B629" t="s">
        <v>2631</v>
      </c>
      <c r="C629" t="s">
        <v>2632</v>
      </c>
      <c r="D629" t="s">
        <v>119</v>
      </c>
      <c r="E629" t="s">
        <v>523</v>
      </c>
      <c r="F629" t="s">
        <v>2633</v>
      </c>
      <c r="G629" t="s">
        <v>289</v>
      </c>
      <c r="H629">
        <v>100</v>
      </c>
      <c r="I629">
        <v>25</v>
      </c>
      <c r="J629">
        <v>1993</v>
      </c>
      <c r="K629">
        <v>5</v>
      </c>
      <c r="L629" t="s">
        <v>41</v>
      </c>
      <c r="M629" t="s">
        <v>2634</v>
      </c>
    </row>
    <row r="630" spans="1:13" x14ac:dyDescent="0.25">
      <c r="A630">
        <v>628</v>
      </c>
      <c r="B630" t="s">
        <v>2635</v>
      </c>
      <c r="C630" t="s">
        <v>2636</v>
      </c>
      <c r="D630" t="s">
        <v>105</v>
      </c>
      <c r="E630" t="s">
        <v>2637</v>
      </c>
      <c r="F630" t="s">
        <v>2638</v>
      </c>
      <c r="G630" t="s">
        <v>218</v>
      </c>
      <c r="H630">
        <v>296</v>
      </c>
      <c r="I630">
        <v>112</v>
      </c>
      <c r="J630">
        <v>2013</v>
      </c>
      <c r="K630">
        <v>2</v>
      </c>
      <c r="L630" t="s">
        <v>62</v>
      </c>
      <c r="M630" t="s">
        <v>108</v>
      </c>
    </row>
    <row r="631" spans="1:13" x14ac:dyDescent="0.25">
      <c r="A631">
        <v>629</v>
      </c>
      <c r="B631" t="s">
        <v>2639</v>
      </c>
      <c r="C631" t="s">
        <v>2640</v>
      </c>
      <c r="D631" t="s">
        <v>294</v>
      </c>
      <c r="E631" t="s">
        <v>621</v>
      </c>
      <c r="F631" t="s">
        <v>2641</v>
      </c>
      <c r="G631" t="s">
        <v>40</v>
      </c>
      <c r="H631">
        <v>95</v>
      </c>
      <c r="I631">
        <v>8</v>
      </c>
      <c r="J631">
        <v>2014</v>
      </c>
      <c r="K631">
        <v>1</v>
      </c>
      <c r="L631" t="s">
        <v>298</v>
      </c>
      <c r="M631" t="s">
        <v>298</v>
      </c>
    </row>
    <row r="632" spans="1:13" x14ac:dyDescent="0.25">
      <c r="A632">
        <v>630</v>
      </c>
      <c r="B632" t="s">
        <v>2642</v>
      </c>
      <c r="C632" t="s">
        <v>2643</v>
      </c>
      <c r="D632" t="s">
        <v>852</v>
      </c>
      <c r="E632" t="s">
        <v>911</v>
      </c>
      <c r="F632" t="s">
        <v>2644</v>
      </c>
      <c r="G632" t="s">
        <v>297</v>
      </c>
      <c r="H632">
        <v>19</v>
      </c>
      <c r="I632">
        <v>4</v>
      </c>
      <c r="J632">
        <v>2000</v>
      </c>
      <c r="K632">
        <v>1</v>
      </c>
      <c r="L632" t="s">
        <v>595</v>
      </c>
      <c r="M632" t="s">
        <v>2645</v>
      </c>
    </row>
    <row r="633" spans="1:13" x14ac:dyDescent="0.25">
      <c r="A633">
        <v>631</v>
      </c>
      <c r="B633" t="s">
        <v>2646</v>
      </c>
      <c r="C633" t="s">
        <v>2647</v>
      </c>
      <c r="D633" t="s">
        <v>66</v>
      </c>
      <c r="E633" t="s">
        <v>2648</v>
      </c>
      <c r="F633" t="s">
        <v>2649</v>
      </c>
      <c r="G633" t="s">
        <v>187</v>
      </c>
      <c r="H633">
        <v>12</v>
      </c>
      <c r="I633">
        <v>5</v>
      </c>
      <c r="J633">
        <v>2014</v>
      </c>
      <c r="K633">
        <v>1</v>
      </c>
      <c r="L633" t="s">
        <v>94</v>
      </c>
      <c r="M633" t="s">
        <v>2650</v>
      </c>
    </row>
    <row r="634" spans="1:13" x14ac:dyDescent="0.25">
      <c r="A634">
        <v>632</v>
      </c>
      <c r="B634" t="s">
        <v>2651</v>
      </c>
      <c r="C634" t="s">
        <v>2652</v>
      </c>
      <c r="D634" t="s">
        <v>153</v>
      </c>
      <c r="E634" t="s">
        <v>399</v>
      </c>
      <c r="F634" t="s">
        <v>2653</v>
      </c>
      <c r="G634" t="s">
        <v>336</v>
      </c>
      <c r="H634">
        <v>81</v>
      </c>
      <c r="I634">
        <v>7</v>
      </c>
      <c r="J634">
        <v>2013</v>
      </c>
      <c r="K634">
        <v>1</v>
      </c>
      <c r="L634" t="s">
        <v>41</v>
      </c>
      <c r="M634" t="s">
        <v>2654</v>
      </c>
    </row>
    <row r="635" spans="1:13" x14ac:dyDescent="0.25">
      <c r="A635">
        <v>633</v>
      </c>
      <c r="B635" t="s">
        <v>2655</v>
      </c>
      <c r="C635" t="s">
        <v>2656</v>
      </c>
      <c r="D635" t="s">
        <v>119</v>
      </c>
      <c r="E635" t="s">
        <v>265</v>
      </c>
      <c r="F635" t="s">
        <v>2657</v>
      </c>
      <c r="G635" t="s">
        <v>297</v>
      </c>
      <c r="H635">
        <v>36</v>
      </c>
      <c r="I635">
        <v>7</v>
      </c>
      <c r="J635">
        <v>2014</v>
      </c>
      <c r="K635">
        <v>2</v>
      </c>
      <c r="L635" t="s">
        <v>122</v>
      </c>
      <c r="M635" t="s">
        <v>2658</v>
      </c>
    </row>
    <row r="636" spans="1:13" x14ac:dyDescent="0.25">
      <c r="A636">
        <v>634</v>
      </c>
      <c r="B636" t="s">
        <v>2659</v>
      </c>
      <c r="C636" t="s">
        <v>2660</v>
      </c>
      <c r="D636" t="s">
        <v>80</v>
      </c>
      <c r="E636" t="s">
        <v>265</v>
      </c>
      <c r="F636" t="s">
        <v>2661</v>
      </c>
      <c r="G636" t="s">
        <v>336</v>
      </c>
      <c r="H636">
        <v>35</v>
      </c>
      <c r="I636">
        <v>18</v>
      </c>
      <c r="J636">
        <v>2013</v>
      </c>
      <c r="K636">
        <v>2</v>
      </c>
      <c r="L636" t="s">
        <v>83</v>
      </c>
      <c r="M636" t="s">
        <v>83</v>
      </c>
    </row>
    <row r="637" spans="1:13" x14ac:dyDescent="0.25">
      <c r="A637">
        <v>635</v>
      </c>
      <c r="B637" t="s">
        <v>2662</v>
      </c>
      <c r="C637" t="s">
        <v>2663</v>
      </c>
      <c r="D637" t="s">
        <v>230</v>
      </c>
      <c r="E637" t="s">
        <v>957</v>
      </c>
      <c r="F637" t="s">
        <v>2664</v>
      </c>
      <c r="G637" t="s">
        <v>33</v>
      </c>
      <c r="H637">
        <v>10</v>
      </c>
      <c r="I637">
        <v>1</v>
      </c>
      <c r="J637">
        <v>2013</v>
      </c>
      <c r="K637">
        <v>1</v>
      </c>
      <c r="L637" t="s">
        <v>234</v>
      </c>
      <c r="M637" t="s">
        <v>2665</v>
      </c>
    </row>
    <row r="638" spans="1:13" x14ac:dyDescent="0.25">
      <c r="A638">
        <v>636</v>
      </c>
      <c r="B638" t="s">
        <v>2666</v>
      </c>
      <c r="C638" t="s">
        <v>2667</v>
      </c>
      <c r="D638" t="s">
        <v>80</v>
      </c>
      <c r="E638" t="s">
        <v>1773</v>
      </c>
      <c r="F638" t="s">
        <v>2668</v>
      </c>
      <c r="G638" t="s">
        <v>336</v>
      </c>
      <c r="H638">
        <v>21</v>
      </c>
      <c r="I638">
        <v>4</v>
      </c>
      <c r="J638">
        <v>2012</v>
      </c>
      <c r="K638">
        <v>2</v>
      </c>
      <c r="L638" t="s">
        <v>163</v>
      </c>
      <c r="M638" t="s">
        <v>1752</v>
      </c>
    </row>
    <row r="639" spans="1:13" x14ac:dyDescent="0.25">
      <c r="A639">
        <v>637</v>
      </c>
      <c r="B639" t="s">
        <v>2669</v>
      </c>
      <c r="C639" t="s">
        <v>2670</v>
      </c>
      <c r="D639" t="s">
        <v>30</v>
      </c>
      <c r="E639" t="s">
        <v>2671</v>
      </c>
      <c r="F639" t="s">
        <v>2672</v>
      </c>
      <c r="G639" t="s">
        <v>233</v>
      </c>
      <c r="H639">
        <v>450</v>
      </c>
      <c r="I639">
        <v>75</v>
      </c>
      <c r="J639">
        <v>2002</v>
      </c>
      <c r="K639">
        <v>4</v>
      </c>
      <c r="L639" t="s">
        <v>258</v>
      </c>
      <c r="M639" t="s">
        <v>2673</v>
      </c>
    </row>
    <row r="640" spans="1:13" x14ac:dyDescent="0.25">
      <c r="A640">
        <v>638</v>
      </c>
      <c r="B640" t="s">
        <v>2674</v>
      </c>
      <c r="C640" t="s">
        <v>2675</v>
      </c>
      <c r="D640" t="s">
        <v>52</v>
      </c>
      <c r="E640" t="s">
        <v>993</v>
      </c>
      <c r="F640" t="s">
        <v>2676</v>
      </c>
      <c r="G640" t="s">
        <v>18</v>
      </c>
      <c r="H640">
        <v>7</v>
      </c>
      <c r="I640">
        <v>3</v>
      </c>
      <c r="J640">
        <v>2014</v>
      </c>
      <c r="K640">
        <v>1</v>
      </c>
      <c r="L640" t="s">
        <v>41</v>
      </c>
      <c r="M640" t="s">
        <v>2677</v>
      </c>
    </row>
    <row r="641" spans="1:13" x14ac:dyDescent="0.25">
      <c r="A641">
        <v>639</v>
      </c>
      <c r="B641" t="s">
        <v>2678</v>
      </c>
      <c r="C641" t="s">
        <v>2679</v>
      </c>
      <c r="D641" t="s">
        <v>30</v>
      </c>
      <c r="E641" t="s">
        <v>1442</v>
      </c>
      <c r="F641" t="s">
        <v>2680</v>
      </c>
      <c r="G641" t="s">
        <v>48</v>
      </c>
      <c r="H641">
        <v>10</v>
      </c>
      <c r="I641">
        <v>1</v>
      </c>
      <c r="J641">
        <v>2013</v>
      </c>
      <c r="K641">
        <v>1</v>
      </c>
      <c r="L641" t="s">
        <v>34</v>
      </c>
      <c r="M641" t="s">
        <v>34</v>
      </c>
    </row>
    <row r="642" spans="1:13" x14ac:dyDescent="0.25">
      <c r="A642">
        <v>640</v>
      </c>
      <c r="B642" t="s">
        <v>2681</v>
      </c>
      <c r="C642" t="s">
        <v>2682</v>
      </c>
      <c r="D642" t="s">
        <v>80</v>
      </c>
      <c r="E642" t="s">
        <v>2683</v>
      </c>
      <c r="F642" t="s">
        <v>2684</v>
      </c>
      <c r="G642" t="s">
        <v>33</v>
      </c>
      <c r="H642">
        <v>40</v>
      </c>
      <c r="I642">
        <v>5</v>
      </c>
      <c r="J642">
        <v>2011</v>
      </c>
      <c r="K642">
        <v>2</v>
      </c>
      <c r="L642" t="s">
        <v>163</v>
      </c>
      <c r="M642" t="s">
        <v>2685</v>
      </c>
    </row>
    <row r="643" spans="1:13" x14ac:dyDescent="0.25">
      <c r="A643">
        <v>641</v>
      </c>
      <c r="B643" t="s">
        <v>2686</v>
      </c>
      <c r="C643" t="s">
        <v>2687</v>
      </c>
      <c r="D643" t="s">
        <v>105</v>
      </c>
      <c r="E643" t="s">
        <v>2688</v>
      </c>
      <c r="F643" t="s">
        <v>2689</v>
      </c>
      <c r="G643" t="s">
        <v>48</v>
      </c>
      <c r="H643">
        <v>60</v>
      </c>
      <c r="I643">
        <v>14</v>
      </c>
      <c r="J643">
        <v>2014</v>
      </c>
      <c r="K643">
        <v>2</v>
      </c>
      <c r="L643" t="s">
        <v>62</v>
      </c>
      <c r="M643" t="s">
        <v>108</v>
      </c>
    </row>
    <row r="644" spans="1:13" x14ac:dyDescent="0.25">
      <c r="A644">
        <v>642</v>
      </c>
      <c r="B644" t="s">
        <v>2690</v>
      </c>
      <c r="C644" t="s">
        <v>2691</v>
      </c>
      <c r="D644" t="s">
        <v>80</v>
      </c>
      <c r="E644" t="s">
        <v>794</v>
      </c>
      <c r="F644" t="s">
        <v>2692</v>
      </c>
      <c r="G644" t="s">
        <v>48</v>
      </c>
      <c r="H644">
        <v>8</v>
      </c>
      <c r="I644">
        <v>2</v>
      </c>
      <c r="J644">
        <v>2013</v>
      </c>
      <c r="K644">
        <v>1</v>
      </c>
      <c r="L644" t="s">
        <v>83</v>
      </c>
      <c r="M644" t="s">
        <v>2693</v>
      </c>
    </row>
    <row r="645" spans="1:13" x14ac:dyDescent="0.25">
      <c r="A645">
        <v>643</v>
      </c>
      <c r="B645" t="s">
        <v>2694</v>
      </c>
      <c r="C645" t="s">
        <v>2695</v>
      </c>
      <c r="D645" t="s">
        <v>30</v>
      </c>
      <c r="E645" t="s">
        <v>1169</v>
      </c>
      <c r="F645" t="s">
        <v>2696</v>
      </c>
      <c r="G645" t="s">
        <v>25</v>
      </c>
      <c r="H645">
        <v>13</v>
      </c>
      <c r="I645">
        <v>3</v>
      </c>
      <c r="J645">
        <v>2014</v>
      </c>
      <c r="K645">
        <v>1</v>
      </c>
      <c r="L645" t="s">
        <v>251</v>
      </c>
      <c r="M645" t="s">
        <v>2697</v>
      </c>
    </row>
    <row r="646" spans="1:13" x14ac:dyDescent="0.25">
      <c r="A646">
        <v>644</v>
      </c>
      <c r="B646" t="s">
        <v>2698</v>
      </c>
      <c r="C646" t="s">
        <v>2699</v>
      </c>
      <c r="D646" t="s">
        <v>80</v>
      </c>
      <c r="E646" t="s">
        <v>342</v>
      </c>
      <c r="F646" t="s">
        <v>2700</v>
      </c>
      <c r="G646" t="s">
        <v>336</v>
      </c>
      <c r="H646">
        <v>34</v>
      </c>
      <c r="I646">
        <v>4</v>
      </c>
      <c r="J646">
        <v>2011</v>
      </c>
      <c r="K646">
        <v>2</v>
      </c>
      <c r="L646" t="s">
        <v>500</v>
      </c>
      <c r="M646" t="s">
        <v>2701</v>
      </c>
    </row>
    <row r="647" spans="1:13" x14ac:dyDescent="0.25">
      <c r="A647">
        <v>645</v>
      </c>
      <c r="B647" t="s">
        <v>2702</v>
      </c>
      <c r="C647" t="s">
        <v>2703</v>
      </c>
      <c r="D647" t="s">
        <v>223</v>
      </c>
      <c r="E647" t="s">
        <v>871</v>
      </c>
      <c r="F647" t="s">
        <v>2704</v>
      </c>
      <c r="G647" t="s">
        <v>33</v>
      </c>
      <c r="H647">
        <v>50</v>
      </c>
      <c r="I647">
        <v>60</v>
      </c>
      <c r="J647">
        <v>2014</v>
      </c>
      <c r="K647">
        <v>2</v>
      </c>
      <c r="L647" t="s">
        <v>41</v>
      </c>
      <c r="M647" t="s">
        <v>2705</v>
      </c>
    </row>
    <row r="648" spans="1:13" x14ac:dyDescent="0.25">
      <c r="A648">
        <v>646</v>
      </c>
      <c r="B648" t="s">
        <v>2706</v>
      </c>
      <c r="C648" t="s">
        <v>2707</v>
      </c>
      <c r="D648" t="s">
        <v>59</v>
      </c>
      <c r="E648" t="s">
        <v>765</v>
      </c>
      <c r="F648" t="s">
        <v>2708</v>
      </c>
      <c r="G648" t="s">
        <v>40</v>
      </c>
      <c r="H648">
        <v>18</v>
      </c>
      <c r="I648">
        <v>2</v>
      </c>
      <c r="J648">
        <v>2015</v>
      </c>
      <c r="K648">
        <v>1</v>
      </c>
      <c r="L648" t="s">
        <v>62</v>
      </c>
      <c r="M648" t="s">
        <v>2709</v>
      </c>
    </row>
    <row r="649" spans="1:13" x14ac:dyDescent="0.25">
      <c r="A649">
        <v>647</v>
      </c>
      <c r="B649" t="s">
        <v>2710</v>
      </c>
      <c r="C649" t="s">
        <v>2711</v>
      </c>
      <c r="D649" t="s">
        <v>119</v>
      </c>
      <c r="E649" t="s">
        <v>1920</v>
      </c>
      <c r="F649" t="s">
        <v>2712</v>
      </c>
      <c r="G649" t="s">
        <v>25</v>
      </c>
      <c r="H649">
        <v>22</v>
      </c>
      <c r="I649">
        <v>6</v>
      </c>
      <c r="J649">
        <v>2014</v>
      </c>
      <c r="K649">
        <v>1</v>
      </c>
      <c r="L649" t="s">
        <v>122</v>
      </c>
      <c r="M649" t="s">
        <v>122</v>
      </c>
    </row>
    <row r="650" spans="1:13" x14ac:dyDescent="0.25">
      <c r="A650">
        <v>648</v>
      </c>
      <c r="B650" t="s">
        <v>2713</v>
      </c>
      <c r="C650" t="s">
        <v>2714</v>
      </c>
      <c r="D650" t="s">
        <v>66</v>
      </c>
      <c r="E650" t="s">
        <v>939</v>
      </c>
      <c r="F650" t="s">
        <v>2715</v>
      </c>
      <c r="G650" t="s">
        <v>69</v>
      </c>
      <c r="H650">
        <v>54</v>
      </c>
      <c r="I650">
        <v>12</v>
      </c>
      <c r="J650">
        <v>2012</v>
      </c>
      <c r="K650">
        <v>2</v>
      </c>
      <c r="L650" t="s">
        <v>94</v>
      </c>
      <c r="M650" t="s">
        <v>921</v>
      </c>
    </row>
    <row r="651" spans="1:13" x14ac:dyDescent="0.25">
      <c r="A651">
        <v>649</v>
      </c>
      <c r="B651" t="s">
        <v>2716</v>
      </c>
      <c r="C651" t="s">
        <v>2717</v>
      </c>
      <c r="D651" t="s">
        <v>80</v>
      </c>
      <c r="E651" t="s">
        <v>765</v>
      </c>
      <c r="F651" t="s">
        <v>2718</v>
      </c>
      <c r="G651" t="s">
        <v>271</v>
      </c>
      <c r="H651">
        <v>20</v>
      </c>
      <c r="I651">
        <v>3</v>
      </c>
      <c r="J651">
        <v>2013</v>
      </c>
      <c r="K651">
        <v>1</v>
      </c>
      <c r="L651" t="s">
        <v>163</v>
      </c>
      <c r="M651" t="s">
        <v>2719</v>
      </c>
    </row>
    <row r="652" spans="1:13" x14ac:dyDescent="0.25">
      <c r="A652">
        <v>650</v>
      </c>
      <c r="B652" t="s">
        <v>2720</v>
      </c>
      <c r="C652" t="s">
        <v>2721</v>
      </c>
      <c r="D652" t="s">
        <v>30</v>
      </c>
      <c r="E652" t="s">
        <v>699</v>
      </c>
      <c r="F652" t="s">
        <v>2722</v>
      </c>
      <c r="G652" t="s">
        <v>33</v>
      </c>
      <c r="H652">
        <v>54</v>
      </c>
      <c r="I652">
        <v>17</v>
      </c>
      <c r="J652">
        <v>2014</v>
      </c>
      <c r="K652">
        <v>2</v>
      </c>
      <c r="L652" t="s">
        <v>34</v>
      </c>
      <c r="M652" t="s">
        <v>34</v>
      </c>
    </row>
    <row r="653" spans="1:13" x14ac:dyDescent="0.25">
      <c r="A653">
        <v>651</v>
      </c>
      <c r="B653" t="s">
        <v>2723</v>
      </c>
      <c r="C653" t="s">
        <v>2724</v>
      </c>
      <c r="D653" t="s">
        <v>74</v>
      </c>
      <c r="E653" t="s">
        <v>1106</v>
      </c>
      <c r="F653" t="s">
        <v>2725</v>
      </c>
      <c r="G653" t="s">
        <v>33</v>
      </c>
      <c r="H653">
        <v>31</v>
      </c>
      <c r="I653">
        <v>4</v>
      </c>
      <c r="J653">
        <v>2006</v>
      </c>
      <c r="K653">
        <v>1</v>
      </c>
      <c r="L653" t="s">
        <v>41</v>
      </c>
      <c r="M653" t="s">
        <v>2726</v>
      </c>
    </row>
    <row r="654" spans="1:13" x14ac:dyDescent="0.25">
      <c r="A654">
        <v>652</v>
      </c>
      <c r="B654" t="s">
        <v>2727</v>
      </c>
      <c r="C654" t="s">
        <v>2728</v>
      </c>
      <c r="D654" t="s">
        <v>86</v>
      </c>
      <c r="E654" t="s">
        <v>1022</v>
      </c>
      <c r="F654" t="s">
        <v>2729</v>
      </c>
      <c r="G654" t="s">
        <v>55</v>
      </c>
      <c r="H654">
        <v>65</v>
      </c>
      <c r="I654">
        <v>10</v>
      </c>
      <c r="J654">
        <v>2005</v>
      </c>
      <c r="K654">
        <v>1</v>
      </c>
      <c r="L654" t="s">
        <v>2084</v>
      </c>
      <c r="M654" t="s">
        <v>1444</v>
      </c>
    </row>
    <row r="655" spans="1:13" x14ac:dyDescent="0.25">
      <c r="A655">
        <v>653</v>
      </c>
      <c r="B655" t="s">
        <v>2730</v>
      </c>
      <c r="C655" t="s">
        <v>2731</v>
      </c>
      <c r="D655" t="s">
        <v>215</v>
      </c>
      <c r="E655" t="s">
        <v>2732</v>
      </c>
      <c r="F655" t="s">
        <v>2733</v>
      </c>
      <c r="G655" t="s">
        <v>175</v>
      </c>
      <c r="H655">
        <v>181</v>
      </c>
      <c r="I655">
        <v>55</v>
      </c>
      <c r="J655">
        <v>2005</v>
      </c>
      <c r="K655">
        <v>1</v>
      </c>
      <c r="L655" t="s">
        <v>41</v>
      </c>
      <c r="M655" t="s">
        <v>2734</v>
      </c>
    </row>
    <row r="656" spans="1:13" x14ac:dyDescent="0.25">
      <c r="A656">
        <v>654</v>
      </c>
      <c r="B656" t="s">
        <v>2735</v>
      </c>
      <c r="C656" t="s">
        <v>2736</v>
      </c>
      <c r="D656" t="s">
        <v>86</v>
      </c>
      <c r="E656" t="s">
        <v>2737</v>
      </c>
      <c r="F656" t="s">
        <v>2738</v>
      </c>
      <c r="G656" t="s">
        <v>297</v>
      </c>
      <c r="H656">
        <v>307</v>
      </c>
      <c r="I656">
        <v>42</v>
      </c>
      <c r="J656">
        <v>1996</v>
      </c>
      <c r="K656">
        <v>3</v>
      </c>
      <c r="L656" t="s">
        <v>89</v>
      </c>
      <c r="M656" t="s">
        <v>364</v>
      </c>
    </row>
    <row r="657" spans="1:13" x14ac:dyDescent="0.25">
      <c r="A657">
        <v>655</v>
      </c>
      <c r="B657" t="s">
        <v>2739</v>
      </c>
      <c r="C657" t="s">
        <v>2740</v>
      </c>
      <c r="D657" t="s">
        <v>80</v>
      </c>
      <c r="E657" t="s">
        <v>2199</v>
      </c>
      <c r="F657" t="s">
        <v>2741</v>
      </c>
      <c r="G657" t="s">
        <v>55</v>
      </c>
      <c r="H657">
        <v>14</v>
      </c>
      <c r="I657">
        <v>5</v>
      </c>
      <c r="J657">
        <v>2013</v>
      </c>
      <c r="K657">
        <v>4</v>
      </c>
      <c r="L657" t="s">
        <v>500</v>
      </c>
      <c r="M657" t="s">
        <v>2742</v>
      </c>
    </row>
    <row r="658" spans="1:13" x14ac:dyDescent="0.25">
      <c r="A658">
        <v>656</v>
      </c>
      <c r="B658" t="s">
        <v>2743</v>
      </c>
      <c r="C658" t="s">
        <v>2744</v>
      </c>
      <c r="D658" t="s">
        <v>30</v>
      </c>
      <c r="E658" t="s">
        <v>2745</v>
      </c>
      <c r="F658" t="s">
        <v>2746</v>
      </c>
      <c r="G658" t="s">
        <v>175</v>
      </c>
      <c r="H658">
        <v>22</v>
      </c>
      <c r="I658">
        <v>4</v>
      </c>
      <c r="J658">
        <v>2013</v>
      </c>
      <c r="K658">
        <v>2</v>
      </c>
      <c r="L658" t="s">
        <v>251</v>
      </c>
      <c r="M658" t="s">
        <v>251</v>
      </c>
    </row>
    <row r="659" spans="1:13" x14ac:dyDescent="0.25">
      <c r="A659">
        <v>657</v>
      </c>
      <c r="B659" t="s">
        <v>2747</v>
      </c>
      <c r="C659" t="s">
        <v>2748</v>
      </c>
      <c r="D659" t="s">
        <v>30</v>
      </c>
      <c r="E659" t="s">
        <v>1052</v>
      </c>
      <c r="F659" t="s">
        <v>2749</v>
      </c>
      <c r="G659" t="s">
        <v>156</v>
      </c>
      <c r="H659">
        <v>250</v>
      </c>
      <c r="I659">
        <v>60</v>
      </c>
      <c r="J659">
        <v>2009</v>
      </c>
      <c r="K659">
        <v>2</v>
      </c>
      <c r="L659" t="s">
        <v>258</v>
      </c>
      <c r="M659" t="s">
        <v>258</v>
      </c>
    </row>
    <row r="660" spans="1:13" x14ac:dyDescent="0.25">
      <c r="A660">
        <v>658</v>
      </c>
      <c r="B660" t="s">
        <v>2750</v>
      </c>
      <c r="C660" t="s">
        <v>2751</v>
      </c>
      <c r="D660" t="s">
        <v>80</v>
      </c>
      <c r="E660" t="s">
        <v>957</v>
      </c>
      <c r="F660" t="s">
        <v>2752</v>
      </c>
      <c r="G660" t="s">
        <v>233</v>
      </c>
      <c r="H660">
        <v>7</v>
      </c>
      <c r="I660">
        <v>2</v>
      </c>
      <c r="J660">
        <v>2009</v>
      </c>
      <c r="K660">
        <v>1</v>
      </c>
      <c r="L660" t="s">
        <v>41</v>
      </c>
      <c r="M660" t="s">
        <v>2753</v>
      </c>
    </row>
    <row r="661" spans="1:13" x14ac:dyDescent="0.25">
      <c r="A661">
        <v>659</v>
      </c>
      <c r="B661" t="s">
        <v>2754</v>
      </c>
      <c r="C661" t="s">
        <v>2755</v>
      </c>
      <c r="D661" t="s">
        <v>105</v>
      </c>
      <c r="E661" t="s">
        <v>2756</v>
      </c>
      <c r="F661" t="s">
        <v>2757</v>
      </c>
      <c r="G661" t="s">
        <v>18</v>
      </c>
      <c r="H661">
        <v>55</v>
      </c>
      <c r="I661">
        <v>8</v>
      </c>
      <c r="J661">
        <v>2013</v>
      </c>
      <c r="K661">
        <v>2</v>
      </c>
      <c r="L661" t="s">
        <v>62</v>
      </c>
      <c r="M661" t="s">
        <v>108</v>
      </c>
    </row>
    <row r="662" spans="1:13" x14ac:dyDescent="0.25">
      <c r="A662">
        <v>660</v>
      </c>
      <c r="B662" t="s">
        <v>2758</v>
      </c>
      <c r="C662" t="s">
        <v>2759</v>
      </c>
      <c r="D662" t="s">
        <v>52</v>
      </c>
      <c r="E662" t="s">
        <v>824</v>
      </c>
      <c r="F662" t="s">
        <v>2760</v>
      </c>
      <c r="G662" t="s">
        <v>308</v>
      </c>
      <c r="H662">
        <v>85</v>
      </c>
      <c r="I662">
        <v>45</v>
      </c>
      <c r="J662">
        <v>2014</v>
      </c>
      <c r="K662">
        <v>1</v>
      </c>
      <c r="L662" t="s">
        <v>953</v>
      </c>
      <c r="M662" t="s">
        <v>1004</v>
      </c>
    </row>
    <row r="663" spans="1:13" x14ac:dyDescent="0.25">
      <c r="A663">
        <v>661</v>
      </c>
      <c r="B663" t="s">
        <v>2761</v>
      </c>
      <c r="C663" t="s">
        <v>2762</v>
      </c>
      <c r="D663" t="s">
        <v>243</v>
      </c>
      <c r="E663" t="s">
        <v>2763</v>
      </c>
      <c r="F663" t="s">
        <v>2764</v>
      </c>
      <c r="G663" t="s">
        <v>25</v>
      </c>
      <c r="H663">
        <v>47</v>
      </c>
      <c r="I663">
        <v>8</v>
      </c>
      <c r="J663">
        <v>2014</v>
      </c>
      <c r="K663">
        <v>2</v>
      </c>
      <c r="L663" t="s">
        <v>458</v>
      </c>
      <c r="M663" t="s">
        <v>968</v>
      </c>
    </row>
    <row r="664" spans="1:13" x14ac:dyDescent="0.25">
      <c r="A664">
        <v>662</v>
      </c>
      <c r="B664" t="s">
        <v>2765</v>
      </c>
      <c r="C664" t="s">
        <v>2766</v>
      </c>
      <c r="D664" t="s">
        <v>294</v>
      </c>
      <c r="E664" t="s">
        <v>23</v>
      </c>
      <c r="F664" t="s">
        <v>2767</v>
      </c>
      <c r="G664" t="s">
        <v>187</v>
      </c>
      <c r="H664">
        <v>23</v>
      </c>
      <c r="I664">
        <v>6</v>
      </c>
      <c r="J664">
        <v>2012</v>
      </c>
      <c r="K664">
        <v>2</v>
      </c>
      <c r="L664" t="s">
        <v>298</v>
      </c>
      <c r="M664" t="s">
        <v>298</v>
      </c>
    </row>
    <row r="665" spans="1:13" x14ac:dyDescent="0.25">
      <c r="A665">
        <v>663</v>
      </c>
      <c r="B665" t="s">
        <v>2768</v>
      </c>
      <c r="C665" t="s">
        <v>2769</v>
      </c>
      <c r="D665" t="s">
        <v>215</v>
      </c>
      <c r="E665" t="s">
        <v>2770</v>
      </c>
      <c r="F665" t="s">
        <v>2771</v>
      </c>
      <c r="G665" t="s">
        <v>187</v>
      </c>
      <c r="H665">
        <v>120</v>
      </c>
      <c r="I665">
        <v>25</v>
      </c>
      <c r="J665">
        <v>2010</v>
      </c>
      <c r="K665">
        <v>1</v>
      </c>
      <c r="L665" t="s">
        <v>1879</v>
      </c>
      <c r="M665" t="s">
        <v>1879</v>
      </c>
    </row>
    <row r="666" spans="1:13" x14ac:dyDescent="0.25">
      <c r="A666">
        <v>664</v>
      </c>
      <c r="B666" t="s">
        <v>2772</v>
      </c>
      <c r="C666" t="s">
        <v>2773</v>
      </c>
      <c r="D666" t="s">
        <v>66</v>
      </c>
      <c r="E666" t="s">
        <v>1473</v>
      </c>
      <c r="F666" t="s">
        <v>2774</v>
      </c>
      <c r="G666" t="s">
        <v>289</v>
      </c>
      <c r="H666">
        <v>19</v>
      </c>
      <c r="I666">
        <v>7</v>
      </c>
      <c r="J666">
        <v>2007</v>
      </c>
      <c r="K666">
        <v>1</v>
      </c>
      <c r="L666" t="s">
        <v>94</v>
      </c>
      <c r="M666" t="s">
        <v>591</v>
      </c>
    </row>
    <row r="667" spans="1:13" x14ac:dyDescent="0.25">
      <c r="A667">
        <v>665</v>
      </c>
      <c r="B667" t="s">
        <v>2775</v>
      </c>
      <c r="C667" t="s">
        <v>2776</v>
      </c>
      <c r="D667" t="s">
        <v>30</v>
      </c>
      <c r="E667" t="s">
        <v>2777</v>
      </c>
      <c r="F667" t="s">
        <v>2778</v>
      </c>
      <c r="G667" t="s">
        <v>55</v>
      </c>
      <c r="H667">
        <v>150</v>
      </c>
      <c r="I667">
        <v>30</v>
      </c>
      <c r="J667">
        <v>2014</v>
      </c>
      <c r="K667">
        <v>1</v>
      </c>
      <c r="L667" t="s">
        <v>258</v>
      </c>
      <c r="M667" t="s">
        <v>258</v>
      </c>
    </row>
    <row r="668" spans="1:13" x14ac:dyDescent="0.25">
      <c r="A668">
        <v>666</v>
      </c>
      <c r="B668" t="s">
        <v>2779</v>
      </c>
      <c r="C668" t="s">
        <v>2780</v>
      </c>
      <c r="D668" t="s">
        <v>230</v>
      </c>
      <c r="E668" t="s">
        <v>2781</v>
      </c>
      <c r="F668" t="s">
        <v>2782</v>
      </c>
      <c r="G668" t="s">
        <v>156</v>
      </c>
      <c r="H668">
        <v>257</v>
      </c>
      <c r="I668">
        <v>50</v>
      </c>
      <c r="J668">
        <v>2009</v>
      </c>
      <c r="K668">
        <v>4</v>
      </c>
      <c r="L668" t="s">
        <v>234</v>
      </c>
      <c r="M668" t="s">
        <v>2535</v>
      </c>
    </row>
    <row r="669" spans="1:13" x14ac:dyDescent="0.25">
      <c r="A669">
        <v>667</v>
      </c>
      <c r="B669" t="s">
        <v>2783</v>
      </c>
      <c r="C669" t="s">
        <v>2784</v>
      </c>
      <c r="D669" t="s">
        <v>52</v>
      </c>
      <c r="E669" t="s">
        <v>1152</v>
      </c>
      <c r="F669" t="s">
        <v>2785</v>
      </c>
      <c r="G669" t="s">
        <v>329</v>
      </c>
      <c r="H669">
        <v>13</v>
      </c>
      <c r="I669">
        <v>3</v>
      </c>
      <c r="J669">
        <v>2014</v>
      </c>
      <c r="K669">
        <v>1</v>
      </c>
      <c r="L669" t="s">
        <v>56</v>
      </c>
      <c r="M669" t="s">
        <v>662</v>
      </c>
    </row>
    <row r="670" spans="1:13" x14ac:dyDescent="0.25">
      <c r="A670">
        <v>668</v>
      </c>
      <c r="B670" t="s">
        <v>2786</v>
      </c>
      <c r="C670" t="s">
        <v>2787</v>
      </c>
      <c r="D670" t="s">
        <v>30</v>
      </c>
      <c r="E670" t="s">
        <v>911</v>
      </c>
      <c r="F670" t="s">
        <v>2788</v>
      </c>
      <c r="G670" t="s">
        <v>297</v>
      </c>
      <c r="H670">
        <v>6</v>
      </c>
      <c r="I670">
        <v>2</v>
      </c>
      <c r="J670">
        <v>2014</v>
      </c>
      <c r="K670">
        <v>1</v>
      </c>
      <c r="L670" t="s">
        <v>258</v>
      </c>
      <c r="M670" t="s">
        <v>258</v>
      </c>
    </row>
    <row r="671" spans="1:13" x14ac:dyDescent="0.25">
      <c r="A671">
        <v>669</v>
      </c>
      <c r="B671" t="s">
        <v>2789</v>
      </c>
      <c r="C671" t="s">
        <v>2790</v>
      </c>
      <c r="D671" t="s">
        <v>45</v>
      </c>
      <c r="E671" t="s">
        <v>518</v>
      </c>
      <c r="F671" t="s">
        <v>2791</v>
      </c>
      <c r="G671" t="s">
        <v>297</v>
      </c>
      <c r="H671">
        <v>48</v>
      </c>
      <c r="I671">
        <v>5</v>
      </c>
      <c r="J671">
        <v>2011</v>
      </c>
      <c r="K671">
        <v>3</v>
      </c>
      <c r="L671" t="s">
        <v>49</v>
      </c>
      <c r="M671" t="s">
        <v>2792</v>
      </c>
    </row>
    <row r="672" spans="1:13" x14ac:dyDescent="0.25">
      <c r="A672">
        <v>670</v>
      </c>
      <c r="B672" t="s">
        <v>2793</v>
      </c>
      <c r="C672" t="s">
        <v>2794</v>
      </c>
      <c r="D672" t="s">
        <v>30</v>
      </c>
      <c r="E672" t="s">
        <v>1890</v>
      </c>
      <c r="F672" t="s">
        <v>2795</v>
      </c>
      <c r="G672" t="s">
        <v>187</v>
      </c>
      <c r="H672">
        <v>105</v>
      </c>
      <c r="I672">
        <v>17</v>
      </c>
      <c r="J672">
        <v>2013</v>
      </c>
      <c r="K672">
        <v>1</v>
      </c>
      <c r="L672" t="s">
        <v>258</v>
      </c>
      <c r="M672" t="s">
        <v>258</v>
      </c>
    </row>
    <row r="673" spans="1:13" x14ac:dyDescent="0.25">
      <c r="A673">
        <v>671</v>
      </c>
      <c r="B673" t="s">
        <v>2796</v>
      </c>
      <c r="C673" t="s">
        <v>2797</v>
      </c>
      <c r="D673" t="s">
        <v>2798</v>
      </c>
      <c r="E673" t="s">
        <v>871</v>
      </c>
      <c r="F673" t="s">
        <v>2799</v>
      </c>
      <c r="G673" t="s">
        <v>107</v>
      </c>
      <c r="H673">
        <v>21</v>
      </c>
      <c r="I673">
        <v>5</v>
      </c>
      <c r="J673">
        <v>2008</v>
      </c>
      <c r="K673">
        <v>1</v>
      </c>
      <c r="L673" t="s">
        <v>41</v>
      </c>
      <c r="M673" t="s">
        <v>2800</v>
      </c>
    </row>
    <row r="674" spans="1:13" x14ac:dyDescent="0.25">
      <c r="A674">
        <v>672</v>
      </c>
      <c r="B674" t="s">
        <v>2801</v>
      </c>
      <c r="C674" t="s">
        <v>2802</v>
      </c>
      <c r="D674" t="s">
        <v>45</v>
      </c>
      <c r="E674" t="s">
        <v>1385</v>
      </c>
      <c r="F674" t="s">
        <v>2803</v>
      </c>
      <c r="G674" t="s">
        <v>329</v>
      </c>
      <c r="H674">
        <v>60</v>
      </c>
      <c r="I674">
        <v>23</v>
      </c>
      <c r="J674">
        <v>2005</v>
      </c>
      <c r="K674">
        <v>3</v>
      </c>
      <c r="L674" t="s">
        <v>290</v>
      </c>
      <c r="M674" t="s">
        <v>291</v>
      </c>
    </row>
    <row r="675" spans="1:13" x14ac:dyDescent="0.25">
      <c r="A675">
        <v>673</v>
      </c>
      <c r="B675" t="s">
        <v>2804</v>
      </c>
      <c r="C675" t="s">
        <v>2805</v>
      </c>
      <c r="D675" t="s">
        <v>66</v>
      </c>
      <c r="E675" t="s">
        <v>1305</v>
      </c>
      <c r="F675" t="s">
        <v>2806</v>
      </c>
      <c r="G675" t="s">
        <v>156</v>
      </c>
      <c r="H675">
        <v>41</v>
      </c>
      <c r="I675">
        <v>17</v>
      </c>
      <c r="J675">
        <v>2012</v>
      </c>
      <c r="K675">
        <v>2</v>
      </c>
      <c r="L675" t="s">
        <v>2110</v>
      </c>
      <c r="M675" t="s">
        <v>2807</v>
      </c>
    </row>
    <row r="676" spans="1:13" x14ac:dyDescent="0.25">
      <c r="A676">
        <v>674</v>
      </c>
      <c r="B676" t="s">
        <v>2808</v>
      </c>
      <c r="C676" t="s">
        <v>2809</v>
      </c>
      <c r="D676" t="s">
        <v>243</v>
      </c>
      <c r="E676" t="s">
        <v>993</v>
      </c>
      <c r="F676" t="s">
        <v>2810</v>
      </c>
      <c r="G676" t="s">
        <v>257</v>
      </c>
      <c r="H676">
        <v>11</v>
      </c>
      <c r="I676">
        <v>6</v>
      </c>
      <c r="J676">
        <v>2014</v>
      </c>
      <c r="K676">
        <v>1</v>
      </c>
      <c r="L676" t="s">
        <v>94</v>
      </c>
      <c r="M676" t="s">
        <v>948</v>
      </c>
    </row>
    <row r="677" spans="1:13" x14ac:dyDescent="0.25">
      <c r="A677">
        <v>675</v>
      </c>
      <c r="B677" t="s">
        <v>2811</v>
      </c>
      <c r="C677" t="s">
        <v>2812</v>
      </c>
      <c r="D677" t="s">
        <v>66</v>
      </c>
      <c r="E677" t="s">
        <v>1152</v>
      </c>
      <c r="F677" t="s">
        <v>2813</v>
      </c>
      <c r="G677" t="s">
        <v>308</v>
      </c>
      <c r="H677">
        <v>17</v>
      </c>
      <c r="I677">
        <v>1</v>
      </c>
      <c r="J677">
        <v>2015</v>
      </c>
      <c r="K677">
        <v>1</v>
      </c>
      <c r="L677" t="s">
        <v>94</v>
      </c>
      <c r="M677" t="s">
        <v>1853</v>
      </c>
    </row>
    <row r="678" spans="1:13" x14ac:dyDescent="0.25">
      <c r="A678">
        <v>676</v>
      </c>
      <c r="B678" t="s">
        <v>2814</v>
      </c>
      <c r="C678" t="s">
        <v>2815</v>
      </c>
      <c r="D678" t="s">
        <v>119</v>
      </c>
      <c r="E678" t="s">
        <v>1305</v>
      </c>
      <c r="F678" t="s">
        <v>2816</v>
      </c>
      <c r="G678" t="s">
        <v>187</v>
      </c>
      <c r="H678">
        <v>10</v>
      </c>
      <c r="I678">
        <v>5</v>
      </c>
      <c r="J678">
        <v>2014</v>
      </c>
      <c r="K678">
        <v>1</v>
      </c>
      <c r="L678" t="s">
        <v>122</v>
      </c>
      <c r="M678" t="s">
        <v>122</v>
      </c>
    </row>
    <row r="679" spans="1:13" x14ac:dyDescent="0.25">
      <c r="A679">
        <v>677</v>
      </c>
      <c r="B679" t="s">
        <v>2817</v>
      </c>
      <c r="C679" t="s">
        <v>2818</v>
      </c>
      <c r="D679" t="s">
        <v>80</v>
      </c>
      <c r="E679" t="s">
        <v>287</v>
      </c>
      <c r="F679" t="s">
        <v>2819</v>
      </c>
      <c r="G679" t="s">
        <v>18</v>
      </c>
      <c r="H679">
        <v>35</v>
      </c>
      <c r="I679">
        <v>14</v>
      </c>
      <c r="J679">
        <v>2011</v>
      </c>
      <c r="K679">
        <v>2</v>
      </c>
      <c r="L679" t="s">
        <v>83</v>
      </c>
      <c r="M679" t="s">
        <v>83</v>
      </c>
    </row>
    <row r="680" spans="1:13" x14ac:dyDescent="0.25">
      <c r="A680">
        <v>678</v>
      </c>
      <c r="B680" t="s">
        <v>2820</v>
      </c>
      <c r="C680" t="s">
        <v>2821</v>
      </c>
      <c r="D680" t="s">
        <v>166</v>
      </c>
      <c r="E680" t="s">
        <v>824</v>
      </c>
      <c r="F680" t="s">
        <v>2822</v>
      </c>
      <c r="G680" t="s">
        <v>336</v>
      </c>
      <c r="H680">
        <v>1024</v>
      </c>
      <c r="I680">
        <v>36</v>
      </c>
      <c r="J680">
        <v>2014</v>
      </c>
      <c r="K680">
        <v>1</v>
      </c>
      <c r="L680" t="s">
        <v>1734</v>
      </c>
      <c r="M680" t="s">
        <v>2823</v>
      </c>
    </row>
    <row r="681" spans="1:13" x14ac:dyDescent="0.25">
      <c r="A681">
        <v>679</v>
      </c>
      <c r="B681" t="s">
        <v>2824</v>
      </c>
      <c r="C681" t="s">
        <v>2825</v>
      </c>
      <c r="D681" t="s">
        <v>66</v>
      </c>
      <c r="E681" t="s">
        <v>2516</v>
      </c>
      <c r="F681" t="s">
        <v>2826</v>
      </c>
      <c r="G681" t="s">
        <v>257</v>
      </c>
      <c r="H681">
        <v>61</v>
      </c>
      <c r="I681">
        <v>14</v>
      </c>
      <c r="J681">
        <v>2012</v>
      </c>
      <c r="K681">
        <v>2</v>
      </c>
      <c r="L681" t="s">
        <v>94</v>
      </c>
      <c r="M681" t="s">
        <v>2827</v>
      </c>
    </row>
    <row r="682" spans="1:13" x14ac:dyDescent="0.25">
      <c r="A682">
        <v>680</v>
      </c>
      <c r="B682" t="s">
        <v>2828</v>
      </c>
      <c r="C682" t="s">
        <v>2829</v>
      </c>
      <c r="D682" t="s">
        <v>105</v>
      </c>
      <c r="E682" t="s">
        <v>167</v>
      </c>
      <c r="F682" t="s">
        <v>2830</v>
      </c>
      <c r="G682" t="s">
        <v>18</v>
      </c>
      <c r="H682">
        <v>31</v>
      </c>
      <c r="I682">
        <v>5</v>
      </c>
      <c r="J682">
        <v>2012</v>
      </c>
      <c r="K682">
        <v>2</v>
      </c>
      <c r="L682" t="s">
        <v>62</v>
      </c>
      <c r="M682" t="s">
        <v>108</v>
      </c>
    </row>
    <row r="683" spans="1:13" x14ac:dyDescent="0.25">
      <c r="A683">
        <v>681</v>
      </c>
      <c r="B683" t="s">
        <v>2831</v>
      </c>
      <c r="C683" t="s">
        <v>2832</v>
      </c>
      <c r="D683" t="s">
        <v>166</v>
      </c>
      <c r="E683" t="s">
        <v>1227</v>
      </c>
      <c r="F683" t="s">
        <v>2833</v>
      </c>
      <c r="G683" t="s">
        <v>40</v>
      </c>
      <c r="H683">
        <v>60</v>
      </c>
      <c r="I683">
        <v>9</v>
      </c>
      <c r="J683">
        <v>2013</v>
      </c>
      <c r="K683">
        <v>2</v>
      </c>
      <c r="L683" t="s">
        <v>169</v>
      </c>
      <c r="M683" t="s">
        <v>2834</v>
      </c>
    </row>
    <row r="684" spans="1:13" x14ac:dyDescent="0.25">
      <c r="A684">
        <v>682</v>
      </c>
      <c r="B684" t="s">
        <v>2835</v>
      </c>
      <c r="C684" t="s">
        <v>2836</v>
      </c>
      <c r="D684" t="s">
        <v>98</v>
      </c>
      <c r="E684" t="s">
        <v>111</v>
      </c>
      <c r="F684" t="s">
        <v>2837</v>
      </c>
      <c r="G684" t="s">
        <v>48</v>
      </c>
      <c r="H684">
        <v>18</v>
      </c>
      <c r="I684">
        <v>6</v>
      </c>
      <c r="J684">
        <v>2015</v>
      </c>
      <c r="K684">
        <v>1</v>
      </c>
      <c r="L684" t="s">
        <v>101</v>
      </c>
      <c r="M684" t="s">
        <v>2838</v>
      </c>
    </row>
    <row r="685" spans="1:13" x14ac:dyDescent="0.25">
      <c r="A685">
        <v>683</v>
      </c>
      <c r="B685" t="s">
        <v>2839</v>
      </c>
      <c r="C685" t="s">
        <v>2840</v>
      </c>
      <c r="D685" t="s">
        <v>80</v>
      </c>
      <c r="E685" t="s">
        <v>2841</v>
      </c>
      <c r="F685" t="s">
        <v>2842</v>
      </c>
      <c r="G685" t="s">
        <v>107</v>
      </c>
      <c r="H685">
        <v>161</v>
      </c>
      <c r="I685">
        <v>72</v>
      </c>
      <c r="J685">
        <v>2012</v>
      </c>
      <c r="K685">
        <v>1</v>
      </c>
      <c r="L685" t="s">
        <v>163</v>
      </c>
      <c r="M685" t="s">
        <v>163</v>
      </c>
    </row>
    <row r="686" spans="1:13" x14ac:dyDescent="0.25">
      <c r="A686">
        <v>684</v>
      </c>
      <c r="B686" t="s">
        <v>2843</v>
      </c>
      <c r="C686" t="s">
        <v>2844</v>
      </c>
      <c r="D686" t="s">
        <v>15</v>
      </c>
      <c r="E686" t="s">
        <v>1798</v>
      </c>
      <c r="F686" t="s">
        <v>2845</v>
      </c>
      <c r="G686" t="s">
        <v>40</v>
      </c>
      <c r="H686">
        <v>9</v>
      </c>
      <c r="I686">
        <v>4</v>
      </c>
      <c r="J686">
        <v>2000</v>
      </c>
      <c r="K686">
        <v>1</v>
      </c>
      <c r="L686" t="s">
        <v>19</v>
      </c>
      <c r="M686" t="s">
        <v>19</v>
      </c>
    </row>
    <row r="687" spans="1:13" x14ac:dyDescent="0.25">
      <c r="A687">
        <v>685</v>
      </c>
      <c r="B687" t="s">
        <v>2846</v>
      </c>
      <c r="C687" t="s">
        <v>2847</v>
      </c>
      <c r="D687" t="s">
        <v>59</v>
      </c>
      <c r="E687" t="s">
        <v>875</v>
      </c>
      <c r="F687" t="s">
        <v>2848</v>
      </c>
      <c r="G687" t="s">
        <v>218</v>
      </c>
      <c r="H687">
        <v>49</v>
      </c>
      <c r="I687">
        <v>9</v>
      </c>
      <c r="J687">
        <v>2013</v>
      </c>
      <c r="K687">
        <v>3</v>
      </c>
      <c r="L687" t="s">
        <v>62</v>
      </c>
      <c r="M687" t="s">
        <v>2849</v>
      </c>
    </row>
    <row r="688" spans="1:13" x14ac:dyDescent="0.25">
      <c r="A688">
        <v>686</v>
      </c>
      <c r="B688" t="s">
        <v>2850</v>
      </c>
      <c r="C688" t="s">
        <v>2851</v>
      </c>
      <c r="D688" t="s">
        <v>1337</v>
      </c>
      <c r="E688" t="s">
        <v>261</v>
      </c>
      <c r="F688" t="s">
        <v>2852</v>
      </c>
      <c r="G688" t="s">
        <v>336</v>
      </c>
      <c r="H688">
        <v>29</v>
      </c>
      <c r="I688">
        <v>5</v>
      </c>
      <c r="J688">
        <v>2012</v>
      </c>
      <c r="K688">
        <v>2</v>
      </c>
      <c r="L688" t="s">
        <v>2853</v>
      </c>
      <c r="M688" t="s">
        <v>2854</v>
      </c>
    </row>
    <row r="689" spans="1:13" x14ac:dyDescent="0.25">
      <c r="A689">
        <v>687</v>
      </c>
      <c r="B689" t="s">
        <v>2855</v>
      </c>
      <c r="C689" t="s">
        <v>2856</v>
      </c>
      <c r="D689" t="s">
        <v>30</v>
      </c>
      <c r="E689" t="s">
        <v>798</v>
      </c>
      <c r="F689" t="s">
        <v>2857</v>
      </c>
      <c r="G689" t="s">
        <v>1041</v>
      </c>
      <c r="H689">
        <v>31</v>
      </c>
      <c r="I689">
        <v>7</v>
      </c>
      <c r="J689">
        <v>2015</v>
      </c>
      <c r="K689">
        <v>1</v>
      </c>
      <c r="L689" t="s">
        <v>251</v>
      </c>
      <c r="M689" t="s">
        <v>251</v>
      </c>
    </row>
    <row r="690" spans="1:13" x14ac:dyDescent="0.25">
      <c r="A690">
        <v>688</v>
      </c>
      <c r="B690" t="s">
        <v>2858</v>
      </c>
      <c r="C690" t="s">
        <v>2859</v>
      </c>
      <c r="D690" t="s">
        <v>86</v>
      </c>
      <c r="E690" t="s">
        <v>537</v>
      </c>
      <c r="F690" t="s">
        <v>2860</v>
      </c>
      <c r="G690" t="s">
        <v>69</v>
      </c>
      <c r="H690">
        <v>96</v>
      </c>
      <c r="I690">
        <v>22</v>
      </c>
      <c r="J690">
        <v>2007</v>
      </c>
      <c r="K690">
        <v>1</v>
      </c>
      <c r="L690" t="s">
        <v>41</v>
      </c>
      <c r="M690" t="s">
        <v>2861</v>
      </c>
    </row>
    <row r="691" spans="1:13" x14ac:dyDescent="0.25">
      <c r="A691">
        <v>689</v>
      </c>
      <c r="B691" t="s">
        <v>2862</v>
      </c>
      <c r="C691" t="s">
        <v>2863</v>
      </c>
      <c r="D691" t="s">
        <v>1011</v>
      </c>
      <c r="E691" t="s">
        <v>690</v>
      </c>
      <c r="F691" t="s">
        <v>2864</v>
      </c>
      <c r="G691" t="s">
        <v>336</v>
      </c>
      <c r="H691">
        <v>29</v>
      </c>
      <c r="I691">
        <v>18</v>
      </c>
      <c r="J691">
        <v>1999</v>
      </c>
      <c r="K691">
        <v>2</v>
      </c>
      <c r="L691" t="s">
        <v>41</v>
      </c>
      <c r="M691" t="s">
        <v>1762</v>
      </c>
    </row>
    <row r="692" spans="1:13" x14ac:dyDescent="0.25">
      <c r="A692">
        <v>690</v>
      </c>
      <c r="B692" t="s">
        <v>2865</v>
      </c>
      <c r="C692" t="s">
        <v>2866</v>
      </c>
      <c r="D692" t="s">
        <v>22</v>
      </c>
      <c r="E692" t="s">
        <v>512</v>
      </c>
      <c r="F692" t="s">
        <v>2867</v>
      </c>
      <c r="G692" t="s">
        <v>271</v>
      </c>
      <c r="H692">
        <v>8</v>
      </c>
      <c r="I692">
        <v>2</v>
      </c>
      <c r="J692">
        <v>2012</v>
      </c>
      <c r="K692">
        <v>2</v>
      </c>
      <c r="L692" t="s">
        <v>26</v>
      </c>
      <c r="M692" t="s">
        <v>26</v>
      </c>
    </row>
    <row r="693" spans="1:13" x14ac:dyDescent="0.25">
      <c r="A693">
        <v>691</v>
      </c>
      <c r="B693" t="s">
        <v>2868</v>
      </c>
      <c r="C693" t="s">
        <v>2869</v>
      </c>
      <c r="D693" t="s">
        <v>45</v>
      </c>
      <c r="E693" t="s">
        <v>1227</v>
      </c>
      <c r="F693" t="s">
        <v>2870</v>
      </c>
      <c r="G693" t="s">
        <v>55</v>
      </c>
      <c r="H693">
        <v>47</v>
      </c>
      <c r="I693">
        <v>12</v>
      </c>
      <c r="J693">
        <v>2014</v>
      </c>
      <c r="K693">
        <v>1</v>
      </c>
      <c r="L693" t="s">
        <v>49</v>
      </c>
      <c r="M693" t="s">
        <v>49</v>
      </c>
    </row>
    <row r="694" spans="1:13" x14ac:dyDescent="0.25">
      <c r="A694">
        <v>692</v>
      </c>
      <c r="B694" t="s">
        <v>2871</v>
      </c>
      <c r="C694" t="s">
        <v>2872</v>
      </c>
      <c r="D694" t="s">
        <v>80</v>
      </c>
      <c r="E694" t="s">
        <v>518</v>
      </c>
      <c r="F694" t="s">
        <v>2873</v>
      </c>
      <c r="G694" t="s">
        <v>1041</v>
      </c>
      <c r="H694">
        <v>45</v>
      </c>
      <c r="I694">
        <v>13</v>
      </c>
      <c r="J694">
        <v>2014</v>
      </c>
      <c r="K694">
        <v>1</v>
      </c>
      <c r="L694" t="s">
        <v>163</v>
      </c>
      <c r="M694" t="s">
        <v>2067</v>
      </c>
    </row>
    <row r="695" spans="1:13" x14ac:dyDescent="0.25">
      <c r="A695">
        <v>693</v>
      </c>
      <c r="B695" t="s">
        <v>2874</v>
      </c>
      <c r="C695" t="s">
        <v>2875</v>
      </c>
      <c r="D695" t="s">
        <v>294</v>
      </c>
      <c r="E695" t="s">
        <v>749</v>
      </c>
      <c r="F695" t="s">
        <v>2876</v>
      </c>
      <c r="G695" t="s">
        <v>149</v>
      </c>
      <c r="H695">
        <v>27</v>
      </c>
      <c r="I695">
        <v>4</v>
      </c>
      <c r="J695">
        <v>2014</v>
      </c>
      <c r="K695">
        <v>2</v>
      </c>
      <c r="L695" t="s">
        <v>298</v>
      </c>
      <c r="M695" t="s">
        <v>298</v>
      </c>
    </row>
    <row r="696" spans="1:13" x14ac:dyDescent="0.25">
      <c r="A696">
        <v>694</v>
      </c>
      <c r="B696" t="s">
        <v>2877</v>
      </c>
      <c r="C696" t="s">
        <v>2878</v>
      </c>
      <c r="D696" t="s">
        <v>119</v>
      </c>
      <c r="E696" t="s">
        <v>1080</v>
      </c>
      <c r="F696" t="s">
        <v>2879</v>
      </c>
      <c r="G696" t="s">
        <v>336</v>
      </c>
      <c r="H696">
        <v>55</v>
      </c>
      <c r="I696">
        <v>10</v>
      </c>
      <c r="J696">
        <v>2014</v>
      </c>
      <c r="K696">
        <v>1</v>
      </c>
      <c r="L696" t="s">
        <v>122</v>
      </c>
      <c r="M696" t="s">
        <v>2055</v>
      </c>
    </row>
    <row r="697" spans="1:13" x14ac:dyDescent="0.25">
      <c r="A697">
        <v>695</v>
      </c>
      <c r="B697" t="s">
        <v>2880</v>
      </c>
      <c r="C697" t="s">
        <v>2881</v>
      </c>
      <c r="D697" t="s">
        <v>503</v>
      </c>
      <c r="E697" t="s">
        <v>541</v>
      </c>
      <c r="F697" t="s">
        <v>2882</v>
      </c>
      <c r="G697" t="s">
        <v>69</v>
      </c>
      <c r="H697">
        <v>10</v>
      </c>
      <c r="I697">
        <v>2</v>
      </c>
      <c r="J697">
        <v>2015</v>
      </c>
      <c r="K697">
        <v>1</v>
      </c>
      <c r="L697" t="s">
        <v>506</v>
      </c>
      <c r="M697" t="s">
        <v>506</v>
      </c>
    </row>
    <row r="698" spans="1:13" x14ac:dyDescent="0.25">
      <c r="A698">
        <v>696</v>
      </c>
      <c r="B698" t="s">
        <v>2883</v>
      </c>
      <c r="C698" t="s">
        <v>2884</v>
      </c>
      <c r="D698" t="s">
        <v>86</v>
      </c>
      <c r="E698" t="s">
        <v>957</v>
      </c>
      <c r="F698" t="s">
        <v>2885</v>
      </c>
      <c r="G698" t="s">
        <v>308</v>
      </c>
      <c r="H698">
        <v>15</v>
      </c>
      <c r="I698">
        <v>3</v>
      </c>
      <c r="J698">
        <v>2014</v>
      </c>
      <c r="K698">
        <v>1</v>
      </c>
      <c r="L698" t="s">
        <v>89</v>
      </c>
      <c r="M698" t="s">
        <v>2886</v>
      </c>
    </row>
    <row r="699" spans="1:13" x14ac:dyDescent="0.25">
      <c r="A699">
        <v>697</v>
      </c>
      <c r="B699" t="s">
        <v>2887</v>
      </c>
      <c r="C699" t="s">
        <v>2888</v>
      </c>
      <c r="D699" t="s">
        <v>80</v>
      </c>
      <c r="E699" t="s">
        <v>892</v>
      </c>
      <c r="F699" t="s">
        <v>2889</v>
      </c>
      <c r="G699" t="s">
        <v>156</v>
      </c>
      <c r="H699">
        <v>48</v>
      </c>
      <c r="I699">
        <v>21</v>
      </c>
      <c r="J699">
        <v>2013</v>
      </c>
      <c r="K699">
        <v>2</v>
      </c>
      <c r="L699" t="s">
        <v>83</v>
      </c>
      <c r="M699" t="s">
        <v>578</v>
      </c>
    </row>
    <row r="700" spans="1:13" x14ac:dyDescent="0.25">
      <c r="A700">
        <v>698</v>
      </c>
      <c r="B700" t="s">
        <v>2890</v>
      </c>
      <c r="C700" t="s">
        <v>2891</v>
      </c>
      <c r="D700" t="s">
        <v>503</v>
      </c>
      <c r="E700" t="s">
        <v>87</v>
      </c>
      <c r="F700" t="s">
        <v>2892</v>
      </c>
      <c r="G700" t="s">
        <v>233</v>
      </c>
      <c r="H700">
        <v>24</v>
      </c>
      <c r="I700">
        <v>7</v>
      </c>
      <c r="J700">
        <v>2010</v>
      </c>
      <c r="K700">
        <v>2</v>
      </c>
      <c r="L700" t="s">
        <v>506</v>
      </c>
      <c r="M700" t="s">
        <v>506</v>
      </c>
    </row>
    <row r="701" spans="1:13" x14ac:dyDescent="0.25">
      <c r="A701">
        <v>699</v>
      </c>
      <c r="B701" t="s">
        <v>2893</v>
      </c>
      <c r="C701" t="s">
        <v>2894</v>
      </c>
      <c r="D701" t="s">
        <v>86</v>
      </c>
      <c r="E701" t="s">
        <v>2895</v>
      </c>
      <c r="F701" t="s">
        <v>2896</v>
      </c>
      <c r="G701" t="s">
        <v>40</v>
      </c>
      <c r="H701">
        <v>516</v>
      </c>
      <c r="I701">
        <v>171</v>
      </c>
      <c r="J701">
        <v>2012</v>
      </c>
      <c r="K701">
        <v>2</v>
      </c>
      <c r="L701" t="s">
        <v>89</v>
      </c>
      <c r="M701" t="s">
        <v>89</v>
      </c>
    </row>
    <row r="702" spans="1:13" x14ac:dyDescent="0.25">
      <c r="A702">
        <v>700</v>
      </c>
      <c r="B702" t="s">
        <v>2897</v>
      </c>
      <c r="C702" t="s">
        <v>2898</v>
      </c>
      <c r="D702" t="s">
        <v>86</v>
      </c>
      <c r="E702" t="s">
        <v>1106</v>
      </c>
      <c r="F702" t="s">
        <v>2899</v>
      </c>
      <c r="G702" t="s">
        <v>156</v>
      </c>
      <c r="H702">
        <v>19</v>
      </c>
      <c r="I702">
        <v>5</v>
      </c>
      <c r="J702">
        <v>2011</v>
      </c>
      <c r="K702">
        <v>1</v>
      </c>
      <c r="L702" t="s">
        <v>89</v>
      </c>
      <c r="M702" t="s">
        <v>2900</v>
      </c>
    </row>
    <row r="703" spans="1:13" x14ac:dyDescent="0.25">
      <c r="A703">
        <v>701</v>
      </c>
      <c r="B703" t="s">
        <v>2901</v>
      </c>
      <c r="C703" t="s">
        <v>2902</v>
      </c>
      <c r="D703" t="s">
        <v>86</v>
      </c>
      <c r="E703" t="s">
        <v>754</v>
      </c>
      <c r="F703" t="s">
        <v>2903</v>
      </c>
      <c r="G703" t="s">
        <v>33</v>
      </c>
      <c r="H703">
        <v>58</v>
      </c>
      <c r="I703">
        <v>18</v>
      </c>
      <c r="J703">
        <v>2012</v>
      </c>
      <c r="K703">
        <v>3</v>
      </c>
      <c r="L703" t="s">
        <v>2084</v>
      </c>
      <c r="M703" t="s">
        <v>2904</v>
      </c>
    </row>
    <row r="704" spans="1:13" x14ac:dyDescent="0.25">
      <c r="A704">
        <v>702</v>
      </c>
      <c r="B704" t="s">
        <v>2905</v>
      </c>
      <c r="C704" t="s">
        <v>2906</v>
      </c>
      <c r="D704" t="s">
        <v>1262</v>
      </c>
      <c r="E704" t="s">
        <v>2763</v>
      </c>
      <c r="F704" t="s">
        <v>2907</v>
      </c>
      <c r="G704" t="s">
        <v>55</v>
      </c>
      <c r="H704">
        <v>218</v>
      </c>
      <c r="I704">
        <v>35</v>
      </c>
      <c r="J704">
        <v>2012</v>
      </c>
      <c r="K704">
        <v>2</v>
      </c>
      <c r="L704" t="s">
        <v>1264</v>
      </c>
      <c r="M704" t="s">
        <v>2908</v>
      </c>
    </row>
    <row r="705" spans="1:13" x14ac:dyDescent="0.25">
      <c r="A705">
        <v>703</v>
      </c>
      <c r="B705" t="s">
        <v>2909</v>
      </c>
      <c r="C705" t="s">
        <v>2910</v>
      </c>
      <c r="D705" t="s">
        <v>80</v>
      </c>
      <c r="E705" t="s">
        <v>2396</v>
      </c>
      <c r="F705" t="s">
        <v>2911</v>
      </c>
      <c r="G705" t="s">
        <v>55</v>
      </c>
      <c r="H705">
        <v>75</v>
      </c>
      <c r="I705">
        <v>9</v>
      </c>
      <c r="J705">
        <v>2013</v>
      </c>
      <c r="K705">
        <v>2</v>
      </c>
      <c r="L705" t="s">
        <v>83</v>
      </c>
      <c r="M705" t="s">
        <v>83</v>
      </c>
    </row>
    <row r="706" spans="1:13" x14ac:dyDescent="0.25">
      <c r="A706">
        <v>704</v>
      </c>
      <c r="B706" t="s">
        <v>2912</v>
      </c>
      <c r="C706" t="s">
        <v>2913</v>
      </c>
      <c r="D706" t="s">
        <v>105</v>
      </c>
      <c r="E706" t="s">
        <v>1442</v>
      </c>
      <c r="F706" t="s">
        <v>2914</v>
      </c>
      <c r="G706" t="s">
        <v>336</v>
      </c>
      <c r="H706">
        <v>21</v>
      </c>
      <c r="I706">
        <v>5</v>
      </c>
      <c r="J706">
        <v>2013</v>
      </c>
      <c r="K706">
        <v>1</v>
      </c>
      <c r="L706" t="s">
        <v>41</v>
      </c>
      <c r="M706" t="s">
        <v>2389</v>
      </c>
    </row>
    <row r="707" spans="1:13" x14ac:dyDescent="0.25">
      <c r="A707">
        <v>705</v>
      </c>
      <c r="B707" t="s">
        <v>2915</v>
      </c>
      <c r="C707" t="s">
        <v>2916</v>
      </c>
      <c r="D707" t="s">
        <v>66</v>
      </c>
      <c r="E707" t="s">
        <v>630</v>
      </c>
      <c r="F707" t="s">
        <v>2917</v>
      </c>
      <c r="G707" t="s">
        <v>107</v>
      </c>
      <c r="H707">
        <v>180</v>
      </c>
      <c r="I707">
        <v>25</v>
      </c>
      <c r="J707">
        <v>2003</v>
      </c>
      <c r="K707">
        <v>1</v>
      </c>
      <c r="L707" t="s">
        <v>94</v>
      </c>
      <c r="M707" t="s">
        <v>1853</v>
      </c>
    </row>
    <row r="708" spans="1:13" x14ac:dyDescent="0.25">
      <c r="A708">
        <v>706</v>
      </c>
      <c r="B708" t="s">
        <v>2918</v>
      </c>
      <c r="C708" t="s">
        <v>2919</v>
      </c>
      <c r="D708" t="s">
        <v>80</v>
      </c>
      <c r="E708" t="s">
        <v>2920</v>
      </c>
      <c r="F708" t="s">
        <v>2921</v>
      </c>
      <c r="G708" t="s">
        <v>156</v>
      </c>
      <c r="H708">
        <v>1700</v>
      </c>
      <c r="I708">
        <v>300</v>
      </c>
      <c r="J708">
        <v>2011</v>
      </c>
      <c r="K708">
        <v>1</v>
      </c>
      <c r="L708" t="s">
        <v>500</v>
      </c>
      <c r="M708" t="s">
        <v>500</v>
      </c>
    </row>
    <row r="709" spans="1:13" x14ac:dyDescent="0.25">
      <c r="A709">
        <v>707</v>
      </c>
      <c r="B709" t="s">
        <v>2922</v>
      </c>
      <c r="C709" t="s">
        <v>2923</v>
      </c>
      <c r="D709" t="s">
        <v>80</v>
      </c>
      <c r="E709" t="s">
        <v>135</v>
      </c>
      <c r="F709" t="s">
        <v>2924</v>
      </c>
      <c r="G709" t="s">
        <v>336</v>
      </c>
      <c r="H709">
        <v>15</v>
      </c>
      <c r="I709">
        <v>9</v>
      </c>
      <c r="J709">
        <v>2009</v>
      </c>
      <c r="K709">
        <v>5</v>
      </c>
      <c r="L709" t="s">
        <v>83</v>
      </c>
      <c r="M709" t="s">
        <v>2925</v>
      </c>
    </row>
    <row r="710" spans="1:13" x14ac:dyDescent="0.25">
      <c r="A710">
        <v>708</v>
      </c>
      <c r="B710" t="s">
        <v>2926</v>
      </c>
      <c r="C710" t="s">
        <v>2927</v>
      </c>
      <c r="D710" t="s">
        <v>105</v>
      </c>
      <c r="E710" t="s">
        <v>1991</v>
      </c>
      <c r="F710" t="s">
        <v>2928</v>
      </c>
      <c r="G710" t="s">
        <v>156</v>
      </c>
      <c r="H710">
        <v>48</v>
      </c>
      <c r="I710">
        <v>20</v>
      </c>
      <c r="J710">
        <v>2010</v>
      </c>
      <c r="K710">
        <v>2</v>
      </c>
      <c r="L710" t="s">
        <v>62</v>
      </c>
      <c r="M710" t="s">
        <v>108</v>
      </c>
    </row>
    <row r="711" spans="1:13" x14ac:dyDescent="0.25">
      <c r="A711">
        <v>709</v>
      </c>
      <c r="B711" t="s">
        <v>2929</v>
      </c>
      <c r="C711" t="s">
        <v>2930</v>
      </c>
      <c r="D711" t="s">
        <v>215</v>
      </c>
      <c r="E711" t="s">
        <v>399</v>
      </c>
      <c r="F711" t="s">
        <v>2931</v>
      </c>
      <c r="G711" t="s">
        <v>233</v>
      </c>
      <c r="H711">
        <v>15</v>
      </c>
      <c r="I711">
        <v>5</v>
      </c>
      <c r="J711">
        <v>2009</v>
      </c>
      <c r="K711">
        <v>3</v>
      </c>
      <c r="L711" t="s">
        <v>1879</v>
      </c>
      <c r="M711" t="s">
        <v>2932</v>
      </c>
    </row>
    <row r="712" spans="1:13" x14ac:dyDescent="0.25">
      <c r="A712">
        <v>710</v>
      </c>
      <c r="B712" t="s">
        <v>2933</v>
      </c>
      <c r="C712" t="s">
        <v>2934</v>
      </c>
      <c r="D712" t="s">
        <v>80</v>
      </c>
      <c r="E712" t="s">
        <v>765</v>
      </c>
      <c r="F712" t="s">
        <v>2935</v>
      </c>
      <c r="G712" t="s">
        <v>107</v>
      </c>
      <c r="H712">
        <v>34</v>
      </c>
      <c r="I712">
        <v>8</v>
      </c>
      <c r="J712">
        <v>2012</v>
      </c>
      <c r="K712">
        <v>2</v>
      </c>
      <c r="L712" t="s">
        <v>163</v>
      </c>
      <c r="M712" t="s">
        <v>163</v>
      </c>
    </row>
    <row r="713" spans="1:13" x14ac:dyDescent="0.25">
      <c r="A713">
        <v>711</v>
      </c>
      <c r="B713" t="s">
        <v>2936</v>
      </c>
      <c r="C713" t="s">
        <v>2937</v>
      </c>
      <c r="D713" t="s">
        <v>30</v>
      </c>
      <c r="E713" t="s">
        <v>1969</v>
      </c>
      <c r="F713" t="s">
        <v>2938</v>
      </c>
      <c r="G713" t="s">
        <v>48</v>
      </c>
      <c r="H713">
        <v>30</v>
      </c>
      <c r="I713">
        <v>5</v>
      </c>
      <c r="J713">
        <v>2014</v>
      </c>
      <c r="K713">
        <v>2</v>
      </c>
      <c r="L713" t="s">
        <v>258</v>
      </c>
      <c r="M713" t="s">
        <v>2939</v>
      </c>
    </row>
    <row r="714" spans="1:13" x14ac:dyDescent="0.25">
      <c r="A714">
        <v>712</v>
      </c>
      <c r="B714" t="s">
        <v>2940</v>
      </c>
      <c r="C714" t="s">
        <v>2941</v>
      </c>
      <c r="D714" t="s">
        <v>80</v>
      </c>
      <c r="E714" t="s">
        <v>1535</v>
      </c>
      <c r="F714" t="s">
        <v>2942</v>
      </c>
      <c r="G714" t="s">
        <v>18</v>
      </c>
      <c r="H714">
        <v>20</v>
      </c>
      <c r="I714">
        <v>3</v>
      </c>
      <c r="J714">
        <v>2015</v>
      </c>
      <c r="K714">
        <v>1</v>
      </c>
      <c r="L714" t="s">
        <v>163</v>
      </c>
      <c r="M714" t="s">
        <v>391</v>
      </c>
    </row>
    <row r="715" spans="1:13" x14ac:dyDescent="0.25">
      <c r="A715">
        <v>713</v>
      </c>
      <c r="B715" t="s">
        <v>2943</v>
      </c>
      <c r="C715" t="s">
        <v>2944</v>
      </c>
      <c r="D715" t="s">
        <v>503</v>
      </c>
      <c r="E715" t="s">
        <v>2945</v>
      </c>
      <c r="F715" t="s">
        <v>2946</v>
      </c>
      <c r="G715" t="s">
        <v>233</v>
      </c>
      <c r="H715">
        <v>437</v>
      </c>
      <c r="I715">
        <v>115</v>
      </c>
      <c r="J715">
        <v>2011</v>
      </c>
      <c r="K715">
        <v>2</v>
      </c>
      <c r="L715" t="s">
        <v>506</v>
      </c>
      <c r="M715" t="s">
        <v>2947</v>
      </c>
    </row>
    <row r="716" spans="1:13" x14ac:dyDescent="0.25">
      <c r="A716">
        <v>714</v>
      </c>
      <c r="B716" t="s">
        <v>2948</v>
      </c>
      <c r="C716" t="s">
        <v>2949</v>
      </c>
      <c r="D716" t="s">
        <v>80</v>
      </c>
      <c r="E716" t="s">
        <v>1700</v>
      </c>
      <c r="F716" t="s">
        <v>2950</v>
      </c>
      <c r="G716" t="s">
        <v>257</v>
      </c>
      <c r="H716">
        <v>353</v>
      </c>
      <c r="I716">
        <v>83</v>
      </c>
      <c r="J716">
        <v>2011</v>
      </c>
      <c r="K716">
        <v>3</v>
      </c>
      <c r="L716" t="s">
        <v>500</v>
      </c>
      <c r="M716" t="s">
        <v>1403</v>
      </c>
    </row>
    <row r="717" spans="1:13" x14ac:dyDescent="0.25">
      <c r="A717">
        <v>715</v>
      </c>
      <c r="B717" t="s">
        <v>2951</v>
      </c>
      <c r="C717" t="s">
        <v>2952</v>
      </c>
      <c r="D717" t="s">
        <v>66</v>
      </c>
      <c r="E717" t="s">
        <v>957</v>
      </c>
      <c r="F717" t="s">
        <v>2953</v>
      </c>
      <c r="G717" t="s">
        <v>336</v>
      </c>
      <c r="H717">
        <v>9</v>
      </c>
      <c r="I717">
        <v>1</v>
      </c>
      <c r="J717">
        <v>2014</v>
      </c>
      <c r="K717">
        <v>1</v>
      </c>
      <c r="L717" t="s">
        <v>70</v>
      </c>
      <c r="M717" t="s">
        <v>1896</v>
      </c>
    </row>
    <row r="718" spans="1:13" x14ac:dyDescent="0.25">
      <c r="A718">
        <v>716</v>
      </c>
      <c r="B718" t="s">
        <v>2954</v>
      </c>
      <c r="C718" t="s">
        <v>2955</v>
      </c>
      <c r="D718" t="s">
        <v>74</v>
      </c>
      <c r="E718" t="s">
        <v>962</v>
      </c>
      <c r="F718" t="s">
        <v>2956</v>
      </c>
      <c r="G718" t="s">
        <v>187</v>
      </c>
      <c r="H718">
        <v>10</v>
      </c>
      <c r="I718">
        <v>3</v>
      </c>
      <c r="J718">
        <v>2014</v>
      </c>
      <c r="K718">
        <v>2</v>
      </c>
      <c r="L718" t="s">
        <v>41</v>
      </c>
      <c r="M718" t="s">
        <v>2957</v>
      </c>
    </row>
    <row r="719" spans="1:13" x14ac:dyDescent="0.25">
      <c r="A719">
        <v>717</v>
      </c>
      <c r="B719" t="s">
        <v>2958</v>
      </c>
      <c r="C719" t="s">
        <v>2959</v>
      </c>
      <c r="D719" t="s">
        <v>59</v>
      </c>
      <c r="E719" t="s">
        <v>425</v>
      </c>
      <c r="F719" t="s">
        <v>2960</v>
      </c>
      <c r="G719" t="s">
        <v>336</v>
      </c>
      <c r="H719">
        <v>104</v>
      </c>
      <c r="I719">
        <v>28</v>
      </c>
      <c r="J719">
        <v>2001</v>
      </c>
      <c r="K719">
        <v>2</v>
      </c>
      <c r="L719" t="s">
        <v>49</v>
      </c>
      <c r="M719" t="s">
        <v>2961</v>
      </c>
    </row>
    <row r="720" spans="1:13" x14ac:dyDescent="0.25">
      <c r="A720">
        <v>718</v>
      </c>
      <c r="B720" t="s">
        <v>2962</v>
      </c>
      <c r="C720" t="s">
        <v>2963</v>
      </c>
      <c r="D720" t="s">
        <v>105</v>
      </c>
      <c r="E720" t="s">
        <v>939</v>
      </c>
      <c r="F720" t="s">
        <v>2964</v>
      </c>
      <c r="G720" t="s">
        <v>18</v>
      </c>
      <c r="H720">
        <v>40</v>
      </c>
      <c r="I720">
        <v>4</v>
      </c>
      <c r="J720">
        <v>2007</v>
      </c>
      <c r="K720">
        <v>1</v>
      </c>
      <c r="L720" t="s">
        <v>62</v>
      </c>
      <c r="M720" t="s">
        <v>108</v>
      </c>
    </row>
    <row r="721" spans="1:13" x14ac:dyDescent="0.25">
      <c r="A721">
        <v>719</v>
      </c>
      <c r="B721" t="s">
        <v>2965</v>
      </c>
      <c r="C721" t="s">
        <v>2966</v>
      </c>
      <c r="D721" t="s">
        <v>30</v>
      </c>
      <c r="E721" t="s">
        <v>274</v>
      </c>
      <c r="F721" t="s">
        <v>2967</v>
      </c>
      <c r="G721" t="s">
        <v>55</v>
      </c>
      <c r="H721">
        <v>13</v>
      </c>
      <c r="I721">
        <v>6</v>
      </c>
      <c r="J721">
        <v>2014</v>
      </c>
      <c r="K721">
        <v>2</v>
      </c>
      <c r="L721" t="s">
        <v>258</v>
      </c>
      <c r="M721" t="s">
        <v>330</v>
      </c>
    </row>
    <row r="722" spans="1:13" x14ac:dyDescent="0.25">
      <c r="A722">
        <v>720</v>
      </c>
      <c r="B722" t="s">
        <v>2968</v>
      </c>
      <c r="C722" t="s">
        <v>2969</v>
      </c>
      <c r="D722" t="s">
        <v>80</v>
      </c>
      <c r="E722" t="s">
        <v>765</v>
      </c>
      <c r="F722" t="s">
        <v>2970</v>
      </c>
      <c r="G722" t="s">
        <v>233</v>
      </c>
      <c r="H722">
        <v>86</v>
      </c>
      <c r="I722">
        <v>26</v>
      </c>
      <c r="J722">
        <v>2008</v>
      </c>
      <c r="K722">
        <v>1</v>
      </c>
      <c r="L722" t="s">
        <v>83</v>
      </c>
      <c r="M722" t="s">
        <v>2971</v>
      </c>
    </row>
    <row r="723" spans="1:13" x14ac:dyDescent="0.25">
      <c r="A723">
        <v>721</v>
      </c>
      <c r="B723" t="s">
        <v>2972</v>
      </c>
      <c r="C723" t="s">
        <v>2973</v>
      </c>
      <c r="D723" t="s">
        <v>15</v>
      </c>
      <c r="E723" t="s">
        <v>2974</v>
      </c>
      <c r="F723" t="s">
        <v>2975</v>
      </c>
      <c r="G723" t="s">
        <v>40</v>
      </c>
      <c r="H723">
        <v>40</v>
      </c>
      <c r="I723">
        <v>15</v>
      </c>
      <c r="J723">
        <v>2009</v>
      </c>
      <c r="K723">
        <v>4</v>
      </c>
      <c r="L723" t="s">
        <v>19</v>
      </c>
      <c r="M723" t="s">
        <v>19</v>
      </c>
    </row>
    <row r="724" spans="1:13" x14ac:dyDescent="0.25">
      <c r="A724">
        <v>722</v>
      </c>
      <c r="B724" t="s">
        <v>2976</v>
      </c>
      <c r="C724" t="s">
        <v>2977</v>
      </c>
      <c r="D724" t="s">
        <v>119</v>
      </c>
      <c r="E724" t="s">
        <v>1277</v>
      </c>
      <c r="F724" t="s">
        <v>2978</v>
      </c>
      <c r="G724" t="s">
        <v>156</v>
      </c>
      <c r="H724">
        <v>115</v>
      </c>
      <c r="I724">
        <v>20</v>
      </c>
      <c r="J724">
        <v>2013</v>
      </c>
      <c r="K724">
        <v>2</v>
      </c>
      <c r="L724" t="s">
        <v>122</v>
      </c>
      <c r="M724" t="s">
        <v>122</v>
      </c>
    </row>
    <row r="725" spans="1:13" x14ac:dyDescent="0.25">
      <c r="A725">
        <v>723</v>
      </c>
      <c r="B725" t="s">
        <v>2979</v>
      </c>
      <c r="C725" t="s">
        <v>2980</v>
      </c>
      <c r="D725" t="s">
        <v>52</v>
      </c>
      <c r="E725" t="s">
        <v>603</v>
      </c>
      <c r="F725" t="s">
        <v>2981</v>
      </c>
      <c r="G725" t="s">
        <v>156</v>
      </c>
      <c r="H725">
        <v>7</v>
      </c>
      <c r="I725">
        <v>1</v>
      </c>
      <c r="J725">
        <v>2014</v>
      </c>
      <c r="K725">
        <v>2</v>
      </c>
      <c r="L725" t="s">
        <v>41</v>
      </c>
      <c r="M725" t="s">
        <v>2461</v>
      </c>
    </row>
    <row r="726" spans="1:13" x14ac:dyDescent="0.25">
      <c r="A726">
        <v>724</v>
      </c>
      <c r="B726" t="s">
        <v>2982</v>
      </c>
      <c r="C726" t="s">
        <v>2983</v>
      </c>
      <c r="D726" t="s">
        <v>52</v>
      </c>
      <c r="E726" t="s">
        <v>690</v>
      </c>
      <c r="F726" t="s">
        <v>2984</v>
      </c>
      <c r="G726" t="s">
        <v>233</v>
      </c>
      <c r="H726">
        <v>59</v>
      </c>
      <c r="I726">
        <v>8</v>
      </c>
      <c r="J726">
        <v>2011</v>
      </c>
      <c r="K726">
        <v>1</v>
      </c>
      <c r="L726" t="s">
        <v>41</v>
      </c>
      <c r="M726" t="s">
        <v>2985</v>
      </c>
    </row>
    <row r="727" spans="1:13" x14ac:dyDescent="0.25">
      <c r="A727">
        <v>725</v>
      </c>
      <c r="B727" t="s">
        <v>2986</v>
      </c>
      <c r="C727" t="s">
        <v>2987</v>
      </c>
      <c r="D727" t="s">
        <v>105</v>
      </c>
      <c r="E727" t="s">
        <v>295</v>
      </c>
      <c r="F727" t="s">
        <v>2988</v>
      </c>
      <c r="G727" t="s">
        <v>40</v>
      </c>
      <c r="H727">
        <v>241</v>
      </c>
      <c r="I727">
        <v>35</v>
      </c>
      <c r="J727">
        <v>2013</v>
      </c>
      <c r="K727">
        <v>2</v>
      </c>
      <c r="L727" t="s">
        <v>62</v>
      </c>
      <c r="M727" t="s">
        <v>108</v>
      </c>
    </row>
    <row r="728" spans="1:13" x14ac:dyDescent="0.25">
      <c r="A728">
        <v>726</v>
      </c>
      <c r="B728" t="s">
        <v>2989</v>
      </c>
      <c r="C728" t="s">
        <v>2990</v>
      </c>
      <c r="D728" t="s">
        <v>2991</v>
      </c>
      <c r="E728" t="s">
        <v>2992</v>
      </c>
      <c r="F728" t="s">
        <v>2993</v>
      </c>
      <c r="G728" t="s">
        <v>336</v>
      </c>
      <c r="H728">
        <v>58</v>
      </c>
      <c r="I728">
        <v>15</v>
      </c>
      <c r="J728">
        <v>2012</v>
      </c>
      <c r="K728">
        <v>4</v>
      </c>
      <c r="L728" t="s">
        <v>49</v>
      </c>
      <c r="M728" t="s">
        <v>1074</v>
      </c>
    </row>
    <row r="729" spans="1:13" x14ac:dyDescent="0.25">
      <c r="A729">
        <v>727</v>
      </c>
      <c r="B729" t="s">
        <v>2994</v>
      </c>
      <c r="C729" t="s">
        <v>2995</v>
      </c>
      <c r="D729" t="s">
        <v>333</v>
      </c>
      <c r="E729" t="s">
        <v>1106</v>
      </c>
      <c r="F729" t="s">
        <v>2996</v>
      </c>
      <c r="G729" t="s">
        <v>1041</v>
      </c>
      <c r="H729">
        <v>17</v>
      </c>
      <c r="I729">
        <v>2</v>
      </c>
      <c r="J729">
        <v>2012</v>
      </c>
      <c r="K729">
        <v>1</v>
      </c>
      <c r="L729" t="s">
        <v>2593</v>
      </c>
      <c r="M729" t="s">
        <v>2594</v>
      </c>
    </row>
    <row r="730" spans="1:13" x14ac:dyDescent="0.25">
      <c r="A730">
        <v>728</v>
      </c>
      <c r="B730" t="s">
        <v>2997</v>
      </c>
      <c r="C730" t="s">
        <v>2998</v>
      </c>
      <c r="D730" t="s">
        <v>86</v>
      </c>
      <c r="E730" t="s">
        <v>576</v>
      </c>
      <c r="F730" t="s">
        <v>2999</v>
      </c>
      <c r="G730" t="s">
        <v>107</v>
      </c>
      <c r="H730">
        <v>17</v>
      </c>
      <c r="I730">
        <v>4</v>
      </c>
      <c r="J730">
        <v>2013</v>
      </c>
      <c r="K730">
        <v>2</v>
      </c>
      <c r="L730" t="s">
        <v>89</v>
      </c>
      <c r="M730" t="s">
        <v>2886</v>
      </c>
    </row>
    <row r="731" spans="1:13" x14ac:dyDescent="0.25">
      <c r="A731">
        <v>729</v>
      </c>
      <c r="B731" t="s">
        <v>3000</v>
      </c>
      <c r="C731" t="s">
        <v>3001</v>
      </c>
      <c r="D731" t="s">
        <v>974</v>
      </c>
      <c r="E731" t="s">
        <v>3002</v>
      </c>
      <c r="F731" t="s">
        <v>3003</v>
      </c>
      <c r="G731" t="s">
        <v>107</v>
      </c>
      <c r="H731">
        <v>192</v>
      </c>
      <c r="I731">
        <v>37</v>
      </c>
      <c r="J731">
        <v>2013</v>
      </c>
      <c r="K731">
        <v>2</v>
      </c>
      <c r="L731" t="s">
        <v>94</v>
      </c>
      <c r="M731" t="s">
        <v>3004</v>
      </c>
    </row>
    <row r="732" spans="1:13" x14ac:dyDescent="0.25">
      <c r="A732">
        <v>730</v>
      </c>
      <c r="B732" t="s">
        <v>3005</v>
      </c>
      <c r="C732" t="s">
        <v>3006</v>
      </c>
      <c r="D732" t="s">
        <v>80</v>
      </c>
      <c r="E732" t="s">
        <v>3007</v>
      </c>
      <c r="F732" t="s">
        <v>3008</v>
      </c>
      <c r="G732" t="s">
        <v>156</v>
      </c>
      <c r="H732">
        <v>493</v>
      </c>
      <c r="I732">
        <v>161</v>
      </c>
      <c r="J732">
        <v>2011</v>
      </c>
      <c r="K732">
        <v>1</v>
      </c>
      <c r="L732" t="s">
        <v>163</v>
      </c>
      <c r="M732" t="s">
        <v>163</v>
      </c>
    </row>
    <row r="733" spans="1:13" x14ac:dyDescent="0.25">
      <c r="A733">
        <v>731</v>
      </c>
      <c r="B733" t="s">
        <v>3009</v>
      </c>
      <c r="C733" t="s">
        <v>3010</v>
      </c>
      <c r="D733" t="s">
        <v>105</v>
      </c>
      <c r="E733" t="s">
        <v>3011</v>
      </c>
      <c r="F733" t="s">
        <v>3012</v>
      </c>
      <c r="G733" t="s">
        <v>25</v>
      </c>
      <c r="H733">
        <v>140</v>
      </c>
      <c r="I733">
        <v>80</v>
      </c>
      <c r="J733">
        <v>2011</v>
      </c>
      <c r="K733">
        <v>4</v>
      </c>
      <c r="L733" t="s">
        <v>62</v>
      </c>
      <c r="M733" t="s">
        <v>3013</v>
      </c>
    </row>
    <row r="734" spans="1:13" x14ac:dyDescent="0.25">
      <c r="A734">
        <v>732</v>
      </c>
      <c r="B734" t="s">
        <v>3014</v>
      </c>
      <c r="C734" t="s">
        <v>3015</v>
      </c>
      <c r="D734" t="s">
        <v>643</v>
      </c>
      <c r="E734" t="s">
        <v>1442</v>
      </c>
      <c r="F734" t="s">
        <v>3016</v>
      </c>
      <c r="G734" t="s">
        <v>107</v>
      </c>
      <c r="H734">
        <v>16</v>
      </c>
      <c r="I734">
        <v>3</v>
      </c>
      <c r="J734">
        <v>2012</v>
      </c>
      <c r="K734">
        <v>1</v>
      </c>
      <c r="L734" t="s">
        <v>41</v>
      </c>
      <c r="M734" t="s">
        <v>3017</v>
      </c>
    </row>
    <row r="735" spans="1:13" x14ac:dyDescent="0.25">
      <c r="A735">
        <v>733</v>
      </c>
      <c r="B735" t="s">
        <v>3018</v>
      </c>
      <c r="C735" t="s">
        <v>3019</v>
      </c>
      <c r="D735" t="s">
        <v>66</v>
      </c>
      <c r="E735" t="s">
        <v>504</v>
      </c>
      <c r="F735" t="s">
        <v>3020</v>
      </c>
      <c r="G735" t="s">
        <v>181</v>
      </c>
      <c r="H735">
        <v>156</v>
      </c>
      <c r="I735">
        <v>21</v>
      </c>
      <c r="J735">
        <v>2009</v>
      </c>
      <c r="K735">
        <v>2</v>
      </c>
      <c r="L735" t="s">
        <v>94</v>
      </c>
      <c r="M735" t="s">
        <v>3021</v>
      </c>
    </row>
    <row r="736" spans="1:13" x14ac:dyDescent="0.25">
      <c r="A736">
        <v>734</v>
      </c>
      <c r="B736" t="s">
        <v>3022</v>
      </c>
      <c r="C736" t="s">
        <v>3023</v>
      </c>
      <c r="D736" t="s">
        <v>119</v>
      </c>
      <c r="E736" t="s">
        <v>3024</v>
      </c>
      <c r="F736" t="s">
        <v>3025</v>
      </c>
      <c r="G736" t="s">
        <v>40</v>
      </c>
      <c r="H736">
        <v>16</v>
      </c>
      <c r="I736">
        <v>6</v>
      </c>
      <c r="J736">
        <v>2006</v>
      </c>
      <c r="K736">
        <v>3</v>
      </c>
      <c r="L736" t="s">
        <v>122</v>
      </c>
      <c r="M736" t="s">
        <v>122</v>
      </c>
    </row>
    <row r="737" spans="1:13" x14ac:dyDescent="0.25">
      <c r="A737">
        <v>735</v>
      </c>
      <c r="B737" t="s">
        <v>3026</v>
      </c>
      <c r="C737" t="s">
        <v>3027</v>
      </c>
      <c r="D737" t="s">
        <v>15</v>
      </c>
      <c r="E737" t="s">
        <v>3028</v>
      </c>
      <c r="F737" t="s">
        <v>3029</v>
      </c>
      <c r="G737" t="s">
        <v>187</v>
      </c>
      <c r="H737">
        <v>1995</v>
      </c>
      <c r="I737">
        <v>478</v>
      </c>
      <c r="J737">
        <v>2005</v>
      </c>
      <c r="K737">
        <v>5</v>
      </c>
      <c r="L737" t="s">
        <v>19</v>
      </c>
      <c r="M737" t="s">
        <v>651</v>
      </c>
    </row>
    <row r="738" spans="1:13" x14ac:dyDescent="0.25">
      <c r="A738">
        <v>736</v>
      </c>
      <c r="B738" t="s">
        <v>3030</v>
      </c>
      <c r="C738" t="s">
        <v>3031</v>
      </c>
      <c r="D738" t="s">
        <v>80</v>
      </c>
      <c r="E738" t="s">
        <v>957</v>
      </c>
      <c r="F738" t="s">
        <v>3032</v>
      </c>
      <c r="G738" t="s">
        <v>55</v>
      </c>
      <c r="H738">
        <v>10</v>
      </c>
      <c r="I738">
        <v>6</v>
      </c>
      <c r="J738">
        <v>2004</v>
      </c>
      <c r="K738">
        <v>1</v>
      </c>
      <c r="L738" t="s">
        <v>137</v>
      </c>
      <c r="M738" t="s">
        <v>3033</v>
      </c>
    </row>
    <row r="739" spans="1:13" x14ac:dyDescent="0.25">
      <c r="A739">
        <v>737</v>
      </c>
      <c r="B739" t="s">
        <v>3034</v>
      </c>
      <c r="C739" t="s">
        <v>3035</v>
      </c>
      <c r="D739" t="s">
        <v>45</v>
      </c>
      <c r="E739" t="s">
        <v>993</v>
      </c>
      <c r="F739" t="s">
        <v>3036</v>
      </c>
      <c r="G739" t="s">
        <v>218</v>
      </c>
      <c r="H739">
        <v>21</v>
      </c>
      <c r="I739">
        <v>3</v>
      </c>
      <c r="J739">
        <v>2009</v>
      </c>
      <c r="K739">
        <v>1</v>
      </c>
      <c r="L739" t="s">
        <v>41</v>
      </c>
      <c r="M739" t="s">
        <v>1259</v>
      </c>
    </row>
    <row r="740" spans="1:13" x14ac:dyDescent="0.25">
      <c r="A740">
        <v>738</v>
      </c>
      <c r="B740" t="s">
        <v>3037</v>
      </c>
      <c r="C740" t="s">
        <v>3038</v>
      </c>
      <c r="D740" t="s">
        <v>98</v>
      </c>
      <c r="E740" t="s">
        <v>3039</v>
      </c>
      <c r="F740" t="s">
        <v>3040</v>
      </c>
      <c r="G740" t="s">
        <v>623</v>
      </c>
      <c r="H740">
        <v>375</v>
      </c>
      <c r="I740">
        <v>57</v>
      </c>
      <c r="J740">
        <v>2014</v>
      </c>
      <c r="K740">
        <v>1</v>
      </c>
      <c r="L740" t="s">
        <v>101</v>
      </c>
      <c r="M740" t="s">
        <v>101</v>
      </c>
    </row>
    <row r="741" spans="1:13" x14ac:dyDescent="0.25">
      <c r="A741">
        <v>739</v>
      </c>
      <c r="B741" t="s">
        <v>3041</v>
      </c>
      <c r="C741" t="s">
        <v>3042</v>
      </c>
      <c r="D741" t="s">
        <v>503</v>
      </c>
      <c r="E741" t="s">
        <v>3043</v>
      </c>
      <c r="F741" t="s">
        <v>3044</v>
      </c>
      <c r="G741" t="s">
        <v>336</v>
      </c>
      <c r="H741">
        <v>47</v>
      </c>
      <c r="I741">
        <v>15</v>
      </c>
      <c r="J741">
        <v>2014</v>
      </c>
      <c r="K741">
        <v>1</v>
      </c>
      <c r="L741" t="s">
        <v>506</v>
      </c>
      <c r="M741" t="s">
        <v>506</v>
      </c>
    </row>
    <row r="742" spans="1:13" x14ac:dyDescent="0.25">
      <c r="A742">
        <v>740</v>
      </c>
      <c r="B742" t="s">
        <v>3045</v>
      </c>
      <c r="C742" t="s">
        <v>3046</v>
      </c>
      <c r="D742" t="s">
        <v>45</v>
      </c>
      <c r="E742" t="s">
        <v>493</v>
      </c>
      <c r="F742" t="s">
        <v>3047</v>
      </c>
      <c r="G742" t="s">
        <v>156</v>
      </c>
      <c r="H742">
        <v>52</v>
      </c>
      <c r="I742">
        <v>2</v>
      </c>
      <c r="J742">
        <v>2013</v>
      </c>
      <c r="K742">
        <v>2</v>
      </c>
      <c r="L742" t="s">
        <v>49</v>
      </c>
      <c r="M742" t="s">
        <v>49</v>
      </c>
    </row>
    <row r="743" spans="1:13" x14ac:dyDescent="0.25">
      <c r="A743">
        <v>741</v>
      </c>
      <c r="B743" t="s">
        <v>3048</v>
      </c>
      <c r="C743" t="s">
        <v>3049</v>
      </c>
      <c r="D743" t="s">
        <v>30</v>
      </c>
      <c r="E743" t="s">
        <v>824</v>
      </c>
      <c r="F743" t="s">
        <v>3050</v>
      </c>
      <c r="G743" t="s">
        <v>156</v>
      </c>
      <c r="H743">
        <v>14</v>
      </c>
      <c r="I743">
        <v>3</v>
      </c>
      <c r="J743">
        <v>2012</v>
      </c>
      <c r="K743">
        <v>2</v>
      </c>
      <c r="L743" t="s">
        <v>34</v>
      </c>
      <c r="M743" t="s">
        <v>34</v>
      </c>
    </row>
    <row r="744" spans="1:13" x14ac:dyDescent="0.25">
      <c r="A744">
        <v>742</v>
      </c>
      <c r="B744" t="s">
        <v>3051</v>
      </c>
      <c r="C744" t="s">
        <v>3052</v>
      </c>
      <c r="D744" t="s">
        <v>30</v>
      </c>
      <c r="E744" t="s">
        <v>927</v>
      </c>
      <c r="F744" t="s">
        <v>3053</v>
      </c>
      <c r="G744" t="s">
        <v>55</v>
      </c>
      <c r="H744">
        <v>9</v>
      </c>
      <c r="I744">
        <v>3</v>
      </c>
      <c r="J744">
        <v>2009</v>
      </c>
      <c r="K744">
        <v>2</v>
      </c>
      <c r="L744" t="s">
        <v>258</v>
      </c>
      <c r="M744" t="s">
        <v>3054</v>
      </c>
    </row>
    <row r="745" spans="1:13" x14ac:dyDescent="0.25">
      <c r="A745">
        <v>743</v>
      </c>
      <c r="B745" t="s">
        <v>3055</v>
      </c>
      <c r="C745" t="s">
        <v>3056</v>
      </c>
      <c r="D745" t="s">
        <v>753</v>
      </c>
      <c r="E745" t="s">
        <v>572</v>
      </c>
      <c r="F745" t="s">
        <v>3057</v>
      </c>
      <c r="G745" t="s">
        <v>181</v>
      </c>
      <c r="H745">
        <v>74</v>
      </c>
      <c r="I745">
        <v>28</v>
      </c>
      <c r="J745">
        <v>2011</v>
      </c>
      <c r="K745">
        <v>3</v>
      </c>
      <c r="L745" t="s">
        <v>756</v>
      </c>
      <c r="M745" t="s">
        <v>757</v>
      </c>
    </row>
    <row r="746" spans="1:13" x14ac:dyDescent="0.25">
      <c r="A746">
        <v>744</v>
      </c>
      <c r="B746" t="s">
        <v>3058</v>
      </c>
      <c r="C746" t="s">
        <v>3059</v>
      </c>
      <c r="D746" t="s">
        <v>30</v>
      </c>
      <c r="E746" t="s">
        <v>485</v>
      </c>
      <c r="F746" t="s">
        <v>3060</v>
      </c>
      <c r="G746" t="s">
        <v>40</v>
      </c>
      <c r="H746">
        <v>8</v>
      </c>
      <c r="I746">
        <v>6</v>
      </c>
      <c r="J746">
        <v>2004</v>
      </c>
      <c r="K746">
        <v>3</v>
      </c>
      <c r="L746" t="s">
        <v>258</v>
      </c>
      <c r="M746" t="s">
        <v>258</v>
      </c>
    </row>
    <row r="747" spans="1:13" x14ac:dyDescent="0.25">
      <c r="A747">
        <v>745</v>
      </c>
      <c r="B747" t="s">
        <v>3061</v>
      </c>
      <c r="C747" t="s">
        <v>3062</v>
      </c>
      <c r="D747" t="s">
        <v>45</v>
      </c>
      <c r="E747" t="s">
        <v>3063</v>
      </c>
      <c r="F747" t="s">
        <v>3064</v>
      </c>
      <c r="G747" t="s">
        <v>25</v>
      </c>
      <c r="H747">
        <v>325</v>
      </c>
      <c r="I747">
        <v>6</v>
      </c>
      <c r="J747">
        <v>2012</v>
      </c>
      <c r="K747">
        <v>1</v>
      </c>
      <c r="L747" t="s">
        <v>1258</v>
      </c>
      <c r="M747" t="s">
        <v>3065</v>
      </c>
    </row>
    <row r="748" spans="1:13" x14ac:dyDescent="0.25">
      <c r="A748">
        <v>746</v>
      </c>
      <c r="B748" t="s">
        <v>3066</v>
      </c>
      <c r="C748" t="s">
        <v>3067</v>
      </c>
      <c r="D748" t="s">
        <v>294</v>
      </c>
      <c r="E748" t="s">
        <v>1068</v>
      </c>
      <c r="F748" t="s">
        <v>3068</v>
      </c>
      <c r="G748" t="s">
        <v>156</v>
      </c>
      <c r="H748">
        <v>58</v>
      </c>
      <c r="I748">
        <v>11</v>
      </c>
      <c r="J748">
        <v>2011</v>
      </c>
      <c r="K748">
        <v>2</v>
      </c>
      <c r="L748" t="s">
        <v>298</v>
      </c>
      <c r="M748" t="s">
        <v>298</v>
      </c>
    </row>
    <row r="749" spans="1:13" x14ac:dyDescent="0.25">
      <c r="A749">
        <v>747</v>
      </c>
      <c r="B749" t="s">
        <v>3069</v>
      </c>
      <c r="C749" t="s">
        <v>3070</v>
      </c>
      <c r="D749" t="s">
        <v>45</v>
      </c>
      <c r="E749" t="s">
        <v>1227</v>
      </c>
      <c r="F749" t="s">
        <v>3071</v>
      </c>
      <c r="G749" t="s">
        <v>187</v>
      </c>
      <c r="H749">
        <v>17</v>
      </c>
      <c r="I749">
        <v>2</v>
      </c>
      <c r="J749">
        <v>2015</v>
      </c>
      <c r="K749">
        <v>1</v>
      </c>
      <c r="L749" t="s">
        <v>1258</v>
      </c>
      <c r="M749" t="s">
        <v>1259</v>
      </c>
    </row>
    <row r="750" spans="1:13" x14ac:dyDescent="0.25">
      <c r="A750">
        <v>748</v>
      </c>
      <c r="B750" t="s">
        <v>3072</v>
      </c>
      <c r="C750" t="s">
        <v>3073</v>
      </c>
      <c r="D750" t="s">
        <v>80</v>
      </c>
      <c r="E750" t="s">
        <v>957</v>
      </c>
      <c r="F750" t="s">
        <v>3074</v>
      </c>
      <c r="G750" t="s">
        <v>18</v>
      </c>
      <c r="H750">
        <v>25</v>
      </c>
      <c r="I750">
        <v>6</v>
      </c>
      <c r="J750">
        <v>2012</v>
      </c>
      <c r="K750">
        <v>1</v>
      </c>
      <c r="L750" t="s">
        <v>41</v>
      </c>
      <c r="M750" t="s">
        <v>1116</v>
      </c>
    </row>
    <row r="751" spans="1:13" x14ac:dyDescent="0.25">
      <c r="A751">
        <v>749</v>
      </c>
      <c r="B751" t="s">
        <v>3075</v>
      </c>
      <c r="C751" t="s">
        <v>3076</v>
      </c>
      <c r="D751" t="s">
        <v>80</v>
      </c>
      <c r="E751" t="s">
        <v>3077</v>
      </c>
      <c r="F751" t="s">
        <v>3078</v>
      </c>
      <c r="G751" t="s">
        <v>308</v>
      </c>
      <c r="H751">
        <v>1211</v>
      </c>
      <c r="I751">
        <v>167</v>
      </c>
      <c r="J751">
        <v>2013</v>
      </c>
      <c r="K751">
        <v>1</v>
      </c>
      <c r="L751" t="s">
        <v>163</v>
      </c>
      <c r="M751" t="s">
        <v>405</v>
      </c>
    </row>
    <row r="752" spans="1:13" x14ac:dyDescent="0.25">
      <c r="A752">
        <v>750</v>
      </c>
      <c r="B752" t="s">
        <v>3079</v>
      </c>
      <c r="C752" t="s">
        <v>3080</v>
      </c>
      <c r="D752" t="s">
        <v>852</v>
      </c>
      <c r="E752" t="s">
        <v>760</v>
      </c>
      <c r="F752" t="s">
        <v>3081</v>
      </c>
      <c r="G752" t="s">
        <v>233</v>
      </c>
      <c r="H752">
        <v>4</v>
      </c>
      <c r="I752">
        <v>1</v>
      </c>
      <c r="J752">
        <v>2014</v>
      </c>
      <c r="K752">
        <v>1</v>
      </c>
      <c r="L752" t="s">
        <v>595</v>
      </c>
      <c r="M752" t="s">
        <v>3082</v>
      </c>
    </row>
    <row r="753" spans="1:13" x14ac:dyDescent="0.25">
      <c r="A753">
        <v>751</v>
      </c>
      <c r="B753" t="s">
        <v>3083</v>
      </c>
      <c r="C753" t="s">
        <v>3084</v>
      </c>
      <c r="D753" t="s">
        <v>66</v>
      </c>
      <c r="E753" t="s">
        <v>939</v>
      </c>
      <c r="F753" t="s">
        <v>3085</v>
      </c>
      <c r="G753" t="s">
        <v>55</v>
      </c>
      <c r="H753">
        <v>9</v>
      </c>
      <c r="I753">
        <v>2</v>
      </c>
      <c r="J753">
        <v>2013</v>
      </c>
      <c r="K753">
        <v>2</v>
      </c>
      <c r="L753" t="s">
        <v>41</v>
      </c>
      <c r="M753" t="s">
        <v>2807</v>
      </c>
    </row>
    <row r="754" spans="1:13" x14ac:dyDescent="0.25">
      <c r="A754">
        <v>752</v>
      </c>
      <c r="B754" t="s">
        <v>3086</v>
      </c>
      <c r="C754" t="s">
        <v>3087</v>
      </c>
      <c r="D754" t="s">
        <v>86</v>
      </c>
      <c r="E754" t="s">
        <v>3088</v>
      </c>
      <c r="F754" t="s">
        <v>3089</v>
      </c>
      <c r="G754" t="s">
        <v>181</v>
      </c>
      <c r="H754">
        <v>40</v>
      </c>
      <c r="I754">
        <v>12</v>
      </c>
      <c r="J754">
        <v>2007</v>
      </c>
      <c r="K754">
        <v>4</v>
      </c>
      <c r="L754" t="s">
        <v>41</v>
      </c>
      <c r="M754" t="s">
        <v>2861</v>
      </c>
    </row>
    <row r="755" spans="1:13" x14ac:dyDescent="0.25">
      <c r="A755">
        <v>753</v>
      </c>
      <c r="B755" t="s">
        <v>3090</v>
      </c>
      <c r="C755" t="s">
        <v>3091</v>
      </c>
      <c r="D755" t="s">
        <v>1262</v>
      </c>
      <c r="E755" t="s">
        <v>861</v>
      </c>
      <c r="F755" t="s">
        <v>3092</v>
      </c>
      <c r="G755" t="s">
        <v>18</v>
      </c>
      <c r="H755">
        <v>75</v>
      </c>
      <c r="I755">
        <v>8</v>
      </c>
      <c r="J755">
        <v>2008</v>
      </c>
      <c r="K755">
        <v>3</v>
      </c>
      <c r="L755" t="s">
        <v>1264</v>
      </c>
      <c r="M755" t="s">
        <v>1299</v>
      </c>
    </row>
    <row r="756" spans="1:13" x14ac:dyDescent="0.25">
      <c r="A756">
        <v>754</v>
      </c>
      <c r="B756" t="s">
        <v>3093</v>
      </c>
      <c r="C756" t="s">
        <v>3094</v>
      </c>
      <c r="D756" t="s">
        <v>753</v>
      </c>
      <c r="E756" t="s">
        <v>255</v>
      </c>
      <c r="F756" t="s">
        <v>3095</v>
      </c>
      <c r="G756" t="s">
        <v>336</v>
      </c>
      <c r="H756">
        <v>100</v>
      </c>
      <c r="I756">
        <v>20</v>
      </c>
      <c r="J756">
        <v>2012</v>
      </c>
      <c r="K756">
        <v>3</v>
      </c>
      <c r="L756" t="s">
        <v>41</v>
      </c>
      <c r="M756" t="s">
        <v>2300</v>
      </c>
    </row>
    <row r="757" spans="1:13" x14ac:dyDescent="0.25">
      <c r="A757">
        <v>755</v>
      </c>
      <c r="B757" t="s">
        <v>3096</v>
      </c>
      <c r="C757" t="s">
        <v>3097</v>
      </c>
      <c r="D757" t="s">
        <v>860</v>
      </c>
      <c r="E757" t="s">
        <v>993</v>
      </c>
      <c r="F757" t="s">
        <v>3098</v>
      </c>
      <c r="G757" t="s">
        <v>107</v>
      </c>
      <c r="H757">
        <v>35</v>
      </c>
      <c r="I757">
        <v>4</v>
      </c>
      <c r="J757">
        <v>2014</v>
      </c>
      <c r="K757">
        <v>1</v>
      </c>
      <c r="L757" t="s">
        <v>506</v>
      </c>
      <c r="M757" t="s">
        <v>3099</v>
      </c>
    </row>
    <row r="758" spans="1:13" x14ac:dyDescent="0.25">
      <c r="A758">
        <v>756</v>
      </c>
      <c r="B758" t="s">
        <v>3100</v>
      </c>
      <c r="C758" t="s">
        <v>3101</v>
      </c>
      <c r="D758" t="s">
        <v>119</v>
      </c>
      <c r="E758" t="s">
        <v>2108</v>
      </c>
      <c r="F758" t="s">
        <v>3102</v>
      </c>
      <c r="G758" t="s">
        <v>297</v>
      </c>
      <c r="H758">
        <v>92</v>
      </c>
      <c r="I758">
        <v>12</v>
      </c>
      <c r="J758">
        <v>2005</v>
      </c>
      <c r="K758">
        <v>3</v>
      </c>
      <c r="L758" t="s">
        <v>122</v>
      </c>
      <c r="M758" t="s">
        <v>3103</v>
      </c>
    </row>
    <row r="759" spans="1:13" x14ac:dyDescent="0.25">
      <c r="A759">
        <v>757</v>
      </c>
      <c r="B759" t="s">
        <v>3104</v>
      </c>
      <c r="C759" t="s">
        <v>3105</v>
      </c>
      <c r="D759" t="s">
        <v>462</v>
      </c>
      <c r="E759" t="s">
        <v>3106</v>
      </c>
      <c r="F759" t="s">
        <v>3107</v>
      </c>
      <c r="G759" t="s">
        <v>25</v>
      </c>
      <c r="H759">
        <v>15</v>
      </c>
      <c r="I759">
        <v>5</v>
      </c>
      <c r="J759">
        <v>2012</v>
      </c>
      <c r="K759">
        <v>3</v>
      </c>
      <c r="L759" t="s">
        <v>465</v>
      </c>
      <c r="M759" t="s">
        <v>3108</v>
      </c>
    </row>
    <row r="760" spans="1:13" x14ac:dyDescent="0.25">
      <c r="A760">
        <v>758</v>
      </c>
      <c r="B760" t="s">
        <v>3109</v>
      </c>
      <c r="C760" t="s">
        <v>3110</v>
      </c>
      <c r="D760" t="s">
        <v>80</v>
      </c>
      <c r="E760" t="s">
        <v>3111</v>
      </c>
      <c r="F760" t="s">
        <v>3112</v>
      </c>
      <c r="G760" t="s">
        <v>107</v>
      </c>
      <c r="H760">
        <v>145</v>
      </c>
      <c r="I760">
        <v>108</v>
      </c>
      <c r="J760">
        <v>1998</v>
      </c>
      <c r="K760">
        <v>2</v>
      </c>
      <c r="L760" t="s">
        <v>83</v>
      </c>
      <c r="M760" t="s">
        <v>3113</v>
      </c>
    </row>
    <row r="761" spans="1:13" x14ac:dyDescent="0.25">
      <c r="A761">
        <v>759</v>
      </c>
      <c r="B761" t="s">
        <v>3114</v>
      </c>
      <c r="C761" t="s">
        <v>3115</v>
      </c>
      <c r="D761" t="s">
        <v>119</v>
      </c>
      <c r="E761" t="s">
        <v>3116</v>
      </c>
      <c r="F761" t="s">
        <v>3117</v>
      </c>
      <c r="G761" t="s">
        <v>156</v>
      </c>
      <c r="H761">
        <v>112</v>
      </c>
      <c r="I761">
        <v>53</v>
      </c>
      <c r="J761">
        <v>2012</v>
      </c>
      <c r="K761">
        <v>2</v>
      </c>
      <c r="L761" t="s">
        <v>122</v>
      </c>
      <c r="M761" t="s">
        <v>122</v>
      </c>
    </row>
    <row r="762" spans="1:13" x14ac:dyDescent="0.25">
      <c r="A762">
        <v>760</v>
      </c>
      <c r="B762" t="s">
        <v>3118</v>
      </c>
      <c r="C762" t="s">
        <v>3119</v>
      </c>
      <c r="D762" t="s">
        <v>341</v>
      </c>
      <c r="E762" t="s">
        <v>3120</v>
      </c>
      <c r="F762" t="s">
        <v>3121</v>
      </c>
      <c r="G762" t="s">
        <v>107</v>
      </c>
      <c r="H762">
        <v>163</v>
      </c>
      <c r="I762">
        <v>60</v>
      </c>
      <c r="J762">
        <v>2012</v>
      </c>
      <c r="K762">
        <v>3</v>
      </c>
      <c r="L762" t="s">
        <v>344</v>
      </c>
      <c r="M762" t="s">
        <v>344</v>
      </c>
    </row>
    <row r="763" spans="1:13" x14ac:dyDescent="0.25">
      <c r="A763">
        <v>761</v>
      </c>
      <c r="B763" t="s">
        <v>3122</v>
      </c>
      <c r="C763" t="s">
        <v>3123</v>
      </c>
      <c r="D763" t="s">
        <v>166</v>
      </c>
      <c r="E763" t="s">
        <v>3011</v>
      </c>
      <c r="F763" t="s">
        <v>3124</v>
      </c>
      <c r="G763" t="s">
        <v>156</v>
      </c>
      <c r="H763">
        <v>296</v>
      </c>
      <c r="I763">
        <v>123</v>
      </c>
      <c r="J763">
        <v>2008</v>
      </c>
      <c r="K763">
        <v>1</v>
      </c>
      <c r="L763" t="s">
        <v>169</v>
      </c>
      <c r="M763" t="s">
        <v>319</v>
      </c>
    </row>
    <row r="764" spans="1:13" x14ac:dyDescent="0.25">
      <c r="A764">
        <v>762</v>
      </c>
      <c r="B764" t="s">
        <v>3125</v>
      </c>
      <c r="C764" t="s">
        <v>3126</v>
      </c>
      <c r="D764" t="s">
        <v>80</v>
      </c>
      <c r="E764" t="s">
        <v>1473</v>
      </c>
      <c r="F764" t="s">
        <v>3127</v>
      </c>
      <c r="G764" t="s">
        <v>40</v>
      </c>
      <c r="H764">
        <v>5</v>
      </c>
      <c r="I764">
        <v>3</v>
      </c>
      <c r="J764">
        <v>2013</v>
      </c>
      <c r="K764">
        <v>2</v>
      </c>
      <c r="L764" t="s">
        <v>41</v>
      </c>
      <c r="M764" t="s">
        <v>137</v>
      </c>
    </row>
    <row r="765" spans="1:13" x14ac:dyDescent="0.25">
      <c r="A765">
        <v>763</v>
      </c>
      <c r="B765" t="s">
        <v>3128</v>
      </c>
      <c r="C765" t="s">
        <v>3129</v>
      </c>
      <c r="D765" t="s">
        <v>119</v>
      </c>
      <c r="E765" t="s">
        <v>861</v>
      </c>
      <c r="F765" t="s">
        <v>3130</v>
      </c>
      <c r="G765" t="s">
        <v>18</v>
      </c>
      <c r="H765">
        <v>45</v>
      </c>
      <c r="I765">
        <v>5</v>
      </c>
      <c r="J765">
        <v>2014</v>
      </c>
      <c r="K765">
        <v>2</v>
      </c>
      <c r="L765" t="s">
        <v>122</v>
      </c>
      <c r="M765" t="s">
        <v>122</v>
      </c>
    </row>
    <row r="766" spans="1:13" x14ac:dyDescent="0.25">
      <c r="A766">
        <v>764</v>
      </c>
      <c r="B766" t="s">
        <v>3131</v>
      </c>
      <c r="C766" t="s">
        <v>3132</v>
      </c>
      <c r="D766" t="s">
        <v>153</v>
      </c>
      <c r="E766" t="s">
        <v>1309</v>
      </c>
      <c r="F766" t="s">
        <v>3133</v>
      </c>
      <c r="G766" t="s">
        <v>623</v>
      </c>
      <c r="H766">
        <v>43</v>
      </c>
      <c r="I766">
        <v>10</v>
      </c>
      <c r="J766">
        <v>2013</v>
      </c>
      <c r="K766">
        <v>2</v>
      </c>
      <c r="L766" t="s">
        <v>41</v>
      </c>
      <c r="M766" t="s">
        <v>3134</v>
      </c>
    </row>
    <row r="767" spans="1:13" x14ac:dyDescent="0.25">
      <c r="A767">
        <v>765</v>
      </c>
      <c r="B767" t="s">
        <v>3135</v>
      </c>
      <c r="C767" t="s">
        <v>3136</v>
      </c>
      <c r="D767" t="s">
        <v>503</v>
      </c>
      <c r="E767" t="s">
        <v>957</v>
      </c>
      <c r="F767" t="s">
        <v>3137</v>
      </c>
      <c r="G767" t="s">
        <v>233</v>
      </c>
      <c r="H767">
        <v>10</v>
      </c>
      <c r="I767">
        <v>1</v>
      </c>
      <c r="J767">
        <v>2011</v>
      </c>
      <c r="K767">
        <v>1</v>
      </c>
      <c r="L767" t="s">
        <v>506</v>
      </c>
      <c r="M767" t="s">
        <v>3138</v>
      </c>
    </row>
    <row r="768" spans="1:13" x14ac:dyDescent="0.25">
      <c r="A768">
        <v>766</v>
      </c>
      <c r="B768" t="s">
        <v>3139</v>
      </c>
      <c r="C768" t="s">
        <v>3140</v>
      </c>
      <c r="D768" t="s">
        <v>52</v>
      </c>
      <c r="E768" t="s">
        <v>1318</v>
      </c>
      <c r="F768" t="s">
        <v>3141</v>
      </c>
      <c r="G768" t="s">
        <v>40</v>
      </c>
      <c r="H768">
        <v>88</v>
      </c>
      <c r="I768">
        <v>9</v>
      </c>
      <c r="J768">
        <v>2011</v>
      </c>
      <c r="K768">
        <v>1</v>
      </c>
      <c r="L768" t="s">
        <v>203</v>
      </c>
      <c r="M768" t="s">
        <v>671</v>
      </c>
    </row>
    <row r="769" spans="1:13" x14ac:dyDescent="0.25">
      <c r="A769">
        <v>767</v>
      </c>
      <c r="B769" t="s">
        <v>3142</v>
      </c>
      <c r="C769" t="s">
        <v>3143</v>
      </c>
      <c r="D769" t="s">
        <v>1262</v>
      </c>
      <c r="E769" t="s">
        <v>541</v>
      </c>
      <c r="F769" t="s">
        <v>3144</v>
      </c>
      <c r="G769" t="s">
        <v>308</v>
      </c>
      <c r="H769">
        <v>11</v>
      </c>
      <c r="I769">
        <v>2</v>
      </c>
      <c r="J769">
        <v>2014</v>
      </c>
      <c r="K769">
        <v>2</v>
      </c>
      <c r="L769" t="s">
        <v>122</v>
      </c>
      <c r="M769" t="s">
        <v>3145</v>
      </c>
    </row>
    <row r="770" spans="1:13" x14ac:dyDescent="0.25">
      <c r="A770">
        <v>768</v>
      </c>
      <c r="B770" t="s">
        <v>3146</v>
      </c>
      <c r="C770" t="s">
        <v>3147</v>
      </c>
      <c r="D770" t="s">
        <v>66</v>
      </c>
      <c r="E770" t="s">
        <v>3148</v>
      </c>
      <c r="F770" t="s">
        <v>3149</v>
      </c>
      <c r="G770" t="s">
        <v>181</v>
      </c>
      <c r="H770">
        <v>155</v>
      </c>
      <c r="I770">
        <v>38</v>
      </c>
      <c r="J770">
        <v>2011</v>
      </c>
      <c r="K770">
        <v>3</v>
      </c>
      <c r="L770" t="s">
        <v>94</v>
      </c>
      <c r="M770" t="s">
        <v>396</v>
      </c>
    </row>
    <row r="771" spans="1:13" x14ac:dyDescent="0.25">
      <c r="A771">
        <v>769</v>
      </c>
      <c r="B771" t="s">
        <v>3150</v>
      </c>
      <c r="C771" t="s">
        <v>3151</v>
      </c>
      <c r="D771" t="s">
        <v>80</v>
      </c>
      <c r="E771" t="s">
        <v>154</v>
      </c>
      <c r="F771" t="s">
        <v>3152</v>
      </c>
      <c r="G771" t="s">
        <v>257</v>
      </c>
      <c r="H771">
        <v>255</v>
      </c>
      <c r="I771">
        <v>110</v>
      </c>
      <c r="J771">
        <v>2007</v>
      </c>
      <c r="K771">
        <v>3</v>
      </c>
      <c r="L771" t="s">
        <v>500</v>
      </c>
      <c r="M771" t="s">
        <v>2701</v>
      </c>
    </row>
    <row r="772" spans="1:13" x14ac:dyDescent="0.25">
      <c r="A772">
        <v>770</v>
      </c>
      <c r="B772" t="s">
        <v>3153</v>
      </c>
      <c r="C772" t="s">
        <v>3154</v>
      </c>
      <c r="D772" t="s">
        <v>66</v>
      </c>
      <c r="E772" t="s">
        <v>3155</v>
      </c>
      <c r="F772" t="s">
        <v>3156</v>
      </c>
      <c r="G772" t="s">
        <v>181</v>
      </c>
      <c r="H772">
        <v>105</v>
      </c>
      <c r="I772">
        <v>25</v>
      </c>
      <c r="J772">
        <v>2009</v>
      </c>
      <c r="K772">
        <v>4</v>
      </c>
      <c r="L772" t="s">
        <v>94</v>
      </c>
      <c r="M772" t="s">
        <v>746</v>
      </c>
    </row>
    <row r="773" spans="1:13" x14ac:dyDescent="0.25">
      <c r="A773">
        <v>771</v>
      </c>
      <c r="B773" t="s">
        <v>3157</v>
      </c>
      <c r="C773" t="s">
        <v>3158</v>
      </c>
      <c r="D773" t="s">
        <v>52</v>
      </c>
      <c r="E773" t="s">
        <v>2538</v>
      </c>
      <c r="F773" t="s">
        <v>3159</v>
      </c>
      <c r="G773" t="s">
        <v>40</v>
      </c>
      <c r="H773">
        <v>11</v>
      </c>
      <c r="I773">
        <v>8</v>
      </c>
      <c r="J773">
        <v>2012</v>
      </c>
      <c r="K773">
        <v>1</v>
      </c>
      <c r="L773" t="s">
        <v>203</v>
      </c>
      <c r="M773" t="s">
        <v>203</v>
      </c>
    </row>
    <row r="774" spans="1:13" x14ac:dyDescent="0.25">
      <c r="A774">
        <v>772</v>
      </c>
      <c r="B774" t="s">
        <v>3160</v>
      </c>
      <c r="C774" t="s">
        <v>3161</v>
      </c>
      <c r="D774" t="s">
        <v>105</v>
      </c>
      <c r="E774" t="s">
        <v>576</v>
      </c>
      <c r="F774" t="s">
        <v>3162</v>
      </c>
      <c r="G774" t="s">
        <v>336</v>
      </c>
      <c r="H774">
        <v>6</v>
      </c>
      <c r="I774">
        <v>2</v>
      </c>
      <c r="J774">
        <v>2013</v>
      </c>
      <c r="K774">
        <v>2</v>
      </c>
      <c r="L774" t="s">
        <v>62</v>
      </c>
      <c r="M774" t="s">
        <v>108</v>
      </c>
    </row>
    <row r="775" spans="1:13" x14ac:dyDescent="0.25">
      <c r="A775">
        <v>773</v>
      </c>
      <c r="B775" t="s">
        <v>3163</v>
      </c>
      <c r="C775" t="s">
        <v>3164</v>
      </c>
      <c r="D775" t="s">
        <v>974</v>
      </c>
      <c r="E775" t="s">
        <v>1608</v>
      </c>
      <c r="F775" t="s">
        <v>3165</v>
      </c>
      <c r="G775" t="s">
        <v>18</v>
      </c>
      <c r="H775">
        <v>49</v>
      </c>
      <c r="I775">
        <v>5</v>
      </c>
      <c r="J775">
        <v>2013</v>
      </c>
      <c r="K775">
        <v>2</v>
      </c>
      <c r="L775" t="s">
        <v>94</v>
      </c>
      <c r="M775" t="s">
        <v>976</v>
      </c>
    </row>
    <row r="776" spans="1:13" x14ac:dyDescent="0.25">
      <c r="A776">
        <v>774</v>
      </c>
      <c r="B776" t="s">
        <v>3166</v>
      </c>
      <c r="C776" t="s">
        <v>3167</v>
      </c>
      <c r="D776" t="s">
        <v>74</v>
      </c>
      <c r="E776" t="s">
        <v>425</v>
      </c>
      <c r="F776" t="s">
        <v>3168</v>
      </c>
      <c r="G776" t="s">
        <v>336</v>
      </c>
      <c r="H776">
        <v>25</v>
      </c>
      <c r="I776">
        <v>5</v>
      </c>
      <c r="J776">
        <v>2010</v>
      </c>
      <c r="K776">
        <v>3</v>
      </c>
      <c r="L776" t="s">
        <v>349</v>
      </c>
      <c r="M776" t="s">
        <v>3169</v>
      </c>
    </row>
    <row r="777" spans="1:13" x14ac:dyDescent="0.25">
      <c r="A777">
        <v>775</v>
      </c>
      <c r="B777" t="s">
        <v>3170</v>
      </c>
      <c r="C777" t="s">
        <v>3171</v>
      </c>
      <c r="D777" t="s">
        <v>66</v>
      </c>
      <c r="E777" t="s">
        <v>871</v>
      </c>
      <c r="F777" t="s">
        <v>3172</v>
      </c>
      <c r="G777" t="s">
        <v>218</v>
      </c>
      <c r="H777">
        <v>28</v>
      </c>
      <c r="I777">
        <v>5</v>
      </c>
      <c r="J777">
        <v>1989</v>
      </c>
      <c r="K777">
        <v>1</v>
      </c>
      <c r="L777" t="s">
        <v>94</v>
      </c>
      <c r="M777" t="s">
        <v>396</v>
      </c>
    </row>
    <row r="778" spans="1:13" x14ac:dyDescent="0.25">
      <c r="A778">
        <v>776</v>
      </c>
      <c r="B778" t="s">
        <v>3173</v>
      </c>
      <c r="C778" t="s">
        <v>3174</v>
      </c>
      <c r="D778" t="s">
        <v>80</v>
      </c>
      <c r="E778" t="s">
        <v>3175</v>
      </c>
      <c r="F778" t="s">
        <v>3176</v>
      </c>
      <c r="G778" t="s">
        <v>55</v>
      </c>
      <c r="H778">
        <v>33</v>
      </c>
      <c r="I778">
        <v>4</v>
      </c>
      <c r="J778">
        <v>2012</v>
      </c>
      <c r="K778">
        <v>4</v>
      </c>
      <c r="L778" t="s">
        <v>41</v>
      </c>
      <c r="M778" t="s">
        <v>3177</v>
      </c>
    </row>
    <row r="779" spans="1:13" x14ac:dyDescent="0.25">
      <c r="A779">
        <v>777</v>
      </c>
      <c r="B779" t="s">
        <v>3178</v>
      </c>
      <c r="C779" t="s">
        <v>3179</v>
      </c>
      <c r="D779" t="s">
        <v>86</v>
      </c>
      <c r="E779" t="s">
        <v>209</v>
      </c>
      <c r="F779" t="s">
        <v>3180</v>
      </c>
      <c r="G779" t="s">
        <v>233</v>
      </c>
      <c r="H779">
        <v>10</v>
      </c>
      <c r="I779">
        <v>4</v>
      </c>
      <c r="J779">
        <v>2012</v>
      </c>
      <c r="K779">
        <v>1</v>
      </c>
      <c r="L779" t="s">
        <v>2084</v>
      </c>
      <c r="M779" t="s">
        <v>2326</v>
      </c>
    </row>
    <row r="780" spans="1:13" x14ac:dyDescent="0.25">
      <c r="A780">
        <v>778</v>
      </c>
      <c r="B780" t="s">
        <v>3181</v>
      </c>
      <c r="C780" t="s">
        <v>3182</v>
      </c>
      <c r="D780" t="s">
        <v>80</v>
      </c>
      <c r="E780" t="s">
        <v>334</v>
      </c>
      <c r="F780" t="s">
        <v>3183</v>
      </c>
      <c r="G780" t="s">
        <v>336</v>
      </c>
      <c r="H780">
        <v>75</v>
      </c>
      <c r="I780">
        <v>5</v>
      </c>
      <c r="J780">
        <v>2014</v>
      </c>
      <c r="K780">
        <v>1</v>
      </c>
      <c r="L780" t="s">
        <v>83</v>
      </c>
      <c r="M780" t="s">
        <v>800</v>
      </c>
    </row>
    <row r="781" spans="1:13" x14ac:dyDescent="0.25">
      <c r="A781">
        <v>779</v>
      </c>
      <c r="B781" t="s">
        <v>3184</v>
      </c>
      <c r="C781" t="s">
        <v>3185</v>
      </c>
      <c r="D781" t="s">
        <v>1011</v>
      </c>
      <c r="E781" t="s">
        <v>1798</v>
      </c>
      <c r="F781" t="s">
        <v>3186</v>
      </c>
      <c r="G781" t="s">
        <v>336</v>
      </c>
      <c r="H781">
        <v>25</v>
      </c>
      <c r="I781">
        <v>9</v>
      </c>
      <c r="J781">
        <v>2014</v>
      </c>
      <c r="K781">
        <v>1</v>
      </c>
      <c r="L781" t="s">
        <v>1014</v>
      </c>
      <c r="M781" t="s">
        <v>1015</v>
      </c>
    </row>
    <row r="782" spans="1:13" x14ac:dyDescent="0.25">
      <c r="A782">
        <v>780</v>
      </c>
      <c r="B782" t="s">
        <v>3187</v>
      </c>
      <c r="C782" t="s">
        <v>3188</v>
      </c>
      <c r="D782" t="s">
        <v>215</v>
      </c>
      <c r="E782" t="s">
        <v>1473</v>
      </c>
      <c r="F782" t="s">
        <v>3189</v>
      </c>
      <c r="G782" t="s">
        <v>181</v>
      </c>
      <c r="H782">
        <v>29</v>
      </c>
      <c r="I782">
        <v>5</v>
      </c>
      <c r="J782">
        <v>2013</v>
      </c>
      <c r="K782">
        <v>2</v>
      </c>
      <c r="L782" t="s">
        <v>219</v>
      </c>
      <c r="M782" t="s">
        <v>3190</v>
      </c>
    </row>
    <row r="783" spans="1:13" x14ac:dyDescent="0.25">
      <c r="A783">
        <v>781</v>
      </c>
      <c r="B783" t="s">
        <v>3191</v>
      </c>
      <c r="C783" t="s">
        <v>3192</v>
      </c>
      <c r="D783" t="s">
        <v>80</v>
      </c>
      <c r="E783" t="s">
        <v>3193</v>
      </c>
      <c r="F783" t="s">
        <v>3194</v>
      </c>
      <c r="G783" t="s">
        <v>33</v>
      </c>
      <c r="H783">
        <v>120</v>
      </c>
      <c r="I783">
        <v>18</v>
      </c>
      <c r="J783">
        <v>1996</v>
      </c>
      <c r="K783">
        <v>1</v>
      </c>
      <c r="L783" t="s">
        <v>163</v>
      </c>
      <c r="M783" t="s">
        <v>3195</v>
      </c>
    </row>
    <row r="784" spans="1:13" x14ac:dyDescent="0.25">
      <c r="A784">
        <v>782</v>
      </c>
      <c r="B784" t="s">
        <v>3196</v>
      </c>
      <c r="C784" t="s">
        <v>3197</v>
      </c>
      <c r="D784" t="s">
        <v>141</v>
      </c>
      <c r="E784" t="s">
        <v>699</v>
      </c>
      <c r="F784" t="s">
        <v>3198</v>
      </c>
      <c r="G784" t="s">
        <v>40</v>
      </c>
      <c r="H784">
        <v>29</v>
      </c>
      <c r="I784">
        <v>16</v>
      </c>
      <c r="J784">
        <v>2014</v>
      </c>
      <c r="K784">
        <v>1</v>
      </c>
      <c r="L784" t="s">
        <v>41</v>
      </c>
      <c r="M784" t="s">
        <v>3199</v>
      </c>
    </row>
    <row r="785" spans="1:13" x14ac:dyDescent="0.25">
      <c r="A785">
        <v>783</v>
      </c>
      <c r="B785" t="s">
        <v>3200</v>
      </c>
      <c r="C785" t="s">
        <v>3201</v>
      </c>
      <c r="D785" t="s">
        <v>230</v>
      </c>
      <c r="E785" t="s">
        <v>3202</v>
      </c>
      <c r="F785" t="s">
        <v>3203</v>
      </c>
      <c r="G785" t="s">
        <v>25</v>
      </c>
      <c r="H785">
        <v>155</v>
      </c>
      <c r="I785">
        <v>41</v>
      </c>
      <c r="J785">
        <v>2012</v>
      </c>
      <c r="K785">
        <v>6</v>
      </c>
      <c r="L785" t="s">
        <v>234</v>
      </c>
      <c r="M785" t="s">
        <v>3204</v>
      </c>
    </row>
    <row r="786" spans="1:13" x14ac:dyDescent="0.25">
      <c r="A786">
        <v>784</v>
      </c>
      <c r="B786" t="s">
        <v>3205</v>
      </c>
      <c r="C786" t="s">
        <v>3206</v>
      </c>
      <c r="D786" t="s">
        <v>86</v>
      </c>
      <c r="E786" t="s">
        <v>408</v>
      </c>
      <c r="F786" t="s">
        <v>3207</v>
      </c>
      <c r="G786" t="s">
        <v>18</v>
      </c>
      <c r="H786">
        <v>43</v>
      </c>
      <c r="I786">
        <v>17</v>
      </c>
      <c r="J786">
        <v>2013</v>
      </c>
      <c r="K786">
        <v>2</v>
      </c>
      <c r="L786" t="s">
        <v>89</v>
      </c>
      <c r="M786" t="s">
        <v>89</v>
      </c>
    </row>
    <row r="787" spans="1:13" x14ac:dyDescent="0.25">
      <c r="A787">
        <v>785</v>
      </c>
      <c r="B787" t="s">
        <v>3208</v>
      </c>
      <c r="C787" t="s">
        <v>3209</v>
      </c>
      <c r="D787" t="s">
        <v>80</v>
      </c>
      <c r="E787" t="s">
        <v>46</v>
      </c>
      <c r="F787" t="s">
        <v>3210</v>
      </c>
      <c r="G787" t="s">
        <v>233</v>
      </c>
      <c r="H787">
        <v>76</v>
      </c>
      <c r="I787">
        <v>15</v>
      </c>
      <c r="J787">
        <v>2014</v>
      </c>
      <c r="K787">
        <v>2</v>
      </c>
      <c r="L787" t="s">
        <v>83</v>
      </c>
      <c r="M787" t="s">
        <v>3211</v>
      </c>
    </row>
    <row r="788" spans="1:13" x14ac:dyDescent="0.25">
      <c r="A788">
        <v>786</v>
      </c>
      <c r="B788" t="s">
        <v>3212</v>
      </c>
      <c r="C788" t="s">
        <v>3213</v>
      </c>
      <c r="D788" t="s">
        <v>80</v>
      </c>
      <c r="E788" t="s">
        <v>2542</v>
      </c>
      <c r="F788" t="s">
        <v>3214</v>
      </c>
      <c r="G788" t="s">
        <v>107</v>
      </c>
      <c r="H788">
        <v>50</v>
      </c>
      <c r="I788">
        <v>20</v>
      </c>
      <c r="J788">
        <v>2008</v>
      </c>
      <c r="K788">
        <v>3</v>
      </c>
      <c r="L788" t="s">
        <v>83</v>
      </c>
      <c r="M788" t="s">
        <v>632</v>
      </c>
    </row>
    <row r="789" spans="1:13" x14ac:dyDescent="0.25">
      <c r="A789">
        <v>787</v>
      </c>
      <c r="B789" t="s">
        <v>3215</v>
      </c>
      <c r="C789" t="s">
        <v>3216</v>
      </c>
      <c r="D789" t="s">
        <v>166</v>
      </c>
      <c r="E789" t="s">
        <v>3217</v>
      </c>
      <c r="F789" t="s">
        <v>3218</v>
      </c>
      <c r="G789" t="s">
        <v>25</v>
      </c>
      <c r="H789">
        <v>465</v>
      </c>
      <c r="I789">
        <v>122</v>
      </c>
      <c r="J789">
        <v>2007</v>
      </c>
      <c r="K789">
        <v>3</v>
      </c>
      <c r="L789" t="s">
        <v>1734</v>
      </c>
      <c r="M789" t="s">
        <v>1734</v>
      </c>
    </row>
    <row r="790" spans="1:13" x14ac:dyDescent="0.25">
      <c r="A790">
        <v>788</v>
      </c>
      <c r="B790" t="s">
        <v>3219</v>
      </c>
      <c r="C790" t="s">
        <v>3220</v>
      </c>
      <c r="D790" t="s">
        <v>52</v>
      </c>
      <c r="E790" t="s">
        <v>993</v>
      </c>
      <c r="F790" t="s">
        <v>3221</v>
      </c>
      <c r="G790" t="s">
        <v>55</v>
      </c>
      <c r="H790">
        <v>18</v>
      </c>
      <c r="I790">
        <v>6</v>
      </c>
      <c r="J790">
        <v>2013</v>
      </c>
      <c r="K790">
        <v>1</v>
      </c>
      <c r="L790" t="s">
        <v>56</v>
      </c>
      <c r="M790" t="s">
        <v>198</v>
      </c>
    </row>
    <row r="791" spans="1:13" x14ac:dyDescent="0.25">
      <c r="A791">
        <v>789</v>
      </c>
      <c r="B791" t="s">
        <v>3222</v>
      </c>
      <c r="C791" t="s">
        <v>3223</v>
      </c>
      <c r="D791" t="s">
        <v>30</v>
      </c>
      <c r="E791" t="s">
        <v>1507</v>
      </c>
      <c r="F791" t="s">
        <v>3224</v>
      </c>
      <c r="G791" t="s">
        <v>175</v>
      </c>
      <c r="H791">
        <v>75</v>
      </c>
      <c r="I791">
        <v>15</v>
      </c>
      <c r="J791">
        <v>2013</v>
      </c>
      <c r="K791">
        <v>2</v>
      </c>
      <c r="L791" t="s">
        <v>41</v>
      </c>
      <c r="M791" t="s">
        <v>3225</v>
      </c>
    </row>
    <row r="792" spans="1:13" x14ac:dyDescent="0.25">
      <c r="A792">
        <v>790</v>
      </c>
      <c r="B792" t="s">
        <v>3226</v>
      </c>
      <c r="C792" t="s">
        <v>3227</v>
      </c>
      <c r="D792" t="s">
        <v>1337</v>
      </c>
      <c r="E792" t="s">
        <v>287</v>
      </c>
      <c r="F792" t="s">
        <v>3228</v>
      </c>
      <c r="G792" t="s">
        <v>55</v>
      </c>
      <c r="H792">
        <v>12</v>
      </c>
      <c r="I792">
        <v>6</v>
      </c>
      <c r="J792">
        <v>2003</v>
      </c>
      <c r="K792">
        <v>4</v>
      </c>
      <c r="L792" t="s">
        <v>41</v>
      </c>
      <c r="M792" t="s">
        <v>3229</v>
      </c>
    </row>
    <row r="793" spans="1:13" x14ac:dyDescent="0.25">
      <c r="A793">
        <v>791</v>
      </c>
      <c r="B793" t="s">
        <v>3230</v>
      </c>
      <c r="C793" t="s">
        <v>3231</v>
      </c>
      <c r="D793" t="s">
        <v>80</v>
      </c>
      <c r="E793" t="s">
        <v>861</v>
      </c>
      <c r="F793" t="s">
        <v>3232</v>
      </c>
      <c r="G793" t="s">
        <v>336</v>
      </c>
      <c r="H793">
        <v>30</v>
      </c>
      <c r="I793">
        <v>5</v>
      </c>
      <c r="J793">
        <v>2014</v>
      </c>
      <c r="K793">
        <v>1</v>
      </c>
      <c r="L793" t="s">
        <v>163</v>
      </c>
      <c r="M793" t="s">
        <v>2067</v>
      </c>
    </row>
    <row r="794" spans="1:13" x14ac:dyDescent="0.25">
      <c r="A794">
        <v>792</v>
      </c>
      <c r="B794" t="s">
        <v>3233</v>
      </c>
      <c r="C794" t="s">
        <v>3234</v>
      </c>
      <c r="D794" t="s">
        <v>30</v>
      </c>
      <c r="E794" t="s">
        <v>3235</v>
      </c>
      <c r="F794" t="s">
        <v>3236</v>
      </c>
      <c r="G794" t="s">
        <v>233</v>
      </c>
      <c r="H794">
        <v>105</v>
      </c>
      <c r="I794">
        <v>41</v>
      </c>
      <c r="J794">
        <v>2011</v>
      </c>
      <c r="K794">
        <v>4</v>
      </c>
      <c r="L794" t="s">
        <v>251</v>
      </c>
      <c r="M794" t="s">
        <v>251</v>
      </c>
    </row>
    <row r="795" spans="1:13" x14ac:dyDescent="0.25">
      <c r="A795">
        <v>793</v>
      </c>
      <c r="B795" t="s">
        <v>3237</v>
      </c>
      <c r="C795" t="s">
        <v>3238</v>
      </c>
      <c r="D795" t="s">
        <v>66</v>
      </c>
      <c r="E795" t="s">
        <v>993</v>
      </c>
      <c r="F795" t="s">
        <v>3239</v>
      </c>
      <c r="G795" t="s">
        <v>181</v>
      </c>
      <c r="H795">
        <v>17</v>
      </c>
      <c r="I795">
        <v>2</v>
      </c>
      <c r="J795">
        <v>2013</v>
      </c>
      <c r="K795">
        <v>1</v>
      </c>
      <c r="L795" t="s">
        <v>94</v>
      </c>
      <c r="M795" t="s">
        <v>3240</v>
      </c>
    </row>
    <row r="796" spans="1:13" x14ac:dyDescent="0.25">
      <c r="A796">
        <v>794</v>
      </c>
      <c r="B796" t="s">
        <v>3241</v>
      </c>
      <c r="C796" t="s">
        <v>3242</v>
      </c>
      <c r="D796" t="s">
        <v>119</v>
      </c>
      <c r="E796" t="s">
        <v>2346</v>
      </c>
      <c r="F796" t="s">
        <v>3243</v>
      </c>
      <c r="G796" t="s">
        <v>257</v>
      </c>
      <c r="H796">
        <v>110</v>
      </c>
      <c r="I796">
        <v>40</v>
      </c>
      <c r="J796">
        <v>2013</v>
      </c>
      <c r="K796">
        <v>2</v>
      </c>
      <c r="L796" t="s">
        <v>122</v>
      </c>
      <c r="M796" t="s">
        <v>2055</v>
      </c>
    </row>
    <row r="797" spans="1:13" x14ac:dyDescent="0.25">
      <c r="A797">
        <v>795</v>
      </c>
      <c r="B797" t="s">
        <v>3244</v>
      </c>
      <c r="C797" t="s">
        <v>3245</v>
      </c>
      <c r="D797" t="s">
        <v>80</v>
      </c>
      <c r="E797" t="s">
        <v>523</v>
      </c>
      <c r="F797" t="s">
        <v>3246</v>
      </c>
      <c r="G797" t="s">
        <v>336</v>
      </c>
      <c r="H797">
        <v>7</v>
      </c>
      <c r="I797">
        <v>3</v>
      </c>
      <c r="J797">
        <v>2012</v>
      </c>
      <c r="K797">
        <v>3</v>
      </c>
      <c r="L797" t="s">
        <v>3247</v>
      </c>
      <c r="M797" t="s">
        <v>3248</v>
      </c>
    </row>
    <row r="798" spans="1:13" x14ac:dyDescent="0.25">
      <c r="A798">
        <v>796</v>
      </c>
      <c r="B798" t="s">
        <v>3249</v>
      </c>
      <c r="C798" t="s">
        <v>3250</v>
      </c>
      <c r="D798" t="s">
        <v>66</v>
      </c>
      <c r="E798" t="s">
        <v>1991</v>
      </c>
      <c r="F798" t="s">
        <v>3251</v>
      </c>
      <c r="G798" t="s">
        <v>181</v>
      </c>
      <c r="H798">
        <v>150</v>
      </c>
      <c r="I798">
        <v>8</v>
      </c>
      <c r="J798">
        <v>2013</v>
      </c>
      <c r="K798">
        <v>2</v>
      </c>
      <c r="L798" t="s">
        <v>94</v>
      </c>
      <c r="M798" t="s">
        <v>396</v>
      </c>
    </row>
    <row r="799" spans="1:13" x14ac:dyDescent="0.25">
      <c r="A799">
        <v>797</v>
      </c>
      <c r="B799" t="s">
        <v>3252</v>
      </c>
      <c r="C799" t="s">
        <v>3253</v>
      </c>
      <c r="D799" t="s">
        <v>80</v>
      </c>
      <c r="E799" t="s">
        <v>1297</v>
      </c>
      <c r="F799" t="s">
        <v>3254</v>
      </c>
      <c r="G799" t="s">
        <v>40</v>
      </c>
      <c r="H799">
        <v>31</v>
      </c>
      <c r="I799">
        <v>4</v>
      </c>
      <c r="J799">
        <v>2012</v>
      </c>
      <c r="K799">
        <v>1</v>
      </c>
      <c r="L799" t="s">
        <v>83</v>
      </c>
      <c r="M799" t="s">
        <v>83</v>
      </c>
    </row>
    <row r="800" spans="1:13" x14ac:dyDescent="0.25">
      <c r="A800">
        <v>798</v>
      </c>
      <c r="B800" t="s">
        <v>3255</v>
      </c>
      <c r="C800" t="s">
        <v>3256</v>
      </c>
      <c r="D800" t="s">
        <v>74</v>
      </c>
      <c r="E800" t="s">
        <v>957</v>
      </c>
      <c r="F800" t="s">
        <v>3257</v>
      </c>
      <c r="G800" t="s">
        <v>18</v>
      </c>
      <c r="H800">
        <v>20</v>
      </c>
      <c r="I800">
        <v>2</v>
      </c>
      <c r="J800">
        <v>2011</v>
      </c>
      <c r="K800">
        <v>1</v>
      </c>
      <c r="L800" t="s">
        <v>41</v>
      </c>
      <c r="M800" t="s">
        <v>3258</v>
      </c>
    </row>
    <row r="801" spans="1:13" x14ac:dyDescent="0.25">
      <c r="A801">
        <v>799</v>
      </c>
      <c r="B801" t="s">
        <v>3259</v>
      </c>
      <c r="C801" t="s">
        <v>3260</v>
      </c>
      <c r="D801" t="s">
        <v>59</v>
      </c>
      <c r="E801" t="s">
        <v>287</v>
      </c>
      <c r="F801" t="s">
        <v>3261</v>
      </c>
      <c r="G801" t="s">
        <v>55</v>
      </c>
      <c r="H801">
        <v>46</v>
      </c>
      <c r="I801">
        <v>6</v>
      </c>
      <c r="J801">
        <v>2012</v>
      </c>
      <c r="K801">
        <v>2</v>
      </c>
      <c r="L801" t="s">
        <v>62</v>
      </c>
      <c r="M801" t="s">
        <v>63</v>
      </c>
    </row>
    <row r="802" spans="1:13" x14ac:dyDescent="0.25">
      <c r="A802">
        <v>800</v>
      </c>
      <c r="B802" t="s">
        <v>3262</v>
      </c>
      <c r="C802" t="s">
        <v>3263</v>
      </c>
      <c r="D802" t="s">
        <v>166</v>
      </c>
      <c r="E802" t="s">
        <v>576</v>
      </c>
      <c r="F802" t="s">
        <v>3264</v>
      </c>
      <c r="G802" t="s">
        <v>107</v>
      </c>
      <c r="H802">
        <v>30</v>
      </c>
      <c r="I802">
        <v>10</v>
      </c>
      <c r="J802">
        <v>2010</v>
      </c>
      <c r="K802">
        <v>2</v>
      </c>
      <c r="L802" t="s">
        <v>1734</v>
      </c>
      <c r="M802" t="s">
        <v>2619</v>
      </c>
    </row>
    <row r="803" spans="1:13" x14ac:dyDescent="0.25">
      <c r="A803">
        <v>801</v>
      </c>
      <c r="B803" t="s">
        <v>3265</v>
      </c>
      <c r="C803" t="s">
        <v>3266</v>
      </c>
      <c r="D803" t="s">
        <v>80</v>
      </c>
      <c r="E803" t="s">
        <v>665</v>
      </c>
      <c r="F803" t="s">
        <v>3267</v>
      </c>
      <c r="G803" t="s">
        <v>233</v>
      </c>
      <c r="H803">
        <v>13</v>
      </c>
      <c r="I803">
        <v>3</v>
      </c>
      <c r="J803">
        <v>2013</v>
      </c>
      <c r="K803">
        <v>1</v>
      </c>
      <c r="L803" t="s">
        <v>163</v>
      </c>
      <c r="M803" t="s">
        <v>475</v>
      </c>
    </row>
    <row r="804" spans="1:13" x14ac:dyDescent="0.25">
      <c r="A804">
        <v>802</v>
      </c>
      <c r="B804" t="s">
        <v>3268</v>
      </c>
      <c r="C804" t="s">
        <v>3269</v>
      </c>
      <c r="D804" t="s">
        <v>66</v>
      </c>
      <c r="E804" t="s">
        <v>1290</v>
      </c>
      <c r="F804" t="s">
        <v>3270</v>
      </c>
      <c r="G804" t="s">
        <v>181</v>
      </c>
      <c r="H804">
        <v>80</v>
      </c>
      <c r="I804">
        <v>20</v>
      </c>
      <c r="J804">
        <v>2008</v>
      </c>
      <c r="K804">
        <v>2</v>
      </c>
      <c r="L804" t="s">
        <v>94</v>
      </c>
      <c r="M804" t="s">
        <v>3271</v>
      </c>
    </row>
    <row r="805" spans="1:13" x14ac:dyDescent="0.25">
      <c r="A805">
        <v>803</v>
      </c>
      <c r="B805" t="s">
        <v>3272</v>
      </c>
      <c r="C805" t="s">
        <v>3273</v>
      </c>
      <c r="D805" t="s">
        <v>98</v>
      </c>
      <c r="E805" t="s">
        <v>798</v>
      </c>
      <c r="F805" t="s">
        <v>3274</v>
      </c>
      <c r="G805" t="s">
        <v>48</v>
      </c>
      <c r="H805">
        <v>7</v>
      </c>
      <c r="I805">
        <v>3</v>
      </c>
      <c r="J805">
        <v>2014</v>
      </c>
      <c r="K805">
        <v>1</v>
      </c>
      <c r="L805" t="s">
        <v>101</v>
      </c>
      <c r="M805" t="s">
        <v>101</v>
      </c>
    </row>
    <row r="806" spans="1:13" x14ac:dyDescent="0.25">
      <c r="A806">
        <v>804</v>
      </c>
      <c r="B806" t="s">
        <v>3275</v>
      </c>
      <c r="C806" t="s">
        <v>3276</v>
      </c>
      <c r="D806" t="s">
        <v>230</v>
      </c>
      <c r="E806" t="s">
        <v>3277</v>
      </c>
      <c r="F806" t="s">
        <v>3278</v>
      </c>
      <c r="G806" t="s">
        <v>25</v>
      </c>
      <c r="H806">
        <v>68</v>
      </c>
      <c r="I806">
        <v>7</v>
      </c>
      <c r="J806">
        <v>2012</v>
      </c>
      <c r="K806">
        <v>3</v>
      </c>
      <c r="L806" t="s">
        <v>41</v>
      </c>
      <c r="M806" t="s">
        <v>3279</v>
      </c>
    </row>
    <row r="807" spans="1:13" x14ac:dyDescent="0.25">
      <c r="A807">
        <v>805</v>
      </c>
      <c r="B807" t="s">
        <v>3280</v>
      </c>
      <c r="C807" t="s">
        <v>3281</v>
      </c>
      <c r="D807" t="s">
        <v>30</v>
      </c>
      <c r="E807" t="s">
        <v>861</v>
      </c>
      <c r="F807" t="s">
        <v>3282</v>
      </c>
      <c r="G807" t="s">
        <v>25</v>
      </c>
      <c r="H807">
        <v>20</v>
      </c>
      <c r="I807">
        <v>4</v>
      </c>
      <c r="J807">
        <v>2011</v>
      </c>
      <c r="K807">
        <v>1</v>
      </c>
      <c r="L807" t="s">
        <v>258</v>
      </c>
      <c r="M807" t="s">
        <v>3283</v>
      </c>
    </row>
    <row r="808" spans="1:13" x14ac:dyDescent="0.25">
      <c r="A808">
        <v>806</v>
      </c>
      <c r="B808" t="s">
        <v>3284</v>
      </c>
      <c r="C808" t="s">
        <v>3285</v>
      </c>
      <c r="D808" t="s">
        <v>119</v>
      </c>
      <c r="E808" t="s">
        <v>380</v>
      </c>
      <c r="F808" t="s">
        <v>3286</v>
      </c>
      <c r="G808" t="s">
        <v>181</v>
      </c>
      <c r="H808">
        <v>80</v>
      </c>
      <c r="I808">
        <v>20</v>
      </c>
      <c r="J808">
        <v>2012</v>
      </c>
      <c r="K808">
        <v>2</v>
      </c>
      <c r="L808" t="s">
        <v>122</v>
      </c>
      <c r="M808" t="s">
        <v>3287</v>
      </c>
    </row>
    <row r="809" spans="1:13" x14ac:dyDescent="0.25">
      <c r="A809">
        <v>807</v>
      </c>
      <c r="B809" t="s">
        <v>3288</v>
      </c>
      <c r="C809" t="s">
        <v>3289</v>
      </c>
      <c r="D809" t="s">
        <v>45</v>
      </c>
      <c r="E809" t="s">
        <v>710</v>
      </c>
      <c r="F809" t="s">
        <v>3290</v>
      </c>
      <c r="G809" t="s">
        <v>218</v>
      </c>
      <c r="H809">
        <v>39</v>
      </c>
      <c r="I809">
        <v>13</v>
      </c>
      <c r="J809">
        <v>2014</v>
      </c>
      <c r="K809">
        <v>2</v>
      </c>
      <c r="L809" t="s">
        <v>41</v>
      </c>
      <c r="M809" t="s">
        <v>3291</v>
      </c>
    </row>
    <row r="810" spans="1:13" x14ac:dyDescent="0.25">
      <c r="A810">
        <v>808</v>
      </c>
      <c r="B810" t="s">
        <v>3292</v>
      </c>
      <c r="C810" t="s">
        <v>3293</v>
      </c>
      <c r="D810" t="s">
        <v>80</v>
      </c>
      <c r="E810" t="s">
        <v>445</v>
      </c>
      <c r="F810" t="s">
        <v>3294</v>
      </c>
      <c r="G810" t="s">
        <v>18</v>
      </c>
      <c r="H810">
        <v>16</v>
      </c>
      <c r="I810">
        <v>2</v>
      </c>
      <c r="J810">
        <v>2015</v>
      </c>
      <c r="K810">
        <v>1</v>
      </c>
      <c r="L810" t="s">
        <v>41</v>
      </c>
      <c r="M810" t="s">
        <v>3295</v>
      </c>
    </row>
    <row r="811" spans="1:13" x14ac:dyDescent="0.25">
      <c r="A811">
        <v>809</v>
      </c>
      <c r="B811" t="s">
        <v>3296</v>
      </c>
      <c r="C811" t="s">
        <v>3297</v>
      </c>
      <c r="D811" t="s">
        <v>30</v>
      </c>
      <c r="E811" t="s">
        <v>265</v>
      </c>
      <c r="F811" t="s">
        <v>3298</v>
      </c>
      <c r="G811" t="s">
        <v>40</v>
      </c>
      <c r="H811">
        <v>7</v>
      </c>
      <c r="I811">
        <v>2</v>
      </c>
      <c r="J811">
        <v>2014</v>
      </c>
      <c r="K811">
        <v>1</v>
      </c>
      <c r="L811" t="s">
        <v>258</v>
      </c>
      <c r="M811" t="s">
        <v>3299</v>
      </c>
    </row>
    <row r="812" spans="1:13" x14ac:dyDescent="0.25">
      <c r="A812">
        <v>810</v>
      </c>
      <c r="B812" t="s">
        <v>3300</v>
      </c>
      <c r="C812" t="s">
        <v>3301</v>
      </c>
      <c r="D812" t="s">
        <v>860</v>
      </c>
      <c r="E812" t="s">
        <v>630</v>
      </c>
      <c r="F812" t="s">
        <v>3302</v>
      </c>
      <c r="G812" t="s">
        <v>48</v>
      </c>
      <c r="H812">
        <v>28</v>
      </c>
      <c r="I812">
        <v>10</v>
      </c>
      <c r="J812">
        <v>2013</v>
      </c>
      <c r="K812">
        <v>3</v>
      </c>
      <c r="L812" t="s">
        <v>863</v>
      </c>
      <c r="M812" t="s">
        <v>1185</v>
      </c>
    </row>
    <row r="813" spans="1:13" x14ac:dyDescent="0.25">
      <c r="A813">
        <v>811</v>
      </c>
      <c r="B813" t="s">
        <v>3303</v>
      </c>
      <c r="C813" t="s">
        <v>3304</v>
      </c>
      <c r="D813" t="s">
        <v>852</v>
      </c>
      <c r="E813" t="s">
        <v>911</v>
      </c>
      <c r="F813" t="s">
        <v>3305</v>
      </c>
      <c r="G813" t="s">
        <v>48</v>
      </c>
      <c r="H813">
        <v>3</v>
      </c>
      <c r="I813">
        <v>2</v>
      </c>
      <c r="J813">
        <v>2014</v>
      </c>
      <c r="K813">
        <v>1</v>
      </c>
      <c r="L813" t="s">
        <v>595</v>
      </c>
      <c r="M813" t="s">
        <v>3306</v>
      </c>
    </row>
    <row r="814" spans="1:13" x14ac:dyDescent="0.25">
      <c r="A814">
        <v>812</v>
      </c>
      <c r="B814" t="s">
        <v>3307</v>
      </c>
      <c r="C814" t="s">
        <v>3308</v>
      </c>
      <c r="D814" t="s">
        <v>166</v>
      </c>
      <c r="E814" t="s">
        <v>3309</v>
      </c>
      <c r="F814" t="s">
        <v>3310</v>
      </c>
      <c r="G814" t="s">
        <v>308</v>
      </c>
      <c r="H814">
        <v>30</v>
      </c>
      <c r="I814">
        <v>7</v>
      </c>
      <c r="J814">
        <v>2014</v>
      </c>
      <c r="K814">
        <v>1</v>
      </c>
      <c r="L814" t="s">
        <v>169</v>
      </c>
      <c r="M814" t="s">
        <v>170</v>
      </c>
    </row>
    <row r="815" spans="1:13" x14ac:dyDescent="0.25">
      <c r="A815">
        <v>813</v>
      </c>
      <c r="B815" t="s">
        <v>3311</v>
      </c>
      <c r="C815" t="s">
        <v>3312</v>
      </c>
      <c r="D815" t="s">
        <v>80</v>
      </c>
      <c r="E815" t="s">
        <v>209</v>
      </c>
      <c r="F815" t="s">
        <v>3313</v>
      </c>
      <c r="G815" t="s">
        <v>308</v>
      </c>
      <c r="H815">
        <v>56</v>
      </c>
      <c r="I815">
        <v>12</v>
      </c>
      <c r="J815">
        <v>2001</v>
      </c>
      <c r="K815">
        <v>2</v>
      </c>
      <c r="L815" t="s">
        <v>137</v>
      </c>
      <c r="M815" t="s">
        <v>137</v>
      </c>
    </row>
    <row r="816" spans="1:13" x14ac:dyDescent="0.25">
      <c r="A816">
        <v>814</v>
      </c>
      <c r="B816" t="s">
        <v>3314</v>
      </c>
      <c r="C816" t="s">
        <v>3315</v>
      </c>
      <c r="D816" t="s">
        <v>30</v>
      </c>
      <c r="E816" t="s">
        <v>3316</v>
      </c>
      <c r="F816" t="s">
        <v>3317</v>
      </c>
      <c r="G816" t="s">
        <v>336</v>
      </c>
      <c r="H816">
        <v>14</v>
      </c>
      <c r="I816">
        <v>5</v>
      </c>
      <c r="J816">
        <v>2011</v>
      </c>
      <c r="K816">
        <v>1</v>
      </c>
      <c r="L816" t="s">
        <v>258</v>
      </c>
      <c r="M816" t="s">
        <v>258</v>
      </c>
    </row>
    <row r="817" spans="1:13" x14ac:dyDescent="0.25">
      <c r="A817">
        <v>815</v>
      </c>
      <c r="B817" t="s">
        <v>3318</v>
      </c>
      <c r="C817" t="s">
        <v>3319</v>
      </c>
      <c r="D817" t="s">
        <v>30</v>
      </c>
      <c r="E817" t="s">
        <v>269</v>
      </c>
      <c r="F817" t="s">
        <v>3320</v>
      </c>
      <c r="G817" t="s">
        <v>623</v>
      </c>
      <c r="H817">
        <v>200</v>
      </c>
      <c r="I817">
        <v>21</v>
      </c>
      <c r="J817">
        <v>2009</v>
      </c>
      <c r="K817">
        <v>2</v>
      </c>
      <c r="L817" t="s">
        <v>34</v>
      </c>
      <c r="M817" t="s">
        <v>34</v>
      </c>
    </row>
    <row r="818" spans="1:13" x14ac:dyDescent="0.25">
      <c r="A818">
        <v>816</v>
      </c>
      <c r="B818" t="s">
        <v>3321</v>
      </c>
      <c r="C818" t="s">
        <v>3322</v>
      </c>
      <c r="D818" t="s">
        <v>80</v>
      </c>
      <c r="E818" t="s">
        <v>3323</v>
      </c>
      <c r="F818" t="s">
        <v>3324</v>
      </c>
      <c r="G818" t="s">
        <v>55</v>
      </c>
      <c r="H818">
        <v>60</v>
      </c>
      <c r="I818">
        <v>10</v>
      </c>
      <c r="J818">
        <v>2015</v>
      </c>
      <c r="K818">
        <v>1</v>
      </c>
      <c r="L818" t="s">
        <v>163</v>
      </c>
      <c r="M818" t="s">
        <v>163</v>
      </c>
    </row>
    <row r="819" spans="1:13" x14ac:dyDescent="0.25">
      <c r="A819">
        <v>817</v>
      </c>
      <c r="B819" t="s">
        <v>3325</v>
      </c>
      <c r="C819" t="s">
        <v>3326</v>
      </c>
      <c r="D819" t="s">
        <v>2991</v>
      </c>
      <c r="E819" t="s">
        <v>2170</v>
      </c>
      <c r="F819" t="s">
        <v>3327</v>
      </c>
      <c r="G819" t="s">
        <v>1041</v>
      </c>
      <c r="H819">
        <v>124</v>
      </c>
      <c r="I819">
        <v>15</v>
      </c>
      <c r="J819">
        <v>2009</v>
      </c>
      <c r="K819">
        <v>1</v>
      </c>
      <c r="L819" t="s">
        <v>49</v>
      </c>
      <c r="M819" t="s">
        <v>1074</v>
      </c>
    </row>
    <row r="820" spans="1:13" x14ac:dyDescent="0.25">
      <c r="A820">
        <v>818</v>
      </c>
      <c r="B820" t="s">
        <v>3328</v>
      </c>
      <c r="C820" t="s">
        <v>3329</v>
      </c>
      <c r="D820" t="s">
        <v>153</v>
      </c>
      <c r="E820" t="s">
        <v>621</v>
      </c>
      <c r="F820" t="s">
        <v>3330</v>
      </c>
      <c r="G820" t="s">
        <v>69</v>
      </c>
      <c r="H820">
        <v>36</v>
      </c>
      <c r="I820">
        <v>12</v>
      </c>
      <c r="J820">
        <v>2012</v>
      </c>
      <c r="K820">
        <v>2</v>
      </c>
      <c r="L820" t="s">
        <v>41</v>
      </c>
      <c r="M820" t="s">
        <v>3134</v>
      </c>
    </row>
    <row r="821" spans="1:13" x14ac:dyDescent="0.25">
      <c r="A821">
        <v>819</v>
      </c>
      <c r="B821" t="s">
        <v>3331</v>
      </c>
      <c r="C821" t="s">
        <v>3332</v>
      </c>
      <c r="D821" t="s">
        <v>341</v>
      </c>
      <c r="E821" t="s">
        <v>749</v>
      </c>
      <c r="F821" t="s">
        <v>3333</v>
      </c>
      <c r="G821" t="s">
        <v>55</v>
      </c>
      <c r="H821">
        <v>89</v>
      </c>
      <c r="I821">
        <v>17</v>
      </c>
      <c r="J821">
        <v>2010</v>
      </c>
      <c r="K821">
        <v>2</v>
      </c>
      <c r="L821" t="s">
        <v>344</v>
      </c>
      <c r="M821" t="s">
        <v>3334</v>
      </c>
    </row>
    <row r="822" spans="1:13" x14ac:dyDescent="0.25">
      <c r="A822">
        <v>820</v>
      </c>
      <c r="B822" t="s">
        <v>3335</v>
      </c>
      <c r="C822" t="s">
        <v>3336</v>
      </c>
      <c r="D822" t="s">
        <v>80</v>
      </c>
      <c r="E822" t="s">
        <v>1920</v>
      </c>
      <c r="F822" t="s">
        <v>3337</v>
      </c>
      <c r="G822" t="s">
        <v>40</v>
      </c>
      <c r="H822">
        <v>24</v>
      </c>
      <c r="I822">
        <v>3</v>
      </c>
      <c r="J822">
        <v>2013</v>
      </c>
      <c r="K822">
        <v>1</v>
      </c>
      <c r="L822" t="s">
        <v>83</v>
      </c>
      <c r="M822" t="s">
        <v>83</v>
      </c>
    </row>
    <row r="823" spans="1:13" x14ac:dyDescent="0.25">
      <c r="A823">
        <v>821</v>
      </c>
      <c r="B823" t="s">
        <v>3338</v>
      </c>
      <c r="C823" t="s">
        <v>3339</v>
      </c>
      <c r="D823" t="s">
        <v>105</v>
      </c>
      <c r="E823" t="s">
        <v>911</v>
      </c>
      <c r="F823" t="s">
        <v>3340</v>
      </c>
      <c r="G823" t="s">
        <v>18</v>
      </c>
      <c r="H823">
        <v>10</v>
      </c>
      <c r="I823">
        <v>1</v>
      </c>
      <c r="J823">
        <v>2014</v>
      </c>
      <c r="K823">
        <v>1</v>
      </c>
      <c r="L823" t="s">
        <v>62</v>
      </c>
      <c r="M823" t="s">
        <v>108</v>
      </c>
    </row>
    <row r="824" spans="1:13" x14ac:dyDescent="0.25">
      <c r="A824">
        <v>822</v>
      </c>
      <c r="B824" t="s">
        <v>3341</v>
      </c>
      <c r="C824" t="s">
        <v>3342</v>
      </c>
      <c r="D824" t="s">
        <v>215</v>
      </c>
      <c r="E824" t="s">
        <v>440</v>
      </c>
      <c r="F824" t="s">
        <v>3343</v>
      </c>
      <c r="G824" t="s">
        <v>233</v>
      </c>
      <c r="H824">
        <v>43</v>
      </c>
      <c r="I824">
        <v>6</v>
      </c>
      <c r="J824">
        <v>2014</v>
      </c>
      <c r="K824">
        <v>1</v>
      </c>
      <c r="L824" t="s">
        <v>41</v>
      </c>
      <c r="M824" t="s">
        <v>3344</v>
      </c>
    </row>
    <row r="825" spans="1:13" x14ac:dyDescent="0.25">
      <c r="A825">
        <v>823</v>
      </c>
      <c r="B825" t="s">
        <v>3345</v>
      </c>
      <c r="C825" t="s">
        <v>3346</v>
      </c>
      <c r="D825" t="s">
        <v>860</v>
      </c>
      <c r="E825" t="s">
        <v>1719</v>
      </c>
      <c r="F825" t="s">
        <v>3347</v>
      </c>
      <c r="G825" t="s">
        <v>336</v>
      </c>
      <c r="H825">
        <v>103</v>
      </c>
      <c r="I825">
        <v>25</v>
      </c>
      <c r="J825">
        <v>2006</v>
      </c>
      <c r="K825">
        <v>1</v>
      </c>
      <c r="L825" t="s">
        <v>19</v>
      </c>
      <c r="M825" t="s">
        <v>1185</v>
      </c>
    </row>
    <row r="826" spans="1:13" x14ac:dyDescent="0.25">
      <c r="A826">
        <v>824</v>
      </c>
      <c r="B826" t="s">
        <v>3348</v>
      </c>
      <c r="C826" t="s">
        <v>3349</v>
      </c>
      <c r="D826" t="s">
        <v>503</v>
      </c>
      <c r="E826" t="s">
        <v>485</v>
      </c>
      <c r="F826" t="s">
        <v>3350</v>
      </c>
      <c r="G826" t="s">
        <v>69</v>
      </c>
      <c r="H826">
        <v>50</v>
      </c>
      <c r="I826">
        <v>15</v>
      </c>
      <c r="J826">
        <v>2014</v>
      </c>
      <c r="K826">
        <v>1</v>
      </c>
      <c r="L826" t="s">
        <v>506</v>
      </c>
      <c r="M826" t="s">
        <v>3351</v>
      </c>
    </row>
    <row r="827" spans="1:13" x14ac:dyDescent="0.25">
      <c r="A827">
        <v>825</v>
      </c>
      <c r="B827" t="s">
        <v>3352</v>
      </c>
      <c r="C827" t="s">
        <v>3353</v>
      </c>
      <c r="D827" t="s">
        <v>105</v>
      </c>
      <c r="E827" t="s">
        <v>626</v>
      </c>
      <c r="F827" t="s">
        <v>3354</v>
      </c>
      <c r="G827" t="s">
        <v>623</v>
      </c>
      <c r="H827">
        <v>150</v>
      </c>
      <c r="I827">
        <v>30</v>
      </c>
      <c r="J827">
        <v>2013</v>
      </c>
      <c r="K827">
        <v>2</v>
      </c>
      <c r="L827" t="s">
        <v>62</v>
      </c>
      <c r="M827" t="s">
        <v>108</v>
      </c>
    </row>
    <row r="828" spans="1:13" x14ac:dyDescent="0.25">
      <c r="A828">
        <v>826</v>
      </c>
      <c r="B828" t="s">
        <v>3355</v>
      </c>
      <c r="C828" t="s">
        <v>3356</v>
      </c>
      <c r="D828" t="s">
        <v>98</v>
      </c>
      <c r="E828" t="s">
        <v>699</v>
      </c>
      <c r="F828" t="s">
        <v>3357</v>
      </c>
      <c r="G828" t="s">
        <v>336</v>
      </c>
      <c r="H828">
        <v>50</v>
      </c>
      <c r="I828">
        <v>13</v>
      </c>
      <c r="J828">
        <v>2015</v>
      </c>
      <c r="K828">
        <v>1</v>
      </c>
      <c r="L828" t="s">
        <v>41</v>
      </c>
      <c r="M828" t="s">
        <v>976</v>
      </c>
    </row>
    <row r="829" spans="1:13" x14ac:dyDescent="0.25">
      <c r="A829">
        <v>827</v>
      </c>
      <c r="B829" t="s">
        <v>3358</v>
      </c>
      <c r="C829" t="s">
        <v>3359</v>
      </c>
      <c r="D829" t="s">
        <v>80</v>
      </c>
      <c r="E829" t="s">
        <v>1309</v>
      </c>
      <c r="F829" t="s">
        <v>3360</v>
      </c>
      <c r="G829" t="s">
        <v>48</v>
      </c>
      <c r="H829">
        <v>10</v>
      </c>
      <c r="I829">
        <v>5</v>
      </c>
      <c r="J829">
        <v>2010</v>
      </c>
      <c r="K829">
        <v>2</v>
      </c>
      <c r="L829" t="s">
        <v>41</v>
      </c>
      <c r="M829" t="s">
        <v>3361</v>
      </c>
    </row>
    <row r="830" spans="1:13" x14ac:dyDescent="0.25">
      <c r="A830">
        <v>828</v>
      </c>
      <c r="B830" t="s">
        <v>3362</v>
      </c>
      <c r="C830" t="s">
        <v>3363</v>
      </c>
      <c r="D830" t="s">
        <v>86</v>
      </c>
      <c r="E830" t="s">
        <v>274</v>
      </c>
      <c r="F830" t="s">
        <v>3364</v>
      </c>
      <c r="G830" t="s">
        <v>40</v>
      </c>
      <c r="H830">
        <v>33</v>
      </c>
      <c r="I830">
        <v>6</v>
      </c>
      <c r="J830">
        <v>2010</v>
      </c>
      <c r="K830">
        <v>3</v>
      </c>
      <c r="L830" t="s">
        <v>89</v>
      </c>
      <c r="M830" t="s">
        <v>3365</v>
      </c>
    </row>
    <row r="831" spans="1:13" x14ac:dyDescent="0.25">
      <c r="A831">
        <v>829</v>
      </c>
      <c r="B831" t="s">
        <v>3366</v>
      </c>
      <c r="C831" t="s">
        <v>3367</v>
      </c>
      <c r="D831" t="s">
        <v>105</v>
      </c>
      <c r="E831" t="s">
        <v>3368</v>
      </c>
      <c r="F831" t="s">
        <v>3369</v>
      </c>
      <c r="G831" t="s">
        <v>18</v>
      </c>
      <c r="H831">
        <v>179</v>
      </c>
      <c r="I831">
        <v>64</v>
      </c>
      <c r="J831">
        <v>2013</v>
      </c>
      <c r="K831">
        <v>2</v>
      </c>
      <c r="L831" t="s">
        <v>62</v>
      </c>
      <c r="M831" t="s">
        <v>108</v>
      </c>
    </row>
    <row r="832" spans="1:13" x14ac:dyDescent="0.25">
      <c r="A832">
        <v>830</v>
      </c>
      <c r="B832" t="s">
        <v>3370</v>
      </c>
      <c r="C832" t="s">
        <v>3371</v>
      </c>
      <c r="D832" t="s">
        <v>30</v>
      </c>
      <c r="E832" t="s">
        <v>1227</v>
      </c>
      <c r="F832" t="s">
        <v>3372</v>
      </c>
      <c r="G832" t="s">
        <v>187</v>
      </c>
      <c r="H832">
        <v>211</v>
      </c>
      <c r="I832">
        <v>28</v>
      </c>
      <c r="J832">
        <v>1974</v>
      </c>
      <c r="K832">
        <v>1</v>
      </c>
      <c r="L832" t="s">
        <v>258</v>
      </c>
      <c r="M832" t="s">
        <v>258</v>
      </c>
    </row>
    <row r="833" spans="1:13" x14ac:dyDescent="0.25">
      <c r="A833">
        <v>831</v>
      </c>
      <c r="B833" t="s">
        <v>3373</v>
      </c>
      <c r="C833" t="s">
        <v>3374</v>
      </c>
      <c r="D833" t="s">
        <v>74</v>
      </c>
      <c r="E833" t="s">
        <v>485</v>
      </c>
      <c r="F833" t="s">
        <v>3375</v>
      </c>
      <c r="G833" t="s">
        <v>211</v>
      </c>
      <c r="H833">
        <v>13</v>
      </c>
      <c r="I833">
        <v>4</v>
      </c>
      <c r="J833">
        <v>2015</v>
      </c>
      <c r="K833">
        <v>1</v>
      </c>
      <c r="L833" t="s">
        <v>41</v>
      </c>
      <c r="M833" t="s">
        <v>3376</v>
      </c>
    </row>
    <row r="834" spans="1:13" x14ac:dyDescent="0.25">
      <c r="A834">
        <v>832</v>
      </c>
      <c r="B834" t="s">
        <v>3377</v>
      </c>
      <c r="C834" t="s">
        <v>3378</v>
      </c>
      <c r="D834" t="s">
        <v>215</v>
      </c>
      <c r="E834" t="s">
        <v>1665</v>
      </c>
      <c r="F834" t="s">
        <v>3379</v>
      </c>
      <c r="G834" t="s">
        <v>156</v>
      </c>
      <c r="H834">
        <v>218</v>
      </c>
      <c r="I834">
        <v>58</v>
      </c>
      <c r="J834">
        <v>2010</v>
      </c>
      <c r="K834">
        <v>2</v>
      </c>
      <c r="L834" t="s">
        <v>1879</v>
      </c>
      <c r="M834" t="s">
        <v>1879</v>
      </c>
    </row>
    <row r="835" spans="1:13" x14ac:dyDescent="0.25">
      <c r="A835">
        <v>833</v>
      </c>
      <c r="B835" t="s">
        <v>3380</v>
      </c>
      <c r="C835" t="s">
        <v>3381</v>
      </c>
      <c r="D835" t="s">
        <v>80</v>
      </c>
      <c r="E835" t="s">
        <v>334</v>
      </c>
      <c r="F835" t="s">
        <v>3382</v>
      </c>
      <c r="G835" t="s">
        <v>55</v>
      </c>
      <c r="H835">
        <v>46</v>
      </c>
      <c r="I835">
        <v>2</v>
      </c>
      <c r="J835">
        <v>2014</v>
      </c>
      <c r="K835">
        <v>1</v>
      </c>
      <c r="L835" t="s">
        <v>83</v>
      </c>
      <c r="M835" t="s">
        <v>964</v>
      </c>
    </row>
    <row r="836" spans="1:13" x14ac:dyDescent="0.25">
      <c r="A836">
        <v>834</v>
      </c>
      <c r="B836" t="s">
        <v>3383</v>
      </c>
      <c r="C836" t="s">
        <v>3384</v>
      </c>
      <c r="D836" t="s">
        <v>80</v>
      </c>
      <c r="E836" t="s">
        <v>541</v>
      </c>
      <c r="F836" t="s">
        <v>3385</v>
      </c>
      <c r="G836" t="s">
        <v>156</v>
      </c>
      <c r="H836">
        <v>30</v>
      </c>
      <c r="I836">
        <v>7</v>
      </c>
      <c r="J836">
        <v>2012</v>
      </c>
      <c r="K836">
        <v>2</v>
      </c>
      <c r="L836" t="s">
        <v>163</v>
      </c>
      <c r="M836" t="s">
        <v>2544</v>
      </c>
    </row>
    <row r="837" spans="1:13" x14ac:dyDescent="0.25">
      <c r="A837">
        <v>835</v>
      </c>
      <c r="B837" t="s">
        <v>3386</v>
      </c>
      <c r="C837" t="s">
        <v>3387</v>
      </c>
      <c r="D837" t="s">
        <v>1337</v>
      </c>
      <c r="E837" t="s">
        <v>334</v>
      </c>
      <c r="F837" t="s">
        <v>3388</v>
      </c>
      <c r="G837" t="s">
        <v>211</v>
      </c>
      <c r="H837">
        <v>40</v>
      </c>
      <c r="I837">
        <v>15</v>
      </c>
      <c r="J837">
        <v>2008</v>
      </c>
      <c r="K837">
        <v>3</v>
      </c>
      <c r="L837" t="s">
        <v>41</v>
      </c>
      <c r="M837" t="s">
        <v>3389</v>
      </c>
    </row>
    <row r="838" spans="1:13" x14ac:dyDescent="0.25">
      <c r="A838">
        <v>836</v>
      </c>
      <c r="B838" t="s">
        <v>3390</v>
      </c>
      <c r="C838" t="s">
        <v>3391</v>
      </c>
      <c r="D838" t="s">
        <v>80</v>
      </c>
      <c r="E838" t="s">
        <v>3392</v>
      </c>
      <c r="F838" t="s">
        <v>3393</v>
      </c>
      <c r="G838" t="s">
        <v>18</v>
      </c>
      <c r="H838">
        <v>50</v>
      </c>
      <c r="I838">
        <v>10</v>
      </c>
      <c r="J838">
        <v>2014</v>
      </c>
      <c r="K838">
        <v>1</v>
      </c>
      <c r="L838" t="s">
        <v>83</v>
      </c>
      <c r="M838" t="s">
        <v>578</v>
      </c>
    </row>
    <row r="839" spans="1:13" x14ac:dyDescent="0.25">
      <c r="A839">
        <v>837</v>
      </c>
      <c r="B839" t="s">
        <v>3394</v>
      </c>
      <c r="C839" t="s">
        <v>3395</v>
      </c>
      <c r="D839" t="s">
        <v>243</v>
      </c>
      <c r="E839" t="s">
        <v>3116</v>
      </c>
      <c r="F839" t="s">
        <v>3396</v>
      </c>
      <c r="G839" t="s">
        <v>257</v>
      </c>
      <c r="H839">
        <v>15</v>
      </c>
      <c r="I839">
        <v>10</v>
      </c>
      <c r="J839">
        <v>2007</v>
      </c>
      <c r="K839">
        <v>1</v>
      </c>
      <c r="L839" t="s">
        <v>94</v>
      </c>
      <c r="M839" t="s">
        <v>948</v>
      </c>
    </row>
    <row r="840" spans="1:13" x14ac:dyDescent="0.25">
      <c r="A840">
        <v>838</v>
      </c>
      <c r="B840" t="s">
        <v>3397</v>
      </c>
      <c r="C840" t="s">
        <v>3398</v>
      </c>
      <c r="D840" t="s">
        <v>166</v>
      </c>
      <c r="E840" t="s">
        <v>3399</v>
      </c>
      <c r="F840" t="s">
        <v>3400</v>
      </c>
      <c r="G840" t="s">
        <v>33</v>
      </c>
      <c r="H840">
        <v>63</v>
      </c>
      <c r="I840">
        <v>8</v>
      </c>
      <c r="J840">
        <v>1995</v>
      </c>
      <c r="K840">
        <v>2</v>
      </c>
      <c r="L840" t="s">
        <v>1734</v>
      </c>
      <c r="M840" t="s">
        <v>3401</v>
      </c>
    </row>
    <row r="841" spans="1:13" x14ac:dyDescent="0.25">
      <c r="A841">
        <v>839</v>
      </c>
      <c r="B841" t="s">
        <v>3402</v>
      </c>
      <c r="C841" t="s">
        <v>3403</v>
      </c>
      <c r="D841" t="s">
        <v>52</v>
      </c>
      <c r="E841" t="s">
        <v>1773</v>
      </c>
      <c r="F841" t="s">
        <v>3404</v>
      </c>
      <c r="G841" t="s">
        <v>233</v>
      </c>
      <c r="H841">
        <v>15</v>
      </c>
      <c r="I841">
        <v>5</v>
      </c>
      <c r="J841">
        <v>2010</v>
      </c>
      <c r="K841">
        <v>6</v>
      </c>
      <c r="L841" t="s">
        <v>953</v>
      </c>
      <c r="M841" t="s">
        <v>1004</v>
      </c>
    </row>
    <row r="842" spans="1:13" x14ac:dyDescent="0.25">
      <c r="A842">
        <v>840</v>
      </c>
      <c r="B842" t="s">
        <v>3405</v>
      </c>
      <c r="C842" t="s">
        <v>3406</v>
      </c>
      <c r="D842" t="s">
        <v>341</v>
      </c>
      <c r="E842" t="s">
        <v>621</v>
      </c>
      <c r="F842" t="s">
        <v>3407</v>
      </c>
      <c r="G842" t="s">
        <v>257</v>
      </c>
      <c r="H842">
        <v>51</v>
      </c>
      <c r="I842">
        <v>8</v>
      </c>
      <c r="J842">
        <v>2012</v>
      </c>
      <c r="K842">
        <v>1</v>
      </c>
      <c r="L842" t="s">
        <v>344</v>
      </c>
      <c r="M842" t="s">
        <v>3408</v>
      </c>
    </row>
    <row r="843" spans="1:13" x14ac:dyDescent="0.25">
      <c r="A843">
        <v>841</v>
      </c>
      <c r="B843" t="s">
        <v>3409</v>
      </c>
      <c r="C843" t="s">
        <v>3410</v>
      </c>
      <c r="D843" t="s">
        <v>74</v>
      </c>
      <c r="E843" t="s">
        <v>765</v>
      </c>
      <c r="F843" t="s">
        <v>3411</v>
      </c>
      <c r="G843" t="s">
        <v>48</v>
      </c>
      <c r="H843">
        <v>65</v>
      </c>
      <c r="I843">
        <v>20</v>
      </c>
      <c r="J843">
        <v>2013</v>
      </c>
      <c r="K843">
        <v>2</v>
      </c>
      <c r="L843" t="s">
        <v>77</v>
      </c>
      <c r="M843" t="s">
        <v>3412</v>
      </c>
    </row>
    <row r="844" spans="1:13" x14ac:dyDescent="0.25">
      <c r="A844">
        <v>842</v>
      </c>
      <c r="B844" t="s">
        <v>3413</v>
      </c>
      <c r="C844" t="s">
        <v>3414</v>
      </c>
      <c r="D844" t="s">
        <v>764</v>
      </c>
      <c r="E844" t="s">
        <v>380</v>
      </c>
      <c r="F844" t="s">
        <v>3415</v>
      </c>
      <c r="G844" t="s">
        <v>156</v>
      </c>
      <c r="H844">
        <v>55</v>
      </c>
      <c r="I844">
        <v>20</v>
      </c>
      <c r="J844">
        <v>2013</v>
      </c>
      <c r="K844">
        <v>2</v>
      </c>
      <c r="L844" t="s">
        <v>41</v>
      </c>
      <c r="M844" t="s">
        <v>3416</v>
      </c>
    </row>
    <row r="845" spans="1:13" x14ac:dyDescent="0.25">
      <c r="A845">
        <v>843</v>
      </c>
      <c r="B845" t="s">
        <v>3417</v>
      </c>
      <c r="C845" t="s">
        <v>3418</v>
      </c>
      <c r="D845" t="s">
        <v>243</v>
      </c>
      <c r="E845" t="s">
        <v>1106</v>
      </c>
      <c r="F845" t="s">
        <v>3419</v>
      </c>
      <c r="G845" t="s">
        <v>336</v>
      </c>
      <c r="H845">
        <v>26</v>
      </c>
      <c r="I845">
        <v>14</v>
      </c>
      <c r="J845">
        <v>2014</v>
      </c>
      <c r="K845">
        <v>1</v>
      </c>
      <c r="L845" t="s">
        <v>94</v>
      </c>
      <c r="M845" t="s">
        <v>948</v>
      </c>
    </row>
    <row r="846" spans="1:13" x14ac:dyDescent="0.25">
      <c r="A846">
        <v>844</v>
      </c>
      <c r="B846" t="s">
        <v>3420</v>
      </c>
      <c r="C846" t="s">
        <v>3421</v>
      </c>
      <c r="D846" t="s">
        <v>80</v>
      </c>
      <c r="E846" t="s">
        <v>572</v>
      </c>
      <c r="F846" t="s">
        <v>3422</v>
      </c>
      <c r="G846" t="s">
        <v>25</v>
      </c>
      <c r="H846">
        <v>16</v>
      </c>
      <c r="I846">
        <v>4</v>
      </c>
      <c r="J846">
        <v>2007</v>
      </c>
      <c r="K846">
        <v>3</v>
      </c>
      <c r="L846" t="s">
        <v>83</v>
      </c>
      <c r="M846" t="s">
        <v>3423</v>
      </c>
    </row>
    <row r="847" spans="1:13" x14ac:dyDescent="0.25">
      <c r="A847">
        <v>845</v>
      </c>
      <c r="B847" t="s">
        <v>3424</v>
      </c>
      <c r="C847" t="s">
        <v>3425</v>
      </c>
      <c r="D847" t="s">
        <v>105</v>
      </c>
      <c r="E847" t="s">
        <v>798</v>
      </c>
      <c r="F847" t="s">
        <v>3426</v>
      </c>
      <c r="G847" t="s">
        <v>156</v>
      </c>
      <c r="H847">
        <v>90</v>
      </c>
      <c r="I847">
        <v>30</v>
      </c>
      <c r="J847">
        <v>2001</v>
      </c>
      <c r="K847">
        <v>2</v>
      </c>
      <c r="L847" t="s">
        <v>62</v>
      </c>
      <c r="M847" t="s">
        <v>108</v>
      </c>
    </row>
    <row r="848" spans="1:13" x14ac:dyDescent="0.25">
      <c r="A848">
        <v>846</v>
      </c>
      <c r="B848" t="s">
        <v>3427</v>
      </c>
      <c r="C848" t="s">
        <v>3428</v>
      </c>
      <c r="D848" t="s">
        <v>105</v>
      </c>
      <c r="E848" t="s">
        <v>1803</v>
      </c>
      <c r="F848" t="s">
        <v>3429</v>
      </c>
      <c r="G848" t="s">
        <v>187</v>
      </c>
      <c r="H848">
        <v>32</v>
      </c>
      <c r="I848">
        <v>5</v>
      </c>
      <c r="J848">
        <v>2013</v>
      </c>
      <c r="K848">
        <v>2</v>
      </c>
      <c r="L848" t="s">
        <v>62</v>
      </c>
      <c r="M848" t="s">
        <v>108</v>
      </c>
    </row>
    <row r="849" spans="1:13" x14ac:dyDescent="0.25">
      <c r="A849">
        <v>847</v>
      </c>
      <c r="B849" t="s">
        <v>3430</v>
      </c>
      <c r="C849" t="s">
        <v>3431</v>
      </c>
      <c r="D849" t="s">
        <v>59</v>
      </c>
      <c r="E849" t="s">
        <v>3432</v>
      </c>
      <c r="F849" t="s">
        <v>3433</v>
      </c>
      <c r="G849" t="s">
        <v>40</v>
      </c>
      <c r="H849">
        <v>45</v>
      </c>
      <c r="I849">
        <v>6</v>
      </c>
      <c r="J849">
        <v>2014</v>
      </c>
      <c r="K849">
        <v>1</v>
      </c>
      <c r="L849" t="s">
        <v>62</v>
      </c>
      <c r="M849" t="s">
        <v>3434</v>
      </c>
    </row>
    <row r="850" spans="1:13" x14ac:dyDescent="0.25">
      <c r="A850">
        <v>848</v>
      </c>
      <c r="B850" t="s">
        <v>3435</v>
      </c>
      <c r="C850" t="s">
        <v>3436</v>
      </c>
      <c r="D850" t="s">
        <v>80</v>
      </c>
      <c r="E850" t="s">
        <v>512</v>
      </c>
      <c r="F850" t="s">
        <v>3437</v>
      </c>
      <c r="G850" t="s">
        <v>107</v>
      </c>
      <c r="H850">
        <v>42</v>
      </c>
      <c r="I850">
        <v>10</v>
      </c>
      <c r="J850">
        <v>2014</v>
      </c>
      <c r="K850">
        <v>1</v>
      </c>
      <c r="L850" t="s">
        <v>163</v>
      </c>
      <c r="M850" t="s">
        <v>3438</v>
      </c>
    </row>
    <row r="851" spans="1:13" x14ac:dyDescent="0.25">
      <c r="A851">
        <v>849</v>
      </c>
      <c r="B851" t="s">
        <v>3439</v>
      </c>
      <c r="C851" t="s">
        <v>3440</v>
      </c>
      <c r="D851" t="s">
        <v>119</v>
      </c>
      <c r="E851" t="s">
        <v>3441</v>
      </c>
      <c r="F851" t="s">
        <v>3442</v>
      </c>
      <c r="G851" t="s">
        <v>187</v>
      </c>
      <c r="H851">
        <v>850</v>
      </c>
      <c r="I851">
        <v>350</v>
      </c>
      <c r="J851">
        <v>2004</v>
      </c>
      <c r="K851">
        <v>1</v>
      </c>
      <c r="L851" t="s">
        <v>122</v>
      </c>
      <c r="M851" t="s">
        <v>122</v>
      </c>
    </row>
    <row r="852" spans="1:13" x14ac:dyDescent="0.25">
      <c r="A852">
        <v>850</v>
      </c>
      <c r="B852" t="s">
        <v>3443</v>
      </c>
      <c r="C852" t="s">
        <v>3444</v>
      </c>
      <c r="D852" t="s">
        <v>223</v>
      </c>
      <c r="E852" t="s">
        <v>269</v>
      </c>
      <c r="F852" t="s">
        <v>3445</v>
      </c>
      <c r="G852" t="s">
        <v>297</v>
      </c>
      <c r="H852">
        <v>49</v>
      </c>
      <c r="I852">
        <v>15</v>
      </c>
      <c r="J852">
        <v>2005</v>
      </c>
      <c r="K852">
        <v>2</v>
      </c>
      <c r="L852" t="s">
        <v>1860</v>
      </c>
      <c r="M852" t="s">
        <v>3446</v>
      </c>
    </row>
    <row r="853" spans="1:13" x14ac:dyDescent="0.25">
      <c r="A853">
        <v>851</v>
      </c>
      <c r="B853" t="s">
        <v>3447</v>
      </c>
      <c r="C853" t="s">
        <v>3448</v>
      </c>
      <c r="D853" t="s">
        <v>52</v>
      </c>
      <c r="E853" t="s">
        <v>576</v>
      </c>
      <c r="F853" t="s">
        <v>3449</v>
      </c>
      <c r="G853" t="s">
        <v>336</v>
      </c>
      <c r="H853">
        <v>27</v>
      </c>
      <c r="I853">
        <v>4</v>
      </c>
      <c r="J853">
        <v>2013</v>
      </c>
      <c r="K853">
        <v>1</v>
      </c>
      <c r="L853" t="s">
        <v>3450</v>
      </c>
      <c r="M853" t="s">
        <v>198</v>
      </c>
    </row>
    <row r="854" spans="1:13" x14ac:dyDescent="0.25">
      <c r="A854">
        <v>852</v>
      </c>
      <c r="B854" t="s">
        <v>3451</v>
      </c>
      <c r="C854" t="s">
        <v>3452</v>
      </c>
      <c r="D854" t="s">
        <v>860</v>
      </c>
      <c r="E854" t="s">
        <v>939</v>
      </c>
      <c r="F854" t="s">
        <v>3453</v>
      </c>
      <c r="G854" t="s">
        <v>156</v>
      </c>
      <c r="H854">
        <v>45</v>
      </c>
      <c r="I854">
        <v>15</v>
      </c>
      <c r="J854">
        <v>2012</v>
      </c>
      <c r="K854">
        <v>2</v>
      </c>
      <c r="L854" t="s">
        <v>863</v>
      </c>
      <c r="M854" t="s">
        <v>2060</v>
      </c>
    </row>
    <row r="855" spans="1:13" x14ac:dyDescent="0.25">
      <c r="A855">
        <v>853</v>
      </c>
      <c r="B855" t="s">
        <v>3454</v>
      </c>
      <c r="C855" t="s">
        <v>3455</v>
      </c>
      <c r="D855" t="s">
        <v>503</v>
      </c>
      <c r="E855" t="s">
        <v>704</v>
      </c>
      <c r="F855" t="s">
        <v>3456</v>
      </c>
      <c r="G855" t="s">
        <v>336</v>
      </c>
      <c r="H855">
        <v>20</v>
      </c>
      <c r="I855">
        <v>5</v>
      </c>
      <c r="J855">
        <v>2014</v>
      </c>
      <c r="K855">
        <v>2</v>
      </c>
      <c r="L855" t="s">
        <v>506</v>
      </c>
      <c r="M855" t="s">
        <v>506</v>
      </c>
    </row>
    <row r="856" spans="1:13" x14ac:dyDescent="0.25">
      <c r="A856">
        <v>854</v>
      </c>
      <c r="B856" t="s">
        <v>3457</v>
      </c>
      <c r="C856" t="s">
        <v>3458</v>
      </c>
      <c r="D856" t="s">
        <v>166</v>
      </c>
      <c r="E856" t="s">
        <v>3175</v>
      </c>
      <c r="F856" t="s">
        <v>3459</v>
      </c>
      <c r="G856" t="s">
        <v>324</v>
      </c>
      <c r="H856">
        <v>617</v>
      </c>
      <c r="I856">
        <v>37</v>
      </c>
      <c r="J856">
        <v>2011</v>
      </c>
      <c r="K856">
        <v>1</v>
      </c>
      <c r="L856" t="s">
        <v>169</v>
      </c>
      <c r="M856" t="s">
        <v>170</v>
      </c>
    </row>
    <row r="857" spans="1:13" x14ac:dyDescent="0.25">
      <c r="A857">
        <v>855</v>
      </c>
      <c r="B857" t="s">
        <v>3460</v>
      </c>
      <c r="C857" t="s">
        <v>3461</v>
      </c>
      <c r="D857" t="s">
        <v>1011</v>
      </c>
      <c r="E857" t="s">
        <v>504</v>
      </c>
      <c r="F857" t="s">
        <v>3462</v>
      </c>
      <c r="G857" t="s">
        <v>297</v>
      </c>
      <c r="H857">
        <v>174</v>
      </c>
      <c r="I857">
        <v>26</v>
      </c>
      <c r="J857">
        <v>2012</v>
      </c>
      <c r="K857">
        <v>2</v>
      </c>
      <c r="L857" t="s">
        <v>1014</v>
      </c>
      <c r="M857" t="s">
        <v>1015</v>
      </c>
    </row>
    <row r="858" spans="1:13" x14ac:dyDescent="0.25">
      <c r="A858">
        <v>856</v>
      </c>
      <c r="B858" t="s">
        <v>3463</v>
      </c>
      <c r="C858" t="s">
        <v>3464</v>
      </c>
      <c r="D858" t="s">
        <v>1262</v>
      </c>
      <c r="E858" t="s">
        <v>3465</v>
      </c>
      <c r="F858" t="s">
        <v>3466</v>
      </c>
      <c r="G858" t="s">
        <v>336</v>
      </c>
      <c r="H858">
        <v>34</v>
      </c>
      <c r="I858">
        <v>5</v>
      </c>
      <c r="J858">
        <v>2012</v>
      </c>
      <c r="K858">
        <v>2</v>
      </c>
      <c r="L858" t="s">
        <v>41</v>
      </c>
      <c r="M858" t="s">
        <v>3467</v>
      </c>
    </row>
    <row r="859" spans="1:13" x14ac:dyDescent="0.25">
      <c r="A859">
        <v>857</v>
      </c>
      <c r="B859" t="s">
        <v>3468</v>
      </c>
      <c r="C859" t="s">
        <v>3469</v>
      </c>
      <c r="D859" t="s">
        <v>30</v>
      </c>
      <c r="E859" t="s">
        <v>3470</v>
      </c>
      <c r="F859" t="s">
        <v>3471</v>
      </c>
      <c r="G859" t="s">
        <v>233</v>
      </c>
      <c r="H859">
        <v>50</v>
      </c>
      <c r="I859">
        <v>12</v>
      </c>
      <c r="J859">
        <v>2009</v>
      </c>
      <c r="K859">
        <v>1</v>
      </c>
      <c r="L859" t="s">
        <v>258</v>
      </c>
      <c r="M859" t="s">
        <v>258</v>
      </c>
    </row>
    <row r="860" spans="1:13" x14ac:dyDescent="0.25">
      <c r="A860">
        <v>858</v>
      </c>
      <c r="B860" t="s">
        <v>3472</v>
      </c>
      <c r="C860" t="s">
        <v>3473</v>
      </c>
      <c r="D860" t="s">
        <v>105</v>
      </c>
      <c r="E860" t="s">
        <v>3474</v>
      </c>
      <c r="F860" t="s">
        <v>3475</v>
      </c>
      <c r="G860" t="s">
        <v>18</v>
      </c>
      <c r="H860">
        <v>15</v>
      </c>
      <c r="I860">
        <v>3</v>
      </c>
      <c r="J860">
        <v>2015</v>
      </c>
      <c r="K860">
        <v>1</v>
      </c>
      <c r="L860" t="s">
        <v>62</v>
      </c>
      <c r="M860" t="s">
        <v>108</v>
      </c>
    </row>
    <row r="861" spans="1:13" x14ac:dyDescent="0.25">
      <c r="A861">
        <v>859</v>
      </c>
      <c r="B861" t="s">
        <v>3476</v>
      </c>
      <c r="C861" t="s">
        <v>3477</v>
      </c>
      <c r="D861" t="s">
        <v>80</v>
      </c>
      <c r="E861" t="s">
        <v>710</v>
      </c>
      <c r="F861" t="s">
        <v>3478</v>
      </c>
      <c r="G861" t="s">
        <v>187</v>
      </c>
      <c r="H861">
        <v>53</v>
      </c>
      <c r="I861">
        <v>5</v>
      </c>
      <c r="J861">
        <v>2014</v>
      </c>
      <c r="K861">
        <v>1</v>
      </c>
      <c r="L861" t="s">
        <v>83</v>
      </c>
      <c r="M861" t="s">
        <v>2693</v>
      </c>
    </row>
    <row r="862" spans="1:13" x14ac:dyDescent="0.25">
      <c r="A862">
        <v>860</v>
      </c>
      <c r="B862" t="s">
        <v>3479</v>
      </c>
      <c r="C862" t="s">
        <v>3480</v>
      </c>
      <c r="D862" t="s">
        <v>105</v>
      </c>
      <c r="E862" t="s">
        <v>1106</v>
      </c>
      <c r="F862" t="s">
        <v>3481</v>
      </c>
      <c r="G862" t="s">
        <v>40</v>
      </c>
      <c r="H862">
        <v>15</v>
      </c>
      <c r="I862">
        <v>2</v>
      </c>
      <c r="J862">
        <v>2014</v>
      </c>
      <c r="K862">
        <v>1</v>
      </c>
      <c r="L862" t="s">
        <v>62</v>
      </c>
      <c r="M862" t="s">
        <v>108</v>
      </c>
    </row>
    <row r="863" spans="1:13" x14ac:dyDescent="0.25">
      <c r="A863">
        <v>861</v>
      </c>
      <c r="B863" t="s">
        <v>3482</v>
      </c>
      <c r="C863" t="s">
        <v>3483</v>
      </c>
      <c r="D863" t="s">
        <v>341</v>
      </c>
      <c r="E863" t="s">
        <v>3484</v>
      </c>
      <c r="F863" t="s">
        <v>3485</v>
      </c>
      <c r="G863" t="s">
        <v>175</v>
      </c>
      <c r="H863">
        <v>366</v>
      </c>
      <c r="I863">
        <v>149</v>
      </c>
      <c r="J863">
        <v>2012</v>
      </c>
      <c r="K863">
        <v>4</v>
      </c>
      <c r="L863" t="s">
        <v>344</v>
      </c>
      <c r="M863" t="s">
        <v>3408</v>
      </c>
    </row>
    <row r="864" spans="1:13" x14ac:dyDescent="0.25">
      <c r="A864">
        <v>862</v>
      </c>
      <c r="B864" t="s">
        <v>3486</v>
      </c>
      <c r="C864" t="s">
        <v>3487</v>
      </c>
      <c r="D864" t="s">
        <v>30</v>
      </c>
      <c r="E864" t="s">
        <v>1798</v>
      </c>
      <c r="F864" t="s">
        <v>3488</v>
      </c>
      <c r="G864" t="s">
        <v>187</v>
      </c>
      <c r="H864">
        <v>75</v>
      </c>
      <c r="I864">
        <v>5</v>
      </c>
      <c r="J864">
        <v>2013</v>
      </c>
      <c r="K864">
        <v>1</v>
      </c>
      <c r="L864" t="s">
        <v>34</v>
      </c>
      <c r="M864" t="s">
        <v>34</v>
      </c>
    </row>
    <row r="865" spans="1:13" x14ac:dyDescent="0.25">
      <c r="A865">
        <v>863</v>
      </c>
      <c r="B865" t="s">
        <v>3489</v>
      </c>
      <c r="C865" t="s">
        <v>3490</v>
      </c>
      <c r="D865" t="s">
        <v>503</v>
      </c>
      <c r="E865" t="s">
        <v>81</v>
      </c>
      <c r="F865" t="s">
        <v>3491</v>
      </c>
      <c r="G865" t="s">
        <v>336</v>
      </c>
      <c r="H865">
        <v>182</v>
      </c>
      <c r="I865">
        <v>92</v>
      </c>
      <c r="J865">
        <v>2011</v>
      </c>
      <c r="K865">
        <v>4</v>
      </c>
      <c r="L865" t="s">
        <v>506</v>
      </c>
      <c r="M865" t="s">
        <v>506</v>
      </c>
    </row>
    <row r="866" spans="1:13" x14ac:dyDescent="0.25">
      <c r="A866">
        <v>864</v>
      </c>
      <c r="B866" t="s">
        <v>3492</v>
      </c>
      <c r="C866" t="s">
        <v>3493</v>
      </c>
      <c r="D866" t="s">
        <v>80</v>
      </c>
      <c r="E866" t="s">
        <v>3494</v>
      </c>
      <c r="F866" t="s">
        <v>3495</v>
      </c>
      <c r="G866" t="s">
        <v>18</v>
      </c>
      <c r="H866">
        <v>94</v>
      </c>
      <c r="I866">
        <v>71</v>
      </c>
      <c r="J866">
        <v>2012</v>
      </c>
      <c r="K866">
        <v>3</v>
      </c>
      <c r="L866" t="s">
        <v>83</v>
      </c>
      <c r="M866" t="s">
        <v>83</v>
      </c>
    </row>
    <row r="867" spans="1:13" x14ac:dyDescent="0.25">
      <c r="A867">
        <v>865</v>
      </c>
      <c r="B867" t="s">
        <v>3496</v>
      </c>
      <c r="C867" t="s">
        <v>3497</v>
      </c>
      <c r="D867" t="s">
        <v>80</v>
      </c>
      <c r="E867" t="s">
        <v>2013</v>
      </c>
      <c r="F867" t="s">
        <v>3498</v>
      </c>
      <c r="G867" t="s">
        <v>18</v>
      </c>
      <c r="H867">
        <v>24</v>
      </c>
      <c r="I867">
        <v>9</v>
      </c>
      <c r="J867">
        <v>2015</v>
      </c>
      <c r="K867">
        <v>1</v>
      </c>
      <c r="L867" t="s">
        <v>137</v>
      </c>
      <c r="M867" t="s">
        <v>137</v>
      </c>
    </row>
    <row r="868" spans="1:13" x14ac:dyDescent="0.25">
      <c r="A868">
        <v>866</v>
      </c>
      <c r="B868" t="s">
        <v>3499</v>
      </c>
      <c r="C868" t="s">
        <v>3500</v>
      </c>
      <c r="D868" t="s">
        <v>1768</v>
      </c>
      <c r="E868" t="s">
        <v>2496</v>
      </c>
      <c r="F868" t="s">
        <v>3501</v>
      </c>
      <c r="G868" t="s">
        <v>48</v>
      </c>
      <c r="H868">
        <v>115</v>
      </c>
      <c r="I868">
        <v>30</v>
      </c>
      <c r="J868">
        <v>2012</v>
      </c>
      <c r="K868">
        <v>1</v>
      </c>
      <c r="L868" t="s">
        <v>41</v>
      </c>
      <c r="M868" t="s">
        <v>437</v>
      </c>
    </row>
    <row r="869" spans="1:13" x14ac:dyDescent="0.25">
      <c r="A869">
        <v>867</v>
      </c>
      <c r="B869" t="s">
        <v>3502</v>
      </c>
      <c r="C869" t="s">
        <v>3503</v>
      </c>
      <c r="D869" t="s">
        <v>66</v>
      </c>
      <c r="E869" t="s">
        <v>1282</v>
      </c>
      <c r="F869" t="s">
        <v>3504</v>
      </c>
      <c r="G869" t="s">
        <v>181</v>
      </c>
      <c r="H869">
        <v>86</v>
      </c>
      <c r="I869">
        <v>24</v>
      </c>
      <c r="J869">
        <v>2009</v>
      </c>
      <c r="K869">
        <v>4</v>
      </c>
      <c r="L869" t="s">
        <v>94</v>
      </c>
      <c r="M869" t="s">
        <v>3505</v>
      </c>
    </row>
    <row r="870" spans="1:13" x14ac:dyDescent="0.25">
      <c r="A870">
        <v>868</v>
      </c>
      <c r="B870" t="s">
        <v>3506</v>
      </c>
      <c r="C870" t="s">
        <v>3507</v>
      </c>
      <c r="D870" t="s">
        <v>434</v>
      </c>
      <c r="E870" t="s">
        <v>2379</v>
      </c>
      <c r="F870" t="s">
        <v>3508</v>
      </c>
      <c r="G870" t="s">
        <v>211</v>
      </c>
      <c r="H870">
        <v>156</v>
      </c>
      <c r="I870">
        <v>14</v>
      </c>
      <c r="J870">
        <v>2010</v>
      </c>
      <c r="K870">
        <v>2</v>
      </c>
      <c r="L870" t="s">
        <v>41</v>
      </c>
      <c r="M870" t="s">
        <v>3509</v>
      </c>
    </row>
    <row r="871" spans="1:13" x14ac:dyDescent="0.25">
      <c r="A871">
        <v>869</v>
      </c>
      <c r="B871" t="s">
        <v>3510</v>
      </c>
      <c r="C871" t="s">
        <v>3511</v>
      </c>
      <c r="D871" t="s">
        <v>80</v>
      </c>
      <c r="E871" t="s">
        <v>3024</v>
      </c>
      <c r="F871" t="s">
        <v>3512</v>
      </c>
      <c r="G871" t="s">
        <v>18</v>
      </c>
      <c r="H871">
        <v>72</v>
      </c>
      <c r="I871">
        <v>36</v>
      </c>
      <c r="J871">
        <v>2012</v>
      </c>
      <c r="K871">
        <v>3</v>
      </c>
      <c r="L871" t="s">
        <v>83</v>
      </c>
      <c r="M871" t="s">
        <v>83</v>
      </c>
    </row>
    <row r="872" spans="1:13" x14ac:dyDescent="0.25">
      <c r="A872">
        <v>870</v>
      </c>
      <c r="B872" t="s">
        <v>3513</v>
      </c>
      <c r="C872" t="s">
        <v>3514</v>
      </c>
      <c r="D872" t="s">
        <v>74</v>
      </c>
      <c r="E872" t="s">
        <v>3515</v>
      </c>
      <c r="F872" t="s">
        <v>3516</v>
      </c>
      <c r="G872" t="s">
        <v>233</v>
      </c>
      <c r="H872">
        <v>300</v>
      </c>
      <c r="I872">
        <v>51</v>
      </c>
      <c r="J872">
        <v>2002</v>
      </c>
      <c r="K872">
        <v>2</v>
      </c>
      <c r="L872" t="s">
        <v>41</v>
      </c>
      <c r="M872" t="s">
        <v>3517</v>
      </c>
    </row>
    <row r="873" spans="1:13" x14ac:dyDescent="0.25">
      <c r="A873">
        <v>871</v>
      </c>
      <c r="B873" t="s">
        <v>3518</v>
      </c>
      <c r="C873" t="s">
        <v>3519</v>
      </c>
      <c r="D873" t="s">
        <v>119</v>
      </c>
      <c r="E873" t="s">
        <v>665</v>
      </c>
      <c r="F873" t="s">
        <v>3520</v>
      </c>
      <c r="G873" t="s">
        <v>181</v>
      </c>
      <c r="H873">
        <v>8</v>
      </c>
      <c r="I873">
        <v>5</v>
      </c>
      <c r="J873">
        <v>2009</v>
      </c>
      <c r="K873">
        <v>2</v>
      </c>
      <c r="L873" t="s">
        <v>122</v>
      </c>
      <c r="M873" t="s">
        <v>122</v>
      </c>
    </row>
    <row r="874" spans="1:13" x14ac:dyDescent="0.25">
      <c r="A874">
        <v>872</v>
      </c>
      <c r="B874" t="s">
        <v>3521</v>
      </c>
      <c r="C874" t="s">
        <v>3522</v>
      </c>
      <c r="D874" t="s">
        <v>3523</v>
      </c>
      <c r="E874" t="s">
        <v>3524</v>
      </c>
      <c r="F874" t="s">
        <v>3525</v>
      </c>
      <c r="G874" t="s">
        <v>211</v>
      </c>
      <c r="H874">
        <v>55</v>
      </c>
      <c r="I874">
        <v>22</v>
      </c>
      <c r="J874">
        <v>2013</v>
      </c>
      <c r="K874">
        <v>3</v>
      </c>
      <c r="L874" t="s">
        <v>41</v>
      </c>
      <c r="M874" t="s">
        <v>3526</v>
      </c>
    </row>
    <row r="875" spans="1:13" x14ac:dyDescent="0.25">
      <c r="A875">
        <v>873</v>
      </c>
      <c r="B875" t="s">
        <v>3527</v>
      </c>
      <c r="C875" t="s">
        <v>3528</v>
      </c>
      <c r="D875" t="s">
        <v>80</v>
      </c>
      <c r="E875" t="s">
        <v>3529</v>
      </c>
      <c r="F875" t="s">
        <v>3530</v>
      </c>
      <c r="G875" t="s">
        <v>18</v>
      </c>
      <c r="H875">
        <v>68</v>
      </c>
      <c r="I875">
        <v>10</v>
      </c>
      <c r="J875">
        <v>2014</v>
      </c>
      <c r="K875">
        <v>1</v>
      </c>
      <c r="L875" t="s">
        <v>83</v>
      </c>
      <c r="M875" t="s">
        <v>83</v>
      </c>
    </row>
    <row r="876" spans="1:13" x14ac:dyDescent="0.25">
      <c r="A876">
        <v>874</v>
      </c>
      <c r="B876" t="s">
        <v>3531</v>
      </c>
      <c r="C876" t="s">
        <v>3532</v>
      </c>
      <c r="D876" t="s">
        <v>215</v>
      </c>
      <c r="E876" t="s">
        <v>1305</v>
      </c>
      <c r="F876" t="s">
        <v>3533</v>
      </c>
      <c r="G876" t="s">
        <v>18</v>
      </c>
      <c r="H876">
        <v>38</v>
      </c>
      <c r="I876">
        <v>7</v>
      </c>
      <c r="J876">
        <v>2007</v>
      </c>
      <c r="K876">
        <v>2</v>
      </c>
      <c r="L876" t="s">
        <v>219</v>
      </c>
      <c r="M876" t="s">
        <v>422</v>
      </c>
    </row>
    <row r="877" spans="1:13" x14ac:dyDescent="0.25">
      <c r="A877">
        <v>875</v>
      </c>
      <c r="B877" t="s">
        <v>3534</v>
      </c>
      <c r="C877" t="s">
        <v>3535</v>
      </c>
      <c r="D877" t="s">
        <v>52</v>
      </c>
      <c r="E877" t="s">
        <v>704</v>
      </c>
      <c r="F877" t="s">
        <v>3536</v>
      </c>
      <c r="G877" t="s">
        <v>18</v>
      </c>
      <c r="H877">
        <v>81</v>
      </c>
      <c r="I877">
        <v>23</v>
      </c>
      <c r="J877">
        <v>2014</v>
      </c>
      <c r="K877">
        <v>2</v>
      </c>
      <c r="L877" t="s">
        <v>203</v>
      </c>
      <c r="M877" t="s">
        <v>671</v>
      </c>
    </row>
    <row r="878" spans="1:13" x14ac:dyDescent="0.25">
      <c r="A878">
        <v>876</v>
      </c>
      <c r="B878" t="s">
        <v>3537</v>
      </c>
      <c r="C878" t="s">
        <v>3538</v>
      </c>
      <c r="D878" t="s">
        <v>333</v>
      </c>
      <c r="E878" t="s">
        <v>911</v>
      </c>
      <c r="F878" t="s">
        <v>3539</v>
      </c>
      <c r="G878" t="s">
        <v>33</v>
      </c>
      <c r="H878">
        <v>11</v>
      </c>
      <c r="I878">
        <v>3</v>
      </c>
      <c r="J878">
        <v>2008</v>
      </c>
      <c r="K878">
        <v>1</v>
      </c>
      <c r="L878" t="s">
        <v>41</v>
      </c>
      <c r="M878" t="s">
        <v>3540</v>
      </c>
    </row>
    <row r="879" spans="1:13" x14ac:dyDescent="0.25">
      <c r="A879">
        <v>877</v>
      </c>
      <c r="B879" t="s">
        <v>3541</v>
      </c>
      <c r="C879" t="s">
        <v>3542</v>
      </c>
      <c r="D879" t="s">
        <v>243</v>
      </c>
      <c r="E879" t="s">
        <v>911</v>
      </c>
      <c r="F879" t="s">
        <v>3543</v>
      </c>
      <c r="G879" t="s">
        <v>25</v>
      </c>
      <c r="H879">
        <v>3</v>
      </c>
      <c r="I879">
        <v>3</v>
      </c>
      <c r="J879">
        <v>2015</v>
      </c>
      <c r="K879">
        <v>1</v>
      </c>
      <c r="L879" t="s">
        <v>94</v>
      </c>
      <c r="M879" t="s">
        <v>830</v>
      </c>
    </row>
    <row r="880" spans="1:13" x14ac:dyDescent="0.25">
      <c r="A880">
        <v>878</v>
      </c>
      <c r="B880" t="s">
        <v>3544</v>
      </c>
      <c r="C880" t="s">
        <v>3545</v>
      </c>
      <c r="D880" t="s">
        <v>52</v>
      </c>
      <c r="E880" t="s">
        <v>585</v>
      </c>
      <c r="F880" t="s">
        <v>3546</v>
      </c>
      <c r="G880" t="s">
        <v>336</v>
      </c>
      <c r="H880">
        <v>25</v>
      </c>
      <c r="I880">
        <v>5</v>
      </c>
      <c r="J880">
        <v>2013</v>
      </c>
      <c r="K880">
        <v>2</v>
      </c>
      <c r="L880" t="s">
        <v>203</v>
      </c>
      <c r="M880" t="s">
        <v>203</v>
      </c>
    </row>
    <row r="881" spans="1:13" x14ac:dyDescent="0.25">
      <c r="A881">
        <v>879</v>
      </c>
      <c r="B881" t="s">
        <v>3547</v>
      </c>
      <c r="C881" t="s">
        <v>3548</v>
      </c>
      <c r="D881" t="s">
        <v>80</v>
      </c>
      <c r="E881" t="s">
        <v>3549</v>
      </c>
      <c r="F881" t="s">
        <v>3550</v>
      </c>
      <c r="G881" t="s">
        <v>156</v>
      </c>
      <c r="H881">
        <v>86</v>
      </c>
      <c r="I881">
        <v>10</v>
      </c>
      <c r="J881">
        <v>2015</v>
      </c>
      <c r="K881">
        <v>2</v>
      </c>
      <c r="L881" t="s">
        <v>83</v>
      </c>
      <c r="M881" t="s">
        <v>1475</v>
      </c>
    </row>
    <row r="882" spans="1:13" x14ac:dyDescent="0.25">
      <c r="A882">
        <v>880</v>
      </c>
      <c r="B882" t="s">
        <v>3551</v>
      </c>
      <c r="C882" t="s">
        <v>3552</v>
      </c>
      <c r="D882" t="s">
        <v>1262</v>
      </c>
      <c r="E882" t="s">
        <v>2763</v>
      </c>
      <c r="F882" t="s">
        <v>3553</v>
      </c>
      <c r="G882" t="s">
        <v>1041</v>
      </c>
      <c r="H882">
        <v>63</v>
      </c>
      <c r="I882">
        <v>28</v>
      </c>
      <c r="J882">
        <v>2013</v>
      </c>
      <c r="K882">
        <v>2</v>
      </c>
      <c r="L882" t="s">
        <v>2110</v>
      </c>
      <c r="M882" t="s">
        <v>596</v>
      </c>
    </row>
    <row r="883" spans="1:13" x14ac:dyDescent="0.25">
      <c r="A883">
        <v>881</v>
      </c>
      <c r="B883" t="s">
        <v>3554</v>
      </c>
      <c r="C883" t="s">
        <v>3555</v>
      </c>
      <c r="D883" t="s">
        <v>15</v>
      </c>
      <c r="E883" t="s">
        <v>3556</v>
      </c>
      <c r="F883" t="s">
        <v>3557</v>
      </c>
      <c r="G883" t="s">
        <v>18</v>
      </c>
      <c r="H883">
        <v>110</v>
      </c>
      <c r="I883">
        <v>22</v>
      </c>
      <c r="J883">
        <v>2008</v>
      </c>
      <c r="K883">
        <v>7</v>
      </c>
      <c r="L883" t="s">
        <v>19</v>
      </c>
      <c r="M883" t="s">
        <v>19</v>
      </c>
    </row>
    <row r="884" spans="1:13" x14ac:dyDescent="0.25">
      <c r="A884">
        <v>882</v>
      </c>
      <c r="B884" t="s">
        <v>3558</v>
      </c>
      <c r="C884" t="s">
        <v>3559</v>
      </c>
      <c r="D884" t="s">
        <v>52</v>
      </c>
      <c r="E884" t="s">
        <v>3560</v>
      </c>
      <c r="F884" t="s">
        <v>3561</v>
      </c>
      <c r="G884" t="s">
        <v>69</v>
      </c>
      <c r="H884">
        <v>990</v>
      </c>
      <c r="I884">
        <v>100</v>
      </c>
      <c r="J884">
        <v>2011</v>
      </c>
      <c r="K884">
        <v>7</v>
      </c>
      <c r="L884" t="s">
        <v>203</v>
      </c>
      <c r="M884" t="s">
        <v>671</v>
      </c>
    </row>
    <row r="885" spans="1:13" x14ac:dyDescent="0.25">
      <c r="A885">
        <v>883</v>
      </c>
      <c r="B885" t="s">
        <v>3562</v>
      </c>
      <c r="C885" t="s">
        <v>3563</v>
      </c>
      <c r="D885" t="s">
        <v>852</v>
      </c>
      <c r="E885" t="s">
        <v>142</v>
      </c>
      <c r="F885" t="s">
        <v>3564</v>
      </c>
      <c r="G885" t="s">
        <v>1041</v>
      </c>
      <c r="H885">
        <v>44</v>
      </c>
      <c r="I885">
        <v>17</v>
      </c>
      <c r="J885">
        <v>2010</v>
      </c>
      <c r="K885">
        <v>3</v>
      </c>
      <c r="L885" t="s">
        <v>595</v>
      </c>
      <c r="M885" t="s">
        <v>3565</v>
      </c>
    </row>
    <row r="886" spans="1:13" x14ac:dyDescent="0.25">
      <c r="A886">
        <v>884</v>
      </c>
      <c r="B886" t="s">
        <v>3566</v>
      </c>
      <c r="C886" t="s">
        <v>3567</v>
      </c>
      <c r="D886" t="s">
        <v>105</v>
      </c>
      <c r="E886" t="s">
        <v>1584</v>
      </c>
      <c r="F886" t="s">
        <v>3568</v>
      </c>
      <c r="G886" t="s">
        <v>211</v>
      </c>
      <c r="H886">
        <v>32</v>
      </c>
      <c r="I886">
        <v>4</v>
      </c>
      <c r="J886">
        <v>2014</v>
      </c>
      <c r="K886">
        <v>2</v>
      </c>
      <c r="L886" t="s">
        <v>62</v>
      </c>
      <c r="M886" t="s">
        <v>108</v>
      </c>
    </row>
    <row r="887" spans="1:13" x14ac:dyDescent="0.25">
      <c r="A887">
        <v>885</v>
      </c>
      <c r="B887" t="s">
        <v>3569</v>
      </c>
      <c r="C887" t="s">
        <v>3570</v>
      </c>
      <c r="D887" t="s">
        <v>105</v>
      </c>
      <c r="E887" t="s">
        <v>939</v>
      </c>
      <c r="F887" t="s">
        <v>3571</v>
      </c>
      <c r="G887" t="s">
        <v>40</v>
      </c>
      <c r="H887">
        <v>60</v>
      </c>
      <c r="I887">
        <v>23</v>
      </c>
      <c r="J887">
        <v>2013</v>
      </c>
      <c r="K887">
        <v>1</v>
      </c>
      <c r="L887" t="s">
        <v>62</v>
      </c>
      <c r="M887" t="s">
        <v>882</v>
      </c>
    </row>
    <row r="888" spans="1:13" x14ac:dyDescent="0.25">
      <c r="A888">
        <v>886</v>
      </c>
      <c r="B888" t="s">
        <v>3572</v>
      </c>
      <c r="C888" t="s">
        <v>3573</v>
      </c>
      <c r="D888" t="s">
        <v>30</v>
      </c>
      <c r="E888" t="s">
        <v>911</v>
      </c>
      <c r="F888" t="s">
        <v>3574</v>
      </c>
      <c r="G888" t="s">
        <v>40</v>
      </c>
      <c r="H888">
        <v>6</v>
      </c>
      <c r="I888">
        <v>5</v>
      </c>
      <c r="J888">
        <v>2010</v>
      </c>
      <c r="K888">
        <v>2</v>
      </c>
      <c r="L888" t="s">
        <v>251</v>
      </c>
      <c r="M888" t="s">
        <v>251</v>
      </c>
    </row>
    <row r="889" spans="1:13" x14ac:dyDescent="0.25">
      <c r="A889">
        <v>887</v>
      </c>
      <c r="B889" t="s">
        <v>3575</v>
      </c>
      <c r="C889" t="s">
        <v>3576</v>
      </c>
      <c r="D889" t="s">
        <v>66</v>
      </c>
      <c r="E889" t="s">
        <v>1628</v>
      </c>
      <c r="F889" t="s">
        <v>3577</v>
      </c>
      <c r="G889" t="s">
        <v>257</v>
      </c>
      <c r="H889">
        <v>100</v>
      </c>
      <c r="I889">
        <v>10</v>
      </c>
      <c r="J889">
        <v>2007</v>
      </c>
      <c r="K889">
        <v>1</v>
      </c>
      <c r="L889" t="s">
        <v>94</v>
      </c>
      <c r="M889" t="s">
        <v>2006</v>
      </c>
    </row>
    <row r="890" spans="1:13" x14ac:dyDescent="0.25">
      <c r="A890">
        <v>888</v>
      </c>
      <c r="B890" t="s">
        <v>3578</v>
      </c>
      <c r="C890" t="s">
        <v>3579</v>
      </c>
      <c r="D890" t="s">
        <v>22</v>
      </c>
      <c r="E890" t="s">
        <v>1899</v>
      </c>
      <c r="F890" t="s">
        <v>3580</v>
      </c>
      <c r="G890" t="s">
        <v>55</v>
      </c>
      <c r="H890">
        <v>44</v>
      </c>
      <c r="I890">
        <v>23</v>
      </c>
      <c r="J890">
        <v>2012</v>
      </c>
      <c r="K890">
        <v>2</v>
      </c>
      <c r="L890" t="s">
        <v>26</v>
      </c>
      <c r="M890" t="s">
        <v>27</v>
      </c>
    </row>
    <row r="891" spans="1:13" x14ac:dyDescent="0.25">
      <c r="A891">
        <v>889</v>
      </c>
      <c r="B891" t="s">
        <v>3581</v>
      </c>
      <c r="C891" t="s">
        <v>3582</v>
      </c>
      <c r="D891" t="s">
        <v>52</v>
      </c>
      <c r="E891" t="s">
        <v>416</v>
      </c>
      <c r="F891" t="s">
        <v>3583</v>
      </c>
      <c r="G891" t="s">
        <v>55</v>
      </c>
      <c r="H891">
        <v>34</v>
      </c>
      <c r="I891">
        <v>12</v>
      </c>
      <c r="J891">
        <v>2013</v>
      </c>
      <c r="K891">
        <v>2</v>
      </c>
      <c r="L891" t="s">
        <v>203</v>
      </c>
      <c r="M891" t="s">
        <v>3584</v>
      </c>
    </row>
    <row r="892" spans="1:13" x14ac:dyDescent="0.25">
      <c r="A892">
        <v>890</v>
      </c>
      <c r="B892" t="s">
        <v>3585</v>
      </c>
      <c r="C892" t="s">
        <v>3586</v>
      </c>
      <c r="D892" t="s">
        <v>66</v>
      </c>
      <c r="E892" t="s">
        <v>3587</v>
      </c>
      <c r="F892" t="s">
        <v>3588</v>
      </c>
      <c r="G892" t="s">
        <v>336</v>
      </c>
      <c r="H892">
        <v>160</v>
      </c>
      <c r="I892">
        <v>25</v>
      </c>
      <c r="J892">
        <v>2007</v>
      </c>
      <c r="K892">
        <v>3</v>
      </c>
      <c r="L892" t="s">
        <v>94</v>
      </c>
      <c r="M892" t="s">
        <v>3271</v>
      </c>
    </row>
    <row r="893" spans="1:13" x14ac:dyDescent="0.25">
      <c r="A893">
        <v>891</v>
      </c>
      <c r="B893" t="s">
        <v>3589</v>
      </c>
      <c r="C893" t="s">
        <v>3590</v>
      </c>
      <c r="D893" t="s">
        <v>860</v>
      </c>
      <c r="E893" t="s">
        <v>1152</v>
      </c>
      <c r="F893" t="s">
        <v>3591</v>
      </c>
      <c r="G893" t="s">
        <v>40</v>
      </c>
      <c r="H893">
        <v>9</v>
      </c>
      <c r="I893">
        <v>3</v>
      </c>
      <c r="J893">
        <v>2015</v>
      </c>
      <c r="K893">
        <v>1</v>
      </c>
      <c r="L893" t="s">
        <v>863</v>
      </c>
      <c r="M893" t="s">
        <v>1185</v>
      </c>
    </row>
    <row r="894" spans="1:13" x14ac:dyDescent="0.25">
      <c r="A894">
        <v>892</v>
      </c>
      <c r="B894" t="s">
        <v>3592</v>
      </c>
      <c r="C894" t="s">
        <v>3593</v>
      </c>
      <c r="D894" t="s">
        <v>434</v>
      </c>
      <c r="E894" t="s">
        <v>824</v>
      </c>
      <c r="F894" t="s">
        <v>3594</v>
      </c>
      <c r="G894" t="s">
        <v>18</v>
      </c>
      <c r="H894">
        <v>19</v>
      </c>
      <c r="I894">
        <v>6</v>
      </c>
      <c r="J894">
        <v>2013</v>
      </c>
      <c r="K894">
        <v>1</v>
      </c>
      <c r="L894" t="s">
        <v>41</v>
      </c>
      <c r="M894" t="s">
        <v>3595</v>
      </c>
    </row>
    <row r="895" spans="1:13" x14ac:dyDescent="0.25">
      <c r="A895">
        <v>893</v>
      </c>
      <c r="B895" t="s">
        <v>3596</v>
      </c>
      <c r="C895" t="s">
        <v>3597</v>
      </c>
      <c r="D895" t="s">
        <v>80</v>
      </c>
      <c r="E895" t="s">
        <v>1282</v>
      </c>
      <c r="F895" t="s">
        <v>3598</v>
      </c>
      <c r="G895" t="s">
        <v>18</v>
      </c>
      <c r="H895">
        <v>130</v>
      </c>
      <c r="I895">
        <v>35</v>
      </c>
      <c r="J895">
        <v>2014</v>
      </c>
      <c r="K895">
        <v>2</v>
      </c>
      <c r="L895" t="s">
        <v>83</v>
      </c>
      <c r="M895" t="s">
        <v>83</v>
      </c>
    </row>
    <row r="896" spans="1:13" x14ac:dyDescent="0.25">
      <c r="A896">
        <v>894</v>
      </c>
      <c r="B896" t="s">
        <v>3599</v>
      </c>
      <c r="C896" t="s">
        <v>3600</v>
      </c>
      <c r="D896" t="s">
        <v>86</v>
      </c>
      <c r="E896" t="s">
        <v>3601</v>
      </c>
      <c r="F896" t="s">
        <v>3602</v>
      </c>
      <c r="G896" t="s">
        <v>1041</v>
      </c>
      <c r="H896">
        <v>121</v>
      </c>
      <c r="I896">
        <v>17</v>
      </c>
      <c r="J896">
        <v>2008</v>
      </c>
      <c r="K896">
        <v>3</v>
      </c>
      <c r="L896" t="s">
        <v>2084</v>
      </c>
      <c r="M896" t="s">
        <v>2085</v>
      </c>
    </row>
    <row r="897" spans="1:13" x14ac:dyDescent="0.25">
      <c r="A897">
        <v>895</v>
      </c>
      <c r="B897" t="s">
        <v>3603</v>
      </c>
      <c r="C897" t="s">
        <v>3604</v>
      </c>
      <c r="D897" t="s">
        <v>30</v>
      </c>
      <c r="E897" t="s">
        <v>1227</v>
      </c>
      <c r="F897" t="s">
        <v>3605</v>
      </c>
      <c r="G897" t="s">
        <v>18</v>
      </c>
      <c r="H897">
        <v>50</v>
      </c>
      <c r="I897">
        <v>10</v>
      </c>
      <c r="J897">
        <v>2015</v>
      </c>
      <c r="K897">
        <v>1</v>
      </c>
      <c r="L897" t="s">
        <v>258</v>
      </c>
      <c r="M897" t="s">
        <v>1496</v>
      </c>
    </row>
    <row r="898" spans="1:13" x14ac:dyDescent="0.25">
      <c r="A898">
        <v>896</v>
      </c>
      <c r="B898" t="s">
        <v>3606</v>
      </c>
      <c r="C898" t="s">
        <v>3607</v>
      </c>
      <c r="D898" t="s">
        <v>52</v>
      </c>
      <c r="E898" t="s">
        <v>626</v>
      </c>
      <c r="F898" t="s">
        <v>3608</v>
      </c>
      <c r="G898" t="s">
        <v>623</v>
      </c>
      <c r="H898">
        <v>19</v>
      </c>
      <c r="I898">
        <v>3</v>
      </c>
      <c r="J898">
        <v>2010</v>
      </c>
      <c r="K898">
        <v>3</v>
      </c>
      <c r="L898" t="s">
        <v>41</v>
      </c>
      <c r="M898" t="s">
        <v>3609</v>
      </c>
    </row>
    <row r="899" spans="1:13" x14ac:dyDescent="0.25">
      <c r="A899">
        <v>897</v>
      </c>
      <c r="B899" t="s">
        <v>3610</v>
      </c>
      <c r="C899" t="s">
        <v>3611</v>
      </c>
      <c r="D899" t="s">
        <v>333</v>
      </c>
      <c r="E899" t="s">
        <v>576</v>
      </c>
      <c r="F899" t="s">
        <v>3612</v>
      </c>
      <c r="G899" t="s">
        <v>257</v>
      </c>
      <c r="H899">
        <v>25</v>
      </c>
      <c r="I899">
        <v>5</v>
      </c>
      <c r="J899">
        <v>2014</v>
      </c>
      <c r="K899">
        <v>1</v>
      </c>
      <c r="L899" t="s">
        <v>337</v>
      </c>
      <c r="M899" t="s">
        <v>338</v>
      </c>
    </row>
    <row r="900" spans="1:13" x14ac:dyDescent="0.25">
      <c r="A900">
        <v>898</v>
      </c>
      <c r="B900" t="s">
        <v>3613</v>
      </c>
      <c r="C900" t="s">
        <v>3614</v>
      </c>
      <c r="D900" t="s">
        <v>166</v>
      </c>
      <c r="E900" t="s">
        <v>3615</v>
      </c>
      <c r="F900" t="s">
        <v>3616</v>
      </c>
      <c r="G900" t="s">
        <v>336</v>
      </c>
      <c r="H900">
        <v>4</v>
      </c>
      <c r="I900">
        <v>1</v>
      </c>
      <c r="J900">
        <v>2013</v>
      </c>
      <c r="K900">
        <v>3</v>
      </c>
      <c r="L900" t="s">
        <v>1734</v>
      </c>
      <c r="M900" t="s">
        <v>3617</v>
      </c>
    </row>
    <row r="901" spans="1:13" x14ac:dyDescent="0.25">
      <c r="A901">
        <v>899</v>
      </c>
      <c r="B901" t="s">
        <v>3618</v>
      </c>
      <c r="C901" t="s">
        <v>3619</v>
      </c>
      <c r="D901" t="s">
        <v>52</v>
      </c>
      <c r="E901" t="s">
        <v>3620</v>
      </c>
      <c r="F901" t="s">
        <v>3621</v>
      </c>
      <c r="G901" t="s">
        <v>48</v>
      </c>
      <c r="H901">
        <v>3287</v>
      </c>
      <c r="I901">
        <v>734</v>
      </c>
      <c r="J901">
        <v>2000</v>
      </c>
      <c r="K901">
        <v>5</v>
      </c>
      <c r="L901" t="s">
        <v>56</v>
      </c>
      <c r="M901" t="s">
        <v>2461</v>
      </c>
    </row>
    <row r="902" spans="1:13" x14ac:dyDescent="0.25">
      <c r="A902">
        <v>900</v>
      </c>
      <c r="B902" t="s">
        <v>3622</v>
      </c>
      <c r="C902" t="s">
        <v>3623</v>
      </c>
      <c r="D902" t="s">
        <v>852</v>
      </c>
      <c r="E902" t="s">
        <v>416</v>
      </c>
      <c r="F902" t="s">
        <v>3624</v>
      </c>
      <c r="G902" t="s">
        <v>156</v>
      </c>
      <c r="H902">
        <v>2</v>
      </c>
      <c r="I902">
        <v>2</v>
      </c>
      <c r="J902">
        <v>2013</v>
      </c>
      <c r="K902">
        <v>2</v>
      </c>
      <c r="L902" t="s">
        <v>465</v>
      </c>
      <c r="M902" t="s">
        <v>3625</v>
      </c>
    </row>
    <row r="903" spans="1:13" x14ac:dyDescent="0.25">
      <c r="A903">
        <v>901</v>
      </c>
      <c r="B903" t="s">
        <v>3626</v>
      </c>
      <c r="C903" t="s">
        <v>3627</v>
      </c>
      <c r="D903" t="s">
        <v>243</v>
      </c>
      <c r="E903" t="s">
        <v>334</v>
      </c>
      <c r="F903" t="s">
        <v>3628</v>
      </c>
      <c r="G903" t="s">
        <v>181</v>
      </c>
      <c r="H903">
        <v>57</v>
      </c>
      <c r="I903">
        <v>9</v>
      </c>
      <c r="J903">
        <v>2013</v>
      </c>
      <c r="K903">
        <v>1</v>
      </c>
      <c r="L903" t="s">
        <v>94</v>
      </c>
      <c r="M903" t="s">
        <v>3629</v>
      </c>
    </row>
    <row r="904" spans="1:13" x14ac:dyDescent="0.25">
      <c r="A904">
        <v>902</v>
      </c>
      <c r="B904" t="s">
        <v>3630</v>
      </c>
      <c r="C904" t="s">
        <v>3631</v>
      </c>
      <c r="D904" t="s">
        <v>215</v>
      </c>
      <c r="E904" t="s">
        <v>1920</v>
      </c>
      <c r="F904" t="s">
        <v>3632</v>
      </c>
      <c r="G904" t="s">
        <v>336</v>
      </c>
      <c r="H904">
        <v>7</v>
      </c>
      <c r="I904">
        <v>2</v>
      </c>
      <c r="J904">
        <v>2013</v>
      </c>
      <c r="K904">
        <v>2</v>
      </c>
      <c r="L904" t="s">
        <v>41</v>
      </c>
      <c r="M904" t="s">
        <v>3633</v>
      </c>
    </row>
    <row r="905" spans="1:13" x14ac:dyDescent="0.25">
      <c r="A905">
        <v>903</v>
      </c>
      <c r="B905" t="s">
        <v>3634</v>
      </c>
      <c r="C905" t="s">
        <v>3635</v>
      </c>
      <c r="D905" t="s">
        <v>52</v>
      </c>
      <c r="E905" t="s">
        <v>2436</v>
      </c>
      <c r="F905" t="s">
        <v>3636</v>
      </c>
      <c r="G905" t="s">
        <v>156</v>
      </c>
      <c r="H905">
        <v>142</v>
      </c>
      <c r="I905">
        <v>46</v>
      </c>
      <c r="J905">
        <v>2012</v>
      </c>
      <c r="K905">
        <v>1</v>
      </c>
      <c r="L905" t="s">
        <v>56</v>
      </c>
      <c r="M905" t="s">
        <v>3637</v>
      </c>
    </row>
    <row r="906" spans="1:13" x14ac:dyDescent="0.25">
      <c r="A906">
        <v>903</v>
      </c>
      <c r="B906" t="s">
        <v>3638</v>
      </c>
      <c r="C906" t="s">
        <v>3639</v>
      </c>
      <c r="D906" t="s">
        <v>215</v>
      </c>
      <c r="E906" t="s">
        <v>760</v>
      </c>
      <c r="F906" t="s">
        <v>3640</v>
      </c>
      <c r="G906" t="s">
        <v>55</v>
      </c>
      <c r="H906">
        <v>38</v>
      </c>
      <c r="I906">
        <v>12</v>
      </c>
      <c r="J906">
        <v>2014</v>
      </c>
      <c r="K906">
        <v>1</v>
      </c>
      <c r="L906" t="s">
        <v>1879</v>
      </c>
      <c r="M906" t="s">
        <v>3641</v>
      </c>
    </row>
    <row r="907" spans="1:13" x14ac:dyDescent="0.25">
      <c r="A907">
        <v>904</v>
      </c>
      <c r="B907" t="s">
        <v>3642</v>
      </c>
      <c r="C907" t="s">
        <v>3643</v>
      </c>
      <c r="D907" t="s">
        <v>230</v>
      </c>
      <c r="E907" t="s">
        <v>760</v>
      </c>
      <c r="F907" t="s">
        <v>3644</v>
      </c>
      <c r="G907" t="s">
        <v>18</v>
      </c>
      <c r="H907">
        <v>14</v>
      </c>
      <c r="I907">
        <v>7</v>
      </c>
      <c r="J907">
        <v>2011</v>
      </c>
      <c r="K907">
        <v>1</v>
      </c>
      <c r="L907" t="s">
        <v>41</v>
      </c>
      <c r="M907" t="s">
        <v>636</v>
      </c>
    </row>
    <row r="908" spans="1:13" x14ac:dyDescent="0.25">
      <c r="A908">
        <v>905</v>
      </c>
      <c r="B908" t="s">
        <v>3645</v>
      </c>
      <c r="C908" t="s">
        <v>3646</v>
      </c>
      <c r="D908" t="s">
        <v>30</v>
      </c>
      <c r="E908" t="s">
        <v>1277</v>
      </c>
      <c r="F908" t="s">
        <v>3647</v>
      </c>
      <c r="G908" t="s">
        <v>40</v>
      </c>
      <c r="H908">
        <v>96</v>
      </c>
      <c r="I908">
        <v>15</v>
      </c>
      <c r="J908">
        <v>2014</v>
      </c>
      <c r="K908">
        <v>1</v>
      </c>
      <c r="L908" t="s">
        <v>258</v>
      </c>
      <c r="M908" t="s">
        <v>330</v>
      </c>
    </row>
    <row r="909" spans="1:13" x14ac:dyDescent="0.25">
      <c r="A909">
        <v>906</v>
      </c>
      <c r="B909" t="s">
        <v>3648</v>
      </c>
      <c r="C909" t="s">
        <v>3649</v>
      </c>
      <c r="D909" t="s">
        <v>45</v>
      </c>
      <c r="E909" t="s">
        <v>2604</v>
      </c>
      <c r="F909" t="s">
        <v>3650</v>
      </c>
      <c r="G909" t="s">
        <v>55</v>
      </c>
      <c r="H909">
        <v>126</v>
      </c>
      <c r="I909">
        <v>20</v>
      </c>
      <c r="J909">
        <v>2010</v>
      </c>
      <c r="K909">
        <v>2</v>
      </c>
      <c r="L909" t="s">
        <v>49</v>
      </c>
      <c r="M909" t="s">
        <v>49</v>
      </c>
    </row>
    <row r="910" spans="1:13" x14ac:dyDescent="0.25">
      <c r="A910">
        <v>907</v>
      </c>
      <c r="B910" t="s">
        <v>3651</v>
      </c>
      <c r="C910" t="s">
        <v>3652</v>
      </c>
      <c r="D910" t="s">
        <v>59</v>
      </c>
      <c r="E910" t="s">
        <v>425</v>
      </c>
      <c r="F910" t="s">
        <v>3653</v>
      </c>
      <c r="G910" t="s">
        <v>33</v>
      </c>
      <c r="H910">
        <v>3</v>
      </c>
      <c r="I910">
        <v>2</v>
      </c>
      <c r="J910">
        <v>2014</v>
      </c>
      <c r="K910">
        <v>1</v>
      </c>
      <c r="L910" t="s">
        <v>62</v>
      </c>
      <c r="M910" t="s">
        <v>3654</v>
      </c>
    </row>
    <row r="911" spans="1:13" x14ac:dyDescent="0.25">
      <c r="A911">
        <v>908</v>
      </c>
      <c r="B911" t="s">
        <v>3655</v>
      </c>
      <c r="C911" t="s">
        <v>3656</v>
      </c>
      <c r="D911" t="s">
        <v>105</v>
      </c>
      <c r="E911" t="s">
        <v>301</v>
      </c>
      <c r="F911" t="s">
        <v>3657</v>
      </c>
      <c r="G911" t="s">
        <v>107</v>
      </c>
      <c r="H911">
        <v>45</v>
      </c>
      <c r="I911">
        <v>14</v>
      </c>
      <c r="J911">
        <v>2013</v>
      </c>
      <c r="K911">
        <v>2</v>
      </c>
      <c r="L911" t="s">
        <v>62</v>
      </c>
      <c r="M911" t="s">
        <v>108</v>
      </c>
    </row>
    <row r="912" spans="1:13" x14ac:dyDescent="0.25">
      <c r="A912">
        <v>909</v>
      </c>
      <c r="B912" t="s">
        <v>3658</v>
      </c>
      <c r="C912" t="s">
        <v>3659</v>
      </c>
      <c r="D912" t="s">
        <v>59</v>
      </c>
      <c r="E912" t="s">
        <v>798</v>
      </c>
      <c r="F912" t="s">
        <v>3660</v>
      </c>
      <c r="G912" t="s">
        <v>257</v>
      </c>
      <c r="H912">
        <v>36</v>
      </c>
      <c r="I912">
        <v>15</v>
      </c>
      <c r="J912">
        <v>2012</v>
      </c>
      <c r="K912">
        <v>2</v>
      </c>
      <c r="L912" t="s">
        <v>62</v>
      </c>
      <c r="M912" t="s">
        <v>3661</v>
      </c>
    </row>
    <row r="913" spans="1:13" x14ac:dyDescent="0.25">
      <c r="A913">
        <v>910</v>
      </c>
      <c r="B913" t="s">
        <v>3662</v>
      </c>
      <c r="C913" t="s">
        <v>3663</v>
      </c>
      <c r="D913" t="s">
        <v>45</v>
      </c>
      <c r="E913" t="s">
        <v>3664</v>
      </c>
      <c r="F913" t="s">
        <v>3665</v>
      </c>
      <c r="G913" t="s">
        <v>187</v>
      </c>
      <c r="H913">
        <v>296</v>
      </c>
      <c r="I913">
        <v>55</v>
      </c>
      <c r="J913">
        <v>2010</v>
      </c>
      <c r="K913">
        <v>1</v>
      </c>
      <c r="L913" t="s">
        <v>290</v>
      </c>
      <c r="M913" t="s">
        <v>3666</v>
      </c>
    </row>
    <row r="914" spans="1:13" x14ac:dyDescent="0.25">
      <c r="A914">
        <v>911</v>
      </c>
      <c r="B914" t="s">
        <v>3667</v>
      </c>
      <c r="C914" t="s">
        <v>3668</v>
      </c>
      <c r="D914" t="s">
        <v>166</v>
      </c>
      <c r="E914" t="s">
        <v>399</v>
      </c>
      <c r="F914" t="s">
        <v>3669</v>
      </c>
      <c r="G914" t="s">
        <v>233</v>
      </c>
      <c r="H914">
        <v>52</v>
      </c>
      <c r="I914">
        <v>15</v>
      </c>
      <c r="J914">
        <v>2015</v>
      </c>
      <c r="K914">
        <v>1</v>
      </c>
      <c r="L914" t="s">
        <v>1734</v>
      </c>
      <c r="M914" t="s">
        <v>1734</v>
      </c>
    </row>
    <row r="915" spans="1:13" x14ac:dyDescent="0.25">
      <c r="A915">
        <v>912</v>
      </c>
      <c r="B915" t="s">
        <v>3670</v>
      </c>
      <c r="C915" t="s">
        <v>3671</v>
      </c>
      <c r="D915" t="s">
        <v>230</v>
      </c>
      <c r="E915" t="s">
        <v>871</v>
      </c>
      <c r="F915" t="s">
        <v>3672</v>
      </c>
      <c r="G915" t="s">
        <v>40</v>
      </c>
      <c r="H915">
        <v>3</v>
      </c>
      <c r="I915">
        <v>2</v>
      </c>
      <c r="J915">
        <v>2012</v>
      </c>
      <c r="K915">
        <v>1</v>
      </c>
      <c r="L915" t="s">
        <v>234</v>
      </c>
      <c r="M915" t="s">
        <v>235</v>
      </c>
    </row>
    <row r="916" spans="1:13" x14ac:dyDescent="0.25">
      <c r="A916">
        <v>913</v>
      </c>
      <c r="B916" t="s">
        <v>3673</v>
      </c>
      <c r="C916" t="s">
        <v>3674</v>
      </c>
      <c r="D916" t="s">
        <v>80</v>
      </c>
      <c r="E916" t="s">
        <v>3675</v>
      </c>
      <c r="F916" t="s">
        <v>3676</v>
      </c>
      <c r="G916" t="s">
        <v>40</v>
      </c>
      <c r="H916">
        <v>22263</v>
      </c>
      <c r="I916">
        <v>22263</v>
      </c>
      <c r="J916">
        <v>2009</v>
      </c>
      <c r="K916">
        <v>1</v>
      </c>
      <c r="L916" t="s">
        <v>163</v>
      </c>
      <c r="M916" t="s">
        <v>163</v>
      </c>
    </row>
    <row r="917" spans="1:13" x14ac:dyDescent="0.25">
      <c r="A917">
        <v>914</v>
      </c>
      <c r="B917" t="s">
        <v>3677</v>
      </c>
      <c r="C917" t="s">
        <v>3678</v>
      </c>
      <c r="D917" t="s">
        <v>80</v>
      </c>
      <c r="E917" t="s">
        <v>957</v>
      </c>
      <c r="F917" t="s">
        <v>3679</v>
      </c>
      <c r="G917" t="s">
        <v>55</v>
      </c>
      <c r="H917">
        <v>8</v>
      </c>
      <c r="I917">
        <v>3</v>
      </c>
      <c r="J917">
        <v>2013</v>
      </c>
      <c r="K917">
        <v>2</v>
      </c>
      <c r="L917" t="s">
        <v>41</v>
      </c>
      <c r="M917" t="s">
        <v>3680</v>
      </c>
    </row>
    <row r="918" spans="1:13" x14ac:dyDescent="0.25">
      <c r="A918">
        <v>915</v>
      </c>
      <c r="B918" t="s">
        <v>3681</v>
      </c>
      <c r="C918" t="s">
        <v>3682</v>
      </c>
      <c r="D918" t="s">
        <v>780</v>
      </c>
      <c r="E918" t="s">
        <v>23</v>
      </c>
      <c r="F918" t="s">
        <v>3683</v>
      </c>
      <c r="G918" t="s">
        <v>623</v>
      </c>
      <c r="H918">
        <v>40</v>
      </c>
      <c r="I918">
        <v>10</v>
      </c>
      <c r="J918">
        <v>2010</v>
      </c>
      <c r="K918">
        <v>1</v>
      </c>
      <c r="L918" t="s">
        <v>344</v>
      </c>
      <c r="M918" t="s">
        <v>3684</v>
      </c>
    </row>
    <row r="919" spans="1:13" x14ac:dyDescent="0.25">
      <c r="A919">
        <v>916</v>
      </c>
      <c r="B919" t="s">
        <v>3685</v>
      </c>
      <c r="C919" t="s">
        <v>3686</v>
      </c>
      <c r="D919" t="s">
        <v>45</v>
      </c>
      <c r="E919" t="s">
        <v>770</v>
      </c>
      <c r="F919" t="s">
        <v>3687</v>
      </c>
      <c r="G919" t="s">
        <v>233</v>
      </c>
      <c r="H919">
        <v>25</v>
      </c>
      <c r="I919">
        <v>4</v>
      </c>
      <c r="J919">
        <v>2006</v>
      </c>
      <c r="K919">
        <v>1</v>
      </c>
      <c r="L919" t="s">
        <v>1258</v>
      </c>
      <c r="M919" t="s">
        <v>1259</v>
      </c>
    </row>
    <row r="920" spans="1:13" x14ac:dyDescent="0.25">
      <c r="A920">
        <v>917</v>
      </c>
      <c r="B920" t="s">
        <v>3688</v>
      </c>
      <c r="C920" t="s">
        <v>3689</v>
      </c>
      <c r="D920" t="s">
        <v>86</v>
      </c>
      <c r="E920" t="s">
        <v>911</v>
      </c>
      <c r="F920" t="s">
        <v>3690</v>
      </c>
      <c r="G920" t="s">
        <v>308</v>
      </c>
      <c r="H920">
        <v>25</v>
      </c>
      <c r="I920">
        <v>9</v>
      </c>
      <c r="J920">
        <v>2013</v>
      </c>
      <c r="K920">
        <v>1</v>
      </c>
      <c r="L920" t="s">
        <v>89</v>
      </c>
      <c r="M920" t="s">
        <v>89</v>
      </c>
    </row>
    <row r="921" spans="1:13" x14ac:dyDescent="0.25">
      <c r="A921">
        <v>918</v>
      </c>
      <c r="B921" t="s">
        <v>3691</v>
      </c>
      <c r="C921" t="s">
        <v>3692</v>
      </c>
      <c r="D921" t="s">
        <v>503</v>
      </c>
      <c r="E921" t="s">
        <v>3693</v>
      </c>
      <c r="F921" t="s">
        <v>3694</v>
      </c>
      <c r="G921" t="s">
        <v>25</v>
      </c>
      <c r="H921">
        <v>43</v>
      </c>
      <c r="I921">
        <v>14</v>
      </c>
      <c r="J921">
        <v>2014</v>
      </c>
      <c r="K921">
        <v>2</v>
      </c>
      <c r="L921" t="s">
        <v>506</v>
      </c>
      <c r="M921" t="s">
        <v>506</v>
      </c>
    </row>
    <row r="922" spans="1:13" x14ac:dyDescent="0.25">
      <c r="A922">
        <v>919</v>
      </c>
      <c r="B922" t="s">
        <v>3695</v>
      </c>
      <c r="C922" t="s">
        <v>3696</v>
      </c>
      <c r="D922" t="s">
        <v>166</v>
      </c>
      <c r="E922" t="s">
        <v>3697</v>
      </c>
      <c r="F922" t="s">
        <v>3698</v>
      </c>
      <c r="G922" t="s">
        <v>25</v>
      </c>
      <c r="H922">
        <v>802</v>
      </c>
      <c r="I922">
        <v>100</v>
      </c>
      <c r="J922">
        <v>1992</v>
      </c>
      <c r="K922">
        <v>2</v>
      </c>
      <c r="L922" t="s">
        <v>1734</v>
      </c>
      <c r="M922" t="s">
        <v>1734</v>
      </c>
    </row>
    <row r="923" spans="1:13" x14ac:dyDescent="0.25">
      <c r="A923">
        <v>920</v>
      </c>
      <c r="B923" t="s">
        <v>3699</v>
      </c>
      <c r="C923" t="s">
        <v>3700</v>
      </c>
      <c r="D923" t="s">
        <v>52</v>
      </c>
      <c r="E923" t="s">
        <v>1442</v>
      </c>
      <c r="F923" t="s">
        <v>3701</v>
      </c>
      <c r="G923" t="s">
        <v>289</v>
      </c>
      <c r="H923">
        <v>8</v>
      </c>
      <c r="I923">
        <v>5</v>
      </c>
      <c r="J923">
        <v>2013</v>
      </c>
      <c r="K923">
        <v>1</v>
      </c>
      <c r="L923" t="s">
        <v>203</v>
      </c>
      <c r="M923" t="s">
        <v>203</v>
      </c>
    </row>
    <row r="924" spans="1:13" x14ac:dyDescent="0.25">
      <c r="A924">
        <v>921</v>
      </c>
      <c r="B924" t="s">
        <v>3702</v>
      </c>
      <c r="C924" t="s">
        <v>3703</v>
      </c>
      <c r="D924" t="s">
        <v>80</v>
      </c>
      <c r="E924" t="s">
        <v>1152</v>
      </c>
      <c r="F924" t="s">
        <v>3704</v>
      </c>
      <c r="G924" t="s">
        <v>271</v>
      </c>
      <c r="H924">
        <v>27</v>
      </c>
      <c r="I924">
        <v>12</v>
      </c>
      <c r="J924">
        <v>2014</v>
      </c>
      <c r="K924">
        <v>1</v>
      </c>
      <c r="L924" t="s">
        <v>83</v>
      </c>
      <c r="M924" t="s">
        <v>83</v>
      </c>
    </row>
    <row r="925" spans="1:13" x14ac:dyDescent="0.25">
      <c r="A925">
        <v>922</v>
      </c>
      <c r="B925" t="s">
        <v>3705</v>
      </c>
      <c r="C925" t="s">
        <v>3706</v>
      </c>
      <c r="D925" t="s">
        <v>52</v>
      </c>
      <c r="E925" t="s">
        <v>875</v>
      </c>
      <c r="F925" t="s">
        <v>3707</v>
      </c>
      <c r="G925" t="s">
        <v>233</v>
      </c>
      <c r="H925">
        <v>55</v>
      </c>
      <c r="I925">
        <v>15</v>
      </c>
      <c r="J925">
        <v>2014</v>
      </c>
      <c r="K925">
        <v>1</v>
      </c>
      <c r="L925" t="s">
        <v>203</v>
      </c>
      <c r="M925" t="s">
        <v>203</v>
      </c>
    </row>
    <row r="926" spans="1:13" x14ac:dyDescent="0.25">
      <c r="A926">
        <v>923</v>
      </c>
      <c r="B926" t="s">
        <v>3708</v>
      </c>
      <c r="C926" t="s">
        <v>3709</v>
      </c>
      <c r="D926" t="s">
        <v>30</v>
      </c>
      <c r="E926" t="s">
        <v>1305</v>
      </c>
      <c r="F926" t="s">
        <v>3710</v>
      </c>
      <c r="G926" t="s">
        <v>40</v>
      </c>
      <c r="H926">
        <v>22</v>
      </c>
      <c r="I926">
        <v>3</v>
      </c>
      <c r="J926">
        <v>2011</v>
      </c>
      <c r="K926">
        <v>2</v>
      </c>
      <c r="L926" t="s">
        <v>251</v>
      </c>
      <c r="M926" t="s">
        <v>3711</v>
      </c>
    </row>
    <row r="927" spans="1:13" x14ac:dyDescent="0.25">
      <c r="A927">
        <v>924</v>
      </c>
      <c r="B927" t="s">
        <v>3712</v>
      </c>
      <c r="C927" t="s">
        <v>3713</v>
      </c>
      <c r="D927" t="s">
        <v>15</v>
      </c>
      <c r="E927" t="s">
        <v>3714</v>
      </c>
      <c r="F927" t="s">
        <v>3715</v>
      </c>
      <c r="G927" t="s">
        <v>336</v>
      </c>
      <c r="H927">
        <v>1000</v>
      </c>
      <c r="I927">
        <v>195</v>
      </c>
      <c r="J927">
        <v>2005</v>
      </c>
      <c r="K927">
        <v>10</v>
      </c>
      <c r="L927" t="s">
        <v>19</v>
      </c>
      <c r="M927" t="s">
        <v>3716</v>
      </c>
    </row>
    <row r="928" spans="1:13" x14ac:dyDescent="0.25">
      <c r="A928">
        <v>925</v>
      </c>
      <c r="B928" t="s">
        <v>3717</v>
      </c>
      <c r="C928" t="s">
        <v>3718</v>
      </c>
      <c r="D928" t="s">
        <v>80</v>
      </c>
      <c r="E928" t="s">
        <v>1442</v>
      </c>
      <c r="F928" t="s">
        <v>3719</v>
      </c>
      <c r="G928" t="s">
        <v>187</v>
      </c>
      <c r="H928">
        <v>10</v>
      </c>
      <c r="I928">
        <v>5</v>
      </c>
      <c r="J928">
        <v>2004</v>
      </c>
      <c r="K928">
        <v>1</v>
      </c>
      <c r="L928" t="s">
        <v>83</v>
      </c>
      <c r="M928" t="s">
        <v>3720</v>
      </c>
    </row>
    <row r="929" spans="1:13" x14ac:dyDescent="0.25">
      <c r="A929">
        <v>926</v>
      </c>
      <c r="B929" t="s">
        <v>3721</v>
      </c>
      <c r="C929" t="s">
        <v>3722</v>
      </c>
      <c r="D929" t="s">
        <v>74</v>
      </c>
      <c r="E929" t="s">
        <v>2318</v>
      </c>
      <c r="F929" t="s">
        <v>3723</v>
      </c>
      <c r="G929" t="s">
        <v>329</v>
      </c>
      <c r="H929">
        <v>12</v>
      </c>
      <c r="I929">
        <v>3</v>
      </c>
      <c r="J929">
        <v>2013</v>
      </c>
      <c r="K929">
        <v>3</v>
      </c>
      <c r="L929" t="s">
        <v>77</v>
      </c>
      <c r="M929" t="s">
        <v>3724</v>
      </c>
    </row>
    <row r="930" spans="1:13" x14ac:dyDescent="0.25">
      <c r="A930">
        <v>927</v>
      </c>
      <c r="B930" t="s">
        <v>3725</v>
      </c>
      <c r="C930" t="s">
        <v>3726</v>
      </c>
      <c r="D930" t="s">
        <v>333</v>
      </c>
      <c r="E930" t="s">
        <v>3727</v>
      </c>
      <c r="F930" t="s">
        <v>3728</v>
      </c>
      <c r="G930" t="s">
        <v>181</v>
      </c>
      <c r="H930">
        <v>243</v>
      </c>
      <c r="I930">
        <v>50</v>
      </c>
      <c r="J930">
        <v>2008</v>
      </c>
      <c r="K930">
        <v>3</v>
      </c>
      <c r="L930" t="s">
        <v>2593</v>
      </c>
      <c r="M930" t="s">
        <v>2594</v>
      </c>
    </row>
    <row r="931" spans="1:13" x14ac:dyDescent="0.25">
      <c r="A931">
        <v>928</v>
      </c>
      <c r="B931" t="s">
        <v>3729</v>
      </c>
      <c r="C931" t="s">
        <v>3730</v>
      </c>
      <c r="D931" t="s">
        <v>215</v>
      </c>
      <c r="E931" t="s">
        <v>871</v>
      </c>
      <c r="F931" t="s">
        <v>3731</v>
      </c>
      <c r="G931" t="s">
        <v>336</v>
      </c>
      <c r="H931">
        <v>21</v>
      </c>
      <c r="I931">
        <v>1</v>
      </c>
      <c r="J931">
        <v>2013</v>
      </c>
      <c r="K931">
        <v>2</v>
      </c>
      <c r="L931" t="s">
        <v>219</v>
      </c>
      <c r="M931" t="s">
        <v>422</v>
      </c>
    </row>
    <row r="932" spans="1:13" x14ac:dyDescent="0.25">
      <c r="A932">
        <v>929</v>
      </c>
      <c r="B932" t="s">
        <v>3732</v>
      </c>
      <c r="C932" t="s">
        <v>3733</v>
      </c>
      <c r="D932" t="s">
        <v>98</v>
      </c>
      <c r="E932" t="s">
        <v>896</v>
      </c>
      <c r="F932" t="s">
        <v>3734</v>
      </c>
      <c r="G932" t="s">
        <v>156</v>
      </c>
      <c r="H932">
        <v>90</v>
      </c>
      <c r="I932">
        <v>40</v>
      </c>
      <c r="J932">
        <v>2012</v>
      </c>
      <c r="K932">
        <v>4</v>
      </c>
      <c r="L932" t="s">
        <v>41</v>
      </c>
      <c r="M932" t="s">
        <v>3735</v>
      </c>
    </row>
    <row r="933" spans="1:13" x14ac:dyDescent="0.25">
      <c r="A933">
        <v>930</v>
      </c>
      <c r="B933" t="s">
        <v>3736</v>
      </c>
      <c r="C933" t="s">
        <v>3737</v>
      </c>
      <c r="D933" t="s">
        <v>52</v>
      </c>
      <c r="E933" t="s">
        <v>699</v>
      </c>
      <c r="F933" t="s">
        <v>3738</v>
      </c>
      <c r="G933" t="s">
        <v>33</v>
      </c>
      <c r="H933">
        <v>5</v>
      </c>
      <c r="I933">
        <v>2</v>
      </c>
      <c r="J933">
        <v>2009</v>
      </c>
      <c r="K933">
        <v>2</v>
      </c>
      <c r="L933" t="s">
        <v>1314</v>
      </c>
      <c r="M933" t="s">
        <v>1315</v>
      </c>
    </row>
    <row r="934" spans="1:13" x14ac:dyDescent="0.25">
      <c r="A934">
        <v>931</v>
      </c>
      <c r="B934" t="s">
        <v>3739</v>
      </c>
      <c r="C934" t="s">
        <v>3740</v>
      </c>
      <c r="D934" t="s">
        <v>230</v>
      </c>
      <c r="E934" t="s">
        <v>1152</v>
      </c>
      <c r="F934" t="s">
        <v>3741</v>
      </c>
      <c r="G934" t="s">
        <v>175</v>
      </c>
      <c r="H934">
        <v>15</v>
      </c>
      <c r="I934">
        <v>2</v>
      </c>
      <c r="J934">
        <v>2015</v>
      </c>
      <c r="K934">
        <v>1</v>
      </c>
      <c r="L934" t="s">
        <v>234</v>
      </c>
      <c r="M934" t="s">
        <v>234</v>
      </c>
    </row>
    <row r="935" spans="1:13" x14ac:dyDescent="0.25">
      <c r="A935">
        <v>932</v>
      </c>
      <c r="B935" t="s">
        <v>3742</v>
      </c>
      <c r="C935" t="s">
        <v>3743</v>
      </c>
      <c r="D935" t="s">
        <v>215</v>
      </c>
      <c r="E935" t="s">
        <v>760</v>
      </c>
      <c r="F935" t="s">
        <v>3744</v>
      </c>
      <c r="G935" t="s">
        <v>623</v>
      </c>
      <c r="H935">
        <v>15</v>
      </c>
      <c r="I935">
        <v>10</v>
      </c>
      <c r="J935">
        <v>2014</v>
      </c>
      <c r="K935">
        <v>2</v>
      </c>
      <c r="L935" t="s">
        <v>1879</v>
      </c>
      <c r="M935" t="s">
        <v>1879</v>
      </c>
    </row>
    <row r="936" spans="1:13" x14ac:dyDescent="0.25">
      <c r="A936">
        <v>933</v>
      </c>
      <c r="B936" t="s">
        <v>3745</v>
      </c>
      <c r="C936" t="s">
        <v>3746</v>
      </c>
      <c r="D936" t="s">
        <v>86</v>
      </c>
      <c r="E936" t="s">
        <v>3747</v>
      </c>
      <c r="F936" t="s">
        <v>3748</v>
      </c>
      <c r="G936" t="s">
        <v>211</v>
      </c>
      <c r="H936">
        <v>140</v>
      </c>
      <c r="I936">
        <v>34</v>
      </c>
      <c r="J936">
        <v>2007</v>
      </c>
      <c r="K936">
        <v>3</v>
      </c>
      <c r="L936" t="s">
        <v>41</v>
      </c>
      <c r="M936" t="s">
        <v>3749</v>
      </c>
    </row>
    <row r="937" spans="1:13" x14ac:dyDescent="0.25">
      <c r="A937">
        <v>934</v>
      </c>
      <c r="B937" t="s">
        <v>3750</v>
      </c>
      <c r="C937" t="s">
        <v>3751</v>
      </c>
      <c r="D937" t="s">
        <v>80</v>
      </c>
      <c r="E937" t="s">
        <v>334</v>
      </c>
      <c r="F937" t="s">
        <v>3752</v>
      </c>
      <c r="G937" t="s">
        <v>187</v>
      </c>
      <c r="H937">
        <v>31</v>
      </c>
      <c r="I937">
        <v>8</v>
      </c>
      <c r="J937">
        <v>2008</v>
      </c>
      <c r="K937">
        <v>3</v>
      </c>
      <c r="L937" t="s">
        <v>137</v>
      </c>
      <c r="M937" t="s">
        <v>137</v>
      </c>
    </row>
    <row r="938" spans="1:13" x14ac:dyDescent="0.25">
      <c r="A938">
        <v>935</v>
      </c>
      <c r="B938" t="s">
        <v>3753</v>
      </c>
      <c r="C938" t="s">
        <v>3754</v>
      </c>
      <c r="D938" t="s">
        <v>462</v>
      </c>
      <c r="E938" t="s">
        <v>1152</v>
      </c>
      <c r="F938" t="s">
        <v>3755</v>
      </c>
      <c r="G938" t="s">
        <v>257</v>
      </c>
      <c r="H938">
        <v>32</v>
      </c>
      <c r="I938">
        <v>5</v>
      </c>
      <c r="J938">
        <v>2004</v>
      </c>
      <c r="K938">
        <v>2</v>
      </c>
      <c r="L938" t="s">
        <v>465</v>
      </c>
      <c r="M938" t="s">
        <v>466</v>
      </c>
    </row>
    <row r="939" spans="1:13" x14ac:dyDescent="0.25">
      <c r="A939">
        <v>936</v>
      </c>
      <c r="B939" t="s">
        <v>3756</v>
      </c>
      <c r="C939" t="s">
        <v>3757</v>
      </c>
      <c r="D939" t="s">
        <v>1011</v>
      </c>
      <c r="E939" t="s">
        <v>798</v>
      </c>
      <c r="F939" t="s">
        <v>3758</v>
      </c>
      <c r="G939" t="s">
        <v>257</v>
      </c>
      <c r="H939">
        <v>39</v>
      </c>
      <c r="I939">
        <v>33</v>
      </c>
      <c r="J939">
        <v>2013</v>
      </c>
      <c r="K939">
        <v>2</v>
      </c>
      <c r="L939" t="s">
        <v>1014</v>
      </c>
      <c r="M939" t="s">
        <v>1015</v>
      </c>
    </row>
    <row r="940" spans="1:13" x14ac:dyDescent="0.25">
      <c r="A940">
        <v>937</v>
      </c>
      <c r="B940" t="s">
        <v>3759</v>
      </c>
      <c r="C940" t="s">
        <v>3760</v>
      </c>
      <c r="D940" t="s">
        <v>2798</v>
      </c>
      <c r="E940" t="s">
        <v>1227</v>
      </c>
      <c r="F940" t="s">
        <v>3761</v>
      </c>
      <c r="G940" t="s">
        <v>55</v>
      </c>
      <c r="H940">
        <v>92</v>
      </c>
      <c r="I940">
        <v>22</v>
      </c>
      <c r="J940">
        <v>2010</v>
      </c>
      <c r="K940">
        <v>2</v>
      </c>
      <c r="L940" t="s">
        <v>41</v>
      </c>
      <c r="M940" t="s">
        <v>3762</v>
      </c>
    </row>
    <row r="941" spans="1:13" x14ac:dyDescent="0.25">
      <c r="A941">
        <v>938</v>
      </c>
      <c r="B941" t="s">
        <v>3763</v>
      </c>
      <c r="C941" t="s">
        <v>3764</v>
      </c>
      <c r="D941" t="s">
        <v>15</v>
      </c>
      <c r="E941" t="s">
        <v>911</v>
      </c>
      <c r="F941" t="s">
        <v>3765</v>
      </c>
      <c r="G941" t="s">
        <v>211</v>
      </c>
      <c r="H941">
        <v>10</v>
      </c>
      <c r="I941">
        <v>3</v>
      </c>
      <c r="J941">
        <v>2014</v>
      </c>
      <c r="K941">
        <v>1</v>
      </c>
      <c r="L941" t="s">
        <v>19</v>
      </c>
      <c r="M941" t="s">
        <v>19</v>
      </c>
    </row>
    <row r="942" spans="1:13" x14ac:dyDescent="0.25">
      <c r="A942">
        <v>939</v>
      </c>
      <c r="B942" t="s">
        <v>3766</v>
      </c>
      <c r="C942" t="s">
        <v>3767</v>
      </c>
      <c r="D942" t="s">
        <v>243</v>
      </c>
      <c r="E942" t="s">
        <v>1231</v>
      </c>
      <c r="F942" t="s">
        <v>3768</v>
      </c>
      <c r="G942" t="s">
        <v>40</v>
      </c>
      <c r="H942">
        <v>65</v>
      </c>
      <c r="I942">
        <v>3</v>
      </c>
      <c r="J942">
        <v>2013</v>
      </c>
      <c r="K942">
        <v>2</v>
      </c>
      <c r="L942" t="s">
        <v>458</v>
      </c>
      <c r="M942" t="s">
        <v>458</v>
      </c>
    </row>
    <row r="943" spans="1:13" x14ac:dyDescent="0.25">
      <c r="A943">
        <v>940</v>
      </c>
      <c r="B943" t="s">
        <v>3769</v>
      </c>
      <c r="C943" t="s">
        <v>3770</v>
      </c>
      <c r="D943" t="s">
        <v>74</v>
      </c>
      <c r="E943" t="s">
        <v>179</v>
      </c>
      <c r="F943" t="s">
        <v>3771</v>
      </c>
      <c r="G943" t="s">
        <v>48</v>
      </c>
      <c r="H943">
        <v>54</v>
      </c>
      <c r="I943">
        <v>15</v>
      </c>
      <c r="J943">
        <v>2013</v>
      </c>
      <c r="K943">
        <v>2</v>
      </c>
      <c r="L943" t="s">
        <v>349</v>
      </c>
      <c r="M943" t="s">
        <v>3772</v>
      </c>
    </row>
    <row r="944" spans="1:13" x14ac:dyDescent="0.25">
      <c r="A944">
        <v>941</v>
      </c>
      <c r="B944" t="s">
        <v>3773</v>
      </c>
      <c r="C944" t="s">
        <v>3774</v>
      </c>
      <c r="D944" t="s">
        <v>105</v>
      </c>
      <c r="E944" t="s">
        <v>962</v>
      </c>
      <c r="F944" t="s">
        <v>3775</v>
      </c>
      <c r="G944" t="s">
        <v>257</v>
      </c>
      <c r="H944">
        <v>40</v>
      </c>
      <c r="I944">
        <v>7</v>
      </c>
      <c r="J944">
        <v>2014</v>
      </c>
      <c r="K944">
        <v>1</v>
      </c>
      <c r="L944" t="s">
        <v>3776</v>
      </c>
      <c r="M944" t="s">
        <v>3777</v>
      </c>
    </row>
    <row r="945" spans="1:13" x14ac:dyDescent="0.25">
      <c r="A945">
        <v>942</v>
      </c>
      <c r="B945" t="s">
        <v>3778</v>
      </c>
      <c r="C945" t="s">
        <v>3779</v>
      </c>
      <c r="D945" t="s">
        <v>333</v>
      </c>
      <c r="E945" t="s">
        <v>626</v>
      </c>
      <c r="F945" t="s">
        <v>3780</v>
      </c>
      <c r="G945" t="s">
        <v>187</v>
      </c>
      <c r="H945">
        <v>4</v>
      </c>
      <c r="I945">
        <v>1</v>
      </c>
      <c r="J945">
        <v>2014</v>
      </c>
      <c r="K945">
        <v>1</v>
      </c>
      <c r="L945" t="s">
        <v>2593</v>
      </c>
      <c r="M945" t="s">
        <v>2594</v>
      </c>
    </row>
    <row r="946" spans="1:13" x14ac:dyDescent="0.25">
      <c r="A946">
        <v>943</v>
      </c>
      <c r="B946" t="s">
        <v>3781</v>
      </c>
      <c r="C946" t="s">
        <v>3782</v>
      </c>
      <c r="D946" t="s">
        <v>98</v>
      </c>
      <c r="E946" t="s">
        <v>1106</v>
      </c>
      <c r="F946" t="s">
        <v>3783</v>
      </c>
      <c r="G946" t="s">
        <v>40</v>
      </c>
      <c r="H946">
        <v>25</v>
      </c>
      <c r="I946">
        <v>9</v>
      </c>
      <c r="J946">
        <v>2011</v>
      </c>
      <c r="K946">
        <v>2</v>
      </c>
      <c r="L946" t="s">
        <v>101</v>
      </c>
      <c r="M946" t="s">
        <v>101</v>
      </c>
    </row>
    <row r="947" spans="1:13" x14ac:dyDescent="0.25">
      <c r="A947">
        <v>944</v>
      </c>
      <c r="B947" t="s">
        <v>3784</v>
      </c>
      <c r="C947" t="s">
        <v>3785</v>
      </c>
      <c r="D947" t="s">
        <v>52</v>
      </c>
      <c r="E947" t="s">
        <v>3786</v>
      </c>
      <c r="F947" t="s">
        <v>3787</v>
      </c>
      <c r="G947" t="s">
        <v>18</v>
      </c>
      <c r="H947">
        <v>65</v>
      </c>
      <c r="I947">
        <v>33</v>
      </c>
      <c r="J947">
        <v>2005</v>
      </c>
      <c r="K947">
        <v>3</v>
      </c>
      <c r="L947" t="s">
        <v>203</v>
      </c>
      <c r="M947" t="s">
        <v>671</v>
      </c>
    </row>
    <row r="948" spans="1:13" x14ac:dyDescent="0.25">
      <c r="A948">
        <v>945</v>
      </c>
      <c r="B948" t="s">
        <v>3788</v>
      </c>
      <c r="C948" t="s">
        <v>3789</v>
      </c>
      <c r="D948" t="s">
        <v>105</v>
      </c>
      <c r="E948" t="s">
        <v>1473</v>
      </c>
      <c r="F948" t="s">
        <v>3790</v>
      </c>
      <c r="G948" t="s">
        <v>48</v>
      </c>
      <c r="H948">
        <v>12</v>
      </c>
      <c r="I948">
        <v>5</v>
      </c>
      <c r="J948">
        <v>2014</v>
      </c>
      <c r="K948">
        <v>1</v>
      </c>
      <c r="L948" t="s">
        <v>62</v>
      </c>
      <c r="M948" t="s">
        <v>3791</v>
      </c>
    </row>
    <row r="949" spans="1:13" x14ac:dyDescent="0.25">
      <c r="A949">
        <v>946</v>
      </c>
      <c r="B949" t="s">
        <v>3792</v>
      </c>
      <c r="C949" t="s">
        <v>3793</v>
      </c>
      <c r="D949" t="s">
        <v>30</v>
      </c>
      <c r="E949" t="s">
        <v>3794</v>
      </c>
      <c r="F949" t="s">
        <v>3795</v>
      </c>
      <c r="G949" t="s">
        <v>233</v>
      </c>
      <c r="H949">
        <v>33</v>
      </c>
      <c r="I949">
        <v>10</v>
      </c>
      <c r="J949">
        <v>2011</v>
      </c>
      <c r="K949">
        <v>1</v>
      </c>
      <c r="L949" t="s">
        <v>251</v>
      </c>
      <c r="M949" t="s">
        <v>3796</v>
      </c>
    </row>
    <row r="950" spans="1:13" x14ac:dyDescent="0.25">
      <c r="A950">
        <v>947</v>
      </c>
      <c r="B950" t="s">
        <v>3797</v>
      </c>
      <c r="C950" t="s">
        <v>3798</v>
      </c>
      <c r="D950" t="s">
        <v>503</v>
      </c>
      <c r="E950" t="s">
        <v>1305</v>
      </c>
      <c r="F950" t="s">
        <v>3799</v>
      </c>
      <c r="G950" t="s">
        <v>156</v>
      </c>
      <c r="H950">
        <v>34</v>
      </c>
      <c r="I950">
        <v>28</v>
      </c>
      <c r="J950">
        <v>2011</v>
      </c>
      <c r="K950">
        <v>2</v>
      </c>
      <c r="L950" t="s">
        <v>506</v>
      </c>
      <c r="M950" t="s">
        <v>506</v>
      </c>
    </row>
    <row r="951" spans="1:13" x14ac:dyDescent="0.25">
      <c r="A951">
        <v>948</v>
      </c>
      <c r="B951" t="s">
        <v>3800</v>
      </c>
      <c r="C951" t="s">
        <v>3801</v>
      </c>
      <c r="D951" t="s">
        <v>341</v>
      </c>
      <c r="E951" t="s">
        <v>3802</v>
      </c>
      <c r="F951" t="s">
        <v>3803</v>
      </c>
      <c r="G951" t="s">
        <v>156</v>
      </c>
      <c r="H951">
        <v>206</v>
      </c>
      <c r="I951">
        <v>90</v>
      </c>
      <c r="J951">
        <v>2004</v>
      </c>
      <c r="K951">
        <v>1</v>
      </c>
      <c r="L951" t="s">
        <v>344</v>
      </c>
      <c r="M951" t="s">
        <v>344</v>
      </c>
    </row>
    <row r="952" spans="1:13" x14ac:dyDescent="0.25">
      <c r="A952">
        <v>949</v>
      </c>
      <c r="B952" t="s">
        <v>3804</v>
      </c>
      <c r="C952" t="s">
        <v>3805</v>
      </c>
      <c r="D952" t="s">
        <v>66</v>
      </c>
      <c r="E952" t="s">
        <v>1106</v>
      </c>
      <c r="F952" t="s">
        <v>3806</v>
      </c>
      <c r="G952" t="s">
        <v>40</v>
      </c>
      <c r="H952">
        <v>1</v>
      </c>
      <c r="I952">
        <v>1</v>
      </c>
      <c r="J952">
        <v>2014</v>
      </c>
      <c r="K952">
        <v>2</v>
      </c>
      <c r="L952" t="s">
        <v>94</v>
      </c>
      <c r="M952" t="s">
        <v>396</v>
      </c>
    </row>
    <row r="953" spans="1:13" x14ac:dyDescent="0.25">
      <c r="A953">
        <v>950</v>
      </c>
      <c r="B953" t="s">
        <v>3807</v>
      </c>
      <c r="C953" t="s">
        <v>3808</v>
      </c>
      <c r="D953" t="s">
        <v>66</v>
      </c>
      <c r="E953" t="s">
        <v>334</v>
      </c>
      <c r="F953" t="s">
        <v>3809</v>
      </c>
      <c r="G953" t="s">
        <v>297</v>
      </c>
      <c r="H953">
        <v>52</v>
      </c>
      <c r="I953">
        <v>15</v>
      </c>
      <c r="J953">
        <v>2004</v>
      </c>
      <c r="K953">
        <v>2</v>
      </c>
      <c r="L953" t="s">
        <v>1093</v>
      </c>
      <c r="M953" t="s">
        <v>1093</v>
      </c>
    </row>
    <row r="954" spans="1:13" x14ac:dyDescent="0.25">
      <c r="A954">
        <v>951</v>
      </c>
      <c r="B954" t="s">
        <v>3810</v>
      </c>
      <c r="C954" t="s">
        <v>3811</v>
      </c>
      <c r="D954" t="s">
        <v>80</v>
      </c>
      <c r="E954" t="s">
        <v>342</v>
      </c>
      <c r="F954" t="s">
        <v>3812</v>
      </c>
      <c r="G954" t="s">
        <v>18</v>
      </c>
      <c r="H954">
        <v>32</v>
      </c>
      <c r="I954">
        <v>7</v>
      </c>
      <c r="J954">
        <v>2014</v>
      </c>
      <c r="K954">
        <v>1</v>
      </c>
      <c r="L954" t="s">
        <v>83</v>
      </c>
      <c r="M954" t="s">
        <v>2101</v>
      </c>
    </row>
    <row r="955" spans="1:13" x14ac:dyDescent="0.25">
      <c r="A955">
        <v>952</v>
      </c>
      <c r="B955" t="s">
        <v>3813</v>
      </c>
      <c r="C955" t="s">
        <v>3814</v>
      </c>
      <c r="D955" t="s">
        <v>80</v>
      </c>
      <c r="E955" t="s">
        <v>179</v>
      </c>
      <c r="F955" t="s">
        <v>3815</v>
      </c>
      <c r="G955" t="s">
        <v>40</v>
      </c>
      <c r="H955">
        <v>51</v>
      </c>
      <c r="I955">
        <v>28</v>
      </c>
      <c r="J955">
        <v>2012</v>
      </c>
      <c r="K955">
        <v>2</v>
      </c>
      <c r="L955" t="s">
        <v>163</v>
      </c>
      <c r="M955" t="s">
        <v>163</v>
      </c>
    </row>
    <row r="956" spans="1:13" x14ac:dyDescent="0.25">
      <c r="A956">
        <v>953</v>
      </c>
      <c r="B956" t="s">
        <v>3816</v>
      </c>
      <c r="C956" t="s">
        <v>3817</v>
      </c>
      <c r="D956" t="s">
        <v>98</v>
      </c>
      <c r="E956" t="s">
        <v>1920</v>
      </c>
      <c r="F956" t="s">
        <v>3818</v>
      </c>
      <c r="G956" t="s">
        <v>18</v>
      </c>
      <c r="H956">
        <v>24</v>
      </c>
      <c r="I956">
        <v>2</v>
      </c>
      <c r="J956">
        <v>2014</v>
      </c>
      <c r="K956">
        <v>2</v>
      </c>
      <c r="L956" t="s">
        <v>101</v>
      </c>
      <c r="M956" t="s">
        <v>101</v>
      </c>
    </row>
    <row r="957" spans="1:13" x14ac:dyDescent="0.25">
      <c r="A957">
        <v>954</v>
      </c>
      <c r="B957" t="s">
        <v>3819</v>
      </c>
      <c r="C957" t="s">
        <v>3820</v>
      </c>
      <c r="D957" t="s">
        <v>860</v>
      </c>
      <c r="E957" t="s">
        <v>1305</v>
      </c>
      <c r="F957" t="s">
        <v>3821</v>
      </c>
      <c r="G957" t="s">
        <v>211</v>
      </c>
      <c r="H957">
        <v>10</v>
      </c>
      <c r="I957">
        <v>2</v>
      </c>
      <c r="J957">
        <v>2012</v>
      </c>
      <c r="K957">
        <v>2</v>
      </c>
      <c r="L957" t="s">
        <v>41</v>
      </c>
      <c r="M957" t="s">
        <v>3822</v>
      </c>
    </row>
    <row r="958" spans="1:13" x14ac:dyDescent="0.25">
      <c r="A958">
        <v>955</v>
      </c>
      <c r="B958" t="s">
        <v>3823</v>
      </c>
      <c r="C958" t="s">
        <v>3824</v>
      </c>
      <c r="D958" t="s">
        <v>503</v>
      </c>
      <c r="E958" t="s">
        <v>3825</v>
      </c>
      <c r="F958" t="s">
        <v>3826</v>
      </c>
      <c r="G958" t="s">
        <v>48</v>
      </c>
      <c r="H958">
        <v>180</v>
      </c>
      <c r="I958">
        <v>70</v>
      </c>
      <c r="J958">
        <v>2012</v>
      </c>
      <c r="K958">
        <v>3</v>
      </c>
      <c r="L958" t="s">
        <v>506</v>
      </c>
      <c r="M958" t="s">
        <v>506</v>
      </c>
    </row>
    <row r="959" spans="1:13" x14ac:dyDescent="0.25">
      <c r="A959">
        <v>956</v>
      </c>
      <c r="B959" t="s">
        <v>3827</v>
      </c>
      <c r="C959" t="s">
        <v>3828</v>
      </c>
      <c r="D959" t="s">
        <v>86</v>
      </c>
      <c r="E959" t="s">
        <v>1473</v>
      </c>
      <c r="F959" t="s">
        <v>3829</v>
      </c>
      <c r="G959" t="s">
        <v>623</v>
      </c>
      <c r="H959">
        <v>36</v>
      </c>
      <c r="I959">
        <v>9</v>
      </c>
      <c r="J959">
        <v>2011</v>
      </c>
      <c r="K959">
        <v>2</v>
      </c>
      <c r="L959" t="s">
        <v>89</v>
      </c>
      <c r="M959" t="s">
        <v>3830</v>
      </c>
    </row>
    <row r="960" spans="1:13" x14ac:dyDescent="0.25">
      <c r="A960">
        <v>957</v>
      </c>
      <c r="B960" t="s">
        <v>3831</v>
      </c>
      <c r="C960" t="s">
        <v>3832</v>
      </c>
      <c r="D960" t="s">
        <v>52</v>
      </c>
      <c r="E960" t="s">
        <v>603</v>
      </c>
      <c r="F960" t="s">
        <v>3833</v>
      </c>
      <c r="G960" t="s">
        <v>48</v>
      </c>
      <c r="H960">
        <v>6</v>
      </c>
      <c r="I960">
        <v>5</v>
      </c>
      <c r="J960">
        <v>2014</v>
      </c>
      <c r="K960">
        <v>2</v>
      </c>
      <c r="L960" t="s">
        <v>595</v>
      </c>
      <c r="M960" t="s">
        <v>56</v>
      </c>
    </row>
    <row r="961" spans="1:13" x14ac:dyDescent="0.25">
      <c r="A961">
        <v>958</v>
      </c>
      <c r="B961" t="s">
        <v>3834</v>
      </c>
      <c r="C961" t="s">
        <v>3835</v>
      </c>
      <c r="D961" t="s">
        <v>105</v>
      </c>
      <c r="E961" t="s">
        <v>704</v>
      </c>
      <c r="F961" t="s">
        <v>3836</v>
      </c>
      <c r="G961" t="s">
        <v>18</v>
      </c>
      <c r="H961">
        <v>27</v>
      </c>
      <c r="I961">
        <v>10</v>
      </c>
      <c r="J961">
        <v>2012</v>
      </c>
      <c r="K961">
        <v>2</v>
      </c>
      <c r="L961" t="s">
        <v>62</v>
      </c>
      <c r="M961" t="s">
        <v>108</v>
      </c>
    </row>
    <row r="962" spans="1:13" x14ac:dyDescent="0.25">
      <c r="A962">
        <v>959</v>
      </c>
      <c r="B962" t="s">
        <v>3837</v>
      </c>
      <c r="C962" t="s">
        <v>3838</v>
      </c>
      <c r="D962" t="s">
        <v>30</v>
      </c>
      <c r="E962" t="s">
        <v>939</v>
      </c>
      <c r="F962" t="s">
        <v>3839</v>
      </c>
      <c r="G962" t="s">
        <v>156</v>
      </c>
      <c r="H962">
        <v>12</v>
      </c>
      <c r="I962">
        <v>4</v>
      </c>
      <c r="J962">
        <v>2015</v>
      </c>
      <c r="K962">
        <v>1</v>
      </c>
      <c r="L962" t="s">
        <v>34</v>
      </c>
      <c r="M962" t="s">
        <v>34</v>
      </c>
    </row>
    <row r="963" spans="1:13" x14ac:dyDescent="0.25">
      <c r="A963">
        <v>960</v>
      </c>
      <c r="B963" t="s">
        <v>3840</v>
      </c>
      <c r="C963" t="s">
        <v>3841</v>
      </c>
      <c r="D963" t="s">
        <v>52</v>
      </c>
      <c r="E963" t="s">
        <v>603</v>
      </c>
      <c r="F963" t="s">
        <v>3842</v>
      </c>
      <c r="G963" t="s">
        <v>324</v>
      </c>
      <c r="H963">
        <v>195</v>
      </c>
      <c r="I963">
        <v>31</v>
      </c>
      <c r="J963">
        <v>2013</v>
      </c>
      <c r="K963">
        <v>2</v>
      </c>
      <c r="L963" t="s">
        <v>203</v>
      </c>
      <c r="M963" t="s">
        <v>203</v>
      </c>
    </row>
    <row r="964" spans="1:13" x14ac:dyDescent="0.25">
      <c r="A964">
        <v>961</v>
      </c>
      <c r="B964" t="s">
        <v>3843</v>
      </c>
      <c r="C964" t="s">
        <v>3844</v>
      </c>
      <c r="D964" t="s">
        <v>294</v>
      </c>
      <c r="E964" t="s">
        <v>3845</v>
      </c>
      <c r="F964" t="s">
        <v>3846</v>
      </c>
      <c r="G964" t="s">
        <v>107</v>
      </c>
      <c r="H964">
        <v>41</v>
      </c>
      <c r="I964">
        <v>21</v>
      </c>
      <c r="J964">
        <v>2009</v>
      </c>
      <c r="K964">
        <v>7</v>
      </c>
      <c r="L964" t="s">
        <v>298</v>
      </c>
      <c r="M964" t="s">
        <v>2589</v>
      </c>
    </row>
    <row r="965" spans="1:13" x14ac:dyDescent="0.25">
      <c r="A965">
        <v>962</v>
      </c>
      <c r="B965" t="s">
        <v>3847</v>
      </c>
      <c r="C965" t="s">
        <v>3848</v>
      </c>
      <c r="D965" t="s">
        <v>66</v>
      </c>
      <c r="E965" t="s">
        <v>154</v>
      </c>
      <c r="F965" t="s">
        <v>3849</v>
      </c>
      <c r="G965" t="s">
        <v>181</v>
      </c>
      <c r="H965">
        <v>67</v>
      </c>
      <c r="I965">
        <v>25</v>
      </c>
      <c r="J965">
        <v>2006</v>
      </c>
      <c r="K965">
        <v>4</v>
      </c>
      <c r="L965" t="s">
        <v>94</v>
      </c>
      <c r="M965" t="s">
        <v>3271</v>
      </c>
    </row>
    <row r="966" spans="1:13" x14ac:dyDescent="0.25">
      <c r="A966">
        <v>963</v>
      </c>
      <c r="B966" t="s">
        <v>3850</v>
      </c>
      <c r="C966" t="s">
        <v>3851</v>
      </c>
      <c r="D966" t="s">
        <v>30</v>
      </c>
      <c r="E966" t="s">
        <v>2396</v>
      </c>
      <c r="F966" t="s">
        <v>3852</v>
      </c>
      <c r="G966" t="s">
        <v>156</v>
      </c>
      <c r="H966">
        <v>162</v>
      </c>
      <c r="I966">
        <v>25</v>
      </c>
      <c r="J966">
        <v>2011</v>
      </c>
      <c r="K966">
        <v>4</v>
      </c>
      <c r="L966" t="s">
        <v>251</v>
      </c>
      <c r="M966" t="s">
        <v>251</v>
      </c>
    </row>
    <row r="967" spans="1:13" x14ac:dyDescent="0.25">
      <c r="A967">
        <v>964</v>
      </c>
      <c r="B967" t="s">
        <v>3853</v>
      </c>
      <c r="C967" t="s">
        <v>3854</v>
      </c>
      <c r="D967" t="s">
        <v>105</v>
      </c>
      <c r="E967" t="s">
        <v>3855</v>
      </c>
      <c r="F967" t="s">
        <v>3856</v>
      </c>
      <c r="G967" t="s">
        <v>107</v>
      </c>
      <c r="H967">
        <v>591</v>
      </c>
      <c r="I967">
        <v>55</v>
      </c>
      <c r="J967">
        <v>2015</v>
      </c>
      <c r="K967">
        <v>1</v>
      </c>
      <c r="L967" t="s">
        <v>62</v>
      </c>
      <c r="M967" t="s">
        <v>108</v>
      </c>
    </row>
    <row r="968" spans="1:13" x14ac:dyDescent="0.25">
      <c r="A968">
        <v>965</v>
      </c>
      <c r="B968" t="s">
        <v>3857</v>
      </c>
      <c r="C968" t="s">
        <v>3858</v>
      </c>
      <c r="D968" t="s">
        <v>22</v>
      </c>
      <c r="E968" t="s">
        <v>420</v>
      </c>
      <c r="F968" t="s">
        <v>3859</v>
      </c>
      <c r="G968" t="s">
        <v>156</v>
      </c>
      <c r="H968">
        <v>142</v>
      </c>
      <c r="I968">
        <v>45</v>
      </c>
      <c r="J968">
        <v>2013</v>
      </c>
      <c r="K968">
        <v>2</v>
      </c>
      <c r="L968" t="s">
        <v>41</v>
      </c>
      <c r="M968" t="s">
        <v>1024</v>
      </c>
    </row>
    <row r="969" spans="1:13" x14ac:dyDescent="0.25">
      <c r="A969">
        <v>966</v>
      </c>
      <c r="B969" t="s">
        <v>3860</v>
      </c>
      <c r="C969" t="s">
        <v>3861</v>
      </c>
      <c r="D969" t="s">
        <v>52</v>
      </c>
      <c r="E969" t="s">
        <v>301</v>
      </c>
      <c r="F969" t="s">
        <v>3862</v>
      </c>
      <c r="G969" t="s">
        <v>156</v>
      </c>
      <c r="H969">
        <v>41</v>
      </c>
      <c r="I969">
        <v>9</v>
      </c>
      <c r="J969">
        <v>2012</v>
      </c>
      <c r="K969">
        <v>3</v>
      </c>
      <c r="L969" t="s">
        <v>1314</v>
      </c>
      <c r="M969" t="s">
        <v>1315</v>
      </c>
    </row>
    <row r="970" spans="1:13" x14ac:dyDescent="0.25">
      <c r="A970">
        <v>967</v>
      </c>
      <c r="B970" t="s">
        <v>3863</v>
      </c>
      <c r="C970" t="s">
        <v>3864</v>
      </c>
      <c r="D970" t="s">
        <v>243</v>
      </c>
      <c r="E970" t="s">
        <v>3865</v>
      </c>
      <c r="F970" t="s">
        <v>3866</v>
      </c>
      <c r="G970" t="s">
        <v>297</v>
      </c>
      <c r="H970">
        <v>483</v>
      </c>
      <c r="I970">
        <v>132</v>
      </c>
      <c r="J970">
        <v>2009</v>
      </c>
      <c r="K970">
        <v>4</v>
      </c>
      <c r="L970" t="s">
        <v>94</v>
      </c>
      <c r="M970" t="s">
        <v>948</v>
      </c>
    </row>
    <row r="971" spans="1:13" x14ac:dyDescent="0.25">
      <c r="A971">
        <v>968</v>
      </c>
      <c r="B971" t="s">
        <v>3867</v>
      </c>
      <c r="C971" t="s">
        <v>3868</v>
      </c>
      <c r="D971" t="s">
        <v>341</v>
      </c>
      <c r="E971" t="s">
        <v>3869</v>
      </c>
      <c r="F971" t="s">
        <v>3870</v>
      </c>
      <c r="G971" t="s">
        <v>107</v>
      </c>
      <c r="H971">
        <v>147</v>
      </c>
      <c r="I971">
        <v>41</v>
      </c>
      <c r="J971">
        <v>2003</v>
      </c>
      <c r="K971">
        <v>3</v>
      </c>
      <c r="L971" t="s">
        <v>344</v>
      </c>
      <c r="M971" t="s">
        <v>3871</v>
      </c>
    </row>
    <row r="972" spans="1:13" x14ac:dyDescent="0.25">
      <c r="A972">
        <v>969</v>
      </c>
      <c r="B972" t="s">
        <v>3872</v>
      </c>
      <c r="C972" t="s">
        <v>3873</v>
      </c>
      <c r="D972" t="s">
        <v>98</v>
      </c>
      <c r="E972" t="s">
        <v>824</v>
      </c>
      <c r="F972" t="s">
        <v>3874</v>
      </c>
      <c r="G972" t="s">
        <v>336</v>
      </c>
      <c r="H972">
        <v>7</v>
      </c>
      <c r="I972">
        <v>3</v>
      </c>
      <c r="J972">
        <v>2014</v>
      </c>
      <c r="K972">
        <v>1</v>
      </c>
      <c r="L972" t="s">
        <v>101</v>
      </c>
      <c r="M972" t="s">
        <v>2483</v>
      </c>
    </row>
    <row r="973" spans="1:13" x14ac:dyDescent="0.25">
      <c r="A973">
        <v>970</v>
      </c>
      <c r="B973" t="s">
        <v>3875</v>
      </c>
      <c r="C973" t="s">
        <v>3876</v>
      </c>
      <c r="D973" t="s">
        <v>1337</v>
      </c>
      <c r="E973" t="s">
        <v>621</v>
      </c>
      <c r="F973" t="s">
        <v>3877</v>
      </c>
      <c r="G973" t="s">
        <v>187</v>
      </c>
      <c r="H973">
        <v>10</v>
      </c>
      <c r="I973">
        <v>5</v>
      </c>
      <c r="J973">
        <v>2012</v>
      </c>
      <c r="K973">
        <v>1</v>
      </c>
      <c r="L973" t="s">
        <v>41</v>
      </c>
      <c r="M973" t="s">
        <v>1339</v>
      </c>
    </row>
    <row r="974" spans="1:13" x14ac:dyDescent="0.25">
      <c r="A974">
        <v>971</v>
      </c>
      <c r="B974" t="s">
        <v>3878</v>
      </c>
      <c r="C974" t="s">
        <v>3879</v>
      </c>
      <c r="D974" t="s">
        <v>52</v>
      </c>
      <c r="E974" t="s">
        <v>1063</v>
      </c>
      <c r="F974" t="s">
        <v>3880</v>
      </c>
      <c r="G974" t="s">
        <v>18</v>
      </c>
      <c r="H974">
        <v>45</v>
      </c>
      <c r="I974">
        <v>8</v>
      </c>
      <c r="J974">
        <v>2011</v>
      </c>
      <c r="K974">
        <v>3</v>
      </c>
      <c r="L974" t="s">
        <v>203</v>
      </c>
      <c r="M974" t="s">
        <v>3881</v>
      </c>
    </row>
    <row r="975" spans="1:13" x14ac:dyDescent="0.25">
      <c r="A975">
        <v>972</v>
      </c>
      <c r="B975" t="s">
        <v>3882</v>
      </c>
      <c r="C975" t="s">
        <v>3883</v>
      </c>
      <c r="D975" t="s">
        <v>52</v>
      </c>
      <c r="E975" t="s">
        <v>541</v>
      </c>
      <c r="F975" t="s">
        <v>3884</v>
      </c>
      <c r="G975" t="s">
        <v>175</v>
      </c>
      <c r="H975">
        <v>24</v>
      </c>
      <c r="I975">
        <v>14</v>
      </c>
      <c r="J975">
        <v>2013</v>
      </c>
      <c r="K975">
        <v>2</v>
      </c>
      <c r="L975" t="s">
        <v>56</v>
      </c>
      <c r="M975" t="s">
        <v>56</v>
      </c>
    </row>
    <row r="976" spans="1:13" x14ac:dyDescent="0.25">
      <c r="A976">
        <v>973</v>
      </c>
      <c r="B976" t="s">
        <v>3885</v>
      </c>
      <c r="C976" t="s">
        <v>3886</v>
      </c>
      <c r="D976" t="s">
        <v>30</v>
      </c>
      <c r="E976" t="s">
        <v>523</v>
      </c>
      <c r="F976" t="s">
        <v>3887</v>
      </c>
      <c r="G976" t="s">
        <v>18</v>
      </c>
      <c r="H976">
        <v>30</v>
      </c>
      <c r="I976">
        <v>4</v>
      </c>
      <c r="J976">
        <v>2013</v>
      </c>
      <c r="K976">
        <v>1</v>
      </c>
      <c r="L976" t="s">
        <v>251</v>
      </c>
      <c r="M976" t="s">
        <v>251</v>
      </c>
    </row>
    <row r="977" spans="1:13" x14ac:dyDescent="0.25">
      <c r="A977">
        <v>974</v>
      </c>
      <c r="B977" t="s">
        <v>3888</v>
      </c>
      <c r="C977" t="s">
        <v>3889</v>
      </c>
      <c r="D977" t="s">
        <v>105</v>
      </c>
      <c r="E977" t="s">
        <v>435</v>
      </c>
      <c r="F977" t="s">
        <v>3890</v>
      </c>
      <c r="G977" t="s">
        <v>297</v>
      </c>
      <c r="H977">
        <v>10</v>
      </c>
      <c r="I977">
        <v>5</v>
      </c>
      <c r="J977">
        <v>2012</v>
      </c>
      <c r="K977">
        <v>2</v>
      </c>
      <c r="L977" t="s">
        <v>62</v>
      </c>
      <c r="M977" t="s">
        <v>3891</v>
      </c>
    </row>
    <row r="978" spans="1:13" x14ac:dyDescent="0.25">
      <c r="A978">
        <v>975</v>
      </c>
      <c r="B978" t="s">
        <v>3892</v>
      </c>
      <c r="C978" t="s">
        <v>3893</v>
      </c>
      <c r="D978" t="s">
        <v>22</v>
      </c>
      <c r="E978" t="s">
        <v>1418</v>
      </c>
      <c r="F978" t="s">
        <v>3894</v>
      </c>
      <c r="G978" t="s">
        <v>107</v>
      </c>
      <c r="H978">
        <v>23</v>
      </c>
      <c r="I978">
        <v>6</v>
      </c>
      <c r="J978">
        <v>2013</v>
      </c>
      <c r="K978">
        <v>1</v>
      </c>
      <c r="L978" t="s">
        <v>26</v>
      </c>
      <c r="M978" t="s">
        <v>27</v>
      </c>
    </row>
    <row r="979" spans="1:13" x14ac:dyDescent="0.25">
      <c r="A979">
        <v>976</v>
      </c>
      <c r="B979" t="s">
        <v>3895</v>
      </c>
      <c r="C979" t="s">
        <v>3896</v>
      </c>
      <c r="D979" t="s">
        <v>98</v>
      </c>
      <c r="E979" t="s">
        <v>699</v>
      </c>
      <c r="F979" t="s">
        <v>3897</v>
      </c>
      <c r="G979" t="s">
        <v>233</v>
      </c>
      <c r="H979">
        <v>34</v>
      </c>
      <c r="I979">
        <v>6</v>
      </c>
      <c r="J979">
        <v>2013</v>
      </c>
      <c r="K979">
        <v>1</v>
      </c>
      <c r="L979" t="s">
        <v>101</v>
      </c>
      <c r="M979" t="s">
        <v>3898</v>
      </c>
    </row>
    <row r="980" spans="1:13" x14ac:dyDescent="0.25">
      <c r="A980">
        <v>977</v>
      </c>
      <c r="B980" t="s">
        <v>3899</v>
      </c>
      <c r="C980" t="s">
        <v>3900</v>
      </c>
      <c r="D980" t="s">
        <v>80</v>
      </c>
      <c r="E980" t="s">
        <v>3901</v>
      </c>
      <c r="F980" t="s">
        <v>3902</v>
      </c>
      <c r="G980" t="s">
        <v>48</v>
      </c>
      <c r="H980">
        <v>14</v>
      </c>
      <c r="I980">
        <v>4</v>
      </c>
      <c r="J980">
        <v>2013</v>
      </c>
      <c r="K980">
        <v>1</v>
      </c>
      <c r="L980" t="s">
        <v>83</v>
      </c>
      <c r="M980" t="s">
        <v>83</v>
      </c>
    </row>
    <row r="981" spans="1:13" x14ac:dyDescent="0.25">
      <c r="A981">
        <v>978</v>
      </c>
      <c r="B981" t="s">
        <v>3903</v>
      </c>
      <c r="C981" t="s">
        <v>3904</v>
      </c>
      <c r="D981" t="s">
        <v>45</v>
      </c>
      <c r="E981" t="s">
        <v>518</v>
      </c>
      <c r="F981" t="s">
        <v>3905</v>
      </c>
      <c r="G981" t="s">
        <v>336</v>
      </c>
      <c r="H981">
        <v>17</v>
      </c>
      <c r="I981">
        <v>4</v>
      </c>
      <c r="J981">
        <v>2015</v>
      </c>
      <c r="K981">
        <v>1</v>
      </c>
      <c r="L981" t="s">
        <v>41</v>
      </c>
      <c r="M981" t="s">
        <v>3906</v>
      </c>
    </row>
    <row r="982" spans="1:13" x14ac:dyDescent="0.25">
      <c r="A982">
        <v>979</v>
      </c>
      <c r="B982" t="s">
        <v>3907</v>
      </c>
      <c r="C982" t="s">
        <v>3908</v>
      </c>
      <c r="D982" t="s">
        <v>105</v>
      </c>
      <c r="E982" t="s">
        <v>1418</v>
      </c>
      <c r="F982" t="s">
        <v>3909</v>
      </c>
      <c r="G982" t="s">
        <v>336</v>
      </c>
      <c r="H982">
        <v>50</v>
      </c>
      <c r="I982">
        <v>2</v>
      </c>
      <c r="J982">
        <v>2012</v>
      </c>
      <c r="K982">
        <v>2</v>
      </c>
      <c r="L982" t="s">
        <v>62</v>
      </c>
      <c r="M982" t="s">
        <v>108</v>
      </c>
    </row>
    <row r="983" spans="1:13" x14ac:dyDescent="0.25">
      <c r="A983">
        <v>980</v>
      </c>
      <c r="B983" t="s">
        <v>3910</v>
      </c>
      <c r="C983" t="s">
        <v>3911</v>
      </c>
      <c r="D983" t="s">
        <v>643</v>
      </c>
      <c r="E983" t="s">
        <v>3912</v>
      </c>
      <c r="F983" t="s">
        <v>3913</v>
      </c>
      <c r="G983" t="s">
        <v>33</v>
      </c>
      <c r="H983">
        <v>20</v>
      </c>
      <c r="I983">
        <v>12</v>
      </c>
      <c r="J983">
        <v>2009</v>
      </c>
      <c r="K983">
        <v>6</v>
      </c>
      <c r="L983" t="s">
        <v>41</v>
      </c>
      <c r="M983" t="s">
        <v>3914</v>
      </c>
    </row>
    <row r="984" spans="1:13" x14ac:dyDescent="0.25">
      <c r="A984">
        <v>981</v>
      </c>
      <c r="B984" t="s">
        <v>3915</v>
      </c>
      <c r="C984" t="s">
        <v>3916</v>
      </c>
      <c r="D984" t="s">
        <v>1337</v>
      </c>
      <c r="E984" t="s">
        <v>425</v>
      </c>
      <c r="F984" t="s">
        <v>3917</v>
      </c>
      <c r="G984" t="s">
        <v>40</v>
      </c>
      <c r="H984">
        <v>21</v>
      </c>
      <c r="I984">
        <v>7</v>
      </c>
      <c r="J984">
        <v>2011</v>
      </c>
      <c r="K984">
        <v>2</v>
      </c>
      <c r="L984" t="s">
        <v>3918</v>
      </c>
      <c r="M984" t="s">
        <v>3918</v>
      </c>
    </row>
    <row r="985" spans="1:13" x14ac:dyDescent="0.25">
      <c r="A985">
        <v>982</v>
      </c>
      <c r="B985" t="s">
        <v>3919</v>
      </c>
      <c r="C985" t="s">
        <v>3920</v>
      </c>
      <c r="D985" t="s">
        <v>52</v>
      </c>
      <c r="E985" t="s">
        <v>1418</v>
      </c>
      <c r="F985" t="s">
        <v>3921</v>
      </c>
      <c r="G985" t="s">
        <v>175</v>
      </c>
      <c r="H985">
        <v>43</v>
      </c>
      <c r="I985">
        <v>15</v>
      </c>
      <c r="J985">
        <v>2013</v>
      </c>
      <c r="K985">
        <v>2</v>
      </c>
      <c r="L985" t="s">
        <v>203</v>
      </c>
      <c r="M985" t="s">
        <v>1355</v>
      </c>
    </row>
    <row r="986" spans="1:13" x14ac:dyDescent="0.25">
      <c r="A986">
        <v>983</v>
      </c>
      <c r="B986" t="s">
        <v>3922</v>
      </c>
      <c r="C986" t="s">
        <v>3923</v>
      </c>
      <c r="D986" t="s">
        <v>80</v>
      </c>
      <c r="E986" t="s">
        <v>425</v>
      </c>
      <c r="F986" t="s">
        <v>3924</v>
      </c>
      <c r="G986" t="s">
        <v>48</v>
      </c>
      <c r="H986">
        <v>9</v>
      </c>
      <c r="I986">
        <v>4</v>
      </c>
      <c r="J986">
        <v>2012</v>
      </c>
      <c r="K986">
        <v>2</v>
      </c>
      <c r="L986" t="s">
        <v>137</v>
      </c>
      <c r="M986" t="s">
        <v>3925</v>
      </c>
    </row>
    <row r="987" spans="1:13" x14ac:dyDescent="0.25">
      <c r="A987">
        <v>984</v>
      </c>
      <c r="B987" t="s">
        <v>3926</v>
      </c>
      <c r="C987" t="s">
        <v>3927</v>
      </c>
      <c r="D987" t="s">
        <v>59</v>
      </c>
      <c r="E987" t="s">
        <v>576</v>
      </c>
      <c r="F987" t="s">
        <v>3928</v>
      </c>
      <c r="G987" t="s">
        <v>297</v>
      </c>
      <c r="H987">
        <v>24</v>
      </c>
      <c r="I987">
        <v>7</v>
      </c>
      <c r="J987">
        <v>2009</v>
      </c>
      <c r="K987">
        <v>2</v>
      </c>
      <c r="L987" t="s">
        <v>49</v>
      </c>
      <c r="M987" t="s">
        <v>3929</v>
      </c>
    </row>
    <row r="988" spans="1:13" x14ac:dyDescent="0.25">
      <c r="A988">
        <v>985</v>
      </c>
      <c r="B988" t="s">
        <v>3930</v>
      </c>
      <c r="C988" t="s">
        <v>3931</v>
      </c>
      <c r="D988" t="s">
        <v>86</v>
      </c>
      <c r="E988" t="s">
        <v>867</v>
      </c>
      <c r="F988" t="s">
        <v>3932</v>
      </c>
      <c r="G988" t="s">
        <v>18</v>
      </c>
      <c r="H988">
        <v>55</v>
      </c>
      <c r="I988">
        <v>17</v>
      </c>
      <c r="J988">
        <v>2012</v>
      </c>
      <c r="K988">
        <v>3</v>
      </c>
      <c r="L988" t="s">
        <v>89</v>
      </c>
      <c r="M988" t="s">
        <v>89</v>
      </c>
    </row>
    <row r="989" spans="1:13" x14ac:dyDescent="0.25">
      <c r="A989">
        <v>986</v>
      </c>
      <c r="B989" t="s">
        <v>3933</v>
      </c>
      <c r="C989" t="s">
        <v>3934</v>
      </c>
      <c r="D989" t="s">
        <v>74</v>
      </c>
      <c r="E989" t="s">
        <v>2288</v>
      </c>
      <c r="F989" t="s">
        <v>3935</v>
      </c>
      <c r="G989" t="s">
        <v>25</v>
      </c>
      <c r="H989">
        <v>45</v>
      </c>
      <c r="I989">
        <v>11</v>
      </c>
      <c r="J989">
        <v>2014</v>
      </c>
      <c r="K989">
        <v>2</v>
      </c>
      <c r="L989" t="s">
        <v>543</v>
      </c>
      <c r="M989" t="s">
        <v>2290</v>
      </c>
    </row>
    <row r="990" spans="1:13" x14ac:dyDescent="0.25">
      <c r="A990">
        <v>987</v>
      </c>
      <c r="B990" t="s">
        <v>3936</v>
      </c>
      <c r="C990" t="s">
        <v>3937</v>
      </c>
      <c r="D990" t="s">
        <v>22</v>
      </c>
      <c r="E990" t="s">
        <v>435</v>
      </c>
      <c r="F990" t="s">
        <v>3938</v>
      </c>
      <c r="G990" t="s">
        <v>18</v>
      </c>
      <c r="H990">
        <v>50</v>
      </c>
      <c r="I990">
        <v>15</v>
      </c>
      <c r="J990">
        <v>2007</v>
      </c>
      <c r="K990">
        <v>5</v>
      </c>
      <c r="L990" t="s">
        <v>41</v>
      </c>
      <c r="M990" t="s">
        <v>3939</v>
      </c>
    </row>
    <row r="991" spans="1:13" x14ac:dyDescent="0.25">
      <c r="A991">
        <v>988</v>
      </c>
      <c r="B991" t="s">
        <v>3940</v>
      </c>
      <c r="C991" t="s">
        <v>3941</v>
      </c>
      <c r="D991" t="s">
        <v>105</v>
      </c>
      <c r="E991" t="s">
        <v>301</v>
      </c>
      <c r="F991" t="s">
        <v>3942</v>
      </c>
      <c r="G991" t="s">
        <v>48</v>
      </c>
      <c r="H991">
        <v>17</v>
      </c>
      <c r="I991">
        <v>3</v>
      </c>
      <c r="J991">
        <v>2008</v>
      </c>
      <c r="K991">
        <v>3</v>
      </c>
      <c r="L991" t="s">
        <v>3776</v>
      </c>
      <c r="M991" t="s">
        <v>3943</v>
      </c>
    </row>
    <row r="992" spans="1:13" x14ac:dyDescent="0.25">
      <c r="A992">
        <v>989</v>
      </c>
      <c r="B992" t="s">
        <v>3944</v>
      </c>
      <c r="C992" t="s">
        <v>3945</v>
      </c>
      <c r="D992" t="s">
        <v>45</v>
      </c>
      <c r="E992" t="s">
        <v>3946</v>
      </c>
      <c r="F992" t="s">
        <v>3947</v>
      </c>
      <c r="G992" t="s">
        <v>25</v>
      </c>
      <c r="H992">
        <v>188</v>
      </c>
      <c r="I992">
        <v>58</v>
      </c>
      <c r="J992">
        <v>1984</v>
      </c>
      <c r="K992">
        <v>1</v>
      </c>
      <c r="L992" t="s">
        <v>1258</v>
      </c>
      <c r="M992" t="s">
        <v>3948</v>
      </c>
    </row>
    <row r="993" spans="1:13" x14ac:dyDescent="0.25">
      <c r="A993">
        <v>990</v>
      </c>
      <c r="B993" t="s">
        <v>3949</v>
      </c>
      <c r="C993" t="s">
        <v>3950</v>
      </c>
      <c r="D993" t="s">
        <v>1262</v>
      </c>
      <c r="E993" t="s">
        <v>342</v>
      </c>
      <c r="F993" t="s">
        <v>3951</v>
      </c>
      <c r="G993" t="s">
        <v>233</v>
      </c>
      <c r="H993">
        <v>45</v>
      </c>
      <c r="I993">
        <v>10</v>
      </c>
      <c r="J993">
        <v>2014</v>
      </c>
      <c r="K993">
        <v>1</v>
      </c>
      <c r="L993" t="s">
        <v>1264</v>
      </c>
      <c r="M993" t="s">
        <v>3952</v>
      </c>
    </row>
    <row r="994" spans="1:13" x14ac:dyDescent="0.25">
      <c r="A994">
        <v>991</v>
      </c>
      <c r="B994" t="s">
        <v>3953</v>
      </c>
      <c r="C994" t="s">
        <v>3954</v>
      </c>
      <c r="D994" t="s">
        <v>243</v>
      </c>
      <c r="E994" t="s">
        <v>425</v>
      </c>
      <c r="F994" t="s">
        <v>3955</v>
      </c>
      <c r="G994" t="s">
        <v>181</v>
      </c>
      <c r="H994">
        <v>38</v>
      </c>
      <c r="I994">
        <v>7</v>
      </c>
      <c r="J994">
        <v>2012</v>
      </c>
      <c r="K994">
        <v>2</v>
      </c>
      <c r="L994" t="s">
        <v>458</v>
      </c>
      <c r="M994" t="s">
        <v>2123</v>
      </c>
    </row>
    <row r="995" spans="1:13" x14ac:dyDescent="0.25">
      <c r="A995">
        <v>992</v>
      </c>
      <c r="B995" t="s">
        <v>3956</v>
      </c>
      <c r="C995" t="s">
        <v>3957</v>
      </c>
      <c r="D995" t="s">
        <v>119</v>
      </c>
      <c r="E995" t="s">
        <v>287</v>
      </c>
      <c r="F995" t="s">
        <v>3958</v>
      </c>
      <c r="G995" t="s">
        <v>336</v>
      </c>
      <c r="H995">
        <v>27</v>
      </c>
      <c r="I995">
        <v>11</v>
      </c>
      <c r="J995">
        <v>2014</v>
      </c>
      <c r="K995">
        <v>1</v>
      </c>
      <c r="L995" t="s">
        <v>122</v>
      </c>
      <c r="M995" t="s">
        <v>3959</v>
      </c>
    </row>
    <row r="996" spans="1:13" x14ac:dyDescent="0.25">
      <c r="A996">
        <v>993</v>
      </c>
      <c r="B996" t="s">
        <v>3960</v>
      </c>
      <c r="C996" t="s">
        <v>3961</v>
      </c>
      <c r="D996" t="s">
        <v>80</v>
      </c>
      <c r="E996" t="s">
        <v>274</v>
      </c>
      <c r="F996" t="s">
        <v>3962</v>
      </c>
      <c r="G996" t="s">
        <v>107</v>
      </c>
      <c r="H996">
        <v>57</v>
      </c>
      <c r="I996">
        <v>15</v>
      </c>
      <c r="J996">
        <v>2014</v>
      </c>
      <c r="K996">
        <v>1</v>
      </c>
      <c r="L996" t="s">
        <v>83</v>
      </c>
      <c r="M996" t="s">
        <v>83</v>
      </c>
    </row>
    <row r="997" spans="1:13" x14ac:dyDescent="0.25">
      <c r="A997">
        <v>994</v>
      </c>
      <c r="B997" t="s">
        <v>3963</v>
      </c>
      <c r="C997" t="s">
        <v>3964</v>
      </c>
      <c r="D997" t="s">
        <v>30</v>
      </c>
      <c r="E997" t="s">
        <v>1442</v>
      </c>
      <c r="F997" t="s">
        <v>3965</v>
      </c>
      <c r="G997" t="s">
        <v>297</v>
      </c>
      <c r="H997">
        <v>18</v>
      </c>
      <c r="I997">
        <v>5</v>
      </c>
      <c r="J997">
        <v>2004</v>
      </c>
      <c r="K997">
        <v>1</v>
      </c>
      <c r="L997" t="s">
        <v>251</v>
      </c>
      <c r="M997" t="s">
        <v>252</v>
      </c>
    </row>
    <row r="998" spans="1:13" x14ac:dyDescent="0.25">
      <c r="A998">
        <v>995</v>
      </c>
      <c r="B998" t="s">
        <v>3966</v>
      </c>
      <c r="C998" t="s">
        <v>3967</v>
      </c>
      <c r="D998" t="s">
        <v>166</v>
      </c>
      <c r="E998" t="s">
        <v>2346</v>
      </c>
      <c r="F998" t="s">
        <v>3968</v>
      </c>
      <c r="G998" t="s">
        <v>40</v>
      </c>
      <c r="H998">
        <v>20</v>
      </c>
      <c r="I998">
        <v>5</v>
      </c>
      <c r="J998">
        <v>2014</v>
      </c>
      <c r="K998">
        <v>1</v>
      </c>
      <c r="L998" t="s">
        <v>1734</v>
      </c>
      <c r="M998" t="s">
        <v>2572</v>
      </c>
    </row>
    <row r="999" spans="1:13" x14ac:dyDescent="0.25">
      <c r="A999">
        <v>996</v>
      </c>
      <c r="B999" t="s">
        <v>3969</v>
      </c>
      <c r="C999" t="s">
        <v>3970</v>
      </c>
      <c r="D999" t="s">
        <v>80</v>
      </c>
      <c r="E999" t="s">
        <v>3971</v>
      </c>
      <c r="F999" t="s">
        <v>3972</v>
      </c>
      <c r="G999" t="s">
        <v>48</v>
      </c>
      <c r="H999">
        <v>106</v>
      </c>
      <c r="I999">
        <v>41</v>
      </c>
      <c r="J999">
        <v>2010</v>
      </c>
      <c r="K999">
        <v>2</v>
      </c>
      <c r="L999" t="s">
        <v>163</v>
      </c>
      <c r="M999" t="s">
        <v>163</v>
      </c>
    </row>
    <row r="1000" spans="1:13" x14ac:dyDescent="0.25">
      <c r="A1000">
        <v>997</v>
      </c>
      <c r="B1000" t="s">
        <v>3973</v>
      </c>
      <c r="C1000" t="s">
        <v>3974</v>
      </c>
      <c r="D1000" t="s">
        <v>105</v>
      </c>
      <c r="E1000" t="s">
        <v>3869</v>
      </c>
      <c r="F1000" t="s">
        <v>3975</v>
      </c>
      <c r="G1000" t="s">
        <v>18</v>
      </c>
      <c r="H1000">
        <v>95</v>
      </c>
      <c r="I1000">
        <v>19</v>
      </c>
      <c r="J1000">
        <v>2014</v>
      </c>
      <c r="K1000">
        <v>1</v>
      </c>
      <c r="L1000" t="s">
        <v>62</v>
      </c>
      <c r="M1000" t="s">
        <v>108</v>
      </c>
    </row>
    <row r="1001" spans="1:13" x14ac:dyDescent="0.25">
      <c r="A1001">
        <v>998</v>
      </c>
      <c r="B1001" t="s">
        <v>3976</v>
      </c>
      <c r="C1001" t="s">
        <v>3977</v>
      </c>
      <c r="D1001" t="s">
        <v>105</v>
      </c>
      <c r="E1001" t="s">
        <v>1798</v>
      </c>
      <c r="F1001" t="s">
        <v>3978</v>
      </c>
      <c r="G1001" t="s">
        <v>48</v>
      </c>
      <c r="H1001">
        <v>5</v>
      </c>
      <c r="I1001">
        <v>1</v>
      </c>
      <c r="J1001">
        <v>2015</v>
      </c>
      <c r="K1001">
        <v>1</v>
      </c>
      <c r="L1001" t="s">
        <v>41</v>
      </c>
      <c r="M1001" t="s">
        <v>3979</v>
      </c>
    </row>
    <row r="1002" spans="1:13" x14ac:dyDescent="0.25">
      <c r="A1002">
        <v>999</v>
      </c>
      <c r="B1002" t="s">
        <v>3980</v>
      </c>
      <c r="C1002" t="s">
        <v>3981</v>
      </c>
      <c r="D1002" t="s">
        <v>166</v>
      </c>
      <c r="E1002" t="s">
        <v>334</v>
      </c>
      <c r="F1002" t="s">
        <v>3982</v>
      </c>
      <c r="G1002" t="s">
        <v>69</v>
      </c>
      <c r="H1002">
        <v>12</v>
      </c>
      <c r="I1002">
        <v>2</v>
      </c>
      <c r="J1002">
        <v>2002</v>
      </c>
      <c r="K1002">
        <v>2</v>
      </c>
      <c r="L1002" t="s">
        <v>3983</v>
      </c>
      <c r="M1002" t="s">
        <v>3984</v>
      </c>
    </row>
    <row r="1003" spans="1:13" x14ac:dyDescent="0.25">
      <c r="A1003">
        <v>1000</v>
      </c>
      <c r="B1003" t="s">
        <v>3985</v>
      </c>
      <c r="C1003" t="s">
        <v>3986</v>
      </c>
      <c r="D1003" t="s">
        <v>166</v>
      </c>
      <c r="E1003" t="s">
        <v>3987</v>
      </c>
      <c r="F1003" t="s">
        <v>3988</v>
      </c>
      <c r="G1003" t="s">
        <v>289</v>
      </c>
      <c r="H1003">
        <v>110</v>
      </c>
      <c r="I1003">
        <v>30</v>
      </c>
      <c r="J1003">
        <v>2005</v>
      </c>
      <c r="K1003">
        <v>1</v>
      </c>
      <c r="L1003" t="s">
        <v>169</v>
      </c>
      <c r="M1003" t="s">
        <v>170</v>
      </c>
    </row>
    <row r="1004" spans="1:13" x14ac:dyDescent="0.25">
      <c r="A1004">
        <v>1001</v>
      </c>
      <c r="B1004" t="s">
        <v>3989</v>
      </c>
      <c r="C1004" t="s">
        <v>3990</v>
      </c>
      <c r="D1004" t="s">
        <v>52</v>
      </c>
      <c r="E1004" t="s">
        <v>939</v>
      </c>
      <c r="F1004" t="s">
        <v>3991</v>
      </c>
      <c r="G1004" t="s">
        <v>297</v>
      </c>
      <c r="H1004">
        <v>42</v>
      </c>
      <c r="I1004">
        <v>6</v>
      </c>
      <c r="J1004">
        <v>2014</v>
      </c>
      <c r="K1004">
        <v>1</v>
      </c>
      <c r="L1004" t="s">
        <v>56</v>
      </c>
      <c r="M1004" t="s">
        <v>662</v>
      </c>
    </row>
    <row r="1005" spans="1:13" x14ac:dyDescent="0.25">
      <c r="A1005">
        <v>1002</v>
      </c>
      <c r="B1005" t="s">
        <v>3992</v>
      </c>
      <c r="C1005" t="s">
        <v>3993</v>
      </c>
      <c r="D1005" t="s">
        <v>503</v>
      </c>
      <c r="E1005" t="s">
        <v>3994</v>
      </c>
      <c r="F1005" t="s">
        <v>3995</v>
      </c>
      <c r="G1005" t="s">
        <v>107</v>
      </c>
      <c r="H1005">
        <v>56</v>
      </c>
      <c r="I1005">
        <v>22</v>
      </c>
      <c r="J1005">
        <v>2014</v>
      </c>
      <c r="K1005">
        <v>1</v>
      </c>
      <c r="L1005" t="s">
        <v>506</v>
      </c>
      <c r="M1005" t="s">
        <v>506</v>
      </c>
    </row>
    <row r="1006" spans="1:13" x14ac:dyDescent="0.25">
      <c r="A1006">
        <v>1003</v>
      </c>
      <c r="B1006" t="s">
        <v>3996</v>
      </c>
      <c r="C1006" t="s">
        <v>3997</v>
      </c>
      <c r="D1006" t="s">
        <v>80</v>
      </c>
      <c r="E1006" t="s">
        <v>430</v>
      </c>
      <c r="F1006" t="s">
        <v>3998</v>
      </c>
      <c r="G1006" t="s">
        <v>55</v>
      </c>
      <c r="H1006">
        <v>70</v>
      </c>
      <c r="I1006">
        <v>15</v>
      </c>
      <c r="J1006">
        <v>2014</v>
      </c>
      <c r="K1006">
        <v>1</v>
      </c>
      <c r="L1006" t="s">
        <v>163</v>
      </c>
      <c r="M1006" t="s">
        <v>405</v>
      </c>
    </row>
    <row r="1007" spans="1:13" x14ac:dyDescent="0.25">
      <c r="A1007">
        <v>1004</v>
      </c>
      <c r="B1007" t="s">
        <v>3999</v>
      </c>
      <c r="C1007" t="s">
        <v>4000</v>
      </c>
      <c r="D1007" t="s">
        <v>30</v>
      </c>
      <c r="E1007" t="s">
        <v>167</v>
      </c>
      <c r="F1007" t="s">
        <v>4001</v>
      </c>
      <c r="G1007" t="s">
        <v>187</v>
      </c>
      <c r="H1007">
        <v>1478</v>
      </c>
      <c r="I1007">
        <v>345</v>
      </c>
      <c r="J1007">
        <v>2011</v>
      </c>
      <c r="K1007">
        <v>3</v>
      </c>
      <c r="L1007" t="s">
        <v>258</v>
      </c>
      <c r="M1007" t="s">
        <v>470</v>
      </c>
    </row>
    <row r="1008" spans="1:13" x14ac:dyDescent="0.25">
      <c r="A1008">
        <v>1005</v>
      </c>
      <c r="B1008" t="s">
        <v>4002</v>
      </c>
      <c r="C1008" t="s">
        <v>4003</v>
      </c>
      <c r="D1008" t="s">
        <v>215</v>
      </c>
      <c r="E1008" t="s">
        <v>4004</v>
      </c>
      <c r="F1008" t="s">
        <v>4005</v>
      </c>
      <c r="G1008" t="s">
        <v>233</v>
      </c>
      <c r="H1008">
        <v>80</v>
      </c>
      <c r="I1008">
        <v>34</v>
      </c>
      <c r="J1008">
        <v>2014</v>
      </c>
      <c r="K1008">
        <v>2</v>
      </c>
      <c r="L1008" t="s">
        <v>1879</v>
      </c>
      <c r="M1008" t="s">
        <v>1879</v>
      </c>
    </row>
    <row r="1009" spans="1:13" x14ac:dyDescent="0.25">
      <c r="A1009">
        <v>1006</v>
      </c>
      <c r="B1009" t="s">
        <v>4006</v>
      </c>
      <c r="C1009" t="s">
        <v>4007</v>
      </c>
      <c r="D1009" t="s">
        <v>59</v>
      </c>
      <c r="E1009" t="s">
        <v>871</v>
      </c>
      <c r="F1009" t="s">
        <v>4008</v>
      </c>
      <c r="G1009" t="s">
        <v>336</v>
      </c>
      <c r="H1009">
        <v>43</v>
      </c>
      <c r="I1009">
        <v>4</v>
      </c>
      <c r="J1009">
        <v>2015</v>
      </c>
      <c r="K1009">
        <v>1</v>
      </c>
      <c r="L1009" t="s">
        <v>49</v>
      </c>
      <c r="M1009" t="s">
        <v>4009</v>
      </c>
    </row>
    <row r="1010" spans="1:13" x14ac:dyDescent="0.25">
      <c r="A1010">
        <v>1007</v>
      </c>
      <c r="B1010" t="s">
        <v>4010</v>
      </c>
      <c r="C1010" t="s">
        <v>4011</v>
      </c>
      <c r="D1010" t="s">
        <v>105</v>
      </c>
      <c r="E1010" t="s">
        <v>665</v>
      </c>
      <c r="F1010" t="s">
        <v>4012</v>
      </c>
      <c r="G1010" t="s">
        <v>336</v>
      </c>
      <c r="H1010">
        <v>40</v>
      </c>
      <c r="I1010">
        <v>4</v>
      </c>
      <c r="J1010">
        <v>2010</v>
      </c>
      <c r="K1010">
        <v>1</v>
      </c>
      <c r="L1010" t="s">
        <v>62</v>
      </c>
      <c r="M1010" t="s">
        <v>108</v>
      </c>
    </row>
    <row r="1011" spans="1:13" x14ac:dyDescent="0.25">
      <c r="A1011">
        <v>1008</v>
      </c>
      <c r="B1011" t="s">
        <v>4013</v>
      </c>
      <c r="C1011" t="s">
        <v>4014</v>
      </c>
      <c r="D1011" t="s">
        <v>80</v>
      </c>
      <c r="E1011" t="s">
        <v>2009</v>
      </c>
      <c r="F1011" t="s">
        <v>4015</v>
      </c>
      <c r="G1011" t="s">
        <v>336</v>
      </c>
      <c r="H1011">
        <v>381</v>
      </c>
      <c r="I1011">
        <v>76</v>
      </c>
      <c r="J1011">
        <v>2012</v>
      </c>
      <c r="K1011">
        <v>4</v>
      </c>
      <c r="L1011" t="s">
        <v>500</v>
      </c>
      <c r="M1011" t="s">
        <v>500</v>
      </c>
    </row>
    <row r="1012" spans="1:13" x14ac:dyDescent="0.25">
      <c r="A1012">
        <v>1009</v>
      </c>
      <c r="B1012" t="s">
        <v>4016</v>
      </c>
      <c r="C1012" t="s">
        <v>4017</v>
      </c>
      <c r="D1012" t="s">
        <v>30</v>
      </c>
      <c r="E1012" t="s">
        <v>367</v>
      </c>
      <c r="F1012" t="s">
        <v>4018</v>
      </c>
      <c r="G1012" t="s">
        <v>336</v>
      </c>
      <c r="H1012">
        <v>81</v>
      </c>
      <c r="I1012">
        <v>19</v>
      </c>
      <c r="J1012">
        <v>2014</v>
      </c>
      <c r="K1012">
        <v>1</v>
      </c>
      <c r="L1012" t="s">
        <v>251</v>
      </c>
      <c r="M1012" t="s">
        <v>251</v>
      </c>
    </row>
    <row r="1013" spans="1:13" x14ac:dyDescent="0.25">
      <c r="A1013">
        <v>1010</v>
      </c>
      <c r="B1013" t="s">
        <v>4019</v>
      </c>
      <c r="C1013" t="s">
        <v>4020</v>
      </c>
      <c r="D1013" t="s">
        <v>119</v>
      </c>
      <c r="E1013" t="s">
        <v>4021</v>
      </c>
      <c r="F1013" t="s">
        <v>4022</v>
      </c>
      <c r="G1013" t="s">
        <v>25</v>
      </c>
      <c r="H1013">
        <v>2048</v>
      </c>
      <c r="I1013">
        <v>225</v>
      </c>
      <c r="J1013">
        <v>2004</v>
      </c>
      <c r="K1013">
        <v>3</v>
      </c>
      <c r="L1013" t="s">
        <v>122</v>
      </c>
      <c r="M1013" t="s">
        <v>4023</v>
      </c>
    </row>
    <row r="1014" spans="1:13" x14ac:dyDescent="0.25">
      <c r="A1014">
        <v>1011</v>
      </c>
      <c r="B1014" t="s">
        <v>4024</v>
      </c>
      <c r="C1014" t="s">
        <v>4025</v>
      </c>
      <c r="D1014" t="s">
        <v>52</v>
      </c>
      <c r="E1014" t="s">
        <v>1442</v>
      </c>
      <c r="F1014" t="s">
        <v>4026</v>
      </c>
      <c r="G1014" t="s">
        <v>175</v>
      </c>
      <c r="H1014">
        <v>22</v>
      </c>
      <c r="I1014">
        <v>3</v>
      </c>
      <c r="J1014">
        <v>2014</v>
      </c>
      <c r="K1014">
        <v>1</v>
      </c>
      <c r="L1014" t="s">
        <v>41</v>
      </c>
      <c r="M1014" t="s">
        <v>4027</v>
      </c>
    </row>
    <row r="1015" spans="1:13" x14ac:dyDescent="0.25">
      <c r="A1015">
        <v>1012</v>
      </c>
      <c r="B1015" t="s">
        <v>4028</v>
      </c>
      <c r="C1015" t="s">
        <v>4029</v>
      </c>
      <c r="D1015" t="s">
        <v>66</v>
      </c>
      <c r="E1015" t="s">
        <v>1106</v>
      </c>
      <c r="F1015" t="s">
        <v>4030</v>
      </c>
      <c r="G1015" t="s">
        <v>181</v>
      </c>
      <c r="H1015">
        <v>42</v>
      </c>
      <c r="I1015">
        <v>18</v>
      </c>
      <c r="J1015">
        <v>2010</v>
      </c>
      <c r="K1015">
        <v>1</v>
      </c>
      <c r="L1015" t="s">
        <v>94</v>
      </c>
      <c r="M1015" t="s">
        <v>921</v>
      </c>
    </row>
    <row r="1016" spans="1:13" x14ac:dyDescent="0.25">
      <c r="A1016">
        <v>1013</v>
      </c>
      <c r="B1016" t="s">
        <v>4031</v>
      </c>
      <c r="C1016" t="s">
        <v>4032</v>
      </c>
      <c r="D1016" t="s">
        <v>30</v>
      </c>
      <c r="E1016" t="s">
        <v>4033</v>
      </c>
      <c r="F1016" t="s">
        <v>4034</v>
      </c>
      <c r="G1016" t="s">
        <v>297</v>
      </c>
      <c r="H1016">
        <v>27</v>
      </c>
      <c r="I1016">
        <v>10</v>
      </c>
      <c r="J1016">
        <v>2010</v>
      </c>
      <c r="K1016">
        <v>4</v>
      </c>
      <c r="L1016" t="s">
        <v>34</v>
      </c>
      <c r="M1016" t="s">
        <v>4035</v>
      </c>
    </row>
    <row r="1017" spans="1:13" x14ac:dyDescent="0.25">
      <c r="A1017">
        <v>1014</v>
      </c>
      <c r="B1017" t="s">
        <v>4036</v>
      </c>
      <c r="C1017" t="s">
        <v>4037</v>
      </c>
      <c r="D1017" t="s">
        <v>45</v>
      </c>
      <c r="E1017" t="s">
        <v>621</v>
      </c>
      <c r="F1017" t="s">
        <v>4038</v>
      </c>
      <c r="G1017" t="s">
        <v>18</v>
      </c>
      <c r="H1017">
        <v>6</v>
      </c>
      <c r="I1017">
        <v>4</v>
      </c>
      <c r="J1017">
        <v>2013</v>
      </c>
      <c r="K1017">
        <v>1</v>
      </c>
      <c r="L1017" t="s">
        <v>49</v>
      </c>
      <c r="M1017" t="s">
        <v>4039</v>
      </c>
    </row>
    <row r="1018" spans="1:13" x14ac:dyDescent="0.25">
      <c r="A1018">
        <v>1015</v>
      </c>
      <c r="B1018" t="s">
        <v>4040</v>
      </c>
      <c r="C1018" t="s">
        <v>4041</v>
      </c>
      <c r="D1018" t="s">
        <v>80</v>
      </c>
      <c r="E1018" t="s">
        <v>770</v>
      </c>
      <c r="F1018" t="s">
        <v>4042</v>
      </c>
      <c r="G1018" t="s">
        <v>187</v>
      </c>
      <c r="H1018">
        <v>18</v>
      </c>
      <c r="I1018">
        <v>8</v>
      </c>
      <c r="J1018">
        <v>2014</v>
      </c>
      <c r="K1018">
        <v>2</v>
      </c>
      <c r="L1018" t="s">
        <v>83</v>
      </c>
      <c r="M1018" t="s">
        <v>4043</v>
      </c>
    </row>
    <row r="1019" spans="1:13" x14ac:dyDescent="0.25">
      <c r="A1019">
        <v>1016</v>
      </c>
      <c r="B1019" t="s">
        <v>4044</v>
      </c>
      <c r="C1019" t="s">
        <v>4045</v>
      </c>
      <c r="D1019" t="s">
        <v>80</v>
      </c>
      <c r="E1019" t="s">
        <v>4046</v>
      </c>
      <c r="F1019" t="s">
        <v>4047</v>
      </c>
      <c r="G1019" t="s">
        <v>40</v>
      </c>
      <c r="H1019">
        <v>23</v>
      </c>
      <c r="I1019">
        <v>9</v>
      </c>
      <c r="J1019">
        <v>1992</v>
      </c>
      <c r="K1019">
        <v>2</v>
      </c>
      <c r="L1019" t="s">
        <v>83</v>
      </c>
      <c r="M1019" t="s">
        <v>4048</v>
      </c>
    </row>
    <row r="1020" spans="1:13" x14ac:dyDescent="0.25">
      <c r="A1020">
        <v>1017</v>
      </c>
      <c r="B1020" t="s">
        <v>4049</v>
      </c>
      <c r="C1020" t="s">
        <v>4050</v>
      </c>
      <c r="D1020" t="s">
        <v>98</v>
      </c>
      <c r="E1020" t="s">
        <v>4051</v>
      </c>
      <c r="F1020" t="s">
        <v>4052</v>
      </c>
      <c r="G1020" t="s">
        <v>33</v>
      </c>
      <c r="H1020">
        <v>6000</v>
      </c>
      <c r="I1020">
        <v>3000</v>
      </c>
      <c r="J1020">
        <v>2008</v>
      </c>
      <c r="K1020">
        <v>6</v>
      </c>
      <c r="L1020" t="s">
        <v>101</v>
      </c>
      <c r="M1020" t="s">
        <v>102</v>
      </c>
    </row>
    <row r="1021" spans="1:13" x14ac:dyDescent="0.25">
      <c r="A1021">
        <v>1018</v>
      </c>
      <c r="B1021" t="s">
        <v>4053</v>
      </c>
      <c r="C1021" t="s">
        <v>4054</v>
      </c>
      <c r="D1021" t="s">
        <v>119</v>
      </c>
      <c r="E1021" t="s">
        <v>639</v>
      </c>
      <c r="F1021" t="s">
        <v>4055</v>
      </c>
      <c r="G1021" t="s">
        <v>233</v>
      </c>
      <c r="H1021">
        <v>25</v>
      </c>
      <c r="I1021">
        <v>5</v>
      </c>
      <c r="J1021">
        <v>2006</v>
      </c>
      <c r="K1021">
        <v>2</v>
      </c>
      <c r="L1021" t="s">
        <v>122</v>
      </c>
      <c r="M1021" t="s">
        <v>2055</v>
      </c>
    </row>
    <row r="1022" spans="1:13" x14ac:dyDescent="0.25">
      <c r="A1022">
        <v>1019</v>
      </c>
      <c r="B1022" t="s">
        <v>4056</v>
      </c>
      <c r="C1022" t="s">
        <v>4057</v>
      </c>
      <c r="D1022" t="s">
        <v>59</v>
      </c>
      <c r="E1022" t="s">
        <v>1798</v>
      </c>
      <c r="F1022" t="s">
        <v>4058</v>
      </c>
      <c r="G1022" t="s">
        <v>40</v>
      </c>
      <c r="H1022">
        <v>50</v>
      </c>
      <c r="I1022">
        <v>5</v>
      </c>
      <c r="J1022">
        <v>2013</v>
      </c>
      <c r="K1022">
        <v>1</v>
      </c>
      <c r="L1022" t="s">
        <v>41</v>
      </c>
      <c r="M1022" t="s">
        <v>4059</v>
      </c>
    </row>
    <row r="1023" spans="1:13" x14ac:dyDescent="0.25">
      <c r="A1023">
        <v>1019</v>
      </c>
      <c r="B1023" t="s">
        <v>4060</v>
      </c>
      <c r="C1023" t="s">
        <v>4061</v>
      </c>
      <c r="D1023" t="s">
        <v>243</v>
      </c>
      <c r="E1023" t="s">
        <v>993</v>
      </c>
      <c r="F1023" t="s">
        <v>4062</v>
      </c>
      <c r="G1023" t="s">
        <v>181</v>
      </c>
      <c r="H1023">
        <v>25</v>
      </c>
      <c r="I1023">
        <v>5</v>
      </c>
      <c r="J1023">
        <v>2011</v>
      </c>
      <c r="K1023">
        <v>1</v>
      </c>
      <c r="L1023" t="s">
        <v>458</v>
      </c>
      <c r="M1023" t="s">
        <v>458</v>
      </c>
    </row>
    <row r="1024" spans="1:13" x14ac:dyDescent="0.25">
      <c r="A1024">
        <v>1020</v>
      </c>
      <c r="B1024" t="s">
        <v>4063</v>
      </c>
      <c r="C1024" t="s">
        <v>4064</v>
      </c>
      <c r="D1024" t="s">
        <v>341</v>
      </c>
      <c r="E1024" t="s">
        <v>4065</v>
      </c>
      <c r="F1024" t="s">
        <v>4066</v>
      </c>
      <c r="G1024" t="s">
        <v>156</v>
      </c>
      <c r="H1024">
        <v>299</v>
      </c>
      <c r="I1024">
        <v>89</v>
      </c>
      <c r="J1024">
        <v>2011</v>
      </c>
      <c r="K1024">
        <v>3</v>
      </c>
      <c r="L1024" t="s">
        <v>344</v>
      </c>
      <c r="M1024" t="s">
        <v>4067</v>
      </c>
    </row>
    <row r="1025" spans="1:13" x14ac:dyDescent="0.25">
      <c r="A1025">
        <v>1021</v>
      </c>
      <c r="B1025" t="s">
        <v>4068</v>
      </c>
      <c r="C1025" t="s">
        <v>4069</v>
      </c>
      <c r="D1025" t="s">
        <v>22</v>
      </c>
      <c r="E1025" t="s">
        <v>1207</v>
      </c>
      <c r="F1025" t="s">
        <v>4070</v>
      </c>
      <c r="G1025" t="s">
        <v>329</v>
      </c>
      <c r="H1025">
        <v>118</v>
      </c>
      <c r="I1025">
        <v>21</v>
      </c>
      <c r="J1025">
        <v>2009</v>
      </c>
      <c r="K1025">
        <v>4</v>
      </c>
      <c r="L1025" t="s">
        <v>41</v>
      </c>
      <c r="M1025" t="s">
        <v>1024</v>
      </c>
    </row>
    <row r="1026" spans="1:13" x14ac:dyDescent="0.25">
      <c r="A1026">
        <v>1022</v>
      </c>
      <c r="B1026" t="s">
        <v>4071</v>
      </c>
      <c r="C1026" t="s">
        <v>4072</v>
      </c>
      <c r="D1026" t="s">
        <v>80</v>
      </c>
      <c r="E1026" t="s">
        <v>4073</v>
      </c>
      <c r="F1026" t="s">
        <v>4074</v>
      </c>
      <c r="G1026" t="s">
        <v>55</v>
      </c>
      <c r="H1026">
        <v>200</v>
      </c>
      <c r="I1026">
        <v>75</v>
      </c>
      <c r="J1026">
        <v>2008</v>
      </c>
      <c r="K1026">
        <v>4</v>
      </c>
      <c r="L1026" t="s">
        <v>83</v>
      </c>
      <c r="M1026" t="s">
        <v>1351</v>
      </c>
    </row>
    <row r="1027" spans="1:13" x14ac:dyDescent="0.25">
      <c r="A1027">
        <v>1023</v>
      </c>
      <c r="B1027" t="s">
        <v>4075</v>
      </c>
      <c r="C1027" t="s">
        <v>4076</v>
      </c>
      <c r="D1027" t="s">
        <v>80</v>
      </c>
      <c r="E1027" t="s">
        <v>603</v>
      </c>
      <c r="F1027" t="s">
        <v>4077</v>
      </c>
      <c r="G1027" t="s">
        <v>18</v>
      </c>
      <c r="H1027">
        <v>37</v>
      </c>
      <c r="I1027">
        <v>4</v>
      </c>
      <c r="J1027">
        <v>2013</v>
      </c>
      <c r="K1027">
        <v>2</v>
      </c>
      <c r="L1027" t="s">
        <v>137</v>
      </c>
      <c r="M1027" t="s">
        <v>137</v>
      </c>
    </row>
    <row r="1028" spans="1:13" x14ac:dyDescent="0.25">
      <c r="A1028">
        <v>1024</v>
      </c>
      <c r="B1028" t="s">
        <v>4078</v>
      </c>
      <c r="C1028" t="s">
        <v>4079</v>
      </c>
      <c r="D1028" t="s">
        <v>223</v>
      </c>
      <c r="E1028" t="s">
        <v>962</v>
      </c>
      <c r="F1028" t="s">
        <v>4080</v>
      </c>
      <c r="G1028" t="s">
        <v>297</v>
      </c>
      <c r="H1028">
        <v>27</v>
      </c>
      <c r="I1028">
        <v>8</v>
      </c>
      <c r="J1028">
        <v>2014</v>
      </c>
      <c r="K1028">
        <v>1</v>
      </c>
      <c r="L1028" t="s">
        <v>506</v>
      </c>
      <c r="M1028" t="s">
        <v>4081</v>
      </c>
    </row>
    <row r="1029" spans="1:13" x14ac:dyDescent="0.25">
      <c r="A1029">
        <v>1025</v>
      </c>
      <c r="B1029" t="s">
        <v>4082</v>
      </c>
      <c r="C1029" t="s">
        <v>4083</v>
      </c>
      <c r="D1029" t="s">
        <v>434</v>
      </c>
      <c r="E1029" t="s">
        <v>626</v>
      </c>
      <c r="F1029" t="s">
        <v>4084</v>
      </c>
      <c r="G1029" t="s">
        <v>48</v>
      </c>
      <c r="H1029">
        <v>3</v>
      </c>
      <c r="I1029">
        <v>1</v>
      </c>
      <c r="J1029">
        <v>2014</v>
      </c>
      <c r="K1029">
        <v>1</v>
      </c>
      <c r="L1029" t="s">
        <v>41</v>
      </c>
      <c r="M1029" t="s">
        <v>4085</v>
      </c>
    </row>
    <row r="1030" spans="1:13" x14ac:dyDescent="0.25">
      <c r="A1030">
        <v>1026</v>
      </c>
      <c r="B1030" t="s">
        <v>4086</v>
      </c>
      <c r="C1030" t="s">
        <v>4087</v>
      </c>
      <c r="D1030" t="s">
        <v>80</v>
      </c>
      <c r="E1030" t="s">
        <v>785</v>
      </c>
      <c r="F1030" t="s">
        <v>4088</v>
      </c>
      <c r="G1030" t="s">
        <v>107</v>
      </c>
      <c r="H1030">
        <v>273</v>
      </c>
      <c r="I1030">
        <v>120</v>
      </c>
      <c r="J1030">
        <v>1988</v>
      </c>
      <c r="K1030">
        <v>6</v>
      </c>
      <c r="L1030" t="s">
        <v>3450</v>
      </c>
      <c r="M1030" t="s">
        <v>4089</v>
      </c>
    </row>
    <row r="1031" spans="1:13" x14ac:dyDescent="0.25">
      <c r="A1031">
        <v>1027</v>
      </c>
      <c r="B1031" t="s">
        <v>4090</v>
      </c>
      <c r="C1031" t="s">
        <v>4091</v>
      </c>
      <c r="D1031" t="s">
        <v>45</v>
      </c>
      <c r="E1031" t="s">
        <v>4092</v>
      </c>
      <c r="F1031" t="s">
        <v>4093</v>
      </c>
      <c r="G1031" t="s">
        <v>175</v>
      </c>
      <c r="H1031">
        <v>342</v>
      </c>
      <c r="I1031">
        <v>94</v>
      </c>
      <c r="J1031">
        <v>2014</v>
      </c>
      <c r="K1031">
        <v>2</v>
      </c>
      <c r="L1031" t="s">
        <v>1258</v>
      </c>
      <c r="M1031" t="s">
        <v>251</v>
      </c>
    </row>
    <row r="1032" spans="1:13" x14ac:dyDescent="0.25">
      <c r="A1032">
        <v>1028</v>
      </c>
      <c r="B1032" t="s">
        <v>4094</v>
      </c>
      <c r="C1032" t="s">
        <v>4095</v>
      </c>
      <c r="D1032" t="s">
        <v>52</v>
      </c>
      <c r="E1032" t="s">
        <v>1612</v>
      </c>
      <c r="F1032" t="s">
        <v>4096</v>
      </c>
      <c r="G1032" t="s">
        <v>329</v>
      </c>
      <c r="H1032">
        <v>28</v>
      </c>
      <c r="I1032">
        <v>8</v>
      </c>
      <c r="J1032">
        <v>2012</v>
      </c>
      <c r="K1032">
        <v>1</v>
      </c>
      <c r="L1032" t="s">
        <v>203</v>
      </c>
      <c r="M1032" t="s">
        <v>3584</v>
      </c>
    </row>
    <row r="1033" spans="1:13" x14ac:dyDescent="0.25">
      <c r="A1033">
        <v>1029</v>
      </c>
      <c r="B1033" t="s">
        <v>4097</v>
      </c>
      <c r="C1033" t="s">
        <v>4098</v>
      </c>
      <c r="D1033" t="s">
        <v>80</v>
      </c>
      <c r="E1033" t="s">
        <v>2578</v>
      </c>
      <c r="F1033" t="s">
        <v>4099</v>
      </c>
      <c r="G1033" t="s">
        <v>40</v>
      </c>
      <c r="H1033">
        <v>18</v>
      </c>
      <c r="I1033">
        <v>8</v>
      </c>
      <c r="J1033">
        <v>2011</v>
      </c>
      <c r="K1033">
        <v>3</v>
      </c>
      <c r="L1033" t="s">
        <v>729</v>
      </c>
      <c r="M1033" t="s">
        <v>4100</v>
      </c>
    </row>
    <row r="1034" spans="1:13" x14ac:dyDescent="0.25">
      <c r="A1034">
        <v>1030</v>
      </c>
      <c r="B1034" t="s">
        <v>4101</v>
      </c>
      <c r="C1034" t="s">
        <v>4102</v>
      </c>
      <c r="D1034" t="s">
        <v>98</v>
      </c>
      <c r="E1034" t="s">
        <v>3786</v>
      </c>
      <c r="F1034" t="s">
        <v>4103</v>
      </c>
      <c r="G1034" t="s">
        <v>271</v>
      </c>
      <c r="H1034">
        <v>229</v>
      </c>
      <c r="I1034">
        <v>56</v>
      </c>
      <c r="J1034">
        <v>2011</v>
      </c>
      <c r="K1034">
        <v>4</v>
      </c>
      <c r="L1034" t="s">
        <v>41</v>
      </c>
      <c r="M1034" t="s">
        <v>4104</v>
      </c>
    </row>
    <row r="1035" spans="1:13" x14ac:dyDescent="0.25">
      <c r="A1035">
        <v>1031</v>
      </c>
      <c r="B1035" t="s">
        <v>4105</v>
      </c>
      <c r="C1035" t="s">
        <v>4106</v>
      </c>
      <c r="D1035" t="s">
        <v>45</v>
      </c>
      <c r="E1035" t="s">
        <v>1227</v>
      </c>
      <c r="F1035" t="s">
        <v>4107</v>
      </c>
      <c r="G1035" t="s">
        <v>40</v>
      </c>
      <c r="H1035">
        <v>7</v>
      </c>
      <c r="I1035">
        <v>4</v>
      </c>
      <c r="J1035">
        <v>2006</v>
      </c>
      <c r="K1035">
        <v>1</v>
      </c>
      <c r="L1035" t="s">
        <v>49</v>
      </c>
      <c r="M1035" t="s">
        <v>49</v>
      </c>
    </row>
    <row r="1036" spans="1:13" x14ac:dyDescent="0.25">
      <c r="A1036">
        <v>1032</v>
      </c>
      <c r="B1036" t="s">
        <v>4108</v>
      </c>
      <c r="C1036" t="s">
        <v>4109</v>
      </c>
      <c r="D1036" t="s">
        <v>98</v>
      </c>
      <c r="E1036" t="s">
        <v>4110</v>
      </c>
      <c r="F1036" t="s">
        <v>4111</v>
      </c>
      <c r="G1036" t="s">
        <v>336</v>
      </c>
      <c r="H1036">
        <v>194</v>
      </c>
      <c r="I1036">
        <v>54</v>
      </c>
      <c r="J1036">
        <v>2007</v>
      </c>
      <c r="K1036">
        <v>7</v>
      </c>
      <c r="L1036" t="s">
        <v>101</v>
      </c>
      <c r="M1036" t="s">
        <v>102</v>
      </c>
    </row>
    <row r="1037" spans="1:13" x14ac:dyDescent="0.25">
      <c r="A1037">
        <v>1033</v>
      </c>
      <c r="B1037" t="s">
        <v>4112</v>
      </c>
      <c r="C1037" t="s">
        <v>4113</v>
      </c>
      <c r="D1037" t="s">
        <v>294</v>
      </c>
      <c r="E1037" t="s">
        <v>4114</v>
      </c>
      <c r="F1037" t="s">
        <v>4115</v>
      </c>
      <c r="G1037" t="s">
        <v>69</v>
      </c>
      <c r="H1037">
        <v>18</v>
      </c>
      <c r="I1037">
        <v>12</v>
      </c>
      <c r="J1037">
        <v>2013</v>
      </c>
      <c r="K1037">
        <v>2</v>
      </c>
      <c r="L1037" t="s">
        <v>298</v>
      </c>
      <c r="M1037" t="s">
        <v>4116</v>
      </c>
    </row>
    <row r="1038" spans="1:13" x14ac:dyDescent="0.25">
      <c r="A1038">
        <v>1034</v>
      </c>
      <c r="B1038" t="s">
        <v>4117</v>
      </c>
      <c r="C1038" t="s">
        <v>4118</v>
      </c>
      <c r="D1038" t="s">
        <v>45</v>
      </c>
      <c r="E1038" t="s">
        <v>4119</v>
      </c>
      <c r="F1038" t="s">
        <v>4120</v>
      </c>
      <c r="G1038" t="s">
        <v>107</v>
      </c>
      <c r="H1038">
        <v>278</v>
      </c>
      <c r="I1038">
        <v>136</v>
      </c>
      <c r="J1038">
        <v>2012</v>
      </c>
      <c r="K1038">
        <v>3</v>
      </c>
      <c r="L1038" t="s">
        <v>1258</v>
      </c>
      <c r="M1038" t="s">
        <v>4121</v>
      </c>
    </row>
    <row r="1039" spans="1:13" x14ac:dyDescent="0.25">
      <c r="A1039">
        <v>1035</v>
      </c>
      <c r="B1039" t="s">
        <v>4122</v>
      </c>
      <c r="C1039" t="s">
        <v>4123</v>
      </c>
      <c r="D1039" t="s">
        <v>341</v>
      </c>
      <c r="E1039" t="s">
        <v>1227</v>
      </c>
      <c r="F1039" t="s">
        <v>4124</v>
      </c>
      <c r="G1039" t="s">
        <v>156</v>
      </c>
      <c r="H1039">
        <v>16</v>
      </c>
      <c r="I1039">
        <v>9</v>
      </c>
      <c r="J1039">
        <v>2010</v>
      </c>
      <c r="K1039">
        <v>1</v>
      </c>
      <c r="L1039" t="s">
        <v>344</v>
      </c>
      <c r="M1039" t="s">
        <v>4125</v>
      </c>
    </row>
    <row r="1040" spans="1:13" x14ac:dyDescent="0.25">
      <c r="A1040">
        <v>1036</v>
      </c>
      <c r="B1040" t="s">
        <v>4126</v>
      </c>
      <c r="C1040" t="s">
        <v>4127</v>
      </c>
      <c r="D1040" t="s">
        <v>80</v>
      </c>
      <c r="E1040" t="s">
        <v>301</v>
      </c>
      <c r="F1040" t="s">
        <v>4128</v>
      </c>
      <c r="G1040" t="s">
        <v>211</v>
      </c>
      <c r="H1040">
        <v>34</v>
      </c>
      <c r="I1040">
        <v>21</v>
      </c>
      <c r="J1040">
        <v>2011</v>
      </c>
      <c r="K1040">
        <v>3</v>
      </c>
      <c r="L1040" t="s">
        <v>729</v>
      </c>
      <c r="M1040" t="s">
        <v>4129</v>
      </c>
    </row>
    <row r="1041" spans="1:13" x14ac:dyDescent="0.25">
      <c r="A1041">
        <v>1037</v>
      </c>
      <c r="B1041" t="s">
        <v>4130</v>
      </c>
      <c r="C1041" t="s">
        <v>4131</v>
      </c>
      <c r="D1041" t="s">
        <v>30</v>
      </c>
      <c r="E1041" t="s">
        <v>380</v>
      </c>
      <c r="F1041" t="s">
        <v>4132</v>
      </c>
      <c r="G1041" t="s">
        <v>69</v>
      </c>
      <c r="H1041">
        <v>60</v>
      </c>
      <c r="I1041">
        <v>15</v>
      </c>
      <c r="J1041">
        <v>2012</v>
      </c>
      <c r="K1041">
        <v>1</v>
      </c>
      <c r="L1041" t="s">
        <v>41</v>
      </c>
      <c r="M1041" t="s">
        <v>4133</v>
      </c>
    </row>
    <row r="1042" spans="1:13" x14ac:dyDescent="0.25">
      <c r="A1042">
        <v>1038</v>
      </c>
      <c r="B1042" t="s">
        <v>4134</v>
      </c>
      <c r="C1042" t="s">
        <v>4135</v>
      </c>
      <c r="D1042" t="s">
        <v>30</v>
      </c>
      <c r="E1042" t="s">
        <v>710</v>
      </c>
      <c r="F1042" t="s">
        <v>4136</v>
      </c>
      <c r="G1042" t="s">
        <v>1041</v>
      </c>
      <c r="H1042">
        <v>61</v>
      </c>
      <c r="I1042">
        <v>14</v>
      </c>
      <c r="J1042">
        <v>1995</v>
      </c>
      <c r="K1042">
        <v>1</v>
      </c>
      <c r="L1042" t="s">
        <v>258</v>
      </c>
      <c r="M1042" t="s">
        <v>4137</v>
      </c>
    </row>
    <row r="1043" spans="1:13" x14ac:dyDescent="0.25">
      <c r="A1043">
        <v>1039</v>
      </c>
      <c r="B1043" t="s">
        <v>4138</v>
      </c>
      <c r="C1043" t="s">
        <v>4139</v>
      </c>
      <c r="D1043" t="s">
        <v>166</v>
      </c>
      <c r="E1043" t="s">
        <v>445</v>
      </c>
      <c r="F1043" t="s">
        <v>4140</v>
      </c>
      <c r="G1043" t="s">
        <v>25</v>
      </c>
      <c r="H1043">
        <v>13</v>
      </c>
      <c r="I1043">
        <v>4</v>
      </c>
      <c r="J1043">
        <v>2009</v>
      </c>
      <c r="K1043">
        <v>1</v>
      </c>
      <c r="L1043" t="s">
        <v>1734</v>
      </c>
      <c r="M1043" t="s">
        <v>4141</v>
      </c>
    </row>
    <row r="1044" spans="1:13" x14ac:dyDescent="0.25">
      <c r="A1044">
        <v>1040</v>
      </c>
      <c r="B1044" t="s">
        <v>4142</v>
      </c>
      <c r="C1044" t="s">
        <v>4143</v>
      </c>
      <c r="D1044" t="s">
        <v>243</v>
      </c>
      <c r="E1044" t="s">
        <v>1227</v>
      </c>
      <c r="F1044" t="s">
        <v>4144</v>
      </c>
      <c r="G1044" t="s">
        <v>336</v>
      </c>
      <c r="H1044">
        <v>60</v>
      </c>
      <c r="I1044">
        <v>5</v>
      </c>
      <c r="J1044">
        <v>2008</v>
      </c>
      <c r="K1044">
        <v>1</v>
      </c>
      <c r="L1044" t="s">
        <v>458</v>
      </c>
      <c r="M1044" t="s">
        <v>459</v>
      </c>
    </row>
    <row r="1045" spans="1:13" x14ac:dyDescent="0.25">
      <c r="A1045">
        <v>1041</v>
      </c>
      <c r="B1045" t="s">
        <v>4145</v>
      </c>
      <c r="C1045" t="s">
        <v>4146</v>
      </c>
      <c r="D1045" t="s">
        <v>105</v>
      </c>
      <c r="E1045" t="s">
        <v>4147</v>
      </c>
      <c r="F1045" t="s">
        <v>4148</v>
      </c>
      <c r="G1045" t="s">
        <v>156</v>
      </c>
      <c r="H1045">
        <v>267</v>
      </c>
      <c r="I1045">
        <v>180</v>
      </c>
      <c r="J1045">
        <v>2012</v>
      </c>
      <c r="K1045">
        <v>2</v>
      </c>
      <c r="L1045" t="s">
        <v>62</v>
      </c>
      <c r="M1045" t="s">
        <v>108</v>
      </c>
    </row>
    <row r="1046" spans="1:13" x14ac:dyDescent="0.25">
      <c r="A1046">
        <v>1042</v>
      </c>
      <c r="B1046" t="s">
        <v>4149</v>
      </c>
      <c r="C1046" t="s">
        <v>4150</v>
      </c>
      <c r="D1046" t="s">
        <v>15</v>
      </c>
      <c r="E1046" t="s">
        <v>1803</v>
      </c>
      <c r="F1046" t="s">
        <v>4151</v>
      </c>
      <c r="G1046" t="s">
        <v>40</v>
      </c>
      <c r="H1046">
        <v>181</v>
      </c>
      <c r="I1046">
        <v>12</v>
      </c>
      <c r="J1046">
        <v>2010</v>
      </c>
      <c r="K1046">
        <v>2</v>
      </c>
      <c r="L1046" t="s">
        <v>19</v>
      </c>
      <c r="M1046" t="s">
        <v>651</v>
      </c>
    </row>
    <row r="1047" spans="1:13" x14ac:dyDescent="0.25">
      <c r="A1047">
        <v>1043</v>
      </c>
      <c r="B1047" t="s">
        <v>4152</v>
      </c>
      <c r="C1047" t="s">
        <v>4153</v>
      </c>
      <c r="D1047" t="s">
        <v>15</v>
      </c>
      <c r="E1047" t="s">
        <v>1608</v>
      </c>
      <c r="F1047" t="s">
        <v>4154</v>
      </c>
      <c r="G1047" t="s">
        <v>156</v>
      </c>
      <c r="H1047">
        <v>65</v>
      </c>
      <c r="I1047">
        <v>16</v>
      </c>
      <c r="J1047">
        <v>2013</v>
      </c>
      <c r="K1047">
        <v>3</v>
      </c>
      <c r="L1047" t="s">
        <v>19</v>
      </c>
      <c r="M1047" t="s">
        <v>19</v>
      </c>
    </row>
    <row r="1048" spans="1:13" x14ac:dyDescent="0.25">
      <c r="A1048">
        <v>1044</v>
      </c>
      <c r="B1048" t="s">
        <v>4155</v>
      </c>
      <c r="C1048" t="s">
        <v>4156</v>
      </c>
      <c r="D1048" t="s">
        <v>643</v>
      </c>
      <c r="E1048" t="s">
        <v>4157</v>
      </c>
      <c r="F1048" t="s">
        <v>4158</v>
      </c>
      <c r="G1048" t="s">
        <v>233</v>
      </c>
      <c r="H1048">
        <v>24</v>
      </c>
      <c r="I1048">
        <v>12</v>
      </c>
      <c r="J1048">
        <v>2013</v>
      </c>
      <c r="K1048">
        <v>2</v>
      </c>
      <c r="L1048" t="s">
        <v>41</v>
      </c>
      <c r="M1048" t="s">
        <v>4159</v>
      </c>
    </row>
    <row r="1049" spans="1:13" x14ac:dyDescent="0.25">
      <c r="A1049">
        <v>1045</v>
      </c>
      <c r="B1049" t="s">
        <v>4160</v>
      </c>
      <c r="C1049" t="s">
        <v>4161</v>
      </c>
      <c r="D1049" t="s">
        <v>15</v>
      </c>
      <c r="E1049" t="s">
        <v>4162</v>
      </c>
      <c r="F1049" t="s">
        <v>4163</v>
      </c>
      <c r="G1049" t="s">
        <v>40</v>
      </c>
      <c r="H1049">
        <v>180</v>
      </c>
      <c r="I1049">
        <v>54</v>
      </c>
      <c r="J1049">
        <v>2007</v>
      </c>
      <c r="K1049">
        <v>2</v>
      </c>
      <c r="L1049" t="s">
        <v>19</v>
      </c>
      <c r="M1049" t="s">
        <v>1681</v>
      </c>
    </row>
    <row r="1050" spans="1:13" x14ac:dyDescent="0.25">
      <c r="A1050">
        <v>1046</v>
      </c>
      <c r="B1050" t="s">
        <v>4164</v>
      </c>
      <c r="C1050" t="s">
        <v>4165</v>
      </c>
      <c r="D1050" t="s">
        <v>1337</v>
      </c>
      <c r="E1050" t="s">
        <v>425</v>
      </c>
      <c r="F1050" t="s">
        <v>4166</v>
      </c>
      <c r="G1050" t="s">
        <v>233</v>
      </c>
      <c r="H1050">
        <v>25</v>
      </c>
      <c r="I1050">
        <v>5</v>
      </c>
      <c r="J1050">
        <v>2009</v>
      </c>
      <c r="K1050">
        <v>1</v>
      </c>
      <c r="L1050" t="s">
        <v>2853</v>
      </c>
      <c r="M1050" t="s">
        <v>2854</v>
      </c>
    </row>
    <row r="1051" spans="1:13" x14ac:dyDescent="0.25">
      <c r="A1051">
        <v>1047</v>
      </c>
      <c r="B1051" t="s">
        <v>4167</v>
      </c>
      <c r="C1051" t="s">
        <v>4168</v>
      </c>
      <c r="D1051" t="s">
        <v>503</v>
      </c>
      <c r="E1051" t="s">
        <v>518</v>
      </c>
      <c r="F1051" t="s">
        <v>4169</v>
      </c>
      <c r="G1051" t="s">
        <v>175</v>
      </c>
      <c r="H1051">
        <v>14</v>
      </c>
      <c r="I1051">
        <v>4</v>
      </c>
      <c r="J1051">
        <v>2012</v>
      </c>
      <c r="K1051">
        <v>3</v>
      </c>
      <c r="L1051" t="s">
        <v>506</v>
      </c>
      <c r="M1051" t="s">
        <v>506</v>
      </c>
    </row>
    <row r="1052" spans="1:13" x14ac:dyDescent="0.25">
      <c r="A1052">
        <v>1048</v>
      </c>
      <c r="B1052" t="s">
        <v>4170</v>
      </c>
      <c r="C1052" t="s">
        <v>4171</v>
      </c>
      <c r="D1052" t="s">
        <v>119</v>
      </c>
      <c r="E1052" t="s">
        <v>533</v>
      </c>
      <c r="F1052" t="s">
        <v>4172</v>
      </c>
      <c r="G1052" t="s">
        <v>33</v>
      </c>
      <c r="H1052">
        <v>45</v>
      </c>
      <c r="I1052">
        <v>30</v>
      </c>
      <c r="J1052">
        <v>2010</v>
      </c>
      <c r="K1052">
        <v>4</v>
      </c>
      <c r="L1052" t="s">
        <v>122</v>
      </c>
      <c r="M1052" t="s">
        <v>1362</v>
      </c>
    </row>
    <row r="1053" spans="1:13" x14ac:dyDescent="0.25">
      <c r="A1053">
        <v>1049</v>
      </c>
      <c r="B1053" t="s">
        <v>4173</v>
      </c>
      <c r="C1053" t="s">
        <v>4174</v>
      </c>
      <c r="D1053" t="s">
        <v>66</v>
      </c>
      <c r="E1053" t="s">
        <v>493</v>
      </c>
      <c r="F1053" t="s">
        <v>4175</v>
      </c>
      <c r="G1053" t="s">
        <v>181</v>
      </c>
      <c r="H1053">
        <v>25</v>
      </c>
      <c r="I1053">
        <v>5</v>
      </c>
      <c r="J1053">
        <v>2010</v>
      </c>
      <c r="K1053">
        <v>3</v>
      </c>
      <c r="L1053" t="s">
        <v>94</v>
      </c>
      <c r="M1053" t="s">
        <v>565</v>
      </c>
    </row>
    <row r="1054" spans="1:13" x14ac:dyDescent="0.25">
      <c r="A1054">
        <v>1050</v>
      </c>
      <c r="B1054" t="s">
        <v>4176</v>
      </c>
      <c r="C1054" t="s">
        <v>4177</v>
      </c>
      <c r="D1054" t="s">
        <v>80</v>
      </c>
      <c r="E1054" t="s">
        <v>665</v>
      </c>
      <c r="F1054" t="s">
        <v>4178</v>
      </c>
      <c r="G1054" t="s">
        <v>48</v>
      </c>
      <c r="H1054">
        <v>15</v>
      </c>
      <c r="I1054">
        <v>2</v>
      </c>
      <c r="J1054">
        <v>2010</v>
      </c>
      <c r="K1054">
        <v>1</v>
      </c>
      <c r="L1054" t="s">
        <v>500</v>
      </c>
      <c r="M1054" t="s">
        <v>1403</v>
      </c>
    </row>
    <row r="1055" spans="1:13" x14ac:dyDescent="0.25">
      <c r="A1055">
        <v>1051</v>
      </c>
      <c r="B1055" t="s">
        <v>4179</v>
      </c>
      <c r="C1055" t="s">
        <v>4180</v>
      </c>
      <c r="D1055" t="s">
        <v>66</v>
      </c>
      <c r="E1055" t="s">
        <v>939</v>
      </c>
      <c r="F1055" t="s">
        <v>4181</v>
      </c>
      <c r="G1055" t="s">
        <v>156</v>
      </c>
      <c r="H1055">
        <v>38</v>
      </c>
      <c r="I1055">
        <v>12</v>
      </c>
      <c r="J1055">
        <v>2010</v>
      </c>
      <c r="K1055">
        <v>3</v>
      </c>
      <c r="L1055" t="s">
        <v>70</v>
      </c>
      <c r="M1055" t="s">
        <v>1896</v>
      </c>
    </row>
    <row r="1056" spans="1:13" x14ac:dyDescent="0.25">
      <c r="A1056">
        <v>1052</v>
      </c>
      <c r="B1056" t="s">
        <v>4182</v>
      </c>
      <c r="C1056" t="s">
        <v>4183</v>
      </c>
      <c r="D1056" t="s">
        <v>52</v>
      </c>
      <c r="E1056" t="s">
        <v>430</v>
      </c>
      <c r="F1056" t="s">
        <v>4184</v>
      </c>
      <c r="G1056" t="s">
        <v>211</v>
      </c>
      <c r="H1056">
        <v>51</v>
      </c>
      <c r="I1056">
        <v>17</v>
      </c>
      <c r="J1056">
        <v>2014</v>
      </c>
      <c r="K1056">
        <v>2</v>
      </c>
      <c r="L1056" t="s">
        <v>203</v>
      </c>
      <c r="M1056" t="s">
        <v>671</v>
      </c>
    </row>
    <row r="1057" spans="1:13" x14ac:dyDescent="0.25">
      <c r="A1057">
        <v>1053</v>
      </c>
      <c r="B1057" t="s">
        <v>4185</v>
      </c>
      <c r="C1057" t="s">
        <v>4186</v>
      </c>
      <c r="D1057" t="s">
        <v>80</v>
      </c>
      <c r="E1057" t="s">
        <v>416</v>
      </c>
      <c r="F1057" t="s">
        <v>4187</v>
      </c>
      <c r="G1057" t="s">
        <v>156</v>
      </c>
      <c r="H1057">
        <v>19</v>
      </c>
      <c r="I1057">
        <v>6</v>
      </c>
      <c r="J1057">
        <v>2014</v>
      </c>
      <c r="K1057">
        <v>1</v>
      </c>
      <c r="L1057" t="s">
        <v>83</v>
      </c>
      <c r="M1057" t="s">
        <v>1586</v>
      </c>
    </row>
    <row r="1058" spans="1:13" x14ac:dyDescent="0.25">
      <c r="A1058">
        <v>1054</v>
      </c>
      <c r="B1058" t="s">
        <v>4188</v>
      </c>
      <c r="C1058" t="s">
        <v>4189</v>
      </c>
      <c r="D1058" t="s">
        <v>105</v>
      </c>
      <c r="E1058" t="s">
        <v>749</v>
      </c>
      <c r="F1058" t="s">
        <v>4190</v>
      </c>
      <c r="G1058" t="s">
        <v>289</v>
      </c>
      <c r="H1058">
        <v>62</v>
      </c>
      <c r="I1058">
        <v>10</v>
      </c>
      <c r="J1058">
        <v>2011</v>
      </c>
      <c r="K1058">
        <v>3</v>
      </c>
      <c r="L1058" t="s">
        <v>3776</v>
      </c>
      <c r="M1058" t="s">
        <v>4191</v>
      </c>
    </row>
    <row r="1059" spans="1:13" x14ac:dyDescent="0.25">
      <c r="A1059">
        <v>1055</v>
      </c>
      <c r="B1059" t="s">
        <v>4192</v>
      </c>
      <c r="C1059" t="s">
        <v>4193</v>
      </c>
      <c r="D1059" t="s">
        <v>852</v>
      </c>
      <c r="E1059" t="s">
        <v>185</v>
      </c>
      <c r="F1059" t="s">
        <v>4194</v>
      </c>
      <c r="G1059" t="s">
        <v>18</v>
      </c>
      <c r="H1059">
        <v>83</v>
      </c>
      <c r="I1059">
        <v>30</v>
      </c>
      <c r="J1059">
        <v>2012</v>
      </c>
      <c r="K1059">
        <v>3</v>
      </c>
      <c r="L1059" t="s">
        <v>595</v>
      </c>
      <c r="M1059" t="s">
        <v>4195</v>
      </c>
    </row>
    <row r="1060" spans="1:13" x14ac:dyDescent="0.25">
      <c r="A1060">
        <v>1056</v>
      </c>
      <c r="B1060" t="s">
        <v>4196</v>
      </c>
      <c r="C1060" t="s">
        <v>4197</v>
      </c>
      <c r="D1060" t="s">
        <v>15</v>
      </c>
      <c r="E1060" t="s">
        <v>4198</v>
      </c>
      <c r="F1060" t="s">
        <v>4199</v>
      </c>
      <c r="G1060" t="s">
        <v>211</v>
      </c>
      <c r="H1060">
        <v>257</v>
      </c>
      <c r="I1060">
        <v>55</v>
      </c>
      <c r="J1060">
        <v>1991</v>
      </c>
      <c r="K1060">
        <v>2</v>
      </c>
      <c r="L1060" t="s">
        <v>19</v>
      </c>
      <c r="M1060" t="s">
        <v>4200</v>
      </c>
    </row>
    <row r="1061" spans="1:13" x14ac:dyDescent="0.25">
      <c r="A1061">
        <v>1057</v>
      </c>
      <c r="B1061" t="s">
        <v>4201</v>
      </c>
      <c r="C1061" t="s">
        <v>4202</v>
      </c>
      <c r="D1061" t="s">
        <v>764</v>
      </c>
      <c r="E1061" t="s">
        <v>2763</v>
      </c>
      <c r="F1061" t="s">
        <v>4203</v>
      </c>
      <c r="G1061" t="s">
        <v>297</v>
      </c>
      <c r="H1061">
        <v>58</v>
      </c>
      <c r="I1061">
        <v>23</v>
      </c>
      <c r="J1061">
        <v>2012</v>
      </c>
      <c r="K1061">
        <v>3</v>
      </c>
      <c r="L1061" t="s">
        <v>41</v>
      </c>
      <c r="M1061" t="s">
        <v>4204</v>
      </c>
    </row>
    <row r="1062" spans="1:13" x14ac:dyDescent="0.25">
      <c r="A1062">
        <v>1058</v>
      </c>
      <c r="B1062" t="s">
        <v>4205</v>
      </c>
      <c r="C1062" t="s">
        <v>4206</v>
      </c>
      <c r="D1062" t="s">
        <v>30</v>
      </c>
      <c r="E1062" t="s">
        <v>528</v>
      </c>
      <c r="F1062" t="s">
        <v>4207</v>
      </c>
      <c r="G1062" t="s">
        <v>107</v>
      </c>
      <c r="H1062">
        <v>62</v>
      </c>
      <c r="I1062">
        <v>10</v>
      </c>
      <c r="J1062">
        <v>2010</v>
      </c>
      <c r="K1062">
        <v>2</v>
      </c>
      <c r="L1062" t="s">
        <v>258</v>
      </c>
      <c r="M1062" t="s">
        <v>258</v>
      </c>
    </row>
    <row r="1063" spans="1:13" x14ac:dyDescent="0.25">
      <c r="A1063">
        <v>1059</v>
      </c>
      <c r="B1063" t="s">
        <v>4208</v>
      </c>
      <c r="C1063" t="s">
        <v>4209</v>
      </c>
      <c r="D1063" t="s">
        <v>80</v>
      </c>
      <c r="E1063" t="s">
        <v>2284</v>
      </c>
      <c r="F1063" t="s">
        <v>4210</v>
      </c>
      <c r="G1063" t="s">
        <v>1041</v>
      </c>
      <c r="H1063">
        <v>17</v>
      </c>
      <c r="I1063">
        <v>7</v>
      </c>
      <c r="J1063">
        <v>2014</v>
      </c>
      <c r="K1063">
        <v>1</v>
      </c>
      <c r="L1063" t="s">
        <v>41</v>
      </c>
      <c r="M1063" t="s">
        <v>4211</v>
      </c>
    </row>
    <row r="1064" spans="1:13" x14ac:dyDescent="0.25">
      <c r="A1064">
        <v>1060</v>
      </c>
      <c r="B1064" t="s">
        <v>4212</v>
      </c>
      <c r="C1064" t="s">
        <v>4213</v>
      </c>
      <c r="D1064" t="s">
        <v>80</v>
      </c>
      <c r="E1064" t="s">
        <v>794</v>
      </c>
      <c r="F1064" t="s">
        <v>4214</v>
      </c>
      <c r="G1064" t="s">
        <v>297</v>
      </c>
      <c r="H1064">
        <v>18</v>
      </c>
      <c r="I1064">
        <v>8</v>
      </c>
      <c r="J1064">
        <v>2010</v>
      </c>
      <c r="K1064">
        <v>3</v>
      </c>
      <c r="L1064" t="s">
        <v>83</v>
      </c>
      <c r="M1064" t="s">
        <v>1602</v>
      </c>
    </row>
    <row r="1065" spans="1:13" x14ac:dyDescent="0.25">
      <c r="A1065">
        <v>1061</v>
      </c>
      <c r="B1065" t="s">
        <v>4215</v>
      </c>
      <c r="C1065" t="s">
        <v>4216</v>
      </c>
      <c r="D1065" t="s">
        <v>341</v>
      </c>
      <c r="E1065" t="s">
        <v>626</v>
      </c>
      <c r="F1065" t="s">
        <v>4217</v>
      </c>
      <c r="G1065" t="s">
        <v>233</v>
      </c>
      <c r="H1065">
        <v>31</v>
      </c>
      <c r="I1065">
        <v>5</v>
      </c>
      <c r="J1065">
        <v>2014</v>
      </c>
      <c r="K1065">
        <v>1</v>
      </c>
      <c r="L1065" t="s">
        <v>41</v>
      </c>
      <c r="M1065" t="s">
        <v>4218</v>
      </c>
    </row>
    <row r="1066" spans="1:13" x14ac:dyDescent="0.25">
      <c r="A1066">
        <v>1062</v>
      </c>
      <c r="B1066" t="s">
        <v>4219</v>
      </c>
      <c r="C1066" t="s">
        <v>4220</v>
      </c>
      <c r="D1066" t="s">
        <v>230</v>
      </c>
      <c r="E1066" t="s">
        <v>962</v>
      </c>
      <c r="F1066" t="s">
        <v>4221</v>
      </c>
      <c r="G1066" t="s">
        <v>40</v>
      </c>
      <c r="H1066">
        <v>8</v>
      </c>
      <c r="I1066">
        <v>2</v>
      </c>
      <c r="J1066">
        <v>2014</v>
      </c>
      <c r="K1066">
        <v>2</v>
      </c>
      <c r="L1066" t="s">
        <v>4222</v>
      </c>
      <c r="M1066" t="s">
        <v>4223</v>
      </c>
    </row>
    <row r="1067" spans="1:13" x14ac:dyDescent="0.25">
      <c r="A1067">
        <v>1063</v>
      </c>
      <c r="B1067" t="s">
        <v>4224</v>
      </c>
      <c r="C1067" t="s">
        <v>4225</v>
      </c>
      <c r="D1067" t="s">
        <v>74</v>
      </c>
      <c r="E1067" t="s">
        <v>704</v>
      </c>
      <c r="F1067" t="s">
        <v>4226</v>
      </c>
      <c r="G1067" t="s">
        <v>233</v>
      </c>
      <c r="H1067">
        <v>17</v>
      </c>
      <c r="I1067">
        <v>5</v>
      </c>
      <c r="J1067">
        <v>2006</v>
      </c>
      <c r="K1067">
        <v>2</v>
      </c>
      <c r="L1067" t="s">
        <v>41</v>
      </c>
      <c r="M1067" t="s">
        <v>4227</v>
      </c>
    </row>
    <row r="1068" spans="1:13" x14ac:dyDescent="0.25">
      <c r="A1068">
        <v>1063</v>
      </c>
      <c r="B1068" t="s">
        <v>4228</v>
      </c>
      <c r="C1068" t="s">
        <v>4229</v>
      </c>
      <c r="D1068" t="s">
        <v>52</v>
      </c>
      <c r="E1068" t="s">
        <v>2013</v>
      </c>
      <c r="F1068" t="s">
        <v>4230</v>
      </c>
      <c r="G1068" t="s">
        <v>48</v>
      </c>
      <c r="H1068">
        <v>17</v>
      </c>
      <c r="I1068">
        <v>10</v>
      </c>
      <c r="J1068">
        <v>2011</v>
      </c>
      <c r="K1068">
        <v>3</v>
      </c>
      <c r="L1068" t="s">
        <v>203</v>
      </c>
      <c r="M1068" t="s">
        <v>203</v>
      </c>
    </row>
    <row r="1069" spans="1:13" x14ac:dyDescent="0.25">
      <c r="A1069">
        <v>1064</v>
      </c>
      <c r="B1069" t="s">
        <v>4231</v>
      </c>
      <c r="C1069" t="s">
        <v>4232</v>
      </c>
      <c r="D1069" t="s">
        <v>30</v>
      </c>
      <c r="E1069" t="s">
        <v>3615</v>
      </c>
      <c r="F1069" t="s">
        <v>4233</v>
      </c>
      <c r="G1069" t="s">
        <v>297</v>
      </c>
      <c r="H1069">
        <v>200</v>
      </c>
      <c r="I1069">
        <v>70</v>
      </c>
      <c r="J1069">
        <v>2005</v>
      </c>
      <c r="K1069">
        <v>2</v>
      </c>
      <c r="L1069" t="s">
        <v>706</v>
      </c>
      <c r="M1069" t="s">
        <v>707</v>
      </c>
    </row>
    <row r="1070" spans="1:13" x14ac:dyDescent="0.25">
      <c r="A1070">
        <v>1065</v>
      </c>
      <c r="B1070" t="s">
        <v>4234</v>
      </c>
      <c r="C1070" t="s">
        <v>4235</v>
      </c>
      <c r="D1070" t="s">
        <v>215</v>
      </c>
      <c r="E1070" t="s">
        <v>4236</v>
      </c>
      <c r="F1070" t="s">
        <v>4237</v>
      </c>
      <c r="G1070" t="s">
        <v>48</v>
      </c>
      <c r="H1070">
        <v>350</v>
      </c>
      <c r="I1070">
        <v>75</v>
      </c>
      <c r="J1070">
        <v>1945</v>
      </c>
      <c r="K1070">
        <v>3</v>
      </c>
      <c r="L1070" t="s">
        <v>41</v>
      </c>
      <c r="M1070" t="s">
        <v>4238</v>
      </c>
    </row>
    <row r="1071" spans="1:13" x14ac:dyDescent="0.25">
      <c r="A1071">
        <v>1066</v>
      </c>
      <c r="B1071" t="s">
        <v>4239</v>
      </c>
      <c r="C1071" t="s">
        <v>4240</v>
      </c>
      <c r="D1071" t="s">
        <v>59</v>
      </c>
      <c r="E1071" t="s">
        <v>4241</v>
      </c>
      <c r="F1071" t="s">
        <v>4242</v>
      </c>
      <c r="G1071" t="s">
        <v>40</v>
      </c>
      <c r="H1071">
        <v>26</v>
      </c>
      <c r="I1071">
        <v>7</v>
      </c>
      <c r="J1071">
        <v>2011</v>
      </c>
      <c r="K1071">
        <v>4</v>
      </c>
      <c r="L1071" t="s">
        <v>62</v>
      </c>
      <c r="M1071" t="s">
        <v>108</v>
      </c>
    </row>
    <row r="1072" spans="1:13" x14ac:dyDescent="0.25">
      <c r="A1072">
        <v>1067</v>
      </c>
      <c r="B1072" t="s">
        <v>4243</v>
      </c>
      <c r="C1072" t="s">
        <v>4244</v>
      </c>
      <c r="D1072" t="s">
        <v>119</v>
      </c>
      <c r="E1072" t="s">
        <v>1473</v>
      </c>
      <c r="F1072" t="s">
        <v>4245</v>
      </c>
      <c r="G1072" t="s">
        <v>18</v>
      </c>
      <c r="H1072">
        <v>2</v>
      </c>
      <c r="I1072">
        <v>1</v>
      </c>
      <c r="J1072">
        <v>2013</v>
      </c>
      <c r="K1072">
        <v>1</v>
      </c>
      <c r="L1072" t="s">
        <v>122</v>
      </c>
      <c r="M1072" t="s">
        <v>122</v>
      </c>
    </row>
    <row r="1073" spans="1:13" x14ac:dyDescent="0.25">
      <c r="A1073">
        <v>1068</v>
      </c>
      <c r="B1073" t="s">
        <v>4246</v>
      </c>
      <c r="C1073" t="s">
        <v>4247</v>
      </c>
      <c r="D1073" t="s">
        <v>80</v>
      </c>
      <c r="E1073" t="s">
        <v>367</v>
      </c>
      <c r="F1073" t="s">
        <v>4248</v>
      </c>
      <c r="G1073" t="s">
        <v>18</v>
      </c>
      <c r="H1073">
        <v>22</v>
      </c>
      <c r="I1073">
        <v>2</v>
      </c>
      <c r="J1073">
        <v>2009</v>
      </c>
      <c r="K1073">
        <v>2</v>
      </c>
      <c r="L1073" t="s">
        <v>137</v>
      </c>
      <c r="M1073" t="s">
        <v>137</v>
      </c>
    </row>
    <row r="1074" spans="1:13" x14ac:dyDescent="0.25">
      <c r="A1074">
        <v>1069</v>
      </c>
      <c r="B1074" t="s">
        <v>4249</v>
      </c>
      <c r="C1074" t="s">
        <v>4250</v>
      </c>
      <c r="D1074" t="s">
        <v>1999</v>
      </c>
      <c r="E1074" t="s">
        <v>824</v>
      </c>
      <c r="F1074" t="s">
        <v>4251</v>
      </c>
      <c r="G1074" t="s">
        <v>175</v>
      </c>
      <c r="H1074">
        <v>9</v>
      </c>
      <c r="I1074">
        <v>3</v>
      </c>
      <c r="J1074">
        <v>2014</v>
      </c>
      <c r="K1074">
        <v>1</v>
      </c>
      <c r="L1074" t="s">
        <v>41</v>
      </c>
      <c r="M1074" t="s">
        <v>4252</v>
      </c>
    </row>
    <row r="1075" spans="1:13" x14ac:dyDescent="0.25">
      <c r="A1075">
        <v>1070</v>
      </c>
      <c r="B1075" t="s">
        <v>4253</v>
      </c>
      <c r="C1075" t="s">
        <v>4254</v>
      </c>
      <c r="D1075" t="s">
        <v>1960</v>
      </c>
      <c r="E1075" t="s">
        <v>1769</v>
      </c>
      <c r="F1075" t="s">
        <v>4255</v>
      </c>
      <c r="G1075" t="s">
        <v>18</v>
      </c>
      <c r="H1075">
        <v>59</v>
      </c>
      <c r="I1075">
        <v>26</v>
      </c>
      <c r="J1075">
        <v>2000</v>
      </c>
      <c r="K1075">
        <v>2</v>
      </c>
      <c r="L1075" t="s">
        <v>41</v>
      </c>
      <c r="M1075" t="s">
        <v>4256</v>
      </c>
    </row>
    <row r="1076" spans="1:13" x14ac:dyDescent="0.25">
      <c r="A1076">
        <v>1071</v>
      </c>
      <c r="B1076" t="s">
        <v>4257</v>
      </c>
      <c r="C1076" t="s">
        <v>4258</v>
      </c>
      <c r="D1076" t="s">
        <v>974</v>
      </c>
      <c r="E1076" t="s">
        <v>3392</v>
      </c>
      <c r="F1076" t="s">
        <v>4259</v>
      </c>
      <c r="G1076" t="s">
        <v>181</v>
      </c>
      <c r="H1076">
        <v>70</v>
      </c>
      <c r="I1076">
        <v>8</v>
      </c>
      <c r="J1076">
        <v>2011</v>
      </c>
      <c r="K1076">
        <v>1</v>
      </c>
      <c r="L1076" t="s">
        <v>94</v>
      </c>
      <c r="M1076" t="s">
        <v>976</v>
      </c>
    </row>
    <row r="1077" spans="1:13" x14ac:dyDescent="0.25">
      <c r="A1077">
        <v>1072</v>
      </c>
      <c r="B1077" t="s">
        <v>4260</v>
      </c>
      <c r="C1077" t="s">
        <v>4261</v>
      </c>
      <c r="D1077" t="s">
        <v>15</v>
      </c>
      <c r="E1077" t="s">
        <v>3474</v>
      </c>
      <c r="F1077" t="s">
        <v>4262</v>
      </c>
      <c r="G1077" t="s">
        <v>187</v>
      </c>
      <c r="H1077">
        <v>70</v>
      </c>
      <c r="I1077">
        <v>10</v>
      </c>
      <c r="J1077">
        <v>2009</v>
      </c>
      <c r="K1077">
        <v>4</v>
      </c>
      <c r="L1077" t="s">
        <v>19</v>
      </c>
      <c r="M1077" t="s">
        <v>4263</v>
      </c>
    </row>
    <row r="1078" spans="1:13" x14ac:dyDescent="0.25">
      <c r="A1078">
        <v>1073</v>
      </c>
      <c r="B1078" t="s">
        <v>4264</v>
      </c>
      <c r="C1078" t="s">
        <v>4265</v>
      </c>
      <c r="D1078" t="s">
        <v>294</v>
      </c>
      <c r="E1078" t="s">
        <v>4266</v>
      </c>
      <c r="F1078" t="s">
        <v>4267</v>
      </c>
      <c r="G1078" t="s">
        <v>55</v>
      </c>
      <c r="H1078">
        <v>3300</v>
      </c>
      <c r="I1078">
        <v>3900</v>
      </c>
      <c r="J1078">
        <v>1998</v>
      </c>
      <c r="K1078">
        <v>8</v>
      </c>
      <c r="L1078" t="s">
        <v>298</v>
      </c>
      <c r="M1078" t="s">
        <v>4268</v>
      </c>
    </row>
    <row r="1079" spans="1:13" x14ac:dyDescent="0.25">
      <c r="A1079">
        <v>1074</v>
      </c>
      <c r="B1079" t="s">
        <v>4269</v>
      </c>
      <c r="C1079" t="s">
        <v>4270</v>
      </c>
      <c r="D1079" t="s">
        <v>80</v>
      </c>
      <c r="E1079" t="s">
        <v>1798</v>
      </c>
      <c r="F1079" t="s">
        <v>4271</v>
      </c>
      <c r="G1079" t="s">
        <v>156</v>
      </c>
      <c r="H1079">
        <v>37</v>
      </c>
      <c r="I1079">
        <v>12</v>
      </c>
      <c r="J1079">
        <v>2008</v>
      </c>
      <c r="K1079">
        <v>3</v>
      </c>
      <c r="L1079" t="s">
        <v>3247</v>
      </c>
      <c r="M1079" t="s">
        <v>4272</v>
      </c>
    </row>
    <row r="1080" spans="1:13" x14ac:dyDescent="0.25">
      <c r="A1080">
        <v>1075</v>
      </c>
      <c r="B1080" t="s">
        <v>4273</v>
      </c>
      <c r="C1080" t="s">
        <v>4274</v>
      </c>
      <c r="D1080" t="s">
        <v>105</v>
      </c>
      <c r="E1080" t="s">
        <v>399</v>
      </c>
      <c r="F1080" t="s">
        <v>4275</v>
      </c>
      <c r="G1080" t="s">
        <v>48</v>
      </c>
      <c r="H1080">
        <v>10</v>
      </c>
      <c r="I1080">
        <v>1</v>
      </c>
      <c r="J1080">
        <v>2015</v>
      </c>
      <c r="K1080">
        <v>1</v>
      </c>
      <c r="L1080" t="s">
        <v>62</v>
      </c>
      <c r="M1080" t="s">
        <v>882</v>
      </c>
    </row>
    <row r="1081" spans="1:13" x14ac:dyDescent="0.25">
      <c r="A1081">
        <v>1076</v>
      </c>
      <c r="B1081" t="s">
        <v>4276</v>
      </c>
      <c r="C1081" t="s">
        <v>4277</v>
      </c>
      <c r="D1081" t="s">
        <v>45</v>
      </c>
      <c r="E1081" t="s">
        <v>4278</v>
      </c>
      <c r="F1081" t="s">
        <v>4279</v>
      </c>
      <c r="G1081" t="s">
        <v>18</v>
      </c>
      <c r="H1081">
        <v>120</v>
      </c>
      <c r="I1081">
        <v>35</v>
      </c>
      <c r="J1081">
        <v>2009</v>
      </c>
      <c r="K1081">
        <v>6</v>
      </c>
      <c r="L1081" t="s">
        <v>506</v>
      </c>
      <c r="M1081" t="s">
        <v>1149</v>
      </c>
    </row>
    <row r="1082" spans="1:13" x14ac:dyDescent="0.25">
      <c r="A1082">
        <v>1077</v>
      </c>
      <c r="B1082" t="s">
        <v>4280</v>
      </c>
      <c r="C1082" t="s">
        <v>4281</v>
      </c>
      <c r="D1082" t="s">
        <v>59</v>
      </c>
      <c r="E1082" t="s">
        <v>957</v>
      </c>
      <c r="F1082" t="s">
        <v>4282</v>
      </c>
      <c r="G1082" t="s">
        <v>218</v>
      </c>
      <c r="H1082">
        <v>15</v>
      </c>
      <c r="I1082">
        <v>2</v>
      </c>
      <c r="J1082">
        <v>2014</v>
      </c>
      <c r="K1082">
        <v>1</v>
      </c>
      <c r="L1082" t="s">
        <v>62</v>
      </c>
      <c r="M1082" t="s">
        <v>1082</v>
      </c>
    </row>
    <row r="1083" spans="1:13" x14ac:dyDescent="0.25">
      <c r="A1083">
        <v>1078</v>
      </c>
      <c r="B1083" t="s">
        <v>4283</v>
      </c>
      <c r="C1083" t="s">
        <v>4284</v>
      </c>
      <c r="D1083" t="s">
        <v>45</v>
      </c>
      <c r="E1083" t="s">
        <v>493</v>
      </c>
      <c r="F1083" t="s">
        <v>4285</v>
      </c>
      <c r="G1083" t="s">
        <v>336</v>
      </c>
      <c r="H1083">
        <v>12</v>
      </c>
      <c r="I1083">
        <v>4</v>
      </c>
      <c r="J1083">
        <v>2009</v>
      </c>
      <c r="K1083">
        <v>1</v>
      </c>
      <c r="L1083" t="s">
        <v>49</v>
      </c>
      <c r="M1083" t="s">
        <v>4286</v>
      </c>
    </row>
    <row r="1084" spans="1:13" x14ac:dyDescent="0.25">
      <c r="A1084">
        <v>1079</v>
      </c>
      <c r="B1084" t="s">
        <v>4287</v>
      </c>
      <c r="C1084" t="s">
        <v>4288</v>
      </c>
      <c r="D1084" t="s">
        <v>119</v>
      </c>
      <c r="E1084" t="s">
        <v>4289</v>
      </c>
      <c r="F1084" t="s">
        <v>4290</v>
      </c>
      <c r="G1084" t="s">
        <v>156</v>
      </c>
      <c r="H1084">
        <v>167</v>
      </c>
      <c r="I1084">
        <v>33</v>
      </c>
      <c r="J1084">
        <v>2011</v>
      </c>
      <c r="K1084">
        <v>4</v>
      </c>
      <c r="L1084" t="s">
        <v>122</v>
      </c>
      <c r="M1084" t="s">
        <v>122</v>
      </c>
    </row>
    <row r="1085" spans="1:13" x14ac:dyDescent="0.25">
      <c r="A1085">
        <v>1080</v>
      </c>
      <c r="B1085" t="s">
        <v>4291</v>
      </c>
      <c r="C1085" t="s">
        <v>4292</v>
      </c>
      <c r="D1085" t="s">
        <v>243</v>
      </c>
      <c r="E1085" t="s">
        <v>1309</v>
      </c>
      <c r="F1085" t="s">
        <v>4293</v>
      </c>
      <c r="G1085" t="s">
        <v>1041</v>
      </c>
      <c r="H1085">
        <v>11</v>
      </c>
      <c r="I1085">
        <v>6</v>
      </c>
      <c r="J1085">
        <v>2006</v>
      </c>
      <c r="K1085">
        <v>2</v>
      </c>
      <c r="L1085" t="s">
        <v>94</v>
      </c>
      <c r="M1085" t="s">
        <v>4294</v>
      </c>
    </row>
    <row r="1086" spans="1:13" x14ac:dyDescent="0.25">
      <c r="A1086">
        <v>1081</v>
      </c>
      <c r="B1086" t="s">
        <v>4295</v>
      </c>
      <c r="C1086" t="s">
        <v>4296</v>
      </c>
      <c r="D1086" t="s">
        <v>80</v>
      </c>
      <c r="E1086" t="s">
        <v>4297</v>
      </c>
      <c r="F1086" t="s">
        <v>4298</v>
      </c>
      <c r="G1086" t="s">
        <v>18</v>
      </c>
      <c r="H1086">
        <v>43</v>
      </c>
      <c r="I1086">
        <v>35</v>
      </c>
      <c r="J1086">
        <v>2010</v>
      </c>
      <c r="K1086">
        <v>5</v>
      </c>
      <c r="L1086" t="s">
        <v>83</v>
      </c>
      <c r="M1086" t="s">
        <v>4299</v>
      </c>
    </row>
    <row r="1087" spans="1:13" x14ac:dyDescent="0.25">
      <c r="A1087">
        <v>1082</v>
      </c>
      <c r="B1087" t="s">
        <v>4300</v>
      </c>
      <c r="C1087" t="s">
        <v>4301</v>
      </c>
      <c r="D1087" t="s">
        <v>215</v>
      </c>
      <c r="E1087" t="s">
        <v>1152</v>
      </c>
      <c r="F1087" t="s">
        <v>4302</v>
      </c>
      <c r="G1087" t="s">
        <v>297</v>
      </c>
      <c r="H1087">
        <v>27</v>
      </c>
      <c r="I1087">
        <v>3</v>
      </c>
      <c r="J1087">
        <v>2014</v>
      </c>
      <c r="K1087">
        <v>1</v>
      </c>
      <c r="L1087" t="s">
        <v>1879</v>
      </c>
      <c r="M1087" t="s">
        <v>1879</v>
      </c>
    </row>
    <row r="1088" spans="1:13" x14ac:dyDescent="0.25">
      <c r="A1088">
        <v>1083</v>
      </c>
      <c r="B1088" t="s">
        <v>4303</v>
      </c>
      <c r="C1088" t="s">
        <v>4304</v>
      </c>
      <c r="D1088" t="s">
        <v>105</v>
      </c>
      <c r="E1088" t="s">
        <v>4305</v>
      </c>
      <c r="F1088" t="s">
        <v>4306</v>
      </c>
      <c r="G1088" t="s">
        <v>25</v>
      </c>
      <c r="H1088">
        <v>60</v>
      </c>
      <c r="I1088">
        <v>25</v>
      </c>
      <c r="J1088">
        <v>2012</v>
      </c>
      <c r="K1088">
        <v>1</v>
      </c>
      <c r="L1088" t="s">
        <v>62</v>
      </c>
      <c r="M1088" t="s">
        <v>4307</v>
      </c>
    </row>
    <row r="1089" spans="1:13" x14ac:dyDescent="0.25">
      <c r="A1089">
        <v>1084</v>
      </c>
      <c r="B1089" t="s">
        <v>4308</v>
      </c>
      <c r="C1089" t="s">
        <v>4309</v>
      </c>
      <c r="D1089" t="s">
        <v>30</v>
      </c>
      <c r="E1089" t="s">
        <v>416</v>
      </c>
      <c r="F1089" t="s">
        <v>4310</v>
      </c>
      <c r="G1089" t="s">
        <v>48</v>
      </c>
      <c r="H1089">
        <v>12</v>
      </c>
      <c r="I1089">
        <v>3</v>
      </c>
      <c r="J1089">
        <v>2014</v>
      </c>
      <c r="K1089">
        <v>2</v>
      </c>
      <c r="L1089" t="s">
        <v>41</v>
      </c>
      <c r="M1089" t="s">
        <v>4311</v>
      </c>
    </row>
    <row r="1090" spans="1:13" x14ac:dyDescent="0.25">
      <c r="A1090">
        <v>1085</v>
      </c>
      <c r="B1090" t="s">
        <v>4312</v>
      </c>
      <c r="C1090" t="s">
        <v>4313</v>
      </c>
      <c r="D1090" t="s">
        <v>119</v>
      </c>
      <c r="E1090" t="s">
        <v>445</v>
      </c>
      <c r="F1090" t="s">
        <v>4314</v>
      </c>
      <c r="G1090" t="s">
        <v>156</v>
      </c>
      <c r="H1090">
        <v>58</v>
      </c>
      <c r="I1090">
        <v>7</v>
      </c>
      <c r="J1090">
        <v>2009</v>
      </c>
      <c r="K1090">
        <v>2</v>
      </c>
      <c r="L1090" t="s">
        <v>122</v>
      </c>
      <c r="M1090" t="s">
        <v>2658</v>
      </c>
    </row>
    <row r="1091" spans="1:13" x14ac:dyDescent="0.25">
      <c r="A1091">
        <v>1086</v>
      </c>
      <c r="B1091" t="s">
        <v>4315</v>
      </c>
      <c r="C1091" t="s">
        <v>4316</v>
      </c>
      <c r="D1091" t="s">
        <v>341</v>
      </c>
      <c r="E1091" t="s">
        <v>485</v>
      </c>
      <c r="F1091" t="s">
        <v>4317</v>
      </c>
      <c r="G1091" t="s">
        <v>156</v>
      </c>
      <c r="H1091">
        <v>50</v>
      </c>
      <c r="I1091">
        <v>15</v>
      </c>
      <c r="J1091">
        <v>2008</v>
      </c>
      <c r="K1091">
        <v>1</v>
      </c>
      <c r="L1091" t="s">
        <v>344</v>
      </c>
      <c r="M1091" t="s">
        <v>344</v>
      </c>
    </row>
    <row r="1092" spans="1:13" x14ac:dyDescent="0.25">
      <c r="A1092">
        <v>1087</v>
      </c>
      <c r="B1092" t="s">
        <v>4318</v>
      </c>
      <c r="C1092" t="s">
        <v>4319</v>
      </c>
      <c r="D1092" t="s">
        <v>86</v>
      </c>
      <c r="E1092" t="s">
        <v>892</v>
      </c>
      <c r="F1092" t="s">
        <v>4320</v>
      </c>
      <c r="G1092" t="s">
        <v>18</v>
      </c>
      <c r="H1092">
        <v>80</v>
      </c>
      <c r="I1092">
        <v>30</v>
      </c>
      <c r="J1092">
        <v>2001</v>
      </c>
      <c r="K1092">
        <v>4</v>
      </c>
      <c r="L1092" t="s">
        <v>89</v>
      </c>
      <c r="M1092" t="s">
        <v>89</v>
      </c>
    </row>
    <row r="1093" spans="1:13" x14ac:dyDescent="0.25">
      <c r="A1093">
        <v>1088</v>
      </c>
      <c r="B1093" t="s">
        <v>4321</v>
      </c>
      <c r="C1093" t="s">
        <v>4322</v>
      </c>
      <c r="D1093" t="s">
        <v>230</v>
      </c>
      <c r="E1093" t="s">
        <v>824</v>
      </c>
      <c r="F1093" t="s">
        <v>4323</v>
      </c>
      <c r="G1093" t="s">
        <v>336</v>
      </c>
      <c r="H1093">
        <v>13</v>
      </c>
      <c r="I1093">
        <v>10</v>
      </c>
      <c r="J1093">
        <v>2009</v>
      </c>
      <c r="K1093">
        <v>1</v>
      </c>
      <c r="L1093" t="s">
        <v>41</v>
      </c>
      <c r="M1093" t="s">
        <v>636</v>
      </c>
    </row>
    <row r="1094" spans="1:13" x14ac:dyDescent="0.25">
      <c r="A1094">
        <v>1089</v>
      </c>
      <c r="B1094" t="s">
        <v>4324</v>
      </c>
      <c r="C1094" t="s">
        <v>4325</v>
      </c>
      <c r="D1094" t="s">
        <v>52</v>
      </c>
      <c r="E1094" t="s">
        <v>485</v>
      </c>
      <c r="F1094" t="s">
        <v>4326</v>
      </c>
      <c r="G1094" t="s">
        <v>107</v>
      </c>
      <c r="H1094">
        <v>12</v>
      </c>
      <c r="I1094">
        <v>4</v>
      </c>
      <c r="J1094">
        <v>2015</v>
      </c>
      <c r="K1094">
        <v>1</v>
      </c>
      <c r="L1094" t="s">
        <v>953</v>
      </c>
      <c r="M1094" t="s">
        <v>4327</v>
      </c>
    </row>
    <row r="1095" spans="1:13" x14ac:dyDescent="0.25">
      <c r="A1095">
        <v>1090</v>
      </c>
      <c r="B1095" t="s">
        <v>4328</v>
      </c>
      <c r="C1095" t="s">
        <v>4329</v>
      </c>
      <c r="D1095" t="s">
        <v>45</v>
      </c>
      <c r="E1095" t="s">
        <v>665</v>
      </c>
      <c r="F1095" t="s">
        <v>4330</v>
      </c>
      <c r="G1095" t="s">
        <v>55</v>
      </c>
      <c r="H1095">
        <v>35</v>
      </c>
      <c r="I1095">
        <v>8</v>
      </c>
      <c r="J1095">
        <v>2012</v>
      </c>
      <c r="K1095">
        <v>1</v>
      </c>
      <c r="L1095" t="s">
        <v>41</v>
      </c>
      <c r="M1095" t="s">
        <v>4331</v>
      </c>
    </row>
    <row r="1096" spans="1:13" x14ac:dyDescent="0.25">
      <c r="A1096">
        <v>1091</v>
      </c>
      <c r="B1096" t="s">
        <v>4332</v>
      </c>
      <c r="C1096" t="s">
        <v>4333</v>
      </c>
      <c r="D1096" t="s">
        <v>52</v>
      </c>
      <c r="E1096" t="s">
        <v>704</v>
      </c>
      <c r="F1096" t="s">
        <v>4334</v>
      </c>
      <c r="G1096" t="s">
        <v>336</v>
      </c>
      <c r="H1096">
        <v>34</v>
      </c>
      <c r="I1096">
        <v>6</v>
      </c>
      <c r="J1096">
        <v>2014</v>
      </c>
      <c r="K1096">
        <v>1</v>
      </c>
      <c r="L1096" t="s">
        <v>203</v>
      </c>
      <c r="M1096" t="s">
        <v>4335</v>
      </c>
    </row>
    <row r="1097" spans="1:13" x14ac:dyDescent="0.25">
      <c r="A1097">
        <v>1092</v>
      </c>
      <c r="B1097" t="s">
        <v>4336</v>
      </c>
      <c r="C1097" t="s">
        <v>4337</v>
      </c>
      <c r="D1097" t="s">
        <v>15</v>
      </c>
      <c r="E1097" t="s">
        <v>4338</v>
      </c>
      <c r="F1097" t="s">
        <v>4339</v>
      </c>
      <c r="G1097" t="s">
        <v>211</v>
      </c>
      <c r="H1097">
        <v>280</v>
      </c>
      <c r="I1097">
        <v>88</v>
      </c>
      <c r="J1097">
        <v>2014</v>
      </c>
      <c r="K1097">
        <v>2</v>
      </c>
      <c r="L1097" t="s">
        <v>19</v>
      </c>
      <c r="M1097" t="s">
        <v>2101</v>
      </c>
    </row>
    <row r="1098" spans="1:13" x14ac:dyDescent="0.25">
      <c r="A1098">
        <v>1093</v>
      </c>
      <c r="B1098" t="s">
        <v>4340</v>
      </c>
      <c r="C1098" t="s">
        <v>4341</v>
      </c>
      <c r="D1098" t="s">
        <v>3523</v>
      </c>
      <c r="E1098" t="s">
        <v>911</v>
      </c>
      <c r="F1098" t="s">
        <v>4342</v>
      </c>
      <c r="G1098" t="s">
        <v>48</v>
      </c>
      <c r="H1098">
        <v>20</v>
      </c>
      <c r="I1098">
        <v>4</v>
      </c>
      <c r="J1098">
        <v>2014</v>
      </c>
      <c r="K1098">
        <v>1</v>
      </c>
      <c r="L1098" t="s">
        <v>41</v>
      </c>
      <c r="M1098" t="s">
        <v>4343</v>
      </c>
    </row>
    <row r="1099" spans="1:13" x14ac:dyDescent="0.25">
      <c r="A1099">
        <v>1094</v>
      </c>
      <c r="B1099" t="s">
        <v>4344</v>
      </c>
      <c r="C1099" t="s">
        <v>4345</v>
      </c>
      <c r="D1099" t="s">
        <v>852</v>
      </c>
      <c r="E1099" t="s">
        <v>1684</v>
      </c>
      <c r="F1099" t="s">
        <v>4346</v>
      </c>
      <c r="G1099" t="s">
        <v>48</v>
      </c>
      <c r="H1099">
        <v>15</v>
      </c>
      <c r="I1099">
        <v>7</v>
      </c>
      <c r="J1099">
        <v>2010</v>
      </c>
      <c r="K1099">
        <v>1</v>
      </c>
      <c r="L1099" t="s">
        <v>595</v>
      </c>
      <c r="M1099" t="s">
        <v>4347</v>
      </c>
    </row>
    <row r="1100" spans="1:13" x14ac:dyDescent="0.25">
      <c r="A1100">
        <v>1095</v>
      </c>
      <c r="B1100" t="s">
        <v>4348</v>
      </c>
      <c r="C1100" t="s">
        <v>4349</v>
      </c>
      <c r="D1100" t="s">
        <v>119</v>
      </c>
      <c r="E1100" t="s">
        <v>896</v>
      </c>
      <c r="F1100" t="s">
        <v>4350</v>
      </c>
      <c r="G1100" t="s">
        <v>40</v>
      </c>
      <c r="H1100">
        <v>14</v>
      </c>
      <c r="I1100">
        <v>7</v>
      </c>
      <c r="J1100">
        <v>2013</v>
      </c>
      <c r="K1100">
        <v>2</v>
      </c>
      <c r="L1100" t="s">
        <v>122</v>
      </c>
      <c r="M1100" t="s">
        <v>4351</v>
      </c>
    </row>
    <row r="1101" spans="1:13" x14ac:dyDescent="0.25">
      <c r="A1101">
        <v>1096</v>
      </c>
      <c r="B1101" t="s">
        <v>4352</v>
      </c>
      <c r="C1101" t="s">
        <v>4353</v>
      </c>
      <c r="D1101" t="s">
        <v>119</v>
      </c>
      <c r="E1101" t="s">
        <v>617</v>
      </c>
      <c r="F1101" t="s">
        <v>4354</v>
      </c>
      <c r="G1101" t="s">
        <v>156</v>
      </c>
      <c r="H1101">
        <v>22</v>
      </c>
      <c r="I1101">
        <v>8</v>
      </c>
      <c r="J1101">
        <v>2014</v>
      </c>
      <c r="K1101">
        <v>1</v>
      </c>
      <c r="L1101" t="s">
        <v>122</v>
      </c>
      <c r="M1101" t="s">
        <v>122</v>
      </c>
    </row>
    <row r="1102" spans="1:13" x14ac:dyDescent="0.25">
      <c r="A1102">
        <v>1097</v>
      </c>
      <c r="B1102" t="s">
        <v>4355</v>
      </c>
      <c r="C1102" t="s">
        <v>4356</v>
      </c>
      <c r="D1102" t="s">
        <v>153</v>
      </c>
      <c r="E1102" t="s">
        <v>504</v>
      </c>
      <c r="F1102" t="s">
        <v>4357</v>
      </c>
      <c r="G1102" t="s">
        <v>48</v>
      </c>
      <c r="H1102">
        <v>18</v>
      </c>
      <c r="I1102">
        <v>2</v>
      </c>
      <c r="J1102">
        <v>2013</v>
      </c>
      <c r="K1102">
        <v>4</v>
      </c>
      <c r="L1102" t="s">
        <v>157</v>
      </c>
      <c r="M1102" t="s">
        <v>158</v>
      </c>
    </row>
    <row r="1103" spans="1:13" x14ac:dyDescent="0.25">
      <c r="A1103">
        <v>1098</v>
      </c>
      <c r="B1103" t="s">
        <v>4358</v>
      </c>
      <c r="C1103" t="s">
        <v>4359</v>
      </c>
      <c r="D1103" t="s">
        <v>105</v>
      </c>
      <c r="E1103" t="s">
        <v>287</v>
      </c>
      <c r="F1103" t="s">
        <v>4360</v>
      </c>
      <c r="G1103" t="s">
        <v>40</v>
      </c>
      <c r="H1103">
        <v>45</v>
      </c>
      <c r="I1103">
        <v>4</v>
      </c>
      <c r="J1103">
        <v>2009</v>
      </c>
      <c r="K1103">
        <v>3</v>
      </c>
      <c r="L1103" t="s">
        <v>62</v>
      </c>
      <c r="M1103" t="s">
        <v>108</v>
      </c>
    </row>
    <row r="1104" spans="1:13" x14ac:dyDescent="0.25">
      <c r="A1104">
        <v>1099</v>
      </c>
      <c r="B1104" t="s">
        <v>4361</v>
      </c>
      <c r="C1104" t="s">
        <v>4362</v>
      </c>
      <c r="D1104" t="s">
        <v>30</v>
      </c>
      <c r="E1104" t="s">
        <v>238</v>
      </c>
      <c r="F1104" t="s">
        <v>4363</v>
      </c>
      <c r="G1104" t="s">
        <v>297</v>
      </c>
      <c r="H1104">
        <v>226</v>
      </c>
      <c r="I1104">
        <v>73</v>
      </c>
      <c r="J1104">
        <v>2008</v>
      </c>
      <c r="K1104">
        <v>2</v>
      </c>
      <c r="L1104" t="s">
        <v>258</v>
      </c>
      <c r="M1104" t="s">
        <v>1789</v>
      </c>
    </row>
    <row r="1105" spans="1:13" x14ac:dyDescent="0.25">
      <c r="A1105">
        <v>1100</v>
      </c>
      <c r="B1105" t="s">
        <v>4364</v>
      </c>
      <c r="C1105" t="s">
        <v>4365</v>
      </c>
      <c r="D1105" t="s">
        <v>66</v>
      </c>
      <c r="E1105" t="s">
        <v>4366</v>
      </c>
      <c r="F1105" t="s">
        <v>4367</v>
      </c>
      <c r="G1105" t="s">
        <v>40</v>
      </c>
      <c r="H1105">
        <v>24</v>
      </c>
      <c r="I1105">
        <v>6</v>
      </c>
      <c r="J1105">
        <v>2008</v>
      </c>
      <c r="K1105">
        <v>2</v>
      </c>
      <c r="L1105" t="s">
        <v>70</v>
      </c>
      <c r="M1105" t="s">
        <v>4368</v>
      </c>
    </row>
    <row r="1106" spans="1:13" x14ac:dyDescent="0.25">
      <c r="A1106">
        <v>1101</v>
      </c>
      <c r="B1106" t="s">
        <v>4369</v>
      </c>
      <c r="C1106" t="s">
        <v>4370</v>
      </c>
      <c r="D1106" t="s">
        <v>105</v>
      </c>
      <c r="E1106" t="s">
        <v>927</v>
      </c>
      <c r="F1106" t="s">
        <v>4371</v>
      </c>
      <c r="G1106" t="s">
        <v>55</v>
      </c>
      <c r="H1106">
        <v>20</v>
      </c>
      <c r="I1106">
        <v>5</v>
      </c>
      <c r="J1106">
        <v>1992</v>
      </c>
      <c r="K1106">
        <v>3</v>
      </c>
      <c r="L1106" t="s">
        <v>62</v>
      </c>
      <c r="M1106" t="s">
        <v>1200</v>
      </c>
    </row>
    <row r="1107" spans="1:13" x14ac:dyDescent="0.25">
      <c r="A1107">
        <v>1102</v>
      </c>
      <c r="B1107" t="s">
        <v>4372</v>
      </c>
      <c r="C1107" t="s">
        <v>4373</v>
      </c>
      <c r="D1107" t="s">
        <v>98</v>
      </c>
      <c r="E1107" t="s">
        <v>896</v>
      </c>
      <c r="F1107" t="s">
        <v>4374</v>
      </c>
      <c r="G1107" t="s">
        <v>233</v>
      </c>
      <c r="H1107">
        <v>50</v>
      </c>
      <c r="I1107">
        <v>19</v>
      </c>
      <c r="J1107">
        <v>2014</v>
      </c>
      <c r="K1107">
        <v>2</v>
      </c>
      <c r="L1107" t="s">
        <v>41</v>
      </c>
      <c r="M1107" t="s">
        <v>1253</v>
      </c>
    </row>
    <row r="1108" spans="1:13" x14ac:dyDescent="0.25">
      <c r="A1108">
        <v>1103</v>
      </c>
      <c r="B1108" t="s">
        <v>4375</v>
      </c>
      <c r="C1108" t="s">
        <v>4376</v>
      </c>
      <c r="D1108" t="s">
        <v>80</v>
      </c>
      <c r="E1108" t="s">
        <v>4377</v>
      </c>
      <c r="F1108" t="s">
        <v>4378</v>
      </c>
      <c r="G1108" t="s">
        <v>18</v>
      </c>
      <c r="H1108">
        <v>55</v>
      </c>
      <c r="I1108">
        <v>20</v>
      </c>
      <c r="J1108">
        <v>2012</v>
      </c>
      <c r="K1108">
        <v>3</v>
      </c>
      <c r="L1108" t="s">
        <v>137</v>
      </c>
      <c r="M1108" t="s">
        <v>137</v>
      </c>
    </row>
    <row r="1109" spans="1:13" x14ac:dyDescent="0.25">
      <c r="A1109">
        <v>1104</v>
      </c>
      <c r="B1109" t="s">
        <v>4379</v>
      </c>
      <c r="C1109" t="s">
        <v>4380</v>
      </c>
      <c r="D1109" t="s">
        <v>503</v>
      </c>
      <c r="E1109" t="s">
        <v>2444</v>
      </c>
      <c r="F1109" t="s">
        <v>4381</v>
      </c>
      <c r="G1109" t="s">
        <v>329</v>
      </c>
      <c r="H1109">
        <v>497</v>
      </c>
      <c r="I1109">
        <v>120</v>
      </c>
      <c r="J1109">
        <v>2010</v>
      </c>
      <c r="K1109">
        <v>1</v>
      </c>
      <c r="L1109" t="s">
        <v>506</v>
      </c>
      <c r="M1109" t="s">
        <v>506</v>
      </c>
    </row>
    <row r="1110" spans="1:13" x14ac:dyDescent="0.25">
      <c r="A1110">
        <v>1105</v>
      </c>
      <c r="B1110" t="s">
        <v>4382</v>
      </c>
      <c r="C1110" t="s">
        <v>4383</v>
      </c>
      <c r="D1110" t="s">
        <v>166</v>
      </c>
      <c r="E1110" t="s">
        <v>4384</v>
      </c>
      <c r="F1110" t="s">
        <v>4385</v>
      </c>
      <c r="G1110" t="s">
        <v>289</v>
      </c>
      <c r="H1110">
        <v>30</v>
      </c>
      <c r="I1110">
        <v>11</v>
      </c>
      <c r="J1110">
        <v>2008</v>
      </c>
      <c r="K1110">
        <v>1</v>
      </c>
      <c r="L1110" t="s">
        <v>3983</v>
      </c>
      <c r="M1110" t="s">
        <v>4386</v>
      </c>
    </row>
    <row r="1111" spans="1:13" x14ac:dyDescent="0.25">
      <c r="A1111">
        <v>1106</v>
      </c>
      <c r="B1111" t="s">
        <v>4387</v>
      </c>
      <c r="C1111" t="s">
        <v>4388</v>
      </c>
      <c r="D1111" t="s">
        <v>215</v>
      </c>
      <c r="E1111" t="s">
        <v>4389</v>
      </c>
      <c r="F1111" t="s">
        <v>4390</v>
      </c>
      <c r="G1111" t="s">
        <v>211</v>
      </c>
      <c r="H1111">
        <v>84</v>
      </c>
      <c r="I1111">
        <v>32</v>
      </c>
      <c r="J1111">
        <v>2008</v>
      </c>
      <c r="K1111">
        <v>3</v>
      </c>
      <c r="L1111" t="s">
        <v>41</v>
      </c>
      <c r="M1111" t="s">
        <v>4391</v>
      </c>
    </row>
    <row r="1112" spans="1:13" x14ac:dyDescent="0.25">
      <c r="A1112">
        <v>1107</v>
      </c>
      <c r="B1112" t="s">
        <v>4392</v>
      </c>
      <c r="C1112" t="s">
        <v>4393</v>
      </c>
      <c r="D1112" t="s">
        <v>80</v>
      </c>
      <c r="E1112" t="s">
        <v>760</v>
      </c>
      <c r="F1112" t="s">
        <v>4394</v>
      </c>
      <c r="G1112" t="s">
        <v>187</v>
      </c>
      <c r="H1112">
        <v>14</v>
      </c>
      <c r="I1112">
        <v>4</v>
      </c>
      <c r="J1112">
        <v>2011</v>
      </c>
      <c r="K1112">
        <v>1</v>
      </c>
      <c r="L1112" t="s">
        <v>137</v>
      </c>
      <c r="M1112" t="s">
        <v>137</v>
      </c>
    </row>
    <row r="1113" spans="1:13" x14ac:dyDescent="0.25">
      <c r="A1113">
        <v>1108</v>
      </c>
      <c r="B1113" t="s">
        <v>4395</v>
      </c>
      <c r="C1113" t="s">
        <v>4396</v>
      </c>
      <c r="D1113" t="s">
        <v>294</v>
      </c>
      <c r="E1113" t="s">
        <v>617</v>
      </c>
      <c r="F1113" t="s">
        <v>4397</v>
      </c>
      <c r="G1113" t="s">
        <v>187</v>
      </c>
      <c r="H1113">
        <v>70</v>
      </c>
      <c r="I1113">
        <v>5</v>
      </c>
      <c r="J1113">
        <v>2013</v>
      </c>
      <c r="K1113">
        <v>1</v>
      </c>
      <c r="L1113" t="s">
        <v>298</v>
      </c>
      <c r="M1113" t="s">
        <v>298</v>
      </c>
    </row>
    <row r="1114" spans="1:13" x14ac:dyDescent="0.25">
      <c r="A1114">
        <v>1109</v>
      </c>
      <c r="B1114" t="s">
        <v>4398</v>
      </c>
      <c r="C1114" t="s">
        <v>4399</v>
      </c>
      <c r="D1114" t="s">
        <v>30</v>
      </c>
      <c r="E1114" t="s">
        <v>1227</v>
      </c>
      <c r="F1114" t="s">
        <v>4400</v>
      </c>
      <c r="G1114" t="s">
        <v>308</v>
      </c>
      <c r="H1114">
        <v>16</v>
      </c>
      <c r="I1114">
        <v>6</v>
      </c>
      <c r="J1114">
        <v>2010</v>
      </c>
      <c r="K1114">
        <v>2</v>
      </c>
      <c r="L1114" t="s">
        <v>251</v>
      </c>
      <c r="M1114" t="s">
        <v>251</v>
      </c>
    </row>
    <row r="1115" spans="1:13" x14ac:dyDescent="0.25">
      <c r="A1115">
        <v>1110</v>
      </c>
      <c r="B1115" t="s">
        <v>4401</v>
      </c>
      <c r="C1115" t="s">
        <v>4402</v>
      </c>
      <c r="D1115" t="s">
        <v>105</v>
      </c>
      <c r="E1115" t="s">
        <v>4004</v>
      </c>
      <c r="F1115" t="s">
        <v>4403</v>
      </c>
      <c r="G1115" t="s">
        <v>289</v>
      </c>
      <c r="H1115">
        <v>150</v>
      </c>
      <c r="I1115">
        <v>70</v>
      </c>
      <c r="J1115">
        <v>2010</v>
      </c>
      <c r="K1115">
        <v>2</v>
      </c>
      <c r="L1115" t="s">
        <v>62</v>
      </c>
      <c r="M1115" t="s">
        <v>108</v>
      </c>
    </row>
    <row r="1116" spans="1:13" x14ac:dyDescent="0.25">
      <c r="A1116">
        <v>1111</v>
      </c>
      <c r="B1116" t="s">
        <v>4404</v>
      </c>
      <c r="C1116" t="s">
        <v>4405</v>
      </c>
      <c r="D1116" t="s">
        <v>52</v>
      </c>
      <c r="E1116" t="s">
        <v>523</v>
      </c>
      <c r="F1116" t="s">
        <v>4406</v>
      </c>
      <c r="G1116" t="s">
        <v>336</v>
      </c>
      <c r="H1116">
        <v>16</v>
      </c>
      <c r="I1116">
        <v>8</v>
      </c>
      <c r="J1116">
        <v>2014</v>
      </c>
      <c r="K1116">
        <v>1</v>
      </c>
      <c r="L1116" t="s">
        <v>4407</v>
      </c>
      <c r="M1116" t="s">
        <v>4408</v>
      </c>
    </row>
    <row r="1117" spans="1:13" x14ac:dyDescent="0.25">
      <c r="A1117">
        <v>1112</v>
      </c>
      <c r="B1117" t="s">
        <v>4409</v>
      </c>
      <c r="C1117" t="s">
        <v>4410</v>
      </c>
      <c r="D1117" t="s">
        <v>780</v>
      </c>
      <c r="E1117" t="s">
        <v>1612</v>
      </c>
      <c r="F1117" t="s">
        <v>4411</v>
      </c>
      <c r="G1117" t="s">
        <v>156</v>
      </c>
      <c r="H1117">
        <v>28</v>
      </c>
      <c r="I1117">
        <v>10</v>
      </c>
      <c r="J1117">
        <v>2006</v>
      </c>
      <c r="K1117">
        <v>2</v>
      </c>
      <c r="L1117" t="s">
        <v>344</v>
      </c>
      <c r="M1117" t="s">
        <v>4412</v>
      </c>
    </row>
    <row r="1118" spans="1:13" x14ac:dyDescent="0.25">
      <c r="A1118">
        <v>1113</v>
      </c>
      <c r="B1118" t="s">
        <v>4413</v>
      </c>
      <c r="C1118" t="s">
        <v>4414</v>
      </c>
      <c r="D1118" t="s">
        <v>52</v>
      </c>
      <c r="E1118" t="s">
        <v>798</v>
      </c>
      <c r="F1118" t="s">
        <v>4415</v>
      </c>
      <c r="G1118" t="s">
        <v>33</v>
      </c>
      <c r="H1118">
        <v>11</v>
      </c>
      <c r="I1118">
        <v>4</v>
      </c>
      <c r="J1118">
        <v>2012</v>
      </c>
      <c r="K1118">
        <v>1</v>
      </c>
      <c r="L1118" t="s">
        <v>56</v>
      </c>
      <c r="M1118" t="s">
        <v>1519</v>
      </c>
    </row>
    <row r="1119" spans="1:13" x14ac:dyDescent="0.25">
      <c r="A1119">
        <v>1114</v>
      </c>
      <c r="B1119" t="s">
        <v>4416</v>
      </c>
      <c r="C1119" t="s">
        <v>4417</v>
      </c>
      <c r="D1119" t="s">
        <v>52</v>
      </c>
      <c r="E1119" t="s">
        <v>4418</v>
      </c>
      <c r="F1119" t="s">
        <v>4419</v>
      </c>
      <c r="G1119" t="s">
        <v>175</v>
      </c>
      <c r="H1119">
        <v>15</v>
      </c>
      <c r="I1119">
        <v>7</v>
      </c>
      <c r="J1119">
        <v>2011</v>
      </c>
      <c r="K1119">
        <v>2</v>
      </c>
      <c r="L1119" t="s">
        <v>41</v>
      </c>
      <c r="M1119" t="s">
        <v>4420</v>
      </c>
    </row>
    <row r="1120" spans="1:13" x14ac:dyDescent="0.25">
      <c r="A1120">
        <v>1115</v>
      </c>
      <c r="B1120" t="s">
        <v>4421</v>
      </c>
      <c r="C1120" t="s">
        <v>4422</v>
      </c>
      <c r="D1120" t="s">
        <v>80</v>
      </c>
      <c r="E1120" t="s">
        <v>4423</v>
      </c>
      <c r="F1120" t="s">
        <v>4424</v>
      </c>
      <c r="G1120" t="s">
        <v>336</v>
      </c>
      <c r="H1120">
        <v>14098</v>
      </c>
      <c r="I1120">
        <v>4900</v>
      </c>
      <c r="J1120">
        <v>2008</v>
      </c>
      <c r="K1120">
        <v>7</v>
      </c>
      <c r="L1120" t="s">
        <v>83</v>
      </c>
      <c r="M1120" t="s">
        <v>578</v>
      </c>
    </row>
    <row r="1121" spans="1:13" x14ac:dyDescent="0.25">
      <c r="A1121">
        <v>1116</v>
      </c>
      <c r="B1121" t="s">
        <v>4425</v>
      </c>
      <c r="C1121" t="s">
        <v>4426</v>
      </c>
      <c r="D1121" t="s">
        <v>105</v>
      </c>
      <c r="E1121" t="s">
        <v>3175</v>
      </c>
      <c r="F1121" t="s">
        <v>4427</v>
      </c>
      <c r="G1121" t="s">
        <v>156</v>
      </c>
      <c r="H1121">
        <v>156</v>
      </c>
      <c r="I1121">
        <v>37</v>
      </c>
      <c r="J1121">
        <v>2012</v>
      </c>
      <c r="K1121">
        <v>2</v>
      </c>
      <c r="L1121" t="s">
        <v>62</v>
      </c>
      <c r="M1121" t="s">
        <v>108</v>
      </c>
    </row>
    <row r="1122" spans="1:13" x14ac:dyDescent="0.25">
      <c r="A1122">
        <v>1117</v>
      </c>
      <c r="B1122" t="s">
        <v>4428</v>
      </c>
      <c r="C1122" t="s">
        <v>4429</v>
      </c>
      <c r="D1122" t="s">
        <v>22</v>
      </c>
      <c r="E1122" t="s">
        <v>4430</v>
      </c>
      <c r="F1122" t="s">
        <v>4431</v>
      </c>
      <c r="G1122" t="s">
        <v>25</v>
      </c>
      <c r="H1122">
        <v>66</v>
      </c>
      <c r="I1122">
        <v>19</v>
      </c>
      <c r="J1122">
        <v>2012</v>
      </c>
      <c r="K1122">
        <v>4</v>
      </c>
      <c r="L1122" t="s">
        <v>41</v>
      </c>
      <c r="M1122" t="s">
        <v>212</v>
      </c>
    </row>
    <row r="1123" spans="1:13" x14ac:dyDescent="0.25">
      <c r="A1123">
        <v>1118</v>
      </c>
      <c r="B1123" t="s">
        <v>4432</v>
      </c>
      <c r="C1123" t="s">
        <v>4433</v>
      </c>
      <c r="D1123" t="s">
        <v>860</v>
      </c>
      <c r="E1123" t="s">
        <v>699</v>
      </c>
      <c r="F1123" t="s">
        <v>4434</v>
      </c>
      <c r="G1123" t="s">
        <v>187</v>
      </c>
      <c r="H1123">
        <v>70</v>
      </c>
      <c r="I1123">
        <v>12</v>
      </c>
      <c r="J1123">
        <v>2010</v>
      </c>
      <c r="K1123">
        <v>2</v>
      </c>
      <c r="L1123" t="s">
        <v>863</v>
      </c>
      <c r="M1123" t="s">
        <v>1185</v>
      </c>
    </row>
    <row r="1124" spans="1:13" x14ac:dyDescent="0.25">
      <c r="A1124">
        <v>1119</v>
      </c>
      <c r="B1124" t="s">
        <v>4435</v>
      </c>
      <c r="C1124" t="s">
        <v>4436</v>
      </c>
      <c r="D1124" t="s">
        <v>15</v>
      </c>
      <c r="E1124" t="s">
        <v>4437</v>
      </c>
      <c r="F1124" t="s">
        <v>4438</v>
      </c>
      <c r="G1124" t="s">
        <v>149</v>
      </c>
      <c r="H1124">
        <v>58</v>
      </c>
      <c r="I1124">
        <v>25</v>
      </c>
      <c r="J1124">
        <v>2008</v>
      </c>
      <c r="K1124">
        <v>5</v>
      </c>
      <c r="L1124" t="s">
        <v>19</v>
      </c>
      <c r="M1124" t="s">
        <v>651</v>
      </c>
    </row>
    <row r="1125" spans="1:13" x14ac:dyDescent="0.25">
      <c r="A1125">
        <v>1120</v>
      </c>
      <c r="B1125" t="s">
        <v>4439</v>
      </c>
      <c r="C1125" t="s">
        <v>4440</v>
      </c>
      <c r="D1125" t="s">
        <v>15</v>
      </c>
      <c r="E1125" t="s">
        <v>1231</v>
      </c>
      <c r="F1125" t="s">
        <v>4441</v>
      </c>
      <c r="G1125" t="s">
        <v>25</v>
      </c>
      <c r="H1125">
        <v>40</v>
      </c>
      <c r="I1125">
        <v>12</v>
      </c>
      <c r="J1125">
        <v>2013</v>
      </c>
      <c r="K1125">
        <v>3</v>
      </c>
      <c r="L1125" t="s">
        <v>19</v>
      </c>
      <c r="M1125" t="s">
        <v>1681</v>
      </c>
    </row>
    <row r="1126" spans="1:13" x14ac:dyDescent="0.25">
      <c r="A1126">
        <v>1121</v>
      </c>
      <c r="B1126" t="s">
        <v>4442</v>
      </c>
      <c r="C1126" t="s">
        <v>4443</v>
      </c>
      <c r="D1126" t="s">
        <v>59</v>
      </c>
      <c r="E1126" t="s">
        <v>3392</v>
      </c>
      <c r="F1126" t="s">
        <v>4444</v>
      </c>
      <c r="G1126" t="s">
        <v>156</v>
      </c>
      <c r="H1126">
        <v>131</v>
      </c>
      <c r="I1126">
        <v>44</v>
      </c>
      <c r="J1126">
        <v>2014</v>
      </c>
      <c r="K1126">
        <v>2</v>
      </c>
      <c r="L1126" t="s">
        <v>62</v>
      </c>
      <c r="M1126" t="s">
        <v>4445</v>
      </c>
    </row>
    <row r="1127" spans="1:13" x14ac:dyDescent="0.25">
      <c r="A1127">
        <v>1122</v>
      </c>
      <c r="B1127" t="s">
        <v>4446</v>
      </c>
      <c r="C1127" t="s">
        <v>4447</v>
      </c>
      <c r="D1127" t="s">
        <v>105</v>
      </c>
      <c r="E1127" t="s">
        <v>957</v>
      </c>
      <c r="F1127" t="s">
        <v>4448</v>
      </c>
      <c r="G1127" t="s">
        <v>48</v>
      </c>
      <c r="H1127">
        <v>6</v>
      </c>
      <c r="I1127">
        <v>1</v>
      </c>
      <c r="J1127">
        <v>2015</v>
      </c>
      <c r="K1127">
        <v>1</v>
      </c>
      <c r="L1127" t="s">
        <v>62</v>
      </c>
      <c r="M1127" t="s">
        <v>882</v>
      </c>
    </row>
    <row r="1128" spans="1:13" x14ac:dyDescent="0.25">
      <c r="A1128">
        <v>1123</v>
      </c>
      <c r="B1128" t="s">
        <v>4449</v>
      </c>
      <c r="C1128" t="s">
        <v>4450</v>
      </c>
      <c r="D1128" t="s">
        <v>105</v>
      </c>
      <c r="E1128" t="s">
        <v>939</v>
      </c>
      <c r="F1128" t="s">
        <v>4451</v>
      </c>
      <c r="G1128" t="s">
        <v>18</v>
      </c>
      <c r="H1128">
        <v>20</v>
      </c>
      <c r="I1128">
        <v>7</v>
      </c>
      <c r="J1128">
        <v>2010</v>
      </c>
      <c r="K1128">
        <v>2</v>
      </c>
      <c r="L1128" t="s">
        <v>62</v>
      </c>
      <c r="M1128" t="s">
        <v>4452</v>
      </c>
    </row>
    <row r="1129" spans="1:13" x14ac:dyDescent="0.25">
      <c r="A1129">
        <v>1124</v>
      </c>
      <c r="B1129" t="s">
        <v>4453</v>
      </c>
      <c r="C1129" t="s">
        <v>4454</v>
      </c>
      <c r="D1129" t="s">
        <v>503</v>
      </c>
      <c r="E1129" t="s">
        <v>585</v>
      </c>
      <c r="F1129" t="s">
        <v>4455</v>
      </c>
      <c r="G1129" t="s">
        <v>156</v>
      </c>
      <c r="H1129">
        <v>74</v>
      </c>
      <c r="I1129">
        <v>16</v>
      </c>
      <c r="J1129">
        <v>2010</v>
      </c>
      <c r="K1129">
        <v>3</v>
      </c>
      <c r="L1129" t="s">
        <v>506</v>
      </c>
      <c r="M1129" t="s">
        <v>506</v>
      </c>
    </row>
    <row r="1130" spans="1:13" x14ac:dyDescent="0.25">
      <c r="A1130">
        <v>1125</v>
      </c>
      <c r="B1130" t="s">
        <v>4456</v>
      </c>
      <c r="C1130" t="s">
        <v>4457</v>
      </c>
      <c r="D1130" t="s">
        <v>643</v>
      </c>
      <c r="E1130" t="s">
        <v>111</v>
      </c>
      <c r="F1130" t="s">
        <v>4458</v>
      </c>
      <c r="G1130" t="s">
        <v>18</v>
      </c>
      <c r="H1130">
        <v>21</v>
      </c>
      <c r="I1130">
        <v>11</v>
      </c>
      <c r="J1130">
        <v>2012</v>
      </c>
      <c r="K1130">
        <v>2</v>
      </c>
      <c r="L1130" t="s">
        <v>645</v>
      </c>
      <c r="M1130" t="s">
        <v>2606</v>
      </c>
    </row>
    <row r="1131" spans="1:13" x14ac:dyDescent="0.25">
      <c r="A1131">
        <v>1126</v>
      </c>
      <c r="B1131" t="s">
        <v>4459</v>
      </c>
      <c r="C1131" t="s">
        <v>4460</v>
      </c>
      <c r="D1131" t="s">
        <v>1337</v>
      </c>
      <c r="E1131" t="s">
        <v>665</v>
      </c>
      <c r="F1131" t="s">
        <v>4461</v>
      </c>
      <c r="G1131" t="s">
        <v>156</v>
      </c>
      <c r="H1131">
        <v>25</v>
      </c>
      <c r="I1131">
        <v>10</v>
      </c>
      <c r="J1131">
        <v>2008</v>
      </c>
      <c r="K1131">
        <v>1</v>
      </c>
      <c r="L1131" t="s">
        <v>2853</v>
      </c>
      <c r="M1131" t="s">
        <v>2854</v>
      </c>
    </row>
    <row r="1132" spans="1:13" x14ac:dyDescent="0.25">
      <c r="A1132">
        <v>1127</v>
      </c>
      <c r="B1132" t="s">
        <v>4462</v>
      </c>
      <c r="C1132" t="s">
        <v>4463</v>
      </c>
      <c r="D1132" t="s">
        <v>105</v>
      </c>
      <c r="E1132" t="s">
        <v>875</v>
      </c>
      <c r="F1132" t="s">
        <v>4464</v>
      </c>
      <c r="G1132" t="s">
        <v>18</v>
      </c>
      <c r="H1132">
        <v>147</v>
      </c>
      <c r="I1132">
        <v>41</v>
      </c>
      <c r="J1132">
        <v>2011</v>
      </c>
      <c r="K1132">
        <v>1</v>
      </c>
      <c r="L1132" t="s">
        <v>62</v>
      </c>
      <c r="M1132" t="s">
        <v>108</v>
      </c>
    </row>
    <row r="1133" spans="1:13" x14ac:dyDescent="0.25">
      <c r="A1133">
        <v>1128</v>
      </c>
      <c r="B1133" t="s">
        <v>4465</v>
      </c>
      <c r="C1133" t="s">
        <v>4466</v>
      </c>
      <c r="D1133" t="s">
        <v>80</v>
      </c>
      <c r="E1133" t="s">
        <v>993</v>
      </c>
      <c r="F1133" t="s">
        <v>4467</v>
      </c>
      <c r="G1133" t="s">
        <v>218</v>
      </c>
      <c r="H1133">
        <v>19</v>
      </c>
      <c r="I1133">
        <v>4</v>
      </c>
      <c r="J1133">
        <v>2014</v>
      </c>
      <c r="K1133">
        <v>1</v>
      </c>
      <c r="L1133" t="s">
        <v>83</v>
      </c>
      <c r="M1133" t="s">
        <v>83</v>
      </c>
    </row>
    <row r="1134" spans="1:13" x14ac:dyDescent="0.25">
      <c r="A1134">
        <v>1129</v>
      </c>
      <c r="B1134" t="s">
        <v>4468</v>
      </c>
      <c r="C1134" t="s">
        <v>4469</v>
      </c>
      <c r="D1134" t="s">
        <v>30</v>
      </c>
      <c r="E1134" t="s">
        <v>1152</v>
      </c>
      <c r="F1134" t="s">
        <v>4470</v>
      </c>
      <c r="G1134" t="s">
        <v>1041</v>
      </c>
      <c r="H1134">
        <v>15</v>
      </c>
      <c r="I1134">
        <v>6</v>
      </c>
      <c r="J1134">
        <v>1979</v>
      </c>
      <c r="K1134">
        <v>1</v>
      </c>
      <c r="L1134" t="s">
        <v>258</v>
      </c>
      <c r="M1134" t="s">
        <v>1496</v>
      </c>
    </row>
    <row r="1135" spans="1:13" x14ac:dyDescent="0.25">
      <c r="A1135">
        <v>1130</v>
      </c>
      <c r="B1135" t="s">
        <v>4471</v>
      </c>
      <c r="C1135" t="s">
        <v>4472</v>
      </c>
      <c r="D1135" t="s">
        <v>30</v>
      </c>
      <c r="E1135" t="s">
        <v>4473</v>
      </c>
      <c r="F1135" t="s">
        <v>4474</v>
      </c>
      <c r="G1135" t="s">
        <v>69</v>
      </c>
      <c r="H1135">
        <v>221</v>
      </c>
      <c r="I1135">
        <v>38</v>
      </c>
      <c r="J1135">
        <v>2012</v>
      </c>
      <c r="K1135">
        <v>2</v>
      </c>
      <c r="L1135" t="s">
        <v>258</v>
      </c>
      <c r="M1135" t="s">
        <v>4475</v>
      </c>
    </row>
    <row r="1136" spans="1:13" x14ac:dyDescent="0.25">
      <c r="A1136">
        <v>1131</v>
      </c>
      <c r="B1136" t="s">
        <v>4476</v>
      </c>
      <c r="C1136" t="s">
        <v>4477</v>
      </c>
      <c r="D1136" t="s">
        <v>45</v>
      </c>
      <c r="E1136" t="s">
        <v>911</v>
      </c>
      <c r="F1136" t="s">
        <v>4478</v>
      </c>
      <c r="G1136" t="s">
        <v>40</v>
      </c>
      <c r="H1136">
        <v>50</v>
      </c>
      <c r="I1136">
        <v>15</v>
      </c>
      <c r="J1136">
        <v>2011</v>
      </c>
      <c r="K1136">
        <v>2</v>
      </c>
      <c r="L1136" t="s">
        <v>49</v>
      </c>
      <c r="M1136" t="s">
        <v>701</v>
      </c>
    </row>
    <row r="1137" spans="1:13" x14ac:dyDescent="0.25">
      <c r="A1137">
        <v>1132</v>
      </c>
      <c r="B1137" t="s">
        <v>4479</v>
      </c>
      <c r="C1137" t="s">
        <v>4480</v>
      </c>
      <c r="D1137" t="s">
        <v>66</v>
      </c>
      <c r="E1137" t="s">
        <v>394</v>
      </c>
      <c r="F1137" t="s">
        <v>4481</v>
      </c>
      <c r="G1137" t="s">
        <v>156</v>
      </c>
      <c r="H1137">
        <v>53</v>
      </c>
      <c r="I1137">
        <v>35</v>
      </c>
      <c r="J1137">
        <v>2012</v>
      </c>
      <c r="K1137">
        <v>1</v>
      </c>
      <c r="L1137" t="s">
        <v>94</v>
      </c>
      <c r="M1137" t="s">
        <v>3271</v>
      </c>
    </row>
    <row r="1138" spans="1:13" x14ac:dyDescent="0.25">
      <c r="A1138">
        <v>1133</v>
      </c>
      <c r="B1138" t="s">
        <v>4482</v>
      </c>
      <c r="C1138" t="s">
        <v>4483</v>
      </c>
      <c r="D1138" t="s">
        <v>166</v>
      </c>
      <c r="E1138" t="s">
        <v>603</v>
      </c>
      <c r="F1138" t="s">
        <v>4484</v>
      </c>
      <c r="G1138" t="s">
        <v>211</v>
      </c>
      <c r="H1138">
        <v>42</v>
      </c>
      <c r="I1138">
        <v>9</v>
      </c>
      <c r="J1138">
        <v>2010</v>
      </c>
      <c r="K1138">
        <v>1</v>
      </c>
      <c r="L1138" t="s">
        <v>1734</v>
      </c>
      <c r="M1138" t="s">
        <v>1734</v>
      </c>
    </row>
    <row r="1139" spans="1:13" x14ac:dyDescent="0.25">
      <c r="A1139">
        <v>1134</v>
      </c>
      <c r="B1139" t="s">
        <v>4485</v>
      </c>
      <c r="C1139" t="s">
        <v>4486</v>
      </c>
      <c r="D1139" t="s">
        <v>80</v>
      </c>
      <c r="E1139" t="s">
        <v>1305</v>
      </c>
      <c r="F1139" t="s">
        <v>4487</v>
      </c>
      <c r="G1139" t="s">
        <v>233</v>
      </c>
      <c r="H1139">
        <v>40</v>
      </c>
      <c r="I1139">
        <v>11</v>
      </c>
      <c r="J1139">
        <v>2012</v>
      </c>
      <c r="K1139">
        <v>1</v>
      </c>
      <c r="L1139" t="s">
        <v>729</v>
      </c>
      <c r="M1139" t="s">
        <v>4488</v>
      </c>
    </row>
    <row r="1140" spans="1:13" x14ac:dyDescent="0.25">
      <c r="A1140">
        <v>1135</v>
      </c>
      <c r="B1140" t="s">
        <v>4489</v>
      </c>
      <c r="C1140" t="s">
        <v>4490</v>
      </c>
      <c r="D1140" t="s">
        <v>852</v>
      </c>
      <c r="E1140" t="s">
        <v>4491</v>
      </c>
      <c r="F1140" t="s">
        <v>4492</v>
      </c>
      <c r="G1140" t="s">
        <v>308</v>
      </c>
      <c r="H1140">
        <v>25</v>
      </c>
      <c r="I1140">
        <v>16</v>
      </c>
      <c r="J1140">
        <v>2012</v>
      </c>
      <c r="K1140">
        <v>3</v>
      </c>
      <c r="L1140" t="s">
        <v>465</v>
      </c>
      <c r="M1140" t="s">
        <v>985</v>
      </c>
    </row>
    <row r="1141" spans="1:13" x14ac:dyDescent="0.25">
      <c r="A1141">
        <v>1136</v>
      </c>
      <c r="B1141" t="s">
        <v>4493</v>
      </c>
      <c r="C1141" t="s">
        <v>4494</v>
      </c>
      <c r="D1141" t="s">
        <v>80</v>
      </c>
      <c r="E1141" t="s">
        <v>1473</v>
      </c>
      <c r="F1141" t="s">
        <v>4495</v>
      </c>
      <c r="G1141" t="s">
        <v>18</v>
      </c>
      <c r="H1141">
        <v>62</v>
      </c>
      <c r="I1141">
        <v>9</v>
      </c>
      <c r="J1141">
        <v>2012</v>
      </c>
      <c r="K1141">
        <v>3</v>
      </c>
      <c r="L1141" t="s">
        <v>137</v>
      </c>
      <c r="M1141" t="s">
        <v>137</v>
      </c>
    </row>
    <row r="1142" spans="1:13" x14ac:dyDescent="0.25">
      <c r="A1142">
        <v>1137</v>
      </c>
      <c r="B1142" t="s">
        <v>4496</v>
      </c>
      <c r="C1142" t="s">
        <v>4497</v>
      </c>
      <c r="D1142" t="s">
        <v>98</v>
      </c>
      <c r="E1142" t="s">
        <v>957</v>
      </c>
      <c r="F1142" t="s">
        <v>4498</v>
      </c>
      <c r="G1142" t="s">
        <v>181</v>
      </c>
      <c r="H1142">
        <v>42</v>
      </c>
      <c r="I1142">
        <v>7</v>
      </c>
      <c r="J1142">
        <v>2009</v>
      </c>
      <c r="K1142">
        <v>1</v>
      </c>
      <c r="L1142" t="s">
        <v>41</v>
      </c>
      <c r="M1142" t="s">
        <v>4104</v>
      </c>
    </row>
    <row r="1143" spans="1:13" x14ac:dyDescent="0.25">
      <c r="A1143">
        <v>1138</v>
      </c>
      <c r="B1143" t="s">
        <v>4499</v>
      </c>
      <c r="C1143" t="s">
        <v>4500</v>
      </c>
      <c r="D1143" t="s">
        <v>215</v>
      </c>
      <c r="E1143" t="s">
        <v>626</v>
      </c>
      <c r="F1143" t="s">
        <v>4501</v>
      </c>
      <c r="G1143" t="s">
        <v>40</v>
      </c>
      <c r="H1143">
        <v>5</v>
      </c>
      <c r="I1143">
        <v>1</v>
      </c>
      <c r="J1143">
        <v>2015</v>
      </c>
      <c r="K1143">
        <v>1</v>
      </c>
      <c r="L1143" t="s">
        <v>1879</v>
      </c>
      <c r="M1143" t="s">
        <v>4502</v>
      </c>
    </row>
    <row r="1144" spans="1:13" x14ac:dyDescent="0.25">
      <c r="A1144">
        <v>1139</v>
      </c>
      <c r="B1144" t="s">
        <v>4503</v>
      </c>
      <c r="C1144" t="s">
        <v>4504</v>
      </c>
      <c r="D1144" t="s">
        <v>52</v>
      </c>
      <c r="E1144" t="s">
        <v>4505</v>
      </c>
      <c r="F1144" t="s">
        <v>4506</v>
      </c>
      <c r="G1144" t="s">
        <v>233</v>
      </c>
      <c r="H1144">
        <v>19</v>
      </c>
      <c r="I1144">
        <v>8</v>
      </c>
      <c r="J1144">
        <v>2005</v>
      </c>
      <c r="K1144">
        <v>3</v>
      </c>
      <c r="L1144" t="s">
        <v>41</v>
      </c>
      <c r="M1144" t="s">
        <v>4507</v>
      </c>
    </row>
    <row r="1145" spans="1:13" x14ac:dyDescent="0.25">
      <c r="A1145">
        <v>1140</v>
      </c>
      <c r="B1145" t="s">
        <v>4508</v>
      </c>
      <c r="C1145" t="s">
        <v>4509</v>
      </c>
      <c r="D1145" t="s">
        <v>80</v>
      </c>
      <c r="E1145" t="s">
        <v>4510</v>
      </c>
      <c r="F1145" t="s">
        <v>4511</v>
      </c>
      <c r="G1145" t="s">
        <v>156</v>
      </c>
      <c r="H1145">
        <v>48</v>
      </c>
      <c r="I1145">
        <v>30</v>
      </c>
      <c r="J1145">
        <v>2010</v>
      </c>
      <c r="K1145">
        <v>1</v>
      </c>
      <c r="L1145" t="s">
        <v>83</v>
      </c>
      <c r="M1145" t="s">
        <v>578</v>
      </c>
    </row>
    <row r="1146" spans="1:13" x14ac:dyDescent="0.25">
      <c r="A1146">
        <v>1141</v>
      </c>
      <c r="B1146" t="s">
        <v>4512</v>
      </c>
      <c r="C1146" t="s">
        <v>4513</v>
      </c>
      <c r="D1146" t="s">
        <v>166</v>
      </c>
      <c r="E1146" t="s">
        <v>4514</v>
      </c>
      <c r="F1146" t="s">
        <v>4515</v>
      </c>
      <c r="G1146" t="s">
        <v>25</v>
      </c>
      <c r="H1146">
        <v>185</v>
      </c>
      <c r="I1146">
        <v>65</v>
      </c>
      <c r="J1146">
        <v>2007</v>
      </c>
      <c r="K1146">
        <v>4</v>
      </c>
      <c r="L1146" t="s">
        <v>1734</v>
      </c>
      <c r="M1146" t="s">
        <v>1734</v>
      </c>
    </row>
    <row r="1147" spans="1:13" x14ac:dyDescent="0.25">
      <c r="A1147">
        <v>1142</v>
      </c>
      <c r="B1147" t="s">
        <v>4516</v>
      </c>
      <c r="C1147" t="s">
        <v>4517</v>
      </c>
      <c r="D1147" t="s">
        <v>80</v>
      </c>
      <c r="E1147" t="s">
        <v>957</v>
      </c>
      <c r="F1147" t="s">
        <v>4518</v>
      </c>
      <c r="G1147" t="s">
        <v>329</v>
      </c>
      <c r="H1147">
        <v>5</v>
      </c>
      <c r="I1147">
        <v>9</v>
      </c>
      <c r="J1147">
        <v>2012</v>
      </c>
      <c r="K1147">
        <v>1</v>
      </c>
      <c r="L1147" t="s">
        <v>41</v>
      </c>
      <c r="M1147" t="s">
        <v>1116</v>
      </c>
    </row>
    <row r="1148" spans="1:13" x14ac:dyDescent="0.25">
      <c r="A1148">
        <v>1143</v>
      </c>
      <c r="B1148" t="s">
        <v>4519</v>
      </c>
      <c r="C1148" t="s">
        <v>4520</v>
      </c>
      <c r="D1148" t="s">
        <v>80</v>
      </c>
      <c r="E1148" t="s">
        <v>1535</v>
      </c>
      <c r="F1148" t="s">
        <v>4521</v>
      </c>
      <c r="G1148" t="s">
        <v>40</v>
      </c>
      <c r="H1148">
        <v>24</v>
      </c>
      <c r="I1148">
        <v>3</v>
      </c>
      <c r="J1148">
        <v>2015</v>
      </c>
      <c r="K1148">
        <v>1</v>
      </c>
      <c r="L1148" t="s">
        <v>83</v>
      </c>
      <c r="M1148" t="s">
        <v>1475</v>
      </c>
    </row>
    <row r="1149" spans="1:13" x14ac:dyDescent="0.25">
      <c r="A1149">
        <v>1144</v>
      </c>
      <c r="B1149" t="s">
        <v>4522</v>
      </c>
      <c r="C1149" t="s">
        <v>4523</v>
      </c>
      <c r="D1149" t="s">
        <v>59</v>
      </c>
      <c r="E1149" t="s">
        <v>572</v>
      </c>
      <c r="F1149" t="s">
        <v>4524</v>
      </c>
      <c r="G1149" t="s">
        <v>156</v>
      </c>
      <c r="H1149">
        <v>25</v>
      </c>
      <c r="I1149">
        <v>14</v>
      </c>
      <c r="J1149">
        <v>1998</v>
      </c>
      <c r="K1149">
        <v>2</v>
      </c>
      <c r="L1149" t="s">
        <v>62</v>
      </c>
      <c r="M1149" t="s">
        <v>4525</v>
      </c>
    </row>
    <row r="1150" spans="1:13" x14ac:dyDescent="0.25">
      <c r="A1150">
        <v>1145</v>
      </c>
      <c r="B1150" t="s">
        <v>4526</v>
      </c>
      <c r="C1150" t="s">
        <v>4527</v>
      </c>
      <c r="D1150" t="s">
        <v>30</v>
      </c>
      <c r="E1150" t="s">
        <v>4528</v>
      </c>
      <c r="F1150" t="s">
        <v>4529</v>
      </c>
      <c r="G1150" t="s">
        <v>336</v>
      </c>
      <c r="H1150">
        <v>429</v>
      </c>
      <c r="I1150">
        <v>78</v>
      </c>
      <c r="J1150">
        <v>1987</v>
      </c>
      <c r="K1150">
        <v>5</v>
      </c>
      <c r="L1150" t="s">
        <v>251</v>
      </c>
      <c r="M1150" t="s">
        <v>251</v>
      </c>
    </row>
    <row r="1151" spans="1:13" x14ac:dyDescent="0.25">
      <c r="A1151">
        <v>1146</v>
      </c>
      <c r="B1151" t="s">
        <v>4530</v>
      </c>
      <c r="C1151" t="s">
        <v>4531</v>
      </c>
      <c r="D1151" t="s">
        <v>503</v>
      </c>
      <c r="E1151" t="s">
        <v>1227</v>
      </c>
      <c r="F1151" t="s">
        <v>4532</v>
      </c>
      <c r="G1151" t="s">
        <v>187</v>
      </c>
      <c r="H1151">
        <v>18</v>
      </c>
      <c r="I1151">
        <v>3</v>
      </c>
      <c r="J1151">
        <v>2012</v>
      </c>
      <c r="K1151">
        <v>1</v>
      </c>
      <c r="L1151" t="s">
        <v>506</v>
      </c>
      <c r="M1151" t="s">
        <v>506</v>
      </c>
    </row>
    <row r="1152" spans="1:13" x14ac:dyDescent="0.25">
      <c r="A1152">
        <v>1147</v>
      </c>
      <c r="B1152" t="s">
        <v>4533</v>
      </c>
      <c r="C1152" t="s">
        <v>4534</v>
      </c>
      <c r="D1152" t="s">
        <v>66</v>
      </c>
      <c r="E1152" t="s">
        <v>498</v>
      </c>
      <c r="F1152" t="s">
        <v>4535</v>
      </c>
      <c r="G1152" t="s">
        <v>218</v>
      </c>
      <c r="H1152">
        <v>12</v>
      </c>
      <c r="I1152">
        <v>5</v>
      </c>
      <c r="J1152">
        <v>2012</v>
      </c>
      <c r="K1152">
        <v>1</v>
      </c>
      <c r="L1152" t="s">
        <v>94</v>
      </c>
      <c r="M1152" t="s">
        <v>565</v>
      </c>
    </row>
    <row r="1153" spans="1:13" x14ac:dyDescent="0.25">
      <c r="A1153">
        <v>1148</v>
      </c>
      <c r="B1153" t="s">
        <v>4536</v>
      </c>
      <c r="C1153" t="s">
        <v>4537</v>
      </c>
      <c r="D1153" t="s">
        <v>105</v>
      </c>
      <c r="E1153" t="s">
        <v>416</v>
      </c>
      <c r="F1153" t="s">
        <v>4538</v>
      </c>
      <c r="G1153" t="s">
        <v>297</v>
      </c>
      <c r="H1153">
        <v>20</v>
      </c>
      <c r="I1153">
        <v>4</v>
      </c>
      <c r="J1153">
        <v>2015</v>
      </c>
      <c r="K1153">
        <v>1</v>
      </c>
      <c r="L1153" t="s">
        <v>62</v>
      </c>
      <c r="M1153" t="s">
        <v>108</v>
      </c>
    </row>
    <row r="1154" spans="1:13" x14ac:dyDescent="0.25">
      <c r="A1154">
        <v>1149</v>
      </c>
      <c r="B1154" t="s">
        <v>4539</v>
      </c>
      <c r="C1154" t="s">
        <v>4540</v>
      </c>
      <c r="D1154" t="s">
        <v>80</v>
      </c>
      <c r="E1154" t="s">
        <v>4541</v>
      </c>
      <c r="F1154" t="s">
        <v>4542</v>
      </c>
      <c r="G1154" t="s">
        <v>149</v>
      </c>
      <c r="H1154">
        <v>78</v>
      </c>
      <c r="I1154">
        <v>6</v>
      </c>
      <c r="J1154">
        <v>2011</v>
      </c>
      <c r="K1154">
        <v>2</v>
      </c>
      <c r="L1154" t="s">
        <v>137</v>
      </c>
      <c r="M1154" t="s">
        <v>4543</v>
      </c>
    </row>
    <row r="1155" spans="1:13" x14ac:dyDescent="0.25">
      <c r="A1155">
        <v>1150</v>
      </c>
      <c r="B1155" t="s">
        <v>4544</v>
      </c>
      <c r="C1155" t="s">
        <v>4545</v>
      </c>
      <c r="D1155" t="s">
        <v>166</v>
      </c>
      <c r="E1155" t="s">
        <v>485</v>
      </c>
      <c r="F1155" t="s">
        <v>4546</v>
      </c>
      <c r="G1155" t="s">
        <v>156</v>
      </c>
      <c r="H1155">
        <v>50</v>
      </c>
      <c r="I1155">
        <v>20</v>
      </c>
      <c r="J1155">
        <v>2012</v>
      </c>
      <c r="K1155">
        <v>2</v>
      </c>
      <c r="L1155" t="s">
        <v>3983</v>
      </c>
      <c r="M1155" t="s">
        <v>4547</v>
      </c>
    </row>
    <row r="1156" spans="1:13" x14ac:dyDescent="0.25">
      <c r="A1156">
        <v>1151</v>
      </c>
      <c r="B1156" t="s">
        <v>4548</v>
      </c>
      <c r="C1156" t="s">
        <v>4549</v>
      </c>
      <c r="D1156" t="s">
        <v>243</v>
      </c>
      <c r="E1156" t="s">
        <v>295</v>
      </c>
      <c r="F1156" t="s">
        <v>4550</v>
      </c>
      <c r="G1156" t="s">
        <v>181</v>
      </c>
      <c r="H1156">
        <v>52</v>
      </c>
      <c r="I1156">
        <v>10</v>
      </c>
      <c r="J1156">
        <v>2012</v>
      </c>
      <c r="K1156">
        <v>2</v>
      </c>
      <c r="L1156" t="s">
        <v>458</v>
      </c>
      <c r="M1156" t="s">
        <v>458</v>
      </c>
    </row>
    <row r="1157" spans="1:13" x14ac:dyDescent="0.25">
      <c r="A1157">
        <v>1152</v>
      </c>
      <c r="B1157" t="s">
        <v>4551</v>
      </c>
      <c r="C1157" t="s">
        <v>4552</v>
      </c>
      <c r="D1157" t="s">
        <v>66</v>
      </c>
      <c r="E1157" t="s">
        <v>1277</v>
      </c>
      <c r="F1157" t="s">
        <v>4553</v>
      </c>
      <c r="G1157" t="s">
        <v>1041</v>
      </c>
      <c r="H1157">
        <v>30</v>
      </c>
      <c r="I1157">
        <v>10</v>
      </c>
      <c r="J1157">
        <v>2013</v>
      </c>
      <c r="K1157">
        <v>2</v>
      </c>
      <c r="L1157" t="s">
        <v>94</v>
      </c>
      <c r="M1157" t="s">
        <v>4554</v>
      </c>
    </row>
    <row r="1158" spans="1:13" x14ac:dyDescent="0.25">
      <c r="A1158">
        <v>1153</v>
      </c>
      <c r="B1158" t="s">
        <v>4555</v>
      </c>
      <c r="C1158" t="s">
        <v>4556</v>
      </c>
      <c r="D1158" t="s">
        <v>30</v>
      </c>
      <c r="E1158" t="s">
        <v>704</v>
      </c>
      <c r="F1158" t="s">
        <v>4557</v>
      </c>
      <c r="G1158" t="s">
        <v>40</v>
      </c>
      <c r="H1158">
        <v>8</v>
      </c>
      <c r="I1158">
        <v>2</v>
      </c>
      <c r="J1158">
        <v>2015</v>
      </c>
      <c r="K1158">
        <v>1</v>
      </c>
      <c r="L1158" t="s">
        <v>251</v>
      </c>
      <c r="M1158" t="s">
        <v>251</v>
      </c>
    </row>
    <row r="1159" spans="1:13" x14ac:dyDescent="0.25">
      <c r="A1159">
        <v>1154</v>
      </c>
      <c r="B1159" t="s">
        <v>4558</v>
      </c>
      <c r="C1159" t="s">
        <v>4559</v>
      </c>
      <c r="D1159" t="s">
        <v>30</v>
      </c>
      <c r="E1159" t="s">
        <v>1207</v>
      </c>
      <c r="F1159" t="s">
        <v>4560</v>
      </c>
      <c r="G1159" t="s">
        <v>40</v>
      </c>
      <c r="H1159">
        <v>35</v>
      </c>
      <c r="I1159">
        <v>7</v>
      </c>
      <c r="J1159">
        <v>2011</v>
      </c>
      <c r="K1159">
        <v>3</v>
      </c>
      <c r="L1159" t="s">
        <v>251</v>
      </c>
      <c r="M1159" t="s">
        <v>4561</v>
      </c>
    </row>
    <row r="1160" spans="1:13" x14ac:dyDescent="0.25">
      <c r="A1160">
        <v>1155</v>
      </c>
      <c r="B1160" t="s">
        <v>4562</v>
      </c>
      <c r="C1160" t="s">
        <v>4563</v>
      </c>
      <c r="D1160" t="s">
        <v>66</v>
      </c>
      <c r="E1160" t="s">
        <v>142</v>
      </c>
      <c r="F1160" t="s">
        <v>4564</v>
      </c>
      <c r="G1160" t="s">
        <v>1041</v>
      </c>
      <c r="H1160">
        <v>70</v>
      </c>
      <c r="I1160">
        <v>20</v>
      </c>
      <c r="J1160">
        <v>2013</v>
      </c>
      <c r="K1160">
        <v>2</v>
      </c>
      <c r="L1160" t="s">
        <v>1093</v>
      </c>
      <c r="M1160" t="s">
        <v>1093</v>
      </c>
    </row>
    <row r="1161" spans="1:13" x14ac:dyDescent="0.25">
      <c r="A1161">
        <v>1156</v>
      </c>
      <c r="B1161" t="s">
        <v>4565</v>
      </c>
      <c r="C1161" t="s">
        <v>4566</v>
      </c>
      <c r="D1161" t="s">
        <v>66</v>
      </c>
      <c r="E1161" t="s">
        <v>4567</v>
      </c>
      <c r="F1161" t="s">
        <v>4568</v>
      </c>
      <c r="G1161" t="s">
        <v>107</v>
      </c>
      <c r="H1161">
        <v>29</v>
      </c>
      <c r="I1161">
        <v>44</v>
      </c>
      <c r="J1161">
        <v>2009</v>
      </c>
      <c r="K1161">
        <v>2</v>
      </c>
      <c r="L1161" t="s">
        <v>70</v>
      </c>
      <c r="M1161" t="s">
        <v>1896</v>
      </c>
    </row>
    <row r="1162" spans="1:13" x14ac:dyDescent="0.25">
      <c r="A1162">
        <v>1157</v>
      </c>
      <c r="B1162" t="s">
        <v>4569</v>
      </c>
      <c r="C1162" t="s">
        <v>4570</v>
      </c>
      <c r="D1162" t="s">
        <v>1768</v>
      </c>
      <c r="E1162" t="s">
        <v>4571</v>
      </c>
      <c r="F1162" t="s">
        <v>4572</v>
      </c>
      <c r="G1162" t="s">
        <v>18</v>
      </c>
      <c r="H1162">
        <v>501</v>
      </c>
      <c r="I1162">
        <v>109</v>
      </c>
      <c r="J1162">
        <v>2010</v>
      </c>
      <c r="K1162">
        <v>6</v>
      </c>
      <c r="L1162" t="s">
        <v>41</v>
      </c>
      <c r="M1162" t="s">
        <v>4573</v>
      </c>
    </row>
    <row r="1163" spans="1:13" x14ac:dyDescent="0.25">
      <c r="A1163">
        <v>1158</v>
      </c>
      <c r="B1163" t="s">
        <v>4574</v>
      </c>
      <c r="C1163" t="s">
        <v>4575</v>
      </c>
      <c r="D1163" t="s">
        <v>243</v>
      </c>
      <c r="E1163" t="s">
        <v>1152</v>
      </c>
      <c r="F1163" t="s">
        <v>4576</v>
      </c>
      <c r="G1163" t="s">
        <v>181</v>
      </c>
      <c r="H1163">
        <v>18</v>
      </c>
      <c r="I1163">
        <v>4</v>
      </c>
      <c r="J1163">
        <v>2014</v>
      </c>
      <c r="K1163">
        <v>1</v>
      </c>
      <c r="L1163" t="s">
        <v>94</v>
      </c>
      <c r="M1163" t="s">
        <v>1270</v>
      </c>
    </row>
    <row r="1164" spans="1:13" x14ac:dyDescent="0.25">
      <c r="A1164">
        <v>1159</v>
      </c>
      <c r="B1164" t="s">
        <v>4577</v>
      </c>
      <c r="C1164" t="s">
        <v>4578</v>
      </c>
      <c r="D1164" t="s">
        <v>80</v>
      </c>
      <c r="E1164" t="s">
        <v>626</v>
      </c>
      <c r="F1164" t="s">
        <v>4579</v>
      </c>
      <c r="G1164" t="s">
        <v>40</v>
      </c>
      <c r="H1164">
        <v>32</v>
      </c>
      <c r="I1164">
        <v>20</v>
      </c>
      <c r="J1164">
        <v>2013</v>
      </c>
      <c r="K1164">
        <v>2</v>
      </c>
      <c r="L1164" t="s">
        <v>163</v>
      </c>
      <c r="M1164" t="s">
        <v>391</v>
      </c>
    </row>
    <row r="1165" spans="1:13" x14ac:dyDescent="0.25">
      <c r="A1165">
        <v>1160</v>
      </c>
      <c r="B1165" t="s">
        <v>4580</v>
      </c>
      <c r="C1165" t="s">
        <v>4581</v>
      </c>
      <c r="D1165" t="s">
        <v>45</v>
      </c>
      <c r="E1165" t="s">
        <v>111</v>
      </c>
      <c r="F1165" t="s">
        <v>4582</v>
      </c>
      <c r="G1165" t="s">
        <v>18</v>
      </c>
      <c r="H1165">
        <v>15</v>
      </c>
      <c r="I1165">
        <v>20</v>
      </c>
      <c r="J1165">
        <v>2009</v>
      </c>
      <c r="K1165">
        <v>1</v>
      </c>
      <c r="L1165" t="s">
        <v>49</v>
      </c>
      <c r="M1165" t="s">
        <v>4583</v>
      </c>
    </row>
    <row r="1166" spans="1:13" x14ac:dyDescent="0.25">
      <c r="A1166">
        <v>1161</v>
      </c>
      <c r="B1166" t="s">
        <v>4584</v>
      </c>
      <c r="C1166" t="s">
        <v>4585</v>
      </c>
      <c r="D1166" t="s">
        <v>30</v>
      </c>
      <c r="E1166" t="s">
        <v>111</v>
      </c>
      <c r="F1166" t="s">
        <v>4586</v>
      </c>
      <c r="G1166" t="s">
        <v>55</v>
      </c>
      <c r="H1166">
        <v>69</v>
      </c>
      <c r="I1166">
        <v>11</v>
      </c>
      <c r="J1166">
        <v>2013</v>
      </c>
      <c r="K1166">
        <v>2</v>
      </c>
      <c r="L1166" t="s">
        <v>258</v>
      </c>
      <c r="M1166" t="s">
        <v>1789</v>
      </c>
    </row>
    <row r="1167" spans="1:13" x14ac:dyDescent="0.25">
      <c r="A1167">
        <v>1162</v>
      </c>
      <c r="B1167" t="s">
        <v>4587</v>
      </c>
      <c r="C1167" t="s">
        <v>4588</v>
      </c>
      <c r="D1167" t="s">
        <v>30</v>
      </c>
      <c r="E1167" t="s">
        <v>1803</v>
      </c>
      <c r="F1167" t="s">
        <v>4589</v>
      </c>
      <c r="G1167" t="s">
        <v>18</v>
      </c>
      <c r="H1167">
        <v>16</v>
      </c>
      <c r="I1167">
        <v>8</v>
      </c>
      <c r="J1167">
        <v>2013</v>
      </c>
      <c r="K1167">
        <v>3</v>
      </c>
      <c r="L1167" t="s">
        <v>34</v>
      </c>
      <c r="M1167" t="s">
        <v>34</v>
      </c>
    </row>
    <row r="1168" spans="1:13" x14ac:dyDescent="0.25">
      <c r="A1168">
        <v>1163</v>
      </c>
      <c r="B1168" t="s">
        <v>4590</v>
      </c>
      <c r="C1168" t="s">
        <v>4591</v>
      </c>
      <c r="D1168" t="s">
        <v>341</v>
      </c>
      <c r="E1168" t="s">
        <v>2170</v>
      </c>
      <c r="F1168" t="s">
        <v>4592</v>
      </c>
      <c r="G1168" t="s">
        <v>308</v>
      </c>
      <c r="H1168">
        <v>19</v>
      </c>
      <c r="I1168">
        <v>5</v>
      </c>
      <c r="J1168">
        <v>2014</v>
      </c>
      <c r="K1168">
        <v>2</v>
      </c>
      <c r="L1168" t="s">
        <v>344</v>
      </c>
      <c r="M1168" t="s">
        <v>4593</v>
      </c>
    </row>
    <row r="1169" spans="1:13" x14ac:dyDescent="0.25">
      <c r="A1169">
        <v>1164</v>
      </c>
      <c r="B1169" t="s">
        <v>4594</v>
      </c>
      <c r="C1169" t="s">
        <v>4595</v>
      </c>
      <c r="D1169" t="s">
        <v>1262</v>
      </c>
      <c r="E1169" t="s">
        <v>2464</v>
      </c>
      <c r="F1169" t="s">
        <v>4596</v>
      </c>
      <c r="G1169" t="s">
        <v>25</v>
      </c>
      <c r="H1169">
        <v>25</v>
      </c>
      <c r="I1169">
        <v>13</v>
      </c>
      <c r="J1169">
        <v>2014</v>
      </c>
      <c r="K1169">
        <v>2</v>
      </c>
      <c r="L1169" t="s">
        <v>4597</v>
      </c>
      <c r="M1169" t="s">
        <v>4598</v>
      </c>
    </row>
    <row r="1170" spans="1:13" x14ac:dyDescent="0.25">
      <c r="A1170">
        <v>1165</v>
      </c>
      <c r="B1170" t="s">
        <v>4599</v>
      </c>
      <c r="C1170" t="s">
        <v>4600</v>
      </c>
      <c r="D1170" t="s">
        <v>80</v>
      </c>
      <c r="E1170" t="s">
        <v>1580</v>
      </c>
      <c r="F1170" t="s">
        <v>4601</v>
      </c>
      <c r="G1170" t="s">
        <v>55</v>
      </c>
      <c r="H1170">
        <v>2000</v>
      </c>
      <c r="I1170">
        <v>1200</v>
      </c>
      <c r="J1170">
        <v>2009</v>
      </c>
      <c r="K1170">
        <v>6</v>
      </c>
      <c r="L1170" t="s">
        <v>83</v>
      </c>
      <c r="M1170" t="s">
        <v>3211</v>
      </c>
    </row>
    <row r="1171" spans="1:13" x14ac:dyDescent="0.25">
      <c r="A1171">
        <v>1166</v>
      </c>
      <c r="B1171" t="s">
        <v>4602</v>
      </c>
      <c r="C1171" t="s">
        <v>4603</v>
      </c>
      <c r="D1171" t="s">
        <v>1768</v>
      </c>
      <c r="E1171" t="s">
        <v>269</v>
      </c>
      <c r="F1171" t="s">
        <v>4604</v>
      </c>
      <c r="G1171" t="s">
        <v>55</v>
      </c>
      <c r="H1171">
        <v>257</v>
      </c>
      <c r="I1171">
        <v>75</v>
      </c>
      <c r="J1171">
        <v>2013</v>
      </c>
      <c r="K1171">
        <v>1</v>
      </c>
      <c r="L1171" t="s">
        <v>41</v>
      </c>
      <c r="M1171" t="s">
        <v>437</v>
      </c>
    </row>
    <row r="1172" spans="1:13" x14ac:dyDescent="0.25">
      <c r="A1172">
        <v>1167</v>
      </c>
      <c r="B1172" t="s">
        <v>4605</v>
      </c>
      <c r="C1172" t="s">
        <v>4606</v>
      </c>
      <c r="D1172" t="s">
        <v>59</v>
      </c>
      <c r="E1172" t="s">
        <v>3549</v>
      </c>
      <c r="F1172" t="s">
        <v>4607</v>
      </c>
      <c r="G1172" t="s">
        <v>40</v>
      </c>
      <c r="H1172">
        <v>30</v>
      </c>
      <c r="I1172">
        <v>18</v>
      </c>
      <c r="J1172">
        <v>2014</v>
      </c>
      <c r="K1172">
        <v>1</v>
      </c>
      <c r="L1172" t="s">
        <v>62</v>
      </c>
      <c r="M1172" t="s">
        <v>4608</v>
      </c>
    </row>
    <row r="1173" spans="1:13" x14ac:dyDescent="0.25">
      <c r="A1173">
        <v>1168</v>
      </c>
      <c r="B1173" t="s">
        <v>4609</v>
      </c>
      <c r="C1173" t="s">
        <v>4610</v>
      </c>
      <c r="D1173" t="s">
        <v>243</v>
      </c>
      <c r="E1173" t="s">
        <v>2578</v>
      </c>
      <c r="F1173" t="s">
        <v>4611</v>
      </c>
      <c r="G1173" t="s">
        <v>257</v>
      </c>
      <c r="H1173">
        <v>68</v>
      </c>
      <c r="I1173">
        <v>23</v>
      </c>
      <c r="J1173">
        <v>2013</v>
      </c>
      <c r="K1173">
        <v>2</v>
      </c>
      <c r="L1173" t="s">
        <v>458</v>
      </c>
      <c r="M1173" t="s">
        <v>596</v>
      </c>
    </row>
    <row r="1174" spans="1:13" x14ac:dyDescent="0.25">
      <c r="A1174">
        <v>1169</v>
      </c>
      <c r="B1174" t="s">
        <v>4612</v>
      </c>
      <c r="C1174" t="s">
        <v>4613</v>
      </c>
      <c r="D1174" t="s">
        <v>98</v>
      </c>
      <c r="E1174" t="s">
        <v>4614</v>
      </c>
      <c r="F1174" t="s">
        <v>4615</v>
      </c>
      <c r="G1174" t="s">
        <v>156</v>
      </c>
      <c r="H1174">
        <v>43</v>
      </c>
      <c r="I1174">
        <v>7</v>
      </c>
      <c r="J1174">
        <v>2007</v>
      </c>
      <c r="K1174">
        <v>1</v>
      </c>
      <c r="L1174" t="s">
        <v>41</v>
      </c>
      <c r="M1174" t="s">
        <v>4616</v>
      </c>
    </row>
    <row r="1175" spans="1:13" x14ac:dyDescent="0.25">
      <c r="A1175">
        <v>1170</v>
      </c>
      <c r="B1175" t="s">
        <v>4617</v>
      </c>
      <c r="C1175" t="s">
        <v>4618</v>
      </c>
      <c r="D1175" t="s">
        <v>105</v>
      </c>
      <c r="E1175" t="s">
        <v>4619</v>
      </c>
      <c r="F1175" t="s">
        <v>4620</v>
      </c>
      <c r="G1175" t="s">
        <v>40</v>
      </c>
      <c r="H1175">
        <v>110</v>
      </c>
      <c r="I1175">
        <v>35</v>
      </c>
      <c r="J1175">
        <v>2010</v>
      </c>
      <c r="K1175">
        <v>3</v>
      </c>
      <c r="L1175" t="s">
        <v>62</v>
      </c>
      <c r="M1175" t="s">
        <v>108</v>
      </c>
    </row>
    <row r="1176" spans="1:13" x14ac:dyDescent="0.25">
      <c r="A1176">
        <v>1171</v>
      </c>
      <c r="B1176" t="s">
        <v>4621</v>
      </c>
      <c r="C1176" t="s">
        <v>4622</v>
      </c>
      <c r="D1176" t="s">
        <v>86</v>
      </c>
      <c r="E1176" t="s">
        <v>1106</v>
      </c>
      <c r="F1176" t="s">
        <v>4623</v>
      </c>
      <c r="G1176" t="s">
        <v>55</v>
      </c>
      <c r="H1176">
        <v>37</v>
      </c>
      <c r="I1176">
        <v>16</v>
      </c>
      <c r="J1176">
        <v>2014</v>
      </c>
      <c r="K1176">
        <v>1</v>
      </c>
      <c r="L1176" t="s">
        <v>41</v>
      </c>
      <c r="M1176" t="s">
        <v>4624</v>
      </c>
    </row>
    <row r="1177" spans="1:13" x14ac:dyDescent="0.25">
      <c r="A1177">
        <v>1172</v>
      </c>
      <c r="B1177" t="s">
        <v>4625</v>
      </c>
      <c r="C1177" t="s">
        <v>4626</v>
      </c>
      <c r="D1177" t="s">
        <v>30</v>
      </c>
      <c r="E1177" t="s">
        <v>4627</v>
      </c>
      <c r="F1177" t="s">
        <v>4628</v>
      </c>
      <c r="G1177" t="s">
        <v>175</v>
      </c>
      <c r="H1177">
        <v>190</v>
      </c>
      <c r="I1177">
        <v>40</v>
      </c>
      <c r="J1177">
        <v>2013</v>
      </c>
      <c r="K1177">
        <v>2</v>
      </c>
      <c r="L1177" t="s">
        <v>258</v>
      </c>
      <c r="M1177" t="s">
        <v>4629</v>
      </c>
    </row>
    <row r="1178" spans="1:13" x14ac:dyDescent="0.25">
      <c r="A1178">
        <v>1173</v>
      </c>
      <c r="B1178" t="s">
        <v>4630</v>
      </c>
      <c r="C1178" t="s">
        <v>4631</v>
      </c>
      <c r="D1178" t="s">
        <v>80</v>
      </c>
      <c r="E1178" t="s">
        <v>4632</v>
      </c>
      <c r="F1178" t="s">
        <v>4633</v>
      </c>
      <c r="G1178" t="s">
        <v>289</v>
      </c>
      <c r="H1178">
        <v>99</v>
      </c>
      <c r="I1178">
        <v>47</v>
      </c>
      <c r="J1178">
        <v>2011</v>
      </c>
      <c r="K1178">
        <v>2</v>
      </c>
      <c r="L1178" t="s">
        <v>163</v>
      </c>
      <c r="M1178" t="s">
        <v>4634</v>
      </c>
    </row>
    <row r="1179" spans="1:13" x14ac:dyDescent="0.25">
      <c r="A1179">
        <v>1174</v>
      </c>
      <c r="B1179" t="s">
        <v>4635</v>
      </c>
      <c r="C1179" t="s">
        <v>4636</v>
      </c>
      <c r="D1179" t="s">
        <v>503</v>
      </c>
      <c r="E1179" t="s">
        <v>3529</v>
      </c>
      <c r="F1179" t="s">
        <v>4637</v>
      </c>
      <c r="G1179" t="s">
        <v>257</v>
      </c>
      <c r="H1179">
        <v>48</v>
      </c>
      <c r="I1179">
        <v>16</v>
      </c>
      <c r="J1179">
        <v>2010</v>
      </c>
      <c r="K1179">
        <v>5</v>
      </c>
      <c r="L1179" t="s">
        <v>506</v>
      </c>
      <c r="M1179" t="s">
        <v>506</v>
      </c>
    </row>
    <row r="1180" spans="1:13" x14ac:dyDescent="0.25">
      <c r="A1180">
        <v>1175</v>
      </c>
      <c r="B1180" t="s">
        <v>4638</v>
      </c>
      <c r="C1180" t="s">
        <v>4639</v>
      </c>
      <c r="D1180" t="s">
        <v>1999</v>
      </c>
      <c r="E1180" t="s">
        <v>523</v>
      </c>
      <c r="F1180" t="s">
        <v>4640</v>
      </c>
      <c r="G1180" t="s">
        <v>336</v>
      </c>
      <c r="H1180">
        <v>16</v>
      </c>
      <c r="I1180">
        <v>5</v>
      </c>
      <c r="J1180">
        <v>2013</v>
      </c>
      <c r="K1180">
        <v>2</v>
      </c>
      <c r="L1180" t="s">
        <v>4641</v>
      </c>
      <c r="M1180" t="s">
        <v>4642</v>
      </c>
    </row>
    <row r="1181" spans="1:13" x14ac:dyDescent="0.25">
      <c r="A1181">
        <v>1176</v>
      </c>
      <c r="B1181" t="s">
        <v>4643</v>
      </c>
      <c r="C1181" t="s">
        <v>4644</v>
      </c>
      <c r="D1181" t="s">
        <v>98</v>
      </c>
      <c r="E1181" t="s">
        <v>1106</v>
      </c>
      <c r="F1181" t="s">
        <v>4645</v>
      </c>
      <c r="G1181" t="s">
        <v>187</v>
      </c>
      <c r="H1181">
        <v>24</v>
      </c>
      <c r="I1181">
        <v>8</v>
      </c>
      <c r="J1181">
        <v>2014</v>
      </c>
      <c r="K1181">
        <v>1</v>
      </c>
      <c r="L1181" t="s">
        <v>101</v>
      </c>
      <c r="M1181" t="s">
        <v>102</v>
      </c>
    </row>
    <row r="1182" spans="1:13" x14ac:dyDescent="0.25">
      <c r="A1182">
        <v>1177</v>
      </c>
      <c r="B1182" t="s">
        <v>4646</v>
      </c>
      <c r="C1182" t="s">
        <v>4647</v>
      </c>
      <c r="D1182" t="s">
        <v>243</v>
      </c>
      <c r="E1182" t="s">
        <v>993</v>
      </c>
      <c r="F1182" t="s">
        <v>4648</v>
      </c>
      <c r="G1182" t="s">
        <v>218</v>
      </c>
      <c r="H1182">
        <v>7</v>
      </c>
      <c r="I1182">
        <v>1</v>
      </c>
      <c r="J1182">
        <v>2011</v>
      </c>
      <c r="K1182">
        <v>1</v>
      </c>
      <c r="L1182" t="s">
        <v>458</v>
      </c>
      <c r="M1182" t="s">
        <v>458</v>
      </c>
    </row>
    <row r="1183" spans="1:13" x14ac:dyDescent="0.25">
      <c r="A1183">
        <v>1178</v>
      </c>
      <c r="B1183" t="s">
        <v>4649</v>
      </c>
      <c r="C1183" t="s">
        <v>4650</v>
      </c>
      <c r="D1183" t="s">
        <v>30</v>
      </c>
      <c r="E1183" t="s">
        <v>4651</v>
      </c>
      <c r="F1183" t="s">
        <v>4652</v>
      </c>
      <c r="G1183" t="s">
        <v>55</v>
      </c>
      <c r="H1183">
        <v>302</v>
      </c>
      <c r="I1183">
        <v>87</v>
      </c>
      <c r="J1183">
        <v>2015</v>
      </c>
      <c r="K1183">
        <v>1</v>
      </c>
      <c r="L1183" t="s">
        <v>34</v>
      </c>
      <c r="M1183" t="s">
        <v>4653</v>
      </c>
    </row>
    <row r="1184" spans="1:13" x14ac:dyDescent="0.25">
      <c r="A1184">
        <v>1179</v>
      </c>
      <c r="B1184" t="s">
        <v>4654</v>
      </c>
      <c r="C1184" t="s">
        <v>4655</v>
      </c>
      <c r="D1184" t="s">
        <v>333</v>
      </c>
      <c r="E1184" t="s">
        <v>265</v>
      </c>
      <c r="F1184" t="s">
        <v>4656</v>
      </c>
      <c r="G1184" t="s">
        <v>1041</v>
      </c>
      <c r="H1184">
        <v>31</v>
      </c>
      <c r="I1184">
        <v>13</v>
      </c>
      <c r="J1184">
        <v>2000</v>
      </c>
      <c r="K1184">
        <v>7</v>
      </c>
      <c r="L1184" t="s">
        <v>2593</v>
      </c>
      <c r="M1184" t="s">
        <v>2594</v>
      </c>
    </row>
    <row r="1185" spans="1:13" x14ac:dyDescent="0.25">
      <c r="A1185">
        <v>1180</v>
      </c>
      <c r="B1185" t="s">
        <v>4657</v>
      </c>
      <c r="C1185" t="s">
        <v>4658</v>
      </c>
      <c r="D1185" t="s">
        <v>294</v>
      </c>
      <c r="E1185" t="s">
        <v>4659</v>
      </c>
      <c r="F1185" t="s">
        <v>4660</v>
      </c>
      <c r="G1185" t="s">
        <v>149</v>
      </c>
      <c r="H1185">
        <v>64</v>
      </c>
      <c r="I1185">
        <v>22</v>
      </c>
      <c r="J1185">
        <v>2011</v>
      </c>
      <c r="K1185">
        <v>4</v>
      </c>
      <c r="L1185" t="s">
        <v>298</v>
      </c>
      <c r="M1185" t="s">
        <v>4661</v>
      </c>
    </row>
    <row r="1186" spans="1:13" x14ac:dyDescent="0.25">
      <c r="A1186">
        <v>1181</v>
      </c>
      <c r="B1186" t="s">
        <v>4662</v>
      </c>
      <c r="C1186" t="s">
        <v>4663</v>
      </c>
      <c r="D1186" t="s">
        <v>86</v>
      </c>
      <c r="E1186" t="s">
        <v>993</v>
      </c>
      <c r="F1186" t="s">
        <v>4664</v>
      </c>
      <c r="G1186" t="s">
        <v>40</v>
      </c>
      <c r="H1186">
        <v>1</v>
      </c>
      <c r="I1186">
        <v>1</v>
      </c>
      <c r="J1186">
        <v>2014</v>
      </c>
      <c r="K1186">
        <v>1</v>
      </c>
      <c r="L1186" t="s">
        <v>89</v>
      </c>
      <c r="M1186" t="s">
        <v>240</v>
      </c>
    </row>
    <row r="1187" spans="1:13" x14ac:dyDescent="0.25">
      <c r="A1187">
        <v>1182</v>
      </c>
      <c r="B1187" t="s">
        <v>4665</v>
      </c>
      <c r="C1187" t="s">
        <v>4666</v>
      </c>
      <c r="D1187" t="s">
        <v>105</v>
      </c>
      <c r="E1187" t="s">
        <v>1418</v>
      </c>
      <c r="F1187" t="s">
        <v>4667</v>
      </c>
      <c r="G1187" t="s">
        <v>257</v>
      </c>
      <c r="H1187">
        <v>60</v>
      </c>
      <c r="I1187">
        <v>30</v>
      </c>
      <c r="J1187">
        <v>2010</v>
      </c>
      <c r="K1187">
        <v>3</v>
      </c>
      <c r="L1187" t="s">
        <v>62</v>
      </c>
      <c r="M1187" t="s">
        <v>108</v>
      </c>
    </row>
    <row r="1188" spans="1:13" x14ac:dyDescent="0.25">
      <c r="A1188">
        <v>1183</v>
      </c>
      <c r="B1188" t="s">
        <v>4668</v>
      </c>
      <c r="C1188" t="s">
        <v>4669</v>
      </c>
      <c r="D1188" t="s">
        <v>753</v>
      </c>
      <c r="E1188" t="s">
        <v>493</v>
      </c>
      <c r="F1188" t="s">
        <v>4670</v>
      </c>
      <c r="G1188" t="s">
        <v>1041</v>
      </c>
      <c r="H1188">
        <v>33</v>
      </c>
      <c r="I1188">
        <v>10</v>
      </c>
      <c r="J1188">
        <v>2014</v>
      </c>
      <c r="K1188">
        <v>2</v>
      </c>
      <c r="L1188" t="s">
        <v>756</v>
      </c>
      <c r="M1188" t="s">
        <v>757</v>
      </c>
    </row>
    <row r="1189" spans="1:13" x14ac:dyDescent="0.25">
      <c r="A1189">
        <v>1184</v>
      </c>
      <c r="B1189" t="s">
        <v>4671</v>
      </c>
      <c r="C1189" t="s">
        <v>4672</v>
      </c>
      <c r="D1189" t="s">
        <v>852</v>
      </c>
      <c r="E1189" t="s">
        <v>380</v>
      </c>
      <c r="F1189" t="s">
        <v>4673</v>
      </c>
      <c r="G1189" t="s">
        <v>156</v>
      </c>
      <c r="H1189">
        <v>40</v>
      </c>
      <c r="I1189">
        <v>8</v>
      </c>
      <c r="J1189">
        <v>2013</v>
      </c>
      <c r="K1189">
        <v>1</v>
      </c>
      <c r="L1189" t="s">
        <v>595</v>
      </c>
      <c r="M1189" t="s">
        <v>4674</v>
      </c>
    </row>
    <row r="1190" spans="1:13" x14ac:dyDescent="0.25">
      <c r="A1190">
        <v>1185</v>
      </c>
      <c r="B1190" t="s">
        <v>4675</v>
      </c>
      <c r="C1190" t="s">
        <v>4676</v>
      </c>
      <c r="D1190" t="s">
        <v>223</v>
      </c>
      <c r="E1190" t="s">
        <v>1798</v>
      </c>
      <c r="F1190" t="s">
        <v>4677</v>
      </c>
      <c r="G1190" t="s">
        <v>55</v>
      </c>
      <c r="H1190">
        <v>31</v>
      </c>
      <c r="I1190">
        <v>7</v>
      </c>
      <c r="J1190">
        <v>2012</v>
      </c>
      <c r="K1190">
        <v>2</v>
      </c>
      <c r="L1190" t="s">
        <v>226</v>
      </c>
      <c r="M1190" t="s">
        <v>227</v>
      </c>
    </row>
    <row r="1191" spans="1:13" x14ac:dyDescent="0.25">
      <c r="A1191">
        <v>1186</v>
      </c>
      <c r="B1191" t="s">
        <v>4678</v>
      </c>
      <c r="C1191" t="s">
        <v>4679</v>
      </c>
      <c r="D1191" t="s">
        <v>1768</v>
      </c>
      <c r="E1191" t="s">
        <v>445</v>
      </c>
      <c r="F1191" t="s">
        <v>4680</v>
      </c>
      <c r="G1191" t="s">
        <v>336</v>
      </c>
      <c r="H1191">
        <v>27</v>
      </c>
      <c r="I1191">
        <v>11</v>
      </c>
      <c r="J1191">
        <v>2009</v>
      </c>
      <c r="K1191">
        <v>1</v>
      </c>
      <c r="L1191" t="s">
        <v>41</v>
      </c>
      <c r="M1191" t="s">
        <v>4681</v>
      </c>
    </row>
    <row r="1192" spans="1:13" x14ac:dyDescent="0.25">
      <c r="A1192">
        <v>1187</v>
      </c>
      <c r="B1192" t="s">
        <v>4682</v>
      </c>
      <c r="C1192" t="s">
        <v>4683</v>
      </c>
      <c r="D1192" t="s">
        <v>166</v>
      </c>
      <c r="E1192" t="s">
        <v>798</v>
      </c>
      <c r="F1192" t="s">
        <v>4684</v>
      </c>
      <c r="G1192" t="s">
        <v>233</v>
      </c>
      <c r="H1192">
        <v>10</v>
      </c>
      <c r="I1192">
        <v>3</v>
      </c>
      <c r="J1192">
        <v>2014</v>
      </c>
      <c r="K1192">
        <v>1</v>
      </c>
      <c r="L1192" t="s">
        <v>3983</v>
      </c>
      <c r="M1192" t="s">
        <v>4685</v>
      </c>
    </row>
    <row r="1193" spans="1:13" x14ac:dyDescent="0.25">
      <c r="A1193">
        <v>1188</v>
      </c>
      <c r="B1193" t="s">
        <v>4686</v>
      </c>
      <c r="C1193" t="s">
        <v>4687</v>
      </c>
      <c r="D1193" t="s">
        <v>80</v>
      </c>
      <c r="E1193" t="s">
        <v>875</v>
      </c>
      <c r="F1193" t="s">
        <v>4688</v>
      </c>
      <c r="G1193" t="s">
        <v>18</v>
      </c>
      <c r="H1193">
        <v>64</v>
      </c>
      <c r="I1193">
        <v>23</v>
      </c>
      <c r="J1193">
        <v>2012</v>
      </c>
      <c r="K1193">
        <v>3</v>
      </c>
      <c r="L1193" t="s">
        <v>137</v>
      </c>
      <c r="M1193" t="s">
        <v>137</v>
      </c>
    </row>
    <row r="1194" spans="1:13" x14ac:dyDescent="0.25">
      <c r="A1194">
        <v>1189</v>
      </c>
      <c r="B1194" t="s">
        <v>4689</v>
      </c>
      <c r="C1194" t="s">
        <v>4690</v>
      </c>
      <c r="D1194" t="s">
        <v>80</v>
      </c>
      <c r="E1194" t="s">
        <v>875</v>
      </c>
      <c r="F1194" t="s">
        <v>4691</v>
      </c>
      <c r="G1194" t="s">
        <v>18</v>
      </c>
      <c r="H1194">
        <v>60</v>
      </c>
      <c r="I1194">
        <v>5</v>
      </c>
      <c r="J1194">
        <v>2014</v>
      </c>
      <c r="K1194">
        <v>1</v>
      </c>
      <c r="L1194" t="s">
        <v>163</v>
      </c>
      <c r="M1194" t="s">
        <v>163</v>
      </c>
    </row>
    <row r="1195" spans="1:13" x14ac:dyDescent="0.25">
      <c r="A1195">
        <v>1190</v>
      </c>
      <c r="B1195" t="s">
        <v>4692</v>
      </c>
      <c r="C1195" t="s">
        <v>4693</v>
      </c>
      <c r="D1195" t="s">
        <v>974</v>
      </c>
      <c r="E1195" t="s">
        <v>1022</v>
      </c>
      <c r="F1195" t="s">
        <v>4694</v>
      </c>
      <c r="G1195" t="s">
        <v>218</v>
      </c>
      <c r="H1195">
        <v>119</v>
      </c>
      <c r="I1195">
        <v>45</v>
      </c>
      <c r="J1195">
        <v>2012</v>
      </c>
      <c r="K1195">
        <v>2</v>
      </c>
      <c r="L1195" t="s">
        <v>94</v>
      </c>
      <c r="M1195" t="s">
        <v>976</v>
      </c>
    </row>
    <row r="1196" spans="1:13" x14ac:dyDescent="0.25">
      <c r="A1196">
        <v>1191</v>
      </c>
      <c r="B1196" t="s">
        <v>4695</v>
      </c>
      <c r="C1196" t="s">
        <v>4696</v>
      </c>
      <c r="D1196" t="s">
        <v>753</v>
      </c>
      <c r="E1196" t="s">
        <v>1106</v>
      </c>
      <c r="F1196" t="s">
        <v>4697</v>
      </c>
      <c r="G1196" t="s">
        <v>40</v>
      </c>
      <c r="H1196">
        <v>14</v>
      </c>
      <c r="I1196">
        <v>4</v>
      </c>
      <c r="J1196">
        <v>2012</v>
      </c>
      <c r="K1196">
        <v>2</v>
      </c>
      <c r="L1196" t="s">
        <v>41</v>
      </c>
      <c r="M1196" t="s">
        <v>4698</v>
      </c>
    </row>
    <row r="1197" spans="1:13" x14ac:dyDescent="0.25">
      <c r="A1197">
        <v>1192</v>
      </c>
      <c r="B1197" t="s">
        <v>4699</v>
      </c>
      <c r="C1197" t="s">
        <v>4700</v>
      </c>
      <c r="D1197" t="s">
        <v>30</v>
      </c>
      <c r="E1197" t="s">
        <v>2763</v>
      </c>
      <c r="F1197" t="s">
        <v>4701</v>
      </c>
      <c r="G1197" t="s">
        <v>55</v>
      </c>
      <c r="H1197">
        <v>18</v>
      </c>
      <c r="I1197">
        <v>3</v>
      </c>
      <c r="J1197">
        <v>2015</v>
      </c>
      <c r="K1197">
        <v>2</v>
      </c>
      <c r="L1197" t="s">
        <v>34</v>
      </c>
      <c r="M1197" t="s">
        <v>4702</v>
      </c>
    </row>
    <row r="1198" spans="1:13" x14ac:dyDescent="0.25">
      <c r="A1198">
        <v>1193</v>
      </c>
      <c r="B1198" t="s">
        <v>4703</v>
      </c>
      <c r="C1198" t="s">
        <v>4704</v>
      </c>
      <c r="D1198" t="s">
        <v>30</v>
      </c>
      <c r="E1198" t="s">
        <v>3587</v>
      </c>
      <c r="F1198" t="s">
        <v>4705</v>
      </c>
      <c r="G1198" t="s">
        <v>297</v>
      </c>
      <c r="H1198">
        <v>28</v>
      </c>
      <c r="I1198">
        <v>8</v>
      </c>
      <c r="J1198">
        <v>2015</v>
      </c>
      <c r="K1198">
        <v>1</v>
      </c>
      <c r="L1198" t="s">
        <v>258</v>
      </c>
      <c r="M1198" t="s">
        <v>470</v>
      </c>
    </row>
    <row r="1199" spans="1:13" x14ac:dyDescent="0.25">
      <c r="A1199">
        <v>1194</v>
      </c>
      <c r="B1199" t="s">
        <v>4706</v>
      </c>
      <c r="C1199" t="s">
        <v>4707</v>
      </c>
      <c r="D1199" t="s">
        <v>30</v>
      </c>
      <c r="E1199" t="s">
        <v>639</v>
      </c>
      <c r="F1199" t="s">
        <v>4708</v>
      </c>
      <c r="G1199" t="s">
        <v>271</v>
      </c>
      <c r="H1199">
        <v>128</v>
      </c>
      <c r="I1199">
        <v>5</v>
      </c>
      <c r="J1199">
        <v>2008</v>
      </c>
      <c r="K1199">
        <v>3</v>
      </c>
      <c r="L1199" t="s">
        <v>34</v>
      </c>
      <c r="M1199" t="s">
        <v>1123</v>
      </c>
    </row>
    <row r="1200" spans="1:13" x14ac:dyDescent="0.25">
      <c r="A1200">
        <v>1195</v>
      </c>
      <c r="B1200" t="s">
        <v>4709</v>
      </c>
      <c r="C1200" t="s">
        <v>4710</v>
      </c>
      <c r="D1200" t="s">
        <v>30</v>
      </c>
      <c r="E1200" t="s">
        <v>4711</v>
      </c>
      <c r="F1200" t="s">
        <v>4712</v>
      </c>
      <c r="G1200" t="s">
        <v>336</v>
      </c>
      <c r="H1200">
        <v>30</v>
      </c>
      <c r="I1200">
        <v>10</v>
      </c>
      <c r="J1200">
        <v>2009</v>
      </c>
      <c r="K1200">
        <v>9</v>
      </c>
      <c r="L1200" t="s">
        <v>251</v>
      </c>
      <c r="M1200" t="s">
        <v>251</v>
      </c>
    </row>
    <row r="1201" spans="1:13" x14ac:dyDescent="0.25">
      <c r="A1201">
        <v>1196</v>
      </c>
      <c r="B1201" t="s">
        <v>4713</v>
      </c>
      <c r="C1201" t="s">
        <v>4714</v>
      </c>
      <c r="D1201" t="s">
        <v>80</v>
      </c>
      <c r="E1201" t="s">
        <v>820</v>
      </c>
      <c r="F1201" t="s">
        <v>4715</v>
      </c>
      <c r="G1201" t="s">
        <v>156</v>
      </c>
      <c r="H1201">
        <v>135</v>
      </c>
      <c r="I1201">
        <v>31</v>
      </c>
      <c r="J1201">
        <v>2010</v>
      </c>
      <c r="K1201">
        <v>2</v>
      </c>
      <c r="L1201" t="s">
        <v>163</v>
      </c>
      <c r="M1201" t="s">
        <v>696</v>
      </c>
    </row>
    <row r="1202" spans="1:13" x14ac:dyDescent="0.25">
      <c r="A1202">
        <v>1197</v>
      </c>
      <c r="B1202" t="s">
        <v>4716</v>
      </c>
      <c r="C1202" t="s">
        <v>4717</v>
      </c>
      <c r="D1202" t="s">
        <v>80</v>
      </c>
      <c r="E1202" t="s">
        <v>1326</v>
      </c>
      <c r="F1202" t="s">
        <v>4718</v>
      </c>
      <c r="G1202" t="s">
        <v>181</v>
      </c>
      <c r="H1202">
        <v>470</v>
      </c>
      <c r="I1202">
        <v>101</v>
      </c>
      <c r="J1202">
        <v>2006</v>
      </c>
      <c r="K1202">
        <v>1</v>
      </c>
      <c r="L1202" t="s">
        <v>137</v>
      </c>
      <c r="M1202" t="s">
        <v>605</v>
      </c>
    </row>
    <row r="1203" spans="1:13" x14ac:dyDescent="0.25">
      <c r="A1203">
        <v>1198</v>
      </c>
      <c r="B1203" t="s">
        <v>4719</v>
      </c>
      <c r="C1203" t="s">
        <v>4720</v>
      </c>
      <c r="D1203" t="s">
        <v>22</v>
      </c>
      <c r="E1203" t="s">
        <v>690</v>
      </c>
      <c r="F1203" t="s">
        <v>4721</v>
      </c>
      <c r="G1203" t="s">
        <v>156</v>
      </c>
      <c r="H1203">
        <v>114</v>
      </c>
      <c r="I1203">
        <v>76</v>
      </c>
      <c r="J1203">
        <v>2009</v>
      </c>
      <c r="K1203">
        <v>1</v>
      </c>
      <c r="L1203" t="s">
        <v>26</v>
      </c>
      <c r="M1203" t="s">
        <v>27</v>
      </c>
    </row>
    <row r="1204" spans="1:13" x14ac:dyDescent="0.25">
      <c r="A1204">
        <v>1199</v>
      </c>
      <c r="B1204" t="s">
        <v>4722</v>
      </c>
      <c r="C1204" t="s">
        <v>4723</v>
      </c>
      <c r="D1204" t="s">
        <v>190</v>
      </c>
      <c r="E1204" t="s">
        <v>871</v>
      </c>
      <c r="F1204" t="s">
        <v>4724</v>
      </c>
      <c r="G1204" t="s">
        <v>40</v>
      </c>
      <c r="H1204">
        <v>7</v>
      </c>
      <c r="I1204">
        <v>2</v>
      </c>
      <c r="J1204">
        <v>2012</v>
      </c>
      <c r="K1204">
        <v>1</v>
      </c>
      <c r="L1204" t="s">
        <v>41</v>
      </c>
      <c r="M1204" t="s">
        <v>2351</v>
      </c>
    </row>
    <row r="1205" spans="1:13" x14ac:dyDescent="0.25">
      <c r="A1205">
        <v>1200</v>
      </c>
      <c r="B1205" t="s">
        <v>4725</v>
      </c>
      <c r="C1205" t="s">
        <v>4726</v>
      </c>
      <c r="D1205" t="s">
        <v>30</v>
      </c>
      <c r="E1205" t="s">
        <v>287</v>
      </c>
      <c r="F1205" t="s">
        <v>4727</v>
      </c>
      <c r="G1205" t="s">
        <v>18</v>
      </c>
      <c r="H1205">
        <v>78</v>
      </c>
      <c r="I1205">
        <v>21</v>
      </c>
      <c r="J1205">
        <v>2005</v>
      </c>
      <c r="K1205">
        <v>3</v>
      </c>
      <c r="L1205" t="s">
        <v>258</v>
      </c>
      <c r="M1205" t="s">
        <v>4728</v>
      </c>
    </row>
    <row r="1206" spans="1:13" x14ac:dyDescent="0.25">
      <c r="A1206">
        <v>1201</v>
      </c>
      <c r="B1206" t="s">
        <v>4729</v>
      </c>
      <c r="C1206" t="s">
        <v>4730</v>
      </c>
      <c r="D1206" t="s">
        <v>105</v>
      </c>
      <c r="E1206" t="s">
        <v>911</v>
      </c>
      <c r="F1206" t="s">
        <v>4731</v>
      </c>
      <c r="G1206" t="s">
        <v>18</v>
      </c>
      <c r="H1206">
        <v>12</v>
      </c>
      <c r="I1206">
        <v>7</v>
      </c>
      <c r="J1206">
        <v>2013</v>
      </c>
      <c r="K1206">
        <v>3</v>
      </c>
      <c r="L1206" t="s">
        <v>62</v>
      </c>
      <c r="M1206" t="s">
        <v>108</v>
      </c>
    </row>
    <row r="1207" spans="1:13" x14ac:dyDescent="0.25">
      <c r="A1207">
        <v>1202</v>
      </c>
      <c r="B1207" t="s">
        <v>4732</v>
      </c>
      <c r="C1207" t="s">
        <v>4733</v>
      </c>
      <c r="D1207" t="s">
        <v>166</v>
      </c>
      <c r="E1207" t="s">
        <v>1920</v>
      </c>
      <c r="F1207" t="s">
        <v>4734</v>
      </c>
      <c r="G1207" t="s">
        <v>336</v>
      </c>
      <c r="H1207">
        <v>22</v>
      </c>
      <c r="I1207">
        <v>2</v>
      </c>
      <c r="J1207">
        <v>2015</v>
      </c>
      <c r="K1207">
        <v>1</v>
      </c>
      <c r="L1207" t="s">
        <v>3983</v>
      </c>
      <c r="M1207" t="s">
        <v>4735</v>
      </c>
    </row>
    <row r="1208" spans="1:13" x14ac:dyDescent="0.25">
      <c r="A1208">
        <v>1203</v>
      </c>
      <c r="B1208" t="s">
        <v>4736</v>
      </c>
      <c r="C1208" t="s">
        <v>4737</v>
      </c>
      <c r="D1208" t="s">
        <v>80</v>
      </c>
      <c r="E1208" t="s">
        <v>537</v>
      </c>
      <c r="F1208" t="s">
        <v>4738</v>
      </c>
      <c r="G1208" t="s">
        <v>187</v>
      </c>
      <c r="H1208">
        <v>66</v>
      </c>
      <c r="I1208">
        <v>16</v>
      </c>
      <c r="J1208">
        <v>2013</v>
      </c>
      <c r="K1208">
        <v>1</v>
      </c>
      <c r="L1208" t="s">
        <v>83</v>
      </c>
      <c r="M1208" t="s">
        <v>1475</v>
      </c>
    </row>
    <row r="1209" spans="1:13" x14ac:dyDescent="0.25">
      <c r="A1209">
        <v>1204</v>
      </c>
      <c r="B1209" t="s">
        <v>4739</v>
      </c>
      <c r="C1209" t="s">
        <v>4740</v>
      </c>
      <c r="D1209" t="s">
        <v>66</v>
      </c>
      <c r="E1209" t="s">
        <v>939</v>
      </c>
      <c r="F1209" t="s">
        <v>4741</v>
      </c>
      <c r="G1209" t="s">
        <v>181</v>
      </c>
      <c r="H1209">
        <v>28</v>
      </c>
      <c r="I1209">
        <v>15</v>
      </c>
      <c r="J1209">
        <v>2014</v>
      </c>
      <c r="K1209">
        <v>2</v>
      </c>
      <c r="L1209" t="s">
        <v>94</v>
      </c>
      <c r="M1209" t="s">
        <v>4742</v>
      </c>
    </row>
    <row r="1210" spans="1:13" x14ac:dyDescent="0.25">
      <c r="A1210">
        <v>1205</v>
      </c>
      <c r="B1210" t="s">
        <v>4743</v>
      </c>
      <c r="C1210" t="s">
        <v>4744</v>
      </c>
      <c r="D1210" t="s">
        <v>860</v>
      </c>
      <c r="E1210" t="s">
        <v>1227</v>
      </c>
      <c r="F1210" t="s">
        <v>4745</v>
      </c>
      <c r="G1210" t="s">
        <v>181</v>
      </c>
      <c r="H1210">
        <v>42</v>
      </c>
      <c r="I1210">
        <v>11</v>
      </c>
      <c r="J1210">
        <v>2005</v>
      </c>
      <c r="K1210">
        <v>2</v>
      </c>
      <c r="L1210" t="s">
        <v>863</v>
      </c>
      <c r="M1210" t="s">
        <v>4746</v>
      </c>
    </row>
    <row r="1211" spans="1:13" x14ac:dyDescent="0.25">
      <c r="A1211">
        <v>1206</v>
      </c>
      <c r="B1211" t="s">
        <v>4747</v>
      </c>
      <c r="C1211" t="s">
        <v>4748</v>
      </c>
      <c r="D1211" t="s">
        <v>3523</v>
      </c>
      <c r="E1211" t="s">
        <v>4749</v>
      </c>
      <c r="F1211" t="s">
        <v>4750</v>
      </c>
      <c r="G1211" t="s">
        <v>107</v>
      </c>
      <c r="H1211">
        <v>130</v>
      </c>
      <c r="I1211">
        <v>20</v>
      </c>
      <c r="J1211">
        <v>2012</v>
      </c>
      <c r="K1211">
        <v>1</v>
      </c>
      <c r="L1211" t="s">
        <v>41</v>
      </c>
      <c r="M1211" t="s">
        <v>3467</v>
      </c>
    </row>
    <row r="1212" spans="1:13" x14ac:dyDescent="0.25">
      <c r="A1212">
        <v>1207</v>
      </c>
      <c r="B1212" t="s">
        <v>4751</v>
      </c>
      <c r="C1212" t="s">
        <v>4752</v>
      </c>
      <c r="D1212" t="s">
        <v>80</v>
      </c>
      <c r="E1212" t="s">
        <v>2396</v>
      </c>
      <c r="F1212" t="s">
        <v>4753</v>
      </c>
      <c r="G1212" t="s">
        <v>48</v>
      </c>
      <c r="H1212">
        <v>49</v>
      </c>
      <c r="I1212">
        <v>20</v>
      </c>
      <c r="J1212">
        <v>2012</v>
      </c>
      <c r="K1212">
        <v>3</v>
      </c>
      <c r="L1212" t="s">
        <v>83</v>
      </c>
      <c r="M1212" t="s">
        <v>4754</v>
      </c>
    </row>
    <row r="1213" spans="1:13" x14ac:dyDescent="0.25">
      <c r="A1213">
        <v>1208</v>
      </c>
      <c r="B1213" t="s">
        <v>4755</v>
      </c>
      <c r="C1213" t="s">
        <v>4756</v>
      </c>
      <c r="D1213" t="s">
        <v>98</v>
      </c>
      <c r="E1213" t="s">
        <v>4757</v>
      </c>
      <c r="F1213" t="s">
        <v>4758</v>
      </c>
      <c r="G1213" t="s">
        <v>336</v>
      </c>
      <c r="H1213">
        <v>139</v>
      </c>
      <c r="I1213">
        <v>51</v>
      </c>
      <c r="J1213">
        <v>2001</v>
      </c>
      <c r="K1213">
        <v>4</v>
      </c>
      <c r="L1213" t="s">
        <v>101</v>
      </c>
      <c r="M1213" t="s">
        <v>101</v>
      </c>
    </row>
    <row r="1214" spans="1:13" x14ac:dyDescent="0.25">
      <c r="A1214">
        <v>1209</v>
      </c>
      <c r="B1214" t="s">
        <v>4759</v>
      </c>
      <c r="C1214" t="s">
        <v>4760</v>
      </c>
      <c r="D1214" t="s">
        <v>860</v>
      </c>
      <c r="E1214" t="s">
        <v>4761</v>
      </c>
      <c r="F1214" t="s">
        <v>4762</v>
      </c>
      <c r="G1214" t="s">
        <v>18</v>
      </c>
      <c r="H1214">
        <v>37</v>
      </c>
      <c r="I1214">
        <v>43</v>
      </c>
      <c r="J1214">
        <v>2003</v>
      </c>
      <c r="K1214">
        <v>4</v>
      </c>
      <c r="L1214" t="s">
        <v>863</v>
      </c>
      <c r="M1214" t="s">
        <v>4763</v>
      </c>
    </row>
    <row r="1215" spans="1:13" x14ac:dyDescent="0.25">
      <c r="A1215">
        <v>1210</v>
      </c>
      <c r="B1215" t="s">
        <v>4764</v>
      </c>
      <c r="C1215" t="s">
        <v>4765</v>
      </c>
      <c r="D1215" t="s">
        <v>30</v>
      </c>
      <c r="E1215" t="s">
        <v>115</v>
      </c>
      <c r="F1215" t="s">
        <v>4766</v>
      </c>
      <c r="G1215" t="s">
        <v>324</v>
      </c>
      <c r="H1215">
        <v>7</v>
      </c>
      <c r="I1215">
        <v>4</v>
      </c>
      <c r="J1215">
        <v>2009</v>
      </c>
      <c r="K1215">
        <v>1</v>
      </c>
      <c r="L1215" t="s">
        <v>258</v>
      </c>
      <c r="M1215" t="s">
        <v>258</v>
      </c>
    </row>
    <row r="1216" spans="1:13" x14ac:dyDescent="0.25">
      <c r="A1216">
        <v>1211</v>
      </c>
      <c r="B1216" t="s">
        <v>4767</v>
      </c>
      <c r="C1216" t="s">
        <v>4768</v>
      </c>
      <c r="D1216" t="s">
        <v>1999</v>
      </c>
      <c r="E1216" t="s">
        <v>334</v>
      </c>
      <c r="F1216" t="s">
        <v>4769</v>
      </c>
      <c r="G1216" t="s">
        <v>233</v>
      </c>
      <c r="H1216">
        <v>22</v>
      </c>
      <c r="I1216">
        <v>2</v>
      </c>
      <c r="J1216">
        <v>2012</v>
      </c>
      <c r="K1216">
        <v>3</v>
      </c>
      <c r="L1216" t="s">
        <v>4641</v>
      </c>
      <c r="M1216" t="s">
        <v>4642</v>
      </c>
    </row>
    <row r="1217" spans="1:13" x14ac:dyDescent="0.25">
      <c r="A1217">
        <v>1212</v>
      </c>
      <c r="B1217" t="s">
        <v>4770</v>
      </c>
      <c r="C1217" t="s">
        <v>4771</v>
      </c>
      <c r="D1217" t="s">
        <v>80</v>
      </c>
      <c r="E1217" t="s">
        <v>201</v>
      </c>
      <c r="F1217" t="s">
        <v>4772</v>
      </c>
      <c r="G1217" t="s">
        <v>33</v>
      </c>
      <c r="H1217">
        <v>1100</v>
      </c>
      <c r="I1217">
        <v>200</v>
      </c>
      <c r="J1217">
        <v>2013</v>
      </c>
      <c r="K1217">
        <v>2</v>
      </c>
      <c r="L1217" t="s">
        <v>83</v>
      </c>
      <c r="M1217" t="s">
        <v>4773</v>
      </c>
    </row>
    <row r="1218" spans="1:13" x14ac:dyDescent="0.25">
      <c r="A1218">
        <v>1213</v>
      </c>
      <c r="B1218" t="s">
        <v>4774</v>
      </c>
      <c r="C1218" t="s">
        <v>4775</v>
      </c>
      <c r="D1218" t="s">
        <v>52</v>
      </c>
      <c r="E1218" t="s">
        <v>4776</v>
      </c>
      <c r="F1218" t="s">
        <v>4777</v>
      </c>
      <c r="G1218" t="s">
        <v>40</v>
      </c>
      <c r="H1218">
        <v>40</v>
      </c>
      <c r="I1218">
        <v>4</v>
      </c>
      <c r="J1218">
        <v>2011</v>
      </c>
      <c r="K1218">
        <v>3</v>
      </c>
      <c r="L1218" t="s">
        <v>953</v>
      </c>
      <c r="M1218" t="s">
        <v>1004</v>
      </c>
    </row>
    <row r="1219" spans="1:13" x14ac:dyDescent="0.25">
      <c r="A1219">
        <v>1214</v>
      </c>
      <c r="B1219" t="s">
        <v>4778</v>
      </c>
      <c r="C1219" t="s">
        <v>4779</v>
      </c>
      <c r="D1219" t="s">
        <v>52</v>
      </c>
      <c r="E1219" t="s">
        <v>269</v>
      </c>
      <c r="F1219" t="s">
        <v>4780</v>
      </c>
      <c r="G1219" t="s">
        <v>211</v>
      </c>
      <c r="H1219">
        <v>51</v>
      </c>
      <c r="I1219">
        <v>18</v>
      </c>
      <c r="J1219">
        <v>2013</v>
      </c>
      <c r="K1219">
        <v>1</v>
      </c>
      <c r="L1219" t="s">
        <v>953</v>
      </c>
      <c r="M1219" t="s">
        <v>4781</v>
      </c>
    </row>
    <row r="1220" spans="1:13" x14ac:dyDescent="0.25">
      <c r="A1220">
        <v>1215</v>
      </c>
      <c r="B1220" t="s">
        <v>4782</v>
      </c>
      <c r="C1220" t="s">
        <v>4783</v>
      </c>
      <c r="D1220" t="s">
        <v>52</v>
      </c>
      <c r="E1220" t="s">
        <v>911</v>
      </c>
      <c r="F1220" t="s">
        <v>4784</v>
      </c>
      <c r="G1220" t="s">
        <v>40</v>
      </c>
      <c r="H1220">
        <v>8</v>
      </c>
      <c r="I1220">
        <v>3</v>
      </c>
      <c r="J1220">
        <v>2010</v>
      </c>
      <c r="K1220">
        <v>1</v>
      </c>
      <c r="L1220" t="s">
        <v>1314</v>
      </c>
      <c r="M1220" t="s">
        <v>4785</v>
      </c>
    </row>
    <row r="1221" spans="1:13" x14ac:dyDescent="0.25">
      <c r="A1221">
        <v>1216</v>
      </c>
      <c r="B1221" t="s">
        <v>4786</v>
      </c>
      <c r="C1221" t="s">
        <v>4787</v>
      </c>
      <c r="D1221" t="s">
        <v>503</v>
      </c>
      <c r="E1221" t="s">
        <v>1152</v>
      </c>
      <c r="F1221" t="s">
        <v>4788</v>
      </c>
      <c r="G1221" t="s">
        <v>187</v>
      </c>
      <c r="H1221">
        <v>12</v>
      </c>
      <c r="I1221">
        <v>5</v>
      </c>
      <c r="J1221">
        <v>2012</v>
      </c>
      <c r="K1221">
        <v>1</v>
      </c>
      <c r="L1221" t="s">
        <v>506</v>
      </c>
      <c r="M1221" t="s">
        <v>506</v>
      </c>
    </row>
    <row r="1222" spans="1:13" x14ac:dyDescent="0.25">
      <c r="A1222">
        <v>1217</v>
      </c>
      <c r="B1222" t="s">
        <v>4789</v>
      </c>
      <c r="C1222" t="s">
        <v>4790</v>
      </c>
      <c r="D1222" t="s">
        <v>80</v>
      </c>
      <c r="E1222" t="s">
        <v>4791</v>
      </c>
      <c r="F1222" t="s">
        <v>4792</v>
      </c>
      <c r="G1222" t="s">
        <v>175</v>
      </c>
      <c r="H1222">
        <v>497</v>
      </c>
      <c r="I1222">
        <v>63</v>
      </c>
      <c r="J1222">
        <v>2009</v>
      </c>
      <c r="K1222">
        <v>4</v>
      </c>
      <c r="L1222" t="s">
        <v>83</v>
      </c>
      <c r="M1222" t="s">
        <v>1602</v>
      </c>
    </row>
    <row r="1223" spans="1:13" x14ac:dyDescent="0.25">
      <c r="A1223">
        <v>1218</v>
      </c>
      <c r="B1223" t="s">
        <v>4793</v>
      </c>
      <c r="C1223" t="s">
        <v>4794</v>
      </c>
      <c r="D1223" t="s">
        <v>98</v>
      </c>
      <c r="E1223" t="s">
        <v>4505</v>
      </c>
      <c r="F1223" t="s">
        <v>4795</v>
      </c>
      <c r="G1223" t="s">
        <v>156</v>
      </c>
      <c r="H1223">
        <v>40</v>
      </c>
      <c r="I1223">
        <v>14</v>
      </c>
      <c r="J1223">
        <v>2008</v>
      </c>
      <c r="K1223">
        <v>3</v>
      </c>
      <c r="L1223" t="s">
        <v>41</v>
      </c>
      <c r="M1223" t="s">
        <v>3735</v>
      </c>
    </row>
    <row r="1224" spans="1:13" x14ac:dyDescent="0.25">
      <c r="A1224">
        <v>1219</v>
      </c>
      <c r="B1224" t="s">
        <v>4796</v>
      </c>
      <c r="C1224" t="s">
        <v>4797</v>
      </c>
      <c r="D1224" t="s">
        <v>74</v>
      </c>
      <c r="E1224" t="s">
        <v>4798</v>
      </c>
      <c r="F1224" t="s">
        <v>4799</v>
      </c>
      <c r="G1224" t="s">
        <v>107</v>
      </c>
      <c r="H1224">
        <v>86</v>
      </c>
      <c r="I1224">
        <v>22</v>
      </c>
      <c r="J1224">
        <v>2014</v>
      </c>
      <c r="K1224">
        <v>1</v>
      </c>
      <c r="L1224" t="s">
        <v>77</v>
      </c>
      <c r="M1224" t="s">
        <v>4800</v>
      </c>
    </row>
    <row r="1225" spans="1:13" x14ac:dyDescent="0.25">
      <c r="A1225">
        <v>1220</v>
      </c>
      <c r="B1225" t="s">
        <v>4801</v>
      </c>
      <c r="C1225" t="s">
        <v>4802</v>
      </c>
      <c r="D1225" t="s">
        <v>30</v>
      </c>
      <c r="E1225" t="s">
        <v>334</v>
      </c>
      <c r="F1225" t="s">
        <v>4803</v>
      </c>
      <c r="G1225" t="s">
        <v>156</v>
      </c>
      <c r="H1225">
        <v>22</v>
      </c>
      <c r="I1225">
        <v>9</v>
      </c>
      <c r="J1225">
        <v>2009</v>
      </c>
      <c r="K1225">
        <v>2</v>
      </c>
      <c r="L1225" t="s">
        <v>34</v>
      </c>
      <c r="M1225" t="s">
        <v>34</v>
      </c>
    </row>
    <row r="1226" spans="1:13" x14ac:dyDescent="0.25">
      <c r="A1226">
        <v>1221</v>
      </c>
      <c r="B1226" t="s">
        <v>4804</v>
      </c>
      <c r="C1226" t="s">
        <v>4805</v>
      </c>
      <c r="D1226" t="s">
        <v>166</v>
      </c>
      <c r="E1226" t="s">
        <v>191</v>
      </c>
      <c r="F1226" t="s">
        <v>4806</v>
      </c>
      <c r="G1226" t="s">
        <v>156</v>
      </c>
      <c r="H1226">
        <v>100</v>
      </c>
      <c r="I1226">
        <v>80</v>
      </c>
      <c r="J1226">
        <v>2007</v>
      </c>
      <c r="K1226">
        <v>1</v>
      </c>
      <c r="L1226" t="s">
        <v>169</v>
      </c>
      <c r="M1226" t="s">
        <v>479</v>
      </c>
    </row>
    <row r="1227" spans="1:13" x14ac:dyDescent="0.25">
      <c r="A1227">
        <v>1222</v>
      </c>
      <c r="B1227" t="s">
        <v>4807</v>
      </c>
      <c r="C1227" t="s">
        <v>4808</v>
      </c>
      <c r="D1227" t="s">
        <v>341</v>
      </c>
      <c r="E1227" t="s">
        <v>4809</v>
      </c>
      <c r="F1227" t="s">
        <v>4810</v>
      </c>
      <c r="G1227" t="s">
        <v>1041</v>
      </c>
      <c r="H1227">
        <v>247</v>
      </c>
      <c r="I1227">
        <v>126</v>
      </c>
      <c r="J1227">
        <v>2000</v>
      </c>
      <c r="K1227">
        <v>3</v>
      </c>
      <c r="L1227" t="s">
        <v>122</v>
      </c>
      <c r="M1227" t="s">
        <v>4811</v>
      </c>
    </row>
    <row r="1228" spans="1:13" x14ac:dyDescent="0.25">
      <c r="A1228">
        <v>1223</v>
      </c>
      <c r="B1228" t="s">
        <v>4812</v>
      </c>
      <c r="C1228" t="s">
        <v>4813</v>
      </c>
      <c r="D1228" t="s">
        <v>59</v>
      </c>
      <c r="E1228" t="s">
        <v>4814</v>
      </c>
      <c r="F1228" t="s">
        <v>4815</v>
      </c>
      <c r="G1228" t="s">
        <v>18</v>
      </c>
      <c r="H1228">
        <v>25</v>
      </c>
      <c r="I1228">
        <v>16</v>
      </c>
      <c r="J1228">
        <v>2012</v>
      </c>
      <c r="K1228">
        <v>3</v>
      </c>
      <c r="L1228" t="s">
        <v>62</v>
      </c>
      <c r="M1228" t="s">
        <v>560</v>
      </c>
    </row>
    <row r="1229" spans="1:13" x14ac:dyDescent="0.25">
      <c r="A1229">
        <v>1224</v>
      </c>
      <c r="B1229" t="s">
        <v>4816</v>
      </c>
      <c r="C1229" t="s">
        <v>4817</v>
      </c>
      <c r="D1229" t="s">
        <v>80</v>
      </c>
      <c r="E1229" t="s">
        <v>1773</v>
      </c>
      <c r="F1229" t="s">
        <v>4818</v>
      </c>
      <c r="G1229" t="s">
        <v>175</v>
      </c>
      <c r="H1229">
        <v>4</v>
      </c>
      <c r="I1229">
        <v>3</v>
      </c>
      <c r="J1229">
        <v>2007</v>
      </c>
      <c r="K1229">
        <v>5</v>
      </c>
      <c r="L1229" t="s">
        <v>83</v>
      </c>
      <c r="M1229" t="s">
        <v>1602</v>
      </c>
    </row>
    <row r="1230" spans="1:13" x14ac:dyDescent="0.25">
      <c r="A1230">
        <v>1225</v>
      </c>
      <c r="B1230" t="s">
        <v>4819</v>
      </c>
      <c r="C1230" t="s">
        <v>4820</v>
      </c>
      <c r="D1230" t="s">
        <v>4821</v>
      </c>
      <c r="E1230" t="s">
        <v>287</v>
      </c>
      <c r="F1230" t="s">
        <v>4822</v>
      </c>
      <c r="G1230" t="s">
        <v>18</v>
      </c>
      <c r="H1230">
        <v>19</v>
      </c>
      <c r="I1230">
        <v>5</v>
      </c>
      <c r="J1230">
        <v>2010</v>
      </c>
      <c r="K1230">
        <v>2</v>
      </c>
      <c r="L1230" t="s">
        <v>41</v>
      </c>
      <c r="M1230" t="s">
        <v>4823</v>
      </c>
    </row>
    <row r="1231" spans="1:13" x14ac:dyDescent="0.25">
      <c r="A1231">
        <v>1226</v>
      </c>
      <c r="B1231" t="s">
        <v>4824</v>
      </c>
      <c r="C1231" t="s">
        <v>4825</v>
      </c>
      <c r="D1231" t="s">
        <v>341</v>
      </c>
      <c r="E1231" t="s">
        <v>1309</v>
      </c>
      <c r="F1231" t="s">
        <v>4826</v>
      </c>
      <c r="G1231" t="s">
        <v>18</v>
      </c>
      <c r="H1231">
        <v>54</v>
      </c>
      <c r="I1231">
        <v>19</v>
      </c>
      <c r="J1231">
        <v>2014</v>
      </c>
      <c r="K1231">
        <v>1</v>
      </c>
      <c r="L1231" t="s">
        <v>344</v>
      </c>
      <c r="M1231" t="s">
        <v>344</v>
      </c>
    </row>
    <row r="1232" spans="1:13" x14ac:dyDescent="0.25">
      <c r="A1232">
        <v>1227</v>
      </c>
      <c r="B1232" t="s">
        <v>4827</v>
      </c>
      <c r="C1232" t="s">
        <v>4828</v>
      </c>
      <c r="D1232" t="s">
        <v>80</v>
      </c>
      <c r="E1232" t="s">
        <v>798</v>
      </c>
      <c r="F1232" t="s">
        <v>4829</v>
      </c>
      <c r="G1232" t="s">
        <v>233</v>
      </c>
      <c r="H1232">
        <v>24</v>
      </c>
      <c r="I1232">
        <v>6</v>
      </c>
      <c r="J1232">
        <v>2012</v>
      </c>
      <c r="K1232">
        <v>1</v>
      </c>
      <c r="L1232" t="s">
        <v>729</v>
      </c>
      <c r="M1232" t="s">
        <v>730</v>
      </c>
    </row>
    <row r="1233" spans="1:13" x14ac:dyDescent="0.25">
      <c r="A1233">
        <v>1228</v>
      </c>
      <c r="B1233" t="s">
        <v>4830</v>
      </c>
      <c r="C1233" t="s">
        <v>4831</v>
      </c>
      <c r="D1233" t="s">
        <v>30</v>
      </c>
      <c r="E1233" t="s">
        <v>1920</v>
      </c>
      <c r="F1233" t="s">
        <v>4832</v>
      </c>
      <c r="G1233" t="s">
        <v>175</v>
      </c>
      <c r="H1233">
        <v>6</v>
      </c>
      <c r="I1233">
        <v>2</v>
      </c>
      <c r="J1233">
        <v>2011</v>
      </c>
      <c r="K1233">
        <v>1</v>
      </c>
      <c r="L1233" t="s">
        <v>251</v>
      </c>
      <c r="M1233" t="s">
        <v>251</v>
      </c>
    </row>
    <row r="1234" spans="1:13" x14ac:dyDescent="0.25">
      <c r="A1234">
        <v>1229</v>
      </c>
      <c r="B1234" t="s">
        <v>4833</v>
      </c>
      <c r="C1234" t="s">
        <v>4834</v>
      </c>
      <c r="D1234" t="s">
        <v>341</v>
      </c>
      <c r="E1234" t="s">
        <v>4835</v>
      </c>
      <c r="F1234" t="s">
        <v>4836</v>
      </c>
      <c r="G1234" t="s">
        <v>18</v>
      </c>
      <c r="H1234">
        <v>1382</v>
      </c>
      <c r="I1234">
        <v>125</v>
      </c>
      <c r="J1234">
        <v>2007</v>
      </c>
      <c r="K1234">
        <v>6</v>
      </c>
      <c r="L1234" t="s">
        <v>344</v>
      </c>
      <c r="M1234" t="s">
        <v>4837</v>
      </c>
    </row>
    <row r="1235" spans="1:13" x14ac:dyDescent="0.25">
      <c r="A1235">
        <v>1230</v>
      </c>
      <c r="B1235" t="s">
        <v>4838</v>
      </c>
      <c r="C1235" t="s">
        <v>4839</v>
      </c>
      <c r="D1235" t="s">
        <v>80</v>
      </c>
      <c r="E1235" t="s">
        <v>1157</v>
      </c>
      <c r="F1235" t="s">
        <v>4840</v>
      </c>
      <c r="G1235" t="s">
        <v>40</v>
      </c>
      <c r="H1235">
        <v>16</v>
      </c>
      <c r="I1235">
        <v>3</v>
      </c>
      <c r="J1235">
        <v>2012</v>
      </c>
      <c r="K1235">
        <v>1</v>
      </c>
      <c r="L1235" t="s">
        <v>83</v>
      </c>
      <c r="M1235" t="s">
        <v>1925</v>
      </c>
    </row>
    <row r="1236" spans="1:13" x14ac:dyDescent="0.25">
      <c r="A1236">
        <v>1231</v>
      </c>
      <c r="B1236" t="s">
        <v>4841</v>
      </c>
      <c r="C1236" t="s">
        <v>4842</v>
      </c>
      <c r="D1236" t="s">
        <v>503</v>
      </c>
      <c r="E1236" t="s">
        <v>4843</v>
      </c>
      <c r="F1236" t="s">
        <v>4844</v>
      </c>
      <c r="G1236" t="s">
        <v>623</v>
      </c>
      <c r="H1236">
        <v>1400</v>
      </c>
      <c r="I1236">
        <v>280</v>
      </c>
      <c r="J1236">
        <v>2011</v>
      </c>
      <c r="K1236">
        <v>4</v>
      </c>
      <c r="L1236" t="s">
        <v>506</v>
      </c>
      <c r="M1236" t="s">
        <v>1274</v>
      </c>
    </row>
    <row r="1237" spans="1:13" x14ac:dyDescent="0.25">
      <c r="A1237">
        <v>1232</v>
      </c>
      <c r="B1237" t="s">
        <v>4845</v>
      </c>
      <c r="C1237" t="s">
        <v>4846</v>
      </c>
      <c r="D1237" t="s">
        <v>80</v>
      </c>
      <c r="E1237" t="s">
        <v>911</v>
      </c>
      <c r="F1237" t="s">
        <v>4847</v>
      </c>
      <c r="G1237" t="s">
        <v>40</v>
      </c>
      <c r="H1237">
        <v>13</v>
      </c>
      <c r="I1237">
        <v>4</v>
      </c>
      <c r="J1237">
        <v>2012</v>
      </c>
      <c r="K1237">
        <v>1</v>
      </c>
      <c r="L1237" t="s">
        <v>163</v>
      </c>
      <c r="M1237" t="s">
        <v>2584</v>
      </c>
    </row>
    <row r="1238" spans="1:13" x14ac:dyDescent="0.25">
      <c r="A1238">
        <v>1233</v>
      </c>
      <c r="B1238" t="s">
        <v>4848</v>
      </c>
      <c r="C1238" t="s">
        <v>4849</v>
      </c>
      <c r="D1238" t="s">
        <v>74</v>
      </c>
      <c r="E1238" t="s">
        <v>445</v>
      </c>
      <c r="F1238" t="s">
        <v>4850</v>
      </c>
      <c r="G1238" t="s">
        <v>297</v>
      </c>
      <c r="H1238">
        <v>15</v>
      </c>
      <c r="I1238">
        <v>10</v>
      </c>
      <c r="J1238">
        <v>2012</v>
      </c>
      <c r="K1238">
        <v>1</v>
      </c>
      <c r="L1238" t="s">
        <v>543</v>
      </c>
      <c r="M1238" t="s">
        <v>4851</v>
      </c>
    </row>
    <row r="1239" spans="1:13" x14ac:dyDescent="0.25">
      <c r="A1239">
        <v>1234</v>
      </c>
      <c r="B1239" t="s">
        <v>4852</v>
      </c>
      <c r="C1239" t="s">
        <v>4853</v>
      </c>
      <c r="D1239" t="s">
        <v>153</v>
      </c>
      <c r="E1239" t="s">
        <v>493</v>
      </c>
      <c r="F1239" t="s">
        <v>4854</v>
      </c>
      <c r="G1239" t="s">
        <v>156</v>
      </c>
      <c r="H1239">
        <v>15</v>
      </c>
      <c r="I1239">
        <v>4</v>
      </c>
      <c r="J1239">
        <v>2014</v>
      </c>
      <c r="K1239">
        <v>2</v>
      </c>
      <c r="L1239" t="s">
        <v>157</v>
      </c>
      <c r="M1239" t="s">
        <v>158</v>
      </c>
    </row>
    <row r="1240" spans="1:13" x14ac:dyDescent="0.25">
      <c r="A1240">
        <v>1235</v>
      </c>
      <c r="B1240" t="s">
        <v>4855</v>
      </c>
      <c r="C1240" t="s">
        <v>4856</v>
      </c>
      <c r="D1240" t="s">
        <v>1768</v>
      </c>
      <c r="E1240" t="s">
        <v>1157</v>
      </c>
      <c r="F1240" t="s">
        <v>4857</v>
      </c>
      <c r="G1240" t="s">
        <v>156</v>
      </c>
      <c r="H1240">
        <v>19</v>
      </c>
      <c r="I1240">
        <v>5</v>
      </c>
      <c r="J1240">
        <v>2013</v>
      </c>
      <c r="K1240">
        <v>2</v>
      </c>
      <c r="L1240" t="s">
        <v>41</v>
      </c>
      <c r="M1240" t="s">
        <v>4858</v>
      </c>
    </row>
    <row r="1241" spans="1:13" x14ac:dyDescent="0.25">
      <c r="A1241">
        <v>1236</v>
      </c>
      <c r="B1241" t="s">
        <v>4859</v>
      </c>
      <c r="C1241" t="s">
        <v>4860</v>
      </c>
      <c r="D1241" t="s">
        <v>86</v>
      </c>
      <c r="E1241" t="s">
        <v>824</v>
      </c>
      <c r="F1241" t="s">
        <v>4861</v>
      </c>
      <c r="G1241" t="s">
        <v>18</v>
      </c>
      <c r="H1241">
        <v>20</v>
      </c>
      <c r="I1241">
        <v>9</v>
      </c>
      <c r="J1241">
        <v>2014</v>
      </c>
      <c r="K1241">
        <v>2</v>
      </c>
      <c r="L1241" t="s">
        <v>2084</v>
      </c>
      <c r="M1241" t="s">
        <v>2085</v>
      </c>
    </row>
    <row r="1242" spans="1:13" x14ac:dyDescent="0.25">
      <c r="A1242">
        <v>1237</v>
      </c>
      <c r="B1242" t="s">
        <v>4862</v>
      </c>
      <c r="C1242" t="s">
        <v>4863</v>
      </c>
      <c r="D1242" t="s">
        <v>1999</v>
      </c>
      <c r="E1242" t="s">
        <v>617</v>
      </c>
      <c r="F1242" t="s">
        <v>4864</v>
      </c>
      <c r="G1242" t="s">
        <v>233</v>
      </c>
      <c r="H1242">
        <v>15</v>
      </c>
      <c r="I1242">
        <v>3</v>
      </c>
      <c r="J1242">
        <v>2008</v>
      </c>
      <c r="K1242">
        <v>2</v>
      </c>
      <c r="L1242" t="s">
        <v>4641</v>
      </c>
      <c r="M1242" t="s">
        <v>4865</v>
      </c>
    </row>
    <row r="1243" spans="1:13" x14ac:dyDescent="0.25">
      <c r="A1243">
        <v>1238</v>
      </c>
      <c r="B1243" t="s">
        <v>4866</v>
      </c>
      <c r="C1243" t="s">
        <v>4867</v>
      </c>
      <c r="D1243" t="s">
        <v>80</v>
      </c>
      <c r="E1243" t="s">
        <v>142</v>
      </c>
      <c r="F1243" t="s">
        <v>4868</v>
      </c>
      <c r="G1243" t="s">
        <v>336</v>
      </c>
      <c r="H1243">
        <v>30</v>
      </c>
      <c r="I1243">
        <v>7</v>
      </c>
      <c r="J1243">
        <v>2014</v>
      </c>
      <c r="K1243">
        <v>2</v>
      </c>
      <c r="L1243" t="s">
        <v>137</v>
      </c>
      <c r="M1243" t="s">
        <v>137</v>
      </c>
    </row>
    <row r="1244" spans="1:13" x14ac:dyDescent="0.25">
      <c r="A1244">
        <v>1239</v>
      </c>
      <c r="B1244" t="s">
        <v>4869</v>
      </c>
      <c r="C1244" t="s">
        <v>4870</v>
      </c>
      <c r="D1244" t="s">
        <v>80</v>
      </c>
      <c r="E1244" t="s">
        <v>993</v>
      </c>
      <c r="F1244" t="s">
        <v>4871</v>
      </c>
      <c r="G1244" t="s">
        <v>18</v>
      </c>
      <c r="H1244">
        <v>29</v>
      </c>
      <c r="I1244">
        <v>7</v>
      </c>
      <c r="J1244">
        <v>2012</v>
      </c>
      <c r="K1244">
        <v>1</v>
      </c>
      <c r="L1244" t="s">
        <v>137</v>
      </c>
      <c r="M1244" t="s">
        <v>3925</v>
      </c>
    </row>
    <row r="1245" spans="1:13" x14ac:dyDescent="0.25">
      <c r="A1245">
        <v>1240</v>
      </c>
      <c r="B1245" t="s">
        <v>4872</v>
      </c>
      <c r="C1245" t="s">
        <v>4873</v>
      </c>
      <c r="D1245" t="s">
        <v>66</v>
      </c>
      <c r="E1245" t="s">
        <v>4874</v>
      </c>
      <c r="F1245" t="s">
        <v>4875</v>
      </c>
      <c r="G1245" t="s">
        <v>257</v>
      </c>
      <c r="H1245">
        <v>250</v>
      </c>
      <c r="I1245">
        <v>84</v>
      </c>
      <c r="J1245">
        <v>2010</v>
      </c>
      <c r="K1245">
        <v>4</v>
      </c>
      <c r="L1245" t="s">
        <v>94</v>
      </c>
      <c r="M1245" t="s">
        <v>396</v>
      </c>
    </row>
    <row r="1246" spans="1:13" x14ac:dyDescent="0.25">
      <c r="A1246">
        <v>1241</v>
      </c>
      <c r="B1246" t="s">
        <v>4876</v>
      </c>
      <c r="C1246" t="s">
        <v>4877</v>
      </c>
      <c r="D1246" t="s">
        <v>974</v>
      </c>
      <c r="E1246" t="s">
        <v>630</v>
      </c>
      <c r="F1246" t="s">
        <v>4878</v>
      </c>
      <c r="G1246" t="s">
        <v>181</v>
      </c>
      <c r="H1246">
        <v>200</v>
      </c>
      <c r="I1246">
        <v>45</v>
      </c>
      <c r="J1246">
        <v>2004</v>
      </c>
      <c r="K1246">
        <v>2</v>
      </c>
      <c r="L1246" t="s">
        <v>94</v>
      </c>
      <c r="M1246" t="s">
        <v>976</v>
      </c>
    </row>
    <row r="1247" spans="1:13" x14ac:dyDescent="0.25">
      <c r="A1247">
        <v>1242</v>
      </c>
      <c r="B1247" t="s">
        <v>4879</v>
      </c>
      <c r="C1247" t="s">
        <v>4880</v>
      </c>
      <c r="D1247" t="s">
        <v>503</v>
      </c>
      <c r="E1247" t="s">
        <v>1584</v>
      </c>
      <c r="F1247" t="s">
        <v>4881</v>
      </c>
      <c r="G1247" t="s">
        <v>336</v>
      </c>
      <c r="H1247">
        <v>680</v>
      </c>
      <c r="I1247">
        <v>120</v>
      </c>
      <c r="J1247">
        <v>2001</v>
      </c>
      <c r="K1247">
        <v>2</v>
      </c>
      <c r="L1247" t="s">
        <v>506</v>
      </c>
      <c r="M1247" t="s">
        <v>506</v>
      </c>
    </row>
    <row r="1248" spans="1:13" x14ac:dyDescent="0.25">
      <c r="A1248">
        <v>1243</v>
      </c>
      <c r="B1248" t="s">
        <v>4882</v>
      </c>
      <c r="C1248" t="s">
        <v>4883</v>
      </c>
      <c r="D1248" t="s">
        <v>80</v>
      </c>
      <c r="E1248" t="s">
        <v>4884</v>
      </c>
      <c r="F1248" t="s">
        <v>4885</v>
      </c>
      <c r="G1248" t="s">
        <v>297</v>
      </c>
      <c r="H1248">
        <v>250</v>
      </c>
      <c r="I1248">
        <v>57</v>
      </c>
      <c r="J1248">
        <v>2010</v>
      </c>
      <c r="K1248">
        <v>4</v>
      </c>
      <c r="L1248" t="s">
        <v>83</v>
      </c>
      <c r="M1248" t="s">
        <v>964</v>
      </c>
    </row>
    <row r="1249" spans="1:13" x14ac:dyDescent="0.25">
      <c r="A1249">
        <v>1244</v>
      </c>
      <c r="B1249" t="s">
        <v>4886</v>
      </c>
      <c r="C1249" t="s">
        <v>4887</v>
      </c>
      <c r="D1249" t="s">
        <v>30</v>
      </c>
      <c r="E1249" t="s">
        <v>2974</v>
      </c>
      <c r="F1249" t="s">
        <v>4888</v>
      </c>
      <c r="G1249" t="s">
        <v>181</v>
      </c>
      <c r="H1249">
        <v>170</v>
      </c>
      <c r="I1249">
        <v>35</v>
      </c>
      <c r="J1249">
        <v>2008</v>
      </c>
      <c r="K1249">
        <v>5</v>
      </c>
      <c r="L1249" t="s">
        <v>706</v>
      </c>
      <c r="M1249" t="s">
        <v>707</v>
      </c>
    </row>
    <row r="1250" spans="1:13" x14ac:dyDescent="0.25">
      <c r="A1250">
        <v>1245</v>
      </c>
      <c r="B1250" t="s">
        <v>4889</v>
      </c>
      <c r="C1250" t="s">
        <v>4890</v>
      </c>
      <c r="D1250" t="s">
        <v>52</v>
      </c>
      <c r="E1250" t="s">
        <v>2013</v>
      </c>
      <c r="F1250" t="s">
        <v>4891</v>
      </c>
      <c r="G1250" t="s">
        <v>48</v>
      </c>
      <c r="H1250">
        <v>17</v>
      </c>
      <c r="I1250">
        <v>3</v>
      </c>
      <c r="J1250">
        <v>2012</v>
      </c>
      <c r="K1250">
        <v>2</v>
      </c>
      <c r="L1250" t="s">
        <v>56</v>
      </c>
      <c r="M1250" t="s">
        <v>56</v>
      </c>
    </row>
    <row r="1251" spans="1:13" x14ac:dyDescent="0.25">
      <c r="A1251">
        <v>1246</v>
      </c>
      <c r="B1251" t="s">
        <v>4892</v>
      </c>
      <c r="C1251" t="s">
        <v>4893</v>
      </c>
      <c r="D1251" t="s">
        <v>80</v>
      </c>
      <c r="E1251" t="s">
        <v>690</v>
      </c>
      <c r="F1251" t="s">
        <v>4894</v>
      </c>
      <c r="G1251" t="s">
        <v>18</v>
      </c>
      <c r="H1251">
        <v>123</v>
      </c>
      <c r="I1251">
        <v>100</v>
      </c>
      <c r="J1251">
        <v>1982</v>
      </c>
      <c r="K1251">
        <v>3</v>
      </c>
      <c r="L1251" t="s">
        <v>83</v>
      </c>
      <c r="M1251" t="s">
        <v>4895</v>
      </c>
    </row>
    <row r="1252" spans="1:13" x14ac:dyDescent="0.25">
      <c r="A1252">
        <v>1247</v>
      </c>
      <c r="B1252" t="s">
        <v>4896</v>
      </c>
      <c r="C1252" t="s">
        <v>4897</v>
      </c>
      <c r="D1252" t="s">
        <v>294</v>
      </c>
      <c r="E1252" t="s">
        <v>1080</v>
      </c>
      <c r="F1252" t="s">
        <v>4898</v>
      </c>
      <c r="G1252" t="s">
        <v>297</v>
      </c>
      <c r="H1252">
        <v>44</v>
      </c>
      <c r="I1252">
        <v>8</v>
      </c>
      <c r="J1252">
        <v>2013</v>
      </c>
      <c r="K1252">
        <v>1</v>
      </c>
      <c r="L1252" t="s">
        <v>298</v>
      </c>
      <c r="M1252" t="s">
        <v>298</v>
      </c>
    </row>
    <row r="1253" spans="1:13" x14ac:dyDescent="0.25">
      <c r="A1253">
        <v>1248</v>
      </c>
      <c r="B1253" t="s">
        <v>4899</v>
      </c>
      <c r="C1253" t="s">
        <v>4900</v>
      </c>
      <c r="D1253" t="s">
        <v>643</v>
      </c>
      <c r="E1253" t="s">
        <v>1152</v>
      </c>
      <c r="F1253" t="s">
        <v>4901</v>
      </c>
      <c r="G1253" t="s">
        <v>297</v>
      </c>
      <c r="H1253">
        <v>7</v>
      </c>
      <c r="I1253">
        <v>2</v>
      </c>
      <c r="J1253">
        <v>2013</v>
      </c>
      <c r="K1253">
        <v>1</v>
      </c>
      <c r="L1253" t="s">
        <v>645</v>
      </c>
      <c r="M1253" t="s">
        <v>4902</v>
      </c>
    </row>
    <row r="1254" spans="1:13" x14ac:dyDescent="0.25">
      <c r="A1254">
        <v>1249</v>
      </c>
      <c r="B1254" t="s">
        <v>4903</v>
      </c>
      <c r="C1254" t="s">
        <v>4904</v>
      </c>
      <c r="D1254" t="s">
        <v>1768</v>
      </c>
      <c r="E1254" t="s">
        <v>1418</v>
      </c>
      <c r="F1254" t="s">
        <v>4905</v>
      </c>
      <c r="G1254" t="s">
        <v>33</v>
      </c>
      <c r="H1254">
        <v>6</v>
      </c>
      <c r="I1254">
        <v>4</v>
      </c>
      <c r="J1254">
        <v>2012</v>
      </c>
      <c r="K1254">
        <v>1</v>
      </c>
      <c r="L1254" t="s">
        <v>41</v>
      </c>
      <c r="M1254" t="s">
        <v>4906</v>
      </c>
    </row>
    <row r="1255" spans="1:13" x14ac:dyDescent="0.25">
      <c r="A1255">
        <v>1250</v>
      </c>
      <c r="B1255" t="s">
        <v>4907</v>
      </c>
      <c r="C1255" t="s">
        <v>4908</v>
      </c>
      <c r="D1255" t="s">
        <v>119</v>
      </c>
      <c r="E1255" t="s">
        <v>1231</v>
      </c>
      <c r="F1255" t="s">
        <v>4909</v>
      </c>
      <c r="G1255" t="s">
        <v>18</v>
      </c>
      <c r="H1255">
        <v>30</v>
      </c>
      <c r="I1255">
        <v>15</v>
      </c>
      <c r="J1255">
        <v>2009</v>
      </c>
      <c r="K1255">
        <v>5</v>
      </c>
      <c r="L1255" t="s">
        <v>122</v>
      </c>
      <c r="M1255" t="s">
        <v>122</v>
      </c>
    </row>
    <row r="1256" spans="1:13" x14ac:dyDescent="0.25">
      <c r="A1256">
        <v>1251</v>
      </c>
      <c r="B1256" t="s">
        <v>4910</v>
      </c>
      <c r="C1256" t="s">
        <v>4911</v>
      </c>
      <c r="D1256" t="s">
        <v>66</v>
      </c>
      <c r="E1256" t="s">
        <v>498</v>
      </c>
      <c r="F1256" t="s">
        <v>4912</v>
      </c>
      <c r="G1256" t="s">
        <v>55</v>
      </c>
      <c r="H1256">
        <v>70</v>
      </c>
      <c r="I1256">
        <v>15</v>
      </c>
      <c r="J1256">
        <v>2013</v>
      </c>
      <c r="K1256">
        <v>2</v>
      </c>
      <c r="L1256" t="s">
        <v>41</v>
      </c>
      <c r="M1256" t="s">
        <v>4913</v>
      </c>
    </row>
    <row r="1257" spans="1:13" x14ac:dyDescent="0.25">
      <c r="A1257">
        <v>1252</v>
      </c>
      <c r="B1257" t="s">
        <v>4914</v>
      </c>
      <c r="C1257" t="s">
        <v>4915</v>
      </c>
      <c r="D1257" t="s">
        <v>80</v>
      </c>
      <c r="E1257" t="s">
        <v>440</v>
      </c>
      <c r="F1257" t="s">
        <v>4916</v>
      </c>
      <c r="G1257" t="s">
        <v>55</v>
      </c>
      <c r="H1257">
        <v>43</v>
      </c>
      <c r="I1257">
        <v>15</v>
      </c>
      <c r="J1257">
        <v>2011</v>
      </c>
      <c r="K1257">
        <v>4</v>
      </c>
      <c r="L1257" t="s">
        <v>83</v>
      </c>
      <c r="M1257" t="s">
        <v>4917</v>
      </c>
    </row>
    <row r="1258" spans="1:13" x14ac:dyDescent="0.25">
      <c r="A1258">
        <v>1253</v>
      </c>
      <c r="B1258" t="s">
        <v>4918</v>
      </c>
      <c r="C1258" t="s">
        <v>4919</v>
      </c>
      <c r="D1258" t="s">
        <v>80</v>
      </c>
      <c r="E1258" t="s">
        <v>161</v>
      </c>
      <c r="F1258" t="s">
        <v>4920</v>
      </c>
      <c r="G1258" t="s">
        <v>40</v>
      </c>
      <c r="H1258">
        <v>16</v>
      </c>
      <c r="I1258">
        <v>1</v>
      </c>
      <c r="J1258">
        <v>2014</v>
      </c>
      <c r="K1258">
        <v>1</v>
      </c>
      <c r="L1258" t="s">
        <v>83</v>
      </c>
      <c r="M1258" t="s">
        <v>4921</v>
      </c>
    </row>
    <row r="1259" spans="1:13" x14ac:dyDescent="0.25">
      <c r="A1259">
        <v>1254</v>
      </c>
      <c r="B1259" t="s">
        <v>4922</v>
      </c>
      <c r="C1259" t="s">
        <v>4923</v>
      </c>
      <c r="D1259" t="s">
        <v>974</v>
      </c>
      <c r="E1259" t="s">
        <v>3116</v>
      </c>
      <c r="F1259" t="s">
        <v>4924</v>
      </c>
      <c r="G1259" t="s">
        <v>181</v>
      </c>
      <c r="H1259">
        <v>82</v>
      </c>
      <c r="I1259">
        <v>16</v>
      </c>
      <c r="J1259">
        <v>1997</v>
      </c>
      <c r="K1259">
        <v>2</v>
      </c>
      <c r="L1259" t="s">
        <v>94</v>
      </c>
      <c r="M1259" t="s">
        <v>4925</v>
      </c>
    </row>
    <row r="1260" spans="1:13" x14ac:dyDescent="0.25">
      <c r="A1260">
        <v>1255</v>
      </c>
      <c r="B1260" t="s">
        <v>4926</v>
      </c>
      <c r="C1260" t="s">
        <v>4927</v>
      </c>
      <c r="D1260" t="s">
        <v>30</v>
      </c>
      <c r="E1260" t="s">
        <v>380</v>
      </c>
      <c r="F1260" t="s">
        <v>4928</v>
      </c>
      <c r="G1260" t="s">
        <v>156</v>
      </c>
      <c r="H1260">
        <v>55</v>
      </c>
      <c r="I1260">
        <v>11</v>
      </c>
      <c r="J1260">
        <v>2012</v>
      </c>
      <c r="K1260">
        <v>3</v>
      </c>
      <c r="L1260" t="s">
        <v>258</v>
      </c>
      <c r="M1260" t="s">
        <v>258</v>
      </c>
    </row>
    <row r="1261" spans="1:13" x14ac:dyDescent="0.25">
      <c r="A1261">
        <v>1256</v>
      </c>
      <c r="B1261" t="s">
        <v>4929</v>
      </c>
      <c r="C1261" t="s">
        <v>4930</v>
      </c>
      <c r="D1261" t="s">
        <v>15</v>
      </c>
      <c r="E1261" t="s">
        <v>1499</v>
      </c>
      <c r="F1261" t="s">
        <v>4931</v>
      </c>
      <c r="G1261" t="s">
        <v>308</v>
      </c>
      <c r="H1261">
        <v>1716</v>
      </c>
      <c r="I1261">
        <v>695</v>
      </c>
      <c r="J1261">
        <v>2013</v>
      </c>
      <c r="K1261">
        <v>2</v>
      </c>
      <c r="L1261" t="s">
        <v>41</v>
      </c>
      <c r="M1261" t="s">
        <v>4932</v>
      </c>
    </row>
    <row r="1262" spans="1:13" x14ac:dyDescent="0.25">
      <c r="A1262">
        <v>1257</v>
      </c>
      <c r="B1262" t="s">
        <v>4933</v>
      </c>
      <c r="C1262" t="s">
        <v>4934</v>
      </c>
      <c r="D1262" t="s">
        <v>86</v>
      </c>
      <c r="E1262" t="s">
        <v>4935</v>
      </c>
      <c r="F1262" t="s">
        <v>4936</v>
      </c>
      <c r="G1262" t="s">
        <v>623</v>
      </c>
      <c r="H1262">
        <v>1420</v>
      </c>
      <c r="I1262">
        <v>620</v>
      </c>
      <c r="J1262">
        <v>2008</v>
      </c>
      <c r="K1262">
        <v>4</v>
      </c>
      <c r="L1262" t="s">
        <v>2084</v>
      </c>
      <c r="M1262" t="s">
        <v>1444</v>
      </c>
    </row>
    <row r="1263" spans="1:13" x14ac:dyDescent="0.25">
      <c r="A1263">
        <v>1258</v>
      </c>
      <c r="B1263" t="s">
        <v>4937</v>
      </c>
      <c r="C1263" t="s">
        <v>4938</v>
      </c>
      <c r="D1263" t="s">
        <v>15</v>
      </c>
      <c r="E1263" t="s">
        <v>576</v>
      </c>
      <c r="F1263" t="s">
        <v>4939</v>
      </c>
      <c r="G1263" t="s">
        <v>257</v>
      </c>
      <c r="H1263">
        <v>25</v>
      </c>
      <c r="I1263">
        <v>6</v>
      </c>
      <c r="J1263">
        <v>2014</v>
      </c>
      <c r="K1263">
        <v>1</v>
      </c>
      <c r="L1263" t="s">
        <v>19</v>
      </c>
      <c r="M1263" t="s">
        <v>4200</v>
      </c>
    </row>
    <row r="1264" spans="1:13" x14ac:dyDescent="0.25">
      <c r="A1264">
        <v>1259</v>
      </c>
      <c r="B1264" t="s">
        <v>4940</v>
      </c>
      <c r="C1264" t="s">
        <v>4941</v>
      </c>
      <c r="D1264" t="s">
        <v>2991</v>
      </c>
      <c r="E1264" t="s">
        <v>1157</v>
      </c>
      <c r="F1264" t="s">
        <v>4942</v>
      </c>
      <c r="G1264" t="s">
        <v>187</v>
      </c>
      <c r="H1264">
        <v>36</v>
      </c>
      <c r="I1264">
        <v>12</v>
      </c>
      <c r="J1264">
        <v>1996</v>
      </c>
      <c r="K1264">
        <v>1</v>
      </c>
      <c r="L1264" t="s">
        <v>41</v>
      </c>
      <c r="M1264" t="s">
        <v>4943</v>
      </c>
    </row>
    <row r="1265" spans="1:13" x14ac:dyDescent="0.25">
      <c r="A1265">
        <v>1260</v>
      </c>
      <c r="B1265" t="s">
        <v>4944</v>
      </c>
      <c r="C1265" t="s">
        <v>4945</v>
      </c>
      <c r="D1265" t="s">
        <v>80</v>
      </c>
      <c r="E1265" t="s">
        <v>639</v>
      </c>
      <c r="F1265" t="s">
        <v>4946</v>
      </c>
      <c r="G1265" t="s">
        <v>48</v>
      </c>
      <c r="H1265">
        <v>48</v>
      </c>
      <c r="I1265">
        <v>15</v>
      </c>
      <c r="J1265">
        <v>2007</v>
      </c>
      <c r="K1265">
        <v>4</v>
      </c>
      <c r="L1265" t="s">
        <v>3247</v>
      </c>
      <c r="M1265" t="s">
        <v>4947</v>
      </c>
    </row>
    <row r="1266" spans="1:13" x14ac:dyDescent="0.25">
      <c r="A1266">
        <v>1261</v>
      </c>
      <c r="B1266" t="s">
        <v>4948</v>
      </c>
      <c r="C1266" t="s">
        <v>4949</v>
      </c>
      <c r="D1266" t="s">
        <v>223</v>
      </c>
      <c r="E1266" t="s">
        <v>1152</v>
      </c>
      <c r="F1266" t="s">
        <v>4950</v>
      </c>
      <c r="G1266" t="s">
        <v>55</v>
      </c>
      <c r="H1266">
        <v>25</v>
      </c>
      <c r="I1266">
        <v>3</v>
      </c>
      <c r="J1266">
        <v>1962</v>
      </c>
      <c r="K1266">
        <v>1</v>
      </c>
      <c r="L1266" t="s">
        <v>298</v>
      </c>
      <c r="M1266" t="s">
        <v>4951</v>
      </c>
    </row>
    <row r="1267" spans="1:13" x14ac:dyDescent="0.25">
      <c r="A1267">
        <v>1262</v>
      </c>
      <c r="B1267" t="s">
        <v>4952</v>
      </c>
      <c r="C1267" t="s">
        <v>4953</v>
      </c>
      <c r="D1267" t="s">
        <v>45</v>
      </c>
      <c r="E1267" t="s">
        <v>1535</v>
      </c>
      <c r="F1267" t="s">
        <v>4954</v>
      </c>
      <c r="G1267" t="s">
        <v>271</v>
      </c>
      <c r="H1267">
        <v>75</v>
      </c>
      <c r="I1267">
        <v>10</v>
      </c>
      <c r="J1267">
        <v>2008</v>
      </c>
      <c r="K1267">
        <v>2</v>
      </c>
      <c r="L1267" t="s">
        <v>49</v>
      </c>
      <c r="M1267" t="s">
        <v>49</v>
      </c>
    </row>
    <row r="1268" spans="1:13" x14ac:dyDescent="0.25">
      <c r="A1268">
        <v>1263</v>
      </c>
      <c r="B1268" t="s">
        <v>4955</v>
      </c>
      <c r="C1268" t="s">
        <v>4956</v>
      </c>
      <c r="D1268" t="s">
        <v>52</v>
      </c>
      <c r="E1268" t="s">
        <v>4957</v>
      </c>
      <c r="F1268" t="s">
        <v>4958</v>
      </c>
      <c r="G1268" t="s">
        <v>55</v>
      </c>
      <c r="H1268">
        <v>105</v>
      </c>
      <c r="I1268">
        <v>7</v>
      </c>
      <c r="J1268">
        <v>2014</v>
      </c>
      <c r="K1268">
        <v>2</v>
      </c>
      <c r="L1268" t="s">
        <v>4407</v>
      </c>
      <c r="M1268" t="s">
        <v>1019</v>
      </c>
    </row>
    <row r="1269" spans="1:13" x14ac:dyDescent="0.25">
      <c r="A1269">
        <v>1264</v>
      </c>
      <c r="B1269" t="s">
        <v>4959</v>
      </c>
      <c r="C1269" t="s">
        <v>4960</v>
      </c>
      <c r="D1269" t="s">
        <v>80</v>
      </c>
      <c r="E1269" t="s">
        <v>585</v>
      </c>
      <c r="F1269" t="s">
        <v>4961</v>
      </c>
      <c r="G1269" t="s">
        <v>233</v>
      </c>
      <c r="H1269">
        <v>20</v>
      </c>
      <c r="I1269">
        <v>2</v>
      </c>
      <c r="J1269">
        <v>2012</v>
      </c>
      <c r="K1269">
        <v>2</v>
      </c>
      <c r="L1269" t="s">
        <v>163</v>
      </c>
      <c r="M1269" t="s">
        <v>4962</v>
      </c>
    </row>
    <row r="1270" spans="1:13" x14ac:dyDescent="0.25">
      <c r="A1270">
        <v>1265</v>
      </c>
      <c r="B1270" t="s">
        <v>4963</v>
      </c>
      <c r="C1270" t="s">
        <v>4964</v>
      </c>
      <c r="D1270" t="s">
        <v>80</v>
      </c>
      <c r="E1270" t="s">
        <v>1920</v>
      </c>
      <c r="F1270" t="s">
        <v>4965</v>
      </c>
      <c r="G1270" t="s">
        <v>156</v>
      </c>
      <c r="H1270">
        <v>14</v>
      </c>
      <c r="I1270">
        <v>5</v>
      </c>
      <c r="J1270">
        <v>2014</v>
      </c>
      <c r="K1270">
        <v>1</v>
      </c>
      <c r="L1270" t="s">
        <v>83</v>
      </c>
      <c r="M1270" t="s">
        <v>964</v>
      </c>
    </row>
    <row r="1271" spans="1:13" x14ac:dyDescent="0.25">
      <c r="A1271">
        <v>1266</v>
      </c>
      <c r="B1271" t="s">
        <v>4966</v>
      </c>
      <c r="C1271" t="s">
        <v>4967</v>
      </c>
      <c r="D1271" t="s">
        <v>105</v>
      </c>
      <c r="E1271" t="s">
        <v>4968</v>
      </c>
      <c r="F1271" t="s">
        <v>4969</v>
      </c>
      <c r="G1271" t="s">
        <v>25</v>
      </c>
      <c r="H1271">
        <v>211</v>
      </c>
      <c r="I1271">
        <v>49</v>
      </c>
      <c r="J1271">
        <v>2007</v>
      </c>
      <c r="K1271">
        <v>4</v>
      </c>
      <c r="L1271" t="s">
        <v>62</v>
      </c>
      <c r="M1271" t="s">
        <v>1209</v>
      </c>
    </row>
    <row r="1272" spans="1:13" x14ac:dyDescent="0.25">
      <c r="A1272">
        <v>1267</v>
      </c>
      <c r="B1272" t="s">
        <v>4970</v>
      </c>
      <c r="C1272" t="s">
        <v>4971</v>
      </c>
      <c r="D1272" t="s">
        <v>166</v>
      </c>
      <c r="E1272" t="s">
        <v>3148</v>
      </c>
      <c r="F1272" t="s">
        <v>4972</v>
      </c>
      <c r="G1272" t="s">
        <v>156</v>
      </c>
      <c r="H1272">
        <v>45</v>
      </c>
      <c r="I1272">
        <v>15</v>
      </c>
      <c r="J1272">
        <v>2001</v>
      </c>
      <c r="K1272">
        <v>1</v>
      </c>
      <c r="L1272" t="s">
        <v>1734</v>
      </c>
      <c r="M1272" t="s">
        <v>1734</v>
      </c>
    </row>
    <row r="1273" spans="1:13" x14ac:dyDescent="0.25">
      <c r="A1273">
        <v>1268</v>
      </c>
      <c r="B1273" t="s">
        <v>4973</v>
      </c>
      <c r="C1273" t="s">
        <v>4974</v>
      </c>
      <c r="D1273" t="s">
        <v>1031</v>
      </c>
      <c r="E1273" t="s">
        <v>621</v>
      </c>
      <c r="F1273" t="s">
        <v>4975</v>
      </c>
      <c r="G1273" t="s">
        <v>40</v>
      </c>
      <c r="H1273">
        <v>46</v>
      </c>
      <c r="I1273">
        <v>7</v>
      </c>
      <c r="J1273">
        <v>2015</v>
      </c>
      <c r="K1273">
        <v>1</v>
      </c>
      <c r="L1273" t="s">
        <v>41</v>
      </c>
      <c r="M1273" t="s">
        <v>4976</v>
      </c>
    </row>
    <row r="1274" spans="1:13" x14ac:dyDescent="0.25">
      <c r="A1274">
        <v>1269</v>
      </c>
      <c r="B1274" t="s">
        <v>4977</v>
      </c>
      <c r="C1274" t="s">
        <v>4978</v>
      </c>
      <c r="D1274" t="s">
        <v>15</v>
      </c>
      <c r="E1274" t="s">
        <v>988</v>
      </c>
      <c r="F1274" t="s">
        <v>4979</v>
      </c>
      <c r="G1274" t="s">
        <v>175</v>
      </c>
      <c r="H1274">
        <v>136</v>
      </c>
      <c r="I1274">
        <v>19</v>
      </c>
      <c r="J1274">
        <v>2014</v>
      </c>
      <c r="K1274">
        <v>1</v>
      </c>
      <c r="L1274" t="s">
        <v>19</v>
      </c>
      <c r="M1274" t="s">
        <v>4980</v>
      </c>
    </row>
    <row r="1275" spans="1:13" x14ac:dyDescent="0.25">
      <c r="A1275">
        <v>1270</v>
      </c>
      <c r="B1275" t="s">
        <v>4981</v>
      </c>
      <c r="C1275" t="s">
        <v>4982</v>
      </c>
      <c r="D1275" t="s">
        <v>503</v>
      </c>
      <c r="E1275" t="s">
        <v>4983</v>
      </c>
      <c r="F1275" t="s">
        <v>4984</v>
      </c>
      <c r="G1275" t="s">
        <v>336</v>
      </c>
      <c r="H1275">
        <v>30</v>
      </c>
      <c r="I1275">
        <v>20</v>
      </c>
      <c r="J1275">
        <v>2001</v>
      </c>
      <c r="K1275">
        <v>3</v>
      </c>
      <c r="L1275" t="s">
        <v>506</v>
      </c>
      <c r="M1275" t="s">
        <v>1984</v>
      </c>
    </row>
    <row r="1276" spans="1:13" x14ac:dyDescent="0.25">
      <c r="A1276">
        <v>1271</v>
      </c>
      <c r="B1276" t="s">
        <v>4985</v>
      </c>
      <c r="C1276" t="s">
        <v>4986</v>
      </c>
      <c r="D1276" t="s">
        <v>243</v>
      </c>
      <c r="E1276" t="s">
        <v>1899</v>
      </c>
      <c r="F1276" t="s">
        <v>4987</v>
      </c>
      <c r="G1276" t="s">
        <v>181</v>
      </c>
      <c r="H1276">
        <v>75</v>
      </c>
      <c r="I1276">
        <v>25</v>
      </c>
      <c r="J1276">
        <v>2006</v>
      </c>
      <c r="K1276">
        <v>5</v>
      </c>
      <c r="L1276" t="s">
        <v>458</v>
      </c>
      <c r="M1276" t="s">
        <v>458</v>
      </c>
    </row>
    <row r="1277" spans="1:13" x14ac:dyDescent="0.25">
      <c r="A1277">
        <v>1272</v>
      </c>
      <c r="B1277" t="s">
        <v>4988</v>
      </c>
      <c r="C1277" t="s">
        <v>4989</v>
      </c>
      <c r="D1277" t="s">
        <v>294</v>
      </c>
      <c r="E1277" t="s">
        <v>957</v>
      </c>
      <c r="F1277" t="s">
        <v>4990</v>
      </c>
      <c r="G1277" t="s">
        <v>18</v>
      </c>
      <c r="H1277">
        <v>25</v>
      </c>
      <c r="I1277">
        <v>6</v>
      </c>
      <c r="J1277">
        <v>2011</v>
      </c>
      <c r="K1277">
        <v>1</v>
      </c>
      <c r="L1277" t="s">
        <v>298</v>
      </c>
      <c r="M1277" t="s">
        <v>298</v>
      </c>
    </row>
    <row r="1278" spans="1:13" x14ac:dyDescent="0.25">
      <c r="A1278">
        <v>1273</v>
      </c>
      <c r="B1278" t="s">
        <v>4991</v>
      </c>
      <c r="C1278" t="s">
        <v>4992</v>
      </c>
      <c r="D1278" t="s">
        <v>45</v>
      </c>
      <c r="E1278" t="s">
        <v>1231</v>
      </c>
      <c r="F1278" t="s">
        <v>4993</v>
      </c>
      <c r="G1278" t="s">
        <v>336</v>
      </c>
      <c r="H1278">
        <v>42</v>
      </c>
      <c r="I1278">
        <v>19</v>
      </c>
      <c r="J1278">
        <v>2004</v>
      </c>
      <c r="K1278">
        <v>2</v>
      </c>
      <c r="L1278" t="s">
        <v>41</v>
      </c>
      <c r="M1278" t="s">
        <v>4994</v>
      </c>
    </row>
    <row r="1279" spans="1:13" x14ac:dyDescent="0.25">
      <c r="A1279">
        <v>1274</v>
      </c>
      <c r="B1279" t="s">
        <v>4995</v>
      </c>
      <c r="C1279" t="s">
        <v>4996</v>
      </c>
      <c r="D1279" t="s">
        <v>166</v>
      </c>
      <c r="E1279" t="s">
        <v>4997</v>
      </c>
      <c r="F1279" t="s">
        <v>4998</v>
      </c>
      <c r="G1279" t="s">
        <v>336</v>
      </c>
      <c r="H1279">
        <v>45</v>
      </c>
      <c r="I1279">
        <v>15</v>
      </c>
      <c r="J1279">
        <v>2012</v>
      </c>
      <c r="K1279">
        <v>3</v>
      </c>
      <c r="L1279" t="s">
        <v>1734</v>
      </c>
      <c r="M1279" t="s">
        <v>1734</v>
      </c>
    </row>
    <row r="1280" spans="1:13" x14ac:dyDescent="0.25">
      <c r="A1280">
        <v>1275</v>
      </c>
      <c r="B1280" t="s">
        <v>4999</v>
      </c>
      <c r="C1280" t="s">
        <v>5000</v>
      </c>
      <c r="D1280" t="s">
        <v>166</v>
      </c>
      <c r="E1280" t="s">
        <v>274</v>
      </c>
      <c r="F1280" t="s">
        <v>5001</v>
      </c>
      <c r="G1280" t="s">
        <v>329</v>
      </c>
      <c r="H1280">
        <v>60</v>
      </c>
      <c r="I1280">
        <v>25</v>
      </c>
      <c r="J1280">
        <v>2013</v>
      </c>
      <c r="K1280">
        <v>3</v>
      </c>
      <c r="L1280" t="s">
        <v>1734</v>
      </c>
      <c r="M1280" t="s">
        <v>5002</v>
      </c>
    </row>
    <row r="1281" spans="1:13" x14ac:dyDescent="0.25">
      <c r="A1281">
        <v>1276</v>
      </c>
      <c r="B1281" t="s">
        <v>5003</v>
      </c>
      <c r="C1281" t="s">
        <v>5004</v>
      </c>
      <c r="D1281" t="s">
        <v>98</v>
      </c>
      <c r="E1281" t="s">
        <v>541</v>
      </c>
      <c r="F1281" t="s">
        <v>5005</v>
      </c>
      <c r="G1281" t="s">
        <v>156</v>
      </c>
      <c r="H1281">
        <v>15</v>
      </c>
      <c r="I1281">
        <v>3</v>
      </c>
      <c r="J1281">
        <v>2011</v>
      </c>
      <c r="K1281">
        <v>3</v>
      </c>
      <c r="L1281" t="s">
        <v>62</v>
      </c>
      <c r="M1281" t="s">
        <v>908</v>
      </c>
    </row>
    <row r="1282" spans="1:13" x14ac:dyDescent="0.25">
      <c r="A1282">
        <v>1277</v>
      </c>
      <c r="B1282" t="s">
        <v>5006</v>
      </c>
      <c r="C1282" t="s">
        <v>5007</v>
      </c>
      <c r="D1282" t="s">
        <v>215</v>
      </c>
      <c r="E1282" t="s">
        <v>1628</v>
      </c>
      <c r="F1282" t="s">
        <v>5008</v>
      </c>
      <c r="G1282" t="s">
        <v>233</v>
      </c>
      <c r="H1282">
        <v>123</v>
      </c>
      <c r="I1282">
        <v>33</v>
      </c>
      <c r="J1282">
        <v>1978</v>
      </c>
      <c r="K1282">
        <v>1</v>
      </c>
      <c r="L1282" t="s">
        <v>219</v>
      </c>
      <c r="M1282" t="s">
        <v>5009</v>
      </c>
    </row>
    <row r="1283" spans="1:13" x14ac:dyDescent="0.25">
      <c r="A1283">
        <v>1278</v>
      </c>
      <c r="B1283" t="s">
        <v>5010</v>
      </c>
      <c r="C1283" t="s">
        <v>5011</v>
      </c>
      <c r="D1283" t="s">
        <v>215</v>
      </c>
      <c r="E1283" t="s">
        <v>875</v>
      </c>
      <c r="F1283" t="s">
        <v>5012</v>
      </c>
      <c r="G1283" t="s">
        <v>233</v>
      </c>
      <c r="H1283">
        <v>29</v>
      </c>
      <c r="I1283">
        <v>14</v>
      </c>
      <c r="J1283">
        <v>2010</v>
      </c>
      <c r="K1283">
        <v>3</v>
      </c>
      <c r="L1283" t="s">
        <v>41</v>
      </c>
      <c r="M1283" t="s">
        <v>553</v>
      </c>
    </row>
    <row r="1284" spans="1:13" x14ac:dyDescent="0.25">
      <c r="A1284">
        <v>1279</v>
      </c>
      <c r="B1284" t="s">
        <v>5013</v>
      </c>
      <c r="C1284" t="s">
        <v>5014</v>
      </c>
      <c r="D1284" t="s">
        <v>243</v>
      </c>
      <c r="E1284" t="s">
        <v>861</v>
      </c>
      <c r="F1284" t="s">
        <v>5015</v>
      </c>
      <c r="G1284" t="s">
        <v>336</v>
      </c>
      <c r="H1284">
        <v>57</v>
      </c>
      <c r="I1284">
        <v>14</v>
      </c>
      <c r="J1284">
        <v>2013</v>
      </c>
      <c r="K1284">
        <v>2</v>
      </c>
      <c r="L1284" t="s">
        <v>458</v>
      </c>
      <c r="M1284" t="s">
        <v>5016</v>
      </c>
    </row>
    <row r="1285" spans="1:13" x14ac:dyDescent="0.25">
      <c r="A1285">
        <v>1280</v>
      </c>
      <c r="B1285" t="s">
        <v>5017</v>
      </c>
      <c r="C1285" t="s">
        <v>5018</v>
      </c>
      <c r="D1285" t="s">
        <v>294</v>
      </c>
      <c r="E1285" t="s">
        <v>1442</v>
      </c>
      <c r="F1285" t="s">
        <v>5019</v>
      </c>
      <c r="G1285" t="s">
        <v>48</v>
      </c>
      <c r="H1285">
        <v>35</v>
      </c>
      <c r="I1285">
        <v>2</v>
      </c>
      <c r="J1285">
        <v>2012</v>
      </c>
      <c r="K1285">
        <v>1</v>
      </c>
      <c r="L1285" t="s">
        <v>41</v>
      </c>
      <c r="M1285" t="s">
        <v>5020</v>
      </c>
    </row>
    <row r="1286" spans="1:13" x14ac:dyDescent="0.25">
      <c r="A1286">
        <v>1281</v>
      </c>
      <c r="B1286" t="s">
        <v>5021</v>
      </c>
      <c r="C1286" t="s">
        <v>5022</v>
      </c>
      <c r="D1286" t="s">
        <v>294</v>
      </c>
      <c r="E1286" t="s">
        <v>665</v>
      </c>
      <c r="F1286" t="s">
        <v>5023</v>
      </c>
      <c r="G1286" t="s">
        <v>336</v>
      </c>
      <c r="H1286">
        <v>12</v>
      </c>
      <c r="I1286">
        <v>5</v>
      </c>
      <c r="J1286">
        <v>2013</v>
      </c>
      <c r="K1286">
        <v>1</v>
      </c>
      <c r="L1286" t="s">
        <v>298</v>
      </c>
      <c r="M1286" t="s">
        <v>4125</v>
      </c>
    </row>
    <row r="1287" spans="1:13" x14ac:dyDescent="0.25">
      <c r="A1287">
        <v>1282</v>
      </c>
      <c r="B1287" t="s">
        <v>5024</v>
      </c>
      <c r="C1287" t="s">
        <v>5025</v>
      </c>
      <c r="D1287" t="s">
        <v>52</v>
      </c>
      <c r="E1287" t="s">
        <v>2210</v>
      </c>
      <c r="F1287" t="s">
        <v>5026</v>
      </c>
      <c r="G1287" t="s">
        <v>18</v>
      </c>
      <c r="H1287">
        <v>16</v>
      </c>
      <c r="I1287">
        <v>10</v>
      </c>
      <c r="J1287">
        <v>2003</v>
      </c>
      <c r="K1287">
        <v>4</v>
      </c>
      <c r="L1287" t="s">
        <v>56</v>
      </c>
      <c r="M1287" t="s">
        <v>662</v>
      </c>
    </row>
    <row r="1288" spans="1:13" x14ac:dyDescent="0.25">
      <c r="A1288">
        <v>1283</v>
      </c>
      <c r="B1288" t="s">
        <v>5027</v>
      </c>
      <c r="C1288" t="s">
        <v>5028</v>
      </c>
      <c r="D1288" t="s">
        <v>59</v>
      </c>
      <c r="E1288" t="s">
        <v>485</v>
      </c>
      <c r="F1288" t="s">
        <v>5029</v>
      </c>
      <c r="G1288" t="s">
        <v>107</v>
      </c>
      <c r="H1288">
        <v>22</v>
      </c>
      <c r="I1288">
        <v>15</v>
      </c>
      <c r="J1288">
        <v>2009</v>
      </c>
      <c r="K1288">
        <v>2</v>
      </c>
      <c r="L1288" t="s">
        <v>41</v>
      </c>
      <c r="M1288" t="s">
        <v>1742</v>
      </c>
    </row>
    <row r="1289" spans="1:13" x14ac:dyDescent="0.25">
      <c r="A1289">
        <v>1284</v>
      </c>
      <c r="B1289" t="s">
        <v>5030</v>
      </c>
      <c r="C1289" t="s">
        <v>5031</v>
      </c>
      <c r="D1289" t="s">
        <v>341</v>
      </c>
      <c r="E1289" t="s">
        <v>430</v>
      </c>
      <c r="F1289" t="s">
        <v>5032</v>
      </c>
      <c r="G1289" t="s">
        <v>18</v>
      </c>
      <c r="H1289">
        <v>44</v>
      </c>
      <c r="I1289">
        <v>5</v>
      </c>
      <c r="J1289">
        <v>2007</v>
      </c>
      <c r="K1289">
        <v>2</v>
      </c>
      <c r="L1289" t="s">
        <v>344</v>
      </c>
      <c r="M1289" t="s">
        <v>344</v>
      </c>
    </row>
    <row r="1290" spans="1:13" x14ac:dyDescent="0.25">
      <c r="A1290">
        <v>1285</v>
      </c>
      <c r="B1290" t="s">
        <v>5033</v>
      </c>
      <c r="C1290" t="s">
        <v>5034</v>
      </c>
      <c r="D1290" t="s">
        <v>30</v>
      </c>
      <c r="E1290" t="s">
        <v>1612</v>
      </c>
      <c r="F1290" t="s">
        <v>5035</v>
      </c>
      <c r="G1290" t="s">
        <v>18</v>
      </c>
      <c r="H1290">
        <v>44</v>
      </c>
      <c r="I1290">
        <v>31</v>
      </c>
      <c r="J1290">
        <v>2014</v>
      </c>
      <c r="K1290">
        <v>2</v>
      </c>
      <c r="L1290" t="s">
        <v>258</v>
      </c>
      <c r="M1290" t="s">
        <v>1789</v>
      </c>
    </row>
    <row r="1291" spans="1:13" x14ac:dyDescent="0.25">
      <c r="A1291">
        <v>1286</v>
      </c>
      <c r="B1291" t="s">
        <v>5036</v>
      </c>
      <c r="C1291" t="s">
        <v>5037</v>
      </c>
      <c r="D1291" t="s">
        <v>59</v>
      </c>
      <c r="E1291" t="s">
        <v>1473</v>
      </c>
      <c r="F1291" t="s">
        <v>5038</v>
      </c>
      <c r="G1291" t="s">
        <v>18</v>
      </c>
      <c r="H1291">
        <v>5</v>
      </c>
      <c r="I1291">
        <v>4</v>
      </c>
      <c r="J1291">
        <v>2011</v>
      </c>
      <c r="K1291">
        <v>1</v>
      </c>
      <c r="L1291" t="s">
        <v>41</v>
      </c>
      <c r="M1291" t="s">
        <v>5039</v>
      </c>
    </row>
    <row r="1292" spans="1:13" x14ac:dyDescent="0.25">
      <c r="A1292">
        <v>1287</v>
      </c>
      <c r="B1292" t="s">
        <v>5040</v>
      </c>
      <c r="C1292" t="s">
        <v>5041</v>
      </c>
      <c r="D1292" t="s">
        <v>45</v>
      </c>
      <c r="E1292" t="s">
        <v>430</v>
      </c>
      <c r="F1292" t="s">
        <v>5042</v>
      </c>
      <c r="G1292" t="s">
        <v>271</v>
      </c>
      <c r="H1292">
        <v>2</v>
      </c>
      <c r="I1292">
        <v>2</v>
      </c>
      <c r="J1292">
        <v>2007</v>
      </c>
      <c r="K1292">
        <v>3</v>
      </c>
      <c r="L1292" t="s">
        <v>49</v>
      </c>
      <c r="M1292" t="s">
        <v>5043</v>
      </c>
    </row>
    <row r="1293" spans="1:13" x14ac:dyDescent="0.25">
      <c r="A1293">
        <v>1288</v>
      </c>
      <c r="B1293" t="s">
        <v>5044</v>
      </c>
      <c r="C1293" t="s">
        <v>5045</v>
      </c>
      <c r="D1293" t="s">
        <v>52</v>
      </c>
      <c r="E1293" t="s">
        <v>1152</v>
      </c>
      <c r="F1293" t="s">
        <v>5046</v>
      </c>
      <c r="G1293" t="s">
        <v>55</v>
      </c>
      <c r="H1293">
        <v>45</v>
      </c>
      <c r="I1293">
        <v>3</v>
      </c>
      <c r="J1293">
        <v>2014</v>
      </c>
      <c r="K1293">
        <v>3</v>
      </c>
      <c r="L1293" t="s">
        <v>56</v>
      </c>
      <c r="M1293" t="s">
        <v>787</v>
      </c>
    </row>
    <row r="1294" spans="1:13" x14ac:dyDescent="0.25">
      <c r="A1294">
        <v>1289</v>
      </c>
      <c r="B1294" t="s">
        <v>5047</v>
      </c>
      <c r="C1294" t="s">
        <v>5048</v>
      </c>
      <c r="D1294" t="s">
        <v>215</v>
      </c>
      <c r="E1294" t="s">
        <v>3587</v>
      </c>
      <c r="F1294" t="s">
        <v>5049</v>
      </c>
      <c r="G1294" t="s">
        <v>233</v>
      </c>
      <c r="H1294">
        <v>75</v>
      </c>
      <c r="I1294">
        <v>23</v>
      </c>
      <c r="J1294">
        <v>2005</v>
      </c>
      <c r="K1294">
        <v>1</v>
      </c>
      <c r="L1294" t="s">
        <v>1879</v>
      </c>
      <c r="M1294" t="s">
        <v>1879</v>
      </c>
    </row>
    <row r="1295" spans="1:13" x14ac:dyDescent="0.25">
      <c r="A1295">
        <v>1290</v>
      </c>
      <c r="B1295" t="s">
        <v>5050</v>
      </c>
      <c r="C1295" t="s">
        <v>5051</v>
      </c>
      <c r="D1295" t="s">
        <v>119</v>
      </c>
      <c r="E1295" t="s">
        <v>167</v>
      </c>
      <c r="F1295" t="s">
        <v>5052</v>
      </c>
      <c r="G1295" t="s">
        <v>156</v>
      </c>
      <c r="H1295">
        <v>29</v>
      </c>
      <c r="I1295">
        <v>11</v>
      </c>
      <c r="J1295">
        <v>2013</v>
      </c>
      <c r="K1295">
        <v>2</v>
      </c>
      <c r="L1295" t="s">
        <v>122</v>
      </c>
      <c r="M1295" t="s">
        <v>4023</v>
      </c>
    </row>
    <row r="1296" spans="1:13" x14ac:dyDescent="0.25">
      <c r="A1296">
        <v>1291</v>
      </c>
      <c r="B1296" t="s">
        <v>5053</v>
      </c>
      <c r="C1296" t="s">
        <v>5054</v>
      </c>
      <c r="D1296" t="s">
        <v>30</v>
      </c>
      <c r="E1296" t="s">
        <v>5055</v>
      </c>
      <c r="F1296" t="s">
        <v>5056</v>
      </c>
      <c r="G1296" t="s">
        <v>40</v>
      </c>
      <c r="H1296">
        <v>71</v>
      </c>
      <c r="I1296">
        <v>39</v>
      </c>
      <c r="J1296">
        <v>2011</v>
      </c>
      <c r="K1296">
        <v>2</v>
      </c>
      <c r="L1296" t="s">
        <v>34</v>
      </c>
      <c r="M1296" t="s">
        <v>34</v>
      </c>
    </row>
    <row r="1297" spans="1:13" x14ac:dyDescent="0.25">
      <c r="A1297">
        <v>1292</v>
      </c>
      <c r="B1297" t="s">
        <v>5057</v>
      </c>
      <c r="C1297" t="s">
        <v>5058</v>
      </c>
      <c r="D1297" t="s">
        <v>74</v>
      </c>
      <c r="E1297" t="s">
        <v>445</v>
      </c>
      <c r="F1297" t="s">
        <v>5059</v>
      </c>
      <c r="G1297" t="s">
        <v>48</v>
      </c>
      <c r="H1297">
        <v>15</v>
      </c>
      <c r="I1297">
        <v>4</v>
      </c>
      <c r="J1297">
        <v>2013</v>
      </c>
      <c r="K1297">
        <v>2</v>
      </c>
      <c r="L1297" t="s">
        <v>349</v>
      </c>
      <c r="M1297" t="s">
        <v>5060</v>
      </c>
    </row>
    <row r="1298" spans="1:13" x14ac:dyDescent="0.25">
      <c r="A1298">
        <v>1293</v>
      </c>
      <c r="B1298" t="s">
        <v>5061</v>
      </c>
      <c r="C1298" t="s">
        <v>5062</v>
      </c>
      <c r="D1298" t="s">
        <v>119</v>
      </c>
      <c r="E1298" t="s">
        <v>1442</v>
      </c>
      <c r="F1298" t="s">
        <v>5063</v>
      </c>
      <c r="G1298" t="s">
        <v>336</v>
      </c>
      <c r="H1298">
        <v>12</v>
      </c>
      <c r="I1298">
        <v>6</v>
      </c>
      <c r="J1298">
        <v>2014</v>
      </c>
      <c r="K1298">
        <v>1</v>
      </c>
      <c r="L1298" t="s">
        <v>122</v>
      </c>
      <c r="M1298" t="s">
        <v>2055</v>
      </c>
    </row>
    <row r="1299" spans="1:13" x14ac:dyDescent="0.25">
      <c r="A1299">
        <v>1294</v>
      </c>
      <c r="B1299" t="s">
        <v>5064</v>
      </c>
      <c r="C1299" t="s">
        <v>5065</v>
      </c>
      <c r="D1299" t="s">
        <v>30</v>
      </c>
      <c r="E1299" t="s">
        <v>585</v>
      </c>
      <c r="F1299" t="s">
        <v>5066</v>
      </c>
      <c r="G1299" t="s">
        <v>211</v>
      </c>
      <c r="H1299">
        <v>16</v>
      </c>
      <c r="I1299">
        <v>10</v>
      </c>
      <c r="J1299">
        <v>2014</v>
      </c>
      <c r="K1299">
        <v>1</v>
      </c>
      <c r="L1299" t="s">
        <v>251</v>
      </c>
      <c r="M1299" t="s">
        <v>5067</v>
      </c>
    </row>
    <row r="1300" spans="1:13" x14ac:dyDescent="0.25">
      <c r="A1300">
        <v>1295</v>
      </c>
      <c r="B1300" t="s">
        <v>5068</v>
      </c>
      <c r="C1300" t="s">
        <v>5069</v>
      </c>
      <c r="D1300" t="s">
        <v>15</v>
      </c>
      <c r="E1300" t="s">
        <v>269</v>
      </c>
      <c r="F1300" t="s">
        <v>5070</v>
      </c>
      <c r="G1300" t="s">
        <v>181</v>
      </c>
      <c r="H1300">
        <v>36</v>
      </c>
      <c r="I1300">
        <v>7</v>
      </c>
      <c r="J1300">
        <v>2009</v>
      </c>
      <c r="K1300">
        <v>2</v>
      </c>
      <c r="L1300" t="s">
        <v>19</v>
      </c>
      <c r="M1300" t="s">
        <v>4200</v>
      </c>
    </row>
    <row r="1301" spans="1:13" x14ac:dyDescent="0.25">
      <c r="A1301">
        <v>1296</v>
      </c>
      <c r="B1301" t="s">
        <v>5071</v>
      </c>
      <c r="C1301" t="s">
        <v>5072</v>
      </c>
      <c r="D1301" t="s">
        <v>166</v>
      </c>
      <c r="E1301" t="s">
        <v>699</v>
      </c>
      <c r="F1301" t="s">
        <v>5073</v>
      </c>
      <c r="G1301" t="s">
        <v>623</v>
      </c>
      <c r="H1301">
        <v>13</v>
      </c>
      <c r="I1301">
        <v>5</v>
      </c>
      <c r="J1301">
        <v>2014</v>
      </c>
      <c r="K1301">
        <v>2</v>
      </c>
      <c r="L1301" t="s">
        <v>1734</v>
      </c>
      <c r="M1301" t="s">
        <v>2823</v>
      </c>
    </row>
    <row r="1302" spans="1:13" x14ac:dyDescent="0.25">
      <c r="A1302">
        <v>1297</v>
      </c>
      <c r="B1302" t="s">
        <v>5074</v>
      </c>
      <c r="C1302" t="s">
        <v>5075</v>
      </c>
      <c r="D1302" t="s">
        <v>52</v>
      </c>
      <c r="E1302" t="s">
        <v>1473</v>
      </c>
      <c r="F1302" t="s">
        <v>5076</v>
      </c>
      <c r="G1302" t="s">
        <v>48</v>
      </c>
      <c r="H1302">
        <v>15</v>
      </c>
      <c r="I1302">
        <v>1</v>
      </c>
      <c r="J1302">
        <v>2013</v>
      </c>
      <c r="K1302">
        <v>2</v>
      </c>
      <c r="L1302" t="s">
        <v>56</v>
      </c>
      <c r="M1302" t="s">
        <v>3637</v>
      </c>
    </row>
    <row r="1303" spans="1:13" x14ac:dyDescent="0.25">
      <c r="A1303">
        <v>1298</v>
      </c>
      <c r="B1303" t="s">
        <v>5077</v>
      </c>
      <c r="C1303" t="s">
        <v>5078</v>
      </c>
      <c r="D1303" t="s">
        <v>3523</v>
      </c>
      <c r="E1303" t="s">
        <v>287</v>
      </c>
      <c r="F1303" t="s">
        <v>5079</v>
      </c>
      <c r="G1303" t="s">
        <v>48</v>
      </c>
      <c r="H1303">
        <v>3</v>
      </c>
      <c r="I1303">
        <v>2</v>
      </c>
      <c r="J1303">
        <v>2010</v>
      </c>
      <c r="K1303">
        <v>1</v>
      </c>
      <c r="L1303" t="s">
        <v>41</v>
      </c>
      <c r="M1303" t="s">
        <v>5080</v>
      </c>
    </row>
    <row r="1304" spans="1:13" x14ac:dyDescent="0.25">
      <c r="A1304">
        <v>1299</v>
      </c>
      <c r="B1304" t="s">
        <v>5081</v>
      </c>
      <c r="C1304" t="s">
        <v>5082</v>
      </c>
      <c r="D1304" t="s">
        <v>52</v>
      </c>
      <c r="E1304" t="s">
        <v>2013</v>
      </c>
      <c r="F1304" t="s">
        <v>5083</v>
      </c>
      <c r="G1304" t="s">
        <v>55</v>
      </c>
      <c r="H1304">
        <v>61</v>
      </c>
      <c r="I1304">
        <v>23</v>
      </c>
      <c r="J1304">
        <v>2013</v>
      </c>
      <c r="K1304">
        <v>2</v>
      </c>
      <c r="L1304" t="s">
        <v>953</v>
      </c>
      <c r="M1304" t="s">
        <v>1004</v>
      </c>
    </row>
    <row r="1305" spans="1:13" x14ac:dyDescent="0.25">
      <c r="A1305">
        <v>1300</v>
      </c>
      <c r="B1305" t="s">
        <v>5084</v>
      </c>
      <c r="C1305" t="s">
        <v>5085</v>
      </c>
      <c r="D1305" t="s">
        <v>30</v>
      </c>
      <c r="E1305" t="s">
        <v>1231</v>
      </c>
      <c r="F1305" t="s">
        <v>5086</v>
      </c>
      <c r="G1305" t="s">
        <v>55</v>
      </c>
      <c r="H1305">
        <v>36</v>
      </c>
      <c r="I1305">
        <v>25</v>
      </c>
      <c r="J1305">
        <v>2012</v>
      </c>
      <c r="K1305">
        <v>1</v>
      </c>
      <c r="L1305" t="s">
        <v>258</v>
      </c>
      <c r="M1305" t="s">
        <v>258</v>
      </c>
    </row>
    <row r="1306" spans="1:13" x14ac:dyDescent="0.25">
      <c r="A1306">
        <v>1301</v>
      </c>
      <c r="B1306" t="s">
        <v>5087</v>
      </c>
      <c r="C1306" t="s">
        <v>5088</v>
      </c>
      <c r="D1306" t="s">
        <v>2991</v>
      </c>
      <c r="E1306" t="s">
        <v>927</v>
      </c>
      <c r="F1306" t="s">
        <v>5089</v>
      </c>
      <c r="G1306" t="s">
        <v>233</v>
      </c>
      <c r="H1306">
        <v>50</v>
      </c>
      <c r="I1306">
        <v>20</v>
      </c>
      <c r="J1306">
        <v>2013</v>
      </c>
      <c r="K1306">
        <v>3</v>
      </c>
      <c r="L1306" t="s">
        <v>49</v>
      </c>
      <c r="M1306" t="s">
        <v>1074</v>
      </c>
    </row>
    <row r="1307" spans="1:13" x14ac:dyDescent="0.25">
      <c r="A1307">
        <v>1302</v>
      </c>
      <c r="B1307" t="s">
        <v>5090</v>
      </c>
      <c r="C1307" t="s">
        <v>5091</v>
      </c>
      <c r="D1307" t="s">
        <v>22</v>
      </c>
      <c r="E1307" t="s">
        <v>5092</v>
      </c>
      <c r="F1307" t="s">
        <v>5093</v>
      </c>
      <c r="G1307" t="s">
        <v>25</v>
      </c>
      <c r="H1307">
        <v>75</v>
      </c>
      <c r="I1307">
        <v>26</v>
      </c>
      <c r="J1307">
        <v>2008</v>
      </c>
      <c r="K1307">
        <v>2</v>
      </c>
      <c r="L1307" t="s">
        <v>41</v>
      </c>
      <c r="M1307" t="s">
        <v>1024</v>
      </c>
    </row>
    <row r="1308" spans="1:13" x14ac:dyDescent="0.25">
      <c r="A1308">
        <v>1303</v>
      </c>
      <c r="B1308" t="s">
        <v>5094</v>
      </c>
      <c r="C1308" t="s">
        <v>5095</v>
      </c>
      <c r="D1308" t="s">
        <v>852</v>
      </c>
      <c r="E1308" t="s">
        <v>4377</v>
      </c>
      <c r="F1308" t="s">
        <v>5096</v>
      </c>
      <c r="G1308" t="s">
        <v>48</v>
      </c>
      <c r="H1308">
        <v>34</v>
      </c>
      <c r="I1308">
        <v>8</v>
      </c>
      <c r="J1308">
        <v>2013</v>
      </c>
      <c r="K1308">
        <v>3</v>
      </c>
      <c r="L1308" t="s">
        <v>595</v>
      </c>
      <c r="M1308" t="s">
        <v>4347</v>
      </c>
    </row>
    <row r="1309" spans="1:13" x14ac:dyDescent="0.25">
      <c r="A1309">
        <v>1304</v>
      </c>
      <c r="B1309" t="s">
        <v>5097</v>
      </c>
      <c r="C1309" t="s">
        <v>5098</v>
      </c>
      <c r="D1309" t="s">
        <v>80</v>
      </c>
      <c r="E1309" t="s">
        <v>5099</v>
      </c>
      <c r="F1309" t="s">
        <v>5100</v>
      </c>
      <c r="G1309" t="s">
        <v>156</v>
      </c>
      <c r="H1309">
        <v>338</v>
      </c>
      <c r="I1309">
        <v>94</v>
      </c>
      <c r="J1309">
        <v>2011</v>
      </c>
      <c r="K1309">
        <v>3</v>
      </c>
      <c r="L1309" t="s">
        <v>163</v>
      </c>
      <c r="M1309" t="s">
        <v>5101</v>
      </c>
    </row>
    <row r="1310" spans="1:13" x14ac:dyDescent="0.25">
      <c r="A1310">
        <v>1305</v>
      </c>
      <c r="B1310" t="s">
        <v>5102</v>
      </c>
      <c r="C1310" t="s">
        <v>5103</v>
      </c>
      <c r="D1310" t="s">
        <v>30</v>
      </c>
      <c r="E1310" t="s">
        <v>87</v>
      </c>
      <c r="F1310" t="s">
        <v>5104</v>
      </c>
      <c r="G1310" t="s">
        <v>181</v>
      </c>
      <c r="H1310">
        <v>84</v>
      </c>
      <c r="I1310">
        <v>28</v>
      </c>
      <c r="J1310">
        <v>2009</v>
      </c>
      <c r="K1310">
        <v>2</v>
      </c>
      <c r="L1310" t="s">
        <v>706</v>
      </c>
      <c r="M1310" t="s">
        <v>707</v>
      </c>
    </row>
    <row r="1311" spans="1:13" x14ac:dyDescent="0.25">
      <c r="A1311">
        <v>1306</v>
      </c>
      <c r="B1311" t="s">
        <v>5105</v>
      </c>
      <c r="C1311" t="s">
        <v>5106</v>
      </c>
      <c r="D1311" t="s">
        <v>52</v>
      </c>
      <c r="E1311" t="s">
        <v>5107</v>
      </c>
      <c r="F1311" t="s">
        <v>5108</v>
      </c>
      <c r="G1311" t="s">
        <v>336</v>
      </c>
      <c r="H1311">
        <v>4011</v>
      </c>
      <c r="I1311">
        <v>772</v>
      </c>
      <c r="J1311">
        <v>2000</v>
      </c>
      <c r="K1311">
        <v>4</v>
      </c>
      <c r="L1311" t="s">
        <v>56</v>
      </c>
      <c r="M1311" t="s">
        <v>2461</v>
      </c>
    </row>
    <row r="1312" spans="1:13" x14ac:dyDescent="0.25">
      <c r="A1312">
        <v>1307</v>
      </c>
      <c r="B1312" t="s">
        <v>5109</v>
      </c>
      <c r="C1312" t="s">
        <v>5110</v>
      </c>
      <c r="D1312" t="s">
        <v>45</v>
      </c>
      <c r="E1312" t="s">
        <v>1836</v>
      </c>
      <c r="F1312" t="s">
        <v>5111</v>
      </c>
      <c r="G1312" t="s">
        <v>233</v>
      </c>
      <c r="H1312">
        <v>57</v>
      </c>
      <c r="I1312">
        <v>15</v>
      </c>
      <c r="J1312">
        <v>2012</v>
      </c>
      <c r="K1312">
        <v>4</v>
      </c>
      <c r="L1312" t="s">
        <v>1148</v>
      </c>
      <c r="M1312" t="s">
        <v>1149</v>
      </c>
    </row>
    <row r="1313" spans="1:13" x14ac:dyDescent="0.25">
      <c r="A1313">
        <v>1308</v>
      </c>
      <c r="B1313" t="s">
        <v>5112</v>
      </c>
      <c r="C1313" t="s">
        <v>5113</v>
      </c>
      <c r="D1313" t="s">
        <v>333</v>
      </c>
      <c r="E1313" t="s">
        <v>621</v>
      </c>
      <c r="F1313" t="s">
        <v>5114</v>
      </c>
      <c r="G1313" t="s">
        <v>48</v>
      </c>
      <c r="H1313">
        <v>25</v>
      </c>
      <c r="I1313">
        <v>15</v>
      </c>
      <c r="J1313">
        <v>2013</v>
      </c>
      <c r="K1313">
        <v>2</v>
      </c>
      <c r="L1313" t="s">
        <v>41</v>
      </c>
      <c r="M1313" t="s">
        <v>5115</v>
      </c>
    </row>
    <row r="1314" spans="1:13" x14ac:dyDescent="0.25">
      <c r="A1314">
        <v>1309</v>
      </c>
      <c r="B1314" t="s">
        <v>5116</v>
      </c>
      <c r="C1314" t="s">
        <v>5117</v>
      </c>
      <c r="D1314" t="s">
        <v>105</v>
      </c>
      <c r="E1314" t="s">
        <v>5118</v>
      </c>
      <c r="F1314" t="s">
        <v>5119</v>
      </c>
      <c r="G1314" t="s">
        <v>18</v>
      </c>
      <c r="H1314">
        <v>508</v>
      </c>
      <c r="I1314">
        <v>128</v>
      </c>
      <c r="J1314">
        <v>2004</v>
      </c>
      <c r="K1314">
        <v>7</v>
      </c>
      <c r="L1314" t="s">
        <v>41</v>
      </c>
      <c r="M1314" t="s">
        <v>108</v>
      </c>
    </row>
    <row r="1315" spans="1:13" x14ac:dyDescent="0.25">
      <c r="A1315">
        <v>1310</v>
      </c>
      <c r="B1315" t="s">
        <v>5120</v>
      </c>
      <c r="C1315" t="s">
        <v>5121</v>
      </c>
      <c r="D1315" t="s">
        <v>294</v>
      </c>
      <c r="E1315" t="s">
        <v>1442</v>
      </c>
      <c r="F1315" t="s">
        <v>5122</v>
      </c>
      <c r="G1315" t="s">
        <v>25</v>
      </c>
      <c r="H1315">
        <v>10</v>
      </c>
      <c r="I1315">
        <v>1</v>
      </c>
      <c r="J1315">
        <v>2012</v>
      </c>
      <c r="K1315">
        <v>1</v>
      </c>
      <c r="L1315" t="s">
        <v>298</v>
      </c>
      <c r="M1315" t="s">
        <v>5123</v>
      </c>
    </row>
    <row r="1316" spans="1:13" x14ac:dyDescent="0.25">
      <c r="A1316">
        <v>1311</v>
      </c>
      <c r="B1316" t="s">
        <v>5124</v>
      </c>
      <c r="C1316" t="s">
        <v>5125</v>
      </c>
      <c r="D1316" t="s">
        <v>52</v>
      </c>
      <c r="E1316" t="s">
        <v>1612</v>
      </c>
      <c r="F1316" t="s">
        <v>5126</v>
      </c>
      <c r="G1316" t="s">
        <v>107</v>
      </c>
      <c r="H1316">
        <v>50</v>
      </c>
      <c r="I1316">
        <v>7</v>
      </c>
      <c r="J1316">
        <v>2011</v>
      </c>
      <c r="K1316">
        <v>1</v>
      </c>
      <c r="L1316" t="s">
        <v>56</v>
      </c>
      <c r="M1316" t="s">
        <v>56</v>
      </c>
    </row>
    <row r="1317" spans="1:13" x14ac:dyDescent="0.25">
      <c r="A1317">
        <v>1312</v>
      </c>
      <c r="B1317" t="s">
        <v>5127</v>
      </c>
      <c r="C1317" t="s">
        <v>5128</v>
      </c>
      <c r="D1317" t="s">
        <v>215</v>
      </c>
      <c r="E1317" t="s">
        <v>1309</v>
      </c>
      <c r="F1317" t="s">
        <v>5129</v>
      </c>
      <c r="G1317" t="s">
        <v>156</v>
      </c>
      <c r="H1317">
        <v>125</v>
      </c>
      <c r="I1317">
        <v>95</v>
      </c>
      <c r="J1317">
        <v>2014</v>
      </c>
      <c r="K1317">
        <v>1</v>
      </c>
      <c r="L1317" t="s">
        <v>1879</v>
      </c>
      <c r="M1317" t="s">
        <v>1879</v>
      </c>
    </row>
    <row r="1318" spans="1:13" x14ac:dyDescent="0.25">
      <c r="A1318">
        <v>1313</v>
      </c>
      <c r="B1318" t="s">
        <v>5130</v>
      </c>
      <c r="C1318" t="s">
        <v>5131</v>
      </c>
      <c r="D1318" t="s">
        <v>80</v>
      </c>
      <c r="E1318" t="s">
        <v>430</v>
      </c>
      <c r="F1318" t="s">
        <v>5132</v>
      </c>
      <c r="G1318" t="s">
        <v>33</v>
      </c>
      <c r="H1318">
        <v>26</v>
      </c>
      <c r="I1318">
        <v>6</v>
      </c>
      <c r="J1318">
        <v>2012</v>
      </c>
      <c r="K1318">
        <v>3</v>
      </c>
      <c r="L1318" t="s">
        <v>83</v>
      </c>
      <c r="M1318" t="s">
        <v>1586</v>
      </c>
    </row>
    <row r="1319" spans="1:13" x14ac:dyDescent="0.25">
      <c r="A1319">
        <v>1314</v>
      </c>
      <c r="B1319" t="s">
        <v>5133</v>
      </c>
      <c r="C1319" t="s">
        <v>5134</v>
      </c>
      <c r="D1319" t="s">
        <v>119</v>
      </c>
      <c r="E1319" t="s">
        <v>5135</v>
      </c>
      <c r="F1319" t="s">
        <v>5136</v>
      </c>
      <c r="G1319" t="s">
        <v>25</v>
      </c>
      <c r="H1319">
        <v>858</v>
      </c>
      <c r="I1319">
        <v>454</v>
      </c>
      <c r="J1319">
        <v>2005</v>
      </c>
      <c r="K1319">
        <v>5</v>
      </c>
      <c r="L1319" t="s">
        <v>122</v>
      </c>
      <c r="M1319" t="s">
        <v>122</v>
      </c>
    </row>
    <row r="1320" spans="1:13" x14ac:dyDescent="0.25">
      <c r="A1320">
        <v>1315</v>
      </c>
      <c r="B1320" t="s">
        <v>5137</v>
      </c>
      <c r="C1320" t="s">
        <v>5138</v>
      </c>
      <c r="D1320" t="s">
        <v>80</v>
      </c>
      <c r="E1320" t="s">
        <v>934</v>
      </c>
      <c r="F1320" t="s">
        <v>5139</v>
      </c>
      <c r="G1320" t="s">
        <v>336</v>
      </c>
      <c r="H1320">
        <v>13</v>
      </c>
      <c r="I1320">
        <v>5</v>
      </c>
      <c r="J1320">
        <v>2013</v>
      </c>
      <c r="K1320">
        <v>2</v>
      </c>
      <c r="L1320" t="s">
        <v>163</v>
      </c>
      <c r="M1320" t="s">
        <v>5140</v>
      </c>
    </row>
    <row r="1321" spans="1:13" x14ac:dyDescent="0.25">
      <c r="A1321">
        <v>1316</v>
      </c>
      <c r="B1321" t="s">
        <v>5141</v>
      </c>
      <c r="C1321" t="s">
        <v>5142</v>
      </c>
      <c r="D1321" t="s">
        <v>86</v>
      </c>
      <c r="E1321" t="s">
        <v>798</v>
      </c>
      <c r="F1321" t="s">
        <v>5143</v>
      </c>
      <c r="G1321" t="s">
        <v>233</v>
      </c>
      <c r="H1321">
        <v>25</v>
      </c>
      <c r="I1321">
        <v>7</v>
      </c>
      <c r="J1321">
        <v>1997</v>
      </c>
      <c r="K1321">
        <v>2</v>
      </c>
      <c r="L1321" t="s">
        <v>89</v>
      </c>
      <c r="M1321" t="s">
        <v>3830</v>
      </c>
    </row>
    <row r="1322" spans="1:13" x14ac:dyDescent="0.25">
      <c r="A1322">
        <v>1317</v>
      </c>
      <c r="B1322" t="s">
        <v>5144</v>
      </c>
      <c r="C1322" t="s">
        <v>5145</v>
      </c>
      <c r="D1322" t="s">
        <v>215</v>
      </c>
      <c r="E1322" t="s">
        <v>1473</v>
      </c>
      <c r="F1322" t="s">
        <v>5146</v>
      </c>
      <c r="G1322" t="s">
        <v>187</v>
      </c>
      <c r="H1322">
        <v>26</v>
      </c>
      <c r="I1322">
        <v>5</v>
      </c>
      <c r="J1322">
        <v>2013</v>
      </c>
      <c r="K1322">
        <v>1</v>
      </c>
      <c r="L1322" t="s">
        <v>1879</v>
      </c>
      <c r="M1322" t="s">
        <v>1879</v>
      </c>
    </row>
    <row r="1323" spans="1:13" x14ac:dyDescent="0.25">
      <c r="A1323">
        <v>1318</v>
      </c>
      <c r="B1323" t="s">
        <v>5147</v>
      </c>
      <c r="C1323" t="s">
        <v>5148</v>
      </c>
      <c r="D1323" t="s">
        <v>74</v>
      </c>
      <c r="E1323" t="s">
        <v>824</v>
      </c>
      <c r="F1323" t="s">
        <v>5149</v>
      </c>
      <c r="G1323" t="s">
        <v>18</v>
      </c>
      <c r="H1323">
        <v>19</v>
      </c>
      <c r="I1323">
        <v>11</v>
      </c>
      <c r="J1323">
        <v>2008</v>
      </c>
      <c r="K1323">
        <v>1</v>
      </c>
      <c r="L1323" t="s">
        <v>543</v>
      </c>
      <c r="M1323" t="s">
        <v>544</v>
      </c>
    </row>
    <row r="1324" spans="1:13" x14ac:dyDescent="0.25">
      <c r="A1324">
        <v>1319</v>
      </c>
      <c r="B1324" t="s">
        <v>5150</v>
      </c>
      <c r="C1324" t="s">
        <v>5151</v>
      </c>
      <c r="D1324" t="s">
        <v>15</v>
      </c>
      <c r="E1324" t="s">
        <v>1798</v>
      </c>
      <c r="F1324" t="s">
        <v>5152</v>
      </c>
      <c r="G1324" t="s">
        <v>40</v>
      </c>
      <c r="H1324">
        <v>22</v>
      </c>
      <c r="I1324">
        <v>8</v>
      </c>
      <c r="J1324">
        <v>2013</v>
      </c>
      <c r="K1324">
        <v>2</v>
      </c>
      <c r="L1324" t="s">
        <v>41</v>
      </c>
      <c r="M1324" t="s">
        <v>2238</v>
      </c>
    </row>
    <row r="1325" spans="1:13" x14ac:dyDescent="0.25">
      <c r="A1325">
        <v>1320</v>
      </c>
      <c r="B1325" t="s">
        <v>5153</v>
      </c>
      <c r="C1325" t="s">
        <v>5154</v>
      </c>
      <c r="D1325" t="s">
        <v>52</v>
      </c>
      <c r="E1325" t="s">
        <v>621</v>
      </c>
      <c r="F1325" t="s">
        <v>5155</v>
      </c>
      <c r="G1325" t="s">
        <v>336</v>
      </c>
      <c r="H1325">
        <v>8</v>
      </c>
      <c r="I1325">
        <v>2</v>
      </c>
      <c r="J1325">
        <v>2013</v>
      </c>
      <c r="K1325">
        <v>2</v>
      </c>
      <c r="L1325" t="s">
        <v>56</v>
      </c>
      <c r="M1325" t="s">
        <v>5156</v>
      </c>
    </row>
    <row r="1326" spans="1:13" x14ac:dyDescent="0.25">
      <c r="A1326">
        <v>1321</v>
      </c>
      <c r="B1326" t="s">
        <v>5157</v>
      </c>
      <c r="C1326" t="s">
        <v>5158</v>
      </c>
      <c r="D1326" t="s">
        <v>30</v>
      </c>
      <c r="E1326" t="s">
        <v>621</v>
      </c>
      <c r="F1326" t="s">
        <v>5159</v>
      </c>
      <c r="G1326" t="s">
        <v>336</v>
      </c>
      <c r="H1326">
        <v>12</v>
      </c>
      <c r="I1326">
        <v>4</v>
      </c>
      <c r="J1326">
        <v>2008</v>
      </c>
      <c r="K1326">
        <v>2</v>
      </c>
      <c r="L1326" t="s">
        <v>258</v>
      </c>
      <c r="M1326" t="s">
        <v>258</v>
      </c>
    </row>
    <row r="1327" spans="1:13" x14ac:dyDescent="0.25">
      <c r="A1327">
        <v>1322</v>
      </c>
      <c r="B1327" t="s">
        <v>5160</v>
      </c>
      <c r="C1327" t="s">
        <v>5161</v>
      </c>
      <c r="D1327" t="s">
        <v>30</v>
      </c>
      <c r="E1327" t="s">
        <v>1106</v>
      </c>
      <c r="F1327" t="s">
        <v>5162</v>
      </c>
      <c r="G1327" t="s">
        <v>271</v>
      </c>
      <c r="H1327">
        <v>12</v>
      </c>
      <c r="I1327">
        <v>2</v>
      </c>
      <c r="J1327">
        <v>2012</v>
      </c>
      <c r="K1327">
        <v>2</v>
      </c>
      <c r="L1327" t="s">
        <v>34</v>
      </c>
      <c r="M1327" t="s">
        <v>34</v>
      </c>
    </row>
    <row r="1328" spans="1:13" x14ac:dyDescent="0.25">
      <c r="A1328">
        <v>1323</v>
      </c>
      <c r="B1328" t="s">
        <v>5163</v>
      </c>
      <c r="C1328" t="s">
        <v>5164</v>
      </c>
      <c r="D1328" t="s">
        <v>74</v>
      </c>
      <c r="E1328" t="s">
        <v>617</v>
      </c>
      <c r="F1328" t="s">
        <v>5165</v>
      </c>
      <c r="G1328" t="s">
        <v>297</v>
      </c>
      <c r="H1328">
        <v>22</v>
      </c>
      <c r="I1328">
        <v>6</v>
      </c>
      <c r="J1328">
        <v>2004</v>
      </c>
      <c r="K1328">
        <v>1</v>
      </c>
      <c r="L1328" t="s">
        <v>77</v>
      </c>
      <c r="M1328" t="s">
        <v>3412</v>
      </c>
    </row>
    <row r="1329" spans="1:13" x14ac:dyDescent="0.25">
      <c r="A1329">
        <v>1324</v>
      </c>
      <c r="B1329" t="s">
        <v>5166</v>
      </c>
      <c r="C1329" t="s">
        <v>5167</v>
      </c>
      <c r="D1329" t="s">
        <v>66</v>
      </c>
      <c r="E1329" t="s">
        <v>5168</v>
      </c>
      <c r="F1329" t="s">
        <v>5169</v>
      </c>
      <c r="G1329" t="s">
        <v>18</v>
      </c>
      <c r="H1329">
        <v>57</v>
      </c>
      <c r="I1329">
        <v>24</v>
      </c>
      <c r="J1329">
        <v>2005</v>
      </c>
      <c r="K1329">
        <v>2</v>
      </c>
      <c r="L1329" t="s">
        <v>94</v>
      </c>
      <c r="M1329" t="s">
        <v>396</v>
      </c>
    </row>
    <row r="1330" spans="1:13" x14ac:dyDescent="0.25">
      <c r="A1330">
        <v>1325</v>
      </c>
      <c r="B1330" t="s">
        <v>5170</v>
      </c>
      <c r="C1330" t="s">
        <v>5171</v>
      </c>
      <c r="D1330" t="s">
        <v>66</v>
      </c>
      <c r="E1330" t="s">
        <v>5172</v>
      </c>
      <c r="F1330" t="s">
        <v>5173</v>
      </c>
      <c r="G1330" t="s">
        <v>257</v>
      </c>
      <c r="H1330">
        <v>191</v>
      </c>
      <c r="I1330">
        <v>48</v>
      </c>
      <c r="J1330">
        <v>2006</v>
      </c>
      <c r="K1330">
        <v>1</v>
      </c>
      <c r="L1330" t="s">
        <v>94</v>
      </c>
      <c r="M1330" t="s">
        <v>1853</v>
      </c>
    </row>
    <row r="1331" spans="1:13" x14ac:dyDescent="0.25">
      <c r="A1331">
        <v>1326</v>
      </c>
      <c r="B1331" t="s">
        <v>5174</v>
      </c>
      <c r="C1331" t="s">
        <v>5175</v>
      </c>
      <c r="D1331" t="s">
        <v>80</v>
      </c>
      <c r="E1331" t="s">
        <v>5176</v>
      </c>
      <c r="F1331" t="s">
        <v>5177</v>
      </c>
      <c r="G1331" t="s">
        <v>55</v>
      </c>
      <c r="H1331">
        <v>380</v>
      </c>
      <c r="I1331">
        <v>150</v>
      </c>
      <c r="J1331">
        <v>2012</v>
      </c>
      <c r="K1331">
        <v>4</v>
      </c>
      <c r="L1331" t="s">
        <v>83</v>
      </c>
      <c r="M1331" t="s">
        <v>2693</v>
      </c>
    </row>
    <row r="1332" spans="1:13" x14ac:dyDescent="0.25">
      <c r="A1332">
        <v>1327</v>
      </c>
      <c r="B1332" t="s">
        <v>5178</v>
      </c>
      <c r="C1332" t="s">
        <v>5179</v>
      </c>
      <c r="D1332" t="s">
        <v>764</v>
      </c>
      <c r="E1332" t="s">
        <v>1022</v>
      </c>
      <c r="F1332" t="s">
        <v>5180</v>
      </c>
      <c r="G1332" t="s">
        <v>187</v>
      </c>
      <c r="H1332">
        <v>33</v>
      </c>
      <c r="I1332">
        <v>10</v>
      </c>
      <c r="J1332">
        <v>2006</v>
      </c>
      <c r="K1332">
        <v>1</v>
      </c>
      <c r="L1332" t="s">
        <v>41</v>
      </c>
      <c r="M1332" t="s">
        <v>767</v>
      </c>
    </row>
    <row r="1333" spans="1:13" x14ac:dyDescent="0.25">
      <c r="A1333">
        <v>1328</v>
      </c>
      <c r="B1333" t="s">
        <v>5181</v>
      </c>
      <c r="C1333" t="s">
        <v>5182</v>
      </c>
      <c r="D1333" t="s">
        <v>153</v>
      </c>
      <c r="E1333" t="s">
        <v>3529</v>
      </c>
      <c r="F1333" t="s">
        <v>5183</v>
      </c>
      <c r="G1333" t="s">
        <v>308</v>
      </c>
      <c r="H1333">
        <v>108</v>
      </c>
      <c r="I1333">
        <v>44</v>
      </c>
      <c r="J1333">
        <v>2013</v>
      </c>
      <c r="K1333">
        <v>4</v>
      </c>
      <c r="L1333" t="s">
        <v>157</v>
      </c>
      <c r="M1333" t="s">
        <v>2654</v>
      </c>
    </row>
    <row r="1334" spans="1:13" x14ac:dyDescent="0.25">
      <c r="A1334">
        <v>1329</v>
      </c>
      <c r="B1334" t="s">
        <v>5184</v>
      </c>
      <c r="C1334" t="s">
        <v>5185</v>
      </c>
      <c r="D1334" t="s">
        <v>119</v>
      </c>
      <c r="E1334" t="s">
        <v>1584</v>
      </c>
      <c r="F1334" t="s">
        <v>5186</v>
      </c>
      <c r="G1334" t="s">
        <v>257</v>
      </c>
      <c r="H1334">
        <v>66</v>
      </c>
      <c r="I1334">
        <v>12</v>
      </c>
      <c r="J1334">
        <v>2012</v>
      </c>
      <c r="K1334">
        <v>4</v>
      </c>
      <c r="L1334" t="s">
        <v>122</v>
      </c>
      <c r="M1334" t="s">
        <v>122</v>
      </c>
    </row>
    <row r="1335" spans="1:13" x14ac:dyDescent="0.25">
      <c r="A1335">
        <v>1330</v>
      </c>
      <c r="B1335" t="s">
        <v>5187</v>
      </c>
      <c r="C1335" t="s">
        <v>5188</v>
      </c>
      <c r="D1335" t="s">
        <v>98</v>
      </c>
      <c r="E1335" t="s">
        <v>2496</v>
      </c>
      <c r="F1335" t="s">
        <v>5189</v>
      </c>
      <c r="G1335" t="s">
        <v>271</v>
      </c>
      <c r="H1335">
        <v>60</v>
      </c>
      <c r="I1335">
        <v>30</v>
      </c>
      <c r="J1335">
        <v>2007</v>
      </c>
      <c r="K1335">
        <v>2</v>
      </c>
      <c r="L1335" t="s">
        <v>101</v>
      </c>
      <c r="M1335" t="s">
        <v>101</v>
      </c>
    </row>
    <row r="1336" spans="1:13" x14ac:dyDescent="0.25">
      <c r="A1336">
        <v>1331</v>
      </c>
      <c r="B1336" t="s">
        <v>5190</v>
      </c>
      <c r="C1336" t="s">
        <v>5191</v>
      </c>
      <c r="D1336" t="s">
        <v>66</v>
      </c>
      <c r="E1336" t="s">
        <v>824</v>
      </c>
      <c r="F1336" t="s">
        <v>5192</v>
      </c>
      <c r="G1336" t="s">
        <v>187</v>
      </c>
      <c r="H1336">
        <v>25</v>
      </c>
      <c r="I1336">
        <v>5</v>
      </c>
      <c r="J1336">
        <v>2011</v>
      </c>
      <c r="K1336">
        <v>1</v>
      </c>
      <c r="L1336" t="s">
        <v>70</v>
      </c>
      <c r="M1336" t="s">
        <v>1896</v>
      </c>
    </row>
    <row r="1337" spans="1:13" x14ac:dyDescent="0.25">
      <c r="A1337">
        <v>1332</v>
      </c>
      <c r="B1337" t="s">
        <v>5193</v>
      </c>
      <c r="C1337" t="s">
        <v>5194</v>
      </c>
      <c r="D1337" t="s">
        <v>52</v>
      </c>
      <c r="E1337" t="s">
        <v>824</v>
      </c>
      <c r="F1337" t="s">
        <v>5195</v>
      </c>
      <c r="G1337" t="s">
        <v>336</v>
      </c>
      <c r="H1337">
        <v>6</v>
      </c>
      <c r="I1337">
        <v>4</v>
      </c>
      <c r="J1337">
        <v>1993</v>
      </c>
      <c r="K1337">
        <v>1</v>
      </c>
      <c r="L1337" t="s">
        <v>203</v>
      </c>
      <c r="M1337" t="s">
        <v>5196</v>
      </c>
    </row>
    <row r="1338" spans="1:13" x14ac:dyDescent="0.25">
      <c r="A1338">
        <v>1333</v>
      </c>
      <c r="B1338" t="s">
        <v>5197</v>
      </c>
      <c r="C1338" t="s">
        <v>5198</v>
      </c>
      <c r="D1338" t="s">
        <v>166</v>
      </c>
      <c r="E1338" t="s">
        <v>5199</v>
      </c>
      <c r="F1338" t="s">
        <v>5200</v>
      </c>
      <c r="G1338" t="s">
        <v>18</v>
      </c>
      <c r="H1338">
        <v>14730</v>
      </c>
      <c r="I1338">
        <v>991</v>
      </c>
      <c r="J1338">
        <v>2011</v>
      </c>
      <c r="K1338">
        <v>3</v>
      </c>
      <c r="L1338" t="s">
        <v>169</v>
      </c>
      <c r="M1338" t="s">
        <v>479</v>
      </c>
    </row>
    <row r="1339" spans="1:13" x14ac:dyDescent="0.25">
      <c r="A1339">
        <v>1334</v>
      </c>
      <c r="B1339" t="s">
        <v>5201</v>
      </c>
      <c r="C1339" t="s">
        <v>5202</v>
      </c>
      <c r="D1339" t="s">
        <v>66</v>
      </c>
      <c r="E1339" t="s">
        <v>2578</v>
      </c>
      <c r="F1339" t="s">
        <v>5203</v>
      </c>
      <c r="G1339" t="s">
        <v>107</v>
      </c>
      <c r="H1339">
        <v>28</v>
      </c>
      <c r="I1339">
        <v>6</v>
      </c>
      <c r="J1339">
        <v>2012</v>
      </c>
      <c r="K1339">
        <v>2</v>
      </c>
      <c r="L1339" t="s">
        <v>94</v>
      </c>
      <c r="M1339" t="s">
        <v>5204</v>
      </c>
    </row>
    <row r="1340" spans="1:13" x14ac:dyDescent="0.25">
      <c r="A1340">
        <v>1335</v>
      </c>
      <c r="B1340" t="s">
        <v>5205</v>
      </c>
      <c r="C1340" t="s">
        <v>5206</v>
      </c>
      <c r="D1340" t="s">
        <v>74</v>
      </c>
      <c r="E1340" t="s">
        <v>1305</v>
      </c>
      <c r="F1340" t="s">
        <v>5207</v>
      </c>
      <c r="G1340" t="s">
        <v>25</v>
      </c>
      <c r="H1340">
        <v>19</v>
      </c>
      <c r="I1340">
        <v>9</v>
      </c>
      <c r="J1340">
        <v>2012</v>
      </c>
      <c r="K1340">
        <v>2</v>
      </c>
      <c r="L1340" t="s">
        <v>543</v>
      </c>
      <c r="M1340" t="s">
        <v>5208</v>
      </c>
    </row>
    <row r="1341" spans="1:13" x14ac:dyDescent="0.25">
      <c r="A1341">
        <v>1336</v>
      </c>
      <c r="B1341" t="s">
        <v>5209</v>
      </c>
      <c r="C1341" t="s">
        <v>5210</v>
      </c>
      <c r="D1341" t="s">
        <v>341</v>
      </c>
      <c r="E1341" t="s">
        <v>5211</v>
      </c>
      <c r="F1341" t="s">
        <v>5212</v>
      </c>
      <c r="G1341" t="s">
        <v>271</v>
      </c>
      <c r="H1341">
        <v>216</v>
      </c>
      <c r="I1341">
        <v>65</v>
      </c>
      <c r="J1341">
        <v>2013</v>
      </c>
      <c r="K1341">
        <v>2</v>
      </c>
      <c r="L1341" t="s">
        <v>344</v>
      </c>
      <c r="M1341" t="s">
        <v>344</v>
      </c>
    </row>
    <row r="1342" spans="1:13" x14ac:dyDescent="0.25">
      <c r="A1342">
        <v>1337</v>
      </c>
      <c r="B1342" t="s">
        <v>5213</v>
      </c>
      <c r="C1342" t="s">
        <v>5214</v>
      </c>
      <c r="D1342" t="s">
        <v>80</v>
      </c>
      <c r="E1342" t="s">
        <v>1297</v>
      </c>
      <c r="F1342" t="s">
        <v>5215</v>
      </c>
      <c r="G1342" t="s">
        <v>187</v>
      </c>
      <c r="H1342">
        <v>12</v>
      </c>
      <c r="I1342">
        <v>5</v>
      </c>
      <c r="J1342">
        <v>2007</v>
      </c>
      <c r="K1342">
        <v>1</v>
      </c>
      <c r="L1342" t="s">
        <v>83</v>
      </c>
      <c r="M1342" t="s">
        <v>5216</v>
      </c>
    </row>
    <row r="1343" spans="1:13" x14ac:dyDescent="0.25">
      <c r="A1343">
        <v>1338</v>
      </c>
      <c r="B1343" t="s">
        <v>5217</v>
      </c>
      <c r="C1343" t="s">
        <v>5218</v>
      </c>
      <c r="D1343" t="s">
        <v>52</v>
      </c>
      <c r="E1343" t="s">
        <v>1052</v>
      </c>
      <c r="F1343" t="s">
        <v>5219</v>
      </c>
      <c r="G1343" t="s">
        <v>336</v>
      </c>
      <c r="H1343">
        <v>200</v>
      </c>
      <c r="I1343">
        <v>40</v>
      </c>
      <c r="J1343">
        <v>2009</v>
      </c>
      <c r="K1343">
        <v>3</v>
      </c>
      <c r="L1343" t="s">
        <v>203</v>
      </c>
      <c r="M1343" t="s">
        <v>203</v>
      </c>
    </row>
    <row r="1344" spans="1:13" x14ac:dyDescent="0.25">
      <c r="A1344">
        <v>1339</v>
      </c>
      <c r="B1344" t="s">
        <v>5220</v>
      </c>
      <c r="C1344" t="s">
        <v>5221</v>
      </c>
      <c r="D1344" t="s">
        <v>22</v>
      </c>
      <c r="E1344" t="s">
        <v>3277</v>
      </c>
      <c r="F1344" t="s">
        <v>5222</v>
      </c>
      <c r="G1344" t="s">
        <v>25</v>
      </c>
      <c r="H1344">
        <v>17</v>
      </c>
      <c r="I1344">
        <v>8</v>
      </c>
      <c r="J1344">
        <v>2012</v>
      </c>
      <c r="K1344">
        <v>1</v>
      </c>
      <c r="L1344" t="s">
        <v>41</v>
      </c>
      <c r="M1344" t="s">
        <v>1024</v>
      </c>
    </row>
    <row r="1345" spans="1:13" x14ac:dyDescent="0.25">
      <c r="A1345">
        <v>1340</v>
      </c>
      <c r="B1345" t="s">
        <v>5223</v>
      </c>
      <c r="C1345" t="s">
        <v>5224</v>
      </c>
      <c r="D1345" t="s">
        <v>166</v>
      </c>
      <c r="E1345" t="s">
        <v>939</v>
      </c>
      <c r="F1345" t="s">
        <v>5225</v>
      </c>
      <c r="G1345" t="s">
        <v>156</v>
      </c>
      <c r="H1345">
        <v>50</v>
      </c>
      <c r="I1345">
        <v>7</v>
      </c>
      <c r="J1345">
        <v>2005</v>
      </c>
      <c r="K1345">
        <v>1</v>
      </c>
      <c r="L1345" t="s">
        <v>3983</v>
      </c>
      <c r="M1345" t="s">
        <v>5226</v>
      </c>
    </row>
    <row r="1346" spans="1:13" x14ac:dyDescent="0.25">
      <c r="A1346">
        <v>1341</v>
      </c>
      <c r="B1346" t="s">
        <v>5227</v>
      </c>
      <c r="C1346" t="s">
        <v>5228</v>
      </c>
      <c r="D1346" t="s">
        <v>294</v>
      </c>
      <c r="E1346" t="s">
        <v>911</v>
      </c>
      <c r="F1346" t="s">
        <v>5229</v>
      </c>
      <c r="G1346" t="s">
        <v>18</v>
      </c>
      <c r="H1346">
        <v>22</v>
      </c>
      <c r="I1346">
        <v>8</v>
      </c>
      <c r="J1346">
        <v>2012</v>
      </c>
      <c r="K1346">
        <v>2</v>
      </c>
      <c r="L1346" t="s">
        <v>298</v>
      </c>
      <c r="M1346" t="s">
        <v>298</v>
      </c>
    </row>
    <row r="1347" spans="1:13" x14ac:dyDescent="0.25">
      <c r="A1347">
        <v>1341</v>
      </c>
      <c r="B1347" t="s">
        <v>5230</v>
      </c>
      <c r="C1347" t="s">
        <v>5231</v>
      </c>
      <c r="D1347" t="s">
        <v>166</v>
      </c>
      <c r="E1347" t="s">
        <v>5232</v>
      </c>
      <c r="F1347" t="s">
        <v>5233</v>
      </c>
      <c r="G1347" t="s">
        <v>55</v>
      </c>
      <c r="H1347">
        <v>53</v>
      </c>
      <c r="I1347">
        <v>1</v>
      </c>
      <c r="J1347">
        <v>2012</v>
      </c>
      <c r="K1347">
        <v>4</v>
      </c>
      <c r="L1347" t="s">
        <v>3983</v>
      </c>
      <c r="M1347" t="s">
        <v>2389</v>
      </c>
    </row>
    <row r="1348" spans="1:13" x14ac:dyDescent="0.25">
      <c r="A1348">
        <v>1342</v>
      </c>
      <c r="B1348" t="s">
        <v>5234</v>
      </c>
      <c r="C1348" t="s">
        <v>5235</v>
      </c>
      <c r="D1348" t="s">
        <v>166</v>
      </c>
      <c r="E1348" t="s">
        <v>440</v>
      </c>
      <c r="F1348" t="s">
        <v>5236</v>
      </c>
      <c r="G1348" t="s">
        <v>18</v>
      </c>
      <c r="H1348">
        <v>63</v>
      </c>
      <c r="I1348">
        <v>30</v>
      </c>
      <c r="J1348">
        <v>2008</v>
      </c>
      <c r="K1348">
        <v>4</v>
      </c>
      <c r="L1348" t="s">
        <v>169</v>
      </c>
      <c r="M1348" t="s">
        <v>319</v>
      </c>
    </row>
    <row r="1349" spans="1:13" x14ac:dyDescent="0.25">
      <c r="A1349">
        <v>1343</v>
      </c>
      <c r="B1349" t="s">
        <v>5237</v>
      </c>
      <c r="C1349" t="s">
        <v>5238</v>
      </c>
      <c r="D1349" t="s">
        <v>52</v>
      </c>
      <c r="E1349" t="s">
        <v>238</v>
      </c>
      <c r="F1349" t="s">
        <v>5239</v>
      </c>
      <c r="G1349" t="s">
        <v>187</v>
      </c>
      <c r="H1349">
        <v>101</v>
      </c>
      <c r="I1349">
        <v>36</v>
      </c>
      <c r="J1349">
        <v>1997</v>
      </c>
      <c r="K1349">
        <v>2</v>
      </c>
      <c r="L1349" t="s">
        <v>56</v>
      </c>
      <c r="M1349" t="s">
        <v>5240</v>
      </c>
    </row>
    <row r="1350" spans="1:13" x14ac:dyDescent="0.25">
      <c r="A1350">
        <v>1344</v>
      </c>
      <c r="B1350" t="s">
        <v>5241</v>
      </c>
      <c r="C1350" t="s">
        <v>5242</v>
      </c>
      <c r="D1350" t="s">
        <v>80</v>
      </c>
      <c r="E1350" t="s">
        <v>5243</v>
      </c>
      <c r="F1350" t="s">
        <v>5244</v>
      </c>
      <c r="G1350" t="s">
        <v>271</v>
      </c>
      <c r="H1350">
        <v>4</v>
      </c>
      <c r="I1350">
        <v>3</v>
      </c>
      <c r="J1350">
        <v>2010</v>
      </c>
      <c r="K1350">
        <v>2</v>
      </c>
      <c r="L1350" t="s">
        <v>163</v>
      </c>
      <c r="M1350" t="s">
        <v>696</v>
      </c>
    </row>
    <row r="1351" spans="1:13" x14ac:dyDescent="0.25">
      <c r="A1351">
        <v>1345</v>
      </c>
      <c r="B1351" t="s">
        <v>5245</v>
      </c>
      <c r="C1351" t="s">
        <v>5246</v>
      </c>
      <c r="D1351" t="s">
        <v>52</v>
      </c>
      <c r="E1351" t="s">
        <v>274</v>
      </c>
      <c r="F1351" t="s">
        <v>5247</v>
      </c>
      <c r="G1351" t="s">
        <v>297</v>
      </c>
      <c r="H1351">
        <v>61</v>
      </c>
      <c r="I1351">
        <v>10</v>
      </c>
      <c r="J1351">
        <v>2002</v>
      </c>
      <c r="K1351">
        <v>3</v>
      </c>
      <c r="L1351" t="s">
        <v>56</v>
      </c>
      <c r="M1351" t="s">
        <v>662</v>
      </c>
    </row>
    <row r="1352" spans="1:13" x14ac:dyDescent="0.25">
      <c r="A1352">
        <v>1346</v>
      </c>
      <c r="B1352" t="s">
        <v>5248</v>
      </c>
      <c r="C1352" t="s">
        <v>5249</v>
      </c>
      <c r="D1352" t="s">
        <v>141</v>
      </c>
      <c r="E1352" t="s">
        <v>603</v>
      </c>
      <c r="F1352" t="s">
        <v>5250</v>
      </c>
      <c r="G1352" t="s">
        <v>187</v>
      </c>
      <c r="H1352">
        <v>7</v>
      </c>
      <c r="I1352">
        <v>1</v>
      </c>
      <c r="J1352">
        <v>2013</v>
      </c>
      <c r="K1352">
        <v>1</v>
      </c>
      <c r="L1352" t="s">
        <v>514</v>
      </c>
      <c r="M1352" t="s">
        <v>2326</v>
      </c>
    </row>
    <row r="1353" spans="1:13" x14ac:dyDescent="0.25">
      <c r="A1353">
        <v>1347</v>
      </c>
      <c r="B1353" t="s">
        <v>5251</v>
      </c>
      <c r="C1353" t="s">
        <v>5252</v>
      </c>
      <c r="D1353" t="s">
        <v>1999</v>
      </c>
      <c r="E1353" t="s">
        <v>416</v>
      </c>
      <c r="F1353" t="s">
        <v>5253</v>
      </c>
      <c r="G1353" t="s">
        <v>156</v>
      </c>
      <c r="H1353">
        <v>24</v>
      </c>
      <c r="I1353">
        <v>4</v>
      </c>
      <c r="J1353">
        <v>2010</v>
      </c>
      <c r="K1353">
        <v>2</v>
      </c>
      <c r="L1353" t="s">
        <v>2001</v>
      </c>
      <c r="M1353" t="s">
        <v>5254</v>
      </c>
    </row>
    <row r="1354" spans="1:13" x14ac:dyDescent="0.25">
      <c r="A1354">
        <v>1348</v>
      </c>
      <c r="B1354" t="s">
        <v>5255</v>
      </c>
      <c r="C1354" t="s">
        <v>5256</v>
      </c>
      <c r="D1354" t="s">
        <v>59</v>
      </c>
      <c r="E1354" t="s">
        <v>1499</v>
      </c>
      <c r="F1354" t="s">
        <v>5257</v>
      </c>
      <c r="G1354" t="s">
        <v>297</v>
      </c>
      <c r="H1354">
        <v>80</v>
      </c>
      <c r="I1354">
        <v>20</v>
      </c>
      <c r="J1354">
        <v>2004</v>
      </c>
      <c r="K1354">
        <v>4</v>
      </c>
      <c r="L1354" t="s">
        <v>41</v>
      </c>
      <c r="M1354" t="s">
        <v>5258</v>
      </c>
    </row>
    <row r="1355" spans="1:13" x14ac:dyDescent="0.25">
      <c r="A1355">
        <v>1349</v>
      </c>
      <c r="B1355" t="s">
        <v>5259</v>
      </c>
      <c r="C1355" t="s">
        <v>5260</v>
      </c>
      <c r="D1355" t="s">
        <v>66</v>
      </c>
      <c r="E1355" t="s">
        <v>770</v>
      </c>
      <c r="F1355" t="s">
        <v>5261</v>
      </c>
      <c r="G1355" t="s">
        <v>233</v>
      </c>
      <c r="H1355">
        <v>31</v>
      </c>
      <c r="I1355">
        <v>6</v>
      </c>
      <c r="J1355">
        <v>2013</v>
      </c>
      <c r="K1355">
        <v>2</v>
      </c>
      <c r="L1355" t="s">
        <v>70</v>
      </c>
      <c r="M1355" t="s">
        <v>1896</v>
      </c>
    </row>
    <row r="1356" spans="1:13" x14ac:dyDescent="0.25">
      <c r="A1356">
        <v>1350</v>
      </c>
      <c r="B1356" t="s">
        <v>5262</v>
      </c>
      <c r="C1356" t="s">
        <v>5263</v>
      </c>
      <c r="D1356" t="s">
        <v>462</v>
      </c>
      <c r="E1356" t="s">
        <v>993</v>
      </c>
      <c r="F1356" t="s">
        <v>5264</v>
      </c>
      <c r="G1356" t="s">
        <v>175</v>
      </c>
      <c r="H1356">
        <v>8</v>
      </c>
      <c r="I1356">
        <v>3</v>
      </c>
      <c r="J1356">
        <v>2013</v>
      </c>
      <c r="K1356">
        <v>1</v>
      </c>
      <c r="L1356" t="s">
        <v>465</v>
      </c>
      <c r="M1356" t="s">
        <v>1689</v>
      </c>
    </row>
    <row r="1357" spans="1:13" x14ac:dyDescent="0.25">
      <c r="A1357">
        <v>1351</v>
      </c>
      <c r="B1357" t="s">
        <v>5265</v>
      </c>
      <c r="C1357" t="s">
        <v>5266</v>
      </c>
      <c r="D1357" t="s">
        <v>294</v>
      </c>
      <c r="E1357" t="s">
        <v>5267</v>
      </c>
      <c r="F1357" t="s">
        <v>5268</v>
      </c>
      <c r="G1357" t="s">
        <v>149</v>
      </c>
      <c r="H1357">
        <v>86</v>
      </c>
      <c r="I1357">
        <v>34</v>
      </c>
      <c r="J1357">
        <v>2014</v>
      </c>
      <c r="K1357">
        <v>1</v>
      </c>
      <c r="L1357" t="s">
        <v>298</v>
      </c>
      <c r="M1357" t="s">
        <v>4661</v>
      </c>
    </row>
    <row r="1358" spans="1:13" x14ac:dyDescent="0.25">
      <c r="A1358">
        <v>1352</v>
      </c>
      <c r="B1358" t="s">
        <v>5269</v>
      </c>
      <c r="C1358" t="s">
        <v>5270</v>
      </c>
      <c r="D1358" t="s">
        <v>80</v>
      </c>
      <c r="E1358" t="s">
        <v>760</v>
      </c>
      <c r="F1358" t="s">
        <v>5271</v>
      </c>
      <c r="G1358" t="s">
        <v>48</v>
      </c>
      <c r="H1358">
        <v>16</v>
      </c>
      <c r="I1358">
        <v>5</v>
      </c>
      <c r="J1358">
        <v>2014</v>
      </c>
      <c r="K1358">
        <v>1</v>
      </c>
      <c r="L1358" t="s">
        <v>83</v>
      </c>
      <c r="M1358" t="s">
        <v>5272</v>
      </c>
    </row>
    <row r="1359" spans="1:13" x14ac:dyDescent="0.25">
      <c r="A1359">
        <v>1353</v>
      </c>
      <c r="B1359" t="s">
        <v>5273</v>
      </c>
      <c r="C1359" t="s">
        <v>5274</v>
      </c>
      <c r="D1359" t="s">
        <v>852</v>
      </c>
      <c r="E1359" t="s">
        <v>665</v>
      </c>
      <c r="F1359" t="s">
        <v>5275</v>
      </c>
      <c r="G1359" t="s">
        <v>55</v>
      </c>
      <c r="H1359">
        <v>8</v>
      </c>
      <c r="I1359">
        <v>4</v>
      </c>
      <c r="J1359">
        <v>2015</v>
      </c>
      <c r="K1359">
        <v>1</v>
      </c>
      <c r="L1359" t="s">
        <v>595</v>
      </c>
      <c r="M1359" t="s">
        <v>854</v>
      </c>
    </row>
    <row r="1360" spans="1:13" x14ac:dyDescent="0.25">
      <c r="A1360">
        <v>1354</v>
      </c>
      <c r="B1360" t="s">
        <v>5276</v>
      </c>
      <c r="C1360" t="s">
        <v>5277</v>
      </c>
      <c r="D1360" t="s">
        <v>223</v>
      </c>
      <c r="E1360" t="s">
        <v>1899</v>
      </c>
      <c r="F1360" t="s">
        <v>5278</v>
      </c>
      <c r="G1360" t="s">
        <v>33</v>
      </c>
      <c r="H1360">
        <v>25</v>
      </c>
      <c r="I1360">
        <v>10</v>
      </c>
      <c r="J1360">
        <v>2007</v>
      </c>
      <c r="K1360">
        <v>1</v>
      </c>
      <c r="L1360" t="s">
        <v>1860</v>
      </c>
      <c r="M1360" t="s">
        <v>5279</v>
      </c>
    </row>
    <row r="1361" spans="1:13" x14ac:dyDescent="0.25">
      <c r="A1361">
        <v>1355</v>
      </c>
      <c r="B1361" t="s">
        <v>5280</v>
      </c>
      <c r="C1361" t="s">
        <v>5281</v>
      </c>
      <c r="D1361" t="s">
        <v>1262</v>
      </c>
      <c r="E1361" t="s">
        <v>630</v>
      </c>
      <c r="F1361" t="s">
        <v>5282</v>
      </c>
      <c r="G1361" t="s">
        <v>218</v>
      </c>
      <c r="H1361">
        <v>117</v>
      </c>
      <c r="I1361">
        <v>23</v>
      </c>
      <c r="J1361">
        <v>2005</v>
      </c>
      <c r="K1361">
        <v>7</v>
      </c>
      <c r="L1361" t="s">
        <v>1264</v>
      </c>
      <c r="M1361" t="s">
        <v>1299</v>
      </c>
    </row>
    <row r="1362" spans="1:13" x14ac:dyDescent="0.25">
      <c r="A1362">
        <v>1356</v>
      </c>
      <c r="B1362" t="s">
        <v>5283</v>
      </c>
      <c r="C1362" t="s">
        <v>5284</v>
      </c>
      <c r="D1362" t="s">
        <v>30</v>
      </c>
      <c r="E1362" t="s">
        <v>603</v>
      </c>
      <c r="F1362" t="s">
        <v>5285</v>
      </c>
      <c r="G1362" t="s">
        <v>40</v>
      </c>
      <c r="H1362">
        <v>32</v>
      </c>
      <c r="I1362">
        <v>3</v>
      </c>
      <c r="J1362">
        <v>2014</v>
      </c>
      <c r="K1362">
        <v>1</v>
      </c>
      <c r="L1362" t="s">
        <v>251</v>
      </c>
      <c r="M1362" t="s">
        <v>5286</v>
      </c>
    </row>
    <row r="1363" spans="1:13" x14ac:dyDescent="0.25">
      <c r="A1363">
        <v>1357</v>
      </c>
      <c r="B1363" t="s">
        <v>5287</v>
      </c>
      <c r="C1363" t="s">
        <v>5288</v>
      </c>
      <c r="D1363" t="s">
        <v>105</v>
      </c>
      <c r="E1363" t="s">
        <v>896</v>
      </c>
      <c r="F1363" t="s">
        <v>5289</v>
      </c>
      <c r="G1363" t="s">
        <v>187</v>
      </c>
      <c r="H1363">
        <v>112</v>
      </c>
      <c r="I1363">
        <v>57</v>
      </c>
      <c r="J1363">
        <v>2011</v>
      </c>
      <c r="K1363">
        <v>2</v>
      </c>
      <c r="L1363" t="s">
        <v>62</v>
      </c>
      <c r="M1363" t="s">
        <v>108</v>
      </c>
    </row>
    <row r="1364" spans="1:13" x14ac:dyDescent="0.25">
      <c r="A1364">
        <v>1358</v>
      </c>
      <c r="B1364" t="s">
        <v>5290</v>
      </c>
      <c r="C1364" t="s">
        <v>5291</v>
      </c>
      <c r="D1364" t="s">
        <v>503</v>
      </c>
      <c r="E1364" t="s">
        <v>892</v>
      </c>
      <c r="F1364" t="s">
        <v>5292</v>
      </c>
      <c r="G1364" t="s">
        <v>211</v>
      </c>
      <c r="H1364">
        <v>28</v>
      </c>
      <c r="I1364">
        <v>27</v>
      </c>
      <c r="J1364">
        <v>1976</v>
      </c>
      <c r="K1364">
        <v>3</v>
      </c>
      <c r="L1364" t="s">
        <v>506</v>
      </c>
      <c r="M1364" t="s">
        <v>4351</v>
      </c>
    </row>
    <row r="1365" spans="1:13" x14ac:dyDescent="0.25">
      <c r="A1365">
        <v>1359</v>
      </c>
      <c r="B1365" t="s">
        <v>5293</v>
      </c>
      <c r="C1365" t="s">
        <v>5294</v>
      </c>
      <c r="D1365" t="s">
        <v>74</v>
      </c>
      <c r="E1365" t="s">
        <v>3470</v>
      </c>
      <c r="F1365" t="s">
        <v>5295</v>
      </c>
      <c r="G1365" t="s">
        <v>25</v>
      </c>
      <c r="H1365">
        <v>46</v>
      </c>
      <c r="I1365">
        <v>11</v>
      </c>
      <c r="J1365">
        <v>2011</v>
      </c>
      <c r="K1365">
        <v>3</v>
      </c>
      <c r="L1365" t="s">
        <v>543</v>
      </c>
      <c r="M1365" t="s">
        <v>544</v>
      </c>
    </row>
    <row r="1366" spans="1:13" x14ac:dyDescent="0.25">
      <c r="A1366">
        <v>1360</v>
      </c>
      <c r="B1366" t="s">
        <v>5296</v>
      </c>
      <c r="C1366" t="s">
        <v>5297</v>
      </c>
      <c r="D1366" t="s">
        <v>80</v>
      </c>
      <c r="E1366" t="s">
        <v>576</v>
      </c>
      <c r="F1366" t="s">
        <v>5298</v>
      </c>
      <c r="G1366" t="s">
        <v>69</v>
      </c>
      <c r="H1366">
        <v>2</v>
      </c>
      <c r="I1366">
        <v>1</v>
      </c>
      <c r="J1366">
        <v>2013</v>
      </c>
      <c r="K1366">
        <v>1</v>
      </c>
      <c r="L1366" t="s">
        <v>83</v>
      </c>
      <c r="M1366" t="s">
        <v>5299</v>
      </c>
    </row>
    <row r="1367" spans="1:13" x14ac:dyDescent="0.25">
      <c r="A1367">
        <v>1361</v>
      </c>
      <c r="B1367" t="s">
        <v>5300</v>
      </c>
      <c r="C1367" t="s">
        <v>5301</v>
      </c>
      <c r="D1367" t="s">
        <v>74</v>
      </c>
      <c r="E1367" t="s">
        <v>1608</v>
      </c>
      <c r="F1367" t="s">
        <v>5302</v>
      </c>
      <c r="G1367" t="s">
        <v>289</v>
      </c>
      <c r="H1367">
        <v>64</v>
      </c>
      <c r="I1367">
        <v>21</v>
      </c>
      <c r="J1367">
        <v>2014</v>
      </c>
      <c r="K1367">
        <v>1</v>
      </c>
      <c r="L1367" t="s">
        <v>41</v>
      </c>
      <c r="M1367" t="s">
        <v>5303</v>
      </c>
    </row>
    <row r="1368" spans="1:13" x14ac:dyDescent="0.25">
      <c r="A1368">
        <v>1362</v>
      </c>
      <c r="B1368" t="s">
        <v>5304</v>
      </c>
      <c r="C1368" t="s">
        <v>5305</v>
      </c>
      <c r="D1368" t="s">
        <v>503</v>
      </c>
      <c r="E1368" t="s">
        <v>1836</v>
      </c>
      <c r="F1368" t="s">
        <v>5306</v>
      </c>
      <c r="G1368" t="s">
        <v>55</v>
      </c>
      <c r="H1368">
        <v>330</v>
      </c>
      <c r="I1368">
        <v>60</v>
      </c>
      <c r="J1368">
        <v>2004</v>
      </c>
      <c r="K1368">
        <v>2</v>
      </c>
      <c r="L1368" t="s">
        <v>506</v>
      </c>
      <c r="M1368" t="s">
        <v>1617</v>
      </c>
    </row>
    <row r="1369" spans="1:13" x14ac:dyDescent="0.25">
      <c r="A1369">
        <v>1363</v>
      </c>
      <c r="B1369" t="s">
        <v>5307</v>
      </c>
      <c r="C1369" t="s">
        <v>5308</v>
      </c>
      <c r="D1369" t="s">
        <v>243</v>
      </c>
      <c r="E1369" t="s">
        <v>5055</v>
      </c>
      <c r="F1369" t="s">
        <v>5309</v>
      </c>
      <c r="G1369" t="s">
        <v>181</v>
      </c>
      <c r="H1369">
        <v>485</v>
      </c>
      <c r="I1369">
        <v>112</v>
      </c>
      <c r="J1369">
        <v>2005</v>
      </c>
      <c r="K1369">
        <v>9</v>
      </c>
      <c r="L1369" t="s">
        <v>94</v>
      </c>
      <c r="M1369" t="s">
        <v>948</v>
      </c>
    </row>
    <row r="1370" spans="1:13" x14ac:dyDescent="0.25">
      <c r="A1370">
        <v>1364</v>
      </c>
      <c r="B1370" t="s">
        <v>5310</v>
      </c>
      <c r="C1370" t="s">
        <v>5311</v>
      </c>
      <c r="D1370" t="s">
        <v>105</v>
      </c>
      <c r="E1370" t="s">
        <v>5312</v>
      </c>
      <c r="F1370" t="s">
        <v>5313</v>
      </c>
      <c r="G1370" t="s">
        <v>55</v>
      </c>
      <c r="H1370">
        <v>750</v>
      </c>
      <c r="I1370">
        <v>210</v>
      </c>
      <c r="J1370">
        <v>2010</v>
      </c>
      <c r="K1370">
        <v>3</v>
      </c>
      <c r="L1370" t="s">
        <v>62</v>
      </c>
      <c r="M1370" t="s">
        <v>5314</v>
      </c>
    </row>
    <row r="1371" spans="1:13" x14ac:dyDescent="0.25">
      <c r="A1371">
        <v>1365</v>
      </c>
      <c r="B1371" t="s">
        <v>5315</v>
      </c>
      <c r="C1371" t="s">
        <v>5316</v>
      </c>
      <c r="D1371" t="s">
        <v>503</v>
      </c>
      <c r="E1371" t="s">
        <v>2170</v>
      </c>
      <c r="F1371" t="s">
        <v>5317</v>
      </c>
      <c r="G1371" t="s">
        <v>297</v>
      </c>
      <c r="H1371">
        <v>80</v>
      </c>
      <c r="I1371">
        <v>25</v>
      </c>
      <c r="J1371">
        <v>2010</v>
      </c>
      <c r="K1371">
        <v>4</v>
      </c>
      <c r="L1371" t="s">
        <v>506</v>
      </c>
      <c r="M1371" t="s">
        <v>506</v>
      </c>
    </row>
    <row r="1372" spans="1:13" x14ac:dyDescent="0.25">
      <c r="A1372">
        <v>1366</v>
      </c>
      <c r="B1372" t="s">
        <v>5318</v>
      </c>
      <c r="C1372" t="s">
        <v>5319</v>
      </c>
      <c r="D1372" t="s">
        <v>503</v>
      </c>
      <c r="E1372" t="s">
        <v>621</v>
      </c>
      <c r="F1372" t="s">
        <v>5320</v>
      </c>
      <c r="G1372" t="s">
        <v>18</v>
      </c>
      <c r="H1372">
        <v>16</v>
      </c>
      <c r="I1372">
        <v>5</v>
      </c>
      <c r="J1372">
        <v>2013</v>
      </c>
      <c r="K1372">
        <v>2</v>
      </c>
      <c r="L1372" t="s">
        <v>595</v>
      </c>
      <c r="M1372" t="s">
        <v>5321</v>
      </c>
    </row>
    <row r="1373" spans="1:13" x14ac:dyDescent="0.25">
      <c r="A1373">
        <v>1367</v>
      </c>
      <c r="B1373" t="s">
        <v>5322</v>
      </c>
      <c r="C1373" t="s">
        <v>5323</v>
      </c>
      <c r="D1373" t="s">
        <v>166</v>
      </c>
      <c r="E1373" t="s">
        <v>2013</v>
      </c>
      <c r="F1373" t="s">
        <v>5324</v>
      </c>
      <c r="G1373" t="s">
        <v>40</v>
      </c>
      <c r="H1373">
        <v>103</v>
      </c>
      <c r="I1373">
        <v>38</v>
      </c>
      <c r="J1373">
        <v>2003</v>
      </c>
      <c r="K1373">
        <v>3</v>
      </c>
      <c r="L1373" t="s">
        <v>1734</v>
      </c>
      <c r="M1373" t="s">
        <v>5325</v>
      </c>
    </row>
    <row r="1374" spans="1:13" x14ac:dyDescent="0.25">
      <c r="A1374">
        <v>1368</v>
      </c>
      <c r="B1374" t="s">
        <v>5326</v>
      </c>
      <c r="C1374" t="s">
        <v>5327</v>
      </c>
      <c r="D1374" t="s">
        <v>52</v>
      </c>
      <c r="E1374" t="s">
        <v>4814</v>
      </c>
      <c r="F1374" t="s">
        <v>5328</v>
      </c>
      <c r="G1374" t="s">
        <v>336</v>
      </c>
      <c r="H1374">
        <v>32</v>
      </c>
      <c r="I1374">
        <v>8</v>
      </c>
      <c r="J1374">
        <v>2013</v>
      </c>
      <c r="K1374">
        <v>2</v>
      </c>
      <c r="L1374" t="s">
        <v>56</v>
      </c>
      <c r="M1374" t="s">
        <v>56</v>
      </c>
    </row>
    <row r="1375" spans="1:13" x14ac:dyDescent="0.25">
      <c r="A1375">
        <v>1369</v>
      </c>
      <c r="B1375" t="s">
        <v>5329</v>
      </c>
      <c r="C1375" t="s">
        <v>5330</v>
      </c>
      <c r="D1375" t="s">
        <v>30</v>
      </c>
      <c r="E1375" t="s">
        <v>957</v>
      </c>
      <c r="F1375" t="s">
        <v>5331</v>
      </c>
      <c r="G1375" t="s">
        <v>69</v>
      </c>
      <c r="H1375">
        <v>10</v>
      </c>
      <c r="I1375">
        <v>3</v>
      </c>
      <c r="J1375">
        <v>2014</v>
      </c>
      <c r="K1375">
        <v>1</v>
      </c>
      <c r="L1375" t="s">
        <v>34</v>
      </c>
      <c r="M1375" t="s">
        <v>34</v>
      </c>
    </row>
    <row r="1376" spans="1:13" x14ac:dyDescent="0.25">
      <c r="A1376">
        <v>1370</v>
      </c>
      <c r="B1376" t="s">
        <v>5332</v>
      </c>
      <c r="C1376" t="s">
        <v>5333</v>
      </c>
      <c r="D1376" t="s">
        <v>66</v>
      </c>
      <c r="E1376" t="s">
        <v>2058</v>
      </c>
      <c r="F1376" t="s">
        <v>5334</v>
      </c>
      <c r="G1376" t="s">
        <v>33</v>
      </c>
      <c r="H1376">
        <v>825</v>
      </c>
      <c r="I1376">
        <v>300</v>
      </c>
      <c r="J1376">
        <v>2011</v>
      </c>
      <c r="K1376">
        <v>1</v>
      </c>
      <c r="L1376" t="s">
        <v>70</v>
      </c>
      <c r="M1376" t="s">
        <v>1896</v>
      </c>
    </row>
    <row r="1377" spans="1:13" x14ac:dyDescent="0.25">
      <c r="A1377">
        <v>1371</v>
      </c>
      <c r="B1377" t="s">
        <v>5335</v>
      </c>
      <c r="C1377" t="s">
        <v>5336</v>
      </c>
      <c r="D1377" t="s">
        <v>80</v>
      </c>
      <c r="E1377" t="s">
        <v>5337</v>
      </c>
      <c r="F1377" t="s">
        <v>5338</v>
      </c>
      <c r="G1377" t="s">
        <v>55</v>
      </c>
      <c r="H1377">
        <v>779</v>
      </c>
      <c r="I1377">
        <v>243</v>
      </c>
      <c r="J1377">
        <v>2001</v>
      </c>
      <c r="K1377">
        <v>1</v>
      </c>
      <c r="L1377" t="s">
        <v>137</v>
      </c>
      <c r="M1377" t="s">
        <v>137</v>
      </c>
    </row>
    <row r="1378" spans="1:13" x14ac:dyDescent="0.25">
      <c r="A1378">
        <v>1372</v>
      </c>
      <c r="B1378" t="s">
        <v>5339</v>
      </c>
      <c r="C1378" t="s">
        <v>5340</v>
      </c>
      <c r="D1378" t="s">
        <v>294</v>
      </c>
      <c r="E1378" t="s">
        <v>5341</v>
      </c>
      <c r="F1378" t="s">
        <v>5342</v>
      </c>
      <c r="G1378" t="s">
        <v>55</v>
      </c>
      <c r="H1378">
        <v>161</v>
      </c>
      <c r="I1378">
        <v>87</v>
      </c>
      <c r="J1378">
        <v>2011</v>
      </c>
      <c r="K1378">
        <v>2</v>
      </c>
      <c r="L1378" t="s">
        <v>298</v>
      </c>
      <c r="M1378" t="s">
        <v>298</v>
      </c>
    </row>
    <row r="1379" spans="1:13" x14ac:dyDescent="0.25">
      <c r="A1379">
        <v>1373</v>
      </c>
      <c r="B1379" t="s">
        <v>5343</v>
      </c>
      <c r="C1379" t="s">
        <v>5344</v>
      </c>
      <c r="D1379" t="s">
        <v>105</v>
      </c>
      <c r="E1379" t="s">
        <v>798</v>
      </c>
      <c r="F1379" t="s">
        <v>5345</v>
      </c>
      <c r="G1379" t="s">
        <v>107</v>
      </c>
      <c r="H1379">
        <v>35</v>
      </c>
      <c r="I1379">
        <v>15</v>
      </c>
      <c r="J1379">
        <v>2012</v>
      </c>
      <c r="K1379">
        <v>2</v>
      </c>
      <c r="L1379" t="s">
        <v>62</v>
      </c>
      <c r="M1379" t="s">
        <v>5346</v>
      </c>
    </row>
    <row r="1380" spans="1:13" x14ac:dyDescent="0.25">
      <c r="A1380">
        <v>1374</v>
      </c>
      <c r="B1380" t="s">
        <v>5347</v>
      </c>
      <c r="C1380" t="s">
        <v>5348</v>
      </c>
      <c r="D1380" t="s">
        <v>80</v>
      </c>
      <c r="E1380" t="s">
        <v>957</v>
      </c>
      <c r="F1380" t="s">
        <v>5349</v>
      </c>
      <c r="G1380" t="s">
        <v>18</v>
      </c>
      <c r="H1380">
        <v>18</v>
      </c>
      <c r="I1380">
        <v>6</v>
      </c>
      <c r="J1380">
        <v>2014</v>
      </c>
      <c r="K1380">
        <v>1</v>
      </c>
      <c r="L1380" t="s">
        <v>83</v>
      </c>
      <c r="M1380" t="s">
        <v>83</v>
      </c>
    </row>
    <row r="1381" spans="1:13" x14ac:dyDescent="0.25">
      <c r="A1381">
        <v>1375</v>
      </c>
      <c r="B1381" t="s">
        <v>5350</v>
      </c>
      <c r="C1381" t="s">
        <v>5351</v>
      </c>
      <c r="D1381" t="s">
        <v>119</v>
      </c>
      <c r="E1381" t="s">
        <v>1068</v>
      </c>
      <c r="F1381" t="s">
        <v>5352</v>
      </c>
      <c r="G1381" t="s">
        <v>233</v>
      </c>
      <c r="H1381">
        <v>6</v>
      </c>
      <c r="I1381">
        <v>3</v>
      </c>
      <c r="J1381">
        <v>1994</v>
      </c>
      <c r="K1381">
        <v>2</v>
      </c>
      <c r="L1381" t="s">
        <v>122</v>
      </c>
      <c r="M1381" t="s">
        <v>3959</v>
      </c>
    </row>
    <row r="1382" spans="1:13" x14ac:dyDescent="0.25">
      <c r="A1382">
        <v>1376</v>
      </c>
      <c r="B1382" t="s">
        <v>5353</v>
      </c>
      <c r="C1382" t="s">
        <v>5354</v>
      </c>
      <c r="D1382" t="s">
        <v>66</v>
      </c>
      <c r="E1382" t="s">
        <v>861</v>
      </c>
      <c r="F1382" t="s">
        <v>5355</v>
      </c>
      <c r="G1382" t="s">
        <v>181</v>
      </c>
      <c r="H1382">
        <v>41</v>
      </c>
      <c r="I1382">
        <v>8</v>
      </c>
      <c r="J1382">
        <v>2010</v>
      </c>
      <c r="K1382">
        <v>2</v>
      </c>
      <c r="L1382" t="s">
        <v>94</v>
      </c>
      <c r="M1382" t="s">
        <v>591</v>
      </c>
    </row>
    <row r="1383" spans="1:13" x14ac:dyDescent="0.25">
      <c r="A1383">
        <v>1377</v>
      </c>
      <c r="B1383" t="s">
        <v>5356</v>
      </c>
      <c r="C1383" t="s">
        <v>5357</v>
      </c>
      <c r="D1383" t="s">
        <v>119</v>
      </c>
      <c r="E1383" t="s">
        <v>2542</v>
      </c>
      <c r="F1383" t="s">
        <v>5358</v>
      </c>
      <c r="G1383" t="s">
        <v>55</v>
      </c>
      <c r="H1383">
        <v>804</v>
      </c>
      <c r="I1383">
        <v>75</v>
      </c>
      <c r="J1383">
        <v>2010</v>
      </c>
      <c r="K1383">
        <v>1</v>
      </c>
      <c r="L1383" t="s">
        <v>122</v>
      </c>
      <c r="M1383" t="s">
        <v>122</v>
      </c>
    </row>
    <row r="1384" spans="1:13" x14ac:dyDescent="0.25">
      <c r="A1384">
        <v>1378</v>
      </c>
      <c r="B1384" t="s">
        <v>5359</v>
      </c>
      <c r="C1384" t="s">
        <v>5360</v>
      </c>
      <c r="D1384" t="s">
        <v>119</v>
      </c>
      <c r="E1384" t="s">
        <v>5361</v>
      </c>
      <c r="F1384" t="s">
        <v>5362</v>
      </c>
      <c r="G1384" t="s">
        <v>175</v>
      </c>
      <c r="H1384">
        <v>27</v>
      </c>
      <c r="I1384">
        <v>18</v>
      </c>
      <c r="J1384">
        <v>2011</v>
      </c>
      <c r="K1384">
        <v>3</v>
      </c>
      <c r="L1384" t="s">
        <v>122</v>
      </c>
      <c r="M1384" t="s">
        <v>122</v>
      </c>
    </row>
    <row r="1385" spans="1:13" x14ac:dyDescent="0.25">
      <c r="A1385">
        <v>1379</v>
      </c>
      <c r="B1385" t="s">
        <v>5363</v>
      </c>
      <c r="C1385" t="s">
        <v>5364</v>
      </c>
      <c r="D1385" t="s">
        <v>333</v>
      </c>
      <c r="E1385" t="s">
        <v>962</v>
      </c>
      <c r="F1385" t="s">
        <v>5365</v>
      </c>
      <c r="G1385" t="s">
        <v>257</v>
      </c>
      <c r="H1385">
        <v>31</v>
      </c>
      <c r="I1385">
        <v>6</v>
      </c>
      <c r="J1385">
        <v>2013</v>
      </c>
      <c r="K1385">
        <v>1</v>
      </c>
      <c r="L1385" t="s">
        <v>41</v>
      </c>
      <c r="M1385" t="s">
        <v>5366</v>
      </c>
    </row>
    <row r="1386" spans="1:13" x14ac:dyDescent="0.25">
      <c r="A1386">
        <v>1380</v>
      </c>
      <c r="B1386" t="s">
        <v>5367</v>
      </c>
      <c r="C1386" t="s">
        <v>5368</v>
      </c>
      <c r="D1386" t="s">
        <v>37</v>
      </c>
      <c r="E1386" t="s">
        <v>87</v>
      </c>
      <c r="F1386" t="s">
        <v>5369</v>
      </c>
      <c r="G1386" t="s">
        <v>181</v>
      </c>
      <c r="H1386">
        <v>90</v>
      </c>
      <c r="I1386">
        <v>13</v>
      </c>
      <c r="J1386">
        <v>2008</v>
      </c>
      <c r="K1386">
        <v>1</v>
      </c>
      <c r="L1386" t="s">
        <v>41</v>
      </c>
      <c r="M1386" t="s">
        <v>5370</v>
      </c>
    </row>
    <row r="1387" spans="1:13" x14ac:dyDescent="0.25">
      <c r="A1387">
        <v>1381</v>
      </c>
      <c r="B1387" t="s">
        <v>5371</v>
      </c>
      <c r="C1387" t="s">
        <v>5372</v>
      </c>
      <c r="D1387" t="s">
        <v>503</v>
      </c>
      <c r="E1387" t="s">
        <v>617</v>
      </c>
      <c r="F1387" t="s">
        <v>5373</v>
      </c>
      <c r="G1387" t="s">
        <v>324</v>
      </c>
      <c r="H1387">
        <v>8</v>
      </c>
      <c r="I1387">
        <v>4</v>
      </c>
      <c r="J1387">
        <v>2014</v>
      </c>
      <c r="K1387">
        <v>1</v>
      </c>
      <c r="L1387" t="s">
        <v>506</v>
      </c>
      <c r="M1387" t="s">
        <v>355</v>
      </c>
    </row>
    <row r="1388" spans="1:13" x14ac:dyDescent="0.25">
      <c r="A1388">
        <v>1382</v>
      </c>
      <c r="B1388" t="s">
        <v>5374</v>
      </c>
      <c r="C1388" t="s">
        <v>5375</v>
      </c>
      <c r="D1388" t="s">
        <v>98</v>
      </c>
      <c r="E1388" t="s">
        <v>5376</v>
      </c>
      <c r="F1388" t="s">
        <v>5377</v>
      </c>
      <c r="G1388" t="s">
        <v>156</v>
      </c>
      <c r="H1388">
        <v>94</v>
      </c>
      <c r="I1388">
        <v>42</v>
      </c>
      <c r="J1388">
        <v>2009</v>
      </c>
      <c r="K1388">
        <v>4</v>
      </c>
      <c r="L1388" t="s">
        <v>101</v>
      </c>
      <c r="M1388" t="s">
        <v>101</v>
      </c>
    </row>
    <row r="1389" spans="1:13" x14ac:dyDescent="0.25">
      <c r="A1389">
        <v>1383</v>
      </c>
      <c r="B1389" t="s">
        <v>5378</v>
      </c>
      <c r="C1389" t="s">
        <v>5379</v>
      </c>
      <c r="D1389" t="s">
        <v>166</v>
      </c>
      <c r="E1389" t="s">
        <v>3524</v>
      </c>
      <c r="F1389" t="s">
        <v>5380</v>
      </c>
      <c r="G1389" t="s">
        <v>107</v>
      </c>
      <c r="H1389">
        <v>53</v>
      </c>
      <c r="I1389">
        <v>15</v>
      </c>
      <c r="J1389">
        <v>2014</v>
      </c>
      <c r="K1389">
        <v>1</v>
      </c>
      <c r="L1389" t="s">
        <v>1734</v>
      </c>
      <c r="M1389" t="s">
        <v>1734</v>
      </c>
    </row>
    <row r="1390" spans="1:13" x14ac:dyDescent="0.25">
      <c r="A1390">
        <v>1384</v>
      </c>
      <c r="B1390" t="s">
        <v>5381</v>
      </c>
      <c r="C1390" t="s">
        <v>5382</v>
      </c>
      <c r="D1390" t="s">
        <v>105</v>
      </c>
      <c r="E1390" t="s">
        <v>5383</v>
      </c>
      <c r="F1390" t="s">
        <v>5384</v>
      </c>
      <c r="G1390" t="s">
        <v>18</v>
      </c>
      <c r="H1390">
        <v>433</v>
      </c>
      <c r="I1390">
        <v>172</v>
      </c>
      <c r="J1390">
        <v>2011</v>
      </c>
      <c r="K1390">
        <v>1</v>
      </c>
      <c r="L1390" t="s">
        <v>62</v>
      </c>
      <c r="M1390" t="s">
        <v>108</v>
      </c>
    </row>
    <row r="1391" spans="1:13" x14ac:dyDescent="0.25">
      <c r="A1391">
        <v>1385</v>
      </c>
      <c r="B1391" t="s">
        <v>5385</v>
      </c>
      <c r="C1391" t="s">
        <v>5386</v>
      </c>
      <c r="D1391" t="s">
        <v>166</v>
      </c>
      <c r="E1391" t="s">
        <v>1418</v>
      </c>
      <c r="F1391" t="s">
        <v>5387</v>
      </c>
      <c r="G1391" t="s">
        <v>40</v>
      </c>
      <c r="H1391">
        <v>10</v>
      </c>
      <c r="I1391">
        <v>3</v>
      </c>
      <c r="J1391">
        <v>2014</v>
      </c>
      <c r="K1391">
        <v>2</v>
      </c>
      <c r="L1391" t="s">
        <v>1734</v>
      </c>
      <c r="M1391" t="s">
        <v>5388</v>
      </c>
    </row>
    <row r="1392" spans="1:13" x14ac:dyDescent="0.25">
      <c r="A1392">
        <v>1386</v>
      </c>
      <c r="B1392" t="s">
        <v>5389</v>
      </c>
      <c r="C1392" t="s">
        <v>5390</v>
      </c>
      <c r="D1392" t="s">
        <v>52</v>
      </c>
      <c r="E1392" t="s">
        <v>185</v>
      </c>
      <c r="F1392" t="s">
        <v>5391</v>
      </c>
      <c r="G1392" t="s">
        <v>107</v>
      </c>
      <c r="H1392">
        <v>45</v>
      </c>
      <c r="I1392">
        <v>19</v>
      </c>
      <c r="J1392">
        <v>2004</v>
      </c>
      <c r="K1392">
        <v>3</v>
      </c>
      <c r="L1392" t="s">
        <v>41</v>
      </c>
      <c r="M1392" t="s">
        <v>373</v>
      </c>
    </row>
    <row r="1393" spans="1:13" x14ac:dyDescent="0.25">
      <c r="A1393">
        <v>1387</v>
      </c>
      <c r="B1393" t="s">
        <v>5392</v>
      </c>
      <c r="C1393" t="s">
        <v>5393</v>
      </c>
      <c r="D1393" t="s">
        <v>119</v>
      </c>
      <c r="E1393" t="s">
        <v>5394</v>
      </c>
      <c r="F1393" t="s">
        <v>5395</v>
      </c>
      <c r="G1393" t="s">
        <v>18</v>
      </c>
      <c r="H1393">
        <v>221</v>
      </c>
      <c r="I1393">
        <v>154</v>
      </c>
      <c r="J1393">
        <v>2007</v>
      </c>
      <c r="K1393">
        <v>6</v>
      </c>
      <c r="L1393" t="s">
        <v>122</v>
      </c>
      <c r="M1393" t="s">
        <v>122</v>
      </c>
    </row>
    <row r="1394" spans="1:13" x14ac:dyDescent="0.25">
      <c r="A1394">
        <v>1388</v>
      </c>
      <c r="B1394" t="s">
        <v>5396</v>
      </c>
      <c r="C1394" t="s">
        <v>5397</v>
      </c>
      <c r="D1394" t="s">
        <v>434</v>
      </c>
      <c r="E1394" t="s">
        <v>5361</v>
      </c>
      <c r="F1394" t="s">
        <v>5398</v>
      </c>
      <c r="G1394" t="s">
        <v>336</v>
      </c>
      <c r="H1394">
        <v>450</v>
      </c>
      <c r="I1394">
        <v>182</v>
      </c>
      <c r="J1394">
        <v>2013</v>
      </c>
      <c r="K1394">
        <v>3</v>
      </c>
      <c r="L1394" t="s">
        <v>41</v>
      </c>
      <c r="M1394" t="s">
        <v>1996</v>
      </c>
    </row>
    <row r="1395" spans="1:13" x14ac:dyDescent="0.25">
      <c r="A1395">
        <v>1389</v>
      </c>
      <c r="B1395" t="s">
        <v>5399</v>
      </c>
      <c r="C1395" t="s">
        <v>5400</v>
      </c>
      <c r="D1395" t="s">
        <v>105</v>
      </c>
      <c r="E1395" t="s">
        <v>993</v>
      </c>
      <c r="F1395" t="s">
        <v>5401</v>
      </c>
      <c r="G1395" t="s">
        <v>336</v>
      </c>
      <c r="H1395">
        <v>28</v>
      </c>
      <c r="I1395">
        <v>8</v>
      </c>
      <c r="J1395">
        <v>2014</v>
      </c>
      <c r="K1395">
        <v>1</v>
      </c>
      <c r="L1395" t="s">
        <v>62</v>
      </c>
      <c r="M1395" t="s">
        <v>108</v>
      </c>
    </row>
    <row r="1396" spans="1:13" x14ac:dyDescent="0.25">
      <c r="A1396">
        <v>1390</v>
      </c>
      <c r="B1396" t="s">
        <v>5402</v>
      </c>
      <c r="C1396" t="s">
        <v>5403</v>
      </c>
      <c r="D1396" t="s">
        <v>1768</v>
      </c>
      <c r="E1396" t="s">
        <v>1920</v>
      </c>
      <c r="F1396" t="s">
        <v>5404</v>
      </c>
      <c r="G1396" t="s">
        <v>297</v>
      </c>
      <c r="H1396">
        <v>9</v>
      </c>
      <c r="I1396">
        <v>4</v>
      </c>
      <c r="J1396">
        <v>2009</v>
      </c>
      <c r="K1396">
        <v>1</v>
      </c>
      <c r="L1396" t="s">
        <v>41</v>
      </c>
      <c r="M1396" t="s">
        <v>4573</v>
      </c>
    </row>
    <row r="1397" spans="1:13" x14ac:dyDescent="0.25">
      <c r="A1397">
        <v>1391</v>
      </c>
      <c r="B1397" t="s">
        <v>5405</v>
      </c>
      <c r="C1397" t="s">
        <v>5406</v>
      </c>
      <c r="D1397" t="s">
        <v>503</v>
      </c>
      <c r="E1397" t="s">
        <v>1309</v>
      </c>
      <c r="F1397" t="s">
        <v>5407</v>
      </c>
      <c r="G1397" t="s">
        <v>257</v>
      </c>
      <c r="H1397">
        <v>38</v>
      </c>
      <c r="I1397">
        <v>6</v>
      </c>
      <c r="J1397">
        <v>2009</v>
      </c>
      <c r="K1397">
        <v>1</v>
      </c>
      <c r="L1397" t="s">
        <v>506</v>
      </c>
      <c r="M1397" t="s">
        <v>1984</v>
      </c>
    </row>
    <row r="1398" spans="1:13" x14ac:dyDescent="0.25">
      <c r="A1398">
        <v>1392</v>
      </c>
      <c r="B1398" t="s">
        <v>5408</v>
      </c>
      <c r="C1398" t="s">
        <v>5409</v>
      </c>
      <c r="D1398" t="s">
        <v>52</v>
      </c>
      <c r="E1398" t="s">
        <v>399</v>
      </c>
      <c r="F1398" t="s">
        <v>5410</v>
      </c>
      <c r="G1398" t="s">
        <v>623</v>
      </c>
      <c r="H1398">
        <v>68</v>
      </c>
      <c r="I1398">
        <v>20</v>
      </c>
      <c r="J1398">
        <v>2013</v>
      </c>
      <c r="K1398">
        <v>2</v>
      </c>
      <c r="L1398" t="s">
        <v>41</v>
      </c>
      <c r="M1398" t="s">
        <v>4420</v>
      </c>
    </row>
    <row r="1399" spans="1:13" x14ac:dyDescent="0.25">
      <c r="A1399">
        <v>1393</v>
      </c>
      <c r="B1399" t="s">
        <v>5411</v>
      </c>
      <c r="C1399" t="s">
        <v>5412</v>
      </c>
      <c r="D1399" t="s">
        <v>66</v>
      </c>
      <c r="E1399" t="s">
        <v>943</v>
      </c>
      <c r="F1399" t="s">
        <v>5413</v>
      </c>
      <c r="G1399" t="s">
        <v>181</v>
      </c>
      <c r="H1399">
        <v>235</v>
      </c>
      <c r="I1399">
        <v>63</v>
      </c>
      <c r="J1399">
        <v>2007</v>
      </c>
      <c r="K1399">
        <v>4</v>
      </c>
      <c r="L1399" t="s">
        <v>94</v>
      </c>
      <c r="M1399" t="s">
        <v>2006</v>
      </c>
    </row>
    <row r="1400" spans="1:13" x14ac:dyDescent="0.25">
      <c r="A1400">
        <v>1394</v>
      </c>
      <c r="B1400" t="s">
        <v>5414</v>
      </c>
      <c r="C1400" t="s">
        <v>5415</v>
      </c>
      <c r="D1400" t="s">
        <v>243</v>
      </c>
      <c r="E1400" t="s">
        <v>1227</v>
      </c>
      <c r="F1400" t="s">
        <v>5416</v>
      </c>
      <c r="G1400" t="s">
        <v>156</v>
      </c>
      <c r="H1400">
        <v>105</v>
      </c>
      <c r="I1400">
        <v>40</v>
      </c>
      <c r="J1400">
        <v>2010</v>
      </c>
      <c r="K1400">
        <v>2</v>
      </c>
      <c r="L1400" t="s">
        <v>458</v>
      </c>
      <c r="M1400" t="s">
        <v>5417</v>
      </c>
    </row>
    <row r="1401" spans="1:13" x14ac:dyDescent="0.25">
      <c r="A1401">
        <v>1395</v>
      </c>
      <c r="B1401" t="s">
        <v>5418</v>
      </c>
      <c r="C1401" t="s">
        <v>5419</v>
      </c>
      <c r="D1401" t="s">
        <v>215</v>
      </c>
      <c r="E1401" t="s">
        <v>2523</v>
      </c>
      <c r="F1401" t="s">
        <v>5420</v>
      </c>
      <c r="G1401" t="s">
        <v>329</v>
      </c>
      <c r="H1401">
        <v>50</v>
      </c>
      <c r="I1401">
        <v>28</v>
      </c>
      <c r="J1401">
        <v>2009</v>
      </c>
      <c r="K1401">
        <v>4</v>
      </c>
      <c r="L1401" t="s">
        <v>5421</v>
      </c>
      <c r="M1401" t="s">
        <v>5422</v>
      </c>
    </row>
    <row r="1402" spans="1:13" x14ac:dyDescent="0.25">
      <c r="A1402">
        <v>1396</v>
      </c>
      <c r="B1402" t="s">
        <v>5423</v>
      </c>
      <c r="C1402" t="s">
        <v>5424</v>
      </c>
      <c r="D1402" t="s">
        <v>30</v>
      </c>
      <c r="E1402" t="s">
        <v>943</v>
      </c>
      <c r="F1402" t="s">
        <v>5425</v>
      </c>
      <c r="G1402" t="s">
        <v>257</v>
      </c>
      <c r="H1402">
        <v>211</v>
      </c>
      <c r="I1402">
        <v>37</v>
      </c>
      <c r="J1402">
        <v>2014</v>
      </c>
      <c r="K1402">
        <v>1</v>
      </c>
      <c r="L1402" t="s">
        <v>34</v>
      </c>
      <c r="M1402" t="s">
        <v>34</v>
      </c>
    </row>
    <row r="1403" spans="1:13" x14ac:dyDescent="0.25">
      <c r="A1403">
        <v>1397</v>
      </c>
      <c r="B1403" t="s">
        <v>5426</v>
      </c>
      <c r="C1403" t="s">
        <v>5427</v>
      </c>
      <c r="D1403" t="s">
        <v>119</v>
      </c>
      <c r="E1403" t="s">
        <v>3175</v>
      </c>
      <c r="F1403" t="s">
        <v>5428</v>
      </c>
      <c r="G1403" t="s">
        <v>211</v>
      </c>
      <c r="H1403">
        <v>51</v>
      </c>
      <c r="I1403">
        <v>14</v>
      </c>
      <c r="J1403">
        <v>2011</v>
      </c>
      <c r="K1403">
        <v>1</v>
      </c>
      <c r="L1403" t="s">
        <v>122</v>
      </c>
      <c r="M1403" t="s">
        <v>5429</v>
      </c>
    </row>
    <row r="1404" spans="1:13" x14ac:dyDescent="0.25">
      <c r="A1404">
        <v>1398</v>
      </c>
      <c r="B1404" t="s">
        <v>5430</v>
      </c>
      <c r="C1404" t="s">
        <v>5431</v>
      </c>
      <c r="D1404" t="s">
        <v>80</v>
      </c>
      <c r="E1404" t="s">
        <v>3529</v>
      </c>
      <c r="F1404" t="s">
        <v>5432</v>
      </c>
      <c r="G1404" t="s">
        <v>156</v>
      </c>
      <c r="H1404">
        <v>250</v>
      </c>
      <c r="I1404">
        <v>80</v>
      </c>
      <c r="J1404">
        <v>2011</v>
      </c>
      <c r="K1404">
        <v>2</v>
      </c>
      <c r="L1404" t="s">
        <v>500</v>
      </c>
      <c r="M1404" t="s">
        <v>1403</v>
      </c>
    </row>
    <row r="1405" spans="1:13" x14ac:dyDescent="0.25">
      <c r="A1405">
        <v>1399</v>
      </c>
      <c r="B1405" t="s">
        <v>5433</v>
      </c>
      <c r="C1405" t="s">
        <v>5434</v>
      </c>
      <c r="D1405" t="s">
        <v>80</v>
      </c>
      <c r="E1405" t="s">
        <v>3111</v>
      </c>
      <c r="F1405" t="s">
        <v>5435</v>
      </c>
      <c r="G1405" t="s">
        <v>187</v>
      </c>
      <c r="H1405">
        <v>33</v>
      </c>
      <c r="I1405">
        <v>22</v>
      </c>
      <c r="J1405">
        <v>1994</v>
      </c>
      <c r="K1405">
        <v>1</v>
      </c>
      <c r="L1405" t="s">
        <v>41</v>
      </c>
      <c r="M1405" t="s">
        <v>964</v>
      </c>
    </row>
    <row r="1406" spans="1:13" x14ac:dyDescent="0.25">
      <c r="A1406">
        <v>1400</v>
      </c>
      <c r="B1406" t="s">
        <v>5436</v>
      </c>
      <c r="C1406" t="s">
        <v>5437</v>
      </c>
      <c r="D1406" t="s">
        <v>30</v>
      </c>
      <c r="E1406" t="s">
        <v>603</v>
      </c>
      <c r="F1406" t="s">
        <v>5438</v>
      </c>
      <c r="G1406" t="s">
        <v>336</v>
      </c>
      <c r="H1406">
        <v>17</v>
      </c>
      <c r="I1406">
        <v>10</v>
      </c>
      <c r="J1406">
        <v>2007</v>
      </c>
      <c r="K1406">
        <v>1</v>
      </c>
      <c r="L1406" t="s">
        <v>258</v>
      </c>
      <c r="M1406" t="s">
        <v>5439</v>
      </c>
    </row>
    <row r="1407" spans="1:13" x14ac:dyDescent="0.25">
      <c r="A1407">
        <v>1401</v>
      </c>
      <c r="B1407" t="s">
        <v>5440</v>
      </c>
      <c r="C1407" t="s">
        <v>5441</v>
      </c>
      <c r="D1407" t="s">
        <v>86</v>
      </c>
      <c r="E1407" t="s">
        <v>927</v>
      </c>
      <c r="F1407" t="s">
        <v>5442</v>
      </c>
      <c r="G1407" t="s">
        <v>69</v>
      </c>
      <c r="H1407">
        <v>41</v>
      </c>
      <c r="I1407">
        <v>19</v>
      </c>
      <c r="J1407">
        <v>2010</v>
      </c>
      <c r="K1407">
        <v>2</v>
      </c>
      <c r="L1407" t="s">
        <v>89</v>
      </c>
      <c r="M1407" t="s">
        <v>89</v>
      </c>
    </row>
    <row r="1408" spans="1:13" x14ac:dyDescent="0.25">
      <c r="A1408">
        <v>1402</v>
      </c>
      <c r="B1408" t="s">
        <v>5443</v>
      </c>
      <c r="C1408" t="s">
        <v>5444</v>
      </c>
      <c r="D1408" t="s">
        <v>503</v>
      </c>
      <c r="E1408" t="s">
        <v>1473</v>
      </c>
      <c r="F1408" t="s">
        <v>5445</v>
      </c>
      <c r="G1408" t="s">
        <v>18</v>
      </c>
      <c r="H1408">
        <v>40</v>
      </c>
      <c r="I1408">
        <v>15</v>
      </c>
      <c r="J1408">
        <v>2012</v>
      </c>
      <c r="K1408">
        <v>1</v>
      </c>
      <c r="L1408" t="s">
        <v>506</v>
      </c>
      <c r="M1408" t="s">
        <v>5446</v>
      </c>
    </row>
    <row r="1409" spans="1:13" x14ac:dyDescent="0.25">
      <c r="A1409">
        <v>1403</v>
      </c>
      <c r="B1409" t="s">
        <v>5447</v>
      </c>
      <c r="C1409" t="s">
        <v>5448</v>
      </c>
      <c r="D1409" t="s">
        <v>503</v>
      </c>
      <c r="E1409" t="s">
        <v>765</v>
      </c>
      <c r="F1409" t="s">
        <v>5449</v>
      </c>
      <c r="G1409" t="s">
        <v>289</v>
      </c>
      <c r="H1409">
        <v>45</v>
      </c>
      <c r="I1409">
        <v>33</v>
      </c>
      <c r="J1409">
        <v>2006</v>
      </c>
      <c r="K1409">
        <v>3</v>
      </c>
      <c r="L1409" t="s">
        <v>506</v>
      </c>
      <c r="M1409" t="s">
        <v>506</v>
      </c>
    </row>
    <row r="1410" spans="1:13" x14ac:dyDescent="0.25">
      <c r="A1410">
        <v>1404</v>
      </c>
      <c r="B1410" t="s">
        <v>5450</v>
      </c>
      <c r="C1410" t="s">
        <v>5451</v>
      </c>
      <c r="D1410" t="s">
        <v>341</v>
      </c>
      <c r="E1410" t="s">
        <v>5452</v>
      </c>
      <c r="F1410" t="s">
        <v>5453</v>
      </c>
      <c r="G1410" t="s">
        <v>18</v>
      </c>
      <c r="H1410">
        <v>83</v>
      </c>
      <c r="I1410">
        <v>58</v>
      </c>
      <c r="J1410">
        <v>2008</v>
      </c>
      <c r="K1410">
        <v>5</v>
      </c>
      <c r="L1410" t="s">
        <v>344</v>
      </c>
      <c r="M1410" t="s">
        <v>344</v>
      </c>
    </row>
    <row r="1411" spans="1:13" x14ac:dyDescent="0.25">
      <c r="A1411">
        <v>1405</v>
      </c>
      <c r="B1411" t="s">
        <v>5454</v>
      </c>
      <c r="C1411" t="s">
        <v>5455</v>
      </c>
      <c r="D1411" t="s">
        <v>119</v>
      </c>
      <c r="E1411" t="s">
        <v>1342</v>
      </c>
      <c r="F1411" t="s">
        <v>5456</v>
      </c>
      <c r="G1411" t="s">
        <v>233</v>
      </c>
      <c r="H1411">
        <v>9</v>
      </c>
      <c r="I1411">
        <v>2</v>
      </c>
      <c r="J1411">
        <v>2001</v>
      </c>
      <c r="K1411">
        <v>1</v>
      </c>
      <c r="L1411" t="s">
        <v>122</v>
      </c>
      <c r="M1411" t="s">
        <v>1362</v>
      </c>
    </row>
    <row r="1412" spans="1:13" x14ac:dyDescent="0.25">
      <c r="A1412">
        <v>1406</v>
      </c>
      <c r="B1412" t="s">
        <v>5457</v>
      </c>
      <c r="C1412" t="s">
        <v>5458</v>
      </c>
      <c r="D1412" t="s">
        <v>45</v>
      </c>
      <c r="E1412" t="s">
        <v>2413</v>
      </c>
      <c r="F1412" t="s">
        <v>5459</v>
      </c>
      <c r="G1412" t="s">
        <v>55</v>
      </c>
      <c r="H1412">
        <v>237</v>
      </c>
      <c r="I1412">
        <v>97</v>
      </c>
      <c r="J1412">
        <v>2005</v>
      </c>
      <c r="K1412">
        <v>7</v>
      </c>
      <c r="L1412" t="s">
        <v>49</v>
      </c>
      <c r="M1412" t="s">
        <v>49</v>
      </c>
    </row>
    <row r="1413" spans="1:13" x14ac:dyDescent="0.25">
      <c r="A1413">
        <v>1407</v>
      </c>
      <c r="B1413" t="s">
        <v>5460</v>
      </c>
      <c r="C1413" t="s">
        <v>5461</v>
      </c>
      <c r="D1413" t="s">
        <v>503</v>
      </c>
      <c r="E1413" t="s">
        <v>5462</v>
      </c>
      <c r="F1413" t="s">
        <v>5463</v>
      </c>
      <c r="G1413" t="s">
        <v>25</v>
      </c>
      <c r="H1413">
        <v>85</v>
      </c>
      <c r="I1413">
        <v>33</v>
      </c>
      <c r="J1413">
        <v>2005</v>
      </c>
      <c r="K1413">
        <v>3</v>
      </c>
      <c r="L1413" t="s">
        <v>506</v>
      </c>
      <c r="M1413" t="s">
        <v>5464</v>
      </c>
    </row>
    <row r="1414" spans="1:13" x14ac:dyDescent="0.25">
      <c r="A1414">
        <v>1408</v>
      </c>
      <c r="B1414" t="s">
        <v>5465</v>
      </c>
      <c r="C1414" t="s">
        <v>5466</v>
      </c>
      <c r="D1414" t="s">
        <v>333</v>
      </c>
      <c r="E1414" t="s">
        <v>1305</v>
      </c>
      <c r="F1414" t="s">
        <v>5467</v>
      </c>
      <c r="G1414" t="s">
        <v>187</v>
      </c>
      <c r="H1414">
        <v>65</v>
      </c>
      <c r="I1414">
        <v>20</v>
      </c>
      <c r="J1414">
        <v>2009</v>
      </c>
      <c r="K1414">
        <v>3</v>
      </c>
      <c r="L1414" t="s">
        <v>2593</v>
      </c>
      <c r="M1414" t="s">
        <v>227</v>
      </c>
    </row>
    <row r="1415" spans="1:13" x14ac:dyDescent="0.25">
      <c r="A1415">
        <v>1409</v>
      </c>
      <c r="B1415" t="s">
        <v>5468</v>
      </c>
      <c r="C1415" t="s">
        <v>5469</v>
      </c>
      <c r="D1415" t="s">
        <v>30</v>
      </c>
      <c r="E1415" t="s">
        <v>547</v>
      </c>
      <c r="F1415" t="s">
        <v>5470</v>
      </c>
      <c r="G1415" t="s">
        <v>55</v>
      </c>
      <c r="H1415">
        <v>442</v>
      </c>
      <c r="I1415">
        <v>143</v>
      </c>
      <c r="J1415">
        <v>2013</v>
      </c>
      <c r="K1415">
        <v>1</v>
      </c>
      <c r="L1415" t="s">
        <v>251</v>
      </c>
      <c r="M1415" t="s">
        <v>251</v>
      </c>
    </row>
    <row r="1416" spans="1:13" x14ac:dyDescent="0.25">
      <c r="A1416">
        <v>1410</v>
      </c>
      <c r="B1416" t="s">
        <v>5471</v>
      </c>
      <c r="C1416" t="s">
        <v>5472</v>
      </c>
      <c r="D1416" t="s">
        <v>74</v>
      </c>
      <c r="E1416" t="s">
        <v>5473</v>
      </c>
      <c r="F1416" t="s">
        <v>5474</v>
      </c>
      <c r="G1416" t="s">
        <v>297</v>
      </c>
      <c r="H1416">
        <v>425</v>
      </c>
      <c r="I1416">
        <v>150</v>
      </c>
      <c r="J1416">
        <v>2002</v>
      </c>
      <c r="K1416">
        <v>9</v>
      </c>
      <c r="L1416" t="s">
        <v>543</v>
      </c>
      <c r="M1416" t="s">
        <v>544</v>
      </c>
    </row>
    <row r="1417" spans="1:13" x14ac:dyDescent="0.25">
      <c r="A1417">
        <v>1411</v>
      </c>
      <c r="B1417" t="s">
        <v>5475</v>
      </c>
      <c r="C1417" t="s">
        <v>5476</v>
      </c>
      <c r="D1417" t="s">
        <v>80</v>
      </c>
      <c r="E1417" t="s">
        <v>4835</v>
      </c>
      <c r="F1417" t="s">
        <v>5477</v>
      </c>
      <c r="G1417" t="s">
        <v>297</v>
      </c>
      <c r="H1417">
        <v>117</v>
      </c>
      <c r="I1417">
        <v>47</v>
      </c>
      <c r="J1417">
        <v>2011</v>
      </c>
      <c r="K1417">
        <v>3</v>
      </c>
      <c r="L1417" t="s">
        <v>83</v>
      </c>
      <c r="M1417" t="s">
        <v>83</v>
      </c>
    </row>
    <row r="1418" spans="1:13" x14ac:dyDescent="0.25">
      <c r="A1418">
        <v>1412</v>
      </c>
      <c r="B1418" t="s">
        <v>5478</v>
      </c>
      <c r="C1418" t="s">
        <v>5479</v>
      </c>
      <c r="D1418" t="s">
        <v>80</v>
      </c>
      <c r="E1418" t="s">
        <v>5480</v>
      </c>
      <c r="F1418" t="s">
        <v>5481</v>
      </c>
      <c r="G1418" t="s">
        <v>623</v>
      </c>
      <c r="H1418">
        <v>2000</v>
      </c>
      <c r="I1418">
        <v>400</v>
      </c>
      <c r="J1418">
        <v>1997</v>
      </c>
      <c r="K1418">
        <v>1</v>
      </c>
      <c r="L1418" t="s">
        <v>41</v>
      </c>
      <c r="M1418" t="s">
        <v>5482</v>
      </c>
    </row>
    <row r="1419" spans="1:13" x14ac:dyDescent="0.25">
      <c r="A1419">
        <v>1413</v>
      </c>
      <c r="B1419" t="s">
        <v>5483</v>
      </c>
      <c r="C1419" t="s">
        <v>5484</v>
      </c>
      <c r="D1419" t="s">
        <v>15</v>
      </c>
      <c r="E1419" t="s">
        <v>87</v>
      </c>
      <c r="F1419" t="s">
        <v>5485</v>
      </c>
      <c r="G1419" t="s">
        <v>107</v>
      </c>
      <c r="H1419">
        <v>9</v>
      </c>
      <c r="I1419">
        <v>5</v>
      </c>
      <c r="J1419">
        <v>2009</v>
      </c>
      <c r="K1419">
        <v>6</v>
      </c>
      <c r="L1419" t="s">
        <v>19</v>
      </c>
      <c r="M1419" t="s">
        <v>651</v>
      </c>
    </row>
    <row r="1420" spans="1:13" x14ac:dyDescent="0.25">
      <c r="A1420">
        <v>1414</v>
      </c>
      <c r="B1420" t="s">
        <v>5486</v>
      </c>
      <c r="C1420" t="s">
        <v>5487</v>
      </c>
      <c r="D1420" t="s">
        <v>52</v>
      </c>
      <c r="E1420" t="s">
        <v>185</v>
      </c>
      <c r="F1420" t="s">
        <v>5488</v>
      </c>
      <c r="G1420" t="s">
        <v>308</v>
      </c>
      <c r="H1420">
        <v>367</v>
      </c>
      <c r="I1420">
        <v>271</v>
      </c>
      <c r="J1420">
        <v>2011</v>
      </c>
      <c r="K1420">
        <v>3</v>
      </c>
      <c r="L1420" t="s">
        <v>56</v>
      </c>
      <c r="M1420" t="s">
        <v>56</v>
      </c>
    </row>
    <row r="1421" spans="1:13" x14ac:dyDescent="0.25">
      <c r="A1421">
        <v>1415</v>
      </c>
      <c r="B1421" t="s">
        <v>5489</v>
      </c>
      <c r="C1421" t="s">
        <v>5490</v>
      </c>
      <c r="D1421" t="s">
        <v>30</v>
      </c>
      <c r="E1421" t="s">
        <v>528</v>
      </c>
      <c r="F1421" t="s">
        <v>5491</v>
      </c>
      <c r="G1421" t="s">
        <v>233</v>
      </c>
      <c r="H1421">
        <v>18</v>
      </c>
      <c r="I1421">
        <v>4</v>
      </c>
      <c r="J1421">
        <v>2008</v>
      </c>
      <c r="K1421">
        <v>1</v>
      </c>
      <c r="L1421" t="s">
        <v>41</v>
      </c>
      <c r="M1421" t="s">
        <v>5492</v>
      </c>
    </row>
    <row r="1422" spans="1:13" x14ac:dyDescent="0.25">
      <c r="A1422">
        <v>1416</v>
      </c>
      <c r="B1422" t="s">
        <v>5493</v>
      </c>
      <c r="C1422" t="s">
        <v>5494</v>
      </c>
      <c r="D1422" t="s">
        <v>341</v>
      </c>
      <c r="E1422" t="s">
        <v>733</v>
      </c>
      <c r="F1422" t="s">
        <v>5495</v>
      </c>
      <c r="G1422" t="s">
        <v>336</v>
      </c>
      <c r="H1422">
        <v>178</v>
      </c>
      <c r="I1422">
        <v>40</v>
      </c>
      <c r="J1422">
        <v>2013</v>
      </c>
      <c r="K1422">
        <v>2</v>
      </c>
      <c r="L1422" t="s">
        <v>344</v>
      </c>
      <c r="M1422" t="s">
        <v>344</v>
      </c>
    </row>
    <row r="1423" spans="1:13" x14ac:dyDescent="0.25">
      <c r="A1423">
        <v>1417</v>
      </c>
      <c r="B1423" t="s">
        <v>5496</v>
      </c>
      <c r="C1423" t="s">
        <v>5497</v>
      </c>
      <c r="D1423" t="s">
        <v>45</v>
      </c>
      <c r="E1423" t="s">
        <v>5498</v>
      </c>
      <c r="F1423" t="s">
        <v>5499</v>
      </c>
      <c r="G1423" t="s">
        <v>336</v>
      </c>
      <c r="H1423">
        <v>1070</v>
      </c>
      <c r="I1423">
        <v>487</v>
      </c>
      <c r="J1423">
        <v>2011</v>
      </c>
      <c r="K1423">
        <v>4</v>
      </c>
      <c r="L1423" t="s">
        <v>49</v>
      </c>
      <c r="M1423" t="s">
        <v>1724</v>
      </c>
    </row>
    <row r="1424" spans="1:13" x14ac:dyDescent="0.25">
      <c r="A1424">
        <v>1418</v>
      </c>
      <c r="B1424" t="s">
        <v>5500</v>
      </c>
      <c r="C1424" t="s">
        <v>5501</v>
      </c>
      <c r="D1424" t="s">
        <v>45</v>
      </c>
      <c r="E1424" t="s">
        <v>504</v>
      </c>
      <c r="F1424" t="s">
        <v>5502</v>
      </c>
      <c r="G1424" t="s">
        <v>18</v>
      </c>
      <c r="H1424">
        <v>300</v>
      </c>
      <c r="I1424">
        <v>120</v>
      </c>
      <c r="J1424">
        <v>2009</v>
      </c>
      <c r="K1424">
        <v>5</v>
      </c>
      <c r="L1424" t="s">
        <v>49</v>
      </c>
      <c r="M1424" t="s">
        <v>4583</v>
      </c>
    </row>
    <row r="1425" spans="1:13" x14ac:dyDescent="0.25">
      <c r="A1425">
        <v>1419</v>
      </c>
      <c r="B1425" t="s">
        <v>5503</v>
      </c>
      <c r="C1425" t="s">
        <v>5504</v>
      </c>
      <c r="D1425" t="s">
        <v>80</v>
      </c>
      <c r="E1425" t="s">
        <v>1612</v>
      </c>
      <c r="F1425" t="s">
        <v>5505</v>
      </c>
      <c r="G1425" t="s">
        <v>218</v>
      </c>
      <c r="H1425">
        <v>5</v>
      </c>
      <c r="I1425">
        <v>2</v>
      </c>
      <c r="J1425">
        <v>2014</v>
      </c>
      <c r="K1425">
        <v>1</v>
      </c>
      <c r="L1425" t="s">
        <v>137</v>
      </c>
      <c r="M1425" t="s">
        <v>3925</v>
      </c>
    </row>
    <row r="1426" spans="1:13" x14ac:dyDescent="0.25">
      <c r="A1426">
        <v>1420</v>
      </c>
      <c r="B1426" t="s">
        <v>5506</v>
      </c>
      <c r="C1426" t="s">
        <v>5507</v>
      </c>
      <c r="D1426" t="s">
        <v>503</v>
      </c>
      <c r="E1426" t="s">
        <v>408</v>
      </c>
      <c r="F1426" t="s">
        <v>5508</v>
      </c>
      <c r="G1426" t="s">
        <v>336</v>
      </c>
      <c r="H1426">
        <v>80</v>
      </c>
      <c r="I1426">
        <v>17</v>
      </c>
      <c r="J1426">
        <v>2013</v>
      </c>
      <c r="K1426">
        <v>2</v>
      </c>
      <c r="L1426" t="s">
        <v>506</v>
      </c>
      <c r="M1426" t="s">
        <v>1274</v>
      </c>
    </row>
    <row r="1427" spans="1:13" x14ac:dyDescent="0.25">
      <c r="A1427">
        <v>1421</v>
      </c>
      <c r="B1427" t="s">
        <v>5509</v>
      </c>
      <c r="C1427" t="s">
        <v>5510</v>
      </c>
      <c r="D1427" t="s">
        <v>86</v>
      </c>
      <c r="E1427" t="s">
        <v>5511</v>
      </c>
      <c r="F1427" t="s">
        <v>5512</v>
      </c>
      <c r="G1427" t="s">
        <v>218</v>
      </c>
      <c r="H1427">
        <v>58</v>
      </c>
      <c r="I1427">
        <v>18</v>
      </c>
      <c r="J1427">
        <v>2011</v>
      </c>
      <c r="K1427">
        <v>4</v>
      </c>
      <c r="L1427" t="s">
        <v>89</v>
      </c>
      <c r="M1427" t="s">
        <v>2886</v>
      </c>
    </row>
    <row r="1428" spans="1:13" x14ac:dyDescent="0.25">
      <c r="A1428">
        <v>1422</v>
      </c>
      <c r="B1428" t="s">
        <v>5513</v>
      </c>
      <c r="C1428" t="s">
        <v>5514</v>
      </c>
      <c r="D1428" t="s">
        <v>215</v>
      </c>
      <c r="E1428" t="s">
        <v>993</v>
      </c>
      <c r="F1428" t="s">
        <v>5515</v>
      </c>
      <c r="G1428" t="s">
        <v>40</v>
      </c>
      <c r="H1428">
        <v>40</v>
      </c>
      <c r="I1428">
        <v>15</v>
      </c>
      <c r="J1428">
        <v>2009</v>
      </c>
      <c r="K1428">
        <v>2</v>
      </c>
      <c r="L1428" t="s">
        <v>5516</v>
      </c>
      <c r="M1428" t="s">
        <v>5517</v>
      </c>
    </row>
    <row r="1429" spans="1:13" x14ac:dyDescent="0.25">
      <c r="A1429">
        <v>1423</v>
      </c>
      <c r="B1429" t="s">
        <v>5518</v>
      </c>
      <c r="C1429" t="s">
        <v>5519</v>
      </c>
      <c r="D1429" t="s">
        <v>30</v>
      </c>
      <c r="E1429" t="s">
        <v>2058</v>
      </c>
      <c r="F1429" t="s">
        <v>5520</v>
      </c>
      <c r="G1429" t="s">
        <v>25</v>
      </c>
      <c r="H1429">
        <v>70</v>
      </c>
      <c r="I1429">
        <v>15</v>
      </c>
      <c r="J1429">
        <v>2010</v>
      </c>
      <c r="K1429">
        <v>1</v>
      </c>
      <c r="L1429" t="s">
        <v>258</v>
      </c>
      <c r="M1429" t="s">
        <v>5521</v>
      </c>
    </row>
    <row r="1430" spans="1:13" x14ac:dyDescent="0.25">
      <c r="A1430">
        <v>1424</v>
      </c>
      <c r="B1430" t="s">
        <v>5522</v>
      </c>
      <c r="C1430" t="s">
        <v>5523</v>
      </c>
      <c r="D1430" t="s">
        <v>215</v>
      </c>
      <c r="E1430" t="s">
        <v>5524</v>
      </c>
      <c r="F1430" t="s">
        <v>5525</v>
      </c>
      <c r="G1430" t="s">
        <v>233</v>
      </c>
      <c r="H1430">
        <v>350</v>
      </c>
      <c r="I1430">
        <v>100</v>
      </c>
      <c r="J1430">
        <v>2012</v>
      </c>
      <c r="K1430">
        <v>1</v>
      </c>
      <c r="L1430" t="s">
        <v>41</v>
      </c>
      <c r="M1430" t="s">
        <v>3633</v>
      </c>
    </row>
    <row r="1431" spans="1:13" x14ac:dyDescent="0.25">
      <c r="A1431">
        <v>1425</v>
      </c>
      <c r="B1431" t="s">
        <v>5526</v>
      </c>
      <c r="C1431" t="s">
        <v>5527</v>
      </c>
      <c r="D1431" t="s">
        <v>80</v>
      </c>
      <c r="E1431" t="s">
        <v>824</v>
      </c>
      <c r="F1431" t="s">
        <v>5528</v>
      </c>
      <c r="G1431" t="s">
        <v>233</v>
      </c>
      <c r="H1431">
        <v>21</v>
      </c>
      <c r="I1431">
        <v>3</v>
      </c>
      <c r="J1431">
        <v>2001</v>
      </c>
      <c r="K1431">
        <v>1</v>
      </c>
      <c r="L1431" t="s">
        <v>163</v>
      </c>
      <c r="M1431" t="s">
        <v>5529</v>
      </c>
    </row>
    <row r="1432" spans="1:13" x14ac:dyDescent="0.25">
      <c r="A1432">
        <v>1426</v>
      </c>
      <c r="B1432" t="s">
        <v>5530</v>
      </c>
      <c r="C1432" t="s">
        <v>5531</v>
      </c>
      <c r="D1432" t="s">
        <v>30</v>
      </c>
      <c r="E1432" t="s">
        <v>1473</v>
      </c>
      <c r="F1432" t="s">
        <v>5532</v>
      </c>
      <c r="G1432" t="s">
        <v>257</v>
      </c>
      <c r="H1432">
        <v>45</v>
      </c>
      <c r="I1432">
        <v>15</v>
      </c>
      <c r="J1432">
        <v>2011</v>
      </c>
      <c r="K1432">
        <v>1</v>
      </c>
      <c r="L1432" t="s">
        <v>258</v>
      </c>
      <c r="M1432" t="s">
        <v>258</v>
      </c>
    </row>
    <row r="1433" spans="1:13" x14ac:dyDescent="0.25">
      <c r="A1433">
        <v>1427</v>
      </c>
      <c r="B1433" t="s">
        <v>5533</v>
      </c>
      <c r="C1433" t="s">
        <v>5534</v>
      </c>
      <c r="D1433" t="s">
        <v>503</v>
      </c>
      <c r="E1433" t="s">
        <v>1442</v>
      </c>
      <c r="F1433" t="s">
        <v>5535</v>
      </c>
      <c r="G1433" t="s">
        <v>156</v>
      </c>
      <c r="H1433">
        <v>9</v>
      </c>
      <c r="I1433">
        <v>4</v>
      </c>
      <c r="J1433">
        <v>2013</v>
      </c>
      <c r="K1433">
        <v>6</v>
      </c>
      <c r="L1433" t="s">
        <v>506</v>
      </c>
      <c r="M1433" t="s">
        <v>506</v>
      </c>
    </row>
    <row r="1434" spans="1:13" x14ac:dyDescent="0.25">
      <c r="A1434">
        <v>1428</v>
      </c>
      <c r="B1434" t="s">
        <v>5536</v>
      </c>
      <c r="C1434" t="s">
        <v>5537</v>
      </c>
      <c r="D1434" t="s">
        <v>86</v>
      </c>
      <c r="E1434" t="s">
        <v>435</v>
      </c>
      <c r="F1434" t="s">
        <v>5538</v>
      </c>
      <c r="G1434" t="s">
        <v>107</v>
      </c>
      <c r="H1434">
        <v>31</v>
      </c>
      <c r="I1434">
        <v>23</v>
      </c>
      <c r="J1434">
        <v>2012</v>
      </c>
      <c r="K1434">
        <v>1</v>
      </c>
      <c r="L1434" t="s">
        <v>89</v>
      </c>
      <c r="M1434" t="s">
        <v>89</v>
      </c>
    </row>
    <row r="1435" spans="1:13" x14ac:dyDescent="0.25">
      <c r="A1435">
        <v>1429</v>
      </c>
      <c r="B1435" t="s">
        <v>5539</v>
      </c>
      <c r="C1435" t="s">
        <v>5540</v>
      </c>
      <c r="D1435" t="s">
        <v>52</v>
      </c>
      <c r="E1435" t="s">
        <v>161</v>
      </c>
      <c r="F1435" t="s">
        <v>5541</v>
      </c>
      <c r="G1435" t="s">
        <v>233</v>
      </c>
      <c r="H1435">
        <v>96</v>
      </c>
      <c r="I1435">
        <v>26</v>
      </c>
      <c r="J1435">
        <v>2014</v>
      </c>
      <c r="K1435">
        <v>1</v>
      </c>
      <c r="L1435" t="s">
        <v>41</v>
      </c>
      <c r="M1435" t="s">
        <v>2985</v>
      </c>
    </row>
    <row r="1436" spans="1:13" x14ac:dyDescent="0.25">
      <c r="A1436">
        <v>1430</v>
      </c>
      <c r="B1436" t="s">
        <v>5542</v>
      </c>
      <c r="C1436" t="s">
        <v>5543</v>
      </c>
      <c r="D1436" t="s">
        <v>74</v>
      </c>
      <c r="E1436" t="s">
        <v>5544</v>
      </c>
      <c r="F1436" t="s">
        <v>5545</v>
      </c>
      <c r="G1436" t="s">
        <v>25</v>
      </c>
      <c r="H1436">
        <v>9</v>
      </c>
      <c r="I1436">
        <v>5</v>
      </c>
      <c r="J1436">
        <v>2012</v>
      </c>
      <c r="K1436">
        <v>1</v>
      </c>
      <c r="L1436" t="s">
        <v>41</v>
      </c>
      <c r="M1436" t="s">
        <v>5546</v>
      </c>
    </row>
    <row r="1437" spans="1:13" x14ac:dyDescent="0.25">
      <c r="A1437">
        <v>1431</v>
      </c>
      <c r="B1437" t="s">
        <v>5547</v>
      </c>
      <c r="C1437" t="s">
        <v>5548</v>
      </c>
      <c r="D1437" t="s">
        <v>52</v>
      </c>
      <c r="E1437" t="s">
        <v>430</v>
      </c>
      <c r="F1437" t="s">
        <v>5549</v>
      </c>
      <c r="G1437" t="s">
        <v>55</v>
      </c>
      <c r="H1437">
        <v>82</v>
      </c>
      <c r="I1437">
        <v>32</v>
      </c>
      <c r="J1437">
        <v>2010</v>
      </c>
      <c r="K1437">
        <v>3</v>
      </c>
      <c r="L1437" t="s">
        <v>203</v>
      </c>
      <c r="M1437" t="s">
        <v>203</v>
      </c>
    </row>
    <row r="1438" spans="1:13" x14ac:dyDescent="0.25">
      <c r="A1438">
        <v>1432</v>
      </c>
      <c r="B1438" t="s">
        <v>5550</v>
      </c>
      <c r="C1438" t="s">
        <v>5551</v>
      </c>
      <c r="D1438" t="s">
        <v>230</v>
      </c>
      <c r="E1438" t="s">
        <v>3235</v>
      </c>
      <c r="F1438" t="s">
        <v>5552</v>
      </c>
      <c r="G1438" t="s">
        <v>107</v>
      </c>
      <c r="H1438">
        <v>98</v>
      </c>
      <c r="I1438">
        <v>35</v>
      </c>
      <c r="J1438">
        <v>2011</v>
      </c>
      <c r="K1438">
        <v>5</v>
      </c>
      <c r="L1438" t="s">
        <v>41</v>
      </c>
      <c r="M1438" t="s">
        <v>636</v>
      </c>
    </row>
    <row r="1439" spans="1:13" x14ac:dyDescent="0.25">
      <c r="A1439">
        <v>1433</v>
      </c>
      <c r="B1439" t="s">
        <v>5553</v>
      </c>
      <c r="C1439" t="s">
        <v>5554</v>
      </c>
      <c r="D1439" t="s">
        <v>86</v>
      </c>
      <c r="E1439" t="s">
        <v>541</v>
      </c>
      <c r="F1439" t="s">
        <v>5555</v>
      </c>
      <c r="G1439" t="s">
        <v>336</v>
      </c>
      <c r="H1439">
        <v>10</v>
      </c>
      <c r="I1439">
        <v>3</v>
      </c>
      <c r="J1439">
        <v>2006</v>
      </c>
      <c r="K1439">
        <v>1</v>
      </c>
      <c r="L1439" t="s">
        <v>41</v>
      </c>
      <c r="M1439" t="s">
        <v>2861</v>
      </c>
    </row>
    <row r="1440" spans="1:13" x14ac:dyDescent="0.25">
      <c r="A1440">
        <v>1434</v>
      </c>
      <c r="B1440" t="s">
        <v>5556</v>
      </c>
      <c r="C1440" t="s">
        <v>5557</v>
      </c>
      <c r="D1440" t="s">
        <v>974</v>
      </c>
      <c r="E1440" t="s">
        <v>216</v>
      </c>
      <c r="F1440" t="s">
        <v>5558</v>
      </c>
      <c r="G1440" t="s">
        <v>107</v>
      </c>
      <c r="H1440">
        <v>76</v>
      </c>
      <c r="I1440">
        <v>24</v>
      </c>
      <c r="J1440">
        <v>2010</v>
      </c>
      <c r="K1440">
        <v>2</v>
      </c>
      <c r="L1440" t="s">
        <v>94</v>
      </c>
      <c r="M1440" t="s">
        <v>976</v>
      </c>
    </row>
    <row r="1441" spans="1:13" x14ac:dyDescent="0.25">
      <c r="A1441">
        <v>1435</v>
      </c>
      <c r="B1441" t="s">
        <v>5559</v>
      </c>
      <c r="C1441" t="s">
        <v>5560</v>
      </c>
      <c r="D1441" t="s">
        <v>333</v>
      </c>
      <c r="E1441" t="s">
        <v>5561</v>
      </c>
      <c r="F1441" t="s">
        <v>5562</v>
      </c>
      <c r="G1441" t="s">
        <v>1041</v>
      </c>
      <c r="H1441">
        <v>110</v>
      </c>
      <c r="I1441">
        <v>43</v>
      </c>
      <c r="J1441">
        <v>2006</v>
      </c>
      <c r="K1441">
        <v>5</v>
      </c>
      <c r="L1441" t="s">
        <v>41</v>
      </c>
      <c r="M1441" t="s">
        <v>5563</v>
      </c>
    </row>
    <row r="1442" spans="1:13" x14ac:dyDescent="0.25">
      <c r="A1442">
        <v>1436</v>
      </c>
      <c r="B1442" t="s">
        <v>5564</v>
      </c>
      <c r="C1442" t="s">
        <v>5565</v>
      </c>
      <c r="D1442" t="s">
        <v>66</v>
      </c>
      <c r="E1442" t="s">
        <v>1507</v>
      </c>
      <c r="F1442" t="s">
        <v>5566</v>
      </c>
      <c r="G1442" t="s">
        <v>181</v>
      </c>
      <c r="H1442">
        <v>105</v>
      </c>
      <c r="I1442">
        <v>20</v>
      </c>
      <c r="J1442">
        <v>2005</v>
      </c>
      <c r="K1442">
        <v>5</v>
      </c>
      <c r="L1442" t="s">
        <v>94</v>
      </c>
      <c r="M1442" t="s">
        <v>746</v>
      </c>
    </row>
    <row r="1443" spans="1:13" x14ac:dyDescent="0.25">
      <c r="A1443">
        <v>1437</v>
      </c>
      <c r="B1443" t="s">
        <v>5567</v>
      </c>
      <c r="C1443" t="s">
        <v>5568</v>
      </c>
      <c r="D1443" t="s">
        <v>74</v>
      </c>
      <c r="E1443" t="s">
        <v>5569</v>
      </c>
      <c r="F1443" t="s">
        <v>5570</v>
      </c>
      <c r="G1443" t="s">
        <v>40</v>
      </c>
      <c r="H1443">
        <v>1044</v>
      </c>
      <c r="I1443">
        <v>251</v>
      </c>
      <c r="J1443">
        <v>2005</v>
      </c>
      <c r="K1443">
        <v>8</v>
      </c>
      <c r="L1443" t="s">
        <v>41</v>
      </c>
      <c r="M1443" t="s">
        <v>4951</v>
      </c>
    </row>
    <row r="1444" spans="1:13" x14ac:dyDescent="0.25">
      <c r="A1444">
        <v>1438</v>
      </c>
      <c r="B1444" t="s">
        <v>5571</v>
      </c>
      <c r="C1444" t="s">
        <v>5572</v>
      </c>
      <c r="D1444" t="s">
        <v>52</v>
      </c>
      <c r="E1444" t="s">
        <v>4033</v>
      </c>
      <c r="F1444" t="s">
        <v>5573</v>
      </c>
      <c r="G1444" t="s">
        <v>233</v>
      </c>
      <c r="H1444">
        <v>72</v>
      </c>
      <c r="I1444">
        <v>40</v>
      </c>
      <c r="J1444">
        <v>2008</v>
      </c>
      <c r="K1444">
        <v>3</v>
      </c>
      <c r="L1444" t="s">
        <v>953</v>
      </c>
      <c r="M1444" t="s">
        <v>5574</v>
      </c>
    </row>
    <row r="1445" spans="1:13" x14ac:dyDescent="0.25">
      <c r="A1445">
        <v>1439</v>
      </c>
      <c r="B1445" t="s">
        <v>5575</v>
      </c>
      <c r="C1445" t="s">
        <v>5576</v>
      </c>
      <c r="D1445" t="s">
        <v>86</v>
      </c>
      <c r="E1445" t="s">
        <v>1157</v>
      </c>
      <c r="F1445" t="s">
        <v>5577</v>
      </c>
      <c r="G1445" t="s">
        <v>33</v>
      </c>
      <c r="H1445">
        <v>25</v>
      </c>
      <c r="I1445">
        <v>13</v>
      </c>
      <c r="J1445">
        <v>2014</v>
      </c>
      <c r="K1445">
        <v>1</v>
      </c>
      <c r="L1445" t="s">
        <v>89</v>
      </c>
      <c r="M1445" t="s">
        <v>89</v>
      </c>
    </row>
    <row r="1446" spans="1:13" x14ac:dyDescent="0.25">
      <c r="A1446">
        <v>1440</v>
      </c>
      <c r="B1446" t="s">
        <v>5578</v>
      </c>
      <c r="C1446" t="s">
        <v>5579</v>
      </c>
      <c r="D1446" t="s">
        <v>4821</v>
      </c>
      <c r="E1446" t="s">
        <v>1920</v>
      </c>
      <c r="F1446" t="s">
        <v>5580</v>
      </c>
      <c r="G1446" t="s">
        <v>175</v>
      </c>
      <c r="H1446">
        <v>27</v>
      </c>
      <c r="I1446">
        <v>12</v>
      </c>
      <c r="J1446">
        <v>2014</v>
      </c>
      <c r="K1446">
        <v>1</v>
      </c>
      <c r="L1446" t="s">
        <v>41</v>
      </c>
      <c r="M1446" t="s">
        <v>5581</v>
      </c>
    </row>
    <row r="1447" spans="1:13" x14ac:dyDescent="0.25">
      <c r="A1447">
        <v>1441</v>
      </c>
      <c r="B1447" t="s">
        <v>5582</v>
      </c>
      <c r="C1447" t="s">
        <v>5583</v>
      </c>
      <c r="D1447" t="s">
        <v>80</v>
      </c>
      <c r="E1447" t="s">
        <v>5584</v>
      </c>
      <c r="F1447" t="s">
        <v>5585</v>
      </c>
      <c r="G1447" t="s">
        <v>55</v>
      </c>
      <c r="H1447">
        <v>575</v>
      </c>
      <c r="I1447">
        <v>139</v>
      </c>
      <c r="J1447">
        <v>2012</v>
      </c>
      <c r="K1447">
        <v>3</v>
      </c>
      <c r="L1447" t="s">
        <v>163</v>
      </c>
      <c r="M1447" t="s">
        <v>5586</v>
      </c>
    </row>
    <row r="1448" spans="1:13" x14ac:dyDescent="0.25">
      <c r="A1448">
        <v>1442</v>
      </c>
      <c r="B1448" t="s">
        <v>5587</v>
      </c>
      <c r="C1448" t="s">
        <v>5588</v>
      </c>
      <c r="D1448" t="s">
        <v>80</v>
      </c>
      <c r="E1448" t="s">
        <v>5589</v>
      </c>
      <c r="F1448" t="s">
        <v>5590</v>
      </c>
      <c r="G1448" t="s">
        <v>48</v>
      </c>
      <c r="H1448">
        <v>250</v>
      </c>
      <c r="I1448">
        <v>90</v>
      </c>
      <c r="J1448">
        <v>2013</v>
      </c>
      <c r="K1448">
        <v>3</v>
      </c>
      <c r="L1448" t="s">
        <v>83</v>
      </c>
      <c r="M1448" t="s">
        <v>5591</v>
      </c>
    </row>
    <row r="1449" spans="1:13" x14ac:dyDescent="0.25">
      <c r="A1449">
        <v>1443</v>
      </c>
      <c r="B1449" t="s">
        <v>5592</v>
      </c>
      <c r="C1449" t="s">
        <v>5593</v>
      </c>
      <c r="D1449" t="s">
        <v>30</v>
      </c>
      <c r="E1449" t="s">
        <v>3077</v>
      </c>
      <c r="F1449" t="s">
        <v>5594</v>
      </c>
      <c r="G1449" t="s">
        <v>156</v>
      </c>
      <c r="H1449">
        <v>86</v>
      </c>
      <c r="I1449">
        <v>26</v>
      </c>
      <c r="J1449">
        <v>2008</v>
      </c>
      <c r="K1449">
        <v>4</v>
      </c>
      <c r="L1449" t="s">
        <v>258</v>
      </c>
      <c r="M1449" t="s">
        <v>258</v>
      </c>
    </row>
    <row r="1450" spans="1:13" x14ac:dyDescent="0.25">
      <c r="A1450">
        <v>1444</v>
      </c>
      <c r="B1450" t="s">
        <v>5595</v>
      </c>
      <c r="C1450" t="s">
        <v>5596</v>
      </c>
      <c r="D1450" t="s">
        <v>66</v>
      </c>
      <c r="E1450" t="s">
        <v>5597</v>
      </c>
      <c r="F1450" t="s">
        <v>5598</v>
      </c>
      <c r="G1450" t="s">
        <v>181</v>
      </c>
      <c r="H1450">
        <v>376</v>
      </c>
      <c r="I1450">
        <v>155</v>
      </c>
      <c r="J1450">
        <v>2005</v>
      </c>
      <c r="K1450">
        <v>5</v>
      </c>
      <c r="L1450" t="s">
        <v>94</v>
      </c>
      <c r="M1450" t="s">
        <v>735</v>
      </c>
    </row>
    <row r="1451" spans="1:13" x14ac:dyDescent="0.25">
      <c r="A1451">
        <v>1445</v>
      </c>
      <c r="B1451" t="s">
        <v>5599</v>
      </c>
      <c r="C1451" t="s">
        <v>5600</v>
      </c>
      <c r="D1451" t="s">
        <v>52</v>
      </c>
      <c r="E1451" t="s">
        <v>5601</v>
      </c>
      <c r="F1451" t="s">
        <v>5602</v>
      </c>
      <c r="G1451" t="s">
        <v>48</v>
      </c>
      <c r="H1451">
        <v>100</v>
      </c>
      <c r="I1451">
        <v>20</v>
      </c>
      <c r="J1451">
        <v>2006</v>
      </c>
      <c r="K1451">
        <v>4</v>
      </c>
      <c r="L1451" t="s">
        <v>41</v>
      </c>
      <c r="M1451" t="s">
        <v>3609</v>
      </c>
    </row>
    <row r="1452" spans="1:13" x14ac:dyDescent="0.25">
      <c r="A1452">
        <v>1446</v>
      </c>
      <c r="B1452" t="s">
        <v>5603</v>
      </c>
      <c r="C1452" t="s">
        <v>5604</v>
      </c>
      <c r="D1452" t="s">
        <v>59</v>
      </c>
      <c r="E1452" t="s">
        <v>3277</v>
      </c>
      <c r="F1452" t="s">
        <v>5605</v>
      </c>
      <c r="G1452" t="s">
        <v>55</v>
      </c>
      <c r="H1452">
        <v>155</v>
      </c>
      <c r="I1452">
        <v>40</v>
      </c>
      <c r="J1452">
        <v>2004</v>
      </c>
      <c r="K1452">
        <v>1</v>
      </c>
      <c r="L1452" t="s">
        <v>62</v>
      </c>
      <c r="M1452" t="s">
        <v>5606</v>
      </c>
    </row>
    <row r="1453" spans="1:13" x14ac:dyDescent="0.25">
      <c r="A1453">
        <v>1447</v>
      </c>
      <c r="B1453" t="s">
        <v>5607</v>
      </c>
      <c r="C1453" t="s">
        <v>5608</v>
      </c>
      <c r="D1453" t="s">
        <v>52</v>
      </c>
      <c r="E1453" t="s">
        <v>5609</v>
      </c>
      <c r="F1453" t="s">
        <v>5610</v>
      </c>
      <c r="G1453" t="s">
        <v>187</v>
      </c>
      <c r="H1453">
        <v>150</v>
      </c>
      <c r="I1453">
        <v>51</v>
      </c>
      <c r="J1453">
        <v>2010</v>
      </c>
      <c r="K1453">
        <v>3</v>
      </c>
      <c r="L1453" t="s">
        <v>4407</v>
      </c>
      <c r="M1453" t="s">
        <v>1019</v>
      </c>
    </row>
    <row r="1454" spans="1:13" x14ac:dyDescent="0.25">
      <c r="A1454">
        <v>1448</v>
      </c>
      <c r="B1454" t="s">
        <v>5611</v>
      </c>
      <c r="C1454" t="s">
        <v>5612</v>
      </c>
      <c r="D1454" t="s">
        <v>503</v>
      </c>
      <c r="E1454" t="s">
        <v>493</v>
      </c>
      <c r="F1454" t="s">
        <v>5613</v>
      </c>
      <c r="G1454" t="s">
        <v>69</v>
      </c>
      <c r="H1454">
        <v>8</v>
      </c>
      <c r="I1454">
        <v>3</v>
      </c>
      <c r="J1454">
        <v>2014</v>
      </c>
      <c r="K1454">
        <v>1</v>
      </c>
      <c r="L1454" t="s">
        <v>506</v>
      </c>
      <c r="M1454" t="s">
        <v>5614</v>
      </c>
    </row>
    <row r="1455" spans="1:13" x14ac:dyDescent="0.25">
      <c r="A1455">
        <v>1449</v>
      </c>
      <c r="B1455" t="s">
        <v>5615</v>
      </c>
      <c r="C1455" t="s">
        <v>5616</v>
      </c>
      <c r="D1455" t="s">
        <v>66</v>
      </c>
      <c r="E1455" t="s">
        <v>1169</v>
      </c>
      <c r="F1455" t="s">
        <v>5617</v>
      </c>
      <c r="G1455" t="s">
        <v>181</v>
      </c>
      <c r="H1455">
        <v>400</v>
      </c>
      <c r="I1455">
        <v>80</v>
      </c>
      <c r="J1455">
        <v>2009</v>
      </c>
      <c r="K1455">
        <v>1</v>
      </c>
      <c r="L1455" t="s">
        <v>94</v>
      </c>
      <c r="M1455" t="s">
        <v>3271</v>
      </c>
    </row>
    <row r="1456" spans="1:13" x14ac:dyDescent="0.25">
      <c r="A1456">
        <v>1450</v>
      </c>
      <c r="B1456" t="s">
        <v>5618</v>
      </c>
      <c r="C1456" t="s">
        <v>5619</v>
      </c>
      <c r="D1456" t="s">
        <v>66</v>
      </c>
      <c r="E1456" t="s">
        <v>5620</v>
      </c>
      <c r="F1456" t="s">
        <v>5621</v>
      </c>
      <c r="G1456" t="s">
        <v>329</v>
      </c>
      <c r="H1456">
        <v>717</v>
      </c>
      <c r="I1456">
        <v>174</v>
      </c>
      <c r="J1456">
        <v>2009</v>
      </c>
      <c r="K1456">
        <v>5</v>
      </c>
      <c r="L1456" t="s">
        <v>70</v>
      </c>
      <c r="M1456" t="s">
        <v>1896</v>
      </c>
    </row>
    <row r="1457" spans="1:13" x14ac:dyDescent="0.25">
      <c r="A1457">
        <v>1451</v>
      </c>
      <c r="B1457" t="s">
        <v>5622</v>
      </c>
      <c r="C1457" t="s">
        <v>5623</v>
      </c>
      <c r="D1457" t="s">
        <v>1262</v>
      </c>
      <c r="E1457" t="s">
        <v>798</v>
      </c>
      <c r="F1457" t="s">
        <v>5624</v>
      </c>
      <c r="G1457" t="s">
        <v>336</v>
      </c>
      <c r="H1457">
        <v>5</v>
      </c>
      <c r="I1457">
        <v>2</v>
      </c>
      <c r="J1457">
        <v>2014</v>
      </c>
      <c r="K1457">
        <v>1</v>
      </c>
      <c r="L1457" t="s">
        <v>41</v>
      </c>
      <c r="M1457" t="s">
        <v>5625</v>
      </c>
    </row>
    <row r="1458" spans="1:13" x14ac:dyDescent="0.25">
      <c r="A1458">
        <v>1452</v>
      </c>
      <c r="B1458" t="s">
        <v>5626</v>
      </c>
      <c r="C1458" t="s">
        <v>5627</v>
      </c>
      <c r="D1458" t="s">
        <v>30</v>
      </c>
      <c r="E1458" t="s">
        <v>760</v>
      </c>
      <c r="F1458" t="s">
        <v>5628</v>
      </c>
      <c r="G1458" t="s">
        <v>40</v>
      </c>
      <c r="H1458">
        <v>7</v>
      </c>
      <c r="I1458">
        <v>1</v>
      </c>
      <c r="J1458">
        <v>2009</v>
      </c>
      <c r="K1458">
        <v>1</v>
      </c>
      <c r="L1458" t="s">
        <v>258</v>
      </c>
      <c r="M1458" t="s">
        <v>470</v>
      </c>
    </row>
    <row r="1459" spans="1:13" x14ac:dyDescent="0.25">
      <c r="A1459">
        <v>1453</v>
      </c>
      <c r="B1459" t="s">
        <v>5629</v>
      </c>
      <c r="C1459" t="s">
        <v>5630</v>
      </c>
      <c r="D1459" t="s">
        <v>753</v>
      </c>
      <c r="E1459" t="s">
        <v>3494</v>
      </c>
      <c r="F1459" t="s">
        <v>5631</v>
      </c>
      <c r="G1459" t="s">
        <v>156</v>
      </c>
      <c r="H1459">
        <v>74</v>
      </c>
      <c r="I1459">
        <v>59</v>
      </c>
      <c r="J1459">
        <v>2004</v>
      </c>
      <c r="K1459">
        <v>1</v>
      </c>
      <c r="L1459" t="s">
        <v>756</v>
      </c>
      <c r="M1459" t="s">
        <v>757</v>
      </c>
    </row>
    <row r="1460" spans="1:13" x14ac:dyDescent="0.25">
      <c r="A1460">
        <v>1454</v>
      </c>
      <c r="B1460" t="s">
        <v>5632</v>
      </c>
      <c r="C1460" t="s">
        <v>5633</v>
      </c>
      <c r="D1460" t="s">
        <v>74</v>
      </c>
      <c r="E1460" t="s">
        <v>416</v>
      </c>
      <c r="F1460" t="s">
        <v>5634</v>
      </c>
      <c r="G1460" t="s">
        <v>40</v>
      </c>
      <c r="H1460">
        <v>38</v>
      </c>
      <c r="I1460">
        <v>12</v>
      </c>
      <c r="J1460">
        <v>2012</v>
      </c>
      <c r="K1460">
        <v>3</v>
      </c>
      <c r="L1460" t="s">
        <v>41</v>
      </c>
      <c r="M1460" t="s">
        <v>5635</v>
      </c>
    </row>
    <row r="1461" spans="1:13" x14ac:dyDescent="0.25">
      <c r="A1461">
        <v>1455</v>
      </c>
      <c r="B1461" t="s">
        <v>5636</v>
      </c>
      <c r="C1461" t="s">
        <v>5637</v>
      </c>
      <c r="D1461" t="s">
        <v>80</v>
      </c>
      <c r="E1461" t="s">
        <v>1309</v>
      </c>
      <c r="F1461" t="s">
        <v>5638</v>
      </c>
      <c r="G1461" t="s">
        <v>33</v>
      </c>
      <c r="H1461">
        <v>33</v>
      </c>
      <c r="I1461">
        <v>15</v>
      </c>
      <c r="J1461">
        <v>2013</v>
      </c>
      <c r="K1461">
        <v>1</v>
      </c>
      <c r="L1461" t="s">
        <v>137</v>
      </c>
      <c r="M1461" t="s">
        <v>3925</v>
      </c>
    </row>
    <row r="1462" spans="1:13" x14ac:dyDescent="0.25">
      <c r="A1462">
        <v>1456</v>
      </c>
      <c r="B1462" t="s">
        <v>5639</v>
      </c>
      <c r="C1462" t="s">
        <v>5640</v>
      </c>
      <c r="D1462" t="s">
        <v>215</v>
      </c>
      <c r="E1462" t="s">
        <v>5641</v>
      </c>
      <c r="F1462" t="s">
        <v>5642</v>
      </c>
      <c r="G1462" t="s">
        <v>25</v>
      </c>
      <c r="H1462">
        <v>140</v>
      </c>
      <c r="I1462">
        <v>49</v>
      </c>
      <c r="J1462">
        <v>2009</v>
      </c>
      <c r="K1462">
        <v>2</v>
      </c>
      <c r="L1462" t="s">
        <v>5421</v>
      </c>
      <c r="M1462" t="s">
        <v>5643</v>
      </c>
    </row>
    <row r="1463" spans="1:13" x14ac:dyDescent="0.25">
      <c r="A1463">
        <v>1457</v>
      </c>
      <c r="B1463" t="s">
        <v>5644</v>
      </c>
      <c r="C1463" t="s">
        <v>5645</v>
      </c>
      <c r="D1463" t="s">
        <v>52</v>
      </c>
      <c r="E1463" t="s">
        <v>4651</v>
      </c>
      <c r="F1463" t="s">
        <v>5646</v>
      </c>
      <c r="G1463" t="s">
        <v>107</v>
      </c>
      <c r="H1463">
        <v>55</v>
      </c>
      <c r="I1463">
        <v>18</v>
      </c>
      <c r="J1463">
        <v>2014</v>
      </c>
      <c r="K1463">
        <v>1</v>
      </c>
      <c r="L1463" t="s">
        <v>41</v>
      </c>
      <c r="M1463" t="s">
        <v>2415</v>
      </c>
    </row>
    <row r="1464" spans="1:13" x14ac:dyDescent="0.25">
      <c r="A1464">
        <v>1458</v>
      </c>
      <c r="B1464" t="s">
        <v>5647</v>
      </c>
      <c r="C1464" t="s">
        <v>5648</v>
      </c>
      <c r="D1464" t="s">
        <v>98</v>
      </c>
      <c r="E1464" t="s">
        <v>1507</v>
      </c>
      <c r="F1464" t="s">
        <v>5649</v>
      </c>
      <c r="G1464" t="s">
        <v>55</v>
      </c>
      <c r="H1464">
        <v>116</v>
      </c>
      <c r="I1464">
        <v>17</v>
      </c>
      <c r="J1464">
        <v>2011</v>
      </c>
      <c r="K1464">
        <v>3</v>
      </c>
      <c r="L1464" t="s">
        <v>101</v>
      </c>
      <c r="M1464" t="s">
        <v>101</v>
      </c>
    </row>
    <row r="1465" spans="1:13" x14ac:dyDescent="0.25">
      <c r="A1465">
        <v>1459</v>
      </c>
      <c r="B1465" t="s">
        <v>5650</v>
      </c>
      <c r="C1465" t="s">
        <v>5651</v>
      </c>
      <c r="D1465" t="s">
        <v>166</v>
      </c>
      <c r="E1465" t="s">
        <v>5652</v>
      </c>
      <c r="F1465" t="s">
        <v>5653</v>
      </c>
      <c r="G1465" t="s">
        <v>336</v>
      </c>
      <c r="H1465">
        <v>285</v>
      </c>
      <c r="I1465">
        <v>42</v>
      </c>
      <c r="J1465">
        <v>2003</v>
      </c>
      <c r="K1465">
        <v>1</v>
      </c>
      <c r="L1465" t="s">
        <v>3983</v>
      </c>
      <c r="M1465" t="s">
        <v>4735</v>
      </c>
    </row>
    <row r="1466" spans="1:13" x14ac:dyDescent="0.25">
      <c r="A1466">
        <v>1460</v>
      </c>
      <c r="B1466" t="s">
        <v>5654</v>
      </c>
      <c r="C1466" t="s">
        <v>5655</v>
      </c>
      <c r="D1466" t="s">
        <v>333</v>
      </c>
      <c r="E1466" t="s">
        <v>5656</v>
      </c>
      <c r="F1466" t="s">
        <v>5657</v>
      </c>
      <c r="G1466" t="s">
        <v>233</v>
      </c>
      <c r="H1466">
        <v>40</v>
      </c>
      <c r="I1466">
        <v>11</v>
      </c>
      <c r="J1466">
        <v>2012</v>
      </c>
      <c r="K1466">
        <v>3</v>
      </c>
      <c r="L1466" t="s">
        <v>41</v>
      </c>
      <c r="M1466" t="s">
        <v>5658</v>
      </c>
    </row>
    <row r="1467" spans="1:13" x14ac:dyDescent="0.25">
      <c r="A1467">
        <v>1461</v>
      </c>
      <c r="B1467" t="s">
        <v>5659</v>
      </c>
      <c r="C1467" t="s">
        <v>5660</v>
      </c>
      <c r="D1467" t="s">
        <v>1031</v>
      </c>
      <c r="E1467" t="s">
        <v>2516</v>
      </c>
      <c r="F1467" t="s">
        <v>5661</v>
      </c>
      <c r="G1467" t="s">
        <v>211</v>
      </c>
      <c r="H1467">
        <v>71</v>
      </c>
      <c r="I1467">
        <v>17</v>
      </c>
      <c r="J1467">
        <v>2013</v>
      </c>
      <c r="K1467">
        <v>1</v>
      </c>
      <c r="L1467" t="s">
        <v>41</v>
      </c>
      <c r="M1467" t="s">
        <v>5662</v>
      </c>
    </row>
    <row r="1468" spans="1:13" x14ac:dyDescent="0.25">
      <c r="A1468">
        <v>1462</v>
      </c>
      <c r="B1468" t="s">
        <v>5663</v>
      </c>
      <c r="C1468" t="s">
        <v>5664</v>
      </c>
      <c r="D1468" t="s">
        <v>52</v>
      </c>
      <c r="E1468" t="s">
        <v>699</v>
      </c>
      <c r="F1468" t="s">
        <v>5665</v>
      </c>
      <c r="G1468" t="s">
        <v>336</v>
      </c>
      <c r="H1468">
        <v>42</v>
      </c>
      <c r="I1468">
        <v>19</v>
      </c>
      <c r="J1468">
        <v>2010</v>
      </c>
      <c r="K1468">
        <v>3</v>
      </c>
      <c r="L1468" t="s">
        <v>41</v>
      </c>
      <c r="M1468" t="s">
        <v>5666</v>
      </c>
    </row>
    <row r="1469" spans="1:13" x14ac:dyDescent="0.25">
      <c r="A1469">
        <v>1463</v>
      </c>
      <c r="B1469" t="s">
        <v>5667</v>
      </c>
      <c r="C1469" t="s">
        <v>5668</v>
      </c>
      <c r="D1469" t="s">
        <v>243</v>
      </c>
      <c r="E1469" t="s">
        <v>425</v>
      </c>
      <c r="F1469" t="s">
        <v>5669</v>
      </c>
      <c r="G1469" t="s">
        <v>107</v>
      </c>
      <c r="H1469">
        <v>12</v>
      </c>
      <c r="I1469">
        <v>3</v>
      </c>
      <c r="J1469">
        <v>2012</v>
      </c>
      <c r="K1469">
        <v>2</v>
      </c>
      <c r="L1469" t="s">
        <v>41</v>
      </c>
      <c r="M1469" t="s">
        <v>5670</v>
      </c>
    </row>
    <row r="1470" spans="1:13" x14ac:dyDescent="0.25">
      <c r="A1470">
        <v>1464</v>
      </c>
      <c r="B1470" t="s">
        <v>5671</v>
      </c>
      <c r="C1470" t="s">
        <v>5672</v>
      </c>
      <c r="D1470" t="s">
        <v>341</v>
      </c>
      <c r="E1470" t="s">
        <v>3392</v>
      </c>
      <c r="F1470" t="s">
        <v>5673</v>
      </c>
      <c r="G1470" t="s">
        <v>156</v>
      </c>
      <c r="H1470">
        <v>70</v>
      </c>
      <c r="I1470">
        <v>24</v>
      </c>
      <c r="J1470">
        <v>2010</v>
      </c>
      <c r="K1470">
        <v>1</v>
      </c>
      <c r="L1470" t="s">
        <v>344</v>
      </c>
      <c r="M1470" t="s">
        <v>5674</v>
      </c>
    </row>
    <row r="1471" spans="1:13" x14ac:dyDescent="0.25">
      <c r="A1471">
        <v>1465</v>
      </c>
      <c r="B1471" t="s">
        <v>5675</v>
      </c>
      <c r="C1471" t="s">
        <v>5676</v>
      </c>
      <c r="D1471" t="s">
        <v>243</v>
      </c>
      <c r="E1471" t="s">
        <v>3392</v>
      </c>
      <c r="F1471" t="s">
        <v>5677</v>
      </c>
      <c r="G1471" t="s">
        <v>297</v>
      </c>
      <c r="H1471">
        <v>55</v>
      </c>
      <c r="I1471">
        <v>15</v>
      </c>
      <c r="J1471">
        <v>2014</v>
      </c>
      <c r="K1471">
        <v>2</v>
      </c>
      <c r="L1471" t="s">
        <v>458</v>
      </c>
      <c r="M1471" t="s">
        <v>5678</v>
      </c>
    </row>
    <row r="1472" spans="1:13" x14ac:dyDescent="0.25">
      <c r="A1472">
        <v>1466</v>
      </c>
      <c r="B1472" t="s">
        <v>5679</v>
      </c>
      <c r="C1472" t="s">
        <v>5680</v>
      </c>
      <c r="D1472" t="s">
        <v>503</v>
      </c>
      <c r="E1472" t="s">
        <v>261</v>
      </c>
      <c r="F1472" t="s">
        <v>5681</v>
      </c>
      <c r="G1472" t="s">
        <v>297</v>
      </c>
      <c r="H1472">
        <v>65</v>
      </c>
      <c r="I1472">
        <v>10</v>
      </c>
      <c r="J1472">
        <v>2014</v>
      </c>
      <c r="K1472">
        <v>1</v>
      </c>
      <c r="L1472" t="s">
        <v>506</v>
      </c>
      <c r="M1472" t="s">
        <v>506</v>
      </c>
    </row>
    <row r="1473" spans="1:13" x14ac:dyDescent="0.25">
      <c r="A1473">
        <v>1467</v>
      </c>
      <c r="B1473" t="s">
        <v>5682</v>
      </c>
      <c r="C1473" t="s">
        <v>5683</v>
      </c>
      <c r="D1473" t="s">
        <v>780</v>
      </c>
      <c r="E1473" t="s">
        <v>4814</v>
      </c>
      <c r="F1473" t="s">
        <v>5684</v>
      </c>
      <c r="G1473" t="s">
        <v>211</v>
      </c>
      <c r="H1473">
        <v>37</v>
      </c>
      <c r="I1473">
        <v>12</v>
      </c>
      <c r="J1473">
        <v>2013</v>
      </c>
      <c r="K1473">
        <v>2</v>
      </c>
      <c r="L1473" t="s">
        <v>41</v>
      </c>
      <c r="M1473" t="s">
        <v>782</v>
      </c>
    </row>
    <row r="1474" spans="1:13" x14ac:dyDescent="0.25">
      <c r="A1474">
        <v>1468</v>
      </c>
      <c r="B1474" t="s">
        <v>5685</v>
      </c>
      <c r="C1474" t="s">
        <v>5686</v>
      </c>
      <c r="D1474" t="s">
        <v>141</v>
      </c>
      <c r="E1474" t="s">
        <v>1277</v>
      </c>
      <c r="F1474" t="s">
        <v>5687</v>
      </c>
      <c r="G1474" t="s">
        <v>297</v>
      </c>
      <c r="H1474">
        <v>29</v>
      </c>
      <c r="I1474">
        <v>12</v>
      </c>
      <c r="J1474">
        <v>1996</v>
      </c>
      <c r="K1474">
        <v>2</v>
      </c>
      <c r="L1474" t="s">
        <v>514</v>
      </c>
      <c r="M1474" t="s">
        <v>2326</v>
      </c>
    </row>
    <row r="1475" spans="1:13" x14ac:dyDescent="0.25">
      <c r="A1475">
        <v>1469</v>
      </c>
      <c r="B1475" t="s">
        <v>5688</v>
      </c>
      <c r="C1475" t="s">
        <v>5689</v>
      </c>
      <c r="D1475" t="s">
        <v>341</v>
      </c>
      <c r="E1475" t="s">
        <v>4798</v>
      </c>
      <c r="F1475" t="s">
        <v>5690</v>
      </c>
      <c r="G1475" t="s">
        <v>25</v>
      </c>
      <c r="H1475">
        <v>130</v>
      </c>
      <c r="I1475">
        <v>40</v>
      </c>
      <c r="J1475">
        <v>2010</v>
      </c>
      <c r="K1475">
        <v>4</v>
      </c>
      <c r="L1475" t="s">
        <v>344</v>
      </c>
      <c r="M1475" t="s">
        <v>5691</v>
      </c>
    </row>
    <row r="1476" spans="1:13" x14ac:dyDescent="0.25">
      <c r="A1476">
        <v>1470</v>
      </c>
      <c r="B1476" t="s">
        <v>5692</v>
      </c>
      <c r="C1476" t="s">
        <v>5693</v>
      </c>
      <c r="D1476" t="s">
        <v>80</v>
      </c>
      <c r="E1476" t="s">
        <v>1106</v>
      </c>
      <c r="F1476" t="s">
        <v>5694</v>
      </c>
      <c r="G1476" t="s">
        <v>336</v>
      </c>
      <c r="H1476">
        <v>10</v>
      </c>
      <c r="I1476">
        <v>6</v>
      </c>
      <c r="J1476">
        <v>2012</v>
      </c>
      <c r="K1476">
        <v>2</v>
      </c>
      <c r="L1476" t="s">
        <v>83</v>
      </c>
      <c r="M1476" t="s">
        <v>5695</v>
      </c>
    </row>
    <row r="1477" spans="1:13" x14ac:dyDescent="0.25">
      <c r="A1477">
        <v>1471</v>
      </c>
      <c r="B1477" t="s">
        <v>5696</v>
      </c>
      <c r="C1477" t="s">
        <v>5697</v>
      </c>
      <c r="D1477" t="s">
        <v>105</v>
      </c>
      <c r="E1477" t="s">
        <v>1612</v>
      </c>
      <c r="F1477" t="s">
        <v>5698</v>
      </c>
      <c r="G1477" t="s">
        <v>308</v>
      </c>
      <c r="H1477">
        <v>27</v>
      </c>
      <c r="I1477">
        <v>19</v>
      </c>
      <c r="J1477">
        <v>2011</v>
      </c>
      <c r="K1477">
        <v>2</v>
      </c>
      <c r="L1477" t="s">
        <v>62</v>
      </c>
      <c r="M1477" t="s">
        <v>108</v>
      </c>
    </row>
    <row r="1478" spans="1:13" x14ac:dyDescent="0.25">
      <c r="A1478">
        <v>1472</v>
      </c>
      <c r="B1478" t="s">
        <v>5699</v>
      </c>
      <c r="C1478" t="s">
        <v>5700</v>
      </c>
      <c r="D1478" t="s">
        <v>974</v>
      </c>
      <c r="E1478" t="s">
        <v>861</v>
      </c>
      <c r="F1478" t="s">
        <v>5701</v>
      </c>
      <c r="G1478" t="s">
        <v>156</v>
      </c>
      <c r="H1478">
        <v>20</v>
      </c>
      <c r="I1478">
        <v>9</v>
      </c>
      <c r="J1478">
        <v>2014</v>
      </c>
      <c r="K1478">
        <v>1</v>
      </c>
      <c r="L1478" t="s">
        <v>94</v>
      </c>
      <c r="M1478" t="s">
        <v>976</v>
      </c>
    </row>
    <row r="1479" spans="1:13" x14ac:dyDescent="0.25">
      <c r="A1479">
        <v>1473</v>
      </c>
      <c r="B1479" t="s">
        <v>5702</v>
      </c>
      <c r="C1479" t="s">
        <v>5703</v>
      </c>
      <c r="D1479" t="s">
        <v>30</v>
      </c>
      <c r="E1479" t="s">
        <v>1231</v>
      </c>
      <c r="F1479" t="s">
        <v>5704</v>
      </c>
      <c r="G1479" t="s">
        <v>156</v>
      </c>
      <c r="H1479">
        <v>40</v>
      </c>
      <c r="I1479">
        <v>12</v>
      </c>
      <c r="J1479">
        <v>2001</v>
      </c>
      <c r="K1479">
        <v>4</v>
      </c>
      <c r="L1479" t="s">
        <v>251</v>
      </c>
      <c r="M1479" t="s">
        <v>251</v>
      </c>
    </row>
    <row r="1480" spans="1:13" x14ac:dyDescent="0.25">
      <c r="A1480">
        <v>1474</v>
      </c>
      <c r="B1480" t="s">
        <v>5705</v>
      </c>
      <c r="C1480" t="s">
        <v>5706</v>
      </c>
      <c r="D1480" t="s">
        <v>503</v>
      </c>
      <c r="E1480" t="s">
        <v>5707</v>
      </c>
      <c r="F1480" t="s">
        <v>5708</v>
      </c>
      <c r="G1480" t="s">
        <v>40</v>
      </c>
      <c r="H1480">
        <v>661</v>
      </c>
      <c r="I1480">
        <v>325</v>
      </c>
      <c r="J1480">
        <v>2006</v>
      </c>
      <c r="K1480">
        <v>5</v>
      </c>
      <c r="L1480" t="s">
        <v>506</v>
      </c>
      <c r="M1480" t="s">
        <v>5709</v>
      </c>
    </row>
    <row r="1481" spans="1:13" x14ac:dyDescent="0.25">
      <c r="A1481">
        <v>1475</v>
      </c>
      <c r="B1481" t="s">
        <v>5710</v>
      </c>
      <c r="C1481" t="s">
        <v>5711</v>
      </c>
      <c r="D1481" t="s">
        <v>98</v>
      </c>
      <c r="E1481" t="s">
        <v>665</v>
      </c>
      <c r="F1481" t="s">
        <v>5712</v>
      </c>
      <c r="G1481" t="s">
        <v>33</v>
      </c>
      <c r="H1481">
        <v>49</v>
      </c>
      <c r="I1481">
        <v>10</v>
      </c>
      <c r="J1481">
        <v>2013</v>
      </c>
      <c r="K1481">
        <v>1</v>
      </c>
      <c r="L1481" t="s">
        <v>41</v>
      </c>
      <c r="M1481" t="s">
        <v>2201</v>
      </c>
    </row>
    <row r="1482" spans="1:13" x14ac:dyDescent="0.25">
      <c r="A1482">
        <v>1476</v>
      </c>
      <c r="B1482" t="s">
        <v>5713</v>
      </c>
      <c r="C1482" t="s">
        <v>5714</v>
      </c>
      <c r="D1482" t="s">
        <v>80</v>
      </c>
      <c r="E1482" t="s">
        <v>87</v>
      </c>
      <c r="F1482" t="s">
        <v>5715</v>
      </c>
      <c r="G1482" t="s">
        <v>33</v>
      </c>
      <c r="H1482">
        <v>250</v>
      </c>
      <c r="I1482">
        <v>35</v>
      </c>
      <c r="J1482">
        <v>2011</v>
      </c>
      <c r="K1482">
        <v>1</v>
      </c>
      <c r="L1482" t="s">
        <v>163</v>
      </c>
      <c r="M1482" t="s">
        <v>163</v>
      </c>
    </row>
    <row r="1483" spans="1:13" x14ac:dyDescent="0.25">
      <c r="A1483">
        <v>1477</v>
      </c>
      <c r="B1483" t="s">
        <v>5716</v>
      </c>
      <c r="C1483" t="s">
        <v>5717</v>
      </c>
      <c r="D1483" t="s">
        <v>80</v>
      </c>
      <c r="E1483" t="s">
        <v>1982</v>
      </c>
      <c r="F1483" t="s">
        <v>5718</v>
      </c>
      <c r="G1483" t="s">
        <v>187</v>
      </c>
      <c r="H1483">
        <v>71</v>
      </c>
      <c r="I1483">
        <v>30</v>
      </c>
      <c r="J1483">
        <v>2009</v>
      </c>
      <c r="K1483">
        <v>2</v>
      </c>
      <c r="L1483" t="s">
        <v>3247</v>
      </c>
      <c r="M1483" t="s">
        <v>5719</v>
      </c>
    </row>
    <row r="1484" spans="1:13" x14ac:dyDescent="0.25">
      <c r="A1484">
        <v>1478</v>
      </c>
      <c r="B1484" t="s">
        <v>5720</v>
      </c>
      <c r="C1484" t="s">
        <v>5721</v>
      </c>
      <c r="D1484" t="s">
        <v>105</v>
      </c>
      <c r="E1484" t="s">
        <v>699</v>
      </c>
      <c r="F1484" t="s">
        <v>5722</v>
      </c>
      <c r="G1484" t="s">
        <v>156</v>
      </c>
      <c r="H1484">
        <v>32</v>
      </c>
      <c r="I1484">
        <v>12</v>
      </c>
      <c r="J1484">
        <v>2011</v>
      </c>
      <c r="K1484">
        <v>1</v>
      </c>
      <c r="L1484" t="s">
        <v>62</v>
      </c>
      <c r="M1484" t="s">
        <v>108</v>
      </c>
    </row>
    <row r="1485" spans="1:13" x14ac:dyDescent="0.25">
      <c r="A1485">
        <v>1479</v>
      </c>
      <c r="B1485" t="s">
        <v>5723</v>
      </c>
      <c r="C1485" t="s">
        <v>5724</v>
      </c>
      <c r="D1485" t="s">
        <v>2991</v>
      </c>
      <c r="E1485" t="s">
        <v>962</v>
      </c>
      <c r="F1485" t="s">
        <v>5725</v>
      </c>
      <c r="G1485" t="s">
        <v>48</v>
      </c>
      <c r="H1485">
        <v>7</v>
      </c>
      <c r="I1485">
        <v>2</v>
      </c>
      <c r="J1485">
        <v>2006</v>
      </c>
      <c r="K1485">
        <v>2</v>
      </c>
      <c r="L1485" t="s">
        <v>49</v>
      </c>
      <c r="M1485" t="s">
        <v>1074</v>
      </c>
    </row>
    <row r="1486" spans="1:13" x14ac:dyDescent="0.25">
      <c r="A1486">
        <v>1480</v>
      </c>
      <c r="B1486" t="s">
        <v>5726</v>
      </c>
      <c r="C1486" t="s">
        <v>5727</v>
      </c>
      <c r="D1486" t="s">
        <v>764</v>
      </c>
      <c r="E1486" t="s">
        <v>278</v>
      </c>
      <c r="F1486" t="s">
        <v>5728</v>
      </c>
      <c r="G1486" t="s">
        <v>297</v>
      </c>
      <c r="H1486">
        <v>31</v>
      </c>
      <c r="I1486">
        <v>10</v>
      </c>
      <c r="J1486">
        <v>2011</v>
      </c>
      <c r="K1486">
        <v>1</v>
      </c>
      <c r="L1486" t="s">
        <v>41</v>
      </c>
      <c r="M1486" t="s">
        <v>767</v>
      </c>
    </row>
    <row r="1487" spans="1:13" x14ac:dyDescent="0.25">
      <c r="A1487">
        <v>1481</v>
      </c>
      <c r="B1487" t="s">
        <v>5729</v>
      </c>
      <c r="C1487" t="s">
        <v>5730</v>
      </c>
      <c r="D1487" t="s">
        <v>243</v>
      </c>
      <c r="E1487" t="s">
        <v>690</v>
      </c>
      <c r="F1487" t="s">
        <v>5731</v>
      </c>
      <c r="G1487" t="s">
        <v>187</v>
      </c>
      <c r="H1487">
        <v>400</v>
      </c>
      <c r="I1487">
        <v>202</v>
      </c>
      <c r="J1487">
        <v>2008</v>
      </c>
      <c r="K1487">
        <v>4</v>
      </c>
      <c r="L1487" t="s">
        <v>458</v>
      </c>
      <c r="M1487" t="s">
        <v>800</v>
      </c>
    </row>
    <row r="1488" spans="1:13" x14ac:dyDescent="0.25">
      <c r="A1488">
        <v>1482</v>
      </c>
      <c r="B1488" t="s">
        <v>5732</v>
      </c>
      <c r="C1488" t="s">
        <v>5733</v>
      </c>
      <c r="D1488" t="s">
        <v>52</v>
      </c>
      <c r="E1488" t="s">
        <v>265</v>
      </c>
      <c r="F1488" t="s">
        <v>5734</v>
      </c>
      <c r="G1488" t="s">
        <v>55</v>
      </c>
      <c r="H1488">
        <v>45</v>
      </c>
      <c r="I1488">
        <v>30</v>
      </c>
      <c r="J1488">
        <v>2015</v>
      </c>
      <c r="K1488">
        <v>1</v>
      </c>
      <c r="L1488" t="s">
        <v>203</v>
      </c>
      <c r="M1488" t="s">
        <v>5735</v>
      </c>
    </row>
    <row r="1489" spans="1:13" x14ac:dyDescent="0.25">
      <c r="A1489">
        <v>1483</v>
      </c>
      <c r="B1489" t="s">
        <v>5736</v>
      </c>
      <c r="C1489" t="s">
        <v>5737</v>
      </c>
      <c r="D1489" t="s">
        <v>80</v>
      </c>
      <c r="E1489" t="s">
        <v>770</v>
      </c>
      <c r="F1489" t="s">
        <v>5738</v>
      </c>
      <c r="G1489" t="s">
        <v>623</v>
      </c>
      <c r="H1489">
        <v>17</v>
      </c>
      <c r="I1489">
        <v>5</v>
      </c>
      <c r="J1489">
        <v>2014</v>
      </c>
      <c r="K1489">
        <v>2</v>
      </c>
      <c r="L1489" t="s">
        <v>41</v>
      </c>
      <c r="M1489" t="s">
        <v>1435</v>
      </c>
    </row>
    <row r="1490" spans="1:13" x14ac:dyDescent="0.25">
      <c r="A1490">
        <v>1484</v>
      </c>
      <c r="B1490" t="s">
        <v>5739</v>
      </c>
      <c r="C1490" t="s">
        <v>5740</v>
      </c>
      <c r="D1490" t="s">
        <v>215</v>
      </c>
      <c r="E1490" t="s">
        <v>896</v>
      </c>
      <c r="F1490" t="s">
        <v>5741</v>
      </c>
      <c r="G1490" t="s">
        <v>336</v>
      </c>
      <c r="H1490">
        <v>81</v>
      </c>
      <c r="I1490">
        <v>41</v>
      </c>
      <c r="J1490">
        <v>2012</v>
      </c>
      <c r="K1490">
        <v>4</v>
      </c>
      <c r="L1490" t="s">
        <v>1879</v>
      </c>
      <c r="M1490" t="s">
        <v>1879</v>
      </c>
    </row>
    <row r="1491" spans="1:13" x14ac:dyDescent="0.25">
      <c r="A1491">
        <v>1485</v>
      </c>
      <c r="B1491" t="s">
        <v>5742</v>
      </c>
      <c r="C1491" t="s">
        <v>5743</v>
      </c>
      <c r="D1491" t="s">
        <v>1011</v>
      </c>
      <c r="E1491" t="s">
        <v>5744</v>
      </c>
      <c r="F1491" t="s">
        <v>5745</v>
      </c>
      <c r="G1491" t="s">
        <v>55</v>
      </c>
      <c r="H1491">
        <v>750</v>
      </c>
      <c r="I1491">
        <v>250</v>
      </c>
      <c r="J1491">
        <v>2012</v>
      </c>
      <c r="K1491">
        <v>4</v>
      </c>
      <c r="L1491" t="s">
        <v>1014</v>
      </c>
      <c r="M1491" t="s">
        <v>1015</v>
      </c>
    </row>
    <row r="1492" spans="1:13" x14ac:dyDescent="0.25">
      <c r="A1492">
        <v>1486</v>
      </c>
      <c r="B1492" t="s">
        <v>5746</v>
      </c>
      <c r="C1492" t="s">
        <v>5747</v>
      </c>
      <c r="D1492" t="s">
        <v>30</v>
      </c>
      <c r="E1492" t="s">
        <v>334</v>
      </c>
      <c r="F1492" t="s">
        <v>5748</v>
      </c>
      <c r="G1492" t="s">
        <v>336</v>
      </c>
      <c r="H1492">
        <v>60</v>
      </c>
      <c r="I1492">
        <v>6</v>
      </c>
      <c r="J1492">
        <v>2004</v>
      </c>
      <c r="K1492">
        <v>1</v>
      </c>
      <c r="L1492" t="s">
        <v>258</v>
      </c>
      <c r="M1492" t="s">
        <v>5749</v>
      </c>
    </row>
    <row r="1493" spans="1:13" x14ac:dyDescent="0.25">
      <c r="A1493">
        <v>1487</v>
      </c>
      <c r="B1493" t="s">
        <v>5750</v>
      </c>
      <c r="C1493" t="s">
        <v>5751</v>
      </c>
      <c r="D1493" t="s">
        <v>852</v>
      </c>
      <c r="E1493" t="s">
        <v>1798</v>
      </c>
      <c r="F1493" t="s">
        <v>5752</v>
      </c>
      <c r="G1493" t="s">
        <v>297</v>
      </c>
      <c r="H1493">
        <v>27</v>
      </c>
      <c r="I1493">
        <v>8</v>
      </c>
      <c r="J1493">
        <v>2013</v>
      </c>
      <c r="K1493">
        <v>2</v>
      </c>
      <c r="L1493" t="s">
        <v>595</v>
      </c>
      <c r="M1493" t="s">
        <v>1621</v>
      </c>
    </row>
    <row r="1494" spans="1:13" x14ac:dyDescent="0.25">
      <c r="A1494">
        <v>1488</v>
      </c>
      <c r="B1494" t="s">
        <v>5753</v>
      </c>
      <c r="C1494" t="s">
        <v>5754</v>
      </c>
      <c r="D1494" t="s">
        <v>98</v>
      </c>
      <c r="E1494" t="s">
        <v>287</v>
      </c>
      <c r="F1494" t="s">
        <v>5755</v>
      </c>
      <c r="G1494" t="s">
        <v>18</v>
      </c>
      <c r="H1494">
        <v>36</v>
      </c>
      <c r="I1494">
        <v>17</v>
      </c>
      <c r="J1494">
        <v>2010</v>
      </c>
      <c r="K1494">
        <v>3</v>
      </c>
      <c r="L1494" t="s">
        <v>101</v>
      </c>
      <c r="M1494" t="s">
        <v>101</v>
      </c>
    </row>
    <row r="1495" spans="1:13" x14ac:dyDescent="0.25">
      <c r="A1495">
        <v>1489</v>
      </c>
      <c r="B1495" t="s">
        <v>5756</v>
      </c>
      <c r="C1495" t="s">
        <v>5757</v>
      </c>
      <c r="D1495" t="s">
        <v>30</v>
      </c>
      <c r="E1495" t="s">
        <v>512</v>
      </c>
      <c r="F1495" t="s">
        <v>5758</v>
      </c>
      <c r="G1495" t="s">
        <v>257</v>
      </c>
      <c r="H1495">
        <v>59</v>
      </c>
      <c r="I1495">
        <v>12</v>
      </c>
      <c r="J1495">
        <v>2013</v>
      </c>
      <c r="K1495">
        <v>2</v>
      </c>
      <c r="L1495" t="s">
        <v>34</v>
      </c>
      <c r="M1495" t="s">
        <v>34</v>
      </c>
    </row>
    <row r="1496" spans="1:13" x14ac:dyDescent="0.25">
      <c r="A1496">
        <v>1490</v>
      </c>
      <c r="B1496" t="s">
        <v>5759</v>
      </c>
      <c r="C1496" t="s">
        <v>5760</v>
      </c>
      <c r="D1496" t="s">
        <v>215</v>
      </c>
      <c r="E1496" t="s">
        <v>547</v>
      </c>
      <c r="F1496" t="s">
        <v>5761</v>
      </c>
      <c r="G1496" t="s">
        <v>33</v>
      </c>
      <c r="H1496">
        <v>1190</v>
      </c>
      <c r="I1496">
        <v>315</v>
      </c>
      <c r="J1496">
        <v>2005</v>
      </c>
      <c r="K1496">
        <v>2</v>
      </c>
      <c r="L1496" t="s">
        <v>1879</v>
      </c>
      <c r="M1496" t="s">
        <v>5762</v>
      </c>
    </row>
    <row r="1497" spans="1:13" x14ac:dyDescent="0.25">
      <c r="A1497">
        <v>1491</v>
      </c>
      <c r="B1497" t="s">
        <v>5763</v>
      </c>
      <c r="C1497" t="s">
        <v>5764</v>
      </c>
      <c r="D1497" t="s">
        <v>141</v>
      </c>
      <c r="E1497" t="s">
        <v>639</v>
      </c>
      <c r="F1497" t="s">
        <v>5765</v>
      </c>
      <c r="G1497" t="s">
        <v>336</v>
      </c>
      <c r="H1497">
        <v>20</v>
      </c>
      <c r="I1497">
        <v>8</v>
      </c>
      <c r="J1497">
        <v>2012</v>
      </c>
      <c r="K1497">
        <v>3</v>
      </c>
      <c r="L1497" t="s">
        <v>514</v>
      </c>
      <c r="M1497" t="s">
        <v>5766</v>
      </c>
    </row>
    <row r="1498" spans="1:13" x14ac:dyDescent="0.25">
      <c r="A1498">
        <v>1492</v>
      </c>
      <c r="B1498" t="s">
        <v>5767</v>
      </c>
      <c r="C1498" t="s">
        <v>5768</v>
      </c>
      <c r="D1498" t="s">
        <v>66</v>
      </c>
      <c r="E1498" t="s">
        <v>5769</v>
      </c>
      <c r="F1498" t="s">
        <v>5770</v>
      </c>
      <c r="G1498" t="s">
        <v>181</v>
      </c>
      <c r="H1498">
        <v>352</v>
      </c>
      <c r="I1498">
        <v>200</v>
      </c>
      <c r="J1498">
        <v>2000</v>
      </c>
      <c r="K1498">
        <v>7</v>
      </c>
      <c r="L1498" t="s">
        <v>1093</v>
      </c>
      <c r="M1498" t="s">
        <v>5771</v>
      </c>
    </row>
    <row r="1499" spans="1:13" x14ac:dyDescent="0.25">
      <c r="A1499">
        <v>1493</v>
      </c>
      <c r="B1499" t="s">
        <v>5772</v>
      </c>
      <c r="C1499" t="s">
        <v>5773</v>
      </c>
      <c r="D1499" t="s">
        <v>80</v>
      </c>
      <c r="E1499" t="s">
        <v>473</v>
      </c>
      <c r="F1499" t="s">
        <v>5774</v>
      </c>
      <c r="G1499" t="s">
        <v>40</v>
      </c>
      <c r="H1499">
        <v>15</v>
      </c>
      <c r="I1499">
        <v>4</v>
      </c>
      <c r="J1499">
        <v>2014</v>
      </c>
      <c r="K1499">
        <v>1</v>
      </c>
      <c r="L1499" t="s">
        <v>83</v>
      </c>
      <c r="M1499" t="s">
        <v>5775</v>
      </c>
    </row>
    <row r="1500" spans="1:13" x14ac:dyDescent="0.25">
      <c r="A1500">
        <v>1494</v>
      </c>
      <c r="B1500" t="s">
        <v>5776</v>
      </c>
      <c r="C1500" t="s">
        <v>5777</v>
      </c>
      <c r="D1500" t="s">
        <v>503</v>
      </c>
      <c r="E1500" t="s">
        <v>5778</v>
      </c>
      <c r="F1500" t="s">
        <v>5779</v>
      </c>
      <c r="G1500" t="s">
        <v>156</v>
      </c>
      <c r="H1500">
        <v>433</v>
      </c>
      <c r="I1500">
        <v>155</v>
      </c>
      <c r="J1500">
        <v>2008</v>
      </c>
      <c r="K1500">
        <v>7</v>
      </c>
      <c r="L1500" t="s">
        <v>506</v>
      </c>
      <c r="M1500" t="s">
        <v>506</v>
      </c>
    </row>
    <row r="1501" spans="1:13" x14ac:dyDescent="0.25">
      <c r="A1501">
        <v>1495</v>
      </c>
      <c r="B1501" t="s">
        <v>5780</v>
      </c>
      <c r="C1501" t="s">
        <v>5781</v>
      </c>
      <c r="D1501" t="s">
        <v>74</v>
      </c>
      <c r="E1501" t="s">
        <v>5782</v>
      </c>
      <c r="F1501" t="s">
        <v>5783</v>
      </c>
      <c r="G1501" t="s">
        <v>107</v>
      </c>
      <c r="H1501">
        <v>500</v>
      </c>
      <c r="I1501">
        <v>150</v>
      </c>
      <c r="J1501">
        <v>2004</v>
      </c>
      <c r="K1501">
        <v>1</v>
      </c>
      <c r="L1501" t="s">
        <v>77</v>
      </c>
      <c r="M1501" t="s">
        <v>77</v>
      </c>
    </row>
    <row r="1502" spans="1:13" x14ac:dyDescent="0.25">
      <c r="A1502">
        <v>1496</v>
      </c>
      <c r="B1502" t="s">
        <v>5784</v>
      </c>
      <c r="C1502" t="s">
        <v>5785</v>
      </c>
      <c r="D1502" t="s">
        <v>503</v>
      </c>
      <c r="E1502" t="s">
        <v>699</v>
      </c>
      <c r="F1502" t="s">
        <v>5786</v>
      </c>
      <c r="G1502" t="s">
        <v>336</v>
      </c>
      <c r="H1502">
        <v>250</v>
      </c>
      <c r="I1502">
        <v>50</v>
      </c>
      <c r="J1502">
        <v>2012</v>
      </c>
      <c r="K1502">
        <v>1</v>
      </c>
      <c r="L1502" t="s">
        <v>506</v>
      </c>
      <c r="M1502" t="s">
        <v>506</v>
      </c>
    </row>
    <row r="1503" spans="1:13" x14ac:dyDescent="0.25">
      <c r="A1503">
        <v>1497</v>
      </c>
      <c r="B1503" t="s">
        <v>5787</v>
      </c>
      <c r="C1503" t="s">
        <v>5788</v>
      </c>
      <c r="D1503" t="s">
        <v>52</v>
      </c>
      <c r="E1503" t="s">
        <v>5789</v>
      </c>
      <c r="F1503" t="s">
        <v>5790</v>
      </c>
      <c r="G1503" t="s">
        <v>55</v>
      </c>
      <c r="H1503">
        <v>199</v>
      </c>
      <c r="I1503">
        <v>58</v>
      </c>
      <c r="J1503">
        <v>2012</v>
      </c>
      <c r="K1503">
        <v>2</v>
      </c>
      <c r="L1503" t="s">
        <v>56</v>
      </c>
      <c r="M1503" t="s">
        <v>5156</v>
      </c>
    </row>
    <row r="1504" spans="1:13" x14ac:dyDescent="0.25">
      <c r="A1504">
        <v>1498</v>
      </c>
      <c r="B1504" t="s">
        <v>5791</v>
      </c>
      <c r="C1504" t="s">
        <v>5792</v>
      </c>
      <c r="D1504" t="s">
        <v>294</v>
      </c>
      <c r="E1504" t="s">
        <v>927</v>
      </c>
      <c r="F1504" t="s">
        <v>5793</v>
      </c>
      <c r="G1504" t="s">
        <v>48</v>
      </c>
      <c r="H1504">
        <v>10</v>
      </c>
      <c r="I1504">
        <v>5</v>
      </c>
      <c r="J1504">
        <v>2013</v>
      </c>
      <c r="K1504">
        <v>2</v>
      </c>
      <c r="L1504" t="s">
        <v>298</v>
      </c>
      <c r="M1504" t="s">
        <v>298</v>
      </c>
    </row>
    <row r="1505" spans="1:13" x14ac:dyDescent="0.25">
      <c r="A1505">
        <v>1499</v>
      </c>
      <c r="B1505" t="s">
        <v>5794</v>
      </c>
      <c r="C1505" t="s">
        <v>5795</v>
      </c>
      <c r="D1505" t="s">
        <v>166</v>
      </c>
      <c r="E1505" t="s">
        <v>3175</v>
      </c>
      <c r="F1505" t="s">
        <v>5796</v>
      </c>
      <c r="G1505" t="s">
        <v>18</v>
      </c>
      <c r="H1505">
        <v>120</v>
      </c>
      <c r="I1505">
        <v>31</v>
      </c>
      <c r="J1505">
        <v>2013</v>
      </c>
      <c r="K1505">
        <v>3</v>
      </c>
      <c r="L1505" t="s">
        <v>169</v>
      </c>
      <c r="M1505" t="s">
        <v>5797</v>
      </c>
    </row>
    <row r="1506" spans="1:13" x14ac:dyDescent="0.25">
      <c r="A1506">
        <v>1500</v>
      </c>
      <c r="B1506" t="s">
        <v>5798</v>
      </c>
      <c r="C1506" t="s">
        <v>5799</v>
      </c>
      <c r="D1506" t="s">
        <v>30</v>
      </c>
      <c r="E1506" t="s">
        <v>871</v>
      </c>
      <c r="F1506" t="s">
        <v>5800</v>
      </c>
      <c r="G1506" t="s">
        <v>336</v>
      </c>
      <c r="H1506">
        <v>4</v>
      </c>
      <c r="I1506">
        <v>2</v>
      </c>
      <c r="J1506">
        <v>2015</v>
      </c>
      <c r="K1506">
        <v>2</v>
      </c>
      <c r="L1506" t="s">
        <v>251</v>
      </c>
      <c r="M1506" t="s">
        <v>5801</v>
      </c>
    </row>
    <row r="1507" spans="1:13" x14ac:dyDescent="0.25">
      <c r="A1507">
        <v>1501</v>
      </c>
      <c r="B1507" t="s">
        <v>5802</v>
      </c>
      <c r="C1507" t="s">
        <v>5803</v>
      </c>
      <c r="D1507" t="s">
        <v>30</v>
      </c>
      <c r="E1507" t="s">
        <v>1385</v>
      </c>
      <c r="F1507" t="s">
        <v>5804</v>
      </c>
      <c r="G1507" t="s">
        <v>156</v>
      </c>
      <c r="H1507">
        <v>285</v>
      </c>
      <c r="I1507">
        <v>185</v>
      </c>
      <c r="J1507">
        <v>1997</v>
      </c>
      <c r="K1507">
        <v>2</v>
      </c>
      <c r="L1507" t="s">
        <v>251</v>
      </c>
      <c r="M1507" t="s">
        <v>251</v>
      </c>
    </row>
    <row r="1508" spans="1:13" x14ac:dyDescent="0.25">
      <c r="A1508">
        <v>1502</v>
      </c>
      <c r="B1508" t="s">
        <v>5805</v>
      </c>
      <c r="C1508" t="s">
        <v>5806</v>
      </c>
      <c r="D1508" t="s">
        <v>52</v>
      </c>
      <c r="E1508" t="s">
        <v>5807</v>
      </c>
      <c r="F1508" t="s">
        <v>5808</v>
      </c>
      <c r="G1508" t="s">
        <v>233</v>
      </c>
      <c r="H1508">
        <v>280</v>
      </c>
      <c r="I1508">
        <v>200</v>
      </c>
      <c r="J1508">
        <v>2008</v>
      </c>
      <c r="K1508">
        <v>9</v>
      </c>
      <c r="L1508" t="s">
        <v>1314</v>
      </c>
      <c r="M1508" t="s">
        <v>1315</v>
      </c>
    </row>
    <row r="1509" spans="1:13" x14ac:dyDescent="0.25">
      <c r="A1509">
        <v>1503</v>
      </c>
      <c r="B1509" t="s">
        <v>5809</v>
      </c>
      <c r="C1509" t="s">
        <v>5810</v>
      </c>
      <c r="D1509" t="s">
        <v>80</v>
      </c>
      <c r="E1509" t="s">
        <v>1612</v>
      </c>
      <c r="F1509" t="s">
        <v>5811</v>
      </c>
      <c r="G1509" t="s">
        <v>187</v>
      </c>
      <c r="H1509">
        <v>33</v>
      </c>
      <c r="I1509">
        <v>13</v>
      </c>
      <c r="J1509">
        <v>2011</v>
      </c>
      <c r="K1509">
        <v>2</v>
      </c>
      <c r="L1509" t="s">
        <v>34</v>
      </c>
      <c r="M1509" t="s">
        <v>4947</v>
      </c>
    </row>
    <row r="1510" spans="1:13" x14ac:dyDescent="0.25">
      <c r="A1510">
        <v>1504</v>
      </c>
      <c r="B1510" t="s">
        <v>5812</v>
      </c>
      <c r="C1510" t="s">
        <v>5813</v>
      </c>
      <c r="D1510" t="s">
        <v>74</v>
      </c>
      <c r="E1510" t="s">
        <v>1692</v>
      </c>
      <c r="F1510" t="s">
        <v>5814</v>
      </c>
      <c r="G1510" t="s">
        <v>18</v>
      </c>
      <c r="H1510">
        <v>219</v>
      </c>
      <c r="I1510">
        <v>45</v>
      </c>
      <c r="J1510">
        <v>2013</v>
      </c>
      <c r="K1510">
        <v>2</v>
      </c>
      <c r="L1510" t="s">
        <v>543</v>
      </c>
      <c r="M1510" t="s">
        <v>544</v>
      </c>
    </row>
    <row r="1511" spans="1:13" x14ac:dyDescent="0.25">
      <c r="A1511">
        <v>1505</v>
      </c>
      <c r="B1511" t="s">
        <v>5815</v>
      </c>
      <c r="C1511" t="s">
        <v>5816</v>
      </c>
      <c r="D1511" t="s">
        <v>753</v>
      </c>
      <c r="E1511" t="s">
        <v>665</v>
      </c>
      <c r="F1511" t="s">
        <v>5817</v>
      </c>
      <c r="G1511" t="s">
        <v>48</v>
      </c>
      <c r="H1511">
        <v>1</v>
      </c>
      <c r="I1511">
        <v>1</v>
      </c>
      <c r="J1511">
        <v>1982</v>
      </c>
      <c r="K1511">
        <v>2</v>
      </c>
      <c r="L1511" t="s">
        <v>756</v>
      </c>
      <c r="M1511" t="s">
        <v>757</v>
      </c>
    </row>
    <row r="1512" spans="1:13" x14ac:dyDescent="0.25">
      <c r="A1512">
        <v>1506</v>
      </c>
      <c r="B1512" t="s">
        <v>5818</v>
      </c>
      <c r="C1512" t="s">
        <v>5819</v>
      </c>
      <c r="D1512" t="s">
        <v>52</v>
      </c>
      <c r="E1512" t="s">
        <v>2396</v>
      </c>
      <c r="F1512" t="s">
        <v>5820</v>
      </c>
      <c r="G1512" t="s">
        <v>40</v>
      </c>
      <c r="H1512">
        <v>54</v>
      </c>
      <c r="I1512">
        <v>22</v>
      </c>
      <c r="J1512">
        <v>2005</v>
      </c>
      <c r="K1512">
        <v>1</v>
      </c>
      <c r="L1512" t="s">
        <v>203</v>
      </c>
      <c r="M1512" t="s">
        <v>5821</v>
      </c>
    </row>
    <row r="1513" spans="1:13" x14ac:dyDescent="0.25">
      <c r="A1513">
        <v>1507</v>
      </c>
      <c r="B1513" t="s">
        <v>5822</v>
      </c>
      <c r="C1513" t="s">
        <v>5823</v>
      </c>
      <c r="D1513" t="s">
        <v>2798</v>
      </c>
      <c r="E1513" t="s">
        <v>5824</v>
      </c>
      <c r="F1513" t="s">
        <v>5825</v>
      </c>
      <c r="G1513" t="s">
        <v>18</v>
      </c>
      <c r="H1513">
        <v>75</v>
      </c>
      <c r="I1513">
        <v>49</v>
      </c>
      <c r="J1513">
        <v>2010</v>
      </c>
      <c r="K1513">
        <v>3</v>
      </c>
      <c r="L1513" t="s">
        <v>41</v>
      </c>
      <c r="M1513" t="s">
        <v>3762</v>
      </c>
    </row>
    <row r="1514" spans="1:13" x14ac:dyDescent="0.25">
      <c r="A1514">
        <v>1508</v>
      </c>
      <c r="B1514" t="s">
        <v>5826</v>
      </c>
      <c r="C1514" t="s">
        <v>5827</v>
      </c>
      <c r="D1514" t="s">
        <v>1337</v>
      </c>
      <c r="E1514" t="s">
        <v>911</v>
      </c>
      <c r="F1514" t="s">
        <v>5828</v>
      </c>
      <c r="G1514" t="s">
        <v>233</v>
      </c>
      <c r="H1514">
        <v>23</v>
      </c>
      <c r="I1514">
        <v>7</v>
      </c>
      <c r="J1514">
        <v>2009</v>
      </c>
      <c r="K1514">
        <v>1</v>
      </c>
      <c r="L1514" t="s">
        <v>41</v>
      </c>
      <c r="M1514" t="s">
        <v>3918</v>
      </c>
    </row>
    <row r="1515" spans="1:13" x14ac:dyDescent="0.25">
      <c r="A1515">
        <v>1509</v>
      </c>
      <c r="B1515" t="s">
        <v>5829</v>
      </c>
      <c r="C1515" t="s">
        <v>5830</v>
      </c>
      <c r="D1515" t="s">
        <v>294</v>
      </c>
      <c r="E1515" t="s">
        <v>2284</v>
      </c>
      <c r="F1515" t="s">
        <v>5831</v>
      </c>
      <c r="G1515" t="s">
        <v>156</v>
      </c>
      <c r="H1515">
        <v>102</v>
      </c>
      <c r="I1515">
        <v>25</v>
      </c>
      <c r="J1515">
        <v>2012</v>
      </c>
      <c r="K1515">
        <v>4</v>
      </c>
      <c r="L1515" t="s">
        <v>298</v>
      </c>
      <c r="M1515" t="s">
        <v>5832</v>
      </c>
    </row>
    <row r="1516" spans="1:13" x14ac:dyDescent="0.25">
      <c r="A1516">
        <v>1510</v>
      </c>
      <c r="B1516" t="s">
        <v>5833</v>
      </c>
      <c r="C1516" t="s">
        <v>5834</v>
      </c>
      <c r="D1516" t="s">
        <v>243</v>
      </c>
      <c r="E1516" t="s">
        <v>572</v>
      </c>
      <c r="F1516" t="s">
        <v>5835</v>
      </c>
      <c r="G1516" t="s">
        <v>297</v>
      </c>
      <c r="H1516">
        <v>45</v>
      </c>
      <c r="I1516">
        <v>3</v>
      </c>
      <c r="J1516">
        <v>2009</v>
      </c>
      <c r="K1516">
        <v>1</v>
      </c>
      <c r="L1516" t="s">
        <v>94</v>
      </c>
      <c r="M1516" t="s">
        <v>5836</v>
      </c>
    </row>
    <row r="1517" spans="1:13" x14ac:dyDescent="0.25">
      <c r="A1517">
        <v>1511</v>
      </c>
      <c r="B1517" t="s">
        <v>5837</v>
      </c>
      <c r="C1517" t="s">
        <v>5838</v>
      </c>
      <c r="D1517" t="s">
        <v>215</v>
      </c>
      <c r="E1517" t="s">
        <v>1297</v>
      </c>
      <c r="F1517" t="s">
        <v>5839</v>
      </c>
      <c r="G1517" t="s">
        <v>181</v>
      </c>
      <c r="H1517">
        <v>72</v>
      </c>
      <c r="I1517">
        <v>22</v>
      </c>
      <c r="J1517">
        <v>2013</v>
      </c>
      <c r="K1517">
        <v>1</v>
      </c>
      <c r="L1517" t="s">
        <v>41</v>
      </c>
      <c r="M1517" t="s">
        <v>1074</v>
      </c>
    </row>
    <row r="1518" spans="1:13" x14ac:dyDescent="0.25">
      <c r="A1518">
        <v>1512</v>
      </c>
      <c r="B1518" t="s">
        <v>5840</v>
      </c>
      <c r="C1518" t="s">
        <v>5841</v>
      </c>
      <c r="D1518" t="s">
        <v>753</v>
      </c>
      <c r="E1518" t="s">
        <v>962</v>
      </c>
      <c r="F1518" t="s">
        <v>5842</v>
      </c>
      <c r="G1518" t="s">
        <v>18</v>
      </c>
      <c r="H1518">
        <v>1</v>
      </c>
      <c r="I1518">
        <v>1</v>
      </c>
      <c r="J1518">
        <v>2011</v>
      </c>
      <c r="K1518">
        <v>2</v>
      </c>
      <c r="L1518" t="s">
        <v>756</v>
      </c>
      <c r="M1518" t="s">
        <v>757</v>
      </c>
    </row>
    <row r="1519" spans="1:13" x14ac:dyDescent="0.25">
      <c r="A1519">
        <v>1513</v>
      </c>
      <c r="B1519" t="s">
        <v>5843</v>
      </c>
      <c r="C1519" t="s">
        <v>5844</v>
      </c>
      <c r="D1519" t="s">
        <v>86</v>
      </c>
      <c r="E1519" t="s">
        <v>617</v>
      </c>
      <c r="F1519" t="s">
        <v>5845</v>
      </c>
      <c r="G1519" t="s">
        <v>233</v>
      </c>
      <c r="H1519">
        <v>15</v>
      </c>
      <c r="I1519">
        <v>6</v>
      </c>
      <c r="J1519">
        <v>1982</v>
      </c>
      <c r="K1519">
        <v>1</v>
      </c>
      <c r="L1519" t="s">
        <v>89</v>
      </c>
      <c r="M1519" t="s">
        <v>2278</v>
      </c>
    </row>
    <row r="1520" spans="1:13" x14ac:dyDescent="0.25">
      <c r="A1520">
        <v>1514</v>
      </c>
      <c r="B1520" t="s">
        <v>5846</v>
      </c>
      <c r="C1520" t="s">
        <v>5847</v>
      </c>
      <c r="D1520" t="s">
        <v>22</v>
      </c>
      <c r="E1520" t="s">
        <v>2538</v>
      </c>
      <c r="F1520" t="s">
        <v>5848</v>
      </c>
      <c r="G1520" t="s">
        <v>25</v>
      </c>
      <c r="H1520">
        <v>286</v>
      </c>
      <c r="I1520">
        <v>58</v>
      </c>
      <c r="J1520">
        <v>2013</v>
      </c>
      <c r="K1520">
        <v>3</v>
      </c>
      <c r="L1520" t="s">
        <v>258</v>
      </c>
      <c r="M1520" t="s">
        <v>26</v>
      </c>
    </row>
    <row r="1521" spans="1:13" x14ac:dyDescent="0.25">
      <c r="A1521">
        <v>1515</v>
      </c>
      <c r="B1521" t="s">
        <v>5849</v>
      </c>
      <c r="C1521" t="s">
        <v>5850</v>
      </c>
      <c r="D1521" t="s">
        <v>503</v>
      </c>
      <c r="E1521" t="s">
        <v>5851</v>
      </c>
      <c r="F1521" t="s">
        <v>5852</v>
      </c>
      <c r="G1521" t="s">
        <v>336</v>
      </c>
      <c r="H1521">
        <v>167</v>
      </c>
      <c r="I1521">
        <v>99</v>
      </c>
      <c r="J1521">
        <v>2008</v>
      </c>
      <c r="K1521">
        <v>3</v>
      </c>
      <c r="L1521" t="s">
        <v>506</v>
      </c>
      <c r="M1521" t="s">
        <v>506</v>
      </c>
    </row>
    <row r="1522" spans="1:13" x14ac:dyDescent="0.25">
      <c r="A1522">
        <v>1516</v>
      </c>
      <c r="B1522" t="s">
        <v>5853</v>
      </c>
      <c r="C1522" t="s">
        <v>5854</v>
      </c>
      <c r="D1522" t="s">
        <v>4821</v>
      </c>
      <c r="E1522" t="s">
        <v>399</v>
      </c>
      <c r="F1522" t="s">
        <v>5855</v>
      </c>
      <c r="G1522" t="s">
        <v>257</v>
      </c>
      <c r="H1522">
        <v>51</v>
      </c>
      <c r="I1522">
        <v>9</v>
      </c>
      <c r="J1522">
        <v>2009</v>
      </c>
      <c r="K1522">
        <v>3</v>
      </c>
      <c r="L1522" t="s">
        <v>94</v>
      </c>
      <c r="M1522" t="s">
        <v>5856</v>
      </c>
    </row>
    <row r="1523" spans="1:13" x14ac:dyDescent="0.25">
      <c r="A1523">
        <v>1517</v>
      </c>
      <c r="B1523" t="s">
        <v>5857</v>
      </c>
      <c r="C1523" t="s">
        <v>5858</v>
      </c>
      <c r="D1523" t="s">
        <v>503</v>
      </c>
      <c r="E1523" t="s">
        <v>621</v>
      </c>
      <c r="F1523" t="s">
        <v>5859</v>
      </c>
      <c r="G1523" t="s">
        <v>187</v>
      </c>
      <c r="H1523">
        <v>5</v>
      </c>
      <c r="I1523">
        <v>2</v>
      </c>
      <c r="J1523">
        <v>2013</v>
      </c>
      <c r="K1523">
        <v>2</v>
      </c>
      <c r="L1523" t="s">
        <v>595</v>
      </c>
      <c r="M1523" t="s">
        <v>5321</v>
      </c>
    </row>
    <row r="1524" spans="1:13" x14ac:dyDescent="0.25">
      <c r="A1524">
        <v>1518</v>
      </c>
      <c r="B1524" t="s">
        <v>5860</v>
      </c>
      <c r="C1524" t="s">
        <v>5861</v>
      </c>
      <c r="D1524" t="s">
        <v>15</v>
      </c>
      <c r="E1524" t="s">
        <v>749</v>
      </c>
      <c r="F1524" t="s">
        <v>5862</v>
      </c>
      <c r="G1524" t="s">
        <v>187</v>
      </c>
      <c r="H1524">
        <v>150</v>
      </c>
      <c r="I1524">
        <v>2</v>
      </c>
      <c r="J1524">
        <v>2009</v>
      </c>
      <c r="K1524">
        <v>2</v>
      </c>
      <c r="L1524" t="s">
        <v>19</v>
      </c>
      <c r="M1524" t="s">
        <v>651</v>
      </c>
    </row>
    <row r="1525" spans="1:13" x14ac:dyDescent="0.25">
      <c r="A1525">
        <v>1519</v>
      </c>
      <c r="B1525" t="s">
        <v>5863</v>
      </c>
      <c r="C1525" t="s">
        <v>5864</v>
      </c>
      <c r="D1525" t="s">
        <v>230</v>
      </c>
      <c r="E1525" t="s">
        <v>5865</v>
      </c>
      <c r="F1525" t="s">
        <v>5866</v>
      </c>
      <c r="G1525" t="s">
        <v>40</v>
      </c>
      <c r="H1525">
        <v>77</v>
      </c>
      <c r="I1525">
        <v>32</v>
      </c>
      <c r="J1525">
        <v>2000</v>
      </c>
      <c r="K1525">
        <v>3</v>
      </c>
      <c r="L1525" t="s">
        <v>234</v>
      </c>
      <c r="M1525" t="s">
        <v>5867</v>
      </c>
    </row>
    <row r="1526" spans="1:13" x14ac:dyDescent="0.25">
      <c r="A1526">
        <v>1520</v>
      </c>
      <c r="B1526" t="s">
        <v>5868</v>
      </c>
      <c r="C1526" t="s">
        <v>5869</v>
      </c>
      <c r="D1526" t="s">
        <v>30</v>
      </c>
      <c r="E1526" t="s">
        <v>1152</v>
      </c>
      <c r="F1526" t="s">
        <v>5870</v>
      </c>
      <c r="G1526" t="s">
        <v>156</v>
      </c>
      <c r="H1526">
        <v>13</v>
      </c>
      <c r="I1526">
        <v>7</v>
      </c>
      <c r="J1526">
        <v>2008</v>
      </c>
      <c r="K1526">
        <v>1</v>
      </c>
      <c r="L1526" t="s">
        <v>251</v>
      </c>
      <c r="M1526" t="s">
        <v>5871</v>
      </c>
    </row>
    <row r="1527" spans="1:13" x14ac:dyDescent="0.25">
      <c r="A1527">
        <v>1521</v>
      </c>
      <c r="B1527" t="s">
        <v>5872</v>
      </c>
      <c r="C1527" t="s">
        <v>5873</v>
      </c>
      <c r="D1527" t="s">
        <v>66</v>
      </c>
      <c r="E1527" t="s">
        <v>5874</v>
      </c>
      <c r="F1527" t="s">
        <v>5875</v>
      </c>
      <c r="G1527" t="s">
        <v>336</v>
      </c>
      <c r="H1527">
        <v>494</v>
      </c>
      <c r="I1527">
        <v>317</v>
      </c>
      <c r="J1527">
        <v>2011</v>
      </c>
      <c r="K1527">
        <v>6</v>
      </c>
      <c r="L1527" t="s">
        <v>94</v>
      </c>
      <c r="M1527" t="s">
        <v>5876</v>
      </c>
    </row>
    <row r="1528" spans="1:13" x14ac:dyDescent="0.25">
      <c r="A1528">
        <v>1522</v>
      </c>
      <c r="B1528" t="s">
        <v>5877</v>
      </c>
      <c r="C1528" t="s">
        <v>5878</v>
      </c>
      <c r="D1528" t="s">
        <v>52</v>
      </c>
      <c r="E1528" t="s">
        <v>493</v>
      </c>
      <c r="F1528" t="s">
        <v>5879</v>
      </c>
      <c r="G1528" t="s">
        <v>271</v>
      </c>
      <c r="H1528">
        <v>50</v>
      </c>
      <c r="I1528">
        <v>15</v>
      </c>
      <c r="J1528">
        <v>2014</v>
      </c>
      <c r="K1528">
        <v>1</v>
      </c>
      <c r="L1528" t="s">
        <v>953</v>
      </c>
      <c r="M1528" t="s">
        <v>1004</v>
      </c>
    </row>
    <row r="1529" spans="1:13" x14ac:dyDescent="0.25">
      <c r="A1529">
        <v>1523</v>
      </c>
      <c r="B1529" t="s">
        <v>5880</v>
      </c>
      <c r="C1529" t="s">
        <v>5881</v>
      </c>
      <c r="D1529" t="s">
        <v>52</v>
      </c>
      <c r="E1529" t="s">
        <v>3601</v>
      </c>
      <c r="F1529" t="s">
        <v>5882</v>
      </c>
      <c r="G1529" t="s">
        <v>211</v>
      </c>
      <c r="H1529">
        <v>98</v>
      </c>
      <c r="I1529">
        <v>19</v>
      </c>
      <c r="J1529">
        <v>2007</v>
      </c>
      <c r="K1529">
        <v>1</v>
      </c>
      <c r="L1529" t="s">
        <v>56</v>
      </c>
      <c r="M1529" t="s">
        <v>5883</v>
      </c>
    </row>
    <row r="1530" spans="1:13" x14ac:dyDescent="0.25">
      <c r="A1530">
        <v>1524</v>
      </c>
      <c r="B1530" t="s">
        <v>5884</v>
      </c>
      <c r="C1530" t="s">
        <v>5885</v>
      </c>
      <c r="D1530" t="s">
        <v>59</v>
      </c>
      <c r="E1530" t="s">
        <v>927</v>
      </c>
      <c r="F1530" t="s">
        <v>5886</v>
      </c>
      <c r="G1530" t="s">
        <v>336</v>
      </c>
      <c r="H1530">
        <v>21</v>
      </c>
      <c r="I1530">
        <v>6</v>
      </c>
      <c r="J1530">
        <v>2013</v>
      </c>
      <c r="K1530">
        <v>2</v>
      </c>
      <c r="L1530" t="s">
        <v>62</v>
      </c>
      <c r="M1530" t="s">
        <v>5887</v>
      </c>
    </row>
    <row r="1531" spans="1:13" x14ac:dyDescent="0.25">
      <c r="A1531">
        <v>1525</v>
      </c>
      <c r="B1531" t="s">
        <v>5888</v>
      </c>
      <c r="C1531" t="s">
        <v>5889</v>
      </c>
      <c r="D1531" t="s">
        <v>852</v>
      </c>
      <c r="E1531" t="s">
        <v>3155</v>
      </c>
      <c r="F1531" t="s">
        <v>5890</v>
      </c>
      <c r="G1531" t="s">
        <v>1041</v>
      </c>
      <c r="H1531">
        <v>59</v>
      </c>
      <c r="I1531">
        <v>17</v>
      </c>
      <c r="J1531">
        <v>2007</v>
      </c>
      <c r="K1531">
        <v>1</v>
      </c>
      <c r="L1531" t="s">
        <v>595</v>
      </c>
      <c r="M1531" t="s">
        <v>854</v>
      </c>
    </row>
    <row r="1532" spans="1:13" x14ac:dyDescent="0.25">
      <c r="A1532">
        <v>1526</v>
      </c>
      <c r="B1532" t="s">
        <v>5891</v>
      </c>
      <c r="C1532" t="s">
        <v>5892</v>
      </c>
      <c r="D1532" t="s">
        <v>45</v>
      </c>
      <c r="E1532" t="s">
        <v>167</v>
      </c>
      <c r="F1532" t="s">
        <v>5893</v>
      </c>
      <c r="G1532" t="s">
        <v>69</v>
      </c>
      <c r="H1532">
        <v>13</v>
      </c>
      <c r="I1532">
        <v>7</v>
      </c>
      <c r="J1532">
        <v>2005</v>
      </c>
      <c r="K1532">
        <v>1</v>
      </c>
      <c r="L1532" t="s">
        <v>49</v>
      </c>
      <c r="M1532" t="s">
        <v>1724</v>
      </c>
    </row>
    <row r="1533" spans="1:13" x14ac:dyDescent="0.25">
      <c r="A1533">
        <v>1527</v>
      </c>
      <c r="B1533" t="s">
        <v>5894</v>
      </c>
      <c r="C1533" t="s">
        <v>5895</v>
      </c>
      <c r="D1533" t="s">
        <v>462</v>
      </c>
      <c r="E1533" t="s">
        <v>135</v>
      </c>
      <c r="F1533" t="s">
        <v>5896</v>
      </c>
      <c r="G1533" t="s">
        <v>156</v>
      </c>
      <c r="H1533">
        <v>100</v>
      </c>
      <c r="I1533">
        <v>20</v>
      </c>
      <c r="J1533">
        <v>2012</v>
      </c>
      <c r="K1533">
        <v>2</v>
      </c>
      <c r="L1533" t="s">
        <v>465</v>
      </c>
      <c r="M1533" t="s">
        <v>466</v>
      </c>
    </row>
    <row r="1534" spans="1:13" x14ac:dyDescent="0.25">
      <c r="A1534">
        <v>1528</v>
      </c>
      <c r="B1534" t="s">
        <v>5897</v>
      </c>
      <c r="C1534" t="s">
        <v>5898</v>
      </c>
      <c r="D1534" t="s">
        <v>98</v>
      </c>
      <c r="E1534" t="s">
        <v>287</v>
      </c>
      <c r="F1534" t="s">
        <v>5899</v>
      </c>
      <c r="G1534" t="s">
        <v>336</v>
      </c>
      <c r="H1534">
        <v>42</v>
      </c>
      <c r="I1534">
        <v>4</v>
      </c>
      <c r="J1534">
        <v>2009</v>
      </c>
      <c r="K1534">
        <v>1</v>
      </c>
      <c r="L1534" t="s">
        <v>101</v>
      </c>
      <c r="M1534" t="s">
        <v>908</v>
      </c>
    </row>
    <row r="1535" spans="1:13" x14ac:dyDescent="0.25">
      <c r="A1535">
        <v>1529</v>
      </c>
      <c r="B1535" t="s">
        <v>5900</v>
      </c>
      <c r="C1535" t="s">
        <v>5901</v>
      </c>
      <c r="D1535" t="s">
        <v>462</v>
      </c>
      <c r="E1535" t="s">
        <v>765</v>
      </c>
      <c r="F1535" t="s">
        <v>5902</v>
      </c>
      <c r="G1535" t="s">
        <v>233</v>
      </c>
      <c r="H1535">
        <v>31</v>
      </c>
      <c r="I1535">
        <v>9</v>
      </c>
      <c r="J1535">
        <v>2004</v>
      </c>
      <c r="K1535">
        <v>1</v>
      </c>
      <c r="L1535" t="s">
        <v>41</v>
      </c>
      <c r="M1535" t="s">
        <v>4932</v>
      </c>
    </row>
    <row r="1536" spans="1:13" x14ac:dyDescent="0.25">
      <c r="A1536">
        <v>1530</v>
      </c>
      <c r="B1536" t="s">
        <v>5903</v>
      </c>
      <c r="C1536" t="s">
        <v>5904</v>
      </c>
      <c r="D1536" t="s">
        <v>45</v>
      </c>
      <c r="E1536" t="s">
        <v>5099</v>
      </c>
      <c r="F1536" t="s">
        <v>5905</v>
      </c>
      <c r="G1536" t="s">
        <v>233</v>
      </c>
      <c r="H1536">
        <v>50</v>
      </c>
      <c r="I1536">
        <v>10</v>
      </c>
      <c r="J1536">
        <v>2005</v>
      </c>
      <c r="K1536">
        <v>2</v>
      </c>
      <c r="L1536" t="s">
        <v>49</v>
      </c>
      <c r="M1536" t="s">
        <v>5906</v>
      </c>
    </row>
    <row r="1537" spans="1:13" x14ac:dyDescent="0.25">
      <c r="A1537">
        <v>1531</v>
      </c>
      <c r="B1537" t="s">
        <v>5907</v>
      </c>
      <c r="C1537" t="s">
        <v>5908</v>
      </c>
      <c r="D1537" t="s">
        <v>59</v>
      </c>
      <c r="E1537" t="s">
        <v>617</v>
      </c>
      <c r="F1537" t="s">
        <v>5909</v>
      </c>
      <c r="G1537" t="s">
        <v>40</v>
      </c>
      <c r="H1537">
        <v>39</v>
      </c>
      <c r="I1537">
        <v>8</v>
      </c>
      <c r="J1537">
        <v>2006</v>
      </c>
      <c r="K1537">
        <v>1</v>
      </c>
      <c r="L1537" t="s">
        <v>290</v>
      </c>
      <c r="M1537" t="s">
        <v>5910</v>
      </c>
    </row>
    <row r="1538" spans="1:13" x14ac:dyDescent="0.25">
      <c r="A1538">
        <v>1532</v>
      </c>
      <c r="B1538" t="s">
        <v>5911</v>
      </c>
      <c r="C1538" t="s">
        <v>5912</v>
      </c>
      <c r="D1538" t="s">
        <v>1960</v>
      </c>
      <c r="E1538" t="s">
        <v>1207</v>
      </c>
      <c r="F1538" t="s">
        <v>5913</v>
      </c>
      <c r="G1538" t="s">
        <v>175</v>
      </c>
      <c r="H1538">
        <v>80</v>
      </c>
      <c r="I1538">
        <v>9</v>
      </c>
      <c r="J1538">
        <v>2008</v>
      </c>
      <c r="K1538">
        <v>3</v>
      </c>
      <c r="L1538" t="s">
        <v>41</v>
      </c>
      <c r="M1538" t="s">
        <v>5914</v>
      </c>
    </row>
    <row r="1539" spans="1:13" x14ac:dyDescent="0.25">
      <c r="A1539">
        <v>1533</v>
      </c>
      <c r="B1539" t="s">
        <v>5915</v>
      </c>
      <c r="C1539" t="s">
        <v>5916</v>
      </c>
      <c r="D1539" t="s">
        <v>80</v>
      </c>
      <c r="E1539" t="s">
        <v>5917</v>
      </c>
      <c r="F1539" t="s">
        <v>5918</v>
      </c>
      <c r="G1539" t="s">
        <v>55</v>
      </c>
      <c r="H1539">
        <v>512</v>
      </c>
      <c r="I1539">
        <v>43</v>
      </c>
      <c r="J1539">
        <v>2015</v>
      </c>
      <c r="K1539">
        <v>1</v>
      </c>
      <c r="L1539" t="s">
        <v>137</v>
      </c>
      <c r="M1539" t="s">
        <v>137</v>
      </c>
    </row>
    <row r="1540" spans="1:13" x14ac:dyDescent="0.25">
      <c r="A1540">
        <v>1534</v>
      </c>
      <c r="B1540" t="s">
        <v>5919</v>
      </c>
      <c r="C1540" t="s">
        <v>5920</v>
      </c>
      <c r="D1540" t="s">
        <v>59</v>
      </c>
      <c r="E1540" t="s">
        <v>2604</v>
      </c>
      <c r="F1540" t="s">
        <v>5921</v>
      </c>
      <c r="G1540" t="s">
        <v>329</v>
      </c>
      <c r="H1540">
        <v>195</v>
      </c>
      <c r="I1540">
        <v>54</v>
      </c>
      <c r="J1540">
        <v>2011</v>
      </c>
      <c r="K1540">
        <v>2</v>
      </c>
      <c r="L1540" t="s">
        <v>62</v>
      </c>
      <c r="M1540" t="s">
        <v>5922</v>
      </c>
    </row>
    <row r="1541" spans="1:13" x14ac:dyDescent="0.25">
      <c r="A1541">
        <v>1535</v>
      </c>
      <c r="B1541" t="s">
        <v>5923</v>
      </c>
      <c r="C1541" t="s">
        <v>5924</v>
      </c>
      <c r="D1541" t="s">
        <v>80</v>
      </c>
      <c r="E1541" t="s">
        <v>5925</v>
      </c>
      <c r="F1541" t="s">
        <v>5926</v>
      </c>
      <c r="G1541" t="s">
        <v>156</v>
      </c>
      <c r="H1541">
        <v>300</v>
      </c>
      <c r="I1541">
        <v>30</v>
      </c>
      <c r="J1541">
        <v>2010</v>
      </c>
      <c r="K1541">
        <v>1</v>
      </c>
      <c r="L1541" t="s">
        <v>83</v>
      </c>
      <c r="M1541" t="s">
        <v>2693</v>
      </c>
    </row>
    <row r="1542" spans="1:13" x14ac:dyDescent="0.25">
      <c r="A1542">
        <v>1536</v>
      </c>
      <c r="B1542" t="s">
        <v>5927</v>
      </c>
      <c r="C1542" t="s">
        <v>5928</v>
      </c>
      <c r="D1542" t="s">
        <v>86</v>
      </c>
      <c r="E1542" t="s">
        <v>1290</v>
      </c>
      <c r="F1542" t="s">
        <v>5929</v>
      </c>
      <c r="G1542" t="s">
        <v>33</v>
      </c>
      <c r="H1542">
        <v>78</v>
      </c>
      <c r="I1542">
        <v>71</v>
      </c>
      <c r="J1542">
        <v>2010</v>
      </c>
      <c r="K1542">
        <v>2</v>
      </c>
      <c r="L1542" t="s">
        <v>2084</v>
      </c>
      <c r="M1542" t="s">
        <v>2085</v>
      </c>
    </row>
    <row r="1543" spans="1:13" x14ac:dyDescent="0.25">
      <c r="A1543">
        <v>1537</v>
      </c>
      <c r="B1543" t="s">
        <v>5930</v>
      </c>
      <c r="C1543" t="s">
        <v>5931</v>
      </c>
      <c r="D1543" t="s">
        <v>166</v>
      </c>
      <c r="E1543" t="s">
        <v>760</v>
      </c>
      <c r="F1543" t="s">
        <v>5932</v>
      </c>
      <c r="G1543" t="s">
        <v>40</v>
      </c>
      <c r="H1543">
        <v>102</v>
      </c>
      <c r="I1543">
        <v>42</v>
      </c>
      <c r="J1543">
        <v>1994</v>
      </c>
      <c r="K1543">
        <v>3</v>
      </c>
      <c r="L1543" t="s">
        <v>1734</v>
      </c>
      <c r="M1543" t="s">
        <v>1734</v>
      </c>
    </row>
    <row r="1544" spans="1:13" x14ac:dyDescent="0.25">
      <c r="A1544">
        <v>1538</v>
      </c>
      <c r="B1544" t="s">
        <v>5933</v>
      </c>
      <c r="C1544" t="s">
        <v>5934</v>
      </c>
      <c r="D1544" t="s">
        <v>333</v>
      </c>
      <c r="E1544" t="s">
        <v>585</v>
      </c>
      <c r="F1544" t="s">
        <v>5935</v>
      </c>
      <c r="G1544" t="s">
        <v>69</v>
      </c>
      <c r="H1544">
        <v>40</v>
      </c>
      <c r="I1544">
        <v>12</v>
      </c>
      <c r="J1544">
        <v>2005</v>
      </c>
      <c r="K1544">
        <v>4</v>
      </c>
      <c r="L1544" t="s">
        <v>41</v>
      </c>
      <c r="M1544" t="s">
        <v>5936</v>
      </c>
    </row>
    <row r="1545" spans="1:13" x14ac:dyDescent="0.25">
      <c r="A1545">
        <v>1539</v>
      </c>
      <c r="B1545" t="s">
        <v>5937</v>
      </c>
      <c r="C1545" t="s">
        <v>5938</v>
      </c>
      <c r="D1545" t="s">
        <v>243</v>
      </c>
      <c r="E1545" t="s">
        <v>5939</v>
      </c>
      <c r="F1545" t="s">
        <v>5940</v>
      </c>
      <c r="G1545" t="s">
        <v>181</v>
      </c>
      <c r="H1545">
        <v>44</v>
      </c>
      <c r="I1545">
        <v>18</v>
      </c>
      <c r="J1545">
        <v>2010</v>
      </c>
      <c r="K1545">
        <v>4</v>
      </c>
      <c r="L1545" t="s">
        <v>94</v>
      </c>
      <c r="M1545" t="s">
        <v>1270</v>
      </c>
    </row>
    <row r="1546" spans="1:13" x14ac:dyDescent="0.25">
      <c r="A1546">
        <v>1540</v>
      </c>
      <c r="B1546" t="s">
        <v>5941</v>
      </c>
      <c r="C1546" t="s">
        <v>5942</v>
      </c>
      <c r="D1546" t="s">
        <v>86</v>
      </c>
      <c r="E1546" t="s">
        <v>1290</v>
      </c>
      <c r="F1546" t="s">
        <v>5943</v>
      </c>
      <c r="G1546" t="s">
        <v>336</v>
      </c>
      <c r="H1546">
        <v>168</v>
      </c>
      <c r="I1546">
        <v>75</v>
      </c>
      <c r="J1546">
        <v>2010</v>
      </c>
      <c r="K1546">
        <v>2</v>
      </c>
      <c r="L1546" t="s">
        <v>89</v>
      </c>
      <c r="M1546" t="s">
        <v>89</v>
      </c>
    </row>
    <row r="1547" spans="1:13" x14ac:dyDescent="0.25">
      <c r="A1547">
        <v>1541</v>
      </c>
      <c r="B1547" t="s">
        <v>5944</v>
      </c>
      <c r="C1547" t="s">
        <v>5945</v>
      </c>
      <c r="D1547" t="s">
        <v>974</v>
      </c>
      <c r="E1547" t="s">
        <v>4437</v>
      </c>
      <c r="F1547" t="s">
        <v>5946</v>
      </c>
      <c r="G1547" t="s">
        <v>156</v>
      </c>
      <c r="H1547">
        <v>300</v>
      </c>
      <c r="I1547">
        <v>50</v>
      </c>
      <c r="J1547">
        <v>1996</v>
      </c>
      <c r="K1547">
        <v>7</v>
      </c>
      <c r="L1547" t="s">
        <v>94</v>
      </c>
      <c r="M1547" t="s">
        <v>3004</v>
      </c>
    </row>
    <row r="1548" spans="1:13" x14ac:dyDescent="0.25">
      <c r="A1548">
        <v>1542</v>
      </c>
      <c r="B1548" t="s">
        <v>5947</v>
      </c>
      <c r="C1548" t="s">
        <v>5948</v>
      </c>
      <c r="D1548" t="s">
        <v>1999</v>
      </c>
      <c r="E1548" t="s">
        <v>5584</v>
      </c>
      <c r="F1548" t="s">
        <v>5949</v>
      </c>
      <c r="G1548" t="s">
        <v>55</v>
      </c>
      <c r="H1548">
        <v>290</v>
      </c>
      <c r="I1548">
        <v>30</v>
      </c>
      <c r="J1548">
        <v>2014</v>
      </c>
      <c r="K1548">
        <v>1</v>
      </c>
      <c r="L1548" t="s">
        <v>4641</v>
      </c>
      <c r="M1548" t="s">
        <v>5950</v>
      </c>
    </row>
    <row r="1549" spans="1:13" x14ac:dyDescent="0.25">
      <c r="A1549">
        <v>1543</v>
      </c>
      <c r="B1549" t="s">
        <v>5951</v>
      </c>
      <c r="C1549" t="s">
        <v>5952</v>
      </c>
      <c r="D1549" t="s">
        <v>52</v>
      </c>
      <c r="E1549" t="s">
        <v>1305</v>
      </c>
      <c r="F1549" t="s">
        <v>5953</v>
      </c>
      <c r="G1549" t="s">
        <v>55</v>
      </c>
      <c r="H1549">
        <v>10</v>
      </c>
      <c r="I1549">
        <v>2</v>
      </c>
      <c r="J1549">
        <v>2013</v>
      </c>
      <c r="K1549">
        <v>2</v>
      </c>
      <c r="L1549" t="s">
        <v>56</v>
      </c>
      <c r="M1549" t="s">
        <v>5954</v>
      </c>
    </row>
    <row r="1550" spans="1:13" x14ac:dyDescent="0.25">
      <c r="A1550">
        <v>1544</v>
      </c>
      <c r="B1550" t="s">
        <v>5955</v>
      </c>
      <c r="C1550" t="s">
        <v>5956</v>
      </c>
      <c r="D1550" t="s">
        <v>166</v>
      </c>
      <c r="E1550" t="s">
        <v>2210</v>
      </c>
      <c r="F1550" t="s">
        <v>5957</v>
      </c>
      <c r="G1550" t="s">
        <v>107</v>
      </c>
      <c r="H1550">
        <v>32</v>
      </c>
      <c r="I1550">
        <v>12</v>
      </c>
      <c r="J1550">
        <v>2008</v>
      </c>
      <c r="K1550">
        <v>4</v>
      </c>
      <c r="L1550" t="s">
        <v>169</v>
      </c>
      <c r="M1550" t="s">
        <v>319</v>
      </c>
    </row>
    <row r="1551" spans="1:13" x14ac:dyDescent="0.25">
      <c r="A1551">
        <v>1545</v>
      </c>
      <c r="B1551" t="s">
        <v>5958</v>
      </c>
      <c r="C1551" t="s">
        <v>5959</v>
      </c>
      <c r="D1551" t="s">
        <v>105</v>
      </c>
      <c r="E1551" t="s">
        <v>2578</v>
      </c>
      <c r="F1551" t="s">
        <v>5960</v>
      </c>
      <c r="G1551" t="s">
        <v>40</v>
      </c>
      <c r="H1551">
        <v>60</v>
      </c>
      <c r="I1551">
        <v>20</v>
      </c>
      <c r="J1551">
        <v>1997</v>
      </c>
      <c r="K1551">
        <v>1</v>
      </c>
      <c r="L1551" t="s">
        <v>62</v>
      </c>
      <c r="M1551" t="s">
        <v>5961</v>
      </c>
    </row>
    <row r="1552" spans="1:13" x14ac:dyDescent="0.25">
      <c r="A1552">
        <v>1546</v>
      </c>
      <c r="B1552" t="s">
        <v>5962</v>
      </c>
      <c r="C1552" t="s">
        <v>5963</v>
      </c>
      <c r="D1552" t="s">
        <v>119</v>
      </c>
      <c r="E1552" t="s">
        <v>785</v>
      </c>
      <c r="F1552" t="s">
        <v>5964</v>
      </c>
      <c r="G1552" t="s">
        <v>297</v>
      </c>
      <c r="H1552">
        <v>94</v>
      </c>
      <c r="I1552">
        <v>27</v>
      </c>
      <c r="J1552">
        <v>2005</v>
      </c>
      <c r="K1552">
        <v>3</v>
      </c>
      <c r="L1552" t="s">
        <v>122</v>
      </c>
      <c r="M1552" t="s">
        <v>122</v>
      </c>
    </row>
    <row r="1553" spans="1:13" x14ac:dyDescent="0.25">
      <c r="A1553">
        <v>1547</v>
      </c>
      <c r="B1553" t="s">
        <v>5965</v>
      </c>
      <c r="C1553" t="s">
        <v>5966</v>
      </c>
      <c r="D1553" t="s">
        <v>52</v>
      </c>
      <c r="E1553" t="s">
        <v>2013</v>
      </c>
      <c r="F1553" t="s">
        <v>5967</v>
      </c>
      <c r="G1553" t="s">
        <v>218</v>
      </c>
      <c r="H1553">
        <v>29</v>
      </c>
      <c r="I1553">
        <v>16</v>
      </c>
      <c r="J1553">
        <v>2003</v>
      </c>
      <c r="K1553">
        <v>3</v>
      </c>
      <c r="L1553" t="s">
        <v>56</v>
      </c>
      <c r="M1553" t="s">
        <v>5968</v>
      </c>
    </row>
    <row r="1554" spans="1:13" x14ac:dyDescent="0.25">
      <c r="A1554">
        <v>1548</v>
      </c>
      <c r="B1554" t="s">
        <v>5969</v>
      </c>
      <c r="C1554" t="s">
        <v>5970</v>
      </c>
      <c r="D1554" t="s">
        <v>30</v>
      </c>
      <c r="E1554" t="s">
        <v>585</v>
      </c>
      <c r="F1554" t="s">
        <v>5971</v>
      </c>
      <c r="G1554" t="s">
        <v>336</v>
      </c>
      <c r="H1554">
        <v>39</v>
      </c>
      <c r="I1554">
        <v>5</v>
      </c>
      <c r="J1554">
        <v>2007</v>
      </c>
      <c r="K1554">
        <v>2</v>
      </c>
      <c r="L1554" t="s">
        <v>251</v>
      </c>
      <c r="M1554" t="s">
        <v>251</v>
      </c>
    </row>
    <row r="1555" spans="1:13" x14ac:dyDescent="0.25">
      <c r="A1555">
        <v>1549</v>
      </c>
      <c r="B1555" t="s">
        <v>5972</v>
      </c>
      <c r="C1555" t="s">
        <v>5973</v>
      </c>
      <c r="D1555" t="s">
        <v>52</v>
      </c>
      <c r="E1555" t="s">
        <v>1920</v>
      </c>
      <c r="F1555" t="s">
        <v>5974</v>
      </c>
      <c r="G1555" t="s">
        <v>156</v>
      </c>
      <c r="H1555">
        <v>33</v>
      </c>
      <c r="I1555">
        <v>20</v>
      </c>
      <c r="J1555">
        <v>2013</v>
      </c>
      <c r="K1555">
        <v>2</v>
      </c>
      <c r="L1555" t="s">
        <v>56</v>
      </c>
      <c r="M1555" t="s">
        <v>5975</v>
      </c>
    </row>
    <row r="1556" spans="1:13" x14ac:dyDescent="0.25">
      <c r="A1556">
        <v>1550</v>
      </c>
      <c r="B1556" t="s">
        <v>5976</v>
      </c>
      <c r="C1556" t="s">
        <v>5977</v>
      </c>
      <c r="D1556" t="s">
        <v>860</v>
      </c>
      <c r="E1556" t="s">
        <v>1535</v>
      </c>
      <c r="F1556" t="s">
        <v>5978</v>
      </c>
      <c r="G1556" t="s">
        <v>48</v>
      </c>
      <c r="H1556">
        <v>14</v>
      </c>
      <c r="I1556">
        <v>5</v>
      </c>
      <c r="J1556">
        <v>2013</v>
      </c>
      <c r="K1556">
        <v>2</v>
      </c>
      <c r="L1556" t="s">
        <v>863</v>
      </c>
      <c r="M1556" t="s">
        <v>5979</v>
      </c>
    </row>
    <row r="1557" spans="1:13" x14ac:dyDescent="0.25">
      <c r="A1557">
        <v>1551</v>
      </c>
      <c r="B1557" t="s">
        <v>5980</v>
      </c>
      <c r="C1557" t="s">
        <v>5981</v>
      </c>
      <c r="D1557" t="s">
        <v>52</v>
      </c>
      <c r="E1557" t="s">
        <v>5982</v>
      </c>
      <c r="F1557" t="s">
        <v>5983</v>
      </c>
      <c r="G1557" t="s">
        <v>233</v>
      </c>
      <c r="H1557">
        <v>108</v>
      </c>
      <c r="I1557">
        <v>80</v>
      </c>
      <c r="J1557">
        <v>1998</v>
      </c>
      <c r="K1557">
        <v>3</v>
      </c>
      <c r="L1557" t="s">
        <v>1314</v>
      </c>
      <c r="M1557" t="s">
        <v>1315</v>
      </c>
    </row>
    <row r="1558" spans="1:13" x14ac:dyDescent="0.25">
      <c r="A1558">
        <v>1552</v>
      </c>
      <c r="B1558" t="s">
        <v>5984</v>
      </c>
      <c r="C1558" t="s">
        <v>5985</v>
      </c>
      <c r="D1558" t="s">
        <v>30</v>
      </c>
      <c r="E1558" t="s">
        <v>115</v>
      </c>
      <c r="F1558" t="s">
        <v>5986</v>
      </c>
      <c r="G1558" t="s">
        <v>336</v>
      </c>
      <c r="H1558">
        <v>56</v>
      </c>
      <c r="I1558">
        <v>17</v>
      </c>
      <c r="J1558">
        <v>2011</v>
      </c>
      <c r="K1558">
        <v>3</v>
      </c>
      <c r="L1558" t="s">
        <v>258</v>
      </c>
      <c r="M1558" t="s">
        <v>1789</v>
      </c>
    </row>
    <row r="1559" spans="1:13" x14ac:dyDescent="0.25">
      <c r="A1559">
        <v>1553</v>
      </c>
      <c r="B1559" t="s">
        <v>5987</v>
      </c>
      <c r="C1559" t="s">
        <v>5988</v>
      </c>
      <c r="D1559" t="s">
        <v>333</v>
      </c>
      <c r="E1559" t="s">
        <v>911</v>
      </c>
      <c r="F1559" t="s">
        <v>5989</v>
      </c>
      <c r="G1559" t="s">
        <v>181</v>
      </c>
      <c r="H1559">
        <v>23</v>
      </c>
      <c r="I1559">
        <v>8</v>
      </c>
      <c r="J1559">
        <v>2012</v>
      </c>
      <c r="K1559">
        <v>1</v>
      </c>
      <c r="L1559" t="s">
        <v>2593</v>
      </c>
      <c r="M1559" t="s">
        <v>2594</v>
      </c>
    </row>
    <row r="1560" spans="1:13" x14ac:dyDescent="0.25">
      <c r="A1560">
        <v>1554</v>
      </c>
      <c r="B1560" t="s">
        <v>5990</v>
      </c>
      <c r="C1560" t="s">
        <v>5991</v>
      </c>
      <c r="D1560" t="s">
        <v>105</v>
      </c>
      <c r="E1560" t="s">
        <v>5992</v>
      </c>
      <c r="F1560" t="s">
        <v>5993</v>
      </c>
      <c r="G1560" t="s">
        <v>233</v>
      </c>
      <c r="H1560">
        <v>111</v>
      </c>
      <c r="I1560">
        <v>35</v>
      </c>
      <c r="J1560">
        <v>1899</v>
      </c>
      <c r="K1560">
        <v>1</v>
      </c>
      <c r="L1560" t="s">
        <v>62</v>
      </c>
      <c r="M1560" t="s">
        <v>3791</v>
      </c>
    </row>
    <row r="1561" spans="1:13" x14ac:dyDescent="0.25">
      <c r="A1561">
        <v>1555</v>
      </c>
      <c r="B1561" t="s">
        <v>5994</v>
      </c>
      <c r="C1561" t="s">
        <v>5995</v>
      </c>
      <c r="D1561" t="s">
        <v>243</v>
      </c>
      <c r="E1561" t="s">
        <v>770</v>
      </c>
      <c r="F1561" t="s">
        <v>5996</v>
      </c>
      <c r="G1561" t="s">
        <v>289</v>
      </c>
      <c r="H1561">
        <v>40</v>
      </c>
      <c r="I1561">
        <v>12</v>
      </c>
      <c r="J1561">
        <v>2012</v>
      </c>
      <c r="K1561">
        <v>2</v>
      </c>
      <c r="L1561" t="s">
        <v>94</v>
      </c>
      <c r="M1561" t="s">
        <v>5997</v>
      </c>
    </row>
    <row r="1562" spans="1:13" x14ac:dyDescent="0.25">
      <c r="A1562">
        <v>1556</v>
      </c>
      <c r="B1562" t="s">
        <v>5998</v>
      </c>
      <c r="C1562" t="s">
        <v>5999</v>
      </c>
      <c r="D1562" t="s">
        <v>66</v>
      </c>
      <c r="E1562" t="s">
        <v>617</v>
      </c>
      <c r="F1562" t="s">
        <v>6000</v>
      </c>
      <c r="G1562" t="s">
        <v>181</v>
      </c>
      <c r="H1562">
        <v>48</v>
      </c>
      <c r="I1562">
        <v>13</v>
      </c>
      <c r="J1562">
        <v>2005</v>
      </c>
      <c r="K1562">
        <v>3</v>
      </c>
      <c r="L1562" t="s">
        <v>94</v>
      </c>
      <c r="M1562" t="s">
        <v>6001</v>
      </c>
    </row>
    <row r="1563" spans="1:13" x14ac:dyDescent="0.25">
      <c r="A1563">
        <v>1557</v>
      </c>
      <c r="B1563" t="s">
        <v>6002</v>
      </c>
      <c r="C1563" t="s">
        <v>6003</v>
      </c>
      <c r="D1563" t="s">
        <v>98</v>
      </c>
      <c r="E1563" t="s">
        <v>1628</v>
      </c>
      <c r="F1563" t="s">
        <v>6004</v>
      </c>
      <c r="G1563" t="s">
        <v>107</v>
      </c>
      <c r="H1563">
        <v>56</v>
      </c>
      <c r="I1563">
        <v>24</v>
      </c>
      <c r="J1563">
        <v>2012</v>
      </c>
      <c r="K1563">
        <v>4</v>
      </c>
      <c r="L1563" t="s">
        <v>101</v>
      </c>
      <c r="M1563" t="s">
        <v>101</v>
      </c>
    </row>
    <row r="1564" spans="1:13" x14ac:dyDescent="0.25">
      <c r="A1564">
        <v>1558</v>
      </c>
      <c r="B1564" t="s">
        <v>6005</v>
      </c>
      <c r="C1564" t="s">
        <v>6006</v>
      </c>
      <c r="D1564" t="s">
        <v>852</v>
      </c>
      <c r="E1564" t="s">
        <v>4798</v>
      </c>
      <c r="F1564" t="s">
        <v>6007</v>
      </c>
      <c r="G1564" t="s">
        <v>156</v>
      </c>
      <c r="H1564">
        <v>220</v>
      </c>
      <c r="I1564">
        <v>30</v>
      </c>
      <c r="J1564">
        <v>2004</v>
      </c>
      <c r="K1564">
        <v>3</v>
      </c>
      <c r="L1564" t="s">
        <v>6008</v>
      </c>
      <c r="M1564" t="s">
        <v>2827</v>
      </c>
    </row>
    <row r="1565" spans="1:13" x14ac:dyDescent="0.25">
      <c r="A1565">
        <v>1559</v>
      </c>
      <c r="B1565" t="s">
        <v>6009</v>
      </c>
      <c r="C1565" t="s">
        <v>6010</v>
      </c>
      <c r="D1565" t="s">
        <v>52</v>
      </c>
      <c r="E1565" t="s">
        <v>191</v>
      </c>
      <c r="F1565" t="s">
        <v>6011</v>
      </c>
      <c r="G1565" t="s">
        <v>181</v>
      </c>
      <c r="H1565">
        <v>117</v>
      </c>
      <c r="I1565">
        <v>21</v>
      </c>
      <c r="J1565">
        <v>2012</v>
      </c>
      <c r="K1565">
        <v>4</v>
      </c>
      <c r="L1565" t="s">
        <v>203</v>
      </c>
      <c r="M1565" t="s">
        <v>203</v>
      </c>
    </row>
    <row r="1566" spans="1:13" x14ac:dyDescent="0.25">
      <c r="A1566">
        <v>1560</v>
      </c>
      <c r="B1566" t="s">
        <v>6012</v>
      </c>
      <c r="C1566" t="s">
        <v>6013</v>
      </c>
      <c r="D1566" t="s">
        <v>80</v>
      </c>
      <c r="E1566" t="s">
        <v>617</v>
      </c>
      <c r="F1566" t="s">
        <v>6014</v>
      </c>
      <c r="G1566" t="s">
        <v>308</v>
      </c>
      <c r="H1566">
        <v>50</v>
      </c>
      <c r="I1566">
        <v>10</v>
      </c>
      <c r="J1566">
        <v>2014</v>
      </c>
      <c r="K1566">
        <v>1</v>
      </c>
      <c r="L1566" t="s">
        <v>137</v>
      </c>
      <c r="M1566" t="s">
        <v>137</v>
      </c>
    </row>
    <row r="1567" spans="1:13" x14ac:dyDescent="0.25">
      <c r="A1567">
        <v>1561</v>
      </c>
      <c r="B1567" t="s">
        <v>6015</v>
      </c>
      <c r="C1567" t="s">
        <v>6016</v>
      </c>
      <c r="D1567" t="s">
        <v>503</v>
      </c>
      <c r="E1567" t="s">
        <v>1414</v>
      </c>
      <c r="F1567" t="s">
        <v>6017</v>
      </c>
      <c r="G1567" t="s">
        <v>308</v>
      </c>
      <c r="H1567">
        <v>44</v>
      </c>
      <c r="I1567">
        <v>21</v>
      </c>
      <c r="J1567">
        <v>2006</v>
      </c>
      <c r="K1567">
        <v>1</v>
      </c>
      <c r="L1567" t="s">
        <v>506</v>
      </c>
      <c r="M1567" t="s">
        <v>506</v>
      </c>
    </row>
    <row r="1568" spans="1:13" x14ac:dyDescent="0.25">
      <c r="A1568">
        <v>1562</v>
      </c>
      <c r="B1568" t="s">
        <v>6018</v>
      </c>
      <c r="C1568" t="s">
        <v>6019</v>
      </c>
      <c r="D1568" t="s">
        <v>215</v>
      </c>
      <c r="E1568" t="s">
        <v>523</v>
      </c>
      <c r="F1568" t="s">
        <v>6020</v>
      </c>
      <c r="G1568" t="s">
        <v>40</v>
      </c>
      <c r="H1568">
        <v>15</v>
      </c>
      <c r="I1568">
        <v>3</v>
      </c>
      <c r="J1568">
        <v>2009</v>
      </c>
      <c r="K1568">
        <v>1</v>
      </c>
      <c r="L1568" t="s">
        <v>1879</v>
      </c>
      <c r="M1568" t="s">
        <v>1879</v>
      </c>
    </row>
    <row r="1569" spans="1:13" x14ac:dyDescent="0.25">
      <c r="A1569">
        <v>1563</v>
      </c>
      <c r="B1569" t="s">
        <v>6021</v>
      </c>
      <c r="C1569" t="s">
        <v>6022</v>
      </c>
      <c r="D1569" t="s">
        <v>215</v>
      </c>
      <c r="E1569" t="s">
        <v>733</v>
      </c>
      <c r="F1569" t="s">
        <v>6023</v>
      </c>
      <c r="G1569" t="s">
        <v>297</v>
      </c>
      <c r="H1569">
        <v>76</v>
      </c>
      <c r="I1569">
        <v>20</v>
      </c>
      <c r="J1569">
        <v>2014</v>
      </c>
      <c r="K1569">
        <v>1</v>
      </c>
      <c r="L1569" t="s">
        <v>1879</v>
      </c>
      <c r="M1569" t="s">
        <v>4238</v>
      </c>
    </row>
    <row r="1570" spans="1:13" x14ac:dyDescent="0.25">
      <c r="A1570">
        <v>1564</v>
      </c>
      <c r="B1570" t="s">
        <v>6024</v>
      </c>
      <c r="C1570" t="s">
        <v>6025</v>
      </c>
      <c r="D1570" t="s">
        <v>30</v>
      </c>
      <c r="E1570" t="s">
        <v>760</v>
      </c>
      <c r="F1570" t="s">
        <v>6026</v>
      </c>
      <c r="G1570" t="s">
        <v>336</v>
      </c>
      <c r="H1570">
        <v>14</v>
      </c>
      <c r="I1570">
        <v>9</v>
      </c>
      <c r="J1570">
        <v>2010</v>
      </c>
      <c r="K1570">
        <v>1</v>
      </c>
      <c r="L1570" t="s">
        <v>258</v>
      </c>
      <c r="M1570" t="s">
        <v>258</v>
      </c>
    </row>
    <row r="1571" spans="1:13" x14ac:dyDescent="0.25">
      <c r="A1571">
        <v>1565</v>
      </c>
      <c r="B1571" t="s">
        <v>6027</v>
      </c>
      <c r="C1571" t="s">
        <v>6028</v>
      </c>
      <c r="D1571" t="s">
        <v>105</v>
      </c>
      <c r="E1571" t="s">
        <v>1473</v>
      </c>
      <c r="F1571" t="s">
        <v>6029</v>
      </c>
      <c r="G1571" t="s">
        <v>18</v>
      </c>
      <c r="H1571">
        <v>25</v>
      </c>
      <c r="I1571">
        <v>13</v>
      </c>
      <c r="J1571">
        <v>2005</v>
      </c>
      <c r="K1571">
        <v>4</v>
      </c>
      <c r="L1571" t="s">
        <v>62</v>
      </c>
      <c r="M1571" t="s">
        <v>108</v>
      </c>
    </row>
    <row r="1572" spans="1:13" x14ac:dyDescent="0.25">
      <c r="A1572">
        <v>1566</v>
      </c>
      <c r="B1572" t="s">
        <v>6030</v>
      </c>
      <c r="C1572" t="s">
        <v>6031</v>
      </c>
      <c r="D1572" t="s">
        <v>852</v>
      </c>
      <c r="E1572" t="s">
        <v>934</v>
      </c>
      <c r="F1572" t="s">
        <v>6032</v>
      </c>
      <c r="G1572" t="s">
        <v>257</v>
      </c>
      <c r="H1572">
        <v>400</v>
      </c>
      <c r="I1572">
        <v>120</v>
      </c>
      <c r="J1572">
        <v>2012</v>
      </c>
      <c r="K1572">
        <v>3</v>
      </c>
      <c r="L1572" t="s">
        <v>595</v>
      </c>
      <c r="M1572" t="s">
        <v>854</v>
      </c>
    </row>
    <row r="1573" spans="1:13" x14ac:dyDescent="0.25">
      <c r="A1573">
        <v>1567</v>
      </c>
      <c r="B1573" t="s">
        <v>6033</v>
      </c>
      <c r="C1573" t="s">
        <v>6034</v>
      </c>
      <c r="D1573" t="s">
        <v>341</v>
      </c>
      <c r="E1573" t="s">
        <v>6035</v>
      </c>
      <c r="F1573" t="s">
        <v>6036</v>
      </c>
      <c r="G1573" t="s">
        <v>297</v>
      </c>
      <c r="H1573">
        <v>700</v>
      </c>
      <c r="I1573">
        <v>300</v>
      </c>
      <c r="J1573">
        <v>2009</v>
      </c>
      <c r="K1573">
        <v>2</v>
      </c>
      <c r="L1573" t="s">
        <v>344</v>
      </c>
      <c r="M1573" t="s">
        <v>344</v>
      </c>
    </row>
    <row r="1574" spans="1:13" x14ac:dyDescent="0.25">
      <c r="A1574">
        <v>1568</v>
      </c>
      <c r="B1574" t="s">
        <v>6037</v>
      </c>
      <c r="C1574" t="s">
        <v>6038</v>
      </c>
      <c r="D1574" t="s">
        <v>105</v>
      </c>
      <c r="E1574" t="s">
        <v>1803</v>
      </c>
      <c r="F1574" t="s">
        <v>6039</v>
      </c>
      <c r="G1574" t="s">
        <v>149</v>
      </c>
      <c r="H1574">
        <v>49</v>
      </c>
      <c r="I1574">
        <v>16</v>
      </c>
      <c r="J1574">
        <v>2011</v>
      </c>
      <c r="K1574">
        <v>3</v>
      </c>
      <c r="L1574" t="s">
        <v>41</v>
      </c>
      <c r="M1574" t="s">
        <v>2330</v>
      </c>
    </row>
    <row r="1575" spans="1:13" x14ac:dyDescent="0.25">
      <c r="A1575">
        <v>1569</v>
      </c>
      <c r="B1575" t="s">
        <v>6040</v>
      </c>
      <c r="C1575" t="s">
        <v>6041</v>
      </c>
      <c r="D1575" t="s">
        <v>119</v>
      </c>
      <c r="E1575" t="s">
        <v>1290</v>
      </c>
      <c r="F1575" t="s">
        <v>6042</v>
      </c>
      <c r="G1575" t="s">
        <v>6043</v>
      </c>
      <c r="H1575">
        <v>144</v>
      </c>
      <c r="I1575">
        <v>25</v>
      </c>
      <c r="J1575">
        <v>2005</v>
      </c>
      <c r="K1575">
        <v>1</v>
      </c>
      <c r="L1575" t="s">
        <v>122</v>
      </c>
      <c r="M1575" t="s">
        <v>3103</v>
      </c>
    </row>
    <row r="1576" spans="1:13" x14ac:dyDescent="0.25">
      <c r="A1576">
        <v>1570</v>
      </c>
      <c r="B1576" t="s">
        <v>6044</v>
      </c>
      <c r="C1576" t="s">
        <v>6045</v>
      </c>
      <c r="D1576" t="s">
        <v>98</v>
      </c>
      <c r="E1576" t="s">
        <v>704</v>
      </c>
      <c r="F1576" t="s">
        <v>6046</v>
      </c>
      <c r="G1576" t="s">
        <v>55</v>
      </c>
      <c r="H1576">
        <v>160</v>
      </c>
      <c r="I1576">
        <v>35</v>
      </c>
      <c r="J1576">
        <v>1999</v>
      </c>
      <c r="K1576">
        <v>3</v>
      </c>
      <c r="L1576" t="s">
        <v>41</v>
      </c>
      <c r="M1576" t="s">
        <v>1253</v>
      </c>
    </row>
    <row r="1577" spans="1:13" x14ac:dyDescent="0.25">
      <c r="A1577">
        <v>1571</v>
      </c>
      <c r="B1577" t="s">
        <v>6047</v>
      </c>
      <c r="C1577" t="s">
        <v>6048</v>
      </c>
      <c r="D1577" t="s">
        <v>74</v>
      </c>
      <c r="E1577" t="s">
        <v>1106</v>
      </c>
      <c r="F1577" t="s">
        <v>6049</v>
      </c>
      <c r="G1577" t="s">
        <v>18</v>
      </c>
      <c r="H1577">
        <v>19</v>
      </c>
      <c r="I1577">
        <v>9</v>
      </c>
      <c r="J1577">
        <v>2009</v>
      </c>
      <c r="K1577">
        <v>1</v>
      </c>
      <c r="L1577" t="s">
        <v>77</v>
      </c>
      <c r="M1577" t="s">
        <v>77</v>
      </c>
    </row>
    <row r="1578" spans="1:13" x14ac:dyDescent="0.25">
      <c r="A1578">
        <v>1572</v>
      </c>
      <c r="B1578" t="s">
        <v>6050</v>
      </c>
      <c r="C1578" t="s">
        <v>6051</v>
      </c>
      <c r="D1578" t="s">
        <v>52</v>
      </c>
      <c r="E1578" t="s">
        <v>6052</v>
      </c>
      <c r="F1578" t="s">
        <v>6053</v>
      </c>
      <c r="G1578" t="s">
        <v>69</v>
      </c>
      <c r="H1578">
        <v>67</v>
      </c>
      <c r="I1578">
        <v>50</v>
      </c>
      <c r="J1578">
        <v>2003</v>
      </c>
      <c r="K1578">
        <v>4</v>
      </c>
      <c r="L1578" t="s">
        <v>1314</v>
      </c>
      <c r="M1578" t="s">
        <v>1315</v>
      </c>
    </row>
    <row r="1579" spans="1:13" x14ac:dyDescent="0.25">
      <c r="A1579">
        <v>1573</v>
      </c>
      <c r="B1579" t="s">
        <v>6054</v>
      </c>
      <c r="C1579" t="s">
        <v>6055</v>
      </c>
      <c r="D1579" t="s">
        <v>66</v>
      </c>
      <c r="E1579" t="s">
        <v>6056</v>
      </c>
      <c r="F1579" t="s">
        <v>6057</v>
      </c>
      <c r="G1579" t="s">
        <v>297</v>
      </c>
      <c r="H1579">
        <v>112</v>
      </c>
      <c r="I1579">
        <v>34</v>
      </c>
      <c r="J1579">
        <v>2006</v>
      </c>
      <c r="K1579">
        <v>4</v>
      </c>
      <c r="L1579" t="s">
        <v>94</v>
      </c>
      <c r="M1579" t="s">
        <v>746</v>
      </c>
    </row>
    <row r="1580" spans="1:13" x14ac:dyDescent="0.25">
      <c r="A1580">
        <v>1574</v>
      </c>
      <c r="B1580" t="s">
        <v>6058</v>
      </c>
      <c r="C1580" t="s">
        <v>6059</v>
      </c>
      <c r="D1580" t="s">
        <v>215</v>
      </c>
      <c r="E1580" t="s">
        <v>1068</v>
      </c>
      <c r="F1580" t="s">
        <v>6060</v>
      </c>
      <c r="G1580" t="s">
        <v>18</v>
      </c>
      <c r="H1580">
        <v>14</v>
      </c>
      <c r="I1580">
        <v>7</v>
      </c>
      <c r="J1580">
        <v>2014</v>
      </c>
      <c r="K1580">
        <v>1</v>
      </c>
      <c r="L1580" t="s">
        <v>1879</v>
      </c>
      <c r="M1580" t="s">
        <v>1879</v>
      </c>
    </row>
    <row r="1581" spans="1:13" x14ac:dyDescent="0.25">
      <c r="A1581">
        <v>1575</v>
      </c>
      <c r="B1581" t="s">
        <v>6061</v>
      </c>
      <c r="C1581" t="s">
        <v>6062</v>
      </c>
      <c r="D1581" t="s">
        <v>80</v>
      </c>
      <c r="E1581" t="s">
        <v>306</v>
      </c>
      <c r="F1581" t="s">
        <v>6063</v>
      </c>
      <c r="G1581" t="s">
        <v>18</v>
      </c>
      <c r="H1581">
        <v>221</v>
      </c>
      <c r="I1581">
        <v>37</v>
      </c>
      <c r="J1581">
        <v>2014</v>
      </c>
      <c r="K1581">
        <v>2</v>
      </c>
      <c r="L1581" t="s">
        <v>163</v>
      </c>
      <c r="M1581" t="s">
        <v>163</v>
      </c>
    </row>
    <row r="1582" spans="1:13" x14ac:dyDescent="0.25">
      <c r="A1582">
        <v>1576</v>
      </c>
      <c r="B1582" t="s">
        <v>6064</v>
      </c>
      <c r="C1582" t="s">
        <v>6065</v>
      </c>
      <c r="D1582" t="s">
        <v>59</v>
      </c>
      <c r="E1582" t="s">
        <v>6066</v>
      </c>
      <c r="F1582" t="s">
        <v>6067</v>
      </c>
      <c r="G1582" t="s">
        <v>336</v>
      </c>
      <c r="H1582">
        <v>1880</v>
      </c>
      <c r="I1582">
        <v>360</v>
      </c>
      <c r="J1582">
        <v>1993</v>
      </c>
      <c r="K1582">
        <v>4</v>
      </c>
      <c r="L1582" t="s">
        <v>62</v>
      </c>
      <c r="M1582" t="s">
        <v>6068</v>
      </c>
    </row>
    <row r="1583" spans="1:13" x14ac:dyDescent="0.25">
      <c r="A1583">
        <v>1577</v>
      </c>
      <c r="B1583" t="s">
        <v>6069</v>
      </c>
      <c r="C1583" t="s">
        <v>6070</v>
      </c>
      <c r="D1583" t="s">
        <v>66</v>
      </c>
      <c r="E1583" t="s">
        <v>4241</v>
      </c>
      <c r="F1583" t="s">
        <v>6071</v>
      </c>
      <c r="G1583" t="s">
        <v>181</v>
      </c>
      <c r="H1583">
        <v>646</v>
      </c>
      <c r="I1583">
        <v>167</v>
      </c>
      <c r="J1583">
        <v>2005</v>
      </c>
      <c r="K1583">
        <v>8</v>
      </c>
      <c r="L1583" t="s">
        <v>94</v>
      </c>
      <c r="M1583" t="s">
        <v>735</v>
      </c>
    </row>
    <row r="1584" spans="1:13" x14ac:dyDescent="0.25">
      <c r="A1584">
        <v>1578</v>
      </c>
      <c r="B1584" t="s">
        <v>6072</v>
      </c>
      <c r="C1584" t="s">
        <v>6073</v>
      </c>
      <c r="D1584" t="s">
        <v>105</v>
      </c>
      <c r="E1584" t="s">
        <v>269</v>
      </c>
      <c r="F1584" t="s">
        <v>6074</v>
      </c>
      <c r="G1584" t="s">
        <v>211</v>
      </c>
      <c r="H1584">
        <v>4</v>
      </c>
      <c r="I1584">
        <v>5</v>
      </c>
      <c r="J1584">
        <v>2010</v>
      </c>
      <c r="K1584">
        <v>1</v>
      </c>
      <c r="L1584" t="s">
        <v>2534</v>
      </c>
      <c r="M1584" t="s">
        <v>2535</v>
      </c>
    </row>
    <row r="1585" spans="1:13" x14ac:dyDescent="0.25">
      <c r="A1585">
        <v>1579</v>
      </c>
      <c r="B1585" t="s">
        <v>6075</v>
      </c>
      <c r="C1585" t="s">
        <v>6076</v>
      </c>
      <c r="D1585" t="s">
        <v>74</v>
      </c>
      <c r="E1585" t="s">
        <v>445</v>
      </c>
      <c r="F1585" t="s">
        <v>6077</v>
      </c>
      <c r="G1585" t="s">
        <v>156</v>
      </c>
      <c r="H1585">
        <v>47</v>
      </c>
      <c r="I1585">
        <v>17</v>
      </c>
      <c r="J1585">
        <v>2012</v>
      </c>
      <c r="K1585">
        <v>3</v>
      </c>
      <c r="L1585" t="s">
        <v>349</v>
      </c>
      <c r="M1585" t="s">
        <v>349</v>
      </c>
    </row>
    <row r="1586" spans="1:13" x14ac:dyDescent="0.25">
      <c r="A1586">
        <v>1580</v>
      </c>
      <c r="B1586" t="s">
        <v>6078</v>
      </c>
      <c r="C1586" t="s">
        <v>6079</v>
      </c>
      <c r="D1586" t="s">
        <v>341</v>
      </c>
      <c r="E1586" t="s">
        <v>1157</v>
      </c>
      <c r="F1586" t="s">
        <v>6080</v>
      </c>
      <c r="G1586" t="s">
        <v>308</v>
      </c>
      <c r="H1586">
        <v>50</v>
      </c>
      <c r="I1586">
        <v>30</v>
      </c>
      <c r="J1586">
        <v>2011</v>
      </c>
      <c r="K1586">
        <v>1</v>
      </c>
      <c r="L1586" t="s">
        <v>344</v>
      </c>
      <c r="M1586" t="s">
        <v>344</v>
      </c>
    </row>
    <row r="1587" spans="1:13" x14ac:dyDescent="0.25">
      <c r="A1587">
        <v>1581</v>
      </c>
      <c r="B1587" t="s">
        <v>6081</v>
      </c>
      <c r="C1587" t="s">
        <v>6082</v>
      </c>
      <c r="D1587" t="s">
        <v>80</v>
      </c>
      <c r="E1587" t="s">
        <v>824</v>
      </c>
      <c r="F1587" t="s">
        <v>6083</v>
      </c>
      <c r="G1587" t="s">
        <v>40</v>
      </c>
      <c r="H1587">
        <v>6</v>
      </c>
      <c r="I1587">
        <v>2</v>
      </c>
      <c r="J1587">
        <v>2014</v>
      </c>
      <c r="K1587">
        <v>1</v>
      </c>
      <c r="L1587" t="s">
        <v>163</v>
      </c>
      <c r="M1587" t="s">
        <v>163</v>
      </c>
    </row>
    <row r="1588" spans="1:13" x14ac:dyDescent="0.25">
      <c r="A1588">
        <v>1582</v>
      </c>
      <c r="B1588" t="s">
        <v>6084</v>
      </c>
      <c r="C1588" t="s">
        <v>6085</v>
      </c>
      <c r="D1588" t="s">
        <v>59</v>
      </c>
      <c r="E1588" t="s">
        <v>1535</v>
      </c>
      <c r="F1588" t="s">
        <v>6086</v>
      </c>
      <c r="G1588" t="s">
        <v>218</v>
      </c>
      <c r="H1588">
        <v>59</v>
      </c>
      <c r="I1588">
        <v>16</v>
      </c>
      <c r="J1588">
        <v>2013</v>
      </c>
      <c r="K1588">
        <v>2</v>
      </c>
      <c r="L1588" t="s">
        <v>62</v>
      </c>
      <c r="M1588" t="s">
        <v>6087</v>
      </c>
    </row>
    <row r="1589" spans="1:13" x14ac:dyDescent="0.25">
      <c r="A1589">
        <v>1583</v>
      </c>
      <c r="B1589" t="s">
        <v>6088</v>
      </c>
      <c r="C1589" t="s">
        <v>6089</v>
      </c>
      <c r="D1589" t="s">
        <v>80</v>
      </c>
      <c r="E1589" t="s">
        <v>1309</v>
      </c>
      <c r="F1589" t="s">
        <v>6090</v>
      </c>
      <c r="G1589" t="s">
        <v>156</v>
      </c>
      <c r="H1589">
        <v>60</v>
      </c>
      <c r="I1589">
        <v>20</v>
      </c>
      <c r="J1589">
        <v>2011</v>
      </c>
      <c r="K1589">
        <v>3</v>
      </c>
      <c r="L1589" t="s">
        <v>163</v>
      </c>
      <c r="M1589" t="s">
        <v>163</v>
      </c>
    </row>
    <row r="1590" spans="1:13" x14ac:dyDescent="0.25">
      <c r="A1590">
        <v>1584</v>
      </c>
      <c r="B1590" t="s">
        <v>6091</v>
      </c>
      <c r="C1590" t="s">
        <v>6092</v>
      </c>
      <c r="D1590" t="s">
        <v>230</v>
      </c>
      <c r="E1590" t="s">
        <v>665</v>
      </c>
      <c r="F1590" t="s">
        <v>6093</v>
      </c>
      <c r="G1590" t="s">
        <v>187</v>
      </c>
      <c r="H1590">
        <v>20</v>
      </c>
      <c r="I1590">
        <v>2</v>
      </c>
      <c r="J1590">
        <v>2009</v>
      </c>
      <c r="K1590">
        <v>1</v>
      </c>
      <c r="L1590" t="s">
        <v>234</v>
      </c>
      <c r="M1590" t="s">
        <v>6094</v>
      </c>
    </row>
    <row r="1591" spans="1:13" x14ac:dyDescent="0.25">
      <c r="A1591">
        <v>1585</v>
      </c>
      <c r="B1591" t="s">
        <v>6095</v>
      </c>
      <c r="C1591" t="s">
        <v>6096</v>
      </c>
      <c r="D1591" t="s">
        <v>230</v>
      </c>
      <c r="E1591" t="s">
        <v>585</v>
      </c>
      <c r="F1591" t="s">
        <v>6097</v>
      </c>
      <c r="G1591" t="s">
        <v>623</v>
      </c>
      <c r="H1591">
        <v>37</v>
      </c>
      <c r="I1591">
        <v>13</v>
      </c>
      <c r="J1591">
        <v>2009</v>
      </c>
      <c r="K1591">
        <v>5</v>
      </c>
      <c r="L1591" t="s">
        <v>234</v>
      </c>
      <c r="M1591" t="s">
        <v>4191</v>
      </c>
    </row>
    <row r="1592" spans="1:13" x14ac:dyDescent="0.25">
      <c r="A1592">
        <v>1586</v>
      </c>
      <c r="B1592" t="s">
        <v>6098</v>
      </c>
      <c r="C1592" t="s">
        <v>6099</v>
      </c>
      <c r="D1592" t="s">
        <v>30</v>
      </c>
      <c r="E1592" t="s">
        <v>512</v>
      </c>
      <c r="F1592" t="s">
        <v>6100</v>
      </c>
      <c r="G1592" t="s">
        <v>156</v>
      </c>
      <c r="H1592">
        <v>16</v>
      </c>
      <c r="I1592">
        <v>6</v>
      </c>
      <c r="J1592">
        <v>2008</v>
      </c>
      <c r="K1592">
        <v>1</v>
      </c>
      <c r="L1592" t="s">
        <v>34</v>
      </c>
      <c r="M1592" t="s">
        <v>34</v>
      </c>
    </row>
    <row r="1593" spans="1:13" x14ac:dyDescent="0.25">
      <c r="A1593">
        <v>1587</v>
      </c>
      <c r="B1593" t="s">
        <v>6101</v>
      </c>
      <c r="C1593" t="s">
        <v>6102</v>
      </c>
      <c r="D1593" t="s">
        <v>753</v>
      </c>
      <c r="E1593" t="s">
        <v>231</v>
      </c>
      <c r="F1593" t="s">
        <v>6103</v>
      </c>
      <c r="G1593" t="s">
        <v>33</v>
      </c>
      <c r="H1593">
        <v>22</v>
      </c>
      <c r="I1593">
        <v>8</v>
      </c>
      <c r="J1593">
        <v>2012</v>
      </c>
      <c r="K1593">
        <v>2</v>
      </c>
      <c r="L1593" t="s">
        <v>756</v>
      </c>
      <c r="M1593" t="s">
        <v>757</v>
      </c>
    </row>
    <row r="1594" spans="1:13" x14ac:dyDescent="0.25">
      <c r="A1594">
        <v>1588</v>
      </c>
      <c r="B1594" t="s">
        <v>6104</v>
      </c>
      <c r="C1594" t="s">
        <v>6105</v>
      </c>
      <c r="D1594" t="s">
        <v>52</v>
      </c>
      <c r="E1594" t="s">
        <v>265</v>
      </c>
      <c r="F1594" t="s">
        <v>6106</v>
      </c>
      <c r="G1594" t="s">
        <v>40</v>
      </c>
      <c r="H1594">
        <v>8</v>
      </c>
      <c r="I1594">
        <v>6</v>
      </c>
      <c r="J1594">
        <v>2013</v>
      </c>
      <c r="K1594">
        <v>2</v>
      </c>
      <c r="L1594" t="s">
        <v>56</v>
      </c>
      <c r="M1594" t="s">
        <v>3637</v>
      </c>
    </row>
    <row r="1595" spans="1:13" x14ac:dyDescent="0.25">
      <c r="A1595">
        <v>1589</v>
      </c>
      <c r="B1595" t="s">
        <v>6107</v>
      </c>
      <c r="C1595" t="s">
        <v>6108</v>
      </c>
      <c r="D1595" t="s">
        <v>98</v>
      </c>
      <c r="E1595" t="s">
        <v>528</v>
      </c>
      <c r="F1595" t="s">
        <v>6109</v>
      </c>
      <c r="G1595" t="s">
        <v>297</v>
      </c>
      <c r="H1595">
        <v>11</v>
      </c>
      <c r="I1595">
        <v>4</v>
      </c>
      <c r="J1595">
        <v>2011</v>
      </c>
      <c r="K1595">
        <v>1</v>
      </c>
      <c r="L1595" t="s">
        <v>101</v>
      </c>
      <c r="M1595" t="s">
        <v>101</v>
      </c>
    </row>
    <row r="1596" spans="1:13" x14ac:dyDescent="0.25">
      <c r="A1596">
        <v>1590</v>
      </c>
      <c r="B1596" t="s">
        <v>6110</v>
      </c>
      <c r="C1596" t="s">
        <v>6111</v>
      </c>
      <c r="D1596" t="s">
        <v>974</v>
      </c>
      <c r="E1596" t="s">
        <v>269</v>
      </c>
      <c r="F1596" t="s">
        <v>6112</v>
      </c>
      <c r="G1596" t="s">
        <v>297</v>
      </c>
      <c r="H1596">
        <v>42</v>
      </c>
      <c r="I1596">
        <v>10</v>
      </c>
      <c r="J1596">
        <v>2014</v>
      </c>
      <c r="K1596">
        <v>3</v>
      </c>
      <c r="L1596" t="s">
        <v>94</v>
      </c>
      <c r="M1596" t="s">
        <v>6113</v>
      </c>
    </row>
    <row r="1597" spans="1:13" x14ac:dyDescent="0.25">
      <c r="A1597">
        <v>1591</v>
      </c>
      <c r="B1597" t="s">
        <v>6114</v>
      </c>
      <c r="C1597" t="s">
        <v>6115</v>
      </c>
      <c r="D1597" t="s">
        <v>333</v>
      </c>
      <c r="E1597" t="s">
        <v>283</v>
      </c>
      <c r="F1597" t="s">
        <v>6116</v>
      </c>
      <c r="G1597" t="s">
        <v>181</v>
      </c>
      <c r="H1597">
        <v>97</v>
      </c>
      <c r="I1597">
        <v>38</v>
      </c>
      <c r="J1597">
        <v>2007</v>
      </c>
      <c r="K1597">
        <v>3</v>
      </c>
      <c r="L1597" t="s">
        <v>2593</v>
      </c>
      <c r="M1597" t="s">
        <v>2594</v>
      </c>
    </row>
    <row r="1598" spans="1:13" x14ac:dyDescent="0.25">
      <c r="A1598">
        <v>1592</v>
      </c>
      <c r="B1598" t="s">
        <v>6117</v>
      </c>
      <c r="C1598" t="s">
        <v>6118</v>
      </c>
      <c r="D1598" t="s">
        <v>105</v>
      </c>
      <c r="E1598" t="s">
        <v>4198</v>
      </c>
      <c r="F1598" t="s">
        <v>6119</v>
      </c>
      <c r="G1598" t="s">
        <v>324</v>
      </c>
      <c r="H1598">
        <v>470</v>
      </c>
      <c r="I1598">
        <v>150</v>
      </c>
      <c r="J1598">
        <v>2001</v>
      </c>
      <c r="K1598">
        <v>4</v>
      </c>
      <c r="L1598" t="s">
        <v>62</v>
      </c>
      <c r="M1598" t="s">
        <v>882</v>
      </c>
    </row>
    <row r="1599" spans="1:13" x14ac:dyDescent="0.25">
      <c r="A1599">
        <v>1593</v>
      </c>
      <c r="B1599" t="s">
        <v>6120</v>
      </c>
      <c r="C1599" t="s">
        <v>6121</v>
      </c>
      <c r="D1599" t="s">
        <v>98</v>
      </c>
      <c r="E1599" t="s">
        <v>518</v>
      </c>
      <c r="F1599" t="s">
        <v>6122</v>
      </c>
      <c r="G1599" t="s">
        <v>187</v>
      </c>
      <c r="H1599">
        <v>21</v>
      </c>
      <c r="I1599">
        <v>19</v>
      </c>
      <c r="J1599">
        <v>2010</v>
      </c>
      <c r="K1599">
        <v>4</v>
      </c>
      <c r="L1599" t="s">
        <v>101</v>
      </c>
      <c r="M1599" t="s">
        <v>102</v>
      </c>
    </row>
    <row r="1600" spans="1:13" x14ac:dyDescent="0.25">
      <c r="A1600">
        <v>1594</v>
      </c>
      <c r="B1600" t="s">
        <v>6123</v>
      </c>
      <c r="C1600" t="s">
        <v>6124</v>
      </c>
      <c r="D1600" t="s">
        <v>243</v>
      </c>
      <c r="E1600" t="s">
        <v>962</v>
      </c>
      <c r="F1600" t="s">
        <v>6125</v>
      </c>
      <c r="G1600" t="s">
        <v>187</v>
      </c>
      <c r="H1600">
        <v>231</v>
      </c>
      <c r="I1600">
        <v>78</v>
      </c>
      <c r="J1600">
        <v>2014</v>
      </c>
      <c r="K1600">
        <v>2</v>
      </c>
      <c r="L1600" t="s">
        <v>458</v>
      </c>
      <c r="M1600" t="s">
        <v>458</v>
      </c>
    </row>
    <row r="1601" spans="1:13" x14ac:dyDescent="0.25">
      <c r="A1601">
        <v>1595</v>
      </c>
      <c r="B1601" t="s">
        <v>6126</v>
      </c>
      <c r="C1601" t="s">
        <v>6127</v>
      </c>
      <c r="D1601" t="s">
        <v>30</v>
      </c>
      <c r="E1601" t="s">
        <v>1152</v>
      </c>
      <c r="F1601" t="s">
        <v>6128</v>
      </c>
      <c r="G1601" t="s">
        <v>336</v>
      </c>
      <c r="H1601">
        <v>28</v>
      </c>
      <c r="I1601">
        <v>7</v>
      </c>
      <c r="J1601">
        <v>2009</v>
      </c>
      <c r="K1601">
        <v>1</v>
      </c>
      <c r="L1601" t="s">
        <v>258</v>
      </c>
      <c r="M1601" t="s">
        <v>258</v>
      </c>
    </row>
    <row r="1602" spans="1:13" x14ac:dyDescent="0.25">
      <c r="A1602">
        <v>1596</v>
      </c>
      <c r="B1602" t="s">
        <v>6129</v>
      </c>
      <c r="C1602" t="s">
        <v>6130</v>
      </c>
      <c r="D1602" t="s">
        <v>503</v>
      </c>
      <c r="E1602" t="s">
        <v>6131</v>
      </c>
      <c r="F1602" t="s">
        <v>6132</v>
      </c>
      <c r="G1602" t="s">
        <v>25</v>
      </c>
      <c r="H1602">
        <v>120</v>
      </c>
      <c r="I1602">
        <v>36</v>
      </c>
      <c r="J1602">
        <v>1997</v>
      </c>
      <c r="K1602">
        <v>2</v>
      </c>
      <c r="L1602" t="s">
        <v>506</v>
      </c>
      <c r="M1602" t="s">
        <v>6133</v>
      </c>
    </row>
    <row r="1603" spans="1:13" x14ac:dyDescent="0.25">
      <c r="A1603">
        <v>1597</v>
      </c>
      <c r="B1603" t="s">
        <v>6134</v>
      </c>
      <c r="C1603" t="s">
        <v>6135</v>
      </c>
      <c r="D1603" t="s">
        <v>80</v>
      </c>
      <c r="E1603" t="s">
        <v>167</v>
      </c>
      <c r="F1603" t="s">
        <v>6136</v>
      </c>
      <c r="G1603" t="s">
        <v>1041</v>
      </c>
      <c r="H1603">
        <v>44</v>
      </c>
      <c r="I1603">
        <v>15</v>
      </c>
      <c r="J1603">
        <v>2013</v>
      </c>
      <c r="K1603">
        <v>2</v>
      </c>
      <c r="L1603" t="s">
        <v>137</v>
      </c>
      <c r="M1603" t="s">
        <v>889</v>
      </c>
    </row>
    <row r="1604" spans="1:13" x14ac:dyDescent="0.25">
      <c r="A1604">
        <v>1598</v>
      </c>
      <c r="B1604" t="s">
        <v>6137</v>
      </c>
      <c r="C1604" t="s">
        <v>6138</v>
      </c>
      <c r="D1604" t="s">
        <v>80</v>
      </c>
      <c r="E1604" t="s">
        <v>6139</v>
      </c>
      <c r="F1604" t="s">
        <v>6140</v>
      </c>
      <c r="G1604" t="s">
        <v>156</v>
      </c>
      <c r="H1604">
        <v>210</v>
      </c>
      <c r="I1604">
        <v>232</v>
      </c>
      <c r="J1604">
        <v>2009</v>
      </c>
      <c r="K1604">
        <v>1</v>
      </c>
      <c r="L1604" t="s">
        <v>163</v>
      </c>
      <c r="M1604" t="s">
        <v>163</v>
      </c>
    </row>
    <row r="1605" spans="1:13" x14ac:dyDescent="0.25">
      <c r="A1605">
        <v>1599</v>
      </c>
      <c r="B1605" t="s">
        <v>6141</v>
      </c>
      <c r="C1605" t="s">
        <v>6142</v>
      </c>
      <c r="D1605" t="s">
        <v>105</v>
      </c>
      <c r="E1605" t="s">
        <v>576</v>
      </c>
      <c r="F1605" t="s">
        <v>6143</v>
      </c>
      <c r="G1605" t="s">
        <v>156</v>
      </c>
      <c r="H1605">
        <v>25</v>
      </c>
      <c r="I1605">
        <v>6</v>
      </c>
      <c r="J1605">
        <v>2013</v>
      </c>
      <c r="K1605">
        <v>1</v>
      </c>
      <c r="L1605" t="s">
        <v>41</v>
      </c>
      <c r="M1605" t="s">
        <v>6144</v>
      </c>
    </row>
    <row r="1606" spans="1:13" x14ac:dyDescent="0.25">
      <c r="A1606">
        <v>1600</v>
      </c>
      <c r="B1606" t="s">
        <v>6145</v>
      </c>
      <c r="C1606" t="s">
        <v>6146</v>
      </c>
      <c r="D1606" t="s">
        <v>119</v>
      </c>
      <c r="E1606" t="s">
        <v>5561</v>
      </c>
      <c r="F1606" t="s">
        <v>6147</v>
      </c>
      <c r="G1606" t="s">
        <v>181</v>
      </c>
      <c r="H1606">
        <v>326</v>
      </c>
      <c r="I1606">
        <v>58</v>
      </c>
      <c r="J1606">
        <v>2009</v>
      </c>
      <c r="K1606">
        <v>2</v>
      </c>
      <c r="L1606" t="s">
        <v>122</v>
      </c>
      <c r="M1606" t="s">
        <v>6148</v>
      </c>
    </row>
    <row r="1607" spans="1:13" x14ac:dyDescent="0.25">
      <c r="A1607">
        <v>1601</v>
      </c>
      <c r="B1607" t="s">
        <v>6149</v>
      </c>
      <c r="C1607" t="s">
        <v>6150</v>
      </c>
      <c r="D1607" t="s">
        <v>215</v>
      </c>
      <c r="E1607" t="s">
        <v>1798</v>
      </c>
      <c r="F1607" t="s">
        <v>6151</v>
      </c>
      <c r="G1607" t="s">
        <v>156</v>
      </c>
      <c r="H1607">
        <v>40</v>
      </c>
      <c r="I1607">
        <v>15</v>
      </c>
      <c r="J1607">
        <v>2013</v>
      </c>
      <c r="K1607">
        <v>1</v>
      </c>
      <c r="L1607" t="s">
        <v>1879</v>
      </c>
      <c r="M1607" t="s">
        <v>1879</v>
      </c>
    </row>
    <row r="1608" spans="1:13" x14ac:dyDescent="0.25">
      <c r="A1608">
        <v>1602</v>
      </c>
      <c r="B1608" t="s">
        <v>6152</v>
      </c>
      <c r="C1608" t="s">
        <v>6153</v>
      </c>
      <c r="D1608" t="s">
        <v>80</v>
      </c>
      <c r="E1608" t="s">
        <v>626</v>
      </c>
      <c r="F1608" t="s">
        <v>6154</v>
      </c>
      <c r="G1608" t="s">
        <v>55</v>
      </c>
      <c r="H1608">
        <v>7</v>
      </c>
      <c r="I1608">
        <v>5</v>
      </c>
      <c r="J1608">
        <v>2002</v>
      </c>
      <c r="K1608">
        <v>2</v>
      </c>
      <c r="L1608" t="s">
        <v>83</v>
      </c>
      <c r="M1608" t="s">
        <v>578</v>
      </c>
    </row>
    <row r="1609" spans="1:13" x14ac:dyDescent="0.25">
      <c r="A1609">
        <v>1603</v>
      </c>
      <c r="B1609" t="s">
        <v>6155</v>
      </c>
      <c r="C1609" t="s">
        <v>6156</v>
      </c>
      <c r="D1609" t="s">
        <v>30</v>
      </c>
      <c r="E1609" t="s">
        <v>1309</v>
      </c>
      <c r="F1609" t="s">
        <v>6157</v>
      </c>
      <c r="G1609" t="s">
        <v>48</v>
      </c>
      <c r="H1609">
        <v>9</v>
      </c>
      <c r="I1609">
        <v>3</v>
      </c>
      <c r="J1609">
        <v>2012</v>
      </c>
      <c r="K1609">
        <v>3</v>
      </c>
      <c r="L1609" t="s">
        <v>258</v>
      </c>
      <c r="M1609" t="s">
        <v>330</v>
      </c>
    </row>
    <row r="1610" spans="1:13" x14ac:dyDescent="0.25">
      <c r="A1610">
        <v>1604</v>
      </c>
      <c r="B1610" t="s">
        <v>6158</v>
      </c>
      <c r="C1610" t="s">
        <v>6159</v>
      </c>
      <c r="D1610" t="s">
        <v>105</v>
      </c>
      <c r="E1610" t="s">
        <v>957</v>
      </c>
      <c r="F1610" t="s">
        <v>6160</v>
      </c>
      <c r="G1610" t="s">
        <v>40</v>
      </c>
      <c r="H1610">
        <v>25</v>
      </c>
      <c r="I1610">
        <v>10</v>
      </c>
      <c r="J1610">
        <v>2009</v>
      </c>
      <c r="K1610">
        <v>1</v>
      </c>
      <c r="L1610" t="s">
        <v>62</v>
      </c>
      <c r="M1610" t="s">
        <v>108</v>
      </c>
    </row>
    <row r="1611" spans="1:13" x14ac:dyDescent="0.25">
      <c r="A1611">
        <v>1605</v>
      </c>
      <c r="B1611" t="s">
        <v>6161</v>
      </c>
      <c r="C1611" t="s">
        <v>6162</v>
      </c>
      <c r="D1611" t="s">
        <v>503</v>
      </c>
      <c r="E1611" t="s">
        <v>6163</v>
      </c>
      <c r="F1611" t="s">
        <v>6164</v>
      </c>
      <c r="G1611" t="s">
        <v>187</v>
      </c>
      <c r="H1611">
        <v>49</v>
      </c>
      <c r="I1611">
        <v>25</v>
      </c>
      <c r="J1611">
        <v>2008</v>
      </c>
      <c r="K1611">
        <v>5</v>
      </c>
      <c r="L1611" t="s">
        <v>506</v>
      </c>
      <c r="M1611" t="s">
        <v>506</v>
      </c>
    </row>
    <row r="1612" spans="1:13" x14ac:dyDescent="0.25">
      <c r="A1612">
        <v>1606</v>
      </c>
      <c r="B1612" t="s">
        <v>6165</v>
      </c>
      <c r="C1612" t="s">
        <v>6166</v>
      </c>
      <c r="D1612" t="s">
        <v>860</v>
      </c>
      <c r="E1612" t="s">
        <v>699</v>
      </c>
      <c r="F1612" t="s">
        <v>6167</v>
      </c>
      <c r="G1612" t="s">
        <v>336</v>
      </c>
      <c r="H1612">
        <v>21</v>
      </c>
      <c r="I1612">
        <v>7</v>
      </c>
      <c r="J1612">
        <v>2014</v>
      </c>
      <c r="K1612">
        <v>2</v>
      </c>
      <c r="L1612" t="s">
        <v>863</v>
      </c>
      <c r="M1612" t="s">
        <v>1185</v>
      </c>
    </row>
    <row r="1613" spans="1:13" x14ac:dyDescent="0.25">
      <c r="A1613">
        <v>1607</v>
      </c>
      <c r="B1613" t="s">
        <v>6168</v>
      </c>
      <c r="C1613" t="s">
        <v>6169</v>
      </c>
      <c r="D1613" t="s">
        <v>52</v>
      </c>
      <c r="E1613" t="s">
        <v>2763</v>
      </c>
      <c r="F1613" t="s">
        <v>6170</v>
      </c>
      <c r="G1613" t="s">
        <v>233</v>
      </c>
      <c r="H1613">
        <v>5</v>
      </c>
      <c r="I1613">
        <v>2</v>
      </c>
      <c r="J1613">
        <v>2012</v>
      </c>
      <c r="K1613">
        <v>2</v>
      </c>
      <c r="L1613" t="s">
        <v>41</v>
      </c>
      <c r="M1613" t="s">
        <v>6171</v>
      </c>
    </row>
    <row r="1614" spans="1:13" x14ac:dyDescent="0.25">
      <c r="A1614">
        <v>1608</v>
      </c>
      <c r="B1614" t="s">
        <v>6172</v>
      </c>
      <c r="C1614" t="s">
        <v>6173</v>
      </c>
      <c r="D1614" t="s">
        <v>753</v>
      </c>
      <c r="E1614" t="s">
        <v>1499</v>
      </c>
      <c r="F1614" t="s">
        <v>6174</v>
      </c>
      <c r="G1614" t="s">
        <v>40</v>
      </c>
      <c r="H1614">
        <v>649</v>
      </c>
      <c r="I1614">
        <v>168</v>
      </c>
      <c r="J1614">
        <v>2013</v>
      </c>
      <c r="K1614">
        <v>1</v>
      </c>
      <c r="L1614" t="s">
        <v>756</v>
      </c>
      <c r="M1614" t="s">
        <v>2300</v>
      </c>
    </row>
    <row r="1615" spans="1:13" x14ac:dyDescent="0.25">
      <c r="A1615">
        <v>1609</v>
      </c>
      <c r="B1615" t="s">
        <v>6175</v>
      </c>
      <c r="C1615" t="s">
        <v>6176</v>
      </c>
      <c r="D1615" t="s">
        <v>243</v>
      </c>
      <c r="E1615" t="s">
        <v>733</v>
      </c>
      <c r="F1615" t="s">
        <v>6177</v>
      </c>
      <c r="G1615" t="s">
        <v>257</v>
      </c>
      <c r="H1615">
        <v>100</v>
      </c>
      <c r="I1615">
        <v>20</v>
      </c>
      <c r="J1615">
        <v>2003</v>
      </c>
      <c r="K1615">
        <v>2</v>
      </c>
      <c r="L1615" t="s">
        <v>94</v>
      </c>
      <c r="M1615" t="s">
        <v>948</v>
      </c>
    </row>
    <row r="1616" spans="1:13" x14ac:dyDescent="0.25">
      <c r="A1616">
        <v>1610</v>
      </c>
      <c r="B1616" t="s">
        <v>6178</v>
      </c>
      <c r="C1616" t="s">
        <v>6179</v>
      </c>
      <c r="D1616" t="s">
        <v>74</v>
      </c>
      <c r="E1616" t="s">
        <v>1442</v>
      </c>
      <c r="F1616" t="s">
        <v>6180</v>
      </c>
      <c r="G1616" t="s">
        <v>18</v>
      </c>
      <c r="H1616">
        <v>13</v>
      </c>
      <c r="I1616">
        <v>5</v>
      </c>
      <c r="J1616">
        <v>2013</v>
      </c>
      <c r="K1616">
        <v>1</v>
      </c>
      <c r="L1616" t="s">
        <v>543</v>
      </c>
      <c r="M1616" t="s">
        <v>544</v>
      </c>
    </row>
    <row r="1617" spans="1:13" x14ac:dyDescent="0.25">
      <c r="A1617">
        <v>1611</v>
      </c>
      <c r="B1617" t="s">
        <v>6181</v>
      </c>
      <c r="C1617" t="s">
        <v>6182</v>
      </c>
      <c r="D1617" t="s">
        <v>80</v>
      </c>
      <c r="E1617" t="s">
        <v>2542</v>
      </c>
      <c r="F1617" t="s">
        <v>6183</v>
      </c>
      <c r="G1617" t="s">
        <v>69</v>
      </c>
      <c r="H1617">
        <v>50</v>
      </c>
      <c r="I1617">
        <v>35</v>
      </c>
      <c r="J1617">
        <v>2011</v>
      </c>
      <c r="K1617">
        <v>3</v>
      </c>
      <c r="L1617" t="s">
        <v>6184</v>
      </c>
      <c r="M1617" t="s">
        <v>6185</v>
      </c>
    </row>
    <row r="1618" spans="1:13" x14ac:dyDescent="0.25">
      <c r="A1618">
        <v>1612</v>
      </c>
      <c r="B1618" t="s">
        <v>6186</v>
      </c>
      <c r="C1618" t="s">
        <v>6187</v>
      </c>
      <c r="D1618" t="s">
        <v>860</v>
      </c>
      <c r="E1618" t="s">
        <v>269</v>
      </c>
      <c r="F1618" t="s">
        <v>6188</v>
      </c>
      <c r="G1618" t="s">
        <v>156</v>
      </c>
      <c r="H1618">
        <v>60</v>
      </c>
      <c r="I1618">
        <v>15</v>
      </c>
      <c r="J1618">
        <v>2006</v>
      </c>
      <c r="K1618">
        <v>1</v>
      </c>
      <c r="L1618" t="s">
        <v>41</v>
      </c>
      <c r="M1618" t="s">
        <v>6189</v>
      </c>
    </row>
    <row r="1619" spans="1:13" x14ac:dyDescent="0.25">
      <c r="A1619">
        <v>1613</v>
      </c>
      <c r="B1619" t="s">
        <v>6190</v>
      </c>
      <c r="C1619" t="s">
        <v>6191</v>
      </c>
      <c r="D1619" t="s">
        <v>243</v>
      </c>
      <c r="E1619" t="s">
        <v>1798</v>
      </c>
      <c r="F1619" t="s">
        <v>6192</v>
      </c>
      <c r="G1619" t="s">
        <v>48</v>
      </c>
      <c r="H1619">
        <v>18</v>
      </c>
      <c r="I1619">
        <v>4</v>
      </c>
      <c r="J1619">
        <v>2013</v>
      </c>
      <c r="K1619">
        <v>2</v>
      </c>
      <c r="L1619" t="s">
        <v>94</v>
      </c>
      <c r="M1619" t="s">
        <v>904</v>
      </c>
    </row>
    <row r="1620" spans="1:13" x14ac:dyDescent="0.25">
      <c r="A1620">
        <v>1614</v>
      </c>
      <c r="B1620" t="s">
        <v>6193</v>
      </c>
      <c r="C1620" t="s">
        <v>6194</v>
      </c>
      <c r="D1620" t="s">
        <v>30</v>
      </c>
      <c r="E1620" t="s">
        <v>665</v>
      </c>
      <c r="F1620" t="s">
        <v>6195</v>
      </c>
      <c r="G1620" t="s">
        <v>48</v>
      </c>
      <c r="H1620">
        <v>13</v>
      </c>
      <c r="I1620">
        <v>4</v>
      </c>
      <c r="J1620">
        <v>2013</v>
      </c>
      <c r="K1620">
        <v>2</v>
      </c>
      <c r="L1620" t="s">
        <v>258</v>
      </c>
      <c r="M1620" t="s">
        <v>6196</v>
      </c>
    </row>
    <row r="1621" spans="1:13" x14ac:dyDescent="0.25">
      <c r="A1621">
        <v>1615</v>
      </c>
      <c r="B1621" t="s">
        <v>6197</v>
      </c>
      <c r="C1621" t="s">
        <v>6198</v>
      </c>
      <c r="D1621" t="s">
        <v>215</v>
      </c>
      <c r="E1621" t="s">
        <v>1227</v>
      </c>
      <c r="F1621" t="s">
        <v>6199</v>
      </c>
      <c r="G1621" t="s">
        <v>336</v>
      </c>
      <c r="H1621">
        <v>9</v>
      </c>
      <c r="I1621">
        <v>4</v>
      </c>
      <c r="J1621">
        <v>2005</v>
      </c>
      <c r="K1621">
        <v>2</v>
      </c>
      <c r="L1621" t="s">
        <v>219</v>
      </c>
      <c r="M1621" t="s">
        <v>422</v>
      </c>
    </row>
    <row r="1622" spans="1:13" x14ac:dyDescent="0.25">
      <c r="A1622">
        <v>1616</v>
      </c>
      <c r="B1622" t="s">
        <v>6200</v>
      </c>
      <c r="C1622" t="s">
        <v>6201</v>
      </c>
      <c r="D1622" t="s">
        <v>80</v>
      </c>
      <c r="E1622" t="s">
        <v>871</v>
      </c>
      <c r="F1622" t="s">
        <v>6202</v>
      </c>
      <c r="G1622" t="s">
        <v>18</v>
      </c>
      <c r="H1622">
        <v>11</v>
      </c>
      <c r="I1622">
        <v>4</v>
      </c>
      <c r="J1622">
        <v>2013</v>
      </c>
      <c r="K1622">
        <v>2</v>
      </c>
      <c r="L1622" t="s">
        <v>83</v>
      </c>
      <c r="M1622" t="s">
        <v>1475</v>
      </c>
    </row>
    <row r="1623" spans="1:13" x14ac:dyDescent="0.25">
      <c r="A1623">
        <v>1617</v>
      </c>
      <c r="B1623" t="s">
        <v>6203</v>
      </c>
      <c r="C1623" t="s">
        <v>6204</v>
      </c>
      <c r="D1623" t="s">
        <v>80</v>
      </c>
      <c r="E1623" t="s">
        <v>6205</v>
      </c>
      <c r="F1623" t="s">
        <v>6206</v>
      </c>
      <c r="G1623" t="s">
        <v>289</v>
      </c>
      <c r="H1623">
        <v>155000</v>
      </c>
      <c r="I1623">
        <v>36469</v>
      </c>
      <c r="J1623">
        <v>1957</v>
      </c>
      <c r="K1623">
        <v>10</v>
      </c>
      <c r="L1623" t="s">
        <v>83</v>
      </c>
      <c r="M1623" t="s">
        <v>632</v>
      </c>
    </row>
    <row r="1624" spans="1:13" x14ac:dyDescent="0.25">
      <c r="A1624">
        <v>1618</v>
      </c>
      <c r="B1624" t="s">
        <v>6207</v>
      </c>
      <c r="C1624" t="s">
        <v>6208</v>
      </c>
      <c r="D1624" t="s">
        <v>66</v>
      </c>
      <c r="E1624" t="s">
        <v>435</v>
      </c>
      <c r="F1624" t="s">
        <v>6209</v>
      </c>
      <c r="G1624" t="s">
        <v>181</v>
      </c>
      <c r="H1624">
        <v>140</v>
      </c>
      <c r="I1624">
        <v>60</v>
      </c>
      <c r="J1624">
        <v>2008</v>
      </c>
      <c r="K1624">
        <v>2</v>
      </c>
      <c r="L1624" t="s">
        <v>94</v>
      </c>
      <c r="M1624" t="s">
        <v>1853</v>
      </c>
    </row>
    <row r="1625" spans="1:13" x14ac:dyDescent="0.25">
      <c r="A1625">
        <v>1619</v>
      </c>
      <c r="B1625" t="s">
        <v>6210</v>
      </c>
      <c r="C1625" t="s">
        <v>6210</v>
      </c>
      <c r="D1625" t="s">
        <v>66</v>
      </c>
      <c r="E1625" t="s">
        <v>261</v>
      </c>
      <c r="F1625" t="s">
        <v>6211</v>
      </c>
      <c r="G1625" t="s">
        <v>181</v>
      </c>
      <c r="H1625">
        <v>28</v>
      </c>
      <c r="I1625">
        <v>10</v>
      </c>
      <c r="J1625">
        <v>2013</v>
      </c>
      <c r="K1625">
        <v>3</v>
      </c>
      <c r="L1625" t="s">
        <v>94</v>
      </c>
      <c r="M1625" t="s">
        <v>396</v>
      </c>
    </row>
    <row r="1626" spans="1:13" x14ac:dyDescent="0.25">
      <c r="A1626">
        <v>1620</v>
      </c>
      <c r="B1626" t="s">
        <v>6212</v>
      </c>
      <c r="C1626" t="s">
        <v>6213</v>
      </c>
      <c r="D1626" t="s">
        <v>80</v>
      </c>
      <c r="E1626" t="s">
        <v>4514</v>
      </c>
      <c r="F1626" t="s">
        <v>6214</v>
      </c>
      <c r="G1626" t="s">
        <v>156</v>
      </c>
      <c r="H1626">
        <v>253</v>
      </c>
      <c r="I1626">
        <v>106</v>
      </c>
      <c r="J1626">
        <v>2008</v>
      </c>
      <c r="K1626">
        <v>4</v>
      </c>
      <c r="L1626" t="s">
        <v>163</v>
      </c>
      <c r="M1626" t="s">
        <v>163</v>
      </c>
    </row>
    <row r="1627" spans="1:13" x14ac:dyDescent="0.25">
      <c r="A1627">
        <v>1621</v>
      </c>
      <c r="B1627" t="s">
        <v>6215</v>
      </c>
      <c r="C1627" t="s">
        <v>6216</v>
      </c>
      <c r="D1627" t="s">
        <v>30</v>
      </c>
      <c r="E1627" t="s">
        <v>1773</v>
      </c>
      <c r="F1627" t="s">
        <v>6217</v>
      </c>
      <c r="G1627" t="s">
        <v>233</v>
      </c>
      <c r="H1627">
        <v>29</v>
      </c>
      <c r="I1627">
        <v>13</v>
      </c>
      <c r="J1627">
        <v>1997</v>
      </c>
      <c r="K1627">
        <v>1</v>
      </c>
      <c r="L1627" t="s">
        <v>251</v>
      </c>
      <c r="M1627" t="s">
        <v>251</v>
      </c>
    </row>
    <row r="1628" spans="1:13" x14ac:dyDescent="0.25">
      <c r="A1628">
        <v>1622</v>
      </c>
      <c r="B1628" t="s">
        <v>6218</v>
      </c>
      <c r="C1628" t="s">
        <v>6219</v>
      </c>
      <c r="D1628" t="s">
        <v>52</v>
      </c>
      <c r="E1628" t="s">
        <v>287</v>
      </c>
      <c r="F1628" t="s">
        <v>6220</v>
      </c>
      <c r="G1628" t="s">
        <v>329</v>
      </c>
      <c r="H1628">
        <v>7</v>
      </c>
      <c r="I1628">
        <v>3</v>
      </c>
      <c r="J1628">
        <v>2009</v>
      </c>
      <c r="K1628">
        <v>1</v>
      </c>
      <c r="L1628" t="s">
        <v>41</v>
      </c>
      <c r="M1628" t="s">
        <v>6221</v>
      </c>
    </row>
    <row r="1629" spans="1:13" x14ac:dyDescent="0.25">
      <c r="A1629">
        <v>1623</v>
      </c>
      <c r="B1629" t="s">
        <v>6222</v>
      </c>
      <c r="C1629" t="s">
        <v>6223</v>
      </c>
      <c r="D1629" t="s">
        <v>105</v>
      </c>
      <c r="E1629" t="s">
        <v>760</v>
      </c>
      <c r="F1629" t="s">
        <v>6224</v>
      </c>
      <c r="G1629" t="s">
        <v>18</v>
      </c>
      <c r="H1629">
        <v>7</v>
      </c>
      <c r="I1629">
        <v>3</v>
      </c>
      <c r="J1629">
        <v>2013</v>
      </c>
      <c r="K1629">
        <v>2</v>
      </c>
      <c r="L1629" t="s">
        <v>62</v>
      </c>
      <c r="M1629" t="s">
        <v>108</v>
      </c>
    </row>
    <row r="1630" spans="1:13" x14ac:dyDescent="0.25">
      <c r="A1630">
        <v>1624</v>
      </c>
      <c r="B1630" t="s">
        <v>6225</v>
      </c>
      <c r="C1630" t="s">
        <v>6226</v>
      </c>
      <c r="D1630" t="s">
        <v>119</v>
      </c>
      <c r="E1630" t="s">
        <v>5925</v>
      </c>
      <c r="F1630" t="s">
        <v>6227</v>
      </c>
      <c r="G1630" t="s">
        <v>308</v>
      </c>
      <c r="H1630">
        <v>7</v>
      </c>
      <c r="I1630">
        <v>4</v>
      </c>
      <c r="J1630">
        <v>2007</v>
      </c>
      <c r="K1630">
        <v>3</v>
      </c>
      <c r="L1630" t="s">
        <v>122</v>
      </c>
      <c r="M1630" t="s">
        <v>4023</v>
      </c>
    </row>
    <row r="1631" spans="1:13" x14ac:dyDescent="0.25">
      <c r="A1631">
        <v>1625</v>
      </c>
      <c r="B1631" t="s">
        <v>6228</v>
      </c>
      <c r="C1631" t="s">
        <v>6229</v>
      </c>
      <c r="D1631" t="s">
        <v>59</v>
      </c>
      <c r="E1631" t="s">
        <v>621</v>
      </c>
      <c r="F1631" t="s">
        <v>6230</v>
      </c>
      <c r="G1631" t="s">
        <v>55</v>
      </c>
      <c r="H1631">
        <v>7</v>
      </c>
      <c r="I1631">
        <v>3</v>
      </c>
      <c r="J1631">
        <v>2015</v>
      </c>
      <c r="K1631">
        <v>1</v>
      </c>
      <c r="L1631" t="s">
        <v>49</v>
      </c>
      <c r="M1631" t="s">
        <v>6231</v>
      </c>
    </row>
    <row r="1632" spans="1:13" x14ac:dyDescent="0.25">
      <c r="A1632">
        <v>1626</v>
      </c>
      <c r="B1632" t="s">
        <v>6232</v>
      </c>
      <c r="C1632" t="s">
        <v>6233</v>
      </c>
      <c r="D1632" t="s">
        <v>80</v>
      </c>
      <c r="E1632" t="s">
        <v>603</v>
      </c>
      <c r="F1632" t="s">
        <v>6234</v>
      </c>
      <c r="G1632" t="s">
        <v>18</v>
      </c>
      <c r="H1632">
        <v>17</v>
      </c>
      <c r="I1632">
        <v>6</v>
      </c>
      <c r="J1632">
        <v>2014</v>
      </c>
      <c r="K1632">
        <v>2</v>
      </c>
      <c r="L1632" t="s">
        <v>163</v>
      </c>
      <c r="M1632" t="s">
        <v>2369</v>
      </c>
    </row>
    <row r="1633" spans="1:13" x14ac:dyDescent="0.25">
      <c r="A1633">
        <v>1627</v>
      </c>
      <c r="B1633" t="s">
        <v>6235</v>
      </c>
      <c r="C1633" t="s">
        <v>6236</v>
      </c>
      <c r="D1633" t="s">
        <v>341</v>
      </c>
      <c r="E1633" t="s">
        <v>621</v>
      </c>
      <c r="F1633" t="s">
        <v>6237</v>
      </c>
      <c r="G1633" t="s">
        <v>48</v>
      </c>
      <c r="H1633">
        <v>6</v>
      </c>
      <c r="I1633">
        <v>3</v>
      </c>
      <c r="J1633">
        <v>2012</v>
      </c>
      <c r="K1633">
        <v>1</v>
      </c>
      <c r="L1633" t="s">
        <v>344</v>
      </c>
      <c r="M1633" t="s">
        <v>6238</v>
      </c>
    </row>
    <row r="1634" spans="1:13" x14ac:dyDescent="0.25">
      <c r="A1634">
        <v>1628</v>
      </c>
      <c r="B1634" t="s">
        <v>6239</v>
      </c>
      <c r="C1634" t="s">
        <v>6240</v>
      </c>
      <c r="D1634" t="s">
        <v>30</v>
      </c>
      <c r="E1634" t="s">
        <v>6241</v>
      </c>
      <c r="F1634" t="s">
        <v>6242</v>
      </c>
      <c r="G1634" t="s">
        <v>40</v>
      </c>
      <c r="H1634">
        <v>82</v>
      </c>
      <c r="I1634">
        <v>38</v>
      </c>
      <c r="J1634">
        <v>2008</v>
      </c>
      <c r="K1634">
        <v>7</v>
      </c>
      <c r="L1634" t="s">
        <v>34</v>
      </c>
      <c r="M1634" t="s">
        <v>34</v>
      </c>
    </row>
    <row r="1635" spans="1:13" x14ac:dyDescent="0.25">
      <c r="A1635">
        <v>1629</v>
      </c>
      <c r="B1635" t="s">
        <v>6243</v>
      </c>
      <c r="C1635" t="s">
        <v>6244</v>
      </c>
      <c r="D1635" t="s">
        <v>15</v>
      </c>
      <c r="E1635" t="s">
        <v>6245</v>
      </c>
      <c r="F1635" t="s">
        <v>6246</v>
      </c>
      <c r="G1635" t="s">
        <v>233</v>
      </c>
      <c r="H1635">
        <v>72</v>
      </c>
      <c r="I1635">
        <v>22</v>
      </c>
      <c r="J1635">
        <v>2002</v>
      </c>
      <c r="K1635">
        <v>1</v>
      </c>
      <c r="L1635" t="s">
        <v>19</v>
      </c>
      <c r="M1635" t="s">
        <v>651</v>
      </c>
    </row>
    <row r="1636" spans="1:13" x14ac:dyDescent="0.25">
      <c r="A1636">
        <v>1630</v>
      </c>
      <c r="B1636" t="s">
        <v>6247</v>
      </c>
      <c r="C1636" t="s">
        <v>6248</v>
      </c>
      <c r="D1636" t="s">
        <v>66</v>
      </c>
      <c r="E1636" t="s">
        <v>6249</v>
      </c>
      <c r="F1636" t="s">
        <v>6250</v>
      </c>
      <c r="G1636" t="s">
        <v>181</v>
      </c>
      <c r="H1636">
        <v>400</v>
      </c>
      <c r="I1636">
        <v>150</v>
      </c>
      <c r="J1636">
        <v>2010</v>
      </c>
      <c r="K1636">
        <v>6</v>
      </c>
      <c r="L1636" t="s">
        <v>94</v>
      </c>
      <c r="M1636" t="s">
        <v>396</v>
      </c>
    </row>
    <row r="1637" spans="1:13" x14ac:dyDescent="0.25">
      <c r="A1637">
        <v>1631</v>
      </c>
      <c r="B1637" t="s">
        <v>6251</v>
      </c>
      <c r="C1637" t="s">
        <v>6252</v>
      </c>
      <c r="D1637" t="s">
        <v>80</v>
      </c>
      <c r="E1637" t="s">
        <v>6253</v>
      </c>
      <c r="F1637" t="s">
        <v>6254</v>
      </c>
      <c r="G1637" t="s">
        <v>18</v>
      </c>
      <c r="H1637">
        <v>9</v>
      </c>
      <c r="I1637">
        <v>2</v>
      </c>
      <c r="J1637">
        <v>2004</v>
      </c>
      <c r="K1637">
        <v>5</v>
      </c>
      <c r="L1637" t="s">
        <v>83</v>
      </c>
      <c r="M1637" t="s">
        <v>83</v>
      </c>
    </row>
    <row r="1638" spans="1:13" x14ac:dyDescent="0.25">
      <c r="A1638">
        <v>1632</v>
      </c>
      <c r="B1638" t="s">
        <v>6255</v>
      </c>
      <c r="C1638" t="s">
        <v>6256</v>
      </c>
      <c r="D1638" t="s">
        <v>294</v>
      </c>
      <c r="E1638" t="s">
        <v>760</v>
      </c>
      <c r="F1638" t="s">
        <v>6257</v>
      </c>
      <c r="G1638" t="s">
        <v>33</v>
      </c>
      <c r="H1638">
        <v>45</v>
      </c>
      <c r="I1638">
        <v>16</v>
      </c>
      <c r="J1638">
        <v>2014</v>
      </c>
      <c r="K1638">
        <v>1</v>
      </c>
      <c r="L1638" t="s">
        <v>298</v>
      </c>
      <c r="M1638" t="s">
        <v>6258</v>
      </c>
    </row>
    <row r="1639" spans="1:13" x14ac:dyDescent="0.25">
      <c r="A1639">
        <v>1633</v>
      </c>
      <c r="B1639" t="s">
        <v>6259</v>
      </c>
      <c r="C1639" t="s">
        <v>6260</v>
      </c>
      <c r="D1639" t="s">
        <v>230</v>
      </c>
      <c r="E1639" t="s">
        <v>1342</v>
      </c>
      <c r="F1639" t="s">
        <v>6261</v>
      </c>
      <c r="G1639" t="s">
        <v>33</v>
      </c>
      <c r="H1639">
        <v>56</v>
      </c>
      <c r="I1639">
        <v>19</v>
      </c>
      <c r="J1639">
        <v>2010</v>
      </c>
      <c r="K1639">
        <v>1</v>
      </c>
      <c r="L1639" t="s">
        <v>41</v>
      </c>
      <c r="M1639" t="s">
        <v>636</v>
      </c>
    </row>
    <row r="1640" spans="1:13" x14ac:dyDescent="0.25">
      <c r="A1640">
        <v>1634</v>
      </c>
      <c r="B1640" t="s">
        <v>6262</v>
      </c>
      <c r="C1640" t="s">
        <v>6263</v>
      </c>
      <c r="D1640" t="s">
        <v>215</v>
      </c>
      <c r="E1640" t="s">
        <v>523</v>
      </c>
      <c r="F1640" t="s">
        <v>6264</v>
      </c>
      <c r="G1640" t="s">
        <v>233</v>
      </c>
      <c r="H1640">
        <v>28</v>
      </c>
      <c r="I1640">
        <v>20</v>
      </c>
      <c r="J1640">
        <v>2012</v>
      </c>
      <c r="K1640">
        <v>2</v>
      </c>
      <c r="L1640" t="s">
        <v>1879</v>
      </c>
      <c r="M1640" t="s">
        <v>1879</v>
      </c>
    </row>
    <row r="1641" spans="1:13" x14ac:dyDescent="0.25">
      <c r="A1641">
        <v>1635</v>
      </c>
      <c r="B1641" t="s">
        <v>6265</v>
      </c>
      <c r="C1641" t="s">
        <v>6266</v>
      </c>
      <c r="D1641" t="s">
        <v>74</v>
      </c>
      <c r="E1641" t="s">
        <v>927</v>
      </c>
      <c r="F1641" t="s">
        <v>6267</v>
      </c>
      <c r="G1641" t="s">
        <v>156</v>
      </c>
      <c r="H1641">
        <v>44</v>
      </c>
      <c r="I1641">
        <v>9</v>
      </c>
      <c r="J1641">
        <v>2007</v>
      </c>
      <c r="K1641">
        <v>3</v>
      </c>
      <c r="L1641" t="s">
        <v>349</v>
      </c>
      <c r="M1641" t="s">
        <v>6268</v>
      </c>
    </row>
    <row r="1642" spans="1:13" x14ac:dyDescent="0.25">
      <c r="A1642">
        <v>1636</v>
      </c>
      <c r="B1642" t="s">
        <v>6269</v>
      </c>
      <c r="C1642" t="s">
        <v>6270</v>
      </c>
      <c r="D1642" t="s">
        <v>22</v>
      </c>
      <c r="E1642" t="s">
        <v>962</v>
      </c>
      <c r="F1642" t="s">
        <v>6271</v>
      </c>
      <c r="G1642" t="s">
        <v>233</v>
      </c>
      <c r="H1642">
        <v>8</v>
      </c>
      <c r="I1642">
        <v>3</v>
      </c>
      <c r="J1642">
        <v>1988</v>
      </c>
      <c r="K1642">
        <v>1</v>
      </c>
      <c r="L1642" t="s">
        <v>41</v>
      </c>
      <c r="M1642" t="s">
        <v>212</v>
      </c>
    </row>
    <row r="1643" spans="1:13" x14ac:dyDescent="0.25">
      <c r="A1643">
        <v>1637</v>
      </c>
      <c r="B1643" t="s">
        <v>6272</v>
      </c>
      <c r="C1643" t="s">
        <v>6273</v>
      </c>
      <c r="D1643" t="s">
        <v>80</v>
      </c>
      <c r="E1643" t="s">
        <v>1152</v>
      </c>
      <c r="F1643" t="s">
        <v>6274</v>
      </c>
      <c r="G1643" t="s">
        <v>33</v>
      </c>
      <c r="H1643">
        <v>1</v>
      </c>
      <c r="I1643">
        <v>1</v>
      </c>
      <c r="J1643">
        <v>2009</v>
      </c>
      <c r="K1643">
        <v>2</v>
      </c>
      <c r="L1643" t="s">
        <v>137</v>
      </c>
      <c r="M1643" t="s">
        <v>6275</v>
      </c>
    </row>
    <row r="1644" spans="1:13" x14ac:dyDescent="0.25">
      <c r="A1644">
        <v>1638</v>
      </c>
      <c r="B1644" t="s">
        <v>6276</v>
      </c>
      <c r="C1644" t="s">
        <v>6277</v>
      </c>
      <c r="D1644" t="s">
        <v>45</v>
      </c>
      <c r="E1644" t="s">
        <v>2224</v>
      </c>
      <c r="F1644" t="s">
        <v>6278</v>
      </c>
      <c r="G1644" t="s">
        <v>25</v>
      </c>
      <c r="H1644">
        <v>16</v>
      </c>
      <c r="I1644">
        <v>3</v>
      </c>
      <c r="J1644">
        <v>2009</v>
      </c>
      <c r="K1644">
        <v>5</v>
      </c>
      <c r="L1644" t="s">
        <v>1258</v>
      </c>
      <c r="M1644" t="s">
        <v>1259</v>
      </c>
    </row>
    <row r="1645" spans="1:13" x14ac:dyDescent="0.25">
      <c r="A1645">
        <v>1639</v>
      </c>
      <c r="B1645" t="s">
        <v>6279</v>
      </c>
      <c r="C1645" t="s">
        <v>6280</v>
      </c>
      <c r="D1645" t="s">
        <v>30</v>
      </c>
      <c r="E1645" t="s">
        <v>733</v>
      </c>
      <c r="F1645" t="s">
        <v>6281</v>
      </c>
      <c r="G1645" t="s">
        <v>107</v>
      </c>
      <c r="H1645">
        <v>190</v>
      </c>
      <c r="I1645">
        <v>110</v>
      </c>
      <c r="J1645">
        <v>2003</v>
      </c>
      <c r="K1645">
        <v>4</v>
      </c>
      <c r="L1645" t="s">
        <v>258</v>
      </c>
      <c r="M1645" t="s">
        <v>707</v>
      </c>
    </row>
    <row r="1646" spans="1:13" x14ac:dyDescent="0.25">
      <c r="A1646">
        <v>1640</v>
      </c>
      <c r="B1646" t="s">
        <v>6282</v>
      </c>
      <c r="C1646" t="s">
        <v>6283</v>
      </c>
      <c r="D1646" t="s">
        <v>105</v>
      </c>
      <c r="E1646" t="s">
        <v>1297</v>
      </c>
      <c r="F1646" t="s">
        <v>6284</v>
      </c>
      <c r="G1646" t="s">
        <v>18</v>
      </c>
      <c r="H1646">
        <v>35</v>
      </c>
      <c r="I1646">
        <v>10</v>
      </c>
      <c r="J1646">
        <v>2011</v>
      </c>
      <c r="K1646">
        <v>4</v>
      </c>
      <c r="L1646" t="s">
        <v>62</v>
      </c>
      <c r="M1646" t="s">
        <v>108</v>
      </c>
    </row>
    <row r="1647" spans="1:13" x14ac:dyDescent="0.25">
      <c r="A1647">
        <v>1641</v>
      </c>
      <c r="B1647" t="s">
        <v>6285</v>
      </c>
      <c r="C1647" t="s">
        <v>6286</v>
      </c>
      <c r="D1647" t="s">
        <v>119</v>
      </c>
      <c r="E1647" t="s">
        <v>6287</v>
      </c>
      <c r="F1647" t="s">
        <v>6288</v>
      </c>
      <c r="G1647" t="s">
        <v>156</v>
      </c>
      <c r="H1647">
        <v>320</v>
      </c>
      <c r="I1647">
        <v>78</v>
      </c>
      <c r="J1647">
        <v>2011</v>
      </c>
      <c r="K1647">
        <v>2</v>
      </c>
      <c r="L1647" t="s">
        <v>122</v>
      </c>
      <c r="M1647" t="s">
        <v>122</v>
      </c>
    </row>
    <row r="1648" spans="1:13" x14ac:dyDescent="0.25">
      <c r="A1648">
        <v>1642</v>
      </c>
      <c r="B1648" t="s">
        <v>6289</v>
      </c>
      <c r="C1648" t="s">
        <v>6290</v>
      </c>
      <c r="D1648" t="s">
        <v>80</v>
      </c>
      <c r="E1648" t="s">
        <v>1803</v>
      </c>
      <c r="F1648" t="s">
        <v>6291</v>
      </c>
      <c r="G1648" t="s">
        <v>297</v>
      </c>
      <c r="H1648">
        <v>7</v>
      </c>
      <c r="I1648">
        <v>3</v>
      </c>
      <c r="J1648">
        <v>2013</v>
      </c>
      <c r="K1648">
        <v>3</v>
      </c>
      <c r="L1648" t="s">
        <v>163</v>
      </c>
      <c r="M1648" t="s">
        <v>163</v>
      </c>
    </row>
    <row r="1649" spans="1:13" x14ac:dyDescent="0.25">
      <c r="A1649">
        <v>1643</v>
      </c>
      <c r="B1649" t="s">
        <v>6292</v>
      </c>
      <c r="C1649" t="s">
        <v>6293</v>
      </c>
      <c r="D1649" t="s">
        <v>74</v>
      </c>
      <c r="E1649" t="s">
        <v>1442</v>
      </c>
      <c r="F1649" t="s">
        <v>6294</v>
      </c>
      <c r="G1649" t="s">
        <v>18</v>
      </c>
      <c r="H1649">
        <v>14</v>
      </c>
      <c r="I1649">
        <v>3</v>
      </c>
      <c r="J1649">
        <v>2014</v>
      </c>
      <c r="K1649">
        <v>1</v>
      </c>
      <c r="L1649" t="s">
        <v>543</v>
      </c>
      <c r="M1649" t="s">
        <v>6295</v>
      </c>
    </row>
    <row r="1650" spans="1:13" x14ac:dyDescent="0.25">
      <c r="A1650">
        <v>1644</v>
      </c>
      <c r="B1650" t="s">
        <v>6296</v>
      </c>
      <c r="C1650" t="s">
        <v>6297</v>
      </c>
      <c r="D1650" t="s">
        <v>503</v>
      </c>
      <c r="E1650" t="s">
        <v>408</v>
      </c>
      <c r="F1650" t="s">
        <v>6298</v>
      </c>
      <c r="G1650" t="s">
        <v>25</v>
      </c>
      <c r="H1650">
        <v>25</v>
      </c>
      <c r="I1650">
        <v>10</v>
      </c>
      <c r="J1650">
        <v>2009</v>
      </c>
      <c r="K1650">
        <v>3</v>
      </c>
      <c r="L1650" t="s">
        <v>41</v>
      </c>
      <c r="M1650" t="s">
        <v>6299</v>
      </c>
    </row>
    <row r="1651" spans="1:13" x14ac:dyDescent="0.25">
      <c r="A1651">
        <v>1645</v>
      </c>
      <c r="B1651" t="s">
        <v>6300</v>
      </c>
      <c r="C1651" t="s">
        <v>6301</v>
      </c>
      <c r="D1651" t="s">
        <v>80</v>
      </c>
      <c r="E1651" t="s">
        <v>3529</v>
      </c>
      <c r="F1651" t="s">
        <v>6302</v>
      </c>
      <c r="G1651" t="s">
        <v>623</v>
      </c>
      <c r="H1651">
        <v>25</v>
      </c>
      <c r="I1651">
        <v>15</v>
      </c>
      <c r="J1651">
        <v>2009</v>
      </c>
      <c r="K1651">
        <v>4</v>
      </c>
      <c r="L1651" t="s">
        <v>83</v>
      </c>
      <c r="M1651" t="s">
        <v>1475</v>
      </c>
    </row>
    <row r="1652" spans="1:13" x14ac:dyDescent="0.25">
      <c r="A1652">
        <v>1646</v>
      </c>
      <c r="B1652" t="s">
        <v>6303</v>
      </c>
      <c r="C1652" t="s">
        <v>6304</v>
      </c>
      <c r="D1652" t="s">
        <v>780</v>
      </c>
      <c r="E1652" t="s">
        <v>1152</v>
      </c>
      <c r="F1652" t="s">
        <v>6305</v>
      </c>
      <c r="G1652" t="s">
        <v>55</v>
      </c>
      <c r="H1652">
        <v>5</v>
      </c>
      <c r="I1652">
        <v>2</v>
      </c>
      <c r="J1652">
        <v>2012</v>
      </c>
      <c r="K1652">
        <v>1</v>
      </c>
      <c r="L1652" t="s">
        <v>41</v>
      </c>
      <c r="M1652" t="s">
        <v>805</v>
      </c>
    </row>
    <row r="1653" spans="1:13" x14ac:dyDescent="0.25">
      <c r="A1653">
        <v>1647</v>
      </c>
      <c r="B1653" t="s">
        <v>6306</v>
      </c>
      <c r="C1653" t="s">
        <v>6307</v>
      </c>
      <c r="D1653" t="s">
        <v>52</v>
      </c>
      <c r="E1653" t="s">
        <v>911</v>
      </c>
      <c r="F1653" t="s">
        <v>6308</v>
      </c>
      <c r="G1653" t="s">
        <v>211</v>
      </c>
      <c r="H1653">
        <v>8</v>
      </c>
      <c r="I1653">
        <v>5</v>
      </c>
      <c r="J1653">
        <v>1998</v>
      </c>
      <c r="K1653">
        <v>2</v>
      </c>
      <c r="L1653" t="s">
        <v>41</v>
      </c>
      <c r="M1653" t="s">
        <v>6309</v>
      </c>
    </row>
    <row r="1654" spans="1:13" x14ac:dyDescent="0.25">
      <c r="A1654">
        <v>1648</v>
      </c>
      <c r="B1654" t="s">
        <v>6310</v>
      </c>
      <c r="C1654" t="s">
        <v>6311</v>
      </c>
      <c r="D1654" t="s">
        <v>52</v>
      </c>
      <c r="E1654" t="s">
        <v>911</v>
      </c>
      <c r="F1654" t="s">
        <v>6312</v>
      </c>
      <c r="G1654" t="s">
        <v>329</v>
      </c>
      <c r="H1654">
        <v>23</v>
      </c>
      <c r="I1654">
        <v>12</v>
      </c>
      <c r="J1654">
        <v>2014</v>
      </c>
      <c r="K1654">
        <v>1</v>
      </c>
      <c r="L1654" t="s">
        <v>203</v>
      </c>
      <c r="M1654" t="s">
        <v>203</v>
      </c>
    </row>
    <row r="1655" spans="1:13" x14ac:dyDescent="0.25">
      <c r="A1655">
        <v>1649</v>
      </c>
      <c r="B1655" t="s">
        <v>6313</v>
      </c>
      <c r="C1655" t="s">
        <v>6314</v>
      </c>
      <c r="D1655" t="s">
        <v>503</v>
      </c>
      <c r="E1655" t="s">
        <v>185</v>
      </c>
      <c r="F1655" t="s">
        <v>6315</v>
      </c>
      <c r="G1655" t="s">
        <v>211</v>
      </c>
      <c r="H1655">
        <v>38</v>
      </c>
      <c r="I1655">
        <v>35</v>
      </c>
      <c r="J1655">
        <v>1990</v>
      </c>
      <c r="K1655">
        <v>1</v>
      </c>
      <c r="L1655" t="s">
        <v>506</v>
      </c>
      <c r="M1655" t="s">
        <v>6316</v>
      </c>
    </row>
    <row r="1656" spans="1:13" x14ac:dyDescent="0.25">
      <c r="A1656">
        <v>1650</v>
      </c>
      <c r="B1656" t="s">
        <v>6317</v>
      </c>
      <c r="C1656" t="s">
        <v>6318</v>
      </c>
      <c r="D1656" t="s">
        <v>30</v>
      </c>
      <c r="E1656" t="s">
        <v>2440</v>
      </c>
      <c r="F1656" t="s">
        <v>6319</v>
      </c>
      <c r="G1656" t="s">
        <v>211</v>
      </c>
      <c r="H1656">
        <v>12</v>
      </c>
      <c r="I1656">
        <v>8</v>
      </c>
      <c r="J1656">
        <v>2001</v>
      </c>
      <c r="K1656">
        <v>2</v>
      </c>
      <c r="L1656" t="s">
        <v>251</v>
      </c>
      <c r="M1656" t="s">
        <v>251</v>
      </c>
    </row>
    <row r="1657" spans="1:13" x14ac:dyDescent="0.25">
      <c r="A1657">
        <v>1651</v>
      </c>
      <c r="B1657" t="s">
        <v>6320</v>
      </c>
      <c r="C1657" t="s">
        <v>6321</v>
      </c>
      <c r="D1657" t="s">
        <v>333</v>
      </c>
      <c r="E1657" t="s">
        <v>1473</v>
      </c>
      <c r="F1657" t="s">
        <v>6322</v>
      </c>
      <c r="G1657" t="s">
        <v>181</v>
      </c>
      <c r="H1657">
        <v>26</v>
      </c>
      <c r="I1657">
        <v>13</v>
      </c>
      <c r="J1657">
        <v>2011</v>
      </c>
      <c r="K1657">
        <v>1</v>
      </c>
      <c r="L1657" t="s">
        <v>2593</v>
      </c>
      <c r="M1657" t="s">
        <v>2594</v>
      </c>
    </row>
    <row r="1658" spans="1:13" x14ac:dyDescent="0.25">
      <c r="A1658">
        <v>1652</v>
      </c>
      <c r="B1658" t="s">
        <v>6323</v>
      </c>
      <c r="C1658" t="s">
        <v>6324</v>
      </c>
      <c r="D1658" t="s">
        <v>852</v>
      </c>
      <c r="E1658" t="s">
        <v>572</v>
      </c>
      <c r="F1658" t="s">
        <v>6325</v>
      </c>
      <c r="G1658" t="s">
        <v>233</v>
      </c>
      <c r="H1658">
        <v>46</v>
      </c>
      <c r="I1658">
        <v>27</v>
      </c>
      <c r="J1658">
        <v>2011</v>
      </c>
      <c r="K1658">
        <v>1</v>
      </c>
      <c r="L1658" t="s">
        <v>465</v>
      </c>
      <c r="M1658" t="s">
        <v>6326</v>
      </c>
    </row>
    <row r="1659" spans="1:13" x14ac:dyDescent="0.25">
      <c r="A1659">
        <v>1653</v>
      </c>
      <c r="B1659" t="s">
        <v>6327</v>
      </c>
      <c r="C1659" t="s">
        <v>6328</v>
      </c>
      <c r="D1659" t="s">
        <v>30</v>
      </c>
      <c r="E1659" t="s">
        <v>939</v>
      </c>
      <c r="F1659" t="s">
        <v>6329</v>
      </c>
      <c r="G1659" t="s">
        <v>181</v>
      </c>
      <c r="H1659">
        <v>95</v>
      </c>
      <c r="I1659">
        <v>4</v>
      </c>
      <c r="J1659">
        <v>2006</v>
      </c>
      <c r="K1659">
        <v>2</v>
      </c>
      <c r="L1659" t="s">
        <v>41</v>
      </c>
      <c r="M1659" t="s">
        <v>6330</v>
      </c>
    </row>
    <row r="1660" spans="1:13" x14ac:dyDescent="0.25">
      <c r="A1660">
        <v>1654</v>
      </c>
      <c r="B1660" t="s">
        <v>6331</v>
      </c>
      <c r="C1660" t="s">
        <v>6332</v>
      </c>
      <c r="D1660" t="s">
        <v>22</v>
      </c>
      <c r="E1660" t="s">
        <v>6333</v>
      </c>
      <c r="F1660" t="s">
        <v>6334</v>
      </c>
      <c r="G1660" t="s">
        <v>55</v>
      </c>
      <c r="H1660">
        <v>2800</v>
      </c>
      <c r="I1660">
        <v>1000</v>
      </c>
      <c r="J1660">
        <v>2014</v>
      </c>
      <c r="K1660">
        <v>2</v>
      </c>
      <c r="L1660" t="s">
        <v>41</v>
      </c>
      <c r="M1660" t="s">
        <v>212</v>
      </c>
    </row>
    <row r="1661" spans="1:13" x14ac:dyDescent="0.25">
      <c r="A1661">
        <v>1655</v>
      </c>
      <c r="B1661" t="s">
        <v>6335</v>
      </c>
      <c r="C1661" t="s">
        <v>6336</v>
      </c>
      <c r="D1661" t="s">
        <v>333</v>
      </c>
      <c r="E1661" t="s">
        <v>665</v>
      </c>
      <c r="F1661" t="s">
        <v>6337</v>
      </c>
      <c r="G1661" t="s">
        <v>107</v>
      </c>
      <c r="H1661">
        <v>12</v>
      </c>
      <c r="I1661">
        <v>4</v>
      </c>
      <c r="J1661">
        <v>2014</v>
      </c>
      <c r="K1661">
        <v>1</v>
      </c>
      <c r="L1661" t="s">
        <v>2593</v>
      </c>
      <c r="M1661" t="s">
        <v>2594</v>
      </c>
    </row>
    <row r="1662" spans="1:13" x14ac:dyDescent="0.25">
      <c r="A1662">
        <v>1656</v>
      </c>
      <c r="B1662" t="s">
        <v>6338</v>
      </c>
      <c r="C1662" t="s">
        <v>6339</v>
      </c>
      <c r="D1662" t="s">
        <v>105</v>
      </c>
      <c r="E1662" t="s">
        <v>867</v>
      </c>
      <c r="F1662" t="s">
        <v>6340</v>
      </c>
      <c r="G1662" t="s">
        <v>156</v>
      </c>
      <c r="H1662">
        <v>73</v>
      </c>
      <c r="I1662">
        <v>31</v>
      </c>
      <c r="J1662">
        <v>2014</v>
      </c>
      <c r="K1662">
        <v>2</v>
      </c>
      <c r="L1662" t="s">
        <v>62</v>
      </c>
      <c r="M1662" t="s">
        <v>108</v>
      </c>
    </row>
    <row r="1663" spans="1:13" x14ac:dyDescent="0.25">
      <c r="A1663">
        <v>1657</v>
      </c>
      <c r="B1663" t="s">
        <v>6341</v>
      </c>
      <c r="C1663" t="s">
        <v>6342</v>
      </c>
      <c r="D1663" t="s">
        <v>30</v>
      </c>
      <c r="E1663" t="s">
        <v>1836</v>
      </c>
      <c r="F1663" t="s">
        <v>6343</v>
      </c>
      <c r="G1663" t="s">
        <v>156</v>
      </c>
      <c r="H1663">
        <v>213</v>
      </c>
      <c r="I1663">
        <v>102</v>
      </c>
      <c r="J1663">
        <v>2004</v>
      </c>
      <c r="K1663">
        <v>7</v>
      </c>
      <c r="L1663" t="s">
        <v>34</v>
      </c>
      <c r="M1663" t="s">
        <v>34</v>
      </c>
    </row>
    <row r="1664" spans="1:13" x14ac:dyDescent="0.25">
      <c r="A1664">
        <v>1658</v>
      </c>
      <c r="B1664" t="s">
        <v>6344</v>
      </c>
      <c r="C1664" t="s">
        <v>6345</v>
      </c>
      <c r="D1664" t="s">
        <v>503</v>
      </c>
      <c r="E1664" t="s">
        <v>6346</v>
      </c>
      <c r="F1664" t="s">
        <v>6347</v>
      </c>
      <c r="G1664" t="s">
        <v>156</v>
      </c>
      <c r="H1664">
        <v>257</v>
      </c>
      <c r="I1664">
        <v>75</v>
      </c>
      <c r="J1664">
        <v>2009</v>
      </c>
      <c r="K1664">
        <v>2</v>
      </c>
      <c r="L1664" t="s">
        <v>506</v>
      </c>
      <c r="M1664" t="s">
        <v>506</v>
      </c>
    </row>
    <row r="1665" spans="1:13" x14ac:dyDescent="0.25">
      <c r="A1665">
        <v>1659</v>
      </c>
      <c r="B1665" t="s">
        <v>6348</v>
      </c>
      <c r="C1665" t="s">
        <v>6349</v>
      </c>
      <c r="D1665" t="s">
        <v>86</v>
      </c>
      <c r="E1665" t="s">
        <v>1473</v>
      </c>
      <c r="F1665" t="s">
        <v>6350</v>
      </c>
      <c r="G1665" t="s">
        <v>233</v>
      </c>
      <c r="H1665">
        <v>19</v>
      </c>
      <c r="I1665">
        <v>9</v>
      </c>
      <c r="J1665">
        <v>2004</v>
      </c>
      <c r="K1665">
        <v>1</v>
      </c>
      <c r="L1665" t="s">
        <v>89</v>
      </c>
      <c r="M1665" t="s">
        <v>6351</v>
      </c>
    </row>
    <row r="1666" spans="1:13" x14ac:dyDescent="0.25">
      <c r="A1666">
        <v>1660</v>
      </c>
      <c r="B1666" t="s">
        <v>6352</v>
      </c>
      <c r="C1666" t="s">
        <v>6353</v>
      </c>
      <c r="D1666" t="s">
        <v>52</v>
      </c>
      <c r="E1666" t="s">
        <v>1231</v>
      </c>
      <c r="F1666" t="s">
        <v>6354</v>
      </c>
      <c r="G1666" t="s">
        <v>218</v>
      </c>
      <c r="H1666">
        <v>11</v>
      </c>
      <c r="I1666">
        <v>3</v>
      </c>
      <c r="J1666">
        <v>2011</v>
      </c>
      <c r="K1666">
        <v>1</v>
      </c>
      <c r="L1666" t="s">
        <v>56</v>
      </c>
      <c r="M1666" t="s">
        <v>1519</v>
      </c>
    </row>
    <row r="1667" spans="1:13" x14ac:dyDescent="0.25">
      <c r="A1667">
        <v>1661</v>
      </c>
      <c r="B1667" t="s">
        <v>6355</v>
      </c>
      <c r="C1667" t="s">
        <v>6356</v>
      </c>
      <c r="D1667" t="s">
        <v>80</v>
      </c>
      <c r="E1667" t="s">
        <v>880</v>
      </c>
      <c r="F1667" t="s">
        <v>6357</v>
      </c>
      <c r="G1667" t="s">
        <v>107</v>
      </c>
      <c r="H1667">
        <v>89</v>
      </c>
      <c r="I1667">
        <v>13</v>
      </c>
      <c r="J1667">
        <v>2008</v>
      </c>
      <c r="K1667">
        <v>4</v>
      </c>
      <c r="L1667" t="s">
        <v>137</v>
      </c>
      <c r="M1667" t="s">
        <v>137</v>
      </c>
    </row>
    <row r="1668" spans="1:13" x14ac:dyDescent="0.25">
      <c r="A1668">
        <v>1662</v>
      </c>
      <c r="B1668" t="s">
        <v>6358</v>
      </c>
      <c r="C1668" t="s">
        <v>6359</v>
      </c>
      <c r="D1668" t="s">
        <v>80</v>
      </c>
      <c r="E1668" t="s">
        <v>4791</v>
      </c>
      <c r="F1668" t="s">
        <v>6360</v>
      </c>
      <c r="G1668" t="s">
        <v>218</v>
      </c>
      <c r="H1668">
        <v>78</v>
      </c>
      <c r="I1668">
        <v>41</v>
      </c>
      <c r="J1668">
        <v>2013</v>
      </c>
      <c r="K1668">
        <v>2</v>
      </c>
      <c r="L1668" t="s">
        <v>83</v>
      </c>
      <c r="M1668" t="s">
        <v>410</v>
      </c>
    </row>
    <row r="1669" spans="1:13" x14ac:dyDescent="0.25">
      <c r="A1669">
        <v>1663</v>
      </c>
      <c r="B1669" t="s">
        <v>6361</v>
      </c>
      <c r="C1669" t="s">
        <v>6362</v>
      </c>
      <c r="D1669" t="s">
        <v>59</v>
      </c>
      <c r="E1669" t="s">
        <v>6363</v>
      </c>
      <c r="F1669" t="s">
        <v>6364</v>
      </c>
      <c r="G1669" t="s">
        <v>40</v>
      </c>
      <c r="H1669">
        <v>65</v>
      </c>
      <c r="I1669">
        <v>6</v>
      </c>
      <c r="J1669">
        <v>2009</v>
      </c>
      <c r="K1669">
        <v>1</v>
      </c>
      <c r="L1669" t="s">
        <v>62</v>
      </c>
      <c r="M1669" t="s">
        <v>6365</v>
      </c>
    </row>
    <row r="1670" spans="1:13" x14ac:dyDescent="0.25">
      <c r="A1670">
        <v>1664</v>
      </c>
      <c r="B1670" t="s">
        <v>6366</v>
      </c>
      <c r="C1670" t="s">
        <v>6367</v>
      </c>
      <c r="D1670" t="s">
        <v>105</v>
      </c>
      <c r="E1670" t="s">
        <v>2058</v>
      </c>
      <c r="F1670" t="s">
        <v>6368</v>
      </c>
      <c r="G1670" t="s">
        <v>336</v>
      </c>
      <c r="H1670">
        <v>46</v>
      </c>
      <c r="I1670">
        <v>11</v>
      </c>
      <c r="J1670">
        <v>2004</v>
      </c>
      <c r="K1670">
        <v>2</v>
      </c>
      <c r="L1670" t="s">
        <v>62</v>
      </c>
      <c r="M1670" t="s">
        <v>882</v>
      </c>
    </row>
    <row r="1671" spans="1:13" x14ac:dyDescent="0.25">
      <c r="A1671">
        <v>1665</v>
      </c>
      <c r="B1671" t="s">
        <v>6369</v>
      </c>
      <c r="C1671" t="s">
        <v>6370</v>
      </c>
      <c r="D1671" t="s">
        <v>80</v>
      </c>
      <c r="E1671" t="s">
        <v>6371</v>
      </c>
      <c r="F1671" t="s">
        <v>6372</v>
      </c>
      <c r="G1671" t="s">
        <v>18</v>
      </c>
      <c r="H1671">
        <v>653</v>
      </c>
      <c r="I1671">
        <v>273</v>
      </c>
      <c r="J1671">
        <v>2001</v>
      </c>
      <c r="K1671">
        <v>9</v>
      </c>
      <c r="L1671" t="s">
        <v>83</v>
      </c>
      <c r="M1671" t="s">
        <v>1351</v>
      </c>
    </row>
    <row r="1672" spans="1:13" x14ac:dyDescent="0.25">
      <c r="A1672">
        <v>1666</v>
      </c>
      <c r="B1672" t="s">
        <v>6373</v>
      </c>
      <c r="C1672" t="s">
        <v>6374</v>
      </c>
      <c r="D1672" t="s">
        <v>2798</v>
      </c>
      <c r="E1672" t="s">
        <v>6375</v>
      </c>
      <c r="F1672" t="s">
        <v>6376</v>
      </c>
      <c r="G1672" t="s">
        <v>48</v>
      </c>
      <c r="H1672">
        <v>17</v>
      </c>
      <c r="I1672">
        <v>12</v>
      </c>
      <c r="J1672">
        <v>2014</v>
      </c>
      <c r="K1672">
        <v>3</v>
      </c>
      <c r="L1672" t="s">
        <v>41</v>
      </c>
      <c r="M1672" t="s">
        <v>6377</v>
      </c>
    </row>
    <row r="1673" spans="1:13" x14ac:dyDescent="0.25">
      <c r="A1673">
        <v>1667</v>
      </c>
      <c r="B1673" t="s">
        <v>6378</v>
      </c>
      <c r="C1673" t="s">
        <v>6379</v>
      </c>
      <c r="D1673" t="s">
        <v>52</v>
      </c>
      <c r="E1673" t="s">
        <v>4541</v>
      </c>
      <c r="F1673" t="s">
        <v>6380</v>
      </c>
      <c r="G1673" t="s">
        <v>297</v>
      </c>
      <c r="H1673">
        <v>105</v>
      </c>
      <c r="I1673">
        <v>115</v>
      </c>
      <c r="J1673">
        <v>2006</v>
      </c>
      <c r="K1673">
        <v>7</v>
      </c>
      <c r="L1673" t="s">
        <v>203</v>
      </c>
      <c r="M1673" t="s">
        <v>203</v>
      </c>
    </row>
    <row r="1674" spans="1:13" x14ac:dyDescent="0.25">
      <c r="A1674">
        <v>1668</v>
      </c>
      <c r="B1674" t="s">
        <v>6381</v>
      </c>
      <c r="C1674" t="s">
        <v>6382</v>
      </c>
      <c r="D1674" t="s">
        <v>22</v>
      </c>
      <c r="E1674" t="s">
        <v>287</v>
      </c>
      <c r="F1674" t="s">
        <v>6383</v>
      </c>
      <c r="G1674" t="s">
        <v>55</v>
      </c>
      <c r="H1674">
        <v>29</v>
      </c>
      <c r="I1674">
        <v>6</v>
      </c>
      <c r="J1674">
        <v>2012</v>
      </c>
      <c r="K1674">
        <v>3</v>
      </c>
      <c r="L1674" t="s">
        <v>41</v>
      </c>
      <c r="M1674" t="s">
        <v>6384</v>
      </c>
    </row>
    <row r="1675" spans="1:13" x14ac:dyDescent="0.25">
      <c r="A1675">
        <v>1669</v>
      </c>
      <c r="B1675" t="s">
        <v>6385</v>
      </c>
      <c r="C1675" t="s">
        <v>6386</v>
      </c>
      <c r="D1675" t="s">
        <v>119</v>
      </c>
      <c r="E1675" t="s">
        <v>269</v>
      </c>
      <c r="F1675" t="s">
        <v>6387</v>
      </c>
      <c r="G1675" t="s">
        <v>156</v>
      </c>
      <c r="H1675">
        <v>12</v>
      </c>
      <c r="I1675">
        <v>5</v>
      </c>
      <c r="J1675">
        <v>2001</v>
      </c>
      <c r="K1675">
        <v>1</v>
      </c>
      <c r="L1675" t="s">
        <v>122</v>
      </c>
      <c r="M1675" t="s">
        <v>2055</v>
      </c>
    </row>
    <row r="1676" spans="1:13" x14ac:dyDescent="0.25">
      <c r="A1676">
        <v>1670</v>
      </c>
      <c r="B1676" t="s">
        <v>6388</v>
      </c>
      <c r="C1676" t="s">
        <v>6389</v>
      </c>
      <c r="D1676" t="s">
        <v>80</v>
      </c>
      <c r="E1676" t="s">
        <v>2604</v>
      </c>
      <c r="F1676" t="s">
        <v>6390</v>
      </c>
      <c r="G1676" t="s">
        <v>107</v>
      </c>
      <c r="H1676">
        <v>90</v>
      </c>
      <c r="I1676">
        <v>40</v>
      </c>
      <c r="J1676">
        <v>2014</v>
      </c>
      <c r="K1676">
        <v>2</v>
      </c>
      <c r="L1676" t="s">
        <v>83</v>
      </c>
      <c r="M1676" t="s">
        <v>6391</v>
      </c>
    </row>
    <row r="1677" spans="1:13" x14ac:dyDescent="0.25">
      <c r="A1677">
        <v>1671</v>
      </c>
      <c r="B1677" t="s">
        <v>6392</v>
      </c>
      <c r="C1677" t="s">
        <v>6393</v>
      </c>
      <c r="D1677" t="s">
        <v>52</v>
      </c>
      <c r="E1677" t="s">
        <v>880</v>
      </c>
      <c r="F1677" t="s">
        <v>6394</v>
      </c>
      <c r="G1677" t="s">
        <v>149</v>
      </c>
      <c r="H1677">
        <v>25</v>
      </c>
      <c r="I1677">
        <v>15</v>
      </c>
      <c r="J1677">
        <v>1998</v>
      </c>
      <c r="K1677">
        <v>2</v>
      </c>
      <c r="L1677" t="s">
        <v>203</v>
      </c>
      <c r="M1677" t="s">
        <v>203</v>
      </c>
    </row>
    <row r="1678" spans="1:13" x14ac:dyDescent="0.25">
      <c r="A1678">
        <v>1672</v>
      </c>
      <c r="B1678" t="s">
        <v>6395</v>
      </c>
      <c r="C1678" t="s">
        <v>6396</v>
      </c>
      <c r="D1678" t="s">
        <v>1262</v>
      </c>
      <c r="E1678" t="s">
        <v>585</v>
      </c>
      <c r="F1678" t="s">
        <v>6397</v>
      </c>
      <c r="G1678" t="s">
        <v>156</v>
      </c>
      <c r="H1678">
        <v>49</v>
      </c>
      <c r="I1678">
        <v>10</v>
      </c>
      <c r="J1678">
        <v>2015</v>
      </c>
      <c r="K1678">
        <v>2</v>
      </c>
      <c r="L1678" t="s">
        <v>41</v>
      </c>
      <c r="M1678" t="s">
        <v>6398</v>
      </c>
    </row>
    <row r="1679" spans="1:13" x14ac:dyDescent="0.25">
      <c r="A1679">
        <v>1673</v>
      </c>
      <c r="B1679" t="s">
        <v>6399</v>
      </c>
      <c r="C1679" t="s">
        <v>6400</v>
      </c>
      <c r="D1679" t="s">
        <v>30</v>
      </c>
      <c r="E1679" t="s">
        <v>493</v>
      </c>
      <c r="F1679" t="s">
        <v>6401</v>
      </c>
      <c r="G1679" t="s">
        <v>233</v>
      </c>
      <c r="H1679">
        <v>34</v>
      </c>
      <c r="I1679">
        <v>15</v>
      </c>
      <c r="J1679">
        <v>2010</v>
      </c>
      <c r="K1679">
        <v>2</v>
      </c>
      <c r="L1679" t="s">
        <v>251</v>
      </c>
      <c r="M1679" t="s">
        <v>5067</v>
      </c>
    </row>
    <row r="1680" spans="1:13" x14ac:dyDescent="0.25">
      <c r="A1680">
        <v>1674</v>
      </c>
      <c r="B1680" t="s">
        <v>6402</v>
      </c>
      <c r="C1680" t="s">
        <v>6403</v>
      </c>
      <c r="D1680" t="s">
        <v>119</v>
      </c>
      <c r="E1680" t="s">
        <v>1628</v>
      </c>
      <c r="F1680" t="s">
        <v>6404</v>
      </c>
      <c r="G1680" t="s">
        <v>257</v>
      </c>
      <c r="H1680">
        <v>240</v>
      </c>
      <c r="I1680">
        <v>72</v>
      </c>
      <c r="J1680">
        <v>2013</v>
      </c>
      <c r="K1680">
        <v>2</v>
      </c>
      <c r="L1680" t="s">
        <v>122</v>
      </c>
      <c r="M1680" t="s">
        <v>6405</v>
      </c>
    </row>
    <row r="1681" spans="1:13" x14ac:dyDescent="0.25">
      <c r="A1681">
        <v>1675</v>
      </c>
      <c r="B1681" t="s">
        <v>6406</v>
      </c>
      <c r="C1681" t="s">
        <v>6407</v>
      </c>
      <c r="D1681" t="s">
        <v>66</v>
      </c>
      <c r="E1681" t="s">
        <v>334</v>
      </c>
      <c r="F1681" t="s">
        <v>6408</v>
      </c>
      <c r="G1681" t="s">
        <v>181</v>
      </c>
      <c r="H1681">
        <v>50</v>
      </c>
      <c r="I1681">
        <v>10</v>
      </c>
      <c r="J1681">
        <v>2003</v>
      </c>
      <c r="K1681">
        <v>1</v>
      </c>
      <c r="L1681" t="s">
        <v>94</v>
      </c>
      <c r="M1681" t="s">
        <v>921</v>
      </c>
    </row>
    <row r="1682" spans="1:13" x14ac:dyDescent="0.25">
      <c r="A1682">
        <v>1676</v>
      </c>
      <c r="B1682" t="s">
        <v>6409</v>
      </c>
      <c r="C1682" t="s">
        <v>6410</v>
      </c>
      <c r="D1682" t="s">
        <v>66</v>
      </c>
      <c r="E1682" t="s">
        <v>5092</v>
      </c>
      <c r="F1682" t="s">
        <v>6411</v>
      </c>
      <c r="G1682" t="s">
        <v>156</v>
      </c>
      <c r="H1682">
        <v>313</v>
      </c>
      <c r="I1682">
        <v>111</v>
      </c>
      <c r="J1682">
        <v>2007</v>
      </c>
      <c r="K1682">
        <v>8</v>
      </c>
      <c r="L1682" t="s">
        <v>41</v>
      </c>
      <c r="M1682" t="s">
        <v>2807</v>
      </c>
    </row>
    <row r="1683" spans="1:13" x14ac:dyDescent="0.25">
      <c r="A1683">
        <v>1677</v>
      </c>
      <c r="B1683" t="s">
        <v>6412</v>
      </c>
      <c r="C1683" t="s">
        <v>6413</v>
      </c>
      <c r="D1683" t="s">
        <v>119</v>
      </c>
      <c r="E1683" t="s">
        <v>911</v>
      </c>
      <c r="F1683" t="s">
        <v>6414</v>
      </c>
      <c r="G1683" t="s">
        <v>18</v>
      </c>
      <c r="H1683">
        <v>18</v>
      </c>
      <c r="I1683">
        <v>7</v>
      </c>
      <c r="J1683">
        <v>2000</v>
      </c>
      <c r="K1683">
        <v>1</v>
      </c>
      <c r="L1683" t="s">
        <v>122</v>
      </c>
      <c r="M1683" t="s">
        <v>122</v>
      </c>
    </row>
    <row r="1684" spans="1:13" x14ac:dyDescent="0.25">
      <c r="A1684">
        <v>1678</v>
      </c>
      <c r="B1684" t="s">
        <v>6415</v>
      </c>
      <c r="C1684" t="s">
        <v>6416</v>
      </c>
      <c r="D1684" t="s">
        <v>98</v>
      </c>
      <c r="E1684" t="s">
        <v>6417</v>
      </c>
      <c r="F1684" t="s">
        <v>6418</v>
      </c>
      <c r="G1684" t="s">
        <v>18</v>
      </c>
      <c r="H1684">
        <v>293</v>
      </c>
      <c r="I1684">
        <v>108</v>
      </c>
      <c r="J1684">
        <v>2009</v>
      </c>
      <c r="K1684">
        <v>5</v>
      </c>
      <c r="L1684" t="s">
        <v>101</v>
      </c>
      <c r="M1684" t="s">
        <v>101</v>
      </c>
    </row>
    <row r="1685" spans="1:13" x14ac:dyDescent="0.25">
      <c r="A1685">
        <v>1679</v>
      </c>
      <c r="B1685" t="s">
        <v>6419</v>
      </c>
      <c r="C1685" t="s">
        <v>6420</v>
      </c>
      <c r="D1685" t="s">
        <v>86</v>
      </c>
      <c r="E1685" t="s">
        <v>6421</v>
      </c>
      <c r="F1685" t="s">
        <v>6422</v>
      </c>
      <c r="G1685" t="s">
        <v>55</v>
      </c>
      <c r="H1685">
        <v>386</v>
      </c>
      <c r="I1685">
        <v>135</v>
      </c>
      <c r="J1685">
        <v>2008</v>
      </c>
      <c r="K1685">
        <v>3</v>
      </c>
      <c r="L1685" t="s">
        <v>41</v>
      </c>
      <c r="M1685" t="s">
        <v>2861</v>
      </c>
    </row>
    <row r="1686" spans="1:13" x14ac:dyDescent="0.25">
      <c r="A1686">
        <v>1680</v>
      </c>
      <c r="B1686" t="s">
        <v>6423</v>
      </c>
      <c r="C1686" t="s">
        <v>6424</v>
      </c>
      <c r="D1686" t="s">
        <v>66</v>
      </c>
      <c r="E1686" t="s">
        <v>4147</v>
      </c>
      <c r="F1686" t="s">
        <v>6425</v>
      </c>
      <c r="G1686" t="s">
        <v>181</v>
      </c>
      <c r="H1686">
        <v>145</v>
      </c>
      <c r="I1686">
        <v>60</v>
      </c>
      <c r="J1686">
        <v>2010</v>
      </c>
      <c r="K1686">
        <v>2</v>
      </c>
      <c r="L1686" t="s">
        <v>94</v>
      </c>
      <c r="M1686" t="s">
        <v>4742</v>
      </c>
    </row>
    <row r="1687" spans="1:13" x14ac:dyDescent="0.25">
      <c r="A1687">
        <v>1681</v>
      </c>
      <c r="B1687" t="s">
        <v>6426</v>
      </c>
      <c r="C1687" t="s">
        <v>6427</v>
      </c>
      <c r="D1687" t="s">
        <v>59</v>
      </c>
      <c r="E1687" t="s">
        <v>4384</v>
      </c>
      <c r="F1687" t="s">
        <v>6428</v>
      </c>
      <c r="G1687" t="s">
        <v>187</v>
      </c>
      <c r="H1687">
        <v>7</v>
      </c>
      <c r="I1687">
        <v>3</v>
      </c>
      <c r="J1687">
        <v>2013</v>
      </c>
      <c r="K1687">
        <v>1</v>
      </c>
      <c r="L1687" t="s">
        <v>62</v>
      </c>
      <c r="M1687" t="s">
        <v>6429</v>
      </c>
    </row>
    <row r="1688" spans="1:13" x14ac:dyDescent="0.25">
      <c r="A1688">
        <v>1682</v>
      </c>
      <c r="B1688" t="s">
        <v>6430</v>
      </c>
      <c r="C1688" t="s">
        <v>6431</v>
      </c>
      <c r="D1688" t="s">
        <v>1960</v>
      </c>
      <c r="E1688" t="s">
        <v>824</v>
      </c>
      <c r="F1688" t="s">
        <v>6432</v>
      </c>
      <c r="G1688" t="s">
        <v>55</v>
      </c>
      <c r="H1688">
        <v>12</v>
      </c>
      <c r="I1688">
        <v>5</v>
      </c>
      <c r="J1688">
        <v>2008</v>
      </c>
      <c r="K1688">
        <v>2</v>
      </c>
      <c r="L1688" t="s">
        <v>2079</v>
      </c>
      <c r="M1688" t="s">
        <v>6433</v>
      </c>
    </row>
    <row r="1689" spans="1:13" x14ac:dyDescent="0.25">
      <c r="A1689">
        <v>1683</v>
      </c>
      <c r="B1689" t="s">
        <v>6434</v>
      </c>
      <c r="C1689" t="s">
        <v>6435</v>
      </c>
      <c r="D1689" t="s">
        <v>52</v>
      </c>
      <c r="E1689" t="s">
        <v>957</v>
      </c>
      <c r="F1689" t="s">
        <v>6436</v>
      </c>
      <c r="G1689" t="s">
        <v>18</v>
      </c>
      <c r="H1689">
        <v>11</v>
      </c>
      <c r="I1689">
        <v>7</v>
      </c>
      <c r="J1689">
        <v>2011</v>
      </c>
      <c r="K1689">
        <v>1</v>
      </c>
      <c r="L1689" t="s">
        <v>953</v>
      </c>
      <c r="M1689" t="s">
        <v>1004</v>
      </c>
    </row>
    <row r="1690" spans="1:13" x14ac:dyDescent="0.25">
      <c r="A1690">
        <v>1684</v>
      </c>
      <c r="B1690" t="s">
        <v>6437</v>
      </c>
      <c r="C1690" t="s">
        <v>6438</v>
      </c>
      <c r="D1690" t="s">
        <v>22</v>
      </c>
      <c r="E1690" t="s">
        <v>665</v>
      </c>
      <c r="F1690" t="s">
        <v>6439</v>
      </c>
      <c r="G1690" t="s">
        <v>18</v>
      </c>
      <c r="H1690">
        <v>37</v>
      </c>
      <c r="I1690">
        <v>9</v>
      </c>
      <c r="J1690">
        <v>2014</v>
      </c>
      <c r="K1690">
        <v>2</v>
      </c>
      <c r="L1690" t="s">
        <v>26</v>
      </c>
      <c r="M1690" t="s">
        <v>27</v>
      </c>
    </row>
    <row r="1691" spans="1:13" x14ac:dyDescent="0.25">
      <c r="A1691">
        <v>1685</v>
      </c>
      <c r="B1691" t="s">
        <v>6440</v>
      </c>
      <c r="C1691" t="s">
        <v>6441</v>
      </c>
      <c r="D1691" t="s">
        <v>86</v>
      </c>
      <c r="E1691" t="s">
        <v>6442</v>
      </c>
      <c r="F1691" t="s">
        <v>6443</v>
      </c>
      <c r="G1691" t="s">
        <v>33</v>
      </c>
      <c r="H1691">
        <v>1755</v>
      </c>
      <c r="I1691">
        <v>615</v>
      </c>
      <c r="J1691">
        <v>2012</v>
      </c>
      <c r="K1691">
        <v>3</v>
      </c>
      <c r="L1691" t="s">
        <v>89</v>
      </c>
      <c r="M1691" t="s">
        <v>89</v>
      </c>
    </row>
    <row r="1692" spans="1:13" x14ac:dyDescent="0.25">
      <c r="A1692">
        <v>1686</v>
      </c>
      <c r="B1692" t="s">
        <v>6444</v>
      </c>
      <c r="C1692" t="s">
        <v>6445</v>
      </c>
      <c r="D1692" t="s">
        <v>1999</v>
      </c>
      <c r="E1692" t="s">
        <v>6446</v>
      </c>
      <c r="F1692" t="s">
        <v>6447</v>
      </c>
      <c r="G1692" t="s">
        <v>218</v>
      </c>
      <c r="H1692">
        <v>239</v>
      </c>
      <c r="I1692">
        <v>155</v>
      </c>
      <c r="J1692">
        <v>1998</v>
      </c>
      <c r="K1692">
        <v>3</v>
      </c>
      <c r="L1692" t="s">
        <v>4641</v>
      </c>
      <c r="M1692" t="s">
        <v>4642</v>
      </c>
    </row>
    <row r="1693" spans="1:13" x14ac:dyDescent="0.25">
      <c r="A1693">
        <v>1687</v>
      </c>
      <c r="B1693" t="s">
        <v>6448</v>
      </c>
      <c r="C1693" t="s">
        <v>6449</v>
      </c>
      <c r="D1693" t="s">
        <v>30</v>
      </c>
      <c r="E1693" t="s">
        <v>1535</v>
      </c>
      <c r="F1693" t="s">
        <v>6450</v>
      </c>
      <c r="G1693" t="s">
        <v>233</v>
      </c>
      <c r="H1693">
        <v>37</v>
      </c>
      <c r="I1693">
        <v>7</v>
      </c>
      <c r="J1693">
        <v>2011</v>
      </c>
      <c r="K1693">
        <v>3</v>
      </c>
      <c r="L1693" t="s">
        <v>258</v>
      </c>
      <c r="M1693" t="s">
        <v>2673</v>
      </c>
    </row>
    <row r="1694" spans="1:13" x14ac:dyDescent="0.25">
      <c r="A1694">
        <v>1688</v>
      </c>
      <c r="B1694" t="s">
        <v>6451</v>
      </c>
      <c r="C1694" t="s">
        <v>6452</v>
      </c>
      <c r="D1694" t="s">
        <v>52</v>
      </c>
      <c r="E1694" t="s">
        <v>269</v>
      </c>
      <c r="F1694" t="s">
        <v>6453</v>
      </c>
      <c r="G1694" t="s">
        <v>156</v>
      </c>
      <c r="H1694">
        <v>90</v>
      </c>
      <c r="I1694">
        <v>15</v>
      </c>
      <c r="J1694">
        <v>2013</v>
      </c>
      <c r="K1694">
        <v>2</v>
      </c>
      <c r="L1694" t="s">
        <v>203</v>
      </c>
      <c r="M1694" t="s">
        <v>6454</v>
      </c>
    </row>
    <row r="1695" spans="1:13" x14ac:dyDescent="0.25">
      <c r="A1695">
        <v>1689</v>
      </c>
      <c r="B1695" t="s">
        <v>6455</v>
      </c>
      <c r="C1695" t="s">
        <v>6456</v>
      </c>
      <c r="D1695" t="s">
        <v>105</v>
      </c>
      <c r="E1695" t="s">
        <v>911</v>
      </c>
      <c r="F1695" t="s">
        <v>6457</v>
      </c>
      <c r="G1695" t="s">
        <v>48</v>
      </c>
      <c r="H1695">
        <v>8</v>
      </c>
      <c r="I1695">
        <v>2</v>
      </c>
      <c r="J1695">
        <v>2010</v>
      </c>
      <c r="K1695">
        <v>1</v>
      </c>
      <c r="L1695" t="s">
        <v>62</v>
      </c>
      <c r="M1695" t="s">
        <v>882</v>
      </c>
    </row>
    <row r="1696" spans="1:13" x14ac:dyDescent="0.25">
      <c r="A1696">
        <v>1690</v>
      </c>
      <c r="B1696" t="s">
        <v>6458</v>
      </c>
      <c r="C1696" t="s">
        <v>6459</v>
      </c>
      <c r="D1696" t="s">
        <v>52</v>
      </c>
      <c r="E1696" t="s">
        <v>1342</v>
      </c>
      <c r="F1696" t="s">
        <v>6460</v>
      </c>
      <c r="G1696" t="s">
        <v>297</v>
      </c>
      <c r="H1696">
        <v>45</v>
      </c>
      <c r="I1696">
        <v>9</v>
      </c>
      <c r="J1696">
        <v>2011</v>
      </c>
      <c r="K1696">
        <v>2</v>
      </c>
      <c r="L1696" t="s">
        <v>203</v>
      </c>
      <c r="M1696" t="s">
        <v>671</v>
      </c>
    </row>
    <row r="1697" spans="1:13" x14ac:dyDescent="0.25">
      <c r="A1697">
        <v>1691</v>
      </c>
      <c r="B1697" t="s">
        <v>6461</v>
      </c>
      <c r="C1697" t="s">
        <v>6462</v>
      </c>
      <c r="D1697" t="s">
        <v>66</v>
      </c>
      <c r="E1697" t="s">
        <v>4114</v>
      </c>
      <c r="F1697" t="s">
        <v>6463</v>
      </c>
      <c r="G1697" t="s">
        <v>297</v>
      </c>
      <c r="H1697">
        <v>48</v>
      </c>
      <c r="I1697">
        <v>15</v>
      </c>
      <c r="J1697">
        <v>1999</v>
      </c>
      <c r="K1697">
        <v>4</v>
      </c>
      <c r="L1697" t="s">
        <v>94</v>
      </c>
      <c r="M1697" t="s">
        <v>3271</v>
      </c>
    </row>
    <row r="1698" spans="1:13" x14ac:dyDescent="0.25">
      <c r="A1698">
        <v>1692</v>
      </c>
      <c r="B1698" t="s">
        <v>6464</v>
      </c>
      <c r="C1698" t="s">
        <v>6465</v>
      </c>
      <c r="D1698" t="s">
        <v>30</v>
      </c>
      <c r="E1698" t="s">
        <v>541</v>
      </c>
      <c r="F1698" t="s">
        <v>6466</v>
      </c>
      <c r="G1698" t="s">
        <v>175</v>
      </c>
      <c r="H1698">
        <v>38</v>
      </c>
      <c r="I1698">
        <v>16</v>
      </c>
      <c r="J1698">
        <v>2011</v>
      </c>
      <c r="K1698">
        <v>3</v>
      </c>
      <c r="L1698" t="s">
        <v>251</v>
      </c>
      <c r="M1698" t="s">
        <v>251</v>
      </c>
    </row>
    <row r="1699" spans="1:13" x14ac:dyDescent="0.25">
      <c r="A1699">
        <v>1693</v>
      </c>
      <c r="B1699" t="s">
        <v>6467</v>
      </c>
      <c r="C1699" t="s">
        <v>6468</v>
      </c>
      <c r="D1699" t="s">
        <v>80</v>
      </c>
      <c r="E1699" t="s">
        <v>699</v>
      </c>
      <c r="F1699" t="s">
        <v>6469</v>
      </c>
      <c r="G1699" t="s">
        <v>623</v>
      </c>
      <c r="H1699">
        <v>21</v>
      </c>
      <c r="I1699">
        <v>6</v>
      </c>
      <c r="J1699">
        <v>2007</v>
      </c>
      <c r="K1699">
        <v>2</v>
      </c>
      <c r="L1699" t="s">
        <v>729</v>
      </c>
      <c r="M1699" t="s">
        <v>4129</v>
      </c>
    </row>
    <row r="1700" spans="1:13" x14ac:dyDescent="0.25">
      <c r="A1700">
        <v>1694</v>
      </c>
      <c r="B1700" t="s">
        <v>6470</v>
      </c>
      <c r="C1700" t="s">
        <v>6471</v>
      </c>
      <c r="D1700" t="s">
        <v>341</v>
      </c>
      <c r="E1700" t="s">
        <v>621</v>
      </c>
      <c r="F1700" t="s">
        <v>6472</v>
      </c>
      <c r="G1700" t="s">
        <v>69</v>
      </c>
      <c r="H1700">
        <v>12</v>
      </c>
      <c r="I1700">
        <v>2</v>
      </c>
      <c r="J1700">
        <v>2015</v>
      </c>
      <c r="K1700">
        <v>1</v>
      </c>
      <c r="L1700" t="s">
        <v>344</v>
      </c>
      <c r="M1700" t="s">
        <v>6473</v>
      </c>
    </row>
    <row r="1701" spans="1:13" x14ac:dyDescent="0.25">
      <c r="A1701">
        <v>1695</v>
      </c>
      <c r="B1701" t="s">
        <v>6474</v>
      </c>
      <c r="C1701" t="s">
        <v>6475</v>
      </c>
      <c r="D1701" t="s">
        <v>80</v>
      </c>
      <c r="E1701" t="s">
        <v>130</v>
      </c>
      <c r="F1701" t="s">
        <v>6476</v>
      </c>
      <c r="G1701" t="s">
        <v>156</v>
      </c>
      <c r="H1701">
        <v>278</v>
      </c>
      <c r="I1701">
        <v>83</v>
      </c>
      <c r="J1701">
        <v>2010</v>
      </c>
      <c r="K1701">
        <v>3</v>
      </c>
      <c r="L1701" t="s">
        <v>163</v>
      </c>
      <c r="M1701" t="s">
        <v>2067</v>
      </c>
    </row>
    <row r="1702" spans="1:13" x14ac:dyDescent="0.25">
      <c r="A1702">
        <v>1696</v>
      </c>
      <c r="B1702" t="s">
        <v>6477</v>
      </c>
      <c r="C1702" t="s">
        <v>6478</v>
      </c>
      <c r="D1702" t="s">
        <v>74</v>
      </c>
      <c r="E1702" t="s">
        <v>6479</v>
      </c>
      <c r="F1702" t="s">
        <v>6480</v>
      </c>
      <c r="G1702" t="s">
        <v>25</v>
      </c>
      <c r="H1702">
        <v>579</v>
      </c>
      <c r="I1702">
        <v>181</v>
      </c>
      <c r="J1702">
        <v>2007</v>
      </c>
      <c r="K1702">
        <v>8</v>
      </c>
      <c r="L1702" t="s">
        <v>349</v>
      </c>
      <c r="M1702" t="s">
        <v>349</v>
      </c>
    </row>
    <row r="1703" spans="1:13" x14ac:dyDescent="0.25">
      <c r="A1703">
        <v>1697</v>
      </c>
      <c r="B1703" t="s">
        <v>6481</v>
      </c>
      <c r="C1703" t="s">
        <v>6482</v>
      </c>
      <c r="D1703" t="s">
        <v>86</v>
      </c>
      <c r="E1703" t="s">
        <v>871</v>
      </c>
      <c r="F1703" t="s">
        <v>6483</v>
      </c>
      <c r="G1703" t="s">
        <v>336</v>
      </c>
      <c r="H1703">
        <v>4</v>
      </c>
      <c r="I1703">
        <v>1</v>
      </c>
      <c r="J1703">
        <v>2012</v>
      </c>
      <c r="K1703">
        <v>1</v>
      </c>
      <c r="L1703" t="s">
        <v>89</v>
      </c>
      <c r="M1703" t="s">
        <v>89</v>
      </c>
    </row>
    <row r="1704" spans="1:13" x14ac:dyDescent="0.25">
      <c r="A1704">
        <v>1698</v>
      </c>
      <c r="B1704" t="s">
        <v>6484</v>
      </c>
      <c r="C1704" t="s">
        <v>6485</v>
      </c>
      <c r="D1704" t="s">
        <v>30</v>
      </c>
      <c r="E1704" t="s">
        <v>408</v>
      </c>
      <c r="F1704" t="s">
        <v>6486</v>
      </c>
      <c r="G1704" t="s">
        <v>156</v>
      </c>
      <c r="H1704">
        <v>113</v>
      </c>
      <c r="I1704">
        <v>76</v>
      </c>
      <c r="J1704">
        <v>2012</v>
      </c>
      <c r="K1704">
        <v>4</v>
      </c>
      <c r="L1704" t="s">
        <v>251</v>
      </c>
      <c r="M1704" t="s">
        <v>6487</v>
      </c>
    </row>
    <row r="1705" spans="1:13" x14ac:dyDescent="0.25">
      <c r="A1705">
        <v>1699</v>
      </c>
      <c r="B1705" t="s">
        <v>6488</v>
      </c>
      <c r="C1705" t="s">
        <v>6489</v>
      </c>
      <c r="D1705" t="s">
        <v>52</v>
      </c>
      <c r="E1705" t="s">
        <v>1106</v>
      </c>
      <c r="F1705" t="s">
        <v>6490</v>
      </c>
      <c r="G1705" t="s">
        <v>156</v>
      </c>
      <c r="H1705">
        <v>18</v>
      </c>
      <c r="I1705">
        <v>11</v>
      </c>
      <c r="J1705">
        <v>2008</v>
      </c>
      <c r="K1705">
        <v>2</v>
      </c>
      <c r="L1705" t="s">
        <v>203</v>
      </c>
      <c r="M1705" t="s">
        <v>203</v>
      </c>
    </row>
    <row r="1706" spans="1:13" x14ac:dyDescent="0.25">
      <c r="A1706">
        <v>1700</v>
      </c>
      <c r="B1706" t="s">
        <v>6491</v>
      </c>
      <c r="C1706" t="s">
        <v>6492</v>
      </c>
      <c r="D1706" t="s">
        <v>223</v>
      </c>
      <c r="E1706" t="s">
        <v>1535</v>
      </c>
      <c r="F1706" t="s">
        <v>6493</v>
      </c>
      <c r="G1706" t="s">
        <v>55</v>
      </c>
      <c r="H1706">
        <v>11</v>
      </c>
      <c r="I1706">
        <v>3</v>
      </c>
      <c r="J1706">
        <v>2011</v>
      </c>
      <c r="K1706">
        <v>1</v>
      </c>
      <c r="L1706" t="s">
        <v>41</v>
      </c>
      <c r="M1706" t="s">
        <v>6494</v>
      </c>
    </row>
    <row r="1707" spans="1:13" x14ac:dyDescent="0.25">
      <c r="A1707">
        <v>1701</v>
      </c>
      <c r="B1707" t="s">
        <v>6495</v>
      </c>
      <c r="C1707" t="s">
        <v>6496</v>
      </c>
      <c r="D1707" t="s">
        <v>119</v>
      </c>
      <c r="E1707" t="s">
        <v>1309</v>
      </c>
      <c r="F1707" t="s">
        <v>6497</v>
      </c>
      <c r="G1707" t="s">
        <v>156</v>
      </c>
      <c r="H1707">
        <v>10</v>
      </c>
      <c r="I1707">
        <v>2</v>
      </c>
      <c r="J1707">
        <v>2010</v>
      </c>
      <c r="K1707">
        <v>2</v>
      </c>
      <c r="L1707" t="s">
        <v>122</v>
      </c>
      <c r="M1707" t="s">
        <v>122</v>
      </c>
    </row>
    <row r="1708" spans="1:13" x14ac:dyDescent="0.25">
      <c r="A1708">
        <v>1702</v>
      </c>
      <c r="B1708" t="s">
        <v>6498</v>
      </c>
      <c r="C1708" t="s">
        <v>6499</v>
      </c>
      <c r="D1708" t="s">
        <v>66</v>
      </c>
      <c r="E1708" t="s">
        <v>3524</v>
      </c>
      <c r="F1708" t="s">
        <v>6500</v>
      </c>
      <c r="G1708" t="s">
        <v>18</v>
      </c>
      <c r="H1708">
        <v>35</v>
      </c>
      <c r="I1708">
        <v>16</v>
      </c>
      <c r="J1708">
        <v>2007</v>
      </c>
      <c r="K1708">
        <v>5</v>
      </c>
      <c r="L1708" t="s">
        <v>94</v>
      </c>
      <c r="M1708" t="s">
        <v>565</v>
      </c>
    </row>
    <row r="1709" spans="1:13" x14ac:dyDescent="0.25">
      <c r="A1709">
        <v>1703</v>
      </c>
      <c r="B1709" t="s">
        <v>6501</v>
      </c>
      <c r="C1709" t="s">
        <v>6502</v>
      </c>
      <c r="D1709" t="s">
        <v>4821</v>
      </c>
      <c r="E1709" t="s">
        <v>4157</v>
      </c>
      <c r="F1709" t="s">
        <v>6503</v>
      </c>
      <c r="G1709" t="s">
        <v>257</v>
      </c>
      <c r="H1709">
        <v>140</v>
      </c>
      <c r="I1709">
        <v>37</v>
      </c>
      <c r="J1709">
        <v>2012</v>
      </c>
      <c r="K1709">
        <v>4</v>
      </c>
      <c r="L1709" t="s">
        <v>41</v>
      </c>
      <c r="M1709" t="s">
        <v>5581</v>
      </c>
    </row>
    <row r="1710" spans="1:13" x14ac:dyDescent="0.25">
      <c r="A1710">
        <v>1704</v>
      </c>
      <c r="B1710" t="s">
        <v>6504</v>
      </c>
      <c r="C1710" t="s">
        <v>6505</v>
      </c>
      <c r="D1710" t="s">
        <v>341</v>
      </c>
      <c r="E1710" t="s">
        <v>2013</v>
      </c>
      <c r="F1710" t="s">
        <v>6506</v>
      </c>
      <c r="G1710" t="s">
        <v>156</v>
      </c>
      <c r="H1710">
        <v>68</v>
      </c>
      <c r="I1710">
        <v>18</v>
      </c>
      <c r="J1710">
        <v>2008</v>
      </c>
      <c r="K1710">
        <v>2</v>
      </c>
      <c r="L1710" t="s">
        <v>344</v>
      </c>
      <c r="M1710" t="s">
        <v>280</v>
      </c>
    </row>
    <row r="1711" spans="1:13" x14ac:dyDescent="0.25">
      <c r="A1711">
        <v>1705</v>
      </c>
      <c r="B1711" t="s">
        <v>6507</v>
      </c>
      <c r="C1711" t="s">
        <v>6508</v>
      </c>
      <c r="D1711" t="s">
        <v>243</v>
      </c>
      <c r="E1711" t="s">
        <v>6509</v>
      </c>
      <c r="F1711" t="s">
        <v>6510</v>
      </c>
      <c r="G1711" t="s">
        <v>156</v>
      </c>
      <c r="H1711">
        <v>250</v>
      </c>
      <c r="I1711">
        <v>75</v>
      </c>
      <c r="J1711">
        <v>2008</v>
      </c>
      <c r="K1711">
        <v>3</v>
      </c>
      <c r="L1711" t="s">
        <v>458</v>
      </c>
      <c r="M1711" t="s">
        <v>6511</v>
      </c>
    </row>
    <row r="1712" spans="1:13" x14ac:dyDescent="0.25">
      <c r="A1712">
        <v>1706</v>
      </c>
      <c r="B1712" t="s">
        <v>6512</v>
      </c>
      <c r="C1712" t="s">
        <v>6513</v>
      </c>
      <c r="D1712" t="s">
        <v>105</v>
      </c>
      <c r="E1712" t="s">
        <v>6514</v>
      </c>
      <c r="F1712" t="s">
        <v>6515</v>
      </c>
      <c r="G1712" t="s">
        <v>156</v>
      </c>
      <c r="H1712">
        <v>1267</v>
      </c>
      <c r="I1712">
        <v>473</v>
      </c>
      <c r="J1712">
        <v>2002</v>
      </c>
      <c r="K1712">
        <v>2</v>
      </c>
      <c r="L1712" t="s">
        <v>62</v>
      </c>
      <c r="M1712" t="s">
        <v>108</v>
      </c>
    </row>
    <row r="1713" spans="1:13" x14ac:dyDescent="0.25">
      <c r="A1713">
        <v>1707</v>
      </c>
      <c r="B1713" t="s">
        <v>6516</v>
      </c>
      <c r="C1713" t="s">
        <v>6517</v>
      </c>
      <c r="D1713" t="s">
        <v>80</v>
      </c>
      <c r="E1713" t="s">
        <v>81</v>
      </c>
      <c r="F1713" t="s">
        <v>6518</v>
      </c>
      <c r="G1713" t="s">
        <v>156</v>
      </c>
      <c r="H1713">
        <v>84</v>
      </c>
      <c r="I1713">
        <v>32</v>
      </c>
      <c r="J1713">
        <v>2007</v>
      </c>
      <c r="K1713">
        <v>5</v>
      </c>
      <c r="L1713" t="s">
        <v>500</v>
      </c>
      <c r="M1713" t="s">
        <v>500</v>
      </c>
    </row>
    <row r="1714" spans="1:13" x14ac:dyDescent="0.25">
      <c r="A1714">
        <v>1708</v>
      </c>
      <c r="B1714" t="s">
        <v>6519</v>
      </c>
      <c r="C1714" t="s">
        <v>6520</v>
      </c>
      <c r="D1714" t="s">
        <v>52</v>
      </c>
      <c r="E1714" t="s">
        <v>861</v>
      </c>
      <c r="F1714" t="s">
        <v>6521</v>
      </c>
      <c r="G1714" t="s">
        <v>336</v>
      </c>
      <c r="H1714">
        <v>141</v>
      </c>
      <c r="I1714">
        <v>3</v>
      </c>
      <c r="J1714">
        <v>2002</v>
      </c>
      <c r="K1714">
        <v>3</v>
      </c>
      <c r="L1714" t="s">
        <v>94</v>
      </c>
      <c r="M1714" t="s">
        <v>203</v>
      </c>
    </row>
    <row r="1715" spans="1:13" x14ac:dyDescent="0.25">
      <c r="A1715">
        <v>1709</v>
      </c>
      <c r="B1715" t="s">
        <v>6522</v>
      </c>
      <c r="C1715" t="s">
        <v>6523</v>
      </c>
      <c r="D1715" t="s">
        <v>74</v>
      </c>
      <c r="E1715" t="s">
        <v>493</v>
      </c>
      <c r="F1715" t="s">
        <v>6524</v>
      </c>
      <c r="G1715" t="s">
        <v>18</v>
      </c>
      <c r="H1715">
        <v>15</v>
      </c>
      <c r="I1715">
        <v>4</v>
      </c>
      <c r="J1715">
        <v>2014</v>
      </c>
      <c r="K1715">
        <v>2</v>
      </c>
      <c r="L1715" t="s">
        <v>543</v>
      </c>
      <c r="M1715" t="s">
        <v>544</v>
      </c>
    </row>
    <row r="1716" spans="1:13" x14ac:dyDescent="0.25">
      <c r="A1716">
        <v>1710</v>
      </c>
      <c r="B1716" t="s">
        <v>6525</v>
      </c>
      <c r="C1716" t="s">
        <v>6526</v>
      </c>
      <c r="D1716" t="s">
        <v>52</v>
      </c>
      <c r="E1716" t="s">
        <v>6527</v>
      </c>
      <c r="F1716" t="s">
        <v>6528</v>
      </c>
      <c r="G1716" t="s">
        <v>55</v>
      </c>
      <c r="H1716">
        <v>173</v>
      </c>
      <c r="I1716">
        <v>56</v>
      </c>
      <c r="J1716">
        <v>2003</v>
      </c>
      <c r="K1716">
        <v>5</v>
      </c>
      <c r="L1716" t="s">
        <v>953</v>
      </c>
      <c r="M1716" t="s">
        <v>6529</v>
      </c>
    </row>
    <row r="1717" spans="1:13" x14ac:dyDescent="0.25">
      <c r="A1717">
        <v>1711</v>
      </c>
      <c r="B1717" t="s">
        <v>6530</v>
      </c>
      <c r="C1717" t="s">
        <v>6531</v>
      </c>
      <c r="D1717" t="s">
        <v>66</v>
      </c>
      <c r="E1717" t="s">
        <v>6532</v>
      </c>
      <c r="F1717" t="s">
        <v>6533</v>
      </c>
      <c r="G1717" t="s">
        <v>48</v>
      </c>
      <c r="H1717">
        <v>130</v>
      </c>
      <c r="I1717">
        <v>43</v>
      </c>
      <c r="J1717">
        <v>1996</v>
      </c>
      <c r="K1717">
        <v>2</v>
      </c>
      <c r="L1717" t="s">
        <v>70</v>
      </c>
      <c r="M1717" t="s">
        <v>1896</v>
      </c>
    </row>
    <row r="1718" spans="1:13" x14ac:dyDescent="0.25">
      <c r="A1718">
        <v>1712</v>
      </c>
      <c r="B1718" t="s">
        <v>6534</v>
      </c>
      <c r="C1718" t="s">
        <v>6535</v>
      </c>
      <c r="D1718" t="s">
        <v>98</v>
      </c>
      <c r="E1718" t="s">
        <v>6536</v>
      </c>
      <c r="F1718" t="s">
        <v>6537</v>
      </c>
      <c r="G1718" t="s">
        <v>40</v>
      </c>
      <c r="H1718">
        <v>420</v>
      </c>
      <c r="I1718">
        <v>90</v>
      </c>
      <c r="J1718">
        <v>2014</v>
      </c>
      <c r="K1718">
        <v>1</v>
      </c>
      <c r="L1718" t="s">
        <v>41</v>
      </c>
      <c r="M1718" t="s">
        <v>2201</v>
      </c>
    </row>
    <row r="1719" spans="1:13" x14ac:dyDescent="0.25">
      <c r="A1719">
        <v>1713</v>
      </c>
      <c r="B1719" t="s">
        <v>6538</v>
      </c>
      <c r="C1719" t="s">
        <v>6539</v>
      </c>
      <c r="D1719" t="s">
        <v>22</v>
      </c>
      <c r="E1719" t="s">
        <v>261</v>
      </c>
      <c r="F1719" t="s">
        <v>6540</v>
      </c>
      <c r="G1719" t="s">
        <v>55</v>
      </c>
      <c r="H1719">
        <v>75</v>
      </c>
      <c r="I1719">
        <v>30</v>
      </c>
      <c r="J1719">
        <v>2010</v>
      </c>
      <c r="K1719">
        <v>1</v>
      </c>
      <c r="L1719" t="s">
        <v>26</v>
      </c>
      <c r="M1719" t="s">
        <v>26</v>
      </c>
    </row>
    <row r="1720" spans="1:13" x14ac:dyDescent="0.25">
      <c r="A1720">
        <v>1714</v>
      </c>
      <c r="B1720" t="s">
        <v>6541</v>
      </c>
      <c r="C1720" t="s">
        <v>6542</v>
      </c>
      <c r="D1720" t="s">
        <v>52</v>
      </c>
      <c r="E1720" t="s">
        <v>1592</v>
      </c>
      <c r="F1720" t="s">
        <v>6543</v>
      </c>
      <c r="G1720" t="s">
        <v>181</v>
      </c>
      <c r="H1720">
        <v>12</v>
      </c>
      <c r="I1720">
        <v>1</v>
      </c>
      <c r="J1720">
        <v>2014</v>
      </c>
      <c r="K1720">
        <v>2</v>
      </c>
      <c r="L1720" t="s">
        <v>203</v>
      </c>
      <c r="M1720" t="s">
        <v>203</v>
      </c>
    </row>
    <row r="1721" spans="1:13" x14ac:dyDescent="0.25">
      <c r="A1721">
        <v>1715</v>
      </c>
      <c r="B1721" t="s">
        <v>6544</v>
      </c>
      <c r="C1721" t="s">
        <v>6545</v>
      </c>
      <c r="D1721" t="s">
        <v>52</v>
      </c>
      <c r="E1721" t="s">
        <v>6546</v>
      </c>
      <c r="F1721" t="s">
        <v>6547</v>
      </c>
      <c r="G1721" t="s">
        <v>271</v>
      </c>
      <c r="H1721">
        <v>27</v>
      </c>
      <c r="I1721">
        <v>7</v>
      </c>
      <c r="J1721">
        <v>2014</v>
      </c>
      <c r="K1721">
        <v>1</v>
      </c>
      <c r="L1721" t="s">
        <v>953</v>
      </c>
      <c r="M1721" t="s">
        <v>1004</v>
      </c>
    </row>
    <row r="1722" spans="1:13" x14ac:dyDescent="0.25">
      <c r="A1722">
        <v>1716</v>
      </c>
      <c r="B1722" t="s">
        <v>6548</v>
      </c>
      <c r="C1722" t="s">
        <v>6549</v>
      </c>
      <c r="D1722" t="s">
        <v>1262</v>
      </c>
      <c r="E1722" t="s">
        <v>6550</v>
      </c>
      <c r="F1722" t="s">
        <v>6551</v>
      </c>
      <c r="G1722" t="s">
        <v>107</v>
      </c>
      <c r="H1722">
        <v>559</v>
      </c>
      <c r="I1722">
        <v>175</v>
      </c>
      <c r="J1722">
        <v>2011</v>
      </c>
      <c r="K1722">
        <v>4</v>
      </c>
      <c r="L1722" t="s">
        <v>4597</v>
      </c>
      <c r="M1722" t="s">
        <v>3467</v>
      </c>
    </row>
    <row r="1723" spans="1:13" x14ac:dyDescent="0.25">
      <c r="A1723">
        <v>1717</v>
      </c>
      <c r="B1723" t="s">
        <v>6552</v>
      </c>
      <c r="C1723" t="s">
        <v>6553</v>
      </c>
      <c r="D1723" t="s">
        <v>1768</v>
      </c>
      <c r="E1723" t="s">
        <v>518</v>
      </c>
      <c r="F1723" t="s">
        <v>6554</v>
      </c>
      <c r="G1723" t="s">
        <v>69</v>
      </c>
      <c r="H1723">
        <v>18</v>
      </c>
      <c r="I1723">
        <v>7</v>
      </c>
      <c r="J1723">
        <v>2003</v>
      </c>
      <c r="K1723">
        <v>3</v>
      </c>
      <c r="L1723" t="s">
        <v>41</v>
      </c>
      <c r="M1723" t="s">
        <v>6555</v>
      </c>
    </row>
    <row r="1724" spans="1:13" x14ac:dyDescent="0.25">
      <c r="A1724">
        <v>1718</v>
      </c>
      <c r="B1724" t="s">
        <v>6556</v>
      </c>
      <c r="C1724" t="s">
        <v>6557</v>
      </c>
      <c r="D1724" t="s">
        <v>119</v>
      </c>
      <c r="E1724" t="s">
        <v>6558</v>
      </c>
      <c r="F1724" t="s">
        <v>6559</v>
      </c>
      <c r="G1724" t="s">
        <v>181</v>
      </c>
      <c r="H1724">
        <v>238</v>
      </c>
      <c r="I1724">
        <v>105</v>
      </c>
      <c r="J1724">
        <v>2006</v>
      </c>
      <c r="K1724">
        <v>6</v>
      </c>
      <c r="L1724" t="s">
        <v>122</v>
      </c>
      <c r="M1724" t="s">
        <v>6148</v>
      </c>
    </row>
    <row r="1725" spans="1:13" x14ac:dyDescent="0.25">
      <c r="A1725">
        <v>1719</v>
      </c>
      <c r="B1725" t="s">
        <v>6560</v>
      </c>
      <c r="C1725" t="s">
        <v>6561</v>
      </c>
      <c r="D1725" t="s">
        <v>30</v>
      </c>
      <c r="E1725" t="s">
        <v>2121</v>
      </c>
      <c r="F1725" t="s">
        <v>6562</v>
      </c>
      <c r="G1725" t="s">
        <v>107</v>
      </c>
      <c r="H1725">
        <v>67</v>
      </c>
      <c r="I1725">
        <v>30</v>
      </c>
      <c r="J1725">
        <v>2000</v>
      </c>
      <c r="K1725">
        <v>3</v>
      </c>
      <c r="L1725" t="s">
        <v>34</v>
      </c>
      <c r="M1725" t="s">
        <v>34</v>
      </c>
    </row>
    <row r="1726" spans="1:13" x14ac:dyDescent="0.25">
      <c r="A1726">
        <v>1720</v>
      </c>
      <c r="B1726" t="s">
        <v>6563</v>
      </c>
      <c r="C1726" t="s">
        <v>6564</v>
      </c>
      <c r="D1726" t="s">
        <v>333</v>
      </c>
      <c r="E1726" t="s">
        <v>962</v>
      </c>
      <c r="F1726" t="s">
        <v>6565</v>
      </c>
      <c r="G1726" t="s">
        <v>297</v>
      </c>
      <c r="H1726">
        <v>31</v>
      </c>
      <c r="I1726">
        <v>11</v>
      </c>
      <c r="J1726">
        <v>2011</v>
      </c>
      <c r="K1726">
        <v>3</v>
      </c>
      <c r="L1726" t="s">
        <v>41</v>
      </c>
      <c r="M1726" t="s">
        <v>6566</v>
      </c>
    </row>
    <row r="1727" spans="1:13" x14ac:dyDescent="0.25">
      <c r="A1727">
        <v>1721</v>
      </c>
      <c r="B1727" t="s">
        <v>6567</v>
      </c>
      <c r="C1727" t="s">
        <v>6568</v>
      </c>
      <c r="D1727" t="s">
        <v>105</v>
      </c>
      <c r="E1727" t="s">
        <v>1499</v>
      </c>
      <c r="F1727" t="s">
        <v>6569</v>
      </c>
      <c r="G1727" t="s">
        <v>18</v>
      </c>
      <c r="H1727">
        <v>37</v>
      </c>
      <c r="I1727">
        <v>14</v>
      </c>
      <c r="J1727">
        <v>2015</v>
      </c>
      <c r="K1727">
        <v>1</v>
      </c>
      <c r="L1727" t="s">
        <v>62</v>
      </c>
      <c r="M1727" t="s">
        <v>108</v>
      </c>
    </row>
    <row r="1728" spans="1:13" x14ac:dyDescent="0.25">
      <c r="A1728">
        <v>1722</v>
      </c>
      <c r="B1728" t="s">
        <v>6570</v>
      </c>
      <c r="C1728" t="s">
        <v>6571</v>
      </c>
      <c r="D1728" t="s">
        <v>52</v>
      </c>
      <c r="E1728" t="s">
        <v>2013</v>
      </c>
      <c r="F1728" t="s">
        <v>6572</v>
      </c>
      <c r="G1728" t="s">
        <v>271</v>
      </c>
      <c r="H1728">
        <v>35</v>
      </c>
      <c r="I1728">
        <v>25</v>
      </c>
      <c r="J1728">
        <v>2013</v>
      </c>
      <c r="K1728">
        <v>3</v>
      </c>
      <c r="L1728" t="s">
        <v>953</v>
      </c>
      <c r="M1728" t="s">
        <v>954</v>
      </c>
    </row>
    <row r="1729" spans="1:13" x14ac:dyDescent="0.25">
      <c r="A1729">
        <v>1723</v>
      </c>
      <c r="B1729" t="s">
        <v>6573</v>
      </c>
      <c r="C1729" t="s">
        <v>6574</v>
      </c>
      <c r="D1729" t="s">
        <v>1960</v>
      </c>
      <c r="E1729" t="s">
        <v>943</v>
      </c>
      <c r="F1729" t="s">
        <v>6575</v>
      </c>
      <c r="G1729" t="s">
        <v>48</v>
      </c>
      <c r="H1729">
        <v>284</v>
      </c>
      <c r="I1729">
        <v>216</v>
      </c>
      <c r="J1729">
        <v>2012</v>
      </c>
      <c r="K1729">
        <v>3</v>
      </c>
      <c r="L1729" t="s">
        <v>2079</v>
      </c>
      <c r="M1729" t="s">
        <v>6576</v>
      </c>
    </row>
    <row r="1730" spans="1:13" x14ac:dyDescent="0.25">
      <c r="A1730">
        <v>1724</v>
      </c>
      <c r="B1730" t="s">
        <v>6577</v>
      </c>
      <c r="C1730" t="s">
        <v>6578</v>
      </c>
      <c r="D1730" t="s">
        <v>166</v>
      </c>
      <c r="E1730" t="s">
        <v>99</v>
      </c>
      <c r="F1730" t="s">
        <v>6579</v>
      </c>
      <c r="G1730" t="s">
        <v>40</v>
      </c>
      <c r="H1730">
        <v>33</v>
      </c>
      <c r="I1730">
        <v>11</v>
      </c>
      <c r="J1730">
        <v>2007</v>
      </c>
      <c r="K1730">
        <v>4</v>
      </c>
      <c r="L1730" t="s">
        <v>3983</v>
      </c>
      <c r="M1730" t="s">
        <v>6580</v>
      </c>
    </row>
    <row r="1731" spans="1:13" x14ac:dyDescent="0.25">
      <c r="A1731">
        <v>1725</v>
      </c>
      <c r="B1731" t="s">
        <v>6581</v>
      </c>
      <c r="C1731" t="s">
        <v>6582</v>
      </c>
      <c r="D1731" t="s">
        <v>80</v>
      </c>
      <c r="E1731" t="s">
        <v>6583</v>
      </c>
      <c r="F1731" t="s">
        <v>6584</v>
      </c>
      <c r="G1731" t="s">
        <v>107</v>
      </c>
      <c r="H1731">
        <v>40</v>
      </c>
      <c r="I1731">
        <v>8</v>
      </c>
      <c r="J1731">
        <v>2015</v>
      </c>
      <c r="K1731">
        <v>1</v>
      </c>
      <c r="L1731" t="s">
        <v>83</v>
      </c>
      <c r="M1731" t="s">
        <v>83</v>
      </c>
    </row>
    <row r="1732" spans="1:13" x14ac:dyDescent="0.25">
      <c r="A1732">
        <v>1726</v>
      </c>
      <c r="B1732" t="s">
        <v>6585</v>
      </c>
      <c r="C1732" t="s">
        <v>6586</v>
      </c>
      <c r="D1732" t="s">
        <v>105</v>
      </c>
      <c r="E1732" t="s">
        <v>962</v>
      </c>
      <c r="F1732" t="s">
        <v>6587</v>
      </c>
      <c r="G1732" t="s">
        <v>336</v>
      </c>
      <c r="H1732">
        <v>14</v>
      </c>
      <c r="I1732">
        <v>10</v>
      </c>
      <c r="J1732">
        <v>2010</v>
      </c>
      <c r="K1732">
        <v>2</v>
      </c>
      <c r="L1732" t="s">
        <v>2534</v>
      </c>
      <c r="M1732" t="s">
        <v>2535</v>
      </c>
    </row>
    <row r="1733" spans="1:13" x14ac:dyDescent="0.25">
      <c r="A1733">
        <v>1727</v>
      </c>
      <c r="B1733" t="s">
        <v>6588</v>
      </c>
      <c r="C1733" t="s">
        <v>6589</v>
      </c>
      <c r="D1733" t="s">
        <v>80</v>
      </c>
      <c r="E1733" t="s">
        <v>617</v>
      </c>
      <c r="F1733" t="s">
        <v>6590</v>
      </c>
      <c r="G1733" t="s">
        <v>218</v>
      </c>
      <c r="H1733">
        <v>40</v>
      </c>
      <c r="I1733">
        <v>10</v>
      </c>
      <c r="J1733">
        <v>2014</v>
      </c>
      <c r="K1733">
        <v>2</v>
      </c>
      <c r="L1733" t="s">
        <v>83</v>
      </c>
      <c r="M1733" t="s">
        <v>83</v>
      </c>
    </row>
    <row r="1734" spans="1:13" x14ac:dyDescent="0.25">
      <c r="A1734">
        <v>1728</v>
      </c>
      <c r="B1734" t="s">
        <v>6591</v>
      </c>
      <c r="C1734" t="s">
        <v>6592</v>
      </c>
      <c r="D1734" t="s">
        <v>215</v>
      </c>
      <c r="E1734" t="s">
        <v>2609</v>
      </c>
      <c r="F1734" t="s">
        <v>6593</v>
      </c>
      <c r="G1734" t="s">
        <v>48</v>
      </c>
      <c r="H1734">
        <v>14</v>
      </c>
      <c r="I1734">
        <v>20</v>
      </c>
      <c r="J1734">
        <v>2012</v>
      </c>
      <c r="K1734">
        <v>2</v>
      </c>
      <c r="L1734" t="s">
        <v>1879</v>
      </c>
      <c r="M1734" t="s">
        <v>6594</v>
      </c>
    </row>
    <row r="1735" spans="1:13" x14ac:dyDescent="0.25">
      <c r="A1735">
        <v>1729</v>
      </c>
      <c r="B1735" t="s">
        <v>6595</v>
      </c>
      <c r="C1735" t="s">
        <v>6596</v>
      </c>
      <c r="D1735" t="s">
        <v>215</v>
      </c>
      <c r="E1735" t="s">
        <v>1290</v>
      </c>
      <c r="F1735" t="s">
        <v>6597</v>
      </c>
      <c r="G1735" t="s">
        <v>156</v>
      </c>
      <c r="H1735">
        <v>28</v>
      </c>
      <c r="I1735">
        <v>31</v>
      </c>
      <c r="J1735">
        <v>2011</v>
      </c>
      <c r="K1735">
        <v>4</v>
      </c>
      <c r="L1735" t="s">
        <v>1879</v>
      </c>
      <c r="M1735" t="s">
        <v>1879</v>
      </c>
    </row>
    <row r="1736" spans="1:13" x14ac:dyDescent="0.25">
      <c r="A1736">
        <v>1730</v>
      </c>
      <c r="B1736" t="s">
        <v>6598</v>
      </c>
      <c r="C1736" t="s">
        <v>6599</v>
      </c>
      <c r="D1736" t="s">
        <v>45</v>
      </c>
      <c r="E1736" t="s">
        <v>1207</v>
      </c>
      <c r="F1736" t="s">
        <v>6600</v>
      </c>
      <c r="G1736" t="s">
        <v>233</v>
      </c>
      <c r="H1736">
        <v>20</v>
      </c>
      <c r="I1736">
        <v>12</v>
      </c>
      <c r="J1736">
        <v>2005</v>
      </c>
      <c r="K1736">
        <v>4</v>
      </c>
      <c r="L1736" t="s">
        <v>1258</v>
      </c>
      <c r="M1736" t="s">
        <v>6601</v>
      </c>
    </row>
    <row r="1737" spans="1:13" x14ac:dyDescent="0.25">
      <c r="A1737">
        <v>1731</v>
      </c>
      <c r="B1737" t="s">
        <v>6602</v>
      </c>
      <c r="C1737" t="s">
        <v>6603</v>
      </c>
      <c r="D1737" t="s">
        <v>215</v>
      </c>
      <c r="E1737" t="s">
        <v>6604</v>
      </c>
      <c r="F1737" t="s">
        <v>6605</v>
      </c>
      <c r="G1737" t="s">
        <v>233</v>
      </c>
      <c r="H1737">
        <v>275</v>
      </c>
      <c r="I1737">
        <v>13</v>
      </c>
      <c r="J1737">
        <v>1996</v>
      </c>
      <c r="K1737">
        <v>4</v>
      </c>
      <c r="L1737" t="s">
        <v>219</v>
      </c>
      <c r="M1737" t="s">
        <v>422</v>
      </c>
    </row>
    <row r="1738" spans="1:13" x14ac:dyDescent="0.25">
      <c r="A1738">
        <v>1732</v>
      </c>
      <c r="B1738" t="s">
        <v>6606</v>
      </c>
      <c r="C1738" t="s">
        <v>6607</v>
      </c>
      <c r="D1738" t="s">
        <v>643</v>
      </c>
      <c r="E1738" t="s">
        <v>1920</v>
      </c>
      <c r="F1738" t="s">
        <v>6608</v>
      </c>
      <c r="G1738" t="s">
        <v>187</v>
      </c>
      <c r="H1738">
        <v>12</v>
      </c>
      <c r="I1738">
        <v>4</v>
      </c>
      <c r="J1738">
        <v>2013</v>
      </c>
      <c r="K1738">
        <v>2</v>
      </c>
      <c r="L1738" t="s">
        <v>41</v>
      </c>
      <c r="M1738" t="s">
        <v>6609</v>
      </c>
    </row>
    <row r="1739" spans="1:13" x14ac:dyDescent="0.25">
      <c r="A1739">
        <v>1733</v>
      </c>
      <c r="B1739" t="s">
        <v>6610</v>
      </c>
      <c r="C1739" t="s">
        <v>6611</v>
      </c>
      <c r="D1739" t="s">
        <v>230</v>
      </c>
      <c r="E1739" t="s">
        <v>6612</v>
      </c>
      <c r="F1739" t="s">
        <v>6613</v>
      </c>
      <c r="G1739" t="s">
        <v>336</v>
      </c>
      <c r="H1739">
        <v>120</v>
      </c>
      <c r="I1739">
        <v>63</v>
      </c>
      <c r="J1739">
        <v>1996</v>
      </c>
      <c r="K1739">
        <v>3</v>
      </c>
      <c r="L1739" t="s">
        <v>41</v>
      </c>
      <c r="M1739" t="s">
        <v>6614</v>
      </c>
    </row>
    <row r="1740" spans="1:13" x14ac:dyDescent="0.25">
      <c r="A1740">
        <v>1734</v>
      </c>
      <c r="B1740" t="s">
        <v>6615</v>
      </c>
      <c r="C1740" t="s">
        <v>6616</v>
      </c>
      <c r="D1740" t="s">
        <v>66</v>
      </c>
      <c r="E1740" t="s">
        <v>621</v>
      </c>
      <c r="F1740" t="s">
        <v>6617</v>
      </c>
      <c r="G1740" t="s">
        <v>257</v>
      </c>
      <c r="H1740">
        <v>31</v>
      </c>
      <c r="I1740">
        <v>13</v>
      </c>
      <c r="J1740">
        <v>2006</v>
      </c>
      <c r="K1740">
        <v>2</v>
      </c>
      <c r="L1740" t="s">
        <v>41</v>
      </c>
      <c r="M1740" t="s">
        <v>6618</v>
      </c>
    </row>
    <row r="1741" spans="1:13" x14ac:dyDescent="0.25">
      <c r="A1741">
        <v>1735</v>
      </c>
      <c r="B1741" t="s">
        <v>6619</v>
      </c>
      <c r="C1741" t="s">
        <v>6620</v>
      </c>
      <c r="D1741" t="s">
        <v>105</v>
      </c>
      <c r="E1741" t="s">
        <v>626</v>
      </c>
      <c r="F1741" t="s">
        <v>6621</v>
      </c>
      <c r="G1741" t="s">
        <v>40</v>
      </c>
      <c r="H1741">
        <v>5</v>
      </c>
      <c r="I1741">
        <v>1</v>
      </c>
      <c r="J1741">
        <v>2009</v>
      </c>
      <c r="K1741">
        <v>1</v>
      </c>
      <c r="L1741" t="s">
        <v>62</v>
      </c>
      <c r="M1741" t="s">
        <v>108</v>
      </c>
    </row>
    <row r="1742" spans="1:13" x14ac:dyDescent="0.25">
      <c r="A1742">
        <v>1736</v>
      </c>
      <c r="B1742" t="s">
        <v>6622</v>
      </c>
      <c r="C1742" t="s">
        <v>6623</v>
      </c>
      <c r="D1742" t="s">
        <v>1262</v>
      </c>
      <c r="E1742" t="s">
        <v>993</v>
      </c>
      <c r="F1742" t="s">
        <v>6624</v>
      </c>
      <c r="G1742" t="s">
        <v>107</v>
      </c>
      <c r="H1742">
        <v>23</v>
      </c>
      <c r="I1742">
        <v>6</v>
      </c>
      <c r="J1742">
        <v>2012</v>
      </c>
      <c r="K1742">
        <v>1</v>
      </c>
      <c r="L1742" t="s">
        <v>1264</v>
      </c>
      <c r="M1742" t="s">
        <v>1299</v>
      </c>
    </row>
    <row r="1743" spans="1:13" x14ac:dyDescent="0.25">
      <c r="A1743">
        <v>1737</v>
      </c>
      <c r="B1743" t="s">
        <v>6625</v>
      </c>
      <c r="C1743" t="s">
        <v>6626</v>
      </c>
      <c r="D1743" t="s">
        <v>852</v>
      </c>
      <c r="E1743" t="s">
        <v>2379</v>
      </c>
      <c r="F1743" t="s">
        <v>6627</v>
      </c>
      <c r="G1743" t="s">
        <v>187</v>
      </c>
      <c r="H1743">
        <v>8</v>
      </c>
      <c r="I1743">
        <v>10</v>
      </c>
      <c r="J1743">
        <v>2009</v>
      </c>
      <c r="K1743">
        <v>4</v>
      </c>
      <c r="L1743" t="s">
        <v>595</v>
      </c>
      <c r="M1743" t="s">
        <v>2645</v>
      </c>
    </row>
    <row r="1744" spans="1:13" x14ac:dyDescent="0.25">
      <c r="A1744">
        <v>1738</v>
      </c>
      <c r="B1744" t="s">
        <v>6628</v>
      </c>
      <c r="C1744" t="s">
        <v>6629</v>
      </c>
      <c r="D1744" t="s">
        <v>119</v>
      </c>
      <c r="E1744" t="s">
        <v>626</v>
      </c>
      <c r="F1744" t="s">
        <v>6630</v>
      </c>
      <c r="G1744" t="s">
        <v>107</v>
      </c>
      <c r="H1744">
        <v>28</v>
      </c>
      <c r="I1744">
        <v>12</v>
      </c>
      <c r="J1744">
        <v>2008</v>
      </c>
      <c r="K1744">
        <v>2</v>
      </c>
      <c r="L1744" t="s">
        <v>41</v>
      </c>
      <c r="M1744" t="s">
        <v>544</v>
      </c>
    </row>
    <row r="1745" spans="1:13" x14ac:dyDescent="0.25">
      <c r="A1745">
        <v>1739</v>
      </c>
      <c r="B1745" t="s">
        <v>6631</v>
      </c>
      <c r="C1745" t="s">
        <v>6632</v>
      </c>
      <c r="D1745" t="s">
        <v>52</v>
      </c>
      <c r="E1745" t="s">
        <v>6633</v>
      </c>
      <c r="F1745" t="s">
        <v>6634</v>
      </c>
      <c r="G1745" t="s">
        <v>623</v>
      </c>
      <c r="H1745">
        <v>1600</v>
      </c>
      <c r="I1745">
        <v>500</v>
      </c>
      <c r="J1745">
        <v>2012</v>
      </c>
      <c r="K1745">
        <v>2</v>
      </c>
      <c r="L1745" t="s">
        <v>56</v>
      </c>
      <c r="M1745" t="s">
        <v>56</v>
      </c>
    </row>
    <row r="1746" spans="1:13" x14ac:dyDescent="0.25">
      <c r="A1746">
        <v>1740</v>
      </c>
      <c r="B1746" t="s">
        <v>6635</v>
      </c>
      <c r="C1746" t="s">
        <v>6636</v>
      </c>
      <c r="D1746" t="s">
        <v>66</v>
      </c>
      <c r="E1746" t="s">
        <v>934</v>
      </c>
      <c r="F1746" t="s">
        <v>6637</v>
      </c>
      <c r="G1746" t="s">
        <v>218</v>
      </c>
      <c r="H1746">
        <v>88</v>
      </c>
      <c r="I1746">
        <v>29</v>
      </c>
      <c r="J1746">
        <v>1994</v>
      </c>
      <c r="K1746">
        <v>1</v>
      </c>
      <c r="L1746" t="s">
        <v>94</v>
      </c>
      <c r="M1746" t="s">
        <v>396</v>
      </c>
    </row>
    <row r="1747" spans="1:13" x14ac:dyDescent="0.25">
      <c r="A1747">
        <v>1741</v>
      </c>
      <c r="B1747" t="s">
        <v>6638</v>
      </c>
      <c r="C1747" t="s">
        <v>6639</v>
      </c>
      <c r="D1747" t="s">
        <v>852</v>
      </c>
      <c r="E1747" t="s">
        <v>504</v>
      </c>
      <c r="F1747" t="s">
        <v>6640</v>
      </c>
      <c r="G1747" t="s">
        <v>40</v>
      </c>
      <c r="H1747">
        <v>26</v>
      </c>
      <c r="I1747">
        <v>24</v>
      </c>
      <c r="J1747">
        <v>2007</v>
      </c>
      <c r="K1747">
        <v>5</v>
      </c>
      <c r="L1747" t="s">
        <v>6008</v>
      </c>
      <c r="M1747" t="s">
        <v>2827</v>
      </c>
    </row>
    <row r="1748" spans="1:13" x14ac:dyDescent="0.25">
      <c r="A1748">
        <v>1742</v>
      </c>
      <c r="B1748" t="s">
        <v>6641</v>
      </c>
      <c r="C1748" t="s">
        <v>6642</v>
      </c>
      <c r="D1748" t="s">
        <v>80</v>
      </c>
      <c r="E1748" t="s">
        <v>6643</v>
      </c>
      <c r="F1748" t="s">
        <v>6644</v>
      </c>
      <c r="G1748" t="s">
        <v>271</v>
      </c>
      <c r="H1748">
        <v>271</v>
      </c>
      <c r="I1748">
        <v>108</v>
      </c>
      <c r="J1748">
        <v>2010</v>
      </c>
      <c r="K1748">
        <v>1</v>
      </c>
      <c r="L1748" t="s">
        <v>163</v>
      </c>
      <c r="M1748" t="s">
        <v>163</v>
      </c>
    </row>
    <row r="1749" spans="1:13" x14ac:dyDescent="0.25">
      <c r="A1749">
        <v>1743</v>
      </c>
      <c r="B1749" t="s">
        <v>6645</v>
      </c>
      <c r="C1749" t="s">
        <v>6646</v>
      </c>
      <c r="D1749" t="s">
        <v>52</v>
      </c>
      <c r="E1749" t="s">
        <v>6647</v>
      </c>
      <c r="F1749" t="s">
        <v>6648</v>
      </c>
      <c r="G1749" t="s">
        <v>336</v>
      </c>
      <c r="H1749">
        <v>9</v>
      </c>
      <c r="I1749">
        <v>4</v>
      </c>
      <c r="J1749">
        <v>2006</v>
      </c>
      <c r="K1749">
        <v>4</v>
      </c>
      <c r="L1749" t="s">
        <v>56</v>
      </c>
      <c r="M1749" t="s">
        <v>5968</v>
      </c>
    </row>
    <row r="1750" spans="1:13" x14ac:dyDescent="0.25">
      <c r="A1750">
        <v>1744</v>
      </c>
      <c r="B1750" t="s">
        <v>6649</v>
      </c>
      <c r="C1750" t="s">
        <v>6650</v>
      </c>
      <c r="D1750" t="s">
        <v>80</v>
      </c>
      <c r="E1750" t="s">
        <v>710</v>
      </c>
      <c r="F1750" t="s">
        <v>6651</v>
      </c>
      <c r="G1750" t="s">
        <v>18</v>
      </c>
      <c r="H1750">
        <v>382</v>
      </c>
      <c r="I1750">
        <v>85</v>
      </c>
      <c r="J1750">
        <v>2008</v>
      </c>
      <c r="K1750">
        <v>4</v>
      </c>
      <c r="L1750" t="s">
        <v>6184</v>
      </c>
      <c r="M1750" t="s">
        <v>6652</v>
      </c>
    </row>
    <row r="1751" spans="1:13" x14ac:dyDescent="0.25">
      <c r="A1751">
        <v>1745</v>
      </c>
      <c r="B1751" t="s">
        <v>6653</v>
      </c>
      <c r="C1751" t="s">
        <v>6654</v>
      </c>
      <c r="D1751" t="s">
        <v>52</v>
      </c>
      <c r="E1751" t="s">
        <v>3116</v>
      </c>
      <c r="F1751" t="s">
        <v>6655</v>
      </c>
      <c r="G1751" t="s">
        <v>233</v>
      </c>
      <c r="H1751">
        <v>60</v>
      </c>
      <c r="I1751">
        <v>25</v>
      </c>
      <c r="J1751">
        <v>2004</v>
      </c>
      <c r="K1751">
        <v>1</v>
      </c>
      <c r="L1751" t="s">
        <v>203</v>
      </c>
      <c r="M1751" t="s">
        <v>5836</v>
      </c>
    </row>
    <row r="1752" spans="1:13" x14ac:dyDescent="0.25">
      <c r="A1752">
        <v>1746</v>
      </c>
      <c r="B1752" t="s">
        <v>6656</v>
      </c>
      <c r="C1752" t="s">
        <v>6657</v>
      </c>
      <c r="D1752" t="s">
        <v>86</v>
      </c>
      <c r="E1752" t="s">
        <v>3470</v>
      </c>
      <c r="F1752" t="s">
        <v>6658</v>
      </c>
      <c r="G1752" t="s">
        <v>55</v>
      </c>
      <c r="H1752">
        <v>822</v>
      </c>
      <c r="I1752">
        <v>10</v>
      </c>
      <c r="J1752">
        <v>2005</v>
      </c>
      <c r="K1752">
        <v>2</v>
      </c>
      <c r="L1752" t="s">
        <v>89</v>
      </c>
      <c r="M1752" t="s">
        <v>6659</v>
      </c>
    </row>
    <row r="1753" spans="1:13" x14ac:dyDescent="0.25">
      <c r="A1753">
        <v>1747</v>
      </c>
      <c r="B1753" t="s">
        <v>6660</v>
      </c>
      <c r="C1753" t="s">
        <v>6661</v>
      </c>
      <c r="D1753" t="s">
        <v>66</v>
      </c>
      <c r="E1753" t="s">
        <v>301</v>
      </c>
      <c r="F1753" t="s">
        <v>6662</v>
      </c>
      <c r="G1753" t="s">
        <v>187</v>
      </c>
      <c r="H1753">
        <v>82</v>
      </c>
      <c r="I1753">
        <v>14</v>
      </c>
      <c r="J1753">
        <v>2005</v>
      </c>
      <c r="K1753">
        <v>3</v>
      </c>
      <c r="L1753" t="s">
        <v>1093</v>
      </c>
      <c r="M1753" t="s">
        <v>1093</v>
      </c>
    </row>
    <row r="1754" spans="1:13" x14ac:dyDescent="0.25">
      <c r="A1754">
        <v>1748</v>
      </c>
      <c r="B1754" t="s">
        <v>6663</v>
      </c>
      <c r="C1754" t="s">
        <v>6664</v>
      </c>
      <c r="D1754" t="s">
        <v>230</v>
      </c>
      <c r="E1754" t="s">
        <v>167</v>
      </c>
      <c r="F1754" t="s">
        <v>6665</v>
      </c>
      <c r="G1754" t="s">
        <v>33</v>
      </c>
      <c r="H1754">
        <v>24</v>
      </c>
      <c r="I1754">
        <v>10</v>
      </c>
      <c r="J1754">
        <v>2005</v>
      </c>
      <c r="K1754">
        <v>4</v>
      </c>
      <c r="L1754" t="s">
        <v>41</v>
      </c>
      <c r="M1754" t="s">
        <v>6666</v>
      </c>
    </row>
    <row r="1755" spans="1:13" x14ac:dyDescent="0.25">
      <c r="A1755">
        <v>1749</v>
      </c>
      <c r="B1755" t="s">
        <v>6667</v>
      </c>
      <c r="C1755" t="s">
        <v>6668</v>
      </c>
      <c r="D1755" t="s">
        <v>1768</v>
      </c>
      <c r="E1755" t="s">
        <v>6669</v>
      </c>
      <c r="F1755" t="s">
        <v>6670</v>
      </c>
      <c r="G1755" t="s">
        <v>156</v>
      </c>
      <c r="H1755">
        <v>500</v>
      </c>
      <c r="I1755">
        <v>198</v>
      </c>
      <c r="J1755">
        <v>2007</v>
      </c>
      <c r="K1755">
        <v>1</v>
      </c>
      <c r="L1755" t="s">
        <v>41</v>
      </c>
      <c r="M1755" t="s">
        <v>1253</v>
      </c>
    </row>
    <row r="1756" spans="1:13" x14ac:dyDescent="0.25">
      <c r="A1756">
        <v>1750</v>
      </c>
      <c r="B1756" t="s">
        <v>6671</v>
      </c>
      <c r="C1756" t="s">
        <v>6672</v>
      </c>
      <c r="D1756" t="s">
        <v>66</v>
      </c>
      <c r="E1756" t="s">
        <v>167</v>
      </c>
      <c r="F1756" t="s">
        <v>6673</v>
      </c>
      <c r="G1756" t="s">
        <v>181</v>
      </c>
      <c r="H1756">
        <v>56</v>
      </c>
      <c r="I1756">
        <v>13</v>
      </c>
      <c r="J1756">
        <v>2011</v>
      </c>
      <c r="K1756">
        <v>1</v>
      </c>
      <c r="L1756" t="s">
        <v>94</v>
      </c>
      <c r="M1756" t="s">
        <v>396</v>
      </c>
    </row>
    <row r="1757" spans="1:13" x14ac:dyDescent="0.25">
      <c r="A1757">
        <v>1751</v>
      </c>
      <c r="B1757" t="s">
        <v>6674</v>
      </c>
      <c r="C1757" t="s">
        <v>6675</v>
      </c>
      <c r="D1757" t="s">
        <v>15</v>
      </c>
      <c r="E1757" t="s">
        <v>209</v>
      </c>
      <c r="F1757" t="s">
        <v>6676</v>
      </c>
      <c r="G1757" t="s">
        <v>336</v>
      </c>
      <c r="H1757">
        <v>36</v>
      </c>
      <c r="I1757">
        <v>13</v>
      </c>
      <c r="J1757">
        <v>2003</v>
      </c>
      <c r="K1757">
        <v>2</v>
      </c>
      <c r="L1757" t="s">
        <v>19</v>
      </c>
      <c r="M1757" t="s">
        <v>4980</v>
      </c>
    </row>
    <row r="1758" spans="1:13" x14ac:dyDescent="0.25">
      <c r="A1758">
        <v>1752</v>
      </c>
      <c r="B1758" t="s">
        <v>6677</v>
      </c>
      <c r="C1758" t="s">
        <v>6678</v>
      </c>
      <c r="D1758" t="s">
        <v>852</v>
      </c>
      <c r="E1758" t="s">
        <v>6679</v>
      </c>
      <c r="F1758" t="s">
        <v>6680</v>
      </c>
      <c r="G1758" t="s">
        <v>25</v>
      </c>
      <c r="H1758">
        <v>620</v>
      </c>
      <c r="I1758">
        <v>45</v>
      </c>
      <c r="J1758">
        <v>2010</v>
      </c>
      <c r="K1758">
        <v>1</v>
      </c>
      <c r="L1758" t="s">
        <v>595</v>
      </c>
      <c r="M1758" t="s">
        <v>854</v>
      </c>
    </row>
    <row r="1759" spans="1:13" x14ac:dyDescent="0.25">
      <c r="A1759">
        <v>1753</v>
      </c>
      <c r="B1759" t="s">
        <v>6681</v>
      </c>
      <c r="C1759" t="s">
        <v>6682</v>
      </c>
      <c r="D1759" t="s">
        <v>30</v>
      </c>
      <c r="E1759" t="s">
        <v>824</v>
      </c>
      <c r="F1759" t="s">
        <v>6683</v>
      </c>
      <c r="G1759" t="s">
        <v>336</v>
      </c>
      <c r="H1759">
        <v>20</v>
      </c>
      <c r="I1759">
        <v>10</v>
      </c>
      <c r="J1759">
        <v>2010</v>
      </c>
      <c r="K1759">
        <v>1</v>
      </c>
      <c r="L1759" t="s">
        <v>251</v>
      </c>
      <c r="M1759" t="s">
        <v>251</v>
      </c>
    </row>
    <row r="1760" spans="1:13" x14ac:dyDescent="0.25">
      <c r="A1760">
        <v>1754</v>
      </c>
      <c r="B1760" t="s">
        <v>6684</v>
      </c>
      <c r="C1760" t="s">
        <v>6685</v>
      </c>
      <c r="D1760" t="s">
        <v>74</v>
      </c>
      <c r="E1760" t="s">
        <v>376</v>
      </c>
      <c r="F1760" t="s">
        <v>6686</v>
      </c>
      <c r="G1760" t="s">
        <v>336</v>
      </c>
      <c r="H1760">
        <v>59</v>
      </c>
      <c r="I1760">
        <v>44</v>
      </c>
      <c r="J1760">
        <v>1993</v>
      </c>
      <c r="K1760">
        <v>4</v>
      </c>
      <c r="L1760" t="s">
        <v>77</v>
      </c>
      <c r="M1760" t="s">
        <v>6687</v>
      </c>
    </row>
    <row r="1761" spans="1:13" x14ac:dyDescent="0.25">
      <c r="A1761">
        <v>1755</v>
      </c>
      <c r="B1761" t="s">
        <v>6688</v>
      </c>
      <c r="C1761" t="s">
        <v>6689</v>
      </c>
      <c r="D1761" t="s">
        <v>341</v>
      </c>
      <c r="E1761" t="s">
        <v>710</v>
      </c>
      <c r="F1761" t="s">
        <v>6690</v>
      </c>
      <c r="G1761" t="s">
        <v>308</v>
      </c>
      <c r="H1761">
        <v>6</v>
      </c>
      <c r="I1761">
        <v>4</v>
      </c>
      <c r="J1761">
        <v>2013</v>
      </c>
      <c r="K1761">
        <v>3</v>
      </c>
      <c r="L1761" t="s">
        <v>344</v>
      </c>
      <c r="M1761" t="s">
        <v>344</v>
      </c>
    </row>
    <row r="1762" spans="1:13" x14ac:dyDescent="0.25">
      <c r="A1762">
        <v>1756</v>
      </c>
      <c r="B1762" t="s">
        <v>6691</v>
      </c>
      <c r="C1762" t="s">
        <v>6692</v>
      </c>
      <c r="D1762" t="s">
        <v>215</v>
      </c>
      <c r="E1762" t="s">
        <v>2224</v>
      </c>
      <c r="F1762" t="s">
        <v>6693</v>
      </c>
      <c r="G1762" t="s">
        <v>257</v>
      </c>
      <c r="H1762">
        <v>125</v>
      </c>
      <c r="I1762">
        <v>55</v>
      </c>
      <c r="J1762">
        <v>2011</v>
      </c>
      <c r="K1762">
        <v>4</v>
      </c>
      <c r="L1762" t="s">
        <v>506</v>
      </c>
      <c r="M1762" t="s">
        <v>1879</v>
      </c>
    </row>
    <row r="1763" spans="1:13" x14ac:dyDescent="0.25">
      <c r="A1763">
        <v>1757</v>
      </c>
      <c r="B1763" t="s">
        <v>6694</v>
      </c>
      <c r="C1763" t="s">
        <v>6695</v>
      </c>
      <c r="D1763" t="s">
        <v>643</v>
      </c>
      <c r="E1763" t="s">
        <v>1418</v>
      </c>
      <c r="F1763" t="s">
        <v>6696</v>
      </c>
      <c r="G1763" t="s">
        <v>18</v>
      </c>
      <c r="H1763">
        <v>60</v>
      </c>
      <c r="I1763">
        <v>23</v>
      </c>
      <c r="J1763">
        <v>2009</v>
      </c>
      <c r="K1763">
        <v>2</v>
      </c>
      <c r="L1763" t="s">
        <v>41</v>
      </c>
      <c r="M1763" t="s">
        <v>1883</v>
      </c>
    </row>
    <row r="1764" spans="1:13" x14ac:dyDescent="0.25">
      <c r="A1764">
        <v>1758</v>
      </c>
      <c r="B1764" t="s">
        <v>6697</v>
      </c>
      <c r="C1764" t="s">
        <v>6698</v>
      </c>
      <c r="D1764" t="s">
        <v>80</v>
      </c>
      <c r="E1764" t="s">
        <v>367</v>
      </c>
      <c r="F1764" t="s">
        <v>6699</v>
      </c>
      <c r="G1764" t="s">
        <v>233</v>
      </c>
      <c r="H1764">
        <v>134</v>
      </c>
      <c r="I1764">
        <v>63</v>
      </c>
      <c r="J1764">
        <v>1993</v>
      </c>
      <c r="K1764">
        <v>2</v>
      </c>
      <c r="L1764" t="s">
        <v>83</v>
      </c>
      <c r="M1764" t="s">
        <v>83</v>
      </c>
    </row>
    <row r="1765" spans="1:13" x14ac:dyDescent="0.25">
      <c r="A1765">
        <v>1759</v>
      </c>
      <c r="B1765" t="s">
        <v>6700</v>
      </c>
      <c r="C1765" t="s">
        <v>6701</v>
      </c>
      <c r="D1765" t="s">
        <v>30</v>
      </c>
      <c r="E1765" t="s">
        <v>572</v>
      </c>
      <c r="F1765" t="s">
        <v>6702</v>
      </c>
      <c r="G1765" t="s">
        <v>336</v>
      </c>
      <c r="H1765">
        <v>114</v>
      </c>
      <c r="I1765">
        <v>51</v>
      </c>
      <c r="J1765">
        <v>2013</v>
      </c>
      <c r="K1765">
        <v>3</v>
      </c>
      <c r="L1765" t="s">
        <v>251</v>
      </c>
      <c r="M1765" t="s">
        <v>251</v>
      </c>
    </row>
    <row r="1766" spans="1:13" x14ac:dyDescent="0.25">
      <c r="A1766">
        <v>1760</v>
      </c>
      <c r="B1766" t="s">
        <v>6703</v>
      </c>
      <c r="C1766" t="s">
        <v>6704</v>
      </c>
      <c r="D1766" t="s">
        <v>22</v>
      </c>
      <c r="E1766" t="s">
        <v>334</v>
      </c>
      <c r="F1766" t="s">
        <v>6705</v>
      </c>
      <c r="G1766" t="s">
        <v>336</v>
      </c>
      <c r="H1766">
        <v>23</v>
      </c>
      <c r="I1766">
        <v>3</v>
      </c>
      <c r="J1766">
        <v>2011</v>
      </c>
      <c r="K1766">
        <v>3</v>
      </c>
      <c r="L1766" t="s">
        <v>26</v>
      </c>
      <c r="M1766" t="s">
        <v>5979</v>
      </c>
    </row>
    <row r="1767" spans="1:13" x14ac:dyDescent="0.25">
      <c r="A1767">
        <v>1761</v>
      </c>
      <c r="B1767" t="s">
        <v>6706</v>
      </c>
      <c r="C1767" t="s">
        <v>6707</v>
      </c>
      <c r="D1767" t="s">
        <v>80</v>
      </c>
      <c r="E1767" t="s">
        <v>1418</v>
      </c>
      <c r="F1767" t="s">
        <v>6708</v>
      </c>
      <c r="G1767" t="s">
        <v>18</v>
      </c>
      <c r="H1767">
        <v>52</v>
      </c>
      <c r="I1767">
        <v>18</v>
      </c>
      <c r="J1767">
        <v>2012</v>
      </c>
      <c r="K1767">
        <v>3</v>
      </c>
      <c r="L1767" t="s">
        <v>83</v>
      </c>
      <c r="M1767" t="s">
        <v>2101</v>
      </c>
    </row>
    <row r="1768" spans="1:13" x14ac:dyDescent="0.25">
      <c r="A1768">
        <v>1762</v>
      </c>
      <c r="B1768" t="s">
        <v>6709</v>
      </c>
      <c r="C1768" t="s">
        <v>6710</v>
      </c>
      <c r="D1768" t="s">
        <v>1011</v>
      </c>
      <c r="E1768" t="s">
        <v>6711</v>
      </c>
      <c r="F1768" t="s">
        <v>6712</v>
      </c>
      <c r="G1768" t="s">
        <v>55</v>
      </c>
      <c r="H1768">
        <v>241</v>
      </c>
      <c r="I1768">
        <v>84</v>
      </c>
      <c r="J1768">
        <v>2009</v>
      </c>
      <c r="K1768">
        <v>4</v>
      </c>
      <c r="L1768" t="s">
        <v>1014</v>
      </c>
      <c r="M1768" t="s">
        <v>1015</v>
      </c>
    </row>
    <row r="1769" spans="1:13" x14ac:dyDescent="0.25">
      <c r="A1769">
        <v>1763</v>
      </c>
      <c r="B1769" t="s">
        <v>6713</v>
      </c>
      <c r="C1769" t="s">
        <v>6714</v>
      </c>
      <c r="D1769" t="s">
        <v>59</v>
      </c>
      <c r="E1769" t="s">
        <v>2199</v>
      </c>
      <c r="F1769" t="s">
        <v>6715</v>
      </c>
      <c r="G1769" t="s">
        <v>25</v>
      </c>
      <c r="H1769">
        <v>23</v>
      </c>
      <c r="I1769">
        <v>7</v>
      </c>
      <c r="J1769">
        <v>2010</v>
      </c>
      <c r="K1769">
        <v>5</v>
      </c>
      <c r="L1769" t="s">
        <v>49</v>
      </c>
      <c r="M1769" t="s">
        <v>6716</v>
      </c>
    </row>
    <row r="1770" spans="1:13" x14ac:dyDescent="0.25">
      <c r="A1770">
        <v>1764</v>
      </c>
      <c r="B1770" t="s">
        <v>6717</v>
      </c>
      <c r="C1770" t="s">
        <v>6718</v>
      </c>
      <c r="D1770" t="s">
        <v>105</v>
      </c>
      <c r="E1770" t="s">
        <v>1920</v>
      </c>
      <c r="F1770" t="s">
        <v>6719</v>
      </c>
      <c r="G1770" t="s">
        <v>107</v>
      </c>
      <c r="H1770">
        <v>16</v>
      </c>
      <c r="I1770">
        <v>6</v>
      </c>
      <c r="J1770">
        <v>2014</v>
      </c>
      <c r="K1770">
        <v>2</v>
      </c>
      <c r="L1770" t="s">
        <v>62</v>
      </c>
      <c r="M1770" t="s">
        <v>6720</v>
      </c>
    </row>
    <row r="1771" spans="1:13" x14ac:dyDescent="0.25">
      <c r="A1771">
        <v>1765</v>
      </c>
      <c r="B1771" t="s">
        <v>6721</v>
      </c>
      <c r="C1771" t="s">
        <v>6722</v>
      </c>
      <c r="D1771" t="s">
        <v>1262</v>
      </c>
      <c r="E1771" t="s">
        <v>1231</v>
      </c>
      <c r="F1771" t="s">
        <v>6723</v>
      </c>
      <c r="G1771" t="s">
        <v>55</v>
      </c>
      <c r="H1771">
        <v>81</v>
      </c>
      <c r="I1771">
        <v>28</v>
      </c>
      <c r="J1771">
        <v>2009</v>
      </c>
      <c r="K1771">
        <v>4</v>
      </c>
      <c r="L1771" t="s">
        <v>1264</v>
      </c>
      <c r="M1771" t="s">
        <v>3952</v>
      </c>
    </row>
    <row r="1772" spans="1:13" x14ac:dyDescent="0.25">
      <c r="A1772">
        <v>1766</v>
      </c>
      <c r="B1772" t="s">
        <v>6724</v>
      </c>
      <c r="C1772" t="s">
        <v>6725</v>
      </c>
      <c r="D1772" t="s">
        <v>105</v>
      </c>
      <c r="E1772" t="s">
        <v>380</v>
      </c>
      <c r="F1772" t="s">
        <v>6726</v>
      </c>
      <c r="G1772" t="s">
        <v>107</v>
      </c>
      <c r="H1772">
        <v>20</v>
      </c>
      <c r="I1772">
        <v>10</v>
      </c>
      <c r="J1772">
        <v>2014</v>
      </c>
      <c r="K1772">
        <v>2</v>
      </c>
      <c r="L1772" t="s">
        <v>62</v>
      </c>
      <c r="M1772" t="s">
        <v>108</v>
      </c>
    </row>
    <row r="1773" spans="1:13" x14ac:dyDescent="0.25">
      <c r="A1773">
        <v>1767</v>
      </c>
      <c r="B1773" t="s">
        <v>6727</v>
      </c>
      <c r="C1773" t="s">
        <v>6728</v>
      </c>
      <c r="D1773" t="s">
        <v>66</v>
      </c>
      <c r="E1773" t="s">
        <v>2058</v>
      </c>
      <c r="F1773" t="s">
        <v>6729</v>
      </c>
      <c r="G1773" t="s">
        <v>181</v>
      </c>
      <c r="H1773">
        <v>105</v>
      </c>
      <c r="I1773">
        <v>44</v>
      </c>
      <c r="J1773">
        <v>2010</v>
      </c>
      <c r="K1773">
        <v>5</v>
      </c>
      <c r="L1773" t="s">
        <v>94</v>
      </c>
      <c r="M1773" t="s">
        <v>2147</v>
      </c>
    </row>
    <row r="1774" spans="1:13" x14ac:dyDescent="0.25">
      <c r="A1774">
        <v>1768</v>
      </c>
      <c r="B1774" t="s">
        <v>6730</v>
      </c>
      <c r="C1774" t="s">
        <v>6731</v>
      </c>
      <c r="D1774" t="s">
        <v>80</v>
      </c>
      <c r="E1774" t="s">
        <v>4884</v>
      </c>
      <c r="F1774" t="s">
        <v>6732</v>
      </c>
      <c r="G1774" t="s">
        <v>289</v>
      </c>
      <c r="H1774">
        <v>400</v>
      </c>
      <c r="I1774">
        <v>200</v>
      </c>
      <c r="J1774">
        <v>2002</v>
      </c>
      <c r="K1774">
        <v>5</v>
      </c>
      <c r="L1774" t="s">
        <v>83</v>
      </c>
      <c r="M1774" t="s">
        <v>3113</v>
      </c>
    </row>
    <row r="1775" spans="1:13" x14ac:dyDescent="0.25">
      <c r="A1775">
        <v>1769</v>
      </c>
      <c r="B1775" t="s">
        <v>6733</v>
      </c>
      <c r="C1775" t="s">
        <v>6734</v>
      </c>
      <c r="D1775" t="s">
        <v>80</v>
      </c>
      <c r="E1775" t="s">
        <v>2104</v>
      </c>
      <c r="F1775" t="s">
        <v>6735</v>
      </c>
      <c r="G1775" t="s">
        <v>187</v>
      </c>
      <c r="H1775">
        <v>443</v>
      </c>
      <c r="I1775">
        <v>214</v>
      </c>
      <c r="J1775">
        <v>1995</v>
      </c>
      <c r="K1775">
        <v>2</v>
      </c>
      <c r="L1775" t="s">
        <v>137</v>
      </c>
      <c r="M1775" t="s">
        <v>137</v>
      </c>
    </row>
    <row r="1776" spans="1:13" x14ac:dyDescent="0.25">
      <c r="A1776">
        <v>1770</v>
      </c>
      <c r="B1776" t="s">
        <v>6736</v>
      </c>
      <c r="C1776" t="s">
        <v>6737</v>
      </c>
      <c r="D1776" t="s">
        <v>105</v>
      </c>
      <c r="E1776" t="s">
        <v>147</v>
      </c>
      <c r="F1776" t="s">
        <v>6738</v>
      </c>
      <c r="G1776" t="s">
        <v>107</v>
      </c>
      <c r="H1776">
        <v>12</v>
      </c>
      <c r="I1776">
        <v>10</v>
      </c>
      <c r="J1776">
        <v>2012</v>
      </c>
      <c r="K1776">
        <v>1</v>
      </c>
      <c r="L1776" t="s">
        <v>62</v>
      </c>
      <c r="M1776" t="s">
        <v>108</v>
      </c>
    </row>
    <row r="1777" spans="1:13" x14ac:dyDescent="0.25">
      <c r="A1777">
        <v>1771</v>
      </c>
      <c r="B1777" t="s">
        <v>6739</v>
      </c>
      <c r="C1777" t="s">
        <v>6740</v>
      </c>
      <c r="D1777" t="s">
        <v>30</v>
      </c>
      <c r="E1777" t="s">
        <v>6741</v>
      </c>
      <c r="F1777" t="s">
        <v>6742</v>
      </c>
      <c r="G1777" t="s">
        <v>233</v>
      </c>
      <c r="H1777">
        <v>48</v>
      </c>
      <c r="I1777">
        <v>19</v>
      </c>
      <c r="J1777">
        <v>2001</v>
      </c>
      <c r="K1777">
        <v>1</v>
      </c>
      <c r="L1777" t="s">
        <v>258</v>
      </c>
      <c r="M1777" t="s">
        <v>5749</v>
      </c>
    </row>
    <row r="1778" spans="1:13" x14ac:dyDescent="0.25">
      <c r="A1778">
        <v>1772</v>
      </c>
      <c r="B1778" t="s">
        <v>6743</v>
      </c>
      <c r="C1778" t="s">
        <v>6744</v>
      </c>
      <c r="D1778" t="s">
        <v>45</v>
      </c>
      <c r="E1778" t="s">
        <v>6745</v>
      </c>
      <c r="F1778" t="s">
        <v>6746</v>
      </c>
      <c r="G1778" t="s">
        <v>233</v>
      </c>
      <c r="H1778">
        <v>1100</v>
      </c>
      <c r="I1778">
        <v>546</v>
      </c>
      <c r="J1778">
        <v>1977</v>
      </c>
      <c r="K1778">
        <v>1</v>
      </c>
      <c r="L1778" t="s">
        <v>298</v>
      </c>
      <c r="M1778" t="s">
        <v>298</v>
      </c>
    </row>
    <row r="1779" spans="1:13" x14ac:dyDescent="0.25">
      <c r="A1779">
        <v>1773</v>
      </c>
      <c r="B1779" t="s">
        <v>6747</v>
      </c>
      <c r="C1779" t="s">
        <v>6748</v>
      </c>
      <c r="D1779" t="s">
        <v>434</v>
      </c>
      <c r="E1779" t="s">
        <v>6749</v>
      </c>
      <c r="F1779" t="s">
        <v>6750</v>
      </c>
      <c r="G1779" t="s">
        <v>69</v>
      </c>
      <c r="H1779">
        <v>481</v>
      </c>
      <c r="I1779">
        <v>132</v>
      </c>
      <c r="J1779">
        <v>1996</v>
      </c>
      <c r="K1779">
        <v>9</v>
      </c>
      <c r="L1779" t="s">
        <v>41</v>
      </c>
      <c r="M1779" t="s">
        <v>437</v>
      </c>
    </row>
    <row r="1780" spans="1:13" x14ac:dyDescent="0.25">
      <c r="A1780">
        <v>1774</v>
      </c>
      <c r="B1780" t="s">
        <v>6751</v>
      </c>
      <c r="C1780" t="s">
        <v>6752</v>
      </c>
      <c r="D1780" t="s">
        <v>974</v>
      </c>
      <c r="E1780" t="s">
        <v>6753</v>
      </c>
      <c r="F1780" t="s">
        <v>6754</v>
      </c>
      <c r="G1780" t="s">
        <v>297</v>
      </c>
      <c r="H1780">
        <v>350</v>
      </c>
      <c r="I1780">
        <v>75</v>
      </c>
      <c r="J1780">
        <v>2003</v>
      </c>
      <c r="K1780">
        <v>8</v>
      </c>
      <c r="L1780" t="s">
        <v>94</v>
      </c>
      <c r="M1780" t="s">
        <v>976</v>
      </c>
    </row>
    <row r="1781" spans="1:13" x14ac:dyDescent="0.25">
      <c r="A1781">
        <v>1775</v>
      </c>
      <c r="B1781" t="s">
        <v>6755</v>
      </c>
      <c r="C1781" t="s">
        <v>6756</v>
      </c>
      <c r="D1781" t="s">
        <v>52</v>
      </c>
      <c r="E1781" t="s">
        <v>1169</v>
      </c>
      <c r="F1781" t="s">
        <v>6757</v>
      </c>
      <c r="G1781" t="s">
        <v>25</v>
      </c>
      <c r="H1781">
        <v>400</v>
      </c>
      <c r="I1781">
        <v>125</v>
      </c>
      <c r="J1781">
        <v>2014</v>
      </c>
      <c r="K1781">
        <v>1</v>
      </c>
      <c r="L1781" t="s">
        <v>56</v>
      </c>
      <c r="M1781" t="s">
        <v>662</v>
      </c>
    </row>
    <row r="1782" spans="1:13" x14ac:dyDescent="0.25">
      <c r="A1782">
        <v>1776</v>
      </c>
      <c r="B1782" t="s">
        <v>6758</v>
      </c>
      <c r="C1782" t="s">
        <v>6759</v>
      </c>
      <c r="D1782" t="s">
        <v>80</v>
      </c>
      <c r="E1782" t="s">
        <v>1385</v>
      </c>
      <c r="F1782" t="s">
        <v>6760</v>
      </c>
      <c r="G1782" t="s">
        <v>1041</v>
      </c>
      <c r="H1782">
        <v>64</v>
      </c>
      <c r="I1782">
        <v>22</v>
      </c>
      <c r="J1782">
        <v>2011</v>
      </c>
      <c r="K1782">
        <v>2</v>
      </c>
      <c r="L1782" t="s">
        <v>83</v>
      </c>
      <c r="M1782" t="s">
        <v>6761</v>
      </c>
    </row>
    <row r="1783" spans="1:13" x14ac:dyDescent="0.25">
      <c r="A1783">
        <v>1777</v>
      </c>
      <c r="B1783" t="s">
        <v>6762</v>
      </c>
      <c r="C1783" t="s">
        <v>6763</v>
      </c>
      <c r="D1783" t="s">
        <v>80</v>
      </c>
      <c r="E1783" t="s">
        <v>67</v>
      </c>
      <c r="F1783" t="s">
        <v>6764</v>
      </c>
      <c r="G1783" t="s">
        <v>33</v>
      </c>
      <c r="H1783">
        <v>721</v>
      </c>
      <c r="I1783">
        <v>204</v>
      </c>
      <c r="J1783">
        <v>2011</v>
      </c>
      <c r="K1783">
        <v>2</v>
      </c>
      <c r="L1783" t="s">
        <v>163</v>
      </c>
      <c r="M1783" t="s">
        <v>6765</v>
      </c>
    </row>
    <row r="1784" spans="1:13" x14ac:dyDescent="0.25">
      <c r="A1784">
        <v>1778</v>
      </c>
      <c r="B1784" t="s">
        <v>6766</v>
      </c>
      <c r="C1784" t="s">
        <v>6767</v>
      </c>
      <c r="D1784" t="s">
        <v>243</v>
      </c>
      <c r="E1784" t="s">
        <v>1022</v>
      </c>
      <c r="F1784" t="s">
        <v>6768</v>
      </c>
      <c r="G1784" t="s">
        <v>187</v>
      </c>
      <c r="H1784">
        <v>420</v>
      </c>
      <c r="I1784">
        <v>200</v>
      </c>
      <c r="J1784">
        <v>2014</v>
      </c>
      <c r="K1784">
        <v>1</v>
      </c>
      <c r="L1784" t="s">
        <v>458</v>
      </c>
      <c r="M1784" t="s">
        <v>6769</v>
      </c>
    </row>
    <row r="1785" spans="1:13" x14ac:dyDescent="0.25">
      <c r="A1785">
        <v>1779</v>
      </c>
      <c r="B1785" t="s">
        <v>6770</v>
      </c>
      <c r="C1785" t="s">
        <v>6771</v>
      </c>
      <c r="D1785" t="s">
        <v>119</v>
      </c>
      <c r="E1785" t="s">
        <v>875</v>
      </c>
      <c r="F1785" t="s">
        <v>6772</v>
      </c>
      <c r="G1785" t="s">
        <v>336</v>
      </c>
      <c r="H1785">
        <v>35</v>
      </c>
      <c r="I1785">
        <v>11</v>
      </c>
      <c r="J1785">
        <v>2013</v>
      </c>
      <c r="K1785">
        <v>2</v>
      </c>
      <c r="L1785" t="s">
        <v>122</v>
      </c>
      <c r="M1785" t="s">
        <v>122</v>
      </c>
    </row>
    <row r="1786" spans="1:13" x14ac:dyDescent="0.25">
      <c r="A1786">
        <v>1780</v>
      </c>
      <c r="B1786" t="s">
        <v>6773</v>
      </c>
      <c r="C1786" t="s">
        <v>6774</v>
      </c>
      <c r="D1786" t="s">
        <v>80</v>
      </c>
      <c r="E1786" t="s">
        <v>81</v>
      </c>
      <c r="F1786" t="s">
        <v>6775</v>
      </c>
      <c r="G1786" t="s">
        <v>55</v>
      </c>
      <c r="H1786">
        <v>84</v>
      </c>
      <c r="I1786">
        <v>44</v>
      </c>
      <c r="J1786">
        <v>2002</v>
      </c>
      <c r="K1786">
        <v>2</v>
      </c>
      <c r="L1786" t="s">
        <v>500</v>
      </c>
      <c r="M1786" t="s">
        <v>1403</v>
      </c>
    </row>
    <row r="1787" spans="1:13" x14ac:dyDescent="0.25">
      <c r="A1787">
        <v>1781</v>
      </c>
      <c r="B1787" t="s">
        <v>6776</v>
      </c>
      <c r="C1787" t="s">
        <v>6777</v>
      </c>
      <c r="D1787" t="s">
        <v>230</v>
      </c>
      <c r="E1787" t="s">
        <v>1920</v>
      </c>
      <c r="F1787" t="s">
        <v>6778</v>
      </c>
      <c r="G1787" t="s">
        <v>187</v>
      </c>
      <c r="H1787">
        <v>14</v>
      </c>
      <c r="I1787">
        <v>8</v>
      </c>
      <c r="J1787">
        <v>2013</v>
      </c>
      <c r="K1787">
        <v>2</v>
      </c>
      <c r="L1787" t="s">
        <v>41</v>
      </c>
      <c r="M1787" t="s">
        <v>6779</v>
      </c>
    </row>
    <row r="1788" spans="1:13" x14ac:dyDescent="0.25">
      <c r="A1788">
        <v>1782</v>
      </c>
      <c r="B1788" t="s">
        <v>6780</v>
      </c>
      <c r="C1788" t="s">
        <v>6781</v>
      </c>
      <c r="D1788" t="s">
        <v>119</v>
      </c>
      <c r="E1788" t="s">
        <v>871</v>
      </c>
      <c r="F1788" t="s">
        <v>6782</v>
      </c>
      <c r="G1788" t="s">
        <v>297</v>
      </c>
      <c r="H1788">
        <v>19</v>
      </c>
      <c r="I1788">
        <v>3</v>
      </c>
      <c r="J1788">
        <v>2013</v>
      </c>
      <c r="K1788">
        <v>2</v>
      </c>
      <c r="L1788" t="s">
        <v>122</v>
      </c>
      <c r="M1788" t="s">
        <v>2055</v>
      </c>
    </row>
    <row r="1789" spans="1:13" x14ac:dyDescent="0.25">
      <c r="A1789">
        <v>1783</v>
      </c>
      <c r="B1789" t="s">
        <v>6783</v>
      </c>
      <c r="C1789" t="s">
        <v>6784</v>
      </c>
      <c r="D1789" t="s">
        <v>52</v>
      </c>
      <c r="E1789" t="s">
        <v>301</v>
      </c>
      <c r="F1789" t="s">
        <v>6785</v>
      </c>
      <c r="G1789" t="s">
        <v>18</v>
      </c>
      <c r="H1789">
        <v>17</v>
      </c>
      <c r="I1789">
        <v>12</v>
      </c>
      <c r="J1789">
        <v>2011</v>
      </c>
      <c r="K1789">
        <v>4</v>
      </c>
      <c r="L1789" t="s">
        <v>56</v>
      </c>
      <c r="M1789" t="s">
        <v>56</v>
      </c>
    </row>
    <row r="1790" spans="1:13" x14ac:dyDescent="0.25">
      <c r="A1790">
        <v>1784</v>
      </c>
      <c r="B1790" t="s">
        <v>6786</v>
      </c>
      <c r="C1790" t="s">
        <v>6787</v>
      </c>
      <c r="D1790" t="s">
        <v>66</v>
      </c>
      <c r="E1790" t="s">
        <v>828</v>
      </c>
      <c r="F1790" t="s">
        <v>6788</v>
      </c>
      <c r="G1790" t="s">
        <v>297</v>
      </c>
      <c r="H1790">
        <v>150</v>
      </c>
      <c r="I1790">
        <v>98</v>
      </c>
      <c r="J1790">
        <v>1998</v>
      </c>
      <c r="K1790">
        <v>1</v>
      </c>
      <c r="L1790" t="s">
        <v>94</v>
      </c>
      <c r="M1790" t="s">
        <v>921</v>
      </c>
    </row>
    <row r="1791" spans="1:13" x14ac:dyDescent="0.25">
      <c r="A1791">
        <v>1785</v>
      </c>
      <c r="B1791" t="s">
        <v>6789</v>
      </c>
      <c r="C1791" t="s">
        <v>6790</v>
      </c>
      <c r="D1791" t="s">
        <v>30</v>
      </c>
      <c r="E1791" t="s">
        <v>523</v>
      </c>
      <c r="F1791" t="s">
        <v>6791</v>
      </c>
      <c r="G1791" t="s">
        <v>107</v>
      </c>
      <c r="H1791">
        <v>50</v>
      </c>
      <c r="I1791">
        <v>14</v>
      </c>
      <c r="J1791">
        <v>2006</v>
      </c>
      <c r="K1791">
        <v>2</v>
      </c>
      <c r="L1791" t="s">
        <v>258</v>
      </c>
      <c r="M1791" t="s">
        <v>258</v>
      </c>
    </row>
    <row r="1792" spans="1:13" x14ac:dyDescent="0.25">
      <c r="A1792">
        <v>1786</v>
      </c>
      <c r="B1792" t="s">
        <v>6792</v>
      </c>
      <c r="C1792" t="s">
        <v>6793</v>
      </c>
      <c r="D1792" t="s">
        <v>80</v>
      </c>
      <c r="E1792" t="s">
        <v>1473</v>
      </c>
      <c r="F1792" t="s">
        <v>6794</v>
      </c>
      <c r="G1792" t="s">
        <v>336</v>
      </c>
      <c r="H1792">
        <v>235</v>
      </c>
      <c r="I1792">
        <v>108</v>
      </c>
      <c r="J1792">
        <v>2013</v>
      </c>
      <c r="K1792">
        <v>2</v>
      </c>
      <c r="L1792" t="s">
        <v>500</v>
      </c>
      <c r="M1792" t="s">
        <v>1403</v>
      </c>
    </row>
    <row r="1793" spans="1:13" x14ac:dyDescent="0.25">
      <c r="A1793">
        <v>1787</v>
      </c>
      <c r="B1793" t="s">
        <v>6795</v>
      </c>
      <c r="C1793" t="s">
        <v>6796</v>
      </c>
      <c r="D1793" t="s">
        <v>341</v>
      </c>
      <c r="E1793" t="s">
        <v>1814</v>
      </c>
      <c r="F1793" t="s">
        <v>6797</v>
      </c>
      <c r="G1793" t="s">
        <v>181</v>
      </c>
      <c r="H1793">
        <v>224</v>
      </c>
      <c r="I1793">
        <v>104</v>
      </c>
      <c r="J1793">
        <v>2003</v>
      </c>
      <c r="K1793">
        <v>1</v>
      </c>
      <c r="L1793" t="s">
        <v>344</v>
      </c>
      <c r="M1793" t="s">
        <v>344</v>
      </c>
    </row>
    <row r="1794" spans="1:13" x14ac:dyDescent="0.25">
      <c r="A1794">
        <v>1788</v>
      </c>
      <c r="B1794" t="s">
        <v>6798</v>
      </c>
      <c r="C1794" t="s">
        <v>6799</v>
      </c>
      <c r="D1794" t="s">
        <v>1262</v>
      </c>
      <c r="E1794" t="s">
        <v>4377</v>
      </c>
      <c r="F1794" t="s">
        <v>6800</v>
      </c>
      <c r="G1794" t="s">
        <v>48</v>
      </c>
      <c r="H1794">
        <v>12</v>
      </c>
      <c r="I1794">
        <v>5</v>
      </c>
      <c r="J1794">
        <v>2012</v>
      </c>
      <c r="K1794">
        <v>3</v>
      </c>
      <c r="L1794" t="s">
        <v>1264</v>
      </c>
      <c r="M1794" t="s">
        <v>1265</v>
      </c>
    </row>
    <row r="1795" spans="1:13" x14ac:dyDescent="0.25">
      <c r="A1795">
        <v>1789</v>
      </c>
      <c r="B1795" t="s">
        <v>6801</v>
      </c>
      <c r="C1795" t="s">
        <v>6802</v>
      </c>
      <c r="D1795" t="s">
        <v>780</v>
      </c>
      <c r="E1795" t="s">
        <v>1297</v>
      </c>
      <c r="F1795" t="s">
        <v>6803</v>
      </c>
      <c r="G1795" t="s">
        <v>289</v>
      </c>
      <c r="H1795">
        <v>14</v>
      </c>
      <c r="I1795">
        <v>15</v>
      </c>
      <c r="J1795">
        <v>2008</v>
      </c>
      <c r="K1795">
        <v>1</v>
      </c>
      <c r="L1795" t="s">
        <v>344</v>
      </c>
      <c r="M1795" t="s">
        <v>6804</v>
      </c>
    </row>
    <row r="1796" spans="1:13" x14ac:dyDescent="0.25">
      <c r="A1796">
        <v>1790</v>
      </c>
      <c r="B1796" t="s">
        <v>6805</v>
      </c>
      <c r="C1796" t="s">
        <v>6806</v>
      </c>
      <c r="D1796" t="s">
        <v>66</v>
      </c>
      <c r="E1796" t="s">
        <v>6807</v>
      </c>
      <c r="F1796" t="s">
        <v>6808</v>
      </c>
      <c r="G1796" t="s">
        <v>181</v>
      </c>
      <c r="H1796">
        <v>178</v>
      </c>
      <c r="I1796">
        <v>50</v>
      </c>
      <c r="J1796">
        <v>2009</v>
      </c>
      <c r="K1796">
        <v>6</v>
      </c>
      <c r="L1796" t="s">
        <v>94</v>
      </c>
      <c r="M1796" t="s">
        <v>6809</v>
      </c>
    </row>
    <row r="1797" spans="1:13" x14ac:dyDescent="0.25">
      <c r="A1797">
        <v>1791</v>
      </c>
      <c r="B1797" t="s">
        <v>6810</v>
      </c>
      <c r="C1797" t="s">
        <v>6811</v>
      </c>
      <c r="D1797" t="s">
        <v>80</v>
      </c>
      <c r="E1797" t="s">
        <v>1473</v>
      </c>
      <c r="F1797" t="s">
        <v>6812</v>
      </c>
      <c r="G1797" t="s">
        <v>623</v>
      </c>
      <c r="H1797">
        <v>6</v>
      </c>
      <c r="I1797">
        <v>2</v>
      </c>
      <c r="J1797">
        <v>2012</v>
      </c>
      <c r="K1797">
        <v>2</v>
      </c>
      <c r="L1797" t="s">
        <v>137</v>
      </c>
      <c r="M1797" t="s">
        <v>137</v>
      </c>
    </row>
    <row r="1798" spans="1:13" x14ac:dyDescent="0.25">
      <c r="A1798">
        <v>1792</v>
      </c>
      <c r="B1798" t="s">
        <v>6813</v>
      </c>
      <c r="C1798" t="s">
        <v>6814</v>
      </c>
      <c r="D1798" t="s">
        <v>30</v>
      </c>
      <c r="E1798" t="s">
        <v>617</v>
      </c>
      <c r="F1798" t="s">
        <v>6815</v>
      </c>
      <c r="G1798" t="s">
        <v>156</v>
      </c>
      <c r="H1798">
        <v>15</v>
      </c>
      <c r="I1798">
        <v>10</v>
      </c>
      <c r="J1798">
        <v>2010</v>
      </c>
      <c r="K1798">
        <v>1</v>
      </c>
      <c r="L1798" t="s">
        <v>34</v>
      </c>
      <c r="M1798" t="s">
        <v>4653</v>
      </c>
    </row>
    <row r="1799" spans="1:13" x14ac:dyDescent="0.25">
      <c r="A1799">
        <v>1793</v>
      </c>
      <c r="B1799" t="s">
        <v>6816</v>
      </c>
      <c r="C1799" t="s">
        <v>6817</v>
      </c>
      <c r="D1799" t="s">
        <v>74</v>
      </c>
      <c r="E1799" t="s">
        <v>3474</v>
      </c>
      <c r="F1799" t="s">
        <v>6818</v>
      </c>
      <c r="G1799" t="s">
        <v>25</v>
      </c>
      <c r="H1799">
        <v>20</v>
      </c>
      <c r="I1799">
        <v>7</v>
      </c>
      <c r="J1799">
        <v>2013</v>
      </c>
      <c r="K1799">
        <v>2</v>
      </c>
      <c r="L1799" t="s">
        <v>41</v>
      </c>
      <c r="M1799" t="s">
        <v>4227</v>
      </c>
    </row>
    <row r="1800" spans="1:13" x14ac:dyDescent="0.25">
      <c r="A1800">
        <v>1794</v>
      </c>
      <c r="B1800" t="s">
        <v>6819</v>
      </c>
      <c r="C1800" t="s">
        <v>6820</v>
      </c>
      <c r="D1800" t="s">
        <v>86</v>
      </c>
      <c r="E1800" t="s">
        <v>824</v>
      </c>
      <c r="F1800" t="s">
        <v>6821</v>
      </c>
      <c r="G1800" t="s">
        <v>336</v>
      </c>
      <c r="H1800">
        <v>8</v>
      </c>
      <c r="I1800">
        <v>2</v>
      </c>
      <c r="J1800">
        <v>2010</v>
      </c>
      <c r="K1800">
        <v>1</v>
      </c>
      <c r="L1800" t="s">
        <v>89</v>
      </c>
      <c r="M1800" t="s">
        <v>2886</v>
      </c>
    </row>
    <row r="1801" spans="1:13" x14ac:dyDescent="0.25">
      <c r="A1801">
        <v>1795</v>
      </c>
      <c r="B1801" t="s">
        <v>6822</v>
      </c>
      <c r="C1801" t="s">
        <v>6823</v>
      </c>
      <c r="D1801" t="s">
        <v>215</v>
      </c>
      <c r="E1801" t="s">
        <v>861</v>
      </c>
      <c r="F1801" t="s">
        <v>6824</v>
      </c>
      <c r="G1801" t="s">
        <v>18</v>
      </c>
      <c r="H1801">
        <v>40</v>
      </c>
      <c r="I1801">
        <v>8</v>
      </c>
      <c r="J1801">
        <v>2005</v>
      </c>
      <c r="K1801">
        <v>3</v>
      </c>
      <c r="L1801" t="s">
        <v>219</v>
      </c>
      <c r="M1801" t="s">
        <v>422</v>
      </c>
    </row>
    <row r="1802" spans="1:13" x14ac:dyDescent="0.25">
      <c r="A1802">
        <v>1796</v>
      </c>
      <c r="B1802" t="s">
        <v>6825</v>
      </c>
      <c r="C1802" t="s">
        <v>6826</v>
      </c>
      <c r="D1802" t="s">
        <v>2798</v>
      </c>
      <c r="E1802" t="s">
        <v>3494</v>
      </c>
      <c r="F1802" t="s">
        <v>6827</v>
      </c>
      <c r="G1802" t="s">
        <v>233</v>
      </c>
      <c r="H1802">
        <v>85</v>
      </c>
      <c r="I1802">
        <v>40</v>
      </c>
      <c r="J1802">
        <v>2013</v>
      </c>
      <c r="K1802">
        <v>2</v>
      </c>
      <c r="L1802" t="s">
        <v>41</v>
      </c>
      <c r="M1802" t="s">
        <v>6828</v>
      </c>
    </row>
    <row r="1803" spans="1:13" x14ac:dyDescent="0.25">
      <c r="A1803">
        <v>1797</v>
      </c>
      <c r="B1803" t="s">
        <v>6829</v>
      </c>
      <c r="C1803" t="s">
        <v>6830</v>
      </c>
      <c r="D1803" t="s">
        <v>52</v>
      </c>
      <c r="E1803" t="s">
        <v>2440</v>
      </c>
      <c r="F1803" t="s">
        <v>6831</v>
      </c>
      <c r="G1803" t="s">
        <v>55</v>
      </c>
      <c r="H1803">
        <v>30</v>
      </c>
      <c r="I1803">
        <v>10</v>
      </c>
      <c r="J1803">
        <v>2011</v>
      </c>
      <c r="K1803">
        <v>1</v>
      </c>
      <c r="L1803" t="s">
        <v>41</v>
      </c>
      <c r="M1803" t="s">
        <v>6832</v>
      </c>
    </row>
    <row r="1804" spans="1:13" x14ac:dyDescent="0.25">
      <c r="A1804">
        <v>1798</v>
      </c>
      <c r="B1804" t="s">
        <v>6833</v>
      </c>
      <c r="C1804" t="s">
        <v>6834</v>
      </c>
      <c r="D1804" t="s">
        <v>80</v>
      </c>
      <c r="E1804" t="s">
        <v>2224</v>
      </c>
      <c r="F1804" t="s">
        <v>6835</v>
      </c>
      <c r="G1804" t="s">
        <v>40</v>
      </c>
      <c r="H1804">
        <v>73</v>
      </c>
      <c r="I1804">
        <v>42</v>
      </c>
      <c r="J1804">
        <v>2012</v>
      </c>
      <c r="K1804">
        <v>5</v>
      </c>
      <c r="L1804" t="s">
        <v>83</v>
      </c>
      <c r="M1804" t="s">
        <v>6836</v>
      </c>
    </row>
    <row r="1805" spans="1:13" x14ac:dyDescent="0.25">
      <c r="A1805">
        <v>1799</v>
      </c>
      <c r="B1805" t="s">
        <v>6837</v>
      </c>
      <c r="C1805" t="s">
        <v>6838</v>
      </c>
      <c r="D1805" t="s">
        <v>119</v>
      </c>
      <c r="E1805" t="s">
        <v>603</v>
      </c>
      <c r="F1805" t="s">
        <v>6839</v>
      </c>
      <c r="G1805" t="s">
        <v>289</v>
      </c>
      <c r="H1805">
        <v>25</v>
      </c>
      <c r="I1805">
        <v>12</v>
      </c>
      <c r="J1805">
        <v>2008</v>
      </c>
      <c r="K1805">
        <v>2</v>
      </c>
      <c r="L1805" t="s">
        <v>122</v>
      </c>
      <c r="M1805" t="s">
        <v>6840</v>
      </c>
    </row>
    <row r="1806" spans="1:13" x14ac:dyDescent="0.25">
      <c r="A1806">
        <v>1800</v>
      </c>
      <c r="B1806" t="s">
        <v>6841</v>
      </c>
      <c r="C1806" t="s">
        <v>6842</v>
      </c>
      <c r="D1806" t="s">
        <v>341</v>
      </c>
      <c r="E1806" t="s">
        <v>312</v>
      </c>
      <c r="F1806" t="s">
        <v>6843</v>
      </c>
      <c r="G1806" t="s">
        <v>55</v>
      </c>
      <c r="H1806">
        <v>160</v>
      </c>
      <c r="I1806">
        <v>42</v>
      </c>
      <c r="J1806">
        <v>1999</v>
      </c>
      <c r="K1806">
        <v>1</v>
      </c>
      <c r="L1806" t="s">
        <v>41</v>
      </c>
      <c r="M1806" t="s">
        <v>6844</v>
      </c>
    </row>
    <row r="1807" spans="1:13" x14ac:dyDescent="0.25">
      <c r="A1807">
        <v>1801</v>
      </c>
      <c r="B1807" t="s">
        <v>6845</v>
      </c>
      <c r="C1807" t="s">
        <v>6846</v>
      </c>
      <c r="D1807" t="s">
        <v>52</v>
      </c>
      <c r="E1807" t="s">
        <v>283</v>
      </c>
      <c r="F1807" t="s">
        <v>6847</v>
      </c>
      <c r="G1807" t="s">
        <v>25</v>
      </c>
      <c r="H1807">
        <v>74</v>
      </c>
      <c r="I1807">
        <v>15</v>
      </c>
      <c r="J1807">
        <v>2009</v>
      </c>
      <c r="K1807">
        <v>3</v>
      </c>
      <c r="L1807" t="s">
        <v>56</v>
      </c>
      <c r="M1807" t="s">
        <v>662</v>
      </c>
    </row>
    <row r="1808" spans="1:13" x14ac:dyDescent="0.25">
      <c r="A1808">
        <v>1802</v>
      </c>
      <c r="B1808" t="s">
        <v>6848</v>
      </c>
      <c r="C1808" t="s">
        <v>6849</v>
      </c>
      <c r="D1808" t="s">
        <v>333</v>
      </c>
      <c r="E1808" t="s">
        <v>1080</v>
      </c>
      <c r="F1808" t="s">
        <v>6850</v>
      </c>
      <c r="G1808" t="s">
        <v>69</v>
      </c>
      <c r="H1808">
        <v>19</v>
      </c>
      <c r="I1808">
        <v>9</v>
      </c>
      <c r="J1808">
        <v>2001</v>
      </c>
      <c r="K1808">
        <v>3</v>
      </c>
      <c r="L1808" t="s">
        <v>41</v>
      </c>
      <c r="M1808" t="s">
        <v>1526</v>
      </c>
    </row>
    <row r="1809" spans="1:13" x14ac:dyDescent="0.25">
      <c r="A1809">
        <v>1803</v>
      </c>
      <c r="B1809" t="s">
        <v>6851</v>
      </c>
      <c r="C1809" t="s">
        <v>6852</v>
      </c>
      <c r="D1809" t="s">
        <v>105</v>
      </c>
      <c r="E1809" t="s">
        <v>6558</v>
      </c>
      <c r="F1809" t="s">
        <v>6853</v>
      </c>
      <c r="G1809" t="s">
        <v>55</v>
      </c>
      <c r="H1809">
        <v>295</v>
      </c>
      <c r="I1809">
        <v>95</v>
      </c>
      <c r="J1809">
        <v>1999</v>
      </c>
      <c r="K1809">
        <v>6</v>
      </c>
      <c r="L1809" t="s">
        <v>62</v>
      </c>
      <c r="M1809" t="s">
        <v>108</v>
      </c>
    </row>
    <row r="1810" spans="1:13" x14ac:dyDescent="0.25">
      <c r="A1810">
        <v>1804</v>
      </c>
      <c r="B1810" t="s">
        <v>6854</v>
      </c>
      <c r="C1810" t="s">
        <v>6855</v>
      </c>
      <c r="D1810" t="s">
        <v>80</v>
      </c>
      <c r="E1810" t="s">
        <v>626</v>
      </c>
      <c r="F1810" t="s">
        <v>6856</v>
      </c>
      <c r="G1810" t="s">
        <v>40</v>
      </c>
      <c r="H1810">
        <v>5</v>
      </c>
      <c r="I1810">
        <v>3</v>
      </c>
      <c r="J1810">
        <v>2013</v>
      </c>
      <c r="K1810">
        <v>2</v>
      </c>
      <c r="L1810" t="s">
        <v>83</v>
      </c>
      <c r="M1810" t="s">
        <v>530</v>
      </c>
    </row>
    <row r="1811" spans="1:13" x14ac:dyDescent="0.25">
      <c r="A1811">
        <v>1805</v>
      </c>
      <c r="B1811" t="s">
        <v>6857</v>
      </c>
      <c r="C1811" t="s">
        <v>6858</v>
      </c>
      <c r="D1811" t="s">
        <v>780</v>
      </c>
      <c r="E1811" t="s">
        <v>1342</v>
      </c>
      <c r="F1811" t="s">
        <v>6859</v>
      </c>
      <c r="G1811" t="s">
        <v>18</v>
      </c>
      <c r="H1811">
        <v>33</v>
      </c>
      <c r="I1811">
        <v>16</v>
      </c>
      <c r="J1811">
        <v>2009</v>
      </c>
      <c r="K1811">
        <v>1</v>
      </c>
      <c r="L1811" t="s">
        <v>344</v>
      </c>
      <c r="M1811" t="s">
        <v>6860</v>
      </c>
    </row>
    <row r="1812" spans="1:13" x14ac:dyDescent="0.25">
      <c r="A1812">
        <v>1806</v>
      </c>
      <c r="B1812" t="s">
        <v>6861</v>
      </c>
      <c r="C1812" t="s">
        <v>6862</v>
      </c>
      <c r="D1812" t="s">
        <v>52</v>
      </c>
      <c r="E1812" t="s">
        <v>6863</v>
      </c>
      <c r="F1812" t="s">
        <v>6864</v>
      </c>
      <c r="G1812" t="s">
        <v>329</v>
      </c>
      <c r="H1812">
        <v>470</v>
      </c>
      <c r="I1812">
        <v>220</v>
      </c>
      <c r="J1812">
        <v>2011</v>
      </c>
      <c r="K1812">
        <v>6</v>
      </c>
      <c r="L1812" t="s">
        <v>203</v>
      </c>
      <c r="M1812" t="s">
        <v>203</v>
      </c>
    </row>
    <row r="1813" spans="1:13" x14ac:dyDescent="0.25">
      <c r="A1813">
        <v>1807</v>
      </c>
      <c r="B1813" t="s">
        <v>6865</v>
      </c>
      <c r="C1813" t="s">
        <v>6866</v>
      </c>
      <c r="D1813" t="s">
        <v>30</v>
      </c>
      <c r="E1813" t="s">
        <v>371</v>
      </c>
      <c r="F1813" t="s">
        <v>6867</v>
      </c>
      <c r="G1813" t="s">
        <v>55</v>
      </c>
      <c r="H1813">
        <v>111</v>
      </c>
      <c r="I1813">
        <v>55</v>
      </c>
      <c r="J1813">
        <v>2012</v>
      </c>
      <c r="K1813">
        <v>2</v>
      </c>
      <c r="L1813" t="s">
        <v>258</v>
      </c>
      <c r="M1813" t="s">
        <v>330</v>
      </c>
    </row>
    <row r="1814" spans="1:13" x14ac:dyDescent="0.25">
      <c r="A1814">
        <v>1808</v>
      </c>
      <c r="B1814" t="s">
        <v>6868</v>
      </c>
      <c r="C1814" t="s">
        <v>6869</v>
      </c>
      <c r="D1814" t="s">
        <v>753</v>
      </c>
      <c r="E1814" t="s">
        <v>485</v>
      </c>
      <c r="F1814" t="s">
        <v>6870</v>
      </c>
      <c r="G1814" t="s">
        <v>156</v>
      </c>
      <c r="H1814">
        <v>14</v>
      </c>
      <c r="I1814">
        <v>5</v>
      </c>
      <c r="J1814">
        <v>2008</v>
      </c>
      <c r="K1814">
        <v>1</v>
      </c>
      <c r="L1814" t="s">
        <v>756</v>
      </c>
      <c r="M1814" t="s">
        <v>757</v>
      </c>
    </row>
    <row r="1815" spans="1:13" x14ac:dyDescent="0.25">
      <c r="A1815">
        <v>1809</v>
      </c>
      <c r="B1815" t="s">
        <v>6871</v>
      </c>
      <c r="C1815" t="s">
        <v>6872</v>
      </c>
      <c r="D1815" t="s">
        <v>780</v>
      </c>
      <c r="E1815" t="s">
        <v>927</v>
      </c>
      <c r="F1815" t="s">
        <v>6873</v>
      </c>
      <c r="G1815" t="s">
        <v>156</v>
      </c>
      <c r="H1815">
        <v>54</v>
      </c>
      <c r="I1815">
        <v>14</v>
      </c>
      <c r="J1815">
        <v>2005</v>
      </c>
      <c r="K1815">
        <v>1</v>
      </c>
      <c r="L1815" t="s">
        <v>344</v>
      </c>
      <c r="M1815" t="s">
        <v>6860</v>
      </c>
    </row>
    <row r="1816" spans="1:13" x14ac:dyDescent="0.25">
      <c r="A1816">
        <v>1810</v>
      </c>
      <c r="B1816" t="s">
        <v>6874</v>
      </c>
      <c r="C1816" t="s">
        <v>6875</v>
      </c>
      <c r="D1816" t="s">
        <v>30</v>
      </c>
      <c r="E1816" t="s">
        <v>861</v>
      </c>
      <c r="F1816" t="s">
        <v>6876</v>
      </c>
      <c r="G1816" t="s">
        <v>40</v>
      </c>
      <c r="H1816">
        <v>50</v>
      </c>
      <c r="I1816">
        <v>14</v>
      </c>
      <c r="J1816">
        <v>2009</v>
      </c>
      <c r="K1816">
        <v>2</v>
      </c>
      <c r="L1816" t="s">
        <v>258</v>
      </c>
      <c r="M1816" t="s">
        <v>6877</v>
      </c>
    </row>
    <row r="1817" spans="1:13" x14ac:dyDescent="0.25">
      <c r="A1817">
        <v>1811</v>
      </c>
      <c r="B1817" t="s">
        <v>6878</v>
      </c>
      <c r="C1817" t="s">
        <v>6879</v>
      </c>
      <c r="D1817" t="s">
        <v>52</v>
      </c>
      <c r="E1817" t="s">
        <v>674</v>
      </c>
      <c r="F1817" t="s">
        <v>6880</v>
      </c>
      <c r="G1817" t="s">
        <v>55</v>
      </c>
      <c r="H1817">
        <v>65</v>
      </c>
      <c r="I1817">
        <v>12</v>
      </c>
      <c r="J1817">
        <v>2012</v>
      </c>
      <c r="K1817">
        <v>1</v>
      </c>
      <c r="L1817" t="s">
        <v>56</v>
      </c>
      <c r="M1817" t="s">
        <v>1800</v>
      </c>
    </row>
    <row r="1818" spans="1:13" x14ac:dyDescent="0.25">
      <c r="A1818">
        <v>1812</v>
      </c>
      <c r="B1818" t="s">
        <v>6881</v>
      </c>
      <c r="C1818" t="s">
        <v>6882</v>
      </c>
      <c r="D1818" t="s">
        <v>74</v>
      </c>
      <c r="E1818" t="s">
        <v>2284</v>
      </c>
      <c r="F1818" t="s">
        <v>6883</v>
      </c>
      <c r="G1818" t="s">
        <v>211</v>
      </c>
      <c r="H1818">
        <v>35</v>
      </c>
      <c r="I1818">
        <v>10</v>
      </c>
      <c r="J1818">
        <v>2012</v>
      </c>
      <c r="K1818">
        <v>4</v>
      </c>
      <c r="L1818" t="s">
        <v>543</v>
      </c>
      <c r="M1818" t="s">
        <v>6884</v>
      </c>
    </row>
    <row r="1819" spans="1:13" x14ac:dyDescent="0.25">
      <c r="A1819">
        <v>1813</v>
      </c>
      <c r="B1819" t="s">
        <v>6885</v>
      </c>
      <c r="C1819" t="s">
        <v>6886</v>
      </c>
      <c r="D1819" t="s">
        <v>166</v>
      </c>
      <c r="E1819" t="s">
        <v>255</v>
      </c>
      <c r="F1819" t="s">
        <v>6887</v>
      </c>
      <c r="G1819" t="s">
        <v>48</v>
      </c>
      <c r="H1819">
        <v>28</v>
      </c>
      <c r="I1819">
        <v>15</v>
      </c>
      <c r="J1819">
        <v>2011</v>
      </c>
      <c r="K1819">
        <v>3</v>
      </c>
      <c r="L1819" t="s">
        <v>1734</v>
      </c>
      <c r="M1819" t="s">
        <v>2619</v>
      </c>
    </row>
    <row r="1820" spans="1:13" x14ac:dyDescent="0.25">
      <c r="A1820">
        <v>1814</v>
      </c>
      <c r="B1820" t="s">
        <v>6888</v>
      </c>
      <c r="C1820" t="s">
        <v>6889</v>
      </c>
      <c r="D1820" t="s">
        <v>52</v>
      </c>
      <c r="E1820" t="s">
        <v>261</v>
      </c>
      <c r="F1820" t="s">
        <v>6890</v>
      </c>
      <c r="G1820" t="s">
        <v>107</v>
      </c>
      <c r="H1820">
        <v>8</v>
      </c>
      <c r="I1820">
        <v>7</v>
      </c>
      <c r="J1820">
        <v>2011</v>
      </c>
      <c r="K1820">
        <v>1</v>
      </c>
      <c r="L1820" t="s">
        <v>203</v>
      </c>
      <c r="M1820" t="s">
        <v>203</v>
      </c>
    </row>
    <row r="1821" spans="1:13" x14ac:dyDescent="0.25">
      <c r="A1821">
        <v>1815</v>
      </c>
      <c r="B1821" t="s">
        <v>6891</v>
      </c>
      <c r="C1821" t="s">
        <v>6892</v>
      </c>
      <c r="D1821" t="s">
        <v>1337</v>
      </c>
      <c r="E1821" t="s">
        <v>760</v>
      </c>
      <c r="F1821" t="s">
        <v>6893</v>
      </c>
      <c r="G1821" t="s">
        <v>18</v>
      </c>
      <c r="H1821">
        <v>13</v>
      </c>
      <c r="I1821">
        <v>5</v>
      </c>
      <c r="J1821">
        <v>2008</v>
      </c>
      <c r="K1821">
        <v>1</v>
      </c>
      <c r="L1821" t="s">
        <v>41</v>
      </c>
      <c r="M1821" t="s">
        <v>3918</v>
      </c>
    </row>
    <row r="1822" spans="1:13" x14ac:dyDescent="0.25">
      <c r="A1822">
        <v>1816</v>
      </c>
      <c r="B1822" t="s">
        <v>6894</v>
      </c>
      <c r="C1822" t="s">
        <v>6895</v>
      </c>
      <c r="D1822" t="s">
        <v>1768</v>
      </c>
      <c r="E1822" t="s">
        <v>6896</v>
      </c>
      <c r="F1822" t="s">
        <v>6897</v>
      </c>
      <c r="G1822" t="s">
        <v>181</v>
      </c>
      <c r="H1822">
        <v>15</v>
      </c>
      <c r="I1822">
        <v>9</v>
      </c>
      <c r="J1822">
        <v>2011</v>
      </c>
      <c r="K1822">
        <v>4</v>
      </c>
      <c r="L1822" t="s">
        <v>41</v>
      </c>
      <c r="M1822" t="s">
        <v>437</v>
      </c>
    </row>
    <row r="1823" spans="1:13" x14ac:dyDescent="0.25">
      <c r="A1823">
        <v>1817</v>
      </c>
      <c r="B1823" t="s">
        <v>6898</v>
      </c>
      <c r="C1823" t="s">
        <v>6899</v>
      </c>
      <c r="D1823" t="s">
        <v>15</v>
      </c>
      <c r="E1823" t="s">
        <v>871</v>
      </c>
      <c r="F1823" t="s">
        <v>6900</v>
      </c>
      <c r="G1823" t="s">
        <v>55</v>
      </c>
      <c r="H1823">
        <v>8</v>
      </c>
      <c r="I1823">
        <v>4</v>
      </c>
      <c r="J1823">
        <v>2006</v>
      </c>
      <c r="K1823">
        <v>1</v>
      </c>
      <c r="L1823" t="s">
        <v>19</v>
      </c>
      <c r="M1823" t="s">
        <v>651</v>
      </c>
    </row>
    <row r="1824" spans="1:13" x14ac:dyDescent="0.25">
      <c r="A1824">
        <v>1818</v>
      </c>
      <c r="B1824" t="s">
        <v>6901</v>
      </c>
      <c r="C1824" t="s">
        <v>6902</v>
      </c>
      <c r="D1824" t="s">
        <v>30</v>
      </c>
      <c r="E1824" t="s">
        <v>1309</v>
      </c>
      <c r="F1824" t="s">
        <v>6903</v>
      </c>
      <c r="G1824" t="s">
        <v>211</v>
      </c>
      <c r="H1824">
        <v>14</v>
      </c>
      <c r="I1824">
        <v>3</v>
      </c>
      <c r="J1824">
        <v>2008</v>
      </c>
      <c r="K1824">
        <v>2</v>
      </c>
      <c r="L1824" t="s">
        <v>258</v>
      </c>
      <c r="M1824" t="s">
        <v>6904</v>
      </c>
    </row>
    <row r="1825" spans="1:13" x14ac:dyDescent="0.25">
      <c r="A1825">
        <v>1819</v>
      </c>
      <c r="B1825" t="s">
        <v>6905</v>
      </c>
      <c r="C1825" t="s">
        <v>6906</v>
      </c>
      <c r="D1825" t="s">
        <v>6907</v>
      </c>
      <c r="E1825" t="s">
        <v>911</v>
      </c>
      <c r="F1825" t="s">
        <v>6908</v>
      </c>
      <c r="G1825" t="s">
        <v>181</v>
      </c>
      <c r="H1825">
        <v>16</v>
      </c>
      <c r="I1825">
        <v>8</v>
      </c>
      <c r="J1825">
        <v>2013</v>
      </c>
      <c r="K1825">
        <v>3</v>
      </c>
      <c r="L1825" t="s">
        <v>41</v>
      </c>
      <c r="M1825" t="s">
        <v>6909</v>
      </c>
    </row>
    <row r="1826" spans="1:13" x14ac:dyDescent="0.25">
      <c r="A1826">
        <v>1820</v>
      </c>
      <c r="B1826" t="s">
        <v>6910</v>
      </c>
      <c r="C1826" t="s">
        <v>6911</v>
      </c>
      <c r="D1826" t="s">
        <v>86</v>
      </c>
      <c r="E1826" t="s">
        <v>440</v>
      </c>
      <c r="F1826" t="s">
        <v>6912</v>
      </c>
      <c r="G1826" t="s">
        <v>107</v>
      </c>
      <c r="H1826">
        <v>10</v>
      </c>
      <c r="I1826">
        <v>8</v>
      </c>
      <c r="J1826">
        <v>2003</v>
      </c>
      <c r="K1826">
        <v>3</v>
      </c>
      <c r="L1826" t="s">
        <v>41</v>
      </c>
      <c r="M1826" t="s">
        <v>89</v>
      </c>
    </row>
    <row r="1827" spans="1:13" x14ac:dyDescent="0.25">
      <c r="A1827">
        <v>1821</v>
      </c>
      <c r="B1827" t="s">
        <v>6913</v>
      </c>
      <c r="C1827" t="s">
        <v>6914</v>
      </c>
      <c r="D1827" t="s">
        <v>860</v>
      </c>
      <c r="E1827" t="s">
        <v>1692</v>
      </c>
      <c r="F1827" t="s">
        <v>6915</v>
      </c>
      <c r="G1827" t="s">
        <v>107</v>
      </c>
      <c r="H1827">
        <v>165</v>
      </c>
      <c r="I1827">
        <v>90</v>
      </c>
      <c r="J1827">
        <v>2014</v>
      </c>
      <c r="K1827">
        <v>2</v>
      </c>
      <c r="L1827" t="s">
        <v>863</v>
      </c>
      <c r="M1827" t="s">
        <v>1185</v>
      </c>
    </row>
    <row r="1828" spans="1:13" x14ac:dyDescent="0.25">
      <c r="A1828">
        <v>1822</v>
      </c>
      <c r="B1828" t="s">
        <v>6916</v>
      </c>
      <c r="C1828" t="s">
        <v>6917</v>
      </c>
      <c r="D1828" t="s">
        <v>37</v>
      </c>
      <c r="E1828" t="s">
        <v>1442</v>
      </c>
      <c r="F1828" t="s">
        <v>6918</v>
      </c>
      <c r="G1828" t="s">
        <v>107</v>
      </c>
      <c r="H1828">
        <v>23</v>
      </c>
      <c r="I1828">
        <v>2</v>
      </c>
      <c r="J1828">
        <v>2007</v>
      </c>
      <c r="K1828">
        <v>2</v>
      </c>
      <c r="L1828" t="s">
        <v>756</v>
      </c>
      <c r="M1828" t="s">
        <v>6919</v>
      </c>
    </row>
    <row r="1829" spans="1:13" x14ac:dyDescent="0.25">
      <c r="A1829">
        <v>1823</v>
      </c>
      <c r="B1829" t="s">
        <v>6920</v>
      </c>
      <c r="C1829" t="s">
        <v>6921</v>
      </c>
      <c r="D1829" t="s">
        <v>860</v>
      </c>
      <c r="E1829" t="s">
        <v>1152</v>
      </c>
      <c r="F1829" t="s">
        <v>6922</v>
      </c>
      <c r="G1829" t="s">
        <v>297</v>
      </c>
      <c r="H1829">
        <v>7</v>
      </c>
      <c r="I1829">
        <v>3</v>
      </c>
      <c r="J1829">
        <v>2012</v>
      </c>
      <c r="K1829">
        <v>1</v>
      </c>
      <c r="L1829" t="s">
        <v>863</v>
      </c>
      <c r="M1829" t="s">
        <v>1185</v>
      </c>
    </row>
    <row r="1830" spans="1:13" x14ac:dyDescent="0.25">
      <c r="A1830">
        <v>1824</v>
      </c>
      <c r="B1830" t="s">
        <v>6923</v>
      </c>
      <c r="C1830" t="s">
        <v>6924</v>
      </c>
      <c r="D1830" t="s">
        <v>30</v>
      </c>
      <c r="E1830" t="s">
        <v>6925</v>
      </c>
      <c r="F1830" t="s">
        <v>6926</v>
      </c>
      <c r="G1830" t="s">
        <v>55</v>
      </c>
      <c r="H1830">
        <v>400</v>
      </c>
      <c r="I1830">
        <v>140</v>
      </c>
      <c r="J1830">
        <v>2009</v>
      </c>
      <c r="K1830">
        <v>1</v>
      </c>
      <c r="L1830" t="s">
        <v>41</v>
      </c>
      <c r="M1830" t="s">
        <v>176</v>
      </c>
    </row>
    <row r="1831" spans="1:13" x14ac:dyDescent="0.25">
      <c r="A1831">
        <v>1825</v>
      </c>
      <c r="B1831" t="s">
        <v>6927</v>
      </c>
      <c r="C1831" t="s">
        <v>6928</v>
      </c>
      <c r="D1831" t="s">
        <v>503</v>
      </c>
      <c r="E1831" t="s">
        <v>278</v>
      </c>
      <c r="F1831" t="s">
        <v>6929</v>
      </c>
      <c r="G1831" t="s">
        <v>175</v>
      </c>
      <c r="H1831">
        <v>15</v>
      </c>
      <c r="I1831">
        <v>6</v>
      </c>
      <c r="J1831">
        <v>2012</v>
      </c>
      <c r="K1831">
        <v>3</v>
      </c>
      <c r="L1831" t="s">
        <v>506</v>
      </c>
      <c r="M1831" t="s">
        <v>506</v>
      </c>
    </row>
    <row r="1832" spans="1:13" x14ac:dyDescent="0.25">
      <c r="A1832">
        <v>1826</v>
      </c>
      <c r="B1832" t="s">
        <v>6930</v>
      </c>
      <c r="C1832" t="s">
        <v>6931</v>
      </c>
      <c r="D1832" t="s">
        <v>30</v>
      </c>
      <c r="E1832" t="s">
        <v>6807</v>
      </c>
      <c r="F1832" t="s">
        <v>6932</v>
      </c>
      <c r="G1832" t="s">
        <v>233</v>
      </c>
      <c r="H1832">
        <v>170</v>
      </c>
      <c r="I1832">
        <v>55</v>
      </c>
      <c r="J1832">
        <v>2014</v>
      </c>
      <c r="K1832">
        <v>1</v>
      </c>
      <c r="L1832" t="s">
        <v>258</v>
      </c>
      <c r="M1832" t="s">
        <v>6933</v>
      </c>
    </row>
    <row r="1833" spans="1:13" x14ac:dyDescent="0.25">
      <c r="A1833">
        <v>1827</v>
      </c>
      <c r="B1833" t="s">
        <v>6934</v>
      </c>
      <c r="C1833" t="s">
        <v>6935</v>
      </c>
      <c r="D1833" t="s">
        <v>22</v>
      </c>
      <c r="E1833" t="s">
        <v>1385</v>
      </c>
      <c r="F1833" t="s">
        <v>6936</v>
      </c>
      <c r="G1833" t="s">
        <v>55</v>
      </c>
      <c r="H1833">
        <v>806</v>
      </c>
      <c r="I1833">
        <v>260</v>
      </c>
      <c r="J1833">
        <v>2010</v>
      </c>
      <c r="K1833">
        <v>2</v>
      </c>
      <c r="L1833" t="s">
        <v>26</v>
      </c>
      <c r="M1833" t="s">
        <v>27</v>
      </c>
    </row>
    <row r="1834" spans="1:13" x14ac:dyDescent="0.25">
      <c r="A1834">
        <v>1828</v>
      </c>
      <c r="B1834" t="s">
        <v>6937</v>
      </c>
      <c r="C1834" t="s">
        <v>6938</v>
      </c>
      <c r="D1834" t="s">
        <v>80</v>
      </c>
      <c r="E1834" t="s">
        <v>6939</v>
      </c>
      <c r="F1834" t="s">
        <v>6940</v>
      </c>
      <c r="G1834" t="s">
        <v>18</v>
      </c>
      <c r="H1834">
        <v>65</v>
      </c>
      <c r="I1834">
        <v>30</v>
      </c>
      <c r="J1834">
        <v>2001</v>
      </c>
      <c r="K1834">
        <v>2</v>
      </c>
      <c r="L1834" t="s">
        <v>137</v>
      </c>
      <c r="M1834" t="s">
        <v>137</v>
      </c>
    </row>
    <row r="1835" spans="1:13" x14ac:dyDescent="0.25">
      <c r="A1835">
        <v>1829</v>
      </c>
      <c r="B1835" t="s">
        <v>6941</v>
      </c>
      <c r="C1835" t="s">
        <v>6942</v>
      </c>
      <c r="D1835" t="s">
        <v>80</v>
      </c>
      <c r="E1835" t="s">
        <v>3802</v>
      </c>
      <c r="F1835" t="s">
        <v>6943</v>
      </c>
      <c r="G1835" t="s">
        <v>33</v>
      </c>
      <c r="H1835">
        <v>105</v>
      </c>
      <c r="I1835">
        <v>121</v>
      </c>
      <c r="J1835">
        <v>2005</v>
      </c>
      <c r="K1835">
        <v>2</v>
      </c>
      <c r="L1835" t="s">
        <v>137</v>
      </c>
      <c r="M1835" t="s">
        <v>137</v>
      </c>
    </row>
    <row r="1836" spans="1:13" x14ac:dyDescent="0.25">
      <c r="A1836">
        <v>1830</v>
      </c>
      <c r="B1836" t="s">
        <v>6944</v>
      </c>
      <c r="C1836" t="s">
        <v>6945</v>
      </c>
      <c r="D1836" t="s">
        <v>52</v>
      </c>
      <c r="E1836" t="s">
        <v>6946</v>
      </c>
      <c r="F1836" t="s">
        <v>6947</v>
      </c>
      <c r="G1836" t="s">
        <v>55</v>
      </c>
      <c r="H1836">
        <v>451</v>
      </c>
      <c r="I1836">
        <v>179</v>
      </c>
      <c r="J1836">
        <v>2009</v>
      </c>
      <c r="K1836">
        <v>6</v>
      </c>
      <c r="L1836" t="s">
        <v>56</v>
      </c>
      <c r="M1836" t="s">
        <v>198</v>
      </c>
    </row>
    <row r="1837" spans="1:13" x14ac:dyDescent="0.25">
      <c r="A1837">
        <v>1831</v>
      </c>
      <c r="B1837" t="s">
        <v>6948</v>
      </c>
      <c r="C1837" t="s">
        <v>6949</v>
      </c>
      <c r="D1837" t="s">
        <v>860</v>
      </c>
      <c r="E1837" t="s">
        <v>295</v>
      </c>
      <c r="F1837" t="s">
        <v>6950</v>
      </c>
      <c r="G1837" t="s">
        <v>25</v>
      </c>
      <c r="H1837">
        <v>63</v>
      </c>
      <c r="I1837">
        <v>11</v>
      </c>
      <c r="J1837">
        <v>2011</v>
      </c>
      <c r="K1837">
        <v>4</v>
      </c>
      <c r="L1837" t="s">
        <v>863</v>
      </c>
      <c r="M1837" t="s">
        <v>1185</v>
      </c>
    </row>
    <row r="1838" spans="1:13" x14ac:dyDescent="0.25">
      <c r="A1838">
        <v>1832</v>
      </c>
      <c r="B1838" t="s">
        <v>6951</v>
      </c>
      <c r="C1838" t="s">
        <v>6952</v>
      </c>
      <c r="D1838" t="s">
        <v>66</v>
      </c>
      <c r="E1838" t="s">
        <v>6953</v>
      </c>
      <c r="F1838" t="s">
        <v>6954</v>
      </c>
      <c r="G1838" t="s">
        <v>297</v>
      </c>
      <c r="H1838">
        <v>1174</v>
      </c>
      <c r="I1838">
        <v>287</v>
      </c>
      <c r="J1838">
        <v>2005</v>
      </c>
      <c r="K1838">
        <v>8</v>
      </c>
      <c r="L1838" t="s">
        <v>94</v>
      </c>
      <c r="M1838" t="s">
        <v>3271</v>
      </c>
    </row>
    <row r="1839" spans="1:13" x14ac:dyDescent="0.25">
      <c r="A1839">
        <v>1833</v>
      </c>
      <c r="B1839" t="s">
        <v>6955</v>
      </c>
      <c r="C1839" t="s">
        <v>6956</v>
      </c>
      <c r="D1839" t="s">
        <v>1960</v>
      </c>
      <c r="E1839" t="s">
        <v>4092</v>
      </c>
      <c r="F1839" t="s">
        <v>6957</v>
      </c>
      <c r="G1839" t="s">
        <v>55</v>
      </c>
      <c r="H1839">
        <v>3543</v>
      </c>
      <c r="I1839">
        <v>1170</v>
      </c>
      <c r="J1839">
        <v>1999</v>
      </c>
      <c r="K1839">
        <v>4</v>
      </c>
      <c r="L1839" t="s">
        <v>41</v>
      </c>
      <c r="M1839" t="s">
        <v>3772</v>
      </c>
    </row>
    <row r="1840" spans="1:13" x14ac:dyDescent="0.25">
      <c r="A1840">
        <v>1834</v>
      </c>
      <c r="B1840" t="s">
        <v>6958</v>
      </c>
      <c r="C1840" t="s">
        <v>6959</v>
      </c>
      <c r="D1840" t="s">
        <v>52</v>
      </c>
      <c r="E1840" t="s">
        <v>1798</v>
      </c>
      <c r="F1840" t="s">
        <v>6960</v>
      </c>
      <c r="G1840" t="s">
        <v>336</v>
      </c>
      <c r="H1840">
        <v>15</v>
      </c>
      <c r="I1840">
        <v>6</v>
      </c>
      <c r="J1840">
        <v>2014</v>
      </c>
      <c r="K1840">
        <v>1</v>
      </c>
      <c r="L1840" t="s">
        <v>953</v>
      </c>
      <c r="M1840" t="s">
        <v>6961</v>
      </c>
    </row>
    <row r="1841" spans="1:13" x14ac:dyDescent="0.25">
      <c r="A1841">
        <v>1835</v>
      </c>
      <c r="B1841" t="s">
        <v>6962</v>
      </c>
      <c r="C1841" t="s">
        <v>6963</v>
      </c>
      <c r="D1841" t="s">
        <v>66</v>
      </c>
      <c r="E1841" t="s">
        <v>6964</v>
      </c>
      <c r="F1841" t="s">
        <v>6965</v>
      </c>
      <c r="G1841" t="s">
        <v>181</v>
      </c>
      <c r="H1841">
        <v>1638</v>
      </c>
      <c r="I1841">
        <v>541</v>
      </c>
      <c r="J1841">
        <v>1997</v>
      </c>
      <c r="K1841">
        <v>11</v>
      </c>
      <c r="L1841" t="s">
        <v>62</v>
      </c>
      <c r="M1841" t="s">
        <v>3271</v>
      </c>
    </row>
    <row r="1842" spans="1:13" x14ac:dyDescent="0.25">
      <c r="A1842">
        <v>1836</v>
      </c>
      <c r="B1842" t="s">
        <v>6966</v>
      </c>
      <c r="C1842" t="s">
        <v>6967</v>
      </c>
      <c r="D1842" t="s">
        <v>30</v>
      </c>
      <c r="E1842" t="s">
        <v>167</v>
      </c>
      <c r="F1842" t="s">
        <v>6968</v>
      </c>
      <c r="G1842" t="s">
        <v>55</v>
      </c>
      <c r="H1842">
        <v>70</v>
      </c>
      <c r="I1842">
        <v>24</v>
      </c>
      <c r="J1842">
        <v>2006</v>
      </c>
      <c r="K1842">
        <v>5</v>
      </c>
      <c r="L1842" t="s">
        <v>258</v>
      </c>
      <c r="M1842" t="s">
        <v>258</v>
      </c>
    </row>
    <row r="1843" spans="1:13" x14ac:dyDescent="0.25">
      <c r="A1843">
        <v>1837</v>
      </c>
      <c r="B1843" t="s">
        <v>6969</v>
      </c>
      <c r="C1843" t="s">
        <v>6970</v>
      </c>
      <c r="D1843" t="s">
        <v>52</v>
      </c>
      <c r="E1843" t="s">
        <v>1106</v>
      </c>
      <c r="F1843" t="s">
        <v>6971</v>
      </c>
      <c r="G1843" t="s">
        <v>187</v>
      </c>
      <c r="H1843">
        <v>9</v>
      </c>
      <c r="I1843">
        <v>1</v>
      </c>
      <c r="J1843">
        <v>2012</v>
      </c>
      <c r="K1843">
        <v>1</v>
      </c>
      <c r="L1843" t="s">
        <v>953</v>
      </c>
      <c r="M1843" t="s">
        <v>1004</v>
      </c>
    </row>
    <row r="1844" spans="1:13" x14ac:dyDescent="0.25">
      <c r="A1844">
        <v>1838</v>
      </c>
      <c r="B1844" t="s">
        <v>6972</v>
      </c>
      <c r="C1844" t="s">
        <v>6973</v>
      </c>
      <c r="D1844" t="s">
        <v>105</v>
      </c>
      <c r="E1844" t="s">
        <v>871</v>
      </c>
      <c r="F1844" t="s">
        <v>6974</v>
      </c>
      <c r="G1844" t="s">
        <v>18</v>
      </c>
      <c r="H1844">
        <v>30</v>
      </c>
      <c r="I1844">
        <v>7</v>
      </c>
      <c r="J1844">
        <v>2013</v>
      </c>
      <c r="K1844">
        <v>1</v>
      </c>
      <c r="L1844" t="s">
        <v>62</v>
      </c>
      <c r="M1844" t="s">
        <v>108</v>
      </c>
    </row>
    <row r="1845" spans="1:13" x14ac:dyDescent="0.25">
      <c r="A1845">
        <v>1839</v>
      </c>
      <c r="B1845" t="s">
        <v>6975</v>
      </c>
      <c r="C1845" t="s">
        <v>6976</v>
      </c>
      <c r="D1845" t="s">
        <v>15</v>
      </c>
      <c r="E1845" t="s">
        <v>5243</v>
      </c>
      <c r="F1845" t="s">
        <v>6977</v>
      </c>
      <c r="G1845" t="s">
        <v>336</v>
      </c>
      <c r="H1845">
        <v>412</v>
      </c>
      <c r="I1845">
        <v>95</v>
      </c>
      <c r="J1845">
        <v>2012</v>
      </c>
      <c r="K1845">
        <v>3</v>
      </c>
      <c r="L1845" t="s">
        <v>19</v>
      </c>
      <c r="M1845" t="s">
        <v>4200</v>
      </c>
    </row>
    <row r="1846" spans="1:13" x14ac:dyDescent="0.25">
      <c r="A1846">
        <v>1840</v>
      </c>
      <c r="B1846" t="s">
        <v>6978</v>
      </c>
      <c r="C1846" t="s">
        <v>6979</v>
      </c>
      <c r="D1846" t="s">
        <v>1999</v>
      </c>
      <c r="E1846" t="s">
        <v>798</v>
      </c>
      <c r="F1846" t="s">
        <v>6980</v>
      </c>
      <c r="G1846" t="s">
        <v>308</v>
      </c>
      <c r="H1846">
        <v>15</v>
      </c>
      <c r="I1846">
        <v>5</v>
      </c>
      <c r="J1846">
        <v>2013</v>
      </c>
      <c r="K1846">
        <v>1</v>
      </c>
      <c r="L1846" t="s">
        <v>2001</v>
      </c>
      <c r="M1846" t="s">
        <v>6981</v>
      </c>
    </row>
    <row r="1847" spans="1:13" x14ac:dyDescent="0.25">
      <c r="A1847">
        <v>1841</v>
      </c>
      <c r="B1847" t="s">
        <v>6982</v>
      </c>
      <c r="C1847" t="s">
        <v>6983</v>
      </c>
      <c r="D1847" t="s">
        <v>52</v>
      </c>
      <c r="E1847" t="s">
        <v>6643</v>
      </c>
      <c r="F1847" t="s">
        <v>6984</v>
      </c>
      <c r="G1847" t="s">
        <v>187</v>
      </c>
      <c r="H1847">
        <v>62</v>
      </c>
      <c r="I1847">
        <v>45</v>
      </c>
      <c r="J1847">
        <v>2006</v>
      </c>
      <c r="K1847">
        <v>8</v>
      </c>
      <c r="L1847" t="s">
        <v>1314</v>
      </c>
      <c r="M1847" t="s">
        <v>1315</v>
      </c>
    </row>
    <row r="1848" spans="1:13" x14ac:dyDescent="0.25">
      <c r="A1848">
        <v>1842</v>
      </c>
      <c r="B1848" t="s">
        <v>6985</v>
      </c>
      <c r="C1848" t="s">
        <v>6986</v>
      </c>
      <c r="D1848" t="s">
        <v>52</v>
      </c>
      <c r="E1848" t="s">
        <v>6987</v>
      </c>
      <c r="F1848" t="s">
        <v>6988</v>
      </c>
      <c r="G1848" t="s">
        <v>18</v>
      </c>
      <c r="H1848">
        <v>312</v>
      </c>
      <c r="I1848">
        <v>172</v>
      </c>
      <c r="J1848">
        <v>1990</v>
      </c>
      <c r="K1848">
        <v>9</v>
      </c>
      <c r="L1848" t="s">
        <v>203</v>
      </c>
      <c r="M1848" t="s">
        <v>3881</v>
      </c>
    </row>
    <row r="1849" spans="1:13" x14ac:dyDescent="0.25">
      <c r="A1849">
        <v>1843</v>
      </c>
      <c r="B1849" t="s">
        <v>6989</v>
      </c>
      <c r="C1849" t="s">
        <v>6990</v>
      </c>
      <c r="D1849" t="s">
        <v>80</v>
      </c>
      <c r="E1849" t="s">
        <v>1608</v>
      </c>
      <c r="F1849" t="s">
        <v>6991</v>
      </c>
      <c r="G1849" t="s">
        <v>156</v>
      </c>
      <c r="H1849">
        <v>100</v>
      </c>
      <c r="I1849">
        <v>30</v>
      </c>
      <c r="J1849">
        <v>2011</v>
      </c>
      <c r="K1849">
        <v>2</v>
      </c>
      <c r="L1849" t="s">
        <v>500</v>
      </c>
      <c r="M1849" t="s">
        <v>1403</v>
      </c>
    </row>
    <row r="1850" spans="1:13" x14ac:dyDescent="0.25">
      <c r="A1850">
        <v>1844</v>
      </c>
      <c r="B1850" t="s">
        <v>6992</v>
      </c>
      <c r="C1850" t="s">
        <v>6993</v>
      </c>
      <c r="D1850" t="s">
        <v>66</v>
      </c>
      <c r="E1850" t="s">
        <v>1920</v>
      </c>
      <c r="F1850" t="s">
        <v>6994</v>
      </c>
      <c r="G1850" t="s">
        <v>297</v>
      </c>
      <c r="H1850">
        <v>21</v>
      </c>
      <c r="I1850">
        <v>4</v>
      </c>
      <c r="J1850">
        <v>2008</v>
      </c>
      <c r="K1850">
        <v>1</v>
      </c>
      <c r="L1850" t="s">
        <v>94</v>
      </c>
      <c r="M1850" t="s">
        <v>2006</v>
      </c>
    </row>
    <row r="1851" spans="1:13" x14ac:dyDescent="0.25">
      <c r="A1851">
        <v>1845</v>
      </c>
      <c r="B1851" t="s">
        <v>6995</v>
      </c>
      <c r="C1851" t="s">
        <v>6996</v>
      </c>
      <c r="D1851" t="s">
        <v>341</v>
      </c>
      <c r="E1851" t="s">
        <v>6997</v>
      </c>
      <c r="F1851" t="s">
        <v>6998</v>
      </c>
      <c r="G1851" t="s">
        <v>336</v>
      </c>
      <c r="H1851">
        <v>150</v>
      </c>
      <c r="I1851">
        <v>116</v>
      </c>
      <c r="J1851">
        <v>2001</v>
      </c>
      <c r="K1851">
        <v>2</v>
      </c>
      <c r="L1851" t="s">
        <v>344</v>
      </c>
      <c r="M1851" t="s">
        <v>6999</v>
      </c>
    </row>
    <row r="1852" spans="1:13" x14ac:dyDescent="0.25">
      <c r="A1852">
        <v>1846</v>
      </c>
      <c r="B1852" t="s">
        <v>7000</v>
      </c>
      <c r="C1852" t="s">
        <v>7001</v>
      </c>
      <c r="D1852" t="s">
        <v>643</v>
      </c>
      <c r="E1852" t="s">
        <v>1473</v>
      </c>
      <c r="F1852" t="s">
        <v>7002</v>
      </c>
      <c r="G1852" t="s">
        <v>18</v>
      </c>
      <c r="H1852">
        <v>42</v>
      </c>
      <c r="I1852">
        <v>24</v>
      </c>
      <c r="J1852">
        <v>2012</v>
      </c>
      <c r="K1852">
        <v>1</v>
      </c>
      <c r="L1852" t="s">
        <v>41</v>
      </c>
      <c r="M1852" t="s">
        <v>227</v>
      </c>
    </row>
    <row r="1853" spans="1:13" x14ac:dyDescent="0.25">
      <c r="A1853">
        <v>1847</v>
      </c>
      <c r="B1853" t="s">
        <v>7003</v>
      </c>
      <c r="C1853" t="s">
        <v>7004</v>
      </c>
      <c r="D1853" t="s">
        <v>52</v>
      </c>
      <c r="E1853" t="s">
        <v>2346</v>
      </c>
      <c r="F1853" t="s">
        <v>7005</v>
      </c>
      <c r="G1853" t="s">
        <v>1041</v>
      </c>
      <c r="H1853">
        <v>275</v>
      </c>
      <c r="I1853">
        <v>125</v>
      </c>
      <c r="J1853">
        <v>2009</v>
      </c>
      <c r="K1853">
        <v>4</v>
      </c>
      <c r="L1853" t="s">
        <v>56</v>
      </c>
      <c r="M1853" t="s">
        <v>198</v>
      </c>
    </row>
    <row r="1854" spans="1:13" x14ac:dyDescent="0.25">
      <c r="A1854">
        <v>1848</v>
      </c>
      <c r="B1854" t="s">
        <v>7006</v>
      </c>
      <c r="C1854" t="s">
        <v>7007</v>
      </c>
      <c r="D1854" t="s">
        <v>80</v>
      </c>
      <c r="E1854" t="s">
        <v>7008</v>
      </c>
      <c r="F1854" t="s">
        <v>7009</v>
      </c>
      <c r="G1854" t="s">
        <v>107</v>
      </c>
      <c r="H1854">
        <v>276</v>
      </c>
      <c r="I1854">
        <v>156</v>
      </c>
      <c r="J1854">
        <v>2013</v>
      </c>
      <c r="K1854">
        <v>3</v>
      </c>
      <c r="L1854" t="s">
        <v>137</v>
      </c>
      <c r="M1854" t="s">
        <v>137</v>
      </c>
    </row>
    <row r="1855" spans="1:13" x14ac:dyDescent="0.25">
      <c r="A1855">
        <v>1849</v>
      </c>
      <c r="B1855" t="s">
        <v>7010</v>
      </c>
      <c r="C1855" t="s">
        <v>7011</v>
      </c>
      <c r="D1855" t="s">
        <v>230</v>
      </c>
      <c r="E1855" t="s">
        <v>1418</v>
      </c>
      <c r="F1855" t="s">
        <v>7012</v>
      </c>
      <c r="G1855" t="s">
        <v>48</v>
      </c>
      <c r="H1855">
        <v>55</v>
      </c>
      <c r="I1855">
        <v>22</v>
      </c>
      <c r="J1855">
        <v>2004</v>
      </c>
      <c r="K1855">
        <v>2</v>
      </c>
      <c r="L1855" t="s">
        <v>41</v>
      </c>
      <c r="M1855" t="s">
        <v>7013</v>
      </c>
    </row>
    <row r="1856" spans="1:13" x14ac:dyDescent="0.25">
      <c r="A1856">
        <v>1850</v>
      </c>
      <c r="B1856" t="s">
        <v>7014</v>
      </c>
      <c r="C1856" t="s">
        <v>7015</v>
      </c>
      <c r="D1856" t="s">
        <v>119</v>
      </c>
      <c r="E1856" t="s">
        <v>425</v>
      </c>
      <c r="F1856" t="s">
        <v>7016</v>
      </c>
      <c r="G1856" t="s">
        <v>297</v>
      </c>
      <c r="H1856">
        <v>38</v>
      </c>
      <c r="I1856">
        <v>13</v>
      </c>
      <c r="J1856">
        <v>2010</v>
      </c>
      <c r="K1856">
        <v>3</v>
      </c>
      <c r="L1856" t="s">
        <v>122</v>
      </c>
      <c r="M1856" t="s">
        <v>2055</v>
      </c>
    </row>
    <row r="1857" spans="1:13" x14ac:dyDescent="0.25">
      <c r="A1857">
        <v>1851</v>
      </c>
      <c r="B1857" t="s">
        <v>7017</v>
      </c>
      <c r="C1857" t="s">
        <v>7018</v>
      </c>
      <c r="D1857" t="s">
        <v>22</v>
      </c>
      <c r="E1857" t="s">
        <v>7019</v>
      </c>
      <c r="F1857" t="s">
        <v>7020</v>
      </c>
      <c r="G1857" t="s">
        <v>107</v>
      </c>
      <c r="H1857">
        <v>1097</v>
      </c>
      <c r="I1857">
        <v>338</v>
      </c>
      <c r="J1857">
        <v>1996</v>
      </c>
      <c r="K1857">
        <v>8</v>
      </c>
      <c r="L1857" t="s">
        <v>26</v>
      </c>
      <c r="M1857" t="s">
        <v>26</v>
      </c>
    </row>
    <row r="1858" spans="1:13" x14ac:dyDescent="0.25">
      <c r="A1858">
        <v>1852</v>
      </c>
      <c r="B1858" t="s">
        <v>7021</v>
      </c>
      <c r="C1858" t="s">
        <v>7022</v>
      </c>
      <c r="D1858" t="s">
        <v>66</v>
      </c>
      <c r="E1858" t="s">
        <v>760</v>
      </c>
      <c r="F1858" t="s">
        <v>7023</v>
      </c>
      <c r="G1858" t="s">
        <v>308</v>
      </c>
      <c r="H1858">
        <v>11</v>
      </c>
      <c r="I1858">
        <v>3</v>
      </c>
      <c r="J1858">
        <v>2014</v>
      </c>
      <c r="K1858">
        <v>1</v>
      </c>
      <c r="L1858" t="s">
        <v>70</v>
      </c>
      <c r="M1858" t="s">
        <v>1896</v>
      </c>
    </row>
    <row r="1859" spans="1:13" x14ac:dyDescent="0.25">
      <c r="A1859">
        <v>1853</v>
      </c>
      <c r="B1859" t="s">
        <v>7024</v>
      </c>
      <c r="C1859" t="s">
        <v>7025</v>
      </c>
      <c r="D1859" t="s">
        <v>80</v>
      </c>
      <c r="E1859" t="s">
        <v>1227</v>
      </c>
      <c r="F1859" t="s">
        <v>7026</v>
      </c>
      <c r="G1859" t="s">
        <v>156</v>
      </c>
      <c r="H1859">
        <v>2</v>
      </c>
      <c r="I1859">
        <v>1</v>
      </c>
      <c r="J1859">
        <v>2013</v>
      </c>
      <c r="K1859">
        <v>1</v>
      </c>
      <c r="L1859" t="s">
        <v>83</v>
      </c>
      <c r="M1859" t="s">
        <v>83</v>
      </c>
    </row>
    <row r="1860" spans="1:13" x14ac:dyDescent="0.25">
      <c r="A1860">
        <v>1854</v>
      </c>
      <c r="B1860" t="s">
        <v>7027</v>
      </c>
      <c r="C1860" t="s">
        <v>7028</v>
      </c>
      <c r="D1860" t="s">
        <v>105</v>
      </c>
      <c r="E1860" t="s">
        <v>957</v>
      </c>
      <c r="F1860" t="s">
        <v>7029</v>
      </c>
      <c r="G1860" t="s">
        <v>18</v>
      </c>
      <c r="H1860">
        <v>17</v>
      </c>
      <c r="I1860">
        <v>4</v>
      </c>
      <c r="J1860">
        <v>2001</v>
      </c>
      <c r="K1860">
        <v>1</v>
      </c>
      <c r="L1860" t="s">
        <v>62</v>
      </c>
      <c r="M1860" t="s">
        <v>108</v>
      </c>
    </row>
    <row r="1861" spans="1:13" x14ac:dyDescent="0.25">
      <c r="A1861">
        <v>1855</v>
      </c>
      <c r="B1861" t="s">
        <v>7030</v>
      </c>
      <c r="C1861" t="s">
        <v>7031</v>
      </c>
      <c r="D1861" t="s">
        <v>74</v>
      </c>
      <c r="E1861" t="s">
        <v>2210</v>
      </c>
      <c r="F1861" t="s">
        <v>7032</v>
      </c>
      <c r="G1861" t="s">
        <v>18</v>
      </c>
      <c r="H1861">
        <v>39</v>
      </c>
      <c r="I1861">
        <v>17</v>
      </c>
      <c r="J1861">
        <v>2006</v>
      </c>
      <c r="K1861">
        <v>5</v>
      </c>
      <c r="L1861" t="s">
        <v>349</v>
      </c>
      <c r="M1861" t="s">
        <v>6268</v>
      </c>
    </row>
    <row r="1862" spans="1:13" x14ac:dyDescent="0.25">
      <c r="A1862">
        <v>1856</v>
      </c>
      <c r="B1862" t="s">
        <v>7033</v>
      </c>
      <c r="C1862" t="s">
        <v>7034</v>
      </c>
      <c r="D1862" t="s">
        <v>74</v>
      </c>
      <c r="E1862" t="s">
        <v>794</v>
      </c>
      <c r="F1862" t="s">
        <v>7035</v>
      </c>
      <c r="G1862" t="s">
        <v>18</v>
      </c>
      <c r="H1862">
        <v>45</v>
      </c>
      <c r="I1862">
        <v>25</v>
      </c>
      <c r="J1862">
        <v>1986</v>
      </c>
      <c r="K1862">
        <v>2</v>
      </c>
      <c r="L1862" t="s">
        <v>349</v>
      </c>
      <c r="M1862" t="s">
        <v>349</v>
      </c>
    </row>
    <row r="1863" spans="1:13" x14ac:dyDescent="0.25">
      <c r="A1863">
        <v>1857</v>
      </c>
      <c r="B1863" t="s">
        <v>7036</v>
      </c>
      <c r="C1863" t="s">
        <v>7037</v>
      </c>
      <c r="D1863" t="s">
        <v>1768</v>
      </c>
      <c r="E1863" t="s">
        <v>939</v>
      </c>
      <c r="F1863" t="s">
        <v>7038</v>
      </c>
      <c r="G1863" t="s">
        <v>48</v>
      </c>
      <c r="H1863">
        <v>50</v>
      </c>
      <c r="I1863">
        <v>15</v>
      </c>
      <c r="J1863">
        <v>2007</v>
      </c>
      <c r="K1863">
        <v>2</v>
      </c>
      <c r="L1863" t="s">
        <v>41</v>
      </c>
      <c r="M1863" t="s">
        <v>437</v>
      </c>
    </row>
    <row r="1864" spans="1:13" x14ac:dyDescent="0.25">
      <c r="A1864">
        <v>1858</v>
      </c>
      <c r="B1864" t="s">
        <v>7039</v>
      </c>
      <c r="C1864" t="s">
        <v>7040</v>
      </c>
      <c r="D1864" t="s">
        <v>643</v>
      </c>
      <c r="E1864" t="s">
        <v>603</v>
      </c>
      <c r="F1864" t="s">
        <v>7041</v>
      </c>
      <c r="G1864" t="s">
        <v>233</v>
      </c>
      <c r="H1864">
        <v>9</v>
      </c>
      <c r="I1864">
        <v>4</v>
      </c>
      <c r="J1864">
        <v>2006</v>
      </c>
      <c r="K1864">
        <v>3</v>
      </c>
      <c r="L1864" t="s">
        <v>645</v>
      </c>
      <c r="M1864" t="s">
        <v>7042</v>
      </c>
    </row>
    <row r="1865" spans="1:13" x14ac:dyDescent="0.25">
      <c r="A1865">
        <v>1859</v>
      </c>
      <c r="B1865" t="s">
        <v>7043</v>
      </c>
      <c r="C1865" t="s">
        <v>7044</v>
      </c>
      <c r="D1865" t="s">
        <v>1768</v>
      </c>
      <c r="E1865" t="s">
        <v>7045</v>
      </c>
      <c r="F1865" t="s">
        <v>7046</v>
      </c>
      <c r="G1865" t="s">
        <v>55</v>
      </c>
      <c r="H1865">
        <v>297</v>
      </c>
      <c r="I1865">
        <v>109</v>
      </c>
      <c r="J1865">
        <v>2008</v>
      </c>
      <c r="K1865">
        <v>3</v>
      </c>
      <c r="L1865" t="s">
        <v>41</v>
      </c>
      <c r="M1865" t="s">
        <v>437</v>
      </c>
    </row>
    <row r="1866" spans="1:13" x14ac:dyDescent="0.25">
      <c r="A1866">
        <v>1860</v>
      </c>
      <c r="B1866" t="s">
        <v>7047</v>
      </c>
      <c r="C1866" t="s">
        <v>7048</v>
      </c>
      <c r="D1866" t="s">
        <v>243</v>
      </c>
      <c r="E1866" t="s">
        <v>265</v>
      </c>
      <c r="F1866" t="s">
        <v>7049</v>
      </c>
      <c r="G1866" t="s">
        <v>181</v>
      </c>
      <c r="H1866">
        <v>32</v>
      </c>
      <c r="I1866">
        <v>10</v>
      </c>
      <c r="J1866">
        <v>2012</v>
      </c>
      <c r="K1866">
        <v>3</v>
      </c>
      <c r="L1866" t="s">
        <v>458</v>
      </c>
      <c r="M1866" t="s">
        <v>7050</v>
      </c>
    </row>
    <row r="1867" spans="1:13" x14ac:dyDescent="0.25">
      <c r="A1867">
        <v>1861</v>
      </c>
      <c r="B1867" t="s">
        <v>7051</v>
      </c>
      <c r="C1867" t="s">
        <v>7052</v>
      </c>
      <c r="D1867" t="s">
        <v>80</v>
      </c>
      <c r="E1867" t="s">
        <v>1207</v>
      </c>
      <c r="F1867" t="s">
        <v>7053</v>
      </c>
      <c r="G1867" t="s">
        <v>336</v>
      </c>
      <c r="H1867">
        <v>50</v>
      </c>
      <c r="I1867">
        <v>20</v>
      </c>
      <c r="J1867">
        <v>2007</v>
      </c>
      <c r="K1867">
        <v>3</v>
      </c>
      <c r="L1867" t="s">
        <v>83</v>
      </c>
      <c r="M1867" t="s">
        <v>964</v>
      </c>
    </row>
    <row r="1868" spans="1:13" x14ac:dyDescent="0.25">
      <c r="A1868">
        <v>1862</v>
      </c>
      <c r="B1868" t="s">
        <v>7054</v>
      </c>
      <c r="C1868" t="s">
        <v>7055</v>
      </c>
      <c r="D1868" t="s">
        <v>105</v>
      </c>
      <c r="E1868" t="s">
        <v>1787</v>
      </c>
      <c r="F1868" t="s">
        <v>7056</v>
      </c>
      <c r="G1868" t="s">
        <v>218</v>
      </c>
      <c r="H1868">
        <v>70</v>
      </c>
      <c r="I1868">
        <v>40</v>
      </c>
      <c r="J1868">
        <v>2007</v>
      </c>
      <c r="K1868">
        <v>2</v>
      </c>
      <c r="L1868" t="s">
        <v>62</v>
      </c>
      <c r="M1868" t="s">
        <v>108</v>
      </c>
    </row>
    <row r="1869" spans="1:13" x14ac:dyDescent="0.25">
      <c r="A1869">
        <v>1863</v>
      </c>
      <c r="B1869" t="s">
        <v>7057</v>
      </c>
      <c r="C1869" t="s">
        <v>7058</v>
      </c>
      <c r="D1869" t="s">
        <v>215</v>
      </c>
      <c r="E1869" t="s">
        <v>7059</v>
      </c>
      <c r="F1869" t="s">
        <v>7060</v>
      </c>
      <c r="G1869" t="s">
        <v>623</v>
      </c>
      <c r="H1869">
        <v>450</v>
      </c>
      <c r="I1869">
        <v>150</v>
      </c>
      <c r="J1869">
        <v>2007</v>
      </c>
      <c r="K1869">
        <v>2</v>
      </c>
      <c r="L1869" t="s">
        <v>219</v>
      </c>
      <c r="M1869" t="s">
        <v>422</v>
      </c>
    </row>
    <row r="1870" spans="1:13" x14ac:dyDescent="0.25">
      <c r="A1870">
        <v>1864</v>
      </c>
      <c r="B1870" t="s">
        <v>7061</v>
      </c>
      <c r="C1870" t="s">
        <v>7062</v>
      </c>
      <c r="D1870" t="s">
        <v>86</v>
      </c>
      <c r="E1870" t="s">
        <v>7063</v>
      </c>
      <c r="F1870" t="s">
        <v>7064</v>
      </c>
      <c r="G1870" t="s">
        <v>55</v>
      </c>
      <c r="H1870">
        <v>424</v>
      </c>
      <c r="I1870">
        <v>345</v>
      </c>
      <c r="J1870">
        <v>2009</v>
      </c>
      <c r="K1870">
        <v>5</v>
      </c>
      <c r="L1870" t="s">
        <v>89</v>
      </c>
      <c r="M1870" t="s">
        <v>89</v>
      </c>
    </row>
    <row r="1871" spans="1:13" x14ac:dyDescent="0.25">
      <c r="A1871">
        <v>1865</v>
      </c>
      <c r="B1871" t="s">
        <v>7065</v>
      </c>
      <c r="C1871" t="s">
        <v>7066</v>
      </c>
      <c r="D1871" t="s">
        <v>503</v>
      </c>
      <c r="E1871" t="s">
        <v>603</v>
      </c>
      <c r="F1871" t="s">
        <v>7067</v>
      </c>
      <c r="G1871" t="s">
        <v>187</v>
      </c>
      <c r="H1871">
        <v>30</v>
      </c>
      <c r="I1871">
        <v>15</v>
      </c>
      <c r="J1871">
        <v>2009</v>
      </c>
      <c r="K1871">
        <v>2</v>
      </c>
      <c r="L1871" t="s">
        <v>506</v>
      </c>
      <c r="M1871" t="s">
        <v>506</v>
      </c>
    </row>
    <row r="1872" spans="1:13" x14ac:dyDescent="0.25">
      <c r="A1872">
        <v>1866</v>
      </c>
      <c r="B1872" t="s">
        <v>7068</v>
      </c>
      <c r="C1872" t="s">
        <v>7069</v>
      </c>
      <c r="D1872" t="s">
        <v>80</v>
      </c>
      <c r="E1872" t="s">
        <v>1157</v>
      </c>
      <c r="F1872" t="s">
        <v>7070</v>
      </c>
      <c r="G1872" t="s">
        <v>297</v>
      </c>
      <c r="H1872">
        <v>61</v>
      </c>
      <c r="I1872">
        <v>31</v>
      </c>
      <c r="J1872">
        <v>2003</v>
      </c>
      <c r="K1872">
        <v>1</v>
      </c>
      <c r="L1872" t="s">
        <v>163</v>
      </c>
      <c r="M1872" t="s">
        <v>7071</v>
      </c>
    </row>
    <row r="1873" spans="1:13" x14ac:dyDescent="0.25">
      <c r="A1873">
        <v>1867</v>
      </c>
      <c r="B1873" t="s">
        <v>7072</v>
      </c>
      <c r="C1873" t="s">
        <v>7073</v>
      </c>
      <c r="D1873" t="s">
        <v>80</v>
      </c>
      <c r="E1873" t="s">
        <v>334</v>
      </c>
      <c r="F1873" t="s">
        <v>7074</v>
      </c>
      <c r="G1873" t="s">
        <v>156</v>
      </c>
      <c r="H1873">
        <v>76</v>
      </c>
      <c r="I1873">
        <v>23</v>
      </c>
      <c r="J1873">
        <v>2015</v>
      </c>
      <c r="K1873">
        <v>1</v>
      </c>
      <c r="L1873" t="s">
        <v>83</v>
      </c>
      <c r="M1873" t="s">
        <v>7075</v>
      </c>
    </row>
    <row r="1874" spans="1:13" x14ac:dyDescent="0.25">
      <c r="A1874">
        <v>1868</v>
      </c>
      <c r="B1874" t="s">
        <v>7076</v>
      </c>
      <c r="C1874" t="s">
        <v>7077</v>
      </c>
      <c r="D1874" t="s">
        <v>1262</v>
      </c>
      <c r="E1874" t="s">
        <v>6647</v>
      </c>
      <c r="F1874" t="s">
        <v>7078</v>
      </c>
      <c r="G1874" t="s">
        <v>297</v>
      </c>
      <c r="H1874">
        <v>70</v>
      </c>
      <c r="I1874">
        <v>55</v>
      </c>
      <c r="J1874">
        <v>2011</v>
      </c>
      <c r="K1874">
        <v>4</v>
      </c>
      <c r="L1874" t="s">
        <v>4597</v>
      </c>
      <c r="M1874" t="s">
        <v>3467</v>
      </c>
    </row>
    <row r="1875" spans="1:13" x14ac:dyDescent="0.25">
      <c r="A1875">
        <v>1869</v>
      </c>
      <c r="B1875" t="s">
        <v>7079</v>
      </c>
      <c r="C1875" t="s">
        <v>7080</v>
      </c>
      <c r="D1875" t="s">
        <v>753</v>
      </c>
      <c r="E1875" t="s">
        <v>493</v>
      </c>
      <c r="F1875" t="s">
        <v>7081</v>
      </c>
      <c r="G1875" t="s">
        <v>297</v>
      </c>
      <c r="H1875">
        <v>5</v>
      </c>
      <c r="I1875">
        <v>4</v>
      </c>
      <c r="J1875">
        <v>2008</v>
      </c>
      <c r="K1875">
        <v>1</v>
      </c>
      <c r="L1875" t="s">
        <v>41</v>
      </c>
      <c r="M1875" t="s">
        <v>7082</v>
      </c>
    </row>
    <row r="1876" spans="1:13" x14ac:dyDescent="0.25">
      <c r="A1876">
        <v>1870</v>
      </c>
      <c r="B1876" t="s">
        <v>7083</v>
      </c>
      <c r="C1876" t="s">
        <v>7084</v>
      </c>
      <c r="D1876" t="s">
        <v>503</v>
      </c>
      <c r="E1876" t="s">
        <v>585</v>
      </c>
      <c r="F1876" t="s">
        <v>7085</v>
      </c>
      <c r="G1876" t="s">
        <v>33</v>
      </c>
      <c r="H1876">
        <v>21</v>
      </c>
      <c r="I1876">
        <v>10</v>
      </c>
      <c r="J1876">
        <v>2010</v>
      </c>
      <c r="K1876">
        <v>3</v>
      </c>
      <c r="L1876" t="s">
        <v>506</v>
      </c>
      <c r="M1876" t="s">
        <v>506</v>
      </c>
    </row>
    <row r="1877" spans="1:13" x14ac:dyDescent="0.25">
      <c r="A1877">
        <v>1871</v>
      </c>
      <c r="B1877" t="s">
        <v>7086</v>
      </c>
      <c r="C1877" t="s">
        <v>7087</v>
      </c>
      <c r="D1877" t="s">
        <v>52</v>
      </c>
      <c r="E1877" t="s">
        <v>283</v>
      </c>
      <c r="F1877" t="s">
        <v>7088</v>
      </c>
      <c r="G1877" t="s">
        <v>33</v>
      </c>
      <c r="H1877">
        <v>40</v>
      </c>
      <c r="I1877">
        <v>15</v>
      </c>
      <c r="J1877">
        <v>2009</v>
      </c>
      <c r="K1877">
        <v>1</v>
      </c>
      <c r="L1877" t="s">
        <v>203</v>
      </c>
      <c r="M1877" t="s">
        <v>203</v>
      </c>
    </row>
    <row r="1878" spans="1:13" x14ac:dyDescent="0.25">
      <c r="A1878">
        <v>1872</v>
      </c>
      <c r="B1878" t="s">
        <v>7089</v>
      </c>
      <c r="C1878" t="s">
        <v>7090</v>
      </c>
      <c r="D1878" t="s">
        <v>503</v>
      </c>
      <c r="E1878" t="s">
        <v>7091</v>
      </c>
      <c r="F1878" t="s">
        <v>7092</v>
      </c>
      <c r="G1878" t="s">
        <v>55</v>
      </c>
      <c r="H1878">
        <v>65</v>
      </c>
      <c r="I1878">
        <v>40</v>
      </c>
      <c r="J1878">
        <v>2004</v>
      </c>
      <c r="K1878">
        <v>8</v>
      </c>
      <c r="L1878" t="s">
        <v>506</v>
      </c>
      <c r="M1878" t="s">
        <v>506</v>
      </c>
    </row>
    <row r="1879" spans="1:13" x14ac:dyDescent="0.25">
      <c r="A1879">
        <v>1873</v>
      </c>
      <c r="B1879" t="s">
        <v>7093</v>
      </c>
      <c r="C1879" t="s">
        <v>7094</v>
      </c>
      <c r="D1879" t="s">
        <v>80</v>
      </c>
      <c r="E1879" t="s">
        <v>154</v>
      </c>
      <c r="F1879" t="s">
        <v>7095</v>
      </c>
      <c r="G1879" t="s">
        <v>257</v>
      </c>
      <c r="H1879">
        <v>250</v>
      </c>
      <c r="I1879">
        <v>50</v>
      </c>
      <c r="J1879">
        <v>2013</v>
      </c>
      <c r="K1879">
        <v>3</v>
      </c>
      <c r="L1879" t="s">
        <v>83</v>
      </c>
      <c r="M1879" t="s">
        <v>7096</v>
      </c>
    </row>
    <row r="1880" spans="1:13" x14ac:dyDescent="0.25">
      <c r="A1880">
        <v>1874</v>
      </c>
      <c r="B1880" t="s">
        <v>7097</v>
      </c>
      <c r="C1880" t="s">
        <v>7098</v>
      </c>
      <c r="D1880" t="s">
        <v>860</v>
      </c>
      <c r="E1880" t="s">
        <v>7099</v>
      </c>
      <c r="F1880" t="s">
        <v>7100</v>
      </c>
      <c r="G1880" t="s">
        <v>25</v>
      </c>
      <c r="H1880">
        <v>173</v>
      </c>
      <c r="I1880">
        <v>62</v>
      </c>
      <c r="J1880">
        <v>2009</v>
      </c>
      <c r="K1880">
        <v>6</v>
      </c>
      <c r="L1880" t="s">
        <v>863</v>
      </c>
      <c r="M1880" t="s">
        <v>1185</v>
      </c>
    </row>
    <row r="1881" spans="1:13" x14ac:dyDescent="0.25">
      <c r="A1881">
        <v>1875</v>
      </c>
      <c r="B1881" t="s">
        <v>7101</v>
      </c>
      <c r="C1881" t="s">
        <v>7102</v>
      </c>
      <c r="D1881" t="s">
        <v>80</v>
      </c>
      <c r="E1881" t="s">
        <v>7103</v>
      </c>
      <c r="F1881" t="s">
        <v>7104</v>
      </c>
      <c r="G1881" t="s">
        <v>187</v>
      </c>
      <c r="H1881">
        <v>17</v>
      </c>
      <c r="I1881">
        <v>5</v>
      </c>
      <c r="J1881">
        <v>2012</v>
      </c>
      <c r="K1881">
        <v>4</v>
      </c>
      <c r="L1881" t="s">
        <v>137</v>
      </c>
      <c r="M1881" t="s">
        <v>137</v>
      </c>
    </row>
    <row r="1882" spans="1:13" x14ac:dyDescent="0.25">
      <c r="A1882">
        <v>1876</v>
      </c>
      <c r="B1882" t="s">
        <v>7105</v>
      </c>
      <c r="C1882" t="s">
        <v>7106</v>
      </c>
      <c r="D1882" t="s">
        <v>119</v>
      </c>
      <c r="E1882" t="s">
        <v>1665</v>
      </c>
      <c r="F1882" t="s">
        <v>7107</v>
      </c>
      <c r="G1882" t="s">
        <v>18</v>
      </c>
      <c r="H1882">
        <v>56</v>
      </c>
      <c r="I1882">
        <v>30</v>
      </c>
      <c r="J1882">
        <v>2010</v>
      </c>
      <c r="K1882">
        <v>4</v>
      </c>
      <c r="L1882" t="s">
        <v>122</v>
      </c>
      <c r="M1882" t="s">
        <v>2055</v>
      </c>
    </row>
    <row r="1883" spans="1:13" x14ac:dyDescent="0.25">
      <c r="A1883">
        <v>1877</v>
      </c>
      <c r="B1883" t="s">
        <v>7108</v>
      </c>
      <c r="C1883" t="s">
        <v>7109</v>
      </c>
      <c r="D1883" t="s">
        <v>52</v>
      </c>
      <c r="E1883" t="s">
        <v>7110</v>
      </c>
      <c r="F1883" t="s">
        <v>7111</v>
      </c>
      <c r="G1883" t="s">
        <v>40</v>
      </c>
      <c r="H1883">
        <v>800</v>
      </c>
      <c r="I1883">
        <v>300</v>
      </c>
      <c r="J1883">
        <v>2012</v>
      </c>
      <c r="K1883">
        <v>4</v>
      </c>
      <c r="L1883" t="s">
        <v>203</v>
      </c>
      <c r="M1883" t="s">
        <v>4343</v>
      </c>
    </row>
    <row r="1884" spans="1:13" x14ac:dyDescent="0.25">
      <c r="A1884">
        <v>1878</v>
      </c>
      <c r="B1884" t="s">
        <v>7112</v>
      </c>
      <c r="C1884" t="s">
        <v>7113</v>
      </c>
      <c r="D1884" t="s">
        <v>503</v>
      </c>
      <c r="E1884" t="s">
        <v>5243</v>
      </c>
      <c r="F1884" t="s">
        <v>7114</v>
      </c>
      <c r="G1884" t="s">
        <v>271</v>
      </c>
      <c r="H1884">
        <v>27</v>
      </c>
      <c r="I1884">
        <v>13</v>
      </c>
      <c r="J1884">
        <v>2014</v>
      </c>
      <c r="K1884">
        <v>2</v>
      </c>
      <c r="L1884" t="s">
        <v>506</v>
      </c>
      <c r="M1884" t="s">
        <v>3138</v>
      </c>
    </row>
    <row r="1885" spans="1:13" x14ac:dyDescent="0.25">
      <c r="A1885">
        <v>1879</v>
      </c>
      <c r="B1885" t="s">
        <v>7115</v>
      </c>
      <c r="C1885" t="s">
        <v>7116</v>
      </c>
      <c r="D1885" t="s">
        <v>105</v>
      </c>
      <c r="E1885" t="s">
        <v>1106</v>
      </c>
      <c r="F1885" t="s">
        <v>7117</v>
      </c>
      <c r="G1885" t="s">
        <v>33</v>
      </c>
      <c r="H1885">
        <v>78</v>
      </c>
      <c r="I1885">
        <v>15</v>
      </c>
      <c r="J1885">
        <v>2012</v>
      </c>
      <c r="K1885">
        <v>2</v>
      </c>
      <c r="L1885" t="s">
        <v>2534</v>
      </c>
      <c r="M1885" t="s">
        <v>2535</v>
      </c>
    </row>
    <row r="1886" spans="1:13" x14ac:dyDescent="0.25">
      <c r="A1886">
        <v>1880</v>
      </c>
      <c r="B1886" t="s">
        <v>7118</v>
      </c>
      <c r="C1886" t="s">
        <v>7119</v>
      </c>
      <c r="D1886" t="s">
        <v>215</v>
      </c>
      <c r="E1886" t="s">
        <v>798</v>
      </c>
      <c r="F1886" t="s">
        <v>7120</v>
      </c>
      <c r="G1886" t="s">
        <v>297</v>
      </c>
      <c r="H1886">
        <v>15</v>
      </c>
      <c r="I1886">
        <v>5</v>
      </c>
      <c r="J1886">
        <v>2004</v>
      </c>
      <c r="K1886">
        <v>2</v>
      </c>
      <c r="L1886" t="s">
        <v>219</v>
      </c>
      <c r="M1886" t="s">
        <v>422</v>
      </c>
    </row>
    <row r="1887" spans="1:13" x14ac:dyDescent="0.25">
      <c r="A1887">
        <v>1881</v>
      </c>
      <c r="B1887" t="s">
        <v>7121</v>
      </c>
      <c r="C1887" t="s">
        <v>7122</v>
      </c>
      <c r="D1887" t="s">
        <v>66</v>
      </c>
      <c r="E1887" t="s">
        <v>1803</v>
      </c>
      <c r="F1887" t="s">
        <v>7123</v>
      </c>
      <c r="G1887" t="s">
        <v>181</v>
      </c>
      <c r="H1887">
        <v>39</v>
      </c>
      <c r="I1887">
        <v>25</v>
      </c>
      <c r="J1887">
        <v>2005</v>
      </c>
      <c r="K1887">
        <v>1</v>
      </c>
      <c r="L1887" t="s">
        <v>94</v>
      </c>
      <c r="M1887" t="s">
        <v>1853</v>
      </c>
    </row>
    <row r="1888" spans="1:13" x14ac:dyDescent="0.25">
      <c r="A1888">
        <v>1882</v>
      </c>
      <c r="B1888" t="s">
        <v>7124</v>
      </c>
      <c r="C1888" t="s">
        <v>7125</v>
      </c>
      <c r="D1888" t="s">
        <v>974</v>
      </c>
      <c r="E1888" t="s">
        <v>485</v>
      </c>
      <c r="F1888" t="s">
        <v>7126</v>
      </c>
      <c r="G1888" t="s">
        <v>336</v>
      </c>
      <c r="H1888">
        <v>53</v>
      </c>
      <c r="I1888">
        <v>22</v>
      </c>
      <c r="J1888">
        <v>2013</v>
      </c>
      <c r="K1888">
        <v>3</v>
      </c>
      <c r="L1888" t="s">
        <v>94</v>
      </c>
      <c r="M1888" t="s">
        <v>976</v>
      </c>
    </row>
    <row r="1889" spans="1:13" x14ac:dyDescent="0.25">
      <c r="A1889">
        <v>1883</v>
      </c>
      <c r="B1889" t="s">
        <v>7127</v>
      </c>
      <c r="C1889" t="s">
        <v>7128</v>
      </c>
      <c r="D1889" t="s">
        <v>166</v>
      </c>
      <c r="E1889" t="s">
        <v>7129</v>
      </c>
      <c r="F1889" t="s">
        <v>7130</v>
      </c>
      <c r="G1889" t="s">
        <v>69</v>
      </c>
      <c r="H1889">
        <v>150</v>
      </c>
      <c r="I1889">
        <v>58</v>
      </c>
      <c r="J1889">
        <v>2002</v>
      </c>
      <c r="K1889">
        <v>3</v>
      </c>
      <c r="L1889" t="s">
        <v>1734</v>
      </c>
      <c r="M1889" t="s">
        <v>2572</v>
      </c>
    </row>
    <row r="1890" spans="1:13" x14ac:dyDescent="0.25">
      <c r="A1890">
        <v>1884</v>
      </c>
      <c r="B1890" t="s">
        <v>7131</v>
      </c>
      <c r="C1890" t="s">
        <v>7132</v>
      </c>
      <c r="D1890" t="s">
        <v>105</v>
      </c>
      <c r="E1890" t="s">
        <v>312</v>
      </c>
      <c r="F1890" t="s">
        <v>7133</v>
      </c>
      <c r="G1890" t="s">
        <v>55</v>
      </c>
      <c r="H1890">
        <v>38</v>
      </c>
      <c r="I1890">
        <v>23</v>
      </c>
      <c r="J1890">
        <v>2004</v>
      </c>
      <c r="K1890">
        <v>4</v>
      </c>
      <c r="L1890" t="s">
        <v>62</v>
      </c>
      <c r="M1890" t="s">
        <v>7134</v>
      </c>
    </row>
    <row r="1891" spans="1:13" x14ac:dyDescent="0.25">
      <c r="A1891">
        <v>1885</v>
      </c>
      <c r="B1891" t="s">
        <v>7135</v>
      </c>
      <c r="C1891" t="s">
        <v>7136</v>
      </c>
      <c r="D1891" t="s">
        <v>1262</v>
      </c>
      <c r="E1891" t="s">
        <v>2224</v>
      </c>
      <c r="F1891" t="s">
        <v>7137</v>
      </c>
      <c r="G1891" t="s">
        <v>187</v>
      </c>
      <c r="H1891">
        <v>23</v>
      </c>
      <c r="I1891">
        <v>14</v>
      </c>
      <c r="J1891">
        <v>2007</v>
      </c>
      <c r="K1891">
        <v>3</v>
      </c>
      <c r="L1891" t="s">
        <v>4597</v>
      </c>
      <c r="M1891" t="s">
        <v>3467</v>
      </c>
    </row>
    <row r="1892" spans="1:13" x14ac:dyDescent="0.25">
      <c r="A1892">
        <v>1886</v>
      </c>
      <c r="B1892" t="s">
        <v>7138</v>
      </c>
      <c r="C1892" t="s">
        <v>7139</v>
      </c>
      <c r="D1892" t="s">
        <v>30</v>
      </c>
      <c r="E1892" t="s">
        <v>7140</v>
      </c>
      <c r="F1892" t="s">
        <v>7141</v>
      </c>
      <c r="G1892" t="s">
        <v>336</v>
      </c>
      <c r="H1892">
        <v>70</v>
      </c>
      <c r="I1892">
        <v>30</v>
      </c>
      <c r="J1892">
        <v>1995</v>
      </c>
      <c r="K1892">
        <v>2</v>
      </c>
      <c r="L1892" t="s">
        <v>34</v>
      </c>
      <c r="M1892" t="s">
        <v>34</v>
      </c>
    </row>
    <row r="1893" spans="1:13" x14ac:dyDescent="0.25">
      <c r="A1893">
        <v>1887</v>
      </c>
      <c r="B1893" t="s">
        <v>7142</v>
      </c>
      <c r="C1893" t="s">
        <v>7143</v>
      </c>
      <c r="D1893" t="s">
        <v>643</v>
      </c>
      <c r="E1893" t="s">
        <v>7144</v>
      </c>
      <c r="F1893" t="s">
        <v>7145</v>
      </c>
      <c r="G1893" t="s">
        <v>55</v>
      </c>
      <c r="H1893">
        <v>45</v>
      </c>
      <c r="I1893">
        <v>20</v>
      </c>
      <c r="J1893">
        <v>2002</v>
      </c>
      <c r="K1893">
        <v>2</v>
      </c>
      <c r="L1893" t="s">
        <v>645</v>
      </c>
      <c r="M1893" t="s">
        <v>7146</v>
      </c>
    </row>
    <row r="1894" spans="1:13" x14ac:dyDescent="0.25">
      <c r="A1894">
        <v>1888</v>
      </c>
      <c r="B1894" t="s">
        <v>7147</v>
      </c>
      <c r="C1894" t="s">
        <v>7148</v>
      </c>
      <c r="D1894" t="s">
        <v>1337</v>
      </c>
      <c r="E1894" t="s">
        <v>4366</v>
      </c>
      <c r="F1894" t="s">
        <v>7149</v>
      </c>
      <c r="G1894" t="s">
        <v>233</v>
      </c>
      <c r="H1894">
        <v>102</v>
      </c>
      <c r="I1894">
        <v>55</v>
      </c>
      <c r="J1894">
        <v>2010</v>
      </c>
      <c r="K1894">
        <v>5</v>
      </c>
      <c r="L1894" t="s">
        <v>2853</v>
      </c>
      <c r="M1894" t="s">
        <v>2854</v>
      </c>
    </row>
    <row r="1895" spans="1:13" x14ac:dyDescent="0.25">
      <c r="A1895">
        <v>1889</v>
      </c>
      <c r="B1895" t="s">
        <v>7150</v>
      </c>
      <c r="C1895" t="s">
        <v>7151</v>
      </c>
      <c r="D1895" t="s">
        <v>59</v>
      </c>
      <c r="E1895" t="s">
        <v>626</v>
      </c>
      <c r="F1895" t="s">
        <v>7152</v>
      </c>
      <c r="G1895" t="s">
        <v>107</v>
      </c>
      <c r="H1895">
        <v>12</v>
      </c>
      <c r="I1895">
        <v>5</v>
      </c>
      <c r="J1895">
        <v>2011</v>
      </c>
      <c r="K1895">
        <v>2</v>
      </c>
      <c r="L1895" t="s">
        <v>62</v>
      </c>
      <c r="M1895" t="s">
        <v>7153</v>
      </c>
    </row>
    <row r="1896" spans="1:13" x14ac:dyDescent="0.25">
      <c r="A1896">
        <v>1890</v>
      </c>
      <c r="B1896" t="s">
        <v>7154</v>
      </c>
      <c r="C1896" t="s">
        <v>7155</v>
      </c>
      <c r="D1896" t="s">
        <v>15</v>
      </c>
      <c r="E1896" t="s">
        <v>7156</v>
      </c>
      <c r="F1896" t="s">
        <v>7157</v>
      </c>
      <c r="G1896" t="s">
        <v>233</v>
      </c>
      <c r="H1896">
        <v>10</v>
      </c>
      <c r="I1896">
        <v>4</v>
      </c>
      <c r="J1896">
        <v>2008</v>
      </c>
      <c r="K1896">
        <v>6</v>
      </c>
      <c r="L1896" t="s">
        <v>19</v>
      </c>
      <c r="M1896" t="s">
        <v>651</v>
      </c>
    </row>
    <row r="1897" spans="1:13" x14ac:dyDescent="0.25">
      <c r="A1897">
        <v>1891</v>
      </c>
      <c r="B1897" t="s">
        <v>7158</v>
      </c>
      <c r="C1897" t="s">
        <v>7159</v>
      </c>
      <c r="D1897" t="s">
        <v>80</v>
      </c>
      <c r="E1897" t="s">
        <v>493</v>
      </c>
      <c r="F1897" t="s">
        <v>7160</v>
      </c>
      <c r="G1897" t="s">
        <v>308</v>
      </c>
      <c r="H1897">
        <v>28</v>
      </c>
      <c r="I1897">
        <v>15</v>
      </c>
      <c r="J1897">
        <v>2012</v>
      </c>
      <c r="K1897">
        <v>2</v>
      </c>
      <c r="L1897" t="s">
        <v>500</v>
      </c>
      <c r="M1897" t="s">
        <v>7161</v>
      </c>
    </row>
    <row r="1898" spans="1:13" x14ac:dyDescent="0.25">
      <c r="A1898">
        <v>1893</v>
      </c>
      <c r="B1898" t="s">
        <v>7162</v>
      </c>
      <c r="C1898" t="s">
        <v>7163</v>
      </c>
      <c r="D1898" t="s">
        <v>105</v>
      </c>
      <c r="E1898" t="s">
        <v>911</v>
      </c>
      <c r="F1898" t="s">
        <v>7164</v>
      </c>
      <c r="G1898" t="s">
        <v>18</v>
      </c>
      <c r="H1898">
        <v>16</v>
      </c>
      <c r="I1898">
        <v>3</v>
      </c>
      <c r="J1898">
        <v>2010</v>
      </c>
      <c r="K1898">
        <v>1</v>
      </c>
      <c r="L1898" t="s">
        <v>62</v>
      </c>
      <c r="M1898" t="s">
        <v>108</v>
      </c>
    </row>
    <row r="1899" spans="1:13" x14ac:dyDescent="0.25">
      <c r="A1899">
        <v>1894</v>
      </c>
      <c r="B1899" t="s">
        <v>7165</v>
      </c>
      <c r="C1899" t="s">
        <v>7166</v>
      </c>
      <c r="D1899" t="s">
        <v>1768</v>
      </c>
      <c r="E1899" t="s">
        <v>2379</v>
      </c>
      <c r="F1899" t="s">
        <v>7167</v>
      </c>
      <c r="G1899" t="s">
        <v>18</v>
      </c>
      <c r="H1899">
        <v>189</v>
      </c>
      <c r="I1899">
        <v>81</v>
      </c>
      <c r="J1899">
        <v>2009</v>
      </c>
      <c r="K1899">
        <v>4</v>
      </c>
      <c r="L1899" t="s">
        <v>41</v>
      </c>
      <c r="M1899" t="s">
        <v>437</v>
      </c>
    </row>
    <row r="1900" spans="1:13" x14ac:dyDescent="0.25">
      <c r="A1900">
        <v>1895</v>
      </c>
      <c r="B1900" t="s">
        <v>7168</v>
      </c>
      <c r="C1900" t="s">
        <v>7169</v>
      </c>
      <c r="D1900" t="s">
        <v>86</v>
      </c>
      <c r="E1900" t="s">
        <v>1920</v>
      </c>
      <c r="F1900" t="s">
        <v>7170</v>
      </c>
      <c r="G1900" t="s">
        <v>18</v>
      </c>
      <c r="H1900">
        <v>10</v>
      </c>
      <c r="I1900">
        <v>4</v>
      </c>
      <c r="J1900">
        <v>2010</v>
      </c>
      <c r="K1900">
        <v>1</v>
      </c>
      <c r="L1900" t="s">
        <v>89</v>
      </c>
      <c r="M1900" t="s">
        <v>3830</v>
      </c>
    </row>
    <row r="1901" spans="1:13" x14ac:dyDescent="0.25">
      <c r="A1901">
        <v>1896</v>
      </c>
      <c r="B1901" t="s">
        <v>7171</v>
      </c>
      <c r="C1901" t="s">
        <v>7172</v>
      </c>
      <c r="D1901" t="s">
        <v>22</v>
      </c>
      <c r="E1901" t="s">
        <v>7173</v>
      </c>
      <c r="F1901" t="s">
        <v>7174</v>
      </c>
      <c r="G1901" t="s">
        <v>25</v>
      </c>
      <c r="H1901">
        <v>38</v>
      </c>
      <c r="I1901">
        <v>16</v>
      </c>
      <c r="J1901">
        <v>2012</v>
      </c>
      <c r="K1901">
        <v>3</v>
      </c>
      <c r="L1901" t="s">
        <v>41</v>
      </c>
      <c r="M1901" t="s">
        <v>1024</v>
      </c>
    </row>
    <row r="1902" spans="1:13" x14ac:dyDescent="0.25">
      <c r="A1902">
        <v>1897</v>
      </c>
      <c r="B1902" t="s">
        <v>7175</v>
      </c>
      <c r="C1902" t="s">
        <v>7176</v>
      </c>
      <c r="D1902" t="s">
        <v>80</v>
      </c>
      <c r="E1902" t="s">
        <v>287</v>
      </c>
      <c r="F1902" t="s">
        <v>7177</v>
      </c>
      <c r="G1902" t="s">
        <v>187</v>
      </c>
      <c r="H1902">
        <v>27</v>
      </c>
      <c r="I1902">
        <v>15</v>
      </c>
      <c r="J1902">
        <v>2014</v>
      </c>
      <c r="K1902">
        <v>1</v>
      </c>
      <c r="L1902" t="s">
        <v>163</v>
      </c>
      <c r="M1902" t="s">
        <v>405</v>
      </c>
    </row>
    <row r="1903" spans="1:13" x14ac:dyDescent="0.25">
      <c r="A1903">
        <v>1898</v>
      </c>
      <c r="B1903" t="s">
        <v>7178</v>
      </c>
      <c r="C1903" t="s">
        <v>7179</v>
      </c>
      <c r="D1903" t="s">
        <v>59</v>
      </c>
      <c r="E1903" t="s">
        <v>269</v>
      </c>
      <c r="F1903" t="s">
        <v>7180</v>
      </c>
      <c r="G1903" t="s">
        <v>297</v>
      </c>
      <c r="H1903">
        <v>13</v>
      </c>
      <c r="I1903">
        <v>10</v>
      </c>
      <c r="J1903">
        <v>2009</v>
      </c>
      <c r="K1903">
        <v>3</v>
      </c>
      <c r="L1903" t="s">
        <v>41</v>
      </c>
      <c r="M1903" t="s">
        <v>7181</v>
      </c>
    </row>
    <row r="1904" spans="1:13" x14ac:dyDescent="0.25">
      <c r="A1904">
        <v>1899</v>
      </c>
      <c r="B1904" t="s">
        <v>7182</v>
      </c>
      <c r="C1904" t="s">
        <v>7183</v>
      </c>
      <c r="D1904" t="s">
        <v>341</v>
      </c>
      <c r="E1904" t="s">
        <v>7184</v>
      </c>
      <c r="F1904" t="s">
        <v>7185</v>
      </c>
      <c r="G1904" t="s">
        <v>156</v>
      </c>
      <c r="H1904">
        <v>149</v>
      </c>
      <c r="I1904">
        <v>52</v>
      </c>
      <c r="J1904">
        <v>2004</v>
      </c>
      <c r="K1904">
        <v>4</v>
      </c>
      <c r="L1904" t="s">
        <v>344</v>
      </c>
      <c r="M1904" t="s">
        <v>344</v>
      </c>
    </row>
    <row r="1905" spans="1:13" x14ac:dyDescent="0.25">
      <c r="A1905">
        <v>1900</v>
      </c>
      <c r="B1905" t="s">
        <v>7186</v>
      </c>
      <c r="C1905" t="s">
        <v>7187</v>
      </c>
      <c r="D1905" t="s">
        <v>30</v>
      </c>
      <c r="E1905" t="s">
        <v>7188</v>
      </c>
      <c r="F1905" t="s">
        <v>7189</v>
      </c>
      <c r="G1905" t="s">
        <v>211</v>
      </c>
      <c r="H1905">
        <v>101</v>
      </c>
      <c r="I1905">
        <v>54</v>
      </c>
      <c r="J1905">
        <v>2011</v>
      </c>
      <c r="K1905">
        <v>1</v>
      </c>
      <c r="L1905" t="s">
        <v>251</v>
      </c>
      <c r="M1905" t="s">
        <v>7190</v>
      </c>
    </row>
    <row r="1906" spans="1:13" x14ac:dyDescent="0.25">
      <c r="A1906">
        <v>1901</v>
      </c>
      <c r="B1906" t="s">
        <v>7191</v>
      </c>
      <c r="C1906" t="s">
        <v>7192</v>
      </c>
      <c r="D1906" t="s">
        <v>462</v>
      </c>
      <c r="E1906" t="s">
        <v>3855</v>
      </c>
      <c r="F1906" t="s">
        <v>7193</v>
      </c>
      <c r="G1906" t="s">
        <v>18</v>
      </c>
      <c r="H1906">
        <v>150</v>
      </c>
      <c r="I1906">
        <v>22</v>
      </c>
      <c r="J1906">
        <v>2010</v>
      </c>
      <c r="K1906">
        <v>1</v>
      </c>
      <c r="L1906" t="s">
        <v>465</v>
      </c>
      <c r="M1906" t="s">
        <v>466</v>
      </c>
    </row>
    <row r="1907" spans="1:13" x14ac:dyDescent="0.25">
      <c r="A1907">
        <v>1902</v>
      </c>
      <c r="B1907" t="s">
        <v>7194</v>
      </c>
      <c r="C1907" t="s">
        <v>7195</v>
      </c>
      <c r="D1907" t="s">
        <v>215</v>
      </c>
      <c r="E1907" t="s">
        <v>380</v>
      </c>
      <c r="F1907" t="s">
        <v>7196</v>
      </c>
      <c r="G1907" t="s">
        <v>336</v>
      </c>
      <c r="H1907">
        <v>40</v>
      </c>
      <c r="I1907">
        <v>10</v>
      </c>
      <c r="J1907">
        <v>2012</v>
      </c>
      <c r="K1907">
        <v>3</v>
      </c>
      <c r="L1907" t="s">
        <v>1879</v>
      </c>
      <c r="M1907" t="s">
        <v>1879</v>
      </c>
    </row>
    <row r="1908" spans="1:13" x14ac:dyDescent="0.25">
      <c r="A1908">
        <v>1903</v>
      </c>
      <c r="B1908" t="s">
        <v>7197</v>
      </c>
      <c r="C1908" t="s">
        <v>7198</v>
      </c>
      <c r="D1908" t="s">
        <v>30</v>
      </c>
      <c r="E1908" t="s">
        <v>798</v>
      </c>
      <c r="F1908" t="s">
        <v>7199</v>
      </c>
      <c r="G1908" t="s">
        <v>48</v>
      </c>
      <c r="H1908">
        <v>15</v>
      </c>
      <c r="I1908">
        <v>7</v>
      </c>
      <c r="J1908">
        <v>2013</v>
      </c>
      <c r="K1908">
        <v>1</v>
      </c>
      <c r="L1908" t="s">
        <v>258</v>
      </c>
      <c r="M1908" t="s">
        <v>7200</v>
      </c>
    </row>
    <row r="1909" spans="1:13" x14ac:dyDescent="0.25">
      <c r="A1909">
        <v>1904</v>
      </c>
      <c r="B1909" t="s">
        <v>7201</v>
      </c>
      <c r="C1909" t="s">
        <v>7202</v>
      </c>
      <c r="D1909" t="s">
        <v>119</v>
      </c>
      <c r="E1909" t="s">
        <v>2284</v>
      </c>
      <c r="F1909" t="s">
        <v>7203</v>
      </c>
      <c r="G1909" t="s">
        <v>156</v>
      </c>
      <c r="H1909">
        <v>62</v>
      </c>
      <c r="I1909">
        <v>40</v>
      </c>
      <c r="J1909">
        <v>2003</v>
      </c>
      <c r="K1909">
        <v>3</v>
      </c>
      <c r="L1909" t="s">
        <v>122</v>
      </c>
      <c r="M1909" t="s">
        <v>2055</v>
      </c>
    </row>
    <row r="1910" spans="1:13" x14ac:dyDescent="0.25">
      <c r="A1910">
        <v>1905</v>
      </c>
      <c r="B1910" t="s">
        <v>7204</v>
      </c>
      <c r="C1910" t="s">
        <v>7205</v>
      </c>
      <c r="D1910" t="s">
        <v>215</v>
      </c>
      <c r="E1910" t="s">
        <v>1773</v>
      </c>
      <c r="F1910" t="s">
        <v>7206</v>
      </c>
      <c r="G1910" t="s">
        <v>48</v>
      </c>
      <c r="H1910">
        <v>230</v>
      </c>
      <c r="I1910">
        <v>75</v>
      </c>
      <c r="J1910">
        <v>2006</v>
      </c>
      <c r="K1910">
        <v>3</v>
      </c>
      <c r="L1910" t="s">
        <v>41</v>
      </c>
      <c r="M1910" t="s">
        <v>553</v>
      </c>
    </row>
    <row r="1911" spans="1:13" x14ac:dyDescent="0.25">
      <c r="A1911">
        <v>1906</v>
      </c>
      <c r="B1911" t="s">
        <v>7207</v>
      </c>
      <c r="C1911" t="s">
        <v>7208</v>
      </c>
      <c r="D1911" t="s">
        <v>52</v>
      </c>
      <c r="E1911" t="s">
        <v>871</v>
      </c>
      <c r="F1911" t="s">
        <v>7209</v>
      </c>
      <c r="G1911" t="s">
        <v>336</v>
      </c>
      <c r="H1911">
        <v>13</v>
      </c>
      <c r="I1911">
        <v>5</v>
      </c>
      <c r="J1911">
        <v>1992</v>
      </c>
      <c r="K1911">
        <v>1</v>
      </c>
      <c r="L1911" t="s">
        <v>953</v>
      </c>
      <c r="M1911" t="s">
        <v>1004</v>
      </c>
    </row>
    <row r="1912" spans="1:13" x14ac:dyDescent="0.25">
      <c r="A1912">
        <v>1907</v>
      </c>
      <c r="B1912" t="s">
        <v>7210</v>
      </c>
      <c r="C1912" t="s">
        <v>7211</v>
      </c>
      <c r="D1912" t="s">
        <v>166</v>
      </c>
      <c r="E1912" t="s">
        <v>7212</v>
      </c>
      <c r="F1912" t="s">
        <v>7213</v>
      </c>
      <c r="G1912" t="s">
        <v>233</v>
      </c>
      <c r="H1912">
        <v>80</v>
      </c>
      <c r="I1912">
        <v>51</v>
      </c>
      <c r="J1912">
        <v>1981</v>
      </c>
      <c r="K1912">
        <v>2</v>
      </c>
      <c r="L1912" t="s">
        <v>1734</v>
      </c>
      <c r="M1912" t="s">
        <v>2619</v>
      </c>
    </row>
    <row r="1913" spans="1:13" x14ac:dyDescent="0.25">
      <c r="A1913">
        <v>1908</v>
      </c>
      <c r="B1913" t="s">
        <v>7214</v>
      </c>
      <c r="C1913" t="s">
        <v>7215</v>
      </c>
      <c r="D1913" t="s">
        <v>98</v>
      </c>
      <c r="E1913" t="s">
        <v>820</v>
      </c>
      <c r="F1913" t="s">
        <v>7216</v>
      </c>
      <c r="G1913" t="s">
        <v>40</v>
      </c>
      <c r="H1913">
        <v>136</v>
      </c>
      <c r="I1913">
        <v>53</v>
      </c>
      <c r="J1913">
        <v>2006</v>
      </c>
      <c r="K1913">
        <v>1</v>
      </c>
      <c r="L1913" t="s">
        <v>41</v>
      </c>
      <c r="M1913" t="s">
        <v>7217</v>
      </c>
    </row>
    <row r="1914" spans="1:13" x14ac:dyDescent="0.25">
      <c r="A1914">
        <v>1909</v>
      </c>
      <c r="B1914" t="s">
        <v>7218</v>
      </c>
      <c r="C1914" t="s">
        <v>7219</v>
      </c>
      <c r="D1914" t="s">
        <v>98</v>
      </c>
      <c r="E1914" t="s">
        <v>7220</v>
      </c>
      <c r="F1914" t="s">
        <v>7221</v>
      </c>
      <c r="G1914" t="s">
        <v>156</v>
      </c>
      <c r="H1914">
        <v>501</v>
      </c>
      <c r="I1914">
        <v>187</v>
      </c>
      <c r="J1914">
        <v>2009</v>
      </c>
      <c r="K1914">
        <v>5</v>
      </c>
      <c r="L1914" t="s">
        <v>41</v>
      </c>
      <c r="M1914" t="s">
        <v>1253</v>
      </c>
    </row>
    <row r="1915" spans="1:13" x14ac:dyDescent="0.25">
      <c r="A1915">
        <v>1910</v>
      </c>
      <c r="B1915" t="s">
        <v>7222</v>
      </c>
      <c r="C1915" t="s">
        <v>7223</v>
      </c>
      <c r="D1915" t="s">
        <v>119</v>
      </c>
      <c r="E1915" t="s">
        <v>7184</v>
      </c>
      <c r="F1915" t="s">
        <v>7224</v>
      </c>
      <c r="G1915" t="s">
        <v>25</v>
      </c>
      <c r="H1915">
        <v>101</v>
      </c>
      <c r="I1915">
        <v>34</v>
      </c>
      <c r="J1915">
        <v>2006</v>
      </c>
      <c r="K1915">
        <v>1</v>
      </c>
      <c r="L1915" t="s">
        <v>122</v>
      </c>
      <c r="M1915" t="s">
        <v>7225</v>
      </c>
    </row>
    <row r="1916" spans="1:13" x14ac:dyDescent="0.25">
      <c r="A1916">
        <v>1911</v>
      </c>
      <c r="B1916" t="s">
        <v>7226</v>
      </c>
      <c r="C1916" t="s">
        <v>7227</v>
      </c>
      <c r="D1916" t="s">
        <v>333</v>
      </c>
      <c r="E1916" t="s">
        <v>957</v>
      </c>
      <c r="F1916" t="s">
        <v>7228</v>
      </c>
      <c r="G1916" t="s">
        <v>336</v>
      </c>
      <c r="H1916">
        <v>12</v>
      </c>
      <c r="I1916">
        <v>4</v>
      </c>
      <c r="J1916">
        <v>2013</v>
      </c>
      <c r="K1916">
        <v>2</v>
      </c>
      <c r="L1916" t="s">
        <v>337</v>
      </c>
      <c r="M1916" t="s">
        <v>338</v>
      </c>
    </row>
    <row r="1917" spans="1:13" x14ac:dyDescent="0.25">
      <c r="A1917">
        <v>1912</v>
      </c>
      <c r="B1917" t="s">
        <v>7229</v>
      </c>
      <c r="C1917" t="s">
        <v>7230</v>
      </c>
      <c r="D1917" t="s">
        <v>30</v>
      </c>
      <c r="E1917" t="s">
        <v>1473</v>
      </c>
      <c r="F1917" t="s">
        <v>7231</v>
      </c>
      <c r="G1917" t="s">
        <v>156</v>
      </c>
      <c r="H1917">
        <v>29</v>
      </c>
      <c r="I1917">
        <v>8</v>
      </c>
      <c r="J1917">
        <v>2007</v>
      </c>
      <c r="K1917">
        <v>1</v>
      </c>
      <c r="L1917" t="s">
        <v>258</v>
      </c>
      <c r="M1917" t="s">
        <v>7232</v>
      </c>
    </row>
    <row r="1918" spans="1:13" x14ac:dyDescent="0.25">
      <c r="A1918">
        <v>1913</v>
      </c>
      <c r="B1918" t="s">
        <v>7233</v>
      </c>
      <c r="C1918" t="s">
        <v>7234</v>
      </c>
      <c r="D1918" t="s">
        <v>141</v>
      </c>
      <c r="E1918" t="s">
        <v>5243</v>
      </c>
      <c r="F1918" t="s">
        <v>7235</v>
      </c>
      <c r="G1918" t="s">
        <v>233</v>
      </c>
      <c r="H1918">
        <v>200</v>
      </c>
      <c r="I1918">
        <v>8</v>
      </c>
      <c r="J1918">
        <v>2012</v>
      </c>
      <c r="K1918">
        <v>5</v>
      </c>
      <c r="L1918" t="s">
        <v>349</v>
      </c>
      <c r="M1918" t="s">
        <v>7236</v>
      </c>
    </row>
    <row r="1919" spans="1:13" x14ac:dyDescent="0.25">
      <c r="A1919">
        <v>1914</v>
      </c>
      <c r="B1919" t="s">
        <v>7237</v>
      </c>
      <c r="C1919" t="s">
        <v>7238</v>
      </c>
      <c r="D1919" t="s">
        <v>52</v>
      </c>
      <c r="E1919" t="s">
        <v>287</v>
      </c>
      <c r="F1919" t="s">
        <v>7239</v>
      </c>
      <c r="G1919" t="s">
        <v>69</v>
      </c>
      <c r="H1919">
        <v>43</v>
      </c>
      <c r="I1919">
        <v>15</v>
      </c>
      <c r="J1919">
        <v>2009</v>
      </c>
      <c r="K1919">
        <v>4</v>
      </c>
      <c r="L1919" t="s">
        <v>4407</v>
      </c>
      <c r="M1919" t="s">
        <v>7240</v>
      </c>
    </row>
    <row r="1920" spans="1:13" x14ac:dyDescent="0.25">
      <c r="A1920">
        <v>1915</v>
      </c>
      <c r="B1920" t="s">
        <v>7241</v>
      </c>
      <c r="C1920" t="s">
        <v>7242</v>
      </c>
      <c r="D1920" t="s">
        <v>86</v>
      </c>
      <c r="E1920" t="s">
        <v>871</v>
      </c>
      <c r="F1920" t="s">
        <v>7243</v>
      </c>
      <c r="G1920" t="s">
        <v>18</v>
      </c>
      <c r="H1920">
        <v>15</v>
      </c>
      <c r="I1920">
        <v>6</v>
      </c>
      <c r="J1920">
        <v>2010</v>
      </c>
      <c r="K1920">
        <v>2</v>
      </c>
      <c r="L1920" t="s">
        <v>41</v>
      </c>
      <c r="M1920" t="s">
        <v>2861</v>
      </c>
    </row>
    <row r="1921" spans="1:13" x14ac:dyDescent="0.25">
      <c r="A1921">
        <v>1916</v>
      </c>
      <c r="B1921" t="s">
        <v>7244</v>
      </c>
      <c r="C1921" t="s">
        <v>7245</v>
      </c>
      <c r="D1921" t="s">
        <v>105</v>
      </c>
      <c r="E1921" t="s">
        <v>7246</v>
      </c>
      <c r="F1921" t="s">
        <v>7247</v>
      </c>
      <c r="G1921" t="s">
        <v>48</v>
      </c>
      <c r="H1921">
        <v>550</v>
      </c>
      <c r="I1921">
        <v>280</v>
      </c>
      <c r="J1921">
        <v>2010</v>
      </c>
      <c r="K1921">
        <v>5</v>
      </c>
      <c r="L1921" t="s">
        <v>62</v>
      </c>
      <c r="M1921" t="s">
        <v>6720</v>
      </c>
    </row>
    <row r="1922" spans="1:13" x14ac:dyDescent="0.25">
      <c r="A1922">
        <v>1917</v>
      </c>
      <c r="B1922" t="s">
        <v>7248</v>
      </c>
      <c r="C1922" t="s">
        <v>7249</v>
      </c>
      <c r="D1922" t="s">
        <v>66</v>
      </c>
      <c r="E1922" t="s">
        <v>7250</v>
      </c>
      <c r="F1922" t="s">
        <v>7251</v>
      </c>
      <c r="G1922" t="s">
        <v>156</v>
      </c>
      <c r="H1922">
        <v>335</v>
      </c>
      <c r="I1922">
        <v>84</v>
      </c>
      <c r="J1922">
        <v>2007</v>
      </c>
      <c r="K1922">
        <v>7</v>
      </c>
      <c r="L1922" t="s">
        <v>94</v>
      </c>
      <c r="M1922" t="s">
        <v>396</v>
      </c>
    </row>
    <row r="1923" spans="1:13" x14ac:dyDescent="0.25">
      <c r="A1923">
        <v>1918</v>
      </c>
      <c r="B1923" t="s">
        <v>7252</v>
      </c>
      <c r="C1923" t="s">
        <v>7253</v>
      </c>
      <c r="D1923" t="s">
        <v>15</v>
      </c>
      <c r="E1923" t="s">
        <v>824</v>
      </c>
      <c r="F1923" t="s">
        <v>7254</v>
      </c>
      <c r="G1923" t="s">
        <v>107</v>
      </c>
      <c r="H1923">
        <v>20</v>
      </c>
      <c r="I1923">
        <v>7</v>
      </c>
      <c r="J1923">
        <v>2007</v>
      </c>
      <c r="K1923">
        <v>1</v>
      </c>
      <c r="L1923" t="s">
        <v>19</v>
      </c>
      <c r="M1923" t="s">
        <v>4980</v>
      </c>
    </row>
    <row r="1924" spans="1:13" x14ac:dyDescent="0.25">
      <c r="A1924">
        <v>1919</v>
      </c>
      <c r="B1924" t="s">
        <v>7255</v>
      </c>
      <c r="C1924" t="s">
        <v>7256</v>
      </c>
      <c r="D1924" t="s">
        <v>105</v>
      </c>
      <c r="E1924" t="s">
        <v>6287</v>
      </c>
      <c r="F1924" t="s">
        <v>7257</v>
      </c>
      <c r="G1924" t="s">
        <v>156</v>
      </c>
      <c r="H1924">
        <v>113</v>
      </c>
      <c r="I1924">
        <v>35</v>
      </c>
      <c r="J1924">
        <v>2002</v>
      </c>
      <c r="K1924">
        <v>7</v>
      </c>
      <c r="L1924" t="s">
        <v>62</v>
      </c>
      <c r="M1924" t="s">
        <v>108</v>
      </c>
    </row>
    <row r="1925" spans="1:13" x14ac:dyDescent="0.25">
      <c r="A1925">
        <v>1920</v>
      </c>
      <c r="B1925" t="s">
        <v>7258</v>
      </c>
      <c r="C1925" t="s">
        <v>7259</v>
      </c>
      <c r="D1925" t="s">
        <v>74</v>
      </c>
      <c r="E1925" t="s">
        <v>7260</v>
      </c>
      <c r="F1925" t="s">
        <v>7261</v>
      </c>
      <c r="G1925" t="s">
        <v>257</v>
      </c>
      <c r="H1925">
        <v>420</v>
      </c>
      <c r="I1925">
        <v>200</v>
      </c>
      <c r="J1925">
        <v>2007</v>
      </c>
      <c r="K1925">
        <v>8</v>
      </c>
      <c r="L1925" t="s">
        <v>349</v>
      </c>
      <c r="M1925" t="s">
        <v>349</v>
      </c>
    </row>
    <row r="1926" spans="1:13" x14ac:dyDescent="0.25">
      <c r="A1926">
        <v>1921</v>
      </c>
      <c r="B1926" t="s">
        <v>7262</v>
      </c>
      <c r="C1926" t="s">
        <v>7263</v>
      </c>
      <c r="D1926" t="s">
        <v>1768</v>
      </c>
      <c r="E1926" t="s">
        <v>1227</v>
      </c>
      <c r="F1926" t="s">
        <v>7264</v>
      </c>
      <c r="G1926" t="s">
        <v>156</v>
      </c>
      <c r="H1926">
        <v>29</v>
      </c>
      <c r="I1926">
        <v>15</v>
      </c>
      <c r="J1926">
        <v>2012</v>
      </c>
      <c r="K1926">
        <v>3</v>
      </c>
      <c r="L1926" t="s">
        <v>41</v>
      </c>
      <c r="M1926" t="s">
        <v>437</v>
      </c>
    </row>
    <row r="1927" spans="1:13" x14ac:dyDescent="0.25">
      <c r="A1927">
        <v>1922</v>
      </c>
      <c r="B1927" t="s">
        <v>7265</v>
      </c>
      <c r="C1927" t="s">
        <v>7266</v>
      </c>
      <c r="D1927" t="s">
        <v>59</v>
      </c>
      <c r="E1927" t="s">
        <v>1473</v>
      </c>
      <c r="F1927" t="s">
        <v>7267</v>
      </c>
      <c r="G1927" t="s">
        <v>257</v>
      </c>
      <c r="H1927">
        <v>71</v>
      </c>
      <c r="I1927">
        <v>30</v>
      </c>
      <c r="J1927">
        <v>2013</v>
      </c>
      <c r="K1927">
        <v>2</v>
      </c>
      <c r="L1927" t="s">
        <v>62</v>
      </c>
      <c r="M1927" t="s">
        <v>3661</v>
      </c>
    </row>
    <row r="1928" spans="1:13" x14ac:dyDescent="0.25">
      <c r="A1928">
        <v>1923</v>
      </c>
      <c r="B1928" t="s">
        <v>7268</v>
      </c>
      <c r="C1928" t="s">
        <v>7269</v>
      </c>
      <c r="D1928" t="s">
        <v>1768</v>
      </c>
      <c r="E1928" t="s">
        <v>1803</v>
      </c>
      <c r="F1928" t="s">
        <v>7270</v>
      </c>
      <c r="G1928" t="s">
        <v>187</v>
      </c>
      <c r="H1928">
        <v>152</v>
      </c>
      <c r="I1928">
        <v>55</v>
      </c>
      <c r="J1928">
        <v>2005</v>
      </c>
      <c r="K1928">
        <v>2</v>
      </c>
      <c r="L1928" t="s">
        <v>41</v>
      </c>
      <c r="M1928" t="s">
        <v>7271</v>
      </c>
    </row>
    <row r="1929" spans="1:13" x14ac:dyDescent="0.25">
      <c r="A1929">
        <v>1924</v>
      </c>
      <c r="B1929" t="s">
        <v>7272</v>
      </c>
      <c r="C1929" t="s">
        <v>7273</v>
      </c>
      <c r="D1929" t="s">
        <v>22</v>
      </c>
      <c r="E1929" t="s">
        <v>927</v>
      </c>
      <c r="F1929" t="s">
        <v>7274</v>
      </c>
      <c r="G1929" t="s">
        <v>175</v>
      </c>
      <c r="H1929">
        <v>17</v>
      </c>
      <c r="I1929">
        <v>8</v>
      </c>
      <c r="J1929">
        <v>2010</v>
      </c>
      <c r="K1929">
        <v>2</v>
      </c>
      <c r="L1929" t="s">
        <v>26</v>
      </c>
      <c r="M1929" t="s">
        <v>7275</v>
      </c>
    </row>
    <row r="1930" spans="1:13" x14ac:dyDescent="0.25">
      <c r="A1930">
        <v>1925</v>
      </c>
      <c r="B1930" t="s">
        <v>7276</v>
      </c>
      <c r="C1930" t="s">
        <v>7277</v>
      </c>
      <c r="D1930" t="s">
        <v>30</v>
      </c>
      <c r="E1930" t="s">
        <v>603</v>
      </c>
      <c r="F1930" t="s">
        <v>7278</v>
      </c>
      <c r="G1930" t="s">
        <v>336</v>
      </c>
      <c r="H1930">
        <v>19</v>
      </c>
      <c r="I1930">
        <v>2</v>
      </c>
      <c r="J1930">
        <v>2010</v>
      </c>
      <c r="K1930">
        <v>1</v>
      </c>
      <c r="L1930" t="s">
        <v>34</v>
      </c>
      <c r="M1930" t="s">
        <v>34</v>
      </c>
    </row>
    <row r="1931" spans="1:13" x14ac:dyDescent="0.25">
      <c r="A1931">
        <v>1926</v>
      </c>
      <c r="B1931" t="s">
        <v>7279</v>
      </c>
      <c r="C1931" t="s">
        <v>7280</v>
      </c>
      <c r="D1931" t="s">
        <v>119</v>
      </c>
      <c r="E1931" t="s">
        <v>7281</v>
      </c>
      <c r="F1931" t="s">
        <v>7282</v>
      </c>
      <c r="G1931" t="s">
        <v>336</v>
      </c>
      <c r="H1931">
        <v>565</v>
      </c>
      <c r="I1931">
        <v>182</v>
      </c>
      <c r="J1931">
        <v>1946</v>
      </c>
      <c r="K1931">
        <v>1</v>
      </c>
      <c r="L1931" t="s">
        <v>122</v>
      </c>
      <c r="M1931" t="s">
        <v>2055</v>
      </c>
    </row>
    <row r="1932" spans="1:13" x14ac:dyDescent="0.25">
      <c r="A1932">
        <v>1927</v>
      </c>
      <c r="B1932" t="s">
        <v>7283</v>
      </c>
      <c r="C1932" t="s">
        <v>7284</v>
      </c>
      <c r="D1932" t="s">
        <v>74</v>
      </c>
      <c r="E1932" t="s">
        <v>1152</v>
      </c>
      <c r="F1932" t="s">
        <v>7285</v>
      </c>
      <c r="G1932" t="s">
        <v>156</v>
      </c>
      <c r="H1932">
        <v>45</v>
      </c>
      <c r="I1932">
        <v>28</v>
      </c>
      <c r="J1932">
        <v>2010</v>
      </c>
      <c r="K1932">
        <v>1</v>
      </c>
      <c r="L1932" t="s">
        <v>349</v>
      </c>
      <c r="M1932" t="s">
        <v>350</v>
      </c>
    </row>
    <row r="1933" spans="1:13" x14ac:dyDescent="0.25">
      <c r="A1933">
        <v>1928</v>
      </c>
      <c r="B1933" t="s">
        <v>7286</v>
      </c>
      <c r="C1933" t="s">
        <v>7287</v>
      </c>
      <c r="D1933" t="s">
        <v>503</v>
      </c>
      <c r="E1933" t="s">
        <v>1305</v>
      </c>
      <c r="F1933" t="s">
        <v>7288</v>
      </c>
      <c r="G1933" t="s">
        <v>33</v>
      </c>
      <c r="H1933">
        <v>5</v>
      </c>
      <c r="I1933">
        <v>1</v>
      </c>
      <c r="J1933">
        <v>2012</v>
      </c>
      <c r="K1933">
        <v>1</v>
      </c>
      <c r="L1933" t="s">
        <v>506</v>
      </c>
      <c r="M1933" t="s">
        <v>506</v>
      </c>
    </row>
    <row r="1934" spans="1:13" x14ac:dyDescent="0.25">
      <c r="A1934">
        <v>1929</v>
      </c>
      <c r="B1934" t="s">
        <v>7289</v>
      </c>
      <c r="C1934" t="s">
        <v>7290</v>
      </c>
      <c r="D1934" t="s">
        <v>22</v>
      </c>
      <c r="E1934" t="s">
        <v>1231</v>
      </c>
      <c r="F1934" t="s">
        <v>7291</v>
      </c>
      <c r="G1934" t="s">
        <v>40</v>
      </c>
      <c r="H1934">
        <v>18</v>
      </c>
      <c r="I1934">
        <v>10</v>
      </c>
      <c r="J1934">
        <v>1990</v>
      </c>
      <c r="K1934">
        <v>1</v>
      </c>
      <c r="L1934" t="s">
        <v>41</v>
      </c>
      <c r="M1934" t="s">
        <v>7292</v>
      </c>
    </row>
    <row r="1935" spans="1:13" x14ac:dyDescent="0.25">
      <c r="A1935">
        <v>1930</v>
      </c>
      <c r="B1935" t="s">
        <v>7293</v>
      </c>
      <c r="C1935" t="s">
        <v>7294</v>
      </c>
      <c r="D1935" t="s">
        <v>80</v>
      </c>
      <c r="E1935" t="s">
        <v>269</v>
      </c>
      <c r="F1935" t="s">
        <v>7295</v>
      </c>
      <c r="G1935" t="s">
        <v>156</v>
      </c>
      <c r="H1935">
        <v>22</v>
      </c>
      <c r="I1935">
        <v>8</v>
      </c>
      <c r="J1935">
        <v>2003</v>
      </c>
      <c r="K1935">
        <v>3</v>
      </c>
      <c r="L1935" t="s">
        <v>137</v>
      </c>
      <c r="M1935" t="s">
        <v>7296</v>
      </c>
    </row>
    <row r="1936" spans="1:13" x14ac:dyDescent="0.25">
      <c r="A1936">
        <v>1931</v>
      </c>
      <c r="B1936" t="s">
        <v>7297</v>
      </c>
      <c r="C1936" t="s">
        <v>7298</v>
      </c>
      <c r="D1936" t="s">
        <v>66</v>
      </c>
      <c r="E1936" t="s">
        <v>7299</v>
      </c>
      <c r="F1936" t="s">
        <v>7300</v>
      </c>
      <c r="G1936" t="s">
        <v>257</v>
      </c>
      <c r="H1936">
        <v>948</v>
      </c>
      <c r="I1936">
        <v>201</v>
      </c>
      <c r="J1936">
        <v>2005</v>
      </c>
      <c r="K1936">
        <v>4</v>
      </c>
      <c r="L1936" t="s">
        <v>94</v>
      </c>
      <c r="M1936" t="s">
        <v>3271</v>
      </c>
    </row>
    <row r="1937" spans="1:13" x14ac:dyDescent="0.25">
      <c r="A1937">
        <v>1932</v>
      </c>
      <c r="B1937" t="s">
        <v>7301</v>
      </c>
      <c r="C1937" t="s">
        <v>7302</v>
      </c>
      <c r="D1937" t="s">
        <v>66</v>
      </c>
      <c r="E1937" t="s">
        <v>1608</v>
      </c>
      <c r="F1937" t="s">
        <v>7303</v>
      </c>
      <c r="G1937" t="s">
        <v>156</v>
      </c>
      <c r="H1937">
        <v>16</v>
      </c>
      <c r="I1937">
        <v>7</v>
      </c>
      <c r="J1937">
        <v>2008</v>
      </c>
      <c r="K1937">
        <v>5</v>
      </c>
      <c r="L1937" t="s">
        <v>70</v>
      </c>
      <c r="M1937" t="s">
        <v>387</v>
      </c>
    </row>
    <row r="1938" spans="1:13" x14ac:dyDescent="0.25">
      <c r="A1938">
        <v>1933</v>
      </c>
      <c r="B1938" t="s">
        <v>7304</v>
      </c>
      <c r="C1938" t="s">
        <v>7305</v>
      </c>
      <c r="D1938" t="s">
        <v>66</v>
      </c>
      <c r="E1938" t="s">
        <v>342</v>
      </c>
      <c r="F1938" t="s">
        <v>7306</v>
      </c>
      <c r="G1938" t="s">
        <v>257</v>
      </c>
      <c r="H1938">
        <v>43</v>
      </c>
      <c r="I1938">
        <v>23</v>
      </c>
      <c r="J1938">
        <v>2013</v>
      </c>
      <c r="K1938">
        <v>2</v>
      </c>
      <c r="L1938" t="s">
        <v>94</v>
      </c>
      <c r="M1938" t="s">
        <v>3271</v>
      </c>
    </row>
    <row r="1939" spans="1:13" x14ac:dyDescent="0.25">
      <c r="A1939">
        <v>1934</v>
      </c>
      <c r="B1939" t="s">
        <v>7307</v>
      </c>
      <c r="C1939" t="s">
        <v>7308</v>
      </c>
      <c r="D1939" t="s">
        <v>66</v>
      </c>
      <c r="E1939" t="s">
        <v>2284</v>
      </c>
      <c r="F1939" t="s">
        <v>7309</v>
      </c>
      <c r="G1939" t="s">
        <v>181</v>
      </c>
      <c r="H1939">
        <v>34</v>
      </c>
      <c r="I1939">
        <v>18</v>
      </c>
      <c r="J1939">
        <v>2009</v>
      </c>
      <c r="K1939">
        <v>2</v>
      </c>
      <c r="L1939" t="s">
        <v>94</v>
      </c>
      <c r="M1939" t="s">
        <v>591</v>
      </c>
    </row>
    <row r="1940" spans="1:13" x14ac:dyDescent="0.25">
      <c r="A1940">
        <v>1935</v>
      </c>
      <c r="B1940" t="s">
        <v>7310</v>
      </c>
      <c r="C1940" t="s">
        <v>7311</v>
      </c>
      <c r="D1940" t="s">
        <v>66</v>
      </c>
      <c r="E1940" t="s">
        <v>7312</v>
      </c>
      <c r="F1940" t="s">
        <v>7313</v>
      </c>
      <c r="G1940" t="s">
        <v>233</v>
      </c>
      <c r="H1940">
        <v>116</v>
      </c>
      <c r="I1940">
        <v>45</v>
      </c>
      <c r="J1940">
        <v>1999</v>
      </c>
      <c r="K1940">
        <v>2</v>
      </c>
      <c r="L1940" t="s">
        <v>94</v>
      </c>
      <c r="M1940" t="s">
        <v>7314</v>
      </c>
    </row>
    <row r="1941" spans="1:13" x14ac:dyDescent="0.25">
      <c r="A1941">
        <v>1936</v>
      </c>
      <c r="B1941" t="s">
        <v>7315</v>
      </c>
      <c r="C1941" t="s">
        <v>7316</v>
      </c>
      <c r="D1941" t="s">
        <v>45</v>
      </c>
      <c r="E1941" t="s">
        <v>1152</v>
      </c>
      <c r="F1941" t="s">
        <v>7317</v>
      </c>
      <c r="G1941" t="s">
        <v>18</v>
      </c>
      <c r="H1941">
        <v>10</v>
      </c>
      <c r="I1941">
        <v>4</v>
      </c>
      <c r="J1941">
        <v>2012</v>
      </c>
      <c r="K1941">
        <v>1</v>
      </c>
      <c r="L1941" t="s">
        <v>49</v>
      </c>
      <c r="M1941" t="s">
        <v>7318</v>
      </c>
    </row>
    <row r="1942" spans="1:13" x14ac:dyDescent="0.25">
      <c r="A1942">
        <v>1937</v>
      </c>
      <c r="B1942" t="s">
        <v>7319</v>
      </c>
      <c r="C1942" t="s">
        <v>7320</v>
      </c>
      <c r="D1942" t="s">
        <v>80</v>
      </c>
      <c r="E1942" t="s">
        <v>1152</v>
      </c>
      <c r="F1942" t="s">
        <v>7321</v>
      </c>
      <c r="G1942" t="s">
        <v>308</v>
      </c>
      <c r="H1942">
        <v>7</v>
      </c>
      <c r="I1942">
        <v>1</v>
      </c>
      <c r="J1942">
        <v>2014</v>
      </c>
      <c r="K1942">
        <v>1</v>
      </c>
      <c r="L1942" t="s">
        <v>41</v>
      </c>
      <c r="M1942" t="s">
        <v>800</v>
      </c>
    </row>
    <row r="1943" spans="1:13" x14ac:dyDescent="0.25">
      <c r="A1943">
        <v>1938</v>
      </c>
      <c r="B1943" t="s">
        <v>7322</v>
      </c>
      <c r="C1943" t="s">
        <v>7323</v>
      </c>
      <c r="D1943" t="s">
        <v>80</v>
      </c>
      <c r="E1943" t="s">
        <v>957</v>
      </c>
      <c r="F1943" t="s">
        <v>7324</v>
      </c>
      <c r="G1943" t="s">
        <v>55</v>
      </c>
      <c r="H1943">
        <v>6</v>
      </c>
      <c r="I1943">
        <v>3</v>
      </c>
      <c r="J1943">
        <v>2014</v>
      </c>
      <c r="K1943">
        <v>1</v>
      </c>
      <c r="L1943" t="s">
        <v>137</v>
      </c>
      <c r="M1943" t="s">
        <v>138</v>
      </c>
    </row>
    <row r="1944" spans="1:13" x14ac:dyDescent="0.25">
      <c r="A1944">
        <v>1939</v>
      </c>
      <c r="B1944" t="s">
        <v>7325</v>
      </c>
      <c r="C1944" t="s">
        <v>7326</v>
      </c>
      <c r="D1944" t="s">
        <v>52</v>
      </c>
      <c r="E1944" t="s">
        <v>1080</v>
      </c>
      <c r="F1944" t="s">
        <v>7327</v>
      </c>
      <c r="G1944" t="s">
        <v>233</v>
      </c>
      <c r="H1944">
        <v>28</v>
      </c>
      <c r="I1944">
        <v>15</v>
      </c>
      <c r="J1944">
        <v>2010</v>
      </c>
      <c r="K1944">
        <v>1</v>
      </c>
      <c r="L1944" t="s">
        <v>56</v>
      </c>
      <c r="M1944" t="s">
        <v>1800</v>
      </c>
    </row>
    <row r="1945" spans="1:13" x14ac:dyDescent="0.25">
      <c r="A1945">
        <v>1940</v>
      </c>
      <c r="B1945" t="s">
        <v>7328</v>
      </c>
      <c r="C1945" t="s">
        <v>7329</v>
      </c>
      <c r="D1945" t="s">
        <v>1768</v>
      </c>
      <c r="E1945" t="s">
        <v>5511</v>
      </c>
      <c r="F1945" t="s">
        <v>7330</v>
      </c>
      <c r="G1945" t="s">
        <v>623</v>
      </c>
      <c r="H1945">
        <v>115</v>
      </c>
      <c r="I1945">
        <v>94</v>
      </c>
      <c r="J1945">
        <v>2005</v>
      </c>
      <c r="K1945">
        <v>3</v>
      </c>
      <c r="L1945" t="s">
        <v>41</v>
      </c>
      <c r="M1945" t="s">
        <v>7331</v>
      </c>
    </row>
    <row r="1946" spans="1:13" x14ac:dyDescent="0.25">
      <c r="A1946">
        <v>1941</v>
      </c>
      <c r="B1946" t="s">
        <v>7332</v>
      </c>
      <c r="C1946" t="s">
        <v>7333</v>
      </c>
      <c r="D1946" t="s">
        <v>80</v>
      </c>
      <c r="E1946" t="s">
        <v>7334</v>
      </c>
      <c r="F1946" t="s">
        <v>7335</v>
      </c>
      <c r="G1946" t="s">
        <v>271</v>
      </c>
      <c r="H1946">
        <v>101</v>
      </c>
      <c r="I1946">
        <v>79</v>
      </c>
      <c r="J1946">
        <v>2004</v>
      </c>
      <c r="K1946">
        <v>4</v>
      </c>
      <c r="L1946" t="s">
        <v>137</v>
      </c>
      <c r="M1946" t="s">
        <v>3925</v>
      </c>
    </row>
    <row r="1947" spans="1:13" x14ac:dyDescent="0.25">
      <c r="A1947">
        <v>1942</v>
      </c>
      <c r="B1947" t="s">
        <v>7336</v>
      </c>
      <c r="C1947" t="s">
        <v>7337</v>
      </c>
      <c r="D1947" t="s">
        <v>215</v>
      </c>
      <c r="E1947" t="s">
        <v>7338</v>
      </c>
      <c r="F1947" t="s">
        <v>7339</v>
      </c>
      <c r="G1947" t="s">
        <v>233</v>
      </c>
      <c r="H1947">
        <v>611</v>
      </c>
      <c r="I1947">
        <v>262</v>
      </c>
      <c r="J1947">
        <v>1997</v>
      </c>
      <c r="K1947">
        <v>1</v>
      </c>
      <c r="L1947" t="s">
        <v>1734</v>
      </c>
      <c r="M1947" t="s">
        <v>7340</v>
      </c>
    </row>
    <row r="1948" spans="1:13" x14ac:dyDescent="0.25">
      <c r="A1948">
        <v>1943</v>
      </c>
      <c r="B1948" t="s">
        <v>7341</v>
      </c>
      <c r="C1948" t="s">
        <v>7342</v>
      </c>
      <c r="D1948" t="s">
        <v>80</v>
      </c>
      <c r="E1948" t="s">
        <v>7343</v>
      </c>
      <c r="F1948" t="s">
        <v>7344</v>
      </c>
      <c r="G1948" t="s">
        <v>156</v>
      </c>
      <c r="H1948">
        <v>237</v>
      </c>
      <c r="I1948">
        <v>120</v>
      </c>
      <c r="J1948">
        <v>2007</v>
      </c>
      <c r="K1948">
        <v>4</v>
      </c>
      <c r="L1948" t="s">
        <v>163</v>
      </c>
      <c r="M1948" t="s">
        <v>2369</v>
      </c>
    </row>
    <row r="1949" spans="1:13" x14ac:dyDescent="0.25">
      <c r="A1949">
        <v>1944</v>
      </c>
      <c r="B1949" t="s">
        <v>7345</v>
      </c>
      <c r="C1949" t="s">
        <v>7346</v>
      </c>
      <c r="D1949" t="s">
        <v>86</v>
      </c>
      <c r="E1949" t="s">
        <v>7347</v>
      </c>
      <c r="F1949" t="s">
        <v>7348</v>
      </c>
      <c r="G1949" t="s">
        <v>289</v>
      </c>
      <c r="H1949">
        <v>98</v>
      </c>
      <c r="I1949">
        <v>27</v>
      </c>
      <c r="J1949">
        <v>2008</v>
      </c>
      <c r="K1949">
        <v>1</v>
      </c>
      <c r="L1949" t="s">
        <v>2084</v>
      </c>
      <c r="M1949" t="s">
        <v>2085</v>
      </c>
    </row>
    <row r="1950" spans="1:13" x14ac:dyDescent="0.25">
      <c r="A1950">
        <v>1945</v>
      </c>
      <c r="B1950" t="s">
        <v>7349</v>
      </c>
      <c r="C1950" t="s">
        <v>7350</v>
      </c>
      <c r="D1950" t="s">
        <v>45</v>
      </c>
      <c r="E1950" t="s">
        <v>1227</v>
      </c>
      <c r="F1950" t="s">
        <v>7351</v>
      </c>
      <c r="G1950" t="s">
        <v>107</v>
      </c>
      <c r="H1950">
        <v>28</v>
      </c>
      <c r="I1950">
        <v>9</v>
      </c>
      <c r="J1950">
        <v>2012</v>
      </c>
      <c r="K1950">
        <v>3</v>
      </c>
      <c r="L1950" t="s">
        <v>49</v>
      </c>
      <c r="M1950" t="s">
        <v>7352</v>
      </c>
    </row>
    <row r="1951" spans="1:13" x14ac:dyDescent="0.25">
      <c r="A1951">
        <v>1946</v>
      </c>
      <c r="B1951" t="s">
        <v>7353</v>
      </c>
      <c r="C1951" t="s">
        <v>7354</v>
      </c>
      <c r="D1951" t="s">
        <v>52</v>
      </c>
      <c r="E1951" t="s">
        <v>7355</v>
      </c>
      <c r="F1951" t="s">
        <v>7356</v>
      </c>
      <c r="G1951" t="s">
        <v>55</v>
      </c>
      <c r="H1951">
        <v>1200</v>
      </c>
      <c r="I1951">
        <v>200</v>
      </c>
      <c r="J1951">
        <v>2009</v>
      </c>
      <c r="K1951">
        <v>5</v>
      </c>
      <c r="L1951" t="s">
        <v>203</v>
      </c>
      <c r="M1951" t="s">
        <v>203</v>
      </c>
    </row>
    <row r="1952" spans="1:13" x14ac:dyDescent="0.25">
      <c r="A1952">
        <v>1947</v>
      </c>
      <c r="B1952" t="s">
        <v>7357</v>
      </c>
      <c r="C1952" t="s">
        <v>7358</v>
      </c>
      <c r="D1952" t="s">
        <v>753</v>
      </c>
      <c r="E1952" t="s">
        <v>798</v>
      </c>
      <c r="F1952" t="s">
        <v>7359</v>
      </c>
      <c r="G1952" t="s">
        <v>211</v>
      </c>
      <c r="H1952">
        <v>11</v>
      </c>
      <c r="I1952">
        <v>4</v>
      </c>
      <c r="J1952">
        <v>2011</v>
      </c>
      <c r="K1952">
        <v>2</v>
      </c>
      <c r="L1952" t="s">
        <v>756</v>
      </c>
      <c r="M1952" t="s">
        <v>757</v>
      </c>
    </row>
    <row r="1953" spans="1:13" x14ac:dyDescent="0.25">
      <c r="A1953">
        <v>1948</v>
      </c>
      <c r="B1953" t="s">
        <v>7360</v>
      </c>
      <c r="C1953" t="s">
        <v>7361</v>
      </c>
      <c r="D1953" t="s">
        <v>1337</v>
      </c>
      <c r="E1953" t="s">
        <v>504</v>
      </c>
      <c r="F1953" t="s">
        <v>7362</v>
      </c>
      <c r="G1953" t="s">
        <v>324</v>
      </c>
      <c r="H1953">
        <v>56</v>
      </c>
      <c r="I1953">
        <v>34</v>
      </c>
      <c r="J1953">
        <v>1996</v>
      </c>
      <c r="K1953">
        <v>4</v>
      </c>
      <c r="L1953" t="s">
        <v>41</v>
      </c>
      <c r="M1953" t="s">
        <v>7363</v>
      </c>
    </row>
    <row r="1954" spans="1:13" x14ac:dyDescent="0.25">
      <c r="A1954">
        <v>1949</v>
      </c>
      <c r="B1954" t="s">
        <v>7364</v>
      </c>
      <c r="C1954" t="s">
        <v>7365</v>
      </c>
      <c r="D1954" t="s">
        <v>30</v>
      </c>
      <c r="E1954" t="s">
        <v>4114</v>
      </c>
      <c r="F1954" t="s">
        <v>7366</v>
      </c>
      <c r="G1954" t="s">
        <v>175</v>
      </c>
      <c r="H1954">
        <v>42</v>
      </c>
      <c r="I1954">
        <v>29</v>
      </c>
      <c r="J1954">
        <v>2008</v>
      </c>
      <c r="K1954">
        <v>3</v>
      </c>
      <c r="L1954" t="s">
        <v>258</v>
      </c>
      <c r="M1954" t="s">
        <v>7367</v>
      </c>
    </row>
    <row r="1955" spans="1:13" x14ac:dyDescent="0.25">
      <c r="A1955">
        <v>1950</v>
      </c>
      <c r="B1955" t="s">
        <v>7368</v>
      </c>
      <c r="C1955" t="s">
        <v>7369</v>
      </c>
      <c r="D1955" t="s">
        <v>852</v>
      </c>
      <c r="E1955" t="s">
        <v>3825</v>
      </c>
      <c r="F1955" t="s">
        <v>7370</v>
      </c>
      <c r="G1955" t="s">
        <v>623</v>
      </c>
      <c r="H1955">
        <v>638</v>
      </c>
      <c r="I1955">
        <v>295</v>
      </c>
      <c r="J1955">
        <v>2002</v>
      </c>
      <c r="K1955">
        <v>5</v>
      </c>
      <c r="L1955" t="s">
        <v>6008</v>
      </c>
      <c r="M1955" t="s">
        <v>2827</v>
      </c>
    </row>
    <row r="1956" spans="1:13" x14ac:dyDescent="0.25">
      <c r="A1956">
        <v>1951</v>
      </c>
      <c r="B1956" t="s">
        <v>7371</v>
      </c>
      <c r="C1956" t="s">
        <v>7372</v>
      </c>
      <c r="D1956" t="s">
        <v>119</v>
      </c>
      <c r="E1956" t="s">
        <v>1719</v>
      </c>
      <c r="F1956" t="s">
        <v>7373</v>
      </c>
      <c r="G1956" t="s">
        <v>187</v>
      </c>
      <c r="H1956">
        <v>186</v>
      </c>
      <c r="I1956">
        <v>50</v>
      </c>
      <c r="J1956">
        <v>1997</v>
      </c>
      <c r="K1956">
        <v>4</v>
      </c>
      <c r="L1956" t="s">
        <v>122</v>
      </c>
      <c r="M1956" t="s">
        <v>2055</v>
      </c>
    </row>
    <row r="1957" spans="1:13" x14ac:dyDescent="0.25">
      <c r="A1957">
        <v>1952</v>
      </c>
      <c r="B1957" t="s">
        <v>7374</v>
      </c>
      <c r="C1957" t="s">
        <v>7375</v>
      </c>
      <c r="D1957" t="s">
        <v>80</v>
      </c>
      <c r="E1957" t="s">
        <v>749</v>
      </c>
      <c r="F1957" t="s">
        <v>7376</v>
      </c>
      <c r="G1957" t="s">
        <v>55</v>
      </c>
      <c r="H1957">
        <v>14</v>
      </c>
      <c r="I1957">
        <v>5</v>
      </c>
      <c r="J1957">
        <v>1979</v>
      </c>
      <c r="K1957">
        <v>3</v>
      </c>
      <c r="L1957" t="s">
        <v>83</v>
      </c>
      <c r="M1957" t="s">
        <v>83</v>
      </c>
    </row>
    <row r="1958" spans="1:13" x14ac:dyDescent="0.25">
      <c r="A1958">
        <v>1953</v>
      </c>
      <c r="B1958" t="s">
        <v>7377</v>
      </c>
      <c r="C1958" t="s">
        <v>7378</v>
      </c>
      <c r="D1958" t="s">
        <v>30</v>
      </c>
      <c r="E1958" t="s">
        <v>871</v>
      </c>
      <c r="F1958" t="s">
        <v>7379</v>
      </c>
      <c r="G1958" t="s">
        <v>187</v>
      </c>
      <c r="H1958">
        <v>12</v>
      </c>
      <c r="I1958">
        <v>5</v>
      </c>
      <c r="J1958">
        <v>2003</v>
      </c>
      <c r="K1958">
        <v>1</v>
      </c>
      <c r="L1958" t="s">
        <v>41</v>
      </c>
      <c r="M1958" t="s">
        <v>7380</v>
      </c>
    </row>
    <row r="1959" spans="1:13" x14ac:dyDescent="0.25">
      <c r="A1959">
        <v>1954</v>
      </c>
      <c r="B1959" t="s">
        <v>7381</v>
      </c>
      <c r="C1959" t="s">
        <v>7382</v>
      </c>
      <c r="D1959" t="s">
        <v>1960</v>
      </c>
      <c r="E1959" t="s">
        <v>5172</v>
      </c>
      <c r="F1959" t="s">
        <v>7383</v>
      </c>
      <c r="G1959" t="s">
        <v>1041</v>
      </c>
      <c r="H1959">
        <v>248</v>
      </c>
      <c r="I1959">
        <v>112</v>
      </c>
      <c r="J1959">
        <v>1956</v>
      </c>
      <c r="K1959">
        <v>4</v>
      </c>
      <c r="L1959" t="s">
        <v>2079</v>
      </c>
      <c r="M1959" t="s">
        <v>6433</v>
      </c>
    </row>
    <row r="1960" spans="1:13" x14ac:dyDescent="0.25">
      <c r="A1960">
        <v>1955</v>
      </c>
      <c r="B1960" t="s">
        <v>7384</v>
      </c>
      <c r="C1960" t="s">
        <v>7385</v>
      </c>
      <c r="D1960" t="s">
        <v>66</v>
      </c>
      <c r="E1960" t="s">
        <v>2538</v>
      </c>
      <c r="F1960" t="s">
        <v>7386</v>
      </c>
      <c r="G1960" t="s">
        <v>297</v>
      </c>
      <c r="H1960">
        <v>38</v>
      </c>
      <c r="I1960">
        <v>22</v>
      </c>
      <c r="J1960">
        <v>2010</v>
      </c>
      <c r="K1960">
        <v>3</v>
      </c>
      <c r="L1960" t="s">
        <v>94</v>
      </c>
      <c r="M1960" t="s">
        <v>2650</v>
      </c>
    </row>
    <row r="1961" spans="1:13" x14ac:dyDescent="0.25">
      <c r="A1961">
        <v>1956</v>
      </c>
      <c r="B1961" t="s">
        <v>7387</v>
      </c>
      <c r="C1961" t="s">
        <v>7388</v>
      </c>
      <c r="D1961" t="s">
        <v>15</v>
      </c>
      <c r="E1961" t="s">
        <v>630</v>
      </c>
      <c r="F1961" t="s">
        <v>7389</v>
      </c>
      <c r="G1961" t="s">
        <v>33</v>
      </c>
      <c r="H1961">
        <v>58</v>
      </c>
      <c r="I1961">
        <v>24</v>
      </c>
      <c r="J1961">
        <v>1985</v>
      </c>
      <c r="K1961">
        <v>2</v>
      </c>
      <c r="L1961" t="s">
        <v>41</v>
      </c>
      <c r="M1961" t="s">
        <v>4263</v>
      </c>
    </row>
    <row r="1962" spans="1:13" x14ac:dyDescent="0.25">
      <c r="A1962">
        <v>1957</v>
      </c>
      <c r="B1962" t="s">
        <v>7390</v>
      </c>
      <c r="C1962" t="s">
        <v>7391</v>
      </c>
      <c r="D1962" t="s">
        <v>66</v>
      </c>
      <c r="E1962" t="s">
        <v>1507</v>
      </c>
      <c r="F1962" t="s">
        <v>7392</v>
      </c>
      <c r="G1962" t="s">
        <v>336</v>
      </c>
      <c r="H1962">
        <v>54</v>
      </c>
      <c r="I1962">
        <v>40</v>
      </c>
      <c r="J1962">
        <v>2013</v>
      </c>
      <c r="K1962">
        <v>3</v>
      </c>
      <c r="L1962" t="s">
        <v>94</v>
      </c>
      <c r="M1962" t="s">
        <v>735</v>
      </c>
    </row>
    <row r="1963" spans="1:13" x14ac:dyDescent="0.25">
      <c r="A1963">
        <v>1958</v>
      </c>
      <c r="B1963" t="s">
        <v>7393</v>
      </c>
      <c r="C1963" t="s">
        <v>7394</v>
      </c>
      <c r="D1963" t="s">
        <v>52</v>
      </c>
      <c r="E1963" t="s">
        <v>1207</v>
      </c>
      <c r="F1963" t="s">
        <v>7395</v>
      </c>
      <c r="G1963" t="s">
        <v>156</v>
      </c>
      <c r="H1963">
        <v>62</v>
      </c>
      <c r="I1963">
        <v>15</v>
      </c>
      <c r="J1963">
        <v>1989</v>
      </c>
      <c r="K1963">
        <v>3</v>
      </c>
      <c r="L1963" t="s">
        <v>4407</v>
      </c>
      <c r="M1963" t="s">
        <v>7396</v>
      </c>
    </row>
    <row r="1964" spans="1:13" x14ac:dyDescent="0.25">
      <c r="A1964">
        <v>1959</v>
      </c>
      <c r="B1964" t="s">
        <v>7397</v>
      </c>
      <c r="C1964" t="s">
        <v>7398</v>
      </c>
      <c r="D1964" t="s">
        <v>119</v>
      </c>
      <c r="E1964" t="s">
        <v>1290</v>
      </c>
      <c r="F1964" t="s">
        <v>7399</v>
      </c>
      <c r="G1964" t="s">
        <v>18</v>
      </c>
      <c r="H1964">
        <v>42</v>
      </c>
      <c r="I1964">
        <v>22</v>
      </c>
      <c r="J1964">
        <v>2012</v>
      </c>
      <c r="K1964">
        <v>3</v>
      </c>
      <c r="L1964" t="s">
        <v>122</v>
      </c>
      <c r="M1964" t="s">
        <v>3959</v>
      </c>
    </row>
    <row r="1965" spans="1:13" x14ac:dyDescent="0.25">
      <c r="A1965">
        <v>1960</v>
      </c>
      <c r="B1965" t="s">
        <v>7400</v>
      </c>
      <c r="C1965" t="s">
        <v>7401</v>
      </c>
      <c r="D1965" t="s">
        <v>30</v>
      </c>
      <c r="E1965" t="s">
        <v>1157</v>
      </c>
      <c r="F1965" t="s">
        <v>7402</v>
      </c>
      <c r="G1965" t="s">
        <v>156</v>
      </c>
      <c r="H1965">
        <v>46</v>
      </c>
      <c r="I1965">
        <v>22</v>
      </c>
      <c r="J1965">
        <v>2013</v>
      </c>
      <c r="K1965">
        <v>3</v>
      </c>
      <c r="L1965" t="s">
        <v>258</v>
      </c>
      <c r="M1965" t="s">
        <v>470</v>
      </c>
    </row>
    <row r="1966" spans="1:13" x14ac:dyDescent="0.25">
      <c r="A1966">
        <v>1961</v>
      </c>
      <c r="B1966" t="s">
        <v>7403</v>
      </c>
      <c r="C1966" t="s">
        <v>7404</v>
      </c>
      <c r="D1966" t="s">
        <v>119</v>
      </c>
      <c r="E1966" t="s">
        <v>962</v>
      </c>
      <c r="F1966" t="s">
        <v>7405</v>
      </c>
      <c r="G1966" t="s">
        <v>33</v>
      </c>
      <c r="H1966">
        <v>115</v>
      </c>
      <c r="I1966">
        <v>50</v>
      </c>
      <c r="J1966">
        <v>2010</v>
      </c>
      <c r="K1966">
        <v>2</v>
      </c>
      <c r="L1966" t="s">
        <v>122</v>
      </c>
      <c r="M1966" t="s">
        <v>1362</v>
      </c>
    </row>
    <row r="1967" spans="1:13" x14ac:dyDescent="0.25">
      <c r="A1967">
        <v>1962</v>
      </c>
      <c r="B1967" t="s">
        <v>7406</v>
      </c>
      <c r="C1967" t="s">
        <v>7407</v>
      </c>
      <c r="D1967" t="s">
        <v>80</v>
      </c>
      <c r="E1967" t="s">
        <v>7408</v>
      </c>
      <c r="F1967" t="s">
        <v>7409</v>
      </c>
      <c r="G1967" t="s">
        <v>156</v>
      </c>
      <c r="H1967">
        <v>397</v>
      </c>
      <c r="I1967">
        <v>159</v>
      </c>
      <c r="J1967">
        <v>2006</v>
      </c>
      <c r="K1967">
        <v>1</v>
      </c>
      <c r="L1967" t="s">
        <v>163</v>
      </c>
      <c r="M1967" t="s">
        <v>4634</v>
      </c>
    </row>
    <row r="1968" spans="1:13" x14ac:dyDescent="0.25">
      <c r="A1968">
        <v>1963</v>
      </c>
      <c r="B1968" t="s">
        <v>7410</v>
      </c>
      <c r="C1968" t="s">
        <v>7411</v>
      </c>
      <c r="D1968" t="s">
        <v>30</v>
      </c>
      <c r="E1968" t="s">
        <v>278</v>
      </c>
      <c r="F1968" t="s">
        <v>7412</v>
      </c>
      <c r="G1968" t="s">
        <v>308</v>
      </c>
      <c r="H1968">
        <v>30</v>
      </c>
      <c r="I1968">
        <v>10</v>
      </c>
      <c r="J1968">
        <v>2013</v>
      </c>
      <c r="K1968">
        <v>3</v>
      </c>
      <c r="L1968" t="s">
        <v>258</v>
      </c>
      <c r="M1968" t="s">
        <v>258</v>
      </c>
    </row>
    <row r="1969" spans="1:13" x14ac:dyDescent="0.25">
      <c r="A1969">
        <v>1964</v>
      </c>
      <c r="B1969" t="s">
        <v>7413</v>
      </c>
      <c r="C1969" t="s">
        <v>7414</v>
      </c>
      <c r="D1969" t="s">
        <v>80</v>
      </c>
      <c r="E1969" t="s">
        <v>7415</v>
      </c>
      <c r="F1969" t="s">
        <v>7416</v>
      </c>
      <c r="G1969" t="s">
        <v>156</v>
      </c>
      <c r="H1969">
        <v>374</v>
      </c>
      <c r="I1969">
        <v>164</v>
      </c>
      <c r="J1969">
        <v>2000</v>
      </c>
      <c r="K1969">
        <v>1</v>
      </c>
      <c r="L1969" t="s">
        <v>163</v>
      </c>
      <c r="M1969" t="s">
        <v>4634</v>
      </c>
    </row>
    <row r="1970" spans="1:13" x14ac:dyDescent="0.25">
      <c r="A1970">
        <v>1965</v>
      </c>
      <c r="B1970" t="s">
        <v>7417</v>
      </c>
      <c r="C1970" t="s">
        <v>7418</v>
      </c>
      <c r="D1970" t="s">
        <v>30</v>
      </c>
      <c r="E1970" t="s">
        <v>3786</v>
      </c>
      <c r="F1970" t="s">
        <v>7419</v>
      </c>
      <c r="G1970" t="s">
        <v>233</v>
      </c>
      <c r="H1970">
        <v>140</v>
      </c>
      <c r="I1970">
        <v>65</v>
      </c>
      <c r="J1970">
        <v>1997</v>
      </c>
      <c r="K1970">
        <v>1</v>
      </c>
      <c r="L1970" t="s">
        <v>258</v>
      </c>
      <c r="M1970" t="s">
        <v>470</v>
      </c>
    </row>
    <row r="1971" spans="1:13" x14ac:dyDescent="0.25">
      <c r="A1971">
        <v>1966</v>
      </c>
      <c r="B1971" t="s">
        <v>7420</v>
      </c>
      <c r="C1971" t="s">
        <v>7421</v>
      </c>
      <c r="D1971" t="s">
        <v>223</v>
      </c>
      <c r="E1971" t="s">
        <v>1719</v>
      </c>
      <c r="F1971" t="s">
        <v>7422</v>
      </c>
      <c r="G1971" t="s">
        <v>48</v>
      </c>
      <c r="H1971">
        <v>94</v>
      </c>
      <c r="I1971">
        <v>35</v>
      </c>
      <c r="J1971">
        <v>2012</v>
      </c>
      <c r="K1971">
        <v>1</v>
      </c>
      <c r="L1971" t="s">
        <v>41</v>
      </c>
      <c r="M1971" t="s">
        <v>6494</v>
      </c>
    </row>
    <row r="1972" spans="1:13" x14ac:dyDescent="0.25">
      <c r="A1972">
        <v>1967</v>
      </c>
      <c r="B1972" t="s">
        <v>7423</v>
      </c>
      <c r="C1972" t="s">
        <v>7424</v>
      </c>
      <c r="D1972" t="s">
        <v>86</v>
      </c>
      <c r="E1972" t="s">
        <v>367</v>
      </c>
      <c r="F1972" t="s">
        <v>7425</v>
      </c>
      <c r="G1972" t="s">
        <v>233</v>
      </c>
      <c r="H1972">
        <v>32</v>
      </c>
      <c r="I1972">
        <v>22</v>
      </c>
      <c r="J1972">
        <v>2010</v>
      </c>
      <c r="K1972">
        <v>2</v>
      </c>
      <c r="L1972" t="s">
        <v>89</v>
      </c>
      <c r="M1972" t="s">
        <v>89</v>
      </c>
    </row>
    <row r="1973" spans="1:13" x14ac:dyDescent="0.25">
      <c r="A1973">
        <v>1968</v>
      </c>
      <c r="B1973" t="s">
        <v>7426</v>
      </c>
      <c r="C1973" t="s">
        <v>7427</v>
      </c>
      <c r="D1973" t="s">
        <v>1011</v>
      </c>
      <c r="E1973" t="s">
        <v>7428</v>
      </c>
      <c r="F1973" t="s">
        <v>7429</v>
      </c>
      <c r="G1973" t="s">
        <v>55</v>
      </c>
      <c r="H1973">
        <v>270</v>
      </c>
      <c r="I1973">
        <v>98</v>
      </c>
      <c r="J1973">
        <v>2008</v>
      </c>
      <c r="K1973">
        <v>6</v>
      </c>
      <c r="L1973" t="s">
        <v>5516</v>
      </c>
      <c r="M1973" t="s">
        <v>3633</v>
      </c>
    </row>
    <row r="1974" spans="1:13" x14ac:dyDescent="0.25">
      <c r="A1974">
        <v>1969</v>
      </c>
      <c r="B1974" t="s">
        <v>7430</v>
      </c>
      <c r="C1974" t="s">
        <v>7431</v>
      </c>
      <c r="D1974" t="s">
        <v>7432</v>
      </c>
      <c r="E1974" t="s">
        <v>911</v>
      </c>
      <c r="F1974" t="s">
        <v>7433</v>
      </c>
      <c r="G1974" t="s">
        <v>18</v>
      </c>
      <c r="H1974">
        <v>23</v>
      </c>
      <c r="I1974">
        <v>12</v>
      </c>
      <c r="J1974">
        <v>2009</v>
      </c>
      <c r="K1974">
        <v>1</v>
      </c>
      <c r="L1974" t="s">
        <v>41</v>
      </c>
      <c r="M1974" t="s">
        <v>7434</v>
      </c>
    </row>
    <row r="1975" spans="1:13" x14ac:dyDescent="0.25">
      <c r="A1975">
        <v>1970</v>
      </c>
      <c r="B1975" t="s">
        <v>7435</v>
      </c>
      <c r="C1975" t="s">
        <v>7436</v>
      </c>
      <c r="D1975" t="s">
        <v>66</v>
      </c>
      <c r="E1975" t="s">
        <v>798</v>
      </c>
      <c r="F1975" t="s">
        <v>7437</v>
      </c>
      <c r="G1975" t="s">
        <v>297</v>
      </c>
      <c r="H1975">
        <v>0</v>
      </c>
      <c r="I1975">
        <v>4</v>
      </c>
      <c r="J1975">
        <v>2013</v>
      </c>
      <c r="K1975">
        <v>1</v>
      </c>
      <c r="L1975" t="s">
        <v>94</v>
      </c>
      <c r="M1975" t="s">
        <v>746</v>
      </c>
    </row>
    <row r="1976" spans="1:13" x14ac:dyDescent="0.25">
      <c r="A1976">
        <v>1971</v>
      </c>
      <c r="B1976" t="s">
        <v>7438</v>
      </c>
      <c r="C1976" t="s">
        <v>7439</v>
      </c>
      <c r="D1976" t="s">
        <v>66</v>
      </c>
      <c r="E1976" t="s">
        <v>126</v>
      </c>
      <c r="F1976" t="s">
        <v>7440</v>
      </c>
      <c r="G1976" t="s">
        <v>336</v>
      </c>
      <c r="H1976">
        <v>27</v>
      </c>
      <c r="I1976">
        <v>17</v>
      </c>
      <c r="J1976">
        <v>2007</v>
      </c>
      <c r="K1976">
        <v>1</v>
      </c>
      <c r="L1976" t="s">
        <v>1093</v>
      </c>
      <c r="M1976" t="s">
        <v>7441</v>
      </c>
    </row>
    <row r="1977" spans="1:13" x14ac:dyDescent="0.25">
      <c r="A1977">
        <v>1972</v>
      </c>
      <c r="B1977" t="s">
        <v>7442</v>
      </c>
      <c r="C1977" t="s">
        <v>7443</v>
      </c>
      <c r="D1977" t="s">
        <v>52</v>
      </c>
      <c r="E1977" t="s">
        <v>493</v>
      </c>
      <c r="F1977" t="s">
        <v>7444</v>
      </c>
      <c r="G1977" t="s">
        <v>156</v>
      </c>
      <c r="H1977">
        <v>26</v>
      </c>
      <c r="I1977">
        <v>8</v>
      </c>
      <c r="J1977">
        <v>2013</v>
      </c>
      <c r="K1977">
        <v>2</v>
      </c>
      <c r="L1977" t="s">
        <v>56</v>
      </c>
      <c r="M1977" t="s">
        <v>7445</v>
      </c>
    </row>
    <row r="1978" spans="1:13" x14ac:dyDescent="0.25">
      <c r="A1978">
        <v>1973</v>
      </c>
      <c r="B1978" t="s">
        <v>7446</v>
      </c>
      <c r="C1978" t="s">
        <v>7447</v>
      </c>
      <c r="D1978" t="s">
        <v>30</v>
      </c>
      <c r="E1978" t="s">
        <v>1080</v>
      </c>
      <c r="F1978" t="s">
        <v>7448</v>
      </c>
      <c r="G1978" t="s">
        <v>233</v>
      </c>
      <c r="H1978">
        <v>25</v>
      </c>
      <c r="I1978">
        <v>8</v>
      </c>
      <c r="J1978">
        <v>2014</v>
      </c>
      <c r="K1978">
        <v>1</v>
      </c>
      <c r="L1978" t="s">
        <v>251</v>
      </c>
      <c r="M1978" t="s">
        <v>251</v>
      </c>
    </row>
    <row r="1979" spans="1:13" x14ac:dyDescent="0.25">
      <c r="A1979">
        <v>1974</v>
      </c>
      <c r="B1979" t="s">
        <v>7449</v>
      </c>
      <c r="C1979" t="s">
        <v>7450</v>
      </c>
      <c r="D1979" t="s">
        <v>52</v>
      </c>
      <c r="E1979" t="s">
        <v>7451</v>
      </c>
      <c r="F1979" t="s">
        <v>7452</v>
      </c>
      <c r="G1979" t="s">
        <v>55</v>
      </c>
      <c r="H1979">
        <v>1626</v>
      </c>
      <c r="I1979">
        <v>250</v>
      </c>
      <c r="J1979">
        <v>2008</v>
      </c>
      <c r="K1979">
        <v>7</v>
      </c>
      <c r="L1979" t="s">
        <v>1314</v>
      </c>
      <c r="M1979" t="s">
        <v>1315</v>
      </c>
    </row>
    <row r="1980" spans="1:13" x14ac:dyDescent="0.25">
      <c r="A1980">
        <v>1975</v>
      </c>
      <c r="B1980" t="s">
        <v>7453</v>
      </c>
      <c r="C1980" t="s">
        <v>7454</v>
      </c>
      <c r="D1980" t="s">
        <v>30</v>
      </c>
      <c r="E1980" t="s">
        <v>7455</v>
      </c>
      <c r="F1980" t="s">
        <v>7456</v>
      </c>
      <c r="G1980" t="s">
        <v>55</v>
      </c>
      <c r="H1980">
        <v>220</v>
      </c>
      <c r="I1980">
        <v>55</v>
      </c>
      <c r="J1980">
        <v>2012</v>
      </c>
      <c r="K1980">
        <v>3</v>
      </c>
      <c r="L1980" t="s">
        <v>34</v>
      </c>
      <c r="M1980" t="s">
        <v>34</v>
      </c>
    </row>
    <row r="1981" spans="1:13" x14ac:dyDescent="0.25">
      <c r="A1981">
        <v>1976</v>
      </c>
      <c r="B1981" t="s">
        <v>7457</v>
      </c>
      <c r="C1981" t="s">
        <v>7458</v>
      </c>
      <c r="D1981" t="s">
        <v>80</v>
      </c>
      <c r="E1981" t="s">
        <v>875</v>
      </c>
      <c r="F1981" t="s">
        <v>7459</v>
      </c>
      <c r="G1981" t="s">
        <v>40</v>
      </c>
      <c r="H1981">
        <v>65</v>
      </c>
      <c r="I1981">
        <v>12</v>
      </c>
      <c r="J1981">
        <v>2012</v>
      </c>
      <c r="K1981">
        <v>1</v>
      </c>
      <c r="L1981" t="s">
        <v>83</v>
      </c>
      <c r="M1981" t="s">
        <v>7460</v>
      </c>
    </row>
    <row r="1982" spans="1:13" x14ac:dyDescent="0.25">
      <c r="A1982">
        <v>1977</v>
      </c>
      <c r="B1982" t="s">
        <v>7461</v>
      </c>
      <c r="C1982" t="s">
        <v>7462</v>
      </c>
      <c r="D1982" t="s">
        <v>52</v>
      </c>
      <c r="E1982" t="s">
        <v>957</v>
      </c>
      <c r="F1982" t="s">
        <v>7463</v>
      </c>
      <c r="G1982" t="s">
        <v>69</v>
      </c>
      <c r="H1982">
        <v>16</v>
      </c>
      <c r="I1982">
        <v>8</v>
      </c>
      <c r="J1982">
        <v>2014</v>
      </c>
      <c r="K1982">
        <v>1</v>
      </c>
      <c r="L1982" t="s">
        <v>203</v>
      </c>
      <c r="M1982" t="s">
        <v>4343</v>
      </c>
    </row>
    <row r="1983" spans="1:13" x14ac:dyDescent="0.25">
      <c r="A1983">
        <v>1978</v>
      </c>
      <c r="B1983" t="s">
        <v>7464</v>
      </c>
      <c r="C1983" t="s">
        <v>7465</v>
      </c>
      <c r="D1983" t="s">
        <v>105</v>
      </c>
      <c r="E1983" t="s">
        <v>957</v>
      </c>
      <c r="F1983" t="s">
        <v>7466</v>
      </c>
      <c r="G1983" t="s">
        <v>48</v>
      </c>
      <c r="H1983">
        <v>6</v>
      </c>
      <c r="I1983">
        <v>3</v>
      </c>
      <c r="J1983">
        <v>2013</v>
      </c>
      <c r="K1983">
        <v>1</v>
      </c>
      <c r="L1983" t="s">
        <v>62</v>
      </c>
      <c r="M1983" t="s">
        <v>2355</v>
      </c>
    </row>
    <row r="1984" spans="1:13" x14ac:dyDescent="0.25">
      <c r="A1984">
        <v>1979</v>
      </c>
      <c r="B1984" t="s">
        <v>7467</v>
      </c>
      <c r="C1984" t="s">
        <v>7468</v>
      </c>
      <c r="D1984" t="s">
        <v>74</v>
      </c>
      <c r="E1984" t="s">
        <v>334</v>
      </c>
      <c r="F1984" t="s">
        <v>7469</v>
      </c>
      <c r="G1984" t="s">
        <v>233</v>
      </c>
      <c r="H1984">
        <v>17</v>
      </c>
      <c r="I1984">
        <v>7</v>
      </c>
      <c r="J1984">
        <v>2009</v>
      </c>
      <c r="K1984">
        <v>1</v>
      </c>
      <c r="L1984" t="s">
        <v>41</v>
      </c>
      <c r="M1984" t="s">
        <v>7470</v>
      </c>
    </row>
    <row r="1985" spans="1:13" x14ac:dyDescent="0.25">
      <c r="A1985">
        <v>1980</v>
      </c>
      <c r="B1985" t="s">
        <v>7471</v>
      </c>
      <c r="C1985" t="s">
        <v>7472</v>
      </c>
      <c r="D1985" t="s">
        <v>503</v>
      </c>
      <c r="E1985" t="s">
        <v>7473</v>
      </c>
      <c r="F1985" t="s">
        <v>7474</v>
      </c>
      <c r="G1985" t="s">
        <v>25</v>
      </c>
      <c r="H1985">
        <v>137</v>
      </c>
      <c r="I1985">
        <v>32</v>
      </c>
      <c r="J1985">
        <v>2006</v>
      </c>
      <c r="K1985">
        <v>4</v>
      </c>
      <c r="L1985" t="s">
        <v>506</v>
      </c>
      <c r="M1985" t="s">
        <v>7475</v>
      </c>
    </row>
    <row r="1986" spans="1:13" x14ac:dyDescent="0.25">
      <c r="A1986">
        <v>1981</v>
      </c>
      <c r="B1986" t="s">
        <v>7476</v>
      </c>
      <c r="C1986" t="s">
        <v>7477</v>
      </c>
      <c r="D1986" t="s">
        <v>503</v>
      </c>
      <c r="E1986" t="s">
        <v>5769</v>
      </c>
      <c r="F1986" t="s">
        <v>7478</v>
      </c>
      <c r="G1986" t="s">
        <v>336</v>
      </c>
      <c r="H1986">
        <v>57</v>
      </c>
      <c r="I1986">
        <v>23</v>
      </c>
      <c r="J1986">
        <v>1999</v>
      </c>
      <c r="K1986">
        <v>2</v>
      </c>
      <c r="L1986" t="s">
        <v>506</v>
      </c>
      <c r="M1986" t="s">
        <v>506</v>
      </c>
    </row>
    <row r="1987" spans="1:13" x14ac:dyDescent="0.25">
      <c r="A1987">
        <v>1982</v>
      </c>
      <c r="B1987" t="s">
        <v>7479</v>
      </c>
      <c r="C1987" t="s">
        <v>7480</v>
      </c>
      <c r="D1987" t="s">
        <v>80</v>
      </c>
      <c r="E1987" t="s">
        <v>301</v>
      </c>
      <c r="F1987" t="s">
        <v>7481</v>
      </c>
      <c r="G1987" t="s">
        <v>18</v>
      </c>
      <c r="H1987">
        <v>28</v>
      </c>
      <c r="I1987">
        <v>3</v>
      </c>
      <c r="J1987">
        <v>2014</v>
      </c>
      <c r="K1987">
        <v>1</v>
      </c>
      <c r="L1987" t="s">
        <v>83</v>
      </c>
      <c r="M1987" t="s">
        <v>83</v>
      </c>
    </row>
    <row r="1988" spans="1:13" x14ac:dyDescent="0.25">
      <c r="A1988">
        <v>1983</v>
      </c>
      <c r="B1988" t="s">
        <v>7482</v>
      </c>
      <c r="C1988" t="s">
        <v>7483</v>
      </c>
      <c r="D1988" t="s">
        <v>30</v>
      </c>
      <c r="E1988" t="s">
        <v>518</v>
      </c>
      <c r="F1988" t="s">
        <v>7484</v>
      </c>
      <c r="G1988" t="s">
        <v>297</v>
      </c>
      <c r="H1988">
        <v>10</v>
      </c>
      <c r="I1988">
        <v>6</v>
      </c>
      <c r="J1988">
        <v>2010</v>
      </c>
      <c r="K1988">
        <v>1</v>
      </c>
      <c r="L1988" t="s">
        <v>41</v>
      </c>
      <c r="M1988" t="s">
        <v>251</v>
      </c>
    </row>
    <row r="1989" spans="1:13" x14ac:dyDescent="0.25">
      <c r="A1989">
        <v>1984</v>
      </c>
      <c r="B1989" t="s">
        <v>7485</v>
      </c>
      <c r="C1989" t="s">
        <v>7486</v>
      </c>
      <c r="D1989" t="s">
        <v>86</v>
      </c>
      <c r="E1989" t="s">
        <v>528</v>
      </c>
      <c r="F1989" t="s">
        <v>7487</v>
      </c>
      <c r="G1989" t="s">
        <v>336</v>
      </c>
      <c r="H1989">
        <v>9</v>
      </c>
      <c r="I1989">
        <v>5</v>
      </c>
      <c r="J1989">
        <v>2013</v>
      </c>
      <c r="K1989">
        <v>1</v>
      </c>
      <c r="L1989" t="s">
        <v>89</v>
      </c>
      <c r="M1989" t="s">
        <v>7488</v>
      </c>
    </row>
    <row r="1990" spans="1:13" x14ac:dyDescent="0.25">
      <c r="A1990">
        <v>1985</v>
      </c>
      <c r="B1990" t="s">
        <v>7489</v>
      </c>
      <c r="C1990" t="s">
        <v>7490</v>
      </c>
      <c r="D1990" t="s">
        <v>243</v>
      </c>
      <c r="E1990" t="s">
        <v>493</v>
      </c>
      <c r="F1990" t="s">
        <v>7491</v>
      </c>
      <c r="G1990" t="s">
        <v>289</v>
      </c>
      <c r="H1990">
        <v>50</v>
      </c>
      <c r="I1990">
        <v>30</v>
      </c>
      <c r="J1990">
        <v>2010</v>
      </c>
      <c r="K1990">
        <v>2</v>
      </c>
      <c r="L1990" t="s">
        <v>94</v>
      </c>
      <c r="M1990" t="s">
        <v>7352</v>
      </c>
    </row>
    <row r="1991" spans="1:13" x14ac:dyDescent="0.25">
      <c r="A1991">
        <v>1986</v>
      </c>
      <c r="B1991" t="s">
        <v>7492</v>
      </c>
      <c r="C1991" t="s">
        <v>7493</v>
      </c>
      <c r="D1991" t="s">
        <v>166</v>
      </c>
      <c r="E1991" t="s">
        <v>765</v>
      </c>
      <c r="F1991" t="s">
        <v>7494</v>
      </c>
      <c r="G1991" t="s">
        <v>40</v>
      </c>
      <c r="H1991">
        <v>20</v>
      </c>
      <c r="I1991">
        <v>10</v>
      </c>
      <c r="J1991">
        <v>2005</v>
      </c>
      <c r="K1991">
        <v>2</v>
      </c>
      <c r="L1991" t="s">
        <v>169</v>
      </c>
      <c r="M1991" t="s">
        <v>319</v>
      </c>
    </row>
    <row r="1992" spans="1:13" x14ac:dyDescent="0.25">
      <c r="A1992">
        <v>1987</v>
      </c>
      <c r="B1992" t="s">
        <v>7495</v>
      </c>
      <c r="C1992" t="s">
        <v>7496</v>
      </c>
      <c r="D1992" t="s">
        <v>86</v>
      </c>
      <c r="E1992" t="s">
        <v>896</v>
      </c>
      <c r="F1992" t="s">
        <v>7497</v>
      </c>
      <c r="G1992" t="s">
        <v>289</v>
      </c>
      <c r="H1992">
        <v>32</v>
      </c>
      <c r="I1992">
        <v>20</v>
      </c>
      <c r="J1992">
        <v>2011</v>
      </c>
      <c r="K1992">
        <v>4</v>
      </c>
      <c r="L1992" t="s">
        <v>89</v>
      </c>
      <c r="M1992" t="s">
        <v>7498</v>
      </c>
    </row>
    <row r="1993" spans="1:13" x14ac:dyDescent="0.25">
      <c r="A1993">
        <v>1988</v>
      </c>
      <c r="B1993" t="s">
        <v>7499</v>
      </c>
      <c r="C1993" t="s">
        <v>7500</v>
      </c>
      <c r="D1993" t="s">
        <v>74</v>
      </c>
      <c r="E1993" t="s">
        <v>7501</v>
      </c>
      <c r="F1993" t="s">
        <v>7502</v>
      </c>
      <c r="G1993" t="s">
        <v>107</v>
      </c>
      <c r="H1993">
        <v>2446</v>
      </c>
      <c r="I1993">
        <v>735</v>
      </c>
      <c r="J1993">
        <v>2003</v>
      </c>
      <c r="K1993">
        <v>6</v>
      </c>
      <c r="L1993" t="s">
        <v>77</v>
      </c>
      <c r="M1993" t="s">
        <v>7503</v>
      </c>
    </row>
    <row r="1994" spans="1:13" x14ac:dyDescent="0.25">
      <c r="A1994">
        <v>1989</v>
      </c>
      <c r="B1994" t="s">
        <v>7504</v>
      </c>
      <c r="C1994" t="s">
        <v>7505</v>
      </c>
      <c r="D1994" t="s">
        <v>166</v>
      </c>
      <c r="E1994" t="s">
        <v>7506</v>
      </c>
      <c r="F1994" t="s">
        <v>7507</v>
      </c>
      <c r="G1994" t="s">
        <v>40</v>
      </c>
      <c r="H1994">
        <v>68</v>
      </c>
      <c r="I1994">
        <v>23</v>
      </c>
      <c r="J1994">
        <v>2014</v>
      </c>
      <c r="K1994">
        <v>1</v>
      </c>
      <c r="L1994" t="s">
        <v>169</v>
      </c>
      <c r="M1994" t="s">
        <v>319</v>
      </c>
    </row>
    <row r="1995" spans="1:13" x14ac:dyDescent="0.25">
      <c r="A1995">
        <v>1990</v>
      </c>
      <c r="B1995" t="s">
        <v>7508</v>
      </c>
      <c r="C1995" t="s">
        <v>7509</v>
      </c>
      <c r="D1995" t="s">
        <v>66</v>
      </c>
      <c r="E1995" t="s">
        <v>4567</v>
      </c>
      <c r="F1995" t="s">
        <v>7510</v>
      </c>
      <c r="G1995" t="s">
        <v>308</v>
      </c>
      <c r="H1995">
        <v>268</v>
      </c>
      <c r="I1995">
        <v>82</v>
      </c>
      <c r="J1995">
        <v>2008</v>
      </c>
      <c r="K1995">
        <v>4</v>
      </c>
      <c r="L1995" t="s">
        <v>94</v>
      </c>
      <c r="M1995" t="s">
        <v>1853</v>
      </c>
    </row>
    <row r="1996" spans="1:13" x14ac:dyDescent="0.25">
      <c r="A1996">
        <v>1991</v>
      </c>
      <c r="B1996" t="s">
        <v>7511</v>
      </c>
      <c r="C1996" t="s">
        <v>7512</v>
      </c>
      <c r="D1996" t="s">
        <v>74</v>
      </c>
      <c r="E1996" t="s">
        <v>7513</v>
      </c>
      <c r="F1996" t="s">
        <v>7514</v>
      </c>
      <c r="G1996" t="s">
        <v>308</v>
      </c>
      <c r="H1996">
        <v>290</v>
      </c>
      <c r="I1996">
        <v>102</v>
      </c>
      <c r="J1996">
        <v>2011</v>
      </c>
      <c r="K1996">
        <v>2</v>
      </c>
      <c r="L1996" t="s">
        <v>349</v>
      </c>
      <c r="M1996" t="s">
        <v>7515</v>
      </c>
    </row>
    <row r="1997" spans="1:13" x14ac:dyDescent="0.25">
      <c r="A1997">
        <v>1992</v>
      </c>
      <c r="B1997" t="s">
        <v>7516</v>
      </c>
      <c r="C1997" t="s">
        <v>7517</v>
      </c>
      <c r="D1997" t="s">
        <v>503</v>
      </c>
      <c r="E1997" t="s">
        <v>380</v>
      </c>
      <c r="F1997" t="s">
        <v>7518</v>
      </c>
      <c r="G1997" t="s">
        <v>187</v>
      </c>
      <c r="H1997">
        <v>11</v>
      </c>
      <c r="I1997">
        <v>5</v>
      </c>
      <c r="J1997">
        <v>2014</v>
      </c>
      <c r="K1997">
        <v>2</v>
      </c>
      <c r="L1997" t="s">
        <v>506</v>
      </c>
      <c r="M1997" t="s">
        <v>506</v>
      </c>
    </row>
    <row r="1998" spans="1:13" x14ac:dyDescent="0.25">
      <c r="A1998">
        <v>1993</v>
      </c>
      <c r="B1998" t="s">
        <v>7519</v>
      </c>
      <c r="C1998" t="s">
        <v>7520</v>
      </c>
      <c r="D1998" t="s">
        <v>294</v>
      </c>
      <c r="E1998" t="s">
        <v>699</v>
      </c>
      <c r="F1998" t="s">
        <v>7521</v>
      </c>
      <c r="G1998" t="s">
        <v>156</v>
      </c>
      <c r="H1998">
        <v>25</v>
      </c>
      <c r="I1998">
        <v>15</v>
      </c>
      <c r="J1998">
        <v>2011</v>
      </c>
      <c r="K1998">
        <v>1</v>
      </c>
      <c r="L1998" t="s">
        <v>298</v>
      </c>
      <c r="M1998" t="s">
        <v>298</v>
      </c>
    </row>
    <row r="1999" spans="1:13" x14ac:dyDescent="0.25">
      <c r="A1999">
        <v>1994</v>
      </c>
      <c r="B1999" t="s">
        <v>7522</v>
      </c>
      <c r="C1999" t="s">
        <v>7523</v>
      </c>
      <c r="D1999" t="s">
        <v>74</v>
      </c>
      <c r="E1999" t="s">
        <v>7524</v>
      </c>
      <c r="F1999" t="s">
        <v>7525</v>
      </c>
      <c r="G1999" t="s">
        <v>25</v>
      </c>
      <c r="H1999">
        <v>30</v>
      </c>
      <c r="I1999">
        <v>20</v>
      </c>
      <c r="J1999">
        <v>2007</v>
      </c>
      <c r="K1999">
        <v>4</v>
      </c>
      <c r="L1999" t="s">
        <v>349</v>
      </c>
      <c r="M1999" t="s">
        <v>349</v>
      </c>
    </row>
    <row r="2000" spans="1:13" x14ac:dyDescent="0.25">
      <c r="A2000">
        <v>1995</v>
      </c>
      <c r="B2000" t="s">
        <v>7526</v>
      </c>
      <c r="C2000" t="s">
        <v>7527</v>
      </c>
      <c r="D2000" t="s">
        <v>503</v>
      </c>
      <c r="E2000" t="s">
        <v>4843</v>
      </c>
      <c r="F2000" t="s">
        <v>7528</v>
      </c>
      <c r="G2000" t="s">
        <v>55</v>
      </c>
      <c r="H2000">
        <v>44</v>
      </c>
      <c r="I2000">
        <v>23</v>
      </c>
      <c r="J2000">
        <v>2004</v>
      </c>
      <c r="K2000">
        <v>3</v>
      </c>
      <c r="L2000" t="s">
        <v>19</v>
      </c>
      <c r="M2000" t="s">
        <v>651</v>
      </c>
    </row>
    <row r="2001" spans="1:13" x14ac:dyDescent="0.25">
      <c r="A2001">
        <v>1996</v>
      </c>
      <c r="B2001" t="s">
        <v>7529</v>
      </c>
      <c r="C2001" t="s">
        <v>7530</v>
      </c>
      <c r="D2001" t="s">
        <v>52</v>
      </c>
      <c r="E2001" t="s">
        <v>1309</v>
      </c>
      <c r="F2001" t="s">
        <v>7531</v>
      </c>
      <c r="G2001" t="s">
        <v>40</v>
      </c>
      <c r="H2001">
        <v>25</v>
      </c>
      <c r="I2001">
        <v>11</v>
      </c>
      <c r="J2001">
        <v>2004</v>
      </c>
      <c r="K2001">
        <v>3</v>
      </c>
      <c r="L2001" t="s">
        <v>1314</v>
      </c>
      <c r="M2001" t="s">
        <v>7532</v>
      </c>
    </row>
    <row r="2002" spans="1:13" x14ac:dyDescent="0.25">
      <c r="A2002">
        <v>1997</v>
      </c>
      <c r="B2002" t="s">
        <v>7533</v>
      </c>
      <c r="C2002" t="s">
        <v>7534</v>
      </c>
      <c r="D2002" t="s">
        <v>243</v>
      </c>
      <c r="E2002" t="s">
        <v>957</v>
      </c>
      <c r="F2002" t="s">
        <v>7535</v>
      </c>
      <c r="G2002" t="s">
        <v>18</v>
      </c>
      <c r="H2002">
        <v>2</v>
      </c>
      <c r="I2002">
        <v>2</v>
      </c>
      <c r="J2002">
        <v>2012</v>
      </c>
      <c r="K2002">
        <v>1</v>
      </c>
      <c r="L2002" t="s">
        <v>94</v>
      </c>
      <c r="M2002" t="s">
        <v>246</v>
      </c>
    </row>
    <row r="2003" spans="1:13" x14ac:dyDescent="0.25">
      <c r="A2003">
        <v>1998</v>
      </c>
      <c r="B2003" t="s">
        <v>7536</v>
      </c>
      <c r="C2003" t="s">
        <v>7537</v>
      </c>
      <c r="D2003" t="s">
        <v>860</v>
      </c>
      <c r="E2003" t="s">
        <v>498</v>
      </c>
      <c r="F2003" t="s">
        <v>7538</v>
      </c>
      <c r="G2003" t="s">
        <v>233</v>
      </c>
      <c r="H2003">
        <v>24</v>
      </c>
      <c r="I2003">
        <v>5</v>
      </c>
      <c r="J2003">
        <v>2007</v>
      </c>
      <c r="K2003">
        <v>2</v>
      </c>
      <c r="L2003" t="s">
        <v>41</v>
      </c>
      <c r="M2003" t="s">
        <v>7539</v>
      </c>
    </row>
    <row r="2004" spans="1:13" x14ac:dyDescent="0.25">
      <c r="A2004">
        <v>1999</v>
      </c>
      <c r="B2004" t="s">
        <v>7540</v>
      </c>
      <c r="C2004" t="s">
        <v>7541</v>
      </c>
      <c r="D2004" t="s">
        <v>80</v>
      </c>
      <c r="E2004" t="s">
        <v>2582</v>
      </c>
      <c r="F2004" t="s">
        <v>7542</v>
      </c>
      <c r="G2004" t="s">
        <v>233</v>
      </c>
      <c r="H2004">
        <v>140</v>
      </c>
      <c r="I2004">
        <v>45</v>
      </c>
      <c r="J2004">
        <v>2009</v>
      </c>
      <c r="K2004">
        <v>6</v>
      </c>
      <c r="L2004" t="s">
        <v>41</v>
      </c>
      <c r="M2004" t="s">
        <v>3295</v>
      </c>
    </row>
    <row r="2005" spans="1:13" x14ac:dyDescent="0.25">
      <c r="A2005">
        <v>2000</v>
      </c>
      <c r="B2005" t="s">
        <v>7543</v>
      </c>
      <c r="C2005" t="s">
        <v>7544</v>
      </c>
      <c r="D2005" t="s">
        <v>52</v>
      </c>
      <c r="E2005" t="s">
        <v>3039</v>
      </c>
      <c r="F2005" t="s">
        <v>7545</v>
      </c>
      <c r="G2005" t="s">
        <v>187</v>
      </c>
      <c r="H2005">
        <v>11</v>
      </c>
      <c r="I2005">
        <v>4</v>
      </c>
      <c r="J2005">
        <v>2009</v>
      </c>
      <c r="K2005">
        <v>5</v>
      </c>
      <c r="L2005" t="s">
        <v>56</v>
      </c>
      <c r="M2005" t="s">
        <v>3637</v>
      </c>
    </row>
    <row r="2006" spans="1:13" x14ac:dyDescent="0.25">
      <c r="A2006">
        <v>2001</v>
      </c>
      <c r="B2006" t="s">
        <v>7546</v>
      </c>
      <c r="C2006" t="s">
        <v>7547</v>
      </c>
      <c r="D2006" t="s">
        <v>643</v>
      </c>
      <c r="E2006" t="s">
        <v>939</v>
      </c>
      <c r="F2006" t="s">
        <v>7548</v>
      </c>
      <c r="G2006" t="s">
        <v>308</v>
      </c>
      <c r="H2006">
        <v>19</v>
      </c>
      <c r="I2006">
        <v>6</v>
      </c>
      <c r="J2006">
        <v>2013</v>
      </c>
      <c r="K2006">
        <v>2</v>
      </c>
      <c r="L2006" t="s">
        <v>645</v>
      </c>
      <c r="M2006" t="s">
        <v>7475</v>
      </c>
    </row>
    <row r="2007" spans="1:13" x14ac:dyDescent="0.25">
      <c r="A2007">
        <v>2002</v>
      </c>
      <c r="B2007" t="s">
        <v>7549</v>
      </c>
      <c r="C2007" t="s">
        <v>7550</v>
      </c>
      <c r="D2007" t="s">
        <v>59</v>
      </c>
      <c r="E2007" t="s">
        <v>380</v>
      </c>
      <c r="F2007" t="s">
        <v>7551</v>
      </c>
      <c r="G2007" t="s">
        <v>233</v>
      </c>
      <c r="H2007">
        <v>20</v>
      </c>
      <c r="I2007">
        <v>6</v>
      </c>
      <c r="J2007">
        <v>2009</v>
      </c>
      <c r="K2007">
        <v>3</v>
      </c>
      <c r="L2007" t="s">
        <v>62</v>
      </c>
      <c r="M2007" t="s">
        <v>7552</v>
      </c>
    </row>
    <row r="2008" spans="1:13" x14ac:dyDescent="0.25">
      <c r="A2008">
        <v>2003</v>
      </c>
      <c r="B2008" t="s">
        <v>7553</v>
      </c>
      <c r="C2008" t="s">
        <v>7554</v>
      </c>
      <c r="D2008" t="s">
        <v>52</v>
      </c>
      <c r="E2008" t="s">
        <v>690</v>
      </c>
      <c r="F2008" t="s">
        <v>7555</v>
      </c>
      <c r="G2008" t="s">
        <v>233</v>
      </c>
      <c r="H2008">
        <v>116</v>
      </c>
      <c r="I2008">
        <v>22</v>
      </c>
      <c r="J2008">
        <v>2009</v>
      </c>
      <c r="K2008">
        <v>1</v>
      </c>
      <c r="L2008" t="s">
        <v>41</v>
      </c>
      <c r="M2008" t="s">
        <v>373</v>
      </c>
    </row>
    <row r="2009" spans="1:13" x14ac:dyDescent="0.25">
      <c r="A2009">
        <v>2004</v>
      </c>
      <c r="B2009" t="s">
        <v>7556</v>
      </c>
      <c r="C2009" t="s">
        <v>7557</v>
      </c>
      <c r="D2009" t="s">
        <v>230</v>
      </c>
      <c r="E2009" t="s">
        <v>798</v>
      </c>
      <c r="F2009" t="s">
        <v>7558</v>
      </c>
      <c r="G2009" t="s">
        <v>329</v>
      </c>
      <c r="H2009">
        <v>38</v>
      </c>
      <c r="I2009">
        <v>13</v>
      </c>
      <c r="J2009">
        <v>2013</v>
      </c>
      <c r="K2009">
        <v>2</v>
      </c>
      <c r="L2009" t="s">
        <v>234</v>
      </c>
      <c r="M2009" t="s">
        <v>7559</v>
      </c>
    </row>
    <row r="2010" spans="1:13" x14ac:dyDescent="0.25">
      <c r="A2010">
        <v>2005</v>
      </c>
      <c r="B2010" t="s">
        <v>7560</v>
      </c>
      <c r="C2010" t="s">
        <v>7561</v>
      </c>
      <c r="D2010" t="s">
        <v>105</v>
      </c>
      <c r="E2010" t="s">
        <v>754</v>
      </c>
      <c r="F2010" t="s">
        <v>7562</v>
      </c>
      <c r="G2010" t="s">
        <v>55</v>
      </c>
      <c r="H2010">
        <v>74</v>
      </c>
      <c r="I2010">
        <v>47</v>
      </c>
      <c r="J2010">
        <v>2007</v>
      </c>
      <c r="K2010">
        <v>2</v>
      </c>
      <c r="L2010" t="s">
        <v>41</v>
      </c>
      <c r="M2010" t="s">
        <v>108</v>
      </c>
    </row>
    <row r="2011" spans="1:13" x14ac:dyDescent="0.25">
      <c r="A2011">
        <v>2006</v>
      </c>
      <c r="B2011" t="s">
        <v>7563</v>
      </c>
      <c r="C2011" t="s">
        <v>7564</v>
      </c>
      <c r="D2011" t="s">
        <v>30</v>
      </c>
      <c r="E2011" t="s">
        <v>7565</v>
      </c>
      <c r="F2011" t="s">
        <v>7566</v>
      </c>
      <c r="G2011" t="s">
        <v>149</v>
      </c>
      <c r="H2011">
        <v>150</v>
      </c>
      <c r="I2011">
        <v>10</v>
      </c>
      <c r="J2011">
        <v>2009</v>
      </c>
      <c r="K2011">
        <v>2</v>
      </c>
      <c r="L2011" t="s">
        <v>258</v>
      </c>
      <c r="M2011" t="s">
        <v>7567</v>
      </c>
    </row>
    <row r="2012" spans="1:13" x14ac:dyDescent="0.25">
      <c r="A2012">
        <v>2007</v>
      </c>
      <c r="B2012" t="s">
        <v>7568</v>
      </c>
      <c r="C2012" t="s">
        <v>7569</v>
      </c>
      <c r="D2012" t="s">
        <v>30</v>
      </c>
      <c r="E2012" t="s">
        <v>2431</v>
      </c>
      <c r="F2012" t="s">
        <v>7570</v>
      </c>
      <c r="G2012" t="s">
        <v>55</v>
      </c>
      <c r="H2012">
        <v>478</v>
      </c>
      <c r="I2012">
        <v>44</v>
      </c>
      <c r="J2012">
        <v>2006</v>
      </c>
      <c r="K2012">
        <v>5</v>
      </c>
      <c r="L2012" t="s">
        <v>258</v>
      </c>
      <c r="M2012" t="s">
        <v>330</v>
      </c>
    </row>
    <row r="2013" spans="1:13" x14ac:dyDescent="0.25">
      <c r="A2013">
        <v>2008</v>
      </c>
      <c r="B2013" t="s">
        <v>7571</v>
      </c>
      <c r="C2013" t="s">
        <v>7572</v>
      </c>
      <c r="D2013" t="s">
        <v>86</v>
      </c>
      <c r="E2013" t="s">
        <v>1442</v>
      </c>
      <c r="F2013" t="s">
        <v>7573</v>
      </c>
      <c r="G2013" t="s">
        <v>55</v>
      </c>
      <c r="H2013">
        <v>4</v>
      </c>
      <c r="I2013">
        <v>1</v>
      </c>
      <c r="J2013">
        <v>2015</v>
      </c>
      <c r="K2013">
        <v>1</v>
      </c>
      <c r="L2013" t="s">
        <v>89</v>
      </c>
      <c r="M2013" t="s">
        <v>3365</v>
      </c>
    </row>
    <row r="2014" spans="1:13" x14ac:dyDescent="0.25">
      <c r="A2014">
        <v>2009</v>
      </c>
      <c r="B2014" t="s">
        <v>7574</v>
      </c>
      <c r="C2014" t="s">
        <v>7575</v>
      </c>
      <c r="D2014" t="s">
        <v>1011</v>
      </c>
      <c r="E2014" t="s">
        <v>621</v>
      </c>
      <c r="F2014" t="s">
        <v>7576</v>
      </c>
      <c r="G2014" t="s">
        <v>336</v>
      </c>
      <c r="H2014">
        <v>29</v>
      </c>
      <c r="I2014">
        <v>8</v>
      </c>
      <c r="J2014">
        <v>2011</v>
      </c>
      <c r="K2014">
        <v>3</v>
      </c>
      <c r="L2014" t="s">
        <v>41</v>
      </c>
      <c r="M2014" t="s">
        <v>1762</v>
      </c>
    </row>
    <row r="2015" spans="1:13" x14ac:dyDescent="0.25">
      <c r="A2015">
        <v>2010</v>
      </c>
      <c r="B2015" t="s">
        <v>7577</v>
      </c>
      <c r="C2015" t="s">
        <v>7578</v>
      </c>
      <c r="D2015" t="s">
        <v>52</v>
      </c>
      <c r="E2015" t="s">
        <v>7579</v>
      </c>
      <c r="F2015" t="s">
        <v>7580</v>
      </c>
      <c r="G2015" t="s">
        <v>233</v>
      </c>
      <c r="H2015">
        <v>50</v>
      </c>
      <c r="I2015">
        <v>30</v>
      </c>
      <c r="J2015">
        <v>2007</v>
      </c>
      <c r="K2015">
        <v>2</v>
      </c>
      <c r="L2015" t="s">
        <v>56</v>
      </c>
      <c r="M2015" t="s">
        <v>7581</v>
      </c>
    </row>
    <row r="2016" spans="1:13" x14ac:dyDescent="0.25">
      <c r="A2016">
        <v>2011</v>
      </c>
      <c r="B2016" t="s">
        <v>7582</v>
      </c>
      <c r="C2016" t="s">
        <v>7583</v>
      </c>
      <c r="D2016" t="s">
        <v>1999</v>
      </c>
      <c r="E2016" t="s">
        <v>7584</v>
      </c>
      <c r="F2016" t="s">
        <v>7585</v>
      </c>
      <c r="G2016" t="s">
        <v>211</v>
      </c>
      <c r="H2016">
        <v>115</v>
      </c>
      <c r="I2016">
        <v>50</v>
      </c>
      <c r="J2016">
        <v>2013</v>
      </c>
      <c r="K2016">
        <v>2</v>
      </c>
      <c r="L2016" t="s">
        <v>4641</v>
      </c>
      <c r="M2016" t="s">
        <v>4642</v>
      </c>
    </row>
    <row r="2017" spans="1:13" x14ac:dyDescent="0.25">
      <c r="A2017">
        <v>2011</v>
      </c>
      <c r="B2017" t="s">
        <v>7586</v>
      </c>
      <c r="C2017" t="s">
        <v>7587</v>
      </c>
      <c r="D2017" t="s">
        <v>1337</v>
      </c>
      <c r="E2017" t="s">
        <v>1592</v>
      </c>
      <c r="F2017" t="s">
        <v>7588</v>
      </c>
      <c r="G2017" t="s">
        <v>18</v>
      </c>
      <c r="H2017">
        <v>84</v>
      </c>
      <c r="I2017">
        <v>42</v>
      </c>
      <c r="J2017">
        <v>2007</v>
      </c>
      <c r="K2017">
        <v>6</v>
      </c>
      <c r="L2017" t="s">
        <v>41</v>
      </c>
      <c r="M2017" t="s">
        <v>1444</v>
      </c>
    </row>
    <row r="2018" spans="1:13" x14ac:dyDescent="0.25">
      <c r="A2018">
        <v>2012</v>
      </c>
      <c r="B2018" t="s">
        <v>7589</v>
      </c>
      <c r="C2018" t="s">
        <v>7590</v>
      </c>
      <c r="D2018" t="s">
        <v>30</v>
      </c>
      <c r="E2018" t="s">
        <v>7591</v>
      </c>
      <c r="F2018" t="s">
        <v>7592</v>
      </c>
      <c r="G2018" t="s">
        <v>55</v>
      </c>
      <c r="H2018">
        <v>1733</v>
      </c>
      <c r="I2018">
        <v>701</v>
      </c>
      <c r="J2018">
        <v>2010</v>
      </c>
      <c r="K2018">
        <v>2</v>
      </c>
      <c r="L2018" t="s">
        <v>706</v>
      </c>
      <c r="M2018" t="s">
        <v>707</v>
      </c>
    </row>
    <row r="2019" spans="1:13" x14ac:dyDescent="0.25">
      <c r="A2019">
        <v>2013</v>
      </c>
      <c r="B2019" t="s">
        <v>7593</v>
      </c>
      <c r="C2019" t="s">
        <v>7594</v>
      </c>
      <c r="D2019" t="s">
        <v>80</v>
      </c>
      <c r="E2019" t="s">
        <v>1442</v>
      </c>
      <c r="F2019" t="s">
        <v>7595</v>
      </c>
      <c r="G2019" t="s">
        <v>18</v>
      </c>
      <c r="H2019">
        <v>5</v>
      </c>
      <c r="I2019">
        <v>2</v>
      </c>
      <c r="J2019">
        <v>2012</v>
      </c>
      <c r="K2019">
        <v>1</v>
      </c>
      <c r="L2019" t="s">
        <v>137</v>
      </c>
      <c r="M2019" t="s">
        <v>137</v>
      </c>
    </row>
    <row r="2020" spans="1:13" x14ac:dyDescent="0.25">
      <c r="A2020">
        <v>2014</v>
      </c>
      <c r="B2020" t="s">
        <v>7596</v>
      </c>
      <c r="C2020" t="s">
        <v>7597</v>
      </c>
      <c r="D2020" t="s">
        <v>80</v>
      </c>
      <c r="E2020" t="s">
        <v>699</v>
      </c>
      <c r="F2020" t="s">
        <v>7598</v>
      </c>
      <c r="G2020" t="s">
        <v>336</v>
      </c>
      <c r="H2020">
        <v>20</v>
      </c>
      <c r="I2020">
        <v>8</v>
      </c>
      <c r="J2020">
        <v>2012</v>
      </c>
      <c r="K2020">
        <v>3</v>
      </c>
      <c r="L2020" t="s">
        <v>83</v>
      </c>
      <c r="M2020" t="s">
        <v>83</v>
      </c>
    </row>
    <row r="2021" spans="1:13" x14ac:dyDescent="0.25">
      <c r="A2021">
        <v>2015</v>
      </c>
      <c r="B2021" t="s">
        <v>7599</v>
      </c>
      <c r="C2021" t="s">
        <v>7600</v>
      </c>
      <c r="D2021" t="s">
        <v>80</v>
      </c>
      <c r="E2021" t="s">
        <v>1991</v>
      </c>
      <c r="F2021" t="s">
        <v>7601</v>
      </c>
      <c r="G2021" t="s">
        <v>40</v>
      </c>
      <c r="H2021">
        <v>50</v>
      </c>
      <c r="I2021">
        <v>17</v>
      </c>
      <c r="J2021">
        <v>2009</v>
      </c>
      <c r="K2021">
        <v>3</v>
      </c>
      <c r="L2021" t="s">
        <v>41</v>
      </c>
      <c r="M2021" t="s">
        <v>578</v>
      </c>
    </row>
    <row r="2022" spans="1:13" x14ac:dyDescent="0.25">
      <c r="A2022">
        <v>2016</v>
      </c>
      <c r="B2022" t="s">
        <v>7602</v>
      </c>
      <c r="C2022" t="s">
        <v>7603</v>
      </c>
      <c r="D2022" t="s">
        <v>74</v>
      </c>
      <c r="E2022" t="s">
        <v>4619</v>
      </c>
      <c r="F2022" t="s">
        <v>7604</v>
      </c>
      <c r="G2022" t="s">
        <v>25</v>
      </c>
      <c r="H2022">
        <v>27</v>
      </c>
      <c r="I2022">
        <v>6</v>
      </c>
      <c r="J2022">
        <v>2013</v>
      </c>
      <c r="K2022">
        <v>2</v>
      </c>
      <c r="L2022" t="s">
        <v>349</v>
      </c>
      <c r="M2022" t="s">
        <v>349</v>
      </c>
    </row>
    <row r="2023" spans="1:13" x14ac:dyDescent="0.25">
      <c r="A2023">
        <v>2017</v>
      </c>
      <c r="B2023" t="s">
        <v>7605</v>
      </c>
      <c r="C2023" t="s">
        <v>7606</v>
      </c>
      <c r="D2023" t="s">
        <v>52</v>
      </c>
      <c r="E2023" t="s">
        <v>1309</v>
      </c>
      <c r="F2023" t="s">
        <v>7607</v>
      </c>
      <c r="G2023" t="s">
        <v>308</v>
      </c>
      <c r="H2023">
        <v>9</v>
      </c>
      <c r="I2023">
        <v>4</v>
      </c>
      <c r="J2023">
        <v>2010</v>
      </c>
      <c r="K2023">
        <v>1</v>
      </c>
      <c r="L2023" t="s">
        <v>953</v>
      </c>
      <c r="M2023" t="s">
        <v>6961</v>
      </c>
    </row>
    <row r="2024" spans="1:13" x14ac:dyDescent="0.25">
      <c r="A2024">
        <v>2018</v>
      </c>
      <c r="B2024" t="s">
        <v>7608</v>
      </c>
      <c r="C2024" t="s">
        <v>7609</v>
      </c>
      <c r="D2024" t="s">
        <v>753</v>
      </c>
      <c r="E2024" t="s">
        <v>161</v>
      </c>
      <c r="F2024" t="s">
        <v>7610</v>
      </c>
      <c r="G2024" t="s">
        <v>623</v>
      </c>
      <c r="H2024">
        <v>100</v>
      </c>
      <c r="I2024">
        <v>30</v>
      </c>
      <c r="J2024">
        <v>1997</v>
      </c>
      <c r="K2024">
        <v>2</v>
      </c>
      <c r="L2024" t="s">
        <v>756</v>
      </c>
      <c r="M2024" t="s">
        <v>757</v>
      </c>
    </row>
    <row r="2025" spans="1:13" x14ac:dyDescent="0.25">
      <c r="A2025">
        <v>2019</v>
      </c>
      <c r="B2025" t="s">
        <v>7611</v>
      </c>
      <c r="C2025" t="s">
        <v>7612</v>
      </c>
      <c r="D2025" t="s">
        <v>86</v>
      </c>
      <c r="E2025" t="s">
        <v>710</v>
      </c>
      <c r="F2025" t="s">
        <v>7613</v>
      </c>
      <c r="G2025" t="s">
        <v>156</v>
      </c>
      <c r="H2025">
        <v>75</v>
      </c>
      <c r="I2025">
        <v>52</v>
      </c>
      <c r="J2025">
        <v>2012</v>
      </c>
      <c r="K2025">
        <v>4</v>
      </c>
      <c r="L2025" t="s">
        <v>89</v>
      </c>
      <c r="M2025" t="s">
        <v>89</v>
      </c>
    </row>
    <row r="2026" spans="1:13" x14ac:dyDescent="0.25">
      <c r="A2026">
        <v>2020</v>
      </c>
      <c r="B2026" t="s">
        <v>7614</v>
      </c>
      <c r="C2026" t="s">
        <v>7615</v>
      </c>
      <c r="D2026" t="s">
        <v>1768</v>
      </c>
      <c r="E2026" t="s">
        <v>7616</v>
      </c>
      <c r="F2026" t="s">
        <v>7617</v>
      </c>
      <c r="G2026" t="s">
        <v>18</v>
      </c>
      <c r="H2026">
        <v>407</v>
      </c>
      <c r="I2026">
        <v>128</v>
      </c>
      <c r="J2026">
        <v>1993</v>
      </c>
      <c r="K2026">
        <v>5</v>
      </c>
      <c r="L2026" t="s">
        <v>41</v>
      </c>
      <c r="M2026" t="s">
        <v>7618</v>
      </c>
    </row>
    <row r="2027" spans="1:13" x14ac:dyDescent="0.25">
      <c r="A2027">
        <v>2021</v>
      </c>
      <c r="B2027" t="s">
        <v>7619</v>
      </c>
      <c r="C2027" t="s">
        <v>7620</v>
      </c>
      <c r="D2027" t="s">
        <v>230</v>
      </c>
      <c r="E2027" t="s">
        <v>1920</v>
      </c>
      <c r="F2027" t="s">
        <v>7621</v>
      </c>
      <c r="G2027" t="s">
        <v>233</v>
      </c>
      <c r="H2027">
        <v>7</v>
      </c>
      <c r="I2027">
        <v>2</v>
      </c>
      <c r="J2027">
        <v>2013</v>
      </c>
      <c r="K2027">
        <v>1</v>
      </c>
      <c r="L2027" t="s">
        <v>234</v>
      </c>
      <c r="M2027" t="s">
        <v>7622</v>
      </c>
    </row>
    <row r="2028" spans="1:13" x14ac:dyDescent="0.25">
      <c r="A2028">
        <v>2022</v>
      </c>
      <c r="B2028" t="s">
        <v>7623</v>
      </c>
      <c r="C2028" t="s">
        <v>7624</v>
      </c>
      <c r="D2028" t="s">
        <v>105</v>
      </c>
      <c r="E2028" t="s">
        <v>2496</v>
      </c>
      <c r="F2028" t="s">
        <v>7625</v>
      </c>
      <c r="G2028" t="s">
        <v>297</v>
      </c>
      <c r="H2028">
        <v>7</v>
      </c>
      <c r="I2028">
        <v>8</v>
      </c>
      <c r="J2028">
        <v>2012</v>
      </c>
      <c r="K2028">
        <v>4</v>
      </c>
      <c r="L2028" t="s">
        <v>2534</v>
      </c>
      <c r="M2028" t="s">
        <v>2535</v>
      </c>
    </row>
    <row r="2029" spans="1:13" x14ac:dyDescent="0.25">
      <c r="A2029">
        <v>2023</v>
      </c>
      <c r="B2029" t="s">
        <v>7626</v>
      </c>
      <c r="C2029" t="s">
        <v>7627</v>
      </c>
      <c r="D2029" t="s">
        <v>119</v>
      </c>
      <c r="E2029" t="s">
        <v>161</v>
      </c>
      <c r="F2029" t="s">
        <v>7628</v>
      </c>
      <c r="G2029" t="s">
        <v>25</v>
      </c>
      <c r="H2029">
        <v>13</v>
      </c>
      <c r="I2029">
        <v>9</v>
      </c>
      <c r="J2029">
        <v>2011</v>
      </c>
      <c r="K2029">
        <v>4</v>
      </c>
      <c r="L2029" t="s">
        <v>122</v>
      </c>
      <c r="M2029" t="s">
        <v>7629</v>
      </c>
    </row>
    <row r="2030" spans="1:13" x14ac:dyDescent="0.25">
      <c r="A2030">
        <v>2024</v>
      </c>
      <c r="B2030" t="s">
        <v>7630</v>
      </c>
      <c r="C2030" t="s">
        <v>7631</v>
      </c>
      <c r="D2030" t="s">
        <v>74</v>
      </c>
      <c r="E2030" t="s">
        <v>99</v>
      </c>
      <c r="F2030" t="s">
        <v>7632</v>
      </c>
      <c r="G2030" t="s">
        <v>297</v>
      </c>
      <c r="H2030">
        <v>88</v>
      </c>
      <c r="I2030">
        <v>33</v>
      </c>
      <c r="J2030">
        <v>2011</v>
      </c>
      <c r="K2030">
        <v>2</v>
      </c>
      <c r="L2030" t="s">
        <v>543</v>
      </c>
      <c r="M2030" t="s">
        <v>2290</v>
      </c>
    </row>
    <row r="2031" spans="1:13" x14ac:dyDescent="0.25">
      <c r="A2031">
        <v>2025</v>
      </c>
      <c r="B2031" t="s">
        <v>7633</v>
      </c>
      <c r="C2031" t="s">
        <v>7634</v>
      </c>
      <c r="D2031" t="s">
        <v>86</v>
      </c>
      <c r="E2031" t="s">
        <v>699</v>
      </c>
      <c r="F2031" t="s">
        <v>7635</v>
      </c>
      <c r="G2031" t="s">
        <v>33</v>
      </c>
      <c r="H2031">
        <v>2</v>
      </c>
      <c r="I2031">
        <v>2</v>
      </c>
      <c r="J2031">
        <v>2002</v>
      </c>
      <c r="K2031">
        <v>1</v>
      </c>
      <c r="L2031" t="s">
        <v>89</v>
      </c>
      <c r="M2031" t="s">
        <v>7636</v>
      </c>
    </row>
    <row r="2032" spans="1:13" x14ac:dyDescent="0.25">
      <c r="A2032">
        <v>2026</v>
      </c>
      <c r="B2032" t="s">
        <v>7637</v>
      </c>
      <c r="C2032" t="s">
        <v>7638</v>
      </c>
      <c r="D2032" t="s">
        <v>80</v>
      </c>
      <c r="E2032" t="s">
        <v>3845</v>
      </c>
      <c r="F2032" t="s">
        <v>7639</v>
      </c>
      <c r="G2032" t="s">
        <v>336</v>
      </c>
      <c r="H2032">
        <v>250</v>
      </c>
      <c r="I2032">
        <v>100</v>
      </c>
      <c r="J2032">
        <v>2007</v>
      </c>
      <c r="K2032">
        <v>2</v>
      </c>
      <c r="L2032" t="s">
        <v>137</v>
      </c>
      <c r="M2032" t="s">
        <v>7640</v>
      </c>
    </row>
    <row r="2033" spans="1:13" x14ac:dyDescent="0.25">
      <c r="A2033">
        <v>2027</v>
      </c>
      <c r="B2033" t="s">
        <v>7641</v>
      </c>
      <c r="C2033" t="s">
        <v>7642</v>
      </c>
      <c r="D2033" t="s">
        <v>52</v>
      </c>
      <c r="E2033" t="s">
        <v>2108</v>
      </c>
      <c r="F2033" t="s">
        <v>7643</v>
      </c>
      <c r="G2033" t="s">
        <v>156</v>
      </c>
      <c r="H2033">
        <v>175</v>
      </c>
      <c r="I2033">
        <v>75</v>
      </c>
      <c r="J2033">
        <v>2007</v>
      </c>
      <c r="K2033">
        <v>1</v>
      </c>
      <c r="L2033" t="s">
        <v>203</v>
      </c>
      <c r="M2033" t="s">
        <v>671</v>
      </c>
    </row>
    <row r="2034" spans="1:13" x14ac:dyDescent="0.25">
      <c r="A2034">
        <v>2028</v>
      </c>
      <c r="B2034" t="s">
        <v>7644</v>
      </c>
      <c r="C2034" t="s">
        <v>7645</v>
      </c>
      <c r="D2034" t="s">
        <v>7646</v>
      </c>
      <c r="E2034" t="s">
        <v>1473</v>
      </c>
      <c r="F2034" t="s">
        <v>7647</v>
      </c>
      <c r="G2034" t="s">
        <v>271</v>
      </c>
      <c r="H2034">
        <v>35</v>
      </c>
      <c r="I2034">
        <v>10</v>
      </c>
      <c r="J2034">
        <v>2010</v>
      </c>
      <c r="K2034">
        <v>2</v>
      </c>
      <c r="L2034" t="s">
        <v>41</v>
      </c>
      <c r="M2034" t="s">
        <v>7648</v>
      </c>
    </row>
    <row r="2035" spans="1:13" x14ac:dyDescent="0.25">
      <c r="A2035">
        <v>2029</v>
      </c>
      <c r="B2035" t="s">
        <v>7649</v>
      </c>
      <c r="C2035" t="s">
        <v>7650</v>
      </c>
      <c r="D2035" t="s">
        <v>119</v>
      </c>
      <c r="E2035" t="s">
        <v>523</v>
      </c>
      <c r="F2035" t="s">
        <v>7651</v>
      </c>
      <c r="G2035" t="s">
        <v>156</v>
      </c>
      <c r="H2035">
        <v>55</v>
      </c>
      <c r="I2035">
        <v>36</v>
      </c>
      <c r="J2035">
        <v>2010</v>
      </c>
      <c r="K2035">
        <v>4</v>
      </c>
      <c r="L2035" t="s">
        <v>122</v>
      </c>
      <c r="M2035" t="s">
        <v>122</v>
      </c>
    </row>
    <row r="2036" spans="1:13" x14ac:dyDescent="0.25">
      <c r="A2036">
        <v>2030</v>
      </c>
      <c r="B2036" t="s">
        <v>7652</v>
      </c>
      <c r="C2036" t="s">
        <v>7653</v>
      </c>
      <c r="D2036" t="s">
        <v>80</v>
      </c>
      <c r="E2036" t="s">
        <v>255</v>
      </c>
      <c r="F2036" t="s">
        <v>7654</v>
      </c>
      <c r="G2036" t="s">
        <v>55</v>
      </c>
      <c r="H2036">
        <v>53</v>
      </c>
      <c r="I2036">
        <v>7</v>
      </c>
      <c r="J2036">
        <v>1980</v>
      </c>
      <c r="K2036">
        <v>2</v>
      </c>
      <c r="L2036" t="s">
        <v>137</v>
      </c>
      <c r="M2036" t="s">
        <v>137</v>
      </c>
    </row>
    <row r="2037" spans="1:13" x14ac:dyDescent="0.25">
      <c r="A2037">
        <v>2031</v>
      </c>
      <c r="B2037" t="s">
        <v>7655</v>
      </c>
      <c r="C2037" t="s">
        <v>7656</v>
      </c>
      <c r="D2037" t="s">
        <v>80</v>
      </c>
      <c r="E2037" t="s">
        <v>301</v>
      </c>
      <c r="F2037" t="s">
        <v>7657</v>
      </c>
      <c r="G2037" t="s">
        <v>156</v>
      </c>
      <c r="H2037">
        <v>40</v>
      </c>
      <c r="I2037">
        <v>17</v>
      </c>
      <c r="J2037">
        <v>2011</v>
      </c>
      <c r="K2037">
        <v>3</v>
      </c>
      <c r="L2037" t="s">
        <v>83</v>
      </c>
      <c r="M2037" t="s">
        <v>83</v>
      </c>
    </row>
    <row r="2038" spans="1:13" x14ac:dyDescent="0.25">
      <c r="A2038">
        <v>2032</v>
      </c>
      <c r="B2038" t="s">
        <v>7658</v>
      </c>
      <c r="C2038" t="s">
        <v>7659</v>
      </c>
      <c r="D2038" t="s">
        <v>74</v>
      </c>
      <c r="E2038" t="s">
        <v>4632</v>
      </c>
      <c r="F2038" t="s">
        <v>7660</v>
      </c>
      <c r="G2038" t="s">
        <v>156</v>
      </c>
      <c r="H2038">
        <v>55</v>
      </c>
      <c r="I2038">
        <v>38</v>
      </c>
      <c r="J2038">
        <v>2009</v>
      </c>
      <c r="K2038">
        <v>6</v>
      </c>
      <c r="L2038" t="s">
        <v>77</v>
      </c>
      <c r="M2038" t="s">
        <v>7661</v>
      </c>
    </row>
    <row r="2039" spans="1:13" x14ac:dyDescent="0.25">
      <c r="A2039">
        <v>2033</v>
      </c>
      <c r="B2039" t="s">
        <v>7662</v>
      </c>
      <c r="C2039" t="s">
        <v>7663</v>
      </c>
      <c r="D2039" t="s">
        <v>52</v>
      </c>
      <c r="E2039" t="s">
        <v>7664</v>
      </c>
      <c r="F2039" t="s">
        <v>7665</v>
      </c>
      <c r="G2039" t="s">
        <v>25</v>
      </c>
      <c r="H2039">
        <v>200</v>
      </c>
      <c r="I2039">
        <v>55</v>
      </c>
      <c r="J2039">
        <v>2010</v>
      </c>
      <c r="K2039">
        <v>3</v>
      </c>
      <c r="L2039" t="s">
        <v>41</v>
      </c>
      <c r="M2039" t="s">
        <v>2985</v>
      </c>
    </row>
    <row r="2040" spans="1:13" x14ac:dyDescent="0.25">
      <c r="A2040">
        <v>2034</v>
      </c>
      <c r="B2040" t="s">
        <v>7666</v>
      </c>
      <c r="C2040" t="s">
        <v>7667</v>
      </c>
      <c r="D2040" t="s">
        <v>503</v>
      </c>
      <c r="E2040" t="s">
        <v>7668</v>
      </c>
      <c r="F2040" t="s">
        <v>7669</v>
      </c>
      <c r="G2040" t="s">
        <v>107</v>
      </c>
      <c r="H2040">
        <v>346</v>
      </c>
      <c r="I2040">
        <v>226</v>
      </c>
      <c r="J2040">
        <v>2000</v>
      </c>
      <c r="K2040">
        <v>2</v>
      </c>
      <c r="L2040" t="s">
        <v>506</v>
      </c>
      <c r="M2040" t="s">
        <v>1598</v>
      </c>
    </row>
    <row r="2041" spans="1:13" x14ac:dyDescent="0.25">
      <c r="A2041">
        <v>2035</v>
      </c>
      <c r="B2041" t="s">
        <v>7670</v>
      </c>
      <c r="C2041" t="s">
        <v>7671</v>
      </c>
      <c r="D2041" t="s">
        <v>503</v>
      </c>
      <c r="E2041" t="s">
        <v>2210</v>
      </c>
      <c r="F2041" t="s">
        <v>7672</v>
      </c>
      <c r="G2041" t="s">
        <v>187</v>
      </c>
      <c r="H2041">
        <v>10</v>
      </c>
      <c r="I2041">
        <v>8</v>
      </c>
      <c r="J2041">
        <v>2005</v>
      </c>
      <c r="K2041">
        <v>2</v>
      </c>
      <c r="L2041" t="s">
        <v>506</v>
      </c>
      <c r="M2041" t="s">
        <v>506</v>
      </c>
    </row>
    <row r="2042" spans="1:13" x14ac:dyDescent="0.25">
      <c r="A2042">
        <v>2036</v>
      </c>
      <c r="B2042" t="s">
        <v>7673</v>
      </c>
      <c r="C2042" t="s">
        <v>7674</v>
      </c>
      <c r="D2042" t="s">
        <v>105</v>
      </c>
      <c r="E2042" t="s">
        <v>7675</v>
      </c>
      <c r="F2042" t="s">
        <v>7676</v>
      </c>
      <c r="G2042" t="s">
        <v>18</v>
      </c>
      <c r="H2042">
        <v>41</v>
      </c>
      <c r="I2042">
        <v>12</v>
      </c>
      <c r="J2042">
        <v>2008</v>
      </c>
      <c r="K2042">
        <v>1</v>
      </c>
      <c r="L2042" t="s">
        <v>62</v>
      </c>
      <c r="M2042" t="s">
        <v>108</v>
      </c>
    </row>
    <row r="2043" spans="1:13" x14ac:dyDescent="0.25">
      <c r="A2043">
        <v>2037</v>
      </c>
      <c r="B2043" t="s">
        <v>7677</v>
      </c>
      <c r="C2043" t="s">
        <v>7678</v>
      </c>
      <c r="D2043" t="s">
        <v>59</v>
      </c>
      <c r="E2043" t="s">
        <v>765</v>
      </c>
      <c r="F2043" t="s">
        <v>7679</v>
      </c>
      <c r="G2043" t="s">
        <v>18</v>
      </c>
      <c r="H2043">
        <v>10</v>
      </c>
      <c r="I2043">
        <v>2</v>
      </c>
      <c r="J2043">
        <v>2010</v>
      </c>
      <c r="K2043">
        <v>1</v>
      </c>
      <c r="L2043" t="s">
        <v>62</v>
      </c>
      <c r="M2043" t="s">
        <v>7680</v>
      </c>
    </row>
    <row r="2044" spans="1:13" x14ac:dyDescent="0.25">
      <c r="A2044">
        <v>2038</v>
      </c>
      <c r="B2044" t="s">
        <v>7681</v>
      </c>
      <c r="C2044" t="s">
        <v>7682</v>
      </c>
      <c r="D2044" t="s">
        <v>30</v>
      </c>
      <c r="E2044" t="s">
        <v>957</v>
      </c>
      <c r="F2044" t="s">
        <v>7683</v>
      </c>
      <c r="G2044" t="s">
        <v>324</v>
      </c>
      <c r="H2044">
        <v>14</v>
      </c>
      <c r="I2044">
        <v>4</v>
      </c>
      <c r="J2044">
        <v>2013</v>
      </c>
      <c r="K2044">
        <v>1</v>
      </c>
      <c r="L2044" t="s">
        <v>251</v>
      </c>
      <c r="M2044" t="s">
        <v>251</v>
      </c>
    </row>
    <row r="2045" spans="1:13" x14ac:dyDescent="0.25">
      <c r="A2045">
        <v>2039</v>
      </c>
      <c r="B2045" t="s">
        <v>7684</v>
      </c>
      <c r="C2045" t="s">
        <v>7685</v>
      </c>
      <c r="D2045" t="s">
        <v>30</v>
      </c>
      <c r="E2045" t="s">
        <v>7686</v>
      </c>
      <c r="F2045" t="s">
        <v>7687</v>
      </c>
      <c r="G2045" t="s">
        <v>211</v>
      </c>
      <c r="H2045">
        <v>360</v>
      </c>
      <c r="I2045">
        <v>150</v>
      </c>
      <c r="J2045">
        <v>1988</v>
      </c>
      <c r="K2045">
        <v>1</v>
      </c>
      <c r="L2045" t="s">
        <v>258</v>
      </c>
      <c r="M2045" t="s">
        <v>7688</v>
      </c>
    </row>
    <row r="2046" spans="1:13" x14ac:dyDescent="0.25">
      <c r="A2046">
        <v>2040</v>
      </c>
      <c r="B2046" t="s">
        <v>7689</v>
      </c>
      <c r="C2046" t="s">
        <v>7690</v>
      </c>
      <c r="D2046" t="s">
        <v>30</v>
      </c>
      <c r="E2046" t="s">
        <v>7691</v>
      </c>
      <c r="F2046" t="s">
        <v>7692</v>
      </c>
      <c r="G2046" t="s">
        <v>25</v>
      </c>
      <c r="H2046">
        <v>347</v>
      </c>
      <c r="I2046">
        <v>204</v>
      </c>
      <c r="J2046">
        <v>2011</v>
      </c>
      <c r="K2046">
        <v>5</v>
      </c>
      <c r="L2046" t="s">
        <v>258</v>
      </c>
      <c r="M2046" t="s">
        <v>470</v>
      </c>
    </row>
    <row r="2047" spans="1:13" x14ac:dyDescent="0.25">
      <c r="A2047">
        <v>2041</v>
      </c>
      <c r="B2047" t="s">
        <v>7693</v>
      </c>
      <c r="C2047" t="s">
        <v>7694</v>
      </c>
      <c r="D2047" t="s">
        <v>86</v>
      </c>
      <c r="E2047" t="s">
        <v>1106</v>
      </c>
      <c r="F2047" t="s">
        <v>7695</v>
      </c>
      <c r="G2047" t="s">
        <v>187</v>
      </c>
      <c r="H2047">
        <v>23</v>
      </c>
      <c r="I2047">
        <v>15</v>
      </c>
      <c r="J2047">
        <v>2010</v>
      </c>
      <c r="K2047">
        <v>1</v>
      </c>
      <c r="L2047" t="s">
        <v>89</v>
      </c>
      <c r="M2047" t="s">
        <v>6659</v>
      </c>
    </row>
    <row r="2048" spans="1:13" x14ac:dyDescent="0.25">
      <c r="A2048">
        <v>2042</v>
      </c>
      <c r="B2048" t="s">
        <v>7696</v>
      </c>
      <c r="C2048" t="s">
        <v>7697</v>
      </c>
      <c r="D2048" t="s">
        <v>7646</v>
      </c>
      <c r="E2048" t="s">
        <v>993</v>
      </c>
      <c r="F2048" t="s">
        <v>7698</v>
      </c>
      <c r="G2048" t="s">
        <v>623</v>
      </c>
      <c r="H2048">
        <v>4</v>
      </c>
      <c r="I2048">
        <v>1</v>
      </c>
      <c r="J2048">
        <v>2012</v>
      </c>
      <c r="K2048">
        <v>1</v>
      </c>
      <c r="L2048" t="s">
        <v>41</v>
      </c>
      <c r="M2048" t="s">
        <v>7699</v>
      </c>
    </row>
    <row r="2049" spans="1:13" x14ac:dyDescent="0.25">
      <c r="A2049">
        <v>2043</v>
      </c>
      <c r="B2049" t="s">
        <v>7700</v>
      </c>
      <c r="C2049" t="s">
        <v>7701</v>
      </c>
      <c r="D2049" t="s">
        <v>86</v>
      </c>
      <c r="E2049" t="s">
        <v>1991</v>
      </c>
      <c r="F2049" t="s">
        <v>7702</v>
      </c>
      <c r="G2049" t="s">
        <v>623</v>
      </c>
      <c r="H2049">
        <v>28</v>
      </c>
      <c r="I2049">
        <v>11</v>
      </c>
      <c r="J2049">
        <v>2004</v>
      </c>
      <c r="K2049">
        <v>2</v>
      </c>
      <c r="L2049" t="s">
        <v>89</v>
      </c>
      <c r="M2049" t="s">
        <v>89</v>
      </c>
    </row>
    <row r="2050" spans="1:13" x14ac:dyDescent="0.25">
      <c r="A2050">
        <v>2044</v>
      </c>
      <c r="B2050" t="s">
        <v>7703</v>
      </c>
      <c r="C2050" t="s">
        <v>7704</v>
      </c>
      <c r="D2050" t="s">
        <v>974</v>
      </c>
      <c r="E2050" t="s">
        <v>87</v>
      </c>
      <c r="F2050" t="s">
        <v>7705</v>
      </c>
      <c r="G2050" t="s">
        <v>181</v>
      </c>
      <c r="H2050">
        <v>84</v>
      </c>
      <c r="I2050">
        <v>28</v>
      </c>
      <c r="J2050">
        <v>2011</v>
      </c>
      <c r="K2050">
        <v>4</v>
      </c>
      <c r="L2050" t="s">
        <v>94</v>
      </c>
      <c r="M2050" t="s">
        <v>976</v>
      </c>
    </row>
    <row r="2051" spans="1:13" x14ac:dyDescent="0.25">
      <c r="A2051">
        <v>2045</v>
      </c>
      <c r="B2051" t="s">
        <v>7706</v>
      </c>
      <c r="C2051" t="s">
        <v>7707</v>
      </c>
      <c r="D2051" t="s">
        <v>30</v>
      </c>
      <c r="E2051" t="s">
        <v>4162</v>
      </c>
      <c r="F2051" t="s">
        <v>7708</v>
      </c>
      <c r="G2051" t="s">
        <v>187</v>
      </c>
      <c r="H2051">
        <v>10</v>
      </c>
      <c r="I2051">
        <v>4</v>
      </c>
      <c r="J2051">
        <v>2009</v>
      </c>
      <c r="K2051">
        <v>1</v>
      </c>
      <c r="L2051" t="s">
        <v>251</v>
      </c>
      <c r="M2051" t="s">
        <v>251</v>
      </c>
    </row>
    <row r="2052" spans="1:13" x14ac:dyDescent="0.25">
      <c r="A2052">
        <v>2046</v>
      </c>
      <c r="B2052" t="s">
        <v>7709</v>
      </c>
      <c r="C2052" t="s">
        <v>7710</v>
      </c>
      <c r="D2052" t="s">
        <v>52</v>
      </c>
      <c r="E2052" t="s">
        <v>621</v>
      </c>
      <c r="F2052" t="s">
        <v>7711</v>
      </c>
      <c r="G2052" t="s">
        <v>40</v>
      </c>
      <c r="H2052">
        <v>45</v>
      </c>
      <c r="I2052">
        <v>8</v>
      </c>
      <c r="J2052">
        <v>2007</v>
      </c>
      <c r="K2052">
        <v>1</v>
      </c>
      <c r="L2052" t="s">
        <v>203</v>
      </c>
      <c r="M2052" t="s">
        <v>203</v>
      </c>
    </row>
    <row r="2053" spans="1:13" x14ac:dyDescent="0.25">
      <c r="A2053">
        <v>2047</v>
      </c>
      <c r="B2053" t="s">
        <v>7712</v>
      </c>
      <c r="C2053" t="s">
        <v>7713</v>
      </c>
      <c r="D2053" t="s">
        <v>52</v>
      </c>
      <c r="E2053" t="s">
        <v>7714</v>
      </c>
      <c r="F2053" t="s">
        <v>7715</v>
      </c>
      <c r="G2053" t="s">
        <v>329</v>
      </c>
      <c r="H2053">
        <v>18</v>
      </c>
      <c r="I2053">
        <v>15</v>
      </c>
      <c r="J2053">
        <v>1980</v>
      </c>
      <c r="K2053">
        <v>1</v>
      </c>
      <c r="L2053" t="s">
        <v>56</v>
      </c>
      <c r="M2053" t="s">
        <v>56</v>
      </c>
    </row>
    <row r="2054" spans="1:13" x14ac:dyDescent="0.25">
      <c r="A2054">
        <v>2048</v>
      </c>
      <c r="B2054" t="s">
        <v>7716</v>
      </c>
      <c r="C2054" t="s">
        <v>7717</v>
      </c>
      <c r="D2054" t="s">
        <v>119</v>
      </c>
      <c r="E2054" t="s">
        <v>2070</v>
      </c>
      <c r="F2054" t="s">
        <v>7718</v>
      </c>
      <c r="G2054" t="s">
        <v>107</v>
      </c>
      <c r="H2054">
        <v>56</v>
      </c>
      <c r="I2054">
        <v>16</v>
      </c>
      <c r="J2054">
        <v>2007</v>
      </c>
      <c r="K2054">
        <v>1</v>
      </c>
      <c r="L2054" t="s">
        <v>122</v>
      </c>
      <c r="M2054" t="s">
        <v>2055</v>
      </c>
    </row>
    <row r="2055" spans="1:13" x14ac:dyDescent="0.25">
      <c r="A2055">
        <v>2049</v>
      </c>
      <c r="B2055" t="s">
        <v>7719</v>
      </c>
      <c r="C2055" t="s">
        <v>7720</v>
      </c>
      <c r="D2055" t="s">
        <v>503</v>
      </c>
      <c r="E2055" t="s">
        <v>1080</v>
      </c>
      <c r="F2055" t="s">
        <v>7721</v>
      </c>
      <c r="G2055" t="s">
        <v>187</v>
      </c>
      <c r="H2055">
        <v>52</v>
      </c>
      <c r="I2055">
        <v>12</v>
      </c>
      <c r="J2055">
        <v>2007</v>
      </c>
      <c r="K2055">
        <v>4</v>
      </c>
      <c r="L2055" t="s">
        <v>506</v>
      </c>
      <c r="M2055" t="s">
        <v>506</v>
      </c>
    </row>
    <row r="2056" spans="1:13" x14ac:dyDescent="0.25">
      <c r="A2056">
        <v>2050</v>
      </c>
      <c r="B2056" t="s">
        <v>7722</v>
      </c>
      <c r="C2056" t="s">
        <v>7723</v>
      </c>
      <c r="D2056" t="s">
        <v>215</v>
      </c>
      <c r="E2056" t="s">
        <v>7724</v>
      </c>
      <c r="F2056" t="s">
        <v>7725</v>
      </c>
      <c r="G2056" t="s">
        <v>233</v>
      </c>
      <c r="H2056">
        <v>36</v>
      </c>
      <c r="I2056">
        <v>37</v>
      </c>
      <c r="J2056">
        <v>1978</v>
      </c>
      <c r="K2056">
        <v>2</v>
      </c>
      <c r="L2056" t="s">
        <v>5421</v>
      </c>
      <c r="M2056" t="s">
        <v>7726</v>
      </c>
    </row>
    <row r="2057" spans="1:13" x14ac:dyDescent="0.25">
      <c r="A2057">
        <v>2051</v>
      </c>
      <c r="B2057" t="s">
        <v>7727</v>
      </c>
      <c r="C2057" t="s">
        <v>7728</v>
      </c>
      <c r="D2057" t="s">
        <v>243</v>
      </c>
      <c r="E2057" t="s">
        <v>7184</v>
      </c>
      <c r="F2057" t="s">
        <v>7729</v>
      </c>
      <c r="G2057" t="s">
        <v>257</v>
      </c>
      <c r="H2057">
        <v>73</v>
      </c>
      <c r="I2057">
        <v>31</v>
      </c>
      <c r="J2057">
        <v>2007</v>
      </c>
      <c r="K2057">
        <v>1</v>
      </c>
      <c r="L2057" t="s">
        <v>94</v>
      </c>
      <c r="M2057" t="s">
        <v>5836</v>
      </c>
    </row>
    <row r="2058" spans="1:13" x14ac:dyDescent="0.25">
      <c r="A2058">
        <v>2052</v>
      </c>
      <c r="B2058" t="s">
        <v>7730</v>
      </c>
      <c r="C2058" t="s">
        <v>7731</v>
      </c>
      <c r="D2058" t="s">
        <v>30</v>
      </c>
      <c r="E2058" t="s">
        <v>1773</v>
      </c>
      <c r="F2058" t="s">
        <v>7732</v>
      </c>
      <c r="G2058" t="s">
        <v>257</v>
      </c>
      <c r="H2058">
        <v>186</v>
      </c>
      <c r="I2058">
        <v>22</v>
      </c>
      <c r="J2058">
        <v>2002</v>
      </c>
      <c r="K2058">
        <v>1</v>
      </c>
      <c r="L2058" t="s">
        <v>258</v>
      </c>
      <c r="M2058" t="s">
        <v>258</v>
      </c>
    </row>
    <row r="2059" spans="1:13" x14ac:dyDescent="0.25">
      <c r="A2059">
        <v>2053</v>
      </c>
      <c r="B2059" t="s">
        <v>7733</v>
      </c>
      <c r="C2059" t="s">
        <v>7734</v>
      </c>
      <c r="D2059" t="s">
        <v>243</v>
      </c>
      <c r="E2059" t="s">
        <v>1442</v>
      </c>
      <c r="F2059" t="s">
        <v>7735</v>
      </c>
      <c r="G2059" t="s">
        <v>257</v>
      </c>
      <c r="H2059">
        <v>8</v>
      </c>
      <c r="I2059">
        <v>3</v>
      </c>
      <c r="J2059">
        <v>2009</v>
      </c>
      <c r="K2059">
        <v>1</v>
      </c>
      <c r="L2059" t="s">
        <v>458</v>
      </c>
      <c r="M2059" t="s">
        <v>596</v>
      </c>
    </row>
    <row r="2060" spans="1:13" x14ac:dyDescent="0.25">
      <c r="A2060">
        <v>2054</v>
      </c>
      <c r="B2060" t="s">
        <v>7736</v>
      </c>
      <c r="C2060" t="s">
        <v>7737</v>
      </c>
      <c r="D2060" t="s">
        <v>223</v>
      </c>
      <c r="E2060" t="s">
        <v>1612</v>
      </c>
      <c r="F2060" t="s">
        <v>7738</v>
      </c>
      <c r="G2060" t="s">
        <v>336</v>
      </c>
      <c r="H2060">
        <v>48</v>
      </c>
      <c r="I2060">
        <v>11</v>
      </c>
      <c r="J2060">
        <v>2012</v>
      </c>
      <c r="K2060">
        <v>3</v>
      </c>
      <c r="L2060" t="s">
        <v>226</v>
      </c>
      <c r="M2060" t="s">
        <v>227</v>
      </c>
    </row>
    <row r="2061" spans="1:13" x14ac:dyDescent="0.25">
      <c r="A2061">
        <v>2055</v>
      </c>
      <c r="B2061" t="s">
        <v>7739</v>
      </c>
      <c r="C2061" t="s">
        <v>7740</v>
      </c>
      <c r="D2061" t="s">
        <v>1337</v>
      </c>
      <c r="E2061" t="s">
        <v>7741</v>
      </c>
      <c r="F2061" t="s">
        <v>7742</v>
      </c>
      <c r="G2061" t="s">
        <v>175</v>
      </c>
      <c r="H2061">
        <v>267</v>
      </c>
      <c r="I2061">
        <v>54</v>
      </c>
      <c r="J2061">
        <v>2008</v>
      </c>
      <c r="K2061">
        <v>4</v>
      </c>
      <c r="L2061" t="s">
        <v>3918</v>
      </c>
      <c r="M2061" t="s">
        <v>7743</v>
      </c>
    </row>
    <row r="2062" spans="1:13" x14ac:dyDescent="0.25">
      <c r="A2062">
        <v>2056</v>
      </c>
      <c r="B2062" t="s">
        <v>7744</v>
      </c>
      <c r="C2062" t="s">
        <v>7745</v>
      </c>
      <c r="D2062" t="s">
        <v>80</v>
      </c>
      <c r="E2062" t="s">
        <v>1152</v>
      </c>
      <c r="F2062" t="s">
        <v>7746</v>
      </c>
      <c r="G2062" t="s">
        <v>297</v>
      </c>
      <c r="H2062">
        <v>6</v>
      </c>
      <c r="I2062">
        <v>2</v>
      </c>
      <c r="J2062">
        <v>2011</v>
      </c>
      <c r="K2062">
        <v>1</v>
      </c>
      <c r="L2062" t="s">
        <v>137</v>
      </c>
      <c r="M2062" t="s">
        <v>138</v>
      </c>
    </row>
    <row r="2063" spans="1:13" x14ac:dyDescent="0.25">
      <c r="A2063">
        <v>2057</v>
      </c>
      <c r="B2063" t="s">
        <v>7747</v>
      </c>
      <c r="C2063" t="s">
        <v>7748</v>
      </c>
      <c r="D2063" t="s">
        <v>503</v>
      </c>
      <c r="E2063" t="s">
        <v>425</v>
      </c>
      <c r="F2063" t="s">
        <v>7749</v>
      </c>
      <c r="G2063" t="s">
        <v>107</v>
      </c>
      <c r="H2063">
        <v>45</v>
      </c>
      <c r="I2063">
        <v>15</v>
      </c>
      <c r="J2063">
        <v>2014</v>
      </c>
      <c r="K2063">
        <v>2</v>
      </c>
      <c r="L2063" t="s">
        <v>506</v>
      </c>
      <c r="M2063" t="s">
        <v>7750</v>
      </c>
    </row>
    <row r="2064" spans="1:13" x14ac:dyDescent="0.25">
      <c r="A2064">
        <v>2058</v>
      </c>
      <c r="B2064" t="s">
        <v>7751</v>
      </c>
      <c r="C2064" t="s">
        <v>7752</v>
      </c>
      <c r="D2064" t="s">
        <v>105</v>
      </c>
      <c r="E2064" t="s">
        <v>1692</v>
      </c>
      <c r="F2064" t="s">
        <v>7753</v>
      </c>
      <c r="G2064" t="s">
        <v>308</v>
      </c>
      <c r="H2064">
        <v>400</v>
      </c>
      <c r="I2064">
        <v>200</v>
      </c>
      <c r="J2064">
        <v>2011</v>
      </c>
      <c r="K2064">
        <v>1</v>
      </c>
      <c r="L2064" t="s">
        <v>62</v>
      </c>
      <c r="M2064" t="s">
        <v>108</v>
      </c>
    </row>
    <row r="2065" spans="1:13" x14ac:dyDescent="0.25">
      <c r="A2065">
        <v>2059</v>
      </c>
      <c r="B2065" t="s">
        <v>7754</v>
      </c>
      <c r="C2065" t="s">
        <v>7755</v>
      </c>
      <c r="D2065" t="s">
        <v>30</v>
      </c>
      <c r="E2065" t="s">
        <v>3865</v>
      </c>
      <c r="F2065" t="s">
        <v>7756</v>
      </c>
      <c r="G2065" t="s">
        <v>336</v>
      </c>
      <c r="H2065">
        <v>225</v>
      </c>
      <c r="I2065">
        <v>125</v>
      </c>
      <c r="J2065">
        <v>2011</v>
      </c>
      <c r="K2065">
        <v>1</v>
      </c>
      <c r="L2065" t="s">
        <v>258</v>
      </c>
      <c r="M2065" t="s">
        <v>258</v>
      </c>
    </row>
    <row r="2066" spans="1:13" x14ac:dyDescent="0.25">
      <c r="A2066">
        <v>2060</v>
      </c>
      <c r="B2066" t="s">
        <v>7757</v>
      </c>
      <c r="C2066" t="s">
        <v>7758</v>
      </c>
      <c r="D2066" t="s">
        <v>30</v>
      </c>
      <c r="E2066" t="s">
        <v>1991</v>
      </c>
      <c r="F2066" t="s">
        <v>7759</v>
      </c>
      <c r="G2066" t="s">
        <v>107</v>
      </c>
      <c r="H2066">
        <v>97</v>
      </c>
      <c r="I2066">
        <v>12</v>
      </c>
      <c r="J2066">
        <v>2006</v>
      </c>
      <c r="K2066">
        <v>4</v>
      </c>
      <c r="L2066" t="s">
        <v>34</v>
      </c>
      <c r="M2066" t="s">
        <v>34</v>
      </c>
    </row>
    <row r="2067" spans="1:13" x14ac:dyDescent="0.25">
      <c r="A2067">
        <v>2061</v>
      </c>
      <c r="B2067" t="s">
        <v>7760</v>
      </c>
      <c r="C2067" t="s">
        <v>7761</v>
      </c>
      <c r="D2067" t="s">
        <v>80</v>
      </c>
      <c r="E2067" t="s">
        <v>1920</v>
      </c>
      <c r="F2067" t="s">
        <v>7762</v>
      </c>
      <c r="G2067" t="s">
        <v>18</v>
      </c>
      <c r="H2067">
        <v>11</v>
      </c>
      <c r="I2067">
        <v>3</v>
      </c>
      <c r="J2067">
        <v>2013</v>
      </c>
      <c r="K2067">
        <v>1</v>
      </c>
      <c r="L2067" t="s">
        <v>83</v>
      </c>
      <c r="M2067" t="s">
        <v>7075</v>
      </c>
    </row>
    <row r="2068" spans="1:13" x14ac:dyDescent="0.25">
      <c r="A2068">
        <v>2062</v>
      </c>
      <c r="B2068" t="s">
        <v>7763</v>
      </c>
      <c r="C2068" t="s">
        <v>7764</v>
      </c>
      <c r="D2068" t="s">
        <v>80</v>
      </c>
      <c r="E2068" t="s">
        <v>957</v>
      </c>
      <c r="F2068" t="s">
        <v>7765</v>
      </c>
      <c r="G2068" t="s">
        <v>18</v>
      </c>
      <c r="H2068">
        <v>15</v>
      </c>
      <c r="I2068">
        <v>4</v>
      </c>
      <c r="J2068">
        <v>2015</v>
      </c>
      <c r="K2068">
        <v>1</v>
      </c>
      <c r="L2068" t="s">
        <v>83</v>
      </c>
      <c r="M2068" t="s">
        <v>632</v>
      </c>
    </row>
    <row r="2069" spans="1:13" x14ac:dyDescent="0.25">
      <c r="A2069">
        <v>2063</v>
      </c>
      <c r="B2069" t="s">
        <v>7766</v>
      </c>
      <c r="C2069" t="s">
        <v>7767</v>
      </c>
      <c r="D2069" t="s">
        <v>98</v>
      </c>
      <c r="E2069" t="s">
        <v>7184</v>
      </c>
      <c r="F2069" t="s">
        <v>7768</v>
      </c>
      <c r="G2069" t="s">
        <v>336</v>
      </c>
      <c r="H2069">
        <v>46</v>
      </c>
      <c r="I2069">
        <v>26</v>
      </c>
      <c r="J2069">
        <v>1996</v>
      </c>
      <c r="K2069">
        <v>4</v>
      </c>
      <c r="L2069" t="s">
        <v>101</v>
      </c>
      <c r="M2069" t="s">
        <v>102</v>
      </c>
    </row>
    <row r="2070" spans="1:13" x14ac:dyDescent="0.25">
      <c r="A2070">
        <v>2064</v>
      </c>
      <c r="B2070" t="s">
        <v>7769</v>
      </c>
      <c r="C2070" t="s">
        <v>7770</v>
      </c>
      <c r="D2070" t="s">
        <v>852</v>
      </c>
      <c r="E2070" t="s">
        <v>939</v>
      </c>
      <c r="F2070" t="s">
        <v>7771</v>
      </c>
      <c r="G2070" t="s">
        <v>336</v>
      </c>
      <c r="H2070">
        <v>9</v>
      </c>
      <c r="I2070">
        <v>2</v>
      </c>
      <c r="J2070">
        <v>2012</v>
      </c>
      <c r="K2070">
        <v>1</v>
      </c>
      <c r="L2070" t="s">
        <v>465</v>
      </c>
      <c r="M2070" t="s">
        <v>985</v>
      </c>
    </row>
    <row r="2071" spans="1:13" x14ac:dyDescent="0.25">
      <c r="A2071">
        <v>2065</v>
      </c>
      <c r="B2071" t="s">
        <v>7772</v>
      </c>
      <c r="C2071" t="s">
        <v>7773</v>
      </c>
      <c r="D2071" t="s">
        <v>30</v>
      </c>
      <c r="E2071" t="s">
        <v>911</v>
      </c>
      <c r="F2071" t="s">
        <v>7774</v>
      </c>
      <c r="G2071" t="s">
        <v>211</v>
      </c>
      <c r="H2071">
        <v>8</v>
      </c>
      <c r="I2071">
        <v>5</v>
      </c>
      <c r="J2071">
        <v>2011</v>
      </c>
      <c r="K2071">
        <v>1</v>
      </c>
      <c r="L2071" t="s">
        <v>258</v>
      </c>
      <c r="M2071" t="s">
        <v>258</v>
      </c>
    </row>
    <row r="2072" spans="1:13" x14ac:dyDescent="0.25">
      <c r="A2072">
        <v>2066</v>
      </c>
      <c r="B2072" t="s">
        <v>7775</v>
      </c>
      <c r="C2072" t="s">
        <v>7776</v>
      </c>
      <c r="D2072" t="s">
        <v>141</v>
      </c>
      <c r="E2072" t="s">
        <v>1106</v>
      </c>
      <c r="F2072" t="s">
        <v>7777</v>
      </c>
      <c r="G2072" t="s">
        <v>18</v>
      </c>
      <c r="H2072">
        <v>30</v>
      </c>
      <c r="I2072">
        <v>10</v>
      </c>
      <c r="J2072">
        <v>2013</v>
      </c>
      <c r="K2072">
        <v>1</v>
      </c>
      <c r="L2072" t="s">
        <v>514</v>
      </c>
      <c r="M2072" t="s">
        <v>2326</v>
      </c>
    </row>
    <row r="2073" spans="1:13" x14ac:dyDescent="0.25">
      <c r="A2073">
        <v>2067</v>
      </c>
      <c r="B2073" t="s">
        <v>7778</v>
      </c>
      <c r="C2073" t="s">
        <v>7779</v>
      </c>
      <c r="D2073" t="s">
        <v>503</v>
      </c>
      <c r="E2073" t="s">
        <v>1473</v>
      </c>
      <c r="F2073" t="s">
        <v>7780</v>
      </c>
      <c r="G2073" t="s">
        <v>297</v>
      </c>
      <c r="H2073">
        <v>20</v>
      </c>
      <c r="I2073">
        <v>8</v>
      </c>
      <c r="J2073">
        <v>2009</v>
      </c>
      <c r="K2073">
        <v>1</v>
      </c>
      <c r="L2073" t="s">
        <v>506</v>
      </c>
      <c r="M2073" t="s">
        <v>7781</v>
      </c>
    </row>
    <row r="2074" spans="1:13" x14ac:dyDescent="0.25">
      <c r="A2074">
        <v>2068</v>
      </c>
      <c r="B2074" t="s">
        <v>7782</v>
      </c>
      <c r="C2074" t="s">
        <v>7783</v>
      </c>
      <c r="D2074" t="s">
        <v>215</v>
      </c>
      <c r="E2074" t="s">
        <v>911</v>
      </c>
      <c r="F2074" t="s">
        <v>7784</v>
      </c>
      <c r="G2074" t="s">
        <v>324</v>
      </c>
      <c r="H2074">
        <v>18</v>
      </c>
      <c r="I2074">
        <v>8</v>
      </c>
      <c r="J2074">
        <v>2009</v>
      </c>
      <c r="K2074">
        <v>2</v>
      </c>
      <c r="L2074" t="s">
        <v>219</v>
      </c>
      <c r="M2074" t="s">
        <v>422</v>
      </c>
    </row>
    <row r="2075" spans="1:13" x14ac:dyDescent="0.25">
      <c r="A2075">
        <v>2069</v>
      </c>
      <c r="B2075" t="s">
        <v>7785</v>
      </c>
      <c r="C2075" t="s">
        <v>7786</v>
      </c>
      <c r="D2075" t="s">
        <v>86</v>
      </c>
      <c r="E2075" t="s">
        <v>518</v>
      </c>
      <c r="F2075" t="s">
        <v>7787</v>
      </c>
      <c r="G2075" t="s">
        <v>297</v>
      </c>
      <c r="H2075">
        <v>26</v>
      </c>
      <c r="I2075">
        <v>21</v>
      </c>
      <c r="J2075">
        <v>2011</v>
      </c>
      <c r="K2075">
        <v>3</v>
      </c>
      <c r="L2075" t="s">
        <v>89</v>
      </c>
      <c r="M2075" t="s">
        <v>89</v>
      </c>
    </row>
    <row r="2076" spans="1:13" x14ac:dyDescent="0.25">
      <c r="A2076">
        <v>2070</v>
      </c>
      <c r="B2076" t="s">
        <v>7788</v>
      </c>
      <c r="C2076" t="s">
        <v>7789</v>
      </c>
      <c r="D2076" t="s">
        <v>15</v>
      </c>
      <c r="E2076" t="s">
        <v>1473</v>
      </c>
      <c r="F2076" t="s">
        <v>7790</v>
      </c>
      <c r="G2076" t="s">
        <v>33</v>
      </c>
      <c r="H2076">
        <v>26</v>
      </c>
      <c r="I2076">
        <v>10</v>
      </c>
      <c r="J2076">
        <v>2013</v>
      </c>
      <c r="K2076">
        <v>1</v>
      </c>
      <c r="L2076" t="s">
        <v>19</v>
      </c>
      <c r="M2076" t="s">
        <v>1681</v>
      </c>
    </row>
    <row r="2077" spans="1:13" x14ac:dyDescent="0.25">
      <c r="A2077">
        <v>2071</v>
      </c>
      <c r="B2077" t="s">
        <v>7791</v>
      </c>
      <c r="C2077" t="s">
        <v>7792</v>
      </c>
      <c r="D2077" t="s">
        <v>45</v>
      </c>
      <c r="E2077" t="s">
        <v>3825</v>
      </c>
      <c r="F2077" t="s">
        <v>7793</v>
      </c>
      <c r="G2077" t="s">
        <v>336</v>
      </c>
      <c r="H2077">
        <v>97</v>
      </c>
      <c r="I2077">
        <v>58</v>
      </c>
      <c r="J2077">
        <v>1991</v>
      </c>
      <c r="K2077">
        <v>4</v>
      </c>
      <c r="L2077" t="s">
        <v>1258</v>
      </c>
      <c r="M2077" t="s">
        <v>7794</v>
      </c>
    </row>
    <row r="2078" spans="1:13" x14ac:dyDescent="0.25">
      <c r="A2078">
        <v>2072</v>
      </c>
      <c r="B2078" t="s">
        <v>7795</v>
      </c>
      <c r="C2078" t="s">
        <v>7796</v>
      </c>
      <c r="D2078" t="s">
        <v>52</v>
      </c>
      <c r="E2078" t="s">
        <v>3901</v>
      </c>
      <c r="F2078" t="s">
        <v>7797</v>
      </c>
      <c r="G2078" t="s">
        <v>233</v>
      </c>
      <c r="H2078">
        <v>45</v>
      </c>
      <c r="I2078">
        <v>25</v>
      </c>
      <c r="J2078">
        <v>2002</v>
      </c>
      <c r="K2078">
        <v>2</v>
      </c>
      <c r="L2078" t="s">
        <v>49</v>
      </c>
      <c r="M2078" t="s">
        <v>1435</v>
      </c>
    </row>
    <row r="2079" spans="1:13" x14ac:dyDescent="0.25">
      <c r="A2079">
        <v>2073</v>
      </c>
      <c r="B2079" t="s">
        <v>7798</v>
      </c>
      <c r="C2079" t="s">
        <v>7799</v>
      </c>
      <c r="D2079" t="s">
        <v>22</v>
      </c>
      <c r="E2079" t="s">
        <v>4114</v>
      </c>
      <c r="F2079" t="s">
        <v>7800</v>
      </c>
      <c r="G2079" t="s">
        <v>156</v>
      </c>
      <c r="H2079">
        <v>68</v>
      </c>
      <c r="I2079">
        <v>18</v>
      </c>
      <c r="J2079">
        <v>2010</v>
      </c>
      <c r="K2079">
        <v>4</v>
      </c>
      <c r="L2079" t="s">
        <v>26</v>
      </c>
      <c r="M2079" t="s">
        <v>26</v>
      </c>
    </row>
    <row r="2080" spans="1:13" x14ac:dyDescent="0.25">
      <c r="A2080">
        <v>2074</v>
      </c>
      <c r="B2080" t="s">
        <v>7801</v>
      </c>
      <c r="C2080" t="s">
        <v>7802</v>
      </c>
      <c r="D2080" t="s">
        <v>22</v>
      </c>
      <c r="E2080" t="s">
        <v>7803</v>
      </c>
      <c r="F2080" t="s">
        <v>7804</v>
      </c>
      <c r="G2080" t="s">
        <v>336</v>
      </c>
      <c r="H2080">
        <v>400</v>
      </c>
      <c r="I2080">
        <v>150</v>
      </c>
      <c r="J2080">
        <v>2000</v>
      </c>
      <c r="K2080">
        <v>1</v>
      </c>
      <c r="L2080" t="s">
        <v>41</v>
      </c>
      <c r="M2080" t="s">
        <v>7292</v>
      </c>
    </row>
    <row r="2081" spans="1:13" x14ac:dyDescent="0.25">
      <c r="A2081">
        <v>2075</v>
      </c>
      <c r="B2081" t="s">
        <v>7805</v>
      </c>
      <c r="C2081" t="s">
        <v>7806</v>
      </c>
      <c r="D2081" t="s">
        <v>105</v>
      </c>
      <c r="E2081" t="s">
        <v>1080</v>
      </c>
      <c r="F2081" t="s">
        <v>7807</v>
      </c>
      <c r="G2081" t="s">
        <v>233</v>
      </c>
      <c r="H2081">
        <v>35</v>
      </c>
      <c r="I2081">
        <v>10</v>
      </c>
      <c r="J2081">
        <v>2010</v>
      </c>
      <c r="K2081">
        <v>1</v>
      </c>
      <c r="L2081" t="s">
        <v>62</v>
      </c>
      <c r="M2081" t="s">
        <v>108</v>
      </c>
    </row>
    <row r="2082" spans="1:13" x14ac:dyDescent="0.25">
      <c r="A2082">
        <v>2076</v>
      </c>
      <c r="B2082" t="s">
        <v>7808</v>
      </c>
      <c r="C2082" t="s">
        <v>7809</v>
      </c>
      <c r="D2082" t="s">
        <v>80</v>
      </c>
      <c r="E2082" t="s">
        <v>2542</v>
      </c>
      <c r="F2082" t="s">
        <v>7810</v>
      </c>
      <c r="G2082" t="s">
        <v>156</v>
      </c>
      <c r="H2082">
        <v>165</v>
      </c>
      <c r="I2082">
        <v>87</v>
      </c>
      <c r="J2082">
        <v>2005</v>
      </c>
      <c r="K2082">
        <v>1</v>
      </c>
      <c r="L2082" t="s">
        <v>163</v>
      </c>
      <c r="M2082" t="s">
        <v>2369</v>
      </c>
    </row>
    <row r="2083" spans="1:13" x14ac:dyDescent="0.25">
      <c r="A2083">
        <v>2077</v>
      </c>
      <c r="B2083" t="s">
        <v>7811</v>
      </c>
      <c r="C2083" t="s">
        <v>7812</v>
      </c>
      <c r="D2083" t="s">
        <v>333</v>
      </c>
      <c r="E2083" t="s">
        <v>7813</v>
      </c>
      <c r="F2083" t="s">
        <v>7814</v>
      </c>
      <c r="G2083" t="s">
        <v>187</v>
      </c>
      <c r="H2083">
        <v>19</v>
      </c>
      <c r="I2083">
        <v>8</v>
      </c>
      <c r="J2083">
        <v>2011</v>
      </c>
      <c r="K2083">
        <v>6</v>
      </c>
      <c r="L2083" t="s">
        <v>337</v>
      </c>
      <c r="M2083" t="s">
        <v>338</v>
      </c>
    </row>
    <row r="2084" spans="1:13" x14ac:dyDescent="0.25">
      <c r="A2084">
        <v>2078</v>
      </c>
      <c r="B2084" t="s">
        <v>7815</v>
      </c>
      <c r="C2084" t="s">
        <v>7816</v>
      </c>
      <c r="D2084" t="s">
        <v>119</v>
      </c>
      <c r="E2084" t="s">
        <v>380</v>
      </c>
      <c r="F2084" t="s">
        <v>7817</v>
      </c>
      <c r="G2084" t="s">
        <v>308</v>
      </c>
      <c r="H2084">
        <v>11</v>
      </c>
      <c r="I2084">
        <v>3</v>
      </c>
      <c r="J2084">
        <v>2013</v>
      </c>
      <c r="K2084">
        <v>1</v>
      </c>
      <c r="L2084" t="s">
        <v>122</v>
      </c>
      <c r="M2084" t="s">
        <v>7181</v>
      </c>
    </row>
    <row r="2085" spans="1:13" x14ac:dyDescent="0.25">
      <c r="A2085">
        <v>2079</v>
      </c>
      <c r="B2085" t="s">
        <v>7818</v>
      </c>
      <c r="C2085" t="s">
        <v>7819</v>
      </c>
      <c r="D2085" t="s">
        <v>333</v>
      </c>
      <c r="E2085" t="s">
        <v>1569</v>
      </c>
      <c r="F2085" t="s">
        <v>7820</v>
      </c>
      <c r="G2085" t="s">
        <v>33</v>
      </c>
      <c r="H2085">
        <v>1000</v>
      </c>
      <c r="I2085">
        <v>196</v>
      </c>
      <c r="J2085">
        <v>2008</v>
      </c>
      <c r="K2085">
        <v>3</v>
      </c>
      <c r="L2085" t="s">
        <v>41</v>
      </c>
      <c r="M2085" t="s">
        <v>3540</v>
      </c>
    </row>
    <row r="2086" spans="1:13" x14ac:dyDescent="0.25">
      <c r="A2086">
        <v>2080</v>
      </c>
      <c r="B2086" t="s">
        <v>7821</v>
      </c>
      <c r="C2086" t="s">
        <v>7822</v>
      </c>
      <c r="D2086" t="s">
        <v>30</v>
      </c>
      <c r="E2086" t="s">
        <v>2763</v>
      </c>
      <c r="F2086" t="s">
        <v>7823</v>
      </c>
      <c r="G2086" t="s">
        <v>18</v>
      </c>
      <c r="H2086">
        <v>27</v>
      </c>
      <c r="I2086">
        <v>6</v>
      </c>
      <c r="J2086">
        <v>2013</v>
      </c>
      <c r="K2086">
        <v>1</v>
      </c>
      <c r="L2086" t="s">
        <v>34</v>
      </c>
      <c r="M2086" t="s">
        <v>34</v>
      </c>
    </row>
    <row r="2087" spans="1:13" x14ac:dyDescent="0.25">
      <c r="A2087">
        <v>2081</v>
      </c>
      <c r="B2087" t="s">
        <v>7824</v>
      </c>
      <c r="C2087" t="s">
        <v>7825</v>
      </c>
      <c r="D2087" t="s">
        <v>80</v>
      </c>
      <c r="E2087" t="s">
        <v>473</v>
      </c>
      <c r="F2087" t="s">
        <v>7826</v>
      </c>
      <c r="G2087" t="s">
        <v>211</v>
      </c>
      <c r="H2087">
        <v>98</v>
      </c>
      <c r="I2087">
        <v>48</v>
      </c>
      <c r="J2087">
        <v>2009</v>
      </c>
      <c r="K2087">
        <v>5</v>
      </c>
      <c r="L2087" t="s">
        <v>729</v>
      </c>
      <c r="M2087" t="s">
        <v>730</v>
      </c>
    </row>
    <row r="2088" spans="1:13" x14ac:dyDescent="0.25">
      <c r="A2088">
        <v>2082</v>
      </c>
      <c r="B2088" t="s">
        <v>7827</v>
      </c>
      <c r="C2088" t="s">
        <v>7828</v>
      </c>
      <c r="D2088" t="s">
        <v>80</v>
      </c>
      <c r="E2088" t="s">
        <v>334</v>
      </c>
      <c r="F2088" t="s">
        <v>7829</v>
      </c>
      <c r="G2088" t="s">
        <v>336</v>
      </c>
      <c r="H2088">
        <v>23</v>
      </c>
      <c r="I2088">
        <v>4</v>
      </c>
      <c r="J2088">
        <v>2012</v>
      </c>
      <c r="K2088">
        <v>1</v>
      </c>
      <c r="L2088" t="s">
        <v>137</v>
      </c>
      <c r="M2088" t="s">
        <v>605</v>
      </c>
    </row>
    <row r="2089" spans="1:13" x14ac:dyDescent="0.25">
      <c r="A2089">
        <v>2083</v>
      </c>
      <c r="B2089" t="s">
        <v>7830</v>
      </c>
      <c r="C2089" t="s">
        <v>7831</v>
      </c>
      <c r="D2089" t="s">
        <v>333</v>
      </c>
      <c r="E2089" t="s">
        <v>7832</v>
      </c>
      <c r="F2089" t="s">
        <v>7833</v>
      </c>
      <c r="G2089" t="s">
        <v>181</v>
      </c>
      <c r="H2089">
        <v>125</v>
      </c>
      <c r="I2089">
        <v>45</v>
      </c>
      <c r="J2089">
        <v>2011</v>
      </c>
      <c r="K2089">
        <v>3</v>
      </c>
      <c r="L2089" t="s">
        <v>2593</v>
      </c>
      <c r="M2089" t="s">
        <v>7834</v>
      </c>
    </row>
    <row r="2090" spans="1:13" x14ac:dyDescent="0.25">
      <c r="A2090">
        <v>2084</v>
      </c>
      <c r="B2090" t="s">
        <v>7835</v>
      </c>
      <c r="C2090" t="s">
        <v>7836</v>
      </c>
      <c r="D2090" t="s">
        <v>105</v>
      </c>
      <c r="E2090" t="s">
        <v>7837</v>
      </c>
      <c r="F2090" t="s">
        <v>7838</v>
      </c>
      <c r="G2090" t="s">
        <v>308</v>
      </c>
      <c r="H2090">
        <v>175</v>
      </c>
      <c r="I2090">
        <v>122</v>
      </c>
      <c r="J2090">
        <v>1974</v>
      </c>
      <c r="K2090">
        <v>1</v>
      </c>
      <c r="L2090" t="s">
        <v>62</v>
      </c>
      <c r="M2090" t="s">
        <v>108</v>
      </c>
    </row>
    <row r="2091" spans="1:13" x14ac:dyDescent="0.25">
      <c r="A2091">
        <v>2085</v>
      </c>
      <c r="B2091" t="s">
        <v>7839</v>
      </c>
      <c r="C2091" t="s">
        <v>7840</v>
      </c>
      <c r="D2091" t="s">
        <v>86</v>
      </c>
      <c r="E2091" t="s">
        <v>7841</v>
      </c>
      <c r="F2091" t="s">
        <v>7842</v>
      </c>
      <c r="G2091" t="s">
        <v>18</v>
      </c>
      <c r="H2091">
        <v>489</v>
      </c>
      <c r="I2091">
        <v>241</v>
      </c>
      <c r="J2091">
        <v>2009</v>
      </c>
      <c r="K2091">
        <v>7</v>
      </c>
      <c r="L2091" t="s">
        <v>41</v>
      </c>
      <c r="M2091" t="s">
        <v>7843</v>
      </c>
    </row>
    <row r="2092" spans="1:13" x14ac:dyDescent="0.25">
      <c r="A2092">
        <v>2086</v>
      </c>
      <c r="B2092" t="s">
        <v>7844</v>
      </c>
      <c r="C2092" t="s">
        <v>7845</v>
      </c>
      <c r="D2092" t="s">
        <v>215</v>
      </c>
      <c r="E2092" t="s">
        <v>1499</v>
      </c>
      <c r="F2092" t="s">
        <v>7846</v>
      </c>
      <c r="G2092" t="s">
        <v>25</v>
      </c>
      <c r="H2092">
        <v>64</v>
      </c>
      <c r="I2092">
        <v>12</v>
      </c>
      <c r="J2092">
        <v>2012</v>
      </c>
      <c r="K2092">
        <v>3</v>
      </c>
      <c r="L2092" t="s">
        <v>219</v>
      </c>
      <c r="M2092" t="s">
        <v>422</v>
      </c>
    </row>
    <row r="2093" spans="1:13" x14ac:dyDescent="0.25">
      <c r="A2093">
        <v>2087</v>
      </c>
      <c r="B2093" t="s">
        <v>7847</v>
      </c>
      <c r="C2093" t="s">
        <v>7848</v>
      </c>
      <c r="D2093" t="s">
        <v>80</v>
      </c>
      <c r="E2093" t="s">
        <v>523</v>
      </c>
      <c r="F2093" t="s">
        <v>7849</v>
      </c>
      <c r="G2093" t="s">
        <v>25</v>
      </c>
      <c r="H2093">
        <v>5</v>
      </c>
      <c r="I2093">
        <v>5</v>
      </c>
      <c r="J2093">
        <v>2015</v>
      </c>
      <c r="K2093">
        <v>1</v>
      </c>
      <c r="L2093" t="s">
        <v>163</v>
      </c>
      <c r="M2093" t="s">
        <v>405</v>
      </c>
    </row>
    <row r="2094" spans="1:13" x14ac:dyDescent="0.25">
      <c r="A2094">
        <v>2088</v>
      </c>
      <c r="B2094" t="s">
        <v>7850</v>
      </c>
      <c r="C2094" t="s">
        <v>7851</v>
      </c>
      <c r="D2094" t="s">
        <v>105</v>
      </c>
      <c r="E2094" t="s">
        <v>209</v>
      </c>
      <c r="F2094" t="s">
        <v>7852</v>
      </c>
      <c r="G2094" t="s">
        <v>55</v>
      </c>
      <c r="H2094">
        <v>22</v>
      </c>
      <c r="I2094">
        <v>7</v>
      </c>
      <c r="J2094">
        <v>2008</v>
      </c>
      <c r="K2094">
        <v>5</v>
      </c>
      <c r="L2094" t="s">
        <v>62</v>
      </c>
      <c r="M2094" t="s">
        <v>108</v>
      </c>
    </row>
    <row r="2095" spans="1:13" x14ac:dyDescent="0.25">
      <c r="A2095">
        <v>2089</v>
      </c>
      <c r="B2095" t="s">
        <v>7853</v>
      </c>
      <c r="C2095" t="s">
        <v>7854</v>
      </c>
      <c r="D2095" t="s">
        <v>59</v>
      </c>
      <c r="E2095" t="s">
        <v>7855</v>
      </c>
      <c r="F2095" t="s">
        <v>7856</v>
      </c>
      <c r="G2095" t="s">
        <v>25</v>
      </c>
      <c r="H2095">
        <v>160</v>
      </c>
      <c r="I2095">
        <v>40</v>
      </c>
      <c r="J2095">
        <v>2006</v>
      </c>
      <c r="K2095">
        <v>2</v>
      </c>
      <c r="L2095" t="s">
        <v>62</v>
      </c>
      <c r="M2095" t="s">
        <v>7857</v>
      </c>
    </row>
    <row r="2096" spans="1:13" x14ac:dyDescent="0.25">
      <c r="A2096">
        <v>2090</v>
      </c>
      <c r="B2096" t="s">
        <v>7858</v>
      </c>
      <c r="C2096" t="s">
        <v>7859</v>
      </c>
      <c r="D2096" t="s">
        <v>503</v>
      </c>
      <c r="E2096" t="s">
        <v>1309</v>
      </c>
      <c r="F2096" t="s">
        <v>7860</v>
      </c>
      <c r="G2096" t="s">
        <v>107</v>
      </c>
      <c r="H2096">
        <v>34</v>
      </c>
      <c r="I2096">
        <v>13</v>
      </c>
      <c r="J2096">
        <v>2009</v>
      </c>
      <c r="K2096">
        <v>1</v>
      </c>
      <c r="L2096" t="s">
        <v>506</v>
      </c>
      <c r="M2096" t="s">
        <v>506</v>
      </c>
    </row>
    <row r="2097" spans="1:13" x14ac:dyDescent="0.25">
      <c r="A2097">
        <v>2091</v>
      </c>
      <c r="B2097" t="s">
        <v>7861</v>
      </c>
      <c r="C2097" t="s">
        <v>7862</v>
      </c>
      <c r="D2097" t="s">
        <v>86</v>
      </c>
      <c r="E2097" t="s">
        <v>572</v>
      </c>
      <c r="F2097" t="s">
        <v>7863</v>
      </c>
      <c r="G2097" t="s">
        <v>156</v>
      </c>
      <c r="H2097">
        <v>214</v>
      </c>
      <c r="I2097">
        <v>55</v>
      </c>
      <c r="J2097">
        <v>2013</v>
      </c>
      <c r="K2097">
        <v>2</v>
      </c>
      <c r="L2097" t="s">
        <v>89</v>
      </c>
      <c r="M2097" t="s">
        <v>89</v>
      </c>
    </row>
    <row r="2098" spans="1:13" x14ac:dyDescent="0.25">
      <c r="A2098">
        <v>2092</v>
      </c>
      <c r="B2098" t="s">
        <v>7864</v>
      </c>
      <c r="C2098" t="s">
        <v>7865</v>
      </c>
      <c r="D2098" t="s">
        <v>59</v>
      </c>
      <c r="E2098" t="s">
        <v>161</v>
      </c>
      <c r="F2098" t="s">
        <v>7866</v>
      </c>
      <c r="G2098" t="s">
        <v>40</v>
      </c>
      <c r="H2098">
        <v>4</v>
      </c>
      <c r="I2098">
        <v>1</v>
      </c>
      <c r="J2098">
        <v>2011</v>
      </c>
      <c r="K2098">
        <v>2</v>
      </c>
      <c r="L2098" t="s">
        <v>62</v>
      </c>
      <c r="M2098" t="s">
        <v>7867</v>
      </c>
    </row>
    <row r="2099" spans="1:13" x14ac:dyDescent="0.25">
      <c r="A2099">
        <v>2093</v>
      </c>
      <c r="B2099" t="s">
        <v>7868</v>
      </c>
      <c r="C2099" t="s">
        <v>7869</v>
      </c>
      <c r="D2099" t="s">
        <v>1768</v>
      </c>
      <c r="E2099" t="s">
        <v>7870</v>
      </c>
      <c r="F2099" t="s">
        <v>7871</v>
      </c>
      <c r="G2099" t="s">
        <v>156</v>
      </c>
      <c r="H2099">
        <v>623</v>
      </c>
      <c r="I2099">
        <v>223</v>
      </c>
      <c r="J2099">
        <v>2001</v>
      </c>
      <c r="K2099">
        <v>12</v>
      </c>
      <c r="L2099" t="s">
        <v>41</v>
      </c>
      <c r="M2099" t="s">
        <v>437</v>
      </c>
    </row>
    <row r="2100" spans="1:13" x14ac:dyDescent="0.25">
      <c r="A2100">
        <v>2094</v>
      </c>
      <c r="B2100" t="s">
        <v>7872</v>
      </c>
      <c r="C2100" t="s">
        <v>7873</v>
      </c>
      <c r="D2100" t="s">
        <v>1262</v>
      </c>
      <c r="E2100" t="s">
        <v>798</v>
      </c>
      <c r="F2100" t="s">
        <v>7874</v>
      </c>
      <c r="G2100" t="s">
        <v>187</v>
      </c>
      <c r="H2100">
        <v>5</v>
      </c>
      <c r="I2100">
        <v>3</v>
      </c>
      <c r="J2100">
        <v>2004</v>
      </c>
      <c r="K2100">
        <v>1</v>
      </c>
      <c r="L2100" t="s">
        <v>1264</v>
      </c>
      <c r="M2100" t="s">
        <v>1299</v>
      </c>
    </row>
    <row r="2101" spans="1:13" x14ac:dyDescent="0.25">
      <c r="A2101">
        <v>2095</v>
      </c>
      <c r="B2101" t="s">
        <v>7875</v>
      </c>
      <c r="C2101" t="s">
        <v>7876</v>
      </c>
      <c r="D2101" t="s">
        <v>80</v>
      </c>
      <c r="E2101" t="s">
        <v>167</v>
      </c>
      <c r="F2101" t="s">
        <v>7877</v>
      </c>
      <c r="G2101" t="s">
        <v>18</v>
      </c>
      <c r="H2101">
        <v>53</v>
      </c>
      <c r="I2101">
        <v>23</v>
      </c>
      <c r="J2101">
        <v>2008</v>
      </c>
      <c r="K2101">
        <v>3</v>
      </c>
      <c r="L2101" t="s">
        <v>83</v>
      </c>
      <c r="M2101" t="s">
        <v>1475</v>
      </c>
    </row>
    <row r="2102" spans="1:13" x14ac:dyDescent="0.25">
      <c r="A2102">
        <v>2096</v>
      </c>
      <c r="B2102" t="s">
        <v>7878</v>
      </c>
      <c r="C2102" t="s">
        <v>7879</v>
      </c>
      <c r="D2102" t="s">
        <v>80</v>
      </c>
      <c r="E2102" t="s">
        <v>5609</v>
      </c>
      <c r="F2102" t="s">
        <v>7880</v>
      </c>
      <c r="G2102" t="s">
        <v>18</v>
      </c>
      <c r="H2102">
        <v>71</v>
      </c>
      <c r="I2102">
        <v>42</v>
      </c>
      <c r="J2102">
        <v>2013</v>
      </c>
      <c r="K2102">
        <v>2</v>
      </c>
      <c r="L2102" t="s">
        <v>83</v>
      </c>
      <c r="M2102" t="s">
        <v>83</v>
      </c>
    </row>
    <row r="2103" spans="1:13" x14ac:dyDescent="0.25">
      <c r="A2103">
        <v>2097</v>
      </c>
      <c r="B2103" t="s">
        <v>7881</v>
      </c>
      <c r="C2103" t="s">
        <v>7882</v>
      </c>
      <c r="D2103" t="s">
        <v>166</v>
      </c>
      <c r="E2103" t="s">
        <v>770</v>
      </c>
      <c r="F2103" t="s">
        <v>7883</v>
      </c>
      <c r="G2103" t="s">
        <v>18</v>
      </c>
      <c r="H2103">
        <v>25</v>
      </c>
      <c r="I2103">
        <v>10</v>
      </c>
      <c r="J2103">
        <v>2013</v>
      </c>
      <c r="K2103">
        <v>3</v>
      </c>
      <c r="L2103" t="s">
        <v>1734</v>
      </c>
      <c r="M2103" t="s">
        <v>7884</v>
      </c>
    </row>
    <row r="2104" spans="1:13" x14ac:dyDescent="0.25">
      <c r="A2104">
        <v>2098</v>
      </c>
      <c r="B2104" t="s">
        <v>7885</v>
      </c>
      <c r="C2104" t="s">
        <v>7886</v>
      </c>
      <c r="D2104" t="s">
        <v>52</v>
      </c>
      <c r="E2104" t="s">
        <v>626</v>
      </c>
      <c r="F2104" t="s">
        <v>7887</v>
      </c>
      <c r="G2104" t="s">
        <v>336</v>
      </c>
      <c r="H2104">
        <v>11</v>
      </c>
      <c r="I2104">
        <v>4</v>
      </c>
      <c r="J2104">
        <v>2008</v>
      </c>
      <c r="K2104">
        <v>2</v>
      </c>
      <c r="L2104" t="s">
        <v>56</v>
      </c>
      <c r="M2104" t="s">
        <v>1431</v>
      </c>
    </row>
    <row r="2105" spans="1:13" x14ac:dyDescent="0.25">
      <c r="A2105">
        <v>2099</v>
      </c>
      <c r="B2105" t="s">
        <v>7888</v>
      </c>
      <c r="C2105" t="s">
        <v>7889</v>
      </c>
      <c r="D2105" t="s">
        <v>66</v>
      </c>
      <c r="E2105" t="s">
        <v>2587</v>
      </c>
      <c r="F2105" t="s">
        <v>7890</v>
      </c>
      <c r="G2105" t="s">
        <v>233</v>
      </c>
      <c r="H2105">
        <v>20</v>
      </c>
      <c r="I2105">
        <v>2</v>
      </c>
      <c r="J2105">
        <v>2010</v>
      </c>
      <c r="K2105">
        <v>1</v>
      </c>
      <c r="L2105" t="s">
        <v>70</v>
      </c>
      <c r="M2105" t="s">
        <v>1896</v>
      </c>
    </row>
    <row r="2106" spans="1:13" x14ac:dyDescent="0.25">
      <c r="A2106">
        <v>2100</v>
      </c>
      <c r="B2106" t="s">
        <v>7891</v>
      </c>
      <c r="C2106" t="s">
        <v>7892</v>
      </c>
      <c r="D2106" t="s">
        <v>243</v>
      </c>
      <c r="E2106" t="s">
        <v>911</v>
      </c>
      <c r="F2106" t="s">
        <v>7893</v>
      </c>
      <c r="G2106" t="s">
        <v>55</v>
      </c>
      <c r="H2106">
        <v>300</v>
      </c>
      <c r="I2106">
        <v>140</v>
      </c>
      <c r="J2106">
        <v>2011</v>
      </c>
      <c r="K2106">
        <v>1</v>
      </c>
      <c r="L2106" t="s">
        <v>458</v>
      </c>
      <c r="M2106" t="s">
        <v>7894</v>
      </c>
    </row>
    <row r="2107" spans="1:13" x14ac:dyDescent="0.25">
      <c r="A2107">
        <v>2101</v>
      </c>
      <c r="B2107" t="s">
        <v>7895</v>
      </c>
      <c r="C2107" t="s">
        <v>7896</v>
      </c>
      <c r="D2107" t="s">
        <v>30</v>
      </c>
      <c r="E2107" t="s">
        <v>993</v>
      </c>
      <c r="F2107" t="s">
        <v>7897</v>
      </c>
      <c r="G2107" t="s">
        <v>33</v>
      </c>
      <c r="H2107">
        <v>15</v>
      </c>
      <c r="I2107">
        <v>5</v>
      </c>
      <c r="J2107">
        <v>2012</v>
      </c>
      <c r="K2107">
        <v>1</v>
      </c>
      <c r="L2107" t="s">
        <v>34</v>
      </c>
      <c r="M2107" t="s">
        <v>34</v>
      </c>
    </row>
    <row r="2108" spans="1:13" x14ac:dyDescent="0.25">
      <c r="A2108">
        <v>2102</v>
      </c>
      <c r="B2108" t="s">
        <v>7898</v>
      </c>
      <c r="C2108" t="s">
        <v>7899</v>
      </c>
      <c r="D2108" t="s">
        <v>119</v>
      </c>
      <c r="E2108" t="s">
        <v>765</v>
      </c>
      <c r="F2108" t="s">
        <v>7900</v>
      </c>
      <c r="G2108" t="s">
        <v>233</v>
      </c>
      <c r="H2108">
        <v>6</v>
      </c>
      <c r="I2108">
        <v>2</v>
      </c>
      <c r="J2108">
        <v>2013</v>
      </c>
      <c r="K2108">
        <v>1</v>
      </c>
      <c r="L2108" t="s">
        <v>122</v>
      </c>
      <c r="M2108" t="s">
        <v>2055</v>
      </c>
    </row>
    <row r="2109" spans="1:13" x14ac:dyDescent="0.25">
      <c r="A2109">
        <v>2102</v>
      </c>
      <c r="B2109" t="s">
        <v>7901</v>
      </c>
      <c r="C2109" t="s">
        <v>7902</v>
      </c>
      <c r="D2109" t="s">
        <v>66</v>
      </c>
      <c r="E2109" t="s">
        <v>2284</v>
      </c>
      <c r="F2109" t="s">
        <v>7903</v>
      </c>
      <c r="G2109" t="s">
        <v>187</v>
      </c>
      <c r="H2109">
        <v>17</v>
      </c>
      <c r="I2109">
        <v>5</v>
      </c>
      <c r="J2109">
        <v>2007</v>
      </c>
      <c r="K2109">
        <v>1</v>
      </c>
      <c r="L2109" t="s">
        <v>70</v>
      </c>
      <c r="M2109" t="s">
        <v>1896</v>
      </c>
    </row>
    <row r="2110" spans="1:13" x14ac:dyDescent="0.25">
      <c r="A2110">
        <v>2103</v>
      </c>
      <c r="B2110" t="s">
        <v>7904</v>
      </c>
      <c r="C2110" t="s">
        <v>7905</v>
      </c>
      <c r="D2110" t="s">
        <v>80</v>
      </c>
      <c r="E2110" t="s">
        <v>1612</v>
      </c>
      <c r="F2110" t="s">
        <v>7906</v>
      </c>
      <c r="G2110" t="s">
        <v>156</v>
      </c>
      <c r="H2110">
        <v>42</v>
      </c>
      <c r="I2110">
        <v>8</v>
      </c>
      <c r="J2110">
        <v>2009</v>
      </c>
      <c r="K2110">
        <v>2</v>
      </c>
      <c r="L2110" t="s">
        <v>163</v>
      </c>
      <c r="M2110" t="s">
        <v>163</v>
      </c>
    </row>
    <row r="2111" spans="1:13" x14ac:dyDescent="0.25">
      <c r="A2111">
        <v>2104</v>
      </c>
      <c r="B2111" t="s">
        <v>7907</v>
      </c>
      <c r="C2111" t="s">
        <v>7908</v>
      </c>
      <c r="D2111" t="s">
        <v>503</v>
      </c>
      <c r="E2111" t="s">
        <v>7909</v>
      </c>
      <c r="F2111" t="s">
        <v>7910</v>
      </c>
      <c r="G2111" t="s">
        <v>211</v>
      </c>
      <c r="H2111">
        <v>240</v>
      </c>
      <c r="I2111">
        <v>138</v>
      </c>
      <c r="J2111">
        <v>1985</v>
      </c>
      <c r="K2111">
        <v>2</v>
      </c>
      <c r="L2111" t="s">
        <v>506</v>
      </c>
      <c r="M2111" t="s">
        <v>7911</v>
      </c>
    </row>
    <row r="2112" spans="1:13" x14ac:dyDescent="0.25">
      <c r="A2112">
        <v>2105</v>
      </c>
      <c r="B2112" t="s">
        <v>7912</v>
      </c>
      <c r="C2112" t="s">
        <v>7913</v>
      </c>
      <c r="D2112" t="s">
        <v>52</v>
      </c>
      <c r="E2112" t="s">
        <v>2777</v>
      </c>
      <c r="F2112" t="s">
        <v>7914</v>
      </c>
      <c r="G2112" t="s">
        <v>33</v>
      </c>
      <c r="H2112">
        <v>375</v>
      </c>
      <c r="I2112">
        <v>140</v>
      </c>
      <c r="J2112">
        <v>2011</v>
      </c>
      <c r="K2112">
        <v>4</v>
      </c>
      <c r="L2112" t="s">
        <v>953</v>
      </c>
      <c r="M2112" t="s">
        <v>1004</v>
      </c>
    </row>
    <row r="2113" spans="1:13" x14ac:dyDescent="0.25">
      <c r="A2113">
        <v>2106</v>
      </c>
      <c r="B2113" t="s">
        <v>7915</v>
      </c>
      <c r="C2113" t="s">
        <v>7916</v>
      </c>
      <c r="D2113" t="s">
        <v>333</v>
      </c>
      <c r="E2113" t="s">
        <v>425</v>
      </c>
      <c r="F2113" t="s">
        <v>7917</v>
      </c>
      <c r="G2113" t="s">
        <v>297</v>
      </c>
      <c r="H2113">
        <v>41</v>
      </c>
      <c r="I2113">
        <v>14</v>
      </c>
      <c r="J2113">
        <v>2006</v>
      </c>
      <c r="K2113">
        <v>1</v>
      </c>
      <c r="L2113" t="s">
        <v>2593</v>
      </c>
      <c r="M2113" t="s">
        <v>2594</v>
      </c>
    </row>
    <row r="2114" spans="1:13" x14ac:dyDescent="0.25">
      <c r="A2114">
        <v>2107</v>
      </c>
      <c r="B2114" t="s">
        <v>7918</v>
      </c>
      <c r="C2114" t="s">
        <v>7919</v>
      </c>
      <c r="D2114" t="s">
        <v>30</v>
      </c>
      <c r="E2114" t="s">
        <v>265</v>
      </c>
      <c r="F2114" t="s">
        <v>7920</v>
      </c>
      <c r="G2114" t="s">
        <v>289</v>
      </c>
      <c r="H2114">
        <v>10</v>
      </c>
      <c r="I2114">
        <v>6</v>
      </c>
      <c r="J2114">
        <v>2003</v>
      </c>
      <c r="K2114">
        <v>4</v>
      </c>
      <c r="L2114" t="s">
        <v>41</v>
      </c>
      <c r="M2114" t="s">
        <v>470</v>
      </c>
    </row>
    <row r="2115" spans="1:13" x14ac:dyDescent="0.25">
      <c r="A2115">
        <v>2108</v>
      </c>
      <c r="B2115" t="s">
        <v>7921</v>
      </c>
      <c r="C2115" t="s">
        <v>7922</v>
      </c>
      <c r="D2115" t="s">
        <v>66</v>
      </c>
      <c r="E2115" t="s">
        <v>871</v>
      </c>
      <c r="F2115" t="s">
        <v>7923</v>
      </c>
      <c r="G2115" t="s">
        <v>297</v>
      </c>
      <c r="H2115">
        <v>27</v>
      </c>
      <c r="I2115">
        <v>5</v>
      </c>
      <c r="J2115">
        <v>2008</v>
      </c>
      <c r="K2115">
        <v>1</v>
      </c>
      <c r="L2115" t="s">
        <v>94</v>
      </c>
      <c r="M2115" t="s">
        <v>591</v>
      </c>
    </row>
    <row r="2116" spans="1:13" x14ac:dyDescent="0.25">
      <c r="A2116">
        <v>2109</v>
      </c>
      <c r="B2116" t="s">
        <v>7924</v>
      </c>
      <c r="C2116" t="s">
        <v>7925</v>
      </c>
      <c r="D2116" t="s">
        <v>341</v>
      </c>
      <c r="E2116" t="s">
        <v>6612</v>
      </c>
      <c r="F2116" t="s">
        <v>7926</v>
      </c>
      <c r="G2116" t="s">
        <v>181</v>
      </c>
      <c r="H2116">
        <v>375</v>
      </c>
      <c r="I2116">
        <v>96</v>
      </c>
      <c r="J2116">
        <v>1999</v>
      </c>
      <c r="K2116">
        <v>1</v>
      </c>
      <c r="L2116" t="s">
        <v>344</v>
      </c>
      <c r="M2116" t="s">
        <v>7927</v>
      </c>
    </row>
    <row r="2117" spans="1:13" x14ac:dyDescent="0.25">
      <c r="A2117">
        <v>2110</v>
      </c>
      <c r="B2117" t="s">
        <v>7928</v>
      </c>
      <c r="C2117" t="s">
        <v>7929</v>
      </c>
      <c r="D2117" t="s">
        <v>1262</v>
      </c>
      <c r="E2117" t="s">
        <v>1068</v>
      </c>
      <c r="F2117" t="s">
        <v>7930</v>
      </c>
      <c r="G2117" t="s">
        <v>156</v>
      </c>
      <c r="H2117">
        <v>134</v>
      </c>
      <c r="I2117">
        <v>22</v>
      </c>
      <c r="J2117">
        <v>2008</v>
      </c>
      <c r="K2117">
        <v>4</v>
      </c>
      <c r="L2117" t="s">
        <v>1264</v>
      </c>
      <c r="M2117" t="s">
        <v>1299</v>
      </c>
    </row>
    <row r="2118" spans="1:13" x14ac:dyDescent="0.25">
      <c r="A2118">
        <v>2111</v>
      </c>
      <c r="B2118" t="s">
        <v>7931</v>
      </c>
      <c r="C2118" t="s">
        <v>7932</v>
      </c>
      <c r="D2118" t="s">
        <v>52</v>
      </c>
      <c r="E2118" t="s">
        <v>7059</v>
      </c>
      <c r="F2118" t="s">
        <v>7933</v>
      </c>
      <c r="G2118" t="s">
        <v>181</v>
      </c>
      <c r="H2118">
        <v>228</v>
      </c>
      <c r="I2118">
        <v>105</v>
      </c>
      <c r="J2118">
        <v>1999</v>
      </c>
      <c r="K2118">
        <v>4</v>
      </c>
      <c r="L2118" t="s">
        <v>56</v>
      </c>
      <c r="M2118" t="s">
        <v>7934</v>
      </c>
    </row>
    <row r="2119" spans="1:13" x14ac:dyDescent="0.25">
      <c r="A2119">
        <v>2112</v>
      </c>
      <c r="B2119" t="s">
        <v>7935</v>
      </c>
      <c r="C2119" t="s">
        <v>7936</v>
      </c>
      <c r="D2119" t="s">
        <v>30</v>
      </c>
      <c r="E2119" t="s">
        <v>362</v>
      </c>
      <c r="F2119" t="s">
        <v>7937</v>
      </c>
      <c r="G2119" t="s">
        <v>308</v>
      </c>
      <c r="H2119">
        <v>716</v>
      </c>
      <c r="I2119">
        <v>515</v>
      </c>
      <c r="J2119">
        <v>1997</v>
      </c>
      <c r="K2119">
        <v>4</v>
      </c>
      <c r="L2119" t="s">
        <v>258</v>
      </c>
      <c r="M2119" t="s">
        <v>7938</v>
      </c>
    </row>
    <row r="2120" spans="1:13" x14ac:dyDescent="0.25">
      <c r="A2120">
        <v>2113</v>
      </c>
      <c r="B2120" t="s">
        <v>7939</v>
      </c>
      <c r="C2120" t="s">
        <v>7940</v>
      </c>
      <c r="D2120" t="s">
        <v>341</v>
      </c>
      <c r="E2120" t="s">
        <v>1982</v>
      </c>
      <c r="F2120" t="s">
        <v>7941</v>
      </c>
      <c r="G2120" t="s">
        <v>107</v>
      </c>
      <c r="H2120">
        <v>100</v>
      </c>
      <c r="I2120">
        <v>25</v>
      </c>
      <c r="J2120">
        <v>2006</v>
      </c>
      <c r="K2120">
        <v>1</v>
      </c>
      <c r="L2120" t="s">
        <v>344</v>
      </c>
      <c r="M2120" t="s">
        <v>6804</v>
      </c>
    </row>
    <row r="2121" spans="1:13" x14ac:dyDescent="0.25">
      <c r="A2121">
        <v>2114</v>
      </c>
      <c r="B2121" t="s">
        <v>7942</v>
      </c>
      <c r="C2121" t="s">
        <v>7943</v>
      </c>
      <c r="D2121" t="s">
        <v>105</v>
      </c>
      <c r="E2121" t="s">
        <v>3077</v>
      </c>
      <c r="F2121" t="s">
        <v>7944</v>
      </c>
      <c r="G2121" t="s">
        <v>336</v>
      </c>
      <c r="H2121">
        <v>5</v>
      </c>
      <c r="I2121">
        <v>1</v>
      </c>
      <c r="J2121">
        <v>2009</v>
      </c>
      <c r="K2121">
        <v>2</v>
      </c>
      <c r="L2121" t="s">
        <v>62</v>
      </c>
      <c r="M2121" t="s">
        <v>5314</v>
      </c>
    </row>
    <row r="2122" spans="1:13" x14ac:dyDescent="0.25">
      <c r="A2122">
        <v>2115</v>
      </c>
      <c r="B2122" t="s">
        <v>7945</v>
      </c>
      <c r="C2122" t="s">
        <v>7946</v>
      </c>
      <c r="D2122" t="s">
        <v>30</v>
      </c>
      <c r="E2122" t="s">
        <v>7947</v>
      </c>
      <c r="F2122" t="s">
        <v>7948</v>
      </c>
      <c r="G2122" t="s">
        <v>181</v>
      </c>
      <c r="H2122">
        <v>116</v>
      </c>
      <c r="I2122">
        <v>73</v>
      </c>
      <c r="J2122">
        <v>2008</v>
      </c>
      <c r="K2122">
        <v>5</v>
      </c>
      <c r="L2122" t="s">
        <v>258</v>
      </c>
      <c r="M2122" t="s">
        <v>1496</v>
      </c>
    </row>
    <row r="2123" spans="1:13" x14ac:dyDescent="0.25">
      <c r="A2123">
        <v>2116</v>
      </c>
      <c r="B2123" t="s">
        <v>7949</v>
      </c>
      <c r="C2123" t="s">
        <v>7950</v>
      </c>
      <c r="D2123" t="s">
        <v>503</v>
      </c>
      <c r="E2123" t="s">
        <v>1773</v>
      </c>
      <c r="F2123" t="s">
        <v>7951</v>
      </c>
      <c r="G2123" t="s">
        <v>107</v>
      </c>
      <c r="H2123">
        <v>34</v>
      </c>
      <c r="I2123">
        <v>18</v>
      </c>
      <c r="J2123">
        <v>2012</v>
      </c>
      <c r="K2123">
        <v>3</v>
      </c>
      <c r="L2123" t="s">
        <v>506</v>
      </c>
      <c r="M2123" t="s">
        <v>506</v>
      </c>
    </row>
    <row r="2124" spans="1:13" x14ac:dyDescent="0.25">
      <c r="A2124">
        <v>2117</v>
      </c>
      <c r="B2124" t="s">
        <v>7952</v>
      </c>
      <c r="C2124" t="s">
        <v>7953</v>
      </c>
      <c r="D2124" t="s">
        <v>30</v>
      </c>
      <c r="E2124" t="s">
        <v>4418</v>
      </c>
      <c r="F2124" t="s">
        <v>7954</v>
      </c>
      <c r="G2124" t="s">
        <v>156</v>
      </c>
      <c r="H2124">
        <v>110</v>
      </c>
      <c r="I2124">
        <v>41</v>
      </c>
      <c r="J2124">
        <v>2012</v>
      </c>
      <c r="K2124">
        <v>3</v>
      </c>
      <c r="L2124" t="s">
        <v>258</v>
      </c>
      <c r="M2124" t="s">
        <v>3412</v>
      </c>
    </row>
    <row r="2125" spans="1:13" x14ac:dyDescent="0.25">
      <c r="A2125">
        <v>2118</v>
      </c>
      <c r="B2125" t="s">
        <v>7955</v>
      </c>
      <c r="C2125" t="s">
        <v>7956</v>
      </c>
      <c r="D2125" t="s">
        <v>30</v>
      </c>
      <c r="E2125" t="s">
        <v>261</v>
      </c>
      <c r="F2125" t="s">
        <v>7957</v>
      </c>
      <c r="G2125" t="s">
        <v>156</v>
      </c>
      <c r="H2125">
        <v>36</v>
      </c>
      <c r="I2125">
        <v>20</v>
      </c>
      <c r="J2125">
        <v>2000</v>
      </c>
      <c r="K2125">
        <v>3</v>
      </c>
      <c r="L2125" t="s">
        <v>34</v>
      </c>
      <c r="M2125" t="s">
        <v>34</v>
      </c>
    </row>
    <row r="2126" spans="1:13" x14ac:dyDescent="0.25">
      <c r="A2126">
        <v>2119</v>
      </c>
      <c r="B2126" t="s">
        <v>7958</v>
      </c>
      <c r="C2126" t="s">
        <v>7959</v>
      </c>
      <c r="D2126" t="s">
        <v>341</v>
      </c>
      <c r="E2126" t="s">
        <v>1580</v>
      </c>
      <c r="F2126" t="s">
        <v>7960</v>
      </c>
      <c r="G2126" t="s">
        <v>211</v>
      </c>
      <c r="H2126">
        <v>48</v>
      </c>
      <c r="I2126">
        <v>24</v>
      </c>
      <c r="J2126">
        <v>2009</v>
      </c>
      <c r="K2126">
        <v>3</v>
      </c>
      <c r="L2126" t="s">
        <v>344</v>
      </c>
      <c r="M2126" t="s">
        <v>7961</v>
      </c>
    </row>
    <row r="2127" spans="1:13" x14ac:dyDescent="0.25">
      <c r="A2127">
        <v>2120</v>
      </c>
      <c r="B2127" t="s">
        <v>7962</v>
      </c>
      <c r="C2127" t="s">
        <v>7963</v>
      </c>
      <c r="D2127" t="s">
        <v>80</v>
      </c>
      <c r="E2127" t="s">
        <v>111</v>
      </c>
      <c r="F2127" t="s">
        <v>7964</v>
      </c>
      <c r="G2127" t="s">
        <v>336</v>
      </c>
      <c r="H2127">
        <v>28</v>
      </c>
      <c r="I2127">
        <v>15</v>
      </c>
      <c r="J2127">
        <v>2006</v>
      </c>
      <c r="K2127">
        <v>2</v>
      </c>
      <c r="L2127" t="s">
        <v>83</v>
      </c>
      <c r="M2127" t="s">
        <v>7965</v>
      </c>
    </row>
    <row r="2128" spans="1:13" x14ac:dyDescent="0.25">
      <c r="A2128">
        <v>2121</v>
      </c>
      <c r="B2128" t="s">
        <v>7966</v>
      </c>
      <c r="C2128" t="s">
        <v>7967</v>
      </c>
      <c r="D2128" t="s">
        <v>52</v>
      </c>
      <c r="E2128" t="s">
        <v>1207</v>
      </c>
      <c r="F2128" t="s">
        <v>7968</v>
      </c>
      <c r="G2128" t="s">
        <v>336</v>
      </c>
      <c r="H2128">
        <v>101</v>
      </c>
      <c r="I2128">
        <v>54</v>
      </c>
      <c r="J2128">
        <v>2009</v>
      </c>
      <c r="K2128">
        <v>5</v>
      </c>
      <c r="L2128" t="s">
        <v>953</v>
      </c>
      <c r="M2128" t="s">
        <v>1004</v>
      </c>
    </row>
    <row r="2129" spans="1:13" x14ac:dyDescent="0.25">
      <c r="A2129">
        <v>2122</v>
      </c>
      <c r="B2129" t="s">
        <v>7969</v>
      </c>
      <c r="C2129" t="s">
        <v>7970</v>
      </c>
      <c r="D2129" t="s">
        <v>86</v>
      </c>
      <c r="E2129" t="s">
        <v>528</v>
      </c>
      <c r="F2129" t="s">
        <v>7971</v>
      </c>
      <c r="G2129" t="s">
        <v>18</v>
      </c>
      <c r="H2129">
        <v>74</v>
      </c>
      <c r="I2129">
        <v>25</v>
      </c>
      <c r="J2129">
        <v>1997</v>
      </c>
      <c r="K2129">
        <v>3</v>
      </c>
      <c r="L2129" t="s">
        <v>41</v>
      </c>
      <c r="M2129" t="s">
        <v>2861</v>
      </c>
    </row>
    <row r="2130" spans="1:13" x14ac:dyDescent="0.25">
      <c r="A2130">
        <v>2123</v>
      </c>
      <c r="B2130" t="s">
        <v>7972</v>
      </c>
      <c r="C2130" t="s">
        <v>7973</v>
      </c>
      <c r="D2130" t="s">
        <v>860</v>
      </c>
      <c r="E2130" t="s">
        <v>2013</v>
      </c>
      <c r="F2130" t="s">
        <v>7974</v>
      </c>
      <c r="G2130" t="s">
        <v>107</v>
      </c>
      <c r="H2130">
        <v>40</v>
      </c>
      <c r="I2130">
        <v>25</v>
      </c>
      <c r="J2130">
        <v>2008</v>
      </c>
      <c r="K2130">
        <v>1</v>
      </c>
      <c r="L2130" t="s">
        <v>41</v>
      </c>
      <c r="M2130" t="s">
        <v>6189</v>
      </c>
    </row>
    <row r="2131" spans="1:13" x14ac:dyDescent="0.25">
      <c r="A2131">
        <v>2124</v>
      </c>
      <c r="B2131" t="s">
        <v>7975</v>
      </c>
      <c r="C2131" t="s">
        <v>7976</v>
      </c>
      <c r="D2131" t="s">
        <v>30</v>
      </c>
      <c r="E2131" t="s">
        <v>7977</v>
      </c>
      <c r="F2131" t="s">
        <v>7978</v>
      </c>
      <c r="G2131" t="s">
        <v>18</v>
      </c>
      <c r="H2131">
        <v>102</v>
      </c>
      <c r="I2131">
        <v>30</v>
      </c>
      <c r="J2131">
        <v>2001</v>
      </c>
      <c r="K2131">
        <v>1</v>
      </c>
      <c r="L2131" t="s">
        <v>258</v>
      </c>
      <c r="M2131" t="s">
        <v>258</v>
      </c>
    </row>
    <row r="2132" spans="1:13" x14ac:dyDescent="0.25">
      <c r="A2132">
        <v>2125</v>
      </c>
      <c r="B2132" t="s">
        <v>7979</v>
      </c>
      <c r="C2132" t="s">
        <v>7980</v>
      </c>
      <c r="D2132" t="s">
        <v>15</v>
      </c>
      <c r="E2132" t="s">
        <v>5865</v>
      </c>
      <c r="F2132" t="s">
        <v>7981</v>
      </c>
      <c r="G2132" t="s">
        <v>336</v>
      </c>
      <c r="H2132">
        <v>83</v>
      </c>
      <c r="I2132">
        <v>35</v>
      </c>
      <c r="J2132">
        <v>1996</v>
      </c>
      <c r="K2132">
        <v>3</v>
      </c>
      <c r="L2132" t="s">
        <v>19</v>
      </c>
      <c r="M2132" t="s">
        <v>4200</v>
      </c>
    </row>
    <row r="2133" spans="1:13" x14ac:dyDescent="0.25">
      <c r="A2133">
        <v>2126</v>
      </c>
      <c r="B2133" t="s">
        <v>7982</v>
      </c>
      <c r="C2133" t="s">
        <v>7983</v>
      </c>
      <c r="D2133" t="s">
        <v>66</v>
      </c>
      <c r="E2133" t="s">
        <v>7984</v>
      </c>
      <c r="F2133" t="s">
        <v>7985</v>
      </c>
      <c r="G2133" t="s">
        <v>289</v>
      </c>
      <c r="H2133">
        <v>246</v>
      </c>
      <c r="I2133">
        <v>139</v>
      </c>
      <c r="J2133">
        <v>2011</v>
      </c>
      <c r="K2133">
        <v>4</v>
      </c>
      <c r="L2133" t="s">
        <v>94</v>
      </c>
      <c r="M2133" t="s">
        <v>591</v>
      </c>
    </row>
    <row r="2134" spans="1:13" x14ac:dyDescent="0.25">
      <c r="A2134">
        <v>2127</v>
      </c>
      <c r="B2134" t="s">
        <v>7986</v>
      </c>
      <c r="C2134" t="s">
        <v>7987</v>
      </c>
      <c r="D2134" t="s">
        <v>503</v>
      </c>
      <c r="E2134" t="s">
        <v>1251</v>
      </c>
      <c r="F2134" t="s">
        <v>7988</v>
      </c>
      <c r="G2134" t="s">
        <v>18</v>
      </c>
      <c r="H2134">
        <v>138</v>
      </c>
      <c r="I2134">
        <v>77</v>
      </c>
      <c r="J2134">
        <v>1999</v>
      </c>
      <c r="K2134">
        <v>5</v>
      </c>
      <c r="L2134" t="s">
        <v>506</v>
      </c>
      <c r="M2134" t="s">
        <v>506</v>
      </c>
    </row>
    <row r="2135" spans="1:13" x14ac:dyDescent="0.25">
      <c r="A2135">
        <v>2128</v>
      </c>
      <c r="B2135" t="s">
        <v>7989</v>
      </c>
      <c r="C2135" t="s">
        <v>7990</v>
      </c>
      <c r="D2135" t="s">
        <v>80</v>
      </c>
      <c r="E2135" t="s">
        <v>2013</v>
      </c>
      <c r="F2135" t="s">
        <v>7991</v>
      </c>
      <c r="G2135" t="s">
        <v>107</v>
      </c>
      <c r="H2135">
        <v>45</v>
      </c>
      <c r="I2135">
        <v>18</v>
      </c>
      <c r="J2135">
        <v>2007</v>
      </c>
      <c r="K2135">
        <v>1</v>
      </c>
      <c r="L2135" t="s">
        <v>83</v>
      </c>
      <c r="M2135" t="s">
        <v>7992</v>
      </c>
    </row>
    <row r="2136" spans="1:13" x14ac:dyDescent="0.25">
      <c r="A2136">
        <v>2129</v>
      </c>
      <c r="B2136" t="s">
        <v>7993</v>
      </c>
      <c r="C2136" t="s">
        <v>7994</v>
      </c>
      <c r="D2136" t="s">
        <v>80</v>
      </c>
      <c r="E2136" t="s">
        <v>3368</v>
      </c>
      <c r="F2136" t="s">
        <v>7995</v>
      </c>
      <c r="G2136" t="s">
        <v>156</v>
      </c>
      <c r="H2136">
        <v>138</v>
      </c>
      <c r="I2136">
        <v>86</v>
      </c>
      <c r="J2136">
        <v>2010</v>
      </c>
      <c r="K2136">
        <v>1</v>
      </c>
      <c r="L2136" t="s">
        <v>163</v>
      </c>
      <c r="M2136" t="s">
        <v>163</v>
      </c>
    </row>
    <row r="2137" spans="1:13" x14ac:dyDescent="0.25">
      <c r="A2137">
        <v>2130</v>
      </c>
      <c r="B2137" t="s">
        <v>7996</v>
      </c>
      <c r="C2137" t="s">
        <v>7997</v>
      </c>
      <c r="D2137" t="s">
        <v>52</v>
      </c>
      <c r="E2137" t="s">
        <v>2346</v>
      </c>
      <c r="F2137" t="s">
        <v>7998</v>
      </c>
      <c r="G2137" t="s">
        <v>336</v>
      </c>
      <c r="H2137">
        <v>19</v>
      </c>
      <c r="I2137">
        <v>5</v>
      </c>
      <c r="J2137">
        <v>2002</v>
      </c>
      <c r="K2137">
        <v>1</v>
      </c>
      <c r="L2137" t="s">
        <v>953</v>
      </c>
      <c r="M2137" t="s">
        <v>4327</v>
      </c>
    </row>
    <row r="2138" spans="1:13" x14ac:dyDescent="0.25">
      <c r="A2138">
        <v>2131</v>
      </c>
      <c r="B2138" t="s">
        <v>7999</v>
      </c>
      <c r="C2138" t="s">
        <v>8000</v>
      </c>
      <c r="D2138" t="s">
        <v>66</v>
      </c>
      <c r="E2138" t="s">
        <v>4749</v>
      </c>
      <c r="F2138" t="s">
        <v>8001</v>
      </c>
      <c r="G2138" t="s">
        <v>181</v>
      </c>
      <c r="H2138">
        <v>603</v>
      </c>
      <c r="I2138">
        <v>65</v>
      </c>
      <c r="J2138">
        <v>2006</v>
      </c>
      <c r="K2138">
        <v>4</v>
      </c>
      <c r="L2138" t="s">
        <v>94</v>
      </c>
      <c r="M2138" t="s">
        <v>1853</v>
      </c>
    </row>
    <row r="2139" spans="1:13" x14ac:dyDescent="0.25">
      <c r="A2139">
        <v>2132</v>
      </c>
      <c r="B2139" t="s">
        <v>8002</v>
      </c>
      <c r="C2139" t="s">
        <v>8003</v>
      </c>
      <c r="D2139" t="s">
        <v>503</v>
      </c>
      <c r="E2139" t="s">
        <v>939</v>
      </c>
      <c r="F2139" t="s">
        <v>8004</v>
      </c>
      <c r="G2139" t="s">
        <v>69</v>
      </c>
      <c r="H2139">
        <v>41</v>
      </c>
      <c r="I2139">
        <v>21</v>
      </c>
      <c r="J2139">
        <v>1998</v>
      </c>
      <c r="K2139">
        <v>2</v>
      </c>
      <c r="L2139" t="s">
        <v>41</v>
      </c>
      <c r="M2139" t="s">
        <v>8005</v>
      </c>
    </row>
    <row r="2140" spans="1:13" x14ac:dyDescent="0.25">
      <c r="A2140">
        <v>2133</v>
      </c>
      <c r="B2140" t="s">
        <v>8006</v>
      </c>
      <c r="C2140" t="s">
        <v>8007</v>
      </c>
      <c r="D2140" t="s">
        <v>86</v>
      </c>
      <c r="E2140" t="s">
        <v>5361</v>
      </c>
      <c r="F2140" t="s">
        <v>8008</v>
      </c>
      <c r="G2140" t="s">
        <v>1041</v>
      </c>
      <c r="H2140">
        <v>34</v>
      </c>
      <c r="I2140">
        <v>20</v>
      </c>
      <c r="J2140">
        <v>1995</v>
      </c>
      <c r="K2140">
        <v>2</v>
      </c>
      <c r="L2140" t="s">
        <v>2084</v>
      </c>
      <c r="M2140" t="s">
        <v>2904</v>
      </c>
    </row>
    <row r="2141" spans="1:13" x14ac:dyDescent="0.25">
      <c r="A2141">
        <v>2134</v>
      </c>
      <c r="B2141" t="s">
        <v>8009</v>
      </c>
      <c r="C2141" t="s">
        <v>8010</v>
      </c>
      <c r="D2141" t="s">
        <v>52</v>
      </c>
      <c r="E2141" t="s">
        <v>8011</v>
      </c>
      <c r="F2141" t="s">
        <v>8012</v>
      </c>
      <c r="G2141" t="s">
        <v>18</v>
      </c>
      <c r="H2141">
        <v>335</v>
      </c>
      <c r="I2141">
        <v>49</v>
      </c>
      <c r="J2141">
        <v>2012</v>
      </c>
      <c r="K2141">
        <v>6</v>
      </c>
      <c r="L2141" t="s">
        <v>203</v>
      </c>
      <c r="M2141" t="s">
        <v>8013</v>
      </c>
    </row>
    <row r="2142" spans="1:13" x14ac:dyDescent="0.25">
      <c r="A2142">
        <v>2135</v>
      </c>
      <c r="B2142" t="s">
        <v>8014</v>
      </c>
      <c r="C2142" t="s">
        <v>8015</v>
      </c>
      <c r="D2142" t="s">
        <v>80</v>
      </c>
      <c r="E2142" t="s">
        <v>8016</v>
      </c>
      <c r="F2142" t="s">
        <v>8017</v>
      </c>
      <c r="G2142" t="s">
        <v>107</v>
      </c>
      <c r="H2142">
        <v>179</v>
      </c>
      <c r="I2142">
        <v>92</v>
      </c>
      <c r="J2142">
        <v>2010</v>
      </c>
      <c r="K2142">
        <v>4</v>
      </c>
      <c r="L2142" t="s">
        <v>83</v>
      </c>
      <c r="M2142" t="s">
        <v>964</v>
      </c>
    </row>
    <row r="2143" spans="1:13" x14ac:dyDescent="0.25">
      <c r="A2143">
        <v>2136</v>
      </c>
      <c r="B2143" t="s">
        <v>8018</v>
      </c>
      <c r="C2143" t="s">
        <v>8019</v>
      </c>
      <c r="D2143" t="s">
        <v>105</v>
      </c>
      <c r="E2143" t="s">
        <v>828</v>
      </c>
      <c r="F2143" t="s">
        <v>8020</v>
      </c>
      <c r="G2143" t="s">
        <v>156</v>
      </c>
      <c r="H2143">
        <v>41</v>
      </c>
      <c r="I2143">
        <v>52</v>
      </c>
      <c r="J2143">
        <v>1982</v>
      </c>
      <c r="K2143">
        <v>1</v>
      </c>
      <c r="L2143" t="s">
        <v>41</v>
      </c>
      <c r="M2143" t="s">
        <v>8021</v>
      </c>
    </row>
    <row r="2144" spans="1:13" x14ac:dyDescent="0.25">
      <c r="A2144">
        <v>2137</v>
      </c>
      <c r="B2144" t="s">
        <v>8022</v>
      </c>
      <c r="C2144" t="s">
        <v>8023</v>
      </c>
      <c r="D2144" t="s">
        <v>105</v>
      </c>
      <c r="E2144" t="s">
        <v>2582</v>
      </c>
      <c r="F2144" t="s">
        <v>8024</v>
      </c>
      <c r="G2144" t="s">
        <v>175</v>
      </c>
      <c r="H2144">
        <v>124</v>
      </c>
      <c r="I2144">
        <v>62</v>
      </c>
      <c r="J2144">
        <v>2004</v>
      </c>
      <c r="K2144">
        <v>4</v>
      </c>
      <c r="L2144" t="s">
        <v>62</v>
      </c>
      <c r="M2144" t="s">
        <v>108</v>
      </c>
    </row>
    <row r="2145" spans="1:13" x14ac:dyDescent="0.25">
      <c r="A2145">
        <v>2138</v>
      </c>
      <c r="B2145" t="s">
        <v>8025</v>
      </c>
      <c r="C2145" t="s">
        <v>8026</v>
      </c>
      <c r="D2145" t="s">
        <v>66</v>
      </c>
      <c r="E2145" t="s">
        <v>399</v>
      </c>
      <c r="F2145" t="s">
        <v>8027</v>
      </c>
      <c r="G2145" t="s">
        <v>33</v>
      </c>
      <c r="H2145">
        <v>175</v>
      </c>
      <c r="I2145">
        <v>85</v>
      </c>
      <c r="J2145">
        <v>2007</v>
      </c>
      <c r="K2145">
        <v>2</v>
      </c>
      <c r="L2145" t="s">
        <v>94</v>
      </c>
      <c r="M2145" t="s">
        <v>2006</v>
      </c>
    </row>
    <row r="2146" spans="1:13" x14ac:dyDescent="0.25">
      <c r="A2146">
        <v>2139</v>
      </c>
      <c r="B2146" t="s">
        <v>8028</v>
      </c>
      <c r="C2146" t="s">
        <v>8029</v>
      </c>
      <c r="D2146" t="s">
        <v>105</v>
      </c>
      <c r="E2146" t="s">
        <v>147</v>
      </c>
      <c r="F2146" t="s">
        <v>8030</v>
      </c>
      <c r="G2146" t="s">
        <v>289</v>
      </c>
      <c r="H2146">
        <v>38</v>
      </c>
      <c r="I2146">
        <v>11</v>
      </c>
      <c r="J2146">
        <v>2014</v>
      </c>
      <c r="K2146">
        <v>1</v>
      </c>
      <c r="L2146" t="s">
        <v>62</v>
      </c>
      <c r="M2146" t="s">
        <v>3408</v>
      </c>
    </row>
    <row r="2147" spans="1:13" x14ac:dyDescent="0.25">
      <c r="A2147">
        <v>2140</v>
      </c>
      <c r="B2147" t="s">
        <v>8031</v>
      </c>
      <c r="C2147" t="s">
        <v>8032</v>
      </c>
      <c r="D2147" t="s">
        <v>341</v>
      </c>
      <c r="E2147" t="s">
        <v>209</v>
      </c>
      <c r="F2147" t="s">
        <v>8033</v>
      </c>
      <c r="G2147" t="s">
        <v>40</v>
      </c>
      <c r="H2147">
        <v>70</v>
      </c>
      <c r="I2147">
        <v>10</v>
      </c>
      <c r="J2147">
        <v>2014</v>
      </c>
      <c r="K2147">
        <v>1</v>
      </c>
      <c r="L2147" t="s">
        <v>344</v>
      </c>
      <c r="M2147" t="s">
        <v>344</v>
      </c>
    </row>
    <row r="2148" spans="1:13" x14ac:dyDescent="0.25">
      <c r="A2148">
        <v>2141</v>
      </c>
      <c r="B2148" t="s">
        <v>8034</v>
      </c>
      <c r="C2148" t="s">
        <v>8035</v>
      </c>
      <c r="D2148" t="s">
        <v>80</v>
      </c>
      <c r="E2148" t="s">
        <v>283</v>
      </c>
      <c r="F2148" t="s">
        <v>8036</v>
      </c>
      <c r="G2148" t="s">
        <v>55</v>
      </c>
      <c r="H2148">
        <v>175</v>
      </c>
      <c r="I2148">
        <v>100</v>
      </c>
      <c r="J2148">
        <v>2011</v>
      </c>
      <c r="K2148">
        <v>1</v>
      </c>
      <c r="L2148" t="s">
        <v>3247</v>
      </c>
      <c r="M2148" t="s">
        <v>1116</v>
      </c>
    </row>
    <row r="2149" spans="1:13" x14ac:dyDescent="0.25">
      <c r="A2149">
        <v>2142</v>
      </c>
      <c r="B2149" t="s">
        <v>8037</v>
      </c>
      <c r="C2149" t="s">
        <v>8038</v>
      </c>
      <c r="D2149" t="s">
        <v>30</v>
      </c>
      <c r="E2149" t="s">
        <v>617</v>
      </c>
      <c r="F2149" t="s">
        <v>8039</v>
      </c>
      <c r="G2149" t="s">
        <v>336</v>
      </c>
      <c r="H2149">
        <v>246</v>
      </c>
      <c r="I2149">
        <v>93</v>
      </c>
      <c r="J2149">
        <v>2008</v>
      </c>
      <c r="K2149">
        <v>2</v>
      </c>
      <c r="L2149" t="s">
        <v>251</v>
      </c>
      <c r="M2149" t="s">
        <v>251</v>
      </c>
    </row>
    <row r="2150" spans="1:13" x14ac:dyDescent="0.25">
      <c r="A2150">
        <v>2143</v>
      </c>
      <c r="B2150" t="s">
        <v>8040</v>
      </c>
      <c r="C2150" t="s">
        <v>8041</v>
      </c>
      <c r="D2150" t="s">
        <v>86</v>
      </c>
      <c r="E2150" t="s">
        <v>518</v>
      </c>
      <c r="F2150" t="s">
        <v>8042</v>
      </c>
      <c r="G2150" t="s">
        <v>156</v>
      </c>
      <c r="H2150">
        <v>90</v>
      </c>
      <c r="I2150">
        <v>14</v>
      </c>
      <c r="J2150">
        <v>2008</v>
      </c>
      <c r="K2150">
        <v>3</v>
      </c>
      <c r="L2150" t="s">
        <v>89</v>
      </c>
      <c r="M2150" t="s">
        <v>3830</v>
      </c>
    </row>
    <row r="2151" spans="1:13" x14ac:dyDescent="0.25">
      <c r="A2151">
        <v>2144</v>
      </c>
      <c r="B2151" t="s">
        <v>8043</v>
      </c>
      <c r="C2151" t="s">
        <v>8044</v>
      </c>
      <c r="D2151" t="s">
        <v>59</v>
      </c>
      <c r="E2151" t="s">
        <v>8045</v>
      </c>
      <c r="F2151" t="s">
        <v>8046</v>
      </c>
      <c r="G2151" t="s">
        <v>18</v>
      </c>
      <c r="H2151">
        <v>110</v>
      </c>
      <c r="I2151">
        <v>25</v>
      </c>
      <c r="J2151">
        <v>2010</v>
      </c>
      <c r="K2151">
        <v>3</v>
      </c>
      <c r="L2151" t="s">
        <v>62</v>
      </c>
      <c r="M2151" t="s">
        <v>560</v>
      </c>
    </row>
    <row r="2152" spans="1:13" x14ac:dyDescent="0.25">
      <c r="A2152">
        <v>2145</v>
      </c>
      <c r="B2152" t="s">
        <v>8047</v>
      </c>
      <c r="C2152" t="s">
        <v>8048</v>
      </c>
      <c r="D2152" t="s">
        <v>45</v>
      </c>
      <c r="E2152" t="s">
        <v>523</v>
      </c>
      <c r="F2152" t="s">
        <v>8049</v>
      </c>
      <c r="G2152" t="s">
        <v>257</v>
      </c>
      <c r="H2152">
        <v>33</v>
      </c>
      <c r="I2152">
        <v>11</v>
      </c>
      <c r="J2152">
        <v>2014</v>
      </c>
      <c r="K2152">
        <v>1</v>
      </c>
      <c r="L2152" t="s">
        <v>49</v>
      </c>
      <c r="M2152" t="s">
        <v>8050</v>
      </c>
    </row>
    <row r="2153" spans="1:13" x14ac:dyDescent="0.25">
      <c r="A2153">
        <v>2146</v>
      </c>
      <c r="B2153" t="s">
        <v>8051</v>
      </c>
      <c r="C2153" t="s">
        <v>8052</v>
      </c>
      <c r="D2153" t="s">
        <v>1262</v>
      </c>
      <c r="E2153" t="s">
        <v>770</v>
      </c>
      <c r="F2153" t="s">
        <v>8053</v>
      </c>
      <c r="G2153" t="s">
        <v>18</v>
      </c>
      <c r="H2153">
        <v>48</v>
      </c>
      <c r="I2153">
        <v>15</v>
      </c>
      <c r="J2153">
        <v>2008</v>
      </c>
      <c r="K2153">
        <v>3</v>
      </c>
      <c r="L2153" t="s">
        <v>1264</v>
      </c>
      <c r="M2153" t="s">
        <v>1658</v>
      </c>
    </row>
    <row r="2154" spans="1:13" x14ac:dyDescent="0.25">
      <c r="A2154">
        <v>2147</v>
      </c>
      <c r="B2154" t="s">
        <v>8054</v>
      </c>
      <c r="C2154" t="s">
        <v>8055</v>
      </c>
      <c r="D2154" t="s">
        <v>753</v>
      </c>
      <c r="E2154" t="s">
        <v>8056</v>
      </c>
      <c r="F2154" t="s">
        <v>8057</v>
      </c>
      <c r="G2154" t="s">
        <v>233</v>
      </c>
      <c r="H2154">
        <v>343</v>
      </c>
      <c r="I2154">
        <v>126</v>
      </c>
      <c r="J2154">
        <v>1939</v>
      </c>
      <c r="K2154">
        <v>2</v>
      </c>
      <c r="L2154" t="s">
        <v>756</v>
      </c>
      <c r="M2154" t="s">
        <v>757</v>
      </c>
    </row>
    <row r="2155" spans="1:13" x14ac:dyDescent="0.25">
      <c r="A2155">
        <v>2148</v>
      </c>
      <c r="B2155" t="s">
        <v>8058</v>
      </c>
      <c r="C2155" t="s">
        <v>8059</v>
      </c>
      <c r="D2155" t="s">
        <v>243</v>
      </c>
      <c r="E2155" t="s">
        <v>8060</v>
      </c>
      <c r="F2155" t="s">
        <v>8061</v>
      </c>
      <c r="G2155" t="s">
        <v>181</v>
      </c>
      <c r="H2155">
        <v>475</v>
      </c>
      <c r="I2155">
        <v>118</v>
      </c>
      <c r="J2155">
        <v>1980</v>
      </c>
      <c r="K2155">
        <v>9</v>
      </c>
      <c r="L2155" t="s">
        <v>94</v>
      </c>
      <c r="M2155" t="s">
        <v>246</v>
      </c>
    </row>
    <row r="2156" spans="1:13" x14ac:dyDescent="0.25">
      <c r="A2156">
        <v>2149</v>
      </c>
      <c r="B2156" t="s">
        <v>8062</v>
      </c>
      <c r="C2156" t="s">
        <v>8063</v>
      </c>
      <c r="D2156" t="s">
        <v>852</v>
      </c>
      <c r="E2156" t="s">
        <v>962</v>
      </c>
      <c r="F2156" t="s">
        <v>8064</v>
      </c>
      <c r="G2156" t="s">
        <v>257</v>
      </c>
      <c r="H2156">
        <v>34</v>
      </c>
      <c r="I2156">
        <v>8</v>
      </c>
      <c r="J2156">
        <v>2007</v>
      </c>
      <c r="K2156">
        <v>1</v>
      </c>
      <c r="L2156" t="s">
        <v>595</v>
      </c>
      <c r="M2156" t="s">
        <v>8065</v>
      </c>
    </row>
    <row r="2157" spans="1:13" x14ac:dyDescent="0.25">
      <c r="A2157">
        <v>2150</v>
      </c>
      <c r="B2157" t="s">
        <v>8066</v>
      </c>
      <c r="C2157" t="s">
        <v>8067</v>
      </c>
      <c r="D2157" t="s">
        <v>52</v>
      </c>
      <c r="E2157" t="s">
        <v>1297</v>
      </c>
      <c r="F2157" t="s">
        <v>8068</v>
      </c>
      <c r="G2157" t="s">
        <v>48</v>
      </c>
      <c r="H2157">
        <v>14</v>
      </c>
      <c r="I2157">
        <v>7</v>
      </c>
      <c r="J2157">
        <v>2014</v>
      </c>
      <c r="K2157">
        <v>1</v>
      </c>
      <c r="L2157" t="s">
        <v>953</v>
      </c>
      <c r="M2157" t="s">
        <v>1008</v>
      </c>
    </row>
    <row r="2158" spans="1:13" x14ac:dyDescent="0.25">
      <c r="A2158">
        <v>2151</v>
      </c>
      <c r="B2158" t="s">
        <v>8069</v>
      </c>
      <c r="C2158" t="s">
        <v>8070</v>
      </c>
      <c r="D2158" t="s">
        <v>105</v>
      </c>
      <c r="E2158" t="s">
        <v>425</v>
      </c>
      <c r="F2158" t="s">
        <v>8071</v>
      </c>
      <c r="G2158" t="s">
        <v>233</v>
      </c>
      <c r="H2158">
        <v>28</v>
      </c>
      <c r="I2158">
        <v>12</v>
      </c>
      <c r="J2158">
        <v>2007</v>
      </c>
      <c r="K2158">
        <v>1</v>
      </c>
      <c r="L2158" t="s">
        <v>62</v>
      </c>
      <c r="M2158" t="s">
        <v>882</v>
      </c>
    </row>
    <row r="2159" spans="1:13" x14ac:dyDescent="0.25">
      <c r="A2159">
        <v>2152</v>
      </c>
      <c r="B2159" t="s">
        <v>8072</v>
      </c>
      <c r="C2159" t="s">
        <v>8073</v>
      </c>
      <c r="D2159" t="s">
        <v>80</v>
      </c>
      <c r="E2159" t="s">
        <v>993</v>
      </c>
      <c r="F2159" t="s">
        <v>8074</v>
      </c>
      <c r="G2159" t="s">
        <v>233</v>
      </c>
      <c r="H2159">
        <v>14</v>
      </c>
      <c r="I2159">
        <v>6</v>
      </c>
      <c r="J2159">
        <v>2001</v>
      </c>
      <c r="K2159">
        <v>1</v>
      </c>
      <c r="L2159" t="s">
        <v>41</v>
      </c>
      <c r="M2159" t="s">
        <v>8075</v>
      </c>
    </row>
    <row r="2160" spans="1:13" x14ac:dyDescent="0.25">
      <c r="A2160">
        <v>2153</v>
      </c>
      <c r="B2160" t="s">
        <v>8076</v>
      </c>
      <c r="C2160" t="s">
        <v>8077</v>
      </c>
      <c r="D2160" t="s">
        <v>503</v>
      </c>
      <c r="E2160" t="s">
        <v>209</v>
      </c>
      <c r="F2160" t="s">
        <v>8078</v>
      </c>
      <c r="G2160" t="s">
        <v>156</v>
      </c>
      <c r="H2160">
        <v>46</v>
      </c>
      <c r="I2160">
        <v>36</v>
      </c>
      <c r="J2160">
        <v>2009</v>
      </c>
      <c r="K2160">
        <v>3</v>
      </c>
      <c r="L2160" t="s">
        <v>506</v>
      </c>
      <c r="M2160" t="s">
        <v>506</v>
      </c>
    </row>
    <row r="2161" spans="1:13" x14ac:dyDescent="0.25">
      <c r="A2161">
        <v>2154</v>
      </c>
      <c r="B2161" t="s">
        <v>8079</v>
      </c>
      <c r="C2161" t="s">
        <v>8080</v>
      </c>
      <c r="D2161" t="s">
        <v>22</v>
      </c>
      <c r="E2161" t="s">
        <v>2372</v>
      </c>
      <c r="F2161" t="s">
        <v>8081</v>
      </c>
      <c r="G2161" t="s">
        <v>25</v>
      </c>
      <c r="H2161">
        <v>28</v>
      </c>
      <c r="I2161">
        <v>13</v>
      </c>
      <c r="J2161">
        <v>2014</v>
      </c>
      <c r="K2161">
        <v>1</v>
      </c>
      <c r="L2161" t="s">
        <v>41</v>
      </c>
      <c r="M2161" t="s">
        <v>1024</v>
      </c>
    </row>
    <row r="2162" spans="1:13" x14ac:dyDescent="0.25">
      <c r="A2162">
        <v>2155</v>
      </c>
      <c r="B2162" t="s">
        <v>8082</v>
      </c>
      <c r="C2162" t="s">
        <v>8083</v>
      </c>
      <c r="D2162" t="s">
        <v>52</v>
      </c>
      <c r="E2162" t="s">
        <v>8084</v>
      </c>
      <c r="F2162" t="s">
        <v>8085</v>
      </c>
      <c r="G2162" t="s">
        <v>211</v>
      </c>
      <c r="H2162">
        <v>210</v>
      </c>
      <c r="I2162">
        <v>106</v>
      </c>
      <c r="J2162">
        <v>1996</v>
      </c>
      <c r="K2162">
        <v>5</v>
      </c>
      <c r="L2162" t="s">
        <v>41</v>
      </c>
      <c r="M2162" t="s">
        <v>2985</v>
      </c>
    </row>
    <row r="2163" spans="1:13" x14ac:dyDescent="0.25">
      <c r="A2163">
        <v>2156</v>
      </c>
      <c r="B2163" t="s">
        <v>8086</v>
      </c>
      <c r="C2163" t="s">
        <v>8087</v>
      </c>
      <c r="D2163" t="s">
        <v>80</v>
      </c>
      <c r="E2163" t="s">
        <v>8088</v>
      </c>
      <c r="F2163" t="s">
        <v>8089</v>
      </c>
      <c r="G2163" t="s">
        <v>18</v>
      </c>
      <c r="H2163">
        <v>392</v>
      </c>
      <c r="I2163">
        <v>175</v>
      </c>
      <c r="J2163">
        <v>2001</v>
      </c>
      <c r="K2163">
        <v>11</v>
      </c>
      <c r="L2163" t="s">
        <v>83</v>
      </c>
      <c r="M2163" t="s">
        <v>2693</v>
      </c>
    </row>
    <row r="2164" spans="1:13" x14ac:dyDescent="0.25">
      <c r="A2164">
        <v>2157</v>
      </c>
      <c r="B2164" t="s">
        <v>8090</v>
      </c>
      <c r="C2164" t="s">
        <v>8091</v>
      </c>
      <c r="D2164" t="s">
        <v>341</v>
      </c>
      <c r="E2164" t="s">
        <v>8092</v>
      </c>
      <c r="F2164" t="s">
        <v>8093</v>
      </c>
      <c r="G2164" t="s">
        <v>156</v>
      </c>
      <c r="H2164">
        <v>228</v>
      </c>
      <c r="I2164">
        <v>42</v>
      </c>
      <c r="J2164">
        <v>1985</v>
      </c>
      <c r="K2164">
        <v>1</v>
      </c>
      <c r="L2164" t="s">
        <v>344</v>
      </c>
      <c r="M2164" t="s">
        <v>8094</v>
      </c>
    </row>
    <row r="2165" spans="1:13" x14ac:dyDescent="0.25">
      <c r="A2165">
        <v>2158</v>
      </c>
      <c r="B2165" t="s">
        <v>8095</v>
      </c>
      <c r="C2165" t="s">
        <v>8096</v>
      </c>
      <c r="D2165" t="s">
        <v>30</v>
      </c>
      <c r="E2165" t="s">
        <v>911</v>
      </c>
      <c r="F2165" t="s">
        <v>8097</v>
      </c>
      <c r="G2165" t="s">
        <v>623</v>
      </c>
      <c r="H2165">
        <v>10</v>
      </c>
      <c r="I2165">
        <v>3</v>
      </c>
      <c r="J2165">
        <v>2012</v>
      </c>
      <c r="K2165">
        <v>2</v>
      </c>
      <c r="L2165" t="s">
        <v>251</v>
      </c>
      <c r="M2165" t="s">
        <v>251</v>
      </c>
    </row>
    <row r="2166" spans="1:13" x14ac:dyDescent="0.25">
      <c r="A2166">
        <v>2159</v>
      </c>
      <c r="B2166" t="s">
        <v>8098</v>
      </c>
      <c r="C2166" t="s">
        <v>8099</v>
      </c>
      <c r="D2166" t="s">
        <v>190</v>
      </c>
      <c r="E2166" t="s">
        <v>690</v>
      </c>
      <c r="F2166" t="s">
        <v>8100</v>
      </c>
      <c r="G2166" t="s">
        <v>233</v>
      </c>
      <c r="H2166">
        <v>74</v>
      </c>
      <c r="I2166">
        <v>17</v>
      </c>
      <c r="J2166">
        <v>2009</v>
      </c>
      <c r="K2166">
        <v>6</v>
      </c>
      <c r="L2166" t="s">
        <v>41</v>
      </c>
      <c r="M2166" t="s">
        <v>2351</v>
      </c>
    </row>
    <row r="2167" spans="1:13" x14ac:dyDescent="0.25">
      <c r="A2167">
        <v>2160</v>
      </c>
      <c r="B2167" t="s">
        <v>8101</v>
      </c>
      <c r="C2167" t="s">
        <v>8102</v>
      </c>
      <c r="D2167" t="s">
        <v>243</v>
      </c>
      <c r="E2167" t="s">
        <v>4798</v>
      </c>
      <c r="F2167" t="s">
        <v>8103</v>
      </c>
      <c r="G2167" t="s">
        <v>181</v>
      </c>
      <c r="H2167">
        <v>136</v>
      </c>
      <c r="I2167">
        <v>50</v>
      </c>
      <c r="J2167">
        <v>2003</v>
      </c>
      <c r="K2167">
        <v>3</v>
      </c>
      <c r="L2167" t="s">
        <v>94</v>
      </c>
      <c r="M2167" t="s">
        <v>948</v>
      </c>
    </row>
    <row r="2168" spans="1:13" x14ac:dyDescent="0.25">
      <c r="A2168">
        <v>2161</v>
      </c>
      <c r="B2168" t="s">
        <v>8104</v>
      </c>
      <c r="C2168" t="s">
        <v>8105</v>
      </c>
      <c r="D2168" t="s">
        <v>86</v>
      </c>
      <c r="E2168" t="s">
        <v>435</v>
      </c>
      <c r="F2168" t="s">
        <v>8106</v>
      </c>
      <c r="G2168" t="s">
        <v>156</v>
      </c>
      <c r="H2168">
        <v>17</v>
      </c>
      <c r="I2168">
        <v>12</v>
      </c>
      <c r="J2168">
        <v>2012</v>
      </c>
      <c r="K2168">
        <v>1</v>
      </c>
      <c r="L2168" t="s">
        <v>89</v>
      </c>
      <c r="M2168" t="s">
        <v>3830</v>
      </c>
    </row>
    <row r="2169" spans="1:13" x14ac:dyDescent="0.25">
      <c r="A2169">
        <v>2162</v>
      </c>
      <c r="B2169" t="s">
        <v>8107</v>
      </c>
      <c r="C2169" t="s">
        <v>8108</v>
      </c>
      <c r="D2169" t="s">
        <v>30</v>
      </c>
      <c r="E2169" t="s">
        <v>7408</v>
      </c>
      <c r="F2169" t="s">
        <v>8109</v>
      </c>
      <c r="G2169" t="s">
        <v>33</v>
      </c>
      <c r="H2169">
        <v>1300</v>
      </c>
      <c r="I2169">
        <v>500</v>
      </c>
      <c r="J2169">
        <v>2011</v>
      </c>
      <c r="K2169">
        <v>2</v>
      </c>
      <c r="L2169" t="s">
        <v>34</v>
      </c>
      <c r="M2169" t="s">
        <v>1123</v>
      </c>
    </row>
    <row r="2170" spans="1:13" x14ac:dyDescent="0.25">
      <c r="A2170">
        <v>2163</v>
      </c>
      <c r="B2170" t="s">
        <v>8110</v>
      </c>
      <c r="C2170" t="s">
        <v>8111</v>
      </c>
      <c r="D2170" t="s">
        <v>30</v>
      </c>
      <c r="E2170" t="s">
        <v>621</v>
      </c>
      <c r="F2170" t="s">
        <v>8112</v>
      </c>
      <c r="G2170" t="s">
        <v>336</v>
      </c>
      <c r="H2170">
        <v>10</v>
      </c>
      <c r="I2170">
        <v>6</v>
      </c>
      <c r="J2170">
        <v>2003</v>
      </c>
      <c r="K2170">
        <v>1</v>
      </c>
      <c r="L2170" t="s">
        <v>34</v>
      </c>
      <c r="M2170" t="s">
        <v>34</v>
      </c>
    </row>
    <row r="2171" spans="1:13" x14ac:dyDescent="0.25">
      <c r="A2171">
        <v>2164</v>
      </c>
      <c r="B2171" t="s">
        <v>8113</v>
      </c>
      <c r="C2171" t="s">
        <v>8114</v>
      </c>
      <c r="D2171" t="s">
        <v>1031</v>
      </c>
      <c r="E2171" t="s">
        <v>2013</v>
      </c>
      <c r="F2171" t="s">
        <v>8115</v>
      </c>
      <c r="G2171" t="s">
        <v>107</v>
      </c>
      <c r="H2171">
        <v>29</v>
      </c>
      <c r="I2171">
        <v>15</v>
      </c>
      <c r="J2171">
        <v>2007</v>
      </c>
      <c r="K2171">
        <v>4</v>
      </c>
      <c r="L2171" t="s">
        <v>41</v>
      </c>
      <c r="M2171" t="s">
        <v>1033</v>
      </c>
    </row>
    <row r="2172" spans="1:13" x14ac:dyDescent="0.25">
      <c r="A2172">
        <v>2165</v>
      </c>
      <c r="B2172" t="s">
        <v>8116</v>
      </c>
      <c r="C2172" t="s">
        <v>8117</v>
      </c>
      <c r="D2172" t="s">
        <v>503</v>
      </c>
      <c r="E2172" t="s">
        <v>8118</v>
      </c>
      <c r="F2172" t="s">
        <v>8119</v>
      </c>
      <c r="G2172" t="s">
        <v>336</v>
      </c>
      <c r="H2172">
        <v>1505</v>
      </c>
      <c r="I2172">
        <v>888</v>
      </c>
      <c r="J2172">
        <v>1987</v>
      </c>
      <c r="K2172">
        <v>11</v>
      </c>
      <c r="L2172" t="s">
        <v>506</v>
      </c>
      <c r="M2172" t="s">
        <v>2939</v>
      </c>
    </row>
    <row r="2173" spans="1:13" x14ac:dyDescent="0.25">
      <c r="A2173">
        <v>2166</v>
      </c>
      <c r="B2173" t="s">
        <v>8120</v>
      </c>
      <c r="C2173" t="s">
        <v>8121</v>
      </c>
      <c r="D2173" t="s">
        <v>80</v>
      </c>
      <c r="E2173" t="s">
        <v>861</v>
      </c>
      <c r="F2173" t="s">
        <v>8122</v>
      </c>
      <c r="G2173" t="s">
        <v>623</v>
      </c>
      <c r="H2173">
        <v>30</v>
      </c>
      <c r="I2173">
        <v>9</v>
      </c>
      <c r="J2173">
        <v>2011</v>
      </c>
      <c r="K2173">
        <v>2</v>
      </c>
      <c r="L2173" t="s">
        <v>137</v>
      </c>
      <c r="M2173" t="s">
        <v>137</v>
      </c>
    </row>
    <row r="2174" spans="1:13" x14ac:dyDescent="0.25">
      <c r="A2174">
        <v>2167</v>
      </c>
      <c r="B2174" t="s">
        <v>8123</v>
      </c>
      <c r="C2174" t="s">
        <v>8124</v>
      </c>
      <c r="D2174" t="s">
        <v>98</v>
      </c>
      <c r="E2174" t="s">
        <v>8125</v>
      </c>
      <c r="F2174" t="s">
        <v>8126</v>
      </c>
      <c r="G2174" t="s">
        <v>40</v>
      </c>
      <c r="H2174">
        <v>240</v>
      </c>
      <c r="I2174">
        <v>200</v>
      </c>
      <c r="J2174">
        <v>1949</v>
      </c>
      <c r="K2174">
        <v>1</v>
      </c>
      <c r="L2174" t="s">
        <v>101</v>
      </c>
      <c r="M2174" t="s">
        <v>102</v>
      </c>
    </row>
    <row r="2175" spans="1:13" x14ac:dyDescent="0.25">
      <c r="A2175">
        <v>2168</v>
      </c>
      <c r="B2175" t="s">
        <v>8127</v>
      </c>
      <c r="C2175" t="s">
        <v>8128</v>
      </c>
      <c r="D2175" t="s">
        <v>503</v>
      </c>
      <c r="E2175" t="s">
        <v>8129</v>
      </c>
      <c r="F2175" t="s">
        <v>8130</v>
      </c>
      <c r="G2175" t="s">
        <v>55</v>
      </c>
      <c r="H2175">
        <v>8</v>
      </c>
      <c r="I2175">
        <v>3</v>
      </c>
      <c r="J2175">
        <v>2009</v>
      </c>
      <c r="K2175">
        <v>1</v>
      </c>
      <c r="L2175" t="s">
        <v>506</v>
      </c>
      <c r="M2175" t="s">
        <v>1984</v>
      </c>
    </row>
    <row r="2176" spans="1:13" x14ac:dyDescent="0.25">
      <c r="A2176">
        <v>2169</v>
      </c>
      <c r="B2176" t="s">
        <v>8131</v>
      </c>
      <c r="C2176" t="s">
        <v>8132</v>
      </c>
      <c r="D2176" t="s">
        <v>59</v>
      </c>
      <c r="E2176" t="s">
        <v>8133</v>
      </c>
      <c r="F2176" t="s">
        <v>8134</v>
      </c>
      <c r="G2176" t="s">
        <v>48</v>
      </c>
      <c r="H2176">
        <v>60</v>
      </c>
      <c r="I2176">
        <v>25</v>
      </c>
      <c r="J2176">
        <v>2010</v>
      </c>
      <c r="K2176">
        <v>2</v>
      </c>
      <c r="L2176" t="s">
        <v>62</v>
      </c>
      <c r="M2176" t="s">
        <v>8135</v>
      </c>
    </row>
    <row r="2177" spans="1:13" x14ac:dyDescent="0.25">
      <c r="A2177">
        <v>2170</v>
      </c>
      <c r="B2177" t="s">
        <v>8136</v>
      </c>
      <c r="C2177" t="s">
        <v>8137</v>
      </c>
      <c r="D2177" t="s">
        <v>333</v>
      </c>
      <c r="E2177" t="s">
        <v>892</v>
      </c>
      <c r="F2177" t="s">
        <v>8138</v>
      </c>
      <c r="G2177" t="s">
        <v>181</v>
      </c>
      <c r="H2177">
        <v>79</v>
      </c>
      <c r="I2177">
        <v>23</v>
      </c>
      <c r="J2177">
        <v>2010</v>
      </c>
      <c r="K2177">
        <v>3</v>
      </c>
      <c r="L2177" t="s">
        <v>2593</v>
      </c>
      <c r="M2177" t="s">
        <v>2594</v>
      </c>
    </row>
    <row r="2178" spans="1:13" x14ac:dyDescent="0.25">
      <c r="A2178">
        <v>2171</v>
      </c>
      <c r="B2178" t="s">
        <v>8139</v>
      </c>
      <c r="C2178" t="s">
        <v>8140</v>
      </c>
      <c r="D2178" t="s">
        <v>86</v>
      </c>
      <c r="E2178" t="s">
        <v>2108</v>
      </c>
      <c r="F2178" t="s">
        <v>8141</v>
      </c>
      <c r="G2178" t="s">
        <v>156</v>
      </c>
      <c r="H2178">
        <v>90</v>
      </c>
      <c r="I2178">
        <v>26</v>
      </c>
      <c r="J2178">
        <v>2010</v>
      </c>
      <c r="K2178">
        <v>5</v>
      </c>
      <c r="L2178" t="s">
        <v>89</v>
      </c>
      <c r="M2178" t="s">
        <v>89</v>
      </c>
    </row>
    <row r="2179" spans="1:13" x14ac:dyDescent="0.25">
      <c r="A2179">
        <v>2172</v>
      </c>
      <c r="B2179" t="s">
        <v>8142</v>
      </c>
      <c r="C2179" t="s">
        <v>8143</v>
      </c>
      <c r="D2179" t="s">
        <v>190</v>
      </c>
      <c r="E2179" t="s">
        <v>957</v>
      </c>
      <c r="F2179" t="s">
        <v>8144</v>
      </c>
      <c r="G2179" t="s">
        <v>55</v>
      </c>
      <c r="H2179">
        <v>18</v>
      </c>
      <c r="I2179">
        <v>11</v>
      </c>
      <c r="J2179">
        <v>1992</v>
      </c>
      <c r="K2179">
        <v>1</v>
      </c>
      <c r="L2179" t="s">
        <v>41</v>
      </c>
      <c r="M2179" t="s">
        <v>8145</v>
      </c>
    </row>
    <row r="2180" spans="1:13" x14ac:dyDescent="0.25">
      <c r="A2180">
        <v>2173</v>
      </c>
      <c r="B2180" t="s">
        <v>8146</v>
      </c>
      <c r="C2180" t="s">
        <v>8147</v>
      </c>
      <c r="D2180" t="s">
        <v>74</v>
      </c>
      <c r="E2180" t="s">
        <v>665</v>
      </c>
      <c r="F2180" t="s">
        <v>8148</v>
      </c>
      <c r="G2180" t="s">
        <v>308</v>
      </c>
      <c r="H2180">
        <v>74</v>
      </c>
      <c r="I2180">
        <v>29</v>
      </c>
      <c r="J2180">
        <v>2008</v>
      </c>
      <c r="K2180">
        <v>1</v>
      </c>
      <c r="L2180" t="s">
        <v>349</v>
      </c>
      <c r="M2180" t="s">
        <v>349</v>
      </c>
    </row>
    <row r="2181" spans="1:13" x14ac:dyDescent="0.25">
      <c r="A2181">
        <v>2174</v>
      </c>
      <c r="B2181" t="s">
        <v>8149</v>
      </c>
      <c r="C2181" t="s">
        <v>8150</v>
      </c>
      <c r="D2181" t="s">
        <v>141</v>
      </c>
      <c r="E2181" t="s">
        <v>380</v>
      </c>
      <c r="F2181" t="s">
        <v>8151</v>
      </c>
      <c r="G2181" t="s">
        <v>156</v>
      </c>
      <c r="H2181">
        <v>62</v>
      </c>
      <c r="I2181">
        <v>46</v>
      </c>
      <c r="J2181">
        <v>2011</v>
      </c>
      <c r="K2181">
        <v>3</v>
      </c>
      <c r="L2181" t="s">
        <v>514</v>
      </c>
      <c r="M2181" t="s">
        <v>8152</v>
      </c>
    </row>
    <row r="2182" spans="1:13" x14ac:dyDescent="0.25">
      <c r="A2182">
        <v>2175</v>
      </c>
      <c r="B2182" t="s">
        <v>8153</v>
      </c>
      <c r="C2182" t="s">
        <v>8154</v>
      </c>
      <c r="D2182" t="s">
        <v>45</v>
      </c>
      <c r="E2182" t="s">
        <v>8155</v>
      </c>
      <c r="F2182" t="s">
        <v>8156</v>
      </c>
      <c r="G2182" t="s">
        <v>297</v>
      </c>
      <c r="H2182">
        <v>44</v>
      </c>
      <c r="I2182">
        <v>24</v>
      </c>
      <c r="J2182">
        <v>2013</v>
      </c>
      <c r="K2182">
        <v>3</v>
      </c>
      <c r="L2182" t="s">
        <v>49</v>
      </c>
      <c r="M2182" t="s">
        <v>49</v>
      </c>
    </row>
    <row r="2183" spans="1:13" x14ac:dyDescent="0.25">
      <c r="A2183">
        <v>2176</v>
      </c>
      <c r="B2183" t="s">
        <v>8157</v>
      </c>
      <c r="C2183" t="s">
        <v>8158</v>
      </c>
      <c r="D2183" t="s">
        <v>503</v>
      </c>
      <c r="E2183" t="s">
        <v>1418</v>
      </c>
      <c r="F2183" t="s">
        <v>8159</v>
      </c>
      <c r="G2183" t="s">
        <v>324</v>
      </c>
      <c r="H2183">
        <v>48</v>
      </c>
      <c r="I2183">
        <v>30</v>
      </c>
      <c r="J2183">
        <v>1990</v>
      </c>
      <c r="K2183">
        <v>2</v>
      </c>
      <c r="L2183" t="s">
        <v>506</v>
      </c>
      <c r="M2183" t="s">
        <v>8160</v>
      </c>
    </row>
    <row r="2184" spans="1:13" x14ac:dyDescent="0.25">
      <c r="A2184">
        <v>2177</v>
      </c>
      <c r="B2184" t="s">
        <v>8161</v>
      </c>
      <c r="C2184" t="s">
        <v>8162</v>
      </c>
      <c r="D2184" t="s">
        <v>105</v>
      </c>
      <c r="E2184" t="s">
        <v>5561</v>
      </c>
      <c r="F2184" t="s">
        <v>8163</v>
      </c>
      <c r="G2184" t="s">
        <v>33</v>
      </c>
      <c r="H2184">
        <v>80</v>
      </c>
      <c r="I2184">
        <v>31</v>
      </c>
      <c r="J2184">
        <v>2012</v>
      </c>
      <c r="K2184">
        <v>4</v>
      </c>
      <c r="L2184" t="s">
        <v>3776</v>
      </c>
      <c r="M2184" t="s">
        <v>8164</v>
      </c>
    </row>
    <row r="2185" spans="1:13" x14ac:dyDescent="0.25">
      <c r="A2185">
        <v>2178</v>
      </c>
      <c r="B2185" t="s">
        <v>8165</v>
      </c>
      <c r="C2185" t="s">
        <v>8166</v>
      </c>
      <c r="D2185" t="s">
        <v>30</v>
      </c>
      <c r="E2185" t="s">
        <v>798</v>
      </c>
      <c r="F2185" t="s">
        <v>8167</v>
      </c>
      <c r="G2185" t="s">
        <v>187</v>
      </c>
      <c r="H2185">
        <v>20</v>
      </c>
      <c r="I2185">
        <v>13</v>
      </c>
      <c r="J2185">
        <v>2013</v>
      </c>
      <c r="K2185">
        <v>2</v>
      </c>
      <c r="L2185" t="s">
        <v>34</v>
      </c>
      <c r="M2185" t="s">
        <v>34</v>
      </c>
    </row>
    <row r="2186" spans="1:13" x14ac:dyDescent="0.25">
      <c r="A2186">
        <v>2179</v>
      </c>
      <c r="B2186" t="s">
        <v>8168</v>
      </c>
      <c r="C2186" t="s">
        <v>8169</v>
      </c>
      <c r="D2186" t="s">
        <v>105</v>
      </c>
      <c r="E2186" t="s">
        <v>5609</v>
      </c>
      <c r="F2186" t="s">
        <v>8170</v>
      </c>
      <c r="G2186" t="s">
        <v>156</v>
      </c>
      <c r="H2186">
        <v>600</v>
      </c>
      <c r="I2186">
        <v>300</v>
      </c>
      <c r="J2186">
        <v>2011</v>
      </c>
      <c r="K2186">
        <v>3</v>
      </c>
      <c r="L2186" t="s">
        <v>62</v>
      </c>
      <c r="M2186" t="s">
        <v>108</v>
      </c>
    </row>
    <row r="2187" spans="1:13" x14ac:dyDescent="0.25">
      <c r="A2187">
        <v>2180</v>
      </c>
      <c r="B2187" t="s">
        <v>8171</v>
      </c>
      <c r="C2187" t="s">
        <v>8172</v>
      </c>
      <c r="D2187" t="s">
        <v>119</v>
      </c>
      <c r="E2187" t="s">
        <v>8173</v>
      </c>
      <c r="F2187" t="s">
        <v>8174</v>
      </c>
      <c r="G2187" t="s">
        <v>187</v>
      </c>
      <c r="H2187">
        <v>729</v>
      </c>
      <c r="I2187">
        <v>313</v>
      </c>
      <c r="J2187">
        <v>2004</v>
      </c>
      <c r="K2187">
        <v>1</v>
      </c>
      <c r="L2187" t="s">
        <v>41</v>
      </c>
      <c r="M2187" t="s">
        <v>6398</v>
      </c>
    </row>
    <row r="2188" spans="1:13" x14ac:dyDescent="0.25">
      <c r="A2188">
        <v>2181</v>
      </c>
      <c r="B2188" t="s">
        <v>8175</v>
      </c>
      <c r="C2188" t="s">
        <v>8176</v>
      </c>
      <c r="D2188" t="s">
        <v>80</v>
      </c>
      <c r="E2188" t="s">
        <v>1555</v>
      </c>
      <c r="F2188" t="s">
        <v>8177</v>
      </c>
      <c r="G2188" t="s">
        <v>181</v>
      </c>
      <c r="H2188">
        <v>18</v>
      </c>
      <c r="I2188">
        <v>8</v>
      </c>
      <c r="J2188">
        <v>2009</v>
      </c>
      <c r="K2188">
        <v>1</v>
      </c>
      <c r="L2188" t="s">
        <v>83</v>
      </c>
      <c r="M2188" t="s">
        <v>132</v>
      </c>
    </row>
    <row r="2189" spans="1:13" x14ac:dyDescent="0.25">
      <c r="A2189">
        <v>2182</v>
      </c>
      <c r="B2189" t="s">
        <v>8178</v>
      </c>
      <c r="C2189" t="s">
        <v>8179</v>
      </c>
      <c r="D2189" t="s">
        <v>780</v>
      </c>
      <c r="E2189" t="s">
        <v>7156</v>
      </c>
      <c r="F2189" t="s">
        <v>8180</v>
      </c>
      <c r="G2189" t="s">
        <v>233</v>
      </c>
      <c r="H2189">
        <v>180</v>
      </c>
      <c r="I2189">
        <v>70</v>
      </c>
      <c r="J2189">
        <v>2006</v>
      </c>
      <c r="K2189">
        <v>1</v>
      </c>
      <c r="L2189" t="s">
        <v>41</v>
      </c>
      <c r="M2189" t="s">
        <v>782</v>
      </c>
    </row>
    <row r="2190" spans="1:13" x14ac:dyDescent="0.25">
      <c r="A2190">
        <v>2183</v>
      </c>
      <c r="B2190" t="s">
        <v>8181</v>
      </c>
      <c r="C2190" t="s">
        <v>8182</v>
      </c>
      <c r="D2190" t="s">
        <v>80</v>
      </c>
      <c r="E2190" t="s">
        <v>3901</v>
      </c>
      <c r="F2190" t="s">
        <v>8183</v>
      </c>
      <c r="G2190" t="s">
        <v>308</v>
      </c>
      <c r="H2190">
        <v>481</v>
      </c>
      <c r="I2190">
        <v>113</v>
      </c>
      <c r="J2190">
        <v>2013</v>
      </c>
      <c r="K2190">
        <v>2</v>
      </c>
      <c r="L2190" t="s">
        <v>163</v>
      </c>
      <c r="M2190" t="s">
        <v>1752</v>
      </c>
    </row>
    <row r="2191" spans="1:13" x14ac:dyDescent="0.25">
      <c r="A2191">
        <v>2184</v>
      </c>
      <c r="B2191" t="s">
        <v>8184</v>
      </c>
      <c r="C2191" t="s">
        <v>8185</v>
      </c>
      <c r="D2191" t="s">
        <v>30</v>
      </c>
      <c r="E2191" t="s">
        <v>523</v>
      </c>
      <c r="F2191" t="s">
        <v>8186</v>
      </c>
      <c r="G2191" t="s">
        <v>18</v>
      </c>
      <c r="H2191">
        <v>29</v>
      </c>
      <c r="I2191">
        <v>13</v>
      </c>
      <c r="J2191">
        <v>2013</v>
      </c>
      <c r="K2191">
        <v>1</v>
      </c>
      <c r="L2191" t="s">
        <v>34</v>
      </c>
      <c r="M2191" t="s">
        <v>34</v>
      </c>
    </row>
    <row r="2192" spans="1:13" x14ac:dyDescent="0.25">
      <c r="A2192">
        <v>2185</v>
      </c>
      <c r="B2192" t="s">
        <v>8187</v>
      </c>
      <c r="C2192" t="s">
        <v>8188</v>
      </c>
      <c r="D2192" t="s">
        <v>30</v>
      </c>
      <c r="E2192" t="s">
        <v>8189</v>
      </c>
      <c r="F2192" t="s">
        <v>8190</v>
      </c>
      <c r="G2192" t="s">
        <v>175</v>
      </c>
      <c r="H2192">
        <v>181</v>
      </c>
      <c r="I2192">
        <v>45</v>
      </c>
      <c r="J2192">
        <v>2008</v>
      </c>
      <c r="K2192">
        <v>2</v>
      </c>
      <c r="L2192" t="s">
        <v>251</v>
      </c>
      <c r="M2192" t="s">
        <v>1716</v>
      </c>
    </row>
    <row r="2193" spans="1:13" x14ac:dyDescent="0.25">
      <c r="A2193">
        <v>2186</v>
      </c>
      <c r="B2193" t="s">
        <v>8191</v>
      </c>
      <c r="C2193" t="s">
        <v>8192</v>
      </c>
      <c r="D2193" t="s">
        <v>59</v>
      </c>
      <c r="E2193" t="s">
        <v>1309</v>
      </c>
      <c r="F2193" t="s">
        <v>8193</v>
      </c>
      <c r="G2193" t="s">
        <v>48</v>
      </c>
      <c r="H2193">
        <v>42</v>
      </c>
      <c r="I2193">
        <v>18</v>
      </c>
      <c r="J2193">
        <v>2011</v>
      </c>
      <c r="K2193">
        <v>1</v>
      </c>
      <c r="L2193" t="s">
        <v>62</v>
      </c>
      <c r="M2193" t="s">
        <v>8194</v>
      </c>
    </row>
    <row r="2194" spans="1:13" x14ac:dyDescent="0.25">
      <c r="A2194">
        <v>2187</v>
      </c>
      <c r="B2194" t="s">
        <v>8195</v>
      </c>
      <c r="C2194" t="s">
        <v>8196</v>
      </c>
      <c r="D2194" t="s">
        <v>80</v>
      </c>
      <c r="E2194" t="s">
        <v>621</v>
      </c>
      <c r="F2194" t="s">
        <v>8197</v>
      </c>
      <c r="G2194" t="s">
        <v>297</v>
      </c>
      <c r="H2194">
        <v>17</v>
      </c>
      <c r="I2194">
        <v>6</v>
      </c>
      <c r="J2194">
        <v>2006</v>
      </c>
      <c r="K2194">
        <v>1</v>
      </c>
      <c r="L2194" t="s">
        <v>41</v>
      </c>
      <c r="M2194" t="s">
        <v>8198</v>
      </c>
    </row>
    <row r="2195" spans="1:13" x14ac:dyDescent="0.25">
      <c r="A2195">
        <v>2188</v>
      </c>
      <c r="B2195" t="s">
        <v>8199</v>
      </c>
      <c r="C2195" t="s">
        <v>8200</v>
      </c>
      <c r="D2195" t="s">
        <v>294</v>
      </c>
      <c r="E2195" t="s">
        <v>8201</v>
      </c>
      <c r="F2195" t="s">
        <v>8202</v>
      </c>
      <c r="G2195" t="s">
        <v>233</v>
      </c>
      <c r="H2195">
        <v>47</v>
      </c>
      <c r="I2195">
        <v>25</v>
      </c>
      <c r="J2195">
        <v>2013</v>
      </c>
      <c r="K2195">
        <v>2</v>
      </c>
      <c r="L2195" t="s">
        <v>298</v>
      </c>
      <c r="M2195" t="s">
        <v>5346</v>
      </c>
    </row>
    <row r="2196" spans="1:13" x14ac:dyDescent="0.25">
      <c r="A2196">
        <v>2189</v>
      </c>
      <c r="B2196" t="s">
        <v>8203</v>
      </c>
      <c r="C2196" t="s">
        <v>8204</v>
      </c>
      <c r="D2196" t="s">
        <v>1960</v>
      </c>
      <c r="E2196" t="s">
        <v>2346</v>
      </c>
      <c r="F2196" t="s">
        <v>8205</v>
      </c>
      <c r="G2196" t="s">
        <v>175</v>
      </c>
      <c r="H2196">
        <v>56</v>
      </c>
      <c r="I2196">
        <v>22</v>
      </c>
      <c r="J2196">
        <v>2010</v>
      </c>
      <c r="K2196">
        <v>1</v>
      </c>
      <c r="L2196" t="s">
        <v>41</v>
      </c>
      <c r="M2196" t="s">
        <v>8206</v>
      </c>
    </row>
    <row r="2197" spans="1:13" x14ac:dyDescent="0.25">
      <c r="A2197">
        <v>2190</v>
      </c>
      <c r="B2197" t="s">
        <v>8207</v>
      </c>
      <c r="C2197" t="s">
        <v>8208</v>
      </c>
      <c r="D2197" t="s">
        <v>52</v>
      </c>
      <c r="E2197" t="s">
        <v>896</v>
      </c>
      <c r="F2197" t="s">
        <v>8209</v>
      </c>
      <c r="G2197" t="s">
        <v>25</v>
      </c>
      <c r="H2197">
        <v>6</v>
      </c>
      <c r="I2197">
        <v>4</v>
      </c>
      <c r="J2197">
        <v>2011</v>
      </c>
      <c r="K2197">
        <v>1</v>
      </c>
      <c r="L2197" t="s">
        <v>56</v>
      </c>
      <c r="M2197" t="s">
        <v>662</v>
      </c>
    </row>
    <row r="2198" spans="1:13" x14ac:dyDescent="0.25">
      <c r="A2198">
        <v>2191</v>
      </c>
      <c r="B2198" t="s">
        <v>8210</v>
      </c>
      <c r="C2198" t="s">
        <v>8211</v>
      </c>
      <c r="D2198" t="s">
        <v>503</v>
      </c>
      <c r="E2198" t="s">
        <v>255</v>
      </c>
      <c r="F2198" t="s">
        <v>8212</v>
      </c>
      <c r="G2198" t="s">
        <v>55</v>
      </c>
      <c r="H2198">
        <v>18</v>
      </c>
      <c r="I2198">
        <v>8</v>
      </c>
      <c r="J2198">
        <v>2014</v>
      </c>
      <c r="K2198">
        <v>1</v>
      </c>
      <c r="L2198" t="s">
        <v>506</v>
      </c>
      <c r="M2198" t="s">
        <v>3138</v>
      </c>
    </row>
    <row r="2199" spans="1:13" x14ac:dyDescent="0.25">
      <c r="A2199">
        <v>2192</v>
      </c>
      <c r="B2199" t="s">
        <v>8213</v>
      </c>
      <c r="C2199" t="s">
        <v>8214</v>
      </c>
      <c r="D2199" t="s">
        <v>80</v>
      </c>
      <c r="E2199" t="s">
        <v>31</v>
      </c>
      <c r="F2199" t="s">
        <v>8215</v>
      </c>
      <c r="G2199" t="s">
        <v>257</v>
      </c>
      <c r="H2199">
        <v>551</v>
      </c>
      <c r="I2199">
        <v>326</v>
      </c>
      <c r="J2199">
        <v>2000</v>
      </c>
      <c r="K2199">
        <v>1</v>
      </c>
      <c r="L2199" t="s">
        <v>163</v>
      </c>
      <c r="M2199" t="s">
        <v>8216</v>
      </c>
    </row>
    <row r="2200" spans="1:13" x14ac:dyDescent="0.25">
      <c r="A2200">
        <v>2193</v>
      </c>
      <c r="B2200" t="s">
        <v>8217</v>
      </c>
      <c r="C2200" t="s">
        <v>8218</v>
      </c>
      <c r="D2200" t="s">
        <v>30</v>
      </c>
      <c r="E2200" t="s">
        <v>690</v>
      </c>
      <c r="F2200" t="s">
        <v>8219</v>
      </c>
      <c r="G2200" t="s">
        <v>55</v>
      </c>
      <c r="H2200">
        <v>154</v>
      </c>
      <c r="I2200">
        <v>60</v>
      </c>
      <c r="J2200">
        <v>2012</v>
      </c>
      <c r="K2200">
        <v>2</v>
      </c>
      <c r="L2200" t="s">
        <v>251</v>
      </c>
      <c r="M2200" t="s">
        <v>251</v>
      </c>
    </row>
    <row r="2201" spans="1:13" x14ac:dyDescent="0.25">
      <c r="A2201">
        <v>2194</v>
      </c>
      <c r="B2201" t="s">
        <v>8220</v>
      </c>
      <c r="C2201" t="s">
        <v>8221</v>
      </c>
      <c r="D2201" t="s">
        <v>105</v>
      </c>
      <c r="E2201" t="s">
        <v>1473</v>
      </c>
      <c r="F2201" t="s">
        <v>8222</v>
      </c>
      <c r="G2201" t="s">
        <v>211</v>
      </c>
      <c r="H2201">
        <v>32</v>
      </c>
      <c r="I2201">
        <v>12</v>
      </c>
      <c r="J2201">
        <v>2004</v>
      </c>
      <c r="K2201">
        <v>3</v>
      </c>
      <c r="L2201" t="s">
        <v>62</v>
      </c>
      <c r="M2201" t="s">
        <v>882</v>
      </c>
    </row>
    <row r="2202" spans="1:13" x14ac:dyDescent="0.25">
      <c r="A2202">
        <v>2195</v>
      </c>
      <c r="B2202" t="s">
        <v>8223</v>
      </c>
      <c r="C2202" t="s">
        <v>8224</v>
      </c>
      <c r="D2202" t="s">
        <v>80</v>
      </c>
      <c r="E2202" t="s">
        <v>871</v>
      </c>
      <c r="F2202" t="s">
        <v>8225</v>
      </c>
      <c r="G2202" t="s">
        <v>156</v>
      </c>
      <c r="H2202">
        <v>35</v>
      </c>
      <c r="I2202">
        <v>12</v>
      </c>
      <c r="J2202">
        <v>2011</v>
      </c>
      <c r="K2202">
        <v>3</v>
      </c>
      <c r="L2202" t="s">
        <v>83</v>
      </c>
      <c r="M2202" t="s">
        <v>1435</v>
      </c>
    </row>
    <row r="2203" spans="1:13" x14ac:dyDescent="0.25">
      <c r="A2203">
        <v>2196</v>
      </c>
      <c r="B2203" t="s">
        <v>8226</v>
      </c>
      <c r="C2203" t="s">
        <v>8227</v>
      </c>
      <c r="D2203" t="s">
        <v>80</v>
      </c>
      <c r="E2203" t="s">
        <v>8228</v>
      </c>
      <c r="F2203" t="s">
        <v>8229</v>
      </c>
      <c r="G2203" t="s">
        <v>211</v>
      </c>
      <c r="H2203">
        <v>133</v>
      </c>
      <c r="I2203">
        <v>66</v>
      </c>
      <c r="J2203">
        <v>2004</v>
      </c>
      <c r="K2203">
        <v>11</v>
      </c>
      <c r="L2203" t="s">
        <v>137</v>
      </c>
      <c r="M2203" t="s">
        <v>137</v>
      </c>
    </row>
    <row r="2204" spans="1:13" x14ac:dyDescent="0.25">
      <c r="A2204">
        <v>2197</v>
      </c>
      <c r="B2204" t="s">
        <v>8230</v>
      </c>
      <c r="C2204" t="s">
        <v>8231</v>
      </c>
      <c r="D2204" t="s">
        <v>30</v>
      </c>
      <c r="E2204" t="s">
        <v>803</v>
      </c>
      <c r="F2204" t="s">
        <v>8232</v>
      </c>
      <c r="G2204" t="s">
        <v>40</v>
      </c>
      <c r="H2204">
        <v>260</v>
      </c>
      <c r="I2204">
        <v>171</v>
      </c>
      <c r="J2204">
        <v>2004</v>
      </c>
      <c r="K2204">
        <v>6</v>
      </c>
      <c r="L2204" t="s">
        <v>258</v>
      </c>
      <c r="M2204" t="s">
        <v>3054</v>
      </c>
    </row>
    <row r="2205" spans="1:13" x14ac:dyDescent="0.25">
      <c r="A2205">
        <v>2198</v>
      </c>
      <c r="B2205" t="s">
        <v>8233</v>
      </c>
      <c r="C2205" t="s">
        <v>8234</v>
      </c>
      <c r="D2205" t="s">
        <v>52</v>
      </c>
      <c r="E2205" t="s">
        <v>617</v>
      </c>
      <c r="F2205" t="s">
        <v>8235</v>
      </c>
      <c r="G2205" t="s">
        <v>18</v>
      </c>
      <c r="H2205">
        <v>64</v>
      </c>
      <c r="I2205">
        <v>21</v>
      </c>
      <c r="J2205">
        <v>1999</v>
      </c>
      <c r="K2205">
        <v>2</v>
      </c>
      <c r="L2205" t="s">
        <v>56</v>
      </c>
      <c r="M2205" t="s">
        <v>56</v>
      </c>
    </row>
    <row r="2206" spans="1:13" x14ac:dyDescent="0.25">
      <c r="A2206">
        <v>2199</v>
      </c>
      <c r="B2206" t="s">
        <v>8236</v>
      </c>
      <c r="C2206" t="s">
        <v>8237</v>
      </c>
      <c r="D2206" t="s">
        <v>66</v>
      </c>
      <c r="E2206" t="s">
        <v>572</v>
      </c>
      <c r="F2206" t="s">
        <v>8238</v>
      </c>
      <c r="G2206" t="s">
        <v>156</v>
      </c>
      <c r="H2206">
        <v>97</v>
      </c>
      <c r="I2206">
        <v>25</v>
      </c>
      <c r="J2206">
        <v>2005</v>
      </c>
      <c r="K2206">
        <v>6</v>
      </c>
      <c r="L2206" t="s">
        <v>41</v>
      </c>
      <c r="M2206" t="s">
        <v>2807</v>
      </c>
    </row>
    <row r="2207" spans="1:13" x14ac:dyDescent="0.25">
      <c r="A2207">
        <v>2200</v>
      </c>
      <c r="B2207" t="s">
        <v>8239</v>
      </c>
      <c r="C2207" t="s">
        <v>8240</v>
      </c>
      <c r="D2207" t="s">
        <v>243</v>
      </c>
      <c r="E2207" t="s">
        <v>287</v>
      </c>
      <c r="F2207" t="s">
        <v>8241</v>
      </c>
      <c r="G2207" t="s">
        <v>55</v>
      </c>
      <c r="H2207">
        <v>50</v>
      </c>
      <c r="I2207">
        <v>10</v>
      </c>
      <c r="J2207">
        <v>2013</v>
      </c>
      <c r="K2207">
        <v>2</v>
      </c>
      <c r="L2207" t="s">
        <v>458</v>
      </c>
      <c r="M2207" t="s">
        <v>459</v>
      </c>
    </row>
    <row r="2208" spans="1:13" x14ac:dyDescent="0.25">
      <c r="A2208">
        <v>2201</v>
      </c>
      <c r="B2208" t="s">
        <v>8242</v>
      </c>
      <c r="C2208" t="s">
        <v>8243</v>
      </c>
      <c r="D2208" t="s">
        <v>45</v>
      </c>
      <c r="E2208" t="s">
        <v>2009</v>
      </c>
      <c r="F2208" t="s">
        <v>8244</v>
      </c>
      <c r="G2208" t="s">
        <v>336</v>
      </c>
      <c r="H2208">
        <v>61</v>
      </c>
      <c r="I2208">
        <v>25</v>
      </c>
      <c r="J2208">
        <v>1929</v>
      </c>
      <c r="K2208">
        <v>2</v>
      </c>
      <c r="L2208" t="s">
        <v>49</v>
      </c>
      <c r="M2208" t="s">
        <v>8245</v>
      </c>
    </row>
    <row r="2209" spans="1:13" x14ac:dyDescent="0.25">
      <c r="A2209">
        <v>2202</v>
      </c>
      <c r="B2209" t="s">
        <v>8246</v>
      </c>
      <c r="C2209" t="s">
        <v>8247</v>
      </c>
      <c r="D2209" t="s">
        <v>1262</v>
      </c>
      <c r="E2209" t="s">
        <v>5824</v>
      </c>
      <c r="F2209" t="s">
        <v>8248</v>
      </c>
      <c r="G2209" t="s">
        <v>40</v>
      </c>
      <c r="H2209">
        <v>39</v>
      </c>
      <c r="I2209">
        <v>13</v>
      </c>
      <c r="J2209">
        <v>2008</v>
      </c>
      <c r="K2209">
        <v>5</v>
      </c>
      <c r="L2209" t="s">
        <v>4597</v>
      </c>
      <c r="M2209" t="s">
        <v>1323</v>
      </c>
    </row>
    <row r="2210" spans="1:13" x14ac:dyDescent="0.25">
      <c r="A2210">
        <v>2203</v>
      </c>
      <c r="B2210" t="s">
        <v>8249</v>
      </c>
      <c r="C2210" t="s">
        <v>8250</v>
      </c>
      <c r="D2210" t="s">
        <v>1011</v>
      </c>
      <c r="E2210" t="s">
        <v>7059</v>
      </c>
      <c r="F2210" t="s">
        <v>8251</v>
      </c>
      <c r="G2210" t="s">
        <v>55</v>
      </c>
      <c r="H2210">
        <v>121</v>
      </c>
      <c r="I2210">
        <v>38</v>
      </c>
      <c r="J2210">
        <v>2010</v>
      </c>
      <c r="K2210">
        <v>5</v>
      </c>
      <c r="L2210" t="s">
        <v>1014</v>
      </c>
      <c r="M2210" t="s">
        <v>1015</v>
      </c>
    </row>
    <row r="2211" spans="1:13" x14ac:dyDescent="0.25">
      <c r="A2211">
        <v>2204</v>
      </c>
      <c r="B2211" t="s">
        <v>8252</v>
      </c>
      <c r="C2211" t="s">
        <v>8253</v>
      </c>
      <c r="D2211" t="s">
        <v>503</v>
      </c>
      <c r="E2211" t="s">
        <v>8254</v>
      </c>
      <c r="F2211" t="s">
        <v>8255</v>
      </c>
      <c r="G2211" t="s">
        <v>25</v>
      </c>
      <c r="H2211">
        <v>50</v>
      </c>
      <c r="I2211">
        <v>20</v>
      </c>
      <c r="J2211">
        <v>2010</v>
      </c>
      <c r="K2211">
        <v>6</v>
      </c>
      <c r="L2211" t="s">
        <v>506</v>
      </c>
      <c r="M2211" t="s">
        <v>506</v>
      </c>
    </row>
    <row r="2212" spans="1:13" x14ac:dyDescent="0.25">
      <c r="A2212">
        <v>2205</v>
      </c>
      <c r="B2212" t="s">
        <v>8256</v>
      </c>
      <c r="C2212" t="s">
        <v>8257</v>
      </c>
      <c r="D2212" t="s">
        <v>166</v>
      </c>
      <c r="E2212" t="s">
        <v>5511</v>
      </c>
      <c r="F2212" t="s">
        <v>8258</v>
      </c>
      <c r="G2212" t="s">
        <v>107</v>
      </c>
      <c r="H2212">
        <v>19</v>
      </c>
      <c r="I2212">
        <v>14</v>
      </c>
      <c r="J2212">
        <v>2010</v>
      </c>
      <c r="K2212">
        <v>3</v>
      </c>
      <c r="L2212" t="s">
        <v>1734</v>
      </c>
      <c r="M2212" t="s">
        <v>2572</v>
      </c>
    </row>
    <row r="2213" spans="1:13" x14ac:dyDescent="0.25">
      <c r="A2213">
        <v>2206</v>
      </c>
      <c r="B2213" t="s">
        <v>8259</v>
      </c>
      <c r="C2213" t="s">
        <v>8260</v>
      </c>
      <c r="D2213" t="s">
        <v>243</v>
      </c>
      <c r="E2213" t="s">
        <v>8261</v>
      </c>
      <c r="F2213" t="s">
        <v>8262</v>
      </c>
      <c r="G2213" t="s">
        <v>297</v>
      </c>
      <c r="H2213">
        <v>117</v>
      </c>
      <c r="I2213">
        <v>30</v>
      </c>
      <c r="J2213">
        <v>2005</v>
      </c>
      <c r="K2213">
        <v>6</v>
      </c>
      <c r="L2213" t="s">
        <v>458</v>
      </c>
      <c r="M2213" t="s">
        <v>596</v>
      </c>
    </row>
    <row r="2214" spans="1:13" x14ac:dyDescent="0.25">
      <c r="A2214">
        <v>2207</v>
      </c>
      <c r="B2214" t="s">
        <v>8263</v>
      </c>
      <c r="C2214" t="s">
        <v>8264</v>
      </c>
      <c r="D2214" t="s">
        <v>80</v>
      </c>
      <c r="E2214" t="s">
        <v>493</v>
      </c>
      <c r="F2214" t="s">
        <v>8265</v>
      </c>
      <c r="G2214" t="s">
        <v>336</v>
      </c>
      <c r="H2214">
        <v>14</v>
      </c>
      <c r="I2214">
        <v>5</v>
      </c>
      <c r="J2214">
        <v>2001</v>
      </c>
      <c r="K2214">
        <v>2</v>
      </c>
      <c r="L2214" t="s">
        <v>163</v>
      </c>
      <c r="M2214" t="s">
        <v>163</v>
      </c>
    </row>
    <row r="2215" spans="1:13" x14ac:dyDescent="0.25">
      <c r="A2215">
        <v>2208</v>
      </c>
      <c r="B2215" t="s">
        <v>8266</v>
      </c>
      <c r="C2215" t="s">
        <v>8267</v>
      </c>
      <c r="D2215" t="s">
        <v>105</v>
      </c>
      <c r="E2215" t="s">
        <v>261</v>
      </c>
      <c r="F2215" t="s">
        <v>8268</v>
      </c>
      <c r="G2215" t="s">
        <v>156</v>
      </c>
      <c r="H2215">
        <v>100</v>
      </c>
      <c r="I2215">
        <v>25</v>
      </c>
      <c r="J2215">
        <v>2005</v>
      </c>
      <c r="K2215">
        <v>1</v>
      </c>
      <c r="L2215" t="s">
        <v>41</v>
      </c>
      <c r="M2215" t="s">
        <v>2330</v>
      </c>
    </row>
    <row r="2216" spans="1:13" x14ac:dyDescent="0.25">
      <c r="A2216">
        <v>2209</v>
      </c>
      <c r="B2216" t="s">
        <v>8269</v>
      </c>
      <c r="C2216" t="s">
        <v>8270</v>
      </c>
      <c r="D2216" t="s">
        <v>503</v>
      </c>
      <c r="E2216" t="s">
        <v>87</v>
      </c>
      <c r="F2216" t="s">
        <v>8271</v>
      </c>
      <c r="G2216" t="s">
        <v>25</v>
      </c>
      <c r="H2216">
        <v>30</v>
      </c>
      <c r="I2216">
        <v>5</v>
      </c>
      <c r="J2216">
        <v>2004</v>
      </c>
      <c r="K2216">
        <v>1</v>
      </c>
      <c r="L2216" t="s">
        <v>506</v>
      </c>
      <c r="M2216" t="s">
        <v>506</v>
      </c>
    </row>
    <row r="2217" spans="1:13" x14ac:dyDescent="0.25">
      <c r="A2217">
        <v>2210</v>
      </c>
      <c r="B2217" t="s">
        <v>8272</v>
      </c>
      <c r="C2217" t="s">
        <v>8273</v>
      </c>
      <c r="D2217" t="s">
        <v>66</v>
      </c>
      <c r="E2217" t="s">
        <v>420</v>
      </c>
      <c r="F2217" t="s">
        <v>8274</v>
      </c>
      <c r="G2217" t="s">
        <v>181</v>
      </c>
      <c r="H2217">
        <v>77</v>
      </c>
      <c r="I2217">
        <v>23</v>
      </c>
      <c r="J2217">
        <v>2011</v>
      </c>
      <c r="K2217">
        <v>1</v>
      </c>
      <c r="L2217" t="s">
        <v>94</v>
      </c>
      <c r="M2217" t="s">
        <v>746</v>
      </c>
    </row>
    <row r="2218" spans="1:13" x14ac:dyDescent="0.25">
      <c r="A2218">
        <v>2211</v>
      </c>
      <c r="B2218" t="s">
        <v>8275</v>
      </c>
      <c r="C2218" t="s">
        <v>8276</v>
      </c>
      <c r="D2218" t="s">
        <v>15</v>
      </c>
      <c r="E2218" t="s">
        <v>3615</v>
      </c>
      <c r="F2218" t="s">
        <v>8277</v>
      </c>
      <c r="G2218" t="s">
        <v>257</v>
      </c>
      <c r="H2218">
        <v>62</v>
      </c>
      <c r="I2218">
        <v>23</v>
      </c>
      <c r="J2218">
        <v>2012</v>
      </c>
      <c r="K2218">
        <v>2</v>
      </c>
      <c r="L2218" t="s">
        <v>19</v>
      </c>
      <c r="M2218" t="s">
        <v>4263</v>
      </c>
    </row>
    <row r="2219" spans="1:13" x14ac:dyDescent="0.25">
      <c r="A2219">
        <v>2212</v>
      </c>
      <c r="B2219" t="s">
        <v>8278</v>
      </c>
      <c r="C2219" t="s">
        <v>8279</v>
      </c>
      <c r="D2219" t="s">
        <v>30</v>
      </c>
      <c r="E2219" t="s">
        <v>957</v>
      </c>
      <c r="F2219" t="s">
        <v>8280</v>
      </c>
      <c r="G2219" t="s">
        <v>297</v>
      </c>
      <c r="H2219">
        <v>18</v>
      </c>
      <c r="I2219">
        <v>8</v>
      </c>
      <c r="J2219">
        <v>2015</v>
      </c>
      <c r="K2219">
        <v>1</v>
      </c>
      <c r="L2219" t="s">
        <v>34</v>
      </c>
      <c r="M2219" t="s">
        <v>34</v>
      </c>
    </row>
    <row r="2220" spans="1:13" x14ac:dyDescent="0.25">
      <c r="A2220">
        <v>2213</v>
      </c>
      <c r="B2220" t="s">
        <v>8281</v>
      </c>
      <c r="C2220" t="s">
        <v>8282</v>
      </c>
      <c r="D2220" t="s">
        <v>80</v>
      </c>
      <c r="E2220" t="s">
        <v>87</v>
      </c>
      <c r="F2220" t="s">
        <v>8283</v>
      </c>
      <c r="G2220" t="s">
        <v>297</v>
      </c>
      <c r="H2220">
        <v>140</v>
      </c>
      <c r="I2220">
        <v>80</v>
      </c>
      <c r="J2220">
        <v>2010</v>
      </c>
      <c r="K2220">
        <v>5</v>
      </c>
      <c r="L2220" t="s">
        <v>6184</v>
      </c>
      <c r="M2220" t="s">
        <v>8284</v>
      </c>
    </row>
    <row r="2221" spans="1:13" x14ac:dyDescent="0.25">
      <c r="A2221">
        <v>2214</v>
      </c>
      <c r="B2221" t="s">
        <v>8285</v>
      </c>
      <c r="C2221" t="s">
        <v>8286</v>
      </c>
      <c r="D2221" t="s">
        <v>80</v>
      </c>
      <c r="E2221" t="s">
        <v>8287</v>
      </c>
      <c r="F2221" t="s">
        <v>8288</v>
      </c>
      <c r="G2221" t="s">
        <v>336</v>
      </c>
      <c r="H2221">
        <v>130</v>
      </c>
      <c r="I2221">
        <v>40</v>
      </c>
      <c r="J2221">
        <v>2010</v>
      </c>
      <c r="K2221">
        <v>1</v>
      </c>
      <c r="L2221" t="s">
        <v>83</v>
      </c>
      <c r="M2221" t="s">
        <v>1602</v>
      </c>
    </row>
    <row r="2222" spans="1:13" x14ac:dyDescent="0.25">
      <c r="A2222">
        <v>2215</v>
      </c>
      <c r="B2222" t="s">
        <v>8289</v>
      </c>
      <c r="C2222" t="s">
        <v>8290</v>
      </c>
      <c r="D2222" t="s">
        <v>80</v>
      </c>
      <c r="E2222" t="s">
        <v>8291</v>
      </c>
      <c r="F2222" t="s">
        <v>8292</v>
      </c>
      <c r="G2222" t="s">
        <v>156</v>
      </c>
      <c r="H2222">
        <v>65</v>
      </c>
      <c r="I2222">
        <v>26</v>
      </c>
      <c r="J2222">
        <v>2010</v>
      </c>
      <c r="K2222">
        <v>5</v>
      </c>
      <c r="L2222" t="s">
        <v>83</v>
      </c>
      <c r="M2222" t="s">
        <v>83</v>
      </c>
    </row>
    <row r="2223" spans="1:13" x14ac:dyDescent="0.25">
      <c r="A2223">
        <v>2216</v>
      </c>
      <c r="B2223" t="s">
        <v>8293</v>
      </c>
      <c r="C2223" t="s">
        <v>8294</v>
      </c>
      <c r="D2223" t="s">
        <v>105</v>
      </c>
      <c r="E2223" t="s">
        <v>617</v>
      </c>
      <c r="F2223" t="s">
        <v>8295</v>
      </c>
      <c r="G2223" t="s">
        <v>271</v>
      </c>
      <c r="H2223">
        <v>15</v>
      </c>
      <c r="I2223">
        <v>2</v>
      </c>
      <c r="J2223">
        <v>2012</v>
      </c>
      <c r="K2223">
        <v>1</v>
      </c>
      <c r="L2223" t="s">
        <v>62</v>
      </c>
      <c r="M2223" t="s">
        <v>108</v>
      </c>
    </row>
    <row r="2224" spans="1:13" x14ac:dyDescent="0.25">
      <c r="A2224">
        <v>2217</v>
      </c>
      <c r="B2224" t="s">
        <v>8296</v>
      </c>
      <c r="C2224" t="s">
        <v>8297</v>
      </c>
      <c r="D2224" t="s">
        <v>86</v>
      </c>
      <c r="E2224" t="s">
        <v>1499</v>
      </c>
      <c r="F2224" t="s">
        <v>8298</v>
      </c>
      <c r="G2224" t="s">
        <v>18</v>
      </c>
      <c r="H2224">
        <v>18</v>
      </c>
      <c r="I2224">
        <v>9</v>
      </c>
      <c r="J2224">
        <v>2013</v>
      </c>
      <c r="K2224">
        <v>2</v>
      </c>
      <c r="L2224" t="s">
        <v>89</v>
      </c>
      <c r="M2224" t="s">
        <v>7498</v>
      </c>
    </row>
    <row r="2225" spans="1:13" x14ac:dyDescent="0.25">
      <c r="A2225">
        <v>2218</v>
      </c>
      <c r="B2225" t="s">
        <v>8299</v>
      </c>
      <c r="C2225" t="s">
        <v>8300</v>
      </c>
      <c r="D2225" t="s">
        <v>105</v>
      </c>
      <c r="E2225" t="s">
        <v>8301</v>
      </c>
      <c r="F2225" t="s">
        <v>8302</v>
      </c>
      <c r="G2225" t="s">
        <v>218</v>
      </c>
      <c r="H2225">
        <v>148</v>
      </c>
      <c r="I2225">
        <v>48</v>
      </c>
      <c r="J2225">
        <v>2012</v>
      </c>
      <c r="K2225">
        <v>1</v>
      </c>
      <c r="L2225" t="s">
        <v>62</v>
      </c>
      <c r="M2225" t="s">
        <v>108</v>
      </c>
    </row>
    <row r="2226" spans="1:13" x14ac:dyDescent="0.25">
      <c r="A2226">
        <v>2219</v>
      </c>
      <c r="B2226" t="s">
        <v>8303</v>
      </c>
      <c r="C2226" t="s">
        <v>8304</v>
      </c>
      <c r="D2226" t="s">
        <v>230</v>
      </c>
      <c r="E2226" t="s">
        <v>962</v>
      </c>
      <c r="F2226" t="s">
        <v>8305</v>
      </c>
      <c r="G2226" t="s">
        <v>297</v>
      </c>
      <c r="H2226">
        <v>23</v>
      </c>
      <c r="I2226">
        <v>8</v>
      </c>
      <c r="J2226">
        <v>2008</v>
      </c>
      <c r="K2226">
        <v>2</v>
      </c>
      <c r="L2226" t="s">
        <v>234</v>
      </c>
      <c r="M2226" t="s">
        <v>8306</v>
      </c>
    </row>
    <row r="2227" spans="1:13" x14ac:dyDescent="0.25">
      <c r="A2227">
        <v>2220</v>
      </c>
      <c r="B2227" t="s">
        <v>8307</v>
      </c>
      <c r="C2227" t="s">
        <v>8308</v>
      </c>
      <c r="D2227" t="s">
        <v>860</v>
      </c>
      <c r="E2227" t="s">
        <v>1991</v>
      </c>
      <c r="F2227" t="s">
        <v>8309</v>
      </c>
      <c r="G2227" t="s">
        <v>211</v>
      </c>
      <c r="H2227">
        <v>63</v>
      </c>
      <c r="I2227">
        <v>30</v>
      </c>
      <c r="J2227">
        <v>1902</v>
      </c>
      <c r="K2227">
        <v>4</v>
      </c>
      <c r="L2227" t="s">
        <v>41</v>
      </c>
      <c r="M2227" t="s">
        <v>8310</v>
      </c>
    </row>
    <row r="2228" spans="1:13" x14ac:dyDescent="0.25">
      <c r="A2228">
        <v>2221</v>
      </c>
      <c r="B2228" t="s">
        <v>8311</v>
      </c>
      <c r="C2228" t="s">
        <v>8312</v>
      </c>
      <c r="D2228" t="s">
        <v>86</v>
      </c>
      <c r="E2228" t="s">
        <v>1068</v>
      </c>
      <c r="F2228" t="s">
        <v>8313</v>
      </c>
      <c r="G2228" t="s">
        <v>55</v>
      </c>
      <c r="H2228">
        <v>13</v>
      </c>
      <c r="I2228">
        <v>8</v>
      </c>
      <c r="J2228">
        <v>2009</v>
      </c>
      <c r="K2228">
        <v>2</v>
      </c>
      <c r="L2228" t="s">
        <v>2084</v>
      </c>
      <c r="M2228" t="s">
        <v>2085</v>
      </c>
    </row>
    <row r="2229" spans="1:13" x14ac:dyDescent="0.25">
      <c r="A2229">
        <v>2222</v>
      </c>
      <c r="B2229" t="s">
        <v>8314</v>
      </c>
      <c r="C2229" t="s">
        <v>8315</v>
      </c>
      <c r="D2229" t="s">
        <v>753</v>
      </c>
      <c r="E2229" t="s">
        <v>1152</v>
      </c>
      <c r="F2229" t="s">
        <v>8316</v>
      </c>
      <c r="G2229" t="s">
        <v>107</v>
      </c>
      <c r="H2229">
        <v>10</v>
      </c>
      <c r="I2229">
        <v>5</v>
      </c>
      <c r="J2229">
        <v>2010</v>
      </c>
      <c r="K2229">
        <v>2</v>
      </c>
      <c r="L2229" t="s">
        <v>756</v>
      </c>
      <c r="M2229" t="s">
        <v>757</v>
      </c>
    </row>
    <row r="2230" spans="1:13" x14ac:dyDescent="0.25">
      <c r="A2230">
        <v>2223</v>
      </c>
      <c r="B2230" t="s">
        <v>8317</v>
      </c>
      <c r="C2230" t="s">
        <v>8318</v>
      </c>
      <c r="D2230" t="s">
        <v>333</v>
      </c>
      <c r="E2230" t="s">
        <v>8319</v>
      </c>
      <c r="F2230" t="s">
        <v>8320</v>
      </c>
      <c r="G2230" t="s">
        <v>181</v>
      </c>
      <c r="H2230">
        <v>352</v>
      </c>
      <c r="I2230">
        <v>125</v>
      </c>
      <c r="J2230">
        <v>2008</v>
      </c>
      <c r="K2230">
        <v>7</v>
      </c>
      <c r="L2230" t="s">
        <v>2593</v>
      </c>
      <c r="M2230" t="s">
        <v>2594</v>
      </c>
    </row>
    <row r="2231" spans="1:13" x14ac:dyDescent="0.25">
      <c r="A2231">
        <v>2224</v>
      </c>
      <c r="B2231" t="s">
        <v>8321</v>
      </c>
      <c r="C2231" t="s">
        <v>8322</v>
      </c>
      <c r="D2231" t="s">
        <v>1960</v>
      </c>
      <c r="E2231" t="s">
        <v>1473</v>
      </c>
      <c r="F2231" t="s">
        <v>8323</v>
      </c>
      <c r="G2231" t="s">
        <v>156</v>
      </c>
      <c r="H2231">
        <v>53</v>
      </c>
      <c r="I2231">
        <v>29</v>
      </c>
      <c r="J2231">
        <v>2000</v>
      </c>
      <c r="K2231">
        <v>1</v>
      </c>
      <c r="L2231" t="s">
        <v>2079</v>
      </c>
      <c r="M2231" t="s">
        <v>8324</v>
      </c>
    </row>
    <row r="2232" spans="1:13" x14ac:dyDescent="0.25">
      <c r="A2232">
        <v>2225</v>
      </c>
      <c r="B2232" t="s">
        <v>8325</v>
      </c>
      <c r="C2232" t="s">
        <v>8326</v>
      </c>
      <c r="D2232" t="s">
        <v>30</v>
      </c>
      <c r="E2232" t="s">
        <v>2777</v>
      </c>
      <c r="F2232" t="s">
        <v>8327</v>
      </c>
      <c r="G2232" t="s">
        <v>233</v>
      </c>
      <c r="H2232">
        <v>30</v>
      </c>
      <c r="I2232">
        <v>20</v>
      </c>
      <c r="J2232">
        <v>2009</v>
      </c>
      <c r="K2232">
        <v>2</v>
      </c>
      <c r="L2232" t="s">
        <v>251</v>
      </c>
      <c r="M2232" t="s">
        <v>8328</v>
      </c>
    </row>
    <row r="2233" spans="1:13" x14ac:dyDescent="0.25">
      <c r="A2233">
        <v>2226</v>
      </c>
      <c r="B2233" t="s">
        <v>8329</v>
      </c>
      <c r="C2233" t="s">
        <v>8330</v>
      </c>
      <c r="D2233" t="s">
        <v>105</v>
      </c>
      <c r="E2233" t="s">
        <v>8331</v>
      </c>
      <c r="F2233" t="s">
        <v>8332</v>
      </c>
      <c r="G2233" t="s">
        <v>25</v>
      </c>
      <c r="H2233">
        <v>34</v>
      </c>
      <c r="I2233">
        <v>32</v>
      </c>
      <c r="J2233">
        <v>2003</v>
      </c>
      <c r="K2233">
        <v>10</v>
      </c>
      <c r="L2233" t="s">
        <v>41</v>
      </c>
      <c r="M2233" t="s">
        <v>805</v>
      </c>
    </row>
    <row r="2234" spans="1:13" x14ac:dyDescent="0.25">
      <c r="A2234">
        <v>2227</v>
      </c>
      <c r="B2234" t="s">
        <v>8333</v>
      </c>
      <c r="C2234" t="s">
        <v>8334</v>
      </c>
      <c r="D2234" t="s">
        <v>66</v>
      </c>
      <c r="E2234" t="s">
        <v>8335</v>
      </c>
      <c r="F2234" t="s">
        <v>8336</v>
      </c>
      <c r="G2234" t="s">
        <v>233</v>
      </c>
      <c r="H2234">
        <v>800</v>
      </c>
      <c r="I2234">
        <v>235</v>
      </c>
      <c r="J2234">
        <v>1986</v>
      </c>
      <c r="K2234">
        <v>2</v>
      </c>
      <c r="L2234" t="s">
        <v>1093</v>
      </c>
      <c r="M2234" t="s">
        <v>1093</v>
      </c>
    </row>
    <row r="2235" spans="1:13" x14ac:dyDescent="0.25">
      <c r="A2235">
        <v>2228</v>
      </c>
      <c r="B2235" t="s">
        <v>8337</v>
      </c>
      <c r="C2235" t="s">
        <v>8338</v>
      </c>
      <c r="D2235" t="s">
        <v>45</v>
      </c>
      <c r="E2235" t="s">
        <v>1152</v>
      </c>
      <c r="F2235" t="s">
        <v>8339</v>
      </c>
      <c r="G2235" t="s">
        <v>18</v>
      </c>
      <c r="H2235">
        <v>14</v>
      </c>
      <c r="I2235">
        <v>6</v>
      </c>
      <c r="J2235">
        <v>2010</v>
      </c>
      <c r="K2235">
        <v>1</v>
      </c>
      <c r="L2235" t="s">
        <v>49</v>
      </c>
      <c r="M2235" t="s">
        <v>8050</v>
      </c>
    </row>
    <row r="2236" spans="1:13" x14ac:dyDescent="0.25">
      <c r="A2236">
        <v>2229</v>
      </c>
      <c r="B2236" t="s">
        <v>8340</v>
      </c>
      <c r="C2236" t="s">
        <v>8341</v>
      </c>
      <c r="D2236" t="s">
        <v>52</v>
      </c>
      <c r="E2236" t="s">
        <v>301</v>
      </c>
      <c r="F2236" t="s">
        <v>8342</v>
      </c>
      <c r="G2236" t="s">
        <v>297</v>
      </c>
      <c r="H2236">
        <v>96</v>
      </c>
      <c r="I2236">
        <v>20</v>
      </c>
      <c r="J2236">
        <v>2013</v>
      </c>
      <c r="K2236">
        <v>3</v>
      </c>
      <c r="L2236" t="s">
        <v>953</v>
      </c>
      <c r="M2236" t="s">
        <v>6961</v>
      </c>
    </row>
    <row r="2237" spans="1:13" x14ac:dyDescent="0.25">
      <c r="A2237">
        <v>2230</v>
      </c>
      <c r="B2237" t="s">
        <v>8343</v>
      </c>
      <c r="C2237" t="s">
        <v>8344</v>
      </c>
      <c r="D2237" t="s">
        <v>86</v>
      </c>
      <c r="E2237" t="s">
        <v>493</v>
      </c>
      <c r="F2237" t="s">
        <v>8345</v>
      </c>
      <c r="G2237" t="s">
        <v>18</v>
      </c>
      <c r="H2237">
        <v>40</v>
      </c>
      <c r="I2237">
        <v>17</v>
      </c>
      <c r="J2237">
        <v>2009</v>
      </c>
      <c r="K2237">
        <v>2</v>
      </c>
      <c r="L2237" t="s">
        <v>89</v>
      </c>
      <c r="M2237" t="s">
        <v>7488</v>
      </c>
    </row>
    <row r="2238" spans="1:13" x14ac:dyDescent="0.25">
      <c r="A2238">
        <v>2231</v>
      </c>
      <c r="B2238" t="s">
        <v>8346</v>
      </c>
      <c r="C2238" t="s">
        <v>8347</v>
      </c>
      <c r="D2238" t="s">
        <v>59</v>
      </c>
      <c r="E2238" t="s">
        <v>399</v>
      </c>
      <c r="F2238" t="s">
        <v>8348</v>
      </c>
      <c r="G2238" t="s">
        <v>48</v>
      </c>
      <c r="H2238">
        <v>10</v>
      </c>
      <c r="I2238">
        <v>2</v>
      </c>
      <c r="J2238">
        <v>2008</v>
      </c>
      <c r="K2238">
        <v>1</v>
      </c>
      <c r="L2238" t="s">
        <v>49</v>
      </c>
      <c r="M2238" t="s">
        <v>8349</v>
      </c>
    </row>
    <row r="2239" spans="1:13" x14ac:dyDescent="0.25">
      <c r="A2239">
        <v>2232</v>
      </c>
      <c r="B2239" t="s">
        <v>8350</v>
      </c>
      <c r="C2239" t="s">
        <v>8351</v>
      </c>
      <c r="D2239" t="s">
        <v>45</v>
      </c>
      <c r="E2239" t="s">
        <v>749</v>
      </c>
      <c r="F2239" t="s">
        <v>8352</v>
      </c>
      <c r="G2239" t="s">
        <v>289</v>
      </c>
      <c r="H2239">
        <v>291</v>
      </c>
      <c r="I2239">
        <v>160</v>
      </c>
      <c r="J2239">
        <v>2012</v>
      </c>
      <c r="K2239">
        <v>2</v>
      </c>
      <c r="L2239" t="s">
        <v>49</v>
      </c>
      <c r="M2239" t="s">
        <v>49</v>
      </c>
    </row>
    <row r="2240" spans="1:13" x14ac:dyDescent="0.25">
      <c r="A2240">
        <v>2233</v>
      </c>
      <c r="B2240" t="s">
        <v>8353</v>
      </c>
      <c r="C2240" t="s">
        <v>8354</v>
      </c>
      <c r="D2240" t="s">
        <v>52</v>
      </c>
      <c r="E2240" t="s">
        <v>1798</v>
      </c>
      <c r="F2240" t="s">
        <v>8355</v>
      </c>
      <c r="G2240" t="s">
        <v>18</v>
      </c>
      <c r="H2240">
        <v>16</v>
      </c>
      <c r="I2240">
        <v>6</v>
      </c>
      <c r="J2240">
        <v>2006</v>
      </c>
      <c r="K2240">
        <v>1</v>
      </c>
      <c r="L2240" t="s">
        <v>56</v>
      </c>
      <c r="M2240" t="s">
        <v>56</v>
      </c>
    </row>
    <row r="2241" spans="1:13" x14ac:dyDescent="0.25">
      <c r="A2241">
        <v>2234</v>
      </c>
      <c r="B2241" t="s">
        <v>8356</v>
      </c>
      <c r="C2241" t="s">
        <v>8357</v>
      </c>
      <c r="D2241" t="s">
        <v>80</v>
      </c>
      <c r="E2241" t="s">
        <v>154</v>
      </c>
      <c r="F2241" t="s">
        <v>8358</v>
      </c>
      <c r="G2241" t="s">
        <v>40</v>
      </c>
      <c r="H2241">
        <v>30</v>
      </c>
      <c r="I2241">
        <v>15</v>
      </c>
      <c r="J2241">
        <v>2010</v>
      </c>
      <c r="K2241">
        <v>2</v>
      </c>
      <c r="L2241" t="s">
        <v>83</v>
      </c>
      <c r="M2241" t="s">
        <v>2886</v>
      </c>
    </row>
    <row r="2242" spans="1:13" x14ac:dyDescent="0.25">
      <c r="A2242">
        <v>2235</v>
      </c>
      <c r="B2242" t="s">
        <v>8359</v>
      </c>
      <c r="C2242" t="s">
        <v>8360</v>
      </c>
      <c r="D2242" t="s">
        <v>30</v>
      </c>
      <c r="E2242" t="s">
        <v>312</v>
      </c>
      <c r="F2242" t="s">
        <v>8361</v>
      </c>
      <c r="G2242" t="s">
        <v>175</v>
      </c>
      <c r="H2242">
        <v>33</v>
      </c>
      <c r="I2242">
        <v>8</v>
      </c>
      <c r="J2242">
        <v>2014</v>
      </c>
      <c r="K2242">
        <v>1</v>
      </c>
      <c r="L2242" t="s">
        <v>251</v>
      </c>
      <c r="M2242" t="s">
        <v>8362</v>
      </c>
    </row>
    <row r="2243" spans="1:13" x14ac:dyDescent="0.25">
      <c r="A2243">
        <v>2236</v>
      </c>
      <c r="B2243" t="s">
        <v>8363</v>
      </c>
      <c r="C2243" t="s">
        <v>8364</v>
      </c>
      <c r="D2243" t="s">
        <v>7432</v>
      </c>
      <c r="E2243" t="s">
        <v>3175</v>
      </c>
      <c r="F2243" t="s">
        <v>8365</v>
      </c>
      <c r="G2243" t="s">
        <v>336</v>
      </c>
      <c r="H2243">
        <v>68</v>
      </c>
      <c r="I2243">
        <v>22</v>
      </c>
      <c r="J2243">
        <v>2005</v>
      </c>
      <c r="K2243">
        <v>1</v>
      </c>
      <c r="L2243" t="s">
        <v>41</v>
      </c>
      <c r="M2243" t="s">
        <v>1196</v>
      </c>
    </row>
    <row r="2244" spans="1:13" x14ac:dyDescent="0.25">
      <c r="A2244">
        <v>2237</v>
      </c>
      <c r="B2244" t="s">
        <v>8366</v>
      </c>
      <c r="C2244" t="s">
        <v>8367</v>
      </c>
      <c r="D2244" t="s">
        <v>105</v>
      </c>
      <c r="E2244" t="s">
        <v>7473</v>
      </c>
      <c r="F2244" t="s">
        <v>8368</v>
      </c>
      <c r="G2244" t="s">
        <v>40</v>
      </c>
      <c r="H2244">
        <v>89</v>
      </c>
      <c r="I2244">
        <v>32</v>
      </c>
      <c r="J2244">
        <v>1977</v>
      </c>
      <c r="K2244">
        <v>1</v>
      </c>
      <c r="L2244" t="s">
        <v>62</v>
      </c>
      <c r="M2244" t="s">
        <v>3791</v>
      </c>
    </row>
    <row r="2245" spans="1:13" x14ac:dyDescent="0.25">
      <c r="A2245">
        <v>2238</v>
      </c>
      <c r="B2245" t="s">
        <v>8369</v>
      </c>
      <c r="C2245" t="s">
        <v>8370</v>
      </c>
      <c r="D2245" t="s">
        <v>119</v>
      </c>
      <c r="E2245" t="s">
        <v>617</v>
      </c>
      <c r="F2245" t="s">
        <v>8371</v>
      </c>
      <c r="G2245" t="s">
        <v>55</v>
      </c>
      <c r="H2245">
        <v>22</v>
      </c>
      <c r="I2245">
        <v>5</v>
      </c>
      <c r="J2245">
        <v>2014</v>
      </c>
      <c r="K2245">
        <v>1</v>
      </c>
      <c r="L2245" t="s">
        <v>41</v>
      </c>
      <c r="M2245" t="s">
        <v>8372</v>
      </c>
    </row>
    <row r="2246" spans="1:13" x14ac:dyDescent="0.25">
      <c r="A2246">
        <v>2239</v>
      </c>
      <c r="B2246" t="s">
        <v>8373</v>
      </c>
      <c r="C2246" t="s">
        <v>8374</v>
      </c>
      <c r="D2246" t="s">
        <v>30</v>
      </c>
      <c r="E2246" t="s">
        <v>306</v>
      </c>
      <c r="F2246" t="s">
        <v>8375</v>
      </c>
      <c r="G2246" t="s">
        <v>48</v>
      </c>
      <c r="H2246">
        <v>50</v>
      </c>
      <c r="I2246">
        <v>24</v>
      </c>
      <c r="J2246">
        <v>2009</v>
      </c>
      <c r="K2246">
        <v>6</v>
      </c>
      <c r="L2246" t="s">
        <v>258</v>
      </c>
      <c r="M2246" t="s">
        <v>396</v>
      </c>
    </row>
    <row r="2247" spans="1:13" x14ac:dyDescent="0.25">
      <c r="A2247">
        <v>2240</v>
      </c>
      <c r="B2247" t="s">
        <v>8376</v>
      </c>
      <c r="C2247" t="s">
        <v>8377</v>
      </c>
      <c r="D2247" t="s">
        <v>80</v>
      </c>
      <c r="E2247" t="s">
        <v>1152</v>
      </c>
      <c r="F2247" t="s">
        <v>8378</v>
      </c>
      <c r="G2247" t="s">
        <v>336</v>
      </c>
      <c r="H2247">
        <v>15</v>
      </c>
      <c r="I2247">
        <v>4</v>
      </c>
      <c r="J2247">
        <v>2015</v>
      </c>
      <c r="K2247">
        <v>1</v>
      </c>
      <c r="L2247" t="s">
        <v>500</v>
      </c>
      <c r="M2247" t="s">
        <v>500</v>
      </c>
    </row>
    <row r="2248" spans="1:13" x14ac:dyDescent="0.25">
      <c r="A2248">
        <v>2241</v>
      </c>
      <c r="B2248" t="s">
        <v>8379</v>
      </c>
      <c r="C2248" t="s">
        <v>8380</v>
      </c>
      <c r="D2248" t="s">
        <v>80</v>
      </c>
      <c r="E2248" t="s">
        <v>1022</v>
      </c>
      <c r="F2248" t="s">
        <v>8381</v>
      </c>
      <c r="G2248" t="s">
        <v>156</v>
      </c>
      <c r="H2248">
        <v>160</v>
      </c>
      <c r="I2248">
        <v>60</v>
      </c>
      <c r="J2248">
        <v>2012</v>
      </c>
      <c r="K2248">
        <v>2</v>
      </c>
      <c r="L2248" t="s">
        <v>163</v>
      </c>
      <c r="M2248" t="s">
        <v>405</v>
      </c>
    </row>
    <row r="2249" spans="1:13" x14ac:dyDescent="0.25">
      <c r="A2249">
        <v>2242</v>
      </c>
      <c r="B2249" t="s">
        <v>8382</v>
      </c>
      <c r="C2249" t="s">
        <v>8383</v>
      </c>
      <c r="D2249" t="s">
        <v>852</v>
      </c>
      <c r="E2249" t="s">
        <v>541</v>
      </c>
      <c r="F2249" t="s">
        <v>8384</v>
      </c>
      <c r="G2249" t="s">
        <v>18</v>
      </c>
      <c r="H2249">
        <v>32</v>
      </c>
      <c r="I2249">
        <v>15</v>
      </c>
      <c r="J2249">
        <v>2013</v>
      </c>
      <c r="K2249">
        <v>2</v>
      </c>
      <c r="L2249" t="s">
        <v>595</v>
      </c>
      <c r="M2249" t="s">
        <v>1621</v>
      </c>
    </row>
    <row r="2250" spans="1:13" x14ac:dyDescent="0.25">
      <c r="A2250">
        <v>2243</v>
      </c>
      <c r="B2250" t="s">
        <v>8385</v>
      </c>
      <c r="C2250" t="s">
        <v>8386</v>
      </c>
      <c r="D2250" t="s">
        <v>215</v>
      </c>
      <c r="E2250" t="s">
        <v>8387</v>
      </c>
      <c r="F2250" t="s">
        <v>8388</v>
      </c>
      <c r="G2250" t="s">
        <v>156</v>
      </c>
      <c r="H2250">
        <v>1200</v>
      </c>
      <c r="I2250">
        <v>508</v>
      </c>
      <c r="J2250">
        <v>2000</v>
      </c>
      <c r="K2250">
        <v>7</v>
      </c>
      <c r="L2250" t="s">
        <v>1879</v>
      </c>
      <c r="M2250" t="s">
        <v>1879</v>
      </c>
    </row>
    <row r="2251" spans="1:13" x14ac:dyDescent="0.25">
      <c r="A2251">
        <v>2244</v>
      </c>
      <c r="B2251" t="s">
        <v>8389</v>
      </c>
      <c r="C2251" t="s">
        <v>8390</v>
      </c>
      <c r="D2251" t="s">
        <v>30</v>
      </c>
      <c r="E2251" t="s">
        <v>445</v>
      </c>
      <c r="F2251" t="s">
        <v>8391</v>
      </c>
      <c r="G2251" t="s">
        <v>308</v>
      </c>
      <c r="H2251">
        <v>22</v>
      </c>
      <c r="I2251">
        <v>15</v>
      </c>
      <c r="J2251">
        <v>2003</v>
      </c>
      <c r="K2251">
        <v>3</v>
      </c>
      <c r="L2251" t="s">
        <v>34</v>
      </c>
      <c r="M2251" t="s">
        <v>34</v>
      </c>
    </row>
    <row r="2252" spans="1:13" x14ac:dyDescent="0.25">
      <c r="A2252">
        <v>2245</v>
      </c>
      <c r="B2252" t="s">
        <v>8392</v>
      </c>
      <c r="C2252" t="s">
        <v>8393</v>
      </c>
      <c r="D2252" t="s">
        <v>333</v>
      </c>
      <c r="E2252" t="s">
        <v>435</v>
      </c>
      <c r="F2252" t="s">
        <v>8394</v>
      </c>
      <c r="G2252" t="s">
        <v>211</v>
      </c>
      <c r="H2252">
        <v>42</v>
      </c>
      <c r="I2252">
        <v>18</v>
      </c>
      <c r="J2252">
        <v>2006</v>
      </c>
      <c r="K2252">
        <v>1</v>
      </c>
      <c r="L2252" t="s">
        <v>506</v>
      </c>
      <c r="M2252" t="s">
        <v>4081</v>
      </c>
    </row>
    <row r="2253" spans="1:13" x14ac:dyDescent="0.25">
      <c r="A2253">
        <v>2246</v>
      </c>
      <c r="B2253" t="s">
        <v>8395</v>
      </c>
      <c r="C2253" t="s">
        <v>8396</v>
      </c>
      <c r="D2253" t="s">
        <v>6907</v>
      </c>
      <c r="E2253" t="s">
        <v>1773</v>
      </c>
      <c r="F2253" t="s">
        <v>8397</v>
      </c>
      <c r="G2253" t="s">
        <v>324</v>
      </c>
      <c r="H2253">
        <v>64</v>
      </c>
      <c r="I2253">
        <v>30</v>
      </c>
      <c r="J2253">
        <v>2009</v>
      </c>
      <c r="K2253">
        <v>3</v>
      </c>
      <c r="L2253" t="s">
        <v>41</v>
      </c>
      <c r="M2253" t="s">
        <v>8398</v>
      </c>
    </row>
    <row r="2254" spans="1:13" x14ac:dyDescent="0.25">
      <c r="A2254">
        <v>2247</v>
      </c>
      <c r="B2254" t="s">
        <v>8399</v>
      </c>
      <c r="C2254" t="s">
        <v>8400</v>
      </c>
      <c r="D2254" t="s">
        <v>59</v>
      </c>
      <c r="E2254" t="s">
        <v>710</v>
      </c>
      <c r="F2254" t="s">
        <v>8401</v>
      </c>
      <c r="G2254" t="s">
        <v>48</v>
      </c>
      <c r="H2254">
        <v>10</v>
      </c>
      <c r="I2254">
        <v>5</v>
      </c>
      <c r="J2254">
        <v>2012</v>
      </c>
      <c r="K2254">
        <v>2</v>
      </c>
      <c r="L2254" t="s">
        <v>49</v>
      </c>
      <c r="M2254" t="s">
        <v>8402</v>
      </c>
    </row>
    <row r="2255" spans="1:13" x14ac:dyDescent="0.25">
      <c r="A2255">
        <v>2248</v>
      </c>
      <c r="B2255" t="s">
        <v>8403</v>
      </c>
      <c r="C2255" t="s">
        <v>8404</v>
      </c>
      <c r="D2255" t="s">
        <v>166</v>
      </c>
      <c r="E2255" t="s">
        <v>3529</v>
      </c>
      <c r="F2255" t="s">
        <v>8405</v>
      </c>
      <c r="G2255" t="s">
        <v>336</v>
      </c>
      <c r="H2255">
        <v>50</v>
      </c>
      <c r="I2255">
        <v>14</v>
      </c>
      <c r="J2255">
        <v>1979</v>
      </c>
      <c r="K2255">
        <v>1</v>
      </c>
      <c r="L2255" t="s">
        <v>3983</v>
      </c>
      <c r="M2255" t="s">
        <v>5226</v>
      </c>
    </row>
    <row r="2256" spans="1:13" x14ac:dyDescent="0.25">
      <c r="A2256">
        <v>2249</v>
      </c>
      <c r="B2256" t="s">
        <v>8406</v>
      </c>
      <c r="C2256" t="s">
        <v>8407</v>
      </c>
      <c r="D2256" t="s">
        <v>80</v>
      </c>
      <c r="E2256" t="s">
        <v>342</v>
      </c>
      <c r="F2256" t="s">
        <v>8408</v>
      </c>
      <c r="G2256" t="s">
        <v>211</v>
      </c>
      <c r="H2256">
        <v>30</v>
      </c>
      <c r="I2256">
        <v>3</v>
      </c>
      <c r="J2256">
        <v>2004</v>
      </c>
      <c r="K2256">
        <v>2</v>
      </c>
      <c r="L2256" t="s">
        <v>83</v>
      </c>
      <c r="M2256" t="s">
        <v>1602</v>
      </c>
    </row>
    <row r="2257" spans="1:13" x14ac:dyDescent="0.25">
      <c r="A2257">
        <v>2250</v>
      </c>
      <c r="B2257" t="s">
        <v>8409</v>
      </c>
      <c r="C2257" t="s">
        <v>8410</v>
      </c>
      <c r="D2257" t="s">
        <v>80</v>
      </c>
      <c r="E2257" t="s">
        <v>135</v>
      </c>
      <c r="F2257" t="s">
        <v>8411</v>
      </c>
      <c r="G2257" t="s">
        <v>336</v>
      </c>
      <c r="H2257">
        <v>3</v>
      </c>
      <c r="I2257">
        <v>1</v>
      </c>
      <c r="J2257">
        <v>2008</v>
      </c>
      <c r="K2257">
        <v>5</v>
      </c>
      <c r="L2257" t="s">
        <v>83</v>
      </c>
      <c r="M2257" t="s">
        <v>1475</v>
      </c>
    </row>
    <row r="2258" spans="1:13" x14ac:dyDescent="0.25">
      <c r="A2258">
        <v>2251</v>
      </c>
      <c r="B2258" t="s">
        <v>8412</v>
      </c>
      <c r="C2258" t="s">
        <v>8413</v>
      </c>
      <c r="D2258" t="s">
        <v>30</v>
      </c>
      <c r="E2258" t="s">
        <v>824</v>
      </c>
      <c r="F2258" t="s">
        <v>8414</v>
      </c>
      <c r="G2258" t="s">
        <v>623</v>
      </c>
      <c r="H2258">
        <v>25</v>
      </c>
      <c r="I2258">
        <v>12</v>
      </c>
      <c r="J2258">
        <v>2012</v>
      </c>
      <c r="K2258">
        <v>2</v>
      </c>
      <c r="L2258" t="s">
        <v>34</v>
      </c>
      <c r="M2258" t="s">
        <v>34</v>
      </c>
    </row>
    <row r="2259" spans="1:13" x14ac:dyDescent="0.25">
      <c r="A2259">
        <v>2252</v>
      </c>
      <c r="B2259" t="s">
        <v>8415</v>
      </c>
      <c r="C2259" t="s">
        <v>8416</v>
      </c>
      <c r="D2259" t="s">
        <v>223</v>
      </c>
      <c r="E2259" t="s">
        <v>1418</v>
      </c>
      <c r="F2259" t="s">
        <v>8417</v>
      </c>
      <c r="G2259" t="s">
        <v>156</v>
      </c>
      <c r="H2259">
        <v>27</v>
      </c>
      <c r="I2259">
        <v>6</v>
      </c>
      <c r="J2259">
        <v>2014</v>
      </c>
      <c r="K2259">
        <v>3</v>
      </c>
      <c r="L2259" t="s">
        <v>1860</v>
      </c>
      <c r="M2259" t="s">
        <v>5279</v>
      </c>
    </row>
    <row r="2260" spans="1:13" x14ac:dyDescent="0.25">
      <c r="A2260">
        <v>2253</v>
      </c>
      <c r="B2260" t="s">
        <v>8418</v>
      </c>
      <c r="C2260" t="s">
        <v>8419</v>
      </c>
      <c r="D2260" t="s">
        <v>503</v>
      </c>
      <c r="E2260" t="s">
        <v>765</v>
      </c>
      <c r="F2260" t="s">
        <v>8420</v>
      </c>
      <c r="G2260" t="s">
        <v>623</v>
      </c>
      <c r="H2260">
        <v>8</v>
      </c>
      <c r="I2260">
        <v>6</v>
      </c>
      <c r="J2260">
        <v>2003</v>
      </c>
      <c r="K2260">
        <v>3</v>
      </c>
      <c r="L2260" t="s">
        <v>506</v>
      </c>
      <c r="M2260" t="s">
        <v>506</v>
      </c>
    </row>
    <row r="2261" spans="1:13" x14ac:dyDescent="0.25">
      <c r="A2261">
        <v>2254</v>
      </c>
      <c r="B2261" t="s">
        <v>8421</v>
      </c>
      <c r="C2261" t="s">
        <v>8422</v>
      </c>
      <c r="D2261" t="s">
        <v>30</v>
      </c>
      <c r="E2261" t="s">
        <v>690</v>
      </c>
      <c r="F2261" t="s">
        <v>8423</v>
      </c>
      <c r="G2261" t="s">
        <v>289</v>
      </c>
      <c r="H2261">
        <v>50</v>
      </c>
      <c r="I2261">
        <v>10</v>
      </c>
      <c r="J2261">
        <v>2011</v>
      </c>
      <c r="K2261">
        <v>6</v>
      </c>
      <c r="L2261" t="s">
        <v>34</v>
      </c>
      <c r="M2261" t="s">
        <v>34</v>
      </c>
    </row>
    <row r="2262" spans="1:13" x14ac:dyDescent="0.25">
      <c r="A2262">
        <v>2255</v>
      </c>
      <c r="B2262" t="s">
        <v>8424</v>
      </c>
      <c r="C2262" t="s">
        <v>8425</v>
      </c>
      <c r="D2262" t="s">
        <v>166</v>
      </c>
      <c r="E2262" t="s">
        <v>1152</v>
      </c>
      <c r="F2262" t="s">
        <v>8426</v>
      </c>
      <c r="G2262" t="s">
        <v>156</v>
      </c>
      <c r="H2262">
        <v>20</v>
      </c>
      <c r="I2262">
        <v>5</v>
      </c>
      <c r="J2262">
        <v>2011</v>
      </c>
      <c r="K2262">
        <v>1</v>
      </c>
      <c r="L2262" t="s">
        <v>1734</v>
      </c>
      <c r="M2262" t="s">
        <v>2572</v>
      </c>
    </row>
    <row r="2263" spans="1:13" x14ac:dyDescent="0.25">
      <c r="A2263">
        <v>2256</v>
      </c>
      <c r="B2263" t="s">
        <v>8427</v>
      </c>
      <c r="C2263" t="s">
        <v>8428</v>
      </c>
      <c r="D2263" t="s">
        <v>45</v>
      </c>
      <c r="E2263" t="s">
        <v>8429</v>
      </c>
      <c r="F2263" t="s">
        <v>8430</v>
      </c>
      <c r="G2263" t="s">
        <v>33</v>
      </c>
      <c r="H2263">
        <v>715</v>
      </c>
      <c r="I2263">
        <v>386</v>
      </c>
      <c r="J2263">
        <v>1994</v>
      </c>
      <c r="K2263">
        <v>2</v>
      </c>
      <c r="L2263" t="s">
        <v>49</v>
      </c>
      <c r="M2263" t="s">
        <v>49</v>
      </c>
    </row>
    <row r="2264" spans="1:13" x14ac:dyDescent="0.25">
      <c r="A2264">
        <v>2257</v>
      </c>
      <c r="B2264" t="s">
        <v>8431</v>
      </c>
      <c r="C2264" t="s">
        <v>8432</v>
      </c>
      <c r="D2264" t="s">
        <v>333</v>
      </c>
      <c r="E2264" t="s">
        <v>8433</v>
      </c>
      <c r="F2264" t="s">
        <v>8434</v>
      </c>
      <c r="G2264" t="s">
        <v>1041</v>
      </c>
      <c r="H2264">
        <v>406</v>
      </c>
      <c r="I2264">
        <v>162</v>
      </c>
      <c r="J2264">
        <v>2000</v>
      </c>
      <c r="K2264">
        <v>2</v>
      </c>
      <c r="L2264" t="s">
        <v>41</v>
      </c>
      <c r="M2264" t="s">
        <v>8435</v>
      </c>
    </row>
    <row r="2265" spans="1:13" x14ac:dyDescent="0.25">
      <c r="A2265">
        <v>2258</v>
      </c>
      <c r="B2265" t="s">
        <v>8436</v>
      </c>
      <c r="C2265" t="s">
        <v>8437</v>
      </c>
      <c r="D2265" t="s">
        <v>98</v>
      </c>
      <c r="E2265" t="s">
        <v>179</v>
      </c>
      <c r="F2265" t="s">
        <v>8438</v>
      </c>
      <c r="G2265" t="s">
        <v>257</v>
      </c>
      <c r="H2265">
        <v>100</v>
      </c>
      <c r="I2265">
        <v>15</v>
      </c>
      <c r="J2265">
        <v>2012</v>
      </c>
      <c r="K2265">
        <v>3</v>
      </c>
      <c r="L2265" t="s">
        <v>101</v>
      </c>
      <c r="M2265" t="s">
        <v>908</v>
      </c>
    </row>
    <row r="2266" spans="1:13" x14ac:dyDescent="0.25">
      <c r="A2266">
        <v>2259</v>
      </c>
      <c r="B2266" t="s">
        <v>8439</v>
      </c>
      <c r="C2266" t="s">
        <v>8440</v>
      </c>
      <c r="D2266" t="s">
        <v>80</v>
      </c>
      <c r="E2266" t="s">
        <v>8441</v>
      </c>
      <c r="F2266" t="s">
        <v>8442</v>
      </c>
      <c r="G2266" t="s">
        <v>55</v>
      </c>
      <c r="H2266">
        <v>956</v>
      </c>
      <c r="I2266">
        <v>145</v>
      </c>
      <c r="J2266">
        <v>2008</v>
      </c>
      <c r="K2266">
        <v>7</v>
      </c>
      <c r="L2266" t="s">
        <v>137</v>
      </c>
      <c r="M2266" t="s">
        <v>3925</v>
      </c>
    </row>
    <row r="2267" spans="1:13" x14ac:dyDescent="0.25">
      <c r="A2267">
        <v>2260</v>
      </c>
      <c r="B2267" t="s">
        <v>8443</v>
      </c>
      <c r="C2267" t="s">
        <v>8444</v>
      </c>
      <c r="D2267" t="s">
        <v>80</v>
      </c>
      <c r="E2267" t="s">
        <v>255</v>
      </c>
      <c r="F2267" t="s">
        <v>8445</v>
      </c>
      <c r="G2267" t="s">
        <v>233</v>
      </c>
      <c r="H2267">
        <v>80</v>
      </c>
      <c r="I2267">
        <v>50</v>
      </c>
      <c r="J2267">
        <v>2005</v>
      </c>
      <c r="K2267">
        <v>3</v>
      </c>
      <c r="L2267" t="s">
        <v>3247</v>
      </c>
      <c r="M2267" t="s">
        <v>1116</v>
      </c>
    </row>
    <row r="2268" spans="1:13" x14ac:dyDescent="0.25">
      <c r="A2268">
        <v>2261</v>
      </c>
      <c r="B2268" t="s">
        <v>8446</v>
      </c>
      <c r="C2268" t="s">
        <v>8447</v>
      </c>
      <c r="D2268" t="s">
        <v>341</v>
      </c>
      <c r="E2268" t="s">
        <v>342</v>
      </c>
      <c r="F2268" t="s">
        <v>8448</v>
      </c>
      <c r="G2268" t="s">
        <v>233</v>
      </c>
      <c r="H2268">
        <v>50</v>
      </c>
      <c r="I2268">
        <v>24</v>
      </c>
      <c r="J2268">
        <v>1979</v>
      </c>
      <c r="K2268">
        <v>3</v>
      </c>
      <c r="L2268" t="s">
        <v>344</v>
      </c>
      <c r="M2268" t="s">
        <v>8449</v>
      </c>
    </row>
    <row r="2269" spans="1:13" x14ac:dyDescent="0.25">
      <c r="A2269">
        <v>2262</v>
      </c>
      <c r="B2269" t="s">
        <v>8450</v>
      </c>
      <c r="C2269" t="s">
        <v>8451</v>
      </c>
      <c r="D2269" t="s">
        <v>119</v>
      </c>
      <c r="E2269" t="s">
        <v>485</v>
      </c>
      <c r="F2269" t="s">
        <v>8452</v>
      </c>
      <c r="G2269" t="s">
        <v>271</v>
      </c>
      <c r="H2269">
        <v>30</v>
      </c>
      <c r="I2269">
        <v>22</v>
      </c>
      <c r="J2269">
        <v>2010</v>
      </c>
      <c r="K2269">
        <v>3</v>
      </c>
      <c r="L2269" t="s">
        <v>122</v>
      </c>
      <c r="M2269" t="s">
        <v>122</v>
      </c>
    </row>
    <row r="2270" spans="1:13" x14ac:dyDescent="0.25">
      <c r="A2270">
        <v>2263</v>
      </c>
      <c r="B2270" t="s">
        <v>8453</v>
      </c>
      <c r="C2270" t="s">
        <v>8454</v>
      </c>
      <c r="D2270" t="s">
        <v>30</v>
      </c>
      <c r="E2270" t="s">
        <v>760</v>
      </c>
      <c r="F2270" t="s">
        <v>8455</v>
      </c>
      <c r="G2270" t="s">
        <v>187</v>
      </c>
      <c r="H2270">
        <v>14</v>
      </c>
      <c r="I2270">
        <v>7</v>
      </c>
      <c r="J2270">
        <v>2013</v>
      </c>
      <c r="K2270">
        <v>1</v>
      </c>
      <c r="L2270" t="s">
        <v>251</v>
      </c>
      <c r="M2270" t="s">
        <v>251</v>
      </c>
    </row>
    <row r="2271" spans="1:13" x14ac:dyDescent="0.25">
      <c r="A2271">
        <v>2264</v>
      </c>
      <c r="B2271" t="s">
        <v>8456</v>
      </c>
      <c r="C2271" t="s">
        <v>8457</v>
      </c>
      <c r="D2271" t="s">
        <v>434</v>
      </c>
      <c r="E2271" t="s">
        <v>1608</v>
      </c>
      <c r="F2271" t="s">
        <v>8458</v>
      </c>
      <c r="G2271" t="s">
        <v>156</v>
      </c>
      <c r="H2271">
        <v>42</v>
      </c>
      <c r="I2271">
        <v>9</v>
      </c>
      <c r="J2271">
        <v>2013</v>
      </c>
      <c r="K2271">
        <v>2</v>
      </c>
      <c r="L2271" t="s">
        <v>41</v>
      </c>
      <c r="M2271" t="s">
        <v>437</v>
      </c>
    </row>
    <row r="2272" spans="1:13" x14ac:dyDescent="0.25">
      <c r="A2272">
        <v>2265</v>
      </c>
      <c r="B2272" t="s">
        <v>8459</v>
      </c>
      <c r="C2272" t="s">
        <v>8460</v>
      </c>
      <c r="D2272" t="s">
        <v>215</v>
      </c>
      <c r="E2272" t="s">
        <v>154</v>
      </c>
      <c r="F2272" t="s">
        <v>8461</v>
      </c>
      <c r="G2272" t="s">
        <v>257</v>
      </c>
      <c r="H2272">
        <v>12</v>
      </c>
      <c r="I2272">
        <v>9</v>
      </c>
      <c r="J2272">
        <v>2010</v>
      </c>
      <c r="K2272">
        <v>4</v>
      </c>
      <c r="L2272" t="s">
        <v>1879</v>
      </c>
      <c r="M2272" t="s">
        <v>1879</v>
      </c>
    </row>
    <row r="2273" spans="1:13" x14ac:dyDescent="0.25">
      <c r="A2273">
        <v>2266</v>
      </c>
      <c r="B2273" t="s">
        <v>8462</v>
      </c>
      <c r="C2273" t="s">
        <v>8463</v>
      </c>
      <c r="D2273" t="s">
        <v>1999</v>
      </c>
      <c r="E2273" t="s">
        <v>430</v>
      </c>
      <c r="F2273" t="s">
        <v>8464</v>
      </c>
      <c r="G2273" t="s">
        <v>156</v>
      </c>
      <c r="H2273">
        <v>28</v>
      </c>
      <c r="I2273">
        <v>10</v>
      </c>
      <c r="J2273">
        <v>2012</v>
      </c>
      <c r="K2273">
        <v>4</v>
      </c>
      <c r="L2273" t="s">
        <v>4641</v>
      </c>
      <c r="M2273" t="s">
        <v>8465</v>
      </c>
    </row>
    <row r="2274" spans="1:13" x14ac:dyDescent="0.25">
      <c r="A2274">
        <v>2267</v>
      </c>
      <c r="B2274" t="s">
        <v>8466</v>
      </c>
      <c r="C2274" t="s">
        <v>8467</v>
      </c>
      <c r="D2274" t="s">
        <v>341</v>
      </c>
      <c r="E2274" t="s">
        <v>5824</v>
      </c>
      <c r="F2274" t="s">
        <v>8468</v>
      </c>
      <c r="G2274" t="s">
        <v>336</v>
      </c>
      <c r="H2274">
        <v>104</v>
      </c>
      <c r="I2274">
        <v>28</v>
      </c>
      <c r="J2274">
        <v>2013</v>
      </c>
      <c r="K2274">
        <v>1</v>
      </c>
      <c r="L2274" t="s">
        <v>41</v>
      </c>
      <c r="M2274" t="s">
        <v>8469</v>
      </c>
    </row>
    <row r="2275" spans="1:13" x14ac:dyDescent="0.25">
      <c r="A2275">
        <v>2268</v>
      </c>
      <c r="B2275" t="s">
        <v>8470</v>
      </c>
      <c r="C2275" t="s">
        <v>8471</v>
      </c>
      <c r="D2275" t="s">
        <v>166</v>
      </c>
      <c r="E2275" t="s">
        <v>861</v>
      </c>
      <c r="F2275" t="s">
        <v>8472</v>
      </c>
      <c r="G2275" t="s">
        <v>211</v>
      </c>
      <c r="H2275">
        <v>38</v>
      </c>
      <c r="I2275">
        <v>8</v>
      </c>
      <c r="J2275">
        <v>2014</v>
      </c>
      <c r="K2275">
        <v>1</v>
      </c>
      <c r="L2275" t="s">
        <v>3983</v>
      </c>
      <c r="M2275" t="s">
        <v>8473</v>
      </c>
    </row>
    <row r="2276" spans="1:13" x14ac:dyDescent="0.25">
      <c r="A2276">
        <v>2269</v>
      </c>
      <c r="B2276" t="s">
        <v>8474</v>
      </c>
      <c r="C2276" t="s">
        <v>8475</v>
      </c>
      <c r="D2276" t="s">
        <v>52</v>
      </c>
      <c r="E2276" t="s">
        <v>1982</v>
      </c>
      <c r="F2276" t="s">
        <v>8476</v>
      </c>
      <c r="G2276" t="s">
        <v>48</v>
      </c>
      <c r="H2276">
        <v>80</v>
      </c>
      <c r="I2276">
        <v>30</v>
      </c>
      <c r="J2276">
        <v>2010</v>
      </c>
      <c r="K2276">
        <v>4</v>
      </c>
      <c r="L2276" t="s">
        <v>41</v>
      </c>
      <c r="M2276" t="s">
        <v>3609</v>
      </c>
    </row>
    <row r="2277" spans="1:13" x14ac:dyDescent="0.25">
      <c r="A2277">
        <v>2270</v>
      </c>
      <c r="B2277" t="s">
        <v>8477</v>
      </c>
      <c r="C2277" t="s">
        <v>8478</v>
      </c>
      <c r="D2277" t="s">
        <v>52</v>
      </c>
      <c r="E2277" t="s">
        <v>8479</v>
      </c>
      <c r="F2277" t="s">
        <v>8480</v>
      </c>
      <c r="G2277" t="s">
        <v>156</v>
      </c>
      <c r="H2277">
        <v>701</v>
      </c>
      <c r="I2277">
        <v>428</v>
      </c>
      <c r="J2277">
        <v>2010</v>
      </c>
      <c r="K2277">
        <v>5</v>
      </c>
      <c r="L2277" t="s">
        <v>56</v>
      </c>
      <c r="M2277" t="s">
        <v>198</v>
      </c>
    </row>
    <row r="2278" spans="1:13" x14ac:dyDescent="0.25">
      <c r="A2278">
        <v>2271</v>
      </c>
      <c r="B2278" t="s">
        <v>8481</v>
      </c>
      <c r="C2278" t="s">
        <v>8482</v>
      </c>
      <c r="D2278" t="s">
        <v>3523</v>
      </c>
      <c r="E2278" t="s">
        <v>824</v>
      </c>
      <c r="F2278" t="s">
        <v>8483</v>
      </c>
      <c r="G2278" t="s">
        <v>55</v>
      </c>
      <c r="H2278">
        <v>15</v>
      </c>
      <c r="I2278">
        <v>10</v>
      </c>
      <c r="J2278">
        <v>2009</v>
      </c>
      <c r="K2278">
        <v>1</v>
      </c>
      <c r="L2278" t="s">
        <v>41</v>
      </c>
      <c r="M2278" t="s">
        <v>5080</v>
      </c>
    </row>
    <row r="2279" spans="1:13" x14ac:dyDescent="0.25">
      <c r="A2279">
        <v>2272</v>
      </c>
      <c r="B2279" t="s">
        <v>8484</v>
      </c>
      <c r="C2279" t="s">
        <v>8485</v>
      </c>
      <c r="D2279" t="s">
        <v>86</v>
      </c>
      <c r="E2279" t="s">
        <v>1152</v>
      </c>
      <c r="F2279" t="s">
        <v>8486</v>
      </c>
      <c r="G2279" t="s">
        <v>336</v>
      </c>
      <c r="H2279">
        <v>3</v>
      </c>
      <c r="I2279">
        <v>1</v>
      </c>
      <c r="J2279">
        <v>2012</v>
      </c>
      <c r="K2279">
        <v>1</v>
      </c>
      <c r="L2279" t="s">
        <v>89</v>
      </c>
      <c r="M2279" t="s">
        <v>2278</v>
      </c>
    </row>
    <row r="2280" spans="1:13" x14ac:dyDescent="0.25">
      <c r="A2280">
        <v>2273</v>
      </c>
      <c r="B2280" t="s">
        <v>8487</v>
      </c>
      <c r="C2280" t="s">
        <v>8488</v>
      </c>
      <c r="D2280" t="s">
        <v>66</v>
      </c>
      <c r="E2280" t="s">
        <v>425</v>
      </c>
      <c r="F2280" t="s">
        <v>8489</v>
      </c>
      <c r="G2280" t="s">
        <v>55</v>
      </c>
      <c r="H2280">
        <v>25</v>
      </c>
      <c r="I2280">
        <v>8</v>
      </c>
      <c r="J2280">
        <v>2010</v>
      </c>
      <c r="K2280">
        <v>3</v>
      </c>
      <c r="L2280" t="s">
        <v>94</v>
      </c>
      <c r="M2280" t="s">
        <v>735</v>
      </c>
    </row>
    <row r="2281" spans="1:13" x14ac:dyDescent="0.25">
      <c r="A2281">
        <v>2274</v>
      </c>
      <c r="B2281" t="s">
        <v>8490</v>
      </c>
      <c r="C2281" t="s">
        <v>8491</v>
      </c>
      <c r="D2281" t="s">
        <v>80</v>
      </c>
      <c r="E2281" t="s">
        <v>1890</v>
      </c>
      <c r="F2281" t="s">
        <v>8492</v>
      </c>
      <c r="G2281" t="s">
        <v>271</v>
      </c>
      <c r="H2281">
        <v>43</v>
      </c>
      <c r="I2281">
        <v>16</v>
      </c>
      <c r="J2281">
        <v>2009</v>
      </c>
      <c r="K2281">
        <v>2</v>
      </c>
      <c r="L2281" t="s">
        <v>137</v>
      </c>
      <c r="M2281" t="s">
        <v>8493</v>
      </c>
    </row>
    <row r="2282" spans="1:13" x14ac:dyDescent="0.25">
      <c r="A2282">
        <v>2275</v>
      </c>
      <c r="B2282" t="s">
        <v>8494</v>
      </c>
      <c r="C2282" t="s">
        <v>8495</v>
      </c>
      <c r="D2282" t="s">
        <v>30</v>
      </c>
      <c r="E2282" t="s">
        <v>8496</v>
      </c>
      <c r="F2282" t="s">
        <v>8497</v>
      </c>
      <c r="G2282" t="s">
        <v>107</v>
      </c>
      <c r="H2282">
        <v>230</v>
      </c>
      <c r="I2282">
        <v>75</v>
      </c>
      <c r="J2282">
        <v>2007</v>
      </c>
      <c r="K2282">
        <v>7</v>
      </c>
      <c r="L2282" t="s">
        <v>34</v>
      </c>
      <c r="M2282" t="s">
        <v>34</v>
      </c>
    </row>
    <row r="2283" spans="1:13" x14ac:dyDescent="0.25">
      <c r="A2283">
        <v>2276</v>
      </c>
      <c r="B2283" t="s">
        <v>8498</v>
      </c>
      <c r="C2283" t="s">
        <v>8499</v>
      </c>
      <c r="D2283" t="s">
        <v>59</v>
      </c>
      <c r="E2283" t="s">
        <v>1409</v>
      </c>
      <c r="F2283" t="s">
        <v>8500</v>
      </c>
      <c r="G2283" t="s">
        <v>25</v>
      </c>
      <c r="H2283">
        <v>740</v>
      </c>
      <c r="I2283">
        <v>392</v>
      </c>
      <c r="J2283">
        <v>1999</v>
      </c>
      <c r="K2283">
        <v>6</v>
      </c>
      <c r="L2283" t="s">
        <v>62</v>
      </c>
      <c r="M2283" t="s">
        <v>8501</v>
      </c>
    </row>
    <row r="2284" spans="1:13" x14ac:dyDescent="0.25">
      <c r="A2284">
        <v>2277</v>
      </c>
      <c r="B2284" t="s">
        <v>8502</v>
      </c>
      <c r="C2284" t="s">
        <v>8503</v>
      </c>
      <c r="D2284" t="s">
        <v>80</v>
      </c>
      <c r="E2284" t="s">
        <v>493</v>
      </c>
      <c r="F2284" t="s">
        <v>8504</v>
      </c>
      <c r="G2284" t="s">
        <v>156</v>
      </c>
      <c r="H2284">
        <v>14</v>
      </c>
      <c r="I2284">
        <v>10</v>
      </c>
      <c r="J2284">
        <v>2011</v>
      </c>
      <c r="K2284">
        <v>2</v>
      </c>
      <c r="L2284" t="s">
        <v>137</v>
      </c>
      <c r="M2284" t="s">
        <v>137</v>
      </c>
    </row>
    <row r="2285" spans="1:13" x14ac:dyDescent="0.25">
      <c r="A2285">
        <v>2278</v>
      </c>
      <c r="B2285" t="s">
        <v>8505</v>
      </c>
      <c r="C2285" t="s">
        <v>8506</v>
      </c>
      <c r="D2285" t="s">
        <v>74</v>
      </c>
      <c r="E2285" t="s">
        <v>2346</v>
      </c>
      <c r="F2285" t="s">
        <v>8507</v>
      </c>
      <c r="G2285" t="s">
        <v>211</v>
      </c>
      <c r="H2285">
        <v>49</v>
      </c>
      <c r="I2285">
        <v>22</v>
      </c>
      <c r="J2285">
        <v>1995</v>
      </c>
      <c r="K2285">
        <v>1</v>
      </c>
      <c r="L2285" t="s">
        <v>543</v>
      </c>
      <c r="M2285" t="s">
        <v>2290</v>
      </c>
    </row>
    <row r="2286" spans="1:13" x14ac:dyDescent="0.25">
      <c r="A2286">
        <v>2279</v>
      </c>
      <c r="B2286" t="s">
        <v>8508</v>
      </c>
      <c r="C2286" t="s">
        <v>8509</v>
      </c>
      <c r="D2286" t="s">
        <v>105</v>
      </c>
      <c r="E2286" t="s">
        <v>1227</v>
      </c>
      <c r="F2286" t="s">
        <v>8510</v>
      </c>
      <c r="G2286" t="s">
        <v>48</v>
      </c>
      <c r="H2286">
        <v>10</v>
      </c>
      <c r="I2286">
        <v>3</v>
      </c>
      <c r="J2286">
        <v>2005</v>
      </c>
      <c r="K2286">
        <v>2</v>
      </c>
      <c r="L2286" t="s">
        <v>62</v>
      </c>
      <c r="M2286" t="s">
        <v>108</v>
      </c>
    </row>
    <row r="2287" spans="1:13" x14ac:dyDescent="0.25">
      <c r="A2287">
        <v>2280</v>
      </c>
      <c r="B2287" t="s">
        <v>8511</v>
      </c>
      <c r="C2287" t="s">
        <v>8512</v>
      </c>
      <c r="D2287" t="s">
        <v>105</v>
      </c>
      <c r="E2287" t="s">
        <v>1305</v>
      </c>
      <c r="F2287" t="s">
        <v>8513</v>
      </c>
      <c r="G2287" t="s">
        <v>156</v>
      </c>
      <c r="H2287">
        <v>65</v>
      </c>
      <c r="I2287">
        <v>26</v>
      </c>
      <c r="J2287">
        <v>2009</v>
      </c>
      <c r="K2287">
        <v>3</v>
      </c>
      <c r="L2287" t="s">
        <v>3776</v>
      </c>
      <c r="M2287" t="s">
        <v>8514</v>
      </c>
    </row>
    <row r="2288" spans="1:13" x14ac:dyDescent="0.25">
      <c r="A2288">
        <v>2281</v>
      </c>
      <c r="B2288" t="s">
        <v>8515</v>
      </c>
      <c r="C2288" t="s">
        <v>8516</v>
      </c>
      <c r="D2288" t="s">
        <v>66</v>
      </c>
      <c r="E2288" t="s">
        <v>770</v>
      </c>
      <c r="F2288" t="s">
        <v>8517</v>
      </c>
      <c r="G2288" t="s">
        <v>107</v>
      </c>
      <c r="H2288">
        <v>11</v>
      </c>
      <c r="I2288">
        <v>6</v>
      </c>
      <c r="J2288">
        <v>2009</v>
      </c>
      <c r="K2288">
        <v>3</v>
      </c>
      <c r="L2288" t="s">
        <v>94</v>
      </c>
      <c r="M2288" t="s">
        <v>735</v>
      </c>
    </row>
    <row r="2289" spans="1:13" x14ac:dyDescent="0.25">
      <c r="A2289">
        <v>2282</v>
      </c>
      <c r="B2289" t="s">
        <v>8518</v>
      </c>
      <c r="C2289" t="s">
        <v>8519</v>
      </c>
      <c r="D2289" t="s">
        <v>52</v>
      </c>
      <c r="E2289" t="s">
        <v>1890</v>
      </c>
      <c r="F2289" t="s">
        <v>8520</v>
      </c>
      <c r="G2289" t="s">
        <v>271</v>
      </c>
      <c r="H2289">
        <v>36</v>
      </c>
      <c r="I2289">
        <v>13</v>
      </c>
      <c r="J2289">
        <v>2013</v>
      </c>
      <c r="K2289">
        <v>3</v>
      </c>
      <c r="L2289" t="s">
        <v>953</v>
      </c>
      <c r="M2289" t="s">
        <v>6961</v>
      </c>
    </row>
    <row r="2290" spans="1:13" x14ac:dyDescent="0.25">
      <c r="A2290">
        <v>2283</v>
      </c>
      <c r="B2290" t="s">
        <v>8521</v>
      </c>
      <c r="C2290" t="s">
        <v>8522</v>
      </c>
      <c r="D2290" t="s">
        <v>80</v>
      </c>
      <c r="E2290" t="s">
        <v>523</v>
      </c>
      <c r="F2290" t="s">
        <v>8523</v>
      </c>
      <c r="G2290" t="s">
        <v>18</v>
      </c>
      <c r="H2290">
        <v>11</v>
      </c>
      <c r="I2290">
        <v>5</v>
      </c>
      <c r="J2290">
        <v>2008</v>
      </c>
      <c r="K2290">
        <v>1</v>
      </c>
      <c r="L2290" t="s">
        <v>729</v>
      </c>
      <c r="M2290" t="s">
        <v>8524</v>
      </c>
    </row>
    <row r="2291" spans="1:13" x14ac:dyDescent="0.25">
      <c r="A2291">
        <v>2284</v>
      </c>
      <c r="B2291" t="s">
        <v>8525</v>
      </c>
      <c r="C2291" t="s">
        <v>8526</v>
      </c>
      <c r="D2291" t="s">
        <v>215</v>
      </c>
      <c r="E2291" t="s">
        <v>394</v>
      </c>
      <c r="F2291" t="s">
        <v>8527</v>
      </c>
      <c r="G2291" t="s">
        <v>233</v>
      </c>
      <c r="H2291">
        <v>90</v>
      </c>
      <c r="I2291">
        <v>40</v>
      </c>
      <c r="J2291">
        <v>2013</v>
      </c>
      <c r="K2291">
        <v>2</v>
      </c>
      <c r="L2291" t="s">
        <v>1879</v>
      </c>
      <c r="M2291" t="s">
        <v>1879</v>
      </c>
    </row>
    <row r="2292" spans="1:13" x14ac:dyDescent="0.25">
      <c r="A2292">
        <v>2285</v>
      </c>
      <c r="B2292" t="s">
        <v>8528</v>
      </c>
      <c r="C2292" t="s">
        <v>8529</v>
      </c>
      <c r="D2292" t="s">
        <v>59</v>
      </c>
      <c r="E2292" t="s">
        <v>334</v>
      </c>
      <c r="F2292" t="s">
        <v>8530</v>
      </c>
      <c r="G2292" t="s">
        <v>55</v>
      </c>
      <c r="H2292">
        <v>17</v>
      </c>
      <c r="I2292">
        <v>5</v>
      </c>
      <c r="J2292">
        <v>1999</v>
      </c>
      <c r="K2292">
        <v>1</v>
      </c>
      <c r="L2292" t="s">
        <v>62</v>
      </c>
      <c r="M2292" t="s">
        <v>8531</v>
      </c>
    </row>
    <row r="2293" spans="1:13" x14ac:dyDescent="0.25">
      <c r="A2293">
        <v>2286</v>
      </c>
      <c r="B2293" t="s">
        <v>8532</v>
      </c>
      <c r="C2293" t="s">
        <v>8533</v>
      </c>
      <c r="D2293" t="s">
        <v>215</v>
      </c>
      <c r="E2293" t="s">
        <v>699</v>
      </c>
      <c r="F2293" t="s">
        <v>8534</v>
      </c>
      <c r="G2293" t="s">
        <v>297</v>
      </c>
      <c r="H2293">
        <v>10</v>
      </c>
      <c r="I2293">
        <v>8</v>
      </c>
      <c r="J2293">
        <v>2007</v>
      </c>
      <c r="K2293">
        <v>2</v>
      </c>
      <c r="L2293" t="s">
        <v>5516</v>
      </c>
      <c r="M2293" t="s">
        <v>3633</v>
      </c>
    </row>
    <row r="2294" spans="1:13" x14ac:dyDescent="0.25">
      <c r="A2294">
        <v>2287</v>
      </c>
      <c r="B2294" t="s">
        <v>8535</v>
      </c>
      <c r="C2294" t="s">
        <v>8536</v>
      </c>
      <c r="D2294" t="s">
        <v>1960</v>
      </c>
      <c r="E2294" t="s">
        <v>8537</v>
      </c>
      <c r="F2294" t="s">
        <v>8538</v>
      </c>
      <c r="G2294" t="s">
        <v>55</v>
      </c>
      <c r="H2294">
        <v>660</v>
      </c>
      <c r="I2294">
        <v>260</v>
      </c>
      <c r="J2294">
        <v>2007</v>
      </c>
      <c r="K2294">
        <v>8</v>
      </c>
      <c r="L2294" t="s">
        <v>41</v>
      </c>
      <c r="M2294" t="s">
        <v>8539</v>
      </c>
    </row>
    <row r="2295" spans="1:13" x14ac:dyDescent="0.25">
      <c r="A2295">
        <v>2288</v>
      </c>
      <c r="B2295" t="s">
        <v>8540</v>
      </c>
      <c r="C2295" t="s">
        <v>8541</v>
      </c>
      <c r="D2295" t="s">
        <v>86</v>
      </c>
      <c r="E2295" t="s">
        <v>425</v>
      </c>
      <c r="F2295" t="s">
        <v>8542</v>
      </c>
      <c r="G2295" t="s">
        <v>1041</v>
      </c>
      <c r="H2295">
        <v>23</v>
      </c>
      <c r="I2295">
        <v>9</v>
      </c>
      <c r="J2295">
        <v>2012</v>
      </c>
      <c r="K2295">
        <v>1</v>
      </c>
      <c r="L2295" t="s">
        <v>89</v>
      </c>
      <c r="M2295" t="s">
        <v>2278</v>
      </c>
    </row>
    <row r="2296" spans="1:13" x14ac:dyDescent="0.25">
      <c r="A2296">
        <v>2289</v>
      </c>
      <c r="B2296" t="s">
        <v>8543</v>
      </c>
      <c r="C2296" t="s">
        <v>8544</v>
      </c>
      <c r="D2296" t="s">
        <v>119</v>
      </c>
      <c r="E2296" t="s">
        <v>1385</v>
      </c>
      <c r="F2296" t="s">
        <v>8545</v>
      </c>
      <c r="G2296" t="s">
        <v>55</v>
      </c>
      <c r="H2296">
        <v>171</v>
      </c>
      <c r="I2296">
        <v>69</v>
      </c>
      <c r="J2296">
        <v>2008</v>
      </c>
      <c r="K2296">
        <v>3</v>
      </c>
      <c r="L2296" t="s">
        <v>122</v>
      </c>
      <c r="M2296" t="s">
        <v>122</v>
      </c>
    </row>
    <row r="2297" spans="1:13" x14ac:dyDescent="0.25">
      <c r="A2297">
        <v>2290</v>
      </c>
      <c r="B2297" t="s">
        <v>8546</v>
      </c>
      <c r="C2297" t="s">
        <v>8547</v>
      </c>
      <c r="D2297" t="s">
        <v>15</v>
      </c>
      <c r="E2297" t="s">
        <v>5176</v>
      </c>
      <c r="F2297" t="s">
        <v>8548</v>
      </c>
      <c r="G2297" t="s">
        <v>69</v>
      </c>
      <c r="H2297">
        <v>130</v>
      </c>
      <c r="I2297">
        <v>60</v>
      </c>
      <c r="J2297">
        <v>2001</v>
      </c>
      <c r="K2297">
        <v>6</v>
      </c>
      <c r="L2297" t="s">
        <v>19</v>
      </c>
      <c r="M2297" t="s">
        <v>1681</v>
      </c>
    </row>
    <row r="2298" spans="1:13" x14ac:dyDescent="0.25">
      <c r="A2298">
        <v>2291</v>
      </c>
      <c r="B2298" t="s">
        <v>8549</v>
      </c>
      <c r="C2298" t="s">
        <v>8550</v>
      </c>
      <c r="D2298" t="s">
        <v>166</v>
      </c>
      <c r="E2298" t="s">
        <v>2542</v>
      </c>
      <c r="F2298" t="s">
        <v>8551</v>
      </c>
      <c r="G2298" t="s">
        <v>33</v>
      </c>
      <c r="H2298">
        <v>315</v>
      </c>
      <c r="I2298">
        <v>98</v>
      </c>
      <c r="J2298">
        <v>2012</v>
      </c>
      <c r="K2298">
        <v>2</v>
      </c>
      <c r="L2298" t="s">
        <v>169</v>
      </c>
      <c r="M2298" t="s">
        <v>1217</v>
      </c>
    </row>
    <row r="2299" spans="1:13" x14ac:dyDescent="0.25">
      <c r="A2299">
        <v>2292</v>
      </c>
      <c r="B2299" t="s">
        <v>8552</v>
      </c>
      <c r="C2299" t="s">
        <v>8553</v>
      </c>
      <c r="D2299" t="s">
        <v>52</v>
      </c>
      <c r="E2299" t="s">
        <v>4798</v>
      </c>
      <c r="F2299" t="s">
        <v>8554</v>
      </c>
      <c r="G2299" t="s">
        <v>329</v>
      </c>
      <c r="H2299">
        <v>35</v>
      </c>
      <c r="I2299">
        <v>36</v>
      </c>
      <c r="J2299">
        <v>2003</v>
      </c>
      <c r="K2299">
        <v>7</v>
      </c>
      <c r="L2299" t="s">
        <v>203</v>
      </c>
      <c r="M2299" t="s">
        <v>8555</v>
      </c>
    </row>
    <row r="2300" spans="1:13" x14ac:dyDescent="0.25">
      <c r="A2300">
        <v>2293</v>
      </c>
      <c r="B2300" t="s">
        <v>8556</v>
      </c>
      <c r="C2300" t="s">
        <v>8557</v>
      </c>
      <c r="D2300" t="s">
        <v>80</v>
      </c>
      <c r="E2300" t="s">
        <v>8558</v>
      </c>
      <c r="F2300" t="s">
        <v>8559</v>
      </c>
      <c r="G2300" t="s">
        <v>25</v>
      </c>
      <c r="H2300">
        <v>350</v>
      </c>
      <c r="I2300">
        <v>100</v>
      </c>
      <c r="J2300">
        <v>2011</v>
      </c>
      <c r="K2300">
        <v>1</v>
      </c>
      <c r="L2300" t="s">
        <v>83</v>
      </c>
      <c r="M2300" t="s">
        <v>83</v>
      </c>
    </row>
    <row r="2301" spans="1:13" x14ac:dyDescent="0.25">
      <c r="A2301">
        <v>2294</v>
      </c>
      <c r="B2301" t="s">
        <v>8560</v>
      </c>
      <c r="C2301" t="s">
        <v>8561</v>
      </c>
      <c r="D2301" t="s">
        <v>1768</v>
      </c>
      <c r="E2301" t="s">
        <v>537</v>
      </c>
      <c r="F2301" t="s">
        <v>8562</v>
      </c>
      <c r="G2301" t="s">
        <v>33</v>
      </c>
      <c r="H2301">
        <v>35</v>
      </c>
      <c r="I2301">
        <v>30</v>
      </c>
      <c r="J2301">
        <v>1985</v>
      </c>
      <c r="K2301">
        <v>8</v>
      </c>
      <c r="L2301" t="s">
        <v>41</v>
      </c>
      <c r="M2301" t="s">
        <v>19</v>
      </c>
    </row>
    <row r="2302" spans="1:13" x14ac:dyDescent="0.25">
      <c r="A2302">
        <v>2295</v>
      </c>
      <c r="B2302" t="s">
        <v>8563</v>
      </c>
      <c r="C2302" t="s">
        <v>8564</v>
      </c>
      <c r="D2302" t="s">
        <v>15</v>
      </c>
      <c r="E2302" t="s">
        <v>798</v>
      </c>
      <c r="F2302" t="s">
        <v>8565</v>
      </c>
      <c r="G2302" t="s">
        <v>297</v>
      </c>
      <c r="H2302">
        <v>15</v>
      </c>
      <c r="I2302">
        <v>8</v>
      </c>
      <c r="J2302">
        <v>2004</v>
      </c>
      <c r="K2302">
        <v>2</v>
      </c>
      <c r="L2302" t="s">
        <v>19</v>
      </c>
      <c r="M2302" t="s">
        <v>19</v>
      </c>
    </row>
    <row r="2303" spans="1:13" x14ac:dyDescent="0.25">
      <c r="A2303">
        <v>2296</v>
      </c>
      <c r="B2303" t="s">
        <v>8566</v>
      </c>
      <c r="C2303" t="s">
        <v>8567</v>
      </c>
      <c r="D2303" t="s">
        <v>80</v>
      </c>
      <c r="E2303" t="s">
        <v>2600</v>
      </c>
      <c r="F2303" t="s">
        <v>8568</v>
      </c>
      <c r="G2303" t="s">
        <v>336</v>
      </c>
      <c r="H2303">
        <v>31</v>
      </c>
      <c r="I2303">
        <v>13</v>
      </c>
      <c r="J2303">
        <v>1995</v>
      </c>
      <c r="K2303">
        <v>5</v>
      </c>
      <c r="L2303" t="s">
        <v>3450</v>
      </c>
      <c r="M2303" t="s">
        <v>4089</v>
      </c>
    </row>
    <row r="2304" spans="1:13" x14ac:dyDescent="0.25">
      <c r="A2304">
        <v>2297</v>
      </c>
      <c r="B2304" t="s">
        <v>8569</v>
      </c>
      <c r="C2304" t="s">
        <v>8570</v>
      </c>
      <c r="D2304" t="s">
        <v>333</v>
      </c>
      <c r="E2304" t="s">
        <v>934</v>
      </c>
      <c r="F2304" t="s">
        <v>8571</v>
      </c>
      <c r="G2304" t="s">
        <v>181</v>
      </c>
      <c r="H2304">
        <v>85</v>
      </c>
      <c r="I2304">
        <v>45</v>
      </c>
      <c r="J2304">
        <v>2008</v>
      </c>
      <c r="K2304">
        <v>2</v>
      </c>
      <c r="L2304" t="s">
        <v>2593</v>
      </c>
      <c r="M2304" t="s">
        <v>2594</v>
      </c>
    </row>
    <row r="2305" spans="1:13" x14ac:dyDescent="0.25">
      <c r="A2305">
        <v>2298</v>
      </c>
      <c r="B2305" t="s">
        <v>8572</v>
      </c>
      <c r="C2305" t="s">
        <v>8573</v>
      </c>
      <c r="D2305" t="s">
        <v>22</v>
      </c>
      <c r="E2305" t="s">
        <v>269</v>
      </c>
      <c r="F2305" t="s">
        <v>8574</v>
      </c>
      <c r="G2305" t="s">
        <v>233</v>
      </c>
      <c r="H2305">
        <v>55</v>
      </c>
      <c r="I2305">
        <v>22</v>
      </c>
      <c r="J2305">
        <v>2007</v>
      </c>
      <c r="K2305">
        <v>3</v>
      </c>
      <c r="L2305" t="s">
        <v>41</v>
      </c>
      <c r="M2305" t="s">
        <v>7292</v>
      </c>
    </row>
    <row r="2306" spans="1:13" x14ac:dyDescent="0.25">
      <c r="A2306">
        <v>2299</v>
      </c>
      <c r="B2306" t="s">
        <v>8575</v>
      </c>
      <c r="C2306" t="s">
        <v>8576</v>
      </c>
      <c r="D2306" t="s">
        <v>52</v>
      </c>
      <c r="E2306" t="s">
        <v>278</v>
      </c>
      <c r="F2306" t="s">
        <v>8577</v>
      </c>
      <c r="G2306" t="s">
        <v>211</v>
      </c>
      <c r="H2306">
        <v>23</v>
      </c>
      <c r="I2306">
        <v>5</v>
      </c>
      <c r="J2306">
        <v>2014</v>
      </c>
      <c r="K2306">
        <v>2</v>
      </c>
      <c r="L2306" t="s">
        <v>4407</v>
      </c>
      <c r="M2306" t="s">
        <v>1019</v>
      </c>
    </row>
    <row r="2307" spans="1:13" x14ac:dyDescent="0.25">
      <c r="A2307">
        <v>2300</v>
      </c>
      <c r="B2307" t="s">
        <v>8578</v>
      </c>
      <c r="C2307" t="s">
        <v>8579</v>
      </c>
      <c r="D2307" t="s">
        <v>119</v>
      </c>
      <c r="E2307" t="s">
        <v>1665</v>
      </c>
      <c r="F2307" t="s">
        <v>8580</v>
      </c>
      <c r="G2307" t="s">
        <v>18</v>
      </c>
      <c r="H2307">
        <v>83</v>
      </c>
      <c r="I2307">
        <v>25</v>
      </c>
      <c r="J2307">
        <v>1999</v>
      </c>
      <c r="K2307">
        <v>8</v>
      </c>
      <c r="L2307" t="s">
        <v>122</v>
      </c>
      <c r="M2307" t="s">
        <v>8581</v>
      </c>
    </row>
    <row r="2308" spans="1:13" x14ac:dyDescent="0.25">
      <c r="A2308">
        <v>2301</v>
      </c>
      <c r="B2308" t="s">
        <v>8582</v>
      </c>
      <c r="C2308" t="s">
        <v>8583</v>
      </c>
      <c r="D2308" t="s">
        <v>166</v>
      </c>
      <c r="E2308" t="s">
        <v>8584</v>
      </c>
      <c r="F2308" t="s">
        <v>8585</v>
      </c>
      <c r="G2308" t="s">
        <v>55</v>
      </c>
      <c r="H2308">
        <v>734</v>
      </c>
      <c r="I2308">
        <v>411</v>
      </c>
      <c r="J2308">
        <v>2008</v>
      </c>
      <c r="K2308">
        <v>7</v>
      </c>
      <c r="L2308" t="s">
        <v>1734</v>
      </c>
      <c r="M2308" t="s">
        <v>1734</v>
      </c>
    </row>
    <row r="2309" spans="1:13" x14ac:dyDescent="0.25">
      <c r="A2309">
        <v>2302</v>
      </c>
      <c r="B2309" t="s">
        <v>8586</v>
      </c>
      <c r="C2309" t="s">
        <v>8587</v>
      </c>
      <c r="D2309" t="s">
        <v>45</v>
      </c>
      <c r="E2309" t="s">
        <v>537</v>
      </c>
      <c r="F2309" t="s">
        <v>8588</v>
      </c>
      <c r="G2309" t="s">
        <v>233</v>
      </c>
      <c r="H2309">
        <v>25</v>
      </c>
      <c r="I2309">
        <v>4</v>
      </c>
      <c r="J2309">
        <v>2010</v>
      </c>
      <c r="K2309">
        <v>4</v>
      </c>
      <c r="L2309" t="s">
        <v>41</v>
      </c>
      <c r="M2309" t="s">
        <v>8589</v>
      </c>
    </row>
    <row r="2310" spans="1:13" x14ac:dyDescent="0.25">
      <c r="A2310">
        <v>2303</v>
      </c>
      <c r="B2310" t="s">
        <v>8590</v>
      </c>
      <c r="C2310" t="s">
        <v>8591</v>
      </c>
      <c r="D2310" t="s">
        <v>80</v>
      </c>
      <c r="E2310" t="s">
        <v>7156</v>
      </c>
      <c r="F2310" t="s">
        <v>8592</v>
      </c>
      <c r="G2310" t="s">
        <v>55</v>
      </c>
      <c r="H2310">
        <v>70</v>
      </c>
      <c r="I2310">
        <v>30</v>
      </c>
      <c r="J2310">
        <v>2012</v>
      </c>
      <c r="K2310">
        <v>3</v>
      </c>
      <c r="L2310" t="s">
        <v>137</v>
      </c>
      <c r="M2310" t="s">
        <v>1130</v>
      </c>
    </row>
    <row r="2311" spans="1:13" x14ac:dyDescent="0.25">
      <c r="A2311">
        <v>2304</v>
      </c>
      <c r="B2311" t="s">
        <v>8593</v>
      </c>
      <c r="C2311" t="s">
        <v>8594</v>
      </c>
      <c r="D2311" t="s">
        <v>86</v>
      </c>
      <c r="E2311" t="s">
        <v>951</v>
      </c>
      <c r="F2311" t="s">
        <v>8595</v>
      </c>
      <c r="G2311" t="s">
        <v>33</v>
      </c>
      <c r="H2311">
        <v>26</v>
      </c>
      <c r="I2311">
        <v>9</v>
      </c>
      <c r="J2311">
        <v>2003</v>
      </c>
      <c r="K2311">
        <v>3</v>
      </c>
      <c r="L2311" t="s">
        <v>89</v>
      </c>
      <c r="M2311" t="s">
        <v>89</v>
      </c>
    </row>
    <row r="2312" spans="1:13" x14ac:dyDescent="0.25">
      <c r="A2312">
        <v>2305</v>
      </c>
      <c r="B2312" t="s">
        <v>8596</v>
      </c>
      <c r="C2312" t="s">
        <v>8597</v>
      </c>
      <c r="D2312" t="s">
        <v>119</v>
      </c>
      <c r="E2312" t="s">
        <v>493</v>
      </c>
      <c r="F2312" t="s">
        <v>8598</v>
      </c>
      <c r="G2312" t="s">
        <v>156</v>
      </c>
      <c r="H2312">
        <v>40</v>
      </c>
      <c r="I2312">
        <v>27</v>
      </c>
      <c r="J2312">
        <v>2010</v>
      </c>
      <c r="K2312">
        <v>3</v>
      </c>
      <c r="L2312" t="s">
        <v>122</v>
      </c>
      <c r="M2312" t="s">
        <v>122</v>
      </c>
    </row>
    <row r="2313" spans="1:13" x14ac:dyDescent="0.25">
      <c r="A2313">
        <v>2306</v>
      </c>
      <c r="B2313" t="s">
        <v>8599</v>
      </c>
      <c r="C2313" t="s">
        <v>8600</v>
      </c>
      <c r="D2313" t="s">
        <v>105</v>
      </c>
      <c r="E2313" t="s">
        <v>287</v>
      </c>
      <c r="F2313" t="s">
        <v>8601</v>
      </c>
      <c r="G2313" t="s">
        <v>211</v>
      </c>
      <c r="H2313">
        <v>18</v>
      </c>
      <c r="I2313">
        <v>8</v>
      </c>
      <c r="J2313">
        <v>2011</v>
      </c>
      <c r="K2313">
        <v>4</v>
      </c>
      <c r="L2313" t="s">
        <v>3776</v>
      </c>
      <c r="M2313" t="s">
        <v>8602</v>
      </c>
    </row>
    <row r="2314" spans="1:13" x14ac:dyDescent="0.25">
      <c r="A2314">
        <v>2307</v>
      </c>
      <c r="B2314" t="s">
        <v>8603</v>
      </c>
      <c r="C2314" t="s">
        <v>8604</v>
      </c>
      <c r="D2314" t="s">
        <v>52</v>
      </c>
      <c r="E2314" t="s">
        <v>493</v>
      </c>
      <c r="F2314" t="s">
        <v>8605</v>
      </c>
      <c r="G2314" t="s">
        <v>336</v>
      </c>
      <c r="H2314">
        <v>10</v>
      </c>
      <c r="I2314">
        <v>8</v>
      </c>
      <c r="J2314">
        <v>2009</v>
      </c>
      <c r="K2314">
        <v>3</v>
      </c>
      <c r="L2314" t="s">
        <v>41</v>
      </c>
      <c r="M2314" t="s">
        <v>373</v>
      </c>
    </row>
    <row r="2315" spans="1:13" x14ac:dyDescent="0.25">
      <c r="A2315">
        <v>2308</v>
      </c>
      <c r="B2315" t="s">
        <v>8606</v>
      </c>
      <c r="C2315" t="s">
        <v>8607</v>
      </c>
      <c r="D2315" t="s">
        <v>30</v>
      </c>
      <c r="E2315" t="s">
        <v>3524</v>
      </c>
      <c r="F2315" t="s">
        <v>8608</v>
      </c>
      <c r="G2315" t="s">
        <v>308</v>
      </c>
      <c r="H2315">
        <v>200</v>
      </c>
      <c r="I2315">
        <v>40</v>
      </c>
      <c r="J2315">
        <v>2009</v>
      </c>
      <c r="K2315">
        <v>1</v>
      </c>
      <c r="L2315" t="s">
        <v>258</v>
      </c>
      <c r="M2315" t="s">
        <v>470</v>
      </c>
    </row>
    <row r="2316" spans="1:13" x14ac:dyDescent="0.25">
      <c r="A2316">
        <v>2309</v>
      </c>
      <c r="B2316" t="s">
        <v>8609</v>
      </c>
      <c r="C2316" t="s">
        <v>8610</v>
      </c>
      <c r="D2316" t="s">
        <v>30</v>
      </c>
      <c r="E2316" t="s">
        <v>8611</v>
      </c>
      <c r="F2316" t="s">
        <v>8612</v>
      </c>
      <c r="G2316" t="s">
        <v>18</v>
      </c>
      <c r="H2316">
        <v>80</v>
      </c>
      <c r="I2316">
        <v>40</v>
      </c>
      <c r="J2316">
        <v>1998</v>
      </c>
      <c r="K2316">
        <v>1</v>
      </c>
      <c r="L2316" t="s">
        <v>251</v>
      </c>
      <c r="M2316" t="s">
        <v>251</v>
      </c>
    </row>
    <row r="2317" spans="1:13" x14ac:dyDescent="0.25">
      <c r="A2317">
        <v>2310</v>
      </c>
      <c r="B2317" t="s">
        <v>8613</v>
      </c>
      <c r="C2317" t="s">
        <v>8614</v>
      </c>
      <c r="D2317" t="s">
        <v>30</v>
      </c>
      <c r="E2317" t="s">
        <v>699</v>
      </c>
      <c r="F2317" t="s">
        <v>8615</v>
      </c>
      <c r="G2317" t="s">
        <v>271</v>
      </c>
      <c r="H2317">
        <v>40</v>
      </c>
      <c r="I2317">
        <v>19</v>
      </c>
      <c r="J2317">
        <v>2011</v>
      </c>
      <c r="K2317">
        <v>2</v>
      </c>
      <c r="L2317" t="s">
        <v>258</v>
      </c>
      <c r="M2317" t="s">
        <v>258</v>
      </c>
    </row>
    <row r="2318" spans="1:13" x14ac:dyDescent="0.25">
      <c r="A2318">
        <v>2310</v>
      </c>
      <c r="B2318" t="s">
        <v>8616</v>
      </c>
      <c r="C2318" t="s">
        <v>8617</v>
      </c>
      <c r="D2318" t="s">
        <v>30</v>
      </c>
      <c r="E2318" t="s">
        <v>2516</v>
      </c>
      <c r="F2318" t="s">
        <v>8618</v>
      </c>
      <c r="G2318" t="s">
        <v>18</v>
      </c>
      <c r="H2318">
        <v>30</v>
      </c>
      <c r="I2318">
        <v>18</v>
      </c>
      <c r="J2318">
        <v>1995</v>
      </c>
      <c r="K2318">
        <v>2</v>
      </c>
      <c r="L2318" t="s">
        <v>258</v>
      </c>
      <c r="M2318" t="s">
        <v>258</v>
      </c>
    </row>
    <row r="2319" spans="1:13" x14ac:dyDescent="0.25">
      <c r="A2319">
        <v>2311</v>
      </c>
      <c r="B2319" t="s">
        <v>8619</v>
      </c>
      <c r="C2319" t="s">
        <v>8620</v>
      </c>
      <c r="D2319" t="s">
        <v>80</v>
      </c>
      <c r="E2319" t="s">
        <v>1309</v>
      </c>
      <c r="F2319" t="s">
        <v>8621</v>
      </c>
      <c r="G2319" t="s">
        <v>187</v>
      </c>
      <c r="H2319">
        <v>5</v>
      </c>
      <c r="I2319">
        <v>1</v>
      </c>
      <c r="J2319">
        <v>2012</v>
      </c>
      <c r="K2319">
        <v>2</v>
      </c>
      <c r="L2319" t="s">
        <v>83</v>
      </c>
      <c r="M2319" t="s">
        <v>8622</v>
      </c>
    </row>
    <row r="2320" spans="1:13" x14ac:dyDescent="0.25">
      <c r="A2320">
        <v>2312</v>
      </c>
      <c r="B2320" t="s">
        <v>8623</v>
      </c>
      <c r="C2320" t="s">
        <v>8624</v>
      </c>
      <c r="D2320" t="s">
        <v>753</v>
      </c>
      <c r="E2320" t="s">
        <v>1207</v>
      </c>
      <c r="F2320" t="s">
        <v>8625</v>
      </c>
      <c r="G2320" t="s">
        <v>40</v>
      </c>
      <c r="H2320">
        <v>70</v>
      </c>
      <c r="I2320">
        <v>50</v>
      </c>
      <c r="J2320">
        <v>2002</v>
      </c>
      <c r="K2320">
        <v>2</v>
      </c>
      <c r="L2320" t="s">
        <v>756</v>
      </c>
      <c r="M2320" t="s">
        <v>757</v>
      </c>
    </row>
    <row r="2321" spans="1:13" x14ac:dyDescent="0.25">
      <c r="A2321">
        <v>2313</v>
      </c>
      <c r="B2321" t="s">
        <v>8626</v>
      </c>
      <c r="C2321" t="s">
        <v>8627</v>
      </c>
      <c r="D2321" t="s">
        <v>753</v>
      </c>
      <c r="E2321" t="s">
        <v>4798</v>
      </c>
      <c r="F2321" t="s">
        <v>8628</v>
      </c>
      <c r="G2321" t="s">
        <v>308</v>
      </c>
      <c r="H2321">
        <v>1353</v>
      </c>
      <c r="I2321">
        <v>750</v>
      </c>
      <c r="J2321">
        <v>2007</v>
      </c>
      <c r="K2321">
        <v>1</v>
      </c>
      <c r="L2321" t="s">
        <v>41</v>
      </c>
      <c r="M2321" t="s">
        <v>4698</v>
      </c>
    </row>
    <row r="2322" spans="1:13" x14ac:dyDescent="0.25">
      <c r="A2322">
        <v>2314</v>
      </c>
      <c r="B2322" t="s">
        <v>8629</v>
      </c>
      <c r="C2322" t="s">
        <v>8630</v>
      </c>
      <c r="D2322" t="s">
        <v>119</v>
      </c>
      <c r="E2322" t="s">
        <v>1612</v>
      </c>
      <c r="F2322" t="s">
        <v>8631</v>
      </c>
      <c r="G2322" t="s">
        <v>297</v>
      </c>
      <c r="H2322">
        <v>47</v>
      </c>
      <c r="I2322">
        <v>19</v>
      </c>
      <c r="J2322">
        <v>1995</v>
      </c>
      <c r="K2322">
        <v>3</v>
      </c>
      <c r="L2322" t="s">
        <v>122</v>
      </c>
      <c r="M2322" t="s">
        <v>1100</v>
      </c>
    </row>
    <row r="2323" spans="1:13" x14ac:dyDescent="0.25">
      <c r="A2323">
        <v>2315</v>
      </c>
      <c r="B2323" t="s">
        <v>8632</v>
      </c>
      <c r="C2323" t="s">
        <v>8633</v>
      </c>
      <c r="D2323" t="s">
        <v>74</v>
      </c>
      <c r="E2323" t="s">
        <v>875</v>
      </c>
      <c r="F2323" t="s">
        <v>8634</v>
      </c>
      <c r="G2323" t="s">
        <v>211</v>
      </c>
      <c r="H2323">
        <v>45</v>
      </c>
      <c r="I2323">
        <v>20</v>
      </c>
      <c r="J2323">
        <v>2003</v>
      </c>
      <c r="K2323">
        <v>1</v>
      </c>
      <c r="L2323" t="s">
        <v>349</v>
      </c>
      <c r="M2323" t="s">
        <v>3772</v>
      </c>
    </row>
    <row r="2324" spans="1:13" x14ac:dyDescent="0.25">
      <c r="A2324">
        <v>2316</v>
      </c>
      <c r="B2324" t="s">
        <v>8635</v>
      </c>
      <c r="C2324" t="s">
        <v>8636</v>
      </c>
      <c r="D2324" t="s">
        <v>52</v>
      </c>
      <c r="E2324" t="s">
        <v>493</v>
      </c>
      <c r="F2324" t="s">
        <v>8637</v>
      </c>
      <c r="G2324" t="s">
        <v>187</v>
      </c>
      <c r="H2324">
        <v>31</v>
      </c>
      <c r="I2324">
        <v>5</v>
      </c>
      <c r="J2324">
        <v>2005</v>
      </c>
      <c r="K2324">
        <v>3</v>
      </c>
      <c r="L2324" t="s">
        <v>56</v>
      </c>
      <c r="M2324" t="s">
        <v>56</v>
      </c>
    </row>
    <row r="2325" spans="1:13" x14ac:dyDescent="0.25">
      <c r="A2325">
        <v>2317</v>
      </c>
      <c r="B2325" t="s">
        <v>8638</v>
      </c>
      <c r="C2325" t="s">
        <v>8639</v>
      </c>
      <c r="D2325" t="s">
        <v>30</v>
      </c>
      <c r="E2325" t="s">
        <v>4384</v>
      </c>
      <c r="F2325" t="s">
        <v>8640</v>
      </c>
      <c r="G2325" t="s">
        <v>336</v>
      </c>
      <c r="H2325">
        <v>40</v>
      </c>
      <c r="I2325">
        <v>16</v>
      </c>
      <c r="J2325">
        <v>2009</v>
      </c>
      <c r="K2325">
        <v>2</v>
      </c>
      <c r="L2325" t="s">
        <v>251</v>
      </c>
      <c r="M2325" t="s">
        <v>251</v>
      </c>
    </row>
    <row r="2326" spans="1:13" x14ac:dyDescent="0.25">
      <c r="A2326">
        <v>2318</v>
      </c>
      <c r="B2326" t="s">
        <v>8641</v>
      </c>
      <c r="C2326" t="s">
        <v>8642</v>
      </c>
      <c r="D2326" t="s">
        <v>119</v>
      </c>
      <c r="E2326" t="s">
        <v>2318</v>
      </c>
      <c r="F2326" t="s">
        <v>8643</v>
      </c>
      <c r="G2326" t="s">
        <v>156</v>
      </c>
      <c r="H2326">
        <v>160</v>
      </c>
      <c r="I2326">
        <v>48</v>
      </c>
      <c r="J2326">
        <v>2001</v>
      </c>
      <c r="K2326">
        <v>1</v>
      </c>
      <c r="L2326" t="s">
        <v>122</v>
      </c>
      <c r="M2326" t="s">
        <v>6840</v>
      </c>
    </row>
    <row r="2327" spans="1:13" x14ac:dyDescent="0.25">
      <c r="A2327">
        <v>2319</v>
      </c>
      <c r="B2327" t="s">
        <v>8644</v>
      </c>
      <c r="C2327" t="s">
        <v>8645</v>
      </c>
      <c r="D2327" t="s">
        <v>243</v>
      </c>
      <c r="E2327" t="s">
        <v>8646</v>
      </c>
      <c r="F2327" t="s">
        <v>8647</v>
      </c>
      <c r="G2327" t="s">
        <v>233</v>
      </c>
      <c r="H2327">
        <v>351</v>
      </c>
      <c r="I2327">
        <v>76</v>
      </c>
      <c r="J2327">
        <v>2006</v>
      </c>
      <c r="K2327">
        <v>3</v>
      </c>
      <c r="L2327" t="s">
        <v>458</v>
      </c>
      <c r="M2327" t="s">
        <v>6511</v>
      </c>
    </row>
    <row r="2328" spans="1:13" x14ac:dyDescent="0.25">
      <c r="A2328">
        <v>2320</v>
      </c>
      <c r="B2328" t="s">
        <v>8648</v>
      </c>
      <c r="C2328" t="s">
        <v>8649</v>
      </c>
      <c r="D2328" t="s">
        <v>852</v>
      </c>
      <c r="E2328" t="s">
        <v>911</v>
      </c>
      <c r="F2328" t="s">
        <v>8650</v>
      </c>
      <c r="G2328" t="s">
        <v>233</v>
      </c>
      <c r="H2328">
        <v>16</v>
      </c>
      <c r="I2328">
        <v>7</v>
      </c>
      <c r="J2328">
        <v>2008</v>
      </c>
      <c r="K2328">
        <v>1</v>
      </c>
      <c r="L2328" t="s">
        <v>595</v>
      </c>
      <c r="M2328" t="s">
        <v>854</v>
      </c>
    </row>
    <row r="2329" spans="1:13" x14ac:dyDescent="0.25">
      <c r="A2329">
        <v>2321</v>
      </c>
      <c r="B2329" t="s">
        <v>8651</v>
      </c>
      <c r="C2329" t="s">
        <v>8652</v>
      </c>
      <c r="D2329" t="s">
        <v>74</v>
      </c>
      <c r="E2329" t="s">
        <v>7428</v>
      </c>
      <c r="F2329" t="s">
        <v>8653</v>
      </c>
      <c r="G2329" t="s">
        <v>1041</v>
      </c>
      <c r="H2329">
        <v>164</v>
      </c>
      <c r="I2329">
        <v>117</v>
      </c>
      <c r="J2329">
        <v>1996</v>
      </c>
      <c r="K2329">
        <v>2</v>
      </c>
      <c r="L2329" t="s">
        <v>349</v>
      </c>
      <c r="M2329" t="s">
        <v>349</v>
      </c>
    </row>
    <row r="2330" spans="1:13" x14ac:dyDescent="0.25">
      <c r="A2330">
        <v>2322</v>
      </c>
      <c r="B2330" t="s">
        <v>8654</v>
      </c>
      <c r="C2330" t="s">
        <v>8655</v>
      </c>
      <c r="D2330" t="s">
        <v>1337</v>
      </c>
      <c r="E2330" t="s">
        <v>528</v>
      </c>
      <c r="F2330" t="s">
        <v>8656</v>
      </c>
      <c r="G2330" t="s">
        <v>156</v>
      </c>
      <c r="H2330">
        <v>143</v>
      </c>
      <c r="I2330">
        <v>37</v>
      </c>
      <c r="J2330">
        <v>2007</v>
      </c>
      <c r="K2330">
        <v>1</v>
      </c>
      <c r="L2330" t="s">
        <v>41</v>
      </c>
      <c r="M2330" t="s">
        <v>3918</v>
      </c>
    </row>
    <row r="2331" spans="1:13" x14ac:dyDescent="0.25">
      <c r="A2331">
        <v>2323</v>
      </c>
      <c r="B2331" t="s">
        <v>8657</v>
      </c>
      <c r="C2331" t="s">
        <v>8658</v>
      </c>
      <c r="D2331" t="s">
        <v>119</v>
      </c>
      <c r="E2331" t="s">
        <v>430</v>
      </c>
      <c r="F2331" t="s">
        <v>8659</v>
      </c>
      <c r="G2331" t="s">
        <v>329</v>
      </c>
      <c r="H2331">
        <v>15</v>
      </c>
      <c r="I2331">
        <v>8</v>
      </c>
      <c r="J2331">
        <v>2000</v>
      </c>
      <c r="K2331">
        <v>3</v>
      </c>
      <c r="L2331" t="s">
        <v>122</v>
      </c>
      <c r="M2331" t="s">
        <v>122</v>
      </c>
    </row>
    <row r="2332" spans="1:13" x14ac:dyDescent="0.25">
      <c r="A2332">
        <v>2324</v>
      </c>
      <c r="B2332" t="s">
        <v>8660</v>
      </c>
      <c r="C2332" t="s">
        <v>8661</v>
      </c>
      <c r="D2332" t="s">
        <v>852</v>
      </c>
      <c r="E2332" t="s">
        <v>3277</v>
      </c>
      <c r="F2332" t="s">
        <v>8662</v>
      </c>
      <c r="G2332" t="s">
        <v>156</v>
      </c>
      <c r="H2332">
        <v>104</v>
      </c>
      <c r="I2332">
        <v>39</v>
      </c>
      <c r="J2332">
        <v>2004</v>
      </c>
      <c r="K2332">
        <v>3</v>
      </c>
      <c r="L2332" t="s">
        <v>595</v>
      </c>
      <c r="M2332" t="s">
        <v>4674</v>
      </c>
    </row>
    <row r="2333" spans="1:13" x14ac:dyDescent="0.25">
      <c r="A2333">
        <v>2325</v>
      </c>
      <c r="B2333" t="s">
        <v>8663</v>
      </c>
      <c r="C2333" t="s">
        <v>8664</v>
      </c>
      <c r="D2333" t="s">
        <v>52</v>
      </c>
      <c r="E2333" t="s">
        <v>8665</v>
      </c>
      <c r="F2333" t="s">
        <v>8666</v>
      </c>
      <c r="G2333" t="s">
        <v>55</v>
      </c>
      <c r="H2333">
        <v>148</v>
      </c>
      <c r="I2333">
        <v>95</v>
      </c>
      <c r="J2333">
        <v>2003</v>
      </c>
      <c r="K2333">
        <v>11</v>
      </c>
      <c r="L2333" t="s">
        <v>56</v>
      </c>
      <c r="M2333" t="s">
        <v>56</v>
      </c>
    </row>
    <row r="2334" spans="1:13" x14ac:dyDescent="0.25">
      <c r="A2334">
        <v>2326</v>
      </c>
      <c r="B2334" t="s">
        <v>8667</v>
      </c>
      <c r="C2334" t="s">
        <v>8668</v>
      </c>
      <c r="D2334" t="s">
        <v>215</v>
      </c>
      <c r="E2334" t="s">
        <v>154</v>
      </c>
      <c r="F2334" t="s">
        <v>8669</v>
      </c>
      <c r="G2334" t="s">
        <v>33</v>
      </c>
      <c r="H2334">
        <v>9</v>
      </c>
      <c r="I2334">
        <v>4</v>
      </c>
      <c r="J2334">
        <v>2011</v>
      </c>
      <c r="K2334">
        <v>1</v>
      </c>
      <c r="L2334" t="s">
        <v>41</v>
      </c>
      <c r="M2334" t="s">
        <v>3344</v>
      </c>
    </row>
    <row r="2335" spans="1:13" x14ac:dyDescent="0.25">
      <c r="A2335">
        <v>2327</v>
      </c>
      <c r="B2335" t="s">
        <v>8670</v>
      </c>
      <c r="C2335" t="s">
        <v>8671</v>
      </c>
      <c r="D2335" t="s">
        <v>30</v>
      </c>
      <c r="E2335" t="s">
        <v>1157</v>
      </c>
      <c r="F2335" t="s">
        <v>8672</v>
      </c>
      <c r="G2335" t="s">
        <v>336</v>
      </c>
      <c r="H2335">
        <v>20</v>
      </c>
      <c r="I2335">
        <v>10</v>
      </c>
      <c r="J2335">
        <v>2011</v>
      </c>
      <c r="K2335">
        <v>4</v>
      </c>
      <c r="L2335" t="s">
        <v>251</v>
      </c>
      <c r="M2335" t="s">
        <v>3796</v>
      </c>
    </row>
    <row r="2336" spans="1:13" x14ac:dyDescent="0.25">
      <c r="A2336">
        <v>2328</v>
      </c>
      <c r="B2336" t="s">
        <v>8673</v>
      </c>
      <c r="C2336" t="s">
        <v>8674</v>
      </c>
      <c r="D2336" t="s">
        <v>52</v>
      </c>
      <c r="E2336" t="s">
        <v>512</v>
      </c>
      <c r="F2336" t="s">
        <v>8675</v>
      </c>
      <c r="G2336" t="s">
        <v>55</v>
      </c>
      <c r="H2336">
        <v>8</v>
      </c>
      <c r="I2336">
        <v>4</v>
      </c>
      <c r="J2336">
        <v>2000</v>
      </c>
      <c r="K2336">
        <v>1</v>
      </c>
      <c r="L2336" t="s">
        <v>203</v>
      </c>
      <c r="M2336" t="s">
        <v>671</v>
      </c>
    </row>
    <row r="2337" spans="1:13" x14ac:dyDescent="0.25">
      <c r="A2337">
        <v>2329</v>
      </c>
      <c r="B2337" t="s">
        <v>8676</v>
      </c>
      <c r="C2337" t="s">
        <v>8677</v>
      </c>
      <c r="D2337" t="s">
        <v>74</v>
      </c>
      <c r="E2337" t="s">
        <v>362</v>
      </c>
      <c r="F2337" t="s">
        <v>8678</v>
      </c>
      <c r="G2337" t="s">
        <v>33</v>
      </c>
      <c r="H2337">
        <v>727</v>
      </c>
      <c r="I2337">
        <v>524</v>
      </c>
      <c r="J2337">
        <v>2002</v>
      </c>
      <c r="K2337">
        <v>1</v>
      </c>
      <c r="L2337" t="s">
        <v>543</v>
      </c>
      <c r="M2337" t="s">
        <v>544</v>
      </c>
    </row>
    <row r="2338" spans="1:13" x14ac:dyDescent="0.25">
      <c r="A2338">
        <v>2330</v>
      </c>
      <c r="B2338" t="s">
        <v>8679</v>
      </c>
      <c r="C2338" t="s">
        <v>8680</v>
      </c>
      <c r="D2338" t="s">
        <v>1262</v>
      </c>
      <c r="E2338" t="s">
        <v>861</v>
      </c>
      <c r="F2338" t="s">
        <v>8681</v>
      </c>
      <c r="G2338" t="s">
        <v>297</v>
      </c>
      <c r="H2338">
        <v>20</v>
      </c>
      <c r="I2338">
        <v>7</v>
      </c>
      <c r="J2338">
        <v>2014</v>
      </c>
      <c r="K2338">
        <v>2</v>
      </c>
      <c r="L2338" t="s">
        <v>1879</v>
      </c>
      <c r="M2338" t="s">
        <v>8682</v>
      </c>
    </row>
    <row r="2339" spans="1:13" x14ac:dyDescent="0.25">
      <c r="A2339">
        <v>2331</v>
      </c>
      <c r="B2339" t="s">
        <v>8683</v>
      </c>
      <c r="C2339" t="s">
        <v>8684</v>
      </c>
      <c r="D2339" t="s">
        <v>230</v>
      </c>
      <c r="E2339" t="s">
        <v>2372</v>
      </c>
      <c r="F2339" t="s">
        <v>8685</v>
      </c>
      <c r="G2339" t="s">
        <v>55</v>
      </c>
      <c r="H2339">
        <v>166</v>
      </c>
      <c r="I2339">
        <v>83</v>
      </c>
      <c r="J2339">
        <v>2011</v>
      </c>
      <c r="K2339">
        <v>3</v>
      </c>
      <c r="L2339" t="s">
        <v>41</v>
      </c>
      <c r="M2339" t="s">
        <v>636</v>
      </c>
    </row>
    <row r="2340" spans="1:13" x14ac:dyDescent="0.25">
      <c r="A2340">
        <v>2332</v>
      </c>
      <c r="B2340" t="s">
        <v>8686</v>
      </c>
      <c r="C2340" t="s">
        <v>8687</v>
      </c>
      <c r="D2340" t="s">
        <v>80</v>
      </c>
      <c r="E2340" t="s">
        <v>8688</v>
      </c>
      <c r="F2340" t="s">
        <v>8689</v>
      </c>
      <c r="G2340" t="s">
        <v>297</v>
      </c>
      <c r="H2340">
        <v>225</v>
      </c>
      <c r="I2340">
        <v>119</v>
      </c>
      <c r="J2340">
        <v>2000</v>
      </c>
      <c r="K2340">
        <v>12</v>
      </c>
      <c r="L2340" t="s">
        <v>83</v>
      </c>
      <c r="M2340" t="s">
        <v>995</v>
      </c>
    </row>
    <row r="2341" spans="1:13" x14ac:dyDescent="0.25">
      <c r="A2341">
        <v>2333</v>
      </c>
      <c r="B2341" t="s">
        <v>8690</v>
      </c>
      <c r="C2341" t="s">
        <v>8691</v>
      </c>
      <c r="D2341" t="s">
        <v>80</v>
      </c>
      <c r="E2341" t="s">
        <v>880</v>
      </c>
      <c r="F2341" t="s">
        <v>8692</v>
      </c>
      <c r="G2341" t="s">
        <v>33</v>
      </c>
      <c r="H2341">
        <v>35</v>
      </c>
      <c r="I2341">
        <v>19</v>
      </c>
      <c r="J2341">
        <v>2012</v>
      </c>
      <c r="K2341">
        <v>2</v>
      </c>
      <c r="L2341" t="s">
        <v>83</v>
      </c>
      <c r="M2341" t="s">
        <v>8693</v>
      </c>
    </row>
    <row r="2342" spans="1:13" x14ac:dyDescent="0.25">
      <c r="A2342">
        <v>2334</v>
      </c>
      <c r="B2342" t="s">
        <v>8694</v>
      </c>
      <c r="C2342" t="s">
        <v>8695</v>
      </c>
      <c r="D2342" t="s">
        <v>80</v>
      </c>
      <c r="E2342" t="s">
        <v>60</v>
      </c>
      <c r="F2342" t="s">
        <v>8696</v>
      </c>
      <c r="G2342" t="s">
        <v>25</v>
      </c>
      <c r="H2342">
        <v>25</v>
      </c>
      <c r="I2342">
        <v>10</v>
      </c>
      <c r="J2342">
        <v>2011</v>
      </c>
      <c r="K2342">
        <v>5</v>
      </c>
      <c r="L2342" t="s">
        <v>83</v>
      </c>
      <c r="M2342" t="s">
        <v>1586</v>
      </c>
    </row>
    <row r="2343" spans="1:13" x14ac:dyDescent="0.25">
      <c r="A2343">
        <v>2335</v>
      </c>
      <c r="B2343" t="s">
        <v>8697</v>
      </c>
      <c r="C2343" t="s">
        <v>8698</v>
      </c>
      <c r="D2343" t="s">
        <v>30</v>
      </c>
      <c r="E2343" t="s">
        <v>1309</v>
      </c>
      <c r="F2343" t="s">
        <v>8699</v>
      </c>
      <c r="G2343" t="s">
        <v>18</v>
      </c>
      <c r="H2343">
        <v>24</v>
      </c>
      <c r="I2343">
        <v>4</v>
      </c>
      <c r="J2343">
        <v>2013</v>
      </c>
      <c r="K2343">
        <v>2</v>
      </c>
      <c r="L2343" t="s">
        <v>3247</v>
      </c>
      <c r="M2343" t="s">
        <v>34</v>
      </c>
    </row>
    <row r="2344" spans="1:13" x14ac:dyDescent="0.25">
      <c r="A2344">
        <v>2336</v>
      </c>
      <c r="B2344" t="s">
        <v>8700</v>
      </c>
      <c r="C2344" t="s">
        <v>8701</v>
      </c>
      <c r="D2344" t="s">
        <v>66</v>
      </c>
      <c r="E2344" t="s">
        <v>704</v>
      </c>
      <c r="F2344" t="s">
        <v>8702</v>
      </c>
      <c r="G2344" t="s">
        <v>297</v>
      </c>
      <c r="H2344">
        <v>16</v>
      </c>
      <c r="I2344">
        <v>14</v>
      </c>
      <c r="J2344">
        <v>2008</v>
      </c>
      <c r="K2344">
        <v>1</v>
      </c>
      <c r="L2344" t="s">
        <v>94</v>
      </c>
      <c r="M2344" t="s">
        <v>2650</v>
      </c>
    </row>
    <row r="2345" spans="1:13" x14ac:dyDescent="0.25">
      <c r="A2345">
        <v>2337</v>
      </c>
      <c r="B2345" t="s">
        <v>8703</v>
      </c>
      <c r="C2345" t="s">
        <v>8704</v>
      </c>
      <c r="D2345" t="s">
        <v>86</v>
      </c>
      <c r="E2345" t="s">
        <v>617</v>
      </c>
      <c r="F2345" t="s">
        <v>8705</v>
      </c>
      <c r="G2345" t="s">
        <v>308</v>
      </c>
      <c r="H2345">
        <v>10</v>
      </c>
      <c r="I2345">
        <v>5</v>
      </c>
      <c r="J2345">
        <v>2011</v>
      </c>
      <c r="K2345">
        <v>3</v>
      </c>
      <c r="L2345" t="s">
        <v>89</v>
      </c>
      <c r="M2345" t="s">
        <v>7498</v>
      </c>
    </row>
    <row r="2346" spans="1:13" x14ac:dyDescent="0.25">
      <c r="A2346">
        <v>2338</v>
      </c>
      <c r="B2346" t="s">
        <v>8706</v>
      </c>
      <c r="C2346" t="s">
        <v>8707</v>
      </c>
      <c r="D2346" t="s">
        <v>1262</v>
      </c>
      <c r="E2346" t="s">
        <v>1769</v>
      </c>
      <c r="F2346" t="s">
        <v>8708</v>
      </c>
      <c r="G2346" t="s">
        <v>289</v>
      </c>
      <c r="H2346">
        <v>50</v>
      </c>
      <c r="I2346">
        <v>33</v>
      </c>
      <c r="J2346">
        <v>2009</v>
      </c>
      <c r="K2346">
        <v>4</v>
      </c>
      <c r="L2346" t="s">
        <v>4597</v>
      </c>
      <c r="M2346" t="s">
        <v>8709</v>
      </c>
    </row>
    <row r="2347" spans="1:13" x14ac:dyDescent="0.25">
      <c r="A2347">
        <v>2339</v>
      </c>
      <c r="B2347" t="s">
        <v>8710</v>
      </c>
      <c r="C2347" t="s">
        <v>8711</v>
      </c>
      <c r="D2347" t="s">
        <v>105</v>
      </c>
      <c r="E2347" t="s">
        <v>1628</v>
      </c>
      <c r="F2347" t="s">
        <v>8712</v>
      </c>
      <c r="G2347" t="s">
        <v>69</v>
      </c>
      <c r="H2347">
        <v>63</v>
      </c>
      <c r="I2347">
        <v>26</v>
      </c>
      <c r="J2347">
        <v>2004</v>
      </c>
      <c r="K2347">
        <v>3</v>
      </c>
      <c r="L2347" t="s">
        <v>3776</v>
      </c>
      <c r="M2347" t="s">
        <v>8713</v>
      </c>
    </row>
    <row r="2348" spans="1:13" x14ac:dyDescent="0.25">
      <c r="A2348">
        <v>2340</v>
      </c>
      <c r="B2348" t="s">
        <v>8714</v>
      </c>
      <c r="C2348" t="s">
        <v>8715</v>
      </c>
      <c r="D2348" t="s">
        <v>86</v>
      </c>
      <c r="E2348" t="s">
        <v>749</v>
      </c>
      <c r="F2348" t="s">
        <v>8716</v>
      </c>
      <c r="G2348" t="s">
        <v>336</v>
      </c>
      <c r="H2348">
        <v>58</v>
      </c>
      <c r="I2348">
        <v>14</v>
      </c>
      <c r="J2348">
        <v>1999</v>
      </c>
      <c r="K2348">
        <v>1</v>
      </c>
      <c r="L2348" t="s">
        <v>89</v>
      </c>
      <c r="M2348" t="s">
        <v>89</v>
      </c>
    </row>
    <row r="2349" spans="1:13" x14ac:dyDescent="0.25">
      <c r="A2349">
        <v>2341</v>
      </c>
      <c r="B2349" t="s">
        <v>8717</v>
      </c>
      <c r="C2349" t="s">
        <v>8718</v>
      </c>
      <c r="D2349" t="s">
        <v>86</v>
      </c>
      <c r="E2349" t="s">
        <v>4997</v>
      </c>
      <c r="F2349" t="s">
        <v>8719</v>
      </c>
      <c r="G2349" t="s">
        <v>187</v>
      </c>
      <c r="H2349">
        <v>289</v>
      </c>
      <c r="I2349">
        <v>15</v>
      </c>
      <c r="J2349">
        <v>2006</v>
      </c>
      <c r="K2349">
        <v>1</v>
      </c>
      <c r="L2349" t="s">
        <v>41</v>
      </c>
      <c r="M2349" t="s">
        <v>8720</v>
      </c>
    </row>
    <row r="2350" spans="1:13" x14ac:dyDescent="0.25">
      <c r="A2350">
        <v>2342</v>
      </c>
      <c r="B2350" t="s">
        <v>8721</v>
      </c>
      <c r="C2350" t="s">
        <v>8722</v>
      </c>
      <c r="D2350" t="s">
        <v>52</v>
      </c>
      <c r="E2350" t="s">
        <v>1414</v>
      </c>
      <c r="F2350" t="s">
        <v>8723</v>
      </c>
      <c r="G2350" t="s">
        <v>107</v>
      </c>
      <c r="H2350">
        <v>30</v>
      </c>
      <c r="I2350">
        <v>16</v>
      </c>
      <c r="J2350">
        <v>2010</v>
      </c>
      <c r="K2350">
        <v>5</v>
      </c>
      <c r="L2350" t="s">
        <v>56</v>
      </c>
      <c r="M2350" t="s">
        <v>662</v>
      </c>
    </row>
    <row r="2351" spans="1:13" x14ac:dyDescent="0.25">
      <c r="A2351">
        <v>2343</v>
      </c>
      <c r="B2351" t="s">
        <v>8724</v>
      </c>
      <c r="C2351" t="s">
        <v>8725</v>
      </c>
      <c r="D2351" t="s">
        <v>45</v>
      </c>
      <c r="E2351" t="s">
        <v>87</v>
      </c>
      <c r="F2351" t="s">
        <v>8726</v>
      </c>
      <c r="G2351" t="s">
        <v>233</v>
      </c>
      <c r="H2351">
        <v>18</v>
      </c>
      <c r="I2351">
        <v>18</v>
      </c>
      <c r="J2351">
        <v>2010</v>
      </c>
      <c r="K2351">
        <v>1</v>
      </c>
      <c r="L2351" t="s">
        <v>41</v>
      </c>
      <c r="M2351" t="s">
        <v>8727</v>
      </c>
    </row>
    <row r="2352" spans="1:13" x14ac:dyDescent="0.25">
      <c r="A2352">
        <v>2344</v>
      </c>
      <c r="B2352" t="s">
        <v>8728</v>
      </c>
      <c r="C2352" t="s">
        <v>8729</v>
      </c>
      <c r="D2352" t="s">
        <v>230</v>
      </c>
      <c r="E2352" t="s">
        <v>1442</v>
      </c>
      <c r="F2352" t="s">
        <v>8730</v>
      </c>
      <c r="G2352" t="s">
        <v>18</v>
      </c>
      <c r="H2352">
        <v>21</v>
      </c>
      <c r="I2352">
        <v>9</v>
      </c>
      <c r="J2352">
        <v>2008</v>
      </c>
      <c r="K2352">
        <v>1</v>
      </c>
      <c r="L2352" t="s">
        <v>234</v>
      </c>
      <c r="M2352" t="s">
        <v>4191</v>
      </c>
    </row>
    <row r="2353" spans="1:13" x14ac:dyDescent="0.25">
      <c r="A2353">
        <v>2345</v>
      </c>
      <c r="B2353" t="s">
        <v>8731</v>
      </c>
      <c r="C2353" t="s">
        <v>8732</v>
      </c>
      <c r="D2353" t="s">
        <v>215</v>
      </c>
      <c r="E2353" t="s">
        <v>4884</v>
      </c>
      <c r="F2353" t="s">
        <v>8733</v>
      </c>
      <c r="G2353" t="s">
        <v>233</v>
      </c>
      <c r="H2353">
        <v>110</v>
      </c>
      <c r="I2353">
        <v>52</v>
      </c>
      <c r="J2353">
        <v>2009</v>
      </c>
      <c r="K2353">
        <v>5</v>
      </c>
      <c r="L2353" t="s">
        <v>1879</v>
      </c>
      <c r="M2353" t="s">
        <v>6594</v>
      </c>
    </row>
    <row r="2354" spans="1:13" x14ac:dyDescent="0.25">
      <c r="A2354">
        <v>2346</v>
      </c>
      <c r="B2354" t="s">
        <v>8734</v>
      </c>
      <c r="C2354" t="s">
        <v>8735</v>
      </c>
      <c r="D2354" t="s">
        <v>52</v>
      </c>
      <c r="E2354" t="s">
        <v>244</v>
      </c>
      <c r="F2354" t="s">
        <v>8736</v>
      </c>
      <c r="G2354" t="s">
        <v>18</v>
      </c>
      <c r="H2354">
        <v>120</v>
      </c>
      <c r="I2354">
        <v>15</v>
      </c>
      <c r="J2354">
        <v>2014</v>
      </c>
      <c r="K2354">
        <v>1</v>
      </c>
      <c r="L2354" t="s">
        <v>203</v>
      </c>
      <c r="M2354" t="s">
        <v>8737</v>
      </c>
    </row>
    <row r="2355" spans="1:13" x14ac:dyDescent="0.25">
      <c r="A2355">
        <v>2347</v>
      </c>
      <c r="B2355" t="s">
        <v>8738</v>
      </c>
      <c r="C2355" t="s">
        <v>8739</v>
      </c>
      <c r="D2355" t="s">
        <v>503</v>
      </c>
      <c r="E2355" t="s">
        <v>7408</v>
      </c>
      <c r="F2355" t="s">
        <v>8740</v>
      </c>
      <c r="G2355" t="s">
        <v>257</v>
      </c>
      <c r="H2355">
        <v>250</v>
      </c>
      <c r="I2355">
        <v>120</v>
      </c>
      <c r="J2355">
        <v>2000</v>
      </c>
      <c r="K2355">
        <v>5</v>
      </c>
      <c r="L2355" t="s">
        <v>506</v>
      </c>
      <c r="M2355" t="s">
        <v>5446</v>
      </c>
    </row>
    <row r="2356" spans="1:13" x14ac:dyDescent="0.25">
      <c r="A2356">
        <v>2348</v>
      </c>
      <c r="B2356" t="s">
        <v>8741</v>
      </c>
      <c r="C2356" t="s">
        <v>8742</v>
      </c>
      <c r="D2356" t="s">
        <v>52</v>
      </c>
      <c r="E2356" t="s">
        <v>1152</v>
      </c>
      <c r="F2356" t="s">
        <v>8743</v>
      </c>
      <c r="G2356" t="s">
        <v>107</v>
      </c>
      <c r="H2356">
        <v>25</v>
      </c>
      <c r="I2356">
        <v>3</v>
      </c>
      <c r="J2356">
        <v>2004</v>
      </c>
      <c r="K2356">
        <v>1</v>
      </c>
      <c r="L2356" t="s">
        <v>56</v>
      </c>
      <c r="M2356" t="s">
        <v>7581</v>
      </c>
    </row>
    <row r="2357" spans="1:13" x14ac:dyDescent="0.25">
      <c r="A2357">
        <v>2349</v>
      </c>
      <c r="B2357" t="s">
        <v>8744</v>
      </c>
      <c r="C2357" t="s">
        <v>8745</v>
      </c>
      <c r="D2357" t="s">
        <v>80</v>
      </c>
      <c r="E2357" t="s">
        <v>167</v>
      </c>
      <c r="F2357" t="s">
        <v>8746</v>
      </c>
      <c r="G2357" t="s">
        <v>233</v>
      </c>
      <c r="H2357">
        <v>63</v>
      </c>
      <c r="I2357">
        <v>19</v>
      </c>
      <c r="J2357">
        <v>2012</v>
      </c>
      <c r="K2357">
        <v>2</v>
      </c>
      <c r="L2357" t="s">
        <v>729</v>
      </c>
      <c r="M2357" t="s">
        <v>8747</v>
      </c>
    </row>
    <row r="2358" spans="1:13" x14ac:dyDescent="0.25">
      <c r="A2358">
        <v>2350</v>
      </c>
      <c r="B2358" t="s">
        <v>8748</v>
      </c>
      <c r="C2358" t="s">
        <v>8749</v>
      </c>
      <c r="D2358" t="s">
        <v>30</v>
      </c>
      <c r="E2358" t="s">
        <v>2496</v>
      </c>
      <c r="F2358" t="s">
        <v>8750</v>
      </c>
      <c r="G2358" t="s">
        <v>336</v>
      </c>
      <c r="H2358">
        <v>95</v>
      </c>
      <c r="I2358">
        <v>45</v>
      </c>
      <c r="J2358">
        <v>2009</v>
      </c>
      <c r="K2358">
        <v>3</v>
      </c>
      <c r="L2358" t="s">
        <v>41</v>
      </c>
      <c r="M2358" t="s">
        <v>8751</v>
      </c>
    </row>
    <row r="2359" spans="1:13" x14ac:dyDescent="0.25">
      <c r="A2359">
        <v>2351</v>
      </c>
      <c r="B2359" t="s">
        <v>8752</v>
      </c>
      <c r="C2359" t="s">
        <v>8753</v>
      </c>
      <c r="D2359" t="s">
        <v>780</v>
      </c>
      <c r="E2359" t="s">
        <v>498</v>
      </c>
      <c r="F2359" t="s">
        <v>8754</v>
      </c>
      <c r="G2359" t="s">
        <v>297</v>
      </c>
      <c r="H2359">
        <v>13</v>
      </c>
      <c r="I2359">
        <v>7</v>
      </c>
      <c r="J2359">
        <v>2008</v>
      </c>
      <c r="K2359">
        <v>4</v>
      </c>
      <c r="L2359" t="s">
        <v>344</v>
      </c>
      <c r="M2359" t="s">
        <v>8755</v>
      </c>
    </row>
    <row r="2360" spans="1:13" x14ac:dyDescent="0.25">
      <c r="A2360">
        <v>2352</v>
      </c>
      <c r="B2360" t="s">
        <v>8756</v>
      </c>
      <c r="C2360" t="s">
        <v>8757</v>
      </c>
      <c r="D2360" t="s">
        <v>503</v>
      </c>
      <c r="E2360" t="s">
        <v>1227</v>
      </c>
      <c r="F2360" t="s">
        <v>8758</v>
      </c>
      <c r="G2360" t="s">
        <v>156</v>
      </c>
      <c r="H2360">
        <v>16</v>
      </c>
      <c r="I2360">
        <v>4</v>
      </c>
      <c r="J2360">
        <v>2012</v>
      </c>
      <c r="K2360">
        <v>2</v>
      </c>
      <c r="L2360" t="s">
        <v>506</v>
      </c>
      <c r="M2360" t="s">
        <v>8759</v>
      </c>
    </row>
    <row r="2361" spans="1:13" x14ac:dyDescent="0.25">
      <c r="A2361">
        <v>2353</v>
      </c>
      <c r="B2361" t="s">
        <v>8760</v>
      </c>
      <c r="C2361" t="s">
        <v>8761</v>
      </c>
      <c r="D2361" t="s">
        <v>860</v>
      </c>
      <c r="E2361" t="s">
        <v>1442</v>
      </c>
      <c r="F2361" t="s">
        <v>8762</v>
      </c>
      <c r="G2361" t="s">
        <v>336</v>
      </c>
      <c r="H2361">
        <v>5</v>
      </c>
      <c r="I2361">
        <v>3</v>
      </c>
      <c r="J2361">
        <v>2011</v>
      </c>
      <c r="K2361">
        <v>1</v>
      </c>
      <c r="L2361" t="s">
        <v>863</v>
      </c>
      <c r="M2361" t="s">
        <v>1185</v>
      </c>
    </row>
    <row r="2362" spans="1:13" x14ac:dyDescent="0.25">
      <c r="A2362">
        <v>2354</v>
      </c>
      <c r="B2362" t="s">
        <v>8763</v>
      </c>
      <c r="C2362" t="s">
        <v>8764</v>
      </c>
      <c r="D2362" t="s">
        <v>141</v>
      </c>
      <c r="E2362" t="s">
        <v>1773</v>
      </c>
      <c r="F2362" t="s">
        <v>8765</v>
      </c>
      <c r="G2362" t="s">
        <v>40</v>
      </c>
      <c r="H2362">
        <v>41</v>
      </c>
      <c r="I2362">
        <v>10</v>
      </c>
      <c r="J2362">
        <v>2012</v>
      </c>
      <c r="K2362">
        <v>2</v>
      </c>
      <c r="L2362" t="s">
        <v>514</v>
      </c>
      <c r="M2362" t="s">
        <v>2326</v>
      </c>
    </row>
    <row r="2363" spans="1:13" x14ac:dyDescent="0.25">
      <c r="A2363">
        <v>2355</v>
      </c>
      <c r="B2363" t="s">
        <v>8766</v>
      </c>
      <c r="C2363" t="s">
        <v>8767</v>
      </c>
      <c r="D2363" t="s">
        <v>59</v>
      </c>
      <c r="E2363" t="s">
        <v>1157</v>
      </c>
      <c r="F2363" t="s">
        <v>8768</v>
      </c>
      <c r="G2363" t="s">
        <v>623</v>
      </c>
      <c r="H2363">
        <v>30</v>
      </c>
      <c r="I2363">
        <v>20</v>
      </c>
      <c r="J2363">
        <v>1991</v>
      </c>
      <c r="K2363">
        <v>5</v>
      </c>
      <c r="L2363" t="s">
        <v>62</v>
      </c>
      <c r="M2363" t="s">
        <v>6087</v>
      </c>
    </row>
    <row r="2364" spans="1:13" x14ac:dyDescent="0.25">
      <c r="A2364">
        <v>2356</v>
      </c>
      <c r="B2364" t="s">
        <v>8769</v>
      </c>
      <c r="C2364" t="s">
        <v>8770</v>
      </c>
      <c r="D2364" t="s">
        <v>503</v>
      </c>
      <c r="E2364" t="s">
        <v>2346</v>
      </c>
      <c r="F2364" t="s">
        <v>8771</v>
      </c>
      <c r="G2364" t="s">
        <v>257</v>
      </c>
      <c r="H2364">
        <v>110</v>
      </c>
      <c r="I2364">
        <v>65</v>
      </c>
      <c r="J2364">
        <v>2010</v>
      </c>
      <c r="K2364">
        <v>1</v>
      </c>
      <c r="L2364" t="s">
        <v>595</v>
      </c>
      <c r="M2364" t="s">
        <v>8772</v>
      </c>
    </row>
    <row r="2365" spans="1:13" x14ac:dyDescent="0.25">
      <c r="A2365">
        <v>2357</v>
      </c>
      <c r="B2365" t="s">
        <v>8773</v>
      </c>
      <c r="C2365" t="s">
        <v>8774</v>
      </c>
      <c r="D2365" t="s">
        <v>503</v>
      </c>
      <c r="E2365" t="s">
        <v>957</v>
      </c>
      <c r="F2365" t="s">
        <v>8775</v>
      </c>
      <c r="G2365" t="s">
        <v>69</v>
      </c>
      <c r="H2365">
        <v>6</v>
      </c>
      <c r="I2365">
        <v>3</v>
      </c>
      <c r="J2365">
        <v>2010</v>
      </c>
      <c r="K2365">
        <v>2</v>
      </c>
      <c r="L2365" t="s">
        <v>506</v>
      </c>
      <c r="M2365" t="s">
        <v>8776</v>
      </c>
    </row>
    <row r="2366" spans="1:13" x14ac:dyDescent="0.25">
      <c r="A2366">
        <v>2358</v>
      </c>
      <c r="B2366" t="s">
        <v>8777</v>
      </c>
      <c r="C2366" t="s">
        <v>8778</v>
      </c>
      <c r="D2366" t="s">
        <v>59</v>
      </c>
      <c r="E2366" t="s">
        <v>699</v>
      </c>
      <c r="F2366" t="s">
        <v>8779</v>
      </c>
      <c r="G2366" t="s">
        <v>69</v>
      </c>
      <c r="H2366">
        <v>17</v>
      </c>
      <c r="I2366">
        <v>8</v>
      </c>
      <c r="J2366">
        <v>2010</v>
      </c>
      <c r="K2366">
        <v>2</v>
      </c>
      <c r="L2366" t="s">
        <v>62</v>
      </c>
      <c r="M2366" t="s">
        <v>8780</v>
      </c>
    </row>
    <row r="2367" spans="1:13" x14ac:dyDescent="0.25">
      <c r="A2367">
        <v>2359</v>
      </c>
      <c r="B2367" t="s">
        <v>8781</v>
      </c>
      <c r="C2367" t="s">
        <v>8782</v>
      </c>
      <c r="D2367" t="s">
        <v>80</v>
      </c>
      <c r="E2367" t="s">
        <v>1309</v>
      </c>
      <c r="F2367" t="s">
        <v>8783</v>
      </c>
      <c r="G2367" t="s">
        <v>308</v>
      </c>
      <c r="H2367">
        <v>9</v>
      </c>
      <c r="I2367">
        <v>2</v>
      </c>
      <c r="J2367">
        <v>2006</v>
      </c>
      <c r="K2367">
        <v>3</v>
      </c>
      <c r="L2367" t="s">
        <v>83</v>
      </c>
      <c r="M2367" t="s">
        <v>8784</v>
      </c>
    </row>
    <row r="2368" spans="1:13" x14ac:dyDescent="0.25">
      <c r="A2368">
        <v>2360</v>
      </c>
      <c r="B2368" t="s">
        <v>8785</v>
      </c>
      <c r="C2368" t="s">
        <v>8786</v>
      </c>
      <c r="D2368" t="s">
        <v>30</v>
      </c>
      <c r="E2368" t="s">
        <v>3116</v>
      </c>
      <c r="F2368" t="s">
        <v>8787</v>
      </c>
      <c r="G2368" t="s">
        <v>175</v>
      </c>
      <c r="H2368">
        <v>105</v>
      </c>
      <c r="I2368">
        <v>45</v>
      </c>
      <c r="J2368">
        <v>2011</v>
      </c>
      <c r="K2368">
        <v>2</v>
      </c>
      <c r="L2368" t="s">
        <v>41</v>
      </c>
      <c r="M2368" t="s">
        <v>8788</v>
      </c>
    </row>
    <row r="2369" spans="1:13" x14ac:dyDescent="0.25">
      <c r="A2369">
        <v>2361</v>
      </c>
      <c r="B2369" t="s">
        <v>8789</v>
      </c>
      <c r="C2369" t="s">
        <v>8790</v>
      </c>
      <c r="D2369" t="s">
        <v>80</v>
      </c>
      <c r="E2369" t="s">
        <v>8791</v>
      </c>
      <c r="F2369" t="s">
        <v>8792</v>
      </c>
      <c r="G2369" t="s">
        <v>175</v>
      </c>
      <c r="H2369">
        <v>39</v>
      </c>
      <c r="I2369">
        <v>29</v>
      </c>
      <c r="J2369">
        <v>2002</v>
      </c>
      <c r="K2369">
        <v>8</v>
      </c>
      <c r="L2369" t="s">
        <v>163</v>
      </c>
      <c r="M2369" t="s">
        <v>8216</v>
      </c>
    </row>
    <row r="2370" spans="1:13" x14ac:dyDescent="0.25">
      <c r="A2370">
        <v>2362</v>
      </c>
      <c r="B2370" t="s">
        <v>8793</v>
      </c>
      <c r="C2370" t="s">
        <v>8794</v>
      </c>
      <c r="D2370" t="s">
        <v>341</v>
      </c>
      <c r="E2370" t="s">
        <v>2777</v>
      </c>
      <c r="F2370" t="s">
        <v>8795</v>
      </c>
      <c r="G2370" t="s">
        <v>55</v>
      </c>
      <c r="H2370">
        <v>240</v>
      </c>
      <c r="I2370">
        <v>60</v>
      </c>
      <c r="J2370">
        <v>2005</v>
      </c>
      <c r="K2370">
        <v>1</v>
      </c>
      <c r="L2370" t="s">
        <v>344</v>
      </c>
      <c r="M2370" t="s">
        <v>8094</v>
      </c>
    </row>
    <row r="2371" spans="1:13" x14ac:dyDescent="0.25">
      <c r="A2371">
        <v>2363</v>
      </c>
      <c r="B2371" t="s">
        <v>8796</v>
      </c>
      <c r="C2371" t="s">
        <v>8797</v>
      </c>
      <c r="D2371" t="s">
        <v>105</v>
      </c>
      <c r="E2371" t="s">
        <v>8798</v>
      </c>
      <c r="F2371" t="s">
        <v>8799</v>
      </c>
      <c r="G2371" t="s">
        <v>336</v>
      </c>
      <c r="H2371">
        <v>142</v>
      </c>
      <c r="I2371">
        <v>115</v>
      </c>
      <c r="J2371">
        <v>2009</v>
      </c>
      <c r="K2371">
        <v>3</v>
      </c>
      <c r="L2371" t="s">
        <v>62</v>
      </c>
      <c r="M2371" t="s">
        <v>108</v>
      </c>
    </row>
    <row r="2372" spans="1:13" x14ac:dyDescent="0.25">
      <c r="A2372">
        <v>2364</v>
      </c>
      <c r="B2372" t="s">
        <v>8800</v>
      </c>
      <c r="C2372" t="s">
        <v>8801</v>
      </c>
      <c r="D2372" t="s">
        <v>105</v>
      </c>
      <c r="E2372" t="s">
        <v>8802</v>
      </c>
      <c r="F2372" t="s">
        <v>8803</v>
      </c>
      <c r="G2372" t="s">
        <v>308</v>
      </c>
      <c r="H2372">
        <v>637</v>
      </c>
      <c r="I2372">
        <v>249</v>
      </c>
      <c r="J2372">
        <v>2004</v>
      </c>
      <c r="K2372">
        <v>3</v>
      </c>
      <c r="L2372" t="s">
        <v>62</v>
      </c>
      <c r="M2372" t="s">
        <v>108</v>
      </c>
    </row>
    <row r="2373" spans="1:13" x14ac:dyDescent="0.25">
      <c r="A2373">
        <v>2365</v>
      </c>
      <c r="B2373" t="s">
        <v>8804</v>
      </c>
      <c r="C2373" t="s">
        <v>8805</v>
      </c>
      <c r="D2373" t="s">
        <v>15</v>
      </c>
      <c r="E2373" t="s">
        <v>167</v>
      </c>
      <c r="F2373" t="s">
        <v>8806</v>
      </c>
      <c r="G2373" t="s">
        <v>336</v>
      </c>
      <c r="H2373">
        <v>59</v>
      </c>
      <c r="I2373">
        <v>26</v>
      </c>
      <c r="J2373">
        <v>2009</v>
      </c>
      <c r="K2373">
        <v>5</v>
      </c>
      <c r="L2373" t="s">
        <v>19</v>
      </c>
      <c r="M2373" t="s">
        <v>651</v>
      </c>
    </row>
    <row r="2374" spans="1:13" x14ac:dyDescent="0.25">
      <c r="A2374">
        <v>2366</v>
      </c>
      <c r="B2374" t="s">
        <v>8807</v>
      </c>
      <c r="C2374" t="s">
        <v>8808</v>
      </c>
      <c r="D2374" t="s">
        <v>86</v>
      </c>
      <c r="E2374" t="s">
        <v>8809</v>
      </c>
      <c r="F2374" t="s">
        <v>8810</v>
      </c>
      <c r="G2374" t="s">
        <v>55</v>
      </c>
      <c r="H2374">
        <v>90</v>
      </c>
      <c r="I2374">
        <v>38</v>
      </c>
      <c r="J2374">
        <v>2006</v>
      </c>
      <c r="K2374">
        <v>2</v>
      </c>
      <c r="L2374" t="s">
        <v>89</v>
      </c>
      <c r="M2374" t="s">
        <v>7498</v>
      </c>
    </row>
    <row r="2375" spans="1:13" x14ac:dyDescent="0.25">
      <c r="A2375">
        <v>2367</v>
      </c>
      <c r="B2375" t="s">
        <v>8811</v>
      </c>
      <c r="C2375" t="s">
        <v>8812</v>
      </c>
      <c r="D2375" t="s">
        <v>119</v>
      </c>
      <c r="E2375" t="s">
        <v>1152</v>
      </c>
      <c r="F2375" t="s">
        <v>8813</v>
      </c>
      <c r="G2375" t="s">
        <v>18</v>
      </c>
      <c r="H2375">
        <v>1</v>
      </c>
      <c r="I2375">
        <v>1</v>
      </c>
      <c r="J2375">
        <v>2013</v>
      </c>
      <c r="K2375">
        <v>1</v>
      </c>
      <c r="L2375" t="s">
        <v>122</v>
      </c>
      <c r="M2375" t="s">
        <v>122</v>
      </c>
    </row>
    <row r="2376" spans="1:13" x14ac:dyDescent="0.25">
      <c r="A2376">
        <v>2368</v>
      </c>
      <c r="B2376" t="s">
        <v>8814</v>
      </c>
      <c r="C2376" t="s">
        <v>8815</v>
      </c>
      <c r="D2376" t="s">
        <v>66</v>
      </c>
      <c r="E2376" t="s">
        <v>892</v>
      </c>
      <c r="F2376" t="s">
        <v>8816</v>
      </c>
      <c r="G2376" t="s">
        <v>181</v>
      </c>
      <c r="H2376">
        <v>42</v>
      </c>
      <c r="I2376">
        <v>22</v>
      </c>
      <c r="J2376">
        <v>1991</v>
      </c>
      <c r="K2376">
        <v>2</v>
      </c>
      <c r="L2376" t="s">
        <v>94</v>
      </c>
      <c r="M2376" t="s">
        <v>746</v>
      </c>
    </row>
    <row r="2377" spans="1:13" x14ac:dyDescent="0.25">
      <c r="A2377">
        <v>2369</v>
      </c>
      <c r="B2377" t="s">
        <v>8817</v>
      </c>
      <c r="C2377" t="s">
        <v>8818</v>
      </c>
      <c r="D2377" t="s">
        <v>119</v>
      </c>
      <c r="E2377" t="s">
        <v>8819</v>
      </c>
      <c r="F2377" t="s">
        <v>8820</v>
      </c>
      <c r="G2377" t="s">
        <v>329</v>
      </c>
      <c r="H2377">
        <v>1487</v>
      </c>
      <c r="I2377">
        <v>660</v>
      </c>
      <c r="J2377">
        <v>2000</v>
      </c>
      <c r="K2377">
        <v>13</v>
      </c>
      <c r="L2377" t="s">
        <v>122</v>
      </c>
      <c r="M2377" t="s">
        <v>122</v>
      </c>
    </row>
    <row r="2378" spans="1:13" x14ac:dyDescent="0.25">
      <c r="A2378">
        <v>2370</v>
      </c>
      <c r="B2378" t="s">
        <v>8821</v>
      </c>
      <c r="C2378" t="s">
        <v>8822</v>
      </c>
      <c r="D2378" t="s">
        <v>30</v>
      </c>
      <c r="E2378" t="s">
        <v>1499</v>
      </c>
      <c r="F2378" t="s">
        <v>8823</v>
      </c>
      <c r="G2378" t="s">
        <v>233</v>
      </c>
      <c r="H2378">
        <v>58</v>
      </c>
      <c r="I2378">
        <v>22</v>
      </c>
      <c r="J2378">
        <v>2008</v>
      </c>
      <c r="K2378">
        <v>4</v>
      </c>
      <c r="L2378" t="s">
        <v>251</v>
      </c>
      <c r="M2378" t="s">
        <v>251</v>
      </c>
    </row>
    <row r="2379" spans="1:13" x14ac:dyDescent="0.25">
      <c r="A2379">
        <v>2371</v>
      </c>
      <c r="B2379" t="s">
        <v>8824</v>
      </c>
      <c r="C2379" t="s">
        <v>8825</v>
      </c>
      <c r="D2379" t="s">
        <v>780</v>
      </c>
      <c r="E2379" t="s">
        <v>1612</v>
      </c>
      <c r="F2379" t="s">
        <v>8826</v>
      </c>
      <c r="G2379" t="s">
        <v>336</v>
      </c>
      <c r="H2379">
        <v>116</v>
      </c>
      <c r="I2379">
        <v>52</v>
      </c>
      <c r="J2379">
        <v>2014</v>
      </c>
      <c r="K2379">
        <v>2</v>
      </c>
      <c r="L2379" t="s">
        <v>41</v>
      </c>
      <c r="M2379" t="s">
        <v>8827</v>
      </c>
    </row>
    <row r="2380" spans="1:13" x14ac:dyDescent="0.25">
      <c r="A2380">
        <v>2372</v>
      </c>
      <c r="B2380" t="s">
        <v>8828</v>
      </c>
      <c r="C2380" t="s">
        <v>8829</v>
      </c>
      <c r="D2380" t="s">
        <v>119</v>
      </c>
      <c r="E2380" t="s">
        <v>934</v>
      </c>
      <c r="F2380" t="s">
        <v>8830</v>
      </c>
      <c r="G2380" t="s">
        <v>336</v>
      </c>
      <c r="H2380">
        <v>40</v>
      </c>
      <c r="I2380">
        <v>14</v>
      </c>
      <c r="J2380">
        <v>2012</v>
      </c>
      <c r="K2380">
        <v>3</v>
      </c>
      <c r="L2380" t="s">
        <v>122</v>
      </c>
      <c r="M2380" t="s">
        <v>6840</v>
      </c>
    </row>
    <row r="2381" spans="1:13" x14ac:dyDescent="0.25">
      <c r="A2381">
        <v>2373</v>
      </c>
      <c r="B2381" t="s">
        <v>8831</v>
      </c>
      <c r="C2381" t="s">
        <v>8832</v>
      </c>
      <c r="D2381" t="s">
        <v>80</v>
      </c>
      <c r="E2381" t="s">
        <v>278</v>
      </c>
      <c r="F2381" t="s">
        <v>8833</v>
      </c>
      <c r="G2381" t="s">
        <v>18</v>
      </c>
      <c r="H2381">
        <v>24</v>
      </c>
      <c r="I2381">
        <v>6</v>
      </c>
      <c r="J2381">
        <v>2013</v>
      </c>
      <c r="K2381">
        <v>2</v>
      </c>
      <c r="L2381" t="s">
        <v>163</v>
      </c>
      <c r="M2381" t="s">
        <v>163</v>
      </c>
    </row>
    <row r="2382" spans="1:13" x14ac:dyDescent="0.25">
      <c r="A2382">
        <v>2374</v>
      </c>
      <c r="B2382" t="s">
        <v>8834</v>
      </c>
      <c r="C2382" t="s">
        <v>8835</v>
      </c>
      <c r="D2382" t="s">
        <v>1768</v>
      </c>
      <c r="E2382" t="s">
        <v>3077</v>
      </c>
      <c r="F2382" t="s">
        <v>8836</v>
      </c>
      <c r="G2382" t="s">
        <v>336</v>
      </c>
      <c r="H2382">
        <v>100</v>
      </c>
      <c r="I2382">
        <v>45</v>
      </c>
      <c r="J2382">
        <v>2012</v>
      </c>
      <c r="K2382">
        <v>3</v>
      </c>
      <c r="L2382" t="s">
        <v>41</v>
      </c>
      <c r="M2382" t="s">
        <v>437</v>
      </c>
    </row>
    <row r="2383" spans="1:13" x14ac:dyDescent="0.25">
      <c r="A2383">
        <v>2375</v>
      </c>
      <c r="B2383" t="s">
        <v>8837</v>
      </c>
      <c r="C2383" t="s">
        <v>8838</v>
      </c>
      <c r="D2383" t="s">
        <v>105</v>
      </c>
      <c r="E2383" t="s">
        <v>2379</v>
      </c>
      <c r="F2383" t="s">
        <v>8839</v>
      </c>
      <c r="G2383" t="s">
        <v>336</v>
      </c>
      <c r="H2383">
        <v>66</v>
      </c>
      <c r="I2383">
        <v>25</v>
      </c>
      <c r="J2383">
        <v>2014</v>
      </c>
      <c r="K2383">
        <v>1</v>
      </c>
      <c r="L2383" t="s">
        <v>62</v>
      </c>
      <c r="M2383" t="s">
        <v>108</v>
      </c>
    </row>
    <row r="2384" spans="1:13" x14ac:dyDescent="0.25">
      <c r="A2384">
        <v>2376</v>
      </c>
      <c r="B2384" t="s">
        <v>8840</v>
      </c>
      <c r="C2384" t="s">
        <v>8841</v>
      </c>
      <c r="D2384" t="s">
        <v>15</v>
      </c>
      <c r="E2384" t="s">
        <v>765</v>
      </c>
      <c r="F2384" t="s">
        <v>8842</v>
      </c>
      <c r="G2384" t="s">
        <v>271</v>
      </c>
      <c r="H2384">
        <v>10</v>
      </c>
      <c r="I2384">
        <v>4</v>
      </c>
      <c r="J2384">
        <v>2013</v>
      </c>
      <c r="K2384">
        <v>2</v>
      </c>
      <c r="L2384" t="s">
        <v>19</v>
      </c>
      <c r="M2384" t="s">
        <v>19</v>
      </c>
    </row>
    <row r="2385" spans="1:13" x14ac:dyDescent="0.25">
      <c r="A2385">
        <v>2377</v>
      </c>
      <c r="B2385" t="s">
        <v>8843</v>
      </c>
      <c r="C2385" t="s">
        <v>8844</v>
      </c>
      <c r="D2385" t="s">
        <v>66</v>
      </c>
      <c r="E2385" t="s">
        <v>209</v>
      </c>
      <c r="F2385" t="s">
        <v>8845</v>
      </c>
      <c r="G2385" t="s">
        <v>181</v>
      </c>
      <c r="H2385">
        <v>46</v>
      </c>
      <c r="I2385">
        <v>21</v>
      </c>
      <c r="J2385">
        <v>2010</v>
      </c>
      <c r="K2385">
        <v>3</v>
      </c>
      <c r="L2385" t="s">
        <v>94</v>
      </c>
      <c r="M2385" t="s">
        <v>591</v>
      </c>
    </row>
    <row r="2386" spans="1:13" x14ac:dyDescent="0.25">
      <c r="A2386">
        <v>2378</v>
      </c>
      <c r="B2386" t="s">
        <v>8846</v>
      </c>
      <c r="C2386" t="s">
        <v>8847</v>
      </c>
      <c r="D2386" t="s">
        <v>119</v>
      </c>
      <c r="E2386" t="s">
        <v>147</v>
      </c>
      <c r="F2386" t="s">
        <v>8848</v>
      </c>
      <c r="G2386" t="s">
        <v>40</v>
      </c>
      <c r="H2386">
        <v>35</v>
      </c>
      <c r="I2386">
        <v>6</v>
      </c>
      <c r="J2386">
        <v>2015</v>
      </c>
      <c r="K2386">
        <v>1</v>
      </c>
      <c r="L2386" t="s">
        <v>41</v>
      </c>
      <c r="M2386" t="s">
        <v>8849</v>
      </c>
    </row>
    <row r="2387" spans="1:13" x14ac:dyDescent="0.25">
      <c r="A2387">
        <v>2379</v>
      </c>
      <c r="B2387" t="s">
        <v>8850</v>
      </c>
      <c r="C2387" t="s">
        <v>8851</v>
      </c>
      <c r="D2387" t="s">
        <v>1960</v>
      </c>
      <c r="E2387" t="s">
        <v>861</v>
      </c>
      <c r="F2387" t="s">
        <v>8852</v>
      </c>
      <c r="G2387" t="s">
        <v>18</v>
      </c>
      <c r="H2387">
        <v>47</v>
      </c>
      <c r="I2387">
        <v>14</v>
      </c>
      <c r="J2387">
        <v>2011</v>
      </c>
      <c r="K2387">
        <v>4</v>
      </c>
      <c r="L2387" t="s">
        <v>41</v>
      </c>
      <c r="M2387" t="s">
        <v>8853</v>
      </c>
    </row>
    <row r="2388" spans="1:13" x14ac:dyDescent="0.25">
      <c r="A2388">
        <v>2380</v>
      </c>
      <c r="B2388" t="s">
        <v>8854</v>
      </c>
      <c r="C2388" t="s">
        <v>8855</v>
      </c>
      <c r="D2388" t="s">
        <v>52</v>
      </c>
      <c r="E2388" t="s">
        <v>1305</v>
      </c>
      <c r="F2388" t="s">
        <v>8856</v>
      </c>
      <c r="G2388" t="s">
        <v>623</v>
      </c>
      <c r="H2388">
        <v>8</v>
      </c>
      <c r="I2388">
        <v>4</v>
      </c>
      <c r="J2388">
        <v>1981</v>
      </c>
      <c r="K2388">
        <v>3</v>
      </c>
      <c r="L2388" t="s">
        <v>56</v>
      </c>
      <c r="M2388" t="s">
        <v>662</v>
      </c>
    </row>
    <row r="2389" spans="1:13" x14ac:dyDescent="0.25">
      <c r="A2389">
        <v>2381</v>
      </c>
      <c r="B2389" t="s">
        <v>8857</v>
      </c>
      <c r="C2389" t="s">
        <v>8858</v>
      </c>
      <c r="D2389" t="s">
        <v>852</v>
      </c>
      <c r="E2389" t="s">
        <v>67</v>
      </c>
      <c r="F2389" t="s">
        <v>8859</v>
      </c>
      <c r="G2389" t="s">
        <v>18</v>
      </c>
      <c r="H2389">
        <v>260</v>
      </c>
      <c r="I2389">
        <v>97</v>
      </c>
      <c r="J2389">
        <v>2009</v>
      </c>
      <c r="K2389">
        <v>5</v>
      </c>
      <c r="L2389" t="s">
        <v>595</v>
      </c>
      <c r="M2389" t="s">
        <v>1621</v>
      </c>
    </row>
    <row r="2390" spans="1:13" x14ac:dyDescent="0.25">
      <c r="A2390">
        <v>2382</v>
      </c>
      <c r="B2390" t="s">
        <v>8860</v>
      </c>
      <c r="C2390" t="s">
        <v>8861</v>
      </c>
      <c r="D2390" t="s">
        <v>80</v>
      </c>
      <c r="E2390" t="s">
        <v>8862</v>
      </c>
      <c r="F2390" t="s">
        <v>8863</v>
      </c>
      <c r="G2390" t="s">
        <v>257</v>
      </c>
      <c r="H2390">
        <v>149</v>
      </c>
      <c r="I2390">
        <v>50</v>
      </c>
      <c r="J2390">
        <v>2012</v>
      </c>
      <c r="K2390">
        <v>1</v>
      </c>
      <c r="L2390" t="s">
        <v>83</v>
      </c>
      <c r="M2390" t="s">
        <v>1586</v>
      </c>
    </row>
    <row r="2391" spans="1:13" x14ac:dyDescent="0.25">
      <c r="A2391">
        <v>2383</v>
      </c>
      <c r="B2391" t="s">
        <v>8864</v>
      </c>
      <c r="C2391" t="s">
        <v>8865</v>
      </c>
      <c r="D2391" t="s">
        <v>243</v>
      </c>
      <c r="E2391" t="s">
        <v>547</v>
      </c>
      <c r="F2391" t="s">
        <v>8866</v>
      </c>
      <c r="G2391" t="s">
        <v>107</v>
      </c>
      <c r="H2391">
        <v>225</v>
      </c>
      <c r="I2391">
        <v>40</v>
      </c>
      <c r="J2391">
        <v>2006</v>
      </c>
      <c r="K2391">
        <v>3</v>
      </c>
      <c r="L2391" t="s">
        <v>94</v>
      </c>
      <c r="M2391" t="s">
        <v>830</v>
      </c>
    </row>
    <row r="2392" spans="1:13" x14ac:dyDescent="0.25">
      <c r="A2392">
        <v>2384</v>
      </c>
      <c r="B2392" t="s">
        <v>8867</v>
      </c>
      <c r="C2392" t="s">
        <v>8868</v>
      </c>
      <c r="D2392" t="s">
        <v>166</v>
      </c>
      <c r="E2392" t="s">
        <v>185</v>
      </c>
      <c r="F2392" t="s">
        <v>8869</v>
      </c>
      <c r="G2392" t="s">
        <v>271</v>
      </c>
      <c r="H2392">
        <v>17</v>
      </c>
      <c r="I2392">
        <v>7</v>
      </c>
      <c r="J2392">
        <v>2010</v>
      </c>
      <c r="K2392">
        <v>3</v>
      </c>
      <c r="L2392" t="s">
        <v>1734</v>
      </c>
      <c r="M2392" t="s">
        <v>3401</v>
      </c>
    </row>
    <row r="2393" spans="1:13" x14ac:dyDescent="0.25">
      <c r="A2393">
        <v>2385</v>
      </c>
      <c r="B2393" t="s">
        <v>8870</v>
      </c>
      <c r="C2393" t="s">
        <v>8871</v>
      </c>
      <c r="D2393" t="s">
        <v>80</v>
      </c>
      <c r="E2393" t="s">
        <v>185</v>
      </c>
      <c r="F2393" t="s">
        <v>8872</v>
      </c>
      <c r="G2393" t="s">
        <v>107</v>
      </c>
      <c r="H2393">
        <v>25</v>
      </c>
      <c r="I2393">
        <v>11</v>
      </c>
      <c r="J2393">
        <v>2006</v>
      </c>
      <c r="K2393">
        <v>1</v>
      </c>
      <c r="L2393" t="s">
        <v>83</v>
      </c>
      <c r="M2393" t="s">
        <v>83</v>
      </c>
    </row>
    <row r="2394" spans="1:13" x14ac:dyDescent="0.25">
      <c r="A2394">
        <v>2386</v>
      </c>
      <c r="B2394" t="s">
        <v>8873</v>
      </c>
      <c r="C2394" t="s">
        <v>8874</v>
      </c>
      <c r="D2394" t="s">
        <v>215</v>
      </c>
      <c r="E2394" t="s">
        <v>2183</v>
      </c>
      <c r="F2394" t="s">
        <v>8875</v>
      </c>
      <c r="G2394" t="s">
        <v>187</v>
      </c>
      <c r="H2394">
        <v>25</v>
      </c>
      <c r="I2394">
        <v>10</v>
      </c>
      <c r="J2394">
        <v>2010</v>
      </c>
      <c r="K2394">
        <v>6</v>
      </c>
      <c r="L2394" t="s">
        <v>219</v>
      </c>
      <c r="M2394" t="s">
        <v>1154</v>
      </c>
    </row>
    <row r="2395" spans="1:13" x14ac:dyDescent="0.25">
      <c r="A2395">
        <v>2387</v>
      </c>
      <c r="B2395" t="s">
        <v>8876</v>
      </c>
      <c r="C2395" t="s">
        <v>8877</v>
      </c>
      <c r="D2395" t="s">
        <v>80</v>
      </c>
      <c r="E2395" t="s">
        <v>8878</v>
      </c>
      <c r="F2395" t="s">
        <v>8879</v>
      </c>
      <c r="G2395" t="s">
        <v>55</v>
      </c>
      <c r="H2395">
        <v>72</v>
      </c>
      <c r="I2395">
        <v>24</v>
      </c>
      <c r="J2395">
        <v>2002</v>
      </c>
      <c r="K2395">
        <v>2</v>
      </c>
      <c r="L2395" t="s">
        <v>83</v>
      </c>
      <c r="M2395" t="s">
        <v>8880</v>
      </c>
    </row>
    <row r="2396" spans="1:13" x14ac:dyDescent="0.25">
      <c r="A2396">
        <v>2388</v>
      </c>
      <c r="B2396" t="s">
        <v>8881</v>
      </c>
      <c r="C2396" t="s">
        <v>8882</v>
      </c>
      <c r="D2396" t="s">
        <v>52</v>
      </c>
      <c r="E2396" t="s">
        <v>342</v>
      </c>
      <c r="F2396" t="s">
        <v>8883</v>
      </c>
      <c r="G2396" t="s">
        <v>297</v>
      </c>
      <c r="H2396">
        <v>29</v>
      </c>
      <c r="I2396">
        <v>5</v>
      </c>
      <c r="J2396">
        <v>2002</v>
      </c>
      <c r="K2396">
        <v>1</v>
      </c>
      <c r="L2396" t="s">
        <v>203</v>
      </c>
      <c r="M2396" t="s">
        <v>203</v>
      </c>
    </row>
    <row r="2397" spans="1:13" x14ac:dyDescent="0.25">
      <c r="A2397">
        <v>2389</v>
      </c>
      <c r="B2397" t="s">
        <v>8884</v>
      </c>
      <c r="C2397" t="s">
        <v>8885</v>
      </c>
      <c r="D2397" t="s">
        <v>30</v>
      </c>
      <c r="E2397" t="s">
        <v>8886</v>
      </c>
      <c r="F2397" t="s">
        <v>8887</v>
      </c>
      <c r="G2397" t="s">
        <v>55</v>
      </c>
      <c r="H2397">
        <v>265</v>
      </c>
      <c r="I2397">
        <v>65</v>
      </c>
      <c r="J2397">
        <v>2006</v>
      </c>
      <c r="K2397">
        <v>5</v>
      </c>
      <c r="L2397" t="s">
        <v>251</v>
      </c>
      <c r="M2397" t="s">
        <v>251</v>
      </c>
    </row>
    <row r="2398" spans="1:13" x14ac:dyDescent="0.25">
      <c r="A2398">
        <v>2390</v>
      </c>
      <c r="B2398" t="s">
        <v>8888</v>
      </c>
      <c r="C2398" t="s">
        <v>8889</v>
      </c>
      <c r="D2398" t="s">
        <v>1262</v>
      </c>
      <c r="E2398" t="s">
        <v>993</v>
      </c>
      <c r="F2398" t="s">
        <v>8890</v>
      </c>
      <c r="G2398" t="s">
        <v>107</v>
      </c>
      <c r="H2398">
        <v>20</v>
      </c>
      <c r="I2398">
        <v>8</v>
      </c>
      <c r="J2398">
        <v>1999</v>
      </c>
      <c r="K2398">
        <v>1</v>
      </c>
      <c r="L2398" t="s">
        <v>41</v>
      </c>
      <c r="M2398" t="s">
        <v>3467</v>
      </c>
    </row>
    <row r="2399" spans="1:13" x14ac:dyDescent="0.25">
      <c r="A2399">
        <v>2391</v>
      </c>
      <c r="B2399" t="s">
        <v>8891</v>
      </c>
      <c r="C2399" t="s">
        <v>8892</v>
      </c>
      <c r="D2399" t="s">
        <v>80</v>
      </c>
      <c r="E2399" t="s">
        <v>8893</v>
      </c>
      <c r="F2399" t="s">
        <v>8894</v>
      </c>
      <c r="G2399" t="s">
        <v>18</v>
      </c>
      <c r="H2399">
        <v>104</v>
      </c>
      <c r="I2399">
        <v>48</v>
      </c>
      <c r="J2399">
        <v>2012</v>
      </c>
      <c r="K2399">
        <v>3</v>
      </c>
      <c r="L2399" t="s">
        <v>163</v>
      </c>
      <c r="M2399" t="s">
        <v>163</v>
      </c>
    </row>
    <row r="2400" spans="1:13" x14ac:dyDescent="0.25">
      <c r="A2400">
        <v>2392</v>
      </c>
      <c r="B2400" t="s">
        <v>8895</v>
      </c>
      <c r="C2400" t="s">
        <v>8896</v>
      </c>
      <c r="D2400" t="s">
        <v>215</v>
      </c>
      <c r="E2400" t="s">
        <v>5361</v>
      </c>
      <c r="F2400" t="s">
        <v>8897</v>
      </c>
      <c r="G2400" t="s">
        <v>336</v>
      </c>
      <c r="H2400">
        <v>57</v>
      </c>
      <c r="I2400">
        <v>35</v>
      </c>
      <c r="J2400">
        <v>2009</v>
      </c>
      <c r="K2400">
        <v>5</v>
      </c>
      <c r="L2400" t="s">
        <v>1879</v>
      </c>
      <c r="M2400" t="s">
        <v>1879</v>
      </c>
    </row>
    <row r="2401" spans="1:13" x14ac:dyDescent="0.25">
      <c r="A2401">
        <v>2393</v>
      </c>
      <c r="B2401" t="s">
        <v>8898</v>
      </c>
      <c r="C2401" t="s">
        <v>8899</v>
      </c>
      <c r="D2401" t="s">
        <v>30</v>
      </c>
      <c r="E2401" t="s">
        <v>8900</v>
      </c>
      <c r="F2401" t="s">
        <v>8901</v>
      </c>
      <c r="G2401" t="s">
        <v>218</v>
      </c>
      <c r="H2401">
        <v>115</v>
      </c>
      <c r="I2401">
        <v>73</v>
      </c>
      <c r="J2401">
        <v>2000</v>
      </c>
      <c r="K2401">
        <v>4</v>
      </c>
      <c r="L2401" t="s">
        <v>258</v>
      </c>
      <c r="M2401" t="s">
        <v>7367</v>
      </c>
    </row>
    <row r="2402" spans="1:13" x14ac:dyDescent="0.25">
      <c r="A2402">
        <v>2394</v>
      </c>
      <c r="B2402" t="s">
        <v>8902</v>
      </c>
      <c r="C2402" t="s">
        <v>8903</v>
      </c>
      <c r="D2402" t="s">
        <v>119</v>
      </c>
      <c r="E2402" t="s">
        <v>840</v>
      </c>
      <c r="F2402" t="s">
        <v>8904</v>
      </c>
      <c r="G2402" t="s">
        <v>25</v>
      </c>
      <c r="H2402">
        <v>17</v>
      </c>
      <c r="I2402">
        <v>7</v>
      </c>
      <c r="J2402">
        <v>2008</v>
      </c>
      <c r="K2402">
        <v>4</v>
      </c>
      <c r="L2402" t="s">
        <v>122</v>
      </c>
      <c r="M2402" t="s">
        <v>122</v>
      </c>
    </row>
    <row r="2403" spans="1:13" x14ac:dyDescent="0.25">
      <c r="A2403">
        <v>2395</v>
      </c>
      <c r="B2403" t="s">
        <v>8905</v>
      </c>
      <c r="C2403" t="s">
        <v>8906</v>
      </c>
      <c r="D2403" t="s">
        <v>80</v>
      </c>
      <c r="E2403" t="s">
        <v>957</v>
      </c>
      <c r="F2403" t="s">
        <v>8907</v>
      </c>
      <c r="G2403" t="s">
        <v>623</v>
      </c>
      <c r="H2403">
        <v>48</v>
      </c>
      <c r="I2403">
        <v>25</v>
      </c>
      <c r="J2403">
        <v>2011</v>
      </c>
      <c r="K2403">
        <v>1</v>
      </c>
      <c r="L2403" t="s">
        <v>83</v>
      </c>
      <c r="M2403" t="s">
        <v>1213</v>
      </c>
    </row>
    <row r="2404" spans="1:13" x14ac:dyDescent="0.25">
      <c r="A2404">
        <v>2396</v>
      </c>
      <c r="B2404" t="s">
        <v>8908</v>
      </c>
      <c r="C2404" t="s">
        <v>8909</v>
      </c>
      <c r="D2404" t="s">
        <v>223</v>
      </c>
      <c r="E2404" t="s">
        <v>2604</v>
      </c>
      <c r="F2404" t="s">
        <v>8910</v>
      </c>
      <c r="G2404" t="s">
        <v>211</v>
      </c>
      <c r="H2404">
        <v>125</v>
      </c>
      <c r="I2404">
        <v>55</v>
      </c>
      <c r="J2404">
        <v>1917</v>
      </c>
      <c r="K2404">
        <v>5</v>
      </c>
      <c r="L2404" t="s">
        <v>226</v>
      </c>
      <c r="M2404" t="s">
        <v>8911</v>
      </c>
    </row>
    <row r="2405" spans="1:13" x14ac:dyDescent="0.25">
      <c r="A2405">
        <v>2397</v>
      </c>
      <c r="B2405" t="s">
        <v>8912</v>
      </c>
      <c r="C2405" t="s">
        <v>8913</v>
      </c>
      <c r="D2405" t="s">
        <v>1960</v>
      </c>
      <c r="E2405" t="s">
        <v>957</v>
      </c>
      <c r="F2405" t="s">
        <v>8914</v>
      </c>
      <c r="G2405" t="s">
        <v>55</v>
      </c>
      <c r="H2405">
        <v>11</v>
      </c>
      <c r="I2405">
        <v>8</v>
      </c>
      <c r="J2405">
        <v>2011</v>
      </c>
      <c r="K2405">
        <v>2</v>
      </c>
      <c r="L2405" t="s">
        <v>41</v>
      </c>
      <c r="M2405" t="s">
        <v>3772</v>
      </c>
    </row>
    <row r="2406" spans="1:13" x14ac:dyDescent="0.25">
      <c r="A2406">
        <v>2398</v>
      </c>
      <c r="B2406" t="s">
        <v>8915</v>
      </c>
      <c r="C2406" t="s">
        <v>8916</v>
      </c>
      <c r="D2406" t="s">
        <v>30</v>
      </c>
      <c r="E2406" t="s">
        <v>3116</v>
      </c>
      <c r="F2406" t="s">
        <v>8917</v>
      </c>
      <c r="G2406" t="s">
        <v>175</v>
      </c>
      <c r="H2406">
        <v>50</v>
      </c>
      <c r="I2406">
        <v>16</v>
      </c>
      <c r="J2406">
        <v>2008</v>
      </c>
      <c r="K2406">
        <v>2</v>
      </c>
      <c r="L2406" t="s">
        <v>706</v>
      </c>
      <c r="M2406" t="s">
        <v>8918</v>
      </c>
    </row>
    <row r="2407" spans="1:13" x14ac:dyDescent="0.25">
      <c r="A2407">
        <v>2399</v>
      </c>
      <c r="B2407" t="s">
        <v>8919</v>
      </c>
      <c r="C2407" t="s">
        <v>8920</v>
      </c>
      <c r="D2407" t="s">
        <v>503</v>
      </c>
      <c r="E2407" t="s">
        <v>993</v>
      </c>
      <c r="F2407" t="s">
        <v>8921</v>
      </c>
      <c r="G2407" t="s">
        <v>40</v>
      </c>
      <c r="H2407">
        <v>7</v>
      </c>
      <c r="I2407">
        <v>3</v>
      </c>
      <c r="J2407">
        <v>2012</v>
      </c>
      <c r="K2407">
        <v>1</v>
      </c>
      <c r="L2407" t="s">
        <v>506</v>
      </c>
      <c r="M2407" t="s">
        <v>506</v>
      </c>
    </row>
    <row r="2408" spans="1:13" x14ac:dyDescent="0.25">
      <c r="A2408">
        <v>2400</v>
      </c>
      <c r="B2408" t="s">
        <v>8922</v>
      </c>
      <c r="C2408" t="s">
        <v>8923</v>
      </c>
      <c r="D2408" t="s">
        <v>503</v>
      </c>
      <c r="E2408" t="s">
        <v>2013</v>
      </c>
      <c r="F2408" t="s">
        <v>8924</v>
      </c>
      <c r="G2408" t="s">
        <v>297</v>
      </c>
      <c r="H2408">
        <v>44</v>
      </c>
      <c r="I2408">
        <v>20</v>
      </c>
      <c r="J2408">
        <v>2013</v>
      </c>
      <c r="K2408">
        <v>2</v>
      </c>
      <c r="L2408" t="s">
        <v>506</v>
      </c>
      <c r="M2408" t="s">
        <v>506</v>
      </c>
    </row>
    <row r="2409" spans="1:13" x14ac:dyDescent="0.25">
      <c r="A2409">
        <v>2401</v>
      </c>
      <c r="B2409" t="s">
        <v>8925</v>
      </c>
      <c r="C2409" t="s">
        <v>8926</v>
      </c>
      <c r="D2409" t="s">
        <v>66</v>
      </c>
      <c r="E2409" t="s">
        <v>485</v>
      </c>
      <c r="F2409" t="s">
        <v>8927</v>
      </c>
      <c r="G2409" t="s">
        <v>18</v>
      </c>
      <c r="H2409">
        <v>30</v>
      </c>
      <c r="I2409">
        <v>5</v>
      </c>
      <c r="J2409">
        <v>2012</v>
      </c>
      <c r="K2409">
        <v>1</v>
      </c>
      <c r="L2409" t="s">
        <v>70</v>
      </c>
      <c r="M2409" t="s">
        <v>4674</v>
      </c>
    </row>
    <row r="2410" spans="1:13" x14ac:dyDescent="0.25">
      <c r="A2410">
        <v>2402</v>
      </c>
      <c r="B2410" t="s">
        <v>8928</v>
      </c>
      <c r="C2410" t="s">
        <v>8929</v>
      </c>
      <c r="D2410" t="s">
        <v>52</v>
      </c>
      <c r="E2410" t="s">
        <v>1773</v>
      </c>
      <c r="F2410" t="s">
        <v>8930</v>
      </c>
      <c r="G2410" t="s">
        <v>18</v>
      </c>
      <c r="H2410">
        <v>43</v>
      </c>
      <c r="I2410">
        <v>14</v>
      </c>
      <c r="J2410">
        <v>2007</v>
      </c>
      <c r="K2410">
        <v>2</v>
      </c>
      <c r="L2410" t="s">
        <v>953</v>
      </c>
      <c r="M2410" t="s">
        <v>1004</v>
      </c>
    </row>
    <row r="2411" spans="1:13" x14ac:dyDescent="0.25">
      <c r="A2411">
        <v>2403</v>
      </c>
      <c r="B2411" t="s">
        <v>8931</v>
      </c>
      <c r="C2411" t="s">
        <v>8932</v>
      </c>
      <c r="D2411" t="s">
        <v>105</v>
      </c>
      <c r="E2411" t="s">
        <v>8933</v>
      </c>
      <c r="F2411" t="s">
        <v>8934</v>
      </c>
      <c r="G2411" t="s">
        <v>336</v>
      </c>
      <c r="H2411">
        <v>54</v>
      </c>
      <c r="I2411">
        <v>13</v>
      </c>
      <c r="J2411">
        <v>2004</v>
      </c>
      <c r="K2411">
        <v>1</v>
      </c>
      <c r="L2411" t="s">
        <v>62</v>
      </c>
      <c r="M2411" t="s">
        <v>108</v>
      </c>
    </row>
    <row r="2412" spans="1:13" x14ac:dyDescent="0.25">
      <c r="A2412">
        <v>2404</v>
      </c>
      <c r="B2412" t="s">
        <v>8935</v>
      </c>
      <c r="C2412" t="s">
        <v>8936</v>
      </c>
      <c r="D2412" t="s">
        <v>30</v>
      </c>
      <c r="E2412" t="s">
        <v>1106</v>
      </c>
      <c r="F2412" t="s">
        <v>8937</v>
      </c>
      <c r="G2412" t="s">
        <v>48</v>
      </c>
      <c r="H2412">
        <v>7</v>
      </c>
      <c r="I2412">
        <v>5</v>
      </c>
      <c r="J2412">
        <v>2001</v>
      </c>
      <c r="K2412">
        <v>2</v>
      </c>
      <c r="L2412" t="s">
        <v>251</v>
      </c>
      <c r="M2412" t="s">
        <v>251</v>
      </c>
    </row>
    <row r="2413" spans="1:13" x14ac:dyDescent="0.25">
      <c r="A2413">
        <v>2405</v>
      </c>
      <c r="B2413" t="s">
        <v>8938</v>
      </c>
      <c r="C2413" t="s">
        <v>8939</v>
      </c>
      <c r="D2413" t="s">
        <v>80</v>
      </c>
      <c r="E2413" t="s">
        <v>287</v>
      </c>
      <c r="F2413" t="s">
        <v>8940</v>
      </c>
      <c r="G2413" t="s">
        <v>233</v>
      </c>
      <c r="H2413">
        <v>10</v>
      </c>
      <c r="I2413">
        <v>8</v>
      </c>
      <c r="J2413">
        <v>2009</v>
      </c>
      <c r="K2413">
        <v>4</v>
      </c>
      <c r="L2413" t="s">
        <v>729</v>
      </c>
      <c r="M2413" t="s">
        <v>8941</v>
      </c>
    </row>
    <row r="2414" spans="1:13" x14ac:dyDescent="0.25">
      <c r="A2414">
        <v>2406</v>
      </c>
      <c r="B2414" t="s">
        <v>8942</v>
      </c>
      <c r="C2414" t="s">
        <v>8943</v>
      </c>
      <c r="D2414" t="s">
        <v>80</v>
      </c>
      <c r="E2414" t="s">
        <v>1612</v>
      </c>
      <c r="F2414" t="s">
        <v>8944</v>
      </c>
      <c r="G2414" t="s">
        <v>329</v>
      </c>
      <c r="H2414">
        <v>63</v>
      </c>
      <c r="I2414">
        <v>45</v>
      </c>
      <c r="J2414">
        <v>2006</v>
      </c>
      <c r="K2414">
        <v>1</v>
      </c>
      <c r="L2414" t="s">
        <v>83</v>
      </c>
      <c r="M2414" t="s">
        <v>8945</v>
      </c>
    </row>
    <row r="2415" spans="1:13" x14ac:dyDescent="0.25">
      <c r="A2415">
        <v>2407</v>
      </c>
      <c r="B2415" t="s">
        <v>8946</v>
      </c>
      <c r="C2415" t="s">
        <v>8947</v>
      </c>
      <c r="D2415" t="s">
        <v>30</v>
      </c>
      <c r="E2415" t="s">
        <v>265</v>
      </c>
      <c r="F2415" t="s">
        <v>8948</v>
      </c>
      <c r="G2415" t="s">
        <v>25</v>
      </c>
      <c r="H2415">
        <v>100</v>
      </c>
      <c r="I2415">
        <v>50</v>
      </c>
      <c r="J2415">
        <v>2012</v>
      </c>
      <c r="K2415">
        <v>2</v>
      </c>
      <c r="L2415" t="s">
        <v>34</v>
      </c>
      <c r="M2415" t="s">
        <v>34</v>
      </c>
    </row>
    <row r="2416" spans="1:13" x14ac:dyDescent="0.25">
      <c r="A2416">
        <v>2408</v>
      </c>
      <c r="B2416" t="s">
        <v>8949</v>
      </c>
      <c r="C2416" t="s">
        <v>8950</v>
      </c>
      <c r="D2416" t="s">
        <v>852</v>
      </c>
      <c r="E2416" t="s">
        <v>1798</v>
      </c>
      <c r="F2416" t="s">
        <v>8951</v>
      </c>
      <c r="G2416" t="s">
        <v>156</v>
      </c>
      <c r="H2416">
        <v>49</v>
      </c>
      <c r="I2416">
        <v>17</v>
      </c>
      <c r="J2416">
        <v>2007</v>
      </c>
      <c r="K2416">
        <v>4</v>
      </c>
      <c r="L2416" t="s">
        <v>465</v>
      </c>
      <c r="M2416" t="s">
        <v>985</v>
      </c>
    </row>
    <row r="2417" spans="1:13" x14ac:dyDescent="0.25">
      <c r="A2417">
        <v>2409</v>
      </c>
      <c r="B2417" t="s">
        <v>8952</v>
      </c>
      <c r="C2417" t="s">
        <v>8953</v>
      </c>
      <c r="D2417" t="s">
        <v>105</v>
      </c>
      <c r="E2417" t="s">
        <v>4510</v>
      </c>
      <c r="F2417" t="s">
        <v>8954</v>
      </c>
      <c r="G2417" t="s">
        <v>40</v>
      </c>
      <c r="H2417">
        <v>20</v>
      </c>
      <c r="I2417">
        <v>10</v>
      </c>
      <c r="J2417">
        <v>2010</v>
      </c>
      <c r="K2417">
        <v>3</v>
      </c>
      <c r="L2417" t="s">
        <v>62</v>
      </c>
      <c r="M2417" t="s">
        <v>108</v>
      </c>
    </row>
    <row r="2418" spans="1:13" x14ac:dyDescent="0.25">
      <c r="A2418">
        <v>2410</v>
      </c>
      <c r="B2418" t="s">
        <v>8955</v>
      </c>
      <c r="C2418" t="s">
        <v>8956</v>
      </c>
      <c r="D2418" t="s">
        <v>30</v>
      </c>
      <c r="E2418" t="s">
        <v>861</v>
      </c>
      <c r="F2418" t="s">
        <v>8957</v>
      </c>
      <c r="G2418" t="s">
        <v>18</v>
      </c>
      <c r="H2418">
        <v>38</v>
      </c>
      <c r="I2418">
        <v>18</v>
      </c>
      <c r="J2418">
        <v>2012</v>
      </c>
      <c r="K2418">
        <v>3</v>
      </c>
      <c r="L2418" t="s">
        <v>62</v>
      </c>
      <c r="M2418" t="s">
        <v>1496</v>
      </c>
    </row>
    <row r="2419" spans="1:13" x14ac:dyDescent="0.25">
      <c r="A2419">
        <v>2411</v>
      </c>
      <c r="B2419" t="s">
        <v>8958</v>
      </c>
      <c r="C2419" t="s">
        <v>8959</v>
      </c>
      <c r="D2419" t="s">
        <v>66</v>
      </c>
      <c r="E2419" t="s">
        <v>430</v>
      </c>
      <c r="F2419" t="s">
        <v>8960</v>
      </c>
      <c r="G2419" t="s">
        <v>336</v>
      </c>
      <c r="H2419">
        <v>40</v>
      </c>
      <c r="I2419">
        <v>13</v>
      </c>
      <c r="J2419">
        <v>2013</v>
      </c>
      <c r="K2419">
        <v>1</v>
      </c>
      <c r="L2419" t="s">
        <v>94</v>
      </c>
      <c r="M2419" t="s">
        <v>396</v>
      </c>
    </row>
    <row r="2420" spans="1:13" x14ac:dyDescent="0.25">
      <c r="A2420">
        <v>2412</v>
      </c>
      <c r="B2420" t="s">
        <v>8961</v>
      </c>
      <c r="C2420" t="s">
        <v>8962</v>
      </c>
      <c r="D2420" t="s">
        <v>294</v>
      </c>
      <c r="E2420" t="s">
        <v>7455</v>
      </c>
      <c r="F2420" t="s">
        <v>8963</v>
      </c>
      <c r="G2420" t="s">
        <v>48</v>
      </c>
      <c r="H2420">
        <v>88</v>
      </c>
      <c r="I2420">
        <v>25</v>
      </c>
      <c r="J2420">
        <v>2006</v>
      </c>
      <c r="K2420">
        <v>4</v>
      </c>
      <c r="L2420" t="s">
        <v>298</v>
      </c>
      <c r="M2420" t="s">
        <v>8964</v>
      </c>
    </row>
    <row r="2421" spans="1:13" x14ac:dyDescent="0.25">
      <c r="A2421">
        <v>2413</v>
      </c>
      <c r="B2421" t="s">
        <v>8965</v>
      </c>
      <c r="C2421" t="s">
        <v>8966</v>
      </c>
      <c r="D2421" t="s">
        <v>974</v>
      </c>
      <c r="E2421" t="s">
        <v>8537</v>
      </c>
      <c r="F2421" t="s">
        <v>8967</v>
      </c>
      <c r="G2421" t="s">
        <v>181</v>
      </c>
      <c r="H2421">
        <v>202</v>
      </c>
      <c r="I2421">
        <v>89</v>
      </c>
      <c r="J2421">
        <v>2008</v>
      </c>
      <c r="K2421">
        <v>6</v>
      </c>
      <c r="L2421" t="s">
        <v>94</v>
      </c>
      <c r="M2421" t="s">
        <v>976</v>
      </c>
    </row>
    <row r="2422" spans="1:13" x14ac:dyDescent="0.25">
      <c r="A2422">
        <v>2414</v>
      </c>
      <c r="B2422" t="s">
        <v>8968</v>
      </c>
      <c r="C2422" t="s">
        <v>8969</v>
      </c>
      <c r="D2422" t="s">
        <v>105</v>
      </c>
      <c r="E2422" t="s">
        <v>626</v>
      </c>
      <c r="F2422" t="s">
        <v>8970</v>
      </c>
      <c r="G2422" t="s">
        <v>107</v>
      </c>
      <c r="H2422">
        <v>22</v>
      </c>
      <c r="I2422">
        <v>8</v>
      </c>
      <c r="J2422">
        <v>2013</v>
      </c>
      <c r="K2422">
        <v>2</v>
      </c>
      <c r="L2422" t="s">
        <v>62</v>
      </c>
      <c r="M2422" t="s">
        <v>108</v>
      </c>
    </row>
    <row r="2423" spans="1:13" x14ac:dyDescent="0.25">
      <c r="A2423">
        <v>2415</v>
      </c>
      <c r="B2423" t="s">
        <v>8971</v>
      </c>
      <c r="C2423" t="s">
        <v>8972</v>
      </c>
      <c r="D2423" t="s">
        <v>52</v>
      </c>
      <c r="E2423" t="s">
        <v>4092</v>
      </c>
      <c r="F2423" t="s">
        <v>8973</v>
      </c>
      <c r="G2423" t="s">
        <v>181</v>
      </c>
      <c r="H2423">
        <v>399</v>
      </c>
      <c r="I2423">
        <v>127</v>
      </c>
      <c r="J2423">
        <v>2006</v>
      </c>
      <c r="K2423">
        <v>1</v>
      </c>
      <c r="L2423" t="s">
        <v>41</v>
      </c>
      <c r="M2423" t="s">
        <v>8974</v>
      </c>
    </row>
    <row r="2424" spans="1:13" x14ac:dyDescent="0.25">
      <c r="A2424">
        <v>2416</v>
      </c>
      <c r="B2424" t="s">
        <v>8975</v>
      </c>
      <c r="C2424" t="s">
        <v>8976</v>
      </c>
      <c r="D2424" t="s">
        <v>852</v>
      </c>
      <c r="E2424" t="s">
        <v>798</v>
      </c>
      <c r="F2424" t="s">
        <v>8977</v>
      </c>
      <c r="G2424" t="s">
        <v>18</v>
      </c>
      <c r="H2424">
        <v>23</v>
      </c>
      <c r="I2424">
        <v>12</v>
      </c>
      <c r="J2424">
        <v>2010</v>
      </c>
      <c r="K2424">
        <v>1</v>
      </c>
      <c r="L2424" t="s">
        <v>6008</v>
      </c>
      <c r="M2424" t="s">
        <v>2827</v>
      </c>
    </row>
    <row r="2425" spans="1:13" x14ac:dyDescent="0.25">
      <c r="A2425">
        <v>2417</v>
      </c>
      <c r="B2425" t="s">
        <v>8978</v>
      </c>
      <c r="C2425" t="s">
        <v>8979</v>
      </c>
      <c r="D2425" t="s">
        <v>66</v>
      </c>
      <c r="E2425" t="s">
        <v>585</v>
      </c>
      <c r="F2425" t="s">
        <v>8980</v>
      </c>
      <c r="G2425" t="s">
        <v>69</v>
      </c>
      <c r="H2425">
        <v>15</v>
      </c>
      <c r="I2425">
        <v>9</v>
      </c>
      <c r="J2425">
        <v>2013</v>
      </c>
      <c r="K2425">
        <v>1</v>
      </c>
      <c r="L2425" t="s">
        <v>70</v>
      </c>
      <c r="M2425" t="s">
        <v>1896</v>
      </c>
    </row>
    <row r="2426" spans="1:13" x14ac:dyDescent="0.25">
      <c r="A2426">
        <v>2417</v>
      </c>
      <c r="B2426" t="s">
        <v>8981</v>
      </c>
      <c r="C2426" t="s">
        <v>8982</v>
      </c>
      <c r="D2426" t="s">
        <v>1960</v>
      </c>
      <c r="E2426" t="s">
        <v>927</v>
      </c>
      <c r="F2426" t="s">
        <v>8983</v>
      </c>
      <c r="G2426" t="s">
        <v>324</v>
      </c>
      <c r="H2426">
        <v>280</v>
      </c>
      <c r="I2426">
        <v>210</v>
      </c>
      <c r="J2426">
        <v>2011</v>
      </c>
      <c r="K2426">
        <v>4</v>
      </c>
      <c r="L2426" t="s">
        <v>2079</v>
      </c>
      <c r="M2426" t="s">
        <v>2080</v>
      </c>
    </row>
    <row r="2427" spans="1:13" x14ac:dyDescent="0.25">
      <c r="A2427">
        <v>2418</v>
      </c>
      <c r="B2427" t="s">
        <v>8984</v>
      </c>
      <c r="C2427" t="s">
        <v>8985</v>
      </c>
      <c r="D2427" t="s">
        <v>1337</v>
      </c>
      <c r="E2427" t="s">
        <v>1903</v>
      </c>
      <c r="F2427" t="s">
        <v>8986</v>
      </c>
      <c r="G2427" t="s">
        <v>324</v>
      </c>
      <c r="H2427">
        <v>23</v>
      </c>
      <c r="I2427">
        <v>14</v>
      </c>
      <c r="J2427">
        <v>1979</v>
      </c>
      <c r="K2427">
        <v>5</v>
      </c>
      <c r="L2427" t="s">
        <v>3918</v>
      </c>
      <c r="M2427" t="s">
        <v>8987</v>
      </c>
    </row>
    <row r="2428" spans="1:13" x14ac:dyDescent="0.25">
      <c r="A2428">
        <v>2419</v>
      </c>
      <c r="B2428" t="s">
        <v>8988</v>
      </c>
      <c r="C2428" t="s">
        <v>8989</v>
      </c>
      <c r="D2428" t="s">
        <v>215</v>
      </c>
      <c r="E2428" t="s">
        <v>295</v>
      </c>
      <c r="F2428" t="s">
        <v>8990</v>
      </c>
      <c r="G2428" t="s">
        <v>18</v>
      </c>
      <c r="H2428">
        <v>72</v>
      </c>
      <c r="I2428">
        <v>27</v>
      </c>
      <c r="J2428">
        <v>2002</v>
      </c>
      <c r="K2428">
        <v>1</v>
      </c>
      <c r="L2428" t="s">
        <v>1879</v>
      </c>
      <c r="M2428" t="s">
        <v>1879</v>
      </c>
    </row>
    <row r="2429" spans="1:13" x14ac:dyDescent="0.25">
      <c r="A2429">
        <v>2420</v>
      </c>
      <c r="B2429" t="s">
        <v>8991</v>
      </c>
      <c r="C2429" t="s">
        <v>8992</v>
      </c>
      <c r="D2429" t="s">
        <v>1768</v>
      </c>
      <c r="E2429" t="s">
        <v>1068</v>
      </c>
      <c r="F2429" t="s">
        <v>8993</v>
      </c>
      <c r="G2429" t="s">
        <v>297</v>
      </c>
      <c r="H2429">
        <v>65</v>
      </c>
      <c r="I2429">
        <v>34</v>
      </c>
      <c r="J2429">
        <v>2012</v>
      </c>
      <c r="K2429">
        <v>1</v>
      </c>
      <c r="L2429" t="s">
        <v>41</v>
      </c>
      <c r="M2429" t="s">
        <v>8994</v>
      </c>
    </row>
    <row r="2430" spans="1:13" x14ac:dyDescent="0.25">
      <c r="A2430">
        <v>2421</v>
      </c>
      <c r="B2430" t="s">
        <v>8995</v>
      </c>
      <c r="C2430" t="s">
        <v>8996</v>
      </c>
      <c r="D2430" t="s">
        <v>860</v>
      </c>
      <c r="E2430" t="s">
        <v>1152</v>
      </c>
      <c r="F2430" t="s">
        <v>8997</v>
      </c>
      <c r="G2430" t="s">
        <v>55</v>
      </c>
      <c r="H2430">
        <v>22</v>
      </c>
      <c r="I2430">
        <v>5</v>
      </c>
      <c r="J2430">
        <v>2014</v>
      </c>
      <c r="K2430">
        <v>1</v>
      </c>
      <c r="L2430" t="s">
        <v>863</v>
      </c>
      <c r="M2430" t="s">
        <v>1185</v>
      </c>
    </row>
    <row r="2431" spans="1:13" x14ac:dyDescent="0.25">
      <c r="A2431">
        <v>2422</v>
      </c>
      <c r="B2431" t="s">
        <v>8998</v>
      </c>
      <c r="C2431" t="s">
        <v>8999</v>
      </c>
      <c r="D2431" t="s">
        <v>30</v>
      </c>
      <c r="E2431" t="s">
        <v>1769</v>
      </c>
      <c r="F2431" t="s">
        <v>9000</v>
      </c>
      <c r="G2431" t="s">
        <v>233</v>
      </c>
      <c r="H2431">
        <v>36</v>
      </c>
      <c r="I2431">
        <v>13</v>
      </c>
      <c r="J2431">
        <v>2011</v>
      </c>
      <c r="K2431">
        <v>1</v>
      </c>
      <c r="L2431" t="s">
        <v>258</v>
      </c>
      <c r="M2431" t="s">
        <v>1789</v>
      </c>
    </row>
    <row r="2432" spans="1:13" x14ac:dyDescent="0.25">
      <c r="A2432">
        <v>2423</v>
      </c>
      <c r="B2432" t="s">
        <v>9001</v>
      </c>
      <c r="C2432" t="s">
        <v>9002</v>
      </c>
      <c r="D2432" t="s">
        <v>341</v>
      </c>
      <c r="E2432" t="s">
        <v>3432</v>
      </c>
      <c r="F2432" t="s">
        <v>9003</v>
      </c>
      <c r="G2432" t="s">
        <v>336</v>
      </c>
      <c r="H2432">
        <v>454</v>
      </c>
      <c r="I2432">
        <v>142</v>
      </c>
      <c r="J2432">
        <v>2000</v>
      </c>
      <c r="K2432">
        <v>7</v>
      </c>
      <c r="L2432" t="s">
        <v>344</v>
      </c>
      <c r="M2432" t="s">
        <v>6999</v>
      </c>
    </row>
    <row r="2433" spans="1:13" x14ac:dyDescent="0.25">
      <c r="A2433">
        <v>2424</v>
      </c>
      <c r="B2433" t="s">
        <v>9004</v>
      </c>
      <c r="C2433" t="s">
        <v>9005</v>
      </c>
      <c r="D2433" t="s">
        <v>190</v>
      </c>
      <c r="E2433" t="s">
        <v>576</v>
      </c>
      <c r="F2433" t="s">
        <v>9006</v>
      </c>
      <c r="G2433" t="s">
        <v>257</v>
      </c>
      <c r="H2433">
        <v>15</v>
      </c>
      <c r="I2433">
        <v>5</v>
      </c>
      <c r="J2433">
        <v>2013</v>
      </c>
      <c r="K2433">
        <v>2</v>
      </c>
      <c r="L2433" t="s">
        <v>41</v>
      </c>
      <c r="M2433" t="s">
        <v>2351</v>
      </c>
    </row>
    <row r="2434" spans="1:13" x14ac:dyDescent="0.25">
      <c r="A2434">
        <v>2425</v>
      </c>
      <c r="B2434" t="s">
        <v>9007</v>
      </c>
      <c r="C2434" t="s">
        <v>9008</v>
      </c>
      <c r="D2434" t="s">
        <v>119</v>
      </c>
      <c r="E2434" t="s">
        <v>2170</v>
      </c>
      <c r="F2434" t="s">
        <v>9009</v>
      </c>
      <c r="G2434" t="s">
        <v>25</v>
      </c>
      <c r="H2434">
        <v>18</v>
      </c>
      <c r="I2434">
        <v>10</v>
      </c>
      <c r="J2434">
        <v>2003</v>
      </c>
      <c r="K2434">
        <v>3</v>
      </c>
      <c r="L2434" t="s">
        <v>41</v>
      </c>
      <c r="M2434" t="s">
        <v>9010</v>
      </c>
    </row>
    <row r="2435" spans="1:13" x14ac:dyDescent="0.25">
      <c r="A2435">
        <v>2426</v>
      </c>
      <c r="B2435" t="s">
        <v>9011</v>
      </c>
      <c r="C2435" t="s">
        <v>9012</v>
      </c>
      <c r="D2435" t="s">
        <v>105</v>
      </c>
      <c r="E2435" t="s">
        <v>1798</v>
      </c>
      <c r="F2435" t="s">
        <v>9013</v>
      </c>
      <c r="G2435" t="s">
        <v>18</v>
      </c>
      <c r="H2435">
        <v>22</v>
      </c>
      <c r="I2435">
        <v>6</v>
      </c>
      <c r="J2435">
        <v>2013</v>
      </c>
      <c r="K2435">
        <v>2</v>
      </c>
      <c r="L2435" t="s">
        <v>62</v>
      </c>
      <c r="M2435" t="s">
        <v>62</v>
      </c>
    </row>
    <row r="2436" spans="1:13" x14ac:dyDescent="0.25">
      <c r="A2436">
        <v>2427</v>
      </c>
      <c r="B2436" t="s">
        <v>9014</v>
      </c>
      <c r="C2436" t="s">
        <v>9015</v>
      </c>
      <c r="D2436" t="s">
        <v>30</v>
      </c>
      <c r="E2436" t="s">
        <v>380</v>
      </c>
      <c r="F2436" t="s">
        <v>9016</v>
      </c>
      <c r="G2436" t="s">
        <v>336</v>
      </c>
      <c r="H2436">
        <v>26</v>
      </c>
      <c r="I2436">
        <v>19</v>
      </c>
      <c r="J2436">
        <v>2010</v>
      </c>
      <c r="K2436">
        <v>3</v>
      </c>
      <c r="L2436" t="s">
        <v>34</v>
      </c>
      <c r="M2436" t="s">
        <v>34</v>
      </c>
    </row>
    <row r="2437" spans="1:13" x14ac:dyDescent="0.25">
      <c r="A2437">
        <v>2428</v>
      </c>
      <c r="B2437" t="s">
        <v>9017</v>
      </c>
      <c r="C2437" t="s">
        <v>9018</v>
      </c>
      <c r="D2437" t="s">
        <v>141</v>
      </c>
      <c r="E2437" t="s">
        <v>2413</v>
      </c>
      <c r="F2437" t="s">
        <v>9019</v>
      </c>
      <c r="G2437" t="s">
        <v>187</v>
      </c>
      <c r="H2437">
        <v>79</v>
      </c>
      <c r="I2437">
        <v>45</v>
      </c>
      <c r="J2437">
        <v>2008</v>
      </c>
      <c r="K2437">
        <v>1</v>
      </c>
      <c r="L2437" t="s">
        <v>514</v>
      </c>
      <c r="M2437" t="s">
        <v>2326</v>
      </c>
    </row>
    <row r="2438" spans="1:13" x14ac:dyDescent="0.25">
      <c r="A2438">
        <v>2429</v>
      </c>
      <c r="B2438" t="s">
        <v>9020</v>
      </c>
      <c r="C2438" t="s">
        <v>9021</v>
      </c>
      <c r="D2438" t="s">
        <v>341</v>
      </c>
      <c r="E2438" t="s">
        <v>1080</v>
      </c>
      <c r="F2438" t="s">
        <v>9022</v>
      </c>
      <c r="G2438" t="s">
        <v>336</v>
      </c>
      <c r="H2438">
        <v>113</v>
      </c>
      <c r="I2438">
        <v>38</v>
      </c>
      <c r="J2438">
        <v>2013</v>
      </c>
      <c r="K2438">
        <v>1</v>
      </c>
      <c r="L2438" t="s">
        <v>344</v>
      </c>
      <c r="M2438" t="s">
        <v>3199</v>
      </c>
    </row>
    <row r="2439" spans="1:13" x14ac:dyDescent="0.25">
      <c r="A2439">
        <v>2430</v>
      </c>
      <c r="B2439" t="s">
        <v>9023</v>
      </c>
      <c r="C2439" t="s">
        <v>9024</v>
      </c>
      <c r="D2439" t="s">
        <v>52</v>
      </c>
      <c r="E2439" t="s">
        <v>161</v>
      </c>
      <c r="F2439" t="s">
        <v>9022</v>
      </c>
      <c r="G2439" t="s">
        <v>1041</v>
      </c>
      <c r="H2439">
        <v>65</v>
      </c>
      <c r="I2439">
        <v>40</v>
      </c>
      <c r="J2439">
        <v>2005</v>
      </c>
      <c r="K2439">
        <v>2</v>
      </c>
      <c r="L2439" t="s">
        <v>56</v>
      </c>
      <c r="M2439" t="s">
        <v>9025</v>
      </c>
    </row>
    <row r="2440" spans="1:13" x14ac:dyDescent="0.25">
      <c r="A2440">
        <v>2431</v>
      </c>
      <c r="B2440" t="s">
        <v>9026</v>
      </c>
      <c r="C2440" t="s">
        <v>9027</v>
      </c>
      <c r="D2440" t="s">
        <v>852</v>
      </c>
      <c r="E2440" t="s">
        <v>3175</v>
      </c>
      <c r="F2440" t="s">
        <v>9028</v>
      </c>
      <c r="G2440" t="s">
        <v>48</v>
      </c>
      <c r="H2440">
        <v>17</v>
      </c>
      <c r="I2440">
        <v>9</v>
      </c>
      <c r="J2440">
        <v>2006</v>
      </c>
      <c r="K2440">
        <v>4</v>
      </c>
      <c r="L2440" t="s">
        <v>41</v>
      </c>
      <c r="M2440" t="s">
        <v>9029</v>
      </c>
    </row>
    <row r="2441" spans="1:13" x14ac:dyDescent="0.25">
      <c r="A2441">
        <v>2432</v>
      </c>
      <c r="B2441" t="s">
        <v>9030</v>
      </c>
      <c r="C2441" t="s">
        <v>9031</v>
      </c>
      <c r="D2441" t="s">
        <v>59</v>
      </c>
      <c r="E2441" t="s">
        <v>5243</v>
      </c>
      <c r="F2441" t="s">
        <v>9032</v>
      </c>
      <c r="G2441" t="s">
        <v>25</v>
      </c>
      <c r="H2441">
        <v>14</v>
      </c>
      <c r="I2441">
        <v>4</v>
      </c>
      <c r="J2441">
        <v>2012</v>
      </c>
      <c r="K2441">
        <v>1</v>
      </c>
      <c r="L2441" t="s">
        <v>62</v>
      </c>
      <c r="M2441" t="s">
        <v>9033</v>
      </c>
    </row>
    <row r="2442" spans="1:13" x14ac:dyDescent="0.25">
      <c r="A2442">
        <v>2433</v>
      </c>
      <c r="B2442" t="s">
        <v>9034</v>
      </c>
      <c r="C2442" t="s">
        <v>9035</v>
      </c>
      <c r="D2442" t="s">
        <v>80</v>
      </c>
      <c r="E2442" t="s">
        <v>135</v>
      </c>
      <c r="F2442" t="s">
        <v>9036</v>
      </c>
      <c r="G2442" t="s">
        <v>175</v>
      </c>
      <c r="H2442">
        <v>48</v>
      </c>
      <c r="I2442">
        <v>25</v>
      </c>
      <c r="J2442">
        <v>2012</v>
      </c>
      <c r="K2442">
        <v>4</v>
      </c>
      <c r="L2442" t="s">
        <v>41</v>
      </c>
      <c r="M2442" t="s">
        <v>9037</v>
      </c>
    </row>
    <row r="2443" spans="1:13" x14ac:dyDescent="0.25">
      <c r="A2443">
        <v>2433</v>
      </c>
      <c r="B2443" t="s">
        <v>9038</v>
      </c>
      <c r="C2443" t="s">
        <v>9039</v>
      </c>
      <c r="D2443" t="s">
        <v>215</v>
      </c>
      <c r="E2443" t="s">
        <v>7591</v>
      </c>
      <c r="F2443" t="s">
        <v>9040</v>
      </c>
      <c r="G2443" t="s">
        <v>233</v>
      </c>
      <c r="H2443">
        <v>34</v>
      </c>
      <c r="I2443">
        <v>12</v>
      </c>
      <c r="J2443">
        <v>2013</v>
      </c>
      <c r="K2443">
        <v>2</v>
      </c>
      <c r="L2443" t="s">
        <v>41</v>
      </c>
      <c r="M2443" t="s">
        <v>9041</v>
      </c>
    </row>
    <row r="2444" spans="1:13" x14ac:dyDescent="0.25">
      <c r="A2444">
        <v>2434</v>
      </c>
      <c r="B2444" t="s">
        <v>9042</v>
      </c>
      <c r="C2444" t="s">
        <v>9043</v>
      </c>
      <c r="D2444" t="s">
        <v>30</v>
      </c>
      <c r="E2444" t="s">
        <v>9044</v>
      </c>
      <c r="F2444" t="s">
        <v>9045</v>
      </c>
      <c r="G2444" t="s">
        <v>25</v>
      </c>
      <c r="H2444">
        <v>114</v>
      </c>
      <c r="I2444">
        <v>8</v>
      </c>
      <c r="J2444">
        <v>2003</v>
      </c>
      <c r="K2444">
        <v>3</v>
      </c>
      <c r="L2444" t="s">
        <v>258</v>
      </c>
      <c r="M2444" t="s">
        <v>1789</v>
      </c>
    </row>
    <row r="2445" spans="1:13" x14ac:dyDescent="0.25">
      <c r="A2445">
        <v>2435</v>
      </c>
      <c r="B2445" t="s">
        <v>9046</v>
      </c>
      <c r="C2445" t="s">
        <v>9047</v>
      </c>
      <c r="D2445" t="s">
        <v>52</v>
      </c>
      <c r="E2445" t="s">
        <v>665</v>
      </c>
      <c r="F2445" t="s">
        <v>9048</v>
      </c>
      <c r="G2445" t="s">
        <v>336</v>
      </c>
      <c r="H2445">
        <v>14</v>
      </c>
      <c r="I2445">
        <v>8</v>
      </c>
      <c r="J2445">
        <v>2008</v>
      </c>
      <c r="K2445">
        <v>3</v>
      </c>
      <c r="L2445" t="s">
        <v>203</v>
      </c>
      <c r="M2445" t="s">
        <v>203</v>
      </c>
    </row>
    <row r="2446" spans="1:13" x14ac:dyDescent="0.25">
      <c r="A2446">
        <v>2436</v>
      </c>
      <c r="B2446" t="s">
        <v>9049</v>
      </c>
      <c r="C2446" t="s">
        <v>9050</v>
      </c>
      <c r="D2446" t="s">
        <v>503</v>
      </c>
      <c r="E2446" t="s">
        <v>962</v>
      </c>
      <c r="F2446" t="s">
        <v>9051</v>
      </c>
      <c r="G2446" t="s">
        <v>336</v>
      </c>
      <c r="H2446">
        <v>6</v>
      </c>
      <c r="I2446">
        <v>2</v>
      </c>
      <c r="J2446">
        <v>2012</v>
      </c>
      <c r="K2446">
        <v>1</v>
      </c>
      <c r="L2446" t="s">
        <v>506</v>
      </c>
      <c r="M2446" t="s">
        <v>506</v>
      </c>
    </row>
    <row r="2447" spans="1:13" x14ac:dyDescent="0.25">
      <c r="A2447">
        <v>2437</v>
      </c>
      <c r="B2447" t="s">
        <v>9052</v>
      </c>
      <c r="C2447" t="s">
        <v>9053</v>
      </c>
      <c r="D2447" t="s">
        <v>105</v>
      </c>
      <c r="E2447" t="s">
        <v>896</v>
      </c>
      <c r="F2447" t="s">
        <v>9054</v>
      </c>
      <c r="G2447" t="s">
        <v>156</v>
      </c>
      <c r="H2447">
        <v>76</v>
      </c>
      <c r="I2447">
        <v>38</v>
      </c>
      <c r="J2447">
        <v>2003</v>
      </c>
      <c r="K2447">
        <v>3</v>
      </c>
      <c r="L2447" t="s">
        <v>2534</v>
      </c>
      <c r="M2447" t="s">
        <v>2535</v>
      </c>
    </row>
    <row r="2448" spans="1:13" x14ac:dyDescent="0.25">
      <c r="A2448">
        <v>2438</v>
      </c>
      <c r="B2448" t="s">
        <v>9055</v>
      </c>
      <c r="C2448" t="s">
        <v>9056</v>
      </c>
      <c r="D2448" t="s">
        <v>243</v>
      </c>
      <c r="E2448" t="s">
        <v>576</v>
      </c>
      <c r="F2448" t="s">
        <v>9057</v>
      </c>
      <c r="G2448" t="s">
        <v>336</v>
      </c>
      <c r="H2448">
        <v>12</v>
      </c>
      <c r="I2448">
        <v>7</v>
      </c>
      <c r="J2448">
        <v>2013</v>
      </c>
      <c r="K2448">
        <v>2</v>
      </c>
      <c r="L2448" t="s">
        <v>94</v>
      </c>
      <c r="M2448" t="s">
        <v>9058</v>
      </c>
    </row>
    <row r="2449" spans="1:13" x14ac:dyDescent="0.25">
      <c r="A2449">
        <v>2439</v>
      </c>
      <c r="B2449" t="s">
        <v>9059</v>
      </c>
      <c r="C2449" t="s">
        <v>9060</v>
      </c>
      <c r="D2449" t="s">
        <v>74</v>
      </c>
      <c r="E2449" t="s">
        <v>154</v>
      </c>
      <c r="F2449" t="s">
        <v>9061</v>
      </c>
      <c r="G2449" t="s">
        <v>156</v>
      </c>
      <c r="H2449">
        <v>106</v>
      </c>
      <c r="I2449">
        <v>28</v>
      </c>
      <c r="J2449">
        <v>2009</v>
      </c>
      <c r="K2449">
        <v>5</v>
      </c>
      <c r="L2449" t="s">
        <v>543</v>
      </c>
      <c r="M2449" t="s">
        <v>2290</v>
      </c>
    </row>
    <row r="2450" spans="1:13" x14ac:dyDescent="0.25">
      <c r="A2450">
        <v>2440</v>
      </c>
      <c r="B2450" t="s">
        <v>9062</v>
      </c>
      <c r="C2450" t="s">
        <v>9063</v>
      </c>
      <c r="D2450" t="s">
        <v>80</v>
      </c>
      <c r="E2450" t="s">
        <v>9064</v>
      </c>
      <c r="F2450" t="s">
        <v>9065</v>
      </c>
      <c r="G2450" t="s">
        <v>33</v>
      </c>
      <c r="H2450">
        <v>91</v>
      </c>
      <c r="I2450">
        <v>41</v>
      </c>
      <c r="J2450">
        <v>2010</v>
      </c>
      <c r="K2450">
        <v>1</v>
      </c>
      <c r="L2450" t="s">
        <v>41</v>
      </c>
      <c r="M2450" t="s">
        <v>9066</v>
      </c>
    </row>
    <row r="2451" spans="1:13" x14ac:dyDescent="0.25">
      <c r="A2451">
        <v>2441</v>
      </c>
      <c r="B2451" t="s">
        <v>9067</v>
      </c>
      <c r="C2451" t="s">
        <v>9068</v>
      </c>
      <c r="D2451" t="s">
        <v>22</v>
      </c>
      <c r="E2451" t="s">
        <v>760</v>
      </c>
      <c r="F2451" t="s">
        <v>9069</v>
      </c>
      <c r="G2451" t="s">
        <v>55</v>
      </c>
      <c r="H2451">
        <v>20</v>
      </c>
      <c r="I2451">
        <v>9</v>
      </c>
      <c r="J2451">
        <v>2013</v>
      </c>
      <c r="K2451">
        <v>1</v>
      </c>
      <c r="L2451" t="s">
        <v>26</v>
      </c>
      <c r="M2451" t="s">
        <v>5979</v>
      </c>
    </row>
    <row r="2452" spans="1:13" x14ac:dyDescent="0.25">
      <c r="A2452">
        <v>2442</v>
      </c>
      <c r="B2452" t="s">
        <v>9070</v>
      </c>
      <c r="C2452" t="s">
        <v>9071</v>
      </c>
      <c r="D2452" t="s">
        <v>341</v>
      </c>
      <c r="E2452" t="s">
        <v>3474</v>
      </c>
      <c r="F2452" t="s">
        <v>9072</v>
      </c>
      <c r="G2452" t="s">
        <v>211</v>
      </c>
      <c r="H2452">
        <v>110</v>
      </c>
      <c r="I2452">
        <v>46</v>
      </c>
      <c r="J2452">
        <v>1975</v>
      </c>
      <c r="K2452">
        <v>1</v>
      </c>
      <c r="L2452" t="s">
        <v>41</v>
      </c>
      <c r="M2452" t="s">
        <v>9073</v>
      </c>
    </row>
    <row r="2453" spans="1:13" x14ac:dyDescent="0.25">
      <c r="A2453">
        <v>2443</v>
      </c>
      <c r="B2453" t="s">
        <v>9074</v>
      </c>
      <c r="C2453" t="s">
        <v>9075</v>
      </c>
      <c r="D2453" t="s">
        <v>4821</v>
      </c>
      <c r="E2453" t="s">
        <v>3529</v>
      </c>
      <c r="F2453" t="s">
        <v>9076</v>
      </c>
      <c r="G2453" t="s">
        <v>297</v>
      </c>
      <c r="H2453">
        <v>83</v>
      </c>
      <c r="I2453">
        <v>40</v>
      </c>
      <c r="J2453">
        <v>2004</v>
      </c>
      <c r="K2453">
        <v>1</v>
      </c>
      <c r="L2453" t="s">
        <v>41</v>
      </c>
      <c r="M2453" t="s">
        <v>1299</v>
      </c>
    </row>
    <row r="2454" spans="1:13" x14ac:dyDescent="0.25">
      <c r="A2454">
        <v>2444</v>
      </c>
      <c r="B2454" t="s">
        <v>9077</v>
      </c>
      <c r="C2454" t="s">
        <v>9078</v>
      </c>
      <c r="D2454" t="s">
        <v>215</v>
      </c>
      <c r="E2454" t="s">
        <v>9079</v>
      </c>
      <c r="F2454" t="s">
        <v>9080</v>
      </c>
      <c r="G2454" t="s">
        <v>25</v>
      </c>
      <c r="H2454">
        <v>279</v>
      </c>
      <c r="I2454">
        <v>144</v>
      </c>
      <c r="J2454">
        <v>2009</v>
      </c>
      <c r="K2454">
        <v>3</v>
      </c>
      <c r="L2454" t="s">
        <v>41</v>
      </c>
      <c r="M2454" t="s">
        <v>9081</v>
      </c>
    </row>
    <row r="2455" spans="1:13" x14ac:dyDescent="0.25">
      <c r="A2455">
        <v>2445</v>
      </c>
      <c r="B2455" t="s">
        <v>9082</v>
      </c>
      <c r="C2455" t="s">
        <v>9083</v>
      </c>
      <c r="D2455" t="s">
        <v>52</v>
      </c>
      <c r="E2455" t="s">
        <v>911</v>
      </c>
      <c r="F2455" t="s">
        <v>9084</v>
      </c>
      <c r="G2455" t="s">
        <v>308</v>
      </c>
      <c r="H2455">
        <v>40</v>
      </c>
      <c r="I2455">
        <v>10</v>
      </c>
      <c r="J2455">
        <v>2013</v>
      </c>
      <c r="K2455">
        <v>1</v>
      </c>
      <c r="L2455" t="s">
        <v>56</v>
      </c>
      <c r="M2455" t="s">
        <v>56</v>
      </c>
    </row>
    <row r="2456" spans="1:13" x14ac:dyDescent="0.25">
      <c r="A2456">
        <v>2446</v>
      </c>
      <c r="B2456" t="s">
        <v>9085</v>
      </c>
      <c r="C2456" t="s">
        <v>9086</v>
      </c>
      <c r="D2456" t="s">
        <v>80</v>
      </c>
      <c r="E2456" t="s">
        <v>572</v>
      </c>
      <c r="F2456" t="s">
        <v>9087</v>
      </c>
      <c r="G2456" t="s">
        <v>233</v>
      </c>
      <c r="H2456">
        <v>30</v>
      </c>
      <c r="I2456">
        <v>3</v>
      </c>
      <c r="J2456">
        <v>2004</v>
      </c>
      <c r="K2456">
        <v>2</v>
      </c>
      <c r="L2456" t="s">
        <v>83</v>
      </c>
      <c r="M2456" t="s">
        <v>9088</v>
      </c>
    </row>
    <row r="2457" spans="1:13" x14ac:dyDescent="0.25">
      <c r="A2457">
        <v>2447</v>
      </c>
      <c r="B2457" t="s">
        <v>9089</v>
      </c>
      <c r="C2457" t="s">
        <v>9090</v>
      </c>
      <c r="D2457" t="s">
        <v>119</v>
      </c>
      <c r="E2457" t="s">
        <v>9091</v>
      </c>
      <c r="F2457" t="s">
        <v>9092</v>
      </c>
      <c r="G2457" t="s">
        <v>329</v>
      </c>
      <c r="H2457">
        <v>125</v>
      </c>
      <c r="I2457">
        <v>35</v>
      </c>
      <c r="J2457">
        <v>2003</v>
      </c>
      <c r="K2457">
        <v>2</v>
      </c>
      <c r="L2457" t="s">
        <v>122</v>
      </c>
      <c r="M2457" t="s">
        <v>2055</v>
      </c>
    </row>
    <row r="2458" spans="1:13" x14ac:dyDescent="0.25">
      <c r="A2458">
        <v>2448</v>
      </c>
      <c r="B2458" t="s">
        <v>9093</v>
      </c>
      <c r="C2458" t="s">
        <v>9094</v>
      </c>
      <c r="D2458" t="s">
        <v>119</v>
      </c>
      <c r="E2458" t="s">
        <v>9095</v>
      </c>
      <c r="F2458" t="s">
        <v>9096</v>
      </c>
      <c r="G2458" t="s">
        <v>107</v>
      </c>
      <c r="H2458">
        <v>139</v>
      </c>
      <c r="I2458">
        <v>26</v>
      </c>
      <c r="J2458">
        <v>2006</v>
      </c>
      <c r="K2458">
        <v>9</v>
      </c>
      <c r="L2458" t="s">
        <v>122</v>
      </c>
      <c r="M2458" t="s">
        <v>122</v>
      </c>
    </row>
    <row r="2459" spans="1:13" x14ac:dyDescent="0.25">
      <c r="A2459">
        <v>2449</v>
      </c>
      <c r="B2459" t="s">
        <v>9097</v>
      </c>
      <c r="C2459" t="s">
        <v>9098</v>
      </c>
      <c r="D2459" t="s">
        <v>52</v>
      </c>
      <c r="E2459" t="s">
        <v>380</v>
      </c>
      <c r="F2459" t="s">
        <v>9099</v>
      </c>
      <c r="G2459" t="s">
        <v>187</v>
      </c>
      <c r="H2459">
        <v>67</v>
      </c>
      <c r="I2459">
        <v>18</v>
      </c>
      <c r="J2459">
        <v>2010</v>
      </c>
      <c r="K2459">
        <v>2</v>
      </c>
      <c r="L2459" t="s">
        <v>41</v>
      </c>
      <c r="M2459" t="s">
        <v>4420</v>
      </c>
    </row>
    <row r="2460" spans="1:13" x14ac:dyDescent="0.25">
      <c r="A2460">
        <v>2450</v>
      </c>
      <c r="B2460" t="s">
        <v>9100</v>
      </c>
      <c r="C2460" t="s">
        <v>9101</v>
      </c>
      <c r="D2460" t="s">
        <v>30</v>
      </c>
      <c r="E2460" t="s">
        <v>8254</v>
      </c>
      <c r="F2460" t="s">
        <v>9102</v>
      </c>
      <c r="G2460" t="s">
        <v>233</v>
      </c>
      <c r="H2460">
        <v>45</v>
      </c>
      <c r="I2460">
        <v>30</v>
      </c>
      <c r="J2460">
        <v>2005</v>
      </c>
      <c r="K2460">
        <v>1</v>
      </c>
      <c r="L2460" t="s">
        <v>258</v>
      </c>
      <c r="M2460" t="s">
        <v>1496</v>
      </c>
    </row>
    <row r="2461" spans="1:13" x14ac:dyDescent="0.25">
      <c r="A2461">
        <v>2451</v>
      </c>
      <c r="B2461" t="s">
        <v>9103</v>
      </c>
      <c r="C2461" t="s">
        <v>9104</v>
      </c>
      <c r="D2461" t="s">
        <v>7646</v>
      </c>
      <c r="E2461" t="s">
        <v>988</v>
      </c>
      <c r="F2461" t="s">
        <v>9105</v>
      </c>
      <c r="G2461" t="s">
        <v>187</v>
      </c>
      <c r="H2461">
        <v>37</v>
      </c>
      <c r="I2461">
        <v>8</v>
      </c>
      <c r="J2461">
        <v>2005</v>
      </c>
      <c r="K2461">
        <v>7</v>
      </c>
      <c r="L2461" t="s">
        <v>41</v>
      </c>
      <c r="M2461" t="s">
        <v>9106</v>
      </c>
    </row>
    <row r="2462" spans="1:13" x14ac:dyDescent="0.25">
      <c r="A2462">
        <v>2452</v>
      </c>
      <c r="B2462" t="s">
        <v>9107</v>
      </c>
      <c r="C2462" t="s">
        <v>9108</v>
      </c>
      <c r="D2462" t="s">
        <v>333</v>
      </c>
      <c r="E2462" t="s">
        <v>8129</v>
      </c>
      <c r="F2462" t="s">
        <v>9109</v>
      </c>
      <c r="G2462" t="s">
        <v>181</v>
      </c>
      <c r="H2462">
        <v>195</v>
      </c>
      <c r="I2462">
        <v>97</v>
      </c>
      <c r="J2462">
        <v>2008</v>
      </c>
      <c r="K2462">
        <v>7</v>
      </c>
      <c r="L2462" t="s">
        <v>2593</v>
      </c>
      <c r="M2462" t="s">
        <v>2594</v>
      </c>
    </row>
    <row r="2463" spans="1:13" x14ac:dyDescent="0.25">
      <c r="A2463">
        <v>2453</v>
      </c>
      <c r="B2463" t="s">
        <v>9110</v>
      </c>
      <c r="C2463" t="s">
        <v>9111</v>
      </c>
      <c r="D2463" t="s">
        <v>80</v>
      </c>
      <c r="E2463" t="s">
        <v>265</v>
      </c>
      <c r="F2463" t="s">
        <v>9112</v>
      </c>
      <c r="G2463" t="s">
        <v>33</v>
      </c>
      <c r="H2463">
        <v>110</v>
      </c>
      <c r="I2463">
        <v>45</v>
      </c>
      <c r="J2463">
        <v>2010</v>
      </c>
      <c r="K2463">
        <v>1</v>
      </c>
      <c r="L2463" t="s">
        <v>41</v>
      </c>
      <c r="M2463" t="s">
        <v>9113</v>
      </c>
    </row>
    <row r="2464" spans="1:13" x14ac:dyDescent="0.25">
      <c r="A2464">
        <v>2454</v>
      </c>
      <c r="B2464" t="s">
        <v>9114</v>
      </c>
      <c r="C2464" t="s">
        <v>9115</v>
      </c>
      <c r="D2464" t="s">
        <v>52</v>
      </c>
      <c r="E2464" t="s">
        <v>1920</v>
      </c>
      <c r="F2464" t="s">
        <v>9116</v>
      </c>
      <c r="G2464" t="s">
        <v>40</v>
      </c>
      <c r="H2464">
        <v>14</v>
      </c>
      <c r="I2464">
        <v>12</v>
      </c>
      <c r="J2464">
        <v>2010</v>
      </c>
      <c r="K2464">
        <v>1</v>
      </c>
      <c r="L2464" t="s">
        <v>41</v>
      </c>
      <c r="M2464" t="s">
        <v>9117</v>
      </c>
    </row>
    <row r="2465" spans="1:13" x14ac:dyDescent="0.25">
      <c r="A2465">
        <v>2455</v>
      </c>
      <c r="B2465" t="s">
        <v>9118</v>
      </c>
      <c r="C2465" t="s">
        <v>9119</v>
      </c>
      <c r="D2465" t="s">
        <v>2991</v>
      </c>
      <c r="E2465" t="s">
        <v>1920</v>
      </c>
      <c r="F2465" t="s">
        <v>9120</v>
      </c>
      <c r="G2465" t="s">
        <v>336</v>
      </c>
      <c r="H2465">
        <v>14</v>
      </c>
      <c r="I2465">
        <v>7</v>
      </c>
      <c r="J2465">
        <v>2008</v>
      </c>
      <c r="K2465">
        <v>2</v>
      </c>
      <c r="L2465" t="s">
        <v>49</v>
      </c>
      <c r="M2465" t="s">
        <v>9121</v>
      </c>
    </row>
    <row r="2466" spans="1:13" x14ac:dyDescent="0.25">
      <c r="A2466">
        <v>2456</v>
      </c>
      <c r="B2466" t="s">
        <v>9122</v>
      </c>
      <c r="C2466" t="s">
        <v>9123</v>
      </c>
      <c r="D2466" t="s">
        <v>166</v>
      </c>
      <c r="E2466" t="s">
        <v>1773</v>
      </c>
      <c r="F2466" t="s">
        <v>9124</v>
      </c>
      <c r="G2466" t="s">
        <v>187</v>
      </c>
      <c r="H2466">
        <v>70</v>
      </c>
      <c r="I2466">
        <v>30</v>
      </c>
      <c r="J2466">
        <v>2003</v>
      </c>
      <c r="K2466">
        <v>1</v>
      </c>
      <c r="L2466" t="s">
        <v>169</v>
      </c>
      <c r="M2466" t="s">
        <v>479</v>
      </c>
    </row>
    <row r="2467" spans="1:13" x14ac:dyDescent="0.25">
      <c r="A2467">
        <v>2457</v>
      </c>
      <c r="B2467" t="s">
        <v>9125</v>
      </c>
      <c r="C2467" t="s">
        <v>9126</v>
      </c>
      <c r="D2467" t="s">
        <v>52</v>
      </c>
      <c r="E2467" t="s">
        <v>798</v>
      </c>
      <c r="F2467" t="s">
        <v>9127</v>
      </c>
      <c r="G2467" t="s">
        <v>40</v>
      </c>
      <c r="H2467">
        <v>52</v>
      </c>
      <c r="I2467">
        <v>16</v>
      </c>
      <c r="J2467">
        <v>2009</v>
      </c>
      <c r="K2467">
        <v>1</v>
      </c>
      <c r="L2467" t="s">
        <v>203</v>
      </c>
      <c r="M2467" t="s">
        <v>203</v>
      </c>
    </row>
    <row r="2468" spans="1:13" x14ac:dyDescent="0.25">
      <c r="A2468">
        <v>2458</v>
      </c>
      <c r="B2468" t="s">
        <v>9128</v>
      </c>
      <c r="C2468" t="s">
        <v>9129</v>
      </c>
      <c r="D2468" t="s">
        <v>105</v>
      </c>
      <c r="E2468" t="s">
        <v>269</v>
      </c>
      <c r="F2468" t="s">
        <v>9130</v>
      </c>
      <c r="G2468" t="s">
        <v>55</v>
      </c>
      <c r="H2468">
        <v>13</v>
      </c>
      <c r="I2468">
        <v>4</v>
      </c>
      <c r="J2468">
        <v>2012</v>
      </c>
      <c r="K2468">
        <v>2</v>
      </c>
      <c r="L2468" t="s">
        <v>62</v>
      </c>
      <c r="M2468" t="s">
        <v>108</v>
      </c>
    </row>
    <row r="2469" spans="1:13" x14ac:dyDescent="0.25">
      <c r="A2469">
        <v>2459</v>
      </c>
      <c r="B2469" t="s">
        <v>9131</v>
      </c>
      <c r="C2469" t="s">
        <v>9132</v>
      </c>
      <c r="D2469" t="s">
        <v>30</v>
      </c>
      <c r="E2469" t="s">
        <v>9091</v>
      </c>
      <c r="F2469" t="s">
        <v>9133</v>
      </c>
      <c r="G2469" t="s">
        <v>107</v>
      </c>
      <c r="H2469">
        <v>130</v>
      </c>
      <c r="I2469">
        <v>51</v>
      </c>
      <c r="J2469">
        <v>2005</v>
      </c>
      <c r="K2469">
        <v>8</v>
      </c>
      <c r="L2469" t="s">
        <v>34</v>
      </c>
      <c r="M2469" t="s">
        <v>34</v>
      </c>
    </row>
    <row r="2470" spans="1:13" x14ac:dyDescent="0.25">
      <c r="A2470">
        <v>2460</v>
      </c>
      <c r="B2470" t="s">
        <v>9134</v>
      </c>
      <c r="C2470" t="s">
        <v>9135</v>
      </c>
      <c r="D2470" t="s">
        <v>341</v>
      </c>
      <c r="E2470" t="s">
        <v>3901</v>
      </c>
      <c r="F2470" t="s">
        <v>9136</v>
      </c>
      <c r="G2470" t="s">
        <v>156</v>
      </c>
      <c r="H2470">
        <v>536</v>
      </c>
      <c r="I2470">
        <v>276</v>
      </c>
      <c r="J2470">
        <v>2008</v>
      </c>
      <c r="K2470">
        <v>4</v>
      </c>
      <c r="L2470" t="s">
        <v>62</v>
      </c>
      <c r="M2470" t="s">
        <v>6999</v>
      </c>
    </row>
    <row r="2471" spans="1:13" x14ac:dyDescent="0.25">
      <c r="A2471">
        <v>2461</v>
      </c>
      <c r="B2471" t="s">
        <v>9137</v>
      </c>
      <c r="C2471" t="s">
        <v>9138</v>
      </c>
      <c r="D2471" t="s">
        <v>105</v>
      </c>
      <c r="E2471" t="s">
        <v>3120</v>
      </c>
      <c r="F2471" t="s">
        <v>9139</v>
      </c>
      <c r="G2471" t="s">
        <v>187</v>
      </c>
      <c r="H2471">
        <v>580</v>
      </c>
      <c r="I2471">
        <v>143</v>
      </c>
      <c r="J2471">
        <v>2009</v>
      </c>
      <c r="K2471">
        <v>4</v>
      </c>
      <c r="L2471" t="s">
        <v>62</v>
      </c>
      <c r="M2471" t="s">
        <v>108</v>
      </c>
    </row>
    <row r="2472" spans="1:13" x14ac:dyDescent="0.25">
      <c r="A2472">
        <v>2462</v>
      </c>
      <c r="B2472" t="s">
        <v>9140</v>
      </c>
      <c r="C2472" t="s">
        <v>9141</v>
      </c>
      <c r="D2472" t="s">
        <v>3523</v>
      </c>
      <c r="E2472" t="s">
        <v>1068</v>
      </c>
      <c r="F2472" t="s">
        <v>9142</v>
      </c>
      <c r="G2472" t="s">
        <v>218</v>
      </c>
      <c r="H2472">
        <v>6</v>
      </c>
      <c r="I2472">
        <v>3</v>
      </c>
      <c r="J2472">
        <v>2008</v>
      </c>
      <c r="K2472">
        <v>4</v>
      </c>
      <c r="L2472" t="s">
        <v>41</v>
      </c>
      <c r="M2472" t="s">
        <v>5080</v>
      </c>
    </row>
    <row r="2473" spans="1:13" x14ac:dyDescent="0.25">
      <c r="A2473">
        <v>2463</v>
      </c>
      <c r="B2473" t="s">
        <v>9143</v>
      </c>
      <c r="C2473" t="s">
        <v>9144</v>
      </c>
      <c r="D2473" t="s">
        <v>86</v>
      </c>
      <c r="E2473" t="s">
        <v>603</v>
      </c>
      <c r="F2473" t="s">
        <v>9145</v>
      </c>
      <c r="G2473" t="s">
        <v>18</v>
      </c>
      <c r="H2473">
        <v>33</v>
      </c>
      <c r="I2473">
        <v>14</v>
      </c>
      <c r="J2473">
        <v>2007</v>
      </c>
      <c r="K2473">
        <v>2</v>
      </c>
      <c r="L2473" t="s">
        <v>89</v>
      </c>
      <c r="M2473" t="s">
        <v>89</v>
      </c>
    </row>
    <row r="2474" spans="1:13" x14ac:dyDescent="0.25">
      <c r="A2474">
        <v>2464</v>
      </c>
      <c r="B2474" t="s">
        <v>9146</v>
      </c>
      <c r="C2474" t="s">
        <v>9147</v>
      </c>
      <c r="D2474" t="s">
        <v>503</v>
      </c>
      <c r="E2474" t="s">
        <v>4157</v>
      </c>
      <c r="F2474" t="s">
        <v>9148</v>
      </c>
      <c r="G2474" t="s">
        <v>324</v>
      </c>
      <c r="H2474">
        <v>25</v>
      </c>
      <c r="I2474">
        <v>17</v>
      </c>
      <c r="J2474">
        <v>1993</v>
      </c>
      <c r="K2474">
        <v>3</v>
      </c>
      <c r="L2474" t="s">
        <v>506</v>
      </c>
      <c r="M2474" t="s">
        <v>9149</v>
      </c>
    </row>
    <row r="2475" spans="1:13" x14ac:dyDescent="0.25">
      <c r="A2475">
        <v>2465</v>
      </c>
      <c r="B2475" t="s">
        <v>9150</v>
      </c>
      <c r="C2475" t="s">
        <v>9151</v>
      </c>
      <c r="D2475" t="s">
        <v>3523</v>
      </c>
      <c r="E2475" t="s">
        <v>334</v>
      </c>
      <c r="F2475" t="s">
        <v>9152</v>
      </c>
      <c r="G2475" t="s">
        <v>107</v>
      </c>
      <c r="H2475">
        <v>28</v>
      </c>
      <c r="I2475">
        <v>17</v>
      </c>
      <c r="J2475">
        <v>1997</v>
      </c>
      <c r="K2475">
        <v>1</v>
      </c>
      <c r="L2475" t="s">
        <v>41</v>
      </c>
      <c r="M2475" t="s">
        <v>3526</v>
      </c>
    </row>
    <row r="2476" spans="1:13" x14ac:dyDescent="0.25">
      <c r="A2476">
        <v>2466</v>
      </c>
      <c r="B2476" t="s">
        <v>9153</v>
      </c>
      <c r="C2476" t="s">
        <v>9154</v>
      </c>
      <c r="D2476" t="s">
        <v>80</v>
      </c>
      <c r="E2476" t="s">
        <v>9155</v>
      </c>
      <c r="F2476" t="s">
        <v>9156</v>
      </c>
      <c r="G2476" t="s">
        <v>233</v>
      </c>
      <c r="H2476">
        <v>85</v>
      </c>
      <c r="I2476">
        <v>40</v>
      </c>
      <c r="J2476">
        <v>2012</v>
      </c>
      <c r="K2476">
        <v>4</v>
      </c>
      <c r="L2476" t="s">
        <v>41</v>
      </c>
      <c r="M2476" t="s">
        <v>9157</v>
      </c>
    </row>
    <row r="2477" spans="1:13" x14ac:dyDescent="0.25">
      <c r="A2477">
        <v>2467</v>
      </c>
      <c r="B2477" t="s">
        <v>9158</v>
      </c>
      <c r="C2477" t="s">
        <v>9159</v>
      </c>
      <c r="D2477" t="s">
        <v>80</v>
      </c>
      <c r="E2477" t="s">
        <v>1773</v>
      </c>
      <c r="F2477" t="s">
        <v>9160</v>
      </c>
      <c r="G2477" t="s">
        <v>33</v>
      </c>
      <c r="H2477">
        <v>100</v>
      </c>
      <c r="I2477">
        <v>42</v>
      </c>
      <c r="J2477">
        <v>2012</v>
      </c>
      <c r="K2477">
        <v>1</v>
      </c>
      <c r="L2477" t="s">
        <v>163</v>
      </c>
      <c r="M2477" t="s">
        <v>9161</v>
      </c>
    </row>
    <row r="2478" spans="1:13" x14ac:dyDescent="0.25">
      <c r="A2478">
        <v>2468</v>
      </c>
      <c r="B2478" t="s">
        <v>9162</v>
      </c>
      <c r="C2478" t="s">
        <v>9163</v>
      </c>
      <c r="D2478" t="s">
        <v>105</v>
      </c>
      <c r="E2478" t="s">
        <v>749</v>
      </c>
      <c r="F2478" t="s">
        <v>9164</v>
      </c>
      <c r="G2478" t="s">
        <v>55</v>
      </c>
      <c r="H2478">
        <v>22</v>
      </c>
      <c r="I2478">
        <v>11</v>
      </c>
      <c r="J2478">
        <v>2004</v>
      </c>
      <c r="K2478">
        <v>1</v>
      </c>
      <c r="L2478" t="s">
        <v>62</v>
      </c>
      <c r="M2478" t="s">
        <v>108</v>
      </c>
    </row>
    <row r="2479" spans="1:13" x14ac:dyDescent="0.25">
      <c r="A2479">
        <v>2469</v>
      </c>
      <c r="B2479" t="s">
        <v>9165</v>
      </c>
      <c r="C2479" t="s">
        <v>9166</v>
      </c>
      <c r="D2479" t="s">
        <v>22</v>
      </c>
      <c r="E2479" t="s">
        <v>639</v>
      </c>
      <c r="F2479" t="s">
        <v>9167</v>
      </c>
      <c r="G2479" t="s">
        <v>297</v>
      </c>
      <c r="H2479">
        <v>30</v>
      </c>
      <c r="I2479">
        <v>14</v>
      </c>
      <c r="J2479">
        <v>2009</v>
      </c>
      <c r="K2479">
        <v>5</v>
      </c>
      <c r="L2479" t="s">
        <v>41</v>
      </c>
      <c r="M2479" t="s">
        <v>1024</v>
      </c>
    </row>
    <row r="2480" spans="1:13" x14ac:dyDescent="0.25">
      <c r="A2480">
        <v>2470</v>
      </c>
      <c r="B2480" t="s">
        <v>9168</v>
      </c>
      <c r="C2480" t="s">
        <v>9169</v>
      </c>
      <c r="D2480" t="s">
        <v>215</v>
      </c>
      <c r="E2480" t="s">
        <v>5176</v>
      </c>
      <c r="F2480" t="s">
        <v>9170</v>
      </c>
      <c r="G2480" t="s">
        <v>336</v>
      </c>
      <c r="H2480">
        <v>30</v>
      </c>
      <c r="I2480">
        <v>15</v>
      </c>
      <c r="J2480">
        <v>2002</v>
      </c>
      <c r="K2480">
        <v>2</v>
      </c>
      <c r="L2480" t="s">
        <v>5516</v>
      </c>
      <c r="M2480" t="s">
        <v>3633</v>
      </c>
    </row>
    <row r="2481" spans="1:13" x14ac:dyDescent="0.25">
      <c r="A2481">
        <v>2471</v>
      </c>
      <c r="B2481" t="s">
        <v>9171</v>
      </c>
      <c r="C2481" t="s">
        <v>9172</v>
      </c>
      <c r="D2481" t="s">
        <v>86</v>
      </c>
      <c r="E2481" t="s">
        <v>1231</v>
      </c>
      <c r="F2481" t="s">
        <v>9173</v>
      </c>
      <c r="G2481" t="s">
        <v>1041</v>
      </c>
      <c r="H2481">
        <v>57</v>
      </c>
      <c r="I2481">
        <v>20</v>
      </c>
      <c r="J2481">
        <v>2013</v>
      </c>
      <c r="K2481">
        <v>2</v>
      </c>
      <c r="L2481" t="s">
        <v>89</v>
      </c>
      <c r="M2481" t="s">
        <v>2278</v>
      </c>
    </row>
    <row r="2482" spans="1:13" x14ac:dyDescent="0.25">
      <c r="A2482">
        <v>2472</v>
      </c>
      <c r="B2482" t="s">
        <v>9174</v>
      </c>
      <c r="C2482" t="s">
        <v>9175</v>
      </c>
      <c r="D2482" t="s">
        <v>80</v>
      </c>
      <c r="E2482" t="s">
        <v>603</v>
      </c>
      <c r="F2482" t="s">
        <v>9176</v>
      </c>
      <c r="G2482" t="s">
        <v>271</v>
      </c>
      <c r="H2482">
        <v>20</v>
      </c>
      <c r="I2482">
        <v>10</v>
      </c>
      <c r="J2482">
        <v>2012</v>
      </c>
      <c r="K2482">
        <v>1</v>
      </c>
      <c r="L2482" t="s">
        <v>163</v>
      </c>
      <c r="M2482" t="s">
        <v>163</v>
      </c>
    </row>
    <row r="2483" spans="1:13" x14ac:dyDescent="0.25">
      <c r="A2483">
        <v>2473</v>
      </c>
      <c r="B2483" t="s">
        <v>9177</v>
      </c>
      <c r="C2483" t="s">
        <v>9178</v>
      </c>
      <c r="D2483" t="s">
        <v>80</v>
      </c>
      <c r="E2483" t="s">
        <v>7675</v>
      </c>
      <c r="F2483" t="s">
        <v>9179</v>
      </c>
      <c r="G2483" t="s">
        <v>33</v>
      </c>
      <c r="H2483">
        <v>350</v>
      </c>
      <c r="I2483">
        <v>50</v>
      </c>
      <c r="J2483">
        <v>2014</v>
      </c>
      <c r="K2483">
        <v>1</v>
      </c>
      <c r="L2483" t="s">
        <v>83</v>
      </c>
      <c r="M2483" t="s">
        <v>9180</v>
      </c>
    </row>
    <row r="2484" spans="1:13" x14ac:dyDescent="0.25">
      <c r="A2484">
        <v>2474</v>
      </c>
      <c r="B2484" t="s">
        <v>9181</v>
      </c>
      <c r="C2484" t="s">
        <v>9182</v>
      </c>
      <c r="D2484" t="s">
        <v>503</v>
      </c>
      <c r="E2484" t="s">
        <v>493</v>
      </c>
      <c r="F2484" t="s">
        <v>9183</v>
      </c>
      <c r="G2484" t="s">
        <v>156</v>
      </c>
      <c r="H2484">
        <v>33</v>
      </c>
      <c r="I2484">
        <v>14</v>
      </c>
      <c r="J2484">
        <v>2008</v>
      </c>
      <c r="K2484">
        <v>3</v>
      </c>
      <c r="L2484" t="s">
        <v>506</v>
      </c>
      <c r="M2484" t="s">
        <v>7781</v>
      </c>
    </row>
    <row r="2485" spans="1:13" x14ac:dyDescent="0.25">
      <c r="A2485">
        <v>2475</v>
      </c>
      <c r="B2485" t="s">
        <v>9184</v>
      </c>
      <c r="C2485" t="s">
        <v>9185</v>
      </c>
      <c r="D2485" t="s">
        <v>341</v>
      </c>
      <c r="E2485" t="s">
        <v>255</v>
      </c>
      <c r="F2485" t="s">
        <v>9186</v>
      </c>
      <c r="G2485" t="s">
        <v>329</v>
      </c>
      <c r="H2485">
        <v>18</v>
      </c>
      <c r="I2485">
        <v>9</v>
      </c>
      <c r="J2485">
        <v>2007</v>
      </c>
      <c r="K2485">
        <v>4</v>
      </c>
      <c r="L2485" t="s">
        <v>344</v>
      </c>
      <c r="M2485" t="s">
        <v>9187</v>
      </c>
    </row>
    <row r="2486" spans="1:13" x14ac:dyDescent="0.25">
      <c r="A2486">
        <v>2476</v>
      </c>
      <c r="B2486" t="s">
        <v>9188</v>
      </c>
      <c r="C2486" t="s">
        <v>9189</v>
      </c>
      <c r="D2486" t="s">
        <v>30</v>
      </c>
      <c r="E2486" t="s">
        <v>301</v>
      </c>
      <c r="F2486" t="s">
        <v>9190</v>
      </c>
      <c r="G2486" t="s">
        <v>18</v>
      </c>
      <c r="H2486">
        <v>46</v>
      </c>
      <c r="I2486">
        <v>35</v>
      </c>
      <c r="J2486">
        <v>2009</v>
      </c>
      <c r="K2486">
        <v>2</v>
      </c>
      <c r="L2486" t="s">
        <v>706</v>
      </c>
      <c r="M2486" t="s">
        <v>707</v>
      </c>
    </row>
    <row r="2487" spans="1:13" x14ac:dyDescent="0.25">
      <c r="A2487">
        <v>2477</v>
      </c>
      <c r="B2487" t="s">
        <v>9191</v>
      </c>
      <c r="C2487" t="s">
        <v>9192</v>
      </c>
      <c r="D2487" t="s">
        <v>243</v>
      </c>
      <c r="E2487" t="s">
        <v>1473</v>
      </c>
      <c r="F2487" t="s">
        <v>9193</v>
      </c>
      <c r="G2487" t="s">
        <v>271</v>
      </c>
      <c r="H2487">
        <v>12</v>
      </c>
      <c r="I2487">
        <v>4</v>
      </c>
      <c r="J2487">
        <v>2014</v>
      </c>
      <c r="K2487">
        <v>1</v>
      </c>
      <c r="L2487" t="s">
        <v>94</v>
      </c>
      <c r="M2487" t="s">
        <v>948</v>
      </c>
    </row>
    <row r="2488" spans="1:13" x14ac:dyDescent="0.25">
      <c r="A2488">
        <v>2478</v>
      </c>
      <c r="B2488" t="s">
        <v>9194</v>
      </c>
      <c r="C2488" t="s">
        <v>9195</v>
      </c>
      <c r="D2488" t="s">
        <v>341</v>
      </c>
      <c r="E2488" t="s">
        <v>934</v>
      </c>
      <c r="F2488" t="s">
        <v>9196</v>
      </c>
      <c r="G2488" t="s">
        <v>297</v>
      </c>
      <c r="H2488">
        <v>80</v>
      </c>
      <c r="I2488">
        <v>30</v>
      </c>
      <c r="J2488">
        <v>2011</v>
      </c>
      <c r="K2488">
        <v>2</v>
      </c>
      <c r="L2488" t="s">
        <v>344</v>
      </c>
      <c r="M2488" t="s">
        <v>9197</v>
      </c>
    </row>
    <row r="2489" spans="1:13" x14ac:dyDescent="0.25">
      <c r="A2489">
        <v>2479</v>
      </c>
      <c r="B2489" t="s">
        <v>9198</v>
      </c>
      <c r="C2489" t="s">
        <v>9199</v>
      </c>
      <c r="D2489" t="s">
        <v>974</v>
      </c>
      <c r="E2489" t="s">
        <v>142</v>
      </c>
      <c r="F2489" t="s">
        <v>9200</v>
      </c>
      <c r="G2489" t="s">
        <v>181</v>
      </c>
      <c r="H2489">
        <v>82</v>
      </c>
      <c r="I2489">
        <v>14</v>
      </c>
      <c r="J2489">
        <v>2006</v>
      </c>
      <c r="K2489">
        <v>5</v>
      </c>
      <c r="L2489" t="s">
        <v>94</v>
      </c>
      <c r="M2489" t="s">
        <v>976</v>
      </c>
    </row>
    <row r="2490" spans="1:13" x14ac:dyDescent="0.25">
      <c r="A2490">
        <v>2480</v>
      </c>
      <c r="B2490" t="s">
        <v>9201</v>
      </c>
      <c r="C2490" t="s">
        <v>9202</v>
      </c>
      <c r="D2490" t="s">
        <v>243</v>
      </c>
      <c r="E2490" t="s">
        <v>896</v>
      </c>
      <c r="F2490" t="s">
        <v>9203</v>
      </c>
      <c r="G2490" t="s">
        <v>156</v>
      </c>
      <c r="H2490">
        <v>43</v>
      </c>
      <c r="I2490">
        <v>19</v>
      </c>
      <c r="J2490">
        <v>2000</v>
      </c>
      <c r="K2490">
        <v>6</v>
      </c>
      <c r="L2490" t="s">
        <v>94</v>
      </c>
      <c r="M2490" t="s">
        <v>1270</v>
      </c>
    </row>
    <row r="2491" spans="1:13" x14ac:dyDescent="0.25">
      <c r="A2491">
        <v>2481</v>
      </c>
      <c r="B2491" t="s">
        <v>9204</v>
      </c>
      <c r="C2491" t="s">
        <v>9205</v>
      </c>
      <c r="D2491" t="s">
        <v>860</v>
      </c>
      <c r="E2491" t="s">
        <v>8878</v>
      </c>
      <c r="F2491" t="s">
        <v>9206</v>
      </c>
      <c r="G2491" t="s">
        <v>336</v>
      </c>
      <c r="H2491">
        <v>65</v>
      </c>
      <c r="I2491">
        <v>45</v>
      </c>
      <c r="J2491">
        <v>1997</v>
      </c>
      <c r="K2491">
        <v>2</v>
      </c>
      <c r="L2491" t="s">
        <v>863</v>
      </c>
      <c r="M2491" t="s">
        <v>553</v>
      </c>
    </row>
    <row r="2492" spans="1:13" x14ac:dyDescent="0.25">
      <c r="A2492">
        <v>2482</v>
      </c>
      <c r="B2492" t="s">
        <v>9207</v>
      </c>
      <c r="C2492" t="s">
        <v>9208</v>
      </c>
      <c r="D2492" t="s">
        <v>52</v>
      </c>
      <c r="E2492" t="s">
        <v>135</v>
      </c>
      <c r="F2492" t="s">
        <v>9209</v>
      </c>
      <c r="G2492" t="s">
        <v>211</v>
      </c>
      <c r="H2492">
        <v>38</v>
      </c>
      <c r="I2492">
        <v>21</v>
      </c>
      <c r="J2492">
        <v>1992</v>
      </c>
      <c r="K2492">
        <v>1</v>
      </c>
      <c r="L2492" t="s">
        <v>41</v>
      </c>
      <c r="M2492" t="s">
        <v>2985</v>
      </c>
    </row>
    <row r="2493" spans="1:13" x14ac:dyDescent="0.25">
      <c r="A2493">
        <v>2483</v>
      </c>
      <c r="B2493" t="s">
        <v>9210</v>
      </c>
      <c r="C2493" t="s">
        <v>9211</v>
      </c>
      <c r="D2493" t="s">
        <v>80</v>
      </c>
      <c r="E2493" t="s">
        <v>301</v>
      </c>
      <c r="F2493" t="s">
        <v>9212</v>
      </c>
      <c r="G2493" t="s">
        <v>1041</v>
      </c>
      <c r="H2493">
        <v>33</v>
      </c>
      <c r="I2493">
        <v>25</v>
      </c>
      <c r="J2493">
        <v>2014</v>
      </c>
      <c r="K2493">
        <v>2</v>
      </c>
      <c r="L2493" t="s">
        <v>83</v>
      </c>
      <c r="M2493" t="s">
        <v>132</v>
      </c>
    </row>
    <row r="2494" spans="1:13" x14ac:dyDescent="0.25">
      <c r="A2494">
        <v>2484</v>
      </c>
      <c r="B2494" t="s">
        <v>9213</v>
      </c>
      <c r="C2494" t="s">
        <v>9214</v>
      </c>
      <c r="D2494" t="s">
        <v>59</v>
      </c>
      <c r="E2494" t="s">
        <v>287</v>
      </c>
      <c r="F2494" t="s">
        <v>9215</v>
      </c>
      <c r="G2494" t="s">
        <v>156</v>
      </c>
      <c r="H2494">
        <v>32</v>
      </c>
      <c r="I2494">
        <v>25</v>
      </c>
      <c r="J2494">
        <v>2004</v>
      </c>
      <c r="K2494">
        <v>4</v>
      </c>
      <c r="L2494" t="s">
        <v>62</v>
      </c>
      <c r="M2494" t="s">
        <v>2886</v>
      </c>
    </row>
    <row r="2495" spans="1:13" x14ac:dyDescent="0.25">
      <c r="A2495">
        <v>2485</v>
      </c>
      <c r="B2495" t="s">
        <v>9216</v>
      </c>
      <c r="C2495" t="s">
        <v>9217</v>
      </c>
      <c r="D2495" t="s">
        <v>341</v>
      </c>
      <c r="E2495" t="s">
        <v>2516</v>
      </c>
      <c r="F2495" t="s">
        <v>9218</v>
      </c>
      <c r="G2495" t="s">
        <v>308</v>
      </c>
      <c r="H2495">
        <v>67</v>
      </c>
      <c r="I2495">
        <v>23</v>
      </c>
      <c r="J2495">
        <v>2004</v>
      </c>
      <c r="K2495">
        <v>2</v>
      </c>
      <c r="L2495" t="s">
        <v>344</v>
      </c>
      <c r="M2495" t="s">
        <v>9219</v>
      </c>
    </row>
    <row r="2496" spans="1:13" x14ac:dyDescent="0.25">
      <c r="A2496">
        <v>2486</v>
      </c>
      <c r="B2496" t="s">
        <v>9220</v>
      </c>
      <c r="C2496" t="s">
        <v>9221</v>
      </c>
      <c r="D2496" t="s">
        <v>80</v>
      </c>
      <c r="E2496" t="s">
        <v>1535</v>
      </c>
      <c r="F2496" t="s">
        <v>9222</v>
      </c>
      <c r="G2496" t="s">
        <v>233</v>
      </c>
      <c r="H2496">
        <v>35</v>
      </c>
      <c r="I2496">
        <v>13</v>
      </c>
      <c r="J2496">
        <v>1981</v>
      </c>
      <c r="K2496">
        <v>2</v>
      </c>
      <c r="L2496" t="s">
        <v>137</v>
      </c>
      <c r="M2496" t="s">
        <v>9223</v>
      </c>
    </row>
    <row r="2497" spans="1:13" x14ac:dyDescent="0.25">
      <c r="A2497">
        <v>2487</v>
      </c>
      <c r="B2497" t="s">
        <v>9224</v>
      </c>
      <c r="C2497" t="s">
        <v>9225</v>
      </c>
      <c r="D2497" t="s">
        <v>7432</v>
      </c>
      <c r="E2497" t="s">
        <v>1305</v>
      </c>
      <c r="F2497" t="s">
        <v>9226</v>
      </c>
      <c r="G2497" t="s">
        <v>18</v>
      </c>
      <c r="H2497">
        <v>49</v>
      </c>
      <c r="I2497">
        <v>21</v>
      </c>
      <c r="J2497">
        <v>2002</v>
      </c>
      <c r="K2497">
        <v>1</v>
      </c>
      <c r="L2497" t="s">
        <v>41</v>
      </c>
      <c r="M2497" t="s">
        <v>9227</v>
      </c>
    </row>
    <row r="2498" spans="1:13" x14ac:dyDescent="0.25">
      <c r="A2498">
        <v>2488</v>
      </c>
      <c r="B2498" t="s">
        <v>9228</v>
      </c>
      <c r="C2498" t="s">
        <v>9229</v>
      </c>
      <c r="D2498" t="s">
        <v>52</v>
      </c>
      <c r="E2498" t="s">
        <v>1157</v>
      </c>
      <c r="F2498" t="s">
        <v>9230</v>
      </c>
      <c r="G2498" t="s">
        <v>48</v>
      </c>
      <c r="H2498">
        <v>12</v>
      </c>
      <c r="I2498">
        <v>4</v>
      </c>
      <c r="J2498">
        <v>2001</v>
      </c>
      <c r="K2498">
        <v>4</v>
      </c>
      <c r="L2498" t="s">
        <v>1314</v>
      </c>
      <c r="M2498" t="s">
        <v>7532</v>
      </c>
    </row>
    <row r="2499" spans="1:13" x14ac:dyDescent="0.25">
      <c r="A2499">
        <v>2489</v>
      </c>
      <c r="B2499" t="s">
        <v>9231</v>
      </c>
      <c r="C2499" t="s">
        <v>9232</v>
      </c>
      <c r="D2499" t="s">
        <v>119</v>
      </c>
      <c r="E2499" t="s">
        <v>824</v>
      </c>
      <c r="F2499" t="s">
        <v>9233</v>
      </c>
      <c r="G2499" t="s">
        <v>40</v>
      </c>
      <c r="H2499">
        <v>38</v>
      </c>
      <c r="I2499">
        <v>27</v>
      </c>
      <c r="J2499">
        <v>2012</v>
      </c>
      <c r="K2499">
        <v>3</v>
      </c>
      <c r="L2499" t="s">
        <v>122</v>
      </c>
      <c r="M2499" t="s">
        <v>122</v>
      </c>
    </row>
    <row r="2500" spans="1:13" x14ac:dyDescent="0.25">
      <c r="A2500">
        <v>2490</v>
      </c>
      <c r="B2500" t="s">
        <v>9234</v>
      </c>
      <c r="C2500" t="s">
        <v>9235</v>
      </c>
      <c r="D2500" t="s">
        <v>119</v>
      </c>
      <c r="E2500" t="s">
        <v>3971</v>
      </c>
      <c r="F2500" t="s">
        <v>9236</v>
      </c>
      <c r="G2500" t="s">
        <v>336</v>
      </c>
      <c r="H2500">
        <v>34</v>
      </c>
      <c r="I2500">
        <v>10</v>
      </c>
      <c r="J2500">
        <v>2009</v>
      </c>
      <c r="K2500">
        <v>2</v>
      </c>
      <c r="L2500" t="s">
        <v>122</v>
      </c>
      <c r="M2500" t="s">
        <v>9237</v>
      </c>
    </row>
    <row r="2501" spans="1:13" x14ac:dyDescent="0.25">
      <c r="A2501">
        <v>2491</v>
      </c>
      <c r="B2501" t="s">
        <v>9238</v>
      </c>
      <c r="C2501" t="s">
        <v>9239</v>
      </c>
      <c r="D2501" t="s">
        <v>333</v>
      </c>
      <c r="E2501" t="s">
        <v>504</v>
      </c>
      <c r="F2501" t="s">
        <v>9240</v>
      </c>
      <c r="G2501" t="s">
        <v>187</v>
      </c>
      <c r="H2501">
        <v>135</v>
      </c>
      <c r="I2501">
        <v>45</v>
      </c>
      <c r="J2501">
        <v>2009</v>
      </c>
      <c r="K2501">
        <v>3</v>
      </c>
      <c r="L2501" t="s">
        <v>337</v>
      </c>
      <c r="M2501" t="s">
        <v>9241</v>
      </c>
    </row>
    <row r="2502" spans="1:13" x14ac:dyDescent="0.25">
      <c r="A2502">
        <v>2492</v>
      </c>
      <c r="B2502" t="s">
        <v>9242</v>
      </c>
      <c r="C2502" t="s">
        <v>9243</v>
      </c>
      <c r="D2502" t="s">
        <v>45</v>
      </c>
      <c r="E2502" t="s">
        <v>2396</v>
      </c>
      <c r="F2502" t="s">
        <v>9244</v>
      </c>
      <c r="G2502" t="s">
        <v>107</v>
      </c>
      <c r="H2502">
        <v>58</v>
      </c>
      <c r="I2502">
        <v>28</v>
      </c>
      <c r="J2502">
        <v>2012</v>
      </c>
      <c r="K2502">
        <v>1</v>
      </c>
      <c r="L2502" t="s">
        <v>41</v>
      </c>
      <c r="M2502" t="s">
        <v>9245</v>
      </c>
    </row>
    <row r="2503" spans="1:13" x14ac:dyDescent="0.25">
      <c r="A2503">
        <v>2493</v>
      </c>
      <c r="B2503" t="s">
        <v>9246</v>
      </c>
      <c r="C2503" t="s">
        <v>9247</v>
      </c>
      <c r="D2503" t="s">
        <v>80</v>
      </c>
      <c r="E2503" t="s">
        <v>3615</v>
      </c>
      <c r="F2503" t="s">
        <v>9248</v>
      </c>
      <c r="G2503" t="s">
        <v>156</v>
      </c>
      <c r="H2503">
        <v>25</v>
      </c>
      <c r="I2503">
        <v>15</v>
      </c>
      <c r="J2503">
        <v>2002</v>
      </c>
      <c r="K2503">
        <v>5</v>
      </c>
      <c r="L2503" t="s">
        <v>83</v>
      </c>
      <c r="M2503" t="s">
        <v>578</v>
      </c>
    </row>
    <row r="2504" spans="1:13" x14ac:dyDescent="0.25">
      <c r="A2504">
        <v>2494</v>
      </c>
      <c r="B2504" t="s">
        <v>9249</v>
      </c>
      <c r="C2504" t="s">
        <v>9250</v>
      </c>
      <c r="D2504" t="s">
        <v>30</v>
      </c>
      <c r="E2504" t="s">
        <v>704</v>
      </c>
      <c r="F2504" t="s">
        <v>9251</v>
      </c>
      <c r="G2504" t="s">
        <v>233</v>
      </c>
      <c r="H2504">
        <v>6</v>
      </c>
      <c r="I2504">
        <v>1</v>
      </c>
      <c r="J2504">
        <v>1974</v>
      </c>
      <c r="K2504">
        <v>1</v>
      </c>
      <c r="L2504" t="s">
        <v>251</v>
      </c>
      <c r="M2504" t="s">
        <v>251</v>
      </c>
    </row>
    <row r="2505" spans="1:13" x14ac:dyDescent="0.25">
      <c r="A2505">
        <v>2495</v>
      </c>
      <c r="B2505" t="s">
        <v>9252</v>
      </c>
      <c r="C2505" t="s">
        <v>9253</v>
      </c>
      <c r="D2505" t="s">
        <v>66</v>
      </c>
      <c r="E2505" t="s">
        <v>5243</v>
      </c>
      <c r="F2505" t="s">
        <v>9254</v>
      </c>
      <c r="G2505" t="s">
        <v>187</v>
      </c>
      <c r="H2505">
        <v>37</v>
      </c>
      <c r="I2505">
        <v>10</v>
      </c>
      <c r="J2505">
        <v>2011</v>
      </c>
      <c r="K2505">
        <v>6</v>
      </c>
      <c r="L2505" t="s">
        <v>1093</v>
      </c>
      <c r="M2505" t="s">
        <v>1093</v>
      </c>
    </row>
    <row r="2506" spans="1:13" x14ac:dyDescent="0.25">
      <c r="A2506">
        <v>2496</v>
      </c>
      <c r="B2506" t="s">
        <v>9255</v>
      </c>
      <c r="C2506" t="s">
        <v>9256</v>
      </c>
      <c r="D2506" t="s">
        <v>105</v>
      </c>
      <c r="E2506" t="s">
        <v>445</v>
      </c>
      <c r="F2506" t="s">
        <v>9257</v>
      </c>
      <c r="G2506" t="s">
        <v>107</v>
      </c>
      <c r="H2506">
        <v>7</v>
      </c>
      <c r="I2506">
        <v>3</v>
      </c>
      <c r="J2506">
        <v>2013</v>
      </c>
      <c r="K2506">
        <v>2</v>
      </c>
      <c r="L2506" t="s">
        <v>62</v>
      </c>
      <c r="M2506" t="s">
        <v>9258</v>
      </c>
    </row>
    <row r="2507" spans="1:13" x14ac:dyDescent="0.25">
      <c r="A2507">
        <v>2497</v>
      </c>
      <c r="B2507" t="s">
        <v>9259</v>
      </c>
      <c r="C2507" t="s">
        <v>9260</v>
      </c>
      <c r="D2507" t="s">
        <v>52</v>
      </c>
      <c r="E2507" t="s">
        <v>939</v>
      </c>
      <c r="F2507" t="s">
        <v>9261</v>
      </c>
      <c r="G2507" t="s">
        <v>18</v>
      </c>
      <c r="H2507">
        <v>30</v>
      </c>
      <c r="I2507">
        <v>5</v>
      </c>
      <c r="J2507">
        <v>2009</v>
      </c>
      <c r="K2507">
        <v>3</v>
      </c>
      <c r="L2507" t="s">
        <v>56</v>
      </c>
      <c r="M2507" t="s">
        <v>56</v>
      </c>
    </row>
    <row r="2508" spans="1:13" x14ac:dyDescent="0.25">
      <c r="A2508">
        <v>2498</v>
      </c>
      <c r="B2508" t="s">
        <v>9262</v>
      </c>
      <c r="C2508" t="s">
        <v>9263</v>
      </c>
      <c r="D2508" t="s">
        <v>30</v>
      </c>
      <c r="E2508" t="s">
        <v>408</v>
      </c>
      <c r="F2508" t="s">
        <v>9264</v>
      </c>
      <c r="G2508" t="s">
        <v>107</v>
      </c>
      <c r="H2508">
        <v>106</v>
      </c>
      <c r="I2508">
        <v>33</v>
      </c>
      <c r="J2508">
        <v>2010</v>
      </c>
      <c r="K2508">
        <v>4</v>
      </c>
      <c r="L2508" t="s">
        <v>251</v>
      </c>
      <c r="M2508" t="s">
        <v>251</v>
      </c>
    </row>
    <row r="2509" spans="1:13" x14ac:dyDescent="0.25">
      <c r="A2509">
        <v>2499</v>
      </c>
      <c r="B2509" t="s">
        <v>9265</v>
      </c>
      <c r="C2509" t="s">
        <v>9266</v>
      </c>
      <c r="D2509" t="s">
        <v>45</v>
      </c>
      <c r="E2509" t="s">
        <v>911</v>
      </c>
      <c r="F2509" t="s">
        <v>9267</v>
      </c>
      <c r="G2509" t="s">
        <v>1041</v>
      </c>
      <c r="H2509">
        <v>30</v>
      </c>
      <c r="I2509">
        <v>11</v>
      </c>
      <c r="J2509">
        <v>2015</v>
      </c>
      <c r="K2509">
        <v>1</v>
      </c>
      <c r="L2509" t="s">
        <v>1258</v>
      </c>
      <c r="M2509" t="s">
        <v>9268</v>
      </c>
    </row>
    <row r="2510" spans="1:13" x14ac:dyDescent="0.25">
      <c r="A2510">
        <v>2500</v>
      </c>
      <c r="B2510" t="s">
        <v>9269</v>
      </c>
      <c r="C2510" t="s">
        <v>9270</v>
      </c>
      <c r="D2510" t="s">
        <v>860</v>
      </c>
      <c r="E2510" t="s">
        <v>572</v>
      </c>
      <c r="F2510" t="s">
        <v>9271</v>
      </c>
      <c r="G2510" t="s">
        <v>18</v>
      </c>
      <c r="H2510">
        <v>35</v>
      </c>
      <c r="I2510">
        <v>16</v>
      </c>
      <c r="J2510">
        <v>2007</v>
      </c>
      <c r="K2510">
        <v>5</v>
      </c>
      <c r="L2510" t="s">
        <v>863</v>
      </c>
      <c r="M2510" t="s">
        <v>1185</v>
      </c>
    </row>
    <row r="2511" spans="1:13" x14ac:dyDescent="0.25">
      <c r="A2511">
        <v>2501</v>
      </c>
      <c r="B2511" t="s">
        <v>9272</v>
      </c>
      <c r="C2511" t="s">
        <v>9273</v>
      </c>
      <c r="D2511" t="s">
        <v>974</v>
      </c>
      <c r="E2511" t="s">
        <v>861</v>
      </c>
      <c r="F2511" t="s">
        <v>9274</v>
      </c>
      <c r="G2511" t="s">
        <v>55</v>
      </c>
      <c r="H2511">
        <v>365</v>
      </c>
      <c r="I2511">
        <v>125</v>
      </c>
      <c r="J2511">
        <v>2012</v>
      </c>
      <c r="K2511">
        <v>1</v>
      </c>
      <c r="L2511" t="s">
        <v>94</v>
      </c>
      <c r="M2511" t="s">
        <v>976</v>
      </c>
    </row>
    <row r="2512" spans="1:13" x14ac:dyDescent="0.25">
      <c r="A2512">
        <v>2502</v>
      </c>
      <c r="B2512" t="s">
        <v>9275</v>
      </c>
      <c r="C2512" t="s">
        <v>9276</v>
      </c>
      <c r="D2512" t="s">
        <v>223</v>
      </c>
      <c r="E2512" t="s">
        <v>1152</v>
      </c>
      <c r="F2512" t="s">
        <v>9277</v>
      </c>
      <c r="G2512" t="s">
        <v>55</v>
      </c>
      <c r="H2512">
        <v>8</v>
      </c>
      <c r="I2512">
        <v>2</v>
      </c>
      <c r="J2512">
        <v>2012</v>
      </c>
      <c r="K2512">
        <v>1</v>
      </c>
      <c r="L2512" t="s">
        <v>1860</v>
      </c>
      <c r="M2512" t="s">
        <v>9278</v>
      </c>
    </row>
    <row r="2513" spans="1:13" x14ac:dyDescent="0.25">
      <c r="A2513">
        <v>2503</v>
      </c>
      <c r="B2513" t="s">
        <v>9279</v>
      </c>
      <c r="C2513" t="s">
        <v>9280</v>
      </c>
      <c r="D2513" t="s">
        <v>45</v>
      </c>
      <c r="E2513" t="s">
        <v>896</v>
      </c>
      <c r="F2513" t="s">
        <v>9281</v>
      </c>
      <c r="G2513" t="s">
        <v>233</v>
      </c>
      <c r="H2513">
        <v>48</v>
      </c>
      <c r="I2513">
        <v>19</v>
      </c>
      <c r="J2513">
        <v>2014</v>
      </c>
      <c r="K2513">
        <v>2</v>
      </c>
      <c r="L2513" t="s">
        <v>49</v>
      </c>
      <c r="M2513" t="s">
        <v>9282</v>
      </c>
    </row>
    <row r="2514" spans="1:13" x14ac:dyDescent="0.25">
      <c r="A2514">
        <v>2504</v>
      </c>
      <c r="B2514" t="s">
        <v>9283</v>
      </c>
      <c r="C2514" t="s">
        <v>9284</v>
      </c>
      <c r="D2514" t="s">
        <v>105</v>
      </c>
      <c r="E2514" t="s">
        <v>1106</v>
      </c>
      <c r="F2514" t="s">
        <v>9285</v>
      </c>
      <c r="G2514" t="s">
        <v>336</v>
      </c>
      <c r="H2514">
        <v>32</v>
      </c>
      <c r="I2514">
        <v>10</v>
      </c>
      <c r="J2514">
        <v>2013</v>
      </c>
      <c r="K2514">
        <v>1</v>
      </c>
      <c r="L2514" t="s">
        <v>62</v>
      </c>
      <c r="M2514" t="s">
        <v>882</v>
      </c>
    </row>
    <row r="2515" spans="1:13" x14ac:dyDescent="0.25">
      <c r="A2515">
        <v>2505</v>
      </c>
      <c r="B2515" t="s">
        <v>9286</v>
      </c>
      <c r="C2515" t="s">
        <v>9287</v>
      </c>
      <c r="D2515" t="s">
        <v>503</v>
      </c>
      <c r="E2515" t="s">
        <v>9288</v>
      </c>
      <c r="F2515" t="s">
        <v>9289</v>
      </c>
      <c r="G2515" t="s">
        <v>336</v>
      </c>
      <c r="H2515">
        <v>300</v>
      </c>
      <c r="I2515">
        <v>120</v>
      </c>
      <c r="J2515">
        <v>2011</v>
      </c>
      <c r="K2515">
        <v>1</v>
      </c>
      <c r="L2515" t="s">
        <v>506</v>
      </c>
      <c r="M2515" t="s">
        <v>506</v>
      </c>
    </row>
    <row r="2516" spans="1:13" x14ac:dyDescent="0.25">
      <c r="A2516">
        <v>2506</v>
      </c>
      <c r="B2516" t="s">
        <v>9290</v>
      </c>
      <c r="C2516" t="s">
        <v>9291</v>
      </c>
      <c r="D2516" t="s">
        <v>15</v>
      </c>
      <c r="E2516" t="s">
        <v>6131</v>
      </c>
      <c r="F2516" t="s">
        <v>9292</v>
      </c>
      <c r="G2516" t="s">
        <v>156</v>
      </c>
      <c r="H2516">
        <v>513</v>
      </c>
      <c r="I2516">
        <v>263</v>
      </c>
      <c r="J2516">
        <v>2008</v>
      </c>
      <c r="K2516">
        <v>7</v>
      </c>
      <c r="L2516" t="s">
        <v>19</v>
      </c>
      <c r="M2516" t="s">
        <v>19</v>
      </c>
    </row>
    <row r="2517" spans="1:13" x14ac:dyDescent="0.25">
      <c r="A2517">
        <v>2507</v>
      </c>
      <c r="B2517" t="s">
        <v>9293</v>
      </c>
      <c r="C2517" t="s">
        <v>9294</v>
      </c>
      <c r="D2517" t="s">
        <v>230</v>
      </c>
      <c r="E2517" t="s">
        <v>621</v>
      </c>
      <c r="F2517" t="s">
        <v>9295</v>
      </c>
      <c r="G2517" t="s">
        <v>18</v>
      </c>
      <c r="H2517">
        <v>31</v>
      </c>
      <c r="I2517">
        <v>9</v>
      </c>
      <c r="J2517">
        <v>2011</v>
      </c>
      <c r="K2517">
        <v>1</v>
      </c>
      <c r="L2517" t="s">
        <v>234</v>
      </c>
      <c r="M2517" t="s">
        <v>338</v>
      </c>
    </row>
    <row r="2518" spans="1:13" x14ac:dyDescent="0.25">
      <c r="A2518">
        <v>2508</v>
      </c>
      <c r="B2518" t="s">
        <v>9296</v>
      </c>
      <c r="C2518" t="s">
        <v>9297</v>
      </c>
      <c r="D2518" t="s">
        <v>52</v>
      </c>
      <c r="E2518" t="s">
        <v>493</v>
      </c>
      <c r="F2518" t="s">
        <v>9298</v>
      </c>
      <c r="G2518" t="s">
        <v>18</v>
      </c>
      <c r="H2518">
        <v>13</v>
      </c>
      <c r="I2518">
        <v>11</v>
      </c>
      <c r="J2518">
        <v>2009</v>
      </c>
      <c r="K2518">
        <v>1</v>
      </c>
      <c r="L2518" t="s">
        <v>56</v>
      </c>
      <c r="M2518" t="s">
        <v>5156</v>
      </c>
    </row>
    <row r="2519" spans="1:13" x14ac:dyDescent="0.25">
      <c r="A2519">
        <v>2509</v>
      </c>
      <c r="B2519" t="s">
        <v>9299</v>
      </c>
      <c r="C2519" t="s">
        <v>9300</v>
      </c>
      <c r="D2519" t="s">
        <v>105</v>
      </c>
      <c r="E2519" t="s">
        <v>626</v>
      </c>
      <c r="F2519" t="s">
        <v>9301</v>
      </c>
      <c r="G2519" t="s">
        <v>156</v>
      </c>
      <c r="H2519">
        <v>28</v>
      </c>
      <c r="I2519">
        <v>15</v>
      </c>
      <c r="J2519">
        <v>2014</v>
      </c>
      <c r="K2519">
        <v>1</v>
      </c>
      <c r="L2519" t="s">
        <v>62</v>
      </c>
      <c r="M2519" t="s">
        <v>62</v>
      </c>
    </row>
    <row r="2520" spans="1:13" x14ac:dyDescent="0.25">
      <c r="A2520">
        <v>2510</v>
      </c>
      <c r="B2520" t="s">
        <v>9302</v>
      </c>
      <c r="C2520" t="s">
        <v>9303</v>
      </c>
      <c r="D2520" t="s">
        <v>30</v>
      </c>
      <c r="E2520" t="s">
        <v>7947</v>
      </c>
      <c r="F2520" t="s">
        <v>9304</v>
      </c>
      <c r="G2520" t="s">
        <v>55</v>
      </c>
      <c r="H2520">
        <v>30</v>
      </c>
      <c r="I2520">
        <v>8</v>
      </c>
      <c r="J2520">
        <v>2010</v>
      </c>
      <c r="K2520">
        <v>1</v>
      </c>
      <c r="L2520" t="s">
        <v>258</v>
      </c>
      <c r="M2520" t="s">
        <v>330</v>
      </c>
    </row>
    <row r="2521" spans="1:13" x14ac:dyDescent="0.25">
      <c r="A2521">
        <v>2511</v>
      </c>
      <c r="B2521" t="s">
        <v>9305</v>
      </c>
      <c r="C2521" t="s">
        <v>9306</v>
      </c>
      <c r="D2521" t="s">
        <v>22</v>
      </c>
      <c r="E2521" t="s">
        <v>537</v>
      </c>
      <c r="F2521" t="s">
        <v>9307</v>
      </c>
      <c r="G2521" t="s">
        <v>336</v>
      </c>
      <c r="H2521">
        <v>28</v>
      </c>
      <c r="I2521">
        <v>6</v>
      </c>
      <c r="J2521">
        <v>2012</v>
      </c>
      <c r="K2521">
        <v>1</v>
      </c>
      <c r="L2521" t="s">
        <v>26</v>
      </c>
      <c r="M2521" t="s">
        <v>5979</v>
      </c>
    </row>
    <row r="2522" spans="1:13" x14ac:dyDescent="0.25">
      <c r="A2522">
        <v>2512</v>
      </c>
      <c r="B2522" t="s">
        <v>9308</v>
      </c>
      <c r="C2522" t="s">
        <v>9309</v>
      </c>
      <c r="D2522" t="s">
        <v>30</v>
      </c>
      <c r="E2522" t="s">
        <v>9310</v>
      </c>
      <c r="F2522" t="s">
        <v>9311</v>
      </c>
      <c r="G2522" t="s">
        <v>187</v>
      </c>
      <c r="H2522">
        <v>150</v>
      </c>
      <c r="I2522">
        <v>34</v>
      </c>
      <c r="J2522">
        <v>2011</v>
      </c>
      <c r="K2522">
        <v>1</v>
      </c>
      <c r="L2522" t="s">
        <v>258</v>
      </c>
      <c r="M2522" t="s">
        <v>3054</v>
      </c>
    </row>
    <row r="2523" spans="1:13" x14ac:dyDescent="0.25">
      <c r="A2523">
        <v>2513</v>
      </c>
      <c r="B2523" t="s">
        <v>9312</v>
      </c>
      <c r="C2523" t="s">
        <v>9313</v>
      </c>
      <c r="D2523" t="s">
        <v>105</v>
      </c>
      <c r="E2523" t="s">
        <v>1769</v>
      </c>
      <c r="F2523" t="s">
        <v>9314</v>
      </c>
      <c r="G2523" t="s">
        <v>233</v>
      </c>
      <c r="H2523">
        <v>34</v>
      </c>
      <c r="I2523">
        <v>8</v>
      </c>
      <c r="J2523">
        <v>1989</v>
      </c>
      <c r="K2523">
        <v>1</v>
      </c>
      <c r="L2523" t="s">
        <v>2534</v>
      </c>
      <c r="M2523" t="s">
        <v>2535</v>
      </c>
    </row>
    <row r="2524" spans="1:13" x14ac:dyDescent="0.25">
      <c r="A2524">
        <v>2514</v>
      </c>
      <c r="B2524" t="s">
        <v>9315</v>
      </c>
      <c r="C2524" t="s">
        <v>9316</v>
      </c>
      <c r="D2524" t="s">
        <v>119</v>
      </c>
      <c r="E2524" t="s">
        <v>201</v>
      </c>
      <c r="F2524" t="s">
        <v>9317</v>
      </c>
      <c r="G2524" t="s">
        <v>336</v>
      </c>
      <c r="H2524">
        <v>62</v>
      </c>
      <c r="I2524">
        <v>57</v>
      </c>
      <c r="J2524">
        <v>2010</v>
      </c>
      <c r="K2524">
        <v>3</v>
      </c>
      <c r="L2524" t="s">
        <v>122</v>
      </c>
      <c r="M2524" t="s">
        <v>122</v>
      </c>
    </row>
    <row r="2525" spans="1:13" x14ac:dyDescent="0.25">
      <c r="A2525">
        <v>2515</v>
      </c>
      <c r="B2525" t="s">
        <v>9318</v>
      </c>
      <c r="C2525" t="s">
        <v>9319</v>
      </c>
      <c r="D2525" t="s">
        <v>764</v>
      </c>
      <c r="E2525" t="s">
        <v>278</v>
      </c>
      <c r="F2525" t="s">
        <v>9320</v>
      </c>
      <c r="G2525" t="s">
        <v>156</v>
      </c>
      <c r="H2525">
        <v>87</v>
      </c>
      <c r="I2525">
        <v>29</v>
      </c>
      <c r="J2525">
        <v>2011</v>
      </c>
      <c r="K2525">
        <v>4</v>
      </c>
      <c r="L2525" t="s">
        <v>41</v>
      </c>
      <c r="M2525" t="s">
        <v>767</v>
      </c>
    </row>
    <row r="2526" spans="1:13" x14ac:dyDescent="0.25">
      <c r="A2526">
        <v>2516</v>
      </c>
      <c r="B2526" t="s">
        <v>9321</v>
      </c>
      <c r="C2526" t="s">
        <v>9322</v>
      </c>
      <c r="D2526" t="s">
        <v>52</v>
      </c>
      <c r="E2526" t="s">
        <v>1640</v>
      </c>
      <c r="F2526" t="s">
        <v>9323</v>
      </c>
      <c r="G2526" t="s">
        <v>233</v>
      </c>
      <c r="H2526">
        <v>85</v>
      </c>
      <c r="I2526">
        <v>22</v>
      </c>
      <c r="J2526">
        <v>2008</v>
      </c>
      <c r="K2526">
        <v>5</v>
      </c>
      <c r="L2526" t="s">
        <v>1314</v>
      </c>
      <c r="M2526" t="s">
        <v>1315</v>
      </c>
    </row>
    <row r="2527" spans="1:13" x14ac:dyDescent="0.25">
      <c r="A2527">
        <v>2517</v>
      </c>
      <c r="B2527" t="s">
        <v>9324</v>
      </c>
      <c r="C2527" t="s">
        <v>9325</v>
      </c>
      <c r="D2527" t="s">
        <v>243</v>
      </c>
      <c r="E2527" t="s">
        <v>939</v>
      </c>
      <c r="F2527" t="s">
        <v>9326</v>
      </c>
      <c r="G2527" t="s">
        <v>156</v>
      </c>
      <c r="H2527">
        <v>25</v>
      </c>
      <c r="I2527">
        <v>13</v>
      </c>
      <c r="J2527">
        <v>2000</v>
      </c>
      <c r="K2527">
        <v>2</v>
      </c>
      <c r="L2527" t="s">
        <v>94</v>
      </c>
      <c r="M2527" t="s">
        <v>9327</v>
      </c>
    </row>
    <row r="2528" spans="1:13" x14ac:dyDescent="0.25">
      <c r="A2528">
        <v>2518</v>
      </c>
      <c r="B2528" t="s">
        <v>9328</v>
      </c>
      <c r="C2528" t="s">
        <v>9329</v>
      </c>
      <c r="D2528" t="s">
        <v>223</v>
      </c>
      <c r="E2528" t="s">
        <v>9330</v>
      </c>
      <c r="F2528" t="s">
        <v>9331</v>
      </c>
      <c r="G2528" t="s">
        <v>25</v>
      </c>
      <c r="H2528">
        <v>81</v>
      </c>
      <c r="I2528">
        <v>33</v>
      </c>
      <c r="J2528">
        <v>2010</v>
      </c>
      <c r="K2528">
        <v>4</v>
      </c>
      <c r="L2528" t="s">
        <v>41</v>
      </c>
      <c r="M2528" t="s">
        <v>9332</v>
      </c>
    </row>
    <row r="2529" spans="1:13" x14ac:dyDescent="0.25">
      <c r="A2529">
        <v>2519</v>
      </c>
      <c r="B2529" t="s">
        <v>9333</v>
      </c>
      <c r="C2529" t="s">
        <v>9334</v>
      </c>
      <c r="D2529" t="s">
        <v>66</v>
      </c>
      <c r="E2529" t="s">
        <v>9335</v>
      </c>
      <c r="F2529" t="s">
        <v>9336</v>
      </c>
      <c r="G2529" t="s">
        <v>336</v>
      </c>
      <c r="H2529">
        <v>330</v>
      </c>
      <c r="I2529">
        <v>138</v>
      </c>
      <c r="J2529">
        <v>2003</v>
      </c>
      <c r="K2529">
        <v>9</v>
      </c>
      <c r="L2529" t="s">
        <v>94</v>
      </c>
      <c r="M2529" t="s">
        <v>746</v>
      </c>
    </row>
    <row r="2530" spans="1:13" x14ac:dyDescent="0.25">
      <c r="A2530">
        <v>2520</v>
      </c>
      <c r="B2530" t="s">
        <v>9337</v>
      </c>
      <c r="C2530" t="s">
        <v>9338</v>
      </c>
      <c r="D2530" t="s">
        <v>215</v>
      </c>
      <c r="E2530" t="s">
        <v>760</v>
      </c>
      <c r="F2530" t="s">
        <v>9339</v>
      </c>
      <c r="G2530" t="s">
        <v>48</v>
      </c>
      <c r="H2530">
        <v>15</v>
      </c>
      <c r="I2530">
        <v>3</v>
      </c>
      <c r="J2530">
        <v>2010</v>
      </c>
      <c r="K2530">
        <v>1</v>
      </c>
      <c r="L2530" t="s">
        <v>41</v>
      </c>
      <c r="M2530" t="s">
        <v>9340</v>
      </c>
    </row>
    <row r="2531" spans="1:13" x14ac:dyDescent="0.25">
      <c r="A2531">
        <v>2521</v>
      </c>
      <c r="B2531" t="s">
        <v>9341</v>
      </c>
      <c r="C2531" t="s">
        <v>9342</v>
      </c>
      <c r="D2531" t="s">
        <v>852</v>
      </c>
      <c r="E2531" t="s">
        <v>287</v>
      </c>
      <c r="F2531" t="s">
        <v>9343</v>
      </c>
      <c r="G2531" t="s">
        <v>18</v>
      </c>
      <c r="H2531">
        <v>40</v>
      </c>
      <c r="I2531">
        <v>19</v>
      </c>
      <c r="J2531">
        <v>2010</v>
      </c>
      <c r="K2531">
        <v>4</v>
      </c>
      <c r="L2531" t="s">
        <v>595</v>
      </c>
      <c r="M2531" t="s">
        <v>4195</v>
      </c>
    </row>
    <row r="2532" spans="1:13" x14ac:dyDescent="0.25">
      <c r="A2532">
        <v>2522</v>
      </c>
      <c r="B2532" t="s">
        <v>9344</v>
      </c>
      <c r="C2532" t="s">
        <v>9345</v>
      </c>
      <c r="D2532" t="s">
        <v>80</v>
      </c>
      <c r="E2532" t="s">
        <v>7947</v>
      </c>
      <c r="F2532" t="s">
        <v>9346</v>
      </c>
      <c r="G2532" t="s">
        <v>156</v>
      </c>
      <c r="H2532">
        <v>44</v>
      </c>
      <c r="I2532">
        <v>21</v>
      </c>
      <c r="J2532">
        <v>2009</v>
      </c>
      <c r="K2532">
        <v>5</v>
      </c>
      <c r="L2532" t="s">
        <v>83</v>
      </c>
      <c r="M2532" t="s">
        <v>964</v>
      </c>
    </row>
    <row r="2533" spans="1:13" x14ac:dyDescent="0.25">
      <c r="A2533">
        <v>2523</v>
      </c>
      <c r="B2533" t="s">
        <v>9347</v>
      </c>
      <c r="C2533" t="s">
        <v>9348</v>
      </c>
      <c r="D2533" t="s">
        <v>66</v>
      </c>
      <c r="E2533" t="s">
        <v>9349</v>
      </c>
      <c r="F2533" t="s">
        <v>9350</v>
      </c>
      <c r="G2533" t="s">
        <v>181</v>
      </c>
      <c r="H2533">
        <v>290</v>
      </c>
      <c r="I2533">
        <v>76</v>
      </c>
      <c r="J2533">
        <v>2009</v>
      </c>
      <c r="K2533">
        <v>5</v>
      </c>
      <c r="L2533" t="s">
        <v>94</v>
      </c>
      <c r="M2533" t="s">
        <v>591</v>
      </c>
    </row>
    <row r="2534" spans="1:13" x14ac:dyDescent="0.25">
      <c r="A2534">
        <v>2524</v>
      </c>
      <c r="B2534" t="s">
        <v>9351</v>
      </c>
      <c r="C2534" t="s">
        <v>9352</v>
      </c>
      <c r="D2534" t="s">
        <v>45</v>
      </c>
      <c r="E2534" t="s">
        <v>2224</v>
      </c>
      <c r="F2534" t="s">
        <v>9353</v>
      </c>
      <c r="G2534" t="s">
        <v>107</v>
      </c>
      <c r="H2534">
        <v>130</v>
      </c>
      <c r="I2534">
        <v>34</v>
      </c>
      <c r="J2534">
        <v>2008</v>
      </c>
      <c r="K2534">
        <v>2</v>
      </c>
      <c r="L2534" t="s">
        <v>49</v>
      </c>
      <c r="M2534" t="s">
        <v>701</v>
      </c>
    </row>
    <row r="2535" spans="1:13" x14ac:dyDescent="0.25">
      <c r="A2535">
        <v>2525</v>
      </c>
      <c r="B2535" t="s">
        <v>9354</v>
      </c>
      <c r="C2535" t="s">
        <v>9355</v>
      </c>
      <c r="D2535" t="s">
        <v>852</v>
      </c>
      <c r="E2535" t="s">
        <v>1152</v>
      </c>
      <c r="F2535" t="s">
        <v>9356</v>
      </c>
      <c r="G2535" t="s">
        <v>156</v>
      </c>
      <c r="H2535">
        <v>17</v>
      </c>
      <c r="I2535">
        <v>8</v>
      </c>
      <c r="J2535">
        <v>2009</v>
      </c>
      <c r="K2535">
        <v>1</v>
      </c>
      <c r="L2535" t="s">
        <v>595</v>
      </c>
      <c r="M2535" t="s">
        <v>854</v>
      </c>
    </row>
    <row r="2536" spans="1:13" x14ac:dyDescent="0.25">
      <c r="A2536">
        <v>2526</v>
      </c>
      <c r="B2536" t="s">
        <v>9357</v>
      </c>
      <c r="C2536" t="s">
        <v>9358</v>
      </c>
      <c r="D2536" t="s">
        <v>503</v>
      </c>
      <c r="E2536" t="s">
        <v>1277</v>
      </c>
      <c r="F2536" t="s">
        <v>9359</v>
      </c>
      <c r="G2536" t="s">
        <v>18</v>
      </c>
      <c r="H2536">
        <v>20</v>
      </c>
      <c r="I2536">
        <v>8</v>
      </c>
      <c r="J2536">
        <v>2011</v>
      </c>
      <c r="K2536">
        <v>4</v>
      </c>
      <c r="L2536" t="s">
        <v>506</v>
      </c>
      <c r="M2536" t="s">
        <v>9360</v>
      </c>
    </row>
    <row r="2537" spans="1:13" x14ac:dyDescent="0.25">
      <c r="A2537">
        <v>2527</v>
      </c>
      <c r="B2537" t="s">
        <v>9361</v>
      </c>
      <c r="C2537" t="s">
        <v>9362</v>
      </c>
      <c r="D2537" t="s">
        <v>503</v>
      </c>
      <c r="E2537" t="s">
        <v>4338</v>
      </c>
      <c r="F2537" t="s">
        <v>9363</v>
      </c>
      <c r="G2537" t="s">
        <v>48</v>
      </c>
      <c r="H2537">
        <v>20</v>
      </c>
      <c r="I2537">
        <v>10</v>
      </c>
      <c r="J2537">
        <v>2011</v>
      </c>
      <c r="K2537">
        <v>3</v>
      </c>
      <c r="L2537" t="s">
        <v>506</v>
      </c>
      <c r="M2537" t="s">
        <v>9364</v>
      </c>
    </row>
    <row r="2538" spans="1:13" x14ac:dyDescent="0.25">
      <c r="A2538">
        <v>2528</v>
      </c>
      <c r="B2538" t="s">
        <v>9365</v>
      </c>
      <c r="C2538" t="s">
        <v>9366</v>
      </c>
      <c r="D2538" t="s">
        <v>105</v>
      </c>
      <c r="E2538" t="s">
        <v>541</v>
      </c>
      <c r="F2538" t="s">
        <v>9367</v>
      </c>
      <c r="G2538" t="s">
        <v>1041</v>
      </c>
      <c r="H2538">
        <v>26</v>
      </c>
      <c r="I2538">
        <v>10</v>
      </c>
      <c r="J2538">
        <v>2010</v>
      </c>
      <c r="K2538">
        <v>3</v>
      </c>
      <c r="L2538" t="s">
        <v>62</v>
      </c>
      <c r="M2538" t="s">
        <v>108</v>
      </c>
    </row>
    <row r="2539" spans="1:13" x14ac:dyDescent="0.25">
      <c r="A2539">
        <v>2529</v>
      </c>
      <c r="B2539" t="s">
        <v>9368</v>
      </c>
      <c r="C2539" t="s">
        <v>9369</v>
      </c>
      <c r="D2539" t="s">
        <v>119</v>
      </c>
      <c r="E2539" t="s">
        <v>2578</v>
      </c>
      <c r="F2539" t="s">
        <v>9370</v>
      </c>
      <c r="G2539" t="s">
        <v>297</v>
      </c>
      <c r="H2539">
        <v>85</v>
      </c>
      <c r="I2539">
        <v>45</v>
      </c>
      <c r="J2539">
        <v>2012</v>
      </c>
      <c r="K2539">
        <v>4</v>
      </c>
      <c r="L2539" t="s">
        <v>122</v>
      </c>
      <c r="M2539" t="s">
        <v>122</v>
      </c>
    </row>
    <row r="2540" spans="1:13" x14ac:dyDescent="0.25">
      <c r="A2540">
        <v>2530</v>
      </c>
      <c r="B2540" t="s">
        <v>9371</v>
      </c>
      <c r="C2540" t="s">
        <v>9372</v>
      </c>
      <c r="D2540" t="s">
        <v>74</v>
      </c>
      <c r="E2540" t="s">
        <v>9373</v>
      </c>
      <c r="F2540" t="s">
        <v>9374</v>
      </c>
      <c r="G2540" t="s">
        <v>336</v>
      </c>
      <c r="H2540">
        <v>1699</v>
      </c>
      <c r="I2540">
        <v>1378</v>
      </c>
      <c r="J2540">
        <v>2001</v>
      </c>
      <c r="K2540">
        <v>6</v>
      </c>
      <c r="L2540" t="s">
        <v>41</v>
      </c>
      <c r="M2540" t="s">
        <v>9375</v>
      </c>
    </row>
    <row r="2541" spans="1:13" x14ac:dyDescent="0.25">
      <c r="A2541">
        <v>2531</v>
      </c>
      <c r="B2541" t="s">
        <v>9376</v>
      </c>
      <c r="C2541" t="s">
        <v>9377</v>
      </c>
      <c r="D2541" t="s">
        <v>45</v>
      </c>
      <c r="E2541" t="s">
        <v>875</v>
      </c>
      <c r="F2541" t="s">
        <v>9378</v>
      </c>
      <c r="G2541" t="s">
        <v>156</v>
      </c>
      <c r="H2541">
        <v>50</v>
      </c>
      <c r="I2541">
        <v>48</v>
      </c>
      <c r="J2541">
        <v>2012</v>
      </c>
      <c r="K2541">
        <v>3</v>
      </c>
      <c r="L2541" t="s">
        <v>49</v>
      </c>
      <c r="M2541" t="s">
        <v>9379</v>
      </c>
    </row>
    <row r="2542" spans="1:13" x14ac:dyDescent="0.25">
      <c r="A2542">
        <v>2532</v>
      </c>
      <c r="B2542" t="s">
        <v>9380</v>
      </c>
      <c r="C2542" t="s">
        <v>9381</v>
      </c>
      <c r="D2542" t="s">
        <v>45</v>
      </c>
      <c r="E2542" t="s">
        <v>603</v>
      </c>
      <c r="F2542" t="s">
        <v>9382</v>
      </c>
      <c r="G2542" t="s">
        <v>156</v>
      </c>
      <c r="H2542">
        <v>21</v>
      </c>
      <c r="I2542">
        <v>7</v>
      </c>
      <c r="J2542">
        <v>2013</v>
      </c>
      <c r="K2542">
        <v>2</v>
      </c>
      <c r="L2542" t="s">
        <v>41</v>
      </c>
      <c r="M2542" t="s">
        <v>1724</v>
      </c>
    </row>
    <row r="2543" spans="1:13" x14ac:dyDescent="0.25">
      <c r="A2543">
        <v>2533</v>
      </c>
      <c r="B2543" t="s">
        <v>9383</v>
      </c>
      <c r="C2543" t="s">
        <v>9384</v>
      </c>
      <c r="D2543" t="s">
        <v>333</v>
      </c>
      <c r="E2543" t="s">
        <v>1342</v>
      </c>
      <c r="F2543" t="s">
        <v>9385</v>
      </c>
      <c r="G2543" t="s">
        <v>18</v>
      </c>
      <c r="H2543">
        <v>58</v>
      </c>
      <c r="I2543">
        <v>26</v>
      </c>
      <c r="J2543">
        <v>2008</v>
      </c>
      <c r="K2543">
        <v>5</v>
      </c>
      <c r="L2543" t="s">
        <v>337</v>
      </c>
      <c r="M2543" t="s">
        <v>338</v>
      </c>
    </row>
    <row r="2544" spans="1:13" x14ac:dyDescent="0.25">
      <c r="A2544">
        <v>2534</v>
      </c>
      <c r="B2544" t="s">
        <v>9386</v>
      </c>
      <c r="C2544" t="s">
        <v>9387</v>
      </c>
      <c r="D2544" t="s">
        <v>503</v>
      </c>
      <c r="E2544" t="s">
        <v>9388</v>
      </c>
      <c r="F2544" t="s">
        <v>9389</v>
      </c>
      <c r="G2544" t="s">
        <v>175</v>
      </c>
      <c r="H2544">
        <v>62</v>
      </c>
      <c r="I2544">
        <v>18</v>
      </c>
      <c r="J2544">
        <v>2012</v>
      </c>
      <c r="K2544">
        <v>3</v>
      </c>
      <c r="L2544" t="s">
        <v>506</v>
      </c>
      <c r="M2544" t="s">
        <v>506</v>
      </c>
    </row>
    <row r="2545" spans="1:13" x14ac:dyDescent="0.25">
      <c r="A2545">
        <v>2535</v>
      </c>
      <c r="B2545" t="s">
        <v>9390</v>
      </c>
      <c r="C2545" t="s">
        <v>9391</v>
      </c>
      <c r="D2545" t="s">
        <v>215</v>
      </c>
      <c r="E2545" t="s">
        <v>2578</v>
      </c>
      <c r="F2545" t="s">
        <v>9392</v>
      </c>
      <c r="G2545" t="s">
        <v>55</v>
      </c>
      <c r="H2545">
        <v>56</v>
      </c>
      <c r="I2545">
        <v>38</v>
      </c>
      <c r="J2545">
        <v>2008</v>
      </c>
      <c r="K2545">
        <v>6</v>
      </c>
      <c r="L2545" t="s">
        <v>5516</v>
      </c>
      <c r="M2545" t="s">
        <v>3633</v>
      </c>
    </row>
    <row r="2546" spans="1:13" x14ac:dyDescent="0.25">
      <c r="A2546">
        <v>2536</v>
      </c>
      <c r="B2546" t="s">
        <v>9393</v>
      </c>
      <c r="C2546" t="s">
        <v>9394</v>
      </c>
      <c r="D2546" t="s">
        <v>243</v>
      </c>
      <c r="E2546" t="s">
        <v>603</v>
      </c>
      <c r="F2546" t="s">
        <v>9395</v>
      </c>
      <c r="G2546" t="s">
        <v>336</v>
      </c>
      <c r="H2546">
        <v>24</v>
      </c>
      <c r="I2546">
        <v>11</v>
      </c>
      <c r="J2546">
        <v>1994</v>
      </c>
      <c r="K2546">
        <v>2</v>
      </c>
      <c r="L2546" t="s">
        <v>458</v>
      </c>
      <c r="M2546" t="s">
        <v>2185</v>
      </c>
    </row>
    <row r="2547" spans="1:13" x14ac:dyDescent="0.25">
      <c r="A2547">
        <v>2537</v>
      </c>
      <c r="B2547" t="s">
        <v>9396</v>
      </c>
      <c r="C2547" t="s">
        <v>9397</v>
      </c>
      <c r="D2547" t="s">
        <v>341</v>
      </c>
      <c r="E2547" t="s">
        <v>31</v>
      </c>
      <c r="F2547" t="s">
        <v>9398</v>
      </c>
      <c r="G2547" t="s">
        <v>18</v>
      </c>
      <c r="H2547">
        <v>215</v>
      </c>
      <c r="I2547">
        <v>150</v>
      </c>
      <c r="J2547">
        <v>2010</v>
      </c>
      <c r="K2547">
        <v>2</v>
      </c>
      <c r="L2547" t="s">
        <v>344</v>
      </c>
      <c r="M2547" t="s">
        <v>344</v>
      </c>
    </row>
    <row r="2548" spans="1:13" x14ac:dyDescent="0.25">
      <c r="A2548">
        <v>2538</v>
      </c>
      <c r="B2548" t="s">
        <v>9399</v>
      </c>
      <c r="C2548" t="s">
        <v>9400</v>
      </c>
      <c r="D2548" t="s">
        <v>166</v>
      </c>
      <c r="E2548" t="s">
        <v>7455</v>
      </c>
      <c r="F2548" t="s">
        <v>9401</v>
      </c>
      <c r="G2548" t="s">
        <v>297</v>
      </c>
      <c r="H2548">
        <v>127</v>
      </c>
      <c r="I2548">
        <v>52</v>
      </c>
      <c r="J2548">
        <v>1999</v>
      </c>
      <c r="K2548">
        <v>7</v>
      </c>
      <c r="L2548" t="s">
        <v>1734</v>
      </c>
      <c r="M2548" t="s">
        <v>2823</v>
      </c>
    </row>
    <row r="2549" spans="1:13" x14ac:dyDescent="0.25">
      <c r="A2549">
        <v>2539</v>
      </c>
      <c r="B2549" t="s">
        <v>9402</v>
      </c>
      <c r="C2549" t="s">
        <v>9403</v>
      </c>
      <c r="D2549" t="s">
        <v>52</v>
      </c>
      <c r="E2549" t="s">
        <v>5341</v>
      </c>
      <c r="F2549" t="s">
        <v>9404</v>
      </c>
      <c r="G2549" t="s">
        <v>271</v>
      </c>
      <c r="H2549">
        <v>33</v>
      </c>
      <c r="I2549">
        <v>15</v>
      </c>
      <c r="J2549">
        <v>2012</v>
      </c>
      <c r="K2549">
        <v>4</v>
      </c>
      <c r="L2549" t="s">
        <v>56</v>
      </c>
      <c r="M2549" t="s">
        <v>2075</v>
      </c>
    </row>
    <row r="2550" spans="1:13" x14ac:dyDescent="0.25">
      <c r="A2550">
        <v>2540</v>
      </c>
      <c r="B2550" t="s">
        <v>9405</v>
      </c>
      <c r="C2550" t="s">
        <v>9406</v>
      </c>
      <c r="D2550" t="s">
        <v>98</v>
      </c>
      <c r="E2550" t="s">
        <v>603</v>
      </c>
      <c r="F2550" t="s">
        <v>9407</v>
      </c>
      <c r="G2550" t="s">
        <v>40</v>
      </c>
      <c r="H2550">
        <v>25</v>
      </c>
      <c r="I2550">
        <v>8</v>
      </c>
      <c r="J2550">
        <v>2008</v>
      </c>
      <c r="K2550">
        <v>2</v>
      </c>
      <c r="L2550" t="s">
        <v>101</v>
      </c>
      <c r="M2550" t="s">
        <v>9408</v>
      </c>
    </row>
    <row r="2551" spans="1:13" x14ac:dyDescent="0.25">
      <c r="A2551">
        <v>2541</v>
      </c>
      <c r="B2551" t="s">
        <v>9409</v>
      </c>
      <c r="C2551" t="s">
        <v>9410</v>
      </c>
      <c r="D2551" t="s">
        <v>852</v>
      </c>
      <c r="E2551" t="s">
        <v>9411</v>
      </c>
      <c r="F2551" t="s">
        <v>9412</v>
      </c>
      <c r="G2551" t="s">
        <v>107</v>
      </c>
      <c r="H2551">
        <v>570</v>
      </c>
      <c r="I2551">
        <v>172</v>
      </c>
      <c r="J2551">
        <v>2005</v>
      </c>
      <c r="K2551">
        <v>8</v>
      </c>
      <c r="L2551" t="s">
        <v>595</v>
      </c>
      <c r="M2551" t="s">
        <v>9413</v>
      </c>
    </row>
    <row r="2552" spans="1:13" x14ac:dyDescent="0.25">
      <c r="A2552">
        <v>2542</v>
      </c>
      <c r="B2552" t="s">
        <v>9414</v>
      </c>
      <c r="C2552" t="s">
        <v>9415</v>
      </c>
      <c r="D2552" t="s">
        <v>22</v>
      </c>
      <c r="E2552" t="s">
        <v>167</v>
      </c>
      <c r="F2552" t="s">
        <v>9416</v>
      </c>
      <c r="G2552" t="s">
        <v>336</v>
      </c>
      <c r="H2552">
        <v>255</v>
      </c>
      <c r="I2552">
        <v>95</v>
      </c>
      <c r="J2552">
        <v>2011</v>
      </c>
      <c r="K2552">
        <v>1</v>
      </c>
      <c r="L2552" t="s">
        <v>26</v>
      </c>
      <c r="M2552" t="s">
        <v>26</v>
      </c>
    </row>
    <row r="2553" spans="1:13" x14ac:dyDescent="0.25">
      <c r="A2553">
        <v>2543</v>
      </c>
      <c r="B2553" t="s">
        <v>9417</v>
      </c>
      <c r="C2553" t="s">
        <v>9418</v>
      </c>
      <c r="D2553" t="s">
        <v>74</v>
      </c>
      <c r="E2553" t="s">
        <v>9419</v>
      </c>
      <c r="F2553" t="s">
        <v>9420</v>
      </c>
      <c r="G2553" t="s">
        <v>55</v>
      </c>
      <c r="H2553">
        <v>386</v>
      </c>
      <c r="I2553">
        <v>102</v>
      </c>
      <c r="J2553">
        <v>2004</v>
      </c>
      <c r="K2553">
        <v>4</v>
      </c>
      <c r="L2553" t="s">
        <v>349</v>
      </c>
      <c r="M2553" t="s">
        <v>349</v>
      </c>
    </row>
    <row r="2554" spans="1:13" x14ac:dyDescent="0.25">
      <c r="A2554">
        <v>2544</v>
      </c>
      <c r="B2554" t="s">
        <v>9421</v>
      </c>
      <c r="C2554" t="s">
        <v>9422</v>
      </c>
      <c r="D2554" t="s">
        <v>52</v>
      </c>
      <c r="E2554" t="s">
        <v>1920</v>
      </c>
      <c r="F2554" t="s">
        <v>9423</v>
      </c>
      <c r="G2554" t="s">
        <v>40</v>
      </c>
      <c r="H2554">
        <v>30</v>
      </c>
      <c r="I2554">
        <v>4</v>
      </c>
      <c r="J2554">
        <v>2008</v>
      </c>
      <c r="K2554">
        <v>1</v>
      </c>
      <c r="L2554" t="s">
        <v>56</v>
      </c>
      <c r="M2554" t="s">
        <v>9424</v>
      </c>
    </row>
    <row r="2555" spans="1:13" x14ac:dyDescent="0.25">
      <c r="A2555">
        <v>2545</v>
      </c>
      <c r="B2555" t="s">
        <v>9425</v>
      </c>
      <c r="C2555" t="s">
        <v>9426</v>
      </c>
      <c r="D2555" t="s">
        <v>1262</v>
      </c>
      <c r="E2555" t="s">
        <v>2030</v>
      </c>
      <c r="F2555" t="s">
        <v>9427</v>
      </c>
      <c r="G2555" t="s">
        <v>336</v>
      </c>
      <c r="H2555">
        <v>313</v>
      </c>
      <c r="I2555">
        <v>226</v>
      </c>
      <c r="J2555">
        <v>1970</v>
      </c>
      <c r="K2555">
        <v>4</v>
      </c>
      <c r="L2555" t="s">
        <v>1879</v>
      </c>
      <c r="M2555" t="s">
        <v>8682</v>
      </c>
    </row>
    <row r="2556" spans="1:13" x14ac:dyDescent="0.25">
      <c r="A2556">
        <v>2546</v>
      </c>
      <c r="B2556" t="s">
        <v>9428</v>
      </c>
      <c r="C2556" t="s">
        <v>9429</v>
      </c>
      <c r="D2556" t="s">
        <v>119</v>
      </c>
      <c r="E2556" t="s">
        <v>295</v>
      </c>
      <c r="F2556" t="s">
        <v>9430</v>
      </c>
      <c r="G2556" t="s">
        <v>336</v>
      </c>
      <c r="H2556">
        <v>20</v>
      </c>
      <c r="I2556">
        <v>9</v>
      </c>
      <c r="J2556">
        <v>2013</v>
      </c>
      <c r="K2556">
        <v>2</v>
      </c>
      <c r="L2556" t="s">
        <v>122</v>
      </c>
      <c r="M2556" t="s">
        <v>1100</v>
      </c>
    </row>
    <row r="2557" spans="1:13" x14ac:dyDescent="0.25">
      <c r="A2557">
        <v>2547</v>
      </c>
      <c r="B2557" t="s">
        <v>9431</v>
      </c>
      <c r="C2557" t="s">
        <v>9432</v>
      </c>
      <c r="D2557" t="s">
        <v>1768</v>
      </c>
      <c r="E2557" t="s">
        <v>576</v>
      </c>
      <c r="F2557" t="s">
        <v>9433</v>
      </c>
      <c r="G2557" t="s">
        <v>48</v>
      </c>
      <c r="H2557">
        <v>1</v>
      </c>
      <c r="I2557">
        <v>1</v>
      </c>
      <c r="J2557">
        <v>2005</v>
      </c>
      <c r="K2557">
        <v>2</v>
      </c>
      <c r="L2557" t="s">
        <v>41</v>
      </c>
      <c r="M2557" t="s">
        <v>7618</v>
      </c>
    </row>
    <row r="2558" spans="1:13" x14ac:dyDescent="0.25">
      <c r="A2558">
        <v>2548</v>
      </c>
      <c r="B2558" t="s">
        <v>9434</v>
      </c>
      <c r="C2558" t="s">
        <v>9435</v>
      </c>
      <c r="D2558" t="s">
        <v>105</v>
      </c>
      <c r="E2558" t="s">
        <v>9436</v>
      </c>
      <c r="F2558" t="s">
        <v>9437</v>
      </c>
      <c r="G2558" t="s">
        <v>18</v>
      </c>
      <c r="H2558">
        <v>181</v>
      </c>
      <c r="I2558">
        <v>107</v>
      </c>
      <c r="J2558">
        <v>2011</v>
      </c>
      <c r="K2558">
        <v>5</v>
      </c>
      <c r="L2558" t="s">
        <v>62</v>
      </c>
      <c r="M2558" t="s">
        <v>108</v>
      </c>
    </row>
    <row r="2559" spans="1:13" x14ac:dyDescent="0.25">
      <c r="A2559">
        <v>2549</v>
      </c>
      <c r="B2559" t="s">
        <v>9438</v>
      </c>
      <c r="C2559" t="s">
        <v>9439</v>
      </c>
      <c r="D2559" t="s">
        <v>105</v>
      </c>
      <c r="E2559" t="s">
        <v>9440</v>
      </c>
      <c r="F2559" t="s">
        <v>9441</v>
      </c>
      <c r="G2559" t="s">
        <v>308</v>
      </c>
      <c r="H2559">
        <v>32</v>
      </c>
      <c r="I2559">
        <v>10</v>
      </c>
      <c r="J2559">
        <v>2007</v>
      </c>
      <c r="K2559">
        <v>3</v>
      </c>
      <c r="L2559" t="s">
        <v>2534</v>
      </c>
      <c r="M2559" t="s">
        <v>2535</v>
      </c>
    </row>
    <row r="2560" spans="1:13" x14ac:dyDescent="0.25">
      <c r="A2560">
        <v>2550</v>
      </c>
      <c r="B2560" t="s">
        <v>9442</v>
      </c>
      <c r="C2560" t="s">
        <v>9443</v>
      </c>
      <c r="D2560" t="s">
        <v>852</v>
      </c>
      <c r="E2560" t="s">
        <v>7909</v>
      </c>
      <c r="F2560" t="s">
        <v>9444</v>
      </c>
      <c r="G2560" t="s">
        <v>25</v>
      </c>
      <c r="H2560">
        <v>130</v>
      </c>
      <c r="I2560">
        <v>25</v>
      </c>
      <c r="J2560">
        <v>2007</v>
      </c>
      <c r="K2560">
        <v>4</v>
      </c>
      <c r="L2560" t="s">
        <v>595</v>
      </c>
      <c r="M2560" t="s">
        <v>9445</v>
      </c>
    </row>
    <row r="2561" spans="1:13" x14ac:dyDescent="0.25">
      <c r="A2561">
        <v>2551</v>
      </c>
      <c r="B2561" t="s">
        <v>9446</v>
      </c>
      <c r="C2561" t="s">
        <v>9447</v>
      </c>
      <c r="D2561" t="s">
        <v>80</v>
      </c>
      <c r="E2561" t="s">
        <v>824</v>
      </c>
      <c r="F2561" t="s">
        <v>9448</v>
      </c>
      <c r="G2561" t="s">
        <v>336</v>
      </c>
      <c r="H2561">
        <v>4</v>
      </c>
      <c r="I2561">
        <v>4</v>
      </c>
      <c r="J2561">
        <v>2014</v>
      </c>
      <c r="K2561">
        <v>1</v>
      </c>
      <c r="L2561" t="s">
        <v>83</v>
      </c>
      <c r="M2561" t="s">
        <v>9449</v>
      </c>
    </row>
    <row r="2562" spans="1:13" x14ac:dyDescent="0.25">
      <c r="A2562">
        <v>2552</v>
      </c>
      <c r="B2562" t="s">
        <v>9450</v>
      </c>
      <c r="C2562" t="s">
        <v>9451</v>
      </c>
      <c r="D2562" t="s">
        <v>243</v>
      </c>
      <c r="E2562" t="s">
        <v>9452</v>
      </c>
      <c r="F2562" t="s">
        <v>9453</v>
      </c>
      <c r="G2562" t="s">
        <v>181</v>
      </c>
      <c r="H2562">
        <v>479</v>
      </c>
      <c r="I2562">
        <v>240</v>
      </c>
      <c r="J2562">
        <v>2000</v>
      </c>
      <c r="K2562">
        <v>5</v>
      </c>
      <c r="L2562" t="s">
        <v>94</v>
      </c>
      <c r="M2562" t="s">
        <v>9327</v>
      </c>
    </row>
    <row r="2563" spans="1:13" x14ac:dyDescent="0.25">
      <c r="A2563">
        <v>2553</v>
      </c>
      <c r="B2563" t="s">
        <v>9454</v>
      </c>
      <c r="C2563" t="s">
        <v>9455</v>
      </c>
      <c r="D2563" t="s">
        <v>223</v>
      </c>
      <c r="E2563" t="s">
        <v>1227</v>
      </c>
      <c r="F2563" t="s">
        <v>9456</v>
      </c>
      <c r="G2563" t="s">
        <v>18</v>
      </c>
      <c r="H2563">
        <v>20</v>
      </c>
      <c r="I2563">
        <v>5</v>
      </c>
      <c r="J2563">
        <v>1995</v>
      </c>
      <c r="K2563">
        <v>2</v>
      </c>
      <c r="L2563" t="s">
        <v>1860</v>
      </c>
      <c r="M2563" t="s">
        <v>1860</v>
      </c>
    </row>
    <row r="2564" spans="1:13" x14ac:dyDescent="0.25">
      <c r="A2564">
        <v>2554</v>
      </c>
      <c r="B2564" t="s">
        <v>9457</v>
      </c>
      <c r="C2564" t="s">
        <v>9458</v>
      </c>
      <c r="D2564" t="s">
        <v>80</v>
      </c>
      <c r="E2564" t="s">
        <v>7184</v>
      </c>
      <c r="F2564" t="s">
        <v>9459</v>
      </c>
      <c r="G2564" t="s">
        <v>336</v>
      </c>
      <c r="H2564">
        <v>206</v>
      </c>
      <c r="I2564">
        <v>131</v>
      </c>
      <c r="J2564">
        <v>2006</v>
      </c>
      <c r="K2564">
        <v>2</v>
      </c>
      <c r="L2564" t="s">
        <v>500</v>
      </c>
      <c r="M2564" t="s">
        <v>2701</v>
      </c>
    </row>
    <row r="2565" spans="1:13" x14ac:dyDescent="0.25">
      <c r="A2565">
        <v>2555</v>
      </c>
      <c r="B2565" t="s">
        <v>9460</v>
      </c>
      <c r="C2565" t="s">
        <v>9461</v>
      </c>
      <c r="D2565" t="s">
        <v>80</v>
      </c>
      <c r="E2565" t="s">
        <v>1920</v>
      </c>
      <c r="F2565" t="s">
        <v>9462</v>
      </c>
      <c r="G2565" t="s">
        <v>156</v>
      </c>
      <c r="H2565">
        <v>25</v>
      </c>
      <c r="I2565">
        <v>8</v>
      </c>
      <c r="J2565">
        <v>2012</v>
      </c>
      <c r="K2565">
        <v>1</v>
      </c>
      <c r="L2565" t="s">
        <v>500</v>
      </c>
      <c r="M2565" t="s">
        <v>1403</v>
      </c>
    </row>
    <row r="2566" spans="1:13" x14ac:dyDescent="0.25">
      <c r="A2566">
        <v>2556</v>
      </c>
      <c r="B2566" t="s">
        <v>9463</v>
      </c>
      <c r="C2566" t="s">
        <v>9464</v>
      </c>
      <c r="D2566" t="s">
        <v>98</v>
      </c>
      <c r="E2566" t="s">
        <v>770</v>
      </c>
      <c r="F2566" t="s">
        <v>9465</v>
      </c>
      <c r="G2566" t="s">
        <v>40</v>
      </c>
      <c r="H2566">
        <v>25</v>
      </c>
      <c r="I2566">
        <v>10</v>
      </c>
      <c r="J2566">
        <v>2012</v>
      </c>
      <c r="K2566">
        <v>1</v>
      </c>
      <c r="L2566" t="s">
        <v>101</v>
      </c>
      <c r="M2566" t="s">
        <v>9466</v>
      </c>
    </row>
    <row r="2567" spans="1:13" x14ac:dyDescent="0.25">
      <c r="A2567">
        <v>2557</v>
      </c>
      <c r="B2567" t="s">
        <v>9467</v>
      </c>
      <c r="C2567" t="s">
        <v>9468</v>
      </c>
      <c r="D2567" t="s">
        <v>52</v>
      </c>
      <c r="E2567" t="s">
        <v>9469</v>
      </c>
      <c r="F2567" t="s">
        <v>9470</v>
      </c>
      <c r="G2567" t="s">
        <v>233</v>
      </c>
      <c r="H2567">
        <v>187</v>
      </c>
      <c r="I2567">
        <v>110</v>
      </c>
      <c r="J2567">
        <v>2010</v>
      </c>
      <c r="K2567">
        <v>3</v>
      </c>
      <c r="L2567" t="s">
        <v>1314</v>
      </c>
      <c r="M2567" t="s">
        <v>9471</v>
      </c>
    </row>
    <row r="2568" spans="1:13" x14ac:dyDescent="0.25">
      <c r="A2568">
        <v>2558</v>
      </c>
      <c r="B2568" t="s">
        <v>9472</v>
      </c>
      <c r="C2568" t="s">
        <v>9473</v>
      </c>
      <c r="D2568" t="s">
        <v>45</v>
      </c>
      <c r="E2568" t="s">
        <v>1473</v>
      </c>
      <c r="F2568" t="s">
        <v>9474</v>
      </c>
      <c r="G2568" t="s">
        <v>156</v>
      </c>
      <c r="H2568">
        <v>26</v>
      </c>
      <c r="I2568">
        <v>15</v>
      </c>
      <c r="J2568">
        <v>2000</v>
      </c>
      <c r="K2568">
        <v>1</v>
      </c>
      <c r="L2568" t="s">
        <v>49</v>
      </c>
      <c r="M2568" t="s">
        <v>49</v>
      </c>
    </row>
    <row r="2569" spans="1:13" x14ac:dyDescent="0.25">
      <c r="A2569">
        <v>2559</v>
      </c>
      <c r="B2569" t="s">
        <v>9475</v>
      </c>
      <c r="C2569" t="s">
        <v>9476</v>
      </c>
      <c r="D2569" t="s">
        <v>230</v>
      </c>
      <c r="E2569" t="s">
        <v>416</v>
      </c>
      <c r="F2569" t="s">
        <v>9477</v>
      </c>
      <c r="G2569" t="s">
        <v>257</v>
      </c>
      <c r="H2569">
        <v>38</v>
      </c>
      <c r="I2569">
        <v>15</v>
      </c>
      <c r="J2569">
        <v>2005</v>
      </c>
      <c r="K2569">
        <v>3</v>
      </c>
      <c r="L2569" t="s">
        <v>4222</v>
      </c>
      <c r="M2569" t="s">
        <v>4223</v>
      </c>
    </row>
    <row r="2570" spans="1:13" x14ac:dyDescent="0.25">
      <c r="A2570">
        <v>2560</v>
      </c>
      <c r="B2570" t="s">
        <v>9478</v>
      </c>
      <c r="C2570" t="s">
        <v>9479</v>
      </c>
      <c r="D2570" t="s">
        <v>294</v>
      </c>
      <c r="E2570" t="s">
        <v>261</v>
      </c>
      <c r="F2570" t="s">
        <v>9480</v>
      </c>
      <c r="G2570" t="s">
        <v>297</v>
      </c>
      <c r="H2570">
        <v>85</v>
      </c>
      <c r="I2570">
        <v>25</v>
      </c>
      <c r="J2570">
        <v>2011</v>
      </c>
      <c r="K2570">
        <v>3</v>
      </c>
      <c r="L2570" t="s">
        <v>298</v>
      </c>
      <c r="M2570" t="s">
        <v>298</v>
      </c>
    </row>
    <row r="2571" spans="1:13" x14ac:dyDescent="0.25">
      <c r="A2571">
        <v>2561</v>
      </c>
      <c r="B2571" t="s">
        <v>9481</v>
      </c>
      <c r="C2571" t="s">
        <v>9482</v>
      </c>
      <c r="D2571" t="s">
        <v>30</v>
      </c>
      <c r="E2571" t="s">
        <v>7408</v>
      </c>
      <c r="F2571" t="s">
        <v>9483</v>
      </c>
      <c r="G2571" t="s">
        <v>40</v>
      </c>
      <c r="H2571">
        <v>785</v>
      </c>
      <c r="I2571">
        <v>184</v>
      </c>
      <c r="J2571">
        <v>2008</v>
      </c>
      <c r="K2571">
        <v>1</v>
      </c>
      <c r="L2571" t="s">
        <v>258</v>
      </c>
      <c r="M2571" t="s">
        <v>258</v>
      </c>
    </row>
    <row r="2572" spans="1:13" x14ac:dyDescent="0.25">
      <c r="A2572">
        <v>2562</v>
      </c>
      <c r="B2572" t="s">
        <v>9484</v>
      </c>
      <c r="C2572" t="s">
        <v>9485</v>
      </c>
      <c r="D2572" t="s">
        <v>52</v>
      </c>
      <c r="E2572" t="s">
        <v>518</v>
      </c>
      <c r="F2572" t="s">
        <v>9486</v>
      </c>
      <c r="G2572" t="s">
        <v>297</v>
      </c>
      <c r="H2572">
        <v>58</v>
      </c>
      <c r="I2572">
        <v>7</v>
      </c>
      <c r="J2572">
        <v>2004</v>
      </c>
      <c r="K2572">
        <v>1</v>
      </c>
      <c r="L2572" t="s">
        <v>1314</v>
      </c>
      <c r="M2572" t="s">
        <v>1315</v>
      </c>
    </row>
    <row r="2573" spans="1:13" x14ac:dyDescent="0.25">
      <c r="A2573">
        <v>2563</v>
      </c>
      <c r="B2573" t="s">
        <v>9487</v>
      </c>
      <c r="C2573" t="s">
        <v>9488</v>
      </c>
      <c r="D2573" t="s">
        <v>230</v>
      </c>
      <c r="E2573" t="s">
        <v>456</v>
      </c>
      <c r="F2573" t="s">
        <v>9489</v>
      </c>
      <c r="G2573" t="s">
        <v>257</v>
      </c>
      <c r="H2573">
        <v>145</v>
      </c>
      <c r="I2573">
        <v>43</v>
      </c>
      <c r="J2573">
        <v>2010</v>
      </c>
      <c r="K2573">
        <v>4</v>
      </c>
      <c r="L2573" t="s">
        <v>234</v>
      </c>
      <c r="M2573" t="s">
        <v>9490</v>
      </c>
    </row>
    <row r="2574" spans="1:13" x14ac:dyDescent="0.25">
      <c r="A2574">
        <v>2564</v>
      </c>
      <c r="B2574" t="s">
        <v>9491</v>
      </c>
      <c r="C2574" t="s">
        <v>9492</v>
      </c>
      <c r="D2574" t="s">
        <v>153</v>
      </c>
      <c r="E2574" t="s">
        <v>301</v>
      </c>
      <c r="F2574" t="s">
        <v>9493</v>
      </c>
      <c r="G2574" t="s">
        <v>69</v>
      </c>
      <c r="H2574">
        <v>25</v>
      </c>
      <c r="I2574">
        <v>14</v>
      </c>
      <c r="J2574">
        <v>2010</v>
      </c>
      <c r="K2574">
        <v>3</v>
      </c>
      <c r="L2574" t="s">
        <v>41</v>
      </c>
      <c r="M2574" t="s">
        <v>9494</v>
      </c>
    </row>
    <row r="2575" spans="1:13" x14ac:dyDescent="0.25">
      <c r="A2575">
        <v>2565</v>
      </c>
      <c r="B2575" t="s">
        <v>9495</v>
      </c>
      <c r="C2575" t="s">
        <v>9496</v>
      </c>
      <c r="D2575" t="s">
        <v>341</v>
      </c>
      <c r="E2575" t="s">
        <v>1068</v>
      </c>
      <c r="F2575" t="s">
        <v>9497</v>
      </c>
      <c r="G2575" t="s">
        <v>18</v>
      </c>
      <c r="H2575">
        <v>65</v>
      </c>
      <c r="I2575">
        <v>35</v>
      </c>
      <c r="J2575">
        <v>2011</v>
      </c>
      <c r="K2575">
        <v>2</v>
      </c>
      <c r="L2575" t="s">
        <v>344</v>
      </c>
      <c r="M2575" t="s">
        <v>6999</v>
      </c>
    </row>
    <row r="2576" spans="1:13" x14ac:dyDescent="0.25">
      <c r="A2576">
        <v>2566</v>
      </c>
      <c r="B2576" t="s">
        <v>9498</v>
      </c>
      <c r="C2576" t="s">
        <v>9499</v>
      </c>
      <c r="D2576" t="s">
        <v>86</v>
      </c>
      <c r="E2576" t="s">
        <v>1920</v>
      </c>
      <c r="F2576" t="s">
        <v>9500</v>
      </c>
      <c r="G2576" t="s">
        <v>156</v>
      </c>
      <c r="H2576">
        <v>18</v>
      </c>
      <c r="I2576">
        <v>7</v>
      </c>
      <c r="J2576">
        <v>2012</v>
      </c>
      <c r="K2576">
        <v>1</v>
      </c>
      <c r="L2576" t="s">
        <v>89</v>
      </c>
      <c r="M2576" t="s">
        <v>7488</v>
      </c>
    </row>
    <row r="2577" spans="1:13" x14ac:dyDescent="0.25">
      <c r="A2577">
        <v>2567</v>
      </c>
      <c r="B2577" t="s">
        <v>9501</v>
      </c>
      <c r="C2577" t="s">
        <v>9502</v>
      </c>
      <c r="D2577" t="s">
        <v>45</v>
      </c>
      <c r="E2577" t="s">
        <v>3727</v>
      </c>
      <c r="F2577" t="s">
        <v>9503</v>
      </c>
      <c r="G2577" t="s">
        <v>55</v>
      </c>
      <c r="H2577">
        <v>1950</v>
      </c>
      <c r="I2577">
        <v>1000</v>
      </c>
      <c r="J2577">
        <v>2011</v>
      </c>
      <c r="K2577">
        <v>1</v>
      </c>
      <c r="L2577" t="s">
        <v>49</v>
      </c>
      <c r="M2577" t="s">
        <v>49</v>
      </c>
    </row>
    <row r="2578" spans="1:13" x14ac:dyDescent="0.25">
      <c r="A2578">
        <v>2568</v>
      </c>
      <c r="B2578" t="s">
        <v>9504</v>
      </c>
      <c r="C2578" t="s">
        <v>9505</v>
      </c>
      <c r="D2578" t="s">
        <v>52</v>
      </c>
      <c r="E2578" t="s">
        <v>3193</v>
      </c>
      <c r="F2578" t="s">
        <v>9506</v>
      </c>
      <c r="G2578" t="s">
        <v>55</v>
      </c>
      <c r="H2578">
        <v>120</v>
      </c>
      <c r="I2578">
        <v>48</v>
      </c>
      <c r="J2578">
        <v>2001</v>
      </c>
      <c r="K2578">
        <v>1</v>
      </c>
      <c r="L2578" t="s">
        <v>41</v>
      </c>
      <c r="M2578" t="s">
        <v>2985</v>
      </c>
    </row>
    <row r="2579" spans="1:13" x14ac:dyDescent="0.25">
      <c r="A2579">
        <v>2569</v>
      </c>
      <c r="B2579" t="s">
        <v>9507</v>
      </c>
      <c r="C2579" t="s">
        <v>9508</v>
      </c>
      <c r="D2579" t="s">
        <v>105</v>
      </c>
      <c r="E2579" t="s">
        <v>9509</v>
      </c>
      <c r="F2579" t="s">
        <v>9510</v>
      </c>
      <c r="G2579" t="s">
        <v>156</v>
      </c>
      <c r="H2579">
        <v>760</v>
      </c>
      <c r="I2579">
        <v>350</v>
      </c>
      <c r="J2579">
        <v>2001</v>
      </c>
      <c r="K2579">
        <v>2</v>
      </c>
      <c r="L2579" t="s">
        <v>62</v>
      </c>
      <c r="M2579" t="s">
        <v>108</v>
      </c>
    </row>
    <row r="2580" spans="1:13" x14ac:dyDescent="0.25">
      <c r="A2580">
        <v>2570</v>
      </c>
      <c r="B2580" t="s">
        <v>9511</v>
      </c>
      <c r="C2580" t="s">
        <v>9512</v>
      </c>
      <c r="D2580" t="s">
        <v>66</v>
      </c>
      <c r="E2580" t="s">
        <v>5243</v>
      </c>
      <c r="F2580" t="s">
        <v>9513</v>
      </c>
      <c r="G2580" t="s">
        <v>18</v>
      </c>
      <c r="H2580">
        <v>153</v>
      </c>
      <c r="I2580">
        <v>79</v>
      </c>
      <c r="J2580">
        <v>2010</v>
      </c>
      <c r="K2580">
        <v>6</v>
      </c>
      <c r="L2580" t="s">
        <v>94</v>
      </c>
      <c r="M2580" t="s">
        <v>735</v>
      </c>
    </row>
    <row r="2581" spans="1:13" x14ac:dyDescent="0.25">
      <c r="A2581">
        <v>2571</v>
      </c>
      <c r="B2581" t="s">
        <v>9514</v>
      </c>
      <c r="C2581" t="s">
        <v>9515</v>
      </c>
      <c r="D2581" t="s">
        <v>66</v>
      </c>
      <c r="E2581" t="s">
        <v>9516</v>
      </c>
      <c r="F2581" t="s">
        <v>9517</v>
      </c>
      <c r="G2581" t="s">
        <v>187</v>
      </c>
      <c r="H2581">
        <v>28</v>
      </c>
      <c r="I2581">
        <v>14</v>
      </c>
      <c r="J2581">
        <v>2012</v>
      </c>
      <c r="K2581">
        <v>3</v>
      </c>
      <c r="L2581" t="s">
        <v>70</v>
      </c>
      <c r="M2581" t="s">
        <v>387</v>
      </c>
    </row>
    <row r="2582" spans="1:13" x14ac:dyDescent="0.25">
      <c r="A2582">
        <v>2572</v>
      </c>
      <c r="B2582" t="s">
        <v>9518</v>
      </c>
      <c r="C2582" t="s">
        <v>9519</v>
      </c>
      <c r="D2582" t="s">
        <v>30</v>
      </c>
      <c r="E2582" t="s">
        <v>3077</v>
      </c>
      <c r="F2582" t="s">
        <v>9520</v>
      </c>
      <c r="G2582" t="s">
        <v>336</v>
      </c>
      <c r="H2582">
        <v>189</v>
      </c>
      <c r="I2582">
        <v>86</v>
      </c>
      <c r="J2582">
        <v>2006</v>
      </c>
      <c r="K2582">
        <v>6</v>
      </c>
      <c r="L2582" t="s">
        <v>34</v>
      </c>
      <c r="M2582" t="s">
        <v>34</v>
      </c>
    </row>
    <row r="2583" spans="1:13" x14ac:dyDescent="0.25">
      <c r="A2583">
        <v>2573</v>
      </c>
      <c r="B2583" t="s">
        <v>9521</v>
      </c>
      <c r="C2583" t="s">
        <v>9522</v>
      </c>
      <c r="D2583" t="s">
        <v>52</v>
      </c>
      <c r="E2583" t="s">
        <v>2614</v>
      </c>
      <c r="F2583" t="s">
        <v>9523</v>
      </c>
      <c r="G2583" t="s">
        <v>156</v>
      </c>
      <c r="H2583">
        <v>439</v>
      </c>
      <c r="I2583">
        <v>191</v>
      </c>
      <c r="J2583">
        <v>2004</v>
      </c>
      <c r="K2583">
        <v>12</v>
      </c>
      <c r="L2583" t="s">
        <v>203</v>
      </c>
      <c r="M2583" t="s">
        <v>203</v>
      </c>
    </row>
    <row r="2584" spans="1:13" x14ac:dyDescent="0.25">
      <c r="A2584">
        <v>2574</v>
      </c>
      <c r="B2584" t="s">
        <v>9524</v>
      </c>
      <c r="C2584" t="s">
        <v>9525</v>
      </c>
      <c r="D2584" t="s">
        <v>243</v>
      </c>
      <c r="E2584" t="s">
        <v>8809</v>
      </c>
      <c r="F2584" t="s">
        <v>9526</v>
      </c>
      <c r="G2584" t="s">
        <v>297</v>
      </c>
      <c r="H2584">
        <v>142</v>
      </c>
      <c r="I2584">
        <v>40</v>
      </c>
      <c r="J2584">
        <v>2003</v>
      </c>
      <c r="K2584">
        <v>5</v>
      </c>
      <c r="L2584" t="s">
        <v>94</v>
      </c>
      <c r="M2584" t="s">
        <v>1270</v>
      </c>
    </row>
    <row r="2585" spans="1:13" x14ac:dyDescent="0.25">
      <c r="A2585">
        <v>2575</v>
      </c>
      <c r="B2585" t="s">
        <v>9527</v>
      </c>
      <c r="C2585" t="s">
        <v>9528</v>
      </c>
      <c r="D2585" t="s">
        <v>1262</v>
      </c>
      <c r="E2585" t="s">
        <v>9529</v>
      </c>
      <c r="F2585" t="s">
        <v>9530</v>
      </c>
      <c r="G2585" t="s">
        <v>25</v>
      </c>
      <c r="H2585">
        <v>98</v>
      </c>
      <c r="I2585">
        <v>64</v>
      </c>
      <c r="J2585">
        <v>2007</v>
      </c>
      <c r="K2585">
        <v>6</v>
      </c>
      <c r="L2585" t="s">
        <v>1264</v>
      </c>
      <c r="M2585" t="s">
        <v>9531</v>
      </c>
    </row>
    <row r="2586" spans="1:13" x14ac:dyDescent="0.25">
      <c r="A2586">
        <v>2576</v>
      </c>
      <c r="B2586" t="s">
        <v>9532</v>
      </c>
      <c r="C2586" t="s">
        <v>9533</v>
      </c>
      <c r="D2586" t="s">
        <v>141</v>
      </c>
      <c r="E2586" t="s">
        <v>9534</v>
      </c>
      <c r="F2586" t="s">
        <v>9535</v>
      </c>
      <c r="G2586" t="s">
        <v>181</v>
      </c>
      <c r="H2586">
        <v>1960</v>
      </c>
      <c r="I2586">
        <v>1257</v>
      </c>
      <c r="J2586">
        <v>2003</v>
      </c>
      <c r="K2586">
        <v>3</v>
      </c>
      <c r="L2586" t="s">
        <v>41</v>
      </c>
      <c r="M2586" t="s">
        <v>9536</v>
      </c>
    </row>
    <row r="2587" spans="1:13" x14ac:dyDescent="0.25">
      <c r="A2587">
        <v>2577</v>
      </c>
      <c r="B2587" t="s">
        <v>9537</v>
      </c>
      <c r="C2587" t="s">
        <v>9538</v>
      </c>
      <c r="D2587" t="s">
        <v>80</v>
      </c>
      <c r="E2587" t="s">
        <v>1628</v>
      </c>
      <c r="F2587" t="s">
        <v>9539</v>
      </c>
      <c r="G2587" t="s">
        <v>55</v>
      </c>
      <c r="H2587">
        <v>54</v>
      </c>
      <c r="I2587">
        <v>26</v>
      </c>
      <c r="J2587">
        <v>2006</v>
      </c>
      <c r="K2587">
        <v>5</v>
      </c>
      <c r="L2587" t="s">
        <v>83</v>
      </c>
      <c r="M2587" t="s">
        <v>1351</v>
      </c>
    </row>
    <row r="2588" spans="1:13" x14ac:dyDescent="0.25">
      <c r="A2588">
        <v>2578</v>
      </c>
      <c r="B2588" t="s">
        <v>9540</v>
      </c>
      <c r="C2588" t="s">
        <v>9541</v>
      </c>
      <c r="D2588" t="s">
        <v>166</v>
      </c>
      <c r="E2588" t="s">
        <v>1798</v>
      </c>
      <c r="F2588" t="s">
        <v>9542</v>
      </c>
      <c r="G2588" t="s">
        <v>187</v>
      </c>
      <c r="H2588">
        <v>52</v>
      </c>
      <c r="I2588">
        <v>12</v>
      </c>
      <c r="J2588">
        <v>2008</v>
      </c>
      <c r="K2588">
        <v>3</v>
      </c>
      <c r="L2588" t="s">
        <v>169</v>
      </c>
      <c r="M2588" t="s">
        <v>319</v>
      </c>
    </row>
    <row r="2589" spans="1:13" x14ac:dyDescent="0.25">
      <c r="A2589">
        <v>2579</v>
      </c>
      <c r="B2589" t="s">
        <v>9543</v>
      </c>
      <c r="C2589" t="s">
        <v>9544</v>
      </c>
      <c r="D2589" t="s">
        <v>59</v>
      </c>
      <c r="E2589" t="s">
        <v>2170</v>
      </c>
      <c r="F2589" t="s">
        <v>9545</v>
      </c>
      <c r="G2589" t="s">
        <v>308</v>
      </c>
      <c r="H2589">
        <v>310</v>
      </c>
      <c r="I2589">
        <v>115</v>
      </c>
      <c r="J2589">
        <v>2005</v>
      </c>
      <c r="K2589">
        <v>3</v>
      </c>
      <c r="L2589" t="s">
        <v>62</v>
      </c>
      <c r="M2589" t="s">
        <v>1594</v>
      </c>
    </row>
    <row r="2590" spans="1:13" x14ac:dyDescent="0.25">
      <c r="A2590">
        <v>2580</v>
      </c>
      <c r="B2590" t="s">
        <v>9546</v>
      </c>
      <c r="C2590" t="s">
        <v>9547</v>
      </c>
      <c r="D2590" t="s">
        <v>1999</v>
      </c>
      <c r="E2590" t="s">
        <v>523</v>
      </c>
      <c r="F2590" t="s">
        <v>9548</v>
      </c>
      <c r="G2590" t="s">
        <v>308</v>
      </c>
      <c r="H2590">
        <v>14</v>
      </c>
      <c r="I2590">
        <v>5</v>
      </c>
      <c r="J2590">
        <v>2009</v>
      </c>
      <c r="K2590">
        <v>2</v>
      </c>
      <c r="L2590" t="s">
        <v>4641</v>
      </c>
      <c r="M2590" t="s">
        <v>4642</v>
      </c>
    </row>
    <row r="2591" spans="1:13" x14ac:dyDescent="0.25">
      <c r="A2591">
        <v>2581</v>
      </c>
      <c r="B2591" t="s">
        <v>9549</v>
      </c>
      <c r="C2591" t="s">
        <v>9550</v>
      </c>
      <c r="D2591" t="s">
        <v>119</v>
      </c>
      <c r="E2591" t="s">
        <v>334</v>
      </c>
      <c r="F2591" t="s">
        <v>9551</v>
      </c>
      <c r="G2591" t="s">
        <v>233</v>
      </c>
      <c r="H2591">
        <v>21</v>
      </c>
      <c r="I2591">
        <v>10</v>
      </c>
      <c r="J2591">
        <v>2011</v>
      </c>
      <c r="K2591">
        <v>4</v>
      </c>
      <c r="L2591" t="s">
        <v>122</v>
      </c>
      <c r="M2591" t="s">
        <v>1362</v>
      </c>
    </row>
    <row r="2592" spans="1:13" x14ac:dyDescent="0.25">
      <c r="A2592">
        <v>2582</v>
      </c>
      <c r="B2592" t="s">
        <v>9552</v>
      </c>
      <c r="C2592" t="s">
        <v>9553</v>
      </c>
      <c r="D2592" t="s">
        <v>52</v>
      </c>
      <c r="E2592" t="s">
        <v>445</v>
      </c>
      <c r="F2592" t="s">
        <v>9554</v>
      </c>
      <c r="G2592" t="s">
        <v>55</v>
      </c>
      <c r="H2592">
        <v>27</v>
      </c>
      <c r="I2592">
        <v>5</v>
      </c>
      <c r="J2592">
        <v>2013</v>
      </c>
      <c r="K2592">
        <v>2</v>
      </c>
      <c r="L2592" t="s">
        <v>203</v>
      </c>
      <c r="M2592" t="s">
        <v>671</v>
      </c>
    </row>
    <row r="2593" spans="1:13" x14ac:dyDescent="0.25">
      <c r="A2593">
        <v>2583</v>
      </c>
      <c r="B2593" t="s">
        <v>9555</v>
      </c>
      <c r="C2593" t="s">
        <v>9556</v>
      </c>
      <c r="D2593" t="s">
        <v>1337</v>
      </c>
      <c r="E2593" t="s">
        <v>770</v>
      </c>
      <c r="F2593" t="s">
        <v>9557</v>
      </c>
      <c r="G2593" t="s">
        <v>233</v>
      </c>
      <c r="H2593">
        <v>7</v>
      </c>
      <c r="I2593">
        <v>3</v>
      </c>
      <c r="J2593">
        <v>2009</v>
      </c>
      <c r="K2593">
        <v>1</v>
      </c>
      <c r="L2593" t="s">
        <v>2853</v>
      </c>
      <c r="M2593" t="s">
        <v>2854</v>
      </c>
    </row>
    <row r="2594" spans="1:13" x14ac:dyDescent="0.25">
      <c r="A2594">
        <v>2584</v>
      </c>
      <c r="B2594" t="s">
        <v>9558</v>
      </c>
      <c r="C2594" t="s">
        <v>9559</v>
      </c>
      <c r="D2594" t="s">
        <v>119</v>
      </c>
      <c r="E2594" t="s">
        <v>699</v>
      </c>
      <c r="F2594" t="s">
        <v>9560</v>
      </c>
      <c r="G2594" t="s">
        <v>69</v>
      </c>
      <c r="H2594">
        <v>32</v>
      </c>
      <c r="I2594">
        <v>12</v>
      </c>
      <c r="J2594">
        <v>1996</v>
      </c>
      <c r="K2594">
        <v>2</v>
      </c>
      <c r="L2594" t="s">
        <v>122</v>
      </c>
      <c r="M2594" t="s">
        <v>9561</v>
      </c>
    </row>
    <row r="2595" spans="1:13" x14ac:dyDescent="0.25">
      <c r="A2595">
        <v>2585</v>
      </c>
      <c r="B2595" t="s">
        <v>9562</v>
      </c>
      <c r="C2595" t="s">
        <v>9563</v>
      </c>
      <c r="D2595" t="s">
        <v>66</v>
      </c>
      <c r="E2595" t="s">
        <v>2224</v>
      </c>
      <c r="F2595" t="s">
        <v>9564</v>
      </c>
      <c r="G2595" t="s">
        <v>181</v>
      </c>
      <c r="H2595">
        <v>74</v>
      </c>
      <c r="I2595">
        <v>24</v>
      </c>
      <c r="J2595">
        <v>2001</v>
      </c>
      <c r="K2595">
        <v>6</v>
      </c>
      <c r="L2595" t="s">
        <v>94</v>
      </c>
      <c r="M2595" t="s">
        <v>1853</v>
      </c>
    </row>
    <row r="2596" spans="1:13" x14ac:dyDescent="0.25">
      <c r="A2596">
        <v>2586</v>
      </c>
      <c r="B2596" t="s">
        <v>9565</v>
      </c>
      <c r="C2596" t="s">
        <v>9566</v>
      </c>
      <c r="D2596" t="s">
        <v>30</v>
      </c>
      <c r="E2596" t="s">
        <v>943</v>
      </c>
      <c r="F2596" t="s">
        <v>9567</v>
      </c>
      <c r="G2596" t="s">
        <v>336</v>
      </c>
      <c r="H2596">
        <v>90</v>
      </c>
      <c r="I2596">
        <v>44</v>
      </c>
      <c r="J2596">
        <v>2012</v>
      </c>
      <c r="K2596">
        <v>4</v>
      </c>
      <c r="L2596" t="s">
        <v>251</v>
      </c>
      <c r="M2596" t="s">
        <v>251</v>
      </c>
    </row>
    <row r="2597" spans="1:13" x14ac:dyDescent="0.25">
      <c r="A2597">
        <v>2587</v>
      </c>
      <c r="B2597" t="s">
        <v>9568</v>
      </c>
      <c r="C2597" t="s">
        <v>9569</v>
      </c>
      <c r="D2597" t="s">
        <v>30</v>
      </c>
      <c r="E2597" t="s">
        <v>824</v>
      </c>
      <c r="F2597" t="s">
        <v>9570</v>
      </c>
      <c r="G2597" t="s">
        <v>156</v>
      </c>
      <c r="H2597">
        <v>14</v>
      </c>
      <c r="I2597">
        <v>6</v>
      </c>
      <c r="J2597">
        <v>2011</v>
      </c>
      <c r="K2597">
        <v>2</v>
      </c>
      <c r="L2597" t="s">
        <v>34</v>
      </c>
      <c r="M2597" t="s">
        <v>34</v>
      </c>
    </row>
    <row r="2598" spans="1:13" x14ac:dyDescent="0.25">
      <c r="A2598">
        <v>2588</v>
      </c>
      <c r="B2598" t="s">
        <v>9571</v>
      </c>
      <c r="C2598" t="s">
        <v>9572</v>
      </c>
      <c r="D2598" t="s">
        <v>15</v>
      </c>
      <c r="E2598" t="s">
        <v>621</v>
      </c>
      <c r="F2598" t="s">
        <v>9573</v>
      </c>
      <c r="G2598" t="s">
        <v>40</v>
      </c>
      <c r="H2598">
        <v>10</v>
      </c>
      <c r="I2598">
        <v>6</v>
      </c>
      <c r="J2598">
        <v>2013</v>
      </c>
      <c r="K2598">
        <v>2</v>
      </c>
      <c r="L2598" t="s">
        <v>19</v>
      </c>
      <c r="M2598" t="s">
        <v>1681</v>
      </c>
    </row>
    <row r="2599" spans="1:13" x14ac:dyDescent="0.25">
      <c r="A2599">
        <v>2589</v>
      </c>
      <c r="B2599" t="s">
        <v>9574</v>
      </c>
      <c r="C2599" t="s">
        <v>9575</v>
      </c>
      <c r="D2599" t="s">
        <v>294</v>
      </c>
      <c r="E2599" t="s">
        <v>185</v>
      </c>
      <c r="F2599" t="s">
        <v>9576</v>
      </c>
      <c r="G2599" t="s">
        <v>149</v>
      </c>
      <c r="H2599">
        <v>49</v>
      </c>
      <c r="I2599">
        <v>30</v>
      </c>
      <c r="J2599">
        <v>2005</v>
      </c>
      <c r="K2599">
        <v>4</v>
      </c>
      <c r="L2599" t="s">
        <v>298</v>
      </c>
      <c r="M2599" t="s">
        <v>298</v>
      </c>
    </row>
    <row r="2600" spans="1:13" x14ac:dyDescent="0.25">
      <c r="A2600">
        <v>2590</v>
      </c>
      <c r="B2600" t="s">
        <v>9577</v>
      </c>
      <c r="C2600" t="s">
        <v>9578</v>
      </c>
      <c r="D2600" t="s">
        <v>105</v>
      </c>
      <c r="E2600" t="s">
        <v>867</v>
      </c>
      <c r="F2600" t="s">
        <v>9579</v>
      </c>
      <c r="G2600" t="s">
        <v>156</v>
      </c>
      <c r="H2600">
        <v>48</v>
      </c>
      <c r="I2600">
        <v>25</v>
      </c>
      <c r="J2600">
        <v>2005</v>
      </c>
      <c r="K2600">
        <v>1</v>
      </c>
      <c r="L2600" t="s">
        <v>62</v>
      </c>
      <c r="M2600" t="s">
        <v>882</v>
      </c>
    </row>
    <row r="2601" spans="1:13" x14ac:dyDescent="0.25">
      <c r="A2601">
        <v>2591</v>
      </c>
      <c r="B2601" t="s">
        <v>9580</v>
      </c>
      <c r="C2601" t="s">
        <v>9581</v>
      </c>
      <c r="D2601" t="s">
        <v>80</v>
      </c>
      <c r="E2601" t="s">
        <v>993</v>
      </c>
      <c r="F2601" t="s">
        <v>9582</v>
      </c>
      <c r="G2601" t="s">
        <v>257</v>
      </c>
      <c r="H2601">
        <v>78</v>
      </c>
      <c r="I2601">
        <v>42</v>
      </c>
      <c r="J2601">
        <v>2009</v>
      </c>
      <c r="K2601">
        <v>1</v>
      </c>
      <c r="L2601" t="s">
        <v>83</v>
      </c>
      <c r="M2601" t="s">
        <v>9583</v>
      </c>
    </row>
    <row r="2602" spans="1:13" x14ac:dyDescent="0.25">
      <c r="A2602">
        <v>2592</v>
      </c>
      <c r="B2602" t="s">
        <v>9584</v>
      </c>
      <c r="C2602" t="s">
        <v>9585</v>
      </c>
      <c r="D2602" t="s">
        <v>80</v>
      </c>
      <c r="E2602" t="s">
        <v>993</v>
      </c>
      <c r="F2602" t="s">
        <v>9586</v>
      </c>
      <c r="G2602" t="s">
        <v>336</v>
      </c>
      <c r="H2602">
        <v>5</v>
      </c>
      <c r="I2602">
        <v>2</v>
      </c>
      <c r="J2602">
        <v>1995</v>
      </c>
      <c r="K2602">
        <v>1</v>
      </c>
      <c r="L2602" t="s">
        <v>729</v>
      </c>
      <c r="M2602" t="s">
        <v>9587</v>
      </c>
    </row>
    <row r="2603" spans="1:13" x14ac:dyDescent="0.25">
      <c r="A2603">
        <v>2593</v>
      </c>
      <c r="B2603" t="s">
        <v>9588</v>
      </c>
      <c r="C2603" t="s">
        <v>9589</v>
      </c>
      <c r="D2603" t="s">
        <v>30</v>
      </c>
      <c r="E2603" t="s">
        <v>269</v>
      </c>
      <c r="F2603" t="s">
        <v>9590</v>
      </c>
      <c r="G2603" t="s">
        <v>69</v>
      </c>
      <c r="H2603">
        <v>36</v>
      </c>
      <c r="I2603">
        <v>20</v>
      </c>
      <c r="J2603">
        <v>1994</v>
      </c>
      <c r="K2603">
        <v>4</v>
      </c>
      <c r="L2603" t="s">
        <v>258</v>
      </c>
      <c r="M2603" t="s">
        <v>258</v>
      </c>
    </row>
    <row r="2604" spans="1:13" x14ac:dyDescent="0.25">
      <c r="A2604">
        <v>2594</v>
      </c>
      <c r="B2604" t="s">
        <v>9591</v>
      </c>
      <c r="C2604" t="s">
        <v>9592</v>
      </c>
      <c r="D2604" t="s">
        <v>119</v>
      </c>
      <c r="E2604" t="s">
        <v>9593</v>
      </c>
      <c r="F2604" t="s">
        <v>9594</v>
      </c>
      <c r="G2604" t="s">
        <v>336</v>
      </c>
      <c r="H2604">
        <v>5800</v>
      </c>
      <c r="I2604">
        <v>4908</v>
      </c>
      <c r="J2604">
        <v>1998</v>
      </c>
      <c r="K2604">
        <v>12</v>
      </c>
      <c r="L2604" t="s">
        <v>122</v>
      </c>
      <c r="M2604" t="s">
        <v>122</v>
      </c>
    </row>
    <row r="2605" spans="1:13" x14ac:dyDescent="0.25">
      <c r="A2605">
        <v>2595</v>
      </c>
      <c r="B2605" t="s">
        <v>9595</v>
      </c>
      <c r="C2605" t="s">
        <v>9596</v>
      </c>
      <c r="D2605" t="s">
        <v>59</v>
      </c>
      <c r="E2605" t="s">
        <v>3175</v>
      </c>
      <c r="F2605" t="s">
        <v>9597</v>
      </c>
      <c r="G2605" t="s">
        <v>18</v>
      </c>
      <c r="H2605">
        <v>197</v>
      </c>
      <c r="I2605">
        <v>162</v>
      </c>
      <c r="J2605">
        <v>2008</v>
      </c>
      <c r="K2605">
        <v>5</v>
      </c>
      <c r="L2605" t="s">
        <v>62</v>
      </c>
      <c r="M2605" t="s">
        <v>6087</v>
      </c>
    </row>
    <row r="2606" spans="1:13" x14ac:dyDescent="0.25">
      <c r="A2606">
        <v>2596</v>
      </c>
      <c r="B2606" t="s">
        <v>9598</v>
      </c>
      <c r="C2606" t="s">
        <v>9599</v>
      </c>
      <c r="D2606" t="s">
        <v>643</v>
      </c>
      <c r="E2606" t="s">
        <v>6546</v>
      </c>
      <c r="F2606" t="s">
        <v>9600</v>
      </c>
      <c r="G2606" t="s">
        <v>18</v>
      </c>
      <c r="H2606">
        <v>199</v>
      </c>
      <c r="I2606">
        <v>83</v>
      </c>
      <c r="J2606">
        <v>2007</v>
      </c>
      <c r="K2606">
        <v>3</v>
      </c>
      <c r="L2606" t="s">
        <v>645</v>
      </c>
      <c r="M2606" t="s">
        <v>2606</v>
      </c>
    </row>
    <row r="2607" spans="1:13" x14ac:dyDescent="0.25">
      <c r="A2607">
        <v>2597</v>
      </c>
      <c r="B2607" t="s">
        <v>9601</v>
      </c>
      <c r="C2607" t="s">
        <v>9602</v>
      </c>
      <c r="D2607" t="s">
        <v>166</v>
      </c>
      <c r="E2607" t="s">
        <v>1385</v>
      </c>
      <c r="F2607" t="s">
        <v>9603</v>
      </c>
      <c r="G2607" t="s">
        <v>187</v>
      </c>
      <c r="H2607">
        <v>11</v>
      </c>
      <c r="I2607">
        <v>4</v>
      </c>
      <c r="J2607">
        <v>2007</v>
      </c>
      <c r="K2607">
        <v>3</v>
      </c>
      <c r="L2607" t="s">
        <v>169</v>
      </c>
      <c r="M2607" t="s">
        <v>1217</v>
      </c>
    </row>
    <row r="2608" spans="1:13" x14ac:dyDescent="0.25">
      <c r="A2608">
        <v>2598</v>
      </c>
      <c r="B2608" t="s">
        <v>9604</v>
      </c>
      <c r="C2608" t="s">
        <v>9605</v>
      </c>
      <c r="D2608" t="s">
        <v>15</v>
      </c>
      <c r="E2608" t="s">
        <v>9606</v>
      </c>
      <c r="F2608" t="s">
        <v>9607</v>
      </c>
      <c r="G2608" t="s">
        <v>187</v>
      </c>
      <c r="H2608">
        <v>73</v>
      </c>
      <c r="I2608">
        <v>31</v>
      </c>
      <c r="J2608">
        <v>2008</v>
      </c>
      <c r="K2608">
        <v>6</v>
      </c>
      <c r="L2608" t="s">
        <v>19</v>
      </c>
      <c r="M2608" t="s">
        <v>651</v>
      </c>
    </row>
    <row r="2609" spans="1:13" x14ac:dyDescent="0.25">
      <c r="A2609">
        <v>2599</v>
      </c>
      <c r="B2609" t="s">
        <v>9608</v>
      </c>
      <c r="C2609" t="s">
        <v>9609</v>
      </c>
      <c r="D2609" t="s">
        <v>98</v>
      </c>
      <c r="E2609" t="s">
        <v>1920</v>
      </c>
      <c r="F2609" t="s">
        <v>9610</v>
      </c>
      <c r="G2609" t="s">
        <v>18</v>
      </c>
      <c r="H2609">
        <v>21</v>
      </c>
      <c r="I2609">
        <v>9</v>
      </c>
      <c r="J2609">
        <v>2006</v>
      </c>
      <c r="K2609">
        <v>2</v>
      </c>
      <c r="L2609" t="s">
        <v>101</v>
      </c>
      <c r="M2609" t="s">
        <v>101</v>
      </c>
    </row>
    <row r="2610" spans="1:13" x14ac:dyDescent="0.25">
      <c r="A2610">
        <v>2600</v>
      </c>
      <c r="B2610" t="s">
        <v>9611</v>
      </c>
      <c r="C2610" t="s">
        <v>9612</v>
      </c>
      <c r="D2610" t="s">
        <v>2798</v>
      </c>
      <c r="E2610" t="s">
        <v>1798</v>
      </c>
      <c r="F2610" t="s">
        <v>9613</v>
      </c>
      <c r="G2610" t="s">
        <v>187</v>
      </c>
      <c r="H2610">
        <v>419</v>
      </c>
      <c r="I2610">
        <v>123</v>
      </c>
      <c r="J2610">
        <v>2004</v>
      </c>
      <c r="K2610">
        <v>2</v>
      </c>
      <c r="L2610" t="s">
        <v>41</v>
      </c>
      <c r="M2610" t="s">
        <v>9614</v>
      </c>
    </row>
    <row r="2611" spans="1:13" x14ac:dyDescent="0.25">
      <c r="A2611">
        <v>2601</v>
      </c>
      <c r="B2611" t="s">
        <v>9615</v>
      </c>
      <c r="C2611" t="s">
        <v>9616</v>
      </c>
      <c r="D2611" t="s">
        <v>243</v>
      </c>
      <c r="E2611" t="s">
        <v>3148</v>
      </c>
      <c r="F2611" t="s">
        <v>9617</v>
      </c>
      <c r="G2611" t="s">
        <v>297</v>
      </c>
      <c r="H2611">
        <v>157</v>
      </c>
      <c r="I2611">
        <v>67</v>
      </c>
      <c r="J2611">
        <v>2002</v>
      </c>
      <c r="K2611">
        <v>1</v>
      </c>
      <c r="L2611" t="s">
        <v>94</v>
      </c>
      <c r="M2611" t="s">
        <v>9618</v>
      </c>
    </row>
    <row r="2612" spans="1:13" x14ac:dyDescent="0.25">
      <c r="A2612">
        <v>2602</v>
      </c>
      <c r="B2612" t="s">
        <v>9619</v>
      </c>
      <c r="C2612" t="s">
        <v>9620</v>
      </c>
      <c r="D2612" t="s">
        <v>105</v>
      </c>
      <c r="E2612" t="s">
        <v>4366</v>
      </c>
      <c r="F2612" t="s">
        <v>9621</v>
      </c>
      <c r="G2612" t="s">
        <v>329</v>
      </c>
      <c r="H2612">
        <v>96</v>
      </c>
      <c r="I2612">
        <v>40</v>
      </c>
      <c r="J2612">
        <v>2008</v>
      </c>
      <c r="K2612">
        <v>2</v>
      </c>
      <c r="L2612" t="s">
        <v>62</v>
      </c>
      <c r="M2612" t="s">
        <v>108</v>
      </c>
    </row>
    <row r="2613" spans="1:13" x14ac:dyDescent="0.25">
      <c r="A2613">
        <v>2603</v>
      </c>
      <c r="B2613" t="s">
        <v>9622</v>
      </c>
      <c r="C2613" t="s">
        <v>9623</v>
      </c>
      <c r="D2613" t="s">
        <v>80</v>
      </c>
      <c r="E2613" t="s">
        <v>5609</v>
      </c>
      <c r="F2613" t="s">
        <v>9624</v>
      </c>
      <c r="G2613" t="s">
        <v>336</v>
      </c>
      <c r="H2613">
        <v>70</v>
      </c>
      <c r="I2613">
        <v>55</v>
      </c>
      <c r="J2613">
        <v>2012</v>
      </c>
      <c r="K2613">
        <v>1</v>
      </c>
      <c r="L2613" t="s">
        <v>500</v>
      </c>
      <c r="M2613" t="s">
        <v>1466</v>
      </c>
    </row>
    <row r="2614" spans="1:13" x14ac:dyDescent="0.25">
      <c r="A2614">
        <v>2604</v>
      </c>
      <c r="B2614" t="s">
        <v>9625</v>
      </c>
      <c r="C2614" t="s">
        <v>9626</v>
      </c>
      <c r="D2614" t="s">
        <v>80</v>
      </c>
      <c r="E2614" t="s">
        <v>4377</v>
      </c>
      <c r="F2614" t="s">
        <v>9627</v>
      </c>
      <c r="G2614" t="s">
        <v>156</v>
      </c>
      <c r="H2614">
        <v>70</v>
      </c>
      <c r="I2614">
        <v>20</v>
      </c>
      <c r="J2614">
        <v>2006</v>
      </c>
      <c r="K2614">
        <v>5</v>
      </c>
      <c r="L2614" t="s">
        <v>83</v>
      </c>
      <c r="M2614" t="s">
        <v>7075</v>
      </c>
    </row>
    <row r="2615" spans="1:13" x14ac:dyDescent="0.25">
      <c r="A2615">
        <v>2605</v>
      </c>
      <c r="B2615" t="s">
        <v>9628</v>
      </c>
      <c r="C2615" t="s">
        <v>9629</v>
      </c>
      <c r="D2615" t="s">
        <v>80</v>
      </c>
      <c r="E2615" t="s">
        <v>9630</v>
      </c>
      <c r="F2615" t="s">
        <v>9631</v>
      </c>
      <c r="G2615" t="s">
        <v>329</v>
      </c>
      <c r="H2615">
        <v>2979</v>
      </c>
      <c r="I2615">
        <v>1468</v>
      </c>
      <c r="J2615">
        <v>2005</v>
      </c>
      <c r="K2615">
        <v>3</v>
      </c>
      <c r="L2615" t="s">
        <v>3247</v>
      </c>
      <c r="M2615" t="s">
        <v>4947</v>
      </c>
    </row>
    <row r="2616" spans="1:13" x14ac:dyDescent="0.25">
      <c r="A2616">
        <v>2606</v>
      </c>
      <c r="B2616" t="s">
        <v>9632</v>
      </c>
      <c r="C2616" t="s">
        <v>9633</v>
      </c>
      <c r="D2616" t="s">
        <v>341</v>
      </c>
      <c r="E2616" t="s">
        <v>1342</v>
      </c>
      <c r="F2616" t="s">
        <v>9634</v>
      </c>
      <c r="G2616" t="s">
        <v>40</v>
      </c>
      <c r="H2616">
        <v>3</v>
      </c>
      <c r="I2616">
        <v>2</v>
      </c>
      <c r="J2616">
        <v>2012</v>
      </c>
      <c r="K2616">
        <v>3</v>
      </c>
      <c r="L2616" t="s">
        <v>344</v>
      </c>
      <c r="M2616" t="s">
        <v>9635</v>
      </c>
    </row>
    <row r="2617" spans="1:13" x14ac:dyDescent="0.25">
      <c r="A2617">
        <v>2607</v>
      </c>
      <c r="B2617" t="s">
        <v>9636</v>
      </c>
      <c r="C2617" t="s">
        <v>9637</v>
      </c>
      <c r="D2617" t="s">
        <v>30</v>
      </c>
      <c r="E2617" t="s">
        <v>5824</v>
      </c>
      <c r="F2617" t="s">
        <v>9638</v>
      </c>
      <c r="G2617" t="s">
        <v>55</v>
      </c>
      <c r="H2617">
        <v>236</v>
      </c>
      <c r="I2617">
        <v>76</v>
      </c>
      <c r="J2617">
        <v>1998</v>
      </c>
      <c r="K2617">
        <v>4</v>
      </c>
      <c r="L2617" t="s">
        <v>34</v>
      </c>
      <c r="M2617" t="s">
        <v>34</v>
      </c>
    </row>
    <row r="2618" spans="1:13" x14ac:dyDescent="0.25">
      <c r="A2618">
        <v>2608</v>
      </c>
      <c r="B2618" t="s">
        <v>9639</v>
      </c>
      <c r="C2618" t="s">
        <v>9640</v>
      </c>
      <c r="D2618" t="s">
        <v>59</v>
      </c>
      <c r="E2618" t="s">
        <v>824</v>
      </c>
      <c r="F2618" t="s">
        <v>9641</v>
      </c>
      <c r="G2618" t="s">
        <v>336</v>
      </c>
      <c r="H2618">
        <v>19</v>
      </c>
      <c r="I2618">
        <v>7</v>
      </c>
      <c r="J2618">
        <v>2013</v>
      </c>
      <c r="K2618">
        <v>2</v>
      </c>
      <c r="L2618" t="s">
        <v>62</v>
      </c>
      <c r="M2618" t="s">
        <v>9642</v>
      </c>
    </row>
    <row r="2619" spans="1:13" x14ac:dyDescent="0.25">
      <c r="A2619">
        <v>2609</v>
      </c>
      <c r="B2619" t="s">
        <v>9643</v>
      </c>
      <c r="C2619" t="s">
        <v>9644</v>
      </c>
      <c r="D2619" t="s">
        <v>52</v>
      </c>
      <c r="E2619" t="s">
        <v>4157</v>
      </c>
      <c r="F2619" t="s">
        <v>9645</v>
      </c>
      <c r="G2619" t="s">
        <v>336</v>
      </c>
      <c r="H2619">
        <v>4</v>
      </c>
      <c r="I2619">
        <v>3</v>
      </c>
      <c r="J2619">
        <v>2003</v>
      </c>
      <c r="K2619">
        <v>2</v>
      </c>
      <c r="L2619" t="s">
        <v>56</v>
      </c>
      <c r="M2619" t="s">
        <v>9646</v>
      </c>
    </row>
    <row r="2620" spans="1:13" x14ac:dyDescent="0.25">
      <c r="A2620">
        <v>2610</v>
      </c>
      <c r="B2620" t="s">
        <v>9647</v>
      </c>
      <c r="C2620" t="s">
        <v>9648</v>
      </c>
      <c r="D2620" t="s">
        <v>52</v>
      </c>
      <c r="E2620" t="s">
        <v>512</v>
      </c>
      <c r="F2620" t="s">
        <v>9649</v>
      </c>
      <c r="G2620" t="s">
        <v>233</v>
      </c>
      <c r="H2620">
        <v>25</v>
      </c>
      <c r="I2620">
        <v>10</v>
      </c>
      <c r="J2620">
        <v>2006</v>
      </c>
      <c r="K2620">
        <v>1</v>
      </c>
      <c r="L2620" t="s">
        <v>203</v>
      </c>
      <c r="M2620" t="s">
        <v>671</v>
      </c>
    </row>
    <row r="2621" spans="1:13" x14ac:dyDescent="0.25">
      <c r="A2621">
        <v>2611</v>
      </c>
      <c r="B2621" t="s">
        <v>9650</v>
      </c>
      <c r="C2621" t="s">
        <v>9651</v>
      </c>
      <c r="D2621" t="s">
        <v>80</v>
      </c>
      <c r="E2621" t="s">
        <v>4366</v>
      </c>
      <c r="F2621" t="s">
        <v>9652</v>
      </c>
      <c r="G2621" t="s">
        <v>156</v>
      </c>
      <c r="H2621">
        <v>130</v>
      </c>
      <c r="I2621">
        <v>60</v>
      </c>
      <c r="J2621">
        <v>2010</v>
      </c>
      <c r="K2621">
        <v>2</v>
      </c>
      <c r="L2621" t="s">
        <v>83</v>
      </c>
      <c r="M2621" t="s">
        <v>578</v>
      </c>
    </row>
    <row r="2622" spans="1:13" x14ac:dyDescent="0.25">
      <c r="A2622">
        <v>2612</v>
      </c>
      <c r="B2622" t="s">
        <v>9653</v>
      </c>
      <c r="C2622" t="s">
        <v>9654</v>
      </c>
      <c r="D2622" t="s">
        <v>153</v>
      </c>
      <c r="E2622" t="s">
        <v>2170</v>
      </c>
      <c r="F2622" t="s">
        <v>9655</v>
      </c>
      <c r="G2622" t="s">
        <v>336</v>
      </c>
      <c r="H2622">
        <v>188</v>
      </c>
      <c r="I2622">
        <v>160</v>
      </c>
      <c r="J2622">
        <v>2015</v>
      </c>
      <c r="K2622">
        <v>1</v>
      </c>
      <c r="L2622" t="s">
        <v>41</v>
      </c>
      <c r="M2622" t="s">
        <v>158</v>
      </c>
    </row>
    <row r="2623" spans="1:13" x14ac:dyDescent="0.25">
      <c r="A2623">
        <v>2613</v>
      </c>
      <c r="B2623" t="s">
        <v>9656</v>
      </c>
      <c r="C2623" t="s">
        <v>9657</v>
      </c>
      <c r="D2623" t="s">
        <v>852</v>
      </c>
      <c r="E2623" t="s">
        <v>861</v>
      </c>
      <c r="F2623" t="s">
        <v>9658</v>
      </c>
      <c r="G2623" t="s">
        <v>336</v>
      </c>
      <c r="H2623">
        <v>8</v>
      </c>
      <c r="I2623">
        <v>3</v>
      </c>
      <c r="J2623">
        <v>1999</v>
      </c>
      <c r="K2623">
        <v>2</v>
      </c>
      <c r="L2623" t="s">
        <v>595</v>
      </c>
      <c r="M2623" t="s">
        <v>1621</v>
      </c>
    </row>
    <row r="2624" spans="1:13" x14ac:dyDescent="0.25">
      <c r="A2624">
        <v>2614</v>
      </c>
      <c r="B2624" t="s">
        <v>9659</v>
      </c>
      <c r="C2624" t="s">
        <v>9660</v>
      </c>
      <c r="D2624" t="s">
        <v>119</v>
      </c>
      <c r="E2624" t="s">
        <v>824</v>
      </c>
      <c r="F2624" t="s">
        <v>9661</v>
      </c>
      <c r="G2624" t="s">
        <v>289</v>
      </c>
      <c r="H2624">
        <v>250</v>
      </c>
      <c r="I2624">
        <v>100</v>
      </c>
      <c r="J2624">
        <v>1989</v>
      </c>
      <c r="K2624">
        <v>1</v>
      </c>
      <c r="L2624" t="s">
        <v>122</v>
      </c>
      <c r="M2624" t="s">
        <v>1362</v>
      </c>
    </row>
    <row r="2625" spans="1:13" x14ac:dyDescent="0.25">
      <c r="A2625">
        <v>2615</v>
      </c>
      <c r="B2625" t="s">
        <v>9662</v>
      </c>
      <c r="C2625" t="s">
        <v>9663</v>
      </c>
      <c r="D2625" t="s">
        <v>74</v>
      </c>
      <c r="E2625" t="s">
        <v>9664</v>
      </c>
      <c r="F2625" t="s">
        <v>9665</v>
      </c>
      <c r="G2625" t="s">
        <v>297</v>
      </c>
      <c r="H2625">
        <v>1200</v>
      </c>
      <c r="I2625">
        <v>363</v>
      </c>
      <c r="J2625">
        <v>1991</v>
      </c>
      <c r="K2625">
        <v>7</v>
      </c>
      <c r="L2625" t="s">
        <v>77</v>
      </c>
      <c r="M2625" t="s">
        <v>9666</v>
      </c>
    </row>
    <row r="2626" spans="1:13" x14ac:dyDescent="0.25">
      <c r="A2626">
        <v>2616</v>
      </c>
      <c r="B2626" t="s">
        <v>9667</v>
      </c>
      <c r="C2626" t="s">
        <v>9668</v>
      </c>
      <c r="D2626" t="s">
        <v>119</v>
      </c>
      <c r="E2626" t="s">
        <v>1640</v>
      </c>
      <c r="F2626" t="s">
        <v>9669</v>
      </c>
      <c r="G2626" t="s">
        <v>156</v>
      </c>
      <c r="H2626">
        <v>215</v>
      </c>
      <c r="I2626">
        <v>56</v>
      </c>
      <c r="J2626">
        <v>2014</v>
      </c>
      <c r="K2626">
        <v>1</v>
      </c>
      <c r="L2626" t="s">
        <v>122</v>
      </c>
      <c r="M2626" t="s">
        <v>122</v>
      </c>
    </row>
    <row r="2627" spans="1:13" x14ac:dyDescent="0.25">
      <c r="A2627">
        <v>2617</v>
      </c>
      <c r="B2627" t="s">
        <v>9670</v>
      </c>
      <c r="C2627" t="s">
        <v>9671</v>
      </c>
      <c r="D2627" t="s">
        <v>98</v>
      </c>
      <c r="E2627" t="s">
        <v>9672</v>
      </c>
      <c r="F2627" t="s">
        <v>9673</v>
      </c>
      <c r="G2627" t="s">
        <v>48</v>
      </c>
      <c r="H2627">
        <v>187</v>
      </c>
      <c r="I2627">
        <v>72</v>
      </c>
      <c r="J2627">
        <v>2006</v>
      </c>
      <c r="K2627">
        <v>4</v>
      </c>
      <c r="L2627" t="s">
        <v>41</v>
      </c>
      <c r="M2627" t="s">
        <v>1253</v>
      </c>
    </row>
    <row r="2628" spans="1:13" x14ac:dyDescent="0.25">
      <c r="A2628">
        <v>2618</v>
      </c>
      <c r="B2628" t="s">
        <v>9674</v>
      </c>
      <c r="C2628" t="s">
        <v>9675</v>
      </c>
      <c r="D2628" t="s">
        <v>80</v>
      </c>
      <c r="E2628" t="s">
        <v>6421</v>
      </c>
      <c r="F2628" t="s">
        <v>9676</v>
      </c>
      <c r="G2628" t="s">
        <v>336</v>
      </c>
      <c r="H2628">
        <v>180</v>
      </c>
      <c r="I2628">
        <v>92</v>
      </c>
      <c r="J2628">
        <v>2013</v>
      </c>
      <c r="K2628">
        <v>3</v>
      </c>
      <c r="L2628" t="s">
        <v>83</v>
      </c>
      <c r="M2628" t="s">
        <v>7992</v>
      </c>
    </row>
    <row r="2629" spans="1:13" x14ac:dyDescent="0.25">
      <c r="A2629">
        <v>2619</v>
      </c>
      <c r="B2629" t="s">
        <v>9677</v>
      </c>
      <c r="C2629" t="s">
        <v>9678</v>
      </c>
      <c r="D2629" t="s">
        <v>105</v>
      </c>
      <c r="E2629" t="s">
        <v>485</v>
      </c>
      <c r="F2629" t="s">
        <v>9679</v>
      </c>
      <c r="G2629" t="s">
        <v>297</v>
      </c>
      <c r="H2629">
        <v>24</v>
      </c>
      <c r="I2629">
        <v>8</v>
      </c>
      <c r="J2629">
        <v>2012</v>
      </c>
      <c r="K2629">
        <v>1</v>
      </c>
      <c r="L2629" t="s">
        <v>62</v>
      </c>
      <c r="M2629" t="s">
        <v>108</v>
      </c>
    </row>
    <row r="2630" spans="1:13" x14ac:dyDescent="0.25">
      <c r="A2630">
        <v>2620</v>
      </c>
      <c r="B2630" t="s">
        <v>9680</v>
      </c>
      <c r="C2630" t="s">
        <v>9681</v>
      </c>
      <c r="D2630" t="s">
        <v>15</v>
      </c>
      <c r="E2630" t="s">
        <v>3615</v>
      </c>
      <c r="F2630" t="s">
        <v>9682</v>
      </c>
      <c r="G2630" t="s">
        <v>55</v>
      </c>
      <c r="H2630">
        <v>155</v>
      </c>
      <c r="I2630">
        <v>50</v>
      </c>
      <c r="J2630">
        <v>1982</v>
      </c>
      <c r="K2630">
        <v>2</v>
      </c>
      <c r="L2630" t="s">
        <v>19</v>
      </c>
      <c r="M2630" t="s">
        <v>19</v>
      </c>
    </row>
    <row r="2631" spans="1:13" x14ac:dyDescent="0.25">
      <c r="A2631">
        <v>2621</v>
      </c>
      <c r="B2631" t="s">
        <v>9683</v>
      </c>
      <c r="C2631" t="s">
        <v>9684</v>
      </c>
      <c r="D2631" t="s">
        <v>503</v>
      </c>
      <c r="E2631" t="s">
        <v>699</v>
      </c>
      <c r="F2631" t="s">
        <v>9685</v>
      </c>
      <c r="G2631" t="s">
        <v>211</v>
      </c>
      <c r="H2631">
        <v>4</v>
      </c>
      <c r="I2631">
        <v>14</v>
      </c>
      <c r="J2631">
        <v>1989</v>
      </c>
      <c r="K2631">
        <v>1</v>
      </c>
      <c r="L2631" t="s">
        <v>506</v>
      </c>
      <c r="M2631" t="s">
        <v>9686</v>
      </c>
    </row>
    <row r="2632" spans="1:13" x14ac:dyDescent="0.25">
      <c r="A2632">
        <v>2622</v>
      </c>
      <c r="B2632" t="s">
        <v>9687</v>
      </c>
      <c r="C2632" t="s">
        <v>9688</v>
      </c>
      <c r="D2632" t="s">
        <v>166</v>
      </c>
      <c r="E2632" t="s">
        <v>167</v>
      </c>
      <c r="F2632" t="s">
        <v>9689</v>
      </c>
      <c r="G2632" t="s">
        <v>40</v>
      </c>
      <c r="H2632">
        <v>41</v>
      </c>
      <c r="I2632">
        <v>9</v>
      </c>
      <c r="J2632">
        <v>2004</v>
      </c>
      <c r="K2632">
        <v>1</v>
      </c>
      <c r="L2632" t="s">
        <v>1734</v>
      </c>
      <c r="M2632" t="s">
        <v>2572</v>
      </c>
    </row>
    <row r="2633" spans="1:13" x14ac:dyDescent="0.25">
      <c r="A2633">
        <v>2623</v>
      </c>
      <c r="B2633" t="s">
        <v>9690</v>
      </c>
      <c r="C2633" t="s">
        <v>9691</v>
      </c>
      <c r="D2633" t="s">
        <v>1999</v>
      </c>
      <c r="E2633" t="s">
        <v>3912</v>
      </c>
      <c r="F2633" t="s">
        <v>9692</v>
      </c>
      <c r="G2633" t="s">
        <v>40</v>
      </c>
      <c r="H2633">
        <v>300</v>
      </c>
      <c r="I2633">
        <v>65</v>
      </c>
      <c r="J2633">
        <v>1996</v>
      </c>
      <c r="K2633">
        <v>2</v>
      </c>
      <c r="L2633" t="s">
        <v>2001</v>
      </c>
      <c r="M2633" t="s">
        <v>9693</v>
      </c>
    </row>
    <row r="2634" spans="1:13" x14ac:dyDescent="0.25">
      <c r="A2634">
        <v>2624</v>
      </c>
      <c r="B2634" t="s">
        <v>9694</v>
      </c>
      <c r="C2634" t="s">
        <v>9695</v>
      </c>
      <c r="D2634" t="s">
        <v>860</v>
      </c>
      <c r="E2634" t="s">
        <v>770</v>
      </c>
      <c r="F2634" t="s">
        <v>9696</v>
      </c>
      <c r="G2634" t="s">
        <v>107</v>
      </c>
      <c r="H2634">
        <v>35</v>
      </c>
      <c r="I2634">
        <v>26</v>
      </c>
      <c r="J2634">
        <v>2002</v>
      </c>
      <c r="K2634">
        <v>3</v>
      </c>
      <c r="L2634" t="s">
        <v>41</v>
      </c>
      <c r="M2634" t="s">
        <v>9697</v>
      </c>
    </row>
    <row r="2635" spans="1:13" x14ac:dyDescent="0.25">
      <c r="A2635">
        <v>2625</v>
      </c>
      <c r="B2635" t="s">
        <v>9698</v>
      </c>
      <c r="C2635" t="s">
        <v>9699</v>
      </c>
      <c r="D2635" t="s">
        <v>66</v>
      </c>
      <c r="E2635" t="s">
        <v>67</v>
      </c>
      <c r="F2635" t="s">
        <v>9700</v>
      </c>
      <c r="G2635" t="s">
        <v>289</v>
      </c>
      <c r="H2635">
        <v>124</v>
      </c>
      <c r="I2635">
        <v>90</v>
      </c>
      <c r="J2635">
        <v>2011</v>
      </c>
      <c r="K2635">
        <v>2</v>
      </c>
      <c r="L2635" t="s">
        <v>94</v>
      </c>
      <c r="M2635" t="s">
        <v>396</v>
      </c>
    </row>
    <row r="2636" spans="1:13" x14ac:dyDescent="0.25">
      <c r="A2636">
        <v>2626</v>
      </c>
      <c r="B2636" t="s">
        <v>9701</v>
      </c>
      <c r="C2636" t="s">
        <v>9702</v>
      </c>
      <c r="D2636" t="s">
        <v>74</v>
      </c>
      <c r="E2636" t="s">
        <v>993</v>
      </c>
      <c r="F2636" t="s">
        <v>9703</v>
      </c>
      <c r="G2636" t="s">
        <v>107</v>
      </c>
      <c r="H2636">
        <v>30</v>
      </c>
      <c r="I2636">
        <v>20</v>
      </c>
      <c r="J2636">
        <v>2014</v>
      </c>
      <c r="K2636">
        <v>1</v>
      </c>
      <c r="L2636" t="s">
        <v>41</v>
      </c>
      <c r="M2636" t="s">
        <v>9704</v>
      </c>
    </row>
    <row r="2637" spans="1:13" x14ac:dyDescent="0.25">
      <c r="A2637">
        <v>2627</v>
      </c>
      <c r="B2637" t="s">
        <v>9705</v>
      </c>
      <c r="C2637" t="s">
        <v>9706</v>
      </c>
      <c r="D2637" t="s">
        <v>1768</v>
      </c>
      <c r="E2637" t="s">
        <v>1612</v>
      </c>
      <c r="F2637" t="s">
        <v>9707</v>
      </c>
      <c r="G2637" t="s">
        <v>336</v>
      </c>
      <c r="H2637">
        <v>24</v>
      </c>
      <c r="I2637">
        <v>12</v>
      </c>
      <c r="J2637">
        <v>2009</v>
      </c>
      <c r="K2637">
        <v>1</v>
      </c>
      <c r="L2637" t="s">
        <v>41</v>
      </c>
      <c r="M2637" t="s">
        <v>9708</v>
      </c>
    </row>
    <row r="2638" spans="1:13" x14ac:dyDescent="0.25">
      <c r="A2638">
        <v>2628</v>
      </c>
      <c r="B2638" t="s">
        <v>9709</v>
      </c>
      <c r="C2638" t="s">
        <v>9710</v>
      </c>
      <c r="D2638" t="s">
        <v>22</v>
      </c>
      <c r="E2638" t="s">
        <v>3392</v>
      </c>
      <c r="F2638" t="s">
        <v>9711</v>
      </c>
      <c r="G2638" t="s">
        <v>233</v>
      </c>
      <c r="H2638">
        <v>16</v>
      </c>
      <c r="I2638">
        <v>7</v>
      </c>
      <c r="J2638">
        <v>1997</v>
      </c>
      <c r="K2638">
        <v>1</v>
      </c>
      <c r="L2638" t="s">
        <v>41</v>
      </c>
      <c r="M2638" t="s">
        <v>7292</v>
      </c>
    </row>
    <row r="2639" spans="1:13" x14ac:dyDescent="0.25">
      <c r="A2639">
        <v>2629</v>
      </c>
      <c r="B2639" t="s">
        <v>9712</v>
      </c>
      <c r="C2639" t="s">
        <v>9713</v>
      </c>
      <c r="D2639" t="s">
        <v>141</v>
      </c>
      <c r="E2639" t="s">
        <v>9714</v>
      </c>
      <c r="F2639" t="s">
        <v>9715</v>
      </c>
      <c r="G2639" t="s">
        <v>1041</v>
      </c>
      <c r="H2639">
        <v>1500</v>
      </c>
      <c r="I2639">
        <v>500</v>
      </c>
      <c r="J2639">
        <v>1999</v>
      </c>
      <c r="K2639">
        <v>1</v>
      </c>
      <c r="L2639" t="s">
        <v>514</v>
      </c>
      <c r="M2639" t="s">
        <v>9716</v>
      </c>
    </row>
    <row r="2640" spans="1:13" x14ac:dyDescent="0.25">
      <c r="A2640">
        <v>2630</v>
      </c>
      <c r="B2640" t="s">
        <v>9717</v>
      </c>
      <c r="C2640" t="s">
        <v>9718</v>
      </c>
      <c r="D2640" t="s">
        <v>52</v>
      </c>
      <c r="E2640" t="s">
        <v>209</v>
      </c>
      <c r="F2640" t="s">
        <v>9719</v>
      </c>
      <c r="G2640" t="s">
        <v>336</v>
      </c>
      <c r="H2640">
        <v>24</v>
      </c>
      <c r="I2640">
        <v>10</v>
      </c>
      <c r="J2640">
        <v>2001</v>
      </c>
      <c r="K2640">
        <v>5</v>
      </c>
      <c r="L2640" t="s">
        <v>56</v>
      </c>
      <c r="M2640" t="s">
        <v>56</v>
      </c>
    </row>
    <row r="2641" spans="1:13" x14ac:dyDescent="0.25">
      <c r="A2641">
        <v>2631</v>
      </c>
      <c r="B2641" t="s">
        <v>9720</v>
      </c>
      <c r="C2641" t="s">
        <v>9721</v>
      </c>
      <c r="D2641" t="s">
        <v>22</v>
      </c>
      <c r="E2641" t="s">
        <v>130</v>
      </c>
      <c r="F2641" t="s">
        <v>9722</v>
      </c>
      <c r="G2641" t="s">
        <v>329</v>
      </c>
      <c r="H2641">
        <v>235</v>
      </c>
      <c r="I2641">
        <v>102</v>
      </c>
      <c r="J2641">
        <v>2000</v>
      </c>
      <c r="K2641">
        <v>6</v>
      </c>
      <c r="L2641" t="s">
        <v>26</v>
      </c>
      <c r="M2641" t="s">
        <v>5979</v>
      </c>
    </row>
    <row r="2642" spans="1:13" x14ac:dyDescent="0.25">
      <c r="A2642">
        <v>2632</v>
      </c>
      <c r="B2642" t="s">
        <v>9723</v>
      </c>
      <c r="C2642" t="s">
        <v>9724</v>
      </c>
      <c r="D2642" t="s">
        <v>80</v>
      </c>
      <c r="E2642" t="s">
        <v>9725</v>
      </c>
      <c r="F2642" t="s">
        <v>9726</v>
      </c>
      <c r="G2642" t="s">
        <v>297</v>
      </c>
      <c r="H2642">
        <v>1500</v>
      </c>
      <c r="I2642">
        <v>1500</v>
      </c>
      <c r="J2642">
        <v>2011</v>
      </c>
      <c r="K2642">
        <v>4</v>
      </c>
      <c r="L2642" t="s">
        <v>500</v>
      </c>
      <c r="M2642" t="s">
        <v>80</v>
      </c>
    </row>
    <row r="2643" spans="1:13" x14ac:dyDescent="0.25">
      <c r="A2643">
        <v>2633</v>
      </c>
      <c r="B2643" t="s">
        <v>9727</v>
      </c>
      <c r="C2643" t="s">
        <v>9728</v>
      </c>
      <c r="D2643" t="s">
        <v>503</v>
      </c>
      <c r="E2643" t="s">
        <v>81</v>
      </c>
      <c r="F2643" t="s">
        <v>9729</v>
      </c>
      <c r="G2643" t="s">
        <v>48</v>
      </c>
      <c r="H2643">
        <v>29</v>
      </c>
      <c r="I2643">
        <v>7</v>
      </c>
      <c r="J2643">
        <v>2007</v>
      </c>
      <c r="K2643">
        <v>5</v>
      </c>
      <c r="L2643" t="s">
        <v>506</v>
      </c>
      <c r="M2643" t="s">
        <v>9730</v>
      </c>
    </row>
    <row r="2644" spans="1:13" x14ac:dyDescent="0.25">
      <c r="A2644">
        <v>2634</v>
      </c>
      <c r="B2644" t="s">
        <v>9731</v>
      </c>
      <c r="C2644" t="s">
        <v>9732</v>
      </c>
      <c r="D2644" t="s">
        <v>341</v>
      </c>
      <c r="E2644" t="s">
        <v>1473</v>
      </c>
      <c r="F2644" t="s">
        <v>9733</v>
      </c>
      <c r="G2644" t="s">
        <v>107</v>
      </c>
      <c r="H2644">
        <v>65</v>
      </c>
      <c r="I2644">
        <v>30</v>
      </c>
      <c r="J2644">
        <v>2008</v>
      </c>
      <c r="K2644">
        <v>4</v>
      </c>
      <c r="L2644" t="s">
        <v>344</v>
      </c>
      <c r="M2644" t="s">
        <v>344</v>
      </c>
    </row>
    <row r="2645" spans="1:13" x14ac:dyDescent="0.25">
      <c r="A2645">
        <v>2635</v>
      </c>
      <c r="B2645" t="s">
        <v>9734</v>
      </c>
      <c r="C2645" t="s">
        <v>9735</v>
      </c>
      <c r="D2645" t="s">
        <v>80</v>
      </c>
      <c r="E2645" t="s">
        <v>1152</v>
      </c>
      <c r="F2645" t="s">
        <v>9736</v>
      </c>
      <c r="G2645" t="s">
        <v>107</v>
      </c>
      <c r="H2645">
        <v>5</v>
      </c>
      <c r="I2645">
        <v>3</v>
      </c>
      <c r="J2645">
        <v>2009</v>
      </c>
      <c r="K2645">
        <v>1</v>
      </c>
      <c r="L2645" t="s">
        <v>83</v>
      </c>
      <c r="M2645" t="s">
        <v>632</v>
      </c>
    </row>
    <row r="2646" spans="1:13" x14ac:dyDescent="0.25">
      <c r="A2646">
        <v>2636</v>
      </c>
      <c r="B2646" t="s">
        <v>9737</v>
      </c>
      <c r="C2646" t="s">
        <v>9738</v>
      </c>
      <c r="D2646" t="s">
        <v>105</v>
      </c>
      <c r="E2646" t="s">
        <v>4632</v>
      </c>
      <c r="F2646" t="s">
        <v>9739</v>
      </c>
      <c r="G2646" t="s">
        <v>40</v>
      </c>
      <c r="H2646">
        <v>23</v>
      </c>
      <c r="I2646">
        <v>7</v>
      </c>
      <c r="J2646">
        <v>2014</v>
      </c>
      <c r="K2646">
        <v>2</v>
      </c>
      <c r="L2646" t="s">
        <v>62</v>
      </c>
      <c r="M2646" t="s">
        <v>108</v>
      </c>
    </row>
    <row r="2647" spans="1:13" x14ac:dyDescent="0.25">
      <c r="A2647">
        <v>2637</v>
      </c>
      <c r="B2647" t="s">
        <v>9740</v>
      </c>
      <c r="C2647" t="s">
        <v>9741</v>
      </c>
      <c r="D2647" t="s">
        <v>333</v>
      </c>
      <c r="E2647" t="s">
        <v>1535</v>
      </c>
      <c r="F2647" t="s">
        <v>9742</v>
      </c>
      <c r="G2647" t="s">
        <v>233</v>
      </c>
      <c r="H2647">
        <v>32</v>
      </c>
      <c r="I2647">
        <v>12</v>
      </c>
      <c r="J2647">
        <v>2011</v>
      </c>
      <c r="K2647">
        <v>1</v>
      </c>
      <c r="L2647" t="s">
        <v>337</v>
      </c>
      <c r="M2647" t="s">
        <v>9743</v>
      </c>
    </row>
    <row r="2648" spans="1:13" x14ac:dyDescent="0.25">
      <c r="A2648">
        <v>2638</v>
      </c>
      <c r="B2648" t="s">
        <v>9744</v>
      </c>
      <c r="C2648" t="s">
        <v>9745</v>
      </c>
      <c r="D2648" t="s">
        <v>503</v>
      </c>
      <c r="E2648" t="s">
        <v>445</v>
      </c>
      <c r="F2648" t="s">
        <v>9746</v>
      </c>
      <c r="G2648" t="s">
        <v>156</v>
      </c>
      <c r="H2648">
        <v>13</v>
      </c>
      <c r="I2648">
        <v>6</v>
      </c>
      <c r="J2648">
        <v>2014</v>
      </c>
      <c r="K2648">
        <v>1</v>
      </c>
      <c r="L2648" t="s">
        <v>506</v>
      </c>
      <c r="M2648" t="s">
        <v>506</v>
      </c>
    </row>
    <row r="2649" spans="1:13" x14ac:dyDescent="0.25">
      <c r="A2649">
        <v>2639</v>
      </c>
      <c r="B2649" t="s">
        <v>9747</v>
      </c>
      <c r="C2649" t="s">
        <v>9748</v>
      </c>
      <c r="D2649" t="s">
        <v>223</v>
      </c>
      <c r="E2649" t="s">
        <v>3474</v>
      </c>
      <c r="F2649" t="s">
        <v>9749</v>
      </c>
      <c r="G2649" t="s">
        <v>336</v>
      </c>
      <c r="H2649">
        <v>108</v>
      </c>
      <c r="I2649">
        <v>25</v>
      </c>
      <c r="J2649">
        <v>2014</v>
      </c>
      <c r="K2649">
        <v>1</v>
      </c>
      <c r="L2649" t="s">
        <v>1860</v>
      </c>
      <c r="M2649" t="s">
        <v>9750</v>
      </c>
    </row>
    <row r="2650" spans="1:13" x14ac:dyDescent="0.25">
      <c r="A2650">
        <v>2640</v>
      </c>
      <c r="B2650" t="s">
        <v>9751</v>
      </c>
      <c r="C2650" t="s">
        <v>9752</v>
      </c>
      <c r="D2650" t="s">
        <v>243</v>
      </c>
      <c r="E2650" t="s">
        <v>1297</v>
      </c>
      <c r="F2650" t="s">
        <v>9753</v>
      </c>
      <c r="G2650" t="s">
        <v>257</v>
      </c>
      <c r="H2650">
        <v>25</v>
      </c>
      <c r="I2650">
        <v>15</v>
      </c>
      <c r="J2650">
        <v>2005</v>
      </c>
      <c r="K2650">
        <v>2</v>
      </c>
      <c r="L2650" t="s">
        <v>94</v>
      </c>
      <c r="M2650" t="s">
        <v>948</v>
      </c>
    </row>
    <row r="2651" spans="1:13" x14ac:dyDescent="0.25">
      <c r="A2651">
        <v>2641</v>
      </c>
      <c r="B2651" t="s">
        <v>9754</v>
      </c>
      <c r="C2651" t="s">
        <v>9755</v>
      </c>
      <c r="D2651" t="s">
        <v>30</v>
      </c>
      <c r="E2651" t="s">
        <v>1612</v>
      </c>
      <c r="F2651" t="s">
        <v>9756</v>
      </c>
      <c r="G2651" t="s">
        <v>324</v>
      </c>
      <c r="H2651">
        <v>26</v>
      </c>
      <c r="I2651">
        <v>12</v>
      </c>
      <c r="J2651">
        <v>2012</v>
      </c>
      <c r="K2651">
        <v>3</v>
      </c>
      <c r="L2651" t="s">
        <v>251</v>
      </c>
      <c r="M2651" t="s">
        <v>9757</v>
      </c>
    </row>
    <row r="2652" spans="1:13" x14ac:dyDescent="0.25">
      <c r="A2652">
        <v>2642</v>
      </c>
      <c r="B2652" t="s">
        <v>9758</v>
      </c>
      <c r="C2652" t="s">
        <v>9759</v>
      </c>
      <c r="D2652" t="s">
        <v>74</v>
      </c>
      <c r="E2652" t="s">
        <v>617</v>
      </c>
      <c r="F2652" t="s">
        <v>9760</v>
      </c>
      <c r="G2652" t="s">
        <v>211</v>
      </c>
      <c r="H2652">
        <v>22</v>
      </c>
      <c r="I2652">
        <v>12</v>
      </c>
      <c r="J2652">
        <v>2008</v>
      </c>
      <c r="K2652">
        <v>2</v>
      </c>
      <c r="L2652" t="s">
        <v>349</v>
      </c>
      <c r="M2652" t="s">
        <v>349</v>
      </c>
    </row>
    <row r="2653" spans="1:13" x14ac:dyDescent="0.25">
      <c r="A2653">
        <v>2643</v>
      </c>
      <c r="B2653" t="s">
        <v>9761</v>
      </c>
      <c r="C2653" t="s">
        <v>9762</v>
      </c>
      <c r="D2653" t="s">
        <v>105</v>
      </c>
      <c r="E2653" t="s">
        <v>9763</v>
      </c>
      <c r="F2653" t="s">
        <v>9764</v>
      </c>
      <c r="G2653" t="s">
        <v>308</v>
      </c>
      <c r="H2653">
        <v>1919</v>
      </c>
      <c r="I2653">
        <v>434</v>
      </c>
      <c r="J2653">
        <v>1985</v>
      </c>
      <c r="K2653">
        <v>2</v>
      </c>
      <c r="L2653" t="s">
        <v>2534</v>
      </c>
      <c r="M2653" t="s">
        <v>2535</v>
      </c>
    </row>
    <row r="2654" spans="1:13" x14ac:dyDescent="0.25">
      <c r="A2654">
        <v>2644</v>
      </c>
      <c r="B2654" t="s">
        <v>9765</v>
      </c>
      <c r="C2654" t="s">
        <v>9766</v>
      </c>
      <c r="D2654" t="s">
        <v>119</v>
      </c>
      <c r="E2654" t="s">
        <v>927</v>
      </c>
      <c r="F2654" t="s">
        <v>9767</v>
      </c>
      <c r="G2654" t="s">
        <v>18</v>
      </c>
      <c r="H2654">
        <v>32</v>
      </c>
      <c r="I2654">
        <v>15</v>
      </c>
      <c r="J2654">
        <v>2013</v>
      </c>
      <c r="K2654">
        <v>1</v>
      </c>
      <c r="L2654" t="s">
        <v>122</v>
      </c>
      <c r="M2654" t="s">
        <v>258</v>
      </c>
    </row>
    <row r="2655" spans="1:13" x14ac:dyDescent="0.25">
      <c r="A2655">
        <v>2645</v>
      </c>
      <c r="B2655" t="s">
        <v>9768</v>
      </c>
      <c r="C2655" t="s">
        <v>9769</v>
      </c>
      <c r="D2655" t="s">
        <v>30</v>
      </c>
      <c r="E2655" t="s">
        <v>416</v>
      </c>
      <c r="F2655" t="s">
        <v>9770</v>
      </c>
      <c r="G2655" t="s">
        <v>55</v>
      </c>
      <c r="H2655">
        <v>34</v>
      </c>
      <c r="I2655">
        <v>13</v>
      </c>
      <c r="J2655">
        <v>2009</v>
      </c>
      <c r="K2655">
        <v>1</v>
      </c>
      <c r="L2655" t="s">
        <v>251</v>
      </c>
      <c r="M2655" t="s">
        <v>251</v>
      </c>
    </row>
    <row r="2656" spans="1:13" x14ac:dyDescent="0.25">
      <c r="A2656">
        <v>2646</v>
      </c>
      <c r="B2656" t="s">
        <v>9771</v>
      </c>
      <c r="C2656" t="s">
        <v>9772</v>
      </c>
      <c r="D2656" t="s">
        <v>30</v>
      </c>
      <c r="E2656" t="s">
        <v>537</v>
      </c>
      <c r="F2656" t="s">
        <v>9773</v>
      </c>
      <c r="G2656" t="s">
        <v>308</v>
      </c>
      <c r="H2656">
        <v>35</v>
      </c>
      <c r="I2656">
        <v>22</v>
      </c>
      <c r="J2656">
        <v>1988</v>
      </c>
      <c r="K2656">
        <v>6</v>
      </c>
      <c r="L2656" t="s">
        <v>251</v>
      </c>
      <c r="M2656" t="s">
        <v>251</v>
      </c>
    </row>
    <row r="2657" spans="1:13" x14ac:dyDescent="0.25">
      <c r="A2657">
        <v>2647</v>
      </c>
      <c r="B2657" t="s">
        <v>9774</v>
      </c>
      <c r="C2657" t="s">
        <v>9775</v>
      </c>
      <c r="D2657" t="s">
        <v>80</v>
      </c>
      <c r="E2657" t="s">
        <v>512</v>
      </c>
      <c r="F2657" t="s">
        <v>9776</v>
      </c>
      <c r="G2657" t="s">
        <v>40</v>
      </c>
      <c r="H2657">
        <v>130</v>
      </c>
      <c r="I2657">
        <v>45</v>
      </c>
      <c r="J2657">
        <v>1984</v>
      </c>
      <c r="K2657">
        <v>3</v>
      </c>
      <c r="L2657" t="s">
        <v>83</v>
      </c>
      <c r="M2657" t="s">
        <v>6761</v>
      </c>
    </row>
    <row r="2658" spans="1:13" x14ac:dyDescent="0.25">
      <c r="A2658">
        <v>2648</v>
      </c>
      <c r="B2658" t="s">
        <v>9777</v>
      </c>
      <c r="C2658" t="s">
        <v>9778</v>
      </c>
      <c r="D2658" t="s">
        <v>52</v>
      </c>
      <c r="E2658" t="s">
        <v>927</v>
      </c>
      <c r="F2658" t="s">
        <v>9779</v>
      </c>
      <c r="G2658" t="s">
        <v>1041</v>
      </c>
      <c r="H2658">
        <v>50</v>
      </c>
      <c r="I2658">
        <v>20</v>
      </c>
      <c r="J2658">
        <v>1988</v>
      </c>
      <c r="K2658">
        <v>1</v>
      </c>
      <c r="L2658" t="s">
        <v>56</v>
      </c>
      <c r="M2658" t="s">
        <v>9780</v>
      </c>
    </row>
    <row r="2659" spans="1:13" x14ac:dyDescent="0.25">
      <c r="A2659">
        <v>2649</v>
      </c>
      <c r="B2659" t="s">
        <v>9781</v>
      </c>
      <c r="C2659" t="s">
        <v>9782</v>
      </c>
      <c r="D2659" t="s">
        <v>119</v>
      </c>
      <c r="E2659" t="s">
        <v>1152</v>
      </c>
      <c r="F2659" t="s">
        <v>9783</v>
      </c>
      <c r="G2659" t="s">
        <v>308</v>
      </c>
      <c r="H2659">
        <v>100</v>
      </c>
      <c r="I2659">
        <v>15</v>
      </c>
      <c r="J2659">
        <v>2015</v>
      </c>
      <c r="K2659">
        <v>6</v>
      </c>
      <c r="L2659" t="s">
        <v>41</v>
      </c>
      <c r="M2659" t="s">
        <v>2634</v>
      </c>
    </row>
    <row r="2660" spans="1:13" x14ac:dyDescent="0.25">
      <c r="A2660">
        <v>2650</v>
      </c>
      <c r="B2660" t="s">
        <v>9784</v>
      </c>
      <c r="C2660" t="s">
        <v>9785</v>
      </c>
      <c r="D2660" t="s">
        <v>503</v>
      </c>
      <c r="E2660" t="s">
        <v>9786</v>
      </c>
      <c r="F2660" t="s">
        <v>9787</v>
      </c>
      <c r="G2660" t="s">
        <v>218</v>
      </c>
      <c r="H2660">
        <v>56</v>
      </c>
      <c r="I2660">
        <v>38</v>
      </c>
      <c r="J2660">
        <v>1996</v>
      </c>
      <c r="K2660">
        <v>1</v>
      </c>
      <c r="L2660" t="s">
        <v>506</v>
      </c>
      <c r="M2660" t="s">
        <v>506</v>
      </c>
    </row>
    <row r="2661" spans="1:13" x14ac:dyDescent="0.25">
      <c r="A2661">
        <v>2651</v>
      </c>
      <c r="B2661" t="s">
        <v>9788</v>
      </c>
      <c r="C2661" t="s">
        <v>9789</v>
      </c>
      <c r="D2661" t="s">
        <v>86</v>
      </c>
      <c r="E2661" t="s">
        <v>1628</v>
      </c>
      <c r="F2661" t="s">
        <v>9790</v>
      </c>
      <c r="G2661" t="s">
        <v>233</v>
      </c>
      <c r="H2661">
        <v>22</v>
      </c>
      <c r="I2661">
        <v>10</v>
      </c>
      <c r="J2661">
        <v>2008</v>
      </c>
      <c r="K2661">
        <v>2</v>
      </c>
      <c r="L2661" t="s">
        <v>89</v>
      </c>
      <c r="M2661" t="s">
        <v>89</v>
      </c>
    </row>
    <row r="2662" spans="1:13" x14ac:dyDescent="0.25">
      <c r="A2662">
        <v>2652</v>
      </c>
      <c r="B2662" t="s">
        <v>9791</v>
      </c>
      <c r="C2662" t="s">
        <v>9792</v>
      </c>
      <c r="D2662" t="s">
        <v>45</v>
      </c>
      <c r="E2662" t="s">
        <v>867</v>
      </c>
      <c r="F2662" t="s">
        <v>9793</v>
      </c>
      <c r="G2662" t="s">
        <v>55</v>
      </c>
      <c r="H2662">
        <v>158</v>
      </c>
      <c r="I2662">
        <v>82</v>
      </c>
      <c r="J2662">
        <v>2011</v>
      </c>
      <c r="K2662">
        <v>4</v>
      </c>
      <c r="L2662" t="s">
        <v>49</v>
      </c>
      <c r="M2662" t="s">
        <v>9794</v>
      </c>
    </row>
    <row r="2663" spans="1:13" x14ac:dyDescent="0.25">
      <c r="A2663">
        <v>2653</v>
      </c>
      <c r="B2663" t="s">
        <v>9795</v>
      </c>
      <c r="C2663" t="s">
        <v>9796</v>
      </c>
      <c r="D2663" t="s">
        <v>98</v>
      </c>
      <c r="E2663" t="s">
        <v>9797</v>
      </c>
      <c r="F2663" t="s">
        <v>9798</v>
      </c>
      <c r="G2663" t="s">
        <v>187</v>
      </c>
      <c r="H2663">
        <v>164</v>
      </c>
      <c r="I2663">
        <v>85</v>
      </c>
      <c r="J2663">
        <v>1989</v>
      </c>
      <c r="K2663">
        <v>4</v>
      </c>
      <c r="L2663" t="s">
        <v>101</v>
      </c>
      <c r="M2663" t="s">
        <v>101</v>
      </c>
    </row>
    <row r="2664" spans="1:13" x14ac:dyDescent="0.25">
      <c r="A2664">
        <v>2654</v>
      </c>
      <c r="B2664" t="s">
        <v>9799</v>
      </c>
      <c r="C2664" t="s">
        <v>9800</v>
      </c>
      <c r="D2664" t="s">
        <v>74</v>
      </c>
      <c r="E2664" t="s">
        <v>2538</v>
      </c>
      <c r="F2664" t="s">
        <v>9801</v>
      </c>
      <c r="G2664" t="s">
        <v>40</v>
      </c>
      <c r="H2664">
        <v>24</v>
      </c>
      <c r="I2664">
        <v>12</v>
      </c>
      <c r="J2664">
        <v>2009</v>
      </c>
      <c r="K2664">
        <v>2</v>
      </c>
      <c r="L2664" t="s">
        <v>41</v>
      </c>
      <c r="M2664" t="s">
        <v>6268</v>
      </c>
    </row>
    <row r="2665" spans="1:13" x14ac:dyDescent="0.25">
      <c r="A2665">
        <v>2655</v>
      </c>
      <c r="B2665" t="s">
        <v>9802</v>
      </c>
      <c r="C2665" t="s">
        <v>9803</v>
      </c>
      <c r="D2665" t="s">
        <v>30</v>
      </c>
      <c r="E2665" t="s">
        <v>1612</v>
      </c>
      <c r="F2665" t="s">
        <v>9804</v>
      </c>
      <c r="G2665" t="s">
        <v>297</v>
      </c>
      <c r="H2665">
        <v>100</v>
      </c>
      <c r="I2665">
        <v>50</v>
      </c>
      <c r="J2665">
        <v>2012</v>
      </c>
      <c r="K2665">
        <v>2</v>
      </c>
      <c r="L2665" t="s">
        <v>251</v>
      </c>
      <c r="M2665" t="s">
        <v>6487</v>
      </c>
    </row>
    <row r="2666" spans="1:13" x14ac:dyDescent="0.25">
      <c r="A2666">
        <v>2656</v>
      </c>
      <c r="B2666" t="s">
        <v>9805</v>
      </c>
      <c r="C2666" t="s">
        <v>9806</v>
      </c>
      <c r="D2666" t="s">
        <v>1768</v>
      </c>
      <c r="E2666" t="s">
        <v>9807</v>
      </c>
      <c r="F2666" t="s">
        <v>9808</v>
      </c>
      <c r="G2666" t="s">
        <v>233</v>
      </c>
      <c r="H2666">
        <v>330</v>
      </c>
      <c r="I2666">
        <v>180</v>
      </c>
      <c r="J2666">
        <v>2003</v>
      </c>
      <c r="K2666">
        <v>11</v>
      </c>
      <c r="L2666" t="s">
        <v>41</v>
      </c>
      <c r="M2666" t="s">
        <v>437</v>
      </c>
    </row>
    <row r="2667" spans="1:13" x14ac:dyDescent="0.25">
      <c r="A2667">
        <v>2657</v>
      </c>
      <c r="B2667" t="s">
        <v>9809</v>
      </c>
      <c r="C2667" t="s">
        <v>9810</v>
      </c>
      <c r="D2667" t="s">
        <v>59</v>
      </c>
      <c r="E2667" t="s">
        <v>1157</v>
      </c>
      <c r="F2667" t="s">
        <v>9811</v>
      </c>
      <c r="G2667" t="s">
        <v>25</v>
      </c>
      <c r="H2667">
        <v>75</v>
      </c>
      <c r="I2667">
        <v>20</v>
      </c>
      <c r="J2667">
        <v>2011</v>
      </c>
      <c r="K2667">
        <v>2</v>
      </c>
      <c r="L2667" t="s">
        <v>62</v>
      </c>
      <c r="M2667" t="s">
        <v>8216</v>
      </c>
    </row>
    <row r="2668" spans="1:13" x14ac:dyDescent="0.25">
      <c r="A2668">
        <v>2658</v>
      </c>
      <c r="B2668" t="s">
        <v>9812</v>
      </c>
      <c r="C2668" t="s">
        <v>9813</v>
      </c>
      <c r="D2668" t="s">
        <v>59</v>
      </c>
      <c r="E2668" t="s">
        <v>9814</v>
      </c>
      <c r="F2668" t="s">
        <v>9815</v>
      </c>
      <c r="G2668" t="s">
        <v>308</v>
      </c>
      <c r="H2668">
        <v>647</v>
      </c>
      <c r="I2668">
        <v>137</v>
      </c>
      <c r="J2668">
        <v>2007</v>
      </c>
      <c r="K2668">
        <v>6</v>
      </c>
      <c r="L2668" t="s">
        <v>62</v>
      </c>
      <c r="M2668" t="s">
        <v>59</v>
      </c>
    </row>
    <row r="2669" spans="1:13" x14ac:dyDescent="0.25">
      <c r="A2669">
        <v>2659</v>
      </c>
      <c r="B2669" t="s">
        <v>9816</v>
      </c>
      <c r="C2669" t="s">
        <v>9817</v>
      </c>
      <c r="D2669" t="s">
        <v>45</v>
      </c>
      <c r="E2669" t="s">
        <v>142</v>
      </c>
      <c r="F2669" t="s">
        <v>9818</v>
      </c>
      <c r="G2669" t="s">
        <v>187</v>
      </c>
      <c r="H2669">
        <v>48</v>
      </c>
      <c r="I2669">
        <v>25</v>
      </c>
      <c r="J2669">
        <v>2007</v>
      </c>
      <c r="K2669">
        <v>5</v>
      </c>
      <c r="L2669" t="s">
        <v>49</v>
      </c>
      <c r="M2669" t="s">
        <v>5906</v>
      </c>
    </row>
    <row r="2670" spans="1:13" x14ac:dyDescent="0.25">
      <c r="A2670">
        <v>2660</v>
      </c>
      <c r="B2670" t="s">
        <v>9819</v>
      </c>
      <c r="C2670" t="s">
        <v>9820</v>
      </c>
      <c r="D2670" t="s">
        <v>215</v>
      </c>
      <c r="E2670" t="s">
        <v>5584</v>
      </c>
      <c r="F2670" t="s">
        <v>9821</v>
      </c>
      <c r="G2670" t="s">
        <v>156</v>
      </c>
      <c r="H2670">
        <v>140</v>
      </c>
      <c r="I2670">
        <v>63</v>
      </c>
      <c r="J2670">
        <v>2013</v>
      </c>
      <c r="K2670">
        <v>1</v>
      </c>
      <c r="L2670" t="s">
        <v>41</v>
      </c>
      <c r="M2670" t="s">
        <v>3467</v>
      </c>
    </row>
    <row r="2671" spans="1:13" x14ac:dyDescent="0.25">
      <c r="A2671">
        <v>2661</v>
      </c>
      <c r="B2671" t="s">
        <v>9822</v>
      </c>
      <c r="C2671" t="s">
        <v>9823</v>
      </c>
      <c r="D2671" t="s">
        <v>215</v>
      </c>
      <c r="E2671" t="s">
        <v>473</v>
      </c>
      <c r="F2671" t="s">
        <v>9824</v>
      </c>
      <c r="G2671" t="s">
        <v>18</v>
      </c>
      <c r="H2671">
        <v>98</v>
      </c>
      <c r="I2671">
        <v>35</v>
      </c>
      <c r="J2671">
        <v>2013</v>
      </c>
      <c r="K2671">
        <v>3</v>
      </c>
      <c r="L2671" t="s">
        <v>5516</v>
      </c>
      <c r="M2671" t="s">
        <v>3633</v>
      </c>
    </row>
    <row r="2672" spans="1:13" x14ac:dyDescent="0.25">
      <c r="A2672">
        <v>2662</v>
      </c>
      <c r="B2672" t="s">
        <v>9825</v>
      </c>
      <c r="C2672" t="s">
        <v>9826</v>
      </c>
      <c r="D2672" t="s">
        <v>80</v>
      </c>
      <c r="E2672" t="s">
        <v>3560</v>
      </c>
      <c r="F2672" t="s">
        <v>9827</v>
      </c>
      <c r="G2672" t="s">
        <v>156</v>
      </c>
      <c r="H2672">
        <v>271</v>
      </c>
      <c r="I2672">
        <v>270</v>
      </c>
      <c r="J2672">
        <v>2007</v>
      </c>
      <c r="K2672">
        <v>1</v>
      </c>
      <c r="L2672" t="s">
        <v>163</v>
      </c>
      <c r="M2672" t="s">
        <v>163</v>
      </c>
    </row>
    <row r="2673" spans="1:13" x14ac:dyDescent="0.25">
      <c r="A2673">
        <v>2663</v>
      </c>
      <c r="B2673" t="s">
        <v>9828</v>
      </c>
      <c r="C2673" t="s">
        <v>9829</v>
      </c>
      <c r="D2673" t="s">
        <v>30</v>
      </c>
      <c r="E2673" t="s">
        <v>9830</v>
      </c>
      <c r="F2673" t="s">
        <v>9831</v>
      </c>
      <c r="G2673" t="s">
        <v>55</v>
      </c>
      <c r="H2673">
        <v>34</v>
      </c>
      <c r="I2673">
        <v>17</v>
      </c>
      <c r="J2673">
        <v>2010</v>
      </c>
      <c r="K2673">
        <v>5</v>
      </c>
      <c r="L2673" t="s">
        <v>34</v>
      </c>
      <c r="M2673" t="s">
        <v>34</v>
      </c>
    </row>
    <row r="2674" spans="1:13" x14ac:dyDescent="0.25">
      <c r="A2674">
        <v>2664</v>
      </c>
      <c r="B2674" t="s">
        <v>9832</v>
      </c>
      <c r="C2674" t="s">
        <v>9833</v>
      </c>
      <c r="D2674" t="s">
        <v>15</v>
      </c>
      <c r="E2674" t="s">
        <v>9834</v>
      </c>
      <c r="F2674" t="s">
        <v>9835</v>
      </c>
      <c r="G2674" t="s">
        <v>336</v>
      </c>
      <c r="H2674">
        <v>179</v>
      </c>
      <c r="I2674">
        <v>69</v>
      </c>
      <c r="J2674">
        <v>1983</v>
      </c>
      <c r="K2674">
        <v>1</v>
      </c>
      <c r="L2674" t="s">
        <v>19</v>
      </c>
      <c r="M2674" t="s">
        <v>19</v>
      </c>
    </row>
    <row r="2675" spans="1:13" x14ac:dyDescent="0.25">
      <c r="A2675">
        <v>2665</v>
      </c>
      <c r="B2675" t="s">
        <v>9836</v>
      </c>
      <c r="C2675" t="s">
        <v>9837</v>
      </c>
      <c r="D2675" t="s">
        <v>52</v>
      </c>
      <c r="E2675" t="s">
        <v>1920</v>
      </c>
      <c r="F2675" t="s">
        <v>9838</v>
      </c>
      <c r="G2675" t="s">
        <v>336</v>
      </c>
      <c r="H2675">
        <v>45</v>
      </c>
      <c r="I2675">
        <v>10</v>
      </c>
      <c r="J2675">
        <v>2013</v>
      </c>
      <c r="K2675">
        <v>2</v>
      </c>
      <c r="L2675" t="s">
        <v>56</v>
      </c>
      <c r="M2675" t="s">
        <v>9839</v>
      </c>
    </row>
    <row r="2676" spans="1:13" x14ac:dyDescent="0.25">
      <c r="A2676">
        <v>2666</v>
      </c>
      <c r="B2676" t="s">
        <v>9840</v>
      </c>
      <c r="C2676" t="s">
        <v>9841</v>
      </c>
      <c r="D2676" t="s">
        <v>52</v>
      </c>
      <c r="E2676" t="s">
        <v>1022</v>
      </c>
      <c r="F2676" t="s">
        <v>9842</v>
      </c>
      <c r="G2676" t="s">
        <v>33</v>
      </c>
      <c r="H2676">
        <v>12</v>
      </c>
      <c r="I2676">
        <v>11</v>
      </c>
      <c r="J2676">
        <v>2008</v>
      </c>
      <c r="K2676">
        <v>4</v>
      </c>
      <c r="L2676" t="s">
        <v>41</v>
      </c>
      <c r="M2676" t="s">
        <v>373</v>
      </c>
    </row>
    <row r="2677" spans="1:13" x14ac:dyDescent="0.25">
      <c r="A2677">
        <v>2667</v>
      </c>
      <c r="B2677" t="s">
        <v>9843</v>
      </c>
      <c r="C2677" t="s">
        <v>9844</v>
      </c>
      <c r="D2677" t="s">
        <v>503</v>
      </c>
      <c r="E2677" t="s">
        <v>4798</v>
      </c>
      <c r="F2677" t="s">
        <v>9845</v>
      </c>
      <c r="G2677" t="s">
        <v>336</v>
      </c>
      <c r="H2677">
        <v>51</v>
      </c>
      <c r="I2677">
        <v>22</v>
      </c>
      <c r="J2677">
        <v>2010</v>
      </c>
      <c r="K2677">
        <v>2</v>
      </c>
      <c r="L2677" t="s">
        <v>506</v>
      </c>
      <c r="M2677" t="s">
        <v>506</v>
      </c>
    </row>
    <row r="2678" spans="1:13" x14ac:dyDescent="0.25">
      <c r="A2678">
        <v>2668</v>
      </c>
      <c r="B2678" t="s">
        <v>9846</v>
      </c>
      <c r="C2678" t="s">
        <v>9847</v>
      </c>
      <c r="D2678" t="s">
        <v>105</v>
      </c>
      <c r="E2678" t="s">
        <v>5865</v>
      </c>
      <c r="F2678" t="s">
        <v>9848</v>
      </c>
      <c r="G2678" t="s">
        <v>48</v>
      </c>
      <c r="H2678">
        <v>94</v>
      </c>
      <c r="I2678">
        <v>55</v>
      </c>
      <c r="J2678">
        <v>2009</v>
      </c>
      <c r="K2678">
        <v>4</v>
      </c>
      <c r="L2678" t="s">
        <v>62</v>
      </c>
      <c r="M2678" t="s">
        <v>108</v>
      </c>
    </row>
    <row r="2679" spans="1:13" x14ac:dyDescent="0.25">
      <c r="A2679">
        <v>2669</v>
      </c>
      <c r="B2679" t="s">
        <v>9849</v>
      </c>
      <c r="C2679" t="s">
        <v>9850</v>
      </c>
      <c r="D2679" t="s">
        <v>52</v>
      </c>
      <c r="E2679" t="s">
        <v>1309</v>
      </c>
      <c r="F2679" t="s">
        <v>9851</v>
      </c>
      <c r="G2679" t="s">
        <v>187</v>
      </c>
      <c r="H2679">
        <v>24</v>
      </c>
      <c r="I2679">
        <v>8</v>
      </c>
      <c r="J2679">
        <v>2014</v>
      </c>
      <c r="K2679">
        <v>1</v>
      </c>
      <c r="L2679" t="s">
        <v>41</v>
      </c>
      <c r="M2679" t="s">
        <v>2677</v>
      </c>
    </row>
    <row r="2680" spans="1:13" x14ac:dyDescent="0.25">
      <c r="A2680">
        <v>2670</v>
      </c>
      <c r="B2680" t="s">
        <v>9852</v>
      </c>
      <c r="C2680" t="s">
        <v>9853</v>
      </c>
      <c r="D2680" t="s">
        <v>66</v>
      </c>
      <c r="E2680" t="s">
        <v>9854</v>
      </c>
      <c r="F2680" t="s">
        <v>9855</v>
      </c>
      <c r="G2680" t="s">
        <v>25</v>
      </c>
      <c r="H2680">
        <v>512</v>
      </c>
      <c r="I2680">
        <v>345</v>
      </c>
      <c r="J2680">
        <v>1923</v>
      </c>
      <c r="K2680">
        <v>4</v>
      </c>
      <c r="L2680" t="s">
        <v>1093</v>
      </c>
      <c r="M2680" t="s">
        <v>7441</v>
      </c>
    </row>
    <row r="2681" spans="1:13" x14ac:dyDescent="0.25">
      <c r="A2681">
        <v>2671</v>
      </c>
      <c r="B2681" t="s">
        <v>9856</v>
      </c>
      <c r="C2681" t="s">
        <v>9857</v>
      </c>
      <c r="D2681" t="s">
        <v>1337</v>
      </c>
      <c r="E2681" t="s">
        <v>9858</v>
      </c>
      <c r="F2681" t="s">
        <v>9859</v>
      </c>
      <c r="G2681" t="s">
        <v>211</v>
      </c>
      <c r="H2681">
        <v>27</v>
      </c>
      <c r="I2681">
        <v>10</v>
      </c>
      <c r="J2681">
        <v>2012</v>
      </c>
      <c r="K2681">
        <v>1</v>
      </c>
      <c r="L2681" t="s">
        <v>2853</v>
      </c>
      <c r="M2681" t="s">
        <v>2854</v>
      </c>
    </row>
    <row r="2682" spans="1:13" x14ac:dyDescent="0.25">
      <c r="A2682">
        <v>2672</v>
      </c>
      <c r="B2682" t="s">
        <v>9860</v>
      </c>
      <c r="C2682" t="s">
        <v>9861</v>
      </c>
      <c r="D2682" t="s">
        <v>30</v>
      </c>
      <c r="E2682" t="s">
        <v>7832</v>
      </c>
      <c r="F2682" t="s">
        <v>9862</v>
      </c>
      <c r="G2682" t="s">
        <v>48</v>
      </c>
      <c r="H2682">
        <v>23</v>
      </c>
      <c r="I2682">
        <v>9</v>
      </c>
      <c r="J2682">
        <v>2013</v>
      </c>
      <c r="K2682">
        <v>2</v>
      </c>
      <c r="L2682" t="s">
        <v>41</v>
      </c>
      <c r="M2682" t="s">
        <v>9863</v>
      </c>
    </row>
    <row r="2683" spans="1:13" x14ac:dyDescent="0.25">
      <c r="A2683">
        <v>2673</v>
      </c>
      <c r="B2683" t="s">
        <v>9864</v>
      </c>
      <c r="C2683" t="s">
        <v>9865</v>
      </c>
      <c r="D2683" t="s">
        <v>105</v>
      </c>
      <c r="E2683" t="s">
        <v>626</v>
      </c>
      <c r="F2683" t="s">
        <v>9866</v>
      </c>
      <c r="G2683" t="s">
        <v>336</v>
      </c>
      <c r="H2683">
        <v>8</v>
      </c>
      <c r="I2683">
        <v>2</v>
      </c>
      <c r="J2683">
        <v>2012</v>
      </c>
      <c r="K2683">
        <v>2</v>
      </c>
      <c r="L2683" t="s">
        <v>62</v>
      </c>
      <c r="M2683" t="s">
        <v>9867</v>
      </c>
    </row>
    <row r="2684" spans="1:13" x14ac:dyDescent="0.25">
      <c r="A2684">
        <v>2674</v>
      </c>
      <c r="B2684" t="s">
        <v>9868</v>
      </c>
      <c r="C2684" t="s">
        <v>9869</v>
      </c>
      <c r="D2684" t="s">
        <v>341</v>
      </c>
      <c r="E2684" t="s">
        <v>2756</v>
      </c>
      <c r="F2684" t="s">
        <v>9870</v>
      </c>
      <c r="G2684" t="s">
        <v>336</v>
      </c>
      <c r="H2684">
        <v>139</v>
      </c>
      <c r="I2684">
        <v>66</v>
      </c>
      <c r="J2684">
        <v>2009</v>
      </c>
      <c r="K2684">
        <v>5</v>
      </c>
      <c r="L2684" t="s">
        <v>344</v>
      </c>
      <c r="M2684" t="s">
        <v>9871</v>
      </c>
    </row>
    <row r="2685" spans="1:13" x14ac:dyDescent="0.25">
      <c r="A2685">
        <v>2675</v>
      </c>
      <c r="B2685" t="s">
        <v>9872</v>
      </c>
      <c r="C2685" t="s">
        <v>9873</v>
      </c>
      <c r="D2685" t="s">
        <v>341</v>
      </c>
      <c r="E2685" t="s">
        <v>537</v>
      </c>
      <c r="F2685" t="s">
        <v>9874</v>
      </c>
      <c r="G2685" t="s">
        <v>33</v>
      </c>
      <c r="H2685">
        <v>73</v>
      </c>
      <c r="I2685">
        <v>33</v>
      </c>
      <c r="J2685">
        <v>2011</v>
      </c>
      <c r="K2685">
        <v>4</v>
      </c>
      <c r="L2685" t="s">
        <v>344</v>
      </c>
      <c r="M2685" t="s">
        <v>9875</v>
      </c>
    </row>
    <row r="2686" spans="1:13" x14ac:dyDescent="0.25">
      <c r="A2686">
        <v>2676</v>
      </c>
      <c r="B2686" t="s">
        <v>9876</v>
      </c>
      <c r="C2686" t="s">
        <v>9877</v>
      </c>
      <c r="D2686" t="s">
        <v>66</v>
      </c>
      <c r="E2686" t="s">
        <v>603</v>
      </c>
      <c r="F2686" t="s">
        <v>9878</v>
      </c>
      <c r="G2686" t="s">
        <v>181</v>
      </c>
      <c r="H2686">
        <v>75</v>
      </c>
      <c r="I2686">
        <v>41</v>
      </c>
      <c r="J2686">
        <v>2010</v>
      </c>
      <c r="K2686">
        <v>3</v>
      </c>
      <c r="L2686" t="s">
        <v>94</v>
      </c>
      <c r="M2686" t="s">
        <v>5204</v>
      </c>
    </row>
    <row r="2687" spans="1:13" x14ac:dyDescent="0.25">
      <c r="A2687">
        <v>2677</v>
      </c>
      <c r="B2687" t="s">
        <v>9879</v>
      </c>
      <c r="C2687" t="s">
        <v>9880</v>
      </c>
      <c r="D2687" t="s">
        <v>105</v>
      </c>
      <c r="E2687" t="s">
        <v>563</v>
      </c>
      <c r="F2687" t="s">
        <v>9881</v>
      </c>
      <c r="G2687" t="s">
        <v>297</v>
      </c>
      <c r="H2687">
        <v>125</v>
      </c>
      <c r="I2687">
        <v>85</v>
      </c>
      <c r="J2687">
        <v>2004</v>
      </c>
      <c r="K2687">
        <v>8</v>
      </c>
      <c r="L2687" t="s">
        <v>3776</v>
      </c>
      <c r="M2687" t="s">
        <v>9882</v>
      </c>
    </row>
    <row r="2688" spans="1:13" x14ac:dyDescent="0.25">
      <c r="A2688">
        <v>2678</v>
      </c>
      <c r="B2688" t="s">
        <v>9883</v>
      </c>
      <c r="C2688" t="s">
        <v>9884</v>
      </c>
      <c r="D2688" t="s">
        <v>74</v>
      </c>
      <c r="E2688" t="s">
        <v>295</v>
      </c>
      <c r="F2688" t="s">
        <v>9885</v>
      </c>
      <c r="G2688" t="s">
        <v>156</v>
      </c>
      <c r="H2688">
        <v>40</v>
      </c>
      <c r="I2688">
        <v>16</v>
      </c>
      <c r="J2688">
        <v>2011</v>
      </c>
      <c r="K2688">
        <v>4</v>
      </c>
      <c r="L2688" t="s">
        <v>543</v>
      </c>
      <c r="M2688" t="s">
        <v>4851</v>
      </c>
    </row>
    <row r="2689" spans="1:13" x14ac:dyDescent="0.25">
      <c r="A2689">
        <v>2679</v>
      </c>
      <c r="B2689" t="s">
        <v>9886</v>
      </c>
      <c r="C2689" t="s">
        <v>9887</v>
      </c>
      <c r="D2689" t="s">
        <v>80</v>
      </c>
      <c r="E2689" t="s">
        <v>9888</v>
      </c>
      <c r="F2689" t="s">
        <v>9889</v>
      </c>
      <c r="G2689" t="s">
        <v>55</v>
      </c>
      <c r="H2689">
        <v>6851</v>
      </c>
      <c r="I2689">
        <v>4000</v>
      </c>
      <c r="J2689">
        <v>2005</v>
      </c>
      <c r="K2689">
        <v>11</v>
      </c>
      <c r="L2689" t="s">
        <v>83</v>
      </c>
      <c r="M2689" t="s">
        <v>1586</v>
      </c>
    </row>
    <row r="2690" spans="1:13" x14ac:dyDescent="0.25">
      <c r="A2690">
        <v>2680</v>
      </c>
      <c r="B2690" t="s">
        <v>9890</v>
      </c>
      <c r="C2690" t="s">
        <v>9891</v>
      </c>
      <c r="D2690" t="s">
        <v>341</v>
      </c>
      <c r="E2690" t="s">
        <v>67</v>
      </c>
      <c r="F2690" t="s">
        <v>9892</v>
      </c>
      <c r="G2690" t="s">
        <v>18</v>
      </c>
      <c r="H2690">
        <v>48</v>
      </c>
      <c r="I2690">
        <v>37</v>
      </c>
      <c r="J2690">
        <v>2009</v>
      </c>
      <c r="K2690">
        <v>1</v>
      </c>
      <c r="L2690" t="s">
        <v>344</v>
      </c>
      <c r="M2690" t="s">
        <v>7927</v>
      </c>
    </row>
    <row r="2691" spans="1:13" x14ac:dyDescent="0.25">
      <c r="A2691">
        <v>2681</v>
      </c>
      <c r="B2691" t="s">
        <v>9893</v>
      </c>
      <c r="C2691" t="s">
        <v>9894</v>
      </c>
      <c r="D2691" t="s">
        <v>215</v>
      </c>
      <c r="E2691" t="s">
        <v>2538</v>
      </c>
      <c r="F2691" t="s">
        <v>9895</v>
      </c>
      <c r="G2691" t="s">
        <v>33</v>
      </c>
      <c r="H2691">
        <v>31</v>
      </c>
      <c r="I2691">
        <v>10</v>
      </c>
      <c r="J2691">
        <v>1997</v>
      </c>
      <c r="K2691">
        <v>2</v>
      </c>
      <c r="L2691" t="s">
        <v>5516</v>
      </c>
      <c r="M2691" t="s">
        <v>382</v>
      </c>
    </row>
    <row r="2692" spans="1:13" x14ac:dyDescent="0.25">
      <c r="A2692">
        <v>2682</v>
      </c>
      <c r="B2692" t="s">
        <v>9896</v>
      </c>
      <c r="C2692" t="s">
        <v>9897</v>
      </c>
      <c r="D2692" t="s">
        <v>215</v>
      </c>
      <c r="E2692" t="s">
        <v>2013</v>
      </c>
      <c r="F2692" t="s">
        <v>9898</v>
      </c>
      <c r="G2692" t="s">
        <v>308</v>
      </c>
      <c r="H2692">
        <v>31</v>
      </c>
      <c r="I2692">
        <v>15</v>
      </c>
      <c r="J2692">
        <v>1996</v>
      </c>
      <c r="K2692">
        <v>2</v>
      </c>
      <c r="L2692" t="s">
        <v>5421</v>
      </c>
      <c r="M2692" t="s">
        <v>7275</v>
      </c>
    </row>
    <row r="2693" spans="1:13" x14ac:dyDescent="0.25">
      <c r="A2693">
        <v>2683</v>
      </c>
      <c r="B2693" t="s">
        <v>9899</v>
      </c>
      <c r="C2693" t="s">
        <v>9900</v>
      </c>
      <c r="D2693" t="s">
        <v>45</v>
      </c>
      <c r="E2693" t="s">
        <v>185</v>
      </c>
      <c r="F2693" t="s">
        <v>9901</v>
      </c>
      <c r="G2693" t="s">
        <v>156</v>
      </c>
      <c r="H2693">
        <v>42</v>
      </c>
      <c r="I2693">
        <v>22</v>
      </c>
      <c r="J2693">
        <v>2009</v>
      </c>
      <c r="K2693">
        <v>4</v>
      </c>
      <c r="L2693" t="s">
        <v>49</v>
      </c>
      <c r="M2693" t="s">
        <v>9902</v>
      </c>
    </row>
    <row r="2694" spans="1:13" x14ac:dyDescent="0.25">
      <c r="A2694">
        <v>2684</v>
      </c>
      <c r="B2694" t="s">
        <v>9903</v>
      </c>
      <c r="C2694" t="s">
        <v>9904</v>
      </c>
      <c r="D2694" t="s">
        <v>15</v>
      </c>
      <c r="E2694" t="s">
        <v>1227</v>
      </c>
      <c r="F2694" t="s">
        <v>9905</v>
      </c>
      <c r="G2694" t="s">
        <v>156</v>
      </c>
      <c r="H2694">
        <v>38</v>
      </c>
      <c r="I2694">
        <v>19</v>
      </c>
      <c r="J2694">
        <v>2003</v>
      </c>
      <c r="K2694">
        <v>1</v>
      </c>
      <c r="L2694" t="s">
        <v>19</v>
      </c>
      <c r="M2694" t="s">
        <v>1681</v>
      </c>
    </row>
    <row r="2695" spans="1:13" x14ac:dyDescent="0.25">
      <c r="A2695">
        <v>2685</v>
      </c>
      <c r="B2695" t="s">
        <v>9906</v>
      </c>
      <c r="C2695" t="s">
        <v>9907</v>
      </c>
      <c r="D2695" t="s">
        <v>52</v>
      </c>
      <c r="E2695" t="s">
        <v>1169</v>
      </c>
      <c r="F2695" t="s">
        <v>9908</v>
      </c>
      <c r="G2695" t="s">
        <v>40</v>
      </c>
      <c r="H2695">
        <v>237</v>
      </c>
      <c r="I2695">
        <v>63</v>
      </c>
      <c r="J2695">
        <v>2005</v>
      </c>
      <c r="K2695">
        <v>2</v>
      </c>
      <c r="L2695" t="s">
        <v>203</v>
      </c>
      <c r="M2695" t="s">
        <v>203</v>
      </c>
    </row>
    <row r="2696" spans="1:13" x14ac:dyDescent="0.25">
      <c r="A2696">
        <v>2686</v>
      </c>
      <c r="B2696" t="s">
        <v>9909</v>
      </c>
      <c r="C2696" t="s">
        <v>9910</v>
      </c>
      <c r="D2696" t="s">
        <v>45</v>
      </c>
      <c r="E2696" t="s">
        <v>1773</v>
      </c>
      <c r="F2696" t="s">
        <v>9911</v>
      </c>
      <c r="G2696" t="s">
        <v>233</v>
      </c>
      <c r="H2696">
        <v>35</v>
      </c>
      <c r="I2696">
        <v>15</v>
      </c>
      <c r="J2696">
        <v>1998</v>
      </c>
      <c r="K2696">
        <v>2</v>
      </c>
      <c r="L2696" t="s">
        <v>41</v>
      </c>
      <c r="M2696" t="s">
        <v>9912</v>
      </c>
    </row>
    <row r="2697" spans="1:13" x14ac:dyDescent="0.25">
      <c r="A2697">
        <v>2687</v>
      </c>
      <c r="B2697" t="s">
        <v>9913</v>
      </c>
      <c r="C2697" t="s">
        <v>9914</v>
      </c>
      <c r="D2697" t="s">
        <v>80</v>
      </c>
      <c r="E2697" t="s">
        <v>6253</v>
      </c>
      <c r="F2697" t="s">
        <v>9915</v>
      </c>
      <c r="G2697" t="s">
        <v>40</v>
      </c>
      <c r="H2697">
        <v>70</v>
      </c>
      <c r="I2697">
        <v>50</v>
      </c>
      <c r="J2697">
        <v>2010</v>
      </c>
      <c r="K2697">
        <v>6</v>
      </c>
      <c r="L2697" t="s">
        <v>83</v>
      </c>
      <c r="M2697" t="s">
        <v>3211</v>
      </c>
    </row>
    <row r="2698" spans="1:13" x14ac:dyDescent="0.25">
      <c r="A2698">
        <v>2688</v>
      </c>
      <c r="B2698" t="s">
        <v>9916</v>
      </c>
      <c r="C2698" t="s">
        <v>9917</v>
      </c>
      <c r="D2698" t="s">
        <v>30</v>
      </c>
      <c r="E2698" t="s">
        <v>9918</v>
      </c>
      <c r="F2698" t="s">
        <v>9919</v>
      </c>
      <c r="G2698" t="s">
        <v>156</v>
      </c>
      <c r="H2698">
        <v>400</v>
      </c>
      <c r="I2698">
        <v>300</v>
      </c>
      <c r="J2698">
        <v>1985</v>
      </c>
      <c r="K2698">
        <v>1</v>
      </c>
      <c r="L2698" t="s">
        <v>258</v>
      </c>
      <c r="M2698" t="s">
        <v>2939</v>
      </c>
    </row>
    <row r="2699" spans="1:13" x14ac:dyDescent="0.25">
      <c r="A2699">
        <v>2689</v>
      </c>
      <c r="B2699" t="s">
        <v>9920</v>
      </c>
      <c r="C2699" t="s">
        <v>9921</v>
      </c>
      <c r="D2699" t="s">
        <v>59</v>
      </c>
      <c r="E2699" t="s">
        <v>3039</v>
      </c>
      <c r="F2699" t="s">
        <v>9922</v>
      </c>
      <c r="G2699" t="s">
        <v>40</v>
      </c>
      <c r="H2699">
        <v>98</v>
      </c>
      <c r="I2699">
        <v>63</v>
      </c>
      <c r="J2699">
        <v>1988</v>
      </c>
      <c r="K2699">
        <v>3</v>
      </c>
      <c r="L2699" t="s">
        <v>62</v>
      </c>
      <c r="M2699" t="s">
        <v>9923</v>
      </c>
    </row>
    <row r="2700" spans="1:13" x14ac:dyDescent="0.25">
      <c r="A2700">
        <v>2690</v>
      </c>
      <c r="B2700" t="s">
        <v>9924</v>
      </c>
      <c r="C2700" t="s">
        <v>9925</v>
      </c>
      <c r="D2700" t="s">
        <v>333</v>
      </c>
      <c r="E2700" t="s">
        <v>576</v>
      </c>
      <c r="F2700" t="s">
        <v>9926</v>
      </c>
      <c r="G2700" t="s">
        <v>233</v>
      </c>
      <c r="H2700">
        <v>35</v>
      </c>
      <c r="I2700">
        <v>15</v>
      </c>
      <c r="J2700">
        <v>2007</v>
      </c>
      <c r="K2700">
        <v>3</v>
      </c>
      <c r="L2700" t="s">
        <v>337</v>
      </c>
      <c r="M2700" t="s">
        <v>338</v>
      </c>
    </row>
    <row r="2701" spans="1:13" x14ac:dyDescent="0.25">
      <c r="A2701">
        <v>2691</v>
      </c>
      <c r="B2701" t="s">
        <v>9927</v>
      </c>
      <c r="C2701" t="s">
        <v>9928</v>
      </c>
      <c r="D2701" t="s">
        <v>503</v>
      </c>
      <c r="E2701" t="s">
        <v>2538</v>
      </c>
      <c r="F2701" t="s">
        <v>9929</v>
      </c>
      <c r="G2701" t="s">
        <v>18</v>
      </c>
      <c r="H2701">
        <v>148</v>
      </c>
      <c r="I2701">
        <v>68</v>
      </c>
      <c r="J2701">
        <v>2010</v>
      </c>
      <c r="K2701">
        <v>4</v>
      </c>
      <c r="L2701" t="s">
        <v>506</v>
      </c>
      <c r="M2701" t="s">
        <v>506</v>
      </c>
    </row>
    <row r="2702" spans="1:13" x14ac:dyDescent="0.25">
      <c r="A2702">
        <v>2692</v>
      </c>
      <c r="B2702" t="s">
        <v>9930</v>
      </c>
      <c r="C2702" t="s">
        <v>9931</v>
      </c>
      <c r="D2702" t="s">
        <v>503</v>
      </c>
      <c r="E2702" t="s">
        <v>3615</v>
      </c>
      <c r="F2702" t="s">
        <v>9932</v>
      </c>
      <c r="G2702" t="s">
        <v>187</v>
      </c>
      <c r="H2702">
        <v>50</v>
      </c>
      <c r="I2702">
        <v>20</v>
      </c>
      <c r="J2702">
        <v>2007</v>
      </c>
      <c r="K2702">
        <v>1</v>
      </c>
      <c r="L2702" t="s">
        <v>506</v>
      </c>
      <c r="M2702" t="s">
        <v>506</v>
      </c>
    </row>
    <row r="2703" spans="1:13" x14ac:dyDescent="0.25">
      <c r="A2703">
        <v>2693</v>
      </c>
      <c r="B2703" t="s">
        <v>9933</v>
      </c>
      <c r="C2703" t="s">
        <v>9934</v>
      </c>
      <c r="D2703" t="s">
        <v>59</v>
      </c>
      <c r="E2703" t="s">
        <v>3077</v>
      </c>
      <c r="F2703" t="s">
        <v>9935</v>
      </c>
      <c r="G2703" t="s">
        <v>297</v>
      </c>
      <c r="H2703">
        <v>20</v>
      </c>
      <c r="I2703">
        <v>15</v>
      </c>
      <c r="J2703">
        <v>1997</v>
      </c>
      <c r="K2703">
        <v>1</v>
      </c>
      <c r="L2703" t="s">
        <v>62</v>
      </c>
      <c r="M2703" t="s">
        <v>9936</v>
      </c>
    </row>
    <row r="2704" spans="1:13" x14ac:dyDescent="0.25">
      <c r="A2704">
        <v>2694</v>
      </c>
      <c r="B2704" t="s">
        <v>9937</v>
      </c>
      <c r="C2704" t="s">
        <v>9938</v>
      </c>
      <c r="D2704" t="s">
        <v>30</v>
      </c>
      <c r="E2704" t="s">
        <v>962</v>
      </c>
      <c r="F2704" t="s">
        <v>9939</v>
      </c>
      <c r="G2704" t="s">
        <v>156</v>
      </c>
      <c r="H2704">
        <v>9</v>
      </c>
      <c r="I2704">
        <v>4</v>
      </c>
      <c r="J2704">
        <v>2010</v>
      </c>
      <c r="K2704">
        <v>2</v>
      </c>
      <c r="L2704" t="s">
        <v>258</v>
      </c>
      <c r="M2704" t="s">
        <v>2939</v>
      </c>
    </row>
    <row r="2705" spans="1:13" x14ac:dyDescent="0.25">
      <c r="A2705">
        <v>2695</v>
      </c>
      <c r="B2705" t="s">
        <v>9940</v>
      </c>
      <c r="C2705" t="s">
        <v>9941</v>
      </c>
      <c r="D2705" t="s">
        <v>74</v>
      </c>
      <c r="E2705" t="s">
        <v>301</v>
      </c>
      <c r="F2705" t="s">
        <v>9942</v>
      </c>
      <c r="G2705" t="s">
        <v>1041</v>
      </c>
      <c r="H2705">
        <v>28</v>
      </c>
      <c r="I2705">
        <v>15</v>
      </c>
      <c r="J2705">
        <v>2007</v>
      </c>
      <c r="K2705">
        <v>3</v>
      </c>
      <c r="L2705" t="s">
        <v>41</v>
      </c>
      <c r="M2705" t="s">
        <v>9943</v>
      </c>
    </row>
    <row r="2706" spans="1:13" x14ac:dyDescent="0.25">
      <c r="A2706">
        <v>2696</v>
      </c>
      <c r="B2706" t="s">
        <v>9944</v>
      </c>
      <c r="C2706" t="s">
        <v>9945</v>
      </c>
      <c r="D2706" t="s">
        <v>80</v>
      </c>
      <c r="E2706" t="s">
        <v>1920</v>
      </c>
      <c r="F2706" t="s">
        <v>9946</v>
      </c>
      <c r="G2706" t="s">
        <v>289</v>
      </c>
      <c r="H2706">
        <v>17</v>
      </c>
      <c r="I2706">
        <v>8</v>
      </c>
      <c r="J2706">
        <v>2007</v>
      </c>
      <c r="K2706">
        <v>2</v>
      </c>
      <c r="L2706" t="s">
        <v>137</v>
      </c>
      <c r="M2706" t="s">
        <v>4543</v>
      </c>
    </row>
    <row r="2707" spans="1:13" x14ac:dyDescent="0.25">
      <c r="A2707">
        <v>2697</v>
      </c>
      <c r="B2707" t="s">
        <v>9947</v>
      </c>
      <c r="C2707" t="s">
        <v>9948</v>
      </c>
      <c r="D2707" t="s">
        <v>22</v>
      </c>
      <c r="E2707" t="s">
        <v>115</v>
      </c>
      <c r="F2707" t="s">
        <v>9949</v>
      </c>
      <c r="G2707" t="s">
        <v>55</v>
      </c>
      <c r="H2707">
        <v>22</v>
      </c>
      <c r="I2707">
        <v>9</v>
      </c>
      <c r="J2707">
        <v>2011</v>
      </c>
      <c r="K2707">
        <v>1</v>
      </c>
      <c r="L2707" t="s">
        <v>41</v>
      </c>
      <c r="M2707" t="s">
        <v>2453</v>
      </c>
    </row>
    <row r="2708" spans="1:13" x14ac:dyDescent="0.25">
      <c r="A2708">
        <v>2698</v>
      </c>
      <c r="B2708" t="s">
        <v>9950</v>
      </c>
      <c r="C2708" t="s">
        <v>9951</v>
      </c>
      <c r="D2708" t="s">
        <v>30</v>
      </c>
      <c r="E2708" t="s">
        <v>541</v>
      </c>
      <c r="F2708" t="s">
        <v>9952</v>
      </c>
      <c r="G2708" t="s">
        <v>329</v>
      </c>
      <c r="H2708">
        <v>22</v>
      </c>
      <c r="I2708">
        <v>18</v>
      </c>
      <c r="J2708">
        <v>2007</v>
      </c>
      <c r="K2708">
        <v>4</v>
      </c>
      <c r="L2708" t="s">
        <v>251</v>
      </c>
      <c r="M2708" t="s">
        <v>251</v>
      </c>
    </row>
    <row r="2709" spans="1:13" x14ac:dyDescent="0.25">
      <c r="A2709">
        <v>2699</v>
      </c>
      <c r="B2709" t="s">
        <v>9953</v>
      </c>
      <c r="C2709" t="s">
        <v>9954</v>
      </c>
      <c r="D2709" t="s">
        <v>105</v>
      </c>
      <c r="E2709" t="s">
        <v>2609</v>
      </c>
      <c r="F2709" t="s">
        <v>9955</v>
      </c>
      <c r="G2709" t="s">
        <v>156</v>
      </c>
      <c r="H2709">
        <v>105</v>
      </c>
      <c r="I2709">
        <v>84</v>
      </c>
      <c r="J2709">
        <v>2009</v>
      </c>
      <c r="K2709">
        <v>4</v>
      </c>
      <c r="L2709" t="s">
        <v>62</v>
      </c>
      <c r="M2709" t="s">
        <v>882</v>
      </c>
    </row>
    <row r="2710" spans="1:13" x14ac:dyDescent="0.25">
      <c r="A2710">
        <v>2700</v>
      </c>
      <c r="B2710" t="s">
        <v>9956</v>
      </c>
      <c r="C2710" t="s">
        <v>9957</v>
      </c>
      <c r="D2710" t="s">
        <v>1011</v>
      </c>
      <c r="E2710" t="s">
        <v>2013</v>
      </c>
      <c r="F2710" t="s">
        <v>9958</v>
      </c>
      <c r="G2710" t="s">
        <v>40</v>
      </c>
      <c r="H2710">
        <v>60</v>
      </c>
      <c r="I2710">
        <v>35</v>
      </c>
      <c r="J2710">
        <v>1965</v>
      </c>
      <c r="K2710">
        <v>3</v>
      </c>
      <c r="L2710" t="s">
        <v>41</v>
      </c>
      <c r="M2710" t="s">
        <v>1762</v>
      </c>
    </row>
    <row r="2711" spans="1:13" x14ac:dyDescent="0.25">
      <c r="A2711">
        <v>2701</v>
      </c>
      <c r="B2711" t="s">
        <v>9959</v>
      </c>
      <c r="C2711" t="s">
        <v>9960</v>
      </c>
      <c r="D2711" t="s">
        <v>45</v>
      </c>
      <c r="E2711" t="s">
        <v>1106</v>
      </c>
      <c r="F2711" t="s">
        <v>9961</v>
      </c>
      <c r="G2711" t="s">
        <v>18</v>
      </c>
      <c r="H2711">
        <v>23</v>
      </c>
      <c r="I2711">
        <v>10</v>
      </c>
      <c r="J2711">
        <v>2009</v>
      </c>
      <c r="K2711">
        <v>1</v>
      </c>
      <c r="L2711" t="s">
        <v>290</v>
      </c>
      <c r="M2711" t="s">
        <v>9962</v>
      </c>
    </row>
    <row r="2712" spans="1:13" x14ac:dyDescent="0.25">
      <c r="A2712">
        <v>2702</v>
      </c>
      <c r="B2712" t="s">
        <v>9963</v>
      </c>
      <c r="C2712" t="s">
        <v>9964</v>
      </c>
      <c r="D2712" t="s">
        <v>341</v>
      </c>
      <c r="E2712" t="s">
        <v>939</v>
      </c>
      <c r="F2712" t="s">
        <v>9965</v>
      </c>
      <c r="G2712" t="s">
        <v>18</v>
      </c>
      <c r="H2712">
        <v>14</v>
      </c>
      <c r="I2712">
        <v>4</v>
      </c>
      <c r="J2712">
        <v>2003</v>
      </c>
      <c r="K2712">
        <v>1</v>
      </c>
      <c r="L2712" t="s">
        <v>41</v>
      </c>
      <c r="M2712" t="s">
        <v>9966</v>
      </c>
    </row>
    <row r="2713" spans="1:13" x14ac:dyDescent="0.25">
      <c r="A2713">
        <v>2703</v>
      </c>
      <c r="B2713" t="s">
        <v>9967</v>
      </c>
      <c r="C2713" t="s">
        <v>9968</v>
      </c>
      <c r="D2713" t="s">
        <v>45</v>
      </c>
      <c r="E2713" t="s">
        <v>911</v>
      </c>
      <c r="F2713" t="s">
        <v>9969</v>
      </c>
      <c r="G2713" t="s">
        <v>40</v>
      </c>
      <c r="H2713">
        <v>13</v>
      </c>
      <c r="I2713">
        <v>5</v>
      </c>
      <c r="J2713">
        <v>2004</v>
      </c>
      <c r="K2713">
        <v>1</v>
      </c>
      <c r="L2713" t="s">
        <v>49</v>
      </c>
      <c r="M2713" t="s">
        <v>49</v>
      </c>
    </row>
    <row r="2714" spans="1:13" x14ac:dyDescent="0.25">
      <c r="A2714">
        <v>2704</v>
      </c>
      <c r="B2714" t="s">
        <v>9970</v>
      </c>
      <c r="C2714" t="s">
        <v>9971</v>
      </c>
      <c r="D2714" t="s">
        <v>66</v>
      </c>
      <c r="E2714" t="s">
        <v>179</v>
      </c>
      <c r="F2714" t="s">
        <v>9972</v>
      </c>
      <c r="G2714" t="s">
        <v>156</v>
      </c>
      <c r="H2714">
        <v>170</v>
      </c>
      <c r="I2714">
        <v>65</v>
      </c>
      <c r="J2714">
        <v>2011</v>
      </c>
      <c r="K2714">
        <v>5</v>
      </c>
      <c r="L2714" t="s">
        <v>94</v>
      </c>
      <c r="M2714" t="s">
        <v>1853</v>
      </c>
    </row>
    <row r="2715" spans="1:13" x14ac:dyDescent="0.25">
      <c r="A2715">
        <v>2705</v>
      </c>
      <c r="B2715" t="s">
        <v>9973</v>
      </c>
      <c r="C2715" t="s">
        <v>9974</v>
      </c>
      <c r="D2715" t="s">
        <v>80</v>
      </c>
      <c r="E2715" t="s">
        <v>749</v>
      </c>
      <c r="F2715" t="s">
        <v>9975</v>
      </c>
      <c r="G2715" t="s">
        <v>107</v>
      </c>
      <c r="H2715">
        <v>23</v>
      </c>
      <c r="I2715">
        <v>9</v>
      </c>
      <c r="J2715">
        <v>2007</v>
      </c>
      <c r="K2715">
        <v>1</v>
      </c>
      <c r="L2715" t="s">
        <v>83</v>
      </c>
      <c r="M2715" t="s">
        <v>83</v>
      </c>
    </row>
    <row r="2716" spans="1:13" x14ac:dyDescent="0.25">
      <c r="A2716">
        <v>2706</v>
      </c>
      <c r="B2716" t="s">
        <v>9976</v>
      </c>
      <c r="C2716" t="s">
        <v>9977</v>
      </c>
      <c r="D2716" t="s">
        <v>119</v>
      </c>
      <c r="E2716" t="s">
        <v>911</v>
      </c>
      <c r="F2716" t="s">
        <v>9978</v>
      </c>
      <c r="G2716" t="s">
        <v>308</v>
      </c>
      <c r="H2716">
        <v>16</v>
      </c>
      <c r="I2716">
        <v>10</v>
      </c>
      <c r="J2716">
        <v>2013</v>
      </c>
      <c r="K2716">
        <v>1</v>
      </c>
      <c r="L2716" t="s">
        <v>122</v>
      </c>
      <c r="M2716" t="s">
        <v>122</v>
      </c>
    </row>
    <row r="2717" spans="1:13" x14ac:dyDescent="0.25">
      <c r="A2717">
        <v>2707</v>
      </c>
      <c r="B2717" t="s">
        <v>9979</v>
      </c>
      <c r="C2717" t="s">
        <v>9980</v>
      </c>
      <c r="D2717" t="s">
        <v>59</v>
      </c>
      <c r="E2717" t="s">
        <v>5652</v>
      </c>
      <c r="F2717" t="s">
        <v>9981</v>
      </c>
      <c r="G2717" t="s">
        <v>18</v>
      </c>
      <c r="H2717">
        <v>54</v>
      </c>
      <c r="I2717">
        <v>125</v>
      </c>
      <c r="J2717">
        <v>1993</v>
      </c>
      <c r="K2717">
        <v>6</v>
      </c>
      <c r="L2717" t="s">
        <v>62</v>
      </c>
      <c r="M2717" t="s">
        <v>9982</v>
      </c>
    </row>
    <row r="2718" spans="1:13" x14ac:dyDescent="0.25">
      <c r="A2718">
        <v>2708</v>
      </c>
      <c r="B2718" t="s">
        <v>9983</v>
      </c>
      <c r="C2718" t="s">
        <v>9984</v>
      </c>
      <c r="D2718" t="s">
        <v>30</v>
      </c>
      <c r="E2718" t="s">
        <v>824</v>
      </c>
      <c r="F2718" t="s">
        <v>9985</v>
      </c>
      <c r="G2718" t="s">
        <v>187</v>
      </c>
      <c r="H2718">
        <v>5</v>
      </c>
      <c r="I2718">
        <v>3</v>
      </c>
      <c r="J2718">
        <v>2010</v>
      </c>
      <c r="K2718">
        <v>1</v>
      </c>
      <c r="L2718" t="s">
        <v>706</v>
      </c>
      <c r="M2718" t="s">
        <v>707</v>
      </c>
    </row>
    <row r="2719" spans="1:13" x14ac:dyDescent="0.25">
      <c r="A2719">
        <v>2709</v>
      </c>
      <c r="B2719" t="s">
        <v>9986</v>
      </c>
      <c r="C2719" t="s">
        <v>9987</v>
      </c>
      <c r="D2719" t="s">
        <v>243</v>
      </c>
      <c r="E2719" t="s">
        <v>274</v>
      </c>
      <c r="F2719" t="s">
        <v>9988</v>
      </c>
      <c r="G2719" t="s">
        <v>181</v>
      </c>
      <c r="H2719">
        <v>25</v>
      </c>
      <c r="I2719">
        <v>9</v>
      </c>
      <c r="J2719">
        <v>2004</v>
      </c>
      <c r="K2719">
        <v>1</v>
      </c>
      <c r="L2719" t="s">
        <v>458</v>
      </c>
      <c r="M2719" t="s">
        <v>9989</v>
      </c>
    </row>
    <row r="2720" spans="1:13" x14ac:dyDescent="0.25">
      <c r="A2720">
        <v>2710</v>
      </c>
      <c r="B2720" t="s">
        <v>9990</v>
      </c>
      <c r="C2720" t="s">
        <v>9991</v>
      </c>
      <c r="D2720" t="s">
        <v>45</v>
      </c>
      <c r="E2720" t="s">
        <v>665</v>
      </c>
      <c r="F2720" t="s">
        <v>9992</v>
      </c>
      <c r="G2720" t="s">
        <v>211</v>
      </c>
      <c r="H2720">
        <v>25</v>
      </c>
      <c r="I2720">
        <v>15</v>
      </c>
      <c r="J2720">
        <v>2011</v>
      </c>
      <c r="K2720">
        <v>3</v>
      </c>
      <c r="L2720" t="s">
        <v>41</v>
      </c>
      <c r="M2720" t="s">
        <v>9993</v>
      </c>
    </row>
    <row r="2721" spans="1:13" x14ac:dyDescent="0.25">
      <c r="A2721">
        <v>2711</v>
      </c>
      <c r="B2721" t="s">
        <v>9994</v>
      </c>
      <c r="C2721" t="s">
        <v>9995</v>
      </c>
      <c r="D2721" t="s">
        <v>860</v>
      </c>
      <c r="E2721" t="s">
        <v>1580</v>
      </c>
      <c r="F2721" t="s">
        <v>9996</v>
      </c>
      <c r="G2721" t="s">
        <v>211</v>
      </c>
      <c r="H2721">
        <v>138</v>
      </c>
      <c r="I2721">
        <v>68</v>
      </c>
      <c r="J2721">
        <v>2010</v>
      </c>
      <c r="K2721">
        <v>1</v>
      </c>
      <c r="L2721" t="s">
        <v>41</v>
      </c>
      <c r="M2721" t="s">
        <v>3822</v>
      </c>
    </row>
    <row r="2722" spans="1:13" x14ac:dyDescent="0.25">
      <c r="A2722">
        <v>2712</v>
      </c>
      <c r="B2722" t="s">
        <v>9997</v>
      </c>
      <c r="C2722" t="s">
        <v>9998</v>
      </c>
      <c r="D2722" t="s">
        <v>341</v>
      </c>
      <c r="E2722" t="s">
        <v>9999</v>
      </c>
      <c r="F2722" t="s">
        <v>10000</v>
      </c>
      <c r="G2722" t="s">
        <v>336</v>
      </c>
      <c r="H2722">
        <v>229</v>
      </c>
      <c r="I2722">
        <v>67</v>
      </c>
      <c r="J2722">
        <v>2008</v>
      </c>
      <c r="K2722">
        <v>8</v>
      </c>
      <c r="L2722" t="s">
        <v>344</v>
      </c>
      <c r="M2722" t="s">
        <v>10001</v>
      </c>
    </row>
    <row r="2723" spans="1:13" x14ac:dyDescent="0.25">
      <c r="A2723">
        <v>2713</v>
      </c>
      <c r="B2723" t="s">
        <v>10002</v>
      </c>
      <c r="C2723" t="s">
        <v>10003</v>
      </c>
      <c r="D2723" t="s">
        <v>3523</v>
      </c>
      <c r="E2723" t="s">
        <v>957</v>
      </c>
      <c r="F2723" t="s">
        <v>10004</v>
      </c>
      <c r="G2723" t="s">
        <v>48</v>
      </c>
      <c r="H2723">
        <v>22</v>
      </c>
      <c r="I2723">
        <v>7</v>
      </c>
      <c r="J2723">
        <v>2013</v>
      </c>
      <c r="K2723">
        <v>1</v>
      </c>
      <c r="L2723" t="s">
        <v>41</v>
      </c>
      <c r="M2723" t="s">
        <v>5080</v>
      </c>
    </row>
    <row r="2724" spans="1:13" x14ac:dyDescent="0.25">
      <c r="A2724">
        <v>2714</v>
      </c>
      <c r="B2724" t="s">
        <v>10005</v>
      </c>
      <c r="C2724" t="s">
        <v>10006</v>
      </c>
      <c r="D2724" t="s">
        <v>166</v>
      </c>
      <c r="E2724" t="s">
        <v>504</v>
      </c>
      <c r="F2724" t="s">
        <v>10007</v>
      </c>
      <c r="G2724" t="s">
        <v>156</v>
      </c>
      <c r="H2724">
        <v>42</v>
      </c>
      <c r="I2724">
        <v>15</v>
      </c>
      <c r="J2724">
        <v>2012</v>
      </c>
      <c r="K2724">
        <v>1</v>
      </c>
      <c r="L2724" t="s">
        <v>1734</v>
      </c>
      <c r="M2724" t="s">
        <v>2572</v>
      </c>
    </row>
    <row r="2725" spans="1:13" x14ac:dyDescent="0.25">
      <c r="A2725">
        <v>2715</v>
      </c>
      <c r="B2725" t="s">
        <v>10008</v>
      </c>
      <c r="C2725" t="s">
        <v>10009</v>
      </c>
      <c r="D2725" t="s">
        <v>80</v>
      </c>
      <c r="E2725" t="s">
        <v>798</v>
      </c>
      <c r="F2725" t="s">
        <v>10010</v>
      </c>
      <c r="G2725" t="s">
        <v>18</v>
      </c>
      <c r="H2725">
        <v>24</v>
      </c>
      <c r="I2725">
        <v>12</v>
      </c>
      <c r="J2725">
        <v>2008</v>
      </c>
      <c r="K2725">
        <v>2</v>
      </c>
      <c r="L2725" t="s">
        <v>6184</v>
      </c>
      <c r="M2725" t="s">
        <v>10011</v>
      </c>
    </row>
    <row r="2726" spans="1:13" x14ac:dyDescent="0.25">
      <c r="A2726">
        <v>2716</v>
      </c>
      <c r="B2726" t="s">
        <v>10012</v>
      </c>
      <c r="C2726" t="s">
        <v>10013</v>
      </c>
      <c r="D2726" t="s">
        <v>166</v>
      </c>
      <c r="E2726" t="s">
        <v>1535</v>
      </c>
      <c r="F2726" t="s">
        <v>10014</v>
      </c>
      <c r="G2726" t="s">
        <v>187</v>
      </c>
      <c r="H2726">
        <v>35</v>
      </c>
      <c r="I2726">
        <v>20</v>
      </c>
      <c r="J2726">
        <v>2010</v>
      </c>
      <c r="K2726">
        <v>2</v>
      </c>
      <c r="L2726" t="s">
        <v>1734</v>
      </c>
      <c r="M2726" t="s">
        <v>5388</v>
      </c>
    </row>
    <row r="2727" spans="1:13" x14ac:dyDescent="0.25">
      <c r="A2727">
        <v>2717</v>
      </c>
      <c r="B2727" t="s">
        <v>10015</v>
      </c>
      <c r="C2727" t="s">
        <v>10016</v>
      </c>
      <c r="D2727" t="s">
        <v>753</v>
      </c>
      <c r="E2727" t="s">
        <v>5865</v>
      </c>
      <c r="F2727" t="s">
        <v>10017</v>
      </c>
      <c r="G2727" t="s">
        <v>107</v>
      </c>
      <c r="H2727">
        <v>22</v>
      </c>
      <c r="I2727">
        <v>14</v>
      </c>
      <c r="J2727">
        <v>2009</v>
      </c>
      <c r="K2727">
        <v>2</v>
      </c>
      <c r="L2727" t="s">
        <v>756</v>
      </c>
      <c r="M2727" t="s">
        <v>2300</v>
      </c>
    </row>
    <row r="2728" spans="1:13" x14ac:dyDescent="0.25">
      <c r="A2728">
        <v>2718</v>
      </c>
      <c r="B2728" t="s">
        <v>10018</v>
      </c>
      <c r="C2728" t="s">
        <v>10019</v>
      </c>
      <c r="D2728" t="s">
        <v>52</v>
      </c>
      <c r="E2728" t="s">
        <v>8933</v>
      </c>
      <c r="F2728" t="s">
        <v>10020</v>
      </c>
      <c r="G2728" t="s">
        <v>233</v>
      </c>
      <c r="H2728">
        <v>40</v>
      </c>
      <c r="I2728">
        <v>14</v>
      </c>
      <c r="J2728">
        <v>2010</v>
      </c>
      <c r="K2728">
        <v>1</v>
      </c>
      <c r="L2728" t="s">
        <v>56</v>
      </c>
      <c r="M2728" t="s">
        <v>787</v>
      </c>
    </row>
    <row r="2729" spans="1:13" x14ac:dyDescent="0.25">
      <c r="A2729">
        <v>2719</v>
      </c>
      <c r="B2729" t="s">
        <v>10021</v>
      </c>
      <c r="C2729" t="s">
        <v>10022</v>
      </c>
      <c r="D2729" t="s">
        <v>294</v>
      </c>
      <c r="E2729" t="s">
        <v>798</v>
      </c>
      <c r="F2729" t="s">
        <v>10023</v>
      </c>
      <c r="G2729" t="s">
        <v>156</v>
      </c>
      <c r="H2729">
        <v>24</v>
      </c>
      <c r="I2729">
        <v>11</v>
      </c>
      <c r="J2729">
        <v>2004</v>
      </c>
      <c r="K2729">
        <v>1</v>
      </c>
      <c r="L2729" t="s">
        <v>298</v>
      </c>
      <c r="M2729" t="s">
        <v>6189</v>
      </c>
    </row>
    <row r="2730" spans="1:13" x14ac:dyDescent="0.25">
      <c r="A2730">
        <v>2720</v>
      </c>
      <c r="B2730" t="s">
        <v>10024</v>
      </c>
      <c r="C2730" t="s">
        <v>10025</v>
      </c>
      <c r="D2730" t="s">
        <v>80</v>
      </c>
      <c r="E2730" t="s">
        <v>710</v>
      </c>
      <c r="F2730" t="s">
        <v>10026</v>
      </c>
      <c r="G2730" t="s">
        <v>40</v>
      </c>
      <c r="H2730">
        <v>14</v>
      </c>
      <c r="I2730">
        <v>10</v>
      </c>
      <c r="J2730">
        <v>2009</v>
      </c>
      <c r="K2730">
        <v>5</v>
      </c>
      <c r="L2730" t="s">
        <v>49</v>
      </c>
      <c r="M2730" t="s">
        <v>1130</v>
      </c>
    </row>
    <row r="2731" spans="1:13" x14ac:dyDescent="0.25">
      <c r="A2731">
        <v>2721</v>
      </c>
      <c r="B2731" t="s">
        <v>10027</v>
      </c>
      <c r="C2731" t="s">
        <v>10028</v>
      </c>
      <c r="D2731" t="s">
        <v>80</v>
      </c>
      <c r="E2731" t="s">
        <v>1836</v>
      </c>
      <c r="F2731" t="s">
        <v>10029</v>
      </c>
      <c r="G2731" t="s">
        <v>181</v>
      </c>
      <c r="H2731">
        <v>103</v>
      </c>
      <c r="I2731">
        <v>57</v>
      </c>
      <c r="J2731">
        <v>2003</v>
      </c>
      <c r="K2731">
        <v>8</v>
      </c>
      <c r="L2731" t="s">
        <v>41</v>
      </c>
      <c r="M2731" t="s">
        <v>1116</v>
      </c>
    </row>
    <row r="2732" spans="1:13" x14ac:dyDescent="0.25">
      <c r="A2732">
        <v>2722</v>
      </c>
      <c r="B2732" t="s">
        <v>10030</v>
      </c>
      <c r="C2732" t="s">
        <v>10031</v>
      </c>
      <c r="D2732" t="s">
        <v>86</v>
      </c>
      <c r="E2732" t="s">
        <v>10032</v>
      </c>
      <c r="F2732" t="s">
        <v>10033</v>
      </c>
      <c r="G2732" t="s">
        <v>233</v>
      </c>
      <c r="H2732">
        <v>2397</v>
      </c>
      <c r="I2732">
        <v>958</v>
      </c>
      <c r="J2732">
        <v>2011</v>
      </c>
      <c r="K2732">
        <v>2</v>
      </c>
      <c r="L2732" t="s">
        <v>89</v>
      </c>
      <c r="M2732" t="s">
        <v>7636</v>
      </c>
    </row>
    <row r="2733" spans="1:13" x14ac:dyDescent="0.25">
      <c r="A2733">
        <v>2723</v>
      </c>
      <c r="B2733" t="s">
        <v>10034</v>
      </c>
      <c r="C2733" t="s">
        <v>10035</v>
      </c>
      <c r="D2733" t="s">
        <v>4821</v>
      </c>
      <c r="E2733" t="s">
        <v>10036</v>
      </c>
      <c r="F2733" t="s">
        <v>10037</v>
      </c>
      <c r="G2733" t="s">
        <v>181</v>
      </c>
      <c r="H2733">
        <v>153</v>
      </c>
      <c r="I2733">
        <v>86</v>
      </c>
      <c r="J2733">
        <v>1992</v>
      </c>
      <c r="K2733">
        <v>6</v>
      </c>
      <c r="L2733" t="s">
        <v>41</v>
      </c>
      <c r="M2733" t="s">
        <v>10038</v>
      </c>
    </row>
    <row r="2734" spans="1:13" x14ac:dyDescent="0.25">
      <c r="A2734">
        <v>2724</v>
      </c>
      <c r="B2734" t="s">
        <v>10039</v>
      </c>
      <c r="C2734" t="s">
        <v>10040</v>
      </c>
      <c r="D2734" t="s">
        <v>45</v>
      </c>
      <c r="E2734" t="s">
        <v>5232</v>
      </c>
      <c r="F2734" t="s">
        <v>10041</v>
      </c>
      <c r="G2734" t="s">
        <v>336</v>
      </c>
      <c r="H2734">
        <v>40</v>
      </c>
      <c r="I2734">
        <v>13</v>
      </c>
      <c r="J2734">
        <v>2009</v>
      </c>
      <c r="K2734">
        <v>5</v>
      </c>
      <c r="L2734" t="s">
        <v>49</v>
      </c>
      <c r="M2734" t="s">
        <v>10042</v>
      </c>
    </row>
    <row r="2735" spans="1:13" x14ac:dyDescent="0.25">
      <c r="A2735">
        <v>2725</v>
      </c>
      <c r="B2735" t="s">
        <v>10043</v>
      </c>
      <c r="C2735" t="s">
        <v>10044</v>
      </c>
      <c r="D2735" t="s">
        <v>80</v>
      </c>
      <c r="E2735" t="s">
        <v>1442</v>
      </c>
      <c r="F2735" t="s">
        <v>10045</v>
      </c>
      <c r="G2735" t="s">
        <v>40</v>
      </c>
      <c r="H2735">
        <v>85</v>
      </c>
      <c r="I2735">
        <v>15</v>
      </c>
      <c r="J2735">
        <v>2014</v>
      </c>
      <c r="K2735">
        <v>1</v>
      </c>
      <c r="L2735" t="s">
        <v>83</v>
      </c>
      <c r="M2735" t="s">
        <v>10046</v>
      </c>
    </row>
    <row r="2736" spans="1:13" x14ac:dyDescent="0.25">
      <c r="A2736">
        <v>2726</v>
      </c>
      <c r="B2736" t="s">
        <v>10047</v>
      </c>
      <c r="C2736" t="s">
        <v>10048</v>
      </c>
      <c r="D2736" t="s">
        <v>215</v>
      </c>
      <c r="E2736" t="s">
        <v>1277</v>
      </c>
      <c r="F2736" t="s">
        <v>10049</v>
      </c>
      <c r="G2736" t="s">
        <v>156</v>
      </c>
      <c r="H2736">
        <v>18</v>
      </c>
      <c r="I2736">
        <v>13</v>
      </c>
      <c r="J2736">
        <v>1999</v>
      </c>
      <c r="K2736">
        <v>2</v>
      </c>
      <c r="L2736" t="s">
        <v>1879</v>
      </c>
      <c r="M2736" t="s">
        <v>1879</v>
      </c>
    </row>
    <row r="2737" spans="1:13" x14ac:dyDescent="0.25">
      <c r="A2737">
        <v>2727</v>
      </c>
      <c r="B2737" t="s">
        <v>10050</v>
      </c>
      <c r="C2737" t="s">
        <v>10051</v>
      </c>
      <c r="D2737" t="s">
        <v>30</v>
      </c>
      <c r="E2737" t="s">
        <v>1106</v>
      </c>
      <c r="F2737" t="s">
        <v>10052</v>
      </c>
      <c r="G2737" t="s">
        <v>336</v>
      </c>
      <c r="H2737">
        <v>38</v>
      </c>
      <c r="I2737">
        <v>8</v>
      </c>
      <c r="J2737">
        <v>2013</v>
      </c>
      <c r="K2737">
        <v>1</v>
      </c>
      <c r="L2737" t="s">
        <v>34</v>
      </c>
      <c r="M2737" t="s">
        <v>34</v>
      </c>
    </row>
    <row r="2738" spans="1:13" x14ac:dyDescent="0.25">
      <c r="A2738">
        <v>2728</v>
      </c>
      <c r="B2738" t="s">
        <v>10053</v>
      </c>
      <c r="C2738" t="s">
        <v>10054</v>
      </c>
      <c r="D2738" t="s">
        <v>80</v>
      </c>
      <c r="E2738" t="s">
        <v>287</v>
      </c>
      <c r="F2738" t="s">
        <v>10055</v>
      </c>
      <c r="G2738" t="s">
        <v>297</v>
      </c>
      <c r="H2738">
        <v>33</v>
      </c>
      <c r="I2738">
        <v>16</v>
      </c>
      <c r="J2738">
        <v>2003</v>
      </c>
      <c r="K2738">
        <v>3</v>
      </c>
      <c r="L2738" t="s">
        <v>83</v>
      </c>
      <c r="M2738" t="s">
        <v>10056</v>
      </c>
    </row>
    <row r="2739" spans="1:13" x14ac:dyDescent="0.25">
      <c r="A2739">
        <v>2729</v>
      </c>
      <c r="B2739" t="s">
        <v>10057</v>
      </c>
      <c r="C2739" t="s">
        <v>10058</v>
      </c>
      <c r="D2739" t="s">
        <v>294</v>
      </c>
      <c r="E2739" t="s">
        <v>6056</v>
      </c>
      <c r="F2739" t="s">
        <v>10059</v>
      </c>
      <c r="G2739" t="s">
        <v>233</v>
      </c>
      <c r="H2739">
        <v>21</v>
      </c>
      <c r="I2739">
        <v>12</v>
      </c>
      <c r="J2739">
        <v>2002</v>
      </c>
      <c r="K2739">
        <v>6</v>
      </c>
      <c r="L2739" t="s">
        <v>298</v>
      </c>
      <c r="M2739" t="s">
        <v>10060</v>
      </c>
    </row>
    <row r="2740" spans="1:13" x14ac:dyDescent="0.25">
      <c r="A2740">
        <v>2730</v>
      </c>
      <c r="B2740" t="s">
        <v>10061</v>
      </c>
      <c r="C2740" t="s">
        <v>10062</v>
      </c>
      <c r="D2740" t="s">
        <v>30</v>
      </c>
      <c r="E2740" t="s">
        <v>9310</v>
      </c>
      <c r="F2740" t="s">
        <v>10063</v>
      </c>
      <c r="G2740" t="s">
        <v>211</v>
      </c>
      <c r="H2740">
        <v>150</v>
      </c>
      <c r="I2740">
        <v>75</v>
      </c>
      <c r="J2740">
        <v>1999</v>
      </c>
      <c r="K2740">
        <v>1</v>
      </c>
      <c r="L2740" t="s">
        <v>41</v>
      </c>
      <c r="M2740" t="s">
        <v>10064</v>
      </c>
    </row>
    <row r="2741" spans="1:13" x14ac:dyDescent="0.25">
      <c r="A2741">
        <v>2731</v>
      </c>
      <c r="B2741" t="s">
        <v>10065</v>
      </c>
      <c r="C2741" t="s">
        <v>10066</v>
      </c>
      <c r="D2741" t="s">
        <v>80</v>
      </c>
      <c r="E2741" t="s">
        <v>9830</v>
      </c>
      <c r="F2741" t="s">
        <v>10067</v>
      </c>
      <c r="G2741" t="s">
        <v>233</v>
      </c>
      <c r="H2741">
        <v>85</v>
      </c>
      <c r="I2741">
        <v>50</v>
      </c>
      <c r="J2741">
        <v>1962</v>
      </c>
      <c r="K2741">
        <v>4</v>
      </c>
      <c r="L2741" t="s">
        <v>41</v>
      </c>
      <c r="M2741" t="s">
        <v>9157</v>
      </c>
    </row>
    <row r="2742" spans="1:13" x14ac:dyDescent="0.25">
      <c r="A2742">
        <v>2732</v>
      </c>
      <c r="B2742" t="s">
        <v>10068</v>
      </c>
      <c r="C2742" t="s">
        <v>10069</v>
      </c>
      <c r="D2742" t="s">
        <v>1011</v>
      </c>
      <c r="E2742" t="s">
        <v>1309</v>
      </c>
      <c r="F2742" t="s">
        <v>10070</v>
      </c>
      <c r="G2742" t="s">
        <v>623</v>
      </c>
      <c r="H2742">
        <v>97</v>
      </c>
      <c r="I2742">
        <v>45</v>
      </c>
      <c r="J2742">
        <v>2006</v>
      </c>
      <c r="K2742">
        <v>3</v>
      </c>
      <c r="L2742" t="s">
        <v>1014</v>
      </c>
      <c r="M2742" t="s">
        <v>1015</v>
      </c>
    </row>
    <row r="2743" spans="1:13" x14ac:dyDescent="0.25">
      <c r="A2743">
        <v>2733</v>
      </c>
      <c r="B2743" t="s">
        <v>10071</v>
      </c>
      <c r="C2743" t="s">
        <v>10072</v>
      </c>
      <c r="D2743" t="s">
        <v>30</v>
      </c>
      <c r="E2743" t="s">
        <v>135</v>
      </c>
      <c r="F2743" t="s">
        <v>10073</v>
      </c>
      <c r="G2743" t="s">
        <v>1041</v>
      </c>
      <c r="H2743">
        <v>37</v>
      </c>
      <c r="I2743">
        <v>18</v>
      </c>
      <c r="J2743">
        <v>2009</v>
      </c>
      <c r="K2743">
        <v>3</v>
      </c>
      <c r="L2743" t="s">
        <v>258</v>
      </c>
      <c r="M2743" t="s">
        <v>2939</v>
      </c>
    </row>
    <row r="2744" spans="1:13" x14ac:dyDescent="0.25">
      <c r="A2744">
        <v>2734</v>
      </c>
      <c r="B2744" t="s">
        <v>10074</v>
      </c>
      <c r="C2744" t="s">
        <v>10075</v>
      </c>
      <c r="D2744" t="s">
        <v>105</v>
      </c>
      <c r="E2744" t="s">
        <v>10076</v>
      </c>
      <c r="F2744" t="s">
        <v>10077</v>
      </c>
      <c r="G2744" t="s">
        <v>40</v>
      </c>
      <c r="H2744">
        <v>1832</v>
      </c>
      <c r="I2744">
        <v>947</v>
      </c>
      <c r="J2744">
        <v>2011</v>
      </c>
      <c r="K2744">
        <v>3</v>
      </c>
      <c r="L2744" t="s">
        <v>62</v>
      </c>
      <c r="M2744" t="s">
        <v>108</v>
      </c>
    </row>
    <row r="2745" spans="1:13" x14ac:dyDescent="0.25">
      <c r="A2745">
        <v>2735</v>
      </c>
      <c r="B2745" t="s">
        <v>10078</v>
      </c>
      <c r="C2745" t="s">
        <v>10079</v>
      </c>
      <c r="D2745" t="s">
        <v>30</v>
      </c>
      <c r="E2745" t="s">
        <v>1608</v>
      </c>
      <c r="F2745" t="s">
        <v>10080</v>
      </c>
      <c r="G2745" t="s">
        <v>18</v>
      </c>
      <c r="H2745">
        <v>41</v>
      </c>
      <c r="I2745">
        <v>20</v>
      </c>
      <c r="J2745">
        <v>2013</v>
      </c>
      <c r="K2745">
        <v>2</v>
      </c>
      <c r="L2745" t="s">
        <v>258</v>
      </c>
      <c r="M2745" t="s">
        <v>258</v>
      </c>
    </row>
    <row r="2746" spans="1:13" x14ac:dyDescent="0.25">
      <c r="A2746">
        <v>2736</v>
      </c>
      <c r="B2746" t="s">
        <v>10081</v>
      </c>
      <c r="C2746" t="s">
        <v>10082</v>
      </c>
      <c r="D2746" t="s">
        <v>45</v>
      </c>
      <c r="E2746" t="s">
        <v>3392</v>
      </c>
      <c r="F2746" t="s">
        <v>10083</v>
      </c>
      <c r="G2746" t="s">
        <v>40</v>
      </c>
      <c r="H2746">
        <v>27</v>
      </c>
      <c r="I2746">
        <v>20</v>
      </c>
      <c r="J2746">
        <v>2007</v>
      </c>
      <c r="K2746">
        <v>5</v>
      </c>
      <c r="L2746" t="s">
        <v>49</v>
      </c>
      <c r="M2746" t="s">
        <v>10084</v>
      </c>
    </row>
    <row r="2747" spans="1:13" x14ac:dyDescent="0.25">
      <c r="A2747">
        <v>2737</v>
      </c>
      <c r="B2747" t="s">
        <v>10085</v>
      </c>
      <c r="C2747" t="s">
        <v>10086</v>
      </c>
      <c r="D2747" t="s">
        <v>66</v>
      </c>
      <c r="E2747" t="s">
        <v>639</v>
      </c>
      <c r="F2747" t="s">
        <v>10087</v>
      </c>
      <c r="G2747" t="s">
        <v>181</v>
      </c>
      <c r="H2747">
        <v>45</v>
      </c>
      <c r="I2747">
        <v>21</v>
      </c>
      <c r="J2747">
        <v>2012</v>
      </c>
      <c r="K2747">
        <v>1</v>
      </c>
      <c r="L2747" t="s">
        <v>1093</v>
      </c>
      <c r="M2747" t="s">
        <v>10088</v>
      </c>
    </row>
    <row r="2748" spans="1:13" x14ac:dyDescent="0.25">
      <c r="A2748">
        <v>2738</v>
      </c>
      <c r="B2748" t="s">
        <v>10089</v>
      </c>
      <c r="C2748" t="s">
        <v>10090</v>
      </c>
      <c r="D2748" t="s">
        <v>15</v>
      </c>
      <c r="E2748" t="s">
        <v>1991</v>
      </c>
      <c r="F2748" t="s">
        <v>10091</v>
      </c>
      <c r="G2748" t="s">
        <v>107</v>
      </c>
      <c r="H2748">
        <v>48</v>
      </c>
      <c r="I2748">
        <v>35</v>
      </c>
      <c r="J2748">
        <v>2006</v>
      </c>
      <c r="K2748">
        <v>3</v>
      </c>
      <c r="L2748" t="s">
        <v>19</v>
      </c>
      <c r="M2748" t="s">
        <v>4200</v>
      </c>
    </row>
    <row r="2749" spans="1:13" x14ac:dyDescent="0.25">
      <c r="A2749">
        <v>2739</v>
      </c>
      <c r="B2749" t="s">
        <v>10092</v>
      </c>
      <c r="C2749" t="s">
        <v>10093</v>
      </c>
      <c r="D2749" t="s">
        <v>503</v>
      </c>
      <c r="E2749" t="s">
        <v>765</v>
      </c>
      <c r="F2749" t="s">
        <v>10094</v>
      </c>
      <c r="G2749" t="s">
        <v>308</v>
      </c>
      <c r="H2749">
        <v>27</v>
      </c>
      <c r="I2749">
        <v>18</v>
      </c>
      <c r="J2749">
        <v>2011</v>
      </c>
      <c r="K2749">
        <v>5</v>
      </c>
      <c r="L2749" t="s">
        <v>506</v>
      </c>
      <c r="M2749" t="s">
        <v>10095</v>
      </c>
    </row>
    <row r="2750" spans="1:13" x14ac:dyDescent="0.25">
      <c r="A2750">
        <v>2740</v>
      </c>
      <c r="B2750" t="s">
        <v>10096</v>
      </c>
      <c r="C2750" t="s">
        <v>10097</v>
      </c>
      <c r="D2750" t="s">
        <v>59</v>
      </c>
      <c r="E2750" t="s">
        <v>1507</v>
      </c>
      <c r="F2750" t="s">
        <v>10098</v>
      </c>
      <c r="G2750" t="s">
        <v>18</v>
      </c>
      <c r="H2750">
        <v>50</v>
      </c>
      <c r="I2750">
        <v>25</v>
      </c>
      <c r="J2750">
        <v>1995</v>
      </c>
      <c r="K2750">
        <v>1</v>
      </c>
      <c r="L2750" t="s">
        <v>62</v>
      </c>
      <c r="M2750" t="s">
        <v>8216</v>
      </c>
    </row>
    <row r="2751" spans="1:13" x14ac:dyDescent="0.25">
      <c r="A2751">
        <v>2741</v>
      </c>
      <c r="B2751" t="s">
        <v>10099</v>
      </c>
      <c r="C2751" t="s">
        <v>10100</v>
      </c>
      <c r="D2751" t="s">
        <v>80</v>
      </c>
      <c r="E2751" t="s">
        <v>408</v>
      </c>
      <c r="F2751" t="s">
        <v>10101</v>
      </c>
      <c r="G2751" t="s">
        <v>107</v>
      </c>
      <c r="H2751">
        <v>54</v>
      </c>
      <c r="I2751">
        <v>25</v>
      </c>
      <c r="J2751">
        <v>1999</v>
      </c>
      <c r="K2751">
        <v>2</v>
      </c>
      <c r="L2751" t="s">
        <v>83</v>
      </c>
      <c r="M2751" t="s">
        <v>83</v>
      </c>
    </row>
    <row r="2752" spans="1:13" x14ac:dyDescent="0.25">
      <c r="A2752">
        <v>2742</v>
      </c>
      <c r="B2752" t="s">
        <v>10102</v>
      </c>
      <c r="C2752" t="s">
        <v>10103</v>
      </c>
      <c r="D2752" t="s">
        <v>119</v>
      </c>
      <c r="E2752" t="s">
        <v>3116</v>
      </c>
      <c r="F2752" t="s">
        <v>10104</v>
      </c>
      <c r="G2752" t="s">
        <v>107</v>
      </c>
      <c r="H2752">
        <v>57</v>
      </c>
      <c r="I2752">
        <v>42</v>
      </c>
      <c r="J2752">
        <v>2012</v>
      </c>
      <c r="K2752">
        <v>3</v>
      </c>
      <c r="L2752" t="s">
        <v>122</v>
      </c>
      <c r="M2752" t="s">
        <v>122</v>
      </c>
    </row>
    <row r="2753" spans="1:13" x14ac:dyDescent="0.25">
      <c r="A2753">
        <v>2743</v>
      </c>
      <c r="B2753" t="s">
        <v>10105</v>
      </c>
      <c r="C2753" t="s">
        <v>10106</v>
      </c>
      <c r="D2753" t="s">
        <v>22</v>
      </c>
      <c r="E2753" t="s">
        <v>3175</v>
      </c>
      <c r="F2753" t="s">
        <v>10107</v>
      </c>
      <c r="G2753" t="s">
        <v>233</v>
      </c>
      <c r="H2753">
        <v>109</v>
      </c>
      <c r="I2753">
        <v>60</v>
      </c>
      <c r="J2753">
        <v>1999</v>
      </c>
      <c r="K2753">
        <v>5</v>
      </c>
      <c r="L2753" t="s">
        <v>26</v>
      </c>
      <c r="M2753" t="s">
        <v>10108</v>
      </c>
    </row>
    <row r="2754" spans="1:13" x14ac:dyDescent="0.25">
      <c r="A2754">
        <v>2744</v>
      </c>
      <c r="B2754" t="s">
        <v>10109</v>
      </c>
      <c r="C2754" t="s">
        <v>10110</v>
      </c>
      <c r="D2754" t="s">
        <v>643</v>
      </c>
      <c r="E2754" t="s">
        <v>185</v>
      </c>
      <c r="F2754" t="s">
        <v>10111</v>
      </c>
      <c r="G2754" t="s">
        <v>107</v>
      </c>
      <c r="H2754">
        <v>18</v>
      </c>
      <c r="I2754">
        <v>8</v>
      </c>
      <c r="J2754">
        <v>2008</v>
      </c>
      <c r="K2754">
        <v>2</v>
      </c>
      <c r="L2754" t="s">
        <v>41</v>
      </c>
      <c r="M2754" t="s">
        <v>3017</v>
      </c>
    </row>
    <row r="2755" spans="1:13" x14ac:dyDescent="0.25">
      <c r="A2755">
        <v>2745</v>
      </c>
      <c r="B2755" t="s">
        <v>10112</v>
      </c>
      <c r="C2755" t="s">
        <v>10113</v>
      </c>
      <c r="D2755" t="s">
        <v>166</v>
      </c>
      <c r="E2755" t="s">
        <v>603</v>
      </c>
      <c r="F2755" t="s">
        <v>10114</v>
      </c>
      <c r="G2755" t="s">
        <v>289</v>
      </c>
      <c r="H2755">
        <v>122</v>
      </c>
      <c r="I2755">
        <v>79</v>
      </c>
      <c r="J2755">
        <v>2006</v>
      </c>
      <c r="K2755">
        <v>1</v>
      </c>
      <c r="L2755" t="s">
        <v>169</v>
      </c>
      <c r="M2755" t="s">
        <v>1697</v>
      </c>
    </row>
    <row r="2756" spans="1:13" x14ac:dyDescent="0.25">
      <c r="A2756">
        <v>2746</v>
      </c>
      <c r="B2756" t="s">
        <v>10115</v>
      </c>
      <c r="C2756" t="s">
        <v>10116</v>
      </c>
      <c r="D2756" t="s">
        <v>45</v>
      </c>
      <c r="E2756" t="s">
        <v>3465</v>
      </c>
      <c r="F2756" t="s">
        <v>10117</v>
      </c>
      <c r="G2756" t="s">
        <v>187</v>
      </c>
      <c r="H2756">
        <v>62</v>
      </c>
      <c r="I2756">
        <v>16</v>
      </c>
      <c r="J2756">
        <v>2008</v>
      </c>
      <c r="K2756">
        <v>5</v>
      </c>
      <c r="L2756" t="s">
        <v>49</v>
      </c>
      <c r="M2756" t="s">
        <v>49</v>
      </c>
    </row>
    <row r="2757" spans="1:13" x14ac:dyDescent="0.25">
      <c r="A2757">
        <v>2747</v>
      </c>
      <c r="B2757" t="s">
        <v>10118</v>
      </c>
      <c r="C2757" t="s">
        <v>10119</v>
      </c>
      <c r="D2757" t="s">
        <v>80</v>
      </c>
      <c r="E2757" t="s">
        <v>10120</v>
      </c>
      <c r="F2757" t="s">
        <v>10121</v>
      </c>
      <c r="G2757" t="s">
        <v>1041</v>
      </c>
      <c r="H2757">
        <v>525</v>
      </c>
      <c r="I2757">
        <v>245</v>
      </c>
      <c r="J2757">
        <v>1975</v>
      </c>
      <c r="K2757">
        <v>7</v>
      </c>
      <c r="L2757" t="s">
        <v>83</v>
      </c>
      <c r="M2757" t="s">
        <v>632</v>
      </c>
    </row>
    <row r="2758" spans="1:13" x14ac:dyDescent="0.25">
      <c r="A2758">
        <v>2748</v>
      </c>
      <c r="B2758" t="s">
        <v>10122</v>
      </c>
      <c r="C2758" t="s">
        <v>10123</v>
      </c>
      <c r="D2758" t="s">
        <v>764</v>
      </c>
      <c r="E2758" t="s">
        <v>399</v>
      </c>
      <c r="F2758" t="s">
        <v>10124</v>
      </c>
      <c r="G2758" t="s">
        <v>336</v>
      </c>
      <c r="H2758">
        <v>70</v>
      </c>
      <c r="I2758">
        <v>31</v>
      </c>
      <c r="J2758">
        <v>2007</v>
      </c>
      <c r="K2758">
        <v>1</v>
      </c>
      <c r="L2758" t="s">
        <v>41</v>
      </c>
      <c r="M2758" t="s">
        <v>767</v>
      </c>
    </row>
    <row r="2759" spans="1:13" x14ac:dyDescent="0.25">
      <c r="A2759">
        <v>2749</v>
      </c>
      <c r="B2759" t="s">
        <v>10125</v>
      </c>
      <c r="C2759" t="s">
        <v>10126</v>
      </c>
      <c r="D2759" t="s">
        <v>86</v>
      </c>
      <c r="E2759" t="s">
        <v>690</v>
      </c>
      <c r="F2759" t="s">
        <v>10127</v>
      </c>
      <c r="G2759" t="s">
        <v>40</v>
      </c>
      <c r="H2759">
        <v>23</v>
      </c>
      <c r="I2759">
        <v>7</v>
      </c>
      <c r="J2759">
        <v>2012</v>
      </c>
      <c r="K2759">
        <v>2</v>
      </c>
      <c r="L2759" t="s">
        <v>89</v>
      </c>
      <c r="M2759" t="s">
        <v>89</v>
      </c>
    </row>
    <row r="2760" spans="1:13" x14ac:dyDescent="0.25">
      <c r="A2760">
        <v>2750</v>
      </c>
      <c r="B2760" t="s">
        <v>10128</v>
      </c>
      <c r="C2760" t="s">
        <v>10129</v>
      </c>
      <c r="D2760" t="s">
        <v>503</v>
      </c>
      <c r="E2760" t="s">
        <v>416</v>
      </c>
      <c r="F2760" t="s">
        <v>10130</v>
      </c>
      <c r="G2760" t="s">
        <v>107</v>
      </c>
      <c r="H2760">
        <v>32</v>
      </c>
      <c r="I2760">
        <v>12</v>
      </c>
      <c r="J2760">
        <v>2002</v>
      </c>
      <c r="K2760">
        <v>3</v>
      </c>
      <c r="L2760" t="s">
        <v>506</v>
      </c>
      <c r="M2760" t="s">
        <v>6659</v>
      </c>
    </row>
    <row r="2761" spans="1:13" x14ac:dyDescent="0.25">
      <c r="A2761">
        <v>2751</v>
      </c>
      <c r="B2761" t="s">
        <v>10131</v>
      </c>
      <c r="C2761" t="s">
        <v>10132</v>
      </c>
      <c r="D2761" t="s">
        <v>74</v>
      </c>
      <c r="E2761" t="s">
        <v>4092</v>
      </c>
      <c r="F2761" t="s">
        <v>10133</v>
      </c>
      <c r="G2761" t="s">
        <v>40</v>
      </c>
      <c r="H2761">
        <v>87</v>
      </c>
      <c r="I2761">
        <v>90</v>
      </c>
      <c r="J2761">
        <v>1996</v>
      </c>
      <c r="K2761">
        <v>1</v>
      </c>
      <c r="L2761" t="s">
        <v>349</v>
      </c>
      <c r="M2761" t="s">
        <v>350</v>
      </c>
    </row>
    <row r="2762" spans="1:13" x14ac:dyDescent="0.25">
      <c r="A2762">
        <v>2752</v>
      </c>
      <c r="B2762" t="s">
        <v>10134</v>
      </c>
      <c r="C2762" t="s">
        <v>10135</v>
      </c>
      <c r="D2762" t="s">
        <v>462</v>
      </c>
      <c r="E2762" t="s">
        <v>10136</v>
      </c>
      <c r="F2762" t="s">
        <v>10137</v>
      </c>
      <c r="G2762" t="s">
        <v>18</v>
      </c>
      <c r="H2762">
        <v>320</v>
      </c>
      <c r="I2762">
        <v>172</v>
      </c>
      <c r="J2762">
        <v>1999</v>
      </c>
      <c r="K2762">
        <v>9</v>
      </c>
      <c r="L2762" t="s">
        <v>465</v>
      </c>
      <c r="M2762" t="s">
        <v>466</v>
      </c>
    </row>
    <row r="2763" spans="1:13" x14ac:dyDescent="0.25">
      <c r="A2763">
        <v>2753</v>
      </c>
      <c r="B2763" t="s">
        <v>10138</v>
      </c>
      <c r="C2763" t="s">
        <v>10139</v>
      </c>
      <c r="D2763" t="s">
        <v>119</v>
      </c>
      <c r="E2763" t="s">
        <v>5118</v>
      </c>
      <c r="F2763" t="s">
        <v>10140</v>
      </c>
      <c r="G2763" t="s">
        <v>156</v>
      </c>
      <c r="H2763">
        <v>58</v>
      </c>
      <c r="I2763">
        <v>38</v>
      </c>
      <c r="J2763">
        <v>2010</v>
      </c>
      <c r="K2763">
        <v>2</v>
      </c>
      <c r="L2763" t="s">
        <v>122</v>
      </c>
      <c r="M2763" t="s">
        <v>122</v>
      </c>
    </row>
    <row r="2764" spans="1:13" x14ac:dyDescent="0.25">
      <c r="A2764">
        <v>2754</v>
      </c>
      <c r="B2764" t="s">
        <v>10141</v>
      </c>
      <c r="C2764" t="s">
        <v>10142</v>
      </c>
      <c r="D2764" t="s">
        <v>45</v>
      </c>
      <c r="E2764" t="s">
        <v>962</v>
      </c>
      <c r="F2764" t="s">
        <v>10143</v>
      </c>
      <c r="G2764" t="s">
        <v>233</v>
      </c>
      <c r="H2764">
        <v>14</v>
      </c>
      <c r="I2764">
        <v>5</v>
      </c>
      <c r="J2764">
        <v>2014</v>
      </c>
      <c r="K2764">
        <v>2</v>
      </c>
      <c r="L2764" t="s">
        <v>49</v>
      </c>
      <c r="M2764" t="s">
        <v>10144</v>
      </c>
    </row>
    <row r="2765" spans="1:13" x14ac:dyDescent="0.25">
      <c r="A2765">
        <v>2755</v>
      </c>
      <c r="B2765" t="s">
        <v>10145</v>
      </c>
      <c r="C2765" t="s">
        <v>10146</v>
      </c>
      <c r="D2765" t="s">
        <v>215</v>
      </c>
      <c r="E2765" t="s">
        <v>5376</v>
      </c>
      <c r="F2765" t="s">
        <v>10147</v>
      </c>
      <c r="G2765" t="s">
        <v>25</v>
      </c>
      <c r="H2765">
        <v>58</v>
      </c>
      <c r="I2765">
        <v>23</v>
      </c>
      <c r="J2765">
        <v>2008</v>
      </c>
      <c r="K2765">
        <v>7</v>
      </c>
      <c r="L2765" t="s">
        <v>41</v>
      </c>
      <c r="M2765" t="s">
        <v>1954</v>
      </c>
    </row>
    <row r="2766" spans="1:13" x14ac:dyDescent="0.25">
      <c r="A2766">
        <v>2756</v>
      </c>
      <c r="B2766" t="s">
        <v>10148</v>
      </c>
      <c r="C2766" t="s">
        <v>10149</v>
      </c>
      <c r="D2766" t="s">
        <v>294</v>
      </c>
      <c r="E2766" t="s">
        <v>3116</v>
      </c>
      <c r="F2766" t="s">
        <v>10150</v>
      </c>
      <c r="G2766" t="s">
        <v>107</v>
      </c>
      <c r="H2766">
        <v>36</v>
      </c>
      <c r="I2766">
        <v>12</v>
      </c>
      <c r="J2766">
        <v>2012</v>
      </c>
      <c r="K2766">
        <v>3</v>
      </c>
      <c r="L2766" t="s">
        <v>298</v>
      </c>
      <c r="M2766" t="s">
        <v>298</v>
      </c>
    </row>
    <row r="2767" spans="1:13" x14ac:dyDescent="0.25">
      <c r="A2767">
        <v>2757</v>
      </c>
      <c r="B2767" t="s">
        <v>10151</v>
      </c>
      <c r="C2767" t="s">
        <v>10152</v>
      </c>
      <c r="D2767" t="s">
        <v>341</v>
      </c>
      <c r="E2767" t="s">
        <v>10153</v>
      </c>
      <c r="F2767" t="s">
        <v>10154</v>
      </c>
      <c r="G2767" t="s">
        <v>156</v>
      </c>
      <c r="H2767">
        <v>511</v>
      </c>
      <c r="I2767">
        <v>423</v>
      </c>
      <c r="J2767">
        <v>2009</v>
      </c>
      <c r="K2767">
        <v>1</v>
      </c>
      <c r="L2767" t="s">
        <v>344</v>
      </c>
      <c r="M2767" t="s">
        <v>344</v>
      </c>
    </row>
    <row r="2768" spans="1:13" x14ac:dyDescent="0.25">
      <c r="A2768">
        <v>2758</v>
      </c>
      <c r="B2768" t="s">
        <v>10155</v>
      </c>
      <c r="C2768" t="s">
        <v>10156</v>
      </c>
      <c r="D2768" t="s">
        <v>74</v>
      </c>
      <c r="E2768" t="s">
        <v>8433</v>
      </c>
      <c r="F2768" t="s">
        <v>10157</v>
      </c>
      <c r="G2768" t="s">
        <v>336</v>
      </c>
      <c r="H2768">
        <v>40</v>
      </c>
      <c r="I2768">
        <v>17</v>
      </c>
      <c r="J2768">
        <v>2014</v>
      </c>
      <c r="K2768">
        <v>1</v>
      </c>
      <c r="L2768" t="s">
        <v>349</v>
      </c>
      <c r="M2768" t="s">
        <v>349</v>
      </c>
    </row>
    <row r="2769" spans="1:13" x14ac:dyDescent="0.25">
      <c r="A2769">
        <v>2759</v>
      </c>
      <c r="B2769" t="s">
        <v>10158</v>
      </c>
      <c r="C2769" t="s">
        <v>10159</v>
      </c>
      <c r="D2769" t="s">
        <v>66</v>
      </c>
      <c r="E2769" t="s">
        <v>1157</v>
      </c>
      <c r="F2769" t="s">
        <v>10160</v>
      </c>
      <c r="G2769" t="s">
        <v>257</v>
      </c>
      <c r="H2769">
        <v>18</v>
      </c>
      <c r="I2769">
        <v>12</v>
      </c>
      <c r="J2769">
        <v>2012</v>
      </c>
      <c r="K2769">
        <v>4</v>
      </c>
      <c r="L2769" t="s">
        <v>41</v>
      </c>
      <c r="M2769" t="s">
        <v>6196</v>
      </c>
    </row>
    <row r="2770" spans="1:13" x14ac:dyDescent="0.25">
      <c r="A2770">
        <v>2760</v>
      </c>
      <c r="B2770" t="s">
        <v>10161</v>
      </c>
      <c r="C2770" t="s">
        <v>10162</v>
      </c>
      <c r="D2770" t="s">
        <v>80</v>
      </c>
      <c r="E2770" t="s">
        <v>4884</v>
      </c>
      <c r="F2770" t="s">
        <v>10163</v>
      </c>
      <c r="G2770" t="s">
        <v>308</v>
      </c>
      <c r="H2770">
        <v>130</v>
      </c>
      <c r="I2770">
        <v>33</v>
      </c>
      <c r="J2770">
        <v>2003</v>
      </c>
      <c r="K2770">
        <v>4</v>
      </c>
      <c r="L2770" t="s">
        <v>729</v>
      </c>
      <c r="M2770" t="s">
        <v>4129</v>
      </c>
    </row>
    <row r="2771" spans="1:13" x14ac:dyDescent="0.25">
      <c r="A2771">
        <v>2761</v>
      </c>
      <c r="B2771" t="s">
        <v>10164</v>
      </c>
      <c r="C2771" t="s">
        <v>10165</v>
      </c>
      <c r="D2771" t="s">
        <v>80</v>
      </c>
      <c r="E2771" t="s">
        <v>2013</v>
      </c>
      <c r="F2771" t="s">
        <v>10166</v>
      </c>
      <c r="G2771" t="s">
        <v>308</v>
      </c>
      <c r="H2771">
        <v>120</v>
      </c>
      <c r="I2771">
        <v>70</v>
      </c>
      <c r="J2771">
        <v>2012</v>
      </c>
      <c r="K2771">
        <v>1</v>
      </c>
      <c r="L2771" t="s">
        <v>163</v>
      </c>
      <c r="M2771" t="s">
        <v>10167</v>
      </c>
    </row>
    <row r="2772" spans="1:13" x14ac:dyDescent="0.25">
      <c r="A2772">
        <v>2762</v>
      </c>
      <c r="B2772" t="s">
        <v>10168</v>
      </c>
      <c r="C2772" t="s">
        <v>10169</v>
      </c>
      <c r="D2772" t="s">
        <v>66</v>
      </c>
      <c r="E2772" t="s">
        <v>943</v>
      </c>
      <c r="F2772" t="s">
        <v>10170</v>
      </c>
      <c r="G2772" t="s">
        <v>181</v>
      </c>
      <c r="H2772">
        <v>112</v>
      </c>
      <c r="I2772">
        <v>72</v>
      </c>
      <c r="J2772">
        <v>1996</v>
      </c>
      <c r="K2772">
        <v>1</v>
      </c>
      <c r="L2772" t="s">
        <v>94</v>
      </c>
      <c r="M2772" t="s">
        <v>396</v>
      </c>
    </row>
    <row r="2773" spans="1:13" x14ac:dyDescent="0.25">
      <c r="A2773">
        <v>2763</v>
      </c>
      <c r="B2773" t="s">
        <v>10171</v>
      </c>
      <c r="C2773" t="s">
        <v>10172</v>
      </c>
      <c r="D2773" t="s">
        <v>98</v>
      </c>
      <c r="E2773" t="s">
        <v>1282</v>
      </c>
      <c r="F2773" t="s">
        <v>10173</v>
      </c>
      <c r="G2773" t="s">
        <v>55</v>
      </c>
      <c r="H2773">
        <v>105</v>
      </c>
      <c r="I2773">
        <v>62</v>
      </c>
      <c r="J2773">
        <v>2011</v>
      </c>
      <c r="K2773">
        <v>5</v>
      </c>
      <c r="L2773" t="s">
        <v>41</v>
      </c>
      <c r="M2773" t="s">
        <v>10174</v>
      </c>
    </row>
    <row r="2774" spans="1:13" x14ac:dyDescent="0.25">
      <c r="A2774">
        <v>2764</v>
      </c>
      <c r="B2774" t="s">
        <v>10175</v>
      </c>
      <c r="C2774" t="s">
        <v>10176</v>
      </c>
      <c r="D2774" t="s">
        <v>223</v>
      </c>
      <c r="E2774" t="s">
        <v>8301</v>
      </c>
      <c r="F2774" t="s">
        <v>10177</v>
      </c>
      <c r="G2774" t="s">
        <v>233</v>
      </c>
      <c r="H2774">
        <v>200</v>
      </c>
      <c r="I2774">
        <v>60</v>
      </c>
      <c r="J2774">
        <v>2009</v>
      </c>
      <c r="K2774">
        <v>3</v>
      </c>
      <c r="L2774" t="s">
        <v>41</v>
      </c>
      <c r="M2774" t="s">
        <v>10178</v>
      </c>
    </row>
    <row r="2775" spans="1:13" x14ac:dyDescent="0.25">
      <c r="A2775">
        <v>2765</v>
      </c>
      <c r="B2775" t="s">
        <v>10179</v>
      </c>
      <c r="C2775" t="s">
        <v>10180</v>
      </c>
      <c r="D2775" t="s">
        <v>105</v>
      </c>
      <c r="E2775" t="s">
        <v>416</v>
      </c>
      <c r="F2775" t="s">
        <v>10181</v>
      </c>
      <c r="G2775" t="s">
        <v>18</v>
      </c>
      <c r="H2775">
        <v>45</v>
      </c>
      <c r="I2775">
        <v>15</v>
      </c>
      <c r="J2775">
        <v>2013</v>
      </c>
      <c r="K2775">
        <v>1</v>
      </c>
      <c r="L2775" t="s">
        <v>62</v>
      </c>
      <c r="M2775" t="s">
        <v>108</v>
      </c>
    </row>
    <row r="2776" spans="1:13" x14ac:dyDescent="0.25">
      <c r="A2776">
        <v>2766</v>
      </c>
      <c r="B2776" t="s">
        <v>10182</v>
      </c>
      <c r="C2776" t="s">
        <v>10183</v>
      </c>
      <c r="D2776" t="s">
        <v>7646</v>
      </c>
      <c r="E2776" t="s">
        <v>1227</v>
      </c>
      <c r="F2776" t="s">
        <v>10184</v>
      </c>
      <c r="G2776" t="s">
        <v>271</v>
      </c>
      <c r="H2776">
        <v>9</v>
      </c>
      <c r="I2776">
        <v>5</v>
      </c>
      <c r="J2776">
        <v>2011</v>
      </c>
      <c r="K2776">
        <v>1</v>
      </c>
      <c r="L2776" t="s">
        <v>41</v>
      </c>
      <c r="M2776" t="s">
        <v>7648</v>
      </c>
    </row>
    <row r="2777" spans="1:13" x14ac:dyDescent="0.25">
      <c r="A2777">
        <v>2767</v>
      </c>
      <c r="B2777" t="s">
        <v>10185</v>
      </c>
      <c r="C2777" t="s">
        <v>10186</v>
      </c>
      <c r="D2777" t="s">
        <v>59</v>
      </c>
      <c r="E2777" t="s">
        <v>1106</v>
      </c>
      <c r="F2777" t="s">
        <v>10187</v>
      </c>
      <c r="G2777" t="s">
        <v>336</v>
      </c>
      <c r="H2777">
        <v>17</v>
      </c>
      <c r="I2777">
        <v>10</v>
      </c>
      <c r="J2777">
        <v>2010</v>
      </c>
      <c r="K2777">
        <v>1</v>
      </c>
      <c r="L2777" t="s">
        <v>49</v>
      </c>
      <c r="M2777" t="s">
        <v>10188</v>
      </c>
    </row>
    <row r="2778" spans="1:13" x14ac:dyDescent="0.25">
      <c r="A2778">
        <v>2768</v>
      </c>
      <c r="B2778" t="s">
        <v>10189</v>
      </c>
      <c r="C2778" t="s">
        <v>10190</v>
      </c>
      <c r="D2778" t="s">
        <v>52</v>
      </c>
      <c r="E2778" t="s">
        <v>871</v>
      </c>
      <c r="F2778" t="s">
        <v>10191</v>
      </c>
      <c r="G2778" t="s">
        <v>336</v>
      </c>
      <c r="H2778">
        <v>10</v>
      </c>
      <c r="I2778">
        <v>4</v>
      </c>
      <c r="J2778">
        <v>2008</v>
      </c>
      <c r="K2778">
        <v>1</v>
      </c>
      <c r="L2778" t="s">
        <v>203</v>
      </c>
      <c r="M2778" t="s">
        <v>8555</v>
      </c>
    </row>
    <row r="2779" spans="1:13" x14ac:dyDescent="0.25">
      <c r="A2779">
        <v>2769</v>
      </c>
      <c r="B2779" t="s">
        <v>10192</v>
      </c>
      <c r="C2779" t="s">
        <v>10193</v>
      </c>
      <c r="D2779" t="s">
        <v>215</v>
      </c>
      <c r="E2779" t="s">
        <v>3148</v>
      </c>
      <c r="F2779" t="s">
        <v>10194</v>
      </c>
      <c r="G2779" t="s">
        <v>149</v>
      </c>
      <c r="H2779">
        <v>13</v>
      </c>
      <c r="I2779">
        <v>5</v>
      </c>
      <c r="J2779">
        <v>2008</v>
      </c>
      <c r="K2779">
        <v>1</v>
      </c>
      <c r="L2779" t="s">
        <v>41</v>
      </c>
      <c r="M2779" t="s">
        <v>3467</v>
      </c>
    </row>
    <row r="2780" spans="1:13" x14ac:dyDescent="0.25">
      <c r="A2780">
        <v>2770</v>
      </c>
      <c r="B2780" t="s">
        <v>10195</v>
      </c>
      <c r="C2780" t="s">
        <v>10196</v>
      </c>
      <c r="D2780" t="s">
        <v>294</v>
      </c>
      <c r="E2780" t="s">
        <v>765</v>
      </c>
      <c r="F2780" t="s">
        <v>10197</v>
      </c>
      <c r="G2780" t="s">
        <v>233</v>
      </c>
      <c r="H2780">
        <v>10</v>
      </c>
      <c r="I2780">
        <v>3</v>
      </c>
      <c r="J2780">
        <v>2011</v>
      </c>
      <c r="K2780">
        <v>1</v>
      </c>
      <c r="L2780" t="s">
        <v>298</v>
      </c>
      <c r="M2780" t="s">
        <v>298</v>
      </c>
    </row>
    <row r="2781" spans="1:13" x14ac:dyDescent="0.25">
      <c r="A2781">
        <v>2771</v>
      </c>
      <c r="B2781" t="s">
        <v>10198</v>
      </c>
      <c r="C2781" t="s">
        <v>10199</v>
      </c>
      <c r="D2781" t="s">
        <v>105</v>
      </c>
      <c r="E2781" t="s">
        <v>269</v>
      </c>
      <c r="F2781" t="s">
        <v>10200</v>
      </c>
      <c r="G2781" t="s">
        <v>336</v>
      </c>
      <c r="H2781">
        <v>21</v>
      </c>
      <c r="I2781">
        <v>14</v>
      </c>
      <c r="J2781">
        <v>2013</v>
      </c>
      <c r="K2781">
        <v>2</v>
      </c>
      <c r="L2781" t="s">
        <v>62</v>
      </c>
      <c r="M2781" t="s">
        <v>108</v>
      </c>
    </row>
    <row r="2782" spans="1:13" x14ac:dyDescent="0.25">
      <c r="A2782">
        <v>2772</v>
      </c>
      <c r="B2782" t="s">
        <v>10201</v>
      </c>
      <c r="C2782" t="s">
        <v>10202</v>
      </c>
      <c r="D2782" t="s">
        <v>105</v>
      </c>
      <c r="E2782" t="s">
        <v>342</v>
      </c>
      <c r="F2782" t="s">
        <v>10203</v>
      </c>
      <c r="G2782" t="s">
        <v>181</v>
      </c>
      <c r="H2782">
        <v>43</v>
      </c>
      <c r="I2782">
        <v>25</v>
      </c>
      <c r="J2782">
        <v>2006</v>
      </c>
      <c r="K2782">
        <v>8</v>
      </c>
      <c r="L2782" t="s">
        <v>62</v>
      </c>
      <c r="M2782" t="s">
        <v>10204</v>
      </c>
    </row>
    <row r="2783" spans="1:13" x14ac:dyDescent="0.25">
      <c r="A2783">
        <v>2773</v>
      </c>
      <c r="B2783" t="s">
        <v>10205</v>
      </c>
      <c r="C2783" t="s">
        <v>10206</v>
      </c>
      <c r="D2783" t="s">
        <v>86</v>
      </c>
      <c r="E2783" t="s">
        <v>2763</v>
      </c>
      <c r="F2783" t="s">
        <v>10207</v>
      </c>
      <c r="G2783" t="s">
        <v>181</v>
      </c>
      <c r="H2783">
        <v>88</v>
      </c>
      <c r="I2783">
        <v>65</v>
      </c>
      <c r="J2783">
        <v>2000</v>
      </c>
      <c r="K2783">
        <v>6</v>
      </c>
      <c r="L2783" t="s">
        <v>41</v>
      </c>
      <c r="M2783" t="s">
        <v>2861</v>
      </c>
    </row>
    <row r="2784" spans="1:13" x14ac:dyDescent="0.25">
      <c r="A2784">
        <v>2774</v>
      </c>
      <c r="B2784" t="s">
        <v>10208</v>
      </c>
      <c r="C2784" t="s">
        <v>10209</v>
      </c>
      <c r="D2784" t="s">
        <v>243</v>
      </c>
      <c r="E2784" t="s">
        <v>10210</v>
      </c>
      <c r="F2784" t="s">
        <v>10211</v>
      </c>
      <c r="G2784" t="s">
        <v>181</v>
      </c>
      <c r="H2784">
        <v>16</v>
      </c>
      <c r="I2784">
        <v>10</v>
      </c>
      <c r="J2784">
        <v>2001</v>
      </c>
      <c r="K2784">
        <v>2</v>
      </c>
      <c r="L2784" t="s">
        <v>458</v>
      </c>
      <c r="M2784" t="s">
        <v>968</v>
      </c>
    </row>
    <row r="2785" spans="1:13" x14ac:dyDescent="0.25">
      <c r="A2785">
        <v>2775</v>
      </c>
      <c r="B2785" t="s">
        <v>10212</v>
      </c>
      <c r="C2785" t="s">
        <v>10213</v>
      </c>
      <c r="D2785" t="s">
        <v>30</v>
      </c>
      <c r="E2785" t="s">
        <v>871</v>
      </c>
      <c r="F2785" t="s">
        <v>10214</v>
      </c>
      <c r="G2785" t="s">
        <v>69</v>
      </c>
      <c r="H2785">
        <v>24</v>
      </c>
      <c r="I2785">
        <v>12</v>
      </c>
      <c r="J2785">
        <v>2003</v>
      </c>
      <c r="K2785">
        <v>1</v>
      </c>
      <c r="L2785" t="s">
        <v>41</v>
      </c>
      <c r="M2785" t="s">
        <v>10215</v>
      </c>
    </row>
    <row r="2786" spans="1:13" x14ac:dyDescent="0.25">
      <c r="A2786">
        <v>2776</v>
      </c>
      <c r="B2786" t="s">
        <v>10216</v>
      </c>
      <c r="C2786" t="s">
        <v>10217</v>
      </c>
      <c r="D2786" t="s">
        <v>80</v>
      </c>
      <c r="E2786" t="s">
        <v>3175</v>
      </c>
      <c r="F2786" t="s">
        <v>10218</v>
      </c>
      <c r="G2786" t="s">
        <v>40</v>
      </c>
      <c r="H2786">
        <v>25</v>
      </c>
      <c r="I2786">
        <v>21</v>
      </c>
      <c r="J2786">
        <v>2004</v>
      </c>
      <c r="K2786">
        <v>1</v>
      </c>
      <c r="L2786" t="s">
        <v>163</v>
      </c>
      <c r="M2786" t="s">
        <v>696</v>
      </c>
    </row>
    <row r="2787" spans="1:13" x14ac:dyDescent="0.25">
      <c r="A2787">
        <v>2777</v>
      </c>
      <c r="B2787" t="s">
        <v>10219</v>
      </c>
      <c r="C2787" t="s">
        <v>10220</v>
      </c>
      <c r="D2787" t="s">
        <v>98</v>
      </c>
      <c r="E2787" t="s">
        <v>537</v>
      </c>
      <c r="F2787" t="s">
        <v>10221</v>
      </c>
      <c r="G2787" t="s">
        <v>107</v>
      </c>
      <c r="H2787">
        <v>33</v>
      </c>
      <c r="I2787">
        <v>14</v>
      </c>
      <c r="J2787">
        <v>2009</v>
      </c>
      <c r="K2787">
        <v>3</v>
      </c>
      <c r="L2787" t="s">
        <v>101</v>
      </c>
      <c r="M2787" t="s">
        <v>10222</v>
      </c>
    </row>
    <row r="2788" spans="1:13" x14ac:dyDescent="0.25">
      <c r="A2788">
        <v>2778</v>
      </c>
      <c r="B2788" t="s">
        <v>10223</v>
      </c>
      <c r="C2788" t="s">
        <v>10224</v>
      </c>
      <c r="D2788" t="s">
        <v>119</v>
      </c>
      <c r="E2788" t="s">
        <v>10225</v>
      </c>
      <c r="F2788" t="s">
        <v>10226</v>
      </c>
      <c r="G2788" t="s">
        <v>336</v>
      </c>
      <c r="H2788">
        <v>36</v>
      </c>
      <c r="I2788">
        <v>32</v>
      </c>
      <c r="J2788">
        <v>1996</v>
      </c>
      <c r="K2788">
        <v>7</v>
      </c>
      <c r="L2788" t="s">
        <v>122</v>
      </c>
      <c r="M2788" t="s">
        <v>6840</v>
      </c>
    </row>
    <row r="2789" spans="1:13" x14ac:dyDescent="0.25">
      <c r="A2789">
        <v>2779</v>
      </c>
      <c r="B2789" t="s">
        <v>10227</v>
      </c>
      <c r="C2789" t="s">
        <v>10228</v>
      </c>
      <c r="D2789" t="s">
        <v>52</v>
      </c>
      <c r="E2789" t="s">
        <v>10229</v>
      </c>
      <c r="F2789" t="s">
        <v>10230</v>
      </c>
      <c r="G2789" t="s">
        <v>55</v>
      </c>
      <c r="H2789">
        <v>940</v>
      </c>
      <c r="I2789">
        <v>562</v>
      </c>
      <c r="J2789">
        <v>2004</v>
      </c>
      <c r="K2789">
        <v>1</v>
      </c>
      <c r="L2789" t="s">
        <v>56</v>
      </c>
      <c r="M2789" t="s">
        <v>198</v>
      </c>
    </row>
    <row r="2790" spans="1:13" x14ac:dyDescent="0.25">
      <c r="A2790">
        <v>2780</v>
      </c>
      <c r="B2790" t="s">
        <v>10231</v>
      </c>
      <c r="C2790" t="s">
        <v>10232</v>
      </c>
      <c r="D2790" t="s">
        <v>105</v>
      </c>
      <c r="E2790" t="s">
        <v>541</v>
      </c>
      <c r="F2790" t="s">
        <v>10233</v>
      </c>
      <c r="G2790" t="s">
        <v>40</v>
      </c>
      <c r="H2790">
        <v>10</v>
      </c>
      <c r="I2790">
        <v>8</v>
      </c>
      <c r="J2790">
        <v>2005</v>
      </c>
      <c r="K2790">
        <v>3</v>
      </c>
      <c r="L2790" t="s">
        <v>62</v>
      </c>
      <c r="M2790" t="s">
        <v>108</v>
      </c>
    </row>
    <row r="2791" spans="1:13" x14ac:dyDescent="0.25">
      <c r="A2791">
        <v>2781</v>
      </c>
      <c r="B2791" t="s">
        <v>10234</v>
      </c>
      <c r="C2791" t="s">
        <v>10235</v>
      </c>
      <c r="D2791" t="s">
        <v>15</v>
      </c>
      <c r="E2791" t="s">
        <v>576</v>
      </c>
      <c r="F2791" t="s">
        <v>10236</v>
      </c>
      <c r="G2791" t="s">
        <v>18</v>
      </c>
      <c r="H2791">
        <v>52</v>
      </c>
      <c r="I2791">
        <v>33</v>
      </c>
      <c r="J2791">
        <v>2013</v>
      </c>
      <c r="K2791">
        <v>2</v>
      </c>
      <c r="L2791" t="s">
        <v>19</v>
      </c>
      <c r="M2791" t="s">
        <v>19</v>
      </c>
    </row>
    <row r="2792" spans="1:13" x14ac:dyDescent="0.25">
      <c r="A2792">
        <v>2782</v>
      </c>
      <c r="B2792" t="s">
        <v>10237</v>
      </c>
      <c r="C2792" t="s">
        <v>10238</v>
      </c>
      <c r="D2792" t="s">
        <v>66</v>
      </c>
      <c r="E2792" t="s">
        <v>880</v>
      </c>
      <c r="F2792" t="s">
        <v>10239</v>
      </c>
      <c r="G2792" t="s">
        <v>297</v>
      </c>
      <c r="H2792">
        <v>130</v>
      </c>
      <c r="I2792">
        <v>55</v>
      </c>
      <c r="J2792">
        <v>2012</v>
      </c>
      <c r="K2792">
        <v>2</v>
      </c>
      <c r="L2792" t="s">
        <v>94</v>
      </c>
      <c r="M2792" t="s">
        <v>591</v>
      </c>
    </row>
    <row r="2793" spans="1:13" x14ac:dyDescent="0.25">
      <c r="A2793">
        <v>2783</v>
      </c>
      <c r="B2793" t="s">
        <v>10240</v>
      </c>
      <c r="C2793" t="s">
        <v>10241</v>
      </c>
      <c r="D2793" t="s">
        <v>98</v>
      </c>
      <c r="E2793" t="s">
        <v>1227</v>
      </c>
      <c r="F2793" t="s">
        <v>10242</v>
      </c>
      <c r="G2793" t="s">
        <v>336</v>
      </c>
      <c r="H2793">
        <v>11</v>
      </c>
      <c r="I2793">
        <v>4</v>
      </c>
      <c r="J2793">
        <v>2009</v>
      </c>
      <c r="K2793">
        <v>2</v>
      </c>
      <c r="L2793" t="s">
        <v>101</v>
      </c>
      <c r="M2793" t="s">
        <v>10243</v>
      </c>
    </row>
    <row r="2794" spans="1:13" x14ac:dyDescent="0.25">
      <c r="A2794">
        <v>2784</v>
      </c>
      <c r="B2794" t="s">
        <v>10244</v>
      </c>
      <c r="C2794" t="s">
        <v>10245</v>
      </c>
      <c r="D2794" t="s">
        <v>80</v>
      </c>
      <c r="E2794" t="s">
        <v>621</v>
      </c>
      <c r="F2794" t="s">
        <v>10246</v>
      </c>
      <c r="G2794" t="s">
        <v>336</v>
      </c>
      <c r="H2794">
        <v>1</v>
      </c>
      <c r="I2794">
        <v>1</v>
      </c>
      <c r="J2794">
        <v>2011</v>
      </c>
      <c r="K2794">
        <v>3</v>
      </c>
      <c r="L2794" t="s">
        <v>83</v>
      </c>
      <c r="M2794" t="s">
        <v>980</v>
      </c>
    </row>
    <row r="2795" spans="1:13" x14ac:dyDescent="0.25">
      <c r="A2795">
        <v>2785</v>
      </c>
      <c r="B2795" t="s">
        <v>10247</v>
      </c>
      <c r="C2795" t="s">
        <v>10248</v>
      </c>
      <c r="D2795" t="s">
        <v>30</v>
      </c>
      <c r="E2795" t="s">
        <v>10249</v>
      </c>
      <c r="F2795" t="s">
        <v>10250</v>
      </c>
      <c r="G2795" t="s">
        <v>175</v>
      </c>
      <c r="H2795">
        <v>6941</v>
      </c>
      <c r="I2795">
        <v>3715</v>
      </c>
      <c r="J2795">
        <v>2003</v>
      </c>
      <c r="K2795">
        <v>10</v>
      </c>
      <c r="L2795" t="s">
        <v>251</v>
      </c>
      <c r="M2795" t="s">
        <v>5871</v>
      </c>
    </row>
    <row r="2796" spans="1:13" x14ac:dyDescent="0.25">
      <c r="A2796">
        <v>2786</v>
      </c>
      <c r="B2796" t="s">
        <v>10251</v>
      </c>
      <c r="C2796" t="s">
        <v>10252</v>
      </c>
      <c r="D2796" t="s">
        <v>59</v>
      </c>
      <c r="E2796" t="s">
        <v>334</v>
      </c>
      <c r="F2796" t="s">
        <v>10253</v>
      </c>
      <c r="G2796" t="s">
        <v>156</v>
      </c>
      <c r="H2796">
        <v>22</v>
      </c>
      <c r="I2796">
        <v>12</v>
      </c>
      <c r="J2796">
        <v>1993</v>
      </c>
      <c r="K2796">
        <v>3</v>
      </c>
      <c r="L2796" t="s">
        <v>62</v>
      </c>
      <c r="M2796" t="s">
        <v>10254</v>
      </c>
    </row>
    <row r="2797" spans="1:13" x14ac:dyDescent="0.25">
      <c r="A2797">
        <v>2787</v>
      </c>
      <c r="B2797" t="s">
        <v>10255</v>
      </c>
      <c r="C2797" t="s">
        <v>10256</v>
      </c>
      <c r="D2797" t="s">
        <v>45</v>
      </c>
      <c r="E2797" t="s">
        <v>957</v>
      </c>
      <c r="F2797" t="s">
        <v>10257</v>
      </c>
      <c r="G2797" t="s">
        <v>336</v>
      </c>
      <c r="H2797">
        <v>13</v>
      </c>
      <c r="I2797">
        <v>3</v>
      </c>
      <c r="J2797">
        <v>2014</v>
      </c>
      <c r="K2797">
        <v>1</v>
      </c>
      <c r="L2797" t="s">
        <v>49</v>
      </c>
      <c r="M2797" t="s">
        <v>49</v>
      </c>
    </row>
    <row r="2798" spans="1:13" x14ac:dyDescent="0.25">
      <c r="A2798">
        <v>2788</v>
      </c>
      <c r="B2798" t="s">
        <v>10258</v>
      </c>
      <c r="C2798" t="s">
        <v>10259</v>
      </c>
      <c r="D2798" t="s">
        <v>52</v>
      </c>
      <c r="E2798" t="s">
        <v>690</v>
      </c>
      <c r="F2798" t="s">
        <v>10260</v>
      </c>
      <c r="G2798" t="s">
        <v>233</v>
      </c>
      <c r="H2798">
        <v>50</v>
      </c>
      <c r="I2798">
        <v>24</v>
      </c>
      <c r="J2798">
        <v>2011</v>
      </c>
      <c r="K2798">
        <v>1</v>
      </c>
      <c r="L2798" t="s">
        <v>41</v>
      </c>
      <c r="M2798" t="s">
        <v>10261</v>
      </c>
    </row>
    <row r="2799" spans="1:13" x14ac:dyDescent="0.25">
      <c r="A2799">
        <v>2789</v>
      </c>
      <c r="B2799" t="s">
        <v>10262</v>
      </c>
      <c r="C2799" t="s">
        <v>10263</v>
      </c>
      <c r="D2799" t="s">
        <v>80</v>
      </c>
      <c r="E2799" t="s">
        <v>10264</v>
      </c>
      <c r="F2799" t="s">
        <v>10265</v>
      </c>
      <c r="G2799" t="s">
        <v>40</v>
      </c>
      <c r="H2799">
        <v>51</v>
      </c>
      <c r="I2799">
        <v>21</v>
      </c>
      <c r="J2799">
        <v>2009</v>
      </c>
      <c r="K2799">
        <v>5</v>
      </c>
      <c r="L2799" t="s">
        <v>163</v>
      </c>
      <c r="M2799" t="s">
        <v>2067</v>
      </c>
    </row>
    <row r="2800" spans="1:13" x14ac:dyDescent="0.25">
      <c r="A2800">
        <v>2790</v>
      </c>
      <c r="B2800" t="s">
        <v>10266</v>
      </c>
      <c r="C2800" t="s">
        <v>10267</v>
      </c>
      <c r="D2800" t="s">
        <v>80</v>
      </c>
      <c r="E2800" t="s">
        <v>504</v>
      </c>
      <c r="F2800" t="s">
        <v>10268</v>
      </c>
      <c r="G2800" t="s">
        <v>156</v>
      </c>
      <c r="H2800">
        <v>73</v>
      </c>
      <c r="I2800">
        <v>30</v>
      </c>
      <c r="J2800">
        <v>2005</v>
      </c>
      <c r="K2800">
        <v>1</v>
      </c>
      <c r="L2800" t="s">
        <v>163</v>
      </c>
      <c r="M2800" t="s">
        <v>1444</v>
      </c>
    </row>
    <row r="2801" spans="1:13" x14ac:dyDescent="0.25">
      <c r="A2801">
        <v>2791</v>
      </c>
      <c r="B2801" t="s">
        <v>10269</v>
      </c>
      <c r="C2801" t="s">
        <v>10270</v>
      </c>
      <c r="D2801" t="s">
        <v>22</v>
      </c>
      <c r="E2801" t="s">
        <v>5609</v>
      </c>
      <c r="F2801" t="s">
        <v>10271</v>
      </c>
      <c r="G2801" t="s">
        <v>55</v>
      </c>
      <c r="H2801">
        <v>48</v>
      </c>
      <c r="I2801">
        <v>12</v>
      </c>
      <c r="J2801">
        <v>2014</v>
      </c>
      <c r="K2801">
        <v>1</v>
      </c>
      <c r="L2801" t="s">
        <v>41</v>
      </c>
      <c r="M2801" t="s">
        <v>10272</v>
      </c>
    </row>
    <row r="2802" spans="1:13" x14ac:dyDescent="0.25">
      <c r="A2802">
        <v>2792</v>
      </c>
      <c r="B2802" t="s">
        <v>10273</v>
      </c>
      <c r="C2802" t="s">
        <v>10274</v>
      </c>
      <c r="D2802" t="s">
        <v>503</v>
      </c>
      <c r="E2802" t="s">
        <v>10275</v>
      </c>
      <c r="F2802" t="s">
        <v>10276</v>
      </c>
      <c r="G2802" t="s">
        <v>257</v>
      </c>
      <c r="H2802">
        <v>342</v>
      </c>
      <c r="I2802">
        <v>119</v>
      </c>
      <c r="J2802">
        <v>2003</v>
      </c>
      <c r="K2802">
        <v>6</v>
      </c>
      <c r="L2802" t="s">
        <v>506</v>
      </c>
      <c r="M2802" t="s">
        <v>506</v>
      </c>
    </row>
    <row r="2803" spans="1:13" x14ac:dyDescent="0.25">
      <c r="A2803">
        <v>2793</v>
      </c>
      <c r="B2803" t="s">
        <v>10277</v>
      </c>
      <c r="C2803" t="s">
        <v>10278</v>
      </c>
      <c r="D2803" t="s">
        <v>503</v>
      </c>
      <c r="E2803" t="s">
        <v>3392</v>
      </c>
      <c r="F2803" t="s">
        <v>10279</v>
      </c>
      <c r="G2803" t="s">
        <v>40</v>
      </c>
      <c r="H2803">
        <v>150</v>
      </c>
      <c r="I2803">
        <v>60</v>
      </c>
      <c r="J2803">
        <v>2008</v>
      </c>
      <c r="K2803">
        <v>6</v>
      </c>
      <c r="L2803" t="s">
        <v>506</v>
      </c>
      <c r="M2803" t="s">
        <v>506</v>
      </c>
    </row>
    <row r="2804" spans="1:13" x14ac:dyDescent="0.25">
      <c r="A2804">
        <v>2794</v>
      </c>
      <c r="B2804" t="s">
        <v>10280</v>
      </c>
      <c r="C2804" t="s">
        <v>10281</v>
      </c>
      <c r="D2804" t="s">
        <v>45</v>
      </c>
      <c r="E2804" t="s">
        <v>1385</v>
      </c>
      <c r="F2804" t="s">
        <v>10282</v>
      </c>
      <c r="G2804" t="s">
        <v>211</v>
      </c>
      <c r="H2804">
        <v>67</v>
      </c>
      <c r="I2804">
        <v>38</v>
      </c>
      <c r="J2804">
        <v>2003</v>
      </c>
      <c r="K2804">
        <v>7</v>
      </c>
      <c r="L2804" t="s">
        <v>41</v>
      </c>
      <c r="M2804" t="s">
        <v>10283</v>
      </c>
    </row>
    <row r="2805" spans="1:13" x14ac:dyDescent="0.25">
      <c r="A2805">
        <v>2795</v>
      </c>
      <c r="B2805" t="s">
        <v>10284</v>
      </c>
      <c r="C2805" t="s">
        <v>10285</v>
      </c>
      <c r="D2805" t="s">
        <v>503</v>
      </c>
      <c r="E2805" t="s">
        <v>334</v>
      </c>
      <c r="F2805" t="s">
        <v>10286</v>
      </c>
      <c r="G2805" t="s">
        <v>156</v>
      </c>
      <c r="H2805">
        <v>40</v>
      </c>
      <c r="I2805">
        <v>17</v>
      </c>
      <c r="J2805">
        <v>2008</v>
      </c>
      <c r="K2805">
        <v>4</v>
      </c>
      <c r="L2805" t="s">
        <v>506</v>
      </c>
      <c r="M2805" t="s">
        <v>506</v>
      </c>
    </row>
    <row r="2806" spans="1:13" x14ac:dyDescent="0.25">
      <c r="A2806">
        <v>2796</v>
      </c>
      <c r="B2806" t="s">
        <v>10287</v>
      </c>
      <c r="C2806" t="s">
        <v>10288</v>
      </c>
      <c r="D2806" t="s">
        <v>119</v>
      </c>
      <c r="E2806" t="s">
        <v>10289</v>
      </c>
      <c r="F2806" t="s">
        <v>10290</v>
      </c>
      <c r="G2806" t="s">
        <v>156</v>
      </c>
      <c r="H2806">
        <v>174</v>
      </c>
      <c r="I2806">
        <v>120</v>
      </c>
      <c r="J2806">
        <v>2010</v>
      </c>
      <c r="K2806">
        <v>5</v>
      </c>
      <c r="L2806" t="s">
        <v>122</v>
      </c>
      <c r="M2806" t="s">
        <v>122</v>
      </c>
    </row>
    <row r="2807" spans="1:13" x14ac:dyDescent="0.25">
      <c r="A2807">
        <v>2797</v>
      </c>
      <c r="B2807" t="s">
        <v>10291</v>
      </c>
      <c r="C2807" t="s">
        <v>10292</v>
      </c>
      <c r="D2807" t="s">
        <v>30</v>
      </c>
      <c r="E2807" t="s">
        <v>512</v>
      </c>
      <c r="F2807" t="s">
        <v>10293</v>
      </c>
      <c r="G2807" t="s">
        <v>1041</v>
      </c>
      <c r="H2807">
        <v>35</v>
      </c>
      <c r="I2807">
        <v>13</v>
      </c>
      <c r="J2807">
        <v>2013</v>
      </c>
      <c r="K2807">
        <v>3</v>
      </c>
      <c r="L2807" t="s">
        <v>41</v>
      </c>
      <c r="M2807" t="s">
        <v>10294</v>
      </c>
    </row>
    <row r="2808" spans="1:13" x14ac:dyDescent="0.25">
      <c r="A2808">
        <v>2798</v>
      </c>
      <c r="B2808" t="s">
        <v>10295</v>
      </c>
      <c r="C2808" t="s">
        <v>10296</v>
      </c>
      <c r="D2808" t="s">
        <v>45</v>
      </c>
      <c r="E2808" t="s">
        <v>993</v>
      </c>
      <c r="F2808" t="s">
        <v>10297</v>
      </c>
      <c r="G2808" t="s">
        <v>40</v>
      </c>
      <c r="H2808">
        <v>18</v>
      </c>
      <c r="I2808">
        <v>13</v>
      </c>
      <c r="J2808">
        <v>2008</v>
      </c>
      <c r="K2808">
        <v>1</v>
      </c>
      <c r="L2808" t="s">
        <v>1148</v>
      </c>
      <c r="M2808" t="s">
        <v>1149</v>
      </c>
    </row>
    <row r="2809" spans="1:13" x14ac:dyDescent="0.25">
      <c r="A2809">
        <v>2799</v>
      </c>
      <c r="B2809" t="s">
        <v>10298</v>
      </c>
      <c r="C2809" t="s">
        <v>10299</v>
      </c>
      <c r="D2809" t="s">
        <v>52</v>
      </c>
      <c r="E2809" t="s">
        <v>576</v>
      </c>
      <c r="F2809" t="s">
        <v>10300</v>
      </c>
      <c r="G2809" t="s">
        <v>289</v>
      </c>
      <c r="H2809">
        <v>15</v>
      </c>
      <c r="I2809">
        <v>12</v>
      </c>
      <c r="J2809">
        <v>2012</v>
      </c>
      <c r="K2809">
        <v>3</v>
      </c>
      <c r="L2809" t="s">
        <v>56</v>
      </c>
      <c r="M2809" t="s">
        <v>10301</v>
      </c>
    </row>
    <row r="2810" spans="1:13" x14ac:dyDescent="0.25">
      <c r="A2810">
        <v>2800</v>
      </c>
      <c r="B2810" t="s">
        <v>10302</v>
      </c>
      <c r="C2810" t="s">
        <v>10303</v>
      </c>
      <c r="D2810" t="s">
        <v>153</v>
      </c>
      <c r="E2810" t="s">
        <v>295</v>
      </c>
      <c r="F2810" t="s">
        <v>10304</v>
      </c>
      <c r="G2810" t="s">
        <v>233</v>
      </c>
      <c r="H2810">
        <v>20</v>
      </c>
      <c r="I2810">
        <v>15</v>
      </c>
      <c r="J2810">
        <v>2008</v>
      </c>
      <c r="K2810">
        <v>4</v>
      </c>
      <c r="L2810" t="s">
        <v>41</v>
      </c>
      <c r="M2810" t="s">
        <v>10305</v>
      </c>
    </row>
    <row r="2811" spans="1:13" x14ac:dyDescent="0.25">
      <c r="A2811">
        <v>2801</v>
      </c>
      <c r="B2811" t="s">
        <v>10306</v>
      </c>
      <c r="C2811" t="s">
        <v>10307</v>
      </c>
      <c r="D2811" t="s">
        <v>105</v>
      </c>
      <c r="E2811" t="s">
        <v>798</v>
      </c>
      <c r="F2811" t="s">
        <v>10308</v>
      </c>
      <c r="G2811" t="s">
        <v>18</v>
      </c>
      <c r="H2811">
        <v>14</v>
      </c>
      <c r="I2811">
        <v>2</v>
      </c>
      <c r="J2811">
        <v>2005</v>
      </c>
      <c r="K2811">
        <v>2</v>
      </c>
      <c r="L2811" t="s">
        <v>62</v>
      </c>
      <c r="M2811" t="s">
        <v>882</v>
      </c>
    </row>
    <row r="2812" spans="1:13" x14ac:dyDescent="0.25">
      <c r="A2812">
        <v>2802</v>
      </c>
      <c r="B2812" t="s">
        <v>10309</v>
      </c>
      <c r="C2812" t="s">
        <v>10310</v>
      </c>
      <c r="D2812" t="s">
        <v>15</v>
      </c>
      <c r="E2812" t="s">
        <v>798</v>
      </c>
      <c r="F2812" t="s">
        <v>10311</v>
      </c>
      <c r="G2812" t="s">
        <v>233</v>
      </c>
      <c r="H2812">
        <v>3</v>
      </c>
      <c r="I2812">
        <v>1</v>
      </c>
      <c r="J2812">
        <v>2008</v>
      </c>
      <c r="K2812">
        <v>1</v>
      </c>
      <c r="L2812" t="s">
        <v>19</v>
      </c>
      <c r="M2812" t="s">
        <v>19</v>
      </c>
    </row>
    <row r="2813" spans="1:13" x14ac:dyDescent="0.25">
      <c r="A2813">
        <v>2803</v>
      </c>
      <c r="B2813" t="s">
        <v>10312</v>
      </c>
      <c r="C2813" t="s">
        <v>10313</v>
      </c>
      <c r="D2813" t="s">
        <v>1960</v>
      </c>
      <c r="E2813" t="s">
        <v>6925</v>
      </c>
      <c r="F2813" t="s">
        <v>10314</v>
      </c>
      <c r="G2813" t="s">
        <v>336</v>
      </c>
      <c r="H2813">
        <v>1982</v>
      </c>
      <c r="I2813">
        <v>824</v>
      </c>
      <c r="J2813">
        <v>2007</v>
      </c>
      <c r="K2813">
        <v>3</v>
      </c>
      <c r="L2813" t="s">
        <v>41</v>
      </c>
      <c r="M2813" t="s">
        <v>8853</v>
      </c>
    </row>
    <row r="2814" spans="1:13" x14ac:dyDescent="0.25">
      <c r="A2814">
        <v>2804</v>
      </c>
      <c r="B2814" t="s">
        <v>10315</v>
      </c>
      <c r="C2814" t="s">
        <v>10316</v>
      </c>
      <c r="D2814" t="s">
        <v>74</v>
      </c>
      <c r="E2814" t="s">
        <v>541</v>
      </c>
      <c r="F2814" t="s">
        <v>10317</v>
      </c>
      <c r="G2814" t="s">
        <v>1041</v>
      </c>
      <c r="H2814">
        <v>23</v>
      </c>
      <c r="I2814">
        <v>9</v>
      </c>
      <c r="J2814">
        <v>2010</v>
      </c>
      <c r="K2814">
        <v>4</v>
      </c>
      <c r="L2814" t="s">
        <v>349</v>
      </c>
      <c r="M2814" t="s">
        <v>349</v>
      </c>
    </row>
    <row r="2815" spans="1:13" x14ac:dyDescent="0.25">
      <c r="A2815">
        <v>2805</v>
      </c>
      <c r="B2815" t="s">
        <v>10318</v>
      </c>
      <c r="C2815" t="s">
        <v>10319</v>
      </c>
      <c r="D2815" t="s">
        <v>215</v>
      </c>
      <c r="E2815" t="s">
        <v>3392</v>
      </c>
      <c r="F2815" t="s">
        <v>10320</v>
      </c>
      <c r="G2815" t="s">
        <v>336</v>
      </c>
      <c r="H2815">
        <v>110</v>
      </c>
      <c r="I2815">
        <v>50</v>
      </c>
      <c r="J2815">
        <v>2014</v>
      </c>
      <c r="K2815">
        <v>3</v>
      </c>
      <c r="L2815" t="s">
        <v>41</v>
      </c>
      <c r="M2815" t="s">
        <v>3344</v>
      </c>
    </row>
    <row r="2816" spans="1:13" x14ac:dyDescent="0.25">
      <c r="A2816">
        <v>2806</v>
      </c>
      <c r="B2816" t="s">
        <v>10321</v>
      </c>
      <c r="C2816" t="s">
        <v>10322</v>
      </c>
      <c r="D2816" t="s">
        <v>30</v>
      </c>
      <c r="E2816" t="s">
        <v>710</v>
      </c>
      <c r="F2816" t="s">
        <v>10323</v>
      </c>
      <c r="G2816" t="s">
        <v>181</v>
      </c>
      <c r="H2816">
        <v>86</v>
      </c>
      <c r="I2816">
        <v>40</v>
      </c>
      <c r="J2816">
        <v>2008</v>
      </c>
      <c r="K2816">
        <v>3</v>
      </c>
      <c r="L2816" t="s">
        <v>34</v>
      </c>
      <c r="M2816" t="s">
        <v>34</v>
      </c>
    </row>
    <row r="2817" spans="1:13" x14ac:dyDescent="0.25">
      <c r="A2817">
        <v>2807</v>
      </c>
      <c r="B2817" t="s">
        <v>10324</v>
      </c>
      <c r="C2817" t="s">
        <v>10325</v>
      </c>
      <c r="D2817" t="s">
        <v>1337</v>
      </c>
      <c r="E2817" t="s">
        <v>871</v>
      </c>
      <c r="F2817" t="s">
        <v>10326</v>
      </c>
      <c r="G2817" t="s">
        <v>336</v>
      </c>
      <c r="H2817">
        <v>21</v>
      </c>
      <c r="I2817">
        <v>13</v>
      </c>
      <c r="J2817">
        <v>2014</v>
      </c>
      <c r="K2817">
        <v>1</v>
      </c>
      <c r="L2817" t="s">
        <v>41</v>
      </c>
      <c r="M2817" t="s">
        <v>10327</v>
      </c>
    </row>
    <row r="2818" spans="1:13" x14ac:dyDescent="0.25">
      <c r="A2818">
        <v>2808</v>
      </c>
      <c r="B2818" t="s">
        <v>10328</v>
      </c>
      <c r="C2818" t="s">
        <v>10329</v>
      </c>
      <c r="D2818" t="s">
        <v>119</v>
      </c>
      <c r="E2818" t="s">
        <v>10330</v>
      </c>
      <c r="F2818" t="s">
        <v>10331</v>
      </c>
      <c r="G2818" t="s">
        <v>55</v>
      </c>
      <c r="H2818">
        <v>170</v>
      </c>
      <c r="I2818">
        <v>40</v>
      </c>
      <c r="J2818">
        <v>2011</v>
      </c>
      <c r="K2818">
        <v>5</v>
      </c>
      <c r="L2818" t="s">
        <v>122</v>
      </c>
      <c r="M2818" t="s">
        <v>2055</v>
      </c>
    </row>
    <row r="2819" spans="1:13" x14ac:dyDescent="0.25">
      <c r="A2819">
        <v>2809</v>
      </c>
      <c r="B2819" t="s">
        <v>10332</v>
      </c>
      <c r="C2819" t="s">
        <v>10333</v>
      </c>
      <c r="D2819" t="s">
        <v>30</v>
      </c>
      <c r="E2819" t="s">
        <v>1342</v>
      </c>
      <c r="F2819" t="s">
        <v>10334</v>
      </c>
      <c r="G2819" t="s">
        <v>308</v>
      </c>
      <c r="H2819">
        <v>21</v>
      </c>
      <c r="I2819">
        <v>12</v>
      </c>
      <c r="J2819">
        <v>2012</v>
      </c>
      <c r="K2819">
        <v>3</v>
      </c>
      <c r="L2819" t="s">
        <v>251</v>
      </c>
      <c r="M2819" t="s">
        <v>251</v>
      </c>
    </row>
    <row r="2820" spans="1:13" x14ac:dyDescent="0.25">
      <c r="A2820">
        <v>2810</v>
      </c>
      <c r="B2820" t="s">
        <v>10335</v>
      </c>
      <c r="C2820" t="s">
        <v>10336</v>
      </c>
      <c r="D2820" t="s">
        <v>294</v>
      </c>
      <c r="E2820" t="s">
        <v>3587</v>
      </c>
      <c r="F2820" t="s">
        <v>10337</v>
      </c>
      <c r="G2820" t="s">
        <v>156</v>
      </c>
      <c r="H2820">
        <v>130</v>
      </c>
      <c r="I2820">
        <v>45</v>
      </c>
      <c r="J2820">
        <v>2012</v>
      </c>
      <c r="K2820">
        <v>1</v>
      </c>
      <c r="L2820" t="s">
        <v>41</v>
      </c>
      <c r="M2820" t="s">
        <v>10338</v>
      </c>
    </row>
    <row r="2821" spans="1:13" x14ac:dyDescent="0.25">
      <c r="A2821">
        <v>2811</v>
      </c>
      <c r="B2821" t="s">
        <v>10339</v>
      </c>
      <c r="C2821" t="s">
        <v>10340</v>
      </c>
      <c r="D2821" t="s">
        <v>30</v>
      </c>
      <c r="E2821" t="s">
        <v>798</v>
      </c>
      <c r="F2821" t="s">
        <v>10341</v>
      </c>
      <c r="G2821" t="s">
        <v>257</v>
      </c>
      <c r="H2821">
        <v>54</v>
      </c>
      <c r="I2821">
        <v>25</v>
      </c>
      <c r="J2821">
        <v>2006</v>
      </c>
      <c r="K2821">
        <v>1</v>
      </c>
      <c r="L2821" t="s">
        <v>41</v>
      </c>
      <c r="M2821" t="s">
        <v>7380</v>
      </c>
    </row>
    <row r="2822" spans="1:13" x14ac:dyDescent="0.25">
      <c r="A2822">
        <v>2812</v>
      </c>
      <c r="B2822" t="s">
        <v>10342</v>
      </c>
      <c r="C2822" t="s">
        <v>10343</v>
      </c>
      <c r="D2822" t="s">
        <v>462</v>
      </c>
      <c r="E2822" t="s">
        <v>10344</v>
      </c>
      <c r="F2822" t="s">
        <v>10345</v>
      </c>
      <c r="G2822" t="s">
        <v>187</v>
      </c>
      <c r="H2822">
        <v>17</v>
      </c>
      <c r="I2822">
        <v>10</v>
      </c>
      <c r="J2822">
        <v>2005</v>
      </c>
      <c r="K2822">
        <v>8</v>
      </c>
      <c r="L2822" t="s">
        <v>465</v>
      </c>
      <c r="M2822" t="s">
        <v>466</v>
      </c>
    </row>
    <row r="2823" spans="1:13" x14ac:dyDescent="0.25">
      <c r="A2823">
        <v>2813</v>
      </c>
      <c r="B2823" t="s">
        <v>10346</v>
      </c>
      <c r="C2823" t="s">
        <v>10347</v>
      </c>
      <c r="D2823" t="s">
        <v>105</v>
      </c>
      <c r="E2823" t="s">
        <v>10348</v>
      </c>
      <c r="F2823" t="s">
        <v>10349</v>
      </c>
      <c r="G2823" t="s">
        <v>18</v>
      </c>
      <c r="H2823">
        <v>371</v>
      </c>
      <c r="I2823">
        <v>129</v>
      </c>
      <c r="J2823">
        <v>1999</v>
      </c>
      <c r="K2823">
        <v>5</v>
      </c>
      <c r="L2823" t="s">
        <v>41</v>
      </c>
      <c r="M2823" t="s">
        <v>10350</v>
      </c>
    </row>
    <row r="2824" spans="1:13" x14ac:dyDescent="0.25">
      <c r="A2824">
        <v>2814</v>
      </c>
      <c r="B2824" t="s">
        <v>10351</v>
      </c>
      <c r="C2824" t="s">
        <v>10352</v>
      </c>
      <c r="D2824" t="s">
        <v>105</v>
      </c>
      <c r="E2824" t="s">
        <v>1106</v>
      </c>
      <c r="F2824" t="s">
        <v>10353</v>
      </c>
      <c r="G2824" t="s">
        <v>25</v>
      </c>
      <c r="H2824">
        <v>9</v>
      </c>
      <c r="I2824">
        <v>5</v>
      </c>
      <c r="J2824">
        <v>1987</v>
      </c>
      <c r="K2824">
        <v>2</v>
      </c>
      <c r="L2824" t="s">
        <v>62</v>
      </c>
      <c r="M2824" t="s">
        <v>4307</v>
      </c>
    </row>
    <row r="2825" spans="1:13" x14ac:dyDescent="0.25">
      <c r="A2825">
        <v>2815</v>
      </c>
      <c r="B2825" t="s">
        <v>10354</v>
      </c>
      <c r="C2825" t="s">
        <v>10355</v>
      </c>
      <c r="D2825" t="s">
        <v>86</v>
      </c>
      <c r="E2825" t="s">
        <v>287</v>
      </c>
      <c r="F2825" t="s">
        <v>10356</v>
      </c>
      <c r="G2825" t="s">
        <v>1041</v>
      </c>
      <c r="H2825">
        <v>42</v>
      </c>
      <c r="I2825">
        <v>8</v>
      </c>
      <c r="J2825">
        <v>2009</v>
      </c>
      <c r="K2825">
        <v>2</v>
      </c>
      <c r="L2825" t="s">
        <v>89</v>
      </c>
      <c r="M2825" t="s">
        <v>89</v>
      </c>
    </row>
    <row r="2826" spans="1:13" x14ac:dyDescent="0.25">
      <c r="A2826">
        <v>2816</v>
      </c>
      <c r="B2826" t="s">
        <v>10357</v>
      </c>
      <c r="C2826" t="s">
        <v>10358</v>
      </c>
      <c r="D2826" t="s">
        <v>52</v>
      </c>
      <c r="E2826" t="s">
        <v>3987</v>
      </c>
      <c r="F2826" t="s">
        <v>10359</v>
      </c>
      <c r="G2826" t="s">
        <v>18</v>
      </c>
      <c r="H2826">
        <v>62</v>
      </c>
      <c r="I2826">
        <v>4</v>
      </c>
      <c r="J2826">
        <v>2014</v>
      </c>
      <c r="K2826">
        <v>2</v>
      </c>
      <c r="L2826" t="s">
        <v>56</v>
      </c>
      <c r="M2826" t="s">
        <v>56</v>
      </c>
    </row>
    <row r="2827" spans="1:13" x14ac:dyDescent="0.25">
      <c r="A2827">
        <v>2817</v>
      </c>
      <c r="B2827" t="s">
        <v>10360</v>
      </c>
      <c r="C2827" t="s">
        <v>10361</v>
      </c>
      <c r="D2827" t="s">
        <v>119</v>
      </c>
      <c r="E2827" t="s">
        <v>4957</v>
      </c>
      <c r="F2827" t="s">
        <v>10362</v>
      </c>
      <c r="G2827" t="s">
        <v>18</v>
      </c>
      <c r="H2827">
        <v>100</v>
      </c>
      <c r="I2827">
        <v>60</v>
      </c>
      <c r="J2827">
        <v>2004</v>
      </c>
      <c r="K2827">
        <v>9</v>
      </c>
      <c r="L2827" t="s">
        <v>122</v>
      </c>
      <c r="M2827" t="s">
        <v>122</v>
      </c>
    </row>
    <row r="2828" spans="1:13" x14ac:dyDescent="0.25">
      <c r="A2828">
        <v>2818</v>
      </c>
      <c r="B2828" t="s">
        <v>10363</v>
      </c>
      <c r="C2828" t="s">
        <v>10364</v>
      </c>
      <c r="D2828" t="s">
        <v>333</v>
      </c>
      <c r="E2828" t="s">
        <v>5267</v>
      </c>
      <c r="F2828" t="s">
        <v>10365</v>
      </c>
      <c r="G2828" t="s">
        <v>181</v>
      </c>
      <c r="H2828">
        <v>451</v>
      </c>
      <c r="I2828">
        <v>219</v>
      </c>
      <c r="J2828">
        <v>2007</v>
      </c>
      <c r="K2828">
        <v>2</v>
      </c>
      <c r="L2828" t="s">
        <v>2593</v>
      </c>
      <c r="M2828" t="s">
        <v>2594</v>
      </c>
    </row>
    <row r="2829" spans="1:13" x14ac:dyDescent="0.25">
      <c r="A2829">
        <v>2819</v>
      </c>
      <c r="B2829" t="s">
        <v>10366</v>
      </c>
      <c r="C2829" t="s">
        <v>10367</v>
      </c>
      <c r="D2829" t="s">
        <v>780</v>
      </c>
      <c r="E2829" t="s">
        <v>1309</v>
      </c>
      <c r="F2829" t="s">
        <v>10368</v>
      </c>
      <c r="G2829" t="s">
        <v>55</v>
      </c>
      <c r="H2829">
        <v>10</v>
      </c>
      <c r="I2829">
        <v>4</v>
      </c>
      <c r="J2829">
        <v>2012</v>
      </c>
      <c r="K2829">
        <v>2</v>
      </c>
      <c r="L2829" t="s">
        <v>344</v>
      </c>
      <c r="M2829" t="s">
        <v>10088</v>
      </c>
    </row>
    <row r="2830" spans="1:13" x14ac:dyDescent="0.25">
      <c r="A2830">
        <v>2820</v>
      </c>
      <c r="B2830" t="s">
        <v>10369</v>
      </c>
      <c r="C2830" t="s">
        <v>10370</v>
      </c>
      <c r="D2830" t="s">
        <v>80</v>
      </c>
      <c r="E2830" t="s">
        <v>1982</v>
      </c>
      <c r="F2830" t="s">
        <v>10371</v>
      </c>
      <c r="G2830" t="s">
        <v>181</v>
      </c>
      <c r="H2830">
        <v>290</v>
      </c>
      <c r="I2830">
        <v>120</v>
      </c>
      <c r="J2830">
        <v>2008</v>
      </c>
      <c r="K2830">
        <v>4</v>
      </c>
      <c r="L2830" t="s">
        <v>6184</v>
      </c>
      <c r="M2830" t="s">
        <v>10372</v>
      </c>
    </row>
    <row r="2831" spans="1:13" x14ac:dyDescent="0.25">
      <c r="A2831">
        <v>2821</v>
      </c>
      <c r="B2831" t="s">
        <v>10373</v>
      </c>
      <c r="C2831" t="s">
        <v>10374</v>
      </c>
      <c r="D2831" t="s">
        <v>166</v>
      </c>
      <c r="E2831" t="s">
        <v>1535</v>
      </c>
      <c r="F2831" t="s">
        <v>10375</v>
      </c>
      <c r="G2831" t="s">
        <v>33</v>
      </c>
      <c r="H2831">
        <v>175</v>
      </c>
      <c r="I2831">
        <v>100</v>
      </c>
      <c r="J2831">
        <v>1995</v>
      </c>
      <c r="K2831">
        <v>1</v>
      </c>
      <c r="L2831" t="s">
        <v>1734</v>
      </c>
      <c r="M2831" t="s">
        <v>1734</v>
      </c>
    </row>
    <row r="2832" spans="1:13" x14ac:dyDescent="0.25">
      <c r="A2832">
        <v>2822</v>
      </c>
      <c r="B2832" t="s">
        <v>10376</v>
      </c>
      <c r="C2832" t="s">
        <v>10377</v>
      </c>
      <c r="D2832" t="s">
        <v>341</v>
      </c>
      <c r="E2832" t="s">
        <v>880</v>
      </c>
      <c r="F2832" t="s">
        <v>10378</v>
      </c>
      <c r="G2832" t="s">
        <v>25</v>
      </c>
      <c r="H2832">
        <v>92</v>
      </c>
      <c r="I2832">
        <v>48</v>
      </c>
      <c r="J2832">
        <v>1988</v>
      </c>
      <c r="K2832">
        <v>1</v>
      </c>
      <c r="L2832" t="s">
        <v>344</v>
      </c>
      <c r="M2832" t="s">
        <v>6405</v>
      </c>
    </row>
    <row r="2833" spans="1:13" x14ac:dyDescent="0.25">
      <c r="A2833">
        <v>2823</v>
      </c>
      <c r="B2833" t="s">
        <v>10379</v>
      </c>
      <c r="C2833" t="s">
        <v>10380</v>
      </c>
      <c r="D2833" t="s">
        <v>105</v>
      </c>
      <c r="E2833" t="s">
        <v>2770</v>
      </c>
      <c r="F2833" t="s">
        <v>10381</v>
      </c>
      <c r="G2833" t="s">
        <v>233</v>
      </c>
      <c r="H2833">
        <v>107</v>
      </c>
      <c r="I2833">
        <v>61</v>
      </c>
      <c r="J2833">
        <v>2009</v>
      </c>
      <c r="K2833">
        <v>7</v>
      </c>
      <c r="L2833" t="s">
        <v>62</v>
      </c>
      <c r="M2833" t="s">
        <v>10382</v>
      </c>
    </row>
    <row r="2834" spans="1:13" x14ac:dyDescent="0.25">
      <c r="A2834">
        <v>2824</v>
      </c>
      <c r="B2834" t="s">
        <v>10383</v>
      </c>
      <c r="C2834" t="s">
        <v>10384</v>
      </c>
      <c r="D2834" t="s">
        <v>503</v>
      </c>
      <c r="E2834" t="s">
        <v>10385</v>
      </c>
      <c r="F2834" t="s">
        <v>10386</v>
      </c>
      <c r="G2834" t="s">
        <v>211</v>
      </c>
      <c r="H2834">
        <v>200</v>
      </c>
      <c r="I2834">
        <v>70</v>
      </c>
      <c r="J2834">
        <v>2009</v>
      </c>
      <c r="K2834">
        <v>1</v>
      </c>
      <c r="L2834" t="s">
        <v>506</v>
      </c>
      <c r="M2834" t="s">
        <v>10387</v>
      </c>
    </row>
    <row r="2835" spans="1:13" x14ac:dyDescent="0.25">
      <c r="A2835">
        <v>2825</v>
      </c>
      <c r="B2835" t="s">
        <v>10388</v>
      </c>
      <c r="C2835" t="s">
        <v>10389</v>
      </c>
      <c r="D2835" t="s">
        <v>643</v>
      </c>
      <c r="E2835" t="s">
        <v>2496</v>
      </c>
      <c r="F2835" t="s">
        <v>10390</v>
      </c>
      <c r="G2835" t="s">
        <v>324</v>
      </c>
      <c r="H2835">
        <v>62</v>
      </c>
      <c r="I2835">
        <v>55</v>
      </c>
      <c r="J2835">
        <v>2016</v>
      </c>
      <c r="K2835">
        <v>6</v>
      </c>
      <c r="L2835" t="s">
        <v>645</v>
      </c>
      <c r="M2835" t="s">
        <v>2606</v>
      </c>
    </row>
    <row r="2836" spans="1:13" x14ac:dyDescent="0.25">
      <c r="A2836">
        <v>2826</v>
      </c>
      <c r="B2836" t="s">
        <v>10391</v>
      </c>
      <c r="C2836" t="s">
        <v>10392</v>
      </c>
      <c r="D2836" t="s">
        <v>643</v>
      </c>
      <c r="E2836" t="s">
        <v>939</v>
      </c>
      <c r="F2836" t="s">
        <v>10393</v>
      </c>
      <c r="G2836" t="s">
        <v>336</v>
      </c>
      <c r="H2836">
        <v>39</v>
      </c>
      <c r="I2836">
        <v>16</v>
      </c>
      <c r="J2836">
        <v>2000</v>
      </c>
      <c r="K2836">
        <v>3</v>
      </c>
      <c r="L2836" t="s">
        <v>41</v>
      </c>
      <c r="M2836" t="s">
        <v>10394</v>
      </c>
    </row>
    <row r="2837" spans="1:13" x14ac:dyDescent="0.25">
      <c r="A2837">
        <v>2827</v>
      </c>
      <c r="B2837" t="s">
        <v>10395</v>
      </c>
      <c r="C2837" t="s">
        <v>10396</v>
      </c>
      <c r="D2837" t="s">
        <v>30</v>
      </c>
      <c r="E2837" t="s">
        <v>394</v>
      </c>
      <c r="F2837" t="s">
        <v>10397</v>
      </c>
      <c r="G2837" t="s">
        <v>18</v>
      </c>
      <c r="H2837">
        <v>68</v>
      </c>
      <c r="I2837">
        <v>43</v>
      </c>
      <c r="J2837">
        <v>2009</v>
      </c>
      <c r="K2837">
        <v>6</v>
      </c>
      <c r="L2837" t="s">
        <v>251</v>
      </c>
      <c r="M2837" t="s">
        <v>5801</v>
      </c>
    </row>
    <row r="2838" spans="1:13" x14ac:dyDescent="0.25">
      <c r="A2838">
        <v>2828</v>
      </c>
      <c r="B2838" t="s">
        <v>10398</v>
      </c>
      <c r="C2838" t="s">
        <v>10399</v>
      </c>
      <c r="D2838" t="s">
        <v>341</v>
      </c>
      <c r="E2838" t="s">
        <v>10400</v>
      </c>
      <c r="F2838" t="s">
        <v>10401</v>
      </c>
      <c r="G2838" t="s">
        <v>55</v>
      </c>
      <c r="H2838">
        <v>200</v>
      </c>
      <c r="I2838">
        <v>181</v>
      </c>
      <c r="J2838">
        <v>2002</v>
      </c>
      <c r="K2838">
        <v>1</v>
      </c>
      <c r="L2838" t="s">
        <v>344</v>
      </c>
      <c r="M2838" t="s">
        <v>1196</v>
      </c>
    </row>
    <row r="2839" spans="1:13" x14ac:dyDescent="0.25">
      <c r="A2839">
        <v>2829</v>
      </c>
      <c r="B2839" t="s">
        <v>10402</v>
      </c>
      <c r="C2839" t="s">
        <v>10403</v>
      </c>
      <c r="D2839" t="s">
        <v>503</v>
      </c>
      <c r="E2839" t="s">
        <v>9786</v>
      </c>
      <c r="F2839" t="s">
        <v>10404</v>
      </c>
      <c r="G2839" t="s">
        <v>187</v>
      </c>
      <c r="H2839">
        <v>50</v>
      </c>
      <c r="I2839">
        <v>25</v>
      </c>
      <c r="J2839">
        <v>2009</v>
      </c>
      <c r="K2839">
        <v>2</v>
      </c>
      <c r="L2839" t="s">
        <v>506</v>
      </c>
      <c r="M2839" t="s">
        <v>506</v>
      </c>
    </row>
    <row r="2840" spans="1:13" x14ac:dyDescent="0.25">
      <c r="A2840">
        <v>2830</v>
      </c>
      <c r="B2840" t="s">
        <v>10405</v>
      </c>
      <c r="C2840" t="s">
        <v>10406</v>
      </c>
      <c r="D2840" t="s">
        <v>74</v>
      </c>
      <c r="E2840" t="s">
        <v>518</v>
      </c>
      <c r="F2840" t="s">
        <v>10407</v>
      </c>
      <c r="G2840" t="s">
        <v>211</v>
      </c>
      <c r="H2840">
        <v>15</v>
      </c>
      <c r="I2840">
        <v>5</v>
      </c>
      <c r="J2840">
        <v>2011</v>
      </c>
      <c r="K2840">
        <v>3</v>
      </c>
      <c r="L2840" t="s">
        <v>77</v>
      </c>
      <c r="M2840" t="s">
        <v>77</v>
      </c>
    </row>
    <row r="2841" spans="1:13" x14ac:dyDescent="0.25">
      <c r="A2841">
        <v>2831</v>
      </c>
      <c r="B2841" t="s">
        <v>10408</v>
      </c>
      <c r="C2841" t="s">
        <v>10409</v>
      </c>
      <c r="D2841" t="s">
        <v>59</v>
      </c>
      <c r="E2841" t="s">
        <v>3011</v>
      </c>
      <c r="F2841" t="s">
        <v>10410</v>
      </c>
      <c r="G2841" t="s">
        <v>336</v>
      </c>
      <c r="H2841">
        <v>200</v>
      </c>
      <c r="I2841">
        <v>80</v>
      </c>
      <c r="J2841">
        <v>1979</v>
      </c>
      <c r="K2841">
        <v>1</v>
      </c>
      <c r="L2841" t="s">
        <v>41</v>
      </c>
      <c r="M2841" t="s">
        <v>10411</v>
      </c>
    </row>
    <row r="2842" spans="1:13" x14ac:dyDescent="0.25">
      <c r="A2842">
        <v>2832</v>
      </c>
      <c r="B2842" t="s">
        <v>10412</v>
      </c>
      <c r="C2842" t="s">
        <v>10413</v>
      </c>
      <c r="D2842" t="s">
        <v>74</v>
      </c>
      <c r="E2842" t="s">
        <v>1535</v>
      </c>
      <c r="F2842" t="s">
        <v>10414</v>
      </c>
      <c r="G2842" t="s">
        <v>336</v>
      </c>
      <c r="H2842">
        <v>65</v>
      </c>
      <c r="I2842">
        <v>34</v>
      </c>
      <c r="J2842">
        <v>2007</v>
      </c>
      <c r="K2842">
        <v>3</v>
      </c>
      <c r="L2842" t="s">
        <v>77</v>
      </c>
      <c r="M2842" t="s">
        <v>10415</v>
      </c>
    </row>
    <row r="2843" spans="1:13" x14ac:dyDescent="0.25">
      <c r="A2843">
        <v>2833</v>
      </c>
      <c r="B2843" t="s">
        <v>10416</v>
      </c>
      <c r="C2843" t="s">
        <v>10417</v>
      </c>
      <c r="D2843" t="s">
        <v>341</v>
      </c>
      <c r="E2843" t="s">
        <v>939</v>
      </c>
      <c r="F2843" t="s">
        <v>10418</v>
      </c>
      <c r="G2843" t="s">
        <v>18</v>
      </c>
      <c r="H2843">
        <v>25</v>
      </c>
      <c r="I2843">
        <v>15</v>
      </c>
      <c r="J2843">
        <v>2012</v>
      </c>
      <c r="K2843">
        <v>1</v>
      </c>
      <c r="L2843" t="s">
        <v>344</v>
      </c>
      <c r="M2843" t="s">
        <v>10419</v>
      </c>
    </row>
    <row r="2844" spans="1:13" x14ac:dyDescent="0.25">
      <c r="A2844">
        <v>2834</v>
      </c>
      <c r="B2844" t="s">
        <v>10420</v>
      </c>
      <c r="C2844" t="s">
        <v>10420</v>
      </c>
      <c r="D2844" t="s">
        <v>80</v>
      </c>
      <c r="E2844" t="s">
        <v>537</v>
      </c>
      <c r="F2844" t="s">
        <v>10421</v>
      </c>
      <c r="G2844" t="s">
        <v>69</v>
      </c>
      <c r="H2844">
        <v>2</v>
      </c>
      <c r="I2844">
        <v>2</v>
      </c>
      <c r="J2844">
        <v>2007</v>
      </c>
      <c r="K2844">
        <v>5</v>
      </c>
      <c r="L2844" t="s">
        <v>756</v>
      </c>
      <c r="M2844" t="s">
        <v>2300</v>
      </c>
    </row>
    <row r="2845" spans="1:13" x14ac:dyDescent="0.25">
      <c r="A2845">
        <v>2835</v>
      </c>
      <c r="B2845" t="s">
        <v>10422</v>
      </c>
      <c r="C2845" t="s">
        <v>10423</v>
      </c>
      <c r="D2845" t="s">
        <v>243</v>
      </c>
      <c r="E2845" t="s">
        <v>4473</v>
      </c>
      <c r="F2845" t="s">
        <v>10424</v>
      </c>
      <c r="G2845" t="s">
        <v>181</v>
      </c>
      <c r="H2845">
        <v>75</v>
      </c>
      <c r="I2845">
        <v>53</v>
      </c>
      <c r="J2845">
        <v>2007</v>
      </c>
      <c r="K2845">
        <v>4</v>
      </c>
      <c r="L2845" t="s">
        <v>458</v>
      </c>
      <c r="M2845" t="s">
        <v>10425</v>
      </c>
    </row>
    <row r="2846" spans="1:13" x14ac:dyDescent="0.25">
      <c r="A2846">
        <v>2836</v>
      </c>
      <c r="B2846" t="s">
        <v>10426</v>
      </c>
      <c r="C2846" t="s">
        <v>10427</v>
      </c>
      <c r="D2846" t="s">
        <v>503</v>
      </c>
      <c r="E2846" t="s">
        <v>824</v>
      </c>
      <c r="F2846" t="s">
        <v>10428</v>
      </c>
      <c r="G2846" t="s">
        <v>297</v>
      </c>
      <c r="H2846">
        <v>11</v>
      </c>
      <c r="I2846">
        <v>7</v>
      </c>
      <c r="J2846">
        <v>1996</v>
      </c>
      <c r="K2846">
        <v>1</v>
      </c>
      <c r="L2846" t="s">
        <v>506</v>
      </c>
      <c r="M2846" t="s">
        <v>5446</v>
      </c>
    </row>
    <row r="2847" spans="1:13" x14ac:dyDescent="0.25">
      <c r="A2847">
        <v>2837</v>
      </c>
      <c r="B2847" t="s">
        <v>10429</v>
      </c>
      <c r="C2847" t="s">
        <v>10430</v>
      </c>
      <c r="D2847" t="s">
        <v>80</v>
      </c>
      <c r="E2847" t="s">
        <v>1442</v>
      </c>
      <c r="F2847" t="s">
        <v>10431</v>
      </c>
      <c r="G2847" t="s">
        <v>1041</v>
      </c>
      <c r="H2847">
        <v>12</v>
      </c>
      <c r="I2847">
        <v>6</v>
      </c>
      <c r="J2847">
        <v>2009</v>
      </c>
      <c r="K2847">
        <v>1</v>
      </c>
      <c r="L2847" t="s">
        <v>163</v>
      </c>
      <c r="M2847" t="s">
        <v>391</v>
      </c>
    </row>
    <row r="2848" spans="1:13" x14ac:dyDescent="0.25">
      <c r="A2848">
        <v>2838</v>
      </c>
      <c r="B2848" t="s">
        <v>10432</v>
      </c>
      <c r="C2848" t="s">
        <v>10433</v>
      </c>
      <c r="D2848" t="s">
        <v>80</v>
      </c>
      <c r="E2848" t="s">
        <v>1903</v>
      </c>
      <c r="F2848" t="s">
        <v>10434</v>
      </c>
      <c r="G2848" t="s">
        <v>18</v>
      </c>
      <c r="H2848">
        <v>197</v>
      </c>
      <c r="I2848">
        <v>115</v>
      </c>
      <c r="J2848">
        <v>2005</v>
      </c>
      <c r="K2848">
        <v>11</v>
      </c>
      <c r="L2848" t="s">
        <v>137</v>
      </c>
      <c r="M2848" t="s">
        <v>137</v>
      </c>
    </row>
    <row r="2849" spans="1:13" x14ac:dyDescent="0.25">
      <c r="A2849">
        <v>2839</v>
      </c>
      <c r="B2849" t="s">
        <v>10435</v>
      </c>
      <c r="C2849" t="s">
        <v>10436</v>
      </c>
      <c r="D2849" t="s">
        <v>74</v>
      </c>
      <c r="E2849" t="s">
        <v>9516</v>
      </c>
      <c r="F2849" t="s">
        <v>10437</v>
      </c>
      <c r="G2849" t="s">
        <v>324</v>
      </c>
      <c r="H2849">
        <v>160</v>
      </c>
      <c r="I2849">
        <v>58</v>
      </c>
      <c r="J2849">
        <v>2009</v>
      </c>
      <c r="K2849">
        <v>5</v>
      </c>
      <c r="L2849" t="s">
        <v>77</v>
      </c>
      <c r="M2849" t="s">
        <v>3412</v>
      </c>
    </row>
    <row r="2850" spans="1:13" x14ac:dyDescent="0.25">
      <c r="A2850">
        <v>2840</v>
      </c>
      <c r="B2850" t="s">
        <v>10438</v>
      </c>
      <c r="C2850" t="s">
        <v>10439</v>
      </c>
      <c r="D2850" t="s">
        <v>98</v>
      </c>
      <c r="E2850" t="s">
        <v>135</v>
      </c>
      <c r="F2850" t="s">
        <v>10440</v>
      </c>
      <c r="G2850" t="s">
        <v>336</v>
      </c>
      <c r="H2850">
        <v>91</v>
      </c>
      <c r="I2850">
        <v>51</v>
      </c>
      <c r="J2850">
        <v>2014</v>
      </c>
      <c r="K2850">
        <v>2</v>
      </c>
      <c r="L2850" t="s">
        <v>41</v>
      </c>
      <c r="M2850" t="s">
        <v>10441</v>
      </c>
    </row>
    <row r="2851" spans="1:13" x14ac:dyDescent="0.25">
      <c r="A2851">
        <v>2841</v>
      </c>
      <c r="B2851" t="s">
        <v>10442</v>
      </c>
      <c r="C2851" t="s">
        <v>10443</v>
      </c>
      <c r="D2851" t="s">
        <v>80</v>
      </c>
      <c r="E2851" t="s">
        <v>115</v>
      </c>
      <c r="F2851" t="s">
        <v>10444</v>
      </c>
      <c r="G2851" t="s">
        <v>187</v>
      </c>
      <c r="H2851">
        <v>37</v>
      </c>
      <c r="I2851">
        <v>19</v>
      </c>
      <c r="J2851">
        <v>2013</v>
      </c>
      <c r="K2851">
        <v>1</v>
      </c>
      <c r="L2851" t="s">
        <v>83</v>
      </c>
      <c r="M2851" t="s">
        <v>2693</v>
      </c>
    </row>
    <row r="2852" spans="1:13" x14ac:dyDescent="0.25">
      <c r="A2852">
        <v>2842</v>
      </c>
      <c r="B2852" t="s">
        <v>10445</v>
      </c>
      <c r="C2852" t="s">
        <v>10446</v>
      </c>
      <c r="D2852" t="s">
        <v>119</v>
      </c>
      <c r="E2852" t="s">
        <v>274</v>
      </c>
      <c r="F2852" t="s">
        <v>10447</v>
      </c>
      <c r="G2852" t="s">
        <v>156</v>
      </c>
      <c r="H2852">
        <v>81</v>
      </c>
      <c r="I2852">
        <v>26</v>
      </c>
      <c r="J2852">
        <v>2013</v>
      </c>
      <c r="K2852">
        <v>1</v>
      </c>
      <c r="L2852" t="s">
        <v>122</v>
      </c>
      <c r="M2852" t="s">
        <v>122</v>
      </c>
    </row>
    <row r="2853" spans="1:13" x14ac:dyDescent="0.25">
      <c r="A2853">
        <v>2843</v>
      </c>
      <c r="B2853" t="s">
        <v>10448</v>
      </c>
      <c r="C2853" t="s">
        <v>10449</v>
      </c>
      <c r="D2853" t="s">
        <v>1262</v>
      </c>
      <c r="E2853" t="s">
        <v>2284</v>
      </c>
      <c r="F2853" t="s">
        <v>10450</v>
      </c>
      <c r="G2853" t="s">
        <v>297</v>
      </c>
      <c r="H2853">
        <v>55</v>
      </c>
      <c r="I2853">
        <v>25</v>
      </c>
      <c r="J2853">
        <v>2007</v>
      </c>
      <c r="K2853">
        <v>7</v>
      </c>
      <c r="L2853" t="s">
        <v>1264</v>
      </c>
      <c r="M2853" t="s">
        <v>3952</v>
      </c>
    </row>
    <row r="2854" spans="1:13" x14ac:dyDescent="0.25">
      <c r="A2854">
        <v>2844</v>
      </c>
      <c r="B2854" t="s">
        <v>10451</v>
      </c>
      <c r="C2854" t="s">
        <v>10452</v>
      </c>
      <c r="D2854" t="s">
        <v>105</v>
      </c>
      <c r="E2854" t="s">
        <v>312</v>
      </c>
      <c r="F2854" t="s">
        <v>10453</v>
      </c>
      <c r="G2854" t="s">
        <v>55</v>
      </c>
      <c r="H2854">
        <v>289</v>
      </c>
      <c r="I2854">
        <v>150</v>
      </c>
      <c r="J2854">
        <v>2008</v>
      </c>
      <c r="K2854">
        <v>5</v>
      </c>
      <c r="L2854" t="s">
        <v>62</v>
      </c>
      <c r="M2854" t="s">
        <v>5314</v>
      </c>
    </row>
    <row r="2855" spans="1:13" x14ac:dyDescent="0.25">
      <c r="A2855">
        <v>2845</v>
      </c>
      <c r="B2855" t="s">
        <v>10454</v>
      </c>
      <c r="C2855" t="s">
        <v>10455</v>
      </c>
      <c r="D2855" t="s">
        <v>80</v>
      </c>
      <c r="E2855" t="s">
        <v>3474</v>
      </c>
      <c r="F2855" t="s">
        <v>10456</v>
      </c>
      <c r="G2855" t="s">
        <v>187</v>
      </c>
      <c r="H2855">
        <v>48</v>
      </c>
      <c r="I2855">
        <v>28</v>
      </c>
      <c r="J2855">
        <v>1994</v>
      </c>
      <c r="K2855">
        <v>5</v>
      </c>
      <c r="L2855" t="s">
        <v>83</v>
      </c>
      <c r="M2855" t="s">
        <v>1475</v>
      </c>
    </row>
    <row r="2856" spans="1:13" x14ac:dyDescent="0.25">
      <c r="A2856">
        <v>2846</v>
      </c>
      <c r="B2856" t="s">
        <v>10457</v>
      </c>
      <c r="C2856" t="s">
        <v>10458</v>
      </c>
      <c r="D2856" t="s">
        <v>80</v>
      </c>
      <c r="E2856" t="s">
        <v>3912</v>
      </c>
      <c r="F2856" t="s">
        <v>10459</v>
      </c>
      <c r="G2856" t="s">
        <v>297</v>
      </c>
      <c r="H2856">
        <v>225</v>
      </c>
      <c r="I2856">
        <v>62</v>
      </c>
      <c r="J2856">
        <v>2012</v>
      </c>
      <c r="K2856">
        <v>3</v>
      </c>
      <c r="L2856" t="s">
        <v>163</v>
      </c>
      <c r="M2856" t="s">
        <v>405</v>
      </c>
    </row>
    <row r="2857" spans="1:13" x14ac:dyDescent="0.25">
      <c r="A2857">
        <v>2847</v>
      </c>
      <c r="B2857" t="s">
        <v>10460</v>
      </c>
      <c r="C2857" t="s">
        <v>10461</v>
      </c>
      <c r="D2857" t="s">
        <v>860</v>
      </c>
      <c r="E2857" t="s">
        <v>167</v>
      </c>
      <c r="F2857" t="s">
        <v>10462</v>
      </c>
      <c r="G2857" t="s">
        <v>156</v>
      </c>
      <c r="H2857">
        <v>73</v>
      </c>
      <c r="I2857">
        <v>73</v>
      </c>
      <c r="J2857">
        <v>2010</v>
      </c>
      <c r="K2857">
        <v>4</v>
      </c>
      <c r="L2857" t="s">
        <v>863</v>
      </c>
      <c r="M2857" t="s">
        <v>1185</v>
      </c>
    </row>
    <row r="2858" spans="1:13" x14ac:dyDescent="0.25">
      <c r="A2858">
        <v>2848</v>
      </c>
      <c r="B2858" t="s">
        <v>10463</v>
      </c>
      <c r="C2858" t="s">
        <v>10464</v>
      </c>
      <c r="D2858" t="s">
        <v>66</v>
      </c>
      <c r="E2858" t="s">
        <v>699</v>
      </c>
      <c r="F2858" t="s">
        <v>10465</v>
      </c>
      <c r="G2858" t="s">
        <v>156</v>
      </c>
      <c r="H2858">
        <v>26</v>
      </c>
      <c r="I2858">
        <v>12</v>
      </c>
      <c r="J2858">
        <v>2007</v>
      </c>
      <c r="K2858">
        <v>3</v>
      </c>
      <c r="L2858" t="s">
        <v>94</v>
      </c>
      <c r="M2858" t="s">
        <v>396</v>
      </c>
    </row>
    <row r="2859" spans="1:13" x14ac:dyDescent="0.25">
      <c r="A2859">
        <v>2849</v>
      </c>
      <c r="B2859" t="s">
        <v>10466</v>
      </c>
      <c r="C2859" t="s">
        <v>10467</v>
      </c>
      <c r="D2859" t="s">
        <v>341</v>
      </c>
      <c r="E2859" t="s">
        <v>10468</v>
      </c>
      <c r="F2859" t="s">
        <v>10469</v>
      </c>
      <c r="G2859" t="s">
        <v>271</v>
      </c>
      <c r="H2859">
        <v>650</v>
      </c>
      <c r="I2859">
        <v>491</v>
      </c>
      <c r="J2859">
        <v>1990</v>
      </c>
      <c r="K2859">
        <v>2</v>
      </c>
      <c r="L2859" t="s">
        <v>344</v>
      </c>
      <c r="M2859" t="s">
        <v>344</v>
      </c>
    </row>
    <row r="2860" spans="1:13" x14ac:dyDescent="0.25">
      <c r="A2860">
        <v>2850</v>
      </c>
      <c r="B2860" t="s">
        <v>10470</v>
      </c>
      <c r="C2860" t="s">
        <v>10471</v>
      </c>
      <c r="D2860" t="s">
        <v>341</v>
      </c>
      <c r="E2860" t="s">
        <v>785</v>
      </c>
      <c r="F2860" t="s">
        <v>10472</v>
      </c>
      <c r="G2860" t="s">
        <v>211</v>
      </c>
      <c r="H2860">
        <v>87</v>
      </c>
      <c r="I2860">
        <v>45</v>
      </c>
      <c r="J2860">
        <v>2002</v>
      </c>
      <c r="K2860">
        <v>7</v>
      </c>
      <c r="L2860" t="s">
        <v>344</v>
      </c>
      <c r="M2860" t="s">
        <v>10473</v>
      </c>
    </row>
    <row r="2861" spans="1:13" x14ac:dyDescent="0.25">
      <c r="A2861">
        <v>2851</v>
      </c>
      <c r="B2861" t="s">
        <v>10474</v>
      </c>
      <c r="C2861" t="s">
        <v>10475</v>
      </c>
      <c r="D2861" t="s">
        <v>119</v>
      </c>
      <c r="E2861" t="s">
        <v>621</v>
      </c>
      <c r="F2861" t="s">
        <v>10476</v>
      </c>
      <c r="G2861" t="s">
        <v>55</v>
      </c>
      <c r="H2861">
        <v>18</v>
      </c>
      <c r="I2861">
        <v>10</v>
      </c>
      <c r="J2861">
        <v>2007</v>
      </c>
      <c r="K2861">
        <v>2</v>
      </c>
      <c r="L2861" t="s">
        <v>41</v>
      </c>
      <c r="M2861" t="s">
        <v>122</v>
      </c>
    </row>
    <row r="2862" spans="1:13" x14ac:dyDescent="0.25">
      <c r="A2862">
        <v>2852</v>
      </c>
      <c r="B2862" t="s">
        <v>10477</v>
      </c>
      <c r="C2862" t="s">
        <v>10478</v>
      </c>
      <c r="D2862" t="s">
        <v>59</v>
      </c>
      <c r="E2862" t="s">
        <v>512</v>
      </c>
      <c r="F2862" t="s">
        <v>10479</v>
      </c>
      <c r="G2862" t="s">
        <v>329</v>
      </c>
      <c r="H2862">
        <v>24</v>
      </c>
      <c r="I2862">
        <v>17</v>
      </c>
      <c r="J2862">
        <v>2001</v>
      </c>
      <c r="K2862">
        <v>1</v>
      </c>
      <c r="L2862" t="s">
        <v>62</v>
      </c>
      <c r="M2862" t="s">
        <v>9923</v>
      </c>
    </row>
    <row r="2863" spans="1:13" x14ac:dyDescent="0.25">
      <c r="A2863">
        <v>2853</v>
      </c>
      <c r="B2863" t="s">
        <v>10480</v>
      </c>
      <c r="C2863" t="s">
        <v>10481</v>
      </c>
      <c r="D2863" t="s">
        <v>166</v>
      </c>
      <c r="E2863" t="s">
        <v>261</v>
      </c>
      <c r="F2863" t="s">
        <v>10482</v>
      </c>
      <c r="G2863" t="s">
        <v>25</v>
      </c>
      <c r="H2863">
        <v>39</v>
      </c>
      <c r="I2863">
        <v>15</v>
      </c>
      <c r="J2863">
        <v>2004</v>
      </c>
      <c r="K2863">
        <v>2</v>
      </c>
      <c r="L2863" t="s">
        <v>1734</v>
      </c>
      <c r="M2863" t="s">
        <v>1734</v>
      </c>
    </row>
    <row r="2864" spans="1:13" x14ac:dyDescent="0.25">
      <c r="A2864">
        <v>2854</v>
      </c>
      <c r="B2864" t="s">
        <v>10483</v>
      </c>
      <c r="C2864" t="s">
        <v>10484</v>
      </c>
      <c r="D2864" t="s">
        <v>80</v>
      </c>
      <c r="E2864" t="s">
        <v>828</v>
      </c>
      <c r="F2864" t="s">
        <v>10485</v>
      </c>
      <c r="G2864" t="s">
        <v>55</v>
      </c>
      <c r="H2864">
        <v>78</v>
      </c>
      <c r="I2864">
        <v>35</v>
      </c>
      <c r="J2864">
        <v>2005</v>
      </c>
      <c r="K2864">
        <v>1</v>
      </c>
      <c r="L2864" t="s">
        <v>83</v>
      </c>
      <c r="M2864" t="s">
        <v>83</v>
      </c>
    </row>
    <row r="2865" spans="1:13" x14ac:dyDescent="0.25">
      <c r="A2865">
        <v>2855</v>
      </c>
      <c r="B2865" t="s">
        <v>10486</v>
      </c>
      <c r="C2865" t="s">
        <v>10487</v>
      </c>
      <c r="D2865" t="s">
        <v>59</v>
      </c>
      <c r="E2865" t="s">
        <v>512</v>
      </c>
      <c r="F2865" t="s">
        <v>10488</v>
      </c>
      <c r="G2865" t="s">
        <v>18</v>
      </c>
      <c r="H2865">
        <v>81</v>
      </c>
      <c r="I2865">
        <v>48</v>
      </c>
      <c r="J2865">
        <v>2011</v>
      </c>
      <c r="K2865">
        <v>3</v>
      </c>
      <c r="L2865" t="s">
        <v>62</v>
      </c>
      <c r="M2865" t="s">
        <v>4445</v>
      </c>
    </row>
    <row r="2866" spans="1:13" x14ac:dyDescent="0.25">
      <c r="A2866">
        <v>2856</v>
      </c>
      <c r="B2866" t="s">
        <v>10489</v>
      </c>
      <c r="C2866" t="s">
        <v>10490</v>
      </c>
      <c r="D2866" t="s">
        <v>333</v>
      </c>
      <c r="E2866" t="s">
        <v>394</v>
      </c>
      <c r="F2866" t="s">
        <v>10491</v>
      </c>
      <c r="G2866" t="s">
        <v>25</v>
      </c>
      <c r="H2866">
        <v>14</v>
      </c>
      <c r="I2866">
        <v>6</v>
      </c>
      <c r="J2866">
        <v>2003</v>
      </c>
      <c r="K2866">
        <v>1</v>
      </c>
      <c r="L2866" t="s">
        <v>337</v>
      </c>
      <c r="M2866" t="s">
        <v>338</v>
      </c>
    </row>
    <row r="2867" spans="1:13" x14ac:dyDescent="0.25">
      <c r="A2867">
        <v>2857</v>
      </c>
      <c r="B2867" t="s">
        <v>10492</v>
      </c>
      <c r="C2867" t="s">
        <v>10493</v>
      </c>
      <c r="D2867" t="s">
        <v>45</v>
      </c>
      <c r="E2867" t="s">
        <v>10494</v>
      </c>
      <c r="F2867" t="s">
        <v>10495</v>
      </c>
      <c r="G2867" t="s">
        <v>25</v>
      </c>
      <c r="H2867">
        <v>255</v>
      </c>
      <c r="I2867">
        <v>160</v>
      </c>
      <c r="J2867">
        <v>1996</v>
      </c>
      <c r="K2867">
        <v>5</v>
      </c>
      <c r="L2867" t="s">
        <v>41</v>
      </c>
      <c r="M2867" t="s">
        <v>10496</v>
      </c>
    </row>
    <row r="2868" spans="1:13" x14ac:dyDescent="0.25">
      <c r="A2868">
        <v>2858</v>
      </c>
      <c r="B2868" t="s">
        <v>10497</v>
      </c>
      <c r="C2868" t="s">
        <v>10498</v>
      </c>
      <c r="D2868" t="s">
        <v>215</v>
      </c>
      <c r="E2868" t="s">
        <v>274</v>
      </c>
      <c r="F2868" t="s">
        <v>10499</v>
      </c>
      <c r="G2868" t="s">
        <v>308</v>
      </c>
      <c r="H2868">
        <v>69</v>
      </c>
      <c r="I2868">
        <v>25</v>
      </c>
      <c r="J2868">
        <v>2002</v>
      </c>
      <c r="K2868">
        <v>5</v>
      </c>
      <c r="L2868" t="s">
        <v>1879</v>
      </c>
      <c r="M2868" t="s">
        <v>1879</v>
      </c>
    </row>
    <row r="2869" spans="1:13" x14ac:dyDescent="0.25">
      <c r="A2869">
        <v>2859</v>
      </c>
      <c r="B2869" t="s">
        <v>10500</v>
      </c>
      <c r="C2869" t="s">
        <v>10501</v>
      </c>
      <c r="D2869" t="s">
        <v>119</v>
      </c>
      <c r="E2869" t="s">
        <v>1499</v>
      </c>
      <c r="F2869" t="s">
        <v>10502</v>
      </c>
      <c r="G2869" t="s">
        <v>40</v>
      </c>
      <c r="H2869">
        <v>91</v>
      </c>
      <c r="I2869">
        <v>43</v>
      </c>
      <c r="J2869">
        <v>1998</v>
      </c>
      <c r="K2869">
        <v>3</v>
      </c>
      <c r="L2869" t="s">
        <v>122</v>
      </c>
      <c r="M2869" t="s">
        <v>7629</v>
      </c>
    </row>
    <row r="2870" spans="1:13" x14ac:dyDescent="0.25">
      <c r="A2870">
        <v>2860</v>
      </c>
      <c r="B2870" t="s">
        <v>10503</v>
      </c>
      <c r="C2870" t="s">
        <v>10504</v>
      </c>
      <c r="D2870" t="s">
        <v>105</v>
      </c>
      <c r="E2870" t="s">
        <v>10505</v>
      </c>
      <c r="F2870" t="s">
        <v>10506</v>
      </c>
      <c r="G2870" t="s">
        <v>336</v>
      </c>
      <c r="H2870">
        <v>1125</v>
      </c>
      <c r="I2870">
        <v>768</v>
      </c>
      <c r="J2870">
        <v>1995</v>
      </c>
      <c r="K2870">
        <v>3</v>
      </c>
      <c r="L2870" t="s">
        <v>62</v>
      </c>
      <c r="M2870" t="s">
        <v>108</v>
      </c>
    </row>
    <row r="2871" spans="1:13" x14ac:dyDescent="0.25">
      <c r="A2871">
        <v>2861</v>
      </c>
      <c r="B2871" t="s">
        <v>10507</v>
      </c>
      <c r="C2871" t="s">
        <v>10508</v>
      </c>
      <c r="D2871" t="s">
        <v>86</v>
      </c>
      <c r="E2871" t="s">
        <v>775</v>
      </c>
      <c r="F2871" t="s">
        <v>10509</v>
      </c>
      <c r="G2871" t="s">
        <v>55</v>
      </c>
      <c r="H2871">
        <v>69</v>
      </c>
      <c r="I2871">
        <v>33</v>
      </c>
      <c r="J2871">
        <v>2006</v>
      </c>
      <c r="K2871">
        <v>2</v>
      </c>
      <c r="L2871" t="s">
        <v>89</v>
      </c>
      <c r="M2871" t="s">
        <v>7498</v>
      </c>
    </row>
    <row r="2872" spans="1:13" x14ac:dyDescent="0.25">
      <c r="A2872">
        <v>2862</v>
      </c>
      <c r="B2872" t="s">
        <v>10510</v>
      </c>
      <c r="C2872" t="s">
        <v>10511</v>
      </c>
      <c r="D2872" t="s">
        <v>166</v>
      </c>
      <c r="E2872" t="s">
        <v>6939</v>
      </c>
      <c r="F2872" t="s">
        <v>10512</v>
      </c>
      <c r="G2872" t="s">
        <v>623</v>
      </c>
      <c r="H2872">
        <v>17</v>
      </c>
      <c r="I2872">
        <v>6</v>
      </c>
      <c r="J2872">
        <v>2011</v>
      </c>
      <c r="K2872">
        <v>3</v>
      </c>
      <c r="L2872" t="s">
        <v>3983</v>
      </c>
      <c r="M2872" t="s">
        <v>3984</v>
      </c>
    </row>
    <row r="2873" spans="1:13" x14ac:dyDescent="0.25">
      <c r="A2873">
        <v>2863</v>
      </c>
      <c r="B2873" t="s">
        <v>10513</v>
      </c>
      <c r="C2873" t="s">
        <v>10514</v>
      </c>
      <c r="D2873" t="s">
        <v>119</v>
      </c>
      <c r="E2873" t="s">
        <v>7455</v>
      </c>
      <c r="F2873" t="s">
        <v>10515</v>
      </c>
      <c r="G2873" t="s">
        <v>156</v>
      </c>
      <c r="H2873">
        <v>126</v>
      </c>
      <c r="I2873">
        <v>57</v>
      </c>
      <c r="J2873">
        <v>2008</v>
      </c>
      <c r="K2873">
        <v>2</v>
      </c>
      <c r="L2873" t="s">
        <v>122</v>
      </c>
      <c r="M2873" t="s">
        <v>122</v>
      </c>
    </row>
    <row r="2874" spans="1:13" x14ac:dyDescent="0.25">
      <c r="A2874">
        <v>2864</v>
      </c>
      <c r="B2874" t="s">
        <v>10516</v>
      </c>
      <c r="C2874" t="s">
        <v>10517</v>
      </c>
      <c r="D2874" t="s">
        <v>141</v>
      </c>
      <c r="E2874" t="s">
        <v>10518</v>
      </c>
      <c r="F2874" t="s">
        <v>10519</v>
      </c>
      <c r="G2874" t="s">
        <v>211</v>
      </c>
      <c r="H2874">
        <v>425</v>
      </c>
      <c r="I2874">
        <v>203</v>
      </c>
      <c r="J2874">
        <v>2002</v>
      </c>
      <c r="K2874">
        <v>4</v>
      </c>
      <c r="L2874" t="s">
        <v>514</v>
      </c>
      <c r="M2874" t="s">
        <v>2326</v>
      </c>
    </row>
    <row r="2875" spans="1:13" x14ac:dyDescent="0.25">
      <c r="A2875">
        <v>2865</v>
      </c>
      <c r="B2875" t="s">
        <v>10520</v>
      </c>
      <c r="C2875" t="s">
        <v>10521</v>
      </c>
      <c r="D2875" t="s">
        <v>30</v>
      </c>
      <c r="E2875" t="s">
        <v>1110</v>
      </c>
      <c r="F2875" t="s">
        <v>10522</v>
      </c>
      <c r="G2875" t="s">
        <v>233</v>
      </c>
      <c r="H2875">
        <v>154</v>
      </c>
      <c r="I2875">
        <v>79</v>
      </c>
      <c r="J2875">
        <v>1984</v>
      </c>
      <c r="K2875">
        <v>2</v>
      </c>
      <c r="L2875" t="s">
        <v>258</v>
      </c>
      <c r="M2875" t="s">
        <v>10523</v>
      </c>
    </row>
    <row r="2876" spans="1:13" x14ac:dyDescent="0.25">
      <c r="A2876">
        <v>2866</v>
      </c>
      <c r="B2876" t="s">
        <v>10524</v>
      </c>
      <c r="C2876" t="s">
        <v>10525</v>
      </c>
      <c r="D2876" t="s">
        <v>22</v>
      </c>
      <c r="E2876" t="s">
        <v>10526</v>
      </c>
      <c r="F2876" t="s">
        <v>10527</v>
      </c>
      <c r="G2876" t="s">
        <v>336</v>
      </c>
      <c r="H2876">
        <v>160</v>
      </c>
      <c r="I2876">
        <v>90</v>
      </c>
      <c r="J2876">
        <v>1982</v>
      </c>
      <c r="K2876">
        <v>11</v>
      </c>
      <c r="L2876" t="s">
        <v>41</v>
      </c>
      <c r="M2876" t="s">
        <v>10528</v>
      </c>
    </row>
    <row r="2877" spans="1:13" x14ac:dyDescent="0.25">
      <c r="A2877">
        <v>2867</v>
      </c>
      <c r="B2877" t="s">
        <v>10529</v>
      </c>
      <c r="C2877" t="s">
        <v>10530</v>
      </c>
      <c r="D2877" t="s">
        <v>1768</v>
      </c>
      <c r="E2877" t="s">
        <v>617</v>
      </c>
      <c r="F2877" t="s">
        <v>10531</v>
      </c>
      <c r="G2877" t="s">
        <v>33</v>
      </c>
      <c r="H2877">
        <v>17</v>
      </c>
      <c r="I2877">
        <v>9</v>
      </c>
      <c r="J2877">
        <v>2006</v>
      </c>
      <c r="K2877">
        <v>2</v>
      </c>
      <c r="L2877" t="s">
        <v>41</v>
      </c>
      <c r="M2877" t="s">
        <v>2304</v>
      </c>
    </row>
    <row r="2878" spans="1:13" x14ac:dyDescent="0.25">
      <c r="A2878">
        <v>2868</v>
      </c>
      <c r="B2878" t="s">
        <v>10532</v>
      </c>
      <c r="C2878" t="s">
        <v>10533</v>
      </c>
      <c r="D2878" t="s">
        <v>30</v>
      </c>
      <c r="E2878" t="s">
        <v>4997</v>
      </c>
      <c r="F2878" t="s">
        <v>10534</v>
      </c>
      <c r="G2878" t="s">
        <v>233</v>
      </c>
      <c r="H2878">
        <v>240</v>
      </c>
      <c r="I2878">
        <v>54</v>
      </c>
      <c r="J2878">
        <v>2003</v>
      </c>
      <c r="K2878">
        <v>1</v>
      </c>
      <c r="L2878" t="s">
        <v>34</v>
      </c>
      <c r="M2878" t="s">
        <v>34</v>
      </c>
    </row>
    <row r="2879" spans="1:13" x14ac:dyDescent="0.25">
      <c r="A2879">
        <v>2869</v>
      </c>
      <c r="B2879" t="s">
        <v>10535</v>
      </c>
      <c r="C2879" t="s">
        <v>10536</v>
      </c>
      <c r="D2879" t="s">
        <v>1337</v>
      </c>
      <c r="E2879" t="s">
        <v>861</v>
      </c>
      <c r="F2879" t="s">
        <v>10537</v>
      </c>
      <c r="G2879" t="s">
        <v>1041</v>
      </c>
      <c r="H2879">
        <v>51</v>
      </c>
      <c r="I2879">
        <v>28</v>
      </c>
      <c r="J2879">
        <v>2009</v>
      </c>
      <c r="K2879">
        <v>4</v>
      </c>
      <c r="L2879" t="s">
        <v>2853</v>
      </c>
      <c r="M2879" t="s">
        <v>10538</v>
      </c>
    </row>
    <row r="2880" spans="1:13" x14ac:dyDescent="0.25">
      <c r="A2880">
        <v>2870</v>
      </c>
      <c r="B2880" t="s">
        <v>10539</v>
      </c>
      <c r="C2880" t="s">
        <v>10540</v>
      </c>
      <c r="D2880" t="s">
        <v>66</v>
      </c>
      <c r="E2880" t="s">
        <v>770</v>
      </c>
      <c r="F2880" t="s">
        <v>10541</v>
      </c>
      <c r="G2880" t="s">
        <v>336</v>
      </c>
      <c r="H2880">
        <v>19</v>
      </c>
      <c r="I2880">
        <v>12</v>
      </c>
      <c r="J2880">
        <v>2007</v>
      </c>
      <c r="K2880">
        <v>2</v>
      </c>
      <c r="L2880" t="s">
        <v>62</v>
      </c>
      <c r="M2880" t="s">
        <v>1896</v>
      </c>
    </row>
    <row r="2881" spans="1:13" x14ac:dyDescent="0.25">
      <c r="A2881">
        <v>2871</v>
      </c>
      <c r="B2881" t="s">
        <v>10542</v>
      </c>
      <c r="C2881" t="s">
        <v>10543</v>
      </c>
      <c r="D2881" t="s">
        <v>52</v>
      </c>
      <c r="E2881" t="s">
        <v>2992</v>
      </c>
      <c r="F2881" t="s">
        <v>10544</v>
      </c>
      <c r="G2881" t="s">
        <v>329</v>
      </c>
      <c r="H2881">
        <v>58</v>
      </c>
      <c r="I2881">
        <v>25</v>
      </c>
      <c r="J2881">
        <v>2011</v>
      </c>
      <c r="K2881">
        <v>2</v>
      </c>
      <c r="L2881" t="s">
        <v>953</v>
      </c>
      <c r="M2881" t="s">
        <v>6961</v>
      </c>
    </row>
    <row r="2882" spans="1:13" x14ac:dyDescent="0.25">
      <c r="A2882">
        <v>2872</v>
      </c>
      <c r="B2882" t="s">
        <v>10545</v>
      </c>
      <c r="C2882" t="s">
        <v>10546</v>
      </c>
      <c r="D2882" t="s">
        <v>333</v>
      </c>
      <c r="E2882" t="s">
        <v>1309</v>
      </c>
      <c r="F2882" t="s">
        <v>10547</v>
      </c>
      <c r="G2882" t="s">
        <v>181</v>
      </c>
      <c r="H2882">
        <v>23</v>
      </c>
      <c r="I2882">
        <v>16</v>
      </c>
      <c r="J2882">
        <v>2012</v>
      </c>
      <c r="K2882">
        <v>3</v>
      </c>
      <c r="L2882" t="s">
        <v>2593</v>
      </c>
      <c r="M2882" t="s">
        <v>2594</v>
      </c>
    </row>
    <row r="2883" spans="1:13" x14ac:dyDescent="0.25">
      <c r="A2883">
        <v>2873</v>
      </c>
      <c r="B2883" t="s">
        <v>10548</v>
      </c>
      <c r="C2883" t="s">
        <v>10549</v>
      </c>
      <c r="D2883" t="s">
        <v>52</v>
      </c>
      <c r="E2883" t="s">
        <v>10550</v>
      </c>
      <c r="F2883" t="s">
        <v>10551</v>
      </c>
      <c r="G2883" t="s">
        <v>18</v>
      </c>
      <c r="H2883">
        <v>46</v>
      </c>
      <c r="I2883">
        <v>25</v>
      </c>
      <c r="J2883">
        <v>2002</v>
      </c>
      <c r="K2883">
        <v>1</v>
      </c>
      <c r="L2883" t="s">
        <v>56</v>
      </c>
      <c r="M2883" t="s">
        <v>198</v>
      </c>
    </row>
    <row r="2884" spans="1:13" x14ac:dyDescent="0.25">
      <c r="A2884">
        <v>2874</v>
      </c>
      <c r="B2884" t="s">
        <v>10552</v>
      </c>
      <c r="C2884" t="s">
        <v>10553</v>
      </c>
      <c r="D2884" t="s">
        <v>503</v>
      </c>
      <c r="E2884" t="s">
        <v>3987</v>
      </c>
      <c r="F2884" t="s">
        <v>10554</v>
      </c>
      <c r="G2884" t="s">
        <v>107</v>
      </c>
      <c r="H2884">
        <v>38</v>
      </c>
      <c r="I2884">
        <v>17</v>
      </c>
      <c r="J2884">
        <v>2011</v>
      </c>
      <c r="K2884">
        <v>2</v>
      </c>
      <c r="L2884" t="s">
        <v>506</v>
      </c>
      <c r="M2884" t="s">
        <v>506</v>
      </c>
    </row>
    <row r="2885" spans="1:13" x14ac:dyDescent="0.25">
      <c r="A2885">
        <v>2875</v>
      </c>
      <c r="B2885" t="s">
        <v>10555</v>
      </c>
      <c r="C2885" t="s">
        <v>10556</v>
      </c>
      <c r="D2885" t="s">
        <v>86</v>
      </c>
      <c r="E2885" t="s">
        <v>1608</v>
      </c>
      <c r="F2885" t="s">
        <v>10557</v>
      </c>
      <c r="G2885" t="s">
        <v>233</v>
      </c>
      <c r="H2885">
        <v>62</v>
      </c>
      <c r="I2885">
        <v>44</v>
      </c>
      <c r="J2885">
        <v>2008</v>
      </c>
      <c r="K2885">
        <v>2</v>
      </c>
      <c r="L2885" t="s">
        <v>41</v>
      </c>
      <c r="M2885" t="s">
        <v>10558</v>
      </c>
    </row>
    <row r="2886" spans="1:13" x14ac:dyDescent="0.25">
      <c r="A2886">
        <v>2876</v>
      </c>
      <c r="B2886" t="s">
        <v>10559</v>
      </c>
      <c r="C2886" t="s">
        <v>10560</v>
      </c>
      <c r="D2886" t="s">
        <v>30</v>
      </c>
      <c r="E2886" t="s">
        <v>962</v>
      </c>
      <c r="F2886" t="s">
        <v>10561</v>
      </c>
      <c r="G2886" t="s">
        <v>107</v>
      </c>
      <c r="H2886">
        <v>8</v>
      </c>
      <c r="I2886">
        <v>5</v>
      </c>
      <c r="J2886">
        <v>1992</v>
      </c>
      <c r="K2886">
        <v>2</v>
      </c>
      <c r="L2886" t="s">
        <v>34</v>
      </c>
      <c r="M2886" t="s">
        <v>34</v>
      </c>
    </row>
    <row r="2887" spans="1:13" x14ac:dyDescent="0.25">
      <c r="A2887">
        <v>2877</v>
      </c>
      <c r="B2887" t="s">
        <v>10562</v>
      </c>
      <c r="C2887" t="s">
        <v>10563</v>
      </c>
      <c r="D2887" t="s">
        <v>80</v>
      </c>
      <c r="E2887" t="s">
        <v>10564</v>
      </c>
      <c r="F2887" t="s">
        <v>10565</v>
      </c>
      <c r="G2887" t="s">
        <v>55</v>
      </c>
      <c r="H2887">
        <v>66</v>
      </c>
      <c r="I2887">
        <v>21</v>
      </c>
      <c r="J2887">
        <v>2006</v>
      </c>
      <c r="K2887">
        <v>1</v>
      </c>
      <c r="L2887" t="s">
        <v>83</v>
      </c>
      <c r="M2887" t="s">
        <v>10566</v>
      </c>
    </row>
    <row r="2888" spans="1:13" x14ac:dyDescent="0.25">
      <c r="A2888">
        <v>2878</v>
      </c>
      <c r="B2888" t="s">
        <v>10567</v>
      </c>
      <c r="C2888" t="s">
        <v>10568</v>
      </c>
      <c r="D2888" t="s">
        <v>30</v>
      </c>
      <c r="E2888" t="s">
        <v>10569</v>
      </c>
      <c r="F2888" t="s">
        <v>10570</v>
      </c>
      <c r="G2888" t="s">
        <v>329</v>
      </c>
      <c r="H2888">
        <v>28</v>
      </c>
      <c r="I2888">
        <v>12</v>
      </c>
      <c r="J2888">
        <v>2012</v>
      </c>
      <c r="K2888">
        <v>3</v>
      </c>
      <c r="L2888" t="s">
        <v>258</v>
      </c>
      <c r="M2888" t="s">
        <v>1789</v>
      </c>
    </row>
    <row r="2889" spans="1:13" x14ac:dyDescent="0.25">
      <c r="A2889">
        <v>2879</v>
      </c>
      <c r="B2889" t="s">
        <v>10571</v>
      </c>
      <c r="C2889" t="s">
        <v>10572</v>
      </c>
      <c r="D2889" t="s">
        <v>119</v>
      </c>
      <c r="E2889" t="s">
        <v>445</v>
      </c>
      <c r="F2889" t="s">
        <v>10573</v>
      </c>
      <c r="G2889" t="s">
        <v>297</v>
      </c>
      <c r="H2889">
        <v>25</v>
      </c>
      <c r="I2889">
        <v>15</v>
      </c>
      <c r="J2889">
        <v>1997</v>
      </c>
      <c r="K2889">
        <v>1</v>
      </c>
      <c r="L2889" t="s">
        <v>122</v>
      </c>
      <c r="M2889" t="s">
        <v>122</v>
      </c>
    </row>
    <row r="2890" spans="1:13" x14ac:dyDescent="0.25">
      <c r="A2890">
        <v>2880</v>
      </c>
      <c r="B2890" t="s">
        <v>10574</v>
      </c>
      <c r="C2890" t="s">
        <v>10575</v>
      </c>
      <c r="D2890" t="s">
        <v>45</v>
      </c>
      <c r="E2890" t="s">
        <v>699</v>
      </c>
      <c r="F2890" t="s">
        <v>10576</v>
      </c>
      <c r="G2890" t="s">
        <v>289</v>
      </c>
      <c r="H2890">
        <v>19</v>
      </c>
      <c r="I2890">
        <v>8</v>
      </c>
      <c r="J2890">
        <v>2007</v>
      </c>
      <c r="K2890">
        <v>3</v>
      </c>
      <c r="L2890" t="s">
        <v>290</v>
      </c>
      <c r="M2890" t="s">
        <v>10577</v>
      </c>
    </row>
    <row r="2891" spans="1:13" x14ac:dyDescent="0.25">
      <c r="A2891">
        <v>2881</v>
      </c>
      <c r="B2891" t="s">
        <v>10578</v>
      </c>
      <c r="C2891" t="s">
        <v>10579</v>
      </c>
      <c r="D2891" t="s">
        <v>30</v>
      </c>
      <c r="E2891" t="s">
        <v>626</v>
      </c>
      <c r="F2891" t="s">
        <v>10580</v>
      </c>
      <c r="G2891" t="s">
        <v>211</v>
      </c>
      <c r="H2891">
        <v>24</v>
      </c>
      <c r="I2891">
        <v>15</v>
      </c>
      <c r="J2891">
        <v>2014</v>
      </c>
      <c r="K2891">
        <v>2</v>
      </c>
      <c r="L2891" t="s">
        <v>706</v>
      </c>
      <c r="M2891" t="s">
        <v>707</v>
      </c>
    </row>
    <row r="2892" spans="1:13" x14ac:dyDescent="0.25">
      <c r="A2892">
        <v>2882</v>
      </c>
      <c r="B2892" t="s">
        <v>10581</v>
      </c>
      <c r="C2892" t="s">
        <v>10582</v>
      </c>
      <c r="D2892" t="s">
        <v>66</v>
      </c>
      <c r="E2892" t="s">
        <v>665</v>
      </c>
      <c r="F2892" t="s">
        <v>10583</v>
      </c>
      <c r="G2892" t="s">
        <v>308</v>
      </c>
      <c r="H2892">
        <v>35</v>
      </c>
      <c r="I2892">
        <v>12</v>
      </c>
      <c r="J2892">
        <v>2008</v>
      </c>
      <c r="K2892">
        <v>2</v>
      </c>
      <c r="L2892" t="s">
        <v>70</v>
      </c>
      <c r="M2892" t="s">
        <v>10584</v>
      </c>
    </row>
    <row r="2893" spans="1:13" x14ac:dyDescent="0.25">
      <c r="A2893">
        <v>2883</v>
      </c>
      <c r="B2893" t="s">
        <v>10585</v>
      </c>
      <c r="C2893" t="s">
        <v>10586</v>
      </c>
      <c r="D2893" t="s">
        <v>22</v>
      </c>
      <c r="E2893" t="s">
        <v>1106</v>
      </c>
      <c r="F2893" t="s">
        <v>10587</v>
      </c>
      <c r="G2893" t="s">
        <v>297</v>
      </c>
      <c r="H2893">
        <v>20</v>
      </c>
      <c r="I2893">
        <v>18</v>
      </c>
      <c r="J2893">
        <v>2007</v>
      </c>
      <c r="K2893">
        <v>2</v>
      </c>
      <c r="L2893" t="s">
        <v>41</v>
      </c>
      <c r="M2893" t="s">
        <v>10588</v>
      </c>
    </row>
    <row r="2894" spans="1:13" x14ac:dyDescent="0.25">
      <c r="A2894">
        <v>2884</v>
      </c>
      <c r="B2894" t="s">
        <v>10589</v>
      </c>
      <c r="C2894" t="s">
        <v>10590</v>
      </c>
      <c r="D2894" t="s">
        <v>52</v>
      </c>
      <c r="E2894" t="s">
        <v>1309</v>
      </c>
      <c r="F2894" t="s">
        <v>10591</v>
      </c>
      <c r="G2894" t="s">
        <v>18</v>
      </c>
      <c r="H2894">
        <v>24</v>
      </c>
      <c r="I2894">
        <v>15</v>
      </c>
      <c r="J2894">
        <v>2007</v>
      </c>
      <c r="K2894">
        <v>1</v>
      </c>
      <c r="L2894" t="s">
        <v>203</v>
      </c>
      <c r="M2894" t="s">
        <v>671</v>
      </c>
    </row>
    <row r="2895" spans="1:13" x14ac:dyDescent="0.25">
      <c r="A2895">
        <v>2885</v>
      </c>
      <c r="B2895" t="s">
        <v>10592</v>
      </c>
      <c r="C2895" t="s">
        <v>10593</v>
      </c>
      <c r="D2895" t="s">
        <v>166</v>
      </c>
      <c r="E2895" t="s">
        <v>880</v>
      </c>
      <c r="F2895" t="s">
        <v>10594</v>
      </c>
      <c r="G2895" t="s">
        <v>336</v>
      </c>
      <c r="H2895">
        <v>645</v>
      </c>
      <c r="I2895">
        <v>108</v>
      </c>
      <c r="J2895">
        <v>2007</v>
      </c>
      <c r="K2895">
        <v>4</v>
      </c>
      <c r="L2895" t="s">
        <v>169</v>
      </c>
      <c r="M2895" t="s">
        <v>319</v>
      </c>
    </row>
    <row r="2896" spans="1:13" x14ac:dyDescent="0.25">
      <c r="A2896">
        <v>2886</v>
      </c>
      <c r="B2896" t="s">
        <v>10595</v>
      </c>
      <c r="C2896" t="s">
        <v>10596</v>
      </c>
      <c r="D2896" t="s">
        <v>1960</v>
      </c>
      <c r="E2896" t="s">
        <v>1499</v>
      </c>
      <c r="F2896" t="s">
        <v>10597</v>
      </c>
      <c r="G2896" t="s">
        <v>156</v>
      </c>
      <c r="H2896">
        <v>70</v>
      </c>
      <c r="I2896">
        <v>52</v>
      </c>
      <c r="J2896">
        <v>1997</v>
      </c>
      <c r="K2896">
        <v>5</v>
      </c>
      <c r="L2896" t="s">
        <v>2079</v>
      </c>
      <c r="M2896" t="s">
        <v>2080</v>
      </c>
    </row>
    <row r="2897" spans="1:13" x14ac:dyDescent="0.25">
      <c r="A2897">
        <v>2887</v>
      </c>
      <c r="B2897" t="s">
        <v>10598</v>
      </c>
      <c r="C2897" t="s">
        <v>10599</v>
      </c>
      <c r="D2897" t="s">
        <v>30</v>
      </c>
      <c r="E2897" t="s">
        <v>142</v>
      </c>
      <c r="F2897" t="s">
        <v>10600</v>
      </c>
      <c r="G2897" t="s">
        <v>1041</v>
      </c>
      <c r="H2897">
        <v>39</v>
      </c>
      <c r="I2897">
        <v>23</v>
      </c>
      <c r="J2897">
        <v>2013</v>
      </c>
      <c r="K2897">
        <v>1</v>
      </c>
      <c r="L2897" t="s">
        <v>258</v>
      </c>
      <c r="M2897" t="s">
        <v>258</v>
      </c>
    </row>
    <row r="2898" spans="1:13" x14ac:dyDescent="0.25">
      <c r="A2898">
        <v>2888</v>
      </c>
      <c r="B2898" t="s">
        <v>10601</v>
      </c>
      <c r="C2898" t="s">
        <v>10602</v>
      </c>
      <c r="D2898" t="s">
        <v>74</v>
      </c>
      <c r="E2898" t="s">
        <v>209</v>
      </c>
      <c r="F2898" t="s">
        <v>10603</v>
      </c>
      <c r="G2898" t="s">
        <v>149</v>
      </c>
      <c r="H2898">
        <v>21</v>
      </c>
      <c r="I2898">
        <v>9</v>
      </c>
      <c r="J2898">
        <v>2007</v>
      </c>
      <c r="K2898">
        <v>2</v>
      </c>
      <c r="L2898" t="s">
        <v>77</v>
      </c>
      <c r="M2898" t="s">
        <v>3724</v>
      </c>
    </row>
    <row r="2899" spans="1:13" x14ac:dyDescent="0.25">
      <c r="A2899">
        <v>2889</v>
      </c>
      <c r="B2899" t="s">
        <v>10604</v>
      </c>
      <c r="C2899" t="s">
        <v>10605</v>
      </c>
      <c r="D2899" t="s">
        <v>119</v>
      </c>
      <c r="E2899" t="s">
        <v>10606</v>
      </c>
      <c r="F2899" t="s">
        <v>10607</v>
      </c>
      <c r="G2899" t="s">
        <v>55</v>
      </c>
      <c r="H2899">
        <v>75</v>
      </c>
      <c r="I2899">
        <v>39</v>
      </c>
      <c r="J2899">
        <v>1999</v>
      </c>
      <c r="K2899">
        <v>3</v>
      </c>
      <c r="L2899" t="s">
        <v>122</v>
      </c>
      <c r="M2899" t="s">
        <v>122</v>
      </c>
    </row>
    <row r="2900" spans="1:13" x14ac:dyDescent="0.25">
      <c r="A2900">
        <v>2890</v>
      </c>
      <c r="B2900" t="s">
        <v>10608</v>
      </c>
      <c r="C2900" t="s">
        <v>10609</v>
      </c>
      <c r="D2900" t="s">
        <v>80</v>
      </c>
      <c r="E2900" t="s">
        <v>185</v>
      </c>
      <c r="F2900" t="s">
        <v>10610</v>
      </c>
      <c r="G2900" t="s">
        <v>156</v>
      </c>
      <c r="H2900">
        <v>30</v>
      </c>
      <c r="I2900">
        <v>9</v>
      </c>
      <c r="J2900">
        <v>2013</v>
      </c>
      <c r="K2900">
        <v>2</v>
      </c>
      <c r="L2900" t="s">
        <v>83</v>
      </c>
      <c r="M2900" t="s">
        <v>83</v>
      </c>
    </row>
    <row r="2901" spans="1:13" x14ac:dyDescent="0.25">
      <c r="A2901">
        <v>2891</v>
      </c>
      <c r="B2901" t="s">
        <v>10611</v>
      </c>
      <c r="C2901" t="s">
        <v>10612</v>
      </c>
      <c r="D2901" t="s">
        <v>98</v>
      </c>
      <c r="E2901" t="s">
        <v>2224</v>
      </c>
      <c r="F2901" t="s">
        <v>10613</v>
      </c>
      <c r="G2901" t="s">
        <v>25</v>
      </c>
      <c r="H2901">
        <v>30</v>
      </c>
      <c r="I2901">
        <v>14</v>
      </c>
      <c r="J2901">
        <v>2009</v>
      </c>
      <c r="K2901">
        <v>7</v>
      </c>
      <c r="L2901" t="s">
        <v>101</v>
      </c>
      <c r="M2901" t="s">
        <v>10614</v>
      </c>
    </row>
    <row r="2902" spans="1:13" x14ac:dyDescent="0.25">
      <c r="A2902">
        <v>2892</v>
      </c>
      <c r="B2902" t="s">
        <v>10615</v>
      </c>
      <c r="C2902" t="s">
        <v>10616</v>
      </c>
      <c r="D2902" t="s">
        <v>66</v>
      </c>
      <c r="E2902" t="s">
        <v>10617</v>
      </c>
      <c r="F2902" t="s">
        <v>10618</v>
      </c>
      <c r="G2902" t="s">
        <v>156</v>
      </c>
      <c r="H2902">
        <v>166</v>
      </c>
      <c r="I2902">
        <v>88</v>
      </c>
      <c r="J2902">
        <v>1997</v>
      </c>
      <c r="K2902">
        <v>2</v>
      </c>
      <c r="L2902" t="s">
        <v>94</v>
      </c>
      <c r="M2902" t="s">
        <v>735</v>
      </c>
    </row>
    <row r="2903" spans="1:13" x14ac:dyDescent="0.25">
      <c r="A2903">
        <v>2893</v>
      </c>
      <c r="B2903" t="s">
        <v>10619</v>
      </c>
      <c r="C2903" t="s">
        <v>10620</v>
      </c>
      <c r="D2903" t="s">
        <v>80</v>
      </c>
      <c r="E2903" t="s">
        <v>269</v>
      </c>
      <c r="F2903" t="s">
        <v>10621</v>
      </c>
      <c r="G2903" t="s">
        <v>55</v>
      </c>
      <c r="H2903">
        <v>190</v>
      </c>
      <c r="I2903">
        <v>100</v>
      </c>
      <c r="J2903">
        <v>2012</v>
      </c>
      <c r="K2903">
        <v>2</v>
      </c>
      <c r="L2903" t="s">
        <v>3247</v>
      </c>
      <c r="M2903" t="s">
        <v>1116</v>
      </c>
    </row>
    <row r="2904" spans="1:13" x14ac:dyDescent="0.25">
      <c r="A2904">
        <v>2894</v>
      </c>
      <c r="B2904" t="s">
        <v>10622</v>
      </c>
      <c r="C2904" t="s">
        <v>10623</v>
      </c>
      <c r="D2904" t="s">
        <v>66</v>
      </c>
      <c r="E2904" t="s">
        <v>10624</v>
      </c>
      <c r="F2904" t="s">
        <v>10625</v>
      </c>
      <c r="G2904" t="s">
        <v>257</v>
      </c>
      <c r="H2904">
        <v>300</v>
      </c>
      <c r="I2904">
        <v>150</v>
      </c>
      <c r="J2904">
        <v>2002</v>
      </c>
      <c r="K2904">
        <v>6</v>
      </c>
      <c r="L2904" t="s">
        <v>94</v>
      </c>
      <c r="M2904" t="s">
        <v>396</v>
      </c>
    </row>
    <row r="2905" spans="1:13" x14ac:dyDescent="0.25">
      <c r="A2905">
        <v>2895</v>
      </c>
      <c r="B2905" t="s">
        <v>10626</v>
      </c>
      <c r="C2905" t="s">
        <v>10627</v>
      </c>
      <c r="D2905" t="s">
        <v>52</v>
      </c>
      <c r="E2905" t="s">
        <v>2346</v>
      </c>
      <c r="F2905" t="s">
        <v>10628</v>
      </c>
      <c r="G2905" t="s">
        <v>336</v>
      </c>
      <c r="H2905">
        <v>32</v>
      </c>
      <c r="I2905">
        <v>18</v>
      </c>
      <c r="J2905">
        <v>2009</v>
      </c>
      <c r="K2905">
        <v>5</v>
      </c>
      <c r="L2905" t="s">
        <v>56</v>
      </c>
      <c r="M2905" t="s">
        <v>56</v>
      </c>
    </row>
    <row r="2906" spans="1:13" x14ac:dyDescent="0.25">
      <c r="A2906">
        <v>2896</v>
      </c>
      <c r="B2906" t="s">
        <v>10629</v>
      </c>
      <c r="C2906" t="s">
        <v>10630</v>
      </c>
      <c r="D2906" t="s">
        <v>52</v>
      </c>
      <c r="E2906" t="s">
        <v>2170</v>
      </c>
      <c r="F2906" t="s">
        <v>10631</v>
      </c>
      <c r="G2906" t="s">
        <v>25</v>
      </c>
      <c r="H2906">
        <v>18</v>
      </c>
      <c r="I2906">
        <v>6</v>
      </c>
      <c r="J2906">
        <v>2009</v>
      </c>
      <c r="K2906">
        <v>5</v>
      </c>
      <c r="L2906" t="s">
        <v>953</v>
      </c>
      <c r="M2906" t="s">
        <v>10632</v>
      </c>
    </row>
    <row r="2907" spans="1:13" x14ac:dyDescent="0.25">
      <c r="A2907">
        <v>2897</v>
      </c>
      <c r="B2907" t="s">
        <v>10633</v>
      </c>
      <c r="C2907" t="s">
        <v>10634</v>
      </c>
      <c r="D2907" t="s">
        <v>3523</v>
      </c>
      <c r="E2907" t="s">
        <v>10635</v>
      </c>
      <c r="F2907" t="s">
        <v>10636</v>
      </c>
      <c r="G2907" t="s">
        <v>40</v>
      </c>
      <c r="H2907">
        <v>145</v>
      </c>
      <c r="I2907">
        <v>65</v>
      </c>
      <c r="J2907">
        <v>1978</v>
      </c>
      <c r="K2907">
        <v>5</v>
      </c>
      <c r="L2907" t="s">
        <v>41</v>
      </c>
      <c r="M2907" t="s">
        <v>10637</v>
      </c>
    </row>
    <row r="2908" spans="1:13" x14ac:dyDescent="0.25">
      <c r="A2908">
        <v>2898</v>
      </c>
      <c r="B2908" t="s">
        <v>10638</v>
      </c>
      <c r="C2908" t="s">
        <v>10639</v>
      </c>
      <c r="D2908" t="s">
        <v>294</v>
      </c>
      <c r="E2908" t="s">
        <v>1920</v>
      </c>
      <c r="F2908" t="s">
        <v>10640</v>
      </c>
      <c r="G2908" t="s">
        <v>18</v>
      </c>
      <c r="H2908">
        <v>22</v>
      </c>
      <c r="I2908">
        <v>9</v>
      </c>
      <c r="J2908">
        <v>2010</v>
      </c>
      <c r="K2908">
        <v>2</v>
      </c>
      <c r="L2908" t="s">
        <v>298</v>
      </c>
      <c r="M2908" t="s">
        <v>298</v>
      </c>
    </row>
    <row r="2909" spans="1:13" x14ac:dyDescent="0.25">
      <c r="A2909">
        <v>2899</v>
      </c>
      <c r="B2909" t="s">
        <v>10641</v>
      </c>
      <c r="C2909" t="s">
        <v>10642</v>
      </c>
      <c r="D2909" t="s">
        <v>45</v>
      </c>
      <c r="E2909" t="s">
        <v>10643</v>
      </c>
      <c r="F2909" t="s">
        <v>10644</v>
      </c>
      <c r="G2909" t="s">
        <v>329</v>
      </c>
      <c r="H2909">
        <v>60</v>
      </c>
      <c r="I2909">
        <v>23</v>
      </c>
      <c r="J2909">
        <v>2005</v>
      </c>
      <c r="K2909">
        <v>4</v>
      </c>
      <c r="L2909" t="s">
        <v>290</v>
      </c>
      <c r="M2909" t="s">
        <v>10645</v>
      </c>
    </row>
    <row r="2910" spans="1:13" x14ac:dyDescent="0.25">
      <c r="A2910">
        <v>2900</v>
      </c>
      <c r="B2910" t="s">
        <v>10646</v>
      </c>
      <c r="C2910" t="s">
        <v>10647</v>
      </c>
      <c r="D2910" t="s">
        <v>66</v>
      </c>
      <c r="E2910" t="s">
        <v>1161</v>
      </c>
      <c r="F2910" t="s">
        <v>10648</v>
      </c>
      <c r="G2910" t="s">
        <v>181</v>
      </c>
      <c r="H2910">
        <v>145</v>
      </c>
      <c r="I2910">
        <v>67</v>
      </c>
      <c r="J2910">
        <v>2008</v>
      </c>
      <c r="K2910">
        <v>6</v>
      </c>
      <c r="L2910" t="s">
        <v>94</v>
      </c>
      <c r="M2910" t="s">
        <v>10649</v>
      </c>
    </row>
    <row r="2911" spans="1:13" x14ac:dyDescent="0.25">
      <c r="A2911">
        <v>2901</v>
      </c>
      <c r="B2911" t="s">
        <v>10650</v>
      </c>
      <c r="C2911" t="s">
        <v>10651</v>
      </c>
      <c r="D2911" t="s">
        <v>1768</v>
      </c>
      <c r="E2911" t="s">
        <v>533</v>
      </c>
      <c r="F2911" t="s">
        <v>10652</v>
      </c>
      <c r="G2911" t="s">
        <v>33</v>
      </c>
      <c r="H2911">
        <v>305</v>
      </c>
      <c r="I2911">
        <v>90</v>
      </c>
      <c r="J2911">
        <v>2008</v>
      </c>
      <c r="K2911">
        <v>1</v>
      </c>
      <c r="L2911" t="s">
        <v>41</v>
      </c>
      <c r="M2911" t="s">
        <v>437</v>
      </c>
    </row>
    <row r="2912" spans="1:13" x14ac:dyDescent="0.25">
      <c r="A2912">
        <v>2902</v>
      </c>
      <c r="B2912" t="s">
        <v>10653</v>
      </c>
      <c r="C2912" t="s">
        <v>10654</v>
      </c>
      <c r="D2912" t="s">
        <v>80</v>
      </c>
      <c r="E2912" t="s">
        <v>342</v>
      </c>
      <c r="F2912" t="s">
        <v>10655</v>
      </c>
      <c r="G2912" t="s">
        <v>18</v>
      </c>
      <c r="H2912">
        <v>18</v>
      </c>
      <c r="I2912">
        <v>6</v>
      </c>
      <c r="J2912">
        <v>2007</v>
      </c>
      <c r="K2912">
        <v>1</v>
      </c>
      <c r="L2912" t="s">
        <v>83</v>
      </c>
      <c r="M2912" t="s">
        <v>2101</v>
      </c>
    </row>
    <row r="2913" spans="1:13" x14ac:dyDescent="0.25">
      <c r="A2913">
        <v>2903</v>
      </c>
      <c r="B2913" t="s">
        <v>10656</v>
      </c>
      <c r="C2913" t="s">
        <v>10657</v>
      </c>
      <c r="D2913" t="s">
        <v>98</v>
      </c>
      <c r="E2913" t="s">
        <v>287</v>
      </c>
      <c r="F2913" t="s">
        <v>10658</v>
      </c>
      <c r="G2913" t="s">
        <v>18</v>
      </c>
      <c r="H2913">
        <v>44</v>
      </c>
      <c r="I2913">
        <v>15</v>
      </c>
      <c r="J2913">
        <v>2010</v>
      </c>
      <c r="K2913">
        <v>4</v>
      </c>
      <c r="L2913" t="s">
        <v>101</v>
      </c>
      <c r="M2913" t="s">
        <v>101</v>
      </c>
    </row>
    <row r="2914" spans="1:13" x14ac:dyDescent="0.25">
      <c r="A2914">
        <v>2904</v>
      </c>
      <c r="B2914" t="s">
        <v>10659</v>
      </c>
      <c r="C2914" t="s">
        <v>10660</v>
      </c>
      <c r="D2914" t="s">
        <v>30</v>
      </c>
      <c r="E2914" t="s">
        <v>10661</v>
      </c>
      <c r="F2914" t="s">
        <v>10662</v>
      </c>
      <c r="G2914" t="s">
        <v>233</v>
      </c>
      <c r="H2914">
        <v>90</v>
      </c>
      <c r="I2914">
        <v>42</v>
      </c>
      <c r="J2914">
        <v>2012</v>
      </c>
      <c r="K2914">
        <v>4</v>
      </c>
      <c r="L2914" t="s">
        <v>34</v>
      </c>
      <c r="M2914" t="s">
        <v>1123</v>
      </c>
    </row>
    <row r="2915" spans="1:13" x14ac:dyDescent="0.25">
      <c r="A2915">
        <v>2905</v>
      </c>
      <c r="B2915" t="s">
        <v>10663</v>
      </c>
      <c r="C2915" t="s">
        <v>10664</v>
      </c>
      <c r="D2915" t="s">
        <v>341</v>
      </c>
      <c r="E2915" t="s">
        <v>287</v>
      </c>
      <c r="F2915" t="s">
        <v>10665</v>
      </c>
      <c r="G2915" t="s">
        <v>18</v>
      </c>
      <c r="H2915">
        <v>18</v>
      </c>
      <c r="I2915">
        <v>14</v>
      </c>
      <c r="J2915">
        <v>2009</v>
      </c>
      <c r="K2915">
        <v>3</v>
      </c>
      <c r="L2915" t="s">
        <v>344</v>
      </c>
      <c r="M2915" t="s">
        <v>3871</v>
      </c>
    </row>
    <row r="2916" spans="1:13" x14ac:dyDescent="0.25">
      <c r="A2916">
        <v>2906</v>
      </c>
      <c r="B2916" t="s">
        <v>10666</v>
      </c>
      <c r="C2916" t="s">
        <v>10667</v>
      </c>
      <c r="D2916" t="s">
        <v>30</v>
      </c>
      <c r="E2916" t="s">
        <v>576</v>
      </c>
      <c r="F2916" t="s">
        <v>10668</v>
      </c>
      <c r="G2916" t="s">
        <v>233</v>
      </c>
      <c r="H2916">
        <v>17</v>
      </c>
      <c r="I2916">
        <v>9</v>
      </c>
      <c r="J2916">
        <v>1995</v>
      </c>
      <c r="K2916">
        <v>1</v>
      </c>
      <c r="L2916" t="s">
        <v>258</v>
      </c>
      <c r="M2916" t="s">
        <v>396</v>
      </c>
    </row>
    <row r="2917" spans="1:13" x14ac:dyDescent="0.25">
      <c r="A2917">
        <v>2907</v>
      </c>
      <c r="B2917" t="s">
        <v>10669</v>
      </c>
      <c r="C2917" t="s">
        <v>10670</v>
      </c>
      <c r="D2917" t="s">
        <v>52</v>
      </c>
      <c r="E2917" t="s">
        <v>1787</v>
      </c>
      <c r="F2917" t="s">
        <v>10671</v>
      </c>
      <c r="G2917" t="s">
        <v>308</v>
      </c>
      <c r="H2917">
        <v>151</v>
      </c>
      <c r="I2917">
        <v>72</v>
      </c>
      <c r="J2917">
        <v>2011</v>
      </c>
      <c r="K2917">
        <v>4</v>
      </c>
      <c r="L2917" t="s">
        <v>56</v>
      </c>
      <c r="M2917" t="s">
        <v>10672</v>
      </c>
    </row>
    <row r="2918" spans="1:13" x14ac:dyDescent="0.25">
      <c r="A2918">
        <v>2908</v>
      </c>
      <c r="B2918" t="s">
        <v>10673</v>
      </c>
      <c r="C2918" t="s">
        <v>10674</v>
      </c>
      <c r="D2918" t="s">
        <v>223</v>
      </c>
      <c r="E2918" t="s">
        <v>10675</v>
      </c>
      <c r="F2918" t="s">
        <v>10676</v>
      </c>
      <c r="G2918" t="s">
        <v>218</v>
      </c>
      <c r="H2918">
        <v>260</v>
      </c>
      <c r="I2918">
        <v>75</v>
      </c>
      <c r="J2918">
        <v>2003</v>
      </c>
      <c r="K2918">
        <v>8</v>
      </c>
      <c r="L2918" t="s">
        <v>1860</v>
      </c>
      <c r="M2918" t="s">
        <v>10677</v>
      </c>
    </row>
    <row r="2919" spans="1:13" x14ac:dyDescent="0.25">
      <c r="A2919">
        <v>2909</v>
      </c>
      <c r="B2919" t="s">
        <v>10678</v>
      </c>
      <c r="C2919" t="s">
        <v>10679</v>
      </c>
      <c r="D2919" t="s">
        <v>86</v>
      </c>
      <c r="E2919" t="s">
        <v>1608</v>
      </c>
      <c r="F2919" t="s">
        <v>10680</v>
      </c>
      <c r="G2919" t="s">
        <v>623</v>
      </c>
      <c r="H2919">
        <v>20</v>
      </c>
      <c r="I2919">
        <v>7</v>
      </c>
      <c r="J2919">
        <v>2003</v>
      </c>
      <c r="K2919">
        <v>6</v>
      </c>
      <c r="L2919" t="s">
        <v>2084</v>
      </c>
      <c r="M2919" t="s">
        <v>10681</v>
      </c>
    </row>
    <row r="2920" spans="1:13" x14ac:dyDescent="0.25">
      <c r="A2920">
        <v>2910</v>
      </c>
      <c r="B2920" t="s">
        <v>10682</v>
      </c>
      <c r="C2920" t="s">
        <v>10683</v>
      </c>
      <c r="D2920" t="s">
        <v>37</v>
      </c>
      <c r="E2920" t="s">
        <v>2210</v>
      </c>
      <c r="F2920" t="s">
        <v>10684</v>
      </c>
      <c r="G2920" t="s">
        <v>233</v>
      </c>
      <c r="H2920">
        <v>82</v>
      </c>
      <c r="I2920">
        <v>40</v>
      </c>
      <c r="J2920">
        <v>2008</v>
      </c>
      <c r="K2920">
        <v>2</v>
      </c>
      <c r="L2920" t="s">
        <v>41</v>
      </c>
      <c r="M2920" t="s">
        <v>42</v>
      </c>
    </row>
    <row r="2921" spans="1:13" x14ac:dyDescent="0.25">
      <c r="A2921">
        <v>2911</v>
      </c>
      <c r="B2921" t="s">
        <v>10685</v>
      </c>
      <c r="C2921" t="s">
        <v>10686</v>
      </c>
      <c r="D2921" t="s">
        <v>45</v>
      </c>
      <c r="E2921" t="s">
        <v>4338</v>
      </c>
      <c r="F2921" t="s">
        <v>10687</v>
      </c>
      <c r="G2921" t="s">
        <v>289</v>
      </c>
      <c r="H2921">
        <v>350</v>
      </c>
      <c r="I2921">
        <v>120</v>
      </c>
      <c r="J2921">
        <v>2003</v>
      </c>
      <c r="K2921">
        <v>5</v>
      </c>
      <c r="L2921" t="s">
        <v>1148</v>
      </c>
      <c r="M2921" t="s">
        <v>1149</v>
      </c>
    </row>
    <row r="2922" spans="1:13" x14ac:dyDescent="0.25">
      <c r="A2922">
        <v>2912</v>
      </c>
      <c r="B2922" t="s">
        <v>10688</v>
      </c>
      <c r="C2922" t="s">
        <v>10689</v>
      </c>
      <c r="D2922" t="s">
        <v>503</v>
      </c>
      <c r="E2922" t="s">
        <v>892</v>
      </c>
      <c r="F2922" t="s">
        <v>10690</v>
      </c>
      <c r="G2922" t="s">
        <v>187</v>
      </c>
      <c r="H2922">
        <v>547</v>
      </c>
      <c r="I2922">
        <v>323</v>
      </c>
      <c r="J2922">
        <v>2001</v>
      </c>
      <c r="K2922">
        <v>1</v>
      </c>
      <c r="L2922" t="s">
        <v>506</v>
      </c>
      <c r="M2922" t="s">
        <v>10691</v>
      </c>
    </row>
    <row r="2923" spans="1:13" x14ac:dyDescent="0.25">
      <c r="A2923">
        <v>2913</v>
      </c>
      <c r="B2923" t="s">
        <v>10692</v>
      </c>
      <c r="C2923" t="s">
        <v>10693</v>
      </c>
      <c r="D2923" t="s">
        <v>30</v>
      </c>
      <c r="E2923" t="s">
        <v>871</v>
      </c>
      <c r="F2923" t="s">
        <v>10694</v>
      </c>
      <c r="G2923" t="s">
        <v>18</v>
      </c>
      <c r="H2923">
        <v>13</v>
      </c>
      <c r="I2923">
        <v>12</v>
      </c>
      <c r="J2923">
        <v>2006</v>
      </c>
      <c r="K2923">
        <v>2</v>
      </c>
      <c r="L2923" t="s">
        <v>258</v>
      </c>
      <c r="M2923" t="s">
        <v>258</v>
      </c>
    </row>
    <row r="2924" spans="1:13" x14ac:dyDescent="0.25">
      <c r="A2924">
        <v>2914</v>
      </c>
      <c r="B2924" t="s">
        <v>10695</v>
      </c>
      <c r="C2924" t="s">
        <v>10696</v>
      </c>
      <c r="D2924" t="s">
        <v>80</v>
      </c>
      <c r="E2924" t="s">
        <v>962</v>
      </c>
      <c r="F2924" t="s">
        <v>10697</v>
      </c>
      <c r="G2924" t="s">
        <v>156</v>
      </c>
      <c r="H2924">
        <v>18</v>
      </c>
      <c r="I2924">
        <v>8</v>
      </c>
      <c r="J2924">
        <v>2014</v>
      </c>
      <c r="K2924">
        <v>1</v>
      </c>
      <c r="L2924" t="s">
        <v>500</v>
      </c>
      <c r="M2924" t="s">
        <v>500</v>
      </c>
    </row>
    <row r="2925" spans="1:13" x14ac:dyDescent="0.25">
      <c r="A2925">
        <v>2915</v>
      </c>
      <c r="B2925" t="s">
        <v>10698</v>
      </c>
      <c r="C2925" t="s">
        <v>10699</v>
      </c>
      <c r="D2925" t="s">
        <v>15</v>
      </c>
      <c r="E2925" t="s">
        <v>420</v>
      </c>
      <c r="F2925" t="s">
        <v>10700</v>
      </c>
      <c r="G2925" t="s">
        <v>156</v>
      </c>
      <c r="H2925">
        <v>386</v>
      </c>
      <c r="I2925">
        <v>209</v>
      </c>
      <c r="J2925">
        <v>2005</v>
      </c>
      <c r="K2925">
        <v>7</v>
      </c>
      <c r="L2925" t="s">
        <v>19</v>
      </c>
      <c r="M2925" t="s">
        <v>1681</v>
      </c>
    </row>
    <row r="2926" spans="1:13" x14ac:dyDescent="0.25">
      <c r="A2926">
        <v>2916</v>
      </c>
      <c r="B2926" t="s">
        <v>10701</v>
      </c>
      <c r="C2926" t="s">
        <v>10702</v>
      </c>
      <c r="D2926" t="s">
        <v>341</v>
      </c>
      <c r="E2926" t="s">
        <v>334</v>
      </c>
      <c r="F2926" t="s">
        <v>10703</v>
      </c>
      <c r="G2926" t="s">
        <v>336</v>
      </c>
      <c r="H2926">
        <v>57</v>
      </c>
      <c r="I2926">
        <v>17</v>
      </c>
      <c r="J2926">
        <v>2008</v>
      </c>
      <c r="K2926">
        <v>1</v>
      </c>
      <c r="L2926" t="s">
        <v>344</v>
      </c>
      <c r="M2926" t="s">
        <v>4811</v>
      </c>
    </row>
    <row r="2927" spans="1:13" x14ac:dyDescent="0.25">
      <c r="A2927">
        <v>2917</v>
      </c>
      <c r="B2927" t="s">
        <v>10704</v>
      </c>
      <c r="C2927" t="s">
        <v>10705</v>
      </c>
      <c r="D2927" t="s">
        <v>341</v>
      </c>
      <c r="E2927" t="s">
        <v>528</v>
      </c>
      <c r="F2927" t="s">
        <v>10706</v>
      </c>
      <c r="G2927" t="s">
        <v>18</v>
      </c>
      <c r="H2927">
        <v>65</v>
      </c>
      <c r="I2927">
        <v>29</v>
      </c>
      <c r="J2927">
        <v>2010</v>
      </c>
      <c r="K2927">
        <v>2</v>
      </c>
      <c r="L2927" t="s">
        <v>344</v>
      </c>
      <c r="M2927" t="s">
        <v>344</v>
      </c>
    </row>
    <row r="2928" spans="1:13" x14ac:dyDescent="0.25">
      <c r="A2928">
        <v>2918</v>
      </c>
      <c r="B2928" t="s">
        <v>10707</v>
      </c>
      <c r="C2928" t="s">
        <v>10708</v>
      </c>
      <c r="D2928" t="s">
        <v>860</v>
      </c>
      <c r="E2928" t="s">
        <v>528</v>
      </c>
      <c r="F2928" t="s">
        <v>10709</v>
      </c>
      <c r="G2928" t="s">
        <v>297</v>
      </c>
      <c r="H2928">
        <v>54</v>
      </c>
      <c r="I2928">
        <v>33</v>
      </c>
      <c r="J2928">
        <v>2008</v>
      </c>
      <c r="K2928">
        <v>3</v>
      </c>
      <c r="L2928" t="s">
        <v>863</v>
      </c>
      <c r="M2928" t="s">
        <v>1185</v>
      </c>
    </row>
    <row r="2929" spans="1:13" x14ac:dyDescent="0.25">
      <c r="A2929">
        <v>2919</v>
      </c>
      <c r="B2929" t="s">
        <v>10710</v>
      </c>
      <c r="C2929" t="s">
        <v>10711</v>
      </c>
      <c r="D2929" t="s">
        <v>166</v>
      </c>
      <c r="E2929" t="s">
        <v>10712</v>
      </c>
      <c r="F2929" t="s">
        <v>10713</v>
      </c>
      <c r="G2929" t="s">
        <v>33</v>
      </c>
      <c r="H2929">
        <v>4500</v>
      </c>
      <c r="I2929">
        <v>1000</v>
      </c>
      <c r="J2929">
        <v>2009</v>
      </c>
      <c r="K2929">
        <v>8</v>
      </c>
      <c r="L2929" t="s">
        <v>169</v>
      </c>
      <c r="M2929" t="s">
        <v>1697</v>
      </c>
    </row>
    <row r="2930" spans="1:13" x14ac:dyDescent="0.25">
      <c r="A2930">
        <v>2920</v>
      </c>
      <c r="B2930" t="s">
        <v>10714</v>
      </c>
      <c r="C2930" t="s">
        <v>10715</v>
      </c>
      <c r="D2930" t="s">
        <v>105</v>
      </c>
      <c r="E2930" t="s">
        <v>3470</v>
      </c>
      <c r="F2930" t="s">
        <v>10716</v>
      </c>
      <c r="G2930" t="s">
        <v>233</v>
      </c>
      <c r="H2930">
        <v>18</v>
      </c>
      <c r="I2930">
        <v>10</v>
      </c>
      <c r="J2930">
        <v>2013</v>
      </c>
      <c r="K2930">
        <v>2</v>
      </c>
      <c r="L2930" t="s">
        <v>62</v>
      </c>
      <c r="M2930" t="s">
        <v>10717</v>
      </c>
    </row>
    <row r="2931" spans="1:13" x14ac:dyDescent="0.25">
      <c r="A2931">
        <v>2921</v>
      </c>
      <c r="B2931" t="s">
        <v>10718</v>
      </c>
      <c r="C2931" t="s">
        <v>10719</v>
      </c>
      <c r="D2931" t="s">
        <v>52</v>
      </c>
      <c r="E2931" t="s">
        <v>408</v>
      </c>
      <c r="F2931" t="s">
        <v>10720</v>
      </c>
      <c r="G2931" t="s">
        <v>336</v>
      </c>
      <c r="H2931">
        <v>35</v>
      </c>
      <c r="I2931">
        <v>25</v>
      </c>
      <c r="J2931">
        <v>1988</v>
      </c>
      <c r="K2931">
        <v>3</v>
      </c>
      <c r="L2931" t="s">
        <v>56</v>
      </c>
      <c r="M2931" t="s">
        <v>787</v>
      </c>
    </row>
    <row r="2932" spans="1:13" x14ac:dyDescent="0.25">
      <c r="A2932">
        <v>2922</v>
      </c>
      <c r="B2932" t="s">
        <v>10721</v>
      </c>
      <c r="C2932" t="s">
        <v>10722</v>
      </c>
      <c r="D2932" t="s">
        <v>66</v>
      </c>
      <c r="E2932" t="s">
        <v>5609</v>
      </c>
      <c r="F2932" t="s">
        <v>10723</v>
      </c>
      <c r="G2932" t="s">
        <v>156</v>
      </c>
      <c r="H2932">
        <v>150</v>
      </c>
      <c r="I2932">
        <v>70</v>
      </c>
      <c r="J2932">
        <v>2010</v>
      </c>
      <c r="K2932">
        <v>6</v>
      </c>
      <c r="L2932" t="s">
        <v>94</v>
      </c>
      <c r="M2932" t="s">
        <v>396</v>
      </c>
    </row>
    <row r="2933" spans="1:13" x14ac:dyDescent="0.25">
      <c r="A2933">
        <v>2923</v>
      </c>
      <c r="B2933" t="s">
        <v>10724</v>
      </c>
      <c r="C2933" t="s">
        <v>10725</v>
      </c>
      <c r="D2933" t="s">
        <v>66</v>
      </c>
      <c r="E2933" t="s">
        <v>10726</v>
      </c>
      <c r="F2933" t="s">
        <v>10727</v>
      </c>
      <c r="G2933" t="s">
        <v>181</v>
      </c>
      <c r="H2933">
        <v>215</v>
      </c>
      <c r="I2933">
        <v>85</v>
      </c>
      <c r="J2933">
        <v>2002</v>
      </c>
      <c r="K2933">
        <v>7</v>
      </c>
      <c r="L2933" t="s">
        <v>94</v>
      </c>
      <c r="M2933" t="s">
        <v>396</v>
      </c>
    </row>
    <row r="2934" spans="1:13" x14ac:dyDescent="0.25">
      <c r="A2934">
        <v>2924</v>
      </c>
      <c r="B2934" t="s">
        <v>10728</v>
      </c>
      <c r="C2934" t="s">
        <v>10729</v>
      </c>
      <c r="D2934" t="s">
        <v>294</v>
      </c>
      <c r="E2934" t="s">
        <v>911</v>
      </c>
      <c r="F2934" t="s">
        <v>10730</v>
      </c>
      <c r="G2934" t="s">
        <v>48</v>
      </c>
      <c r="H2934">
        <v>17</v>
      </c>
      <c r="I2934">
        <v>5</v>
      </c>
      <c r="J2934">
        <v>2013</v>
      </c>
      <c r="K2934">
        <v>1</v>
      </c>
      <c r="L2934" t="s">
        <v>41</v>
      </c>
      <c r="M2934" t="s">
        <v>10731</v>
      </c>
    </row>
    <row r="2935" spans="1:13" x14ac:dyDescent="0.25">
      <c r="A2935">
        <v>2925</v>
      </c>
      <c r="B2935" t="s">
        <v>10732</v>
      </c>
      <c r="C2935" t="s">
        <v>10733</v>
      </c>
      <c r="D2935" t="s">
        <v>74</v>
      </c>
      <c r="E2935" t="s">
        <v>135</v>
      </c>
      <c r="F2935" t="s">
        <v>10734</v>
      </c>
      <c r="G2935" t="s">
        <v>18</v>
      </c>
      <c r="H2935">
        <v>54</v>
      </c>
      <c r="I2935">
        <v>32</v>
      </c>
      <c r="J2935">
        <v>2002</v>
      </c>
      <c r="K2935">
        <v>2</v>
      </c>
      <c r="L2935" t="s">
        <v>77</v>
      </c>
      <c r="M2935" t="s">
        <v>77</v>
      </c>
    </row>
    <row r="2936" spans="1:13" x14ac:dyDescent="0.25">
      <c r="A2936">
        <v>2926</v>
      </c>
      <c r="B2936" t="s">
        <v>10735</v>
      </c>
      <c r="C2936" t="s">
        <v>10736</v>
      </c>
      <c r="D2936" t="s">
        <v>1262</v>
      </c>
      <c r="E2936" t="s">
        <v>10737</v>
      </c>
      <c r="F2936" t="s">
        <v>10738</v>
      </c>
      <c r="G2936" t="s">
        <v>48</v>
      </c>
      <c r="H2936">
        <v>295</v>
      </c>
      <c r="I2936">
        <v>51</v>
      </c>
      <c r="J2936">
        <v>2000</v>
      </c>
      <c r="K2936">
        <v>4</v>
      </c>
      <c r="L2936" t="s">
        <v>2110</v>
      </c>
      <c r="M2936" t="s">
        <v>596</v>
      </c>
    </row>
    <row r="2937" spans="1:13" x14ac:dyDescent="0.25">
      <c r="A2937">
        <v>2927</v>
      </c>
      <c r="B2937" t="s">
        <v>10739</v>
      </c>
      <c r="C2937" t="s">
        <v>10740</v>
      </c>
      <c r="D2937" t="s">
        <v>333</v>
      </c>
      <c r="E2937" t="s">
        <v>306</v>
      </c>
      <c r="F2937" t="s">
        <v>10741</v>
      </c>
      <c r="G2937" t="s">
        <v>181</v>
      </c>
      <c r="H2937">
        <v>285</v>
      </c>
      <c r="I2937">
        <v>124</v>
      </c>
      <c r="J2937">
        <v>2005</v>
      </c>
      <c r="K2937">
        <v>10</v>
      </c>
      <c r="L2937" t="s">
        <v>2593</v>
      </c>
      <c r="M2937" t="s">
        <v>2594</v>
      </c>
    </row>
    <row r="2938" spans="1:13" x14ac:dyDescent="0.25">
      <c r="A2938">
        <v>2928</v>
      </c>
      <c r="B2938" t="s">
        <v>10742</v>
      </c>
      <c r="C2938" t="s">
        <v>10743</v>
      </c>
      <c r="D2938" t="s">
        <v>119</v>
      </c>
      <c r="E2938" t="s">
        <v>1499</v>
      </c>
      <c r="F2938" t="s">
        <v>10744</v>
      </c>
      <c r="G2938" t="s">
        <v>257</v>
      </c>
      <c r="H2938">
        <v>79</v>
      </c>
      <c r="I2938">
        <v>34</v>
      </c>
      <c r="J2938">
        <v>2011</v>
      </c>
      <c r="K2938">
        <v>2</v>
      </c>
      <c r="L2938" t="s">
        <v>122</v>
      </c>
      <c r="M2938" t="s">
        <v>122</v>
      </c>
    </row>
    <row r="2939" spans="1:13" x14ac:dyDescent="0.25">
      <c r="A2939">
        <v>2929</v>
      </c>
      <c r="B2939" t="s">
        <v>10745</v>
      </c>
      <c r="C2939" t="s">
        <v>10746</v>
      </c>
      <c r="D2939" t="s">
        <v>30</v>
      </c>
      <c r="E2939" t="s">
        <v>1106</v>
      </c>
      <c r="F2939" t="s">
        <v>10747</v>
      </c>
      <c r="G2939" t="s">
        <v>40</v>
      </c>
      <c r="H2939">
        <v>34</v>
      </c>
      <c r="I2939">
        <v>12</v>
      </c>
      <c r="J2939">
        <v>2006</v>
      </c>
      <c r="K2939">
        <v>2</v>
      </c>
      <c r="L2939" t="s">
        <v>34</v>
      </c>
      <c r="M2939" t="s">
        <v>34</v>
      </c>
    </row>
    <row r="2940" spans="1:13" x14ac:dyDescent="0.25">
      <c r="A2940">
        <v>2930</v>
      </c>
      <c r="B2940" t="s">
        <v>10748</v>
      </c>
      <c r="C2940" t="s">
        <v>10749</v>
      </c>
      <c r="D2940" t="s">
        <v>1262</v>
      </c>
      <c r="E2940" t="s">
        <v>957</v>
      </c>
      <c r="F2940" t="s">
        <v>10750</v>
      </c>
      <c r="G2940" t="s">
        <v>33</v>
      </c>
      <c r="H2940">
        <v>90</v>
      </c>
      <c r="I2940">
        <v>60</v>
      </c>
      <c r="J2940">
        <v>2003</v>
      </c>
      <c r="K2940">
        <v>1</v>
      </c>
      <c r="L2940" t="s">
        <v>41</v>
      </c>
      <c r="M2940" t="s">
        <v>10751</v>
      </c>
    </row>
    <row r="2941" spans="1:13" x14ac:dyDescent="0.25">
      <c r="A2941">
        <v>2931</v>
      </c>
      <c r="B2941" t="s">
        <v>10752</v>
      </c>
      <c r="C2941" t="s">
        <v>10753</v>
      </c>
      <c r="D2941" t="s">
        <v>503</v>
      </c>
      <c r="E2941" t="s">
        <v>3193</v>
      </c>
      <c r="F2941" t="s">
        <v>10754</v>
      </c>
      <c r="G2941" t="s">
        <v>156</v>
      </c>
      <c r="H2941">
        <v>161</v>
      </c>
      <c r="I2941">
        <v>116</v>
      </c>
      <c r="J2941">
        <v>2006</v>
      </c>
      <c r="K2941">
        <v>2</v>
      </c>
      <c r="L2941" t="s">
        <v>506</v>
      </c>
      <c r="M2941" t="s">
        <v>506</v>
      </c>
    </row>
    <row r="2942" spans="1:13" x14ac:dyDescent="0.25">
      <c r="A2942">
        <v>2932</v>
      </c>
      <c r="B2942" t="s">
        <v>10755</v>
      </c>
      <c r="C2942" t="s">
        <v>10756</v>
      </c>
      <c r="D2942" t="s">
        <v>503</v>
      </c>
      <c r="E2942" t="s">
        <v>1798</v>
      </c>
      <c r="F2942" t="s">
        <v>10757</v>
      </c>
      <c r="G2942" t="s">
        <v>18</v>
      </c>
      <c r="H2942">
        <v>47</v>
      </c>
      <c r="I2942">
        <v>10</v>
      </c>
      <c r="J2942">
        <v>2012</v>
      </c>
      <c r="K2942">
        <v>2</v>
      </c>
      <c r="L2942" t="s">
        <v>506</v>
      </c>
      <c r="M2942" t="s">
        <v>10758</v>
      </c>
    </row>
    <row r="2943" spans="1:13" x14ac:dyDescent="0.25">
      <c r="A2943">
        <v>2933</v>
      </c>
      <c r="B2943" t="s">
        <v>10759</v>
      </c>
      <c r="C2943" t="s">
        <v>10760</v>
      </c>
      <c r="D2943" t="s">
        <v>66</v>
      </c>
      <c r="E2943" t="s">
        <v>1414</v>
      </c>
      <c r="F2943" t="s">
        <v>10761</v>
      </c>
      <c r="G2943" t="s">
        <v>181</v>
      </c>
      <c r="H2943">
        <v>60</v>
      </c>
      <c r="I2943">
        <v>49</v>
      </c>
      <c r="J2943">
        <v>1994</v>
      </c>
      <c r="K2943">
        <v>6</v>
      </c>
      <c r="L2943" t="s">
        <v>94</v>
      </c>
      <c r="M2943" t="s">
        <v>5204</v>
      </c>
    </row>
    <row r="2944" spans="1:13" x14ac:dyDescent="0.25">
      <c r="A2944">
        <v>2934</v>
      </c>
      <c r="B2944" t="s">
        <v>10762</v>
      </c>
      <c r="C2944" t="s">
        <v>10763</v>
      </c>
      <c r="D2944" t="s">
        <v>52</v>
      </c>
      <c r="E2944" t="s">
        <v>1442</v>
      </c>
      <c r="F2944" t="s">
        <v>10764</v>
      </c>
      <c r="G2944" t="s">
        <v>18</v>
      </c>
      <c r="H2944">
        <v>14</v>
      </c>
      <c r="I2944">
        <v>6</v>
      </c>
      <c r="J2944">
        <v>1999</v>
      </c>
      <c r="K2944">
        <v>1</v>
      </c>
      <c r="L2944" t="s">
        <v>1314</v>
      </c>
      <c r="M2944" t="s">
        <v>1482</v>
      </c>
    </row>
    <row r="2945" spans="1:13" x14ac:dyDescent="0.25">
      <c r="A2945">
        <v>2935</v>
      </c>
      <c r="B2945" t="s">
        <v>10765</v>
      </c>
      <c r="C2945" t="s">
        <v>10766</v>
      </c>
      <c r="D2945" t="s">
        <v>215</v>
      </c>
      <c r="E2945" t="s">
        <v>2210</v>
      </c>
      <c r="F2945" t="s">
        <v>10767</v>
      </c>
      <c r="G2945" t="s">
        <v>233</v>
      </c>
      <c r="H2945">
        <v>17</v>
      </c>
      <c r="I2945">
        <v>10</v>
      </c>
      <c r="J2945">
        <v>1997</v>
      </c>
      <c r="K2945">
        <v>3</v>
      </c>
      <c r="L2945" t="s">
        <v>5516</v>
      </c>
      <c r="M2945" t="s">
        <v>382</v>
      </c>
    </row>
    <row r="2946" spans="1:13" x14ac:dyDescent="0.25">
      <c r="A2946">
        <v>2936</v>
      </c>
      <c r="B2946" t="s">
        <v>10768</v>
      </c>
      <c r="C2946" t="s">
        <v>10769</v>
      </c>
      <c r="D2946" t="s">
        <v>52</v>
      </c>
      <c r="E2946" t="s">
        <v>10770</v>
      </c>
      <c r="F2946" t="s">
        <v>10771</v>
      </c>
      <c r="G2946" t="s">
        <v>25</v>
      </c>
      <c r="H2946">
        <v>300</v>
      </c>
      <c r="I2946">
        <v>85</v>
      </c>
      <c r="J2946">
        <v>1996</v>
      </c>
      <c r="K2946">
        <v>1</v>
      </c>
      <c r="L2946" t="s">
        <v>203</v>
      </c>
      <c r="M2946" t="s">
        <v>203</v>
      </c>
    </row>
    <row r="2947" spans="1:13" x14ac:dyDescent="0.25">
      <c r="A2947">
        <v>2937</v>
      </c>
      <c r="B2947" t="s">
        <v>10772</v>
      </c>
      <c r="C2947" t="s">
        <v>10773</v>
      </c>
      <c r="D2947" t="s">
        <v>503</v>
      </c>
      <c r="E2947" t="s">
        <v>380</v>
      </c>
      <c r="F2947" t="s">
        <v>10774</v>
      </c>
      <c r="G2947" t="s">
        <v>336</v>
      </c>
      <c r="H2947">
        <v>65</v>
      </c>
      <c r="I2947">
        <v>30</v>
      </c>
      <c r="J2947">
        <v>2009</v>
      </c>
      <c r="K2947">
        <v>5</v>
      </c>
      <c r="L2947" t="s">
        <v>506</v>
      </c>
      <c r="M2947" t="s">
        <v>506</v>
      </c>
    </row>
    <row r="2948" spans="1:13" x14ac:dyDescent="0.25">
      <c r="A2948">
        <v>2938</v>
      </c>
      <c r="B2948" t="s">
        <v>10775</v>
      </c>
      <c r="C2948" t="s">
        <v>10776</v>
      </c>
      <c r="D2948" t="s">
        <v>80</v>
      </c>
      <c r="E2948" t="s">
        <v>4384</v>
      </c>
      <c r="F2948" t="s">
        <v>10777</v>
      </c>
      <c r="G2948" t="s">
        <v>18</v>
      </c>
      <c r="H2948">
        <v>64</v>
      </c>
      <c r="I2948">
        <v>45</v>
      </c>
      <c r="J2948">
        <v>2011</v>
      </c>
      <c r="K2948">
        <v>4</v>
      </c>
      <c r="L2948" t="s">
        <v>3247</v>
      </c>
      <c r="M2948" t="s">
        <v>10778</v>
      </c>
    </row>
    <row r="2949" spans="1:13" x14ac:dyDescent="0.25">
      <c r="A2949">
        <v>2939</v>
      </c>
      <c r="B2949" t="s">
        <v>10779</v>
      </c>
      <c r="C2949" t="s">
        <v>10780</v>
      </c>
      <c r="D2949" t="s">
        <v>10781</v>
      </c>
      <c r="E2949" t="s">
        <v>993</v>
      </c>
      <c r="F2949" t="s">
        <v>10782</v>
      </c>
      <c r="G2949" t="s">
        <v>297</v>
      </c>
      <c r="H2949">
        <v>16</v>
      </c>
      <c r="I2949">
        <v>13</v>
      </c>
      <c r="J2949">
        <v>2002</v>
      </c>
      <c r="K2949">
        <v>1</v>
      </c>
      <c r="L2949" t="s">
        <v>41</v>
      </c>
      <c r="M2949" t="s">
        <v>10783</v>
      </c>
    </row>
    <row r="2950" spans="1:13" x14ac:dyDescent="0.25">
      <c r="A2950">
        <v>2940</v>
      </c>
      <c r="B2950" t="s">
        <v>10784</v>
      </c>
      <c r="C2950" t="s">
        <v>10785</v>
      </c>
      <c r="D2950" t="s">
        <v>141</v>
      </c>
      <c r="E2950" t="s">
        <v>6253</v>
      </c>
      <c r="F2950" t="s">
        <v>10786</v>
      </c>
      <c r="G2950" t="s">
        <v>233</v>
      </c>
      <c r="H2950">
        <v>122</v>
      </c>
      <c r="I2950">
        <v>71</v>
      </c>
      <c r="J2950">
        <v>2006</v>
      </c>
      <c r="K2950">
        <v>4</v>
      </c>
      <c r="L2950" t="s">
        <v>514</v>
      </c>
      <c r="M2950" t="s">
        <v>2326</v>
      </c>
    </row>
    <row r="2951" spans="1:13" x14ac:dyDescent="0.25">
      <c r="A2951">
        <v>2941</v>
      </c>
      <c r="B2951" t="s">
        <v>10787</v>
      </c>
      <c r="C2951" t="s">
        <v>10788</v>
      </c>
      <c r="D2951" t="s">
        <v>15</v>
      </c>
      <c r="E2951" t="s">
        <v>5243</v>
      </c>
      <c r="F2951" t="s">
        <v>10789</v>
      </c>
      <c r="G2951" t="s">
        <v>187</v>
      </c>
      <c r="H2951">
        <v>50</v>
      </c>
      <c r="I2951">
        <v>25</v>
      </c>
      <c r="J2951">
        <v>2013</v>
      </c>
      <c r="K2951">
        <v>1</v>
      </c>
      <c r="L2951" t="s">
        <v>19</v>
      </c>
      <c r="M2951" t="s">
        <v>651</v>
      </c>
    </row>
    <row r="2952" spans="1:13" x14ac:dyDescent="0.25">
      <c r="A2952">
        <v>2942</v>
      </c>
      <c r="B2952" t="s">
        <v>10790</v>
      </c>
      <c r="C2952" t="s">
        <v>10791</v>
      </c>
      <c r="D2952" t="s">
        <v>74</v>
      </c>
      <c r="E2952" t="s">
        <v>3971</v>
      </c>
      <c r="F2952" t="s">
        <v>10792</v>
      </c>
      <c r="G2952" t="s">
        <v>233</v>
      </c>
      <c r="H2952">
        <v>191</v>
      </c>
      <c r="I2952">
        <v>77</v>
      </c>
      <c r="J2952">
        <v>2006</v>
      </c>
      <c r="K2952">
        <v>1</v>
      </c>
      <c r="L2952" t="s">
        <v>41</v>
      </c>
      <c r="M2952" t="s">
        <v>9375</v>
      </c>
    </row>
    <row r="2953" spans="1:13" x14ac:dyDescent="0.25">
      <c r="A2953">
        <v>2943</v>
      </c>
      <c r="B2953" t="s">
        <v>10793</v>
      </c>
      <c r="C2953" t="s">
        <v>10794</v>
      </c>
      <c r="D2953" t="s">
        <v>643</v>
      </c>
      <c r="E2953" t="s">
        <v>2604</v>
      </c>
      <c r="F2953" t="s">
        <v>10795</v>
      </c>
      <c r="G2953" t="s">
        <v>156</v>
      </c>
      <c r="H2953">
        <v>380</v>
      </c>
      <c r="I2953">
        <v>100</v>
      </c>
      <c r="J2953">
        <v>2008</v>
      </c>
      <c r="K2953">
        <v>1</v>
      </c>
      <c r="L2953" t="s">
        <v>645</v>
      </c>
      <c r="M2953" t="s">
        <v>10796</v>
      </c>
    </row>
    <row r="2954" spans="1:13" x14ac:dyDescent="0.25">
      <c r="A2954">
        <v>2944</v>
      </c>
      <c r="B2954" t="s">
        <v>10797</v>
      </c>
      <c r="C2954" t="s">
        <v>10798</v>
      </c>
      <c r="D2954" t="s">
        <v>15</v>
      </c>
      <c r="E2954" t="s">
        <v>10799</v>
      </c>
      <c r="F2954" t="s">
        <v>10800</v>
      </c>
      <c r="G2954" t="s">
        <v>175</v>
      </c>
      <c r="H2954">
        <v>240</v>
      </c>
      <c r="I2954">
        <v>60</v>
      </c>
      <c r="J2954">
        <v>2004</v>
      </c>
      <c r="K2954">
        <v>2</v>
      </c>
      <c r="L2954" t="s">
        <v>19</v>
      </c>
      <c r="M2954" t="s">
        <v>19</v>
      </c>
    </row>
    <row r="2955" spans="1:13" x14ac:dyDescent="0.25">
      <c r="A2955">
        <v>2945</v>
      </c>
      <c r="B2955" t="s">
        <v>10801</v>
      </c>
      <c r="C2955" t="s">
        <v>10802</v>
      </c>
      <c r="D2955" t="s">
        <v>860</v>
      </c>
      <c r="E2955" t="s">
        <v>380</v>
      </c>
      <c r="F2955" t="s">
        <v>10803</v>
      </c>
      <c r="G2955" t="s">
        <v>187</v>
      </c>
      <c r="H2955">
        <v>6</v>
      </c>
      <c r="I2955">
        <v>3</v>
      </c>
      <c r="J2955">
        <v>2011</v>
      </c>
      <c r="K2955">
        <v>1</v>
      </c>
      <c r="L2955" t="s">
        <v>41</v>
      </c>
      <c r="M2955" t="s">
        <v>9697</v>
      </c>
    </row>
    <row r="2956" spans="1:13" x14ac:dyDescent="0.25">
      <c r="A2956">
        <v>2946</v>
      </c>
      <c r="B2956" t="s">
        <v>10804</v>
      </c>
      <c r="C2956" t="s">
        <v>10805</v>
      </c>
      <c r="D2956" t="s">
        <v>341</v>
      </c>
      <c r="E2956" t="s">
        <v>278</v>
      </c>
      <c r="F2956" t="s">
        <v>10806</v>
      </c>
      <c r="G2956" t="s">
        <v>297</v>
      </c>
      <c r="H2956">
        <v>45</v>
      </c>
      <c r="I2956">
        <v>15</v>
      </c>
      <c r="J2956">
        <v>2010</v>
      </c>
      <c r="K2956">
        <v>1</v>
      </c>
      <c r="L2956" t="s">
        <v>344</v>
      </c>
      <c r="M2956" t="s">
        <v>10807</v>
      </c>
    </row>
    <row r="2957" spans="1:13" x14ac:dyDescent="0.25">
      <c r="A2957">
        <v>2947</v>
      </c>
      <c r="B2957" t="s">
        <v>10808</v>
      </c>
      <c r="C2957" t="s">
        <v>10809</v>
      </c>
      <c r="D2957" t="s">
        <v>66</v>
      </c>
      <c r="E2957" t="s">
        <v>1063</v>
      </c>
      <c r="F2957" t="s">
        <v>10810</v>
      </c>
      <c r="G2957" t="s">
        <v>40</v>
      </c>
      <c r="H2957">
        <v>26</v>
      </c>
      <c r="I2957">
        <v>54</v>
      </c>
      <c r="J2957">
        <v>2012</v>
      </c>
      <c r="K2957">
        <v>3</v>
      </c>
      <c r="L2957" t="s">
        <v>1093</v>
      </c>
      <c r="M2957" t="s">
        <v>1093</v>
      </c>
    </row>
    <row r="2958" spans="1:13" x14ac:dyDescent="0.25">
      <c r="A2958">
        <v>2948</v>
      </c>
      <c r="B2958" t="s">
        <v>10811</v>
      </c>
      <c r="C2958" t="s">
        <v>10812</v>
      </c>
      <c r="D2958" t="s">
        <v>80</v>
      </c>
      <c r="E2958" t="s">
        <v>10813</v>
      </c>
      <c r="F2958" t="s">
        <v>10814</v>
      </c>
      <c r="G2958" t="s">
        <v>156</v>
      </c>
      <c r="H2958">
        <v>627</v>
      </c>
      <c r="I2958">
        <v>365</v>
      </c>
      <c r="J2958">
        <v>2000</v>
      </c>
      <c r="K2958">
        <v>7</v>
      </c>
      <c r="L2958" t="s">
        <v>62</v>
      </c>
      <c r="M2958" t="s">
        <v>137</v>
      </c>
    </row>
    <row r="2959" spans="1:13" x14ac:dyDescent="0.25">
      <c r="A2959">
        <v>2949</v>
      </c>
      <c r="B2959" t="s">
        <v>10815</v>
      </c>
      <c r="C2959" t="s">
        <v>10816</v>
      </c>
      <c r="D2959" t="s">
        <v>1960</v>
      </c>
      <c r="E2959" t="s">
        <v>5243</v>
      </c>
      <c r="F2959" t="s">
        <v>10817</v>
      </c>
      <c r="G2959" t="s">
        <v>233</v>
      </c>
      <c r="H2959">
        <v>47</v>
      </c>
      <c r="I2959">
        <v>32</v>
      </c>
      <c r="J2959">
        <v>1956</v>
      </c>
      <c r="K2959">
        <v>3</v>
      </c>
      <c r="L2959" t="s">
        <v>2079</v>
      </c>
      <c r="M2959" t="s">
        <v>2080</v>
      </c>
    </row>
    <row r="2960" spans="1:13" x14ac:dyDescent="0.25">
      <c r="A2960">
        <v>2950</v>
      </c>
      <c r="B2960" t="s">
        <v>10818</v>
      </c>
      <c r="C2960" t="s">
        <v>10819</v>
      </c>
      <c r="D2960" t="s">
        <v>52</v>
      </c>
      <c r="E2960" t="s">
        <v>528</v>
      </c>
      <c r="F2960" t="s">
        <v>10820</v>
      </c>
      <c r="G2960" t="s">
        <v>40</v>
      </c>
      <c r="H2960">
        <v>55</v>
      </c>
      <c r="I2960">
        <v>25</v>
      </c>
      <c r="J2960">
        <v>2010</v>
      </c>
      <c r="K2960">
        <v>1</v>
      </c>
      <c r="L2960" t="s">
        <v>56</v>
      </c>
      <c r="M2960" t="s">
        <v>56</v>
      </c>
    </row>
    <row r="2961" spans="1:13" x14ac:dyDescent="0.25">
      <c r="A2961">
        <v>2951</v>
      </c>
      <c r="B2961" t="s">
        <v>10821</v>
      </c>
      <c r="C2961" t="s">
        <v>10822</v>
      </c>
      <c r="D2961" t="s">
        <v>2798</v>
      </c>
      <c r="E2961" t="s">
        <v>626</v>
      </c>
      <c r="F2961" t="s">
        <v>10823</v>
      </c>
      <c r="G2961" t="s">
        <v>40</v>
      </c>
      <c r="H2961">
        <v>44</v>
      </c>
      <c r="I2961">
        <v>16</v>
      </c>
      <c r="J2961">
        <v>2011</v>
      </c>
      <c r="K2961">
        <v>1</v>
      </c>
      <c r="L2961" t="s">
        <v>41</v>
      </c>
      <c r="M2961" t="s">
        <v>10824</v>
      </c>
    </row>
    <row r="2962" spans="1:13" x14ac:dyDescent="0.25">
      <c r="A2962">
        <v>2952</v>
      </c>
      <c r="B2962" t="s">
        <v>10825</v>
      </c>
      <c r="C2962" t="s">
        <v>10826</v>
      </c>
      <c r="D2962" t="s">
        <v>86</v>
      </c>
      <c r="E2962" t="s">
        <v>690</v>
      </c>
      <c r="F2962" t="s">
        <v>10827</v>
      </c>
      <c r="G2962" t="s">
        <v>156</v>
      </c>
      <c r="H2962">
        <v>77</v>
      </c>
      <c r="I2962">
        <v>36</v>
      </c>
      <c r="J2962">
        <v>1998</v>
      </c>
      <c r="K2962">
        <v>3</v>
      </c>
      <c r="L2962" t="s">
        <v>89</v>
      </c>
      <c r="M2962" t="s">
        <v>89</v>
      </c>
    </row>
    <row r="2963" spans="1:13" x14ac:dyDescent="0.25">
      <c r="A2963">
        <v>2953</v>
      </c>
      <c r="B2963" t="s">
        <v>10828</v>
      </c>
      <c r="C2963" t="s">
        <v>10829</v>
      </c>
      <c r="D2963" t="s">
        <v>80</v>
      </c>
      <c r="E2963" t="s">
        <v>10830</v>
      </c>
      <c r="F2963" t="s">
        <v>10831</v>
      </c>
      <c r="G2963" t="s">
        <v>329</v>
      </c>
      <c r="H2963">
        <v>1330</v>
      </c>
      <c r="I2963">
        <v>1124</v>
      </c>
      <c r="J2963">
        <v>2007</v>
      </c>
      <c r="K2963">
        <v>6</v>
      </c>
      <c r="L2963" t="s">
        <v>163</v>
      </c>
      <c r="M2963" t="s">
        <v>163</v>
      </c>
    </row>
    <row r="2964" spans="1:13" x14ac:dyDescent="0.25">
      <c r="A2964">
        <v>2954</v>
      </c>
      <c r="B2964" t="s">
        <v>10832</v>
      </c>
      <c r="C2964" t="s">
        <v>10833</v>
      </c>
      <c r="D2964" t="s">
        <v>1768</v>
      </c>
      <c r="E2964" t="s">
        <v>704</v>
      </c>
      <c r="F2964" t="s">
        <v>10834</v>
      </c>
      <c r="G2964" t="s">
        <v>40</v>
      </c>
      <c r="H2964">
        <v>46</v>
      </c>
      <c r="I2964">
        <v>16</v>
      </c>
      <c r="J2964">
        <v>2008</v>
      </c>
      <c r="K2964">
        <v>2</v>
      </c>
      <c r="L2964" t="s">
        <v>41</v>
      </c>
      <c r="M2964" t="s">
        <v>10835</v>
      </c>
    </row>
    <row r="2965" spans="1:13" x14ac:dyDescent="0.25">
      <c r="A2965">
        <v>2955</v>
      </c>
      <c r="B2965" t="s">
        <v>10836</v>
      </c>
      <c r="C2965" t="s">
        <v>10837</v>
      </c>
      <c r="D2965" t="s">
        <v>66</v>
      </c>
      <c r="E2965" t="s">
        <v>10838</v>
      </c>
      <c r="F2965" t="s">
        <v>10839</v>
      </c>
      <c r="G2965" t="s">
        <v>181</v>
      </c>
      <c r="H2965">
        <v>11</v>
      </c>
      <c r="I2965">
        <v>9</v>
      </c>
      <c r="J2965">
        <v>2011</v>
      </c>
      <c r="K2965">
        <v>4</v>
      </c>
      <c r="L2965" t="s">
        <v>94</v>
      </c>
      <c r="M2965" t="s">
        <v>2006</v>
      </c>
    </row>
    <row r="2966" spans="1:13" x14ac:dyDescent="0.25">
      <c r="A2966">
        <v>2956</v>
      </c>
      <c r="B2966" t="s">
        <v>10840</v>
      </c>
      <c r="C2966" t="s">
        <v>10841</v>
      </c>
      <c r="D2966" t="s">
        <v>215</v>
      </c>
      <c r="E2966" t="s">
        <v>1152</v>
      </c>
      <c r="F2966" t="s">
        <v>10842</v>
      </c>
      <c r="G2966" t="s">
        <v>18</v>
      </c>
      <c r="H2966">
        <v>23</v>
      </c>
      <c r="I2966">
        <v>10</v>
      </c>
      <c r="J2966">
        <v>2010</v>
      </c>
      <c r="K2966">
        <v>1</v>
      </c>
      <c r="L2966" t="s">
        <v>219</v>
      </c>
      <c r="M2966" t="s">
        <v>1154</v>
      </c>
    </row>
    <row r="2967" spans="1:13" x14ac:dyDescent="0.25">
      <c r="A2967">
        <v>2957</v>
      </c>
      <c r="B2967" t="s">
        <v>10843</v>
      </c>
      <c r="C2967" t="s">
        <v>10844</v>
      </c>
      <c r="D2967" t="s">
        <v>166</v>
      </c>
      <c r="E2967" t="s">
        <v>3277</v>
      </c>
      <c r="F2967" t="s">
        <v>10845</v>
      </c>
      <c r="G2967" t="s">
        <v>40</v>
      </c>
      <c r="H2967">
        <v>326</v>
      </c>
      <c r="I2967">
        <v>142</v>
      </c>
      <c r="J2967">
        <v>2008</v>
      </c>
      <c r="K2967">
        <v>5</v>
      </c>
      <c r="L2967" t="s">
        <v>169</v>
      </c>
      <c r="M2967" t="s">
        <v>170</v>
      </c>
    </row>
    <row r="2968" spans="1:13" x14ac:dyDescent="0.25">
      <c r="A2968">
        <v>2958</v>
      </c>
      <c r="B2968" t="s">
        <v>10846</v>
      </c>
      <c r="C2968" t="s">
        <v>10847</v>
      </c>
      <c r="D2968" t="s">
        <v>30</v>
      </c>
      <c r="E2968" t="s">
        <v>871</v>
      </c>
      <c r="F2968" t="s">
        <v>10848</v>
      </c>
      <c r="G2968" t="s">
        <v>233</v>
      </c>
      <c r="H2968">
        <v>4</v>
      </c>
      <c r="I2968">
        <v>5</v>
      </c>
      <c r="J2968">
        <v>2014</v>
      </c>
      <c r="K2968">
        <v>1</v>
      </c>
      <c r="L2968" t="s">
        <v>34</v>
      </c>
      <c r="M2968" t="s">
        <v>1123</v>
      </c>
    </row>
    <row r="2969" spans="1:13" x14ac:dyDescent="0.25">
      <c r="A2969">
        <v>2959</v>
      </c>
      <c r="B2969" t="s">
        <v>10849</v>
      </c>
      <c r="C2969" t="s">
        <v>10850</v>
      </c>
      <c r="D2969" t="s">
        <v>333</v>
      </c>
      <c r="E2969" t="s">
        <v>1414</v>
      </c>
      <c r="F2969" t="s">
        <v>10851</v>
      </c>
      <c r="G2969" t="s">
        <v>33</v>
      </c>
      <c r="H2969">
        <v>325</v>
      </c>
      <c r="I2969">
        <v>100</v>
      </c>
      <c r="J2969">
        <v>2009</v>
      </c>
      <c r="K2969">
        <v>1</v>
      </c>
      <c r="L2969" t="s">
        <v>337</v>
      </c>
      <c r="M2969" t="s">
        <v>338</v>
      </c>
    </row>
    <row r="2970" spans="1:13" x14ac:dyDescent="0.25">
      <c r="A2970">
        <v>2960</v>
      </c>
      <c r="B2970" t="s">
        <v>10852</v>
      </c>
      <c r="C2970" t="s">
        <v>10853</v>
      </c>
      <c r="D2970" t="s">
        <v>80</v>
      </c>
      <c r="E2970" t="s">
        <v>10854</v>
      </c>
      <c r="F2970" t="s">
        <v>10855</v>
      </c>
      <c r="G2970" t="s">
        <v>69</v>
      </c>
      <c r="H2970">
        <v>66</v>
      </c>
      <c r="I2970">
        <v>52</v>
      </c>
      <c r="J2970">
        <v>2003</v>
      </c>
      <c r="K2970">
        <v>10</v>
      </c>
      <c r="L2970" t="s">
        <v>83</v>
      </c>
      <c r="M2970" t="s">
        <v>10856</v>
      </c>
    </row>
    <row r="2971" spans="1:13" x14ac:dyDescent="0.25">
      <c r="A2971">
        <v>2961</v>
      </c>
      <c r="B2971" t="s">
        <v>10857</v>
      </c>
      <c r="C2971" t="s">
        <v>10858</v>
      </c>
      <c r="D2971" t="s">
        <v>333</v>
      </c>
      <c r="E2971" t="s">
        <v>1106</v>
      </c>
      <c r="F2971" t="s">
        <v>10859</v>
      </c>
      <c r="G2971" t="s">
        <v>181</v>
      </c>
      <c r="H2971">
        <v>18</v>
      </c>
      <c r="I2971">
        <v>4</v>
      </c>
      <c r="J2971">
        <v>2007</v>
      </c>
      <c r="K2971">
        <v>1</v>
      </c>
      <c r="L2971" t="s">
        <v>2593</v>
      </c>
      <c r="M2971" t="s">
        <v>2594</v>
      </c>
    </row>
    <row r="2972" spans="1:13" x14ac:dyDescent="0.25">
      <c r="A2972">
        <v>2962</v>
      </c>
      <c r="B2972" t="s">
        <v>10860</v>
      </c>
      <c r="C2972" t="s">
        <v>10861</v>
      </c>
      <c r="D2972" t="s">
        <v>86</v>
      </c>
      <c r="E2972" t="s">
        <v>154</v>
      </c>
      <c r="F2972" t="s">
        <v>10862</v>
      </c>
      <c r="G2972" t="s">
        <v>1041</v>
      </c>
      <c r="H2972">
        <v>145</v>
      </c>
      <c r="I2972">
        <v>107</v>
      </c>
      <c r="J2972">
        <v>1994</v>
      </c>
      <c r="K2972">
        <v>3</v>
      </c>
      <c r="L2972" t="s">
        <v>41</v>
      </c>
      <c r="M2972" t="s">
        <v>89</v>
      </c>
    </row>
    <row r="2973" spans="1:13" x14ac:dyDescent="0.25">
      <c r="A2973">
        <v>2963</v>
      </c>
      <c r="B2973" t="s">
        <v>10863</v>
      </c>
      <c r="C2973" t="s">
        <v>10864</v>
      </c>
      <c r="D2973" t="s">
        <v>119</v>
      </c>
      <c r="E2973" t="s">
        <v>10865</v>
      </c>
      <c r="F2973" t="s">
        <v>10866</v>
      </c>
      <c r="G2973" t="s">
        <v>211</v>
      </c>
      <c r="H2973">
        <v>1098</v>
      </c>
      <c r="I2973">
        <v>597</v>
      </c>
      <c r="J2973">
        <v>2002</v>
      </c>
      <c r="K2973">
        <v>6</v>
      </c>
      <c r="L2973" t="s">
        <v>122</v>
      </c>
      <c r="M2973" t="s">
        <v>6330</v>
      </c>
    </row>
    <row r="2974" spans="1:13" x14ac:dyDescent="0.25">
      <c r="A2974">
        <v>2964</v>
      </c>
      <c r="B2974" t="s">
        <v>10867</v>
      </c>
      <c r="C2974" t="s">
        <v>10868</v>
      </c>
      <c r="D2974" t="s">
        <v>86</v>
      </c>
      <c r="E2974" t="s">
        <v>1309</v>
      </c>
      <c r="F2974" t="s">
        <v>10869</v>
      </c>
      <c r="G2974" t="s">
        <v>18</v>
      </c>
      <c r="H2974">
        <v>20</v>
      </c>
      <c r="I2974">
        <v>11</v>
      </c>
      <c r="J2974">
        <v>2011</v>
      </c>
      <c r="K2974">
        <v>2</v>
      </c>
      <c r="L2974" t="s">
        <v>89</v>
      </c>
      <c r="M2974" t="s">
        <v>2900</v>
      </c>
    </row>
    <row r="2975" spans="1:13" x14ac:dyDescent="0.25">
      <c r="A2975">
        <v>2965</v>
      </c>
      <c r="B2975" t="s">
        <v>10870</v>
      </c>
      <c r="C2975" t="s">
        <v>10871</v>
      </c>
      <c r="D2975" t="s">
        <v>243</v>
      </c>
      <c r="E2975" t="s">
        <v>840</v>
      </c>
      <c r="F2975" t="s">
        <v>10872</v>
      </c>
      <c r="G2975" t="s">
        <v>156</v>
      </c>
      <c r="H2975">
        <v>50</v>
      </c>
      <c r="I2975">
        <v>25</v>
      </c>
      <c r="J2975">
        <v>1999</v>
      </c>
      <c r="K2975">
        <v>1</v>
      </c>
      <c r="L2975" t="s">
        <v>458</v>
      </c>
      <c r="M2975" t="s">
        <v>2123</v>
      </c>
    </row>
    <row r="2976" spans="1:13" x14ac:dyDescent="0.25">
      <c r="A2976">
        <v>2966</v>
      </c>
      <c r="B2976" t="s">
        <v>10873</v>
      </c>
      <c r="C2976" t="s">
        <v>10874</v>
      </c>
      <c r="D2976" t="s">
        <v>52</v>
      </c>
      <c r="E2976" t="s">
        <v>1106</v>
      </c>
      <c r="F2976" t="s">
        <v>10875</v>
      </c>
      <c r="G2976" t="s">
        <v>18</v>
      </c>
      <c r="H2976">
        <v>9</v>
      </c>
      <c r="I2976">
        <v>4</v>
      </c>
      <c r="J2976">
        <v>2014</v>
      </c>
      <c r="K2976">
        <v>2</v>
      </c>
      <c r="L2976" t="s">
        <v>56</v>
      </c>
      <c r="M2976" t="s">
        <v>203</v>
      </c>
    </row>
    <row r="2977" spans="1:13" x14ac:dyDescent="0.25">
      <c r="A2977">
        <v>2967</v>
      </c>
      <c r="B2977" t="s">
        <v>10876</v>
      </c>
      <c r="C2977" t="s">
        <v>10877</v>
      </c>
      <c r="D2977" t="s">
        <v>80</v>
      </c>
      <c r="E2977" t="s">
        <v>2224</v>
      </c>
      <c r="F2977" t="s">
        <v>10878</v>
      </c>
      <c r="G2977" t="s">
        <v>55</v>
      </c>
      <c r="H2977">
        <v>75</v>
      </c>
      <c r="I2977">
        <v>35</v>
      </c>
      <c r="J2977">
        <v>1993</v>
      </c>
      <c r="K2977">
        <v>2</v>
      </c>
      <c r="L2977" t="s">
        <v>163</v>
      </c>
      <c r="M2977" t="s">
        <v>5140</v>
      </c>
    </row>
    <row r="2978" spans="1:13" x14ac:dyDescent="0.25">
      <c r="A2978">
        <v>2968</v>
      </c>
      <c r="B2978" t="s">
        <v>10879</v>
      </c>
      <c r="C2978" t="s">
        <v>10880</v>
      </c>
      <c r="D2978" t="s">
        <v>74</v>
      </c>
      <c r="E2978" t="s">
        <v>4004</v>
      </c>
      <c r="F2978" t="s">
        <v>10881</v>
      </c>
      <c r="G2978" t="s">
        <v>55</v>
      </c>
      <c r="H2978">
        <v>124</v>
      </c>
      <c r="I2978">
        <v>32</v>
      </c>
      <c r="J2978">
        <v>2011</v>
      </c>
      <c r="K2978">
        <v>3</v>
      </c>
      <c r="L2978" t="s">
        <v>349</v>
      </c>
      <c r="M2978" t="s">
        <v>349</v>
      </c>
    </row>
    <row r="2979" spans="1:13" x14ac:dyDescent="0.25">
      <c r="A2979">
        <v>2969</v>
      </c>
      <c r="B2979" t="s">
        <v>10882</v>
      </c>
      <c r="C2979" t="s">
        <v>10883</v>
      </c>
      <c r="D2979" t="s">
        <v>22</v>
      </c>
      <c r="E2979" t="s">
        <v>301</v>
      </c>
      <c r="F2979" t="s">
        <v>10884</v>
      </c>
      <c r="G2979" t="s">
        <v>336</v>
      </c>
      <c r="H2979">
        <v>25</v>
      </c>
      <c r="I2979">
        <v>10</v>
      </c>
      <c r="J2979">
        <v>2007</v>
      </c>
      <c r="K2979">
        <v>5</v>
      </c>
      <c r="L2979" t="s">
        <v>26</v>
      </c>
      <c r="M2979" t="s">
        <v>5979</v>
      </c>
    </row>
    <row r="2980" spans="1:13" x14ac:dyDescent="0.25">
      <c r="A2980">
        <v>2970</v>
      </c>
      <c r="B2980" t="s">
        <v>10885</v>
      </c>
      <c r="C2980" t="s">
        <v>10886</v>
      </c>
      <c r="D2980" t="s">
        <v>74</v>
      </c>
      <c r="E2980" t="s">
        <v>10887</v>
      </c>
      <c r="F2980" t="s">
        <v>10888</v>
      </c>
      <c r="G2980" t="s">
        <v>55</v>
      </c>
      <c r="H2980">
        <v>92</v>
      </c>
      <c r="I2980">
        <v>42</v>
      </c>
      <c r="J2980">
        <v>1997</v>
      </c>
      <c r="K2980">
        <v>7</v>
      </c>
      <c r="L2980" t="s">
        <v>77</v>
      </c>
      <c r="M2980" t="s">
        <v>10889</v>
      </c>
    </row>
    <row r="2981" spans="1:13" x14ac:dyDescent="0.25">
      <c r="A2981">
        <v>2971</v>
      </c>
      <c r="B2981" t="s">
        <v>10890</v>
      </c>
      <c r="C2981" t="s">
        <v>10891</v>
      </c>
      <c r="D2981" t="s">
        <v>294</v>
      </c>
      <c r="E2981" t="s">
        <v>1152</v>
      </c>
      <c r="F2981" t="s">
        <v>10892</v>
      </c>
      <c r="G2981" t="s">
        <v>18</v>
      </c>
      <c r="H2981">
        <v>22</v>
      </c>
      <c r="I2981">
        <v>7</v>
      </c>
      <c r="J2981">
        <v>2009</v>
      </c>
      <c r="K2981">
        <v>1</v>
      </c>
      <c r="L2981" t="s">
        <v>298</v>
      </c>
      <c r="M2981" t="s">
        <v>298</v>
      </c>
    </row>
    <row r="2982" spans="1:13" x14ac:dyDescent="0.25">
      <c r="A2982">
        <v>2972</v>
      </c>
      <c r="B2982" t="s">
        <v>10893</v>
      </c>
      <c r="C2982" t="s">
        <v>10894</v>
      </c>
      <c r="D2982" t="s">
        <v>30</v>
      </c>
      <c r="E2982" t="s">
        <v>1442</v>
      </c>
      <c r="F2982" t="s">
        <v>10895</v>
      </c>
      <c r="G2982" t="s">
        <v>18</v>
      </c>
      <c r="H2982">
        <v>21</v>
      </c>
      <c r="I2982">
        <v>8</v>
      </c>
      <c r="J2982">
        <v>2007</v>
      </c>
      <c r="K2982">
        <v>1</v>
      </c>
      <c r="L2982" t="s">
        <v>258</v>
      </c>
      <c r="M2982" t="s">
        <v>330</v>
      </c>
    </row>
    <row r="2983" spans="1:13" x14ac:dyDescent="0.25">
      <c r="A2983">
        <v>2973</v>
      </c>
      <c r="B2983" t="s">
        <v>10896</v>
      </c>
      <c r="C2983" t="s">
        <v>10897</v>
      </c>
      <c r="D2983" t="s">
        <v>74</v>
      </c>
      <c r="E2983" t="s">
        <v>10275</v>
      </c>
      <c r="F2983" t="s">
        <v>10898</v>
      </c>
      <c r="G2983" t="s">
        <v>233</v>
      </c>
      <c r="H2983">
        <v>59</v>
      </c>
      <c r="I2983">
        <v>32</v>
      </c>
      <c r="J2983">
        <v>2002</v>
      </c>
      <c r="K2983">
        <v>4</v>
      </c>
      <c r="L2983" t="s">
        <v>77</v>
      </c>
      <c r="M2983" t="s">
        <v>1996</v>
      </c>
    </row>
    <row r="2984" spans="1:13" x14ac:dyDescent="0.25">
      <c r="A2984">
        <v>2974</v>
      </c>
      <c r="B2984" t="s">
        <v>10899</v>
      </c>
      <c r="C2984" t="s">
        <v>10900</v>
      </c>
      <c r="D2984" t="s">
        <v>105</v>
      </c>
      <c r="E2984" t="s">
        <v>10901</v>
      </c>
      <c r="F2984" t="s">
        <v>10902</v>
      </c>
      <c r="G2984" t="s">
        <v>257</v>
      </c>
      <c r="H2984">
        <v>299</v>
      </c>
      <c r="I2984">
        <v>82</v>
      </c>
      <c r="J2984">
        <v>2009</v>
      </c>
      <c r="K2984">
        <v>6</v>
      </c>
      <c r="L2984" t="s">
        <v>62</v>
      </c>
      <c r="M2984" t="s">
        <v>108</v>
      </c>
    </row>
    <row r="2985" spans="1:13" x14ac:dyDescent="0.25">
      <c r="A2985">
        <v>2975</v>
      </c>
      <c r="B2985" t="s">
        <v>10903</v>
      </c>
      <c r="C2985" t="s">
        <v>10904</v>
      </c>
      <c r="D2985" t="s">
        <v>643</v>
      </c>
      <c r="E2985" t="s">
        <v>4033</v>
      </c>
      <c r="F2985" t="s">
        <v>10905</v>
      </c>
      <c r="G2985" t="s">
        <v>55</v>
      </c>
      <c r="H2985">
        <v>16</v>
      </c>
      <c r="I2985">
        <v>9</v>
      </c>
      <c r="J2985">
        <v>2010</v>
      </c>
      <c r="K2985">
        <v>4</v>
      </c>
      <c r="L2985" t="s">
        <v>41</v>
      </c>
      <c r="M2985" t="s">
        <v>10906</v>
      </c>
    </row>
    <row r="2986" spans="1:13" x14ac:dyDescent="0.25">
      <c r="A2986">
        <v>2976</v>
      </c>
      <c r="B2986" t="s">
        <v>10907</v>
      </c>
      <c r="C2986" t="s">
        <v>10908</v>
      </c>
      <c r="D2986" t="s">
        <v>166</v>
      </c>
      <c r="E2986" t="s">
        <v>10909</v>
      </c>
      <c r="F2986" t="s">
        <v>10910</v>
      </c>
      <c r="G2986" t="s">
        <v>40</v>
      </c>
      <c r="H2986">
        <v>141</v>
      </c>
      <c r="I2986">
        <v>87</v>
      </c>
      <c r="J2986">
        <v>2009</v>
      </c>
      <c r="K2986">
        <v>4</v>
      </c>
      <c r="L2986" t="s">
        <v>169</v>
      </c>
      <c r="M2986" t="s">
        <v>319</v>
      </c>
    </row>
    <row r="2987" spans="1:13" x14ac:dyDescent="0.25">
      <c r="A2987">
        <v>2977</v>
      </c>
      <c r="B2987" t="s">
        <v>10911</v>
      </c>
      <c r="C2987" t="s">
        <v>10912</v>
      </c>
      <c r="D2987" t="s">
        <v>66</v>
      </c>
      <c r="E2987" t="s">
        <v>8496</v>
      </c>
      <c r="F2987" t="s">
        <v>10913</v>
      </c>
      <c r="G2987" t="s">
        <v>181</v>
      </c>
      <c r="H2987">
        <v>267</v>
      </c>
      <c r="I2987">
        <v>124</v>
      </c>
      <c r="J2987">
        <v>2009</v>
      </c>
      <c r="K2987">
        <v>8</v>
      </c>
      <c r="L2987" t="s">
        <v>94</v>
      </c>
      <c r="M2987" t="s">
        <v>3271</v>
      </c>
    </row>
    <row r="2988" spans="1:13" x14ac:dyDescent="0.25">
      <c r="A2988">
        <v>2978</v>
      </c>
      <c r="B2988" t="s">
        <v>10914</v>
      </c>
      <c r="C2988" t="s">
        <v>10915</v>
      </c>
      <c r="D2988" t="s">
        <v>80</v>
      </c>
      <c r="E2988" t="s">
        <v>1227</v>
      </c>
      <c r="F2988" t="s">
        <v>10916</v>
      </c>
      <c r="G2988" t="s">
        <v>218</v>
      </c>
      <c r="H2988">
        <v>7</v>
      </c>
      <c r="I2988">
        <v>3</v>
      </c>
      <c r="J2988">
        <v>2010</v>
      </c>
      <c r="K2988">
        <v>4</v>
      </c>
      <c r="L2988" t="s">
        <v>83</v>
      </c>
      <c r="M2988" t="s">
        <v>83</v>
      </c>
    </row>
    <row r="2989" spans="1:13" x14ac:dyDescent="0.25">
      <c r="A2989">
        <v>2979</v>
      </c>
      <c r="B2989" t="s">
        <v>10917</v>
      </c>
      <c r="C2989" t="s">
        <v>10918</v>
      </c>
      <c r="D2989" t="s">
        <v>37</v>
      </c>
      <c r="E2989" t="s">
        <v>3987</v>
      </c>
      <c r="F2989" t="s">
        <v>10919</v>
      </c>
      <c r="G2989" t="s">
        <v>233</v>
      </c>
      <c r="H2989">
        <v>132</v>
      </c>
      <c r="I2989">
        <v>35</v>
      </c>
      <c r="J2989">
        <v>2012</v>
      </c>
      <c r="K2989">
        <v>1</v>
      </c>
      <c r="L2989" t="s">
        <v>41</v>
      </c>
      <c r="M2989" t="s">
        <v>42</v>
      </c>
    </row>
    <row r="2990" spans="1:13" x14ac:dyDescent="0.25">
      <c r="A2990">
        <v>2980</v>
      </c>
      <c r="B2990" t="s">
        <v>10920</v>
      </c>
      <c r="C2990" t="s">
        <v>10921</v>
      </c>
      <c r="D2990" t="s">
        <v>215</v>
      </c>
      <c r="E2990" t="s">
        <v>871</v>
      </c>
      <c r="F2990" t="s">
        <v>10922</v>
      </c>
      <c r="G2990" t="s">
        <v>55</v>
      </c>
      <c r="H2990">
        <v>5</v>
      </c>
      <c r="I2990">
        <v>2</v>
      </c>
      <c r="J2990">
        <v>2013</v>
      </c>
      <c r="K2990">
        <v>2</v>
      </c>
      <c r="L2990" t="s">
        <v>1879</v>
      </c>
      <c r="M2990" t="s">
        <v>1879</v>
      </c>
    </row>
    <row r="2991" spans="1:13" x14ac:dyDescent="0.25">
      <c r="A2991">
        <v>2981</v>
      </c>
      <c r="B2991" t="s">
        <v>10923</v>
      </c>
      <c r="C2991" t="s">
        <v>10924</v>
      </c>
      <c r="D2991" t="s">
        <v>30</v>
      </c>
      <c r="E2991" t="s">
        <v>518</v>
      </c>
      <c r="F2991" t="s">
        <v>10925</v>
      </c>
      <c r="G2991" t="s">
        <v>336</v>
      </c>
      <c r="H2991">
        <v>15</v>
      </c>
      <c r="I2991">
        <v>10</v>
      </c>
      <c r="J2991">
        <v>2010</v>
      </c>
      <c r="K2991">
        <v>3</v>
      </c>
      <c r="L2991" t="s">
        <v>34</v>
      </c>
      <c r="M2991" t="s">
        <v>34</v>
      </c>
    </row>
    <row r="2992" spans="1:13" x14ac:dyDescent="0.25">
      <c r="A2992">
        <v>2982</v>
      </c>
      <c r="B2992" t="s">
        <v>10926</v>
      </c>
      <c r="C2992" t="s">
        <v>10927</v>
      </c>
      <c r="D2992" t="s">
        <v>80</v>
      </c>
      <c r="E2992" t="s">
        <v>167</v>
      </c>
      <c r="F2992" t="s">
        <v>10928</v>
      </c>
      <c r="G2992" t="s">
        <v>336</v>
      </c>
      <c r="H2992">
        <v>4</v>
      </c>
      <c r="I2992">
        <v>3</v>
      </c>
      <c r="J2992">
        <v>2011</v>
      </c>
      <c r="K2992">
        <v>4</v>
      </c>
      <c r="L2992" t="s">
        <v>6184</v>
      </c>
      <c r="M2992" t="s">
        <v>10929</v>
      </c>
    </row>
    <row r="2993" spans="1:13" x14ac:dyDescent="0.25">
      <c r="A2993">
        <v>2983</v>
      </c>
      <c r="B2993" t="s">
        <v>10930</v>
      </c>
      <c r="C2993" t="s">
        <v>10931</v>
      </c>
      <c r="D2993" t="s">
        <v>98</v>
      </c>
      <c r="E2993" t="s">
        <v>10932</v>
      </c>
      <c r="F2993" t="s">
        <v>10933</v>
      </c>
      <c r="G2993" t="s">
        <v>233</v>
      </c>
      <c r="H2993">
        <v>145</v>
      </c>
      <c r="I2993">
        <v>60</v>
      </c>
      <c r="J2993">
        <v>1955</v>
      </c>
      <c r="K2993">
        <v>2</v>
      </c>
      <c r="L2993" t="s">
        <v>101</v>
      </c>
      <c r="M2993" t="s">
        <v>101</v>
      </c>
    </row>
    <row r="2994" spans="1:13" x14ac:dyDescent="0.25">
      <c r="A2994">
        <v>2984</v>
      </c>
      <c r="B2994" t="s">
        <v>10934</v>
      </c>
      <c r="C2994" t="s">
        <v>10935</v>
      </c>
      <c r="D2994" t="s">
        <v>80</v>
      </c>
      <c r="E2994" t="s">
        <v>493</v>
      </c>
      <c r="F2994" t="s">
        <v>10936</v>
      </c>
      <c r="G2994" t="s">
        <v>33</v>
      </c>
      <c r="H2994">
        <v>124</v>
      </c>
      <c r="I2994">
        <v>45</v>
      </c>
      <c r="J2994">
        <v>2010</v>
      </c>
      <c r="K2994">
        <v>2</v>
      </c>
      <c r="L2994" t="s">
        <v>163</v>
      </c>
      <c r="M2994" t="s">
        <v>163</v>
      </c>
    </row>
    <row r="2995" spans="1:13" x14ac:dyDescent="0.25">
      <c r="A2995">
        <v>2985</v>
      </c>
      <c r="B2995" t="s">
        <v>10937</v>
      </c>
      <c r="C2995" t="s">
        <v>10938</v>
      </c>
      <c r="D2995" t="s">
        <v>74</v>
      </c>
      <c r="E2995" t="s">
        <v>2346</v>
      </c>
      <c r="F2995" t="s">
        <v>10939</v>
      </c>
      <c r="G2995" t="s">
        <v>107</v>
      </c>
      <c r="H2995">
        <v>52</v>
      </c>
      <c r="I2995">
        <v>32</v>
      </c>
      <c r="J2995">
        <v>2006</v>
      </c>
      <c r="K2995">
        <v>3</v>
      </c>
      <c r="L2995" t="s">
        <v>77</v>
      </c>
      <c r="M2995" t="s">
        <v>10940</v>
      </c>
    </row>
    <row r="2996" spans="1:13" x14ac:dyDescent="0.25">
      <c r="A2996">
        <v>2986</v>
      </c>
      <c r="B2996" t="s">
        <v>10941</v>
      </c>
      <c r="C2996" t="s">
        <v>10942</v>
      </c>
      <c r="D2996" t="s">
        <v>80</v>
      </c>
      <c r="E2996" t="s">
        <v>875</v>
      </c>
      <c r="F2996" t="s">
        <v>10943</v>
      </c>
      <c r="G2996" t="s">
        <v>308</v>
      </c>
      <c r="H2996">
        <v>15</v>
      </c>
      <c r="I2996">
        <v>3</v>
      </c>
      <c r="J2996">
        <v>2012</v>
      </c>
      <c r="K2996">
        <v>1</v>
      </c>
      <c r="L2996" t="s">
        <v>729</v>
      </c>
      <c r="M2996" t="s">
        <v>8945</v>
      </c>
    </row>
    <row r="2997" spans="1:13" x14ac:dyDescent="0.25">
      <c r="A2997">
        <v>2987</v>
      </c>
      <c r="B2997" t="s">
        <v>10944</v>
      </c>
      <c r="C2997" t="s">
        <v>10945</v>
      </c>
      <c r="D2997" t="s">
        <v>74</v>
      </c>
      <c r="E2997" t="s">
        <v>10946</v>
      </c>
      <c r="F2997" t="s">
        <v>10947</v>
      </c>
      <c r="G2997" t="s">
        <v>107</v>
      </c>
      <c r="H2997">
        <v>1173</v>
      </c>
      <c r="I2997">
        <v>465</v>
      </c>
      <c r="J2997">
        <v>1970</v>
      </c>
      <c r="K2997">
        <v>4</v>
      </c>
      <c r="L2997" t="s">
        <v>77</v>
      </c>
      <c r="M2997" t="s">
        <v>10940</v>
      </c>
    </row>
    <row r="2998" spans="1:13" x14ac:dyDescent="0.25">
      <c r="A2998">
        <v>2988</v>
      </c>
      <c r="B2998" t="s">
        <v>10948</v>
      </c>
      <c r="C2998" t="s">
        <v>10949</v>
      </c>
      <c r="D2998" t="s">
        <v>852</v>
      </c>
      <c r="E2998" t="s">
        <v>2070</v>
      </c>
      <c r="F2998" t="s">
        <v>10950</v>
      </c>
      <c r="G2998" t="s">
        <v>257</v>
      </c>
      <c r="H2998">
        <v>151</v>
      </c>
      <c r="I2998">
        <v>75</v>
      </c>
      <c r="J2998">
        <v>2001</v>
      </c>
      <c r="K2998">
        <v>3</v>
      </c>
      <c r="L2998" t="s">
        <v>595</v>
      </c>
      <c r="M2998" t="s">
        <v>4674</v>
      </c>
    </row>
    <row r="2999" spans="1:13" x14ac:dyDescent="0.25">
      <c r="A2999">
        <v>2989</v>
      </c>
      <c r="B2999" t="s">
        <v>10951</v>
      </c>
      <c r="C2999" t="s">
        <v>10952</v>
      </c>
      <c r="D2999" t="s">
        <v>1768</v>
      </c>
      <c r="E2999" t="s">
        <v>993</v>
      </c>
      <c r="F2999" t="s">
        <v>10953</v>
      </c>
      <c r="G2999" t="s">
        <v>623</v>
      </c>
      <c r="H2999">
        <v>60</v>
      </c>
      <c r="I2999">
        <v>10</v>
      </c>
      <c r="J2999">
        <v>2014</v>
      </c>
      <c r="K2999">
        <v>1</v>
      </c>
      <c r="L2999" t="s">
        <v>41</v>
      </c>
      <c r="M2999" t="s">
        <v>437</v>
      </c>
    </row>
    <row r="3000" spans="1:13" x14ac:dyDescent="0.25">
      <c r="A3000">
        <v>2990</v>
      </c>
      <c r="B3000" t="s">
        <v>10954</v>
      </c>
      <c r="C3000" t="s">
        <v>10955</v>
      </c>
      <c r="D3000" t="s">
        <v>860</v>
      </c>
      <c r="E3000" t="s">
        <v>3392</v>
      </c>
      <c r="F3000" t="s">
        <v>10956</v>
      </c>
      <c r="G3000" t="s">
        <v>156</v>
      </c>
      <c r="H3000">
        <v>117</v>
      </c>
      <c r="I3000">
        <v>73</v>
      </c>
      <c r="J3000">
        <v>2003</v>
      </c>
      <c r="K3000">
        <v>3</v>
      </c>
      <c r="L3000" t="s">
        <v>41</v>
      </c>
      <c r="M3000" t="s">
        <v>7539</v>
      </c>
    </row>
    <row r="3001" spans="1:13" x14ac:dyDescent="0.25">
      <c r="A3001">
        <v>2991</v>
      </c>
      <c r="B3001" t="s">
        <v>10957</v>
      </c>
      <c r="C3001" t="s">
        <v>10958</v>
      </c>
      <c r="D3001" t="s">
        <v>1768</v>
      </c>
      <c r="E3001" t="s">
        <v>287</v>
      </c>
      <c r="F3001" t="s">
        <v>10959</v>
      </c>
      <c r="G3001" t="s">
        <v>18</v>
      </c>
      <c r="H3001">
        <v>41</v>
      </c>
      <c r="I3001">
        <v>15</v>
      </c>
      <c r="J3001">
        <v>2002</v>
      </c>
      <c r="K3001">
        <v>1</v>
      </c>
      <c r="L3001" t="s">
        <v>41</v>
      </c>
      <c r="M3001" t="s">
        <v>437</v>
      </c>
    </row>
    <row r="3002" spans="1:13" x14ac:dyDescent="0.25">
      <c r="A3002">
        <v>2992</v>
      </c>
      <c r="B3002" t="s">
        <v>10960</v>
      </c>
      <c r="C3002" t="s">
        <v>10961</v>
      </c>
      <c r="D3002" t="s">
        <v>1999</v>
      </c>
      <c r="E3002" t="s">
        <v>167</v>
      </c>
      <c r="F3002" t="s">
        <v>10962</v>
      </c>
      <c r="G3002" t="s">
        <v>181</v>
      </c>
      <c r="H3002">
        <v>103</v>
      </c>
      <c r="I3002">
        <v>32</v>
      </c>
      <c r="J3002">
        <v>2004</v>
      </c>
      <c r="K3002">
        <v>4</v>
      </c>
      <c r="L3002" t="s">
        <v>2001</v>
      </c>
      <c r="M3002" t="s">
        <v>6981</v>
      </c>
    </row>
    <row r="3003" spans="1:13" x14ac:dyDescent="0.25">
      <c r="A3003">
        <v>2993</v>
      </c>
      <c r="B3003" t="s">
        <v>10963</v>
      </c>
      <c r="C3003" t="s">
        <v>10964</v>
      </c>
      <c r="D3003" t="s">
        <v>74</v>
      </c>
      <c r="E3003" t="s">
        <v>5243</v>
      </c>
      <c r="F3003" t="s">
        <v>10965</v>
      </c>
      <c r="G3003" t="s">
        <v>33</v>
      </c>
      <c r="H3003">
        <v>7</v>
      </c>
      <c r="I3003">
        <v>3</v>
      </c>
      <c r="J3003">
        <v>2010</v>
      </c>
      <c r="K3003">
        <v>2</v>
      </c>
      <c r="L3003" t="s">
        <v>349</v>
      </c>
      <c r="M3003" t="s">
        <v>349</v>
      </c>
    </row>
    <row r="3004" spans="1:13" x14ac:dyDescent="0.25">
      <c r="A3004">
        <v>2994</v>
      </c>
      <c r="B3004" t="s">
        <v>10966</v>
      </c>
      <c r="C3004" t="s">
        <v>10967</v>
      </c>
      <c r="D3004" t="s">
        <v>974</v>
      </c>
      <c r="E3004" t="s">
        <v>1157</v>
      </c>
      <c r="F3004" t="s">
        <v>10968</v>
      </c>
      <c r="G3004" t="s">
        <v>187</v>
      </c>
      <c r="H3004">
        <v>32</v>
      </c>
      <c r="I3004">
        <v>10</v>
      </c>
      <c r="J3004">
        <v>2005</v>
      </c>
      <c r="K3004">
        <v>2</v>
      </c>
      <c r="L3004" t="s">
        <v>94</v>
      </c>
      <c r="M3004" t="s">
        <v>976</v>
      </c>
    </row>
    <row r="3005" spans="1:13" x14ac:dyDescent="0.25">
      <c r="A3005">
        <v>2995</v>
      </c>
      <c r="B3005" t="s">
        <v>10969</v>
      </c>
      <c r="C3005" t="s">
        <v>10970</v>
      </c>
      <c r="D3005" t="s">
        <v>105</v>
      </c>
      <c r="E3005" t="s">
        <v>4632</v>
      </c>
      <c r="F3005" t="s">
        <v>10971</v>
      </c>
      <c r="G3005" t="s">
        <v>187</v>
      </c>
      <c r="H3005">
        <v>9</v>
      </c>
      <c r="I3005">
        <v>5</v>
      </c>
      <c r="J3005">
        <v>2007</v>
      </c>
      <c r="K3005">
        <v>2</v>
      </c>
      <c r="L3005" t="s">
        <v>3776</v>
      </c>
      <c r="M3005" t="s">
        <v>9882</v>
      </c>
    </row>
    <row r="3006" spans="1:13" x14ac:dyDescent="0.25">
      <c r="A3006">
        <v>2996</v>
      </c>
      <c r="B3006" t="s">
        <v>10972</v>
      </c>
      <c r="C3006" t="s">
        <v>10973</v>
      </c>
      <c r="D3006" t="s">
        <v>341</v>
      </c>
      <c r="E3006" t="s">
        <v>8335</v>
      </c>
      <c r="F3006" t="s">
        <v>10974</v>
      </c>
      <c r="G3006" t="s">
        <v>233</v>
      </c>
      <c r="H3006">
        <v>312</v>
      </c>
      <c r="I3006">
        <v>180</v>
      </c>
      <c r="J3006">
        <v>1996</v>
      </c>
      <c r="K3006">
        <v>1</v>
      </c>
      <c r="L3006" t="s">
        <v>344</v>
      </c>
      <c r="M3006" t="s">
        <v>6405</v>
      </c>
    </row>
    <row r="3007" spans="1:13" x14ac:dyDescent="0.25">
      <c r="A3007">
        <v>2997</v>
      </c>
      <c r="B3007" t="s">
        <v>10975</v>
      </c>
      <c r="C3007" t="s">
        <v>10976</v>
      </c>
      <c r="D3007" t="s">
        <v>1999</v>
      </c>
      <c r="E3007" t="s">
        <v>2210</v>
      </c>
      <c r="F3007" t="s">
        <v>10977</v>
      </c>
      <c r="G3007" t="s">
        <v>18</v>
      </c>
      <c r="H3007">
        <v>13</v>
      </c>
      <c r="I3007">
        <v>6</v>
      </c>
      <c r="J3007">
        <v>1999</v>
      </c>
      <c r="K3007">
        <v>1</v>
      </c>
      <c r="L3007" t="s">
        <v>2001</v>
      </c>
      <c r="M3007" t="s">
        <v>10978</v>
      </c>
    </row>
    <row r="3008" spans="1:13" x14ac:dyDescent="0.25">
      <c r="A3008">
        <v>2998</v>
      </c>
      <c r="B3008" t="s">
        <v>10979</v>
      </c>
      <c r="C3008" t="s">
        <v>10980</v>
      </c>
      <c r="D3008" t="s">
        <v>230</v>
      </c>
      <c r="E3008" t="s">
        <v>1442</v>
      </c>
      <c r="F3008" t="s">
        <v>10981</v>
      </c>
      <c r="G3008" t="s">
        <v>297</v>
      </c>
      <c r="H3008">
        <v>11</v>
      </c>
      <c r="I3008">
        <v>8</v>
      </c>
      <c r="J3008">
        <v>2005</v>
      </c>
      <c r="K3008">
        <v>1</v>
      </c>
      <c r="L3008" t="s">
        <v>41</v>
      </c>
      <c r="M3008" t="s">
        <v>350</v>
      </c>
    </row>
    <row r="3009" spans="1:13" x14ac:dyDescent="0.25">
      <c r="A3009">
        <v>2999</v>
      </c>
      <c r="B3009" t="s">
        <v>10982</v>
      </c>
      <c r="C3009" t="s">
        <v>10983</v>
      </c>
      <c r="D3009" t="s">
        <v>80</v>
      </c>
      <c r="E3009" t="s">
        <v>3869</v>
      </c>
      <c r="F3009" t="s">
        <v>10984</v>
      </c>
      <c r="G3009" t="s">
        <v>175</v>
      </c>
      <c r="H3009">
        <v>88</v>
      </c>
      <c r="I3009">
        <v>37</v>
      </c>
      <c r="J3009">
        <v>2012</v>
      </c>
      <c r="K3009">
        <v>4</v>
      </c>
      <c r="L3009" t="s">
        <v>83</v>
      </c>
      <c r="M3009" t="s">
        <v>1925</v>
      </c>
    </row>
    <row r="3010" spans="1:13" x14ac:dyDescent="0.25">
      <c r="A3010">
        <v>3000</v>
      </c>
      <c r="B3010" t="s">
        <v>10985</v>
      </c>
      <c r="C3010" t="s">
        <v>10986</v>
      </c>
      <c r="D3010" t="s">
        <v>2991</v>
      </c>
      <c r="E3010" t="s">
        <v>485</v>
      </c>
      <c r="F3010" t="s">
        <v>10987</v>
      </c>
      <c r="G3010" t="s">
        <v>297</v>
      </c>
      <c r="H3010">
        <v>30</v>
      </c>
      <c r="I3010">
        <v>19</v>
      </c>
      <c r="J3010">
        <v>2009</v>
      </c>
      <c r="K3010">
        <v>1</v>
      </c>
      <c r="L3010" t="s">
        <v>49</v>
      </c>
      <c r="M3010" t="s">
        <v>10988</v>
      </c>
    </row>
    <row r="3011" spans="1:13" x14ac:dyDescent="0.25">
      <c r="A3011">
        <v>3001</v>
      </c>
      <c r="B3011" t="s">
        <v>10989</v>
      </c>
      <c r="C3011" t="s">
        <v>10990</v>
      </c>
      <c r="D3011" t="s">
        <v>1262</v>
      </c>
      <c r="E3011" t="s">
        <v>287</v>
      </c>
      <c r="F3011" t="s">
        <v>10991</v>
      </c>
      <c r="G3011" t="s">
        <v>156</v>
      </c>
      <c r="H3011">
        <v>43</v>
      </c>
      <c r="I3011">
        <v>23</v>
      </c>
      <c r="J3011">
        <v>1999</v>
      </c>
      <c r="K3011">
        <v>1</v>
      </c>
      <c r="L3011" t="s">
        <v>41</v>
      </c>
      <c r="M3011" t="s">
        <v>3467</v>
      </c>
    </row>
    <row r="3012" spans="1:13" x14ac:dyDescent="0.25">
      <c r="A3012">
        <v>3002</v>
      </c>
      <c r="B3012" t="s">
        <v>10992</v>
      </c>
      <c r="C3012" t="s">
        <v>10993</v>
      </c>
      <c r="D3012" t="s">
        <v>66</v>
      </c>
      <c r="E3012" t="s">
        <v>1628</v>
      </c>
      <c r="F3012" t="s">
        <v>10994</v>
      </c>
      <c r="G3012" t="s">
        <v>18</v>
      </c>
      <c r="H3012">
        <v>68</v>
      </c>
      <c r="I3012">
        <v>24</v>
      </c>
      <c r="J3012">
        <v>1985</v>
      </c>
      <c r="K3012">
        <v>2</v>
      </c>
      <c r="L3012" t="s">
        <v>94</v>
      </c>
      <c r="M3012" t="s">
        <v>565</v>
      </c>
    </row>
    <row r="3013" spans="1:13" x14ac:dyDescent="0.25">
      <c r="A3013">
        <v>3003</v>
      </c>
      <c r="B3013" t="s">
        <v>10995</v>
      </c>
      <c r="C3013" t="s">
        <v>10996</v>
      </c>
      <c r="D3013" t="s">
        <v>80</v>
      </c>
      <c r="E3013" t="s">
        <v>1152</v>
      </c>
      <c r="F3013" t="s">
        <v>10997</v>
      </c>
      <c r="G3013" t="s">
        <v>107</v>
      </c>
      <c r="H3013">
        <v>7</v>
      </c>
      <c r="I3013">
        <v>3</v>
      </c>
      <c r="J3013">
        <v>2011</v>
      </c>
      <c r="K3013">
        <v>1</v>
      </c>
      <c r="L3013" t="s">
        <v>83</v>
      </c>
      <c r="M3013" t="s">
        <v>83</v>
      </c>
    </row>
    <row r="3014" spans="1:13" x14ac:dyDescent="0.25">
      <c r="A3014">
        <v>3004</v>
      </c>
      <c r="B3014" t="s">
        <v>10998</v>
      </c>
      <c r="C3014" t="s">
        <v>10999</v>
      </c>
      <c r="D3014" t="s">
        <v>230</v>
      </c>
      <c r="E3014" t="s">
        <v>11000</v>
      </c>
      <c r="F3014" t="s">
        <v>11001</v>
      </c>
      <c r="G3014" t="s">
        <v>156</v>
      </c>
      <c r="H3014">
        <v>184</v>
      </c>
      <c r="I3014">
        <v>104</v>
      </c>
      <c r="J3014">
        <v>2009</v>
      </c>
      <c r="K3014">
        <v>4</v>
      </c>
      <c r="L3014" t="s">
        <v>234</v>
      </c>
      <c r="M3014" t="s">
        <v>4191</v>
      </c>
    </row>
    <row r="3015" spans="1:13" x14ac:dyDescent="0.25">
      <c r="A3015">
        <v>3005</v>
      </c>
      <c r="B3015" t="s">
        <v>11002</v>
      </c>
      <c r="C3015" t="s">
        <v>11003</v>
      </c>
      <c r="D3015" t="s">
        <v>30</v>
      </c>
      <c r="E3015" t="s">
        <v>4021</v>
      </c>
      <c r="F3015" t="s">
        <v>11004</v>
      </c>
      <c r="G3015" t="s">
        <v>107</v>
      </c>
      <c r="H3015">
        <v>419</v>
      </c>
      <c r="I3015">
        <v>235</v>
      </c>
      <c r="J3015">
        <v>2005</v>
      </c>
      <c r="K3015">
        <v>1</v>
      </c>
      <c r="L3015" t="s">
        <v>251</v>
      </c>
      <c r="M3015" t="s">
        <v>251</v>
      </c>
    </row>
    <row r="3016" spans="1:13" x14ac:dyDescent="0.25">
      <c r="A3016">
        <v>3006</v>
      </c>
      <c r="B3016" t="s">
        <v>11005</v>
      </c>
      <c r="C3016" t="s">
        <v>11006</v>
      </c>
      <c r="D3016" t="s">
        <v>294</v>
      </c>
      <c r="E3016" t="s">
        <v>185</v>
      </c>
      <c r="F3016" t="s">
        <v>11007</v>
      </c>
      <c r="G3016" t="s">
        <v>40</v>
      </c>
      <c r="H3016">
        <v>33</v>
      </c>
      <c r="I3016">
        <v>10</v>
      </c>
      <c r="J3016">
        <v>2011</v>
      </c>
      <c r="K3016">
        <v>1</v>
      </c>
      <c r="L3016" t="s">
        <v>298</v>
      </c>
      <c r="M3016" t="s">
        <v>11008</v>
      </c>
    </row>
    <row r="3017" spans="1:13" x14ac:dyDescent="0.25">
      <c r="A3017">
        <v>3007</v>
      </c>
      <c r="B3017" t="s">
        <v>11009</v>
      </c>
      <c r="C3017" t="s">
        <v>11010</v>
      </c>
      <c r="D3017" t="s">
        <v>30</v>
      </c>
      <c r="E3017" t="s">
        <v>880</v>
      </c>
      <c r="F3017" t="s">
        <v>11011</v>
      </c>
      <c r="G3017" t="s">
        <v>187</v>
      </c>
      <c r="H3017">
        <v>36</v>
      </c>
      <c r="I3017">
        <v>20</v>
      </c>
      <c r="J3017">
        <v>2000</v>
      </c>
      <c r="K3017">
        <v>4</v>
      </c>
      <c r="L3017" t="s">
        <v>34</v>
      </c>
      <c r="M3017" t="s">
        <v>34</v>
      </c>
    </row>
    <row r="3018" spans="1:13" x14ac:dyDescent="0.25">
      <c r="A3018">
        <v>3008</v>
      </c>
      <c r="B3018" t="s">
        <v>11012</v>
      </c>
      <c r="C3018" t="s">
        <v>11013</v>
      </c>
      <c r="D3018" t="s">
        <v>243</v>
      </c>
      <c r="E3018" t="s">
        <v>4157</v>
      </c>
      <c r="F3018" t="s">
        <v>11014</v>
      </c>
      <c r="G3018" t="s">
        <v>324</v>
      </c>
      <c r="H3018">
        <v>75</v>
      </c>
      <c r="I3018">
        <v>36</v>
      </c>
      <c r="J3018">
        <v>1998</v>
      </c>
      <c r="K3018">
        <v>3</v>
      </c>
      <c r="L3018" t="s">
        <v>458</v>
      </c>
      <c r="M3018" t="s">
        <v>11015</v>
      </c>
    </row>
    <row r="3019" spans="1:13" x14ac:dyDescent="0.25">
      <c r="A3019">
        <v>3009</v>
      </c>
      <c r="B3019" t="s">
        <v>11016</v>
      </c>
      <c r="C3019" t="s">
        <v>11017</v>
      </c>
      <c r="D3019" t="s">
        <v>98</v>
      </c>
      <c r="E3019" t="s">
        <v>3524</v>
      </c>
      <c r="F3019" t="s">
        <v>11018</v>
      </c>
      <c r="G3019" t="s">
        <v>18</v>
      </c>
      <c r="H3019">
        <v>93</v>
      </c>
      <c r="I3019">
        <v>48</v>
      </c>
      <c r="J3019">
        <v>2009</v>
      </c>
      <c r="K3019">
        <v>5</v>
      </c>
      <c r="L3019" t="s">
        <v>101</v>
      </c>
      <c r="M3019" t="s">
        <v>101</v>
      </c>
    </row>
    <row r="3020" spans="1:13" x14ac:dyDescent="0.25">
      <c r="A3020">
        <v>3010</v>
      </c>
      <c r="B3020" t="s">
        <v>11019</v>
      </c>
      <c r="C3020" t="s">
        <v>11020</v>
      </c>
      <c r="D3020" t="s">
        <v>30</v>
      </c>
      <c r="E3020" t="s">
        <v>167</v>
      </c>
      <c r="F3020" t="s">
        <v>11021</v>
      </c>
      <c r="G3020" t="s">
        <v>336</v>
      </c>
      <c r="H3020">
        <v>250</v>
      </c>
      <c r="I3020">
        <v>100</v>
      </c>
      <c r="J3020">
        <v>2012</v>
      </c>
      <c r="K3020">
        <v>3</v>
      </c>
      <c r="L3020" t="s">
        <v>34</v>
      </c>
      <c r="M3020" t="s">
        <v>11022</v>
      </c>
    </row>
    <row r="3021" spans="1:13" x14ac:dyDescent="0.25">
      <c r="A3021">
        <v>3011</v>
      </c>
      <c r="B3021" t="s">
        <v>11023</v>
      </c>
      <c r="C3021" t="s">
        <v>11024</v>
      </c>
      <c r="D3021" t="s">
        <v>10781</v>
      </c>
      <c r="E3021" t="s">
        <v>1473</v>
      </c>
      <c r="F3021" t="s">
        <v>11025</v>
      </c>
      <c r="G3021" t="s">
        <v>297</v>
      </c>
      <c r="H3021">
        <v>28</v>
      </c>
      <c r="I3021">
        <v>14</v>
      </c>
      <c r="J3021">
        <v>2000</v>
      </c>
      <c r="K3021">
        <v>1</v>
      </c>
      <c r="L3021" t="s">
        <v>41</v>
      </c>
      <c r="M3021" t="s">
        <v>11026</v>
      </c>
    </row>
    <row r="3022" spans="1:13" x14ac:dyDescent="0.25">
      <c r="A3022">
        <v>3012</v>
      </c>
      <c r="B3022" t="s">
        <v>11027</v>
      </c>
      <c r="C3022" t="s">
        <v>11028</v>
      </c>
      <c r="D3022" t="s">
        <v>52</v>
      </c>
      <c r="E3022" t="s">
        <v>425</v>
      </c>
      <c r="F3022" t="s">
        <v>11029</v>
      </c>
      <c r="G3022" t="s">
        <v>211</v>
      </c>
      <c r="H3022">
        <v>26</v>
      </c>
      <c r="I3022">
        <v>20</v>
      </c>
      <c r="J3022">
        <v>1989</v>
      </c>
      <c r="K3022">
        <v>1</v>
      </c>
      <c r="L3022" t="s">
        <v>56</v>
      </c>
      <c r="M3022" t="s">
        <v>11030</v>
      </c>
    </row>
    <row r="3023" spans="1:13" x14ac:dyDescent="0.25">
      <c r="A3023">
        <v>3013</v>
      </c>
      <c r="B3023" t="s">
        <v>11031</v>
      </c>
      <c r="C3023" t="s">
        <v>11032</v>
      </c>
      <c r="D3023" t="s">
        <v>119</v>
      </c>
      <c r="E3023" t="s">
        <v>798</v>
      </c>
      <c r="F3023" t="s">
        <v>11033</v>
      </c>
      <c r="G3023" t="s">
        <v>211</v>
      </c>
      <c r="H3023">
        <v>18</v>
      </c>
      <c r="I3023">
        <v>4</v>
      </c>
      <c r="J3023">
        <v>2002</v>
      </c>
      <c r="K3023">
        <v>2</v>
      </c>
      <c r="L3023" t="s">
        <v>122</v>
      </c>
      <c r="M3023" t="s">
        <v>3959</v>
      </c>
    </row>
    <row r="3024" spans="1:13" x14ac:dyDescent="0.25">
      <c r="A3024">
        <v>3014</v>
      </c>
      <c r="B3024" t="s">
        <v>11034</v>
      </c>
      <c r="C3024" t="s">
        <v>11035</v>
      </c>
      <c r="D3024" t="s">
        <v>15</v>
      </c>
      <c r="E3024" t="s">
        <v>3063</v>
      </c>
      <c r="F3024" t="s">
        <v>11036</v>
      </c>
      <c r="G3024" t="s">
        <v>289</v>
      </c>
      <c r="H3024">
        <v>203</v>
      </c>
      <c r="I3024">
        <v>115</v>
      </c>
      <c r="J3024">
        <v>2008</v>
      </c>
      <c r="K3024">
        <v>3</v>
      </c>
      <c r="L3024" t="s">
        <v>19</v>
      </c>
      <c r="M3024" t="s">
        <v>651</v>
      </c>
    </row>
    <row r="3025" spans="1:13" x14ac:dyDescent="0.25">
      <c r="A3025">
        <v>3015</v>
      </c>
      <c r="B3025" t="s">
        <v>11037</v>
      </c>
      <c r="C3025" t="s">
        <v>11038</v>
      </c>
      <c r="D3025" t="s">
        <v>1262</v>
      </c>
      <c r="E3025" t="s">
        <v>5656</v>
      </c>
      <c r="F3025" t="s">
        <v>11039</v>
      </c>
      <c r="G3025" t="s">
        <v>33</v>
      </c>
      <c r="H3025">
        <v>960</v>
      </c>
      <c r="I3025">
        <v>330</v>
      </c>
      <c r="J3025">
        <v>2009</v>
      </c>
      <c r="K3025">
        <v>1</v>
      </c>
      <c r="L3025" t="s">
        <v>1264</v>
      </c>
      <c r="M3025" t="s">
        <v>1299</v>
      </c>
    </row>
    <row r="3026" spans="1:13" x14ac:dyDescent="0.25">
      <c r="A3026">
        <v>3016</v>
      </c>
      <c r="B3026" t="s">
        <v>11040</v>
      </c>
      <c r="C3026" t="s">
        <v>11041</v>
      </c>
      <c r="D3026" t="s">
        <v>503</v>
      </c>
      <c r="E3026" t="s">
        <v>4571</v>
      </c>
      <c r="F3026" t="s">
        <v>11042</v>
      </c>
      <c r="G3026" t="s">
        <v>233</v>
      </c>
      <c r="H3026">
        <v>199</v>
      </c>
      <c r="I3026">
        <v>91</v>
      </c>
      <c r="J3026">
        <v>2003</v>
      </c>
      <c r="K3026">
        <v>1</v>
      </c>
      <c r="L3026" t="s">
        <v>506</v>
      </c>
      <c r="M3026" t="s">
        <v>506</v>
      </c>
    </row>
    <row r="3027" spans="1:13" x14ac:dyDescent="0.25">
      <c r="A3027">
        <v>3017</v>
      </c>
      <c r="B3027" t="s">
        <v>11043</v>
      </c>
      <c r="C3027" t="s">
        <v>11044</v>
      </c>
      <c r="D3027" t="s">
        <v>643</v>
      </c>
      <c r="E3027" t="s">
        <v>2413</v>
      </c>
      <c r="F3027" t="s">
        <v>11045</v>
      </c>
      <c r="G3027" t="s">
        <v>40</v>
      </c>
      <c r="H3027">
        <v>89</v>
      </c>
      <c r="I3027">
        <v>41</v>
      </c>
      <c r="J3027">
        <v>2001</v>
      </c>
      <c r="K3027">
        <v>6</v>
      </c>
      <c r="L3027" t="s">
        <v>41</v>
      </c>
      <c r="M3027" t="s">
        <v>3772</v>
      </c>
    </row>
    <row r="3028" spans="1:13" x14ac:dyDescent="0.25">
      <c r="A3028">
        <v>3018</v>
      </c>
      <c r="B3028" t="s">
        <v>11046</v>
      </c>
      <c r="C3028" t="s">
        <v>11047</v>
      </c>
      <c r="D3028" t="s">
        <v>98</v>
      </c>
      <c r="E3028" t="s">
        <v>301</v>
      </c>
      <c r="F3028" t="s">
        <v>11048</v>
      </c>
      <c r="G3028" t="s">
        <v>297</v>
      </c>
      <c r="H3028">
        <v>142</v>
      </c>
      <c r="I3028">
        <v>49</v>
      </c>
      <c r="J3028">
        <v>2010</v>
      </c>
      <c r="K3028">
        <v>3</v>
      </c>
      <c r="L3028" t="s">
        <v>101</v>
      </c>
      <c r="M3028" t="s">
        <v>11049</v>
      </c>
    </row>
    <row r="3029" spans="1:13" x14ac:dyDescent="0.25">
      <c r="A3029">
        <v>3019</v>
      </c>
      <c r="B3029" t="s">
        <v>11050</v>
      </c>
      <c r="C3029" t="s">
        <v>11051</v>
      </c>
      <c r="D3029" t="s">
        <v>74</v>
      </c>
      <c r="E3029" t="s">
        <v>185</v>
      </c>
      <c r="F3029" t="s">
        <v>11052</v>
      </c>
      <c r="G3029" t="s">
        <v>336</v>
      </c>
      <c r="H3029">
        <v>42</v>
      </c>
      <c r="I3029">
        <v>21</v>
      </c>
      <c r="J3029">
        <v>2014</v>
      </c>
      <c r="K3029">
        <v>3</v>
      </c>
      <c r="L3029" t="s">
        <v>77</v>
      </c>
      <c r="M3029" t="s">
        <v>1996</v>
      </c>
    </row>
    <row r="3030" spans="1:13" x14ac:dyDescent="0.25">
      <c r="A3030">
        <v>3020</v>
      </c>
      <c r="B3030" t="s">
        <v>11053</v>
      </c>
      <c r="C3030" t="s">
        <v>11054</v>
      </c>
      <c r="D3030" t="s">
        <v>243</v>
      </c>
      <c r="E3030" t="s">
        <v>416</v>
      </c>
      <c r="F3030" t="s">
        <v>11055</v>
      </c>
      <c r="G3030" t="s">
        <v>211</v>
      </c>
      <c r="H3030">
        <v>22</v>
      </c>
      <c r="I3030">
        <v>5</v>
      </c>
      <c r="J3030">
        <v>2008</v>
      </c>
      <c r="K3030">
        <v>1</v>
      </c>
      <c r="L3030" t="s">
        <v>94</v>
      </c>
      <c r="M3030" t="s">
        <v>11056</v>
      </c>
    </row>
    <row r="3031" spans="1:13" x14ac:dyDescent="0.25">
      <c r="A3031">
        <v>3021</v>
      </c>
      <c r="B3031" t="s">
        <v>11057</v>
      </c>
      <c r="C3031" t="s">
        <v>11058</v>
      </c>
      <c r="D3031" t="s">
        <v>52</v>
      </c>
      <c r="E3031" t="s">
        <v>5232</v>
      </c>
      <c r="F3031" t="s">
        <v>11059</v>
      </c>
      <c r="G3031" t="s">
        <v>233</v>
      </c>
      <c r="H3031">
        <v>58</v>
      </c>
      <c r="I3031">
        <v>42</v>
      </c>
      <c r="J3031">
        <v>1989</v>
      </c>
      <c r="K3031">
        <v>2</v>
      </c>
      <c r="L3031" t="s">
        <v>56</v>
      </c>
      <c r="M3031" t="s">
        <v>1677</v>
      </c>
    </row>
    <row r="3032" spans="1:13" x14ac:dyDescent="0.25">
      <c r="A3032">
        <v>3022</v>
      </c>
      <c r="B3032" t="s">
        <v>11060</v>
      </c>
      <c r="C3032" t="s">
        <v>11061</v>
      </c>
      <c r="D3032" t="s">
        <v>15</v>
      </c>
      <c r="E3032" t="s">
        <v>4619</v>
      </c>
      <c r="F3032" t="s">
        <v>11062</v>
      </c>
      <c r="G3032" t="s">
        <v>25</v>
      </c>
      <c r="H3032">
        <v>46</v>
      </c>
      <c r="I3032">
        <v>15</v>
      </c>
      <c r="J3032">
        <v>2012</v>
      </c>
      <c r="K3032">
        <v>3</v>
      </c>
      <c r="L3032" t="s">
        <v>19</v>
      </c>
      <c r="M3032" t="s">
        <v>651</v>
      </c>
    </row>
    <row r="3033" spans="1:13" x14ac:dyDescent="0.25">
      <c r="A3033">
        <v>3023</v>
      </c>
      <c r="B3033" t="s">
        <v>11063</v>
      </c>
      <c r="C3033" t="s">
        <v>11064</v>
      </c>
      <c r="D3033" t="s">
        <v>4821</v>
      </c>
      <c r="E3033" t="s">
        <v>6896</v>
      </c>
      <c r="F3033" t="s">
        <v>11065</v>
      </c>
      <c r="G3033" t="s">
        <v>181</v>
      </c>
      <c r="H3033">
        <v>200</v>
      </c>
      <c r="I3033">
        <v>175</v>
      </c>
      <c r="J3033">
        <v>2009</v>
      </c>
      <c r="K3033">
        <v>6</v>
      </c>
      <c r="L3033" t="s">
        <v>41</v>
      </c>
      <c r="M3033" t="s">
        <v>8245</v>
      </c>
    </row>
    <row r="3034" spans="1:13" x14ac:dyDescent="0.25">
      <c r="A3034">
        <v>3024</v>
      </c>
      <c r="B3034" t="s">
        <v>11066</v>
      </c>
      <c r="C3034" t="s">
        <v>11067</v>
      </c>
      <c r="D3034" t="s">
        <v>166</v>
      </c>
      <c r="E3034" t="s">
        <v>911</v>
      </c>
      <c r="F3034" t="s">
        <v>11068</v>
      </c>
      <c r="G3034" t="s">
        <v>156</v>
      </c>
      <c r="H3034">
        <v>10</v>
      </c>
      <c r="I3034">
        <v>5</v>
      </c>
      <c r="J3034">
        <v>2001</v>
      </c>
      <c r="K3034">
        <v>1</v>
      </c>
      <c r="L3034" t="s">
        <v>1734</v>
      </c>
      <c r="M3034" t="s">
        <v>2572</v>
      </c>
    </row>
    <row r="3035" spans="1:13" x14ac:dyDescent="0.25">
      <c r="A3035">
        <v>3025</v>
      </c>
      <c r="B3035" t="s">
        <v>11069</v>
      </c>
      <c r="C3035" t="s">
        <v>11070</v>
      </c>
      <c r="D3035" t="s">
        <v>66</v>
      </c>
      <c r="E3035" t="s">
        <v>2609</v>
      </c>
      <c r="F3035" t="s">
        <v>11071</v>
      </c>
      <c r="G3035" t="s">
        <v>181</v>
      </c>
      <c r="H3035">
        <v>200</v>
      </c>
      <c r="I3035">
        <v>92</v>
      </c>
      <c r="J3035">
        <v>2010</v>
      </c>
      <c r="K3035">
        <v>6</v>
      </c>
      <c r="L3035" t="s">
        <v>94</v>
      </c>
      <c r="M3035" t="s">
        <v>921</v>
      </c>
    </row>
    <row r="3036" spans="1:13" x14ac:dyDescent="0.25">
      <c r="A3036">
        <v>3026</v>
      </c>
      <c r="B3036" t="s">
        <v>11072</v>
      </c>
      <c r="C3036" t="s">
        <v>11073</v>
      </c>
      <c r="D3036" t="s">
        <v>333</v>
      </c>
      <c r="E3036" t="s">
        <v>710</v>
      </c>
      <c r="F3036" t="s">
        <v>11074</v>
      </c>
      <c r="G3036" t="s">
        <v>18</v>
      </c>
      <c r="H3036">
        <v>18</v>
      </c>
      <c r="I3036">
        <v>14</v>
      </c>
      <c r="J3036">
        <v>1991</v>
      </c>
      <c r="K3036">
        <v>1</v>
      </c>
      <c r="L3036" t="s">
        <v>337</v>
      </c>
      <c r="M3036" t="s">
        <v>338</v>
      </c>
    </row>
    <row r="3037" spans="1:13" x14ac:dyDescent="0.25">
      <c r="A3037">
        <v>3027</v>
      </c>
      <c r="B3037" t="s">
        <v>11075</v>
      </c>
      <c r="C3037" t="s">
        <v>11076</v>
      </c>
      <c r="D3037" t="s">
        <v>341</v>
      </c>
      <c r="E3037" t="s">
        <v>824</v>
      </c>
      <c r="F3037" t="s">
        <v>11077</v>
      </c>
      <c r="G3037" t="s">
        <v>329</v>
      </c>
      <c r="H3037">
        <v>10</v>
      </c>
      <c r="I3037">
        <v>3</v>
      </c>
      <c r="J3037">
        <v>2013</v>
      </c>
      <c r="K3037">
        <v>1</v>
      </c>
      <c r="L3037" t="s">
        <v>344</v>
      </c>
      <c r="M3037" t="s">
        <v>1074</v>
      </c>
    </row>
    <row r="3038" spans="1:13" x14ac:dyDescent="0.25">
      <c r="A3038">
        <v>3028</v>
      </c>
      <c r="B3038" t="s">
        <v>11078</v>
      </c>
      <c r="C3038" t="s">
        <v>11079</v>
      </c>
      <c r="D3038" t="s">
        <v>1768</v>
      </c>
      <c r="E3038" t="s">
        <v>11080</v>
      </c>
      <c r="F3038" t="s">
        <v>11081</v>
      </c>
      <c r="G3038" t="s">
        <v>69</v>
      </c>
      <c r="H3038">
        <v>583</v>
      </c>
      <c r="I3038">
        <v>283</v>
      </c>
      <c r="J3038">
        <v>2003</v>
      </c>
      <c r="K3038">
        <v>8</v>
      </c>
      <c r="L3038" t="s">
        <v>41</v>
      </c>
      <c r="M3038" t="s">
        <v>437</v>
      </c>
    </row>
    <row r="3039" spans="1:13" x14ac:dyDescent="0.25">
      <c r="A3039">
        <v>3029</v>
      </c>
      <c r="B3039" t="s">
        <v>11082</v>
      </c>
      <c r="C3039" t="s">
        <v>11083</v>
      </c>
      <c r="D3039" t="s">
        <v>341</v>
      </c>
      <c r="E3039" t="s">
        <v>3474</v>
      </c>
      <c r="F3039" t="s">
        <v>11084</v>
      </c>
      <c r="G3039" t="s">
        <v>308</v>
      </c>
      <c r="H3039">
        <v>16</v>
      </c>
      <c r="I3039">
        <v>10</v>
      </c>
      <c r="J3039">
        <v>2013</v>
      </c>
      <c r="K3039">
        <v>3</v>
      </c>
      <c r="L3039" t="s">
        <v>344</v>
      </c>
      <c r="M3039" t="s">
        <v>11085</v>
      </c>
    </row>
    <row r="3040" spans="1:13" x14ac:dyDescent="0.25">
      <c r="A3040">
        <v>3030</v>
      </c>
      <c r="B3040" t="s">
        <v>11086</v>
      </c>
      <c r="C3040" t="s">
        <v>11087</v>
      </c>
      <c r="D3040" t="s">
        <v>1768</v>
      </c>
      <c r="E3040" t="s">
        <v>3392</v>
      </c>
      <c r="F3040" t="s">
        <v>11088</v>
      </c>
      <c r="G3040" t="s">
        <v>336</v>
      </c>
      <c r="H3040">
        <v>61</v>
      </c>
      <c r="I3040">
        <v>26</v>
      </c>
      <c r="J3040">
        <v>2008</v>
      </c>
      <c r="K3040">
        <v>5</v>
      </c>
      <c r="L3040" t="s">
        <v>41</v>
      </c>
      <c r="M3040" t="s">
        <v>6555</v>
      </c>
    </row>
    <row r="3041" spans="1:13" x14ac:dyDescent="0.25">
      <c r="A3041">
        <v>3031</v>
      </c>
      <c r="B3041" t="s">
        <v>11089</v>
      </c>
      <c r="C3041" t="s">
        <v>11090</v>
      </c>
      <c r="D3041" t="s">
        <v>66</v>
      </c>
      <c r="E3041" t="s">
        <v>126</v>
      </c>
      <c r="F3041" t="s">
        <v>11091</v>
      </c>
      <c r="G3041" t="s">
        <v>156</v>
      </c>
      <c r="H3041">
        <v>102</v>
      </c>
      <c r="I3041">
        <v>51</v>
      </c>
      <c r="J3041">
        <v>2001</v>
      </c>
      <c r="K3041">
        <v>3</v>
      </c>
      <c r="L3041" t="s">
        <v>70</v>
      </c>
      <c r="M3041" t="s">
        <v>387</v>
      </c>
    </row>
    <row r="3042" spans="1:13" x14ac:dyDescent="0.25">
      <c r="A3042">
        <v>3032</v>
      </c>
      <c r="B3042" t="s">
        <v>11092</v>
      </c>
      <c r="C3042" t="s">
        <v>11093</v>
      </c>
      <c r="D3042" t="s">
        <v>52</v>
      </c>
      <c r="E3042" t="s">
        <v>11094</v>
      </c>
      <c r="F3042" t="s">
        <v>11095</v>
      </c>
      <c r="G3042" t="s">
        <v>233</v>
      </c>
      <c r="H3042">
        <v>62</v>
      </c>
      <c r="I3042">
        <v>30</v>
      </c>
      <c r="J3042">
        <v>2003</v>
      </c>
      <c r="K3042">
        <v>1</v>
      </c>
      <c r="L3042" t="s">
        <v>203</v>
      </c>
      <c r="M3042" t="s">
        <v>11096</v>
      </c>
    </row>
    <row r="3043" spans="1:13" x14ac:dyDescent="0.25">
      <c r="A3043">
        <v>3033</v>
      </c>
      <c r="B3043" t="s">
        <v>11097</v>
      </c>
      <c r="C3043" t="s">
        <v>11098</v>
      </c>
      <c r="D3043" t="s">
        <v>215</v>
      </c>
      <c r="E3043" t="s">
        <v>2841</v>
      </c>
      <c r="F3043" t="s">
        <v>11099</v>
      </c>
      <c r="G3043" t="s">
        <v>336</v>
      </c>
      <c r="H3043">
        <v>30</v>
      </c>
      <c r="I3043">
        <v>20</v>
      </c>
      <c r="J3043">
        <v>2004</v>
      </c>
      <c r="K3043">
        <v>2</v>
      </c>
      <c r="L3043" t="s">
        <v>41</v>
      </c>
      <c r="M3043" t="s">
        <v>1154</v>
      </c>
    </row>
    <row r="3044" spans="1:13" x14ac:dyDescent="0.25">
      <c r="A3044">
        <v>3034</v>
      </c>
      <c r="B3044" t="s">
        <v>11100</v>
      </c>
      <c r="C3044" t="s">
        <v>11101</v>
      </c>
      <c r="D3044" t="s">
        <v>98</v>
      </c>
      <c r="E3044" t="s">
        <v>11102</v>
      </c>
      <c r="F3044" t="s">
        <v>11103</v>
      </c>
      <c r="G3044" t="s">
        <v>187</v>
      </c>
      <c r="H3044">
        <v>68</v>
      </c>
      <c r="I3044">
        <v>40</v>
      </c>
      <c r="J3044">
        <v>2012</v>
      </c>
      <c r="K3044">
        <v>5</v>
      </c>
      <c r="L3044" t="s">
        <v>101</v>
      </c>
      <c r="M3044" t="s">
        <v>101</v>
      </c>
    </row>
    <row r="3045" spans="1:13" x14ac:dyDescent="0.25">
      <c r="A3045">
        <v>3035</v>
      </c>
      <c r="B3045" t="s">
        <v>11104</v>
      </c>
      <c r="C3045" t="s">
        <v>11105</v>
      </c>
      <c r="D3045" t="s">
        <v>119</v>
      </c>
      <c r="E3045" t="s">
        <v>6532</v>
      </c>
      <c r="F3045" t="s">
        <v>11106</v>
      </c>
      <c r="G3045" t="s">
        <v>40</v>
      </c>
      <c r="H3045">
        <v>67</v>
      </c>
      <c r="I3045">
        <v>33</v>
      </c>
      <c r="J3045">
        <v>2011</v>
      </c>
      <c r="K3045">
        <v>5</v>
      </c>
      <c r="L3045" t="s">
        <v>122</v>
      </c>
      <c r="M3045" t="s">
        <v>122</v>
      </c>
    </row>
    <row r="3046" spans="1:13" x14ac:dyDescent="0.25">
      <c r="A3046">
        <v>3036</v>
      </c>
      <c r="B3046" t="s">
        <v>11107</v>
      </c>
      <c r="C3046" t="s">
        <v>11108</v>
      </c>
      <c r="D3046" t="s">
        <v>30</v>
      </c>
      <c r="E3046" t="s">
        <v>11109</v>
      </c>
      <c r="F3046" t="s">
        <v>11110</v>
      </c>
      <c r="G3046" t="s">
        <v>211</v>
      </c>
      <c r="H3046">
        <v>115</v>
      </c>
      <c r="I3046">
        <v>55</v>
      </c>
      <c r="J3046">
        <v>2007</v>
      </c>
      <c r="K3046">
        <v>2</v>
      </c>
      <c r="L3046" t="s">
        <v>41</v>
      </c>
      <c r="M3046" t="s">
        <v>1658</v>
      </c>
    </row>
    <row r="3047" spans="1:13" x14ac:dyDescent="0.25">
      <c r="A3047">
        <v>3037</v>
      </c>
      <c r="B3047" t="s">
        <v>11111</v>
      </c>
      <c r="C3047" t="s">
        <v>11112</v>
      </c>
      <c r="D3047" t="s">
        <v>80</v>
      </c>
      <c r="E3047" t="s">
        <v>3077</v>
      </c>
      <c r="F3047" t="s">
        <v>11113</v>
      </c>
      <c r="G3047" t="s">
        <v>257</v>
      </c>
      <c r="H3047">
        <v>90</v>
      </c>
      <c r="I3047">
        <v>45</v>
      </c>
      <c r="J3047">
        <v>2009</v>
      </c>
      <c r="K3047">
        <v>3</v>
      </c>
      <c r="L3047" t="s">
        <v>500</v>
      </c>
      <c r="M3047" t="s">
        <v>11114</v>
      </c>
    </row>
    <row r="3048" spans="1:13" x14ac:dyDescent="0.25">
      <c r="A3048">
        <v>3038</v>
      </c>
      <c r="B3048" t="s">
        <v>11115</v>
      </c>
      <c r="C3048" t="s">
        <v>11116</v>
      </c>
      <c r="D3048" t="s">
        <v>30</v>
      </c>
      <c r="E3048" t="s">
        <v>11117</v>
      </c>
      <c r="F3048" t="s">
        <v>11118</v>
      </c>
      <c r="G3048" t="s">
        <v>55</v>
      </c>
      <c r="H3048">
        <v>644</v>
      </c>
      <c r="I3048">
        <v>416</v>
      </c>
      <c r="J3048">
        <v>2002</v>
      </c>
      <c r="K3048">
        <v>4</v>
      </c>
      <c r="L3048" t="s">
        <v>258</v>
      </c>
      <c r="M3048" t="s">
        <v>258</v>
      </c>
    </row>
    <row r="3049" spans="1:13" x14ac:dyDescent="0.25">
      <c r="A3049">
        <v>3039</v>
      </c>
      <c r="B3049" t="s">
        <v>11119</v>
      </c>
      <c r="C3049" t="s">
        <v>11120</v>
      </c>
      <c r="D3049" t="s">
        <v>341</v>
      </c>
      <c r="E3049" t="s">
        <v>962</v>
      </c>
      <c r="F3049" t="s">
        <v>11121</v>
      </c>
      <c r="G3049" t="s">
        <v>156</v>
      </c>
      <c r="H3049">
        <v>28</v>
      </c>
      <c r="I3049">
        <v>13</v>
      </c>
      <c r="J3049">
        <v>2008</v>
      </c>
      <c r="K3049">
        <v>2</v>
      </c>
      <c r="L3049" t="s">
        <v>41</v>
      </c>
      <c r="M3049" t="s">
        <v>4218</v>
      </c>
    </row>
    <row r="3050" spans="1:13" x14ac:dyDescent="0.25">
      <c r="A3050">
        <v>3040</v>
      </c>
      <c r="B3050" t="s">
        <v>11122</v>
      </c>
      <c r="C3050" t="s">
        <v>11123</v>
      </c>
      <c r="D3050" t="s">
        <v>86</v>
      </c>
      <c r="E3050" t="s">
        <v>824</v>
      </c>
      <c r="F3050" t="s">
        <v>11124</v>
      </c>
      <c r="G3050" t="s">
        <v>33</v>
      </c>
      <c r="H3050">
        <v>50</v>
      </c>
      <c r="I3050">
        <v>25</v>
      </c>
      <c r="J3050">
        <v>2014</v>
      </c>
      <c r="K3050">
        <v>1</v>
      </c>
      <c r="L3050" t="s">
        <v>41</v>
      </c>
      <c r="M3050" t="s">
        <v>11125</v>
      </c>
    </row>
    <row r="3051" spans="1:13" x14ac:dyDescent="0.25">
      <c r="A3051">
        <v>3041</v>
      </c>
      <c r="B3051" t="s">
        <v>11126</v>
      </c>
      <c r="C3051" t="s">
        <v>11127</v>
      </c>
      <c r="D3051" t="s">
        <v>1262</v>
      </c>
      <c r="E3051" t="s">
        <v>1920</v>
      </c>
      <c r="F3051" t="s">
        <v>11128</v>
      </c>
      <c r="G3051" t="s">
        <v>187</v>
      </c>
      <c r="H3051">
        <v>19</v>
      </c>
      <c r="I3051">
        <v>18</v>
      </c>
      <c r="J3051">
        <v>2010</v>
      </c>
      <c r="K3051">
        <v>2</v>
      </c>
      <c r="L3051" t="s">
        <v>4597</v>
      </c>
      <c r="M3051" t="s">
        <v>3467</v>
      </c>
    </row>
    <row r="3052" spans="1:13" x14ac:dyDescent="0.25">
      <c r="A3052">
        <v>3042</v>
      </c>
      <c r="B3052" t="s">
        <v>11129</v>
      </c>
      <c r="C3052" t="s">
        <v>11130</v>
      </c>
      <c r="D3052" t="s">
        <v>294</v>
      </c>
      <c r="E3052" t="s">
        <v>3971</v>
      </c>
      <c r="F3052" t="s">
        <v>11131</v>
      </c>
      <c r="G3052" t="s">
        <v>18</v>
      </c>
      <c r="H3052">
        <v>18</v>
      </c>
      <c r="I3052">
        <v>6</v>
      </c>
      <c r="J3052">
        <v>2010</v>
      </c>
      <c r="K3052">
        <v>4</v>
      </c>
      <c r="L3052" t="s">
        <v>298</v>
      </c>
      <c r="M3052" t="s">
        <v>298</v>
      </c>
    </row>
    <row r="3053" spans="1:13" x14ac:dyDescent="0.25">
      <c r="A3053">
        <v>3043</v>
      </c>
      <c r="B3053" t="s">
        <v>11132</v>
      </c>
      <c r="C3053" t="s">
        <v>11133</v>
      </c>
      <c r="D3053" t="s">
        <v>74</v>
      </c>
      <c r="E3053" t="s">
        <v>576</v>
      </c>
      <c r="F3053" t="s">
        <v>11134</v>
      </c>
      <c r="G3053" t="s">
        <v>107</v>
      </c>
      <c r="H3053">
        <v>10</v>
      </c>
      <c r="I3053">
        <v>3</v>
      </c>
      <c r="J3053">
        <v>2011</v>
      </c>
      <c r="K3053">
        <v>2</v>
      </c>
      <c r="L3053" t="s">
        <v>543</v>
      </c>
      <c r="M3053" t="s">
        <v>2290</v>
      </c>
    </row>
    <row r="3054" spans="1:13" x14ac:dyDescent="0.25">
      <c r="A3054">
        <v>3044</v>
      </c>
      <c r="B3054" t="s">
        <v>11135</v>
      </c>
      <c r="C3054" t="s">
        <v>11136</v>
      </c>
      <c r="D3054" t="s">
        <v>52</v>
      </c>
      <c r="E3054" t="s">
        <v>5609</v>
      </c>
      <c r="F3054" t="s">
        <v>11137</v>
      </c>
      <c r="G3054" t="s">
        <v>40</v>
      </c>
      <c r="H3054">
        <v>14</v>
      </c>
      <c r="I3054">
        <v>9</v>
      </c>
      <c r="J3054">
        <v>1998</v>
      </c>
      <c r="K3054">
        <v>1</v>
      </c>
      <c r="L3054" t="s">
        <v>56</v>
      </c>
      <c r="M3054" t="s">
        <v>56</v>
      </c>
    </row>
    <row r="3055" spans="1:13" x14ac:dyDescent="0.25">
      <c r="A3055">
        <v>3045</v>
      </c>
      <c r="B3055" t="s">
        <v>11138</v>
      </c>
      <c r="C3055" t="s">
        <v>11139</v>
      </c>
      <c r="D3055" t="s">
        <v>80</v>
      </c>
      <c r="E3055" t="s">
        <v>617</v>
      </c>
      <c r="F3055" t="s">
        <v>11140</v>
      </c>
      <c r="G3055" t="s">
        <v>18</v>
      </c>
      <c r="H3055">
        <v>15</v>
      </c>
      <c r="I3055">
        <v>7</v>
      </c>
      <c r="J3055">
        <v>2011</v>
      </c>
      <c r="K3055">
        <v>1</v>
      </c>
      <c r="L3055" t="s">
        <v>83</v>
      </c>
      <c r="M3055" t="s">
        <v>11141</v>
      </c>
    </row>
    <row r="3056" spans="1:13" x14ac:dyDescent="0.25">
      <c r="A3056">
        <v>3046</v>
      </c>
      <c r="B3056" t="s">
        <v>11142</v>
      </c>
      <c r="C3056" t="s">
        <v>11143</v>
      </c>
      <c r="D3056" t="s">
        <v>166</v>
      </c>
      <c r="E3056" t="s">
        <v>81</v>
      </c>
      <c r="F3056" t="s">
        <v>11144</v>
      </c>
      <c r="G3056" t="s">
        <v>156</v>
      </c>
      <c r="H3056">
        <v>184</v>
      </c>
      <c r="I3056">
        <v>73</v>
      </c>
      <c r="J3056">
        <v>2001</v>
      </c>
      <c r="K3056">
        <v>3</v>
      </c>
      <c r="L3056" t="s">
        <v>41</v>
      </c>
      <c r="M3056" t="s">
        <v>11145</v>
      </c>
    </row>
    <row r="3057" spans="1:13" x14ac:dyDescent="0.25">
      <c r="A3057">
        <v>3047</v>
      </c>
      <c r="B3057" t="s">
        <v>11146</v>
      </c>
      <c r="C3057" t="s">
        <v>11147</v>
      </c>
      <c r="D3057" t="s">
        <v>52</v>
      </c>
      <c r="E3057" t="s">
        <v>416</v>
      </c>
      <c r="F3057" t="s">
        <v>11148</v>
      </c>
      <c r="G3057" t="s">
        <v>18</v>
      </c>
      <c r="H3057">
        <v>25</v>
      </c>
      <c r="I3057">
        <v>10</v>
      </c>
      <c r="J3057">
        <v>2011</v>
      </c>
      <c r="K3057">
        <v>1</v>
      </c>
      <c r="L3057" t="s">
        <v>953</v>
      </c>
      <c r="M3057" t="s">
        <v>1004</v>
      </c>
    </row>
    <row r="3058" spans="1:13" x14ac:dyDescent="0.25">
      <c r="A3058">
        <v>3048</v>
      </c>
      <c r="B3058" t="s">
        <v>11149</v>
      </c>
      <c r="C3058" t="s">
        <v>11150</v>
      </c>
      <c r="D3058" t="s">
        <v>503</v>
      </c>
      <c r="E3058" t="s">
        <v>425</v>
      </c>
      <c r="F3058" t="s">
        <v>11151</v>
      </c>
      <c r="G3058" t="s">
        <v>297</v>
      </c>
      <c r="H3058">
        <v>30</v>
      </c>
      <c r="I3058">
        <v>4</v>
      </c>
      <c r="J3058">
        <v>2004</v>
      </c>
      <c r="K3058">
        <v>1</v>
      </c>
      <c r="L3058" t="s">
        <v>506</v>
      </c>
      <c r="M3058" t="s">
        <v>10758</v>
      </c>
    </row>
    <row r="3059" spans="1:13" x14ac:dyDescent="0.25">
      <c r="A3059">
        <v>3049</v>
      </c>
      <c r="B3059" t="s">
        <v>11152</v>
      </c>
      <c r="C3059" t="s">
        <v>11153</v>
      </c>
      <c r="D3059" t="s">
        <v>66</v>
      </c>
      <c r="E3059" t="s">
        <v>4627</v>
      </c>
      <c r="F3059" t="s">
        <v>11154</v>
      </c>
      <c r="G3059" t="s">
        <v>25</v>
      </c>
      <c r="H3059">
        <v>200</v>
      </c>
      <c r="I3059">
        <v>100</v>
      </c>
      <c r="J3059">
        <v>1953</v>
      </c>
      <c r="K3059">
        <v>7</v>
      </c>
      <c r="L3059" t="s">
        <v>1093</v>
      </c>
      <c r="M3059" t="s">
        <v>7441</v>
      </c>
    </row>
    <row r="3060" spans="1:13" x14ac:dyDescent="0.25">
      <c r="A3060">
        <v>3050</v>
      </c>
      <c r="B3060" t="s">
        <v>11155</v>
      </c>
      <c r="C3060" t="s">
        <v>11156</v>
      </c>
      <c r="D3060" t="s">
        <v>1011</v>
      </c>
      <c r="E3060" t="s">
        <v>11157</v>
      </c>
      <c r="F3060" t="s">
        <v>11158</v>
      </c>
      <c r="G3060" t="s">
        <v>55</v>
      </c>
      <c r="H3060">
        <v>514</v>
      </c>
      <c r="I3060">
        <v>254</v>
      </c>
      <c r="J3060">
        <v>2001</v>
      </c>
      <c r="K3060">
        <v>12</v>
      </c>
      <c r="L3060" t="s">
        <v>1014</v>
      </c>
      <c r="M3060" t="s">
        <v>1015</v>
      </c>
    </row>
    <row r="3061" spans="1:13" x14ac:dyDescent="0.25">
      <c r="A3061">
        <v>3051</v>
      </c>
      <c r="B3061" t="s">
        <v>11159</v>
      </c>
      <c r="C3061" t="s">
        <v>11160</v>
      </c>
      <c r="D3061" t="s">
        <v>780</v>
      </c>
      <c r="E3061" t="s">
        <v>2841</v>
      </c>
      <c r="F3061" t="s">
        <v>11161</v>
      </c>
      <c r="G3061" t="s">
        <v>187</v>
      </c>
      <c r="H3061">
        <v>22</v>
      </c>
      <c r="I3061">
        <v>16</v>
      </c>
      <c r="J3061">
        <v>2003</v>
      </c>
      <c r="K3061">
        <v>8</v>
      </c>
      <c r="L3061" t="s">
        <v>344</v>
      </c>
      <c r="M3061" t="s">
        <v>11162</v>
      </c>
    </row>
    <row r="3062" spans="1:13" x14ac:dyDescent="0.25">
      <c r="A3062">
        <v>3052</v>
      </c>
      <c r="B3062" t="s">
        <v>11163</v>
      </c>
      <c r="C3062" t="s">
        <v>11164</v>
      </c>
      <c r="D3062" t="s">
        <v>74</v>
      </c>
      <c r="E3062" t="s">
        <v>1447</v>
      </c>
      <c r="F3062" t="s">
        <v>11165</v>
      </c>
      <c r="G3062" t="s">
        <v>18</v>
      </c>
      <c r="H3062">
        <v>376</v>
      </c>
      <c r="I3062">
        <v>187</v>
      </c>
      <c r="J3062">
        <v>1998</v>
      </c>
      <c r="K3062">
        <v>6</v>
      </c>
      <c r="L3062" t="s">
        <v>543</v>
      </c>
      <c r="M3062" t="s">
        <v>11166</v>
      </c>
    </row>
    <row r="3063" spans="1:13" x14ac:dyDescent="0.25">
      <c r="A3063">
        <v>3053</v>
      </c>
      <c r="B3063" t="s">
        <v>11167</v>
      </c>
      <c r="C3063" t="s">
        <v>11168</v>
      </c>
      <c r="D3063" t="s">
        <v>15</v>
      </c>
      <c r="E3063" t="s">
        <v>1106</v>
      </c>
      <c r="F3063" t="s">
        <v>11169</v>
      </c>
      <c r="G3063" t="s">
        <v>18</v>
      </c>
      <c r="H3063">
        <v>22</v>
      </c>
      <c r="I3063">
        <v>12</v>
      </c>
      <c r="J3063">
        <v>2001</v>
      </c>
      <c r="K3063">
        <v>2</v>
      </c>
      <c r="L3063" t="s">
        <v>41</v>
      </c>
      <c r="M3063" t="s">
        <v>2238</v>
      </c>
    </row>
    <row r="3064" spans="1:13" x14ac:dyDescent="0.25">
      <c r="A3064">
        <v>3054</v>
      </c>
      <c r="B3064" t="s">
        <v>11170</v>
      </c>
      <c r="C3064" t="s">
        <v>11171</v>
      </c>
      <c r="D3064" t="s">
        <v>98</v>
      </c>
      <c r="E3064" t="s">
        <v>621</v>
      </c>
      <c r="F3064" t="s">
        <v>11172</v>
      </c>
      <c r="G3064" t="s">
        <v>297</v>
      </c>
      <c r="H3064">
        <v>21</v>
      </c>
      <c r="I3064">
        <v>12</v>
      </c>
      <c r="J3064">
        <v>2009</v>
      </c>
      <c r="K3064">
        <v>2</v>
      </c>
      <c r="L3064" t="s">
        <v>41</v>
      </c>
      <c r="M3064" t="s">
        <v>11173</v>
      </c>
    </row>
    <row r="3065" spans="1:13" x14ac:dyDescent="0.25">
      <c r="A3065">
        <v>3055</v>
      </c>
      <c r="B3065" t="s">
        <v>11174</v>
      </c>
      <c r="C3065" t="s">
        <v>11175</v>
      </c>
      <c r="D3065" t="s">
        <v>1768</v>
      </c>
      <c r="E3065" t="s">
        <v>939</v>
      </c>
      <c r="F3065" t="s">
        <v>11176</v>
      </c>
      <c r="G3065" t="s">
        <v>156</v>
      </c>
      <c r="H3065">
        <v>13</v>
      </c>
      <c r="I3065">
        <v>6</v>
      </c>
      <c r="J3065">
        <v>2009</v>
      </c>
      <c r="K3065">
        <v>3</v>
      </c>
      <c r="L3065" t="s">
        <v>41</v>
      </c>
      <c r="M3065" t="s">
        <v>2457</v>
      </c>
    </row>
    <row r="3066" spans="1:13" x14ac:dyDescent="0.25">
      <c r="A3066">
        <v>3056</v>
      </c>
      <c r="B3066" t="s">
        <v>11177</v>
      </c>
      <c r="C3066" t="s">
        <v>11178</v>
      </c>
      <c r="D3066" t="s">
        <v>30</v>
      </c>
      <c r="E3066" t="s">
        <v>749</v>
      </c>
      <c r="F3066" t="s">
        <v>11179</v>
      </c>
      <c r="G3066" t="s">
        <v>308</v>
      </c>
      <c r="H3066">
        <v>55</v>
      </c>
      <c r="I3066">
        <v>20</v>
      </c>
      <c r="J3066">
        <v>2012</v>
      </c>
      <c r="K3066">
        <v>3</v>
      </c>
      <c r="L3066" t="s">
        <v>251</v>
      </c>
      <c r="M3066" t="s">
        <v>251</v>
      </c>
    </row>
    <row r="3067" spans="1:13" x14ac:dyDescent="0.25">
      <c r="A3067">
        <v>3057</v>
      </c>
      <c r="B3067" t="s">
        <v>11180</v>
      </c>
      <c r="C3067" t="s">
        <v>11181</v>
      </c>
      <c r="D3067" t="s">
        <v>119</v>
      </c>
      <c r="E3067" t="s">
        <v>1608</v>
      </c>
      <c r="F3067" t="s">
        <v>11182</v>
      </c>
      <c r="G3067" t="s">
        <v>18</v>
      </c>
      <c r="H3067">
        <v>61</v>
      </c>
      <c r="I3067">
        <v>33</v>
      </c>
      <c r="J3067">
        <v>2006</v>
      </c>
      <c r="K3067">
        <v>5</v>
      </c>
      <c r="L3067" t="s">
        <v>122</v>
      </c>
      <c r="M3067" t="s">
        <v>6840</v>
      </c>
    </row>
    <row r="3068" spans="1:13" x14ac:dyDescent="0.25">
      <c r="A3068">
        <v>3058</v>
      </c>
      <c r="B3068" t="s">
        <v>11183</v>
      </c>
      <c r="C3068" t="s">
        <v>11184</v>
      </c>
      <c r="D3068" t="s">
        <v>80</v>
      </c>
      <c r="E3068" t="s">
        <v>11185</v>
      </c>
      <c r="F3068" t="s">
        <v>11186</v>
      </c>
      <c r="G3068" t="s">
        <v>156</v>
      </c>
      <c r="H3068">
        <v>474</v>
      </c>
      <c r="I3068">
        <v>175</v>
      </c>
      <c r="J3068">
        <v>2007</v>
      </c>
      <c r="K3068">
        <v>8</v>
      </c>
      <c r="L3068" t="s">
        <v>83</v>
      </c>
      <c r="M3068" t="s">
        <v>83</v>
      </c>
    </row>
    <row r="3069" spans="1:13" x14ac:dyDescent="0.25">
      <c r="A3069">
        <v>3059</v>
      </c>
      <c r="B3069" t="s">
        <v>11187</v>
      </c>
      <c r="C3069" t="s">
        <v>11188</v>
      </c>
      <c r="D3069" t="s">
        <v>80</v>
      </c>
      <c r="E3069" t="s">
        <v>710</v>
      </c>
      <c r="F3069" t="s">
        <v>11189</v>
      </c>
      <c r="G3069" t="s">
        <v>40</v>
      </c>
      <c r="H3069">
        <v>150</v>
      </c>
      <c r="I3069">
        <v>36</v>
      </c>
      <c r="J3069">
        <v>2012</v>
      </c>
      <c r="K3069">
        <v>2</v>
      </c>
      <c r="L3069" t="s">
        <v>83</v>
      </c>
      <c r="M3069" t="s">
        <v>632</v>
      </c>
    </row>
    <row r="3070" spans="1:13" x14ac:dyDescent="0.25">
      <c r="A3070">
        <v>3060</v>
      </c>
      <c r="B3070" t="s">
        <v>11190</v>
      </c>
      <c r="C3070" t="s">
        <v>11191</v>
      </c>
      <c r="D3070" t="s">
        <v>166</v>
      </c>
      <c r="E3070" t="s">
        <v>11192</v>
      </c>
      <c r="F3070" t="s">
        <v>11193</v>
      </c>
      <c r="G3070" t="s">
        <v>40</v>
      </c>
      <c r="H3070">
        <v>175</v>
      </c>
      <c r="I3070">
        <v>60</v>
      </c>
      <c r="J3070">
        <v>2011</v>
      </c>
      <c r="K3070">
        <v>5</v>
      </c>
      <c r="L3070" t="s">
        <v>169</v>
      </c>
      <c r="M3070" t="s">
        <v>319</v>
      </c>
    </row>
    <row r="3071" spans="1:13" x14ac:dyDescent="0.25">
      <c r="A3071">
        <v>3061</v>
      </c>
      <c r="B3071" t="s">
        <v>11194</v>
      </c>
      <c r="C3071" t="s">
        <v>11195</v>
      </c>
      <c r="D3071" t="s">
        <v>503</v>
      </c>
      <c r="E3071" t="s">
        <v>1106</v>
      </c>
      <c r="F3071" t="s">
        <v>11196</v>
      </c>
      <c r="G3071" t="s">
        <v>55</v>
      </c>
      <c r="H3071">
        <v>45</v>
      </c>
      <c r="I3071">
        <v>20</v>
      </c>
      <c r="J3071">
        <v>2009</v>
      </c>
      <c r="K3071">
        <v>1</v>
      </c>
      <c r="L3071" t="s">
        <v>506</v>
      </c>
      <c r="M3071" t="s">
        <v>506</v>
      </c>
    </row>
    <row r="3072" spans="1:13" x14ac:dyDescent="0.25">
      <c r="A3072">
        <v>3062</v>
      </c>
      <c r="B3072" t="s">
        <v>11197</v>
      </c>
      <c r="C3072" t="s">
        <v>11198</v>
      </c>
      <c r="D3072" t="s">
        <v>80</v>
      </c>
      <c r="E3072" t="s">
        <v>5361</v>
      </c>
      <c r="F3072" t="s">
        <v>11199</v>
      </c>
      <c r="G3072" t="s">
        <v>336</v>
      </c>
      <c r="H3072">
        <v>256</v>
      </c>
      <c r="I3072">
        <v>135</v>
      </c>
      <c r="J3072">
        <v>1965</v>
      </c>
      <c r="K3072">
        <v>3</v>
      </c>
      <c r="L3072" t="s">
        <v>6184</v>
      </c>
      <c r="M3072" t="s">
        <v>6185</v>
      </c>
    </row>
    <row r="3073" spans="1:13" x14ac:dyDescent="0.25">
      <c r="A3073">
        <v>3063</v>
      </c>
      <c r="B3073" t="s">
        <v>11200</v>
      </c>
      <c r="C3073" t="s">
        <v>11201</v>
      </c>
      <c r="D3073" t="s">
        <v>341</v>
      </c>
      <c r="E3073" t="s">
        <v>824</v>
      </c>
      <c r="F3073" t="s">
        <v>11202</v>
      </c>
      <c r="G3073" t="s">
        <v>271</v>
      </c>
      <c r="H3073">
        <v>42</v>
      </c>
      <c r="I3073">
        <v>13</v>
      </c>
      <c r="J3073">
        <v>2008</v>
      </c>
      <c r="K3073">
        <v>2</v>
      </c>
      <c r="L3073" t="s">
        <v>344</v>
      </c>
      <c r="M3073" t="s">
        <v>11203</v>
      </c>
    </row>
    <row r="3074" spans="1:13" x14ac:dyDescent="0.25">
      <c r="A3074">
        <v>3064</v>
      </c>
      <c r="B3074" t="s">
        <v>11204</v>
      </c>
      <c r="C3074" t="s">
        <v>11205</v>
      </c>
      <c r="D3074" t="s">
        <v>215</v>
      </c>
      <c r="E3074" t="s">
        <v>445</v>
      </c>
      <c r="F3074" t="s">
        <v>11206</v>
      </c>
      <c r="G3074" t="s">
        <v>40</v>
      </c>
      <c r="H3074">
        <v>37</v>
      </c>
      <c r="I3074">
        <v>24</v>
      </c>
      <c r="J3074">
        <v>1996</v>
      </c>
      <c r="K3074">
        <v>3</v>
      </c>
      <c r="L3074" t="s">
        <v>5421</v>
      </c>
      <c r="M3074" t="s">
        <v>7275</v>
      </c>
    </row>
    <row r="3075" spans="1:13" x14ac:dyDescent="0.25">
      <c r="A3075">
        <v>3065</v>
      </c>
      <c r="B3075" t="s">
        <v>11207</v>
      </c>
      <c r="C3075" t="s">
        <v>11208</v>
      </c>
      <c r="D3075" t="s">
        <v>503</v>
      </c>
      <c r="E3075" t="s">
        <v>11209</v>
      </c>
      <c r="F3075" t="s">
        <v>11210</v>
      </c>
      <c r="G3075" t="s">
        <v>149</v>
      </c>
      <c r="H3075">
        <v>50</v>
      </c>
      <c r="I3075">
        <v>38</v>
      </c>
      <c r="J3075">
        <v>2008</v>
      </c>
      <c r="K3075">
        <v>3</v>
      </c>
      <c r="L3075" t="s">
        <v>506</v>
      </c>
      <c r="M3075" t="s">
        <v>11211</v>
      </c>
    </row>
    <row r="3076" spans="1:13" x14ac:dyDescent="0.25">
      <c r="A3076">
        <v>3066</v>
      </c>
      <c r="B3076" t="s">
        <v>11212</v>
      </c>
      <c r="C3076" t="s">
        <v>11213</v>
      </c>
      <c r="D3076" t="s">
        <v>45</v>
      </c>
      <c r="E3076" t="s">
        <v>2538</v>
      </c>
      <c r="F3076" t="s">
        <v>11214</v>
      </c>
      <c r="G3076" t="s">
        <v>211</v>
      </c>
      <c r="H3076">
        <v>76</v>
      </c>
      <c r="I3076">
        <v>24</v>
      </c>
      <c r="J3076">
        <v>2000</v>
      </c>
      <c r="K3076">
        <v>4</v>
      </c>
      <c r="L3076" t="s">
        <v>41</v>
      </c>
      <c r="M3076" t="s">
        <v>10283</v>
      </c>
    </row>
    <row r="3077" spans="1:13" x14ac:dyDescent="0.25">
      <c r="A3077">
        <v>3067</v>
      </c>
      <c r="B3077" t="s">
        <v>11215</v>
      </c>
      <c r="C3077" t="s">
        <v>11216</v>
      </c>
      <c r="D3077" t="s">
        <v>215</v>
      </c>
      <c r="E3077" t="s">
        <v>493</v>
      </c>
      <c r="F3077" t="s">
        <v>11217</v>
      </c>
      <c r="G3077" t="s">
        <v>233</v>
      </c>
      <c r="H3077">
        <v>50</v>
      </c>
      <c r="I3077">
        <v>22</v>
      </c>
      <c r="J3077">
        <v>1997</v>
      </c>
      <c r="K3077">
        <v>2</v>
      </c>
      <c r="L3077" t="s">
        <v>1879</v>
      </c>
      <c r="M3077" t="s">
        <v>258</v>
      </c>
    </row>
    <row r="3078" spans="1:13" x14ac:dyDescent="0.25">
      <c r="A3078">
        <v>3068</v>
      </c>
      <c r="B3078" t="s">
        <v>11218</v>
      </c>
      <c r="C3078" t="s">
        <v>11219</v>
      </c>
      <c r="D3078" t="s">
        <v>30</v>
      </c>
      <c r="E3078" t="s">
        <v>11220</v>
      </c>
      <c r="F3078" t="s">
        <v>11221</v>
      </c>
      <c r="G3078" t="s">
        <v>187</v>
      </c>
      <c r="H3078">
        <v>175</v>
      </c>
      <c r="I3078">
        <v>78</v>
      </c>
      <c r="J3078">
        <v>2008</v>
      </c>
      <c r="K3078">
        <v>5</v>
      </c>
      <c r="L3078" t="s">
        <v>258</v>
      </c>
      <c r="M3078" t="s">
        <v>258</v>
      </c>
    </row>
    <row r="3079" spans="1:13" x14ac:dyDescent="0.25">
      <c r="A3079">
        <v>3069</v>
      </c>
      <c r="B3079" t="s">
        <v>11222</v>
      </c>
      <c r="C3079" t="s">
        <v>11223</v>
      </c>
      <c r="D3079" t="s">
        <v>462</v>
      </c>
      <c r="E3079" t="s">
        <v>485</v>
      </c>
      <c r="F3079" t="s">
        <v>11224</v>
      </c>
      <c r="G3079" t="s">
        <v>233</v>
      </c>
      <c r="H3079">
        <v>10</v>
      </c>
      <c r="I3079">
        <v>7</v>
      </c>
      <c r="J3079">
        <v>1985</v>
      </c>
      <c r="K3079">
        <v>1</v>
      </c>
      <c r="L3079" t="s">
        <v>465</v>
      </c>
      <c r="M3079" t="s">
        <v>11225</v>
      </c>
    </row>
    <row r="3080" spans="1:13" x14ac:dyDescent="0.25">
      <c r="A3080">
        <v>3070</v>
      </c>
      <c r="B3080" t="s">
        <v>11226</v>
      </c>
      <c r="C3080" t="s">
        <v>11227</v>
      </c>
      <c r="D3080" t="s">
        <v>80</v>
      </c>
      <c r="E3080" t="s">
        <v>760</v>
      </c>
      <c r="F3080" t="s">
        <v>11228</v>
      </c>
      <c r="G3080" t="s">
        <v>336</v>
      </c>
      <c r="H3080">
        <v>18</v>
      </c>
      <c r="I3080">
        <v>9</v>
      </c>
      <c r="J3080">
        <v>1976</v>
      </c>
      <c r="K3080">
        <v>2</v>
      </c>
      <c r="L3080" t="s">
        <v>83</v>
      </c>
      <c r="M3080" t="s">
        <v>83</v>
      </c>
    </row>
    <row r="3081" spans="1:13" x14ac:dyDescent="0.25">
      <c r="A3081">
        <v>3071</v>
      </c>
      <c r="B3081" t="s">
        <v>11229</v>
      </c>
      <c r="C3081" t="s">
        <v>11230</v>
      </c>
      <c r="D3081" t="s">
        <v>119</v>
      </c>
      <c r="E3081" t="s">
        <v>371</v>
      </c>
      <c r="F3081" t="s">
        <v>11231</v>
      </c>
      <c r="G3081" t="s">
        <v>18</v>
      </c>
      <c r="H3081">
        <v>105</v>
      </c>
      <c r="I3081">
        <v>44</v>
      </c>
      <c r="J3081">
        <v>2004</v>
      </c>
      <c r="K3081">
        <v>3</v>
      </c>
      <c r="L3081" t="s">
        <v>122</v>
      </c>
      <c r="M3081" t="s">
        <v>122</v>
      </c>
    </row>
    <row r="3082" spans="1:13" x14ac:dyDescent="0.25">
      <c r="A3082">
        <v>3072</v>
      </c>
      <c r="B3082" t="s">
        <v>11232</v>
      </c>
      <c r="C3082" t="s">
        <v>11233</v>
      </c>
      <c r="D3082" t="s">
        <v>80</v>
      </c>
      <c r="E3082" t="s">
        <v>541</v>
      </c>
      <c r="F3082" t="s">
        <v>11234</v>
      </c>
      <c r="G3082" t="s">
        <v>55</v>
      </c>
      <c r="H3082">
        <v>5</v>
      </c>
      <c r="I3082">
        <v>3</v>
      </c>
      <c r="J3082">
        <v>1996</v>
      </c>
      <c r="K3082">
        <v>2</v>
      </c>
      <c r="L3082" t="s">
        <v>83</v>
      </c>
      <c r="M3082" t="s">
        <v>964</v>
      </c>
    </row>
    <row r="3083" spans="1:13" x14ac:dyDescent="0.25">
      <c r="A3083">
        <v>3073</v>
      </c>
      <c r="B3083" t="s">
        <v>11235</v>
      </c>
      <c r="C3083" t="s">
        <v>11236</v>
      </c>
      <c r="D3083" t="s">
        <v>119</v>
      </c>
      <c r="E3083" t="s">
        <v>3470</v>
      </c>
      <c r="F3083" t="s">
        <v>11237</v>
      </c>
      <c r="G3083" t="s">
        <v>324</v>
      </c>
      <c r="H3083">
        <v>216</v>
      </c>
      <c r="I3083">
        <v>86</v>
      </c>
      <c r="J3083">
        <v>1998</v>
      </c>
      <c r="K3083">
        <v>4</v>
      </c>
      <c r="L3083" t="s">
        <v>122</v>
      </c>
      <c r="M3083" t="s">
        <v>1512</v>
      </c>
    </row>
    <row r="3084" spans="1:13" x14ac:dyDescent="0.25">
      <c r="A3084">
        <v>3074</v>
      </c>
      <c r="B3084" t="s">
        <v>11238</v>
      </c>
      <c r="C3084" t="s">
        <v>11239</v>
      </c>
      <c r="D3084" t="s">
        <v>105</v>
      </c>
      <c r="E3084" t="s">
        <v>710</v>
      </c>
      <c r="F3084" t="s">
        <v>11240</v>
      </c>
      <c r="G3084" t="s">
        <v>18</v>
      </c>
      <c r="H3084">
        <v>20</v>
      </c>
      <c r="I3084">
        <v>10</v>
      </c>
      <c r="J3084">
        <v>2014</v>
      </c>
      <c r="K3084">
        <v>1</v>
      </c>
      <c r="L3084" t="s">
        <v>62</v>
      </c>
      <c r="M3084" t="s">
        <v>108</v>
      </c>
    </row>
    <row r="3085" spans="1:13" x14ac:dyDescent="0.25">
      <c r="A3085">
        <v>3075</v>
      </c>
      <c r="B3085" t="s">
        <v>11241</v>
      </c>
      <c r="C3085" t="s">
        <v>11242</v>
      </c>
      <c r="D3085" t="s">
        <v>119</v>
      </c>
      <c r="E3085" t="s">
        <v>871</v>
      </c>
      <c r="F3085" t="s">
        <v>11243</v>
      </c>
      <c r="G3085" t="s">
        <v>297</v>
      </c>
      <c r="H3085">
        <v>14</v>
      </c>
      <c r="I3085">
        <v>11</v>
      </c>
      <c r="J3085">
        <v>2013</v>
      </c>
      <c r="K3085">
        <v>2</v>
      </c>
      <c r="L3085" t="s">
        <v>41</v>
      </c>
      <c r="M3085" t="s">
        <v>11244</v>
      </c>
    </row>
    <row r="3086" spans="1:13" x14ac:dyDescent="0.25">
      <c r="A3086">
        <v>3076</v>
      </c>
      <c r="B3086" t="s">
        <v>11245</v>
      </c>
      <c r="C3086" t="s">
        <v>11246</v>
      </c>
      <c r="D3086" t="s">
        <v>15</v>
      </c>
      <c r="E3086" t="s">
        <v>11247</v>
      </c>
      <c r="F3086" t="s">
        <v>11248</v>
      </c>
      <c r="G3086" t="s">
        <v>25</v>
      </c>
      <c r="H3086">
        <v>80</v>
      </c>
      <c r="I3086">
        <v>57</v>
      </c>
      <c r="J3086">
        <v>2000</v>
      </c>
      <c r="K3086">
        <v>2</v>
      </c>
      <c r="L3086" t="s">
        <v>19</v>
      </c>
      <c r="M3086" t="s">
        <v>4263</v>
      </c>
    </row>
    <row r="3087" spans="1:13" x14ac:dyDescent="0.25">
      <c r="A3087">
        <v>3077</v>
      </c>
      <c r="B3087" t="s">
        <v>11249</v>
      </c>
      <c r="C3087" t="s">
        <v>11250</v>
      </c>
      <c r="D3087" t="s">
        <v>166</v>
      </c>
      <c r="E3087" t="s">
        <v>871</v>
      </c>
      <c r="F3087" t="s">
        <v>11251</v>
      </c>
      <c r="G3087" t="s">
        <v>336</v>
      </c>
      <c r="H3087">
        <v>27</v>
      </c>
      <c r="I3087">
        <v>9</v>
      </c>
      <c r="J3087">
        <v>2014</v>
      </c>
      <c r="K3087">
        <v>1</v>
      </c>
      <c r="L3087" t="s">
        <v>1734</v>
      </c>
      <c r="M3087" t="s">
        <v>2619</v>
      </c>
    </row>
    <row r="3088" spans="1:13" x14ac:dyDescent="0.25">
      <c r="A3088">
        <v>3078</v>
      </c>
      <c r="B3088" t="s">
        <v>11252</v>
      </c>
      <c r="C3088" t="s">
        <v>11253</v>
      </c>
      <c r="D3088" t="s">
        <v>1960</v>
      </c>
      <c r="E3088" t="s">
        <v>943</v>
      </c>
      <c r="F3088" t="s">
        <v>11254</v>
      </c>
      <c r="G3088" t="s">
        <v>297</v>
      </c>
      <c r="H3088">
        <v>108</v>
      </c>
      <c r="I3088">
        <v>73</v>
      </c>
      <c r="J3088">
        <v>1986</v>
      </c>
      <c r="K3088">
        <v>10</v>
      </c>
      <c r="L3088" t="s">
        <v>41</v>
      </c>
      <c r="M3088" t="s">
        <v>8853</v>
      </c>
    </row>
    <row r="3089" spans="1:13" x14ac:dyDescent="0.25">
      <c r="A3089">
        <v>3079</v>
      </c>
      <c r="B3089" t="s">
        <v>11255</v>
      </c>
      <c r="C3089" t="s">
        <v>11256</v>
      </c>
      <c r="D3089" t="s">
        <v>30</v>
      </c>
      <c r="E3089" t="s">
        <v>1773</v>
      </c>
      <c r="F3089" t="s">
        <v>11257</v>
      </c>
      <c r="G3089" t="s">
        <v>623</v>
      </c>
      <c r="H3089">
        <v>333</v>
      </c>
      <c r="I3089">
        <v>182</v>
      </c>
      <c r="J3089">
        <v>2010</v>
      </c>
      <c r="K3089">
        <v>1</v>
      </c>
      <c r="L3089" t="s">
        <v>34</v>
      </c>
      <c r="M3089" t="s">
        <v>11258</v>
      </c>
    </row>
    <row r="3090" spans="1:13" x14ac:dyDescent="0.25">
      <c r="A3090">
        <v>3080</v>
      </c>
      <c r="B3090" t="s">
        <v>11259</v>
      </c>
      <c r="C3090" t="s">
        <v>11260</v>
      </c>
      <c r="D3090" t="s">
        <v>15</v>
      </c>
      <c r="E3090" t="s">
        <v>798</v>
      </c>
      <c r="F3090" t="s">
        <v>11261</v>
      </c>
      <c r="G3090" t="s">
        <v>257</v>
      </c>
      <c r="H3090">
        <v>21</v>
      </c>
      <c r="I3090">
        <v>9</v>
      </c>
      <c r="J3090">
        <v>2010</v>
      </c>
      <c r="K3090">
        <v>1</v>
      </c>
      <c r="L3090" t="s">
        <v>19</v>
      </c>
      <c r="M3090" t="s">
        <v>4980</v>
      </c>
    </row>
    <row r="3091" spans="1:13" x14ac:dyDescent="0.25">
      <c r="A3091">
        <v>3081</v>
      </c>
      <c r="B3091" t="s">
        <v>11262</v>
      </c>
      <c r="C3091" t="s">
        <v>11263</v>
      </c>
      <c r="D3091" t="s">
        <v>166</v>
      </c>
      <c r="E3091" t="s">
        <v>11264</v>
      </c>
      <c r="F3091" t="s">
        <v>11265</v>
      </c>
      <c r="G3091" t="s">
        <v>107</v>
      </c>
      <c r="H3091">
        <v>26</v>
      </c>
      <c r="I3091">
        <v>12</v>
      </c>
      <c r="J3091">
        <v>2008</v>
      </c>
      <c r="K3091">
        <v>2</v>
      </c>
      <c r="L3091" t="s">
        <v>169</v>
      </c>
      <c r="M3091" t="s">
        <v>319</v>
      </c>
    </row>
    <row r="3092" spans="1:13" x14ac:dyDescent="0.25">
      <c r="A3092">
        <v>3082</v>
      </c>
      <c r="B3092" t="s">
        <v>11266</v>
      </c>
      <c r="C3092" t="s">
        <v>11267</v>
      </c>
      <c r="D3092" t="s">
        <v>294</v>
      </c>
      <c r="E3092" t="s">
        <v>2379</v>
      </c>
      <c r="F3092" t="s">
        <v>11268</v>
      </c>
      <c r="G3092" t="s">
        <v>233</v>
      </c>
      <c r="H3092">
        <v>110</v>
      </c>
      <c r="I3092">
        <v>43</v>
      </c>
      <c r="J3092">
        <v>1975</v>
      </c>
      <c r="K3092">
        <v>5</v>
      </c>
      <c r="L3092" t="s">
        <v>298</v>
      </c>
      <c r="M3092" t="s">
        <v>11269</v>
      </c>
    </row>
    <row r="3093" spans="1:13" x14ac:dyDescent="0.25">
      <c r="A3093">
        <v>3083</v>
      </c>
      <c r="B3093" t="s">
        <v>11270</v>
      </c>
      <c r="C3093" t="s">
        <v>11271</v>
      </c>
      <c r="D3093" t="s">
        <v>105</v>
      </c>
      <c r="E3093" t="s">
        <v>1080</v>
      </c>
      <c r="F3093" t="s">
        <v>11272</v>
      </c>
      <c r="G3093" t="s">
        <v>69</v>
      </c>
      <c r="H3093">
        <v>21</v>
      </c>
      <c r="I3093">
        <v>13</v>
      </c>
      <c r="J3093">
        <v>2009</v>
      </c>
      <c r="K3093">
        <v>1</v>
      </c>
      <c r="L3093" t="s">
        <v>2534</v>
      </c>
      <c r="M3093" t="s">
        <v>2535</v>
      </c>
    </row>
    <row r="3094" spans="1:13" x14ac:dyDescent="0.25">
      <c r="A3094">
        <v>3084</v>
      </c>
      <c r="B3094" t="s">
        <v>11273</v>
      </c>
      <c r="C3094" t="s">
        <v>11274</v>
      </c>
      <c r="D3094" t="s">
        <v>30</v>
      </c>
      <c r="E3094" t="s">
        <v>2542</v>
      </c>
      <c r="F3094" t="s">
        <v>11275</v>
      </c>
      <c r="G3094" t="s">
        <v>156</v>
      </c>
      <c r="H3094">
        <v>105</v>
      </c>
      <c r="I3094">
        <v>40</v>
      </c>
      <c r="J3094">
        <v>2003</v>
      </c>
      <c r="K3094">
        <v>2</v>
      </c>
      <c r="L3094" t="s">
        <v>34</v>
      </c>
      <c r="M3094" t="s">
        <v>11276</v>
      </c>
    </row>
    <row r="3095" spans="1:13" x14ac:dyDescent="0.25">
      <c r="A3095">
        <v>3085</v>
      </c>
      <c r="B3095" t="s">
        <v>11277</v>
      </c>
      <c r="C3095" t="s">
        <v>11278</v>
      </c>
      <c r="D3095" t="s">
        <v>643</v>
      </c>
      <c r="E3095" t="s">
        <v>1309</v>
      </c>
      <c r="F3095" t="s">
        <v>11279</v>
      </c>
      <c r="G3095" t="s">
        <v>336</v>
      </c>
      <c r="H3095">
        <v>35</v>
      </c>
      <c r="I3095">
        <v>20</v>
      </c>
      <c r="J3095">
        <v>2013</v>
      </c>
      <c r="K3095">
        <v>2</v>
      </c>
      <c r="L3095" t="s">
        <v>645</v>
      </c>
      <c r="M3095" t="s">
        <v>2606</v>
      </c>
    </row>
    <row r="3096" spans="1:13" x14ac:dyDescent="0.25">
      <c r="A3096">
        <v>3086</v>
      </c>
      <c r="B3096" t="s">
        <v>11280</v>
      </c>
      <c r="C3096" t="s">
        <v>11281</v>
      </c>
      <c r="D3096" t="s">
        <v>105</v>
      </c>
      <c r="E3096" t="s">
        <v>31</v>
      </c>
      <c r="F3096" t="s">
        <v>11282</v>
      </c>
      <c r="G3096" t="s">
        <v>156</v>
      </c>
      <c r="H3096">
        <v>90</v>
      </c>
      <c r="I3096">
        <v>39</v>
      </c>
      <c r="J3096">
        <v>1994</v>
      </c>
      <c r="K3096">
        <v>8</v>
      </c>
      <c r="L3096" t="s">
        <v>62</v>
      </c>
      <c r="M3096" t="s">
        <v>108</v>
      </c>
    </row>
    <row r="3097" spans="1:13" x14ac:dyDescent="0.25">
      <c r="A3097">
        <v>3087</v>
      </c>
      <c r="B3097" t="s">
        <v>11283</v>
      </c>
      <c r="C3097" t="s">
        <v>11284</v>
      </c>
      <c r="D3097" t="s">
        <v>860</v>
      </c>
      <c r="E3097" t="s">
        <v>1473</v>
      </c>
      <c r="F3097" t="s">
        <v>11285</v>
      </c>
      <c r="G3097" t="s">
        <v>233</v>
      </c>
      <c r="H3097">
        <v>49</v>
      </c>
      <c r="I3097">
        <v>27</v>
      </c>
      <c r="J3097">
        <v>1987</v>
      </c>
      <c r="K3097">
        <v>2</v>
      </c>
      <c r="L3097" t="s">
        <v>863</v>
      </c>
      <c r="M3097" t="s">
        <v>1185</v>
      </c>
    </row>
    <row r="3098" spans="1:13" x14ac:dyDescent="0.25">
      <c r="A3098">
        <v>3088</v>
      </c>
      <c r="B3098" t="s">
        <v>11286</v>
      </c>
      <c r="C3098" t="s">
        <v>11287</v>
      </c>
      <c r="D3098" t="s">
        <v>66</v>
      </c>
      <c r="E3098" t="s">
        <v>1231</v>
      </c>
      <c r="F3098" t="s">
        <v>11288</v>
      </c>
      <c r="G3098" t="s">
        <v>336</v>
      </c>
      <c r="H3098">
        <v>45</v>
      </c>
      <c r="I3098">
        <v>24</v>
      </c>
      <c r="J3098">
        <v>1994</v>
      </c>
      <c r="K3098">
        <v>6</v>
      </c>
      <c r="L3098" t="s">
        <v>1258</v>
      </c>
      <c r="M3098" t="s">
        <v>735</v>
      </c>
    </row>
    <row r="3099" spans="1:13" x14ac:dyDescent="0.25">
      <c r="A3099">
        <v>3089</v>
      </c>
      <c r="B3099" t="s">
        <v>11289</v>
      </c>
      <c r="C3099" t="s">
        <v>11290</v>
      </c>
      <c r="D3099" t="s">
        <v>333</v>
      </c>
      <c r="E3099" t="s">
        <v>11291</v>
      </c>
      <c r="F3099" t="s">
        <v>11292</v>
      </c>
      <c r="G3099" t="s">
        <v>55</v>
      </c>
      <c r="H3099">
        <v>400</v>
      </c>
      <c r="I3099">
        <v>150</v>
      </c>
      <c r="J3099">
        <v>2004</v>
      </c>
      <c r="K3099">
        <v>4</v>
      </c>
      <c r="L3099" t="s">
        <v>337</v>
      </c>
      <c r="M3099" t="s">
        <v>338</v>
      </c>
    </row>
    <row r="3100" spans="1:13" x14ac:dyDescent="0.25">
      <c r="A3100">
        <v>3090</v>
      </c>
      <c r="B3100" t="s">
        <v>11293</v>
      </c>
      <c r="C3100" t="s">
        <v>11294</v>
      </c>
      <c r="D3100" t="s">
        <v>80</v>
      </c>
      <c r="E3100" t="s">
        <v>1385</v>
      </c>
      <c r="F3100" t="s">
        <v>11295</v>
      </c>
      <c r="G3100" t="s">
        <v>18</v>
      </c>
      <c r="H3100">
        <v>25</v>
      </c>
      <c r="I3100">
        <v>10</v>
      </c>
      <c r="J3100">
        <v>2013</v>
      </c>
      <c r="K3100">
        <v>1</v>
      </c>
      <c r="L3100" t="s">
        <v>62</v>
      </c>
      <c r="M3100" t="s">
        <v>163</v>
      </c>
    </row>
    <row r="3101" spans="1:13" x14ac:dyDescent="0.25">
      <c r="A3101">
        <v>3091</v>
      </c>
      <c r="B3101" t="s">
        <v>11296</v>
      </c>
      <c r="C3101" t="s">
        <v>11297</v>
      </c>
      <c r="D3101" t="s">
        <v>2991</v>
      </c>
      <c r="E3101" t="s">
        <v>4651</v>
      </c>
      <c r="F3101" t="s">
        <v>11298</v>
      </c>
      <c r="G3101" t="s">
        <v>233</v>
      </c>
      <c r="H3101">
        <v>133</v>
      </c>
      <c r="I3101">
        <v>53</v>
      </c>
      <c r="J3101">
        <v>2003</v>
      </c>
      <c r="K3101">
        <v>5</v>
      </c>
      <c r="L3101" t="s">
        <v>41</v>
      </c>
      <c r="M3101" t="s">
        <v>11299</v>
      </c>
    </row>
    <row r="3102" spans="1:13" x14ac:dyDescent="0.25">
      <c r="A3102">
        <v>3092</v>
      </c>
      <c r="B3102" t="s">
        <v>11300</v>
      </c>
      <c r="C3102" t="s">
        <v>11301</v>
      </c>
      <c r="D3102" t="s">
        <v>80</v>
      </c>
      <c r="E3102" t="s">
        <v>749</v>
      </c>
      <c r="F3102" t="s">
        <v>11302</v>
      </c>
      <c r="G3102" t="s">
        <v>297</v>
      </c>
      <c r="H3102">
        <v>22</v>
      </c>
      <c r="I3102">
        <v>12</v>
      </c>
      <c r="J3102">
        <v>2009</v>
      </c>
      <c r="K3102">
        <v>1</v>
      </c>
      <c r="L3102" t="s">
        <v>500</v>
      </c>
      <c r="M3102" t="s">
        <v>1403</v>
      </c>
    </row>
    <row r="3103" spans="1:13" x14ac:dyDescent="0.25">
      <c r="A3103">
        <v>3093</v>
      </c>
      <c r="B3103" t="s">
        <v>11303</v>
      </c>
      <c r="C3103" t="s">
        <v>11304</v>
      </c>
      <c r="D3103" t="s">
        <v>15</v>
      </c>
      <c r="E3103" t="s">
        <v>504</v>
      </c>
      <c r="F3103" t="s">
        <v>11305</v>
      </c>
      <c r="G3103" t="s">
        <v>40</v>
      </c>
      <c r="H3103">
        <v>305</v>
      </c>
      <c r="I3103">
        <v>170</v>
      </c>
      <c r="J3103">
        <v>2002</v>
      </c>
      <c r="K3103">
        <v>1</v>
      </c>
      <c r="L3103" t="s">
        <v>19</v>
      </c>
      <c r="M3103" t="s">
        <v>19</v>
      </c>
    </row>
    <row r="3104" spans="1:13" x14ac:dyDescent="0.25">
      <c r="A3104">
        <v>3094</v>
      </c>
      <c r="B3104" t="s">
        <v>11306</v>
      </c>
      <c r="C3104" t="s">
        <v>11307</v>
      </c>
      <c r="D3104" t="s">
        <v>30</v>
      </c>
      <c r="E3104" t="s">
        <v>1152</v>
      </c>
      <c r="F3104" t="s">
        <v>11308</v>
      </c>
      <c r="G3104" t="s">
        <v>1041</v>
      </c>
      <c r="H3104">
        <v>8</v>
      </c>
      <c r="I3104">
        <v>7</v>
      </c>
      <c r="J3104">
        <v>2011</v>
      </c>
      <c r="K3104">
        <v>1</v>
      </c>
      <c r="L3104" t="s">
        <v>251</v>
      </c>
      <c r="M3104" t="s">
        <v>11309</v>
      </c>
    </row>
    <row r="3105" spans="1:13" x14ac:dyDescent="0.25">
      <c r="A3105">
        <v>3095</v>
      </c>
      <c r="B3105" t="s">
        <v>11310</v>
      </c>
      <c r="C3105" t="s">
        <v>11311</v>
      </c>
      <c r="D3105" t="s">
        <v>98</v>
      </c>
      <c r="E3105" t="s">
        <v>3077</v>
      </c>
      <c r="F3105" t="s">
        <v>11312</v>
      </c>
      <c r="G3105" t="s">
        <v>55</v>
      </c>
      <c r="H3105">
        <v>180</v>
      </c>
      <c r="I3105">
        <v>70</v>
      </c>
      <c r="J3105">
        <v>1997</v>
      </c>
      <c r="K3105">
        <v>4</v>
      </c>
      <c r="L3105" t="s">
        <v>101</v>
      </c>
      <c r="M3105" t="s">
        <v>11313</v>
      </c>
    </row>
    <row r="3106" spans="1:13" x14ac:dyDescent="0.25">
      <c r="A3106">
        <v>3096</v>
      </c>
      <c r="B3106" t="s">
        <v>11314</v>
      </c>
      <c r="C3106" t="s">
        <v>11315</v>
      </c>
      <c r="D3106" t="s">
        <v>294</v>
      </c>
      <c r="E3106" t="s">
        <v>775</v>
      </c>
      <c r="F3106" t="s">
        <v>11316</v>
      </c>
      <c r="G3106" t="s">
        <v>18</v>
      </c>
      <c r="H3106">
        <v>120</v>
      </c>
      <c r="I3106">
        <v>48</v>
      </c>
      <c r="J3106">
        <v>2009</v>
      </c>
      <c r="K3106">
        <v>4</v>
      </c>
      <c r="L3106" t="s">
        <v>298</v>
      </c>
      <c r="M3106" t="s">
        <v>298</v>
      </c>
    </row>
    <row r="3107" spans="1:13" x14ac:dyDescent="0.25">
      <c r="A3107">
        <v>3097</v>
      </c>
      <c r="B3107" t="s">
        <v>11317</v>
      </c>
      <c r="C3107" t="s">
        <v>11318</v>
      </c>
      <c r="D3107" t="s">
        <v>80</v>
      </c>
      <c r="E3107" t="s">
        <v>528</v>
      </c>
      <c r="F3107" t="s">
        <v>11319</v>
      </c>
      <c r="G3107" t="s">
        <v>211</v>
      </c>
      <c r="H3107">
        <v>50</v>
      </c>
      <c r="I3107">
        <v>30</v>
      </c>
      <c r="J3107">
        <v>2005</v>
      </c>
      <c r="K3107">
        <v>1</v>
      </c>
      <c r="L3107" t="s">
        <v>137</v>
      </c>
      <c r="M3107" t="s">
        <v>137</v>
      </c>
    </row>
    <row r="3108" spans="1:13" x14ac:dyDescent="0.25">
      <c r="A3108">
        <v>3098</v>
      </c>
      <c r="B3108" t="s">
        <v>11320</v>
      </c>
      <c r="C3108" t="s">
        <v>11321</v>
      </c>
      <c r="D3108" t="s">
        <v>52</v>
      </c>
      <c r="E3108" t="s">
        <v>798</v>
      </c>
      <c r="F3108" t="s">
        <v>11322</v>
      </c>
      <c r="G3108" t="s">
        <v>18</v>
      </c>
      <c r="H3108">
        <v>12</v>
      </c>
      <c r="I3108">
        <v>10</v>
      </c>
      <c r="J3108">
        <v>2005</v>
      </c>
      <c r="K3108">
        <v>3</v>
      </c>
      <c r="L3108" t="s">
        <v>203</v>
      </c>
      <c r="M3108" t="s">
        <v>203</v>
      </c>
    </row>
    <row r="3109" spans="1:13" x14ac:dyDescent="0.25">
      <c r="A3109">
        <v>3099</v>
      </c>
      <c r="B3109" t="s">
        <v>11323</v>
      </c>
      <c r="C3109" t="s">
        <v>11324</v>
      </c>
      <c r="D3109" t="s">
        <v>243</v>
      </c>
      <c r="E3109" t="s">
        <v>7675</v>
      </c>
      <c r="F3109" t="s">
        <v>11325</v>
      </c>
      <c r="G3109" t="s">
        <v>233</v>
      </c>
      <c r="H3109">
        <v>66</v>
      </c>
      <c r="I3109">
        <v>11</v>
      </c>
      <c r="J3109">
        <v>1996</v>
      </c>
      <c r="K3109">
        <v>1</v>
      </c>
      <c r="L3109" t="s">
        <v>458</v>
      </c>
      <c r="M3109" t="s">
        <v>11326</v>
      </c>
    </row>
    <row r="3110" spans="1:13" x14ac:dyDescent="0.25">
      <c r="A3110">
        <v>3100</v>
      </c>
      <c r="B3110" t="s">
        <v>11327</v>
      </c>
      <c r="C3110" t="s">
        <v>11328</v>
      </c>
      <c r="D3110" t="s">
        <v>434</v>
      </c>
      <c r="E3110" t="s">
        <v>962</v>
      </c>
      <c r="F3110" t="s">
        <v>11329</v>
      </c>
      <c r="G3110" t="s">
        <v>18</v>
      </c>
      <c r="H3110">
        <v>35</v>
      </c>
      <c r="I3110">
        <v>25</v>
      </c>
      <c r="J3110">
        <v>2009</v>
      </c>
      <c r="K3110">
        <v>2</v>
      </c>
      <c r="L3110" t="s">
        <v>41</v>
      </c>
      <c r="M3110" t="s">
        <v>9197</v>
      </c>
    </row>
    <row r="3111" spans="1:13" x14ac:dyDescent="0.25">
      <c r="A3111">
        <v>3101</v>
      </c>
      <c r="B3111" t="s">
        <v>11330</v>
      </c>
      <c r="C3111" t="s">
        <v>11331</v>
      </c>
      <c r="D3111" t="s">
        <v>341</v>
      </c>
      <c r="E3111" t="s">
        <v>572</v>
      </c>
      <c r="F3111" t="s">
        <v>11332</v>
      </c>
      <c r="G3111" t="s">
        <v>187</v>
      </c>
      <c r="H3111">
        <v>27</v>
      </c>
      <c r="I3111">
        <v>15</v>
      </c>
      <c r="J3111">
        <v>2005</v>
      </c>
      <c r="K3111">
        <v>8</v>
      </c>
      <c r="L3111" t="s">
        <v>344</v>
      </c>
      <c r="M3111" t="s">
        <v>6999</v>
      </c>
    </row>
    <row r="3112" spans="1:13" x14ac:dyDescent="0.25">
      <c r="A3112">
        <v>3102</v>
      </c>
      <c r="B3112" t="s">
        <v>11333</v>
      </c>
      <c r="C3112" t="s">
        <v>11334</v>
      </c>
      <c r="D3112" t="s">
        <v>98</v>
      </c>
      <c r="E3112" t="s">
        <v>2516</v>
      </c>
      <c r="F3112" t="s">
        <v>11335</v>
      </c>
      <c r="G3112" t="s">
        <v>329</v>
      </c>
      <c r="H3112">
        <v>130</v>
      </c>
      <c r="I3112">
        <v>58</v>
      </c>
      <c r="J3112">
        <v>1946</v>
      </c>
      <c r="K3112">
        <v>4</v>
      </c>
      <c r="L3112" t="s">
        <v>41</v>
      </c>
      <c r="M3112" t="s">
        <v>3735</v>
      </c>
    </row>
    <row r="3113" spans="1:13" x14ac:dyDescent="0.25">
      <c r="A3113">
        <v>3103</v>
      </c>
      <c r="B3113" t="s">
        <v>11336</v>
      </c>
      <c r="C3113" t="s">
        <v>11337</v>
      </c>
      <c r="D3113" t="s">
        <v>80</v>
      </c>
      <c r="E3113" t="s">
        <v>803</v>
      </c>
      <c r="F3113" t="s">
        <v>11338</v>
      </c>
      <c r="G3113" t="s">
        <v>211</v>
      </c>
      <c r="H3113">
        <v>41</v>
      </c>
      <c r="I3113">
        <v>36</v>
      </c>
      <c r="J3113">
        <v>2001</v>
      </c>
      <c r="K3113">
        <v>3</v>
      </c>
      <c r="L3113" t="s">
        <v>83</v>
      </c>
      <c r="M3113" t="s">
        <v>8880</v>
      </c>
    </row>
    <row r="3114" spans="1:13" x14ac:dyDescent="0.25">
      <c r="A3114">
        <v>3104</v>
      </c>
      <c r="B3114" t="s">
        <v>11339</v>
      </c>
      <c r="C3114" t="s">
        <v>11340</v>
      </c>
      <c r="D3114" t="s">
        <v>86</v>
      </c>
      <c r="E3114" t="s">
        <v>1612</v>
      </c>
      <c r="F3114" t="s">
        <v>11341</v>
      </c>
      <c r="G3114" t="s">
        <v>40</v>
      </c>
      <c r="H3114">
        <v>18</v>
      </c>
      <c r="I3114">
        <v>5</v>
      </c>
      <c r="J3114">
        <v>2011</v>
      </c>
      <c r="K3114">
        <v>1</v>
      </c>
      <c r="L3114" t="s">
        <v>41</v>
      </c>
      <c r="M3114" t="s">
        <v>10496</v>
      </c>
    </row>
    <row r="3115" spans="1:13" x14ac:dyDescent="0.25">
      <c r="A3115">
        <v>3105</v>
      </c>
      <c r="B3115" t="s">
        <v>11342</v>
      </c>
      <c r="C3115" t="s">
        <v>11343</v>
      </c>
      <c r="D3115" t="s">
        <v>80</v>
      </c>
      <c r="E3115" t="s">
        <v>11344</v>
      </c>
      <c r="F3115" t="s">
        <v>11345</v>
      </c>
      <c r="G3115" t="s">
        <v>181</v>
      </c>
      <c r="H3115">
        <v>380</v>
      </c>
      <c r="I3115">
        <v>264</v>
      </c>
      <c r="J3115">
        <v>2008</v>
      </c>
      <c r="K3115">
        <v>7</v>
      </c>
      <c r="L3115" t="s">
        <v>137</v>
      </c>
      <c r="M3115" t="s">
        <v>137</v>
      </c>
    </row>
    <row r="3116" spans="1:13" x14ac:dyDescent="0.25">
      <c r="A3116">
        <v>3106</v>
      </c>
      <c r="B3116" t="s">
        <v>11346</v>
      </c>
      <c r="C3116" t="s">
        <v>11347</v>
      </c>
      <c r="D3116" t="s">
        <v>74</v>
      </c>
      <c r="E3116" t="s">
        <v>2781</v>
      </c>
      <c r="F3116" t="s">
        <v>11348</v>
      </c>
      <c r="G3116" t="s">
        <v>107</v>
      </c>
      <c r="H3116">
        <v>591</v>
      </c>
      <c r="I3116">
        <v>298</v>
      </c>
      <c r="J3116">
        <v>1977</v>
      </c>
      <c r="K3116">
        <v>7</v>
      </c>
      <c r="L3116" t="s">
        <v>77</v>
      </c>
      <c r="M3116" t="s">
        <v>77</v>
      </c>
    </row>
    <row r="3117" spans="1:13" x14ac:dyDescent="0.25">
      <c r="A3117">
        <v>3107</v>
      </c>
      <c r="B3117" t="s">
        <v>11349</v>
      </c>
      <c r="C3117" t="s">
        <v>11350</v>
      </c>
      <c r="D3117" t="s">
        <v>503</v>
      </c>
      <c r="E3117" t="s">
        <v>9834</v>
      </c>
      <c r="F3117" t="s">
        <v>11351</v>
      </c>
      <c r="G3117" t="s">
        <v>233</v>
      </c>
      <c r="H3117">
        <v>267</v>
      </c>
      <c r="I3117">
        <v>160</v>
      </c>
      <c r="J3117">
        <v>1995</v>
      </c>
      <c r="K3117">
        <v>5</v>
      </c>
      <c r="L3117" t="s">
        <v>506</v>
      </c>
      <c r="M3117" t="s">
        <v>9686</v>
      </c>
    </row>
    <row r="3118" spans="1:13" x14ac:dyDescent="0.25">
      <c r="A3118">
        <v>3108</v>
      </c>
      <c r="B3118" t="s">
        <v>11352</v>
      </c>
      <c r="C3118" t="s">
        <v>11353</v>
      </c>
      <c r="D3118" t="s">
        <v>215</v>
      </c>
      <c r="E3118" t="s">
        <v>896</v>
      </c>
      <c r="F3118" t="s">
        <v>11354</v>
      </c>
      <c r="G3118" t="s">
        <v>25</v>
      </c>
      <c r="H3118">
        <v>65</v>
      </c>
      <c r="I3118">
        <v>40</v>
      </c>
      <c r="J3118">
        <v>2012</v>
      </c>
      <c r="K3118">
        <v>4</v>
      </c>
      <c r="L3118" t="s">
        <v>219</v>
      </c>
      <c r="M3118" t="s">
        <v>1154</v>
      </c>
    </row>
    <row r="3119" spans="1:13" x14ac:dyDescent="0.25">
      <c r="A3119">
        <v>3109</v>
      </c>
      <c r="B3119" t="s">
        <v>11355</v>
      </c>
      <c r="C3119" t="s">
        <v>11356</v>
      </c>
      <c r="D3119" t="s">
        <v>45</v>
      </c>
      <c r="E3119" t="s">
        <v>11357</v>
      </c>
      <c r="F3119" t="s">
        <v>11358</v>
      </c>
      <c r="G3119" t="s">
        <v>175</v>
      </c>
      <c r="H3119">
        <v>286</v>
      </c>
      <c r="I3119">
        <v>124</v>
      </c>
      <c r="J3119">
        <v>2008</v>
      </c>
      <c r="K3119">
        <v>2</v>
      </c>
      <c r="L3119" t="s">
        <v>1258</v>
      </c>
      <c r="M3119" t="s">
        <v>11359</v>
      </c>
    </row>
    <row r="3120" spans="1:13" x14ac:dyDescent="0.25">
      <c r="A3120">
        <v>3110</v>
      </c>
      <c r="B3120" t="s">
        <v>11360</v>
      </c>
      <c r="C3120" t="s">
        <v>11361</v>
      </c>
      <c r="D3120" t="s">
        <v>45</v>
      </c>
      <c r="E3120" t="s">
        <v>380</v>
      </c>
      <c r="F3120" t="s">
        <v>11362</v>
      </c>
      <c r="G3120" t="s">
        <v>55</v>
      </c>
      <c r="H3120">
        <v>54</v>
      </c>
      <c r="I3120">
        <v>19</v>
      </c>
      <c r="J3120">
        <v>2008</v>
      </c>
      <c r="K3120">
        <v>1</v>
      </c>
      <c r="L3120" t="s">
        <v>49</v>
      </c>
      <c r="M3120" t="s">
        <v>701</v>
      </c>
    </row>
    <row r="3121" spans="1:13" x14ac:dyDescent="0.25">
      <c r="A3121">
        <v>3111</v>
      </c>
      <c r="B3121" t="s">
        <v>11363</v>
      </c>
      <c r="C3121" t="s">
        <v>11364</v>
      </c>
      <c r="D3121" t="s">
        <v>80</v>
      </c>
      <c r="E3121" t="s">
        <v>704</v>
      </c>
      <c r="F3121" t="s">
        <v>11365</v>
      </c>
      <c r="G3121" t="s">
        <v>107</v>
      </c>
      <c r="H3121">
        <v>7</v>
      </c>
      <c r="I3121">
        <v>5</v>
      </c>
      <c r="J3121">
        <v>2006</v>
      </c>
      <c r="K3121">
        <v>1</v>
      </c>
      <c r="L3121" t="s">
        <v>83</v>
      </c>
      <c r="M3121" t="s">
        <v>2693</v>
      </c>
    </row>
    <row r="3122" spans="1:13" x14ac:dyDescent="0.25">
      <c r="A3122">
        <v>3112</v>
      </c>
      <c r="B3122" t="s">
        <v>11366</v>
      </c>
      <c r="C3122" t="s">
        <v>11367</v>
      </c>
      <c r="D3122" t="s">
        <v>166</v>
      </c>
      <c r="E3122" t="s">
        <v>1207</v>
      </c>
      <c r="F3122" t="s">
        <v>11368</v>
      </c>
      <c r="G3122" t="s">
        <v>623</v>
      </c>
      <c r="H3122">
        <v>62</v>
      </c>
      <c r="I3122">
        <v>43</v>
      </c>
      <c r="J3122">
        <v>2009</v>
      </c>
      <c r="K3122">
        <v>6</v>
      </c>
      <c r="L3122" t="s">
        <v>169</v>
      </c>
      <c r="M3122" t="s">
        <v>1217</v>
      </c>
    </row>
    <row r="3123" spans="1:13" x14ac:dyDescent="0.25">
      <c r="A3123">
        <v>3113</v>
      </c>
      <c r="B3123" t="s">
        <v>11369</v>
      </c>
      <c r="C3123" t="s">
        <v>11370</v>
      </c>
      <c r="D3123" t="s">
        <v>215</v>
      </c>
      <c r="E3123" t="s">
        <v>547</v>
      </c>
      <c r="F3123" t="s">
        <v>11371</v>
      </c>
      <c r="G3123" t="s">
        <v>55</v>
      </c>
      <c r="H3123">
        <v>140</v>
      </c>
      <c r="I3123">
        <v>75</v>
      </c>
      <c r="J3123">
        <v>2000</v>
      </c>
      <c r="K3123">
        <v>9</v>
      </c>
      <c r="L3123" t="s">
        <v>1879</v>
      </c>
      <c r="M3123" t="s">
        <v>1879</v>
      </c>
    </row>
    <row r="3124" spans="1:13" x14ac:dyDescent="0.25">
      <c r="A3124">
        <v>3114</v>
      </c>
      <c r="B3124" t="s">
        <v>11372</v>
      </c>
      <c r="C3124" t="s">
        <v>11373</v>
      </c>
      <c r="D3124" t="s">
        <v>341</v>
      </c>
      <c r="E3124" t="s">
        <v>11374</v>
      </c>
      <c r="F3124" t="s">
        <v>11375</v>
      </c>
      <c r="G3124" t="s">
        <v>181</v>
      </c>
      <c r="H3124">
        <v>915</v>
      </c>
      <c r="I3124">
        <v>400</v>
      </c>
      <c r="J3124">
        <v>1997</v>
      </c>
      <c r="K3124">
        <v>6</v>
      </c>
      <c r="L3124" t="s">
        <v>344</v>
      </c>
      <c r="M3124" t="s">
        <v>11376</v>
      </c>
    </row>
    <row r="3125" spans="1:13" x14ac:dyDescent="0.25">
      <c r="A3125">
        <v>3115</v>
      </c>
      <c r="B3125" t="s">
        <v>11377</v>
      </c>
      <c r="C3125" t="s">
        <v>11378</v>
      </c>
      <c r="D3125" t="s">
        <v>1262</v>
      </c>
      <c r="E3125" t="s">
        <v>1106</v>
      </c>
      <c r="F3125" t="s">
        <v>11379</v>
      </c>
      <c r="G3125" t="s">
        <v>18</v>
      </c>
      <c r="H3125">
        <v>10</v>
      </c>
      <c r="I3125">
        <v>4</v>
      </c>
      <c r="J3125">
        <v>2012</v>
      </c>
      <c r="K3125">
        <v>1</v>
      </c>
      <c r="L3125" t="s">
        <v>1264</v>
      </c>
      <c r="M3125" t="s">
        <v>3952</v>
      </c>
    </row>
    <row r="3126" spans="1:13" x14ac:dyDescent="0.25">
      <c r="A3126">
        <v>3116</v>
      </c>
      <c r="B3126" t="s">
        <v>11380</v>
      </c>
      <c r="C3126" t="s">
        <v>11381</v>
      </c>
      <c r="D3126" t="s">
        <v>86</v>
      </c>
      <c r="E3126" t="s">
        <v>11382</v>
      </c>
      <c r="F3126" t="s">
        <v>11383</v>
      </c>
      <c r="G3126" t="s">
        <v>233</v>
      </c>
      <c r="H3126">
        <v>172</v>
      </c>
      <c r="I3126">
        <v>85</v>
      </c>
      <c r="J3126">
        <v>2004</v>
      </c>
      <c r="K3126">
        <v>9</v>
      </c>
      <c r="L3126" t="s">
        <v>89</v>
      </c>
      <c r="M3126" t="s">
        <v>89</v>
      </c>
    </row>
    <row r="3127" spans="1:13" x14ac:dyDescent="0.25">
      <c r="A3127">
        <v>3117</v>
      </c>
      <c r="B3127" t="s">
        <v>11384</v>
      </c>
      <c r="C3127" t="s">
        <v>11385</v>
      </c>
      <c r="D3127" t="s">
        <v>52</v>
      </c>
      <c r="E3127" t="s">
        <v>617</v>
      </c>
      <c r="F3127" t="s">
        <v>11386</v>
      </c>
      <c r="G3127" t="s">
        <v>336</v>
      </c>
      <c r="H3127">
        <v>61</v>
      </c>
      <c r="I3127">
        <v>45</v>
      </c>
      <c r="J3127">
        <v>2007</v>
      </c>
      <c r="K3127">
        <v>2</v>
      </c>
      <c r="L3127" t="s">
        <v>203</v>
      </c>
      <c r="M3127" t="s">
        <v>203</v>
      </c>
    </row>
    <row r="3128" spans="1:13" x14ac:dyDescent="0.25">
      <c r="A3128">
        <v>3118</v>
      </c>
      <c r="B3128" t="s">
        <v>11387</v>
      </c>
      <c r="C3128" t="s">
        <v>11388</v>
      </c>
      <c r="D3128" t="s">
        <v>98</v>
      </c>
      <c r="E3128" t="s">
        <v>6446</v>
      </c>
      <c r="F3128" t="s">
        <v>11389</v>
      </c>
      <c r="G3128" t="s">
        <v>175</v>
      </c>
      <c r="H3128">
        <v>48</v>
      </c>
      <c r="I3128">
        <v>15</v>
      </c>
      <c r="J3128">
        <v>2009</v>
      </c>
      <c r="K3128">
        <v>5</v>
      </c>
      <c r="L3128" t="s">
        <v>41</v>
      </c>
      <c r="M3128" t="s">
        <v>1253</v>
      </c>
    </row>
    <row r="3129" spans="1:13" x14ac:dyDescent="0.25">
      <c r="A3129">
        <v>3119</v>
      </c>
      <c r="B3129" t="s">
        <v>11390</v>
      </c>
      <c r="C3129" t="s">
        <v>11391</v>
      </c>
      <c r="D3129" t="s">
        <v>1011</v>
      </c>
      <c r="E3129" t="s">
        <v>704</v>
      </c>
      <c r="F3129" t="s">
        <v>11392</v>
      </c>
      <c r="G3129" t="s">
        <v>55</v>
      </c>
      <c r="H3129">
        <v>55</v>
      </c>
      <c r="I3129">
        <v>30</v>
      </c>
      <c r="J3129">
        <v>2013</v>
      </c>
      <c r="K3129">
        <v>1</v>
      </c>
      <c r="L3129" t="s">
        <v>1014</v>
      </c>
      <c r="M3129" t="s">
        <v>11393</v>
      </c>
    </row>
    <row r="3130" spans="1:13" x14ac:dyDescent="0.25">
      <c r="A3130">
        <v>3120</v>
      </c>
      <c r="B3130" t="s">
        <v>11394</v>
      </c>
      <c r="C3130" t="s">
        <v>11395</v>
      </c>
      <c r="D3130" t="s">
        <v>74</v>
      </c>
      <c r="E3130" t="s">
        <v>287</v>
      </c>
      <c r="F3130" t="s">
        <v>11396</v>
      </c>
      <c r="G3130" t="s">
        <v>18</v>
      </c>
      <c r="H3130">
        <v>32</v>
      </c>
      <c r="I3130">
        <v>22</v>
      </c>
      <c r="J3130">
        <v>2004</v>
      </c>
      <c r="K3130">
        <v>2</v>
      </c>
      <c r="L3130" t="s">
        <v>41</v>
      </c>
      <c r="M3130" t="s">
        <v>1427</v>
      </c>
    </row>
    <row r="3131" spans="1:13" x14ac:dyDescent="0.25">
      <c r="A3131">
        <v>3121</v>
      </c>
      <c r="B3131" t="s">
        <v>11397</v>
      </c>
      <c r="C3131" t="s">
        <v>11398</v>
      </c>
      <c r="D3131" t="s">
        <v>1999</v>
      </c>
      <c r="E3131" t="s">
        <v>617</v>
      </c>
      <c r="F3131" t="s">
        <v>11399</v>
      </c>
      <c r="G3131" t="s">
        <v>40</v>
      </c>
      <c r="H3131">
        <v>21</v>
      </c>
      <c r="I3131">
        <v>6</v>
      </c>
      <c r="J3131">
        <v>2008</v>
      </c>
      <c r="K3131">
        <v>2</v>
      </c>
      <c r="L3131" t="s">
        <v>2001</v>
      </c>
      <c r="M3131" t="s">
        <v>10978</v>
      </c>
    </row>
    <row r="3132" spans="1:13" x14ac:dyDescent="0.25">
      <c r="A3132">
        <v>3122</v>
      </c>
      <c r="B3132" t="s">
        <v>11400</v>
      </c>
      <c r="C3132" t="s">
        <v>11401</v>
      </c>
      <c r="D3132" t="s">
        <v>503</v>
      </c>
      <c r="E3132" t="s">
        <v>1157</v>
      </c>
      <c r="F3132" t="s">
        <v>11402</v>
      </c>
      <c r="G3132" t="s">
        <v>233</v>
      </c>
      <c r="H3132">
        <v>30</v>
      </c>
      <c r="I3132">
        <v>14</v>
      </c>
      <c r="J3132">
        <v>2008</v>
      </c>
      <c r="K3132">
        <v>1</v>
      </c>
      <c r="L3132" t="s">
        <v>506</v>
      </c>
      <c r="M3132" t="s">
        <v>11403</v>
      </c>
    </row>
    <row r="3133" spans="1:13" x14ac:dyDescent="0.25">
      <c r="A3133">
        <v>3123</v>
      </c>
      <c r="B3133" t="s">
        <v>11404</v>
      </c>
      <c r="C3133" t="s">
        <v>11405</v>
      </c>
      <c r="D3133" t="s">
        <v>80</v>
      </c>
      <c r="E3133" t="s">
        <v>1507</v>
      </c>
      <c r="F3133" t="s">
        <v>11406</v>
      </c>
      <c r="G3133" t="s">
        <v>211</v>
      </c>
      <c r="H3133">
        <v>72</v>
      </c>
      <c r="I3133">
        <v>62</v>
      </c>
      <c r="J3133">
        <v>2008</v>
      </c>
      <c r="K3133">
        <v>7</v>
      </c>
      <c r="L3133" t="s">
        <v>163</v>
      </c>
      <c r="M3133" t="s">
        <v>391</v>
      </c>
    </row>
    <row r="3134" spans="1:13" x14ac:dyDescent="0.25">
      <c r="A3134">
        <v>3124</v>
      </c>
      <c r="B3134" t="s">
        <v>11407</v>
      </c>
      <c r="C3134" t="s">
        <v>11408</v>
      </c>
      <c r="D3134" t="s">
        <v>1011</v>
      </c>
      <c r="E3134" t="s">
        <v>301</v>
      </c>
      <c r="F3134" t="s">
        <v>11409</v>
      </c>
      <c r="G3134" t="s">
        <v>40</v>
      </c>
      <c r="H3134">
        <v>189</v>
      </c>
      <c r="I3134">
        <v>14</v>
      </c>
      <c r="J3134">
        <v>2012</v>
      </c>
      <c r="K3134">
        <v>3</v>
      </c>
      <c r="L3134" t="s">
        <v>41</v>
      </c>
      <c r="M3134" t="s">
        <v>1762</v>
      </c>
    </row>
    <row r="3135" spans="1:13" x14ac:dyDescent="0.25">
      <c r="A3135">
        <v>3125</v>
      </c>
      <c r="B3135" t="s">
        <v>11410</v>
      </c>
      <c r="C3135" t="s">
        <v>11411</v>
      </c>
      <c r="D3135" t="s">
        <v>66</v>
      </c>
      <c r="E3135" t="s">
        <v>167</v>
      </c>
      <c r="F3135" t="s">
        <v>11412</v>
      </c>
      <c r="G3135" t="s">
        <v>181</v>
      </c>
      <c r="H3135">
        <v>48</v>
      </c>
      <c r="I3135">
        <v>21</v>
      </c>
      <c r="J3135">
        <v>2010</v>
      </c>
      <c r="K3135">
        <v>4</v>
      </c>
      <c r="L3135" t="s">
        <v>94</v>
      </c>
      <c r="M3135" t="s">
        <v>11413</v>
      </c>
    </row>
    <row r="3136" spans="1:13" x14ac:dyDescent="0.25">
      <c r="A3136">
        <v>3126</v>
      </c>
      <c r="B3136" t="s">
        <v>11414</v>
      </c>
      <c r="C3136" t="s">
        <v>11415</v>
      </c>
      <c r="D3136" t="s">
        <v>105</v>
      </c>
      <c r="E3136" t="s">
        <v>425</v>
      </c>
      <c r="F3136" t="s">
        <v>11416</v>
      </c>
      <c r="G3136" t="s">
        <v>55</v>
      </c>
      <c r="H3136">
        <v>150</v>
      </c>
      <c r="I3136">
        <v>120</v>
      </c>
      <c r="J3136">
        <v>2003</v>
      </c>
      <c r="K3136">
        <v>4</v>
      </c>
      <c r="L3136" t="s">
        <v>62</v>
      </c>
      <c r="M3136" t="s">
        <v>11417</v>
      </c>
    </row>
    <row r="3137" spans="1:13" x14ac:dyDescent="0.25">
      <c r="A3137">
        <v>3127</v>
      </c>
      <c r="B3137" t="s">
        <v>11418</v>
      </c>
      <c r="C3137" t="s">
        <v>11419</v>
      </c>
      <c r="D3137" t="s">
        <v>52</v>
      </c>
      <c r="E3137" t="s">
        <v>699</v>
      </c>
      <c r="F3137" t="s">
        <v>11420</v>
      </c>
      <c r="G3137" t="s">
        <v>55</v>
      </c>
      <c r="H3137">
        <v>25</v>
      </c>
      <c r="I3137">
        <v>10</v>
      </c>
      <c r="J3137">
        <v>2004</v>
      </c>
      <c r="K3137">
        <v>1</v>
      </c>
      <c r="L3137" t="s">
        <v>203</v>
      </c>
      <c r="M3137" t="s">
        <v>11421</v>
      </c>
    </row>
    <row r="3138" spans="1:13" x14ac:dyDescent="0.25">
      <c r="A3138">
        <v>3128</v>
      </c>
      <c r="B3138" t="s">
        <v>11422</v>
      </c>
      <c r="C3138" t="s">
        <v>11423</v>
      </c>
      <c r="D3138" t="s">
        <v>230</v>
      </c>
      <c r="E3138" t="s">
        <v>3011</v>
      </c>
      <c r="F3138" t="s">
        <v>11424</v>
      </c>
      <c r="G3138" t="s">
        <v>308</v>
      </c>
      <c r="H3138">
        <v>216</v>
      </c>
      <c r="I3138">
        <v>90</v>
      </c>
      <c r="J3138">
        <v>1994</v>
      </c>
      <c r="K3138">
        <v>3</v>
      </c>
      <c r="L3138" t="s">
        <v>234</v>
      </c>
      <c r="M3138" t="s">
        <v>11425</v>
      </c>
    </row>
    <row r="3139" spans="1:13" x14ac:dyDescent="0.25">
      <c r="A3139">
        <v>3129</v>
      </c>
      <c r="B3139" t="s">
        <v>11426</v>
      </c>
      <c r="C3139" t="s">
        <v>11427</v>
      </c>
      <c r="D3139" t="s">
        <v>52</v>
      </c>
      <c r="E3139" t="s">
        <v>11428</v>
      </c>
      <c r="F3139" t="s">
        <v>11429</v>
      </c>
      <c r="G3139" t="s">
        <v>18</v>
      </c>
      <c r="H3139">
        <v>32</v>
      </c>
      <c r="I3139">
        <v>18</v>
      </c>
      <c r="J3139">
        <v>2010</v>
      </c>
      <c r="K3139">
        <v>1</v>
      </c>
      <c r="L3139" t="s">
        <v>56</v>
      </c>
      <c r="M3139" t="s">
        <v>56</v>
      </c>
    </row>
    <row r="3140" spans="1:13" x14ac:dyDescent="0.25">
      <c r="A3140">
        <v>3130</v>
      </c>
      <c r="B3140" t="s">
        <v>11430</v>
      </c>
      <c r="C3140" t="s">
        <v>11431</v>
      </c>
      <c r="D3140" t="s">
        <v>119</v>
      </c>
      <c r="E3140" t="s">
        <v>9044</v>
      </c>
      <c r="F3140" t="s">
        <v>11432</v>
      </c>
      <c r="G3140" t="s">
        <v>336</v>
      </c>
      <c r="H3140">
        <v>131</v>
      </c>
      <c r="I3140">
        <v>78</v>
      </c>
      <c r="J3140">
        <v>2002</v>
      </c>
      <c r="K3140">
        <v>12</v>
      </c>
      <c r="L3140" t="s">
        <v>122</v>
      </c>
      <c r="M3140" t="s">
        <v>3959</v>
      </c>
    </row>
    <row r="3141" spans="1:13" x14ac:dyDescent="0.25">
      <c r="A3141">
        <v>3131</v>
      </c>
      <c r="B3141" t="s">
        <v>11433</v>
      </c>
      <c r="C3141" t="s">
        <v>11434</v>
      </c>
      <c r="D3141" t="s">
        <v>119</v>
      </c>
      <c r="E3141" t="s">
        <v>626</v>
      </c>
      <c r="F3141" t="s">
        <v>11435</v>
      </c>
      <c r="G3141" t="s">
        <v>18</v>
      </c>
      <c r="H3141">
        <v>15</v>
      </c>
      <c r="I3141">
        <v>12</v>
      </c>
      <c r="J3141">
        <v>2005</v>
      </c>
      <c r="K3141">
        <v>1</v>
      </c>
      <c r="L3141" t="s">
        <v>122</v>
      </c>
      <c r="M3141" t="s">
        <v>1512</v>
      </c>
    </row>
    <row r="3142" spans="1:13" x14ac:dyDescent="0.25">
      <c r="A3142">
        <v>3132</v>
      </c>
      <c r="B3142" t="s">
        <v>11436</v>
      </c>
      <c r="C3142" t="s">
        <v>11437</v>
      </c>
      <c r="D3142" t="s">
        <v>52</v>
      </c>
      <c r="E3142" t="s">
        <v>1608</v>
      </c>
      <c r="F3142" t="s">
        <v>11438</v>
      </c>
      <c r="G3142" t="s">
        <v>257</v>
      </c>
      <c r="H3142">
        <v>74</v>
      </c>
      <c r="I3142">
        <v>35</v>
      </c>
      <c r="J3142">
        <v>2013</v>
      </c>
      <c r="K3142">
        <v>1</v>
      </c>
      <c r="L3142" t="s">
        <v>953</v>
      </c>
      <c r="M3142" t="s">
        <v>1004</v>
      </c>
    </row>
    <row r="3143" spans="1:13" x14ac:dyDescent="0.25">
      <c r="A3143">
        <v>3133</v>
      </c>
      <c r="B3143" t="s">
        <v>11439</v>
      </c>
      <c r="C3143" t="s">
        <v>11440</v>
      </c>
      <c r="D3143" t="s">
        <v>52</v>
      </c>
      <c r="E3143" t="s">
        <v>261</v>
      </c>
      <c r="F3143" t="s">
        <v>11441</v>
      </c>
      <c r="G3143" t="s">
        <v>308</v>
      </c>
      <c r="H3143">
        <v>80</v>
      </c>
      <c r="I3143">
        <v>39</v>
      </c>
      <c r="J3143">
        <v>2003</v>
      </c>
      <c r="K3143">
        <v>1</v>
      </c>
      <c r="L3143" t="s">
        <v>953</v>
      </c>
      <c r="M3143" t="s">
        <v>11442</v>
      </c>
    </row>
    <row r="3144" spans="1:13" x14ac:dyDescent="0.25">
      <c r="A3144">
        <v>3134</v>
      </c>
      <c r="B3144" t="s">
        <v>11443</v>
      </c>
      <c r="C3144" t="s">
        <v>11444</v>
      </c>
      <c r="D3144" t="s">
        <v>230</v>
      </c>
      <c r="E3144" t="s">
        <v>4384</v>
      </c>
      <c r="F3144" t="s">
        <v>11445</v>
      </c>
      <c r="G3144" t="s">
        <v>289</v>
      </c>
      <c r="H3144">
        <v>130</v>
      </c>
      <c r="I3144">
        <v>100</v>
      </c>
      <c r="J3144">
        <v>1999</v>
      </c>
      <c r="K3144">
        <v>2</v>
      </c>
      <c r="L3144" t="s">
        <v>234</v>
      </c>
      <c r="M3144" t="s">
        <v>8693</v>
      </c>
    </row>
    <row r="3145" spans="1:13" x14ac:dyDescent="0.25">
      <c r="A3145">
        <v>3135</v>
      </c>
      <c r="B3145" t="s">
        <v>11446</v>
      </c>
      <c r="C3145" t="s">
        <v>11447</v>
      </c>
      <c r="D3145" t="s">
        <v>86</v>
      </c>
      <c r="E3145" t="s">
        <v>2409</v>
      </c>
      <c r="F3145" t="s">
        <v>11448</v>
      </c>
      <c r="G3145" t="s">
        <v>297</v>
      </c>
      <c r="H3145">
        <v>975</v>
      </c>
      <c r="I3145">
        <v>532</v>
      </c>
      <c r="J3145">
        <v>2007</v>
      </c>
      <c r="K3145">
        <v>8</v>
      </c>
      <c r="L3145" t="s">
        <v>89</v>
      </c>
      <c r="M3145" t="s">
        <v>3365</v>
      </c>
    </row>
    <row r="3146" spans="1:13" x14ac:dyDescent="0.25">
      <c r="A3146">
        <v>3136</v>
      </c>
      <c r="B3146" t="s">
        <v>11449</v>
      </c>
      <c r="C3146" t="s">
        <v>11450</v>
      </c>
      <c r="D3146" t="s">
        <v>80</v>
      </c>
      <c r="E3146" t="s">
        <v>2992</v>
      </c>
      <c r="F3146" t="s">
        <v>11451</v>
      </c>
      <c r="G3146" t="s">
        <v>187</v>
      </c>
      <c r="H3146">
        <v>44</v>
      </c>
      <c r="I3146">
        <v>11</v>
      </c>
      <c r="J3146">
        <v>2012</v>
      </c>
      <c r="K3146">
        <v>4</v>
      </c>
      <c r="L3146" t="s">
        <v>729</v>
      </c>
      <c r="M3146" t="s">
        <v>9587</v>
      </c>
    </row>
    <row r="3147" spans="1:13" x14ac:dyDescent="0.25">
      <c r="A3147">
        <v>3137</v>
      </c>
      <c r="B3147" t="s">
        <v>11452</v>
      </c>
      <c r="C3147" t="s">
        <v>11453</v>
      </c>
      <c r="D3147" t="s">
        <v>80</v>
      </c>
      <c r="E3147" t="s">
        <v>261</v>
      </c>
      <c r="F3147" t="s">
        <v>11454</v>
      </c>
      <c r="G3147" t="s">
        <v>308</v>
      </c>
      <c r="H3147">
        <v>51</v>
      </c>
      <c r="I3147">
        <v>26</v>
      </c>
      <c r="J3147">
        <v>2007</v>
      </c>
      <c r="K3147">
        <v>5</v>
      </c>
      <c r="L3147" t="s">
        <v>137</v>
      </c>
      <c r="M3147" t="s">
        <v>137</v>
      </c>
    </row>
    <row r="3148" spans="1:13" x14ac:dyDescent="0.25">
      <c r="A3148">
        <v>3138</v>
      </c>
      <c r="B3148" t="s">
        <v>11455</v>
      </c>
      <c r="C3148" t="s">
        <v>11456</v>
      </c>
      <c r="D3148" t="s">
        <v>59</v>
      </c>
      <c r="E3148" t="s">
        <v>445</v>
      </c>
      <c r="F3148" t="s">
        <v>11457</v>
      </c>
      <c r="G3148" t="s">
        <v>40</v>
      </c>
      <c r="H3148">
        <v>17</v>
      </c>
      <c r="I3148">
        <v>15</v>
      </c>
      <c r="J3148">
        <v>2007</v>
      </c>
      <c r="K3148">
        <v>1</v>
      </c>
      <c r="L3148" t="s">
        <v>62</v>
      </c>
      <c r="M3148" t="s">
        <v>2886</v>
      </c>
    </row>
    <row r="3149" spans="1:13" x14ac:dyDescent="0.25">
      <c r="A3149">
        <v>3139</v>
      </c>
      <c r="B3149" t="s">
        <v>11458</v>
      </c>
      <c r="C3149" t="s">
        <v>11459</v>
      </c>
      <c r="D3149" t="s">
        <v>294</v>
      </c>
      <c r="E3149" t="s">
        <v>7724</v>
      </c>
      <c r="F3149" t="s">
        <v>11460</v>
      </c>
      <c r="G3149" t="s">
        <v>211</v>
      </c>
      <c r="H3149">
        <v>147</v>
      </c>
      <c r="I3149">
        <v>69</v>
      </c>
      <c r="J3149">
        <v>1990</v>
      </c>
      <c r="K3149">
        <v>1</v>
      </c>
      <c r="L3149" t="s">
        <v>41</v>
      </c>
      <c r="M3149" t="s">
        <v>11461</v>
      </c>
    </row>
    <row r="3150" spans="1:13" x14ac:dyDescent="0.25">
      <c r="A3150">
        <v>3140</v>
      </c>
      <c r="B3150" t="s">
        <v>11462</v>
      </c>
      <c r="C3150" t="s">
        <v>11463</v>
      </c>
      <c r="D3150" t="s">
        <v>80</v>
      </c>
      <c r="E3150" t="s">
        <v>265</v>
      </c>
      <c r="F3150" t="s">
        <v>11464</v>
      </c>
      <c r="G3150" t="s">
        <v>18</v>
      </c>
      <c r="H3150">
        <v>25</v>
      </c>
      <c r="I3150">
        <v>15</v>
      </c>
      <c r="J3150">
        <v>2009</v>
      </c>
      <c r="K3150">
        <v>6</v>
      </c>
      <c r="L3150" t="s">
        <v>163</v>
      </c>
      <c r="M3150" t="s">
        <v>163</v>
      </c>
    </row>
    <row r="3151" spans="1:13" x14ac:dyDescent="0.25">
      <c r="A3151">
        <v>3141</v>
      </c>
      <c r="B3151" t="s">
        <v>11465</v>
      </c>
      <c r="C3151" t="s">
        <v>11466</v>
      </c>
      <c r="D3151" t="s">
        <v>30</v>
      </c>
      <c r="E3151" t="s">
        <v>993</v>
      </c>
      <c r="F3151" t="s">
        <v>11467</v>
      </c>
      <c r="G3151" t="s">
        <v>308</v>
      </c>
      <c r="H3151">
        <v>15</v>
      </c>
      <c r="I3151">
        <v>8</v>
      </c>
      <c r="J3151">
        <v>2012</v>
      </c>
      <c r="K3151">
        <v>2</v>
      </c>
      <c r="L3151" t="s">
        <v>251</v>
      </c>
      <c r="M3151" t="s">
        <v>251</v>
      </c>
    </row>
    <row r="3152" spans="1:13" x14ac:dyDescent="0.25">
      <c r="A3152">
        <v>3142</v>
      </c>
      <c r="B3152" t="s">
        <v>11468</v>
      </c>
      <c r="C3152" t="s">
        <v>11469</v>
      </c>
      <c r="D3152" t="s">
        <v>80</v>
      </c>
      <c r="E3152" t="s">
        <v>9335</v>
      </c>
      <c r="F3152" t="s">
        <v>11470</v>
      </c>
      <c r="G3152" t="s">
        <v>33</v>
      </c>
      <c r="H3152">
        <v>1605</v>
      </c>
      <c r="I3152">
        <v>654</v>
      </c>
      <c r="J3152">
        <v>2010</v>
      </c>
      <c r="K3152">
        <v>5</v>
      </c>
      <c r="L3152" t="s">
        <v>83</v>
      </c>
      <c r="M3152" t="s">
        <v>632</v>
      </c>
    </row>
    <row r="3153" spans="1:13" x14ac:dyDescent="0.25">
      <c r="A3153">
        <v>3143</v>
      </c>
      <c r="B3153" t="s">
        <v>11471</v>
      </c>
      <c r="C3153" t="s">
        <v>11472</v>
      </c>
      <c r="D3153" t="s">
        <v>1262</v>
      </c>
      <c r="E3153" t="s">
        <v>1068</v>
      </c>
      <c r="F3153" t="s">
        <v>11473</v>
      </c>
      <c r="G3153" t="s">
        <v>257</v>
      </c>
      <c r="H3153">
        <v>55</v>
      </c>
      <c r="I3153">
        <v>16</v>
      </c>
      <c r="J3153">
        <v>2003</v>
      </c>
      <c r="K3153">
        <v>5</v>
      </c>
      <c r="L3153" t="s">
        <v>4597</v>
      </c>
      <c r="M3153" t="s">
        <v>3467</v>
      </c>
    </row>
    <row r="3154" spans="1:13" x14ac:dyDescent="0.25">
      <c r="A3154">
        <v>3144</v>
      </c>
      <c r="B3154" t="s">
        <v>11474</v>
      </c>
      <c r="C3154" t="s">
        <v>11475</v>
      </c>
      <c r="D3154" t="s">
        <v>80</v>
      </c>
      <c r="E3154" t="s">
        <v>1231</v>
      </c>
      <c r="F3154" t="s">
        <v>11476</v>
      </c>
      <c r="G3154" t="s">
        <v>211</v>
      </c>
      <c r="H3154">
        <v>16</v>
      </c>
      <c r="I3154">
        <v>7</v>
      </c>
      <c r="J3154">
        <v>2010</v>
      </c>
      <c r="K3154">
        <v>4</v>
      </c>
      <c r="L3154" t="s">
        <v>83</v>
      </c>
      <c r="M3154" t="s">
        <v>11477</v>
      </c>
    </row>
    <row r="3155" spans="1:13" x14ac:dyDescent="0.25">
      <c r="A3155">
        <v>3145</v>
      </c>
      <c r="B3155" t="s">
        <v>11478</v>
      </c>
      <c r="C3155" t="s">
        <v>11479</v>
      </c>
      <c r="D3155" t="s">
        <v>860</v>
      </c>
      <c r="E3155" t="s">
        <v>6287</v>
      </c>
      <c r="F3155" t="s">
        <v>11480</v>
      </c>
      <c r="G3155" t="s">
        <v>55</v>
      </c>
      <c r="H3155">
        <v>1002</v>
      </c>
      <c r="I3155">
        <v>481</v>
      </c>
      <c r="J3155">
        <v>2011</v>
      </c>
      <c r="K3155">
        <v>2</v>
      </c>
      <c r="L3155" t="s">
        <v>514</v>
      </c>
      <c r="M3155" t="s">
        <v>2060</v>
      </c>
    </row>
    <row r="3156" spans="1:13" x14ac:dyDescent="0.25">
      <c r="A3156">
        <v>3146</v>
      </c>
      <c r="B3156" t="s">
        <v>11481</v>
      </c>
      <c r="C3156" t="s">
        <v>11482</v>
      </c>
      <c r="D3156" t="s">
        <v>30</v>
      </c>
      <c r="E3156" t="s">
        <v>493</v>
      </c>
      <c r="F3156" t="s">
        <v>11483</v>
      </c>
      <c r="G3156" t="s">
        <v>297</v>
      </c>
      <c r="H3156">
        <v>25</v>
      </c>
      <c r="I3156">
        <v>9</v>
      </c>
      <c r="J3156">
        <v>2004</v>
      </c>
      <c r="K3156">
        <v>3</v>
      </c>
      <c r="L3156" t="s">
        <v>258</v>
      </c>
      <c r="M3156" t="s">
        <v>470</v>
      </c>
    </row>
    <row r="3157" spans="1:13" x14ac:dyDescent="0.25">
      <c r="A3157">
        <v>3147</v>
      </c>
      <c r="B3157" t="s">
        <v>11484</v>
      </c>
      <c r="C3157" t="s">
        <v>11485</v>
      </c>
      <c r="D3157" t="s">
        <v>105</v>
      </c>
      <c r="E3157" t="s">
        <v>765</v>
      </c>
      <c r="F3157" t="s">
        <v>11486</v>
      </c>
      <c r="G3157" t="s">
        <v>181</v>
      </c>
      <c r="H3157">
        <v>52</v>
      </c>
      <c r="I3157">
        <v>32</v>
      </c>
      <c r="J3157">
        <v>2011</v>
      </c>
      <c r="K3157">
        <v>3</v>
      </c>
      <c r="L3157" t="s">
        <v>62</v>
      </c>
      <c r="M3157" t="s">
        <v>11487</v>
      </c>
    </row>
    <row r="3158" spans="1:13" x14ac:dyDescent="0.25">
      <c r="A3158">
        <v>3148</v>
      </c>
      <c r="B3158" t="s">
        <v>11488</v>
      </c>
      <c r="C3158" t="s">
        <v>11489</v>
      </c>
      <c r="D3158" t="s">
        <v>30</v>
      </c>
      <c r="E3158" t="s">
        <v>665</v>
      </c>
      <c r="F3158" t="s">
        <v>11490</v>
      </c>
      <c r="G3158" t="s">
        <v>211</v>
      </c>
      <c r="H3158">
        <v>15</v>
      </c>
      <c r="I3158">
        <v>11</v>
      </c>
      <c r="J3158">
        <v>1987</v>
      </c>
      <c r="K3158">
        <v>1</v>
      </c>
      <c r="L3158" t="s">
        <v>251</v>
      </c>
      <c r="M3158" t="s">
        <v>251</v>
      </c>
    </row>
    <row r="3159" spans="1:13" x14ac:dyDescent="0.25">
      <c r="A3159">
        <v>3149</v>
      </c>
      <c r="B3159" t="s">
        <v>11491</v>
      </c>
      <c r="C3159" t="s">
        <v>11492</v>
      </c>
      <c r="D3159" t="s">
        <v>80</v>
      </c>
      <c r="E3159" t="s">
        <v>4033</v>
      </c>
      <c r="F3159" t="s">
        <v>11493</v>
      </c>
      <c r="G3159" t="s">
        <v>40</v>
      </c>
      <c r="H3159">
        <v>25</v>
      </c>
      <c r="I3159">
        <v>15</v>
      </c>
      <c r="J3159">
        <v>1998</v>
      </c>
      <c r="K3159">
        <v>7</v>
      </c>
      <c r="L3159" t="s">
        <v>163</v>
      </c>
      <c r="M3159" t="s">
        <v>1896</v>
      </c>
    </row>
    <row r="3160" spans="1:13" x14ac:dyDescent="0.25">
      <c r="A3160">
        <v>3150</v>
      </c>
      <c r="B3160" t="s">
        <v>11494</v>
      </c>
      <c r="C3160" t="s">
        <v>11495</v>
      </c>
      <c r="D3160" t="s">
        <v>66</v>
      </c>
      <c r="E3160" t="s">
        <v>1798</v>
      </c>
      <c r="F3160" t="s">
        <v>11496</v>
      </c>
      <c r="G3160" t="s">
        <v>18</v>
      </c>
      <c r="H3160">
        <v>13</v>
      </c>
      <c r="I3160">
        <v>7</v>
      </c>
      <c r="J3160">
        <v>2012</v>
      </c>
      <c r="K3160">
        <v>3</v>
      </c>
      <c r="L3160" t="s">
        <v>94</v>
      </c>
      <c r="M3160" t="s">
        <v>396</v>
      </c>
    </row>
    <row r="3161" spans="1:13" x14ac:dyDescent="0.25">
      <c r="A3161">
        <v>3151</v>
      </c>
      <c r="B3161" t="s">
        <v>11497</v>
      </c>
      <c r="C3161" t="s">
        <v>11498</v>
      </c>
      <c r="D3161" t="s">
        <v>341</v>
      </c>
      <c r="E3161" t="s">
        <v>993</v>
      </c>
      <c r="F3161" t="s">
        <v>11499</v>
      </c>
      <c r="G3161" t="s">
        <v>297</v>
      </c>
      <c r="H3161">
        <v>22</v>
      </c>
      <c r="I3161">
        <v>6</v>
      </c>
      <c r="J3161">
        <v>2004</v>
      </c>
      <c r="K3161">
        <v>1</v>
      </c>
      <c r="L3161" t="s">
        <v>41</v>
      </c>
      <c r="M3161" t="s">
        <v>4218</v>
      </c>
    </row>
    <row r="3162" spans="1:13" x14ac:dyDescent="0.25">
      <c r="A3162">
        <v>3152</v>
      </c>
      <c r="B3162" t="s">
        <v>11500</v>
      </c>
      <c r="C3162" t="s">
        <v>11501</v>
      </c>
      <c r="D3162" t="s">
        <v>852</v>
      </c>
      <c r="E3162" t="s">
        <v>1961</v>
      </c>
      <c r="F3162" t="s">
        <v>11502</v>
      </c>
      <c r="G3162" t="s">
        <v>18</v>
      </c>
      <c r="H3162">
        <v>83</v>
      </c>
      <c r="I3162">
        <v>48</v>
      </c>
      <c r="J3162">
        <v>2003</v>
      </c>
      <c r="K3162">
        <v>7</v>
      </c>
      <c r="L3162" t="s">
        <v>41</v>
      </c>
      <c r="M3162" t="s">
        <v>596</v>
      </c>
    </row>
    <row r="3163" spans="1:13" x14ac:dyDescent="0.25">
      <c r="A3163">
        <v>3153</v>
      </c>
      <c r="B3163" t="s">
        <v>11503</v>
      </c>
      <c r="C3163" t="s">
        <v>11504</v>
      </c>
      <c r="D3163" t="s">
        <v>503</v>
      </c>
      <c r="E3163" t="s">
        <v>485</v>
      </c>
      <c r="F3163" t="s">
        <v>11505</v>
      </c>
      <c r="G3163" t="s">
        <v>187</v>
      </c>
      <c r="H3163">
        <v>21</v>
      </c>
      <c r="I3163">
        <v>7</v>
      </c>
      <c r="J3163">
        <v>2003</v>
      </c>
      <c r="K3163">
        <v>1</v>
      </c>
      <c r="L3163" t="s">
        <v>506</v>
      </c>
      <c r="M3163" t="s">
        <v>10588</v>
      </c>
    </row>
    <row r="3164" spans="1:13" x14ac:dyDescent="0.25">
      <c r="A3164">
        <v>3154</v>
      </c>
      <c r="B3164" t="s">
        <v>11506</v>
      </c>
      <c r="C3164" t="s">
        <v>11507</v>
      </c>
      <c r="D3164" t="s">
        <v>80</v>
      </c>
      <c r="E3164" t="s">
        <v>191</v>
      </c>
      <c r="F3164" t="s">
        <v>11508</v>
      </c>
      <c r="G3164" t="s">
        <v>40</v>
      </c>
      <c r="H3164">
        <v>49</v>
      </c>
      <c r="I3164">
        <v>27</v>
      </c>
      <c r="J3164">
        <v>1981</v>
      </c>
      <c r="K3164">
        <v>3</v>
      </c>
      <c r="L3164" t="s">
        <v>41</v>
      </c>
      <c r="M3164" t="s">
        <v>11509</v>
      </c>
    </row>
    <row r="3165" spans="1:13" x14ac:dyDescent="0.25">
      <c r="A3165">
        <v>3155</v>
      </c>
      <c r="B3165" t="s">
        <v>11510</v>
      </c>
      <c r="C3165" t="s">
        <v>11511</v>
      </c>
      <c r="D3165" t="s">
        <v>52</v>
      </c>
      <c r="E3165" t="s">
        <v>11512</v>
      </c>
      <c r="F3165" t="s">
        <v>11513</v>
      </c>
      <c r="G3165" t="s">
        <v>233</v>
      </c>
      <c r="H3165">
        <v>1840</v>
      </c>
      <c r="I3165">
        <v>908</v>
      </c>
      <c r="J3165">
        <v>1989</v>
      </c>
      <c r="K3165">
        <v>4</v>
      </c>
      <c r="L3165" t="s">
        <v>203</v>
      </c>
      <c r="M3165" t="s">
        <v>8555</v>
      </c>
    </row>
    <row r="3166" spans="1:13" x14ac:dyDescent="0.25">
      <c r="A3166">
        <v>3156</v>
      </c>
      <c r="B3166" t="s">
        <v>11514</v>
      </c>
      <c r="C3166" t="s">
        <v>11515</v>
      </c>
      <c r="D3166" t="s">
        <v>66</v>
      </c>
      <c r="E3166" t="s">
        <v>334</v>
      </c>
      <c r="F3166" t="s">
        <v>11516</v>
      </c>
      <c r="G3166" t="s">
        <v>55</v>
      </c>
      <c r="H3166">
        <v>7</v>
      </c>
      <c r="I3166">
        <v>3</v>
      </c>
      <c r="J3166">
        <v>2004</v>
      </c>
      <c r="K3166">
        <v>4</v>
      </c>
      <c r="L3166" t="s">
        <v>94</v>
      </c>
      <c r="M3166" t="s">
        <v>2650</v>
      </c>
    </row>
    <row r="3167" spans="1:13" x14ac:dyDescent="0.25">
      <c r="A3167">
        <v>3157</v>
      </c>
      <c r="B3167" t="s">
        <v>11517</v>
      </c>
      <c r="C3167" t="s">
        <v>11518</v>
      </c>
      <c r="D3167" t="s">
        <v>974</v>
      </c>
      <c r="E3167" t="s">
        <v>576</v>
      </c>
      <c r="F3167" t="s">
        <v>11519</v>
      </c>
      <c r="G3167" t="s">
        <v>18</v>
      </c>
      <c r="H3167">
        <v>10</v>
      </c>
      <c r="I3167">
        <v>6</v>
      </c>
      <c r="J3167">
        <v>2011</v>
      </c>
      <c r="K3167">
        <v>1</v>
      </c>
      <c r="L3167" t="s">
        <v>94</v>
      </c>
      <c r="M3167" t="s">
        <v>3004</v>
      </c>
    </row>
    <row r="3168" spans="1:13" x14ac:dyDescent="0.25">
      <c r="A3168">
        <v>3158</v>
      </c>
      <c r="B3168" t="s">
        <v>11520</v>
      </c>
      <c r="C3168" t="s">
        <v>11521</v>
      </c>
      <c r="D3168" t="s">
        <v>80</v>
      </c>
      <c r="E3168" t="s">
        <v>1418</v>
      </c>
      <c r="F3168" t="s">
        <v>11522</v>
      </c>
      <c r="G3168" t="s">
        <v>233</v>
      </c>
      <c r="H3168">
        <v>11</v>
      </c>
      <c r="I3168">
        <v>7</v>
      </c>
      <c r="J3168">
        <v>2014</v>
      </c>
      <c r="K3168">
        <v>2</v>
      </c>
      <c r="L3168" t="s">
        <v>3247</v>
      </c>
      <c r="M3168" t="s">
        <v>11523</v>
      </c>
    </row>
    <row r="3169" spans="1:13" x14ac:dyDescent="0.25">
      <c r="A3169">
        <v>3159</v>
      </c>
      <c r="B3169" t="s">
        <v>11524</v>
      </c>
      <c r="C3169" t="s">
        <v>11525</v>
      </c>
      <c r="D3169" t="s">
        <v>230</v>
      </c>
      <c r="E3169" t="s">
        <v>4567</v>
      </c>
      <c r="F3169" t="s">
        <v>11526</v>
      </c>
      <c r="G3169" t="s">
        <v>211</v>
      </c>
      <c r="H3169">
        <v>44</v>
      </c>
      <c r="I3169">
        <v>21</v>
      </c>
      <c r="J3169">
        <v>2009</v>
      </c>
      <c r="K3169">
        <v>2</v>
      </c>
      <c r="L3169" t="s">
        <v>234</v>
      </c>
      <c r="M3169" t="s">
        <v>11527</v>
      </c>
    </row>
    <row r="3170" spans="1:13" x14ac:dyDescent="0.25">
      <c r="A3170">
        <v>3160</v>
      </c>
      <c r="B3170" t="s">
        <v>11528</v>
      </c>
      <c r="C3170" t="s">
        <v>11529</v>
      </c>
      <c r="D3170" t="s">
        <v>80</v>
      </c>
      <c r="E3170" t="s">
        <v>209</v>
      </c>
      <c r="F3170" t="s">
        <v>11530</v>
      </c>
      <c r="G3170" t="s">
        <v>55</v>
      </c>
      <c r="H3170">
        <v>13</v>
      </c>
      <c r="I3170">
        <v>11</v>
      </c>
      <c r="J3170">
        <v>2008</v>
      </c>
      <c r="K3170">
        <v>1</v>
      </c>
      <c r="L3170" t="s">
        <v>6184</v>
      </c>
      <c r="M3170" t="s">
        <v>8284</v>
      </c>
    </row>
    <row r="3171" spans="1:13" x14ac:dyDescent="0.25">
      <c r="A3171">
        <v>3161</v>
      </c>
      <c r="B3171" t="s">
        <v>11531</v>
      </c>
      <c r="C3171" t="s">
        <v>11532</v>
      </c>
      <c r="D3171" t="s">
        <v>80</v>
      </c>
      <c r="E3171" t="s">
        <v>1948</v>
      </c>
      <c r="F3171" t="s">
        <v>11533</v>
      </c>
      <c r="G3171" t="s">
        <v>336</v>
      </c>
      <c r="H3171">
        <v>12</v>
      </c>
      <c r="I3171">
        <v>6</v>
      </c>
      <c r="J3171">
        <v>2006</v>
      </c>
      <c r="K3171">
        <v>3</v>
      </c>
      <c r="L3171" t="s">
        <v>595</v>
      </c>
      <c r="M3171" t="s">
        <v>10672</v>
      </c>
    </row>
    <row r="3172" spans="1:13" x14ac:dyDescent="0.25">
      <c r="A3172">
        <v>3162</v>
      </c>
      <c r="B3172" t="s">
        <v>11534</v>
      </c>
      <c r="C3172" t="s">
        <v>11535</v>
      </c>
      <c r="D3172" t="s">
        <v>80</v>
      </c>
      <c r="E3172" t="s">
        <v>142</v>
      </c>
      <c r="F3172" t="s">
        <v>11536</v>
      </c>
      <c r="G3172" t="s">
        <v>107</v>
      </c>
      <c r="H3172">
        <v>65</v>
      </c>
      <c r="I3172">
        <v>34</v>
      </c>
      <c r="J3172">
        <v>1995</v>
      </c>
      <c r="K3172">
        <v>4</v>
      </c>
      <c r="L3172" t="s">
        <v>83</v>
      </c>
      <c r="M3172" t="s">
        <v>1602</v>
      </c>
    </row>
    <row r="3173" spans="1:13" x14ac:dyDescent="0.25">
      <c r="A3173">
        <v>3163</v>
      </c>
      <c r="B3173" t="s">
        <v>11537</v>
      </c>
      <c r="C3173" t="s">
        <v>11538</v>
      </c>
      <c r="D3173" t="s">
        <v>341</v>
      </c>
      <c r="E3173" t="s">
        <v>6509</v>
      </c>
      <c r="F3173" t="s">
        <v>11539</v>
      </c>
      <c r="G3173" t="s">
        <v>336</v>
      </c>
      <c r="H3173">
        <v>114</v>
      </c>
      <c r="I3173">
        <v>55</v>
      </c>
      <c r="J3173">
        <v>1955</v>
      </c>
      <c r="K3173">
        <v>2</v>
      </c>
      <c r="L3173" t="s">
        <v>344</v>
      </c>
      <c r="M3173" t="s">
        <v>11540</v>
      </c>
    </row>
    <row r="3174" spans="1:13" x14ac:dyDescent="0.25">
      <c r="A3174">
        <v>3164</v>
      </c>
      <c r="B3174" t="s">
        <v>11541</v>
      </c>
      <c r="C3174" t="s">
        <v>11542</v>
      </c>
      <c r="D3174" t="s">
        <v>52</v>
      </c>
      <c r="E3174" t="s">
        <v>11543</v>
      </c>
      <c r="F3174" t="s">
        <v>11544</v>
      </c>
      <c r="G3174" t="s">
        <v>55</v>
      </c>
      <c r="H3174">
        <v>20599</v>
      </c>
      <c r="I3174">
        <v>8958</v>
      </c>
      <c r="J3174">
        <v>2005</v>
      </c>
      <c r="K3174">
        <v>9</v>
      </c>
      <c r="L3174" t="s">
        <v>56</v>
      </c>
      <c r="M3174" t="s">
        <v>662</v>
      </c>
    </row>
    <row r="3175" spans="1:13" x14ac:dyDescent="0.25">
      <c r="A3175">
        <v>3165</v>
      </c>
      <c r="B3175" t="s">
        <v>11545</v>
      </c>
      <c r="C3175" t="s">
        <v>11546</v>
      </c>
      <c r="D3175" t="s">
        <v>503</v>
      </c>
      <c r="E3175" t="s">
        <v>1342</v>
      </c>
      <c r="F3175" t="s">
        <v>11547</v>
      </c>
      <c r="G3175" t="s">
        <v>297</v>
      </c>
      <c r="H3175">
        <v>47</v>
      </c>
      <c r="I3175">
        <v>28</v>
      </c>
      <c r="J3175">
        <v>2009</v>
      </c>
      <c r="K3175">
        <v>4</v>
      </c>
      <c r="L3175" t="s">
        <v>506</v>
      </c>
      <c r="M3175" t="s">
        <v>11548</v>
      </c>
    </row>
    <row r="3176" spans="1:13" x14ac:dyDescent="0.25">
      <c r="A3176">
        <v>3166</v>
      </c>
      <c r="B3176" t="s">
        <v>11549</v>
      </c>
      <c r="C3176" t="s">
        <v>11550</v>
      </c>
      <c r="D3176" t="s">
        <v>1768</v>
      </c>
      <c r="E3176" t="s">
        <v>993</v>
      </c>
      <c r="F3176" t="s">
        <v>11551</v>
      </c>
      <c r="G3176" t="s">
        <v>107</v>
      </c>
      <c r="H3176">
        <v>12</v>
      </c>
      <c r="I3176">
        <v>4</v>
      </c>
      <c r="J3176">
        <v>2012</v>
      </c>
      <c r="K3176">
        <v>1</v>
      </c>
      <c r="L3176" t="s">
        <v>41</v>
      </c>
      <c r="M3176" t="s">
        <v>4573</v>
      </c>
    </row>
    <row r="3177" spans="1:13" x14ac:dyDescent="0.25">
      <c r="A3177">
        <v>3167</v>
      </c>
      <c r="B3177" t="s">
        <v>11552</v>
      </c>
      <c r="C3177" t="s">
        <v>11553</v>
      </c>
      <c r="D3177" t="s">
        <v>98</v>
      </c>
      <c r="E3177" t="s">
        <v>1608</v>
      </c>
      <c r="F3177" t="s">
        <v>11554</v>
      </c>
      <c r="G3177" t="s">
        <v>107</v>
      </c>
      <c r="H3177">
        <v>6</v>
      </c>
      <c r="I3177">
        <v>1</v>
      </c>
      <c r="J3177">
        <v>2009</v>
      </c>
      <c r="K3177">
        <v>5</v>
      </c>
      <c r="L3177" t="s">
        <v>101</v>
      </c>
      <c r="M3177" t="s">
        <v>102</v>
      </c>
    </row>
    <row r="3178" spans="1:13" x14ac:dyDescent="0.25">
      <c r="A3178">
        <v>3168</v>
      </c>
      <c r="B3178" t="s">
        <v>11555</v>
      </c>
      <c r="C3178" t="s">
        <v>11556</v>
      </c>
      <c r="D3178" t="s">
        <v>1262</v>
      </c>
      <c r="E3178" t="s">
        <v>179</v>
      </c>
      <c r="F3178" t="s">
        <v>11557</v>
      </c>
      <c r="G3178" t="s">
        <v>55</v>
      </c>
      <c r="H3178">
        <v>55</v>
      </c>
      <c r="I3178">
        <v>30</v>
      </c>
      <c r="J3178">
        <v>2010</v>
      </c>
      <c r="K3178">
        <v>1</v>
      </c>
      <c r="L3178" t="s">
        <v>1879</v>
      </c>
      <c r="M3178" t="s">
        <v>11558</v>
      </c>
    </row>
    <row r="3179" spans="1:13" x14ac:dyDescent="0.25">
      <c r="A3179">
        <v>3169</v>
      </c>
      <c r="B3179" t="s">
        <v>11559</v>
      </c>
      <c r="C3179" t="s">
        <v>11560</v>
      </c>
      <c r="D3179" t="s">
        <v>105</v>
      </c>
      <c r="E3179" t="s">
        <v>380</v>
      </c>
      <c r="F3179" t="s">
        <v>11561</v>
      </c>
      <c r="G3179" t="s">
        <v>297</v>
      </c>
      <c r="H3179">
        <v>31</v>
      </c>
      <c r="I3179">
        <v>11</v>
      </c>
      <c r="J3179">
        <v>2011</v>
      </c>
      <c r="K3179">
        <v>4</v>
      </c>
      <c r="L3179" t="s">
        <v>3776</v>
      </c>
      <c r="M3179" t="s">
        <v>11562</v>
      </c>
    </row>
    <row r="3180" spans="1:13" x14ac:dyDescent="0.25">
      <c r="A3180">
        <v>3170</v>
      </c>
      <c r="B3180" t="s">
        <v>11563</v>
      </c>
      <c r="C3180" t="s">
        <v>11564</v>
      </c>
      <c r="D3180" t="s">
        <v>860</v>
      </c>
      <c r="E3180" t="s">
        <v>2224</v>
      </c>
      <c r="F3180" t="s">
        <v>11565</v>
      </c>
      <c r="G3180" t="s">
        <v>233</v>
      </c>
      <c r="H3180">
        <v>66</v>
      </c>
      <c r="I3180">
        <v>22</v>
      </c>
      <c r="J3180">
        <v>2002</v>
      </c>
      <c r="K3180">
        <v>1</v>
      </c>
      <c r="L3180" t="s">
        <v>41</v>
      </c>
      <c r="M3180" t="s">
        <v>11566</v>
      </c>
    </row>
    <row r="3181" spans="1:13" x14ac:dyDescent="0.25">
      <c r="A3181">
        <v>3171</v>
      </c>
      <c r="B3181" t="s">
        <v>11567</v>
      </c>
      <c r="C3181" t="s">
        <v>11568</v>
      </c>
      <c r="D3181" t="s">
        <v>59</v>
      </c>
      <c r="E3181" t="s">
        <v>1080</v>
      </c>
      <c r="F3181" t="s">
        <v>11569</v>
      </c>
      <c r="G3181" t="s">
        <v>69</v>
      </c>
      <c r="H3181">
        <v>23</v>
      </c>
      <c r="I3181">
        <v>13</v>
      </c>
      <c r="J3181">
        <v>2000</v>
      </c>
      <c r="K3181">
        <v>5</v>
      </c>
      <c r="L3181" t="s">
        <v>49</v>
      </c>
      <c r="M3181" t="s">
        <v>1196</v>
      </c>
    </row>
    <row r="3182" spans="1:13" x14ac:dyDescent="0.25">
      <c r="A3182">
        <v>3172</v>
      </c>
      <c r="B3182" t="s">
        <v>11570</v>
      </c>
      <c r="C3182" t="s">
        <v>11571</v>
      </c>
      <c r="D3182" t="s">
        <v>243</v>
      </c>
      <c r="E3182" t="s">
        <v>11572</v>
      </c>
      <c r="F3182" t="s">
        <v>11573</v>
      </c>
      <c r="G3182" t="s">
        <v>297</v>
      </c>
      <c r="H3182">
        <v>72</v>
      </c>
      <c r="I3182">
        <v>78</v>
      </c>
      <c r="J3182">
        <v>1990</v>
      </c>
      <c r="K3182">
        <v>1</v>
      </c>
      <c r="L3182" t="s">
        <v>94</v>
      </c>
      <c r="M3182" t="s">
        <v>11574</v>
      </c>
    </row>
    <row r="3183" spans="1:13" x14ac:dyDescent="0.25">
      <c r="A3183">
        <v>3173</v>
      </c>
      <c r="B3183" t="s">
        <v>11575</v>
      </c>
      <c r="C3183" t="s">
        <v>11576</v>
      </c>
      <c r="D3183" t="s">
        <v>294</v>
      </c>
      <c r="E3183" t="s">
        <v>5925</v>
      </c>
      <c r="F3183" t="s">
        <v>11577</v>
      </c>
      <c r="G3183" t="s">
        <v>187</v>
      </c>
      <c r="H3183">
        <v>375</v>
      </c>
      <c r="I3183">
        <v>110</v>
      </c>
      <c r="J3183">
        <v>2007</v>
      </c>
      <c r="K3183">
        <v>10</v>
      </c>
      <c r="L3183" t="s">
        <v>298</v>
      </c>
      <c r="M3183" t="s">
        <v>11578</v>
      </c>
    </row>
    <row r="3184" spans="1:13" x14ac:dyDescent="0.25">
      <c r="A3184">
        <v>3174</v>
      </c>
      <c r="B3184" t="s">
        <v>11579</v>
      </c>
      <c r="C3184" t="s">
        <v>11580</v>
      </c>
      <c r="D3184" t="s">
        <v>80</v>
      </c>
      <c r="E3184" t="s">
        <v>11581</v>
      </c>
      <c r="F3184" t="s">
        <v>11582</v>
      </c>
      <c r="G3184" t="s">
        <v>187</v>
      </c>
      <c r="H3184">
        <v>697</v>
      </c>
      <c r="I3184">
        <v>222</v>
      </c>
      <c r="J3184">
        <v>2011</v>
      </c>
      <c r="K3184">
        <v>4</v>
      </c>
      <c r="L3184" t="s">
        <v>83</v>
      </c>
      <c r="M3184" t="s">
        <v>4299</v>
      </c>
    </row>
    <row r="3185" spans="1:13" x14ac:dyDescent="0.25">
      <c r="A3185">
        <v>3175</v>
      </c>
      <c r="B3185" t="s">
        <v>11583</v>
      </c>
      <c r="C3185" t="s">
        <v>11584</v>
      </c>
      <c r="D3185" t="s">
        <v>66</v>
      </c>
      <c r="E3185" t="s">
        <v>191</v>
      </c>
      <c r="F3185" t="s">
        <v>11585</v>
      </c>
      <c r="G3185" t="s">
        <v>257</v>
      </c>
      <c r="H3185">
        <v>130</v>
      </c>
      <c r="I3185">
        <v>60</v>
      </c>
      <c r="J3185">
        <v>1996</v>
      </c>
      <c r="K3185">
        <v>5</v>
      </c>
      <c r="L3185" t="s">
        <v>94</v>
      </c>
      <c r="M3185" t="s">
        <v>4420</v>
      </c>
    </row>
    <row r="3186" spans="1:13" x14ac:dyDescent="0.25">
      <c r="A3186">
        <v>3176</v>
      </c>
      <c r="B3186" t="s">
        <v>11586</v>
      </c>
      <c r="C3186" t="s">
        <v>11587</v>
      </c>
      <c r="D3186" t="s">
        <v>105</v>
      </c>
      <c r="E3186" t="s">
        <v>1106</v>
      </c>
      <c r="F3186" t="s">
        <v>11588</v>
      </c>
      <c r="G3186" t="s">
        <v>18</v>
      </c>
      <c r="H3186">
        <v>12</v>
      </c>
      <c r="I3186">
        <v>4</v>
      </c>
      <c r="J3186">
        <v>2002</v>
      </c>
      <c r="K3186">
        <v>3</v>
      </c>
      <c r="L3186" t="s">
        <v>62</v>
      </c>
      <c r="M3186" t="s">
        <v>108</v>
      </c>
    </row>
    <row r="3187" spans="1:13" x14ac:dyDescent="0.25">
      <c r="A3187">
        <v>3177</v>
      </c>
      <c r="B3187" t="s">
        <v>11589</v>
      </c>
      <c r="C3187" t="s">
        <v>11590</v>
      </c>
      <c r="D3187" t="s">
        <v>86</v>
      </c>
      <c r="E3187" t="s">
        <v>2538</v>
      </c>
      <c r="F3187" t="s">
        <v>11591</v>
      </c>
      <c r="G3187" t="s">
        <v>149</v>
      </c>
      <c r="H3187">
        <v>14</v>
      </c>
      <c r="I3187">
        <v>10</v>
      </c>
      <c r="J3187">
        <v>1982</v>
      </c>
      <c r="K3187">
        <v>2</v>
      </c>
      <c r="L3187" t="s">
        <v>89</v>
      </c>
      <c r="M3187" t="s">
        <v>11592</v>
      </c>
    </row>
    <row r="3188" spans="1:13" x14ac:dyDescent="0.25">
      <c r="A3188">
        <v>3178</v>
      </c>
      <c r="B3188" t="s">
        <v>11593</v>
      </c>
      <c r="C3188" t="s">
        <v>11594</v>
      </c>
      <c r="D3188" t="s">
        <v>80</v>
      </c>
      <c r="E3188" t="s">
        <v>957</v>
      </c>
      <c r="F3188" t="s">
        <v>11595</v>
      </c>
      <c r="G3188" t="s">
        <v>329</v>
      </c>
      <c r="H3188">
        <v>19</v>
      </c>
      <c r="I3188">
        <v>7</v>
      </c>
      <c r="J3188">
        <v>2003</v>
      </c>
      <c r="K3188">
        <v>2</v>
      </c>
      <c r="L3188" t="s">
        <v>83</v>
      </c>
      <c r="M3188" t="s">
        <v>11596</v>
      </c>
    </row>
    <row r="3189" spans="1:13" x14ac:dyDescent="0.25">
      <c r="A3189">
        <v>3179</v>
      </c>
      <c r="B3189" t="s">
        <v>11597</v>
      </c>
      <c r="C3189" t="s">
        <v>11598</v>
      </c>
      <c r="D3189" t="s">
        <v>1768</v>
      </c>
      <c r="E3189" t="s">
        <v>416</v>
      </c>
      <c r="F3189" t="s">
        <v>11599</v>
      </c>
      <c r="G3189" t="s">
        <v>18</v>
      </c>
      <c r="H3189">
        <v>32</v>
      </c>
      <c r="I3189">
        <v>22</v>
      </c>
      <c r="J3189">
        <v>2011</v>
      </c>
      <c r="K3189">
        <v>4</v>
      </c>
      <c r="L3189" t="s">
        <v>41</v>
      </c>
      <c r="M3189" t="s">
        <v>437</v>
      </c>
    </row>
    <row r="3190" spans="1:13" x14ac:dyDescent="0.25">
      <c r="A3190">
        <v>3180</v>
      </c>
      <c r="B3190" t="s">
        <v>11600</v>
      </c>
      <c r="C3190" t="s">
        <v>11601</v>
      </c>
      <c r="D3190" t="s">
        <v>80</v>
      </c>
      <c r="E3190" t="s">
        <v>1442</v>
      </c>
      <c r="F3190" t="s">
        <v>11602</v>
      </c>
      <c r="G3190" t="s">
        <v>324</v>
      </c>
      <c r="H3190">
        <v>11</v>
      </c>
      <c r="I3190">
        <v>9</v>
      </c>
      <c r="J3190">
        <v>1982</v>
      </c>
      <c r="K3190">
        <v>1</v>
      </c>
      <c r="L3190" t="s">
        <v>137</v>
      </c>
      <c r="M3190" t="s">
        <v>8493</v>
      </c>
    </row>
    <row r="3191" spans="1:13" x14ac:dyDescent="0.25">
      <c r="A3191">
        <v>3181</v>
      </c>
      <c r="B3191" t="s">
        <v>11603</v>
      </c>
      <c r="C3191" t="s">
        <v>11604</v>
      </c>
      <c r="D3191" t="s">
        <v>80</v>
      </c>
      <c r="E3191" t="s">
        <v>6647</v>
      </c>
      <c r="F3191" t="s">
        <v>11605</v>
      </c>
      <c r="G3191" t="s">
        <v>211</v>
      </c>
      <c r="H3191">
        <v>108</v>
      </c>
      <c r="I3191">
        <v>62</v>
      </c>
      <c r="J3191">
        <v>2001</v>
      </c>
      <c r="K3191">
        <v>7</v>
      </c>
      <c r="L3191" t="s">
        <v>6184</v>
      </c>
      <c r="M3191" t="s">
        <v>10011</v>
      </c>
    </row>
    <row r="3192" spans="1:13" x14ac:dyDescent="0.25">
      <c r="A3192">
        <v>3182</v>
      </c>
      <c r="B3192" t="s">
        <v>11606</v>
      </c>
      <c r="C3192" t="s">
        <v>11607</v>
      </c>
      <c r="D3192" t="s">
        <v>15</v>
      </c>
      <c r="E3192" t="s">
        <v>871</v>
      </c>
      <c r="F3192" t="s">
        <v>11608</v>
      </c>
      <c r="G3192" t="s">
        <v>233</v>
      </c>
      <c r="H3192">
        <v>30</v>
      </c>
      <c r="I3192">
        <v>10</v>
      </c>
      <c r="J3192">
        <v>2010</v>
      </c>
      <c r="K3192">
        <v>2</v>
      </c>
      <c r="L3192" t="s">
        <v>19</v>
      </c>
      <c r="M3192" t="s">
        <v>1681</v>
      </c>
    </row>
    <row r="3193" spans="1:13" x14ac:dyDescent="0.25">
      <c r="A3193">
        <v>3183</v>
      </c>
      <c r="B3193" t="s">
        <v>11609</v>
      </c>
      <c r="C3193" t="s">
        <v>11610</v>
      </c>
      <c r="D3193" t="s">
        <v>80</v>
      </c>
      <c r="E3193" t="s">
        <v>11611</v>
      </c>
      <c r="F3193" t="s">
        <v>11612</v>
      </c>
      <c r="G3193" t="s">
        <v>336</v>
      </c>
      <c r="H3193">
        <v>164</v>
      </c>
      <c r="I3193">
        <v>36</v>
      </c>
      <c r="J3193">
        <v>2004</v>
      </c>
      <c r="K3193">
        <v>6</v>
      </c>
      <c r="L3193" t="s">
        <v>83</v>
      </c>
      <c r="M3193" t="s">
        <v>632</v>
      </c>
    </row>
    <row r="3194" spans="1:13" x14ac:dyDescent="0.25">
      <c r="A3194">
        <v>3184</v>
      </c>
      <c r="B3194" t="s">
        <v>11613</v>
      </c>
      <c r="C3194" t="s">
        <v>11614</v>
      </c>
      <c r="D3194" t="s">
        <v>66</v>
      </c>
      <c r="E3194" t="s">
        <v>665</v>
      </c>
      <c r="F3194" t="s">
        <v>11615</v>
      </c>
      <c r="G3194" t="s">
        <v>336</v>
      </c>
      <c r="H3194">
        <v>15</v>
      </c>
      <c r="I3194">
        <v>7</v>
      </c>
      <c r="J3194">
        <v>2009</v>
      </c>
      <c r="K3194">
        <v>1</v>
      </c>
      <c r="L3194" t="s">
        <v>94</v>
      </c>
      <c r="M3194" t="s">
        <v>396</v>
      </c>
    </row>
    <row r="3195" spans="1:13" x14ac:dyDescent="0.25">
      <c r="A3195">
        <v>3185</v>
      </c>
      <c r="B3195" t="s">
        <v>11616</v>
      </c>
      <c r="C3195" t="s">
        <v>11617</v>
      </c>
      <c r="D3195" t="s">
        <v>80</v>
      </c>
      <c r="E3195" t="s">
        <v>3901</v>
      </c>
      <c r="F3195" t="s">
        <v>11618</v>
      </c>
      <c r="G3195" t="s">
        <v>107</v>
      </c>
      <c r="H3195">
        <v>88</v>
      </c>
      <c r="I3195">
        <v>52</v>
      </c>
      <c r="J3195">
        <v>2004</v>
      </c>
      <c r="K3195">
        <v>3</v>
      </c>
      <c r="L3195" t="s">
        <v>83</v>
      </c>
      <c r="M3195" t="s">
        <v>964</v>
      </c>
    </row>
    <row r="3196" spans="1:13" x14ac:dyDescent="0.25">
      <c r="A3196">
        <v>3186</v>
      </c>
      <c r="B3196" t="s">
        <v>11619</v>
      </c>
      <c r="C3196" t="s">
        <v>11620</v>
      </c>
      <c r="D3196" t="s">
        <v>80</v>
      </c>
      <c r="E3196" t="s">
        <v>1290</v>
      </c>
      <c r="F3196" t="s">
        <v>11621</v>
      </c>
      <c r="G3196" t="s">
        <v>40</v>
      </c>
      <c r="H3196">
        <v>19</v>
      </c>
      <c r="I3196">
        <v>20</v>
      </c>
      <c r="J3196">
        <v>2004</v>
      </c>
      <c r="K3196">
        <v>7</v>
      </c>
      <c r="L3196" t="s">
        <v>83</v>
      </c>
      <c r="M3196" t="s">
        <v>800</v>
      </c>
    </row>
    <row r="3197" spans="1:13" x14ac:dyDescent="0.25">
      <c r="A3197">
        <v>3187</v>
      </c>
      <c r="B3197" t="s">
        <v>11622</v>
      </c>
      <c r="C3197" t="s">
        <v>11623</v>
      </c>
      <c r="D3197" t="s">
        <v>45</v>
      </c>
      <c r="E3197" t="s">
        <v>11624</v>
      </c>
      <c r="F3197" t="s">
        <v>11625</v>
      </c>
      <c r="G3197" t="s">
        <v>233</v>
      </c>
      <c r="H3197">
        <v>32</v>
      </c>
      <c r="I3197">
        <v>18</v>
      </c>
      <c r="J3197">
        <v>2006</v>
      </c>
      <c r="K3197">
        <v>8</v>
      </c>
      <c r="L3197" t="s">
        <v>49</v>
      </c>
      <c r="M3197" t="s">
        <v>2792</v>
      </c>
    </row>
    <row r="3198" spans="1:13" x14ac:dyDescent="0.25">
      <c r="A3198">
        <v>3188</v>
      </c>
      <c r="B3198" t="s">
        <v>11626</v>
      </c>
      <c r="C3198" t="s">
        <v>11627</v>
      </c>
      <c r="D3198" t="s">
        <v>74</v>
      </c>
      <c r="E3198" t="s">
        <v>7947</v>
      </c>
      <c r="F3198" t="s">
        <v>11628</v>
      </c>
      <c r="G3198" t="s">
        <v>149</v>
      </c>
      <c r="H3198">
        <v>58</v>
      </c>
      <c r="I3198">
        <v>49</v>
      </c>
      <c r="J3198">
        <v>2009</v>
      </c>
      <c r="K3198">
        <v>6</v>
      </c>
      <c r="L3198" t="s">
        <v>543</v>
      </c>
      <c r="M3198" t="s">
        <v>544</v>
      </c>
    </row>
    <row r="3199" spans="1:13" x14ac:dyDescent="0.25">
      <c r="A3199">
        <v>3189</v>
      </c>
      <c r="B3199" t="s">
        <v>11629</v>
      </c>
      <c r="C3199" t="s">
        <v>11630</v>
      </c>
      <c r="D3199" t="s">
        <v>215</v>
      </c>
      <c r="E3199" t="s">
        <v>1231</v>
      </c>
      <c r="F3199" t="s">
        <v>11631</v>
      </c>
      <c r="G3199" t="s">
        <v>18</v>
      </c>
      <c r="H3199">
        <v>48</v>
      </c>
      <c r="I3199">
        <v>26</v>
      </c>
      <c r="J3199">
        <v>2005</v>
      </c>
      <c r="K3199">
        <v>6</v>
      </c>
      <c r="L3199" t="s">
        <v>1879</v>
      </c>
      <c r="M3199" t="s">
        <v>1879</v>
      </c>
    </row>
    <row r="3200" spans="1:13" x14ac:dyDescent="0.25">
      <c r="A3200">
        <v>3190</v>
      </c>
      <c r="B3200" t="s">
        <v>11632</v>
      </c>
      <c r="C3200" t="s">
        <v>11633</v>
      </c>
      <c r="D3200" t="s">
        <v>30</v>
      </c>
      <c r="E3200" t="s">
        <v>1961</v>
      </c>
      <c r="F3200" t="s">
        <v>11634</v>
      </c>
      <c r="G3200" t="s">
        <v>181</v>
      </c>
      <c r="H3200">
        <v>15</v>
      </c>
      <c r="I3200">
        <v>3</v>
      </c>
      <c r="J3200">
        <v>1999</v>
      </c>
      <c r="K3200">
        <v>3</v>
      </c>
      <c r="L3200" t="s">
        <v>34</v>
      </c>
      <c r="M3200" t="s">
        <v>11635</v>
      </c>
    </row>
    <row r="3201" spans="1:13" x14ac:dyDescent="0.25">
      <c r="A3201">
        <v>3191</v>
      </c>
      <c r="B3201" t="s">
        <v>11636</v>
      </c>
      <c r="C3201" t="s">
        <v>11637</v>
      </c>
      <c r="D3201" t="s">
        <v>52</v>
      </c>
      <c r="E3201" t="s">
        <v>1106</v>
      </c>
      <c r="F3201" t="s">
        <v>11638</v>
      </c>
      <c r="G3201" t="s">
        <v>233</v>
      </c>
      <c r="H3201">
        <v>13</v>
      </c>
      <c r="I3201">
        <v>6</v>
      </c>
      <c r="J3201">
        <v>2004</v>
      </c>
      <c r="K3201">
        <v>1</v>
      </c>
      <c r="L3201" t="s">
        <v>203</v>
      </c>
      <c r="M3201" t="s">
        <v>203</v>
      </c>
    </row>
    <row r="3202" spans="1:13" x14ac:dyDescent="0.25">
      <c r="A3202">
        <v>3192</v>
      </c>
      <c r="B3202" t="s">
        <v>11639</v>
      </c>
      <c r="C3202" t="s">
        <v>11640</v>
      </c>
      <c r="D3202" t="s">
        <v>243</v>
      </c>
      <c r="E3202" t="s">
        <v>11220</v>
      </c>
      <c r="F3202" t="s">
        <v>11641</v>
      </c>
      <c r="G3202" t="s">
        <v>18</v>
      </c>
      <c r="H3202">
        <v>82</v>
      </c>
      <c r="I3202">
        <v>61</v>
      </c>
      <c r="J3202">
        <v>1991</v>
      </c>
      <c r="K3202">
        <v>5</v>
      </c>
      <c r="L3202" t="s">
        <v>458</v>
      </c>
      <c r="M3202" t="s">
        <v>11642</v>
      </c>
    </row>
    <row r="3203" spans="1:13" x14ac:dyDescent="0.25">
      <c r="A3203">
        <v>3193</v>
      </c>
      <c r="B3203" t="s">
        <v>11643</v>
      </c>
      <c r="C3203" t="s">
        <v>11644</v>
      </c>
      <c r="D3203" t="s">
        <v>215</v>
      </c>
      <c r="E3203" t="s">
        <v>430</v>
      </c>
      <c r="F3203" t="s">
        <v>11645</v>
      </c>
      <c r="G3203" t="s">
        <v>40</v>
      </c>
      <c r="H3203">
        <v>70</v>
      </c>
      <c r="I3203">
        <v>36</v>
      </c>
      <c r="J3203">
        <v>1959</v>
      </c>
      <c r="K3203">
        <v>3</v>
      </c>
      <c r="L3203" t="s">
        <v>41</v>
      </c>
      <c r="M3203" t="s">
        <v>11646</v>
      </c>
    </row>
    <row r="3204" spans="1:13" x14ac:dyDescent="0.25">
      <c r="A3204">
        <v>3194</v>
      </c>
      <c r="B3204" t="s">
        <v>11647</v>
      </c>
      <c r="C3204" t="s">
        <v>11648</v>
      </c>
      <c r="D3204" t="s">
        <v>74</v>
      </c>
      <c r="E3204" t="s">
        <v>11649</v>
      </c>
      <c r="F3204" t="s">
        <v>11650</v>
      </c>
      <c r="G3204" t="s">
        <v>48</v>
      </c>
      <c r="H3204">
        <v>1038</v>
      </c>
      <c r="I3204">
        <v>759</v>
      </c>
      <c r="J3204">
        <v>1997</v>
      </c>
      <c r="K3204">
        <v>14</v>
      </c>
      <c r="L3204" t="s">
        <v>41</v>
      </c>
      <c r="M3204" t="s">
        <v>11651</v>
      </c>
    </row>
    <row r="3205" spans="1:13" x14ac:dyDescent="0.25">
      <c r="A3205">
        <v>3195</v>
      </c>
      <c r="B3205" t="s">
        <v>11652</v>
      </c>
      <c r="C3205" t="s">
        <v>11653</v>
      </c>
      <c r="D3205" t="s">
        <v>2991</v>
      </c>
      <c r="E3205" t="s">
        <v>2763</v>
      </c>
      <c r="F3205" t="s">
        <v>11654</v>
      </c>
      <c r="G3205" t="s">
        <v>308</v>
      </c>
      <c r="H3205">
        <v>850</v>
      </c>
      <c r="I3205">
        <v>385</v>
      </c>
      <c r="J3205">
        <v>2011</v>
      </c>
      <c r="K3205">
        <v>6</v>
      </c>
      <c r="L3205" t="s">
        <v>49</v>
      </c>
      <c r="M3205" t="s">
        <v>8216</v>
      </c>
    </row>
    <row r="3206" spans="1:13" x14ac:dyDescent="0.25">
      <c r="A3206">
        <v>3196</v>
      </c>
      <c r="B3206" t="s">
        <v>11655</v>
      </c>
      <c r="C3206" t="s">
        <v>11656</v>
      </c>
      <c r="D3206" t="s">
        <v>45</v>
      </c>
      <c r="E3206" t="s">
        <v>11657</v>
      </c>
      <c r="F3206" t="s">
        <v>11658</v>
      </c>
      <c r="G3206" t="s">
        <v>211</v>
      </c>
      <c r="H3206">
        <v>152</v>
      </c>
      <c r="I3206">
        <v>118</v>
      </c>
      <c r="J3206">
        <v>1985</v>
      </c>
      <c r="K3206">
        <v>1</v>
      </c>
      <c r="L3206" t="s">
        <v>49</v>
      </c>
      <c r="M3206" t="s">
        <v>2792</v>
      </c>
    </row>
    <row r="3207" spans="1:13" x14ac:dyDescent="0.25">
      <c r="A3207">
        <v>3197</v>
      </c>
      <c r="B3207" t="s">
        <v>11659</v>
      </c>
      <c r="C3207" t="s">
        <v>11660</v>
      </c>
      <c r="D3207" t="s">
        <v>119</v>
      </c>
      <c r="E3207" t="s">
        <v>11661</v>
      </c>
      <c r="F3207" t="s">
        <v>11662</v>
      </c>
      <c r="G3207" t="s">
        <v>18</v>
      </c>
      <c r="H3207">
        <v>916</v>
      </c>
      <c r="I3207">
        <v>450</v>
      </c>
      <c r="J3207">
        <v>2001</v>
      </c>
      <c r="K3207">
        <v>1</v>
      </c>
      <c r="L3207" t="s">
        <v>122</v>
      </c>
      <c r="M3207" t="s">
        <v>122</v>
      </c>
    </row>
    <row r="3208" spans="1:13" x14ac:dyDescent="0.25">
      <c r="A3208">
        <v>3198</v>
      </c>
      <c r="B3208" t="s">
        <v>11663</v>
      </c>
      <c r="C3208" t="s">
        <v>11664</v>
      </c>
      <c r="D3208" t="s">
        <v>30</v>
      </c>
      <c r="E3208" t="s">
        <v>957</v>
      </c>
      <c r="F3208" t="s">
        <v>11665</v>
      </c>
      <c r="G3208" t="s">
        <v>175</v>
      </c>
      <c r="H3208">
        <v>11</v>
      </c>
      <c r="I3208">
        <v>6</v>
      </c>
      <c r="J3208">
        <v>2010</v>
      </c>
      <c r="K3208">
        <v>1</v>
      </c>
      <c r="L3208" t="s">
        <v>251</v>
      </c>
      <c r="M3208" t="s">
        <v>251</v>
      </c>
    </row>
    <row r="3209" spans="1:13" x14ac:dyDescent="0.25">
      <c r="A3209">
        <v>3199</v>
      </c>
      <c r="B3209" t="s">
        <v>11666</v>
      </c>
      <c r="C3209" t="s">
        <v>11667</v>
      </c>
      <c r="D3209" t="s">
        <v>30</v>
      </c>
      <c r="E3209" t="s">
        <v>11668</v>
      </c>
      <c r="F3209" t="s">
        <v>11669</v>
      </c>
      <c r="G3209" t="s">
        <v>233</v>
      </c>
      <c r="H3209">
        <v>150</v>
      </c>
      <c r="I3209">
        <v>85</v>
      </c>
      <c r="J3209">
        <v>2000</v>
      </c>
      <c r="K3209">
        <v>6</v>
      </c>
      <c r="L3209" t="s">
        <v>251</v>
      </c>
      <c r="M3209" t="s">
        <v>251</v>
      </c>
    </row>
    <row r="3210" spans="1:13" x14ac:dyDescent="0.25">
      <c r="A3210">
        <v>3200</v>
      </c>
      <c r="B3210" t="s">
        <v>11670</v>
      </c>
      <c r="C3210" t="s">
        <v>11671</v>
      </c>
      <c r="D3210" t="s">
        <v>230</v>
      </c>
      <c r="E3210" t="s">
        <v>11672</v>
      </c>
      <c r="F3210" t="s">
        <v>11673</v>
      </c>
      <c r="G3210" t="s">
        <v>156</v>
      </c>
      <c r="H3210">
        <v>545</v>
      </c>
      <c r="I3210">
        <v>298</v>
      </c>
      <c r="J3210">
        <v>2003</v>
      </c>
      <c r="K3210">
        <v>5</v>
      </c>
      <c r="L3210" t="s">
        <v>4222</v>
      </c>
      <c r="M3210" t="s">
        <v>4223</v>
      </c>
    </row>
    <row r="3211" spans="1:13" x14ac:dyDescent="0.25">
      <c r="A3211">
        <v>3201</v>
      </c>
      <c r="B3211" t="s">
        <v>11674</v>
      </c>
      <c r="C3211" t="s">
        <v>11675</v>
      </c>
      <c r="D3211" t="s">
        <v>66</v>
      </c>
      <c r="E3211" t="s">
        <v>11676</v>
      </c>
      <c r="F3211" t="s">
        <v>11677</v>
      </c>
      <c r="G3211" t="s">
        <v>181</v>
      </c>
      <c r="H3211">
        <v>1685</v>
      </c>
      <c r="I3211">
        <v>743</v>
      </c>
      <c r="J3211">
        <v>1999</v>
      </c>
      <c r="K3211">
        <v>8</v>
      </c>
      <c r="L3211" t="s">
        <v>94</v>
      </c>
      <c r="M3211" t="s">
        <v>591</v>
      </c>
    </row>
    <row r="3212" spans="1:13" x14ac:dyDescent="0.25">
      <c r="A3212">
        <v>3202</v>
      </c>
      <c r="B3212" t="s">
        <v>11678</v>
      </c>
      <c r="C3212" t="s">
        <v>11679</v>
      </c>
      <c r="D3212" t="s">
        <v>45</v>
      </c>
      <c r="E3212" t="s">
        <v>4541</v>
      </c>
      <c r="F3212" t="s">
        <v>11680</v>
      </c>
      <c r="G3212" t="s">
        <v>211</v>
      </c>
      <c r="H3212">
        <v>340</v>
      </c>
      <c r="I3212">
        <v>120</v>
      </c>
      <c r="J3212">
        <v>2000</v>
      </c>
      <c r="K3212">
        <v>3</v>
      </c>
      <c r="L3212" t="s">
        <v>41</v>
      </c>
      <c r="M3212" t="s">
        <v>11681</v>
      </c>
    </row>
    <row r="3213" spans="1:13" x14ac:dyDescent="0.25">
      <c r="A3213">
        <v>3203</v>
      </c>
      <c r="B3213" t="s">
        <v>11682</v>
      </c>
      <c r="C3213" t="s">
        <v>11683</v>
      </c>
      <c r="D3213" t="s">
        <v>105</v>
      </c>
      <c r="E3213" t="s">
        <v>1152</v>
      </c>
      <c r="F3213" t="s">
        <v>11684</v>
      </c>
      <c r="G3213" t="s">
        <v>218</v>
      </c>
      <c r="H3213">
        <v>12</v>
      </c>
      <c r="I3213">
        <v>3</v>
      </c>
      <c r="J3213">
        <v>2014</v>
      </c>
      <c r="K3213">
        <v>1</v>
      </c>
      <c r="L3213" t="s">
        <v>62</v>
      </c>
      <c r="M3213" t="s">
        <v>108</v>
      </c>
    </row>
    <row r="3214" spans="1:13" x14ac:dyDescent="0.25">
      <c r="A3214">
        <v>3204</v>
      </c>
      <c r="B3214" t="s">
        <v>11685</v>
      </c>
      <c r="C3214" t="s">
        <v>11686</v>
      </c>
      <c r="D3214" t="s">
        <v>45</v>
      </c>
      <c r="E3214" t="s">
        <v>11687</v>
      </c>
      <c r="F3214" t="s">
        <v>11688</v>
      </c>
      <c r="G3214" t="s">
        <v>257</v>
      </c>
      <c r="H3214">
        <v>574</v>
      </c>
      <c r="I3214">
        <v>363</v>
      </c>
      <c r="J3214">
        <v>1992</v>
      </c>
      <c r="K3214">
        <v>5</v>
      </c>
      <c r="L3214" t="s">
        <v>1258</v>
      </c>
      <c r="M3214" t="s">
        <v>1259</v>
      </c>
    </row>
    <row r="3215" spans="1:13" x14ac:dyDescent="0.25">
      <c r="A3215">
        <v>3205</v>
      </c>
      <c r="B3215" t="s">
        <v>11689</v>
      </c>
      <c r="C3215" t="s">
        <v>11690</v>
      </c>
      <c r="D3215" t="s">
        <v>974</v>
      </c>
      <c r="E3215" t="s">
        <v>2108</v>
      </c>
      <c r="F3215" t="s">
        <v>11691</v>
      </c>
      <c r="G3215" t="s">
        <v>336</v>
      </c>
      <c r="H3215">
        <v>205</v>
      </c>
      <c r="I3215">
        <v>110</v>
      </c>
      <c r="J3215">
        <v>2000</v>
      </c>
      <c r="K3215">
        <v>2</v>
      </c>
      <c r="L3215" t="s">
        <v>94</v>
      </c>
      <c r="M3215" t="s">
        <v>976</v>
      </c>
    </row>
    <row r="3216" spans="1:13" x14ac:dyDescent="0.25">
      <c r="A3216">
        <v>3206</v>
      </c>
      <c r="B3216" t="s">
        <v>11692</v>
      </c>
      <c r="C3216" t="s">
        <v>11693</v>
      </c>
      <c r="D3216" t="s">
        <v>45</v>
      </c>
      <c r="E3216" t="s">
        <v>603</v>
      </c>
      <c r="F3216" t="s">
        <v>11694</v>
      </c>
      <c r="G3216" t="s">
        <v>156</v>
      </c>
      <c r="H3216">
        <v>30</v>
      </c>
      <c r="I3216">
        <v>10</v>
      </c>
      <c r="J3216">
        <v>2007</v>
      </c>
      <c r="K3216">
        <v>1</v>
      </c>
      <c r="L3216" t="s">
        <v>49</v>
      </c>
      <c r="M3216" t="s">
        <v>218</v>
      </c>
    </row>
    <row r="3217" spans="1:13" x14ac:dyDescent="0.25">
      <c r="A3217">
        <v>3207</v>
      </c>
      <c r="B3217" t="s">
        <v>11695</v>
      </c>
      <c r="C3217" t="s">
        <v>11696</v>
      </c>
      <c r="D3217" t="s">
        <v>45</v>
      </c>
      <c r="E3217" t="s">
        <v>130</v>
      </c>
      <c r="F3217" t="s">
        <v>11697</v>
      </c>
      <c r="G3217" t="s">
        <v>18</v>
      </c>
      <c r="H3217">
        <v>193</v>
      </c>
      <c r="I3217">
        <v>83</v>
      </c>
      <c r="J3217">
        <v>2006</v>
      </c>
      <c r="K3217">
        <v>7</v>
      </c>
      <c r="L3217" t="s">
        <v>41</v>
      </c>
      <c r="M3217" t="s">
        <v>2932</v>
      </c>
    </row>
    <row r="3218" spans="1:13" x14ac:dyDescent="0.25">
      <c r="A3218">
        <v>3208</v>
      </c>
      <c r="B3218" t="s">
        <v>11698</v>
      </c>
      <c r="C3218" t="s">
        <v>11699</v>
      </c>
      <c r="D3218" t="s">
        <v>66</v>
      </c>
      <c r="E3218" t="s">
        <v>861</v>
      </c>
      <c r="F3218" t="s">
        <v>11700</v>
      </c>
      <c r="G3218" t="s">
        <v>69</v>
      </c>
      <c r="H3218">
        <v>40</v>
      </c>
      <c r="I3218">
        <v>11</v>
      </c>
      <c r="J3218">
        <v>2014</v>
      </c>
      <c r="K3218">
        <v>2</v>
      </c>
      <c r="L3218" t="s">
        <v>94</v>
      </c>
      <c r="M3218" t="s">
        <v>2006</v>
      </c>
    </row>
    <row r="3219" spans="1:13" x14ac:dyDescent="0.25">
      <c r="A3219">
        <v>3209</v>
      </c>
      <c r="B3219" t="s">
        <v>11701</v>
      </c>
      <c r="C3219" t="s">
        <v>11702</v>
      </c>
      <c r="D3219" t="s">
        <v>860</v>
      </c>
      <c r="E3219" t="s">
        <v>11703</v>
      </c>
      <c r="F3219" t="s">
        <v>11704</v>
      </c>
      <c r="G3219" t="s">
        <v>107</v>
      </c>
      <c r="H3219">
        <v>595</v>
      </c>
      <c r="I3219">
        <v>287</v>
      </c>
      <c r="J3219">
        <v>1984</v>
      </c>
      <c r="K3219">
        <v>7</v>
      </c>
      <c r="L3219" t="s">
        <v>41</v>
      </c>
      <c r="M3219" t="s">
        <v>9697</v>
      </c>
    </row>
    <row r="3220" spans="1:13" x14ac:dyDescent="0.25">
      <c r="A3220">
        <v>3210</v>
      </c>
      <c r="B3220" t="s">
        <v>11705</v>
      </c>
      <c r="C3220" t="s">
        <v>11706</v>
      </c>
      <c r="D3220" t="s">
        <v>15</v>
      </c>
      <c r="E3220" t="s">
        <v>1157</v>
      </c>
      <c r="F3220" t="s">
        <v>11707</v>
      </c>
      <c r="G3220" t="s">
        <v>55</v>
      </c>
      <c r="H3220">
        <v>55</v>
      </c>
      <c r="I3220">
        <v>8</v>
      </c>
      <c r="J3220">
        <v>2006</v>
      </c>
      <c r="K3220">
        <v>1</v>
      </c>
      <c r="L3220" t="s">
        <v>19</v>
      </c>
      <c r="M3220" t="s">
        <v>4263</v>
      </c>
    </row>
    <row r="3221" spans="1:13" x14ac:dyDescent="0.25">
      <c r="A3221">
        <v>3211</v>
      </c>
      <c r="B3221" t="s">
        <v>11708</v>
      </c>
      <c r="C3221" t="s">
        <v>11709</v>
      </c>
      <c r="D3221" t="s">
        <v>30</v>
      </c>
      <c r="E3221" t="s">
        <v>11710</v>
      </c>
      <c r="F3221" t="s">
        <v>11711</v>
      </c>
      <c r="G3221" t="s">
        <v>324</v>
      </c>
      <c r="H3221">
        <v>20</v>
      </c>
      <c r="I3221">
        <v>10</v>
      </c>
      <c r="J3221">
        <v>1996</v>
      </c>
      <c r="K3221">
        <v>1</v>
      </c>
      <c r="L3221" t="s">
        <v>41</v>
      </c>
      <c r="M3221" t="s">
        <v>2697</v>
      </c>
    </row>
    <row r="3222" spans="1:13" x14ac:dyDescent="0.25">
      <c r="A3222">
        <v>3212</v>
      </c>
      <c r="B3222" t="s">
        <v>11712</v>
      </c>
      <c r="C3222" t="s">
        <v>11713</v>
      </c>
      <c r="D3222" t="s">
        <v>80</v>
      </c>
      <c r="E3222" t="s">
        <v>445</v>
      </c>
      <c r="F3222" t="s">
        <v>11714</v>
      </c>
      <c r="G3222" t="s">
        <v>187</v>
      </c>
      <c r="H3222">
        <v>29</v>
      </c>
      <c r="I3222">
        <v>15</v>
      </c>
      <c r="J3222">
        <v>2013</v>
      </c>
      <c r="K3222">
        <v>2</v>
      </c>
      <c r="L3222" t="s">
        <v>500</v>
      </c>
      <c r="M3222" t="s">
        <v>500</v>
      </c>
    </row>
    <row r="3223" spans="1:13" x14ac:dyDescent="0.25">
      <c r="A3223">
        <v>3213</v>
      </c>
      <c r="B3223" t="s">
        <v>11715</v>
      </c>
      <c r="C3223" t="s">
        <v>11716</v>
      </c>
      <c r="D3223" t="s">
        <v>30</v>
      </c>
      <c r="E3223" t="s">
        <v>209</v>
      </c>
      <c r="F3223" t="s">
        <v>11717</v>
      </c>
      <c r="G3223" t="s">
        <v>623</v>
      </c>
      <c r="H3223">
        <v>50</v>
      </c>
      <c r="I3223">
        <v>5</v>
      </c>
      <c r="J3223">
        <v>2009</v>
      </c>
      <c r="K3223">
        <v>3</v>
      </c>
      <c r="L3223" t="s">
        <v>34</v>
      </c>
      <c r="M3223" t="s">
        <v>11718</v>
      </c>
    </row>
    <row r="3224" spans="1:13" x14ac:dyDescent="0.25">
      <c r="A3224">
        <v>3214</v>
      </c>
      <c r="B3224" t="s">
        <v>11719</v>
      </c>
      <c r="C3224" t="s">
        <v>11720</v>
      </c>
      <c r="D3224" t="s">
        <v>243</v>
      </c>
      <c r="E3224" t="s">
        <v>11721</v>
      </c>
      <c r="F3224" t="s">
        <v>11722</v>
      </c>
      <c r="G3224" t="s">
        <v>271</v>
      </c>
      <c r="H3224">
        <v>3003</v>
      </c>
      <c r="I3224">
        <v>1963</v>
      </c>
      <c r="J3224">
        <v>1996</v>
      </c>
      <c r="K3224">
        <v>1</v>
      </c>
      <c r="L3224" t="s">
        <v>94</v>
      </c>
      <c r="M3224" t="s">
        <v>11723</v>
      </c>
    </row>
    <row r="3225" spans="1:13" x14ac:dyDescent="0.25">
      <c r="A3225">
        <v>3215</v>
      </c>
      <c r="B3225" t="s">
        <v>11724</v>
      </c>
      <c r="C3225" t="s">
        <v>11725</v>
      </c>
      <c r="D3225" t="s">
        <v>30</v>
      </c>
      <c r="E3225" t="s">
        <v>1342</v>
      </c>
      <c r="F3225" t="s">
        <v>11726</v>
      </c>
      <c r="G3225" t="s">
        <v>297</v>
      </c>
      <c r="H3225">
        <v>80</v>
      </c>
      <c r="I3225">
        <v>30</v>
      </c>
      <c r="J3225">
        <v>2008</v>
      </c>
      <c r="K3225">
        <v>5</v>
      </c>
      <c r="L3225" t="s">
        <v>706</v>
      </c>
      <c r="M3225" t="s">
        <v>11727</v>
      </c>
    </row>
    <row r="3226" spans="1:13" x14ac:dyDescent="0.25">
      <c r="A3226">
        <v>3216</v>
      </c>
      <c r="B3226" t="s">
        <v>11728</v>
      </c>
      <c r="C3226" t="s">
        <v>11729</v>
      </c>
      <c r="D3226" t="s">
        <v>166</v>
      </c>
      <c r="E3226" t="s">
        <v>710</v>
      </c>
      <c r="F3226" t="s">
        <v>11730</v>
      </c>
      <c r="G3226" t="s">
        <v>55</v>
      </c>
      <c r="H3226">
        <v>21</v>
      </c>
      <c r="I3226">
        <v>8</v>
      </c>
      <c r="J3226">
        <v>2014</v>
      </c>
      <c r="K3226">
        <v>2</v>
      </c>
      <c r="L3226" t="s">
        <v>41</v>
      </c>
      <c r="M3226" t="s">
        <v>11145</v>
      </c>
    </row>
    <row r="3227" spans="1:13" x14ac:dyDescent="0.25">
      <c r="A3227">
        <v>3217</v>
      </c>
      <c r="B3227" t="s">
        <v>11731</v>
      </c>
      <c r="C3227" t="s">
        <v>11732</v>
      </c>
      <c r="D3227" t="s">
        <v>30</v>
      </c>
      <c r="E3227" t="s">
        <v>3116</v>
      </c>
      <c r="F3227" t="s">
        <v>11733</v>
      </c>
      <c r="G3227" t="s">
        <v>40</v>
      </c>
      <c r="H3227">
        <v>53</v>
      </c>
      <c r="I3227">
        <v>35</v>
      </c>
      <c r="J3227">
        <v>1983</v>
      </c>
      <c r="K3227">
        <v>2</v>
      </c>
      <c r="L3227" t="s">
        <v>258</v>
      </c>
      <c r="M3227" t="s">
        <v>11734</v>
      </c>
    </row>
    <row r="3228" spans="1:13" x14ac:dyDescent="0.25">
      <c r="A3228">
        <v>3218</v>
      </c>
      <c r="B3228" t="s">
        <v>11735</v>
      </c>
      <c r="C3228" t="s">
        <v>11736</v>
      </c>
      <c r="D3228" t="s">
        <v>243</v>
      </c>
      <c r="E3228" t="s">
        <v>4157</v>
      </c>
      <c r="F3228" t="s">
        <v>11737</v>
      </c>
      <c r="G3228" t="s">
        <v>233</v>
      </c>
      <c r="H3228">
        <v>110</v>
      </c>
      <c r="I3228">
        <v>60</v>
      </c>
      <c r="J3228">
        <v>2009</v>
      </c>
      <c r="K3228">
        <v>3</v>
      </c>
      <c r="L3228" t="s">
        <v>94</v>
      </c>
      <c r="M3228" t="s">
        <v>11574</v>
      </c>
    </row>
    <row r="3229" spans="1:13" x14ac:dyDescent="0.25">
      <c r="A3229">
        <v>3219</v>
      </c>
      <c r="B3229" t="s">
        <v>11738</v>
      </c>
      <c r="C3229" t="s">
        <v>11739</v>
      </c>
      <c r="D3229" t="s">
        <v>1768</v>
      </c>
      <c r="E3229" t="s">
        <v>2009</v>
      </c>
      <c r="F3229" t="s">
        <v>11740</v>
      </c>
      <c r="G3229" t="s">
        <v>156</v>
      </c>
      <c r="H3229">
        <v>139</v>
      </c>
      <c r="I3229">
        <v>63</v>
      </c>
      <c r="J3229">
        <v>2004</v>
      </c>
      <c r="K3229">
        <v>6</v>
      </c>
      <c r="L3229" t="s">
        <v>41</v>
      </c>
      <c r="M3229" t="s">
        <v>437</v>
      </c>
    </row>
    <row r="3230" spans="1:13" x14ac:dyDescent="0.25">
      <c r="A3230">
        <v>3220</v>
      </c>
      <c r="B3230" t="s">
        <v>11741</v>
      </c>
      <c r="C3230" t="s">
        <v>11742</v>
      </c>
      <c r="D3230" t="s">
        <v>105</v>
      </c>
      <c r="E3230" t="s">
        <v>993</v>
      </c>
      <c r="F3230" t="s">
        <v>11743</v>
      </c>
      <c r="G3230" t="s">
        <v>233</v>
      </c>
      <c r="H3230">
        <v>20</v>
      </c>
      <c r="I3230">
        <v>8</v>
      </c>
      <c r="J3230">
        <v>1999</v>
      </c>
      <c r="K3230">
        <v>1</v>
      </c>
      <c r="L3230" t="s">
        <v>2534</v>
      </c>
      <c r="M3230" t="s">
        <v>2535</v>
      </c>
    </row>
    <row r="3231" spans="1:13" x14ac:dyDescent="0.25">
      <c r="A3231">
        <v>3221</v>
      </c>
      <c r="B3231" t="s">
        <v>11744</v>
      </c>
      <c r="C3231" t="s">
        <v>11745</v>
      </c>
      <c r="D3231" t="s">
        <v>215</v>
      </c>
      <c r="E3231" t="s">
        <v>962</v>
      </c>
      <c r="F3231" t="s">
        <v>11746</v>
      </c>
      <c r="G3231" t="s">
        <v>18</v>
      </c>
      <c r="H3231">
        <v>17</v>
      </c>
      <c r="I3231">
        <v>3</v>
      </c>
      <c r="J3231">
        <v>2010</v>
      </c>
      <c r="K3231">
        <v>1</v>
      </c>
      <c r="L3231" t="s">
        <v>41</v>
      </c>
      <c r="M3231" t="s">
        <v>3633</v>
      </c>
    </row>
    <row r="3232" spans="1:13" x14ac:dyDescent="0.25">
      <c r="A3232">
        <v>3222</v>
      </c>
      <c r="B3232" t="s">
        <v>11747</v>
      </c>
      <c r="C3232" t="s">
        <v>11748</v>
      </c>
      <c r="D3232" t="s">
        <v>74</v>
      </c>
      <c r="E3232" t="s">
        <v>8092</v>
      </c>
      <c r="F3232" t="s">
        <v>11749</v>
      </c>
      <c r="G3232" t="s">
        <v>336</v>
      </c>
      <c r="H3232">
        <v>350</v>
      </c>
      <c r="I3232">
        <v>200</v>
      </c>
      <c r="J3232">
        <v>2004</v>
      </c>
      <c r="K3232">
        <v>5</v>
      </c>
      <c r="L3232" t="s">
        <v>77</v>
      </c>
      <c r="M3232" t="s">
        <v>77</v>
      </c>
    </row>
    <row r="3233" spans="1:13" x14ac:dyDescent="0.25">
      <c r="A3233">
        <v>3223</v>
      </c>
      <c r="B3233" t="s">
        <v>11750</v>
      </c>
      <c r="C3233" t="s">
        <v>11751</v>
      </c>
      <c r="D3233" t="s">
        <v>80</v>
      </c>
      <c r="E3233" t="s">
        <v>238</v>
      </c>
      <c r="F3233" t="s">
        <v>11752</v>
      </c>
      <c r="G3233" t="s">
        <v>48</v>
      </c>
      <c r="H3233">
        <v>322</v>
      </c>
      <c r="I3233">
        <v>185</v>
      </c>
      <c r="J3233">
        <v>2008</v>
      </c>
      <c r="K3233">
        <v>1</v>
      </c>
      <c r="L3233" t="s">
        <v>83</v>
      </c>
      <c r="M3233" t="s">
        <v>1586</v>
      </c>
    </row>
    <row r="3234" spans="1:13" x14ac:dyDescent="0.25">
      <c r="A3234">
        <v>3224</v>
      </c>
      <c r="B3234" t="s">
        <v>11753</v>
      </c>
      <c r="C3234" t="s">
        <v>11754</v>
      </c>
      <c r="D3234" t="s">
        <v>105</v>
      </c>
      <c r="E3234" t="s">
        <v>824</v>
      </c>
      <c r="F3234" t="s">
        <v>11755</v>
      </c>
      <c r="G3234" t="s">
        <v>156</v>
      </c>
      <c r="H3234">
        <v>35</v>
      </c>
      <c r="I3234">
        <v>31</v>
      </c>
      <c r="J3234">
        <v>2012</v>
      </c>
      <c r="K3234">
        <v>1</v>
      </c>
      <c r="L3234" t="s">
        <v>62</v>
      </c>
      <c r="M3234" t="s">
        <v>108</v>
      </c>
    </row>
    <row r="3235" spans="1:13" x14ac:dyDescent="0.25">
      <c r="A3235">
        <v>3225</v>
      </c>
      <c r="B3235" t="s">
        <v>11756</v>
      </c>
      <c r="C3235" t="s">
        <v>11757</v>
      </c>
      <c r="D3235" t="s">
        <v>30</v>
      </c>
      <c r="E3235" t="s">
        <v>10643</v>
      </c>
      <c r="F3235" t="s">
        <v>11758</v>
      </c>
      <c r="G3235" t="s">
        <v>233</v>
      </c>
      <c r="H3235">
        <v>51</v>
      </c>
      <c r="I3235">
        <v>29</v>
      </c>
      <c r="J3235">
        <v>1999</v>
      </c>
      <c r="K3235">
        <v>3</v>
      </c>
      <c r="L3235" t="s">
        <v>251</v>
      </c>
      <c r="M3235" t="s">
        <v>251</v>
      </c>
    </row>
    <row r="3236" spans="1:13" x14ac:dyDescent="0.25">
      <c r="A3236">
        <v>3226</v>
      </c>
      <c r="B3236" t="s">
        <v>11759</v>
      </c>
      <c r="C3236" t="s">
        <v>11760</v>
      </c>
      <c r="D3236" t="s">
        <v>98</v>
      </c>
      <c r="E3236" t="s">
        <v>11761</v>
      </c>
      <c r="F3236" t="s">
        <v>11762</v>
      </c>
      <c r="G3236" t="s">
        <v>336</v>
      </c>
      <c r="H3236">
        <v>183</v>
      </c>
      <c r="I3236">
        <v>79</v>
      </c>
      <c r="J3236">
        <v>2013</v>
      </c>
      <c r="K3236">
        <v>4</v>
      </c>
      <c r="L3236" t="s">
        <v>101</v>
      </c>
      <c r="M3236" t="s">
        <v>908</v>
      </c>
    </row>
    <row r="3237" spans="1:13" x14ac:dyDescent="0.25">
      <c r="A3237">
        <v>3227</v>
      </c>
      <c r="B3237" t="s">
        <v>11763</v>
      </c>
      <c r="C3237" t="s">
        <v>11764</v>
      </c>
      <c r="D3237" t="s">
        <v>341</v>
      </c>
      <c r="E3237" t="s">
        <v>11765</v>
      </c>
      <c r="F3237" t="s">
        <v>11766</v>
      </c>
      <c r="G3237" t="s">
        <v>156</v>
      </c>
      <c r="H3237">
        <v>223</v>
      </c>
      <c r="I3237">
        <v>136</v>
      </c>
      <c r="J3237">
        <v>2004</v>
      </c>
      <c r="K3237">
        <v>8</v>
      </c>
      <c r="L3237" t="s">
        <v>344</v>
      </c>
      <c r="M3237" t="s">
        <v>344</v>
      </c>
    </row>
    <row r="3238" spans="1:13" x14ac:dyDescent="0.25">
      <c r="A3238">
        <v>3228</v>
      </c>
      <c r="B3238" t="s">
        <v>11767</v>
      </c>
      <c r="C3238" t="s">
        <v>11768</v>
      </c>
      <c r="D3238" t="s">
        <v>141</v>
      </c>
      <c r="E3238" t="s">
        <v>7455</v>
      </c>
      <c r="F3238" t="s">
        <v>11769</v>
      </c>
      <c r="G3238" t="s">
        <v>107</v>
      </c>
      <c r="H3238">
        <v>149</v>
      </c>
      <c r="I3238">
        <v>82</v>
      </c>
      <c r="J3238">
        <v>1995</v>
      </c>
      <c r="K3238">
        <v>11</v>
      </c>
      <c r="L3238" t="s">
        <v>514</v>
      </c>
      <c r="M3238" t="s">
        <v>2326</v>
      </c>
    </row>
    <row r="3239" spans="1:13" x14ac:dyDescent="0.25">
      <c r="A3239">
        <v>3229</v>
      </c>
      <c r="B3239" t="s">
        <v>11770</v>
      </c>
      <c r="C3239" t="s">
        <v>11771</v>
      </c>
      <c r="D3239" t="s">
        <v>153</v>
      </c>
      <c r="E3239" t="s">
        <v>11772</v>
      </c>
      <c r="F3239" t="s">
        <v>11773</v>
      </c>
      <c r="G3239" t="s">
        <v>25</v>
      </c>
      <c r="H3239">
        <v>90</v>
      </c>
      <c r="I3239">
        <v>50</v>
      </c>
      <c r="J3239">
        <v>2000</v>
      </c>
      <c r="K3239">
        <v>4</v>
      </c>
      <c r="L3239" t="s">
        <v>41</v>
      </c>
      <c r="M3239" t="s">
        <v>11774</v>
      </c>
    </row>
    <row r="3240" spans="1:13" x14ac:dyDescent="0.25">
      <c r="A3240">
        <v>3230</v>
      </c>
      <c r="B3240" t="s">
        <v>11775</v>
      </c>
      <c r="C3240" t="s">
        <v>11776</v>
      </c>
      <c r="D3240" t="s">
        <v>59</v>
      </c>
      <c r="E3240" t="s">
        <v>322</v>
      </c>
      <c r="F3240" t="s">
        <v>11777</v>
      </c>
      <c r="G3240" t="s">
        <v>233</v>
      </c>
      <c r="H3240">
        <v>20</v>
      </c>
      <c r="I3240">
        <v>10</v>
      </c>
      <c r="J3240">
        <v>2003</v>
      </c>
      <c r="K3240">
        <v>2</v>
      </c>
      <c r="L3240" t="s">
        <v>62</v>
      </c>
      <c r="M3240" t="s">
        <v>11778</v>
      </c>
    </row>
    <row r="3241" spans="1:13" x14ac:dyDescent="0.25">
      <c r="A3241">
        <v>3231</v>
      </c>
      <c r="B3241" t="s">
        <v>11779</v>
      </c>
      <c r="C3241" t="s">
        <v>11780</v>
      </c>
      <c r="D3241" t="s">
        <v>30</v>
      </c>
      <c r="E3241" t="s">
        <v>135</v>
      </c>
      <c r="F3241" t="s">
        <v>11781</v>
      </c>
      <c r="G3241" t="s">
        <v>257</v>
      </c>
      <c r="H3241">
        <v>39</v>
      </c>
      <c r="I3241">
        <v>18</v>
      </c>
      <c r="J3241">
        <v>2007</v>
      </c>
      <c r="K3241">
        <v>1</v>
      </c>
      <c r="L3241" t="s">
        <v>258</v>
      </c>
      <c r="M3241" t="s">
        <v>2939</v>
      </c>
    </row>
    <row r="3242" spans="1:13" x14ac:dyDescent="0.25">
      <c r="A3242">
        <v>3232</v>
      </c>
      <c r="B3242" t="s">
        <v>11782</v>
      </c>
      <c r="C3242" t="s">
        <v>11783</v>
      </c>
      <c r="D3242" t="s">
        <v>1999</v>
      </c>
      <c r="E3242" t="s">
        <v>11784</v>
      </c>
      <c r="F3242" t="s">
        <v>11785</v>
      </c>
      <c r="G3242" t="s">
        <v>107</v>
      </c>
      <c r="H3242">
        <v>1200</v>
      </c>
      <c r="I3242">
        <v>650</v>
      </c>
      <c r="J3242">
        <v>2000</v>
      </c>
      <c r="K3242">
        <v>9</v>
      </c>
      <c r="L3242" t="s">
        <v>4641</v>
      </c>
      <c r="M3242" t="s">
        <v>5950</v>
      </c>
    </row>
    <row r="3243" spans="1:13" x14ac:dyDescent="0.25">
      <c r="A3243">
        <v>3233</v>
      </c>
      <c r="B3243" t="s">
        <v>11786</v>
      </c>
      <c r="C3243" t="s">
        <v>11787</v>
      </c>
      <c r="D3243" t="s">
        <v>66</v>
      </c>
      <c r="E3243" t="s">
        <v>3077</v>
      </c>
      <c r="F3243" t="s">
        <v>11788</v>
      </c>
      <c r="G3243" t="s">
        <v>55</v>
      </c>
      <c r="H3243">
        <v>227</v>
      </c>
      <c r="I3243">
        <v>101</v>
      </c>
      <c r="J3243">
        <v>1995</v>
      </c>
      <c r="K3243">
        <v>1</v>
      </c>
      <c r="L3243" t="s">
        <v>70</v>
      </c>
      <c r="M3243" t="s">
        <v>1896</v>
      </c>
    </row>
    <row r="3244" spans="1:13" x14ac:dyDescent="0.25">
      <c r="A3244">
        <v>3234</v>
      </c>
      <c r="B3244" t="s">
        <v>11789</v>
      </c>
      <c r="C3244" t="s">
        <v>11790</v>
      </c>
      <c r="D3244" t="s">
        <v>223</v>
      </c>
      <c r="E3244" t="s">
        <v>749</v>
      </c>
      <c r="F3244" t="s">
        <v>11791</v>
      </c>
      <c r="G3244" t="s">
        <v>308</v>
      </c>
      <c r="H3244">
        <v>75</v>
      </c>
      <c r="I3244">
        <v>25</v>
      </c>
      <c r="J3244">
        <v>2015</v>
      </c>
      <c r="K3244">
        <v>1</v>
      </c>
      <c r="L3244" t="s">
        <v>1860</v>
      </c>
      <c r="M3244" t="s">
        <v>1860</v>
      </c>
    </row>
    <row r="3245" spans="1:13" x14ac:dyDescent="0.25">
      <c r="A3245">
        <v>3235</v>
      </c>
      <c r="B3245" t="s">
        <v>11792</v>
      </c>
      <c r="C3245" t="s">
        <v>11793</v>
      </c>
      <c r="D3245" t="s">
        <v>80</v>
      </c>
      <c r="E3245" t="s">
        <v>10661</v>
      </c>
      <c r="F3245" t="s">
        <v>11794</v>
      </c>
      <c r="G3245" t="s">
        <v>156</v>
      </c>
      <c r="H3245">
        <v>89</v>
      </c>
      <c r="I3245">
        <v>26</v>
      </c>
      <c r="J3245">
        <v>2007</v>
      </c>
      <c r="K3245">
        <v>2</v>
      </c>
      <c r="L3245" t="s">
        <v>163</v>
      </c>
      <c r="M3245" t="s">
        <v>696</v>
      </c>
    </row>
    <row r="3246" spans="1:13" x14ac:dyDescent="0.25">
      <c r="A3246">
        <v>3236</v>
      </c>
      <c r="B3246" t="s">
        <v>11795</v>
      </c>
      <c r="C3246" t="s">
        <v>11796</v>
      </c>
      <c r="D3246" t="s">
        <v>80</v>
      </c>
      <c r="E3246" t="s">
        <v>1418</v>
      </c>
      <c r="F3246" t="s">
        <v>11797</v>
      </c>
      <c r="G3246" t="s">
        <v>55</v>
      </c>
      <c r="H3246">
        <v>74</v>
      </c>
      <c r="I3246">
        <v>16</v>
      </c>
      <c r="J3246">
        <v>2009</v>
      </c>
      <c r="K3246">
        <v>1</v>
      </c>
      <c r="L3246" t="s">
        <v>83</v>
      </c>
      <c r="M3246" t="s">
        <v>2101</v>
      </c>
    </row>
    <row r="3247" spans="1:13" x14ac:dyDescent="0.25">
      <c r="A3247">
        <v>3237</v>
      </c>
      <c r="B3247" t="s">
        <v>11798</v>
      </c>
      <c r="C3247" t="s">
        <v>11799</v>
      </c>
      <c r="D3247" t="s">
        <v>80</v>
      </c>
      <c r="E3247" t="s">
        <v>2582</v>
      </c>
      <c r="F3247" t="s">
        <v>11800</v>
      </c>
      <c r="G3247" t="s">
        <v>211</v>
      </c>
      <c r="H3247">
        <v>100</v>
      </c>
      <c r="I3247">
        <v>50</v>
      </c>
      <c r="J3247">
        <v>2012</v>
      </c>
      <c r="K3247">
        <v>1</v>
      </c>
      <c r="L3247" t="s">
        <v>41</v>
      </c>
      <c r="M3247" t="s">
        <v>4089</v>
      </c>
    </row>
    <row r="3248" spans="1:13" x14ac:dyDescent="0.25">
      <c r="A3248">
        <v>3238</v>
      </c>
      <c r="B3248" t="s">
        <v>11801</v>
      </c>
      <c r="C3248" t="s">
        <v>11802</v>
      </c>
      <c r="D3248" t="s">
        <v>15</v>
      </c>
      <c r="E3248" t="s">
        <v>399</v>
      </c>
      <c r="F3248" t="s">
        <v>11803</v>
      </c>
      <c r="G3248" t="s">
        <v>336</v>
      </c>
      <c r="H3248">
        <v>38</v>
      </c>
      <c r="I3248">
        <v>30</v>
      </c>
      <c r="J3248">
        <v>1997</v>
      </c>
      <c r="K3248">
        <v>2</v>
      </c>
      <c r="L3248" t="s">
        <v>19</v>
      </c>
      <c r="M3248" t="s">
        <v>651</v>
      </c>
    </row>
    <row r="3249" spans="1:13" x14ac:dyDescent="0.25">
      <c r="A3249">
        <v>3239</v>
      </c>
      <c r="B3249" t="s">
        <v>11804</v>
      </c>
      <c r="C3249" t="s">
        <v>11805</v>
      </c>
      <c r="D3249" t="s">
        <v>119</v>
      </c>
      <c r="E3249" t="s">
        <v>11806</v>
      </c>
      <c r="F3249" t="s">
        <v>11807</v>
      </c>
      <c r="G3249" t="s">
        <v>308</v>
      </c>
      <c r="H3249">
        <v>150</v>
      </c>
      <c r="I3249">
        <v>61</v>
      </c>
      <c r="J3249">
        <v>2012</v>
      </c>
      <c r="K3249">
        <v>3</v>
      </c>
      <c r="L3249" t="s">
        <v>122</v>
      </c>
      <c r="M3249" t="s">
        <v>122</v>
      </c>
    </row>
    <row r="3250" spans="1:13" x14ac:dyDescent="0.25">
      <c r="A3250">
        <v>3240</v>
      </c>
      <c r="B3250" t="s">
        <v>11808</v>
      </c>
      <c r="C3250" t="s">
        <v>11809</v>
      </c>
      <c r="D3250" t="s">
        <v>80</v>
      </c>
      <c r="E3250" t="s">
        <v>4473</v>
      </c>
      <c r="F3250" t="s">
        <v>11810</v>
      </c>
      <c r="G3250" t="s">
        <v>308</v>
      </c>
      <c r="H3250">
        <v>21</v>
      </c>
      <c r="I3250">
        <v>14</v>
      </c>
      <c r="J3250">
        <v>2007</v>
      </c>
      <c r="K3250">
        <v>9</v>
      </c>
      <c r="L3250" t="s">
        <v>83</v>
      </c>
      <c r="M3250" t="s">
        <v>632</v>
      </c>
    </row>
    <row r="3251" spans="1:13" x14ac:dyDescent="0.25">
      <c r="A3251">
        <v>3241</v>
      </c>
      <c r="B3251" t="s">
        <v>11811</v>
      </c>
      <c r="C3251" t="s">
        <v>11812</v>
      </c>
      <c r="D3251" t="s">
        <v>80</v>
      </c>
      <c r="E3251" t="s">
        <v>749</v>
      </c>
      <c r="F3251" t="s">
        <v>11813</v>
      </c>
      <c r="G3251" t="s">
        <v>187</v>
      </c>
      <c r="H3251">
        <v>209</v>
      </c>
      <c r="I3251">
        <v>58</v>
      </c>
      <c r="J3251">
        <v>2008</v>
      </c>
      <c r="K3251">
        <v>2</v>
      </c>
      <c r="L3251" t="s">
        <v>83</v>
      </c>
      <c r="M3251" t="s">
        <v>964</v>
      </c>
    </row>
    <row r="3252" spans="1:13" x14ac:dyDescent="0.25">
      <c r="A3252">
        <v>3242</v>
      </c>
      <c r="B3252" t="s">
        <v>11814</v>
      </c>
      <c r="C3252" t="s">
        <v>11815</v>
      </c>
      <c r="D3252" t="s">
        <v>333</v>
      </c>
      <c r="E3252" t="s">
        <v>2318</v>
      </c>
      <c r="F3252" t="s">
        <v>11816</v>
      </c>
      <c r="G3252" t="s">
        <v>1041</v>
      </c>
      <c r="H3252">
        <v>162</v>
      </c>
      <c r="I3252">
        <v>99</v>
      </c>
      <c r="J3252">
        <v>1983</v>
      </c>
      <c r="K3252">
        <v>2</v>
      </c>
      <c r="L3252" t="s">
        <v>2593</v>
      </c>
      <c r="M3252" t="s">
        <v>2594</v>
      </c>
    </row>
    <row r="3253" spans="1:13" x14ac:dyDescent="0.25">
      <c r="A3253">
        <v>3243</v>
      </c>
      <c r="B3253" t="s">
        <v>11817</v>
      </c>
      <c r="C3253" t="s">
        <v>11818</v>
      </c>
      <c r="D3253" t="s">
        <v>2798</v>
      </c>
      <c r="E3253" t="s">
        <v>4377</v>
      </c>
      <c r="F3253" t="s">
        <v>11819</v>
      </c>
      <c r="G3253" t="s">
        <v>18</v>
      </c>
      <c r="H3253">
        <v>86</v>
      </c>
      <c r="I3253">
        <v>30</v>
      </c>
      <c r="J3253">
        <v>1994</v>
      </c>
      <c r="K3253">
        <v>4</v>
      </c>
      <c r="L3253" t="s">
        <v>41</v>
      </c>
      <c r="M3253" t="s">
        <v>2800</v>
      </c>
    </row>
    <row r="3254" spans="1:13" x14ac:dyDescent="0.25">
      <c r="A3254">
        <v>3244</v>
      </c>
      <c r="B3254" t="s">
        <v>11820</v>
      </c>
      <c r="C3254" t="s">
        <v>11821</v>
      </c>
      <c r="D3254" t="s">
        <v>66</v>
      </c>
      <c r="E3254" t="s">
        <v>518</v>
      </c>
      <c r="F3254" t="s">
        <v>11822</v>
      </c>
      <c r="G3254" t="s">
        <v>308</v>
      </c>
      <c r="H3254">
        <v>55</v>
      </c>
      <c r="I3254">
        <v>20</v>
      </c>
      <c r="J3254">
        <v>2011</v>
      </c>
      <c r="K3254">
        <v>3</v>
      </c>
      <c r="L3254" t="s">
        <v>94</v>
      </c>
      <c r="M3254" t="s">
        <v>735</v>
      </c>
    </row>
    <row r="3255" spans="1:13" x14ac:dyDescent="0.25">
      <c r="A3255">
        <v>3245</v>
      </c>
      <c r="B3255" t="s">
        <v>11823</v>
      </c>
      <c r="C3255" t="s">
        <v>11824</v>
      </c>
      <c r="D3255" t="s">
        <v>80</v>
      </c>
      <c r="E3255" t="s">
        <v>911</v>
      </c>
      <c r="F3255" t="s">
        <v>11825</v>
      </c>
      <c r="G3255" t="s">
        <v>297</v>
      </c>
      <c r="H3255">
        <v>16</v>
      </c>
      <c r="I3255">
        <v>10</v>
      </c>
      <c r="J3255">
        <v>2007</v>
      </c>
      <c r="K3255">
        <v>2</v>
      </c>
      <c r="L3255" t="s">
        <v>41</v>
      </c>
      <c r="M3255" t="s">
        <v>11826</v>
      </c>
    </row>
    <row r="3256" spans="1:13" x14ac:dyDescent="0.25">
      <c r="A3256">
        <v>3246</v>
      </c>
      <c r="B3256" t="s">
        <v>11827</v>
      </c>
      <c r="C3256" t="s">
        <v>11828</v>
      </c>
      <c r="D3256" t="s">
        <v>215</v>
      </c>
      <c r="E3256" t="s">
        <v>504</v>
      </c>
      <c r="F3256" t="s">
        <v>11829</v>
      </c>
      <c r="G3256" t="s">
        <v>233</v>
      </c>
      <c r="H3256">
        <v>120</v>
      </c>
      <c r="I3256">
        <v>55</v>
      </c>
      <c r="J3256">
        <v>2007</v>
      </c>
      <c r="K3256">
        <v>3</v>
      </c>
      <c r="L3256" t="s">
        <v>5516</v>
      </c>
      <c r="M3256" t="s">
        <v>11830</v>
      </c>
    </row>
    <row r="3257" spans="1:13" x14ac:dyDescent="0.25">
      <c r="A3257">
        <v>3247</v>
      </c>
      <c r="B3257" t="s">
        <v>11831</v>
      </c>
      <c r="C3257" t="s">
        <v>11832</v>
      </c>
      <c r="D3257" t="s">
        <v>30</v>
      </c>
      <c r="E3257" t="s">
        <v>11833</v>
      </c>
      <c r="F3257" t="s">
        <v>11834</v>
      </c>
      <c r="G3257" t="s">
        <v>55</v>
      </c>
      <c r="H3257">
        <v>750</v>
      </c>
      <c r="I3257">
        <v>500</v>
      </c>
      <c r="J3257">
        <v>2008</v>
      </c>
      <c r="K3257">
        <v>4</v>
      </c>
      <c r="L3257" t="s">
        <v>258</v>
      </c>
      <c r="M3257" t="s">
        <v>258</v>
      </c>
    </row>
    <row r="3258" spans="1:13" x14ac:dyDescent="0.25">
      <c r="A3258">
        <v>3248</v>
      </c>
      <c r="B3258" t="s">
        <v>11835</v>
      </c>
      <c r="C3258" t="s">
        <v>11836</v>
      </c>
      <c r="D3258" t="s">
        <v>503</v>
      </c>
      <c r="E3258" t="s">
        <v>5243</v>
      </c>
      <c r="F3258" t="s">
        <v>11837</v>
      </c>
      <c r="G3258" t="s">
        <v>156</v>
      </c>
      <c r="H3258">
        <v>75</v>
      </c>
      <c r="I3258">
        <v>25</v>
      </c>
      <c r="J3258">
        <v>2006</v>
      </c>
      <c r="K3258">
        <v>6</v>
      </c>
      <c r="L3258" t="s">
        <v>506</v>
      </c>
      <c r="M3258" t="s">
        <v>506</v>
      </c>
    </row>
    <row r="3259" spans="1:13" x14ac:dyDescent="0.25">
      <c r="A3259">
        <v>3249</v>
      </c>
      <c r="B3259" t="s">
        <v>11838</v>
      </c>
      <c r="C3259" t="s">
        <v>11839</v>
      </c>
      <c r="D3259" t="s">
        <v>2798</v>
      </c>
      <c r="E3259" t="s">
        <v>603</v>
      </c>
      <c r="F3259" t="s">
        <v>11840</v>
      </c>
      <c r="G3259" t="s">
        <v>233</v>
      </c>
      <c r="H3259">
        <v>40</v>
      </c>
      <c r="I3259">
        <v>20</v>
      </c>
      <c r="J3259">
        <v>2004</v>
      </c>
      <c r="K3259">
        <v>1</v>
      </c>
      <c r="L3259" t="s">
        <v>41</v>
      </c>
      <c r="M3259" t="s">
        <v>9614</v>
      </c>
    </row>
    <row r="3260" spans="1:13" x14ac:dyDescent="0.25">
      <c r="A3260">
        <v>3250</v>
      </c>
      <c r="B3260" t="s">
        <v>11841</v>
      </c>
      <c r="C3260" t="s">
        <v>11842</v>
      </c>
      <c r="D3260" t="s">
        <v>80</v>
      </c>
      <c r="E3260" t="s">
        <v>2224</v>
      </c>
      <c r="F3260" t="s">
        <v>11843</v>
      </c>
      <c r="G3260" t="s">
        <v>308</v>
      </c>
      <c r="H3260">
        <v>93</v>
      </c>
      <c r="I3260">
        <v>34</v>
      </c>
      <c r="J3260">
        <v>2002</v>
      </c>
      <c r="K3260">
        <v>1</v>
      </c>
      <c r="L3260" t="s">
        <v>163</v>
      </c>
      <c r="M3260" t="s">
        <v>163</v>
      </c>
    </row>
    <row r="3261" spans="1:13" x14ac:dyDescent="0.25">
      <c r="A3261">
        <v>3251</v>
      </c>
      <c r="B3261" t="s">
        <v>11844</v>
      </c>
      <c r="C3261" t="s">
        <v>11845</v>
      </c>
      <c r="D3261" t="s">
        <v>86</v>
      </c>
      <c r="E3261" t="s">
        <v>621</v>
      </c>
      <c r="F3261" t="s">
        <v>11846</v>
      </c>
      <c r="G3261" t="s">
        <v>18</v>
      </c>
      <c r="H3261">
        <v>11</v>
      </c>
      <c r="I3261">
        <v>9</v>
      </c>
      <c r="J3261">
        <v>2011</v>
      </c>
      <c r="K3261">
        <v>1</v>
      </c>
      <c r="L3261" t="s">
        <v>2084</v>
      </c>
      <c r="M3261" t="s">
        <v>2085</v>
      </c>
    </row>
    <row r="3262" spans="1:13" x14ac:dyDescent="0.25">
      <c r="A3262">
        <v>3252</v>
      </c>
      <c r="B3262" t="s">
        <v>11847</v>
      </c>
      <c r="C3262" t="s">
        <v>11848</v>
      </c>
      <c r="D3262" t="s">
        <v>22</v>
      </c>
      <c r="E3262" t="s">
        <v>11849</v>
      </c>
      <c r="F3262" t="s">
        <v>11850</v>
      </c>
      <c r="G3262" t="s">
        <v>257</v>
      </c>
      <c r="H3262">
        <v>87</v>
      </c>
      <c r="I3262">
        <v>25</v>
      </c>
      <c r="J3262">
        <v>2009</v>
      </c>
      <c r="K3262">
        <v>3</v>
      </c>
      <c r="L3262" t="s">
        <v>26</v>
      </c>
      <c r="M3262" t="s">
        <v>26</v>
      </c>
    </row>
    <row r="3263" spans="1:13" x14ac:dyDescent="0.25">
      <c r="A3263">
        <v>3253</v>
      </c>
      <c r="B3263" t="s">
        <v>11851</v>
      </c>
      <c r="C3263" t="s">
        <v>11852</v>
      </c>
      <c r="D3263" t="s">
        <v>30</v>
      </c>
      <c r="E3263" t="s">
        <v>2108</v>
      </c>
      <c r="F3263" t="s">
        <v>11853</v>
      </c>
      <c r="G3263" t="s">
        <v>18</v>
      </c>
      <c r="H3263">
        <v>50</v>
      </c>
      <c r="I3263">
        <v>28</v>
      </c>
      <c r="J3263">
        <v>2012</v>
      </c>
      <c r="K3263">
        <v>4</v>
      </c>
      <c r="L3263" t="s">
        <v>34</v>
      </c>
      <c r="M3263" t="s">
        <v>34</v>
      </c>
    </row>
    <row r="3264" spans="1:13" x14ac:dyDescent="0.25">
      <c r="A3264">
        <v>3254</v>
      </c>
      <c r="B3264" t="s">
        <v>11854</v>
      </c>
      <c r="C3264" t="s">
        <v>11855</v>
      </c>
      <c r="D3264" t="s">
        <v>503</v>
      </c>
      <c r="E3264" t="s">
        <v>11856</v>
      </c>
      <c r="F3264" t="s">
        <v>11857</v>
      </c>
      <c r="G3264" t="s">
        <v>336</v>
      </c>
      <c r="H3264">
        <v>400</v>
      </c>
      <c r="I3264">
        <v>186</v>
      </c>
      <c r="J3264">
        <v>1949</v>
      </c>
      <c r="K3264">
        <v>1</v>
      </c>
      <c r="L3264" t="s">
        <v>506</v>
      </c>
      <c r="M3264" t="s">
        <v>19</v>
      </c>
    </row>
    <row r="3265" spans="1:13" x14ac:dyDescent="0.25">
      <c r="A3265">
        <v>3255</v>
      </c>
      <c r="B3265" t="s">
        <v>11858</v>
      </c>
      <c r="C3265" t="s">
        <v>11859</v>
      </c>
      <c r="D3265" t="s">
        <v>153</v>
      </c>
      <c r="E3265" t="s">
        <v>11860</v>
      </c>
      <c r="F3265" t="s">
        <v>11861</v>
      </c>
      <c r="G3265" t="s">
        <v>55</v>
      </c>
      <c r="H3265">
        <v>9</v>
      </c>
      <c r="I3265">
        <v>6</v>
      </c>
      <c r="J3265">
        <v>2006</v>
      </c>
      <c r="K3265">
        <v>2</v>
      </c>
      <c r="L3265" t="s">
        <v>157</v>
      </c>
      <c r="M3265" t="s">
        <v>11862</v>
      </c>
    </row>
    <row r="3266" spans="1:13" x14ac:dyDescent="0.25">
      <c r="A3266">
        <v>3256</v>
      </c>
      <c r="B3266" t="s">
        <v>11863</v>
      </c>
      <c r="C3266" t="s">
        <v>11864</v>
      </c>
      <c r="D3266" t="s">
        <v>105</v>
      </c>
      <c r="E3266" t="s">
        <v>603</v>
      </c>
      <c r="F3266" t="s">
        <v>11865</v>
      </c>
      <c r="G3266" t="s">
        <v>336</v>
      </c>
      <c r="H3266">
        <v>45</v>
      </c>
      <c r="I3266">
        <v>20</v>
      </c>
      <c r="J3266">
        <v>2011</v>
      </c>
      <c r="K3266">
        <v>2</v>
      </c>
      <c r="L3266" t="s">
        <v>62</v>
      </c>
      <c r="M3266" t="s">
        <v>3791</v>
      </c>
    </row>
    <row r="3267" spans="1:13" x14ac:dyDescent="0.25">
      <c r="A3267">
        <v>3257</v>
      </c>
      <c r="B3267" t="s">
        <v>11866</v>
      </c>
      <c r="C3267" t="s">
        <v>11867</v>
      </c>
      <c r="D3267" t="s">
        <v>294</v>
      </c>
      <c r="E3267" t="s">
        <v>4632</v>
      </c>
      <c r="F3267" t="s">
        <v>11868</v>
      </c>
      <c r="G3267" t="s">
        <v>211</v>
      </c>
      <c r="H3267">
        <v>66</v>
      </c>
      <c r="I3267">
        <v>33</v>
      </c>
      <c r="J3267">
        <v>2002</v>
      </c>
      <c r="K3267">
        <v>6</v>
      </c>
      <c r="L3267" t="s">
        <v>298</v>
      </c>
      <c r="M3267" t="s">
        <v>4268</v>
      </c>
    </row>
    <row r="3268" spans="1:13" x14ac:dyDescent="0.25">
      <c r="A3268">
        <v>3258</v>
      </c>
      <c r="B3268" t="s">
        <v>11869</v>
      </c>
      <c r="C3268" t="s">
        <v>11870</v>
      </c>
      <c r="D3268" t="s">
        <v>30</v>
      </c>
      <c r="E3268" t="s">
        <v>269</v>
      </c>
      <c r="F3268" t="s">
        <v>11871</v>
      </c>
      <c r="G3268" t="s">
        <v>187</v>
      </c>
      <c r="H3268">
        <v>71</v>
      </c>
      <c r="I3268">
        <v>25</v>
      </c>
      <c r="J3268">
        <v>2010</v>
      </c>
      <c r="K3268">
        <v>1</v>
      </c>
      <c r="L3268" t="s">
        <v>34</v>
      </c>
      <c r="M3268" t="s">
        <v>34</v>
      </c>
    </row>
    <row r="3269" spans="1:13" x14ac:dyDescent="0.25">
      <c r="A3269">
        <v>3259</v>
      </c>
      <c r="B3269" t="s">
        <v>11872</v>
      </c>
      <c r="C3269" t="s">
        <v>11873</v>
      </c>
      <c r="D3269" t="s">
        <v>341</v>
      </c>
      <c r="E3269" t="s">
        <v>265</v>
      </c>
      <c r="F3269" t="s">
        <v>11874</v>
      </c>
      <c r="G3269" t="s">
        <v>308</v>
      </c>
      <c r="H3269">
        <v>58</v>
      </c>
      <c r="I3269">
        <v>25</v>
      </c>
      <c r="J3269">
        <v>2004</v>
      </c>
      <c r="K3269">
        <v>6</v>
      </c>
      <c r="L3269" t="s">
        <v>344</v>
      </c>
      <c r="M3269" t="s">
        <v>3871</v>
      </c>
    </row>
    <row r="3270" spans="1:13" x14ac:dyDescent="0.25">
      <c r="A3270">
        <v>3260</v>
      </c>
      <c r="B3270" t="s">
        <v>11875</v>
      </c>
      <c r="C3270" t="s">
        <v>11876</v>
      </c>
      <c r="D3270" t="s">
        <v>503</v>
      </c>
      <c r="E3270" t="s">
        <v>11877</v>
      </c>
      <c r="F3270" t="s">
        <v>11878</v>
      </c>
      <c r="G3270" t="s">
        <v>289</v>
      </c>
      <c r="H3270">
        <v>4112</v>
      </c>
      <c r="I3270">
        <v>2136</v>
      </c>
      <c r="J3270">
        <v>2001</v>
      </c>
      <c r="K3270">
        <v>3</v>
      </c>
      <c r="L3270" t="s">
        <v>506</v>
      </c>
      <c r="M3270" t="s">
        <v>1984</v>
      </c>
    </row>
    <row r="3271" spans="1:13" x14ac:dyDescent="0.25">
      <c r="A3271">
        <v>3261</v>
      </c>
      <c r="B3271" t="s">
        <v>11879</v>
      </c>
      <c r="C3271" t="s">
        <v>11880</v>
      </c>
      <c r="D3271" t="s">
        <v>223</v>
      </c>
      <c r="E3271" t="s">
        <v>1309</v>
      </c>
      <c r="F3271" t="s">
        <v>11881</v>
      </c>
      <c r="G3271" t="s">
        <v>18</v>
      </c>
      <c r="H3271">
        <v>34</v>
      </c>
      <c r="I3271">
        <v>17</v>
      </c>
      <c r="J3271">
        <v>2002</v>
      </c>
      <c r="K3271">
        <v>2</v>
      </c>
      <c r="L3271" t="s">
        <v>41</v>
      </c>
      <c r="M3271" t="s">
        <v>11882</v>
      </c>
    </row>
    <row r="3272" spans="1:13" x14ac:dyDescent="0.25">
      <c r="A3272">
        <v>3262</v>
      </c>
      <c r="B3272" t="s">
        <v>11883</v>
      </c>
      <c r="C3272" t="s">
        <v>11884</v>
      </c>
      <c r="D3272" t="s">
        <v>45</v>
      </c>
      <c r="E3272" t="s">
        <v>10932</v>
      </c>
      <c r="F3272" t="s">
        <v>11885</v>
      </c>
      <c r="G3272" t="s">
        <v>18</v>
      </c>
      <c r="H3272">
        <v>100</v>
      </c>
      <c r="I3272">
        <v>44</v>
      </c>
      <c r="J3272">
        <v>2008</v>
      </c>
      <c r="K3272">
        <v>8</v>
      </c>
      <c r="L3272" t="s">
        <v>41</v>
      </c>
      <c r="M3272" t="s">
        <v>11886</v>
      </c>
    </row>
    <row r="3273" spans="1:13" x14ac:dyDescent="0.25">
      <c r="A3273">
        <v>3263</v>
      </c>
      <c r="B3273" t="s">
        <v>11887</v>
      </c>
      <c r="C3273" t="s">
        <v>11888</v>
      </c>
      <c r="D3273" t="s">
        <v>80</v>
      </c>
      <c r="E3273" t="s">
        <v>1305</v>
      </c>
      <c r="F3273" t="s">
        <v>11889</v>
      </c>
      <c r="G3273" t="s">
        <v>211</v>
      </c>
      <c r="H3273">
        <v>16</v>
      </c>
      <c r="I3273">
        <v>9</v>
      </c>
      <c r="J3273">
        <v>2000</v>
      </c>
      <c r="K3273">
        <v>5</v>
      </c>
      <c r="L3273" t="s">
        <v>137</v>
      </c>
      <c r="M3273" t="s">
        <v>11890</v>
      </c>
    </row>
    <row r="3274" spans="1:13" x14ac:dyDescent="0.25">
      <c r="A3274">
        <v>3264</v>
      </c>
      <c r="B3274" t="s">
        <v>11891</v>
      </c>
      <c r="C3274" t="s">
        <v>11892</v>
      </c>
      <c r="D3274" t="s">
        <v>166</v>
      </c>
      <c r="E3274" t="s">
        <v>504</v>
      </c>
      <c r="F3274" t="s">
        <v>11893</v>
      </c>
      <c r="G3274" t="s">
        <v>329</v>
      </c>
      <c r="H3274">
        <v>31</v>
      </c>
      <c r="I3274">
        <v>21</v>
      </c>
      <c r="J3274">
        <v>1990</v>
      </c>
      <c r="K3274">
        <v>4</v>
      </c>
      <c r="L3274" t="s">
        <v>1734</v>
      </c>
      <c r="M3274" t="s">
        <v>1734</v>
      </c>
    </row>
    <row r="3275" spans="1:13" x14ac:dyDescent="0.25">
      <c r="A3275">
        <v>3265</v>
      </c>
      <c r="B3275" t="s">
        <v>11894</v>
      </c>
      <c r="C3275" t="s">
        <v>11895</v>
      </c>
      <c r="D3275" t="s">
        <v>119</v>
      </c>
      <c r="E3275" t="s">
        <v>11896</v>
      </c>
      <c r="F3275" t="s">
        <v>11897</v>
      </c>
      <c r="G3275" t="s">
        <v>308</v>
      </c>
      <c r="H3275">
        <v>258</v>
      </c>
      <c r="I3275">
        <v>131</v>
      </c>
      <c r="J3275">
        <v>2001</v>
      </c>
      <c r="K3275">
        <v>9</v>
      </c>
      <c r="L3275" t="s">
        <v>122</v>
      </c>
      <c r="M3275" t="s">
        <v>4023</v>
      </c>
    </row>
    <row r="3276" spans="1:13" x14ac:dyDescent="0.25">
      <c r="A3276">
        <v>3266</v>
      </c>
      <c r="B3276" t="s">
        <v>11898</v>
      </c>
      <c r="C3276" t="s">
        <v>11899</v>
      </c>
      <c r="D3276" t="s">
        <v>59</v>
      </c>
      <c r="E3276" t="s">
        <v>11900</v>
      </c>
      <c r="F3276" t="s">
        <v>11901</v>
      </c>
      <c r="G3276" t="s">
        <v>156</v>
      </c>
      <c r="H3276">
        <v>800</v>
      </c>
      <c r="I3276">
        <v>535</v>
      </c>
      <c r="J3276">
        <v>2000</v>
      </c>
      <c r="K3276">
        <v>13</v>
      </c>
      <c r="L3276" t="s">
        <v>62</v>
      </c>
      <c r="M3276" t="s">
        <v>2849</v>
      </c>
    </row>
    <row r="3277" spans="1:13" x14ac:dyDescent="0.25">
      <c r="A3277">
        <v>3267</v>
      </c>
      <c r="B3277" t="s">
        <v>11902</v>
      </c>
      <c r="C3277" t="s">
        <v>11903</v>
      </c>
      <c r="D3277" t="s">
        <v>66</v>
      </c>
      <c r="E3277" t="s">
        <v>993</v>
      </c>
      <c r="F3277" t="s">
        <v>11904</v>
      </c>
      <c r="G3277" t="s">
        <v>55</v>
      </c>
      <c r="H3277">
        <v>14</v>
      </c>
      <c r="I3277">
        <v>9</v>
      </c>
      <c r="J3277">
        <v>2006</v>
      </c>
      <c r="K3277">
        <v>1</v>
      </c>
      <c r="L3277" t="s">
        <v>1093</v>
      </c>
      <c r="M3277" t="s">
        <v>11905</v>
      </c>
    </row>
    <row r="3278" spans="1:13" x14ac:dyDescent="0.25">
      <c r="A3278">
        <v>3268</v>
      </c>
      <c r="B3278" t="s">
        <v>11906</v>
      </c>
      <c r="C3278" t="s">
        <v>11907</v>
      </c>
      <c r="D3278" t="s">
        <v>223</v>
      </c>
      <c r="E3278" t="s">
        <v>1418</v>
      </c>
      <c r="F3278" t="s">
        <v>11908</v>
      </c>
      <c r="G3278" t="s">
        <v>156</v>
      </c>
      <c r="H3278">
        <v>39</v>
      </c>
      <c r="I3278">
        <v>32</v>
      </c>
      <c r="J3278">
        <v>2005</v>
      </c>
      <c r="K3278">
        <v>5</v>
      </c>
      <c r="L3278" t="s">
        <v>298</v>
      </c>
      <c r="M3278" t="s">
        <v>11909</v>
      </c>
    </row>
    <row r="3279" spans="1:13" x14ac:dyDescent="0.25">
      <c r="A3279">
        <v>3269</v>
      </c>
      <c r="B3279" t="s">
        <v>11910</v>
      </c>
      <c r="C3279" t="s">
        <v>11911</v>
      </c>
      <c r="D3279" t="s">
        <v>15</v>
      </c>
      <c r="E3279" t="s">
        <v>265</v>
      </c>
      <c r="F3279" t="s">
        <v>11912</v>
      </c>
      <c r="G3279" t="s">
        <v>55</v>
      </c>
      <c r="H3279">
        <v>113</v>
      </c>
      <c r="I3279">
        <v>50</v>
      </c>
      <c r="J3279">
        <v>2001</v>
      </c>
      <c r="K3279">
        <v>3</v>
      </c>
      <c r="L3279" t="s">
        <v>41</v>
      </c>
      <c r="M3279" t="s">
        <v>11913</v>
      </c>
    </row>
    <row r="3280" spans="1:13" x14ac:dyDescent="0.25">
      <c r="A3280">
        <v>3270</v>
      </c>
      <c r="B3280" t="s">
        <v>11914</v>
      </c>
      <c r="C3280" t="s">
        <v>11915</v>
      </c>
      <c r="D3280" t="s">
        <v>215</v>
      </c>
      <c r="E3280" t="s">
        <v>11916</v>
      </c>
      <c r="F3280" t="s">
        <v>11917</v>
      </c>
      <c r="G3280" t="s">
        <v>48</v>
      </c>
      <c r="H3280">
        <v>5000</v>
      </c>
      <c r="I3280">
        <v>4500</v>
      </c>
      <c r="J3280">
        <v>1996</v>
      </c>
      <c r="K3280">
        <v>9</v>
      </c>
      <c r="L3280" t="s">
        <v>219</v>
      </c>
      <c r="M3280" t="s">
        <v>422</v>
      </c>
    </row>
    <row r="3281" spans="1:13" x14ac:dyDescent="0.25">
      <c r="A3281">
        <v>3271</v>
      </c>
      <c r="B3281" t="s">
        <v>11918</v>
      </c>
      <c r="C3281" t="s">
        <v>11919</v>
      </c>
      <c r="D3281" t="s">
        <v>341</v>
      </c>
      <c r="E3281" t="s">
        <v>11920</v>
      </c>
      <c r="F3281" t="s">
        <v>11921</v>
      </c>
      <c r="G3281" t="s">
        <v>623</v>
      </c>
      <c r="H3281">
        <v>917</v>
      </c>
      <c r="I3281">
        <v>514</v>
      </c>
      <c r="J3281">
        <v>1969</v>
      </c>
      <c r="K3281">
        <v>5</v>
      </c>
      <c r="L3281" t="s">
        <v>344</v>
      </c>
      <c r="M3281" t="s">
        <v>11922</v>
      </c>
    </row>
    <row r="3282" spans="1:13" x14ac:dyDescent="0.25">
      <c r="A3282">
        <v>3272</v>
      </c>
      <c r="B3282" t="s">
        <v>11923</v>
      </c>
      <c r="C3282" t="s">
        <v>11924</v>
      </c>
      <c r="D3282" t="s">
        <v>105</v>
      </c>
      <c r="E3282" t="s">
        <v>3465</v>
      </c>
      <c r="F3282" t="s">
        <v>11925</v>
      </c>
      <c r="G3282" t="s">
        <v>18</v>
      </c>
      <c r="H3282">
        <v>220</v>
      </c>
      <c r="I3282">
        <v>160</v>
      </c>
      <c r="J3282">
        <v>2008</v>
      </c>
      <c r="K3282">
        <v>7</v>
      </c>
      <c r="L3282" t="s">
        <v>3776</v>
      </c>
      <c r="M3282" t="s">
        <v>8713</v>
      </c>
    </row>
    <row r="3283" spans="1:13" x14ac:dyDescent="0.25">
      <c r="A3283">
        <v>3273</v>
      </c>
      <c r="B3283" t="s">
        <v>11926</v>
      </c>
      <c r="C3283" t="s">
        <v>11927</v>
      </c>
      <c r="D3283" t="s">
        <v>105</v>
      </c>
      <c r="E3283" t="s">
        <v>4874</v>
      </c>
      <c r="F3283" t="s">
        <v>11928</v>
      </c>
      <c r="G3283" t="s">
        <v>18</v>
      </c>
      <c r="H3283">
        <v>161</v>
      </c>
      <c r="I3283">
        <v>93</v>
      </c>
      <c r="J3283">
        <v>1991</v>
      </c>
      <c r="K3283">
        <v>10</v>
      </c>
      <c r="L3283" t="s">
        <v>62</v>
      </c>
      <c r="M3283" t="s">
        <v>108</v>
      </c>
    </row>
    <row r="3284" spans="1:13" x14ac:dyDescent="0.25">
      <c r="A3284">
        <v>3274</v>
      </c>
      <c r="B3284" t="s">
        <v>11929</v>
      </c>
      <c r="C3284" t="s">
        <v>11930</v>
      </c>
      <c r="D3284" t="s">
        <v>503</v>
      </c>
      <c r="E3284" t="s">
        <v>2578</v>
      </c>
      <c r="F3284" t="s">
        <v>11931</v>
      </c>
      <c r="G3284" t="s">
        <v>18</v>
      </c>
      <c r="H3284">
        <v>114</v>
      </c>
      <c r="I3284">
        <v>61</v>
      </c>
      <c r="J3284">
        <v>2001</v>
      </c>
      <c r="K3284">
        <v>7</v>
      </c>
      <c r="L3284" t="s">
        <v>506</v>
      </c>
      <c r="M3284" t="s">
        <v>506</v>
      </c>
    </row>
    <row r="3285" spans="1:13" x14ac:dyDescent="0.25">
      <c r="A3285">
        <v>3275</v>
      </c>
      <c r="B3285" t="s">
        <v>11932</v>
      </c>
      <c r="C3285" t="s">
        <v>11933</v>
      </c>
      <c r="D3285" t="s">
        <v>341</v>
      </c>
      <c r="E3285" t="s">
        <v>4114</v>
      </c>
      <c r="F3285" t="s">
        <v>11934</v>
      </c>
      <c r="G3285" t="s">
        <v>324</v>
      </c>
      <c r="H3285">
        <v>47</v>
      </c>
      <c r="I3285">
        <v>29</v>
      </c>
      <c r="J3285">
        <v>1980</v>
      </c>
      <c r="K3285">
        <v>5</v>
      </c>
      <c r="L3285" t="s">
        <v>344</v>
      </c>
      <c r="M3285" t="s">
        <v>2242</v>
      </c>
    </row>
    <row r="3286" spans="1:13" x14ac:dyDescent="0.25">
      <c r="A3286">
        <v>3276</v>
      </c>
      <c r="B3286" t="s">
        <v>11935</v>
      </c>
      <c r="C3286" t="s">
        <v>11936</v>
      </c>
      <c r="D3286" t="s">
        <v>105</v>
      </c>
      <c r="E3286" t="s">
        <v>639</v>
      </c>
      <c r="F3286" t="s">
        <v>11937</v>
      </c>
      <c r="G3286" t="s">
        <v>156</v>
      </c>
      <c r="H3286">
        <v>67</v>
      </c>
      <c r="I3286">
        <v>40</v>
      </c>
      <c r="J3286">
        <v>2009</v>
      </c>
      <c r="K3286">
        <v>6</v>
      </c>
      <c r="L3286" t="s">
        <v>62</v>
      </c>
      <c r="M3286" t="s">
        <v>108</v>
      </c>
    </row>
    <row r="3287" spans="1:13" x14ac:dyDescent="0.25">
      <c r="A3287">
        <v>3277</v>
      </c>
      <c r="B3287" t="s">
        <v>11938</v>
      </c>
      <c r="C3287" t="s">
        <v>11939</v>
      </c>
      <c r="D3287" t="s">
        <v>74</v>
      </c>
      <c r="E3287" t="s">
        <v>265</v>
      </c>
      <c r="F3287" t="s">
        <v>11940</v>
      </c>
      <c r="G3287" t="s">
        <v>271</v>
      </c>
      <c r="H3287">
        <v>131</v>
      </c>
      <c r="I3287">
        <v>77</v>
      </c>
      <c r="J3287">
        <v>1999</v>
      </c>
      <c r="K3287">
        <v>1</v>
      </c>
      <c r="L3287" t="s">
        <v>77</v>
      </c>
      <c r="M3287" t="s">
        <v>11941</v>
      </c>
    </row>
    <row r="3288" spans="1:13" x14ac:dyDescent="0.25">
      <c r="A3288">
        <v>3278</v>
      </c>
      <c r="B3288" t="s">
        <v>11942</v>
      </c>
      <c r="C3288" t="s">
        <v>11943</v>
      </c>
      <c r="D3288" t="s">
        <v>974</v>
      </c>
      <c r="E3288" t="s">
        <v>2578</v>
      </c>
      <c r="F3288" t="s">
        <v>11944</v>
      </c>
      <c r="G3288" t="s">
        <v>297</v>
      </c>
      <c r="H3288">
        <v>158</v>
      </c>
      <c r="I3288">
        <v>28</v>
      </c>
      <c r="J3288">
        <v>2008</v>
      </c>
      <c r="K3288">
        <v>1</v>
      </c>
      <c r="L3288" t="s">
        <v>94</v>
      </c>
      <c r="M3288" t="s">
        <v>976</v>
      </c>
    </row>
    <row r="3289" spans="1:13" x14ac:dyDescent="0.25">
      <c r="A3289">
        <v>3279</v>
      </c>
      <c r="B3289" t="s">
        <v>11945</v>
      </c>
      <c r="C3289" t="s">
        <v>11946</v>
      </c>
      <c r="D3289" t="s">
        <v>66</v>
      </c>
      <c r="E3289" t="s">
        <v>4366</v>
      </c>
      <c r="F3289" t="s">
        <v>11947</v>
      </c>
      <c r="G3289" t="s">
        <v>308</v>
      </c>
      <c r="H3289">
        <v>99</v>
      </c>
      <c r="I3289">
        <v>52</v>
      </c>
      <c r="J3289">
        <v>2002</v>
      </c>
      <c r="K3289">
        <v>10</v>
      </c>
      <c r="L3289" t="s">
        <v>70</v>
      </c>
      <c r="M3289" t="s">
        <v>1896</v>
      </c>
    </row>
    <row r="3290" spans="1:13" x14ac:dyDescent="0.25">
      <c r="A3290">
        <v>3280</v>
      </c>
      <c r="B3290" t="s">
        <v>11948</v>
      </c>
      <c r="C3290" t="s">
        <v>11949</v>
      </c>
      <c r="D3290" t="s">
        <v>30</v>
      </c>
      <c r="E3290" t="s">
        <v>274</v>
      </c>
      <c r="F3290" t="s">
        <v>11950</v>
      </c>
      <c r="G3290" t="s">
        <v>336</v>
      </c>
      <c r="H3290">
        <v>22</v>
      </c>
      <c r="I3290">
        <v>10</v>
      </c>
      <c r="J3290">
        <v>2012</v>
      </c>
      <c r="K3290">
        <v>2</v>
      </c>
      <c r="L3290" t="s">
        <v>41</v>
      </c>
      <c r="M3290" t="s">
        <v>3225</v>
      </c>
    </row>
    <row r="3291" spans="1:13" x14ac:dyDescent="0.25">
      <c r="A3291">
        <v>3281</v>
      </c>
      <c r="B3291" t="s">
        <v>11951</v>
      </c>
      <c r="C3291" t="s">
        <v>11952</v>
      </c>
      <c r="D3291" t="s">
        <v>30</v>
      </c>
      <c r="E3291" t="s">
        <v>2396</v>
      </c>
      <c r="F3291" t="s">
        <v>11953</v>
      </c>
      <c r="G3291" t="s">
        <v>297</v>
      </c>
      <c r="H3291">
        <v>11</v>
      </c>
      <c r="I3291">
        <v>7</v>
      </c>
      <c r="J3291">
        <v>2010</v>
      </c>
      <c r="K3291">
        <v>5</v>
      </c>
      <c r="L3291" t="s">
        <v>34</v>
      </c>
      <c r="M3291" t="s">
        <v>34</v>
      </c>
    </row>
    <row r="3292" spans="1:13" x14ac:dyDescent="0.25">
      <c r="A3292">
        <v>3282</v>
      </c>
      <c r="B3292" t="s">
        <v>11954</v>
      </c>
      <c r="C3292" t="s">
        <v>11955</v>
      </c>
      <c r="D3292" t="s">
        <v>105</v>
      </c>
      <c r="E3292" t="s">
        <v>11956</v>
      </c>
      <c r="F3292" t="s">
        <v>11957</v>
      </c>
      <c r="G3292" t="s">
        <v>336</v>
      </c>
      <c r="H3292">
        <v>240</v>
      </c>
      <c r="I3292">
        <v>225</v>
      </c>
      <c r="J3292">
        <v>2009</v>
      </c>
      <c r="K3292">
        <v>2</v>
      </c>
      <c r="L3292" t="s">
        <v>62</v>
      </c>
      <c r="M3292" t="s">
        <v>3791</v>
      </c>
    </row>
    <row r="3293" spans="1:13" x14ac:dyDescent="0.25">
      <c r="A3293">
        <v>3283</v>
      </c>
      <c r="B3293" t="s">
        <v>11958</v>
      </c>
      <c r="C3293" t="s">
        <v>11959</v>
      </c>
      <c r="D3293" t="s">
        <v>166</v>
      </c>
      <c r="E3293" t="s">
        <v>185</v>
      </c>
      <c r="F3293" t="s">
        <v>11960</v>
      </c>
      <c r="G3293" t="s">
        <v>48</v>
      </c>
      <c r="H3293">
        <v>12</v>
      </c>
      <c r="I3293">
        <v>6</v>
      </c>
      <c r="J3293">
        <v>2009</v>
      </c>
      <c r="K3293">
        <v>3</v>
      </c>
      <c r="L3293" t="s">
        <v>1734</v>
      </c>
      <c r="M3293" t="s">
        <v>1734</v>
      </c>
    </row>
    <row r="3294" spans="1:13" x14ac:dyDescent="0.25">
      <c r="A3294">
        <v>3284</v>
      </c>
      <c r="B3294" t="s">
        <v>11961</v>
      </c>
      <c r="C3294" t="s">
        <v>11962</v>
      </c>
      <c r="D3294" t="s">
        <v>105</v>
      </c>
      <c r="E3294" t="s">
        <v>11963</v>
      </c>
      <c r="F3294" t="s">
        <v>11964</v>
      </c>
      <c r="G3294" t="s">
        <v>107</v>
      </c>
      <c r="H3294">
        <v>400</v>
      </c>
      <c r="I3294">
        <v>240</v>
      </c>
      <c r="J3294">
        <v>2005</v>
      </c>
      <c r="K3294">
        <v>1</v>
      </c>
      <c r="L3294" t="s">
        <v>62</v>
      </c>
      <c r="M3294" t="s">
        <v>11965</v>
      </c>
    </row>
    <row r="3295" spans="1:13" x14ac:dyDescent="0.25">
      <c r="A3295">
        <v>3285</v>
      </c>
      <c r="B3295" t="s">
        <v>11966</v>
      </c>
      <c r="C3295" t="s">
        <v>11967</v>
      </c>
      <c r="D3295" t="s">
        <v>52</v>
      </c>
      <c r="E3295" t="s">
        <v>798</v>
      </c>
      <c r="F3295" t="s">
        <v>11968</v>
      </c>
      <c r="G3295" t="s">
        <v>33</v>
      </c>
      <c r="H3295">
        <v>4</v>
      </c>
      <c r="I3295">
        <v>1</v>
      </c>
      <c r="J3295">
        <v>2012</v>
      </c>
      <c r="K3295">
        <v>2</v>
      </c>
      <c r="L3295" t="s">
        <v>203</v>
      </c>
      <c r="M3295" t="s">
        <v>3881</v>
      </c>
    </row>
    <row r="3296" spans="1:13" x14ac:dyDescent="0.25">
      <c r="A3296">
        <v>3286</v>
      </c>
      <c r="B3296" t="s">
        <v>11969</v>
      </c>
      <c r="C3296" t="s">
        <v>11970</v>
      </c>
      <c r="D3296" t="s">
        <v>66</v>
      </c>
      <c r="E3296" t="s">
        <v>927</v>
      </c>
      <c r="F3296" t="s">
        <v>11971</v>
      </c>
      <c r="G3296" t="s">
        <v>257</v>
      </c>
      <c r="H3296">
        <v>42</v>
      </c>
      <c r="I3296">
        <v>27</v>
      </c>
      <c r="J3296">
        <v>1999</v>
      </c>
      <c r="K3296">
        <v>3</v>
      </c>
      <c r="L3296" t="s">
        <v>94</v>
      </c>
      <c r="M3296" t="s">
        <v>921</v>
      </c>
    </row>
    <row r="3297" spans="1:13" x14ac:dyDescent="0.25">
      <c r="A3297">
        <v>3287</v>
      </c>
      <c r="B3297" t="s">
        <v>11972</v>
      </c>
      <c r="C3297" t="s">
        <v>11973</v>
      </c>
      <c r="D3297" t="s">
        <v>15</v>
      </c>
      <c r="E3297" t="s">
        <v>11264</v>
      </c>
      <c r="F3297" t="s">
        <v>11974</v>
      </c>
      <c r="G3297" t="s">
        <v>336</v>
      </c>
      <c r="H3297">
        <v>112</v>
      </c>
      <c r="I3297">
        <v>29</v>
      </c>
      <c r="J3297">
        <v>1997</v>
      </c>
      <c r="K3297">
        <v>4</v>
      </c>
      <c r="L3297" t="s">
        <v>19</v>
      </c>
      <c r="M3297" t="s">
        <v>19</v>
      </c>
    </row>
    <row r="3298" spans="1:13" x14ac:dyDescent="0.25">
      <c r="A3298">
        <v>3288</v>
      </c>
      <c r="B3298" t="s">
        <v>11975</v>
      </c>
      <c r="C3298" t="s">
        <v>11976</v>
      </c>
      <c r="D3298" t="s">
        <v>30</v>
      </c>
      <c r="E3298" t="s">
        <v>11977</v>
      </c>
      <c r="F3298" t="s">
        <v>11978</v>
      </c>
      <c r="G3298" t="s">
        <v>187</v>
      </c>
      <c r="H3298">
        <v>43</v>
      </c>
      <c r="I3298">
        <v>22</v>
      </c>
      <c r="J3298">
        <v>1996</v>
      </c>
      <c r="K3298">
        <v>5</v>
      </c>
      <c r="L3298" t="s">
        <v>258</v>
      </c>
      <c r="M3298" t="s">
        <v>258</v>
      </c>
    </row>
    <row r="3299" spans="1:13" x14ac:dyDescent="0.25">
      <c r="A3299">
        <v>3289</v>
      </c>
      <c r="B3299" t="s">
        <v>11979</v>
      </c>
      <c r="C3299" t="s">
        <v>11980</v>
      </c>
      <c r="D3299" t="s">
        <v>80</v>
      </c>
      <c r="E3299" t="s">
        <v>1442</v>
      </c>
      <c r="F3299" t="s">
        <v>11981</v>
      </c>
      <c r="G3299" t="s">
        <v>336</v>
      </c>
      <c r="H3299">
        <v>3</v>
      </c>
      <c r="I3299">
        <v>1</v>
      </c>
      <c r="J3299">
        <v>2012</v>
      </c>
      <c r="K3299">
        <v>1</v>
      </c>
      <c r="L3299" t="s">
        <v>41</v>
      </c>
      <c r="M3299" t="s">
        <v>3177</v>
      </c>
    </row>
    <row r="3300" spans="1:13" x14ac:dyDescent="0.25">
      <c r="A3300">
        <v>3290</v>
      </c>
      <c r="B3300" t="s">
        <v>11982</v>
      </c>
      <c r="C3300" t="s">
        <v>11983</v>
      </c>
      <c r="D3300" t="s">
        <v>341</v>
      </c>
      <c r="E3300" t="s">
        <v>2974</v>
      </c>
      <c r="F3300" t="s">
        <v>11984</v>
      </c>
      <c r="G3300" t="s">
        <v>156</v>
      </c>
      <c r="H3300">
        <v>82</v>
      </c>
      <c r="I3300">
        <v>57</v>
      </c>
      <c r="J3300">
        <v>2000</v>
      </c>
      <c r="K3300">
        <v>1</v>
      </c>
      <c r="L3300" t="s">
        <v>344</v>
      </c>
      <c r="M3300" t="s">
        <v>344</v>
      </c>
    </row>
    <row r="3301" spans="1:13" x14ac:dyDescent="0.25">
      <c r="A3301">
        <v>3291</v>
      </c>
      <c r="B3301" t="s">
        <v>11985</v>
      </c>
      <c r="C3301" t="s">
        <v>11986</v>
      </c>
      <c r="D3301" t="s">
        <v>119</v>
      </c>
      <c r="E3301" t="s">
        <v>185</v>
      </c>
      <c r="F3301" t="s">
        <v>11987</v>
      </c>
      <c r="G3301" t="s">
        <v>297</v>
      </c>
      <c r="H3301">
        <v>72</v>
      </c>
      <c r="I3301">
        <v>32</v>
      </c>
      <c r="J3301">
        <v>2009</v>
      </c>
      <c r="K3301">
        <v>5</v>
      </c>
      <c r="L3301" t="s">
        <v>122</v>
      </c>
      <c r="M3301" t="s">
        <v>2055</v>
      </c>
    </row>
    <row r="3302" spans="1:13" x14ac:dyDescent="0.25">
      <c r="A3302">
        <v>3292</v>
      </c>
      <c r="B3302" t="s">
        <v>11988</v>
      </c>
      <c r="C3302" t="s">
        <v>11989</v>
      </c>
      <c r="D3302" t="s">
        <v>80</v>
      </c>
      <c r="E3302" t="s">
        <v>11624</v>
      </c>
      <c r="F3302" t="s">
        <v>11990</v>
      </c>
      <c r="G3302" t="s">
        <v>149</v>
      </c>
      <c r="H3302">
        <v>37</v>
      </c>
      <c r="I3302">
        <v>26</v>
      </c>
      <c r="J3302">
        <v>2014</v>
      </c>
      <c r="K3302">
        <v>1</v>
      </c>
      <c r="L3302" t="s">
        <v>83</v>
      </c>
      <c r="M3302" t="s">
        <v>1602</v>
      </c>
    </row>
    <row r="3303" spans="1:13" x14ac:dyDescent="0.25">
      <c r="A3303">
        <v>3293</v>
      </c>
      <c r="B3303" t="s">
        <v>11991</v>
      </c>
      <c r="C3303" t="s">
        <v>11992</v>
      </c>
      <c r="D3303" t="s">
        <v>80</v>
      </c>
      <c r="E3303" t="s">
        <v>445</v>
      </c>
      <c r="F3303" t="s">
        <v>11993</v>
      </c>
      <c r="G3303" t="s">
        <v>175</v>
      </c>
      <c r="H3303">
        <v>19</v>
      </c>
      <c r="I3303">
        <v>10</v>
      </c>
      <c r="J3303">
        <v>2013</v>
      </c>
      <c r="K3303">
        <v>2</v>
      </c>
      <c r="L3303" t="s">
        <v>83</v>
      </c>
      <c r="M3303" t="s">
        <v>83</v>
      </c>
    </row>
    <row r="3304" spans="1:13" x14ac:dyDescent="0.25">
      <c r="A3304">
        <v>3294</v>
      </c>
      <c r="B3304" t="s">
        <v>11994</v>
      </c>
      <c r="C3304" t="s">
        <v>11995</v>
      </c>
      <c r="D3304" t="s">
        <v>860</v>
      </c>
      <c r="E3304" t="s">
        <v>1442</v>
      </c>
      <c r="F3304" t="s">
        <v>11996</v>
      </c>
      <c r="G3304" t="s">
        <v>156</v>
      </c>
      <c r="H3304">
        <v>12</v>
      </c>
      <c r="I3304">
        <v>21</v>
      </c>
      <c r="J3304">
        <v>2013</v>
      </c>
      <c r="K3304">
        <v>1</v>
      </c>
      <c r="L3304" t="s">
        <v>41</v>
      </c>
      <c r="M3304" t="s">
        <v>11997</v>
      </c>
    </row>
    <row r="3305" spans="1:13" x14ac:dyDescent="0.25">
      <c r="A3305">
        <v>3295</v>
      </c>
      <c r="B3305" t="s">
        <v>11998</v>
      </c>
      <c r="C3305" t="s">
        <v>11999</v>
      </c>
      <c r="D3305" t="s">
        <v>74</v>
      </c>
      <c r="E3305" t="s">
        <v>1982</v>
      </c>
      <c r="F3305" t="s">
        <v>12000</v>
      </c>
      <c r="G3305" t="s">
        <v>156</v>
      </c>
      <c r="H3305">
        <v>100</v>
      </c>
      <c r="I3305">
        <v>53</v>
      </c>
      <c r="J3305">
        <v>1997</v>
      </c>
      <c r="K3305">
        <v>5</v>
      </c>
      <c r="L3305" t="s">
        <v>543</v>
      </c>
      <c r="M3305" t="s">
        <v>544</v>
      </c>
    </row>
    <row r="3306" spans="1:13" x14ac:dyDescent="0.25">
      <c r="A3306">
        <v>3296</v>
      </c>
      <c r="B3306" t="s">
        <v>12001</v>
      </c>
      <c r="C3306" t="s">
        <v>12002</v>
      </c>
      <c r="D3306" t="s">
        <v>30</v>
      </c>
      <c r="E3306" t="s">
        <v>621</v>
      </c>
      <c r="F3306" t="s">
        <v>12003</v>
      </c>
      <c r="G3306" t="s">
        <v>55</v>
      </c>
      <c r="H3306">
        <v>91</v>
      </c>
      <c r="I3306">
        <v>40</v>
      </c>
      <c r="J3306">
        <v>2012</v>
      </c>
      <c r="K3306">
        <v>1</v>
      </c>
      <c r="L3306" t="s">
        <v>258</v>
      </c>
      <c r="M3306" t="s">
        <v>258</v>
      </c>
    </row>
    <row r="3307" spans="1:13" x14ac:dyDescent="0.25">
      <c r="A3307">
        <v>3297</v>
      </c>
      <c r="B3307" t="s">
        <v>12004</v>
      </c>
      <c r="C3307" t="s">
        <v>12005</v>
      </c>
      <c r="D3307" t="s">
        <v>105</v>
      </c>
      <c r="E3307" t="s">
        <v>6446</v>
      </c>
      <c r="F3307" t="s">
        <v>12006</v>
      </c>
      <c r="G3307" t="s">
        <v>156</v>
      </c>
      <c r="H3307">
        <v>180</v>
      </c>
      <c r="I3307">
        <v>125</v>
      </c>
      <c r="J3307">
        <v>2008</v>
      </c>
      <c r="K3307">
        <v>1</v>
      </c>
      <c r="L3307" t="s">
        <v>62</v>
      </c>
      <c r="M3307" t="s">
        <v>62</v>
      </c>
    </row>
    <row r="3308" spans="1:13" x14ac:dyDescent="0.25">
      <c r="A3308">
        <v>3298</v>
      </c>
      <c r="B3308" t="s">
        <v>12007</v>
      </c>
      <c r="C3308" t="s">
        <v>12008</v>
      </c>
      <c r="D3308" t="s">
        <v>45</v>
      </c>
      <c r="E3308" t="s">
        <v>3601</v>
      </c>
      <c r="F3308" t="s">
        <v>12009</v>
      </c>
      <c r="G3308" t="s">
        <v>156</v>
      </c>
      <c r="H3308">
        <v>150</v>
      </c>
      <c r="I3308">
        <v>86</v>
      </c>
      <c r="J3308">
        <v>2008</v>
      </c>
      <c r="K3308">
        <v>7</v>
      </c>
      <c r="L3308" t="s">
        <v>49</v>
      </c>
      <c r="M3308" t="s">
        <v>1724</v>
      </c>
    </row>
    <row r="3309" spans="1:13" x14ac:dyDescent="0.25">
      <c r="A3309">
        <v>3299</v>
      </c>
      <c r="B3309" t="s">
        <v>12010</v>
      </c>
      <c r="C3309" t="s">
        <v>12011</v>
      </c>
      <c r="D3309" t="s">
        <v>2798</v>
      </c>
      <c r="E3309" t="s">
        <v>528</v>
      </c>
      <c r="F3309" t="s">
        <v>12012</v>
      </c>
      <c r="G3309" t="s">
        <v>211</v>
      </c>
      <c r="H3309">
        <v>42</v>
      </c>
      <c r="I3309">
        <v>9</v>
      </c>
      <c r="J3309">
        <v>2014</v>
      </c>
      <c r="K3309">
        <v>1</v>
      </c>
      <c r="L3309" t="s">
        <v>41</v>
      </c>
      <c r="M3309" t="s">
        <v>12013</v>
      </c>
    </row>
    <row r="3310" spans="1:13" x14ac:dyDescent="0.25">
      <c r="A3310">
        <v>3300</v>
      </c>
      <c r="B3310" t="s">
        <v>12014</v>
      </c>
      <c r="C3310" t="s">
        <v>12015</v>
      </c>
      <c r="D3310" t="s">
        <v>105</v>
      </c>
      <c r="E3310" t="s">
        <v>6131</v>
      </c>
      <c r="F3310" t="s">
        <v>12016</v>
      </c>
      <c r="G3310" t="s">
        <v>55</v>
      </c>
      <c r="H3310">
        <v>901</v>
      </c>
      <c r="I3310">
        <v>249</v>
      </c>
      <c r="J3310">
        <v>2005</v>
      </c>
      <c r="K3310">
        <v>9</v>
      </c>
      <c r="L3310" t="s">
        <v>62</v>
      </c>
      <c r="M3310" t="s">
        <v>12017</v>
      </c>
    </row>
    <row r="3311" spans="1:13" x14ac:dyDescent="0.25">
      <c r="A3311">
        <v>3301</v>
      </c>
      <c r="B3311" t="s">
        <v>12018</v>
      </c>
      <c r="C3311" t="s">
        <v>12019</v>
      </c>
      <c r="D3311" t="s">
        <v>45</v>
      </c>
      <c r="E3311" t="s">
        <v>704</v>
      </c>
      <c r="F3311" t="s">
        <v>12020</v>
      </c>
      <c r="G3311" t="s">
        <v>156</v>
      </c>
      <c r="H3311">
        <v>50</v>
      </c>
      <c r="I3311">
        <v>43</v>
      </c>
      <c r="J3311">
        <v>2012</v>
      </c>
      <c r="K3311">
        <v>2</v>
      </c>
      <c r="L3311" t="s">
        <v>1258</v>
      </c>
      <c r="M3311" t="s">
        <v>1259</v>
      </c>
    </row>
    <row r="3312" spans="1:13" x14ac:dyDescent="0.25">
      <c r="A3312">
        <v>3302</v>
      </c>
      <c r="B3312" t="s">
        <v>12021</v>
      </c>
      <c r="C3312" t="s">
        <v>12022</v>
      </c>
      <c r="D3312" t="s">
        <v>294</v>
      </c>
      <c r="E3312" t="s">
        <v>957</v>
      </c>
      <c r="F3312" t="s">
        <v>12023</v>
      </c>
      <c r="G3312" t="s">
        <v>211</v>
      </c>
      <c r="H3312">
        <v>27</v>
      </c>
      <c r="I3312">
        <v>15</v>
      </c>
      <c r="J3312">
        <v>2002</v>
      </c>
      <c r="K3312">
        <v>1</v>
      </c>
      <c r="L3312" t="s">
        <v>298</v>
      </c>
      <c r="M3312" t="s">
        <v>298</v>
      </c>
    </row>
    <row r="3313" spans="1:13" x14ac:dyDescent="0.25">
      <c r="A3313">
        <v>3303</v>
      </c>
      <c r="B3313" t="s">
        <v>12024</v>
      </c>
      <c r="C3313" t="s">
        <v>12025</v>
      </c>
      <c r="D3313" t="s">
        <v>503</v>
      </c>
      <c r="E3313" t="s">
        <v>3392</v>
      </c>
      <c r="F3313" t="s">
        <v>12026</v>
      </c>
      <c r="G3313" t="s">
        <v>107</v>
      </c>
      <c r="H3313">
        <v>41</v>
      </c>
      <c r="I3313">
        <v>20</v>
      </c>
      <c r="J3313">
        <v>2012</v>
      </c>
      <c r="K3313">
        <v>2</v>
      </c>
      <c r="L3313" t="s">
        <v>506</v>
      </c>
      <c r="M3313" t="s">
        <v>506</v>
      </c>
    </row>
    <row r="3314" spans="1:13" x14ac:dyDescent="0.25">
      <c r="A3314">
        <v>3304</v>
      </c>
      <c r="B3314" t="s">
        <v>12027</v>
      </c>
      <c r="C3314" t="s">
        <v>12028</v>
      </c>
      <c r="D3314" t="s">
        <v>503</v>
      </c>
      <c r="E3314" t="s">
        <v>3175</v>
      </c>
      <c r="F3314" t="s">
        <v>12029</v>
      </c>
      <c r="G3314" t="s">
        <v>25</v>
      </c>
      <c r="H3314">
        <v>12</v>
      </c>
      <c r="I3314">
        <v>3</v>
      </c>
      <c r="J3314">
        <v>2013</v>
      </c>
      <c r="K3314">
        <v>1</v>
      </c>
      <c r="L3314" t="s">
        <v>506</v>
      </c>
      <c r="M3314" t="s">
        <v>12030</v>
      </c>
    </row>
    <row r="3315" spans="1:13" x14ac:dyDescent="0.25">
      <c r="A3315">
        <v>3305</v>
      </c>
      <c r="B3315" t="s">
        <v>12031</v>
      </c>
      <c r="C3315" t="s">
        <v>12032</v>
      </c>
      <c r="D3315" t="s">
        <v>66</v>
      </c>
      <c r="E3315" t="s">
        <v>301</v>
      </c>
      <c r="F3315" t="s">
        <v>12033</v>
      </c>
      <c r="G3315" t="s">
        <v>257</v>
      </c>
      <c r="H3315">
        <v>34</v>
      </c>
      <c r="I3315">
        <v>18</v>
      </c>
      <c r="J3315">
        <v>2007</v>
      </c>
      <c r="K3315">
        <v>1</v>
      </c>
      <c r="L3315" t="s">
        <v>94</v>
      </c>
      <c r="M3315" t="s">
        <v>1853</v>
      </c>
    </row>
    <row r="3316" spans="1:13" x14ac:dyDescent="0.25">
      <c r="A3316">
        <v>3306</v>
      </c>
      <c r="B3316" t="s">
        <v>12034</v>
      </c>
      <c r="C3316" t="s">
        <v>12035</v>
      </c>
      <c r="D3316" t="s">
        <v>30</v>
      </c>
      <c r="E3316" t="s">
        <v>2013</v>
      </c>
      <c r="F3316" t="s">
        <v>12036</v>
      </c>
      <c r="G3316" t="s">
        <v>156</v>
      </c>
      <c r="H3316">
        <v>30</v>
      </c>
      <c r="I3316">
        <v>19</v>
      </c>
      <c r="J3316">
        <v>2011</v>
      </c>
      <c r="K3316">
        <v>3</v>
      </c>
      <c r="L3316" t="s">
        <v>258</v>
      </c>
      <c r="M3316" t="s">
        <v>1789</v>
      </c>
    </row>
    <row r="3317" spans="1:13" x14ac:dyDescent="0.25">
      <c r="A3317">
        <v>3307</v>
      </c>
      <c r="B3317" t="s">
        <v>12037</v>
      </c>
      <c r="C3317" t="s">
        <v>12038</v>
      </c>
      <c r="D3317" t="s">
        <v>80</v>
      </c>
      <c r="E3317" t="s">
        <v>12039</v>
      </c>
      <c r="F3317" t="s">
        <v>12040</v>
      </c>
      <c r="G3317" t="s">
        <v>297</v>
      </c>
      <c r="H3317">
        <v>82</v>
      </c>
      <c r="I3317">
        <v>28</v>
      </c>
      <c r="J3317">
        <v>2003</v>
      </c>
      <c r="K3317">
        <v>6</v>
      </c>
      <c r="L3317" t="s">
        <v>83</v>
      </c>
      <c r="M3317" t="s">
        <v>964</v>
      </c>
    </row>
    <row r="3318" spans="1:13" x14ac:dyDescent="0.25">
      <c r="A3318">
        <v>3308</v>
      </c>
      <c r="B3318" t="s">
        <v>12041</v>
      </c>
      <c r="C3318" t="s">
        <v>12042</v>
      </c>
      <c r="D3318" t="s">
        <v>52</v>
      </c>
      <c r="E3318" t="s">
        <v>12043</v>
      </c>
      <c r="F3318" t="s">
        <v>12044</v>
      </c>
      <c r="G3318" t="s">
        <v>40</v>
      </c>
      <c r="H3318">
        <v>35</v>
      </c>
      <c r="I3318">
        <v>9</v>
      </c>
      <c r="J3318">
        <v>2008</v>
      </c>
      <c r="K3318">
        <v>3</v>
      </c>
      <c r="L3318" t="s">
        <v>56</v>
      </c>
      <c r="M3318" t="s">
        <v>1163</v>
      </c>
    </row>
    <row r="3319" spans="1:13" x14ac:dyDescent="0.25">
      <c r="A3319">
        <v>3309</v>
      </c>
      <c r="B3319" t="s">
        <v>12045</v>
      </c>
      <c r="C3319" t="s">
        <v>12046</v>
      </c>
      <c r="D3319" t="s">
        <v>30</v>
      </c>
      <c r="E3319" t="s">
        <v>287</v>
      </c>
      <c r="F3319" t="s">
        <v>12047</v>
      </c>
      <c r="G3319" t="s">
        <v>18</v>
      </c>
      <c r="H3319">
        <v>20</v>
      </c>
      <c r="I3319">
        <v>7</v>
      </c>
      <c r="J3319">
        <v>2006</v>
      </c>
      <c r="K3319">
        <v>4</v>
      </c>
      <c r="L3319" t="s">
        <v>34</v>
      </c>
      <c r="M3319" t="s">
        <v>34</v>
      </c>
    </row>
    <row r="3320" spans="1:13" x14ac:dyDescent="0.25">
      <c r="A3320">
        <v>3310</v>
      </c>
      <c r="B3320" t="s">
        <v>12048</v>
      </c>
      <c r="C3320" t="s">
        <v>12049</v>
      </c>
      <c r="D3320" t="s">
        <v>80</v>
      </c>
      <c r="E3320" t="s">
        <v>523</v>
      </c>
      <c r="F3320" t="s">
        <v>12050</v>
      </c>
      <c r="G3320" t="s">
        <v>156</v>
      </c>
      <c r="H3320">
        <v>62</v>
      </c>
      <c r="I3320">
        <v>26</v>
      </c>
      <c r="J3320">
        <v>2010</v>
      </c>
      <c r="K3320">
        <v>4</v>
      </c>
      <c r="L3320" t="s">
        <v>83</v>
      </c>
      <c r="M3320" t="s">
        <v>12051</v>
      </c>
    </row>
    <row r="3321" spans="1:13" x14ac:dyDescent="0.25">
      <c r="A3321">
        <v>3311</v>
      </c>
      <c r="B3321" t="s">
        <v>12052</v>
      </c>
      <c r="C3321" t="s">
        <v>12053</v>
      </c>
      <c r="D3321" t="s">
        <v>1262</v>
      </c>
      <c r="E3321" t="s">
        <v>456</v>
      </c>
      <c r="F3321" t="s">
        <v>12054</v>
      </c>
      <c r="G3321" t="s">
        <v>233</v>
      </c>
      <c r="H3321">
        <v>23</v>
      </c>
      <c r="I3321">
        <v>16</v>
      </c>
      <c r="J3321">
        <v>2009</v>
      </c>
      <c r="K3321">
        <v>1</v>
      </c>
      <c r="L3321" t="s">
        <v>1264</v>
      </c>
      <c r="M3321" t="s">
        <v>1299</v>
      </c>
    </row>
    <row r="3322" spans="1:13" x14ac:dyDescent="0.25">
      <c r="A3322">
        <v>3312</v>
      </c>
      <c r="B3322" t="s">
        <v>12055</v>
      </c>
      <c r="C3322" t="s">
        <v>12056</v>
      </c>
      <c r="D3322" t="s">
        <v>462</v>
      </c>
      <c r="E3322" t="s">
        <v>2440</v>
      </c>
      <c r="F3322" t="s">
        <v>12057</v>
      </c>
      <c r="G3322" t="s">
        <v>336</v>
      </c>
      <c r="H3322">
        <v>34</v>
      </c>
      <c r="I3322">
        <v>12</v>
      </c>
      <c r="J3322">
        <v>1998</v>
      </c>
      <c r="K3322">
        <v>6</v>
      </c>
      <c r="L3322" t="s">
        <v>465</v>
      </c>
      <c r="M3322" t="s">
        <v>466</v>
      </c>
    </row>
    <row r="3323" spans="1:13" x14ac:dyDescent="0.25">
      <c r="A3323">
        <v>3313</v>
      </c>
      <c r="B3323" t="s">
        <v>12058</v>
      </c>
      <c r="C3323" t="s">
        <v>12059</v>
      </c>
      <c r="D3323" t="s">
        <v>341</v>
      </c>
      <c r="E3323" t="s">
        <v>3845</v>
      </c>
      <c r="F3323" t="s">
        <v>12060</v>
      </c>
      <c r="G3323" t="s">
        <v>55</v>
      </c>
      <c r="H3323">
        <v>115</v>
      </c>
      <c r="I3323">
        <v>55</v>
      </c>
      <c r="J3323">
        <v>2011</v>
      </c>
      <c r="K3323">
        <v>5</v>
      </c>
      <c r="L3323" t="s">
        <v>344</v>
      </c>
      <c r="M3323" t="s">
        <v>11376</v>
      </c>
    </row>
    <row r="3324" spans="1:13" x14ac:dyDescent="0.25">
      <c r="A3324">
        <v>3314</v>
      </c>
      <c r="B3324" t="s">
        <v>12061</v>
      </c>
      <c r="C3324" t="s">
        <v>12062</v>
      </c>
      <c r="D3324" t="s">
        <v>52</v>
      </c>
      <c r="E3324" t="s">
        <v>4114</v>
      </c>
      <c r="F3324" t="s">
        <v>12063</v>
      </c>
      <c r="G3324" t="s">
        <v>40</v>
      </c>
      <c r="H3324">
        <v>50</v>
      </c>
      <c r="I3324">
        <v>40</v>
      </c>
      <c r="J3324">
        <v>1992</v>
      </c>
      <c r="K3324">
        <v>3</v>
      </c>
      <c r="L3324" t="s">
        <v>56</v>
      </c>
      <c r="M3324" t="s">
        <v>662</v>
      </c>
    </row>
    <row r="3325" spans="1:13" x14ac:dyDescent="0.25">
      <c r="A3325">
        <v>3315</v>
      </c>
      <c r="B3325" t="s">
        <v>12064</v>
      </c>
      <c r="C3325" t="s">
        <v>12065</v>
      </c>
      <c r="D3325" t="s">
        <v>341</v>
      </c>
      <c r="E3325" t="s">
        <v>12066</v>
      </c>
      <c r="F3325" t="s">
        <v>12067</v>
      </c>
      <c r="G3325" t="s">
        <v>297</v>
      </c>
      <c r="H3325">
        <v>97</v>
      </c>
      <c r="I3325">
        <v>33</v>
      </c>
      <c r="J3325">
        <v>2011</v>
      </c>
      <c r="K3325">
        <v>4</v>
      </c>
      <c r="L3325" t="s">
        <v>344</v>
      </c>
      <c r="M3325" t="s">
        <v>6999</v>
      </c>
    </row>
    <row r="3326" spans="1:13" x14ac:dyDescent="0.25">
      <c r="A3326">
        <v>3316</v>
      </c>
      <c r="B3326" t="s">
        <v>12068</v>
      </c>
      <c r="C3326" t="s">
        <v>12069</v>
      </c>
      <c r="D3326" t="s">
        <v>753</v>
      </c>
      <c r="E3326" t="s">
        <v>4157</v>
      </c>
      <c r="F3326" t="s">
        <v>12070</v>
      </c>
      <c r="G3326" t="s">
        <v>623</v>
      </c>
      <c r="H3326">
        <v>64</v>
      </c>
      <c r="I3326">
        <v>44</v>
      </c>
      <c r="J3326">
        <v>2006</v>
      </c>
      <c r="K3326">
        <v>4</v>
      </c>
      <c r="L3326" t="s">
        <v>756</v>
      </c>
      <c r="M3326" t="s">
        <v>757</v>
      </c>
    </row>
    <row r="3327" spans="1:13" x14ac:dyDescent="0.25">
      <c r="A3327">
        <v>3317</v>
      </c>
      <c r="B3327" t="s">
        <v>12071</v>
      </c>
      <c r="C3327" t="s">
        <v>12072</v>
      </c>
      <c r="D3327" t="s">
        <v>1262</v>
      </c>
      <c r="E3327" t="s">
        <v>4997</v>
      </c>
      <c r="F3327" t="s">
        <v>12073</v>
      </c>
      <c r="G3327" t="s">
        <v>211</v>
      </c>
      <c r="H3327">
        <v>66</v>
      </c>
      <c r="I3327">
        <v>47</v>
      </c>
      <c r="J3327">
        <v>1990</v>
      </c>
      <c r="K3327">
        <v>1</v>
      </c>
      <c r="L3327" t="s">
        <v>2110</v>
      </c>
      <c r="M3327" t="s">
        <v>596</v>
      </c>
    </row>
    <row r="3328" spans="1:13" x14ac:dyDescent="0.25">
      <c r="A3328">
        <v>3318</v>
      </c>
      <c r="B3328" t="s">
        <v>12074</v>
      </c>
      <c r="C3328" t="s">
        <v>12075</v>
      </c>
      <c r="D3328" t="s">
        <v>45</v>
      </c>
      <c r="E3328" t="s">
        <v>12076</v>
      </c>
      <c r="F3328" t="s">
        <v>12077</v>
      </c>
      <c r="G3328" t="s">
        <v>55</v>
      </c>
      <c r="H3328">
        <v>1080</v>
      </c>
      <c r="I3328">
        <v>450</v>
      </c>
      <c r="J3328">
        <v>2013</v>
      </c>
      <c r="K3328">
        <v>5</v>
      </c>
      <c r="L3328" t="s">
        <v>49</v>
      </c>
      <c r="M3328" t="s">
        <v>12078</v>
      </c>
    </row>
    <row r="3329" spans="1:13" x14ac:dyDescent="0.25">
      <c r="A3329">
        <v>3319</v>
      </c>
      <c r="B3329" t="s">
        <v>12079</v>
      </c>
      <c r="C3329" t="s">
        <v>12080</v>
      </c>
      <c r="D3329" t="s">
        <v>119</v>
      </c>
      <c r="E3329" t="s">
        <v>12081</v>
      </c>
      <c r="F3329" t="s">
        <v>12082</v>
      </c>
      <c r="G3329" t="s">
        <v>40</v>
      </c>
      <c r="H3329">
        <v>401</v>
      </c>
      <c r="I3329">
        <v>260</v>
      </c>
      <c r="J3329">
        <v>2002</v>
      </c>
      <c r="K3329">
        <v>8</v>
      </c>
      <c r="L3329" t="s">
        <v>41</v>
      </c>
      <c r="M3329" t="s">
        <v>12083</v>
      </c>
    </row>
    <row r="3330" spans="1:13" x14ac:dyDescent="0.25">
      <c r="A3330">
        <v>3320</v>
      </c>
      <c r="B3330" t="s">
        <v>12084</v>
      </c>
      <c r="C3330" t="s">
        <v>12085</v>
      </c>
      <c r="D3330" t="s">
        <v>52</v>
      </c>
      <c r="E3330" t="s">
        <v>135</v>
      </c>
      <c r="F3330" t="s">
        <v>12086</v>
      </c>
      <c r="G3330" t="s">
        <v>18</v>
      </c>
      <c r="H3330">
        <v>25</v>
      </c>
      <c r="I3330">
        <v>14</v>
      </c>
      <c r="J3330">
        <v>2009</v>
      </c>
      <c r="K3330">
        <v>3</v>
      </c>
      <c r="L3330" t="s">
        <v>56</v>
      </c>
      <c r="M3330" t="s">
        <v>1677</v>
      </c>
    </row>
    <row r="3331" spans="1:13" x14ac:dyDescent="0.25">
      <c r="A3331">
        <v>3321</v>
      </c>
      <c r="B3331" t="s">
        <v>12087</v>
      </c>
      <c r="C3331" t="s">
        <v>12088</v>
      </c>
      <c r="D3331" t="s">
        <v>59</v>
      </c>
      <c r="E3331" t="s">
        <v>4798</v>
      </c>
      <c r="F3331" t="s">
        <v>12089</v>
      </c>
      <c r="G3331" t="s">
        <v>187</v>
      </c>
      <c r="H3331">
        <v>18</v>
      </c>
      <c r="I3331">
        <v>9</v>
      </c>
      <c r="J3331">
        <v>2010</v>
      </c>
      <c r="K3331">
        <v>2</v>
      </c>
      <c r="L3331" t="s">
        <v>62</v>
      </c>
      <c r="M3331" t="s">
        <v>63</v>
      </c>
    </row>
    <row r="3332" spans="1:13" x14ac:dyDescent="0.25">
      <c r="A3332">
        <v>3322</v>
      </c>
      <c r="B3332" t="s">
        <v>12090</v>
      </c>
      <c r="C3332" t="s">
        <v>12091</v>
      </c>
      <c r="D3332" t="s">
        <v>243</v>
      </c>
      <c r="E3332" t="s">
        <v>1277</v>
      </c>
      <c r="F3332" t="s">
        <v>12092</v>
      </c>
      <c r="G3332" t="s">
        <v>55</v>
      </c>
      <c r="H3332">
        <v>100</v>
      </c>
      <c r="I3332">
        <v>42</v>
      </c>
      <c r="J3332">
        <v>2013</v>
      </c>
      <c r="K3332">
        <v>2</v>
      </c>
      <c r="L3332" t="s">
        <v>94</v>
      </c>
      <c r="M3332" t="s">
        <v>742</v>
      </c>
    </row>
    <row r="3333" spans="1:13" x14ac:dyDescent="0.25">
      <c r="A3333">
        <v>3323</v>
      </c>
      <c r="B3333" t="s">
        <v>12093</v>
      </c>
      <c r="C3333" t="s">
        <v>12094</v>
      </c>
      <c r="D3333" t="s">
        <v>333</v>
      </c>
      <c r="E3333" t="s">
        <v>880</v>
      </c>
      <c r="F3333" t="s">
        <v>12095</v>
      </c>
      <c r="G3333" t="s">
        <v>55</v>
      </c>
      <c r="H3333">
        <v>81</v>
      </c>
      <c r="I3333">
        <v>47</v>
      </c>
      <c r="J3333">
        <v>2005</v>
      </c>
      <c r="K3333">
        <v>2</v>
      </c>
      <c r="L3333" t="s">
        <v>41</v>
      </c>
      <c r="M3333" t="s">
        <v>1411</v>
      </c>
    </row>
    <row r="3334" spans="1:13" x14ac:dyDescent="0.25">
      <c r="A3334">
        <v>3324</v>
      </c>
      <c r="B3334" t="s">
        <v>12096</v>
      </c>
      <c r="C3334" t="s">
        <v>12097</v>
      </c>
      <c r="D3334" t="s">
        <v>30</v>
      </c>
      <c r="E3334" t="s">
        <v>1152</v>
      </c>
      <c r="F3334" t="s">
        <v>12098</v>
      </c>
      <c r="G3334" t="s">
        <v>329</v>
      </c>
      <c r="H3334">
        <v>24</v>
      </c>
      <c r="I3334">
        <v>15</v>
      </c>
      <c r="J3334">
        <v>2008</v>
      </c>
      <c r="K3334">
        <v>1</v>
      </c>
      <c r="L3334" t="s">
        <v>251</v>
      </c>
      <c r="M3334" t="s">
        <v>1896</v>
      </c>
    </row>
    <row r="3335" spans="1:13" x14ac:dyDescent="0.25">
      <c r="A3335">
        <v>3325</v>
      </c>
      <c r="B3335" t="s">
        <v>12099</v>
      </c>
      <c r="C3335" t="s">
        <v>12100</v>
      </c>
      <c r="D3335" t="s">
        <v>80</v>
      </c>
      <c r="E3335" t="s">
        <v>911</v>
      </c>
      <c r="F3335" t="s">
        <v>12101</v>
      </c>
      <c r="G3335" t="s">
        <v>156</v>
      </c>
      <c r="H3335">
        <v>12</v>
      </c>
      <c r="I3335">
        <v>10</v>
      </c>
      <c r="J3335">
        <v>2012</v>
      </c>
      <c r="K3335">
        <v>2</v>
      </c>
      <c r="L3335" t="s">
        <v>83</v>
      </c>
      <c r="M3335" t="s">
        <v>5775</v>
      </c>
    </row>
    <row r="3336" spans="1:13" x14ac:dyDescent="0.25">
      <c r="A3336">
        <v>3326</v>
      </c>
      <c r="B3336" t="s">
        <v>12102</v>
      </c>
      <c r="C3336" t="s">
        <v>12103</v>
      </c>
      <c r="D3336" t="s">
        <v>1337</v>
      </c>
      <c r="E3336" t="s">
        <v>12104</v>
      </c>
      <c r="F3336" t="s">
        <v>12105</v>
      </c>
      <c r="G3336" t="s">
        <v>181</v>
      </c>
      <c r="H3336">
        <v>281</v>
      </c>
      <c r="I3336">
        <v>211</v>
      </c>
      <c r="J3336">
        <v>1992</v>
      </c>
      <c r="K3336">
        <v>5</v>
      </c>
      <c r="L3336" t="s">
        <v>3918</v>
      </c>
      <c r="M3336" t="s">
        <v>1339</v>
      </c>
    </row>
    <row r="3337" spans="1:13" x14ac:dyDescent="0.25">
      <c r="A3337">
        <v>3327</v>
      </c>
      <c r="B3337" t="s">
        <v>12106</v>
      </c>
      <c r="C3337" t="s">
        <v>12107</v>
      </c>
      <c r="D3337" t="s">
        <v>86</v>
      </c>
      <c r="E3337" t="s">
        <v>12108</v>
      </c>
      <c r="F3337" t="s">
        <v>12109</v>
      </c>
      <c r="G3337" t="s">
        <v>233</v>
      </c>
      <c r="H3337">
        <v>69</v>
      </c>
      <c r="I3337">
        <v>32</v>
      </c>
      <c r="J3337">
        <v>2003</v>
      </c>
      <c r="K3337">
        <v>2</v>
      </c>
      <c r="L3337" t="s">
        <v>41</v>
      </c>
      <c r="M3337" t="s">
        <v>12110</v>
      </c>
    </row>
    <row r="3338" spans="1:13" x14ac:dyDescent="0.25">
      <c r="A3338">
        <v>3328</v>
      </c>
      <c r="B3338" t="s">
        <v>12111</v>
      </c>
      <c r="C3338" t="s">
        <v>12112</v>
      </c>
      <c r="D3338" t="s">
        <v>80</v>
      </c>
      <c r="E3338" t="s">
        <v>209</v>
      </c>
      <c r="F3338" t="s">
        <v>12113</v>
      </c>
      <c r="G3338" t="s">
        <v>297</v>
      </c>
      <c r="H3338">
        <v>545</v>
      </c>
      <c r="I3338">
        <v>297</v>
      </c>
      <c r="J3338">
        <v>2005</v>
      </c>
      <c r="K3338">
        <v>3</v>
      </c>
      <c r="L3338" t="s">
        <v>83</v>
      </c>
      <c r="M3338" t="s">
        <v>12114</v>
      </c>
    </row>
    <row r="3339" spans="1:13" x14ac:dyDescent="0.25">
      <c r="A3339">
        <v>3329</v>
      </c>
      <c r="B3339" t="s">
        <v>12115</v>
      </c>
      <c r="C3339" t="s">
        <v>12116</v>
      </c>
      <c r="D3339" t="s">
        <v>503</v>
      </c>
      <c r="E3339" t="s">
        <v>7855</v>
      </c>
      <c r="F3339" t="s">
        <v>12117</v>
      </c>
      <c r="G3339" t="s">
        <v>1041</v>
      </c>
      <c r="H3339">
        <v>170</v>
      </c>
      <c r="I3339">
        <v>100</v>
      </c>
      <c r="J3339">
        <v>1981</v>
      </c>
      <c r="K3339">
        <v>6</v>
      </c>
      <c r="L3339" t="s">
        <v>506</v>
      </c>
      <c r="M3339" t="s">
        <v>1984</v>
      </c>
    </row>
    <row r="3340" spans="1:13" x14ac:dyDescent="0.25">
      <c r="A3340">
        <v>3330</v>
      </c>
      <c r="B3340" t="s">
        <v>12118</v>
      </c>
      <c r="C3340" t="s">
        <v>12119</v>
      </c>
      <c r="D3340" t="s">
        <v>3523</v>
      </c>
      <c r="E3340" t="s">
        <v>7220</v>
      </c>
      <c r="F3340" t="s">
        <v>12120</v>
      </c>
      <c r="G3340" t="s">
        <v>69</v>
      </c>
      <c r="H3340">
        <v>100</v>
      </c>
      <c r="I3340">
        <v>50</v>
      </c>
      <c r="J3340">
        <v>1989</v>
      </c>
      <c r="K3340">
        <v>1</v>
      </c>
      <c r="L3340" t="s">
        <v>41</v>
      </c>
      <c r="M3340" t="s">
        <v>5080</v>
      </c>
    </row>
    <row r="3341" spans="1:13" x14ac:dyDescent="0.25">
      <c r="A3341">
        <v>3331</v>
      </c>
      <c r="B3341" t="s">
        <v>12121</v>
      </c>
      <c r="C3341" t="s">
        <v>12122</v>
      </c>
      <c r="D3341" t="s">
        <v>30</v>
      </c>
      <c r="E3341" t="s">
        <v>10076</v>
      </c>
      <c r="F3341" t="s">
        <v>12123</v>
      </c>
      <c r="G3341" t="s">
        <v>324</v>
      </c>
      <c r="H3341">
        <v>403</v>
      </c>
      <c r="I3341">
        <v>86</v>
      </c>
      <c r="J3341">
        <v>2007</v>
      </c>
      <c r="K3341">
        <v>9</v>
      </c>
      <c r="L3341" t="s">
        <v>251</v>
      </c>
      <c r="M3341" t="s">
        <v>251</v>
      </c>
    </row>
    <row r="3342" spans="1:13" x14ac:dyDescent="0.25">
      <c r="A3342">
        <v>3332</v>
      </c>
      <c r="B3342" t="s">
        <v>12124</v>
      </c>
      <c r="C3342" t="s">
        <v>12125</v>
      </c>
      <c r="D3342" t="s">
        <v>341</v>
      </c>
      <c r="E3342" t="s">
        <v>12126</v>
      </c>
      <c r="F3342" t="s">
        <v>12127</v>
      </c>
      <c r="G3342" t="s">
        <v>336</v>
      </c>
      <c r="H3342">
        <v>400</v>
      </c>
      <c r="I3342">
        <v>300</v>
      </c>
      <c r="J3342">
        <v>2004</v>
      </c>
      <c r="K3342">
        <v>2</v>
      </c>
      <c r="L3342" t="s">
        <v>344</v>
      </c>
      <c r="M3342" t="s">
        <v>5979</v>
      </c>
    </row>
    <row r="3343" spans="1:13" x14ac:dyDescent="0.25">
      <c r="A3343">
        <v>3333</v>
      </c>
      <c r="B3343" t="s">
        <v>12128</v>
      </c>
      <c r="C3343" t="s">
        <v>12129</v>
      </c>
      <c r="D3343" t="s">
        <v>119</v>
      </c>
      <c r="E3343" t="s">
        <v>798</v>
      </c>
      <c r="F3343" t="s">
        <v>12130</v>
      </c>
      <c r="G3343" t="s">
        <v>55</v>
      </c>
      <c r="H3343">
        <v>30</v>
      </c>
      <c r="I3343">
        <v>20</v>
      </c>
      <c r="J3343">
        <v>2005</v>
      </c>
      <c r="K3343">
        <v>2</v>
      </c>
      <c r="L3343" t="s">
        <v>41</v>
      </c>
      <c r="M3343" t="s">
        <v>122</v>
      </c>
    </row>
    <row r="3344" spans="1:13" x14ac:dyDescent="0.25">
      <c r="A3344">
        <v>3334</v>
      </c>
      <c r="B3344" t="s">
        <v>12131</v>
      </c>
      <c r="C3344" t="s">
        <v>12132</v>
      </c>
      <c r="D3344" t="s">
        <v>86</v>
      </c>
      <c r="E3344" t="s">
        <v>2464</v>
      </c>
      <c r="F3344" t="s">
        <v>12133</v>
      </c>
      <c r="G3344" t="s">
        <v>211</v>
      </c>
      <c r="H3344">
        <v>63</v>
      </c>
      <c r="I3344">
        <v>31</v>
      </c>
      <c r="J3344">
        <v>2000</v>
      </c>
      <c r="K3344">
        <v>2</v>
      </c>
      <c r="L3344" t="s">
        <v>2084</v>
      </c>
      <c r="M3344" t="s">
        <v>2904</v>
      </c>
    </row>
    <row r="3345" spans="1:13" x14ac:dyDescent="0.25">
      <c r="A3345">
        <v>3335</v>
      </c>
      <c r="B3345" t="s">
        <v>12134</v>
      </c>
      <c r="C3345" t="s">
        <v>12135</v>
      </c>
      <c r="D3345" t="s">
        <v>86</v>
      </c>
      <c r="E3345" t="s">
        <v>1612</v>
      </c>
      <c r="F3345" t="s">
        <v>12136</v>
      </c>
      <c r="G3345" t="s">
        <v>156</v>
      </c>
      <c r="H3345">
        <v>10</v>
      </c>
      <c r="I3345">
        <v>5</v>
      </c>
      <c r="J3345">
        <v>2004</v>
      </c>
      <c r="K3345">
        <v>1</v>
      </c>
      <c r="L3345" t="s">
        <v>89</v>
      </c>
      <c r="M3345" t="s">
        <v>89</v>
      </c>
    </row>
    <row r="3346" spans="1:13" x14ac:dyDescent="0.25">
      <c r="A3346">
        <v>3336</v>
      </c>
      <c r="B3346" t="s">
        <v>12137</v>
      </c>
      <c r="C3346" t="s">
        <v>12138</v>
      </c>
      <c r="D3346" t="s">
        <v>215</v>
      </c>
      <c r="E3346" t="s">
        <v>6446</v>
      </c>
      <c r="F3346" t="s">
        <v>12139</v>
      </c>
      <c r="G3346" t="s">
        <v>187</v>
      </c>
      <c r="H3346">
        <v>150</v>
      </c>
      <c r="I3346">
        <v>70</v>
      </c>
      <c r="J3346">
        <v>2007</v>
      </c>
      <c r="K3346">
        <v>4</v>
      </c>
      <c r="L3346" t="s">
        <v>219</v>
      </c>
      <c r="M3346" t="s">
        <v>1154</v>
      </c>
    </row>
    <row r="3347" spans="1:13" x14ac:dyDescent="0.25">
      <c r="A3347">
        <v>3337</v>
      </c>
      <c r="B3347" t="s">
        <v>12140</v>
      </c>
      <c r="C3347" t="s">
        <v>12141</v>
      </c>
      <c r="D3347" t="s">
        <v>1262</v>
      </c>
      <c r="E3347" t="s">
        <v>2009</v>
      </c>
      <c r="F3347" t="s">
        <v>12142</v>
      </c>
      <c r="G3347" t="s">
        <v>271</v>
      </c>
      <c r="H3347">
        <v>33</v>
      </c>
      <c r="I3347">
        <v>14</v>
      </c>
      <c r="J3347">
        <v>2000</v>
      </c>
      <c r="K3347">
        <v>9</v>
      </c>
      <c r="L3347" t="s">
        <v>4597</v>
      </c>
      <c r="M3347" t="s">
        <v>3467</v>
      </c>
    </row>
    <row r="3348" spans="1:13" x14ac:dyDescent="0.25">
      <c r="A3348">
        <v>3338</v>
      </c>
      <c r="B3348" t="s">
        <v>12143</v>
      </c>
      <c r="C3348" t="s">
        <v>12144</v>
      </c>
      <c r="D3348" t="s">
        <v>66</v>
      </c>
      <c r="E3348" t="s">
        <v>3432</v>
      </c>
      <c r="F3348" t="s">
        <v>12145</v>
      </c>
      <c r="G3348" t="s">
        <v>257</v>
      </c>
      <c r="H3348">
        <v>836</v>
      </c>
      <c r="I3348">
        <v>411</v>
      </c>
      <c r="J3348">
        <v>2004</v>
      </c>
      <c r="K3348">
        <v>9</v>
      </c>
      <c r="L3348" t="s">
        <v>94</v>
      </c>
      <c r="M3348" t="s">
        <v>6809</v>
      </c>
    </row>
    <row r="3349" spans="1:13" x14ac:dyDescent="0.25">
      <c r="A3349">
        <v>3339</v>
      </c>
      <c r="B3349" t="s">
        <v>12146</v>
      </c>
      <c r="C3349" t="s">
        <v>12147</v>
      </c>
      <c r="D3349" t="s">
        <v>105</v>
      </c>
      <c r="E3349" t="s">
        <v>1473</v>
      </c>
      <c r="F3349" t="s">
        <v>12148</v>
      </c>
      <c r="G3349" t="s">
        <v>107</v>
      </c>
      <c r="H3349">
        <v>55</v>
      </c>
      <c r="I3349">
        <v>25</v>
      </c>
      <c r="J3349">
        <v>2014</v>
      </c>
      <c r="K3349">
        <v>2</v>
      </c>
      <c r="L3349" t="s">
        <v>62</v>
      </c>
      <c r="M3349" t="s">
        <v>314</v>
      </c>
    </row>
    <row r="3350" spans="1:13" x14ac:dyDescent="0.25">
      <c r="A3350">
        <v>3340</v>
      </c>
      <c r="B3350" t="s">
        <v>12149</v>
      </c>
      <c r="C3350" t="s">
        <v>12150</v>
      </c>
      <c r="D3350" t="s">
        <v>1999</v>
      </c>
      <c r="E3350" t="s">
        <v>3465</v>
      </c>
      <c r="F3350" t="s">
        <v>12151</v>
      </c>
      <c r="G3350" t="s">
        <v>25</v>
      </c>
      <c r="H3350">
        <v>305</v>
      </c>
      <c r="I3350">
        <v>165</v>
      </c>
      <c r="J3350">
        <v>1979</v>
      </c>
      <c r="K3350">
        <v>1</v>
      </c>
      <c r="L3350" t="s">
        <v>2001</v>
      </c>
      <c r="M3350" t="s">
        <v>6981</v>
      </c>
    </row>
    <row r="3351" spans="1:13" x14ac:dyDescent="0.25">
      <c r="A3351">
        <v>3341</v>
      </c>
      <c r="B3351" t="s">
        <v>12152</v>
      </c>
      <c r="C3351" t="s">
        <v>12153</v>
      </c>
      <c r="D3351" t="s">
        <v>166</v>
      </c>
      <c r="E3351" t="s">
        <v>3043</v>
      </c>
      <c r="F3351" t="s">
        <v>12154</v>
      </c>
      <c r="G3351" t="s">
        <v>18</v>
      </c>
      <c r="H3351">
        <v>152</v>
      </c>
      <c r="I3351">
        <v>87</v>
      </c>
      <c r="J3351">
        <v>2008</v>
      </c>
      <c r="K3351">
        <v>5</v>
      </c>
      <c r="L3351" t="s">
        <v>169</v>
      </c>
      <c r="M3351" t="s">
        <v>1217</v>
      </c>
    </row>
    <row r="3352" spans="1:13" x14ac:dyDescent="0.25">
      <c r="A3352">
        <v>3342</v>
      </c>
      <c r="B3352" t="s">
        <v>12155</v>
      </c>
      <c r="C3352" t="s">
        <v>12156</v>
      </c>
      <c r="D3352" t="s">
        <v>52</v>
      </c>
      <c r="E3352" t="s">
        <v>12157</v>
      </c>
      <c r="F3352" t="s">
        <v>12158</v>
      </c>
      <c r="G3352" t="s">
        <v>156</v>
      </c>
      <c r="H3352">
        <v>35</v>
      </c>
      <c r="I3352">
        <v>15</v>
      </c>
      <c r="J3352">
        <v>2014</v>
      </c>
      <c r="K3352">
        <v>1</v>
      </c>
      <c r="L3352" t="s">
        <v>203</v>
      </c>
      <c r="M3352" t="s">
        <v>203</v>
      </c>
    </row>
    <row r="3353" spans="1:13" x14ac:dyDescent="0.25">
      <c r="A3353">
        <v>3343</v>
      </c>
      <c r="B3353" t="s">
        <v>12159</v>
      </c>
      <c r="C3353" t="s">
        <v>12160</v>
      </c>
      <c r="D3353" t="s">
        <v>341</v>
      </c>
      <c r="E3353" t="s">
        <v>3039</v>
      </c>
      <c r="F3353" t="s">
        <v>12161</v>
      </c>
      <c r="G3353" t="s">
        <v>40</v>
      </c>
      <c r="H3353">
        <v>140</v>
      </c>
      <c r="I3353">
        <v>80</v>
      </c>
      <c r="J3353">
        <v>1978</v>
      </c>
      <c r="K3353">
        <v>2</v>
      </c>
      <c r="L3353" t="s">
        <v>344</v>
      </c>
      <c r="M3353" t="s">
        <v>12162</v>
      </c>
    </row>
    <row r="3354" spans="1:13" x14ac:dyDescent="0.25">
      <c r="A3354">
        <v>3344</v>
      </c>
      <c r="B3354" t="s">
        <v>12163</v>
      </c>
      <c r="C3354" t="s">
        <v>12164</v>
      </c>
      <c r="D3354" t="s">
        <v>66</v>
      </c>
      <c r="E3354" t="s">
        <v>518</v>
      </c>
      <c r="F3354" t="s">
        <v>12165</v>
      </c>
      <c r="G3354" t="s">
        <v>18</v>
      </c>
      <c r="H3354">
        <v>17</v>
      </c>
      <c r="I3354">
        <v>7</v>
      </c>
      <c r="J3354">
        <v>2009</v>
      </c>
      <c r="K3354">
        <v>4</v>
      </c>
      <c r="L3354" t="s">
        <v>70</v>
      </c>
      <c r="M3354" t="s">
        <v>1896</v>
      </c>
    </row>
    <row r="3355" spans="1:13" x14ac:dyDescent="0.25">
      <c r="A3355">
        <v>3345</v>
      </c>
      <c r="B3355" t="s">
        <v>12166</v>
      </c>
      <c r="C3355" t="s">
        <v>12167</v>
      </c>
      <c r="D3355" t="s">
        <v>86</v>
      </c>
      <c r="E3355" t="s">
        <v>12168</v>
      </c>
      <c r="F3355" t="s">
        <v>12169</v>
      </c>
      <c r="G3355" t="s">
        <v>107</v>
      </c>
      <c r="H3355">
        <v>386</v>
      </c>
      <c r="I3355">
        <v>161</v>
      </c>
      <c r="J3355">
        <v>1985</v>
      </c>
      <c r="K3355">
        <v>2</v>
      </c>
      <c r="L3355" t="s">
        <v>3450</v>
      </c>
      <c r="M3355" t="s">
        <v>89</v>
      </c>
    </row>
    <row r="3356" spans="1:13" x14ac:dyDescent="0.25">
      <c r="A3356">
        <v>3346</v>
      </c>
      <c r="B3356" t="s">
        <v>12170</v>
      </c>
      <c r="C3356" t="s">
        <v>12171</v>
      </c>
      <c r="D3356" t="s">
        <v>105</v>
      </c>
      <c r="E3356" t="s">
        <v>760</v>
      </c>
      <c r="F3356" t="s">
        <v>12172</v>
      </c>
      <c r="G3356" t="s">
        <v>271</v>
      </c>
      <c r="H3356">
        <v>50</v>
      </c>
      <c r="I3356">
        <v>12</v>
      </c>
      <c r="J3356">
        <v>2013</v>
      </c>
      <c r="K3356">
        <v>2</v>
      </c>
      <c r="L3356" t="s">
        <v>62</v>
      </c>
      <c r="M3356" t="s">
        <v>108</v>
      </c>
    </row>
    <row r="3357" spans="1:13" x14ac:dyDescent="0.25">
      <c r="A3357">
        <v>3347</v>
      </c>
      <c r="B3357" t="s">
        <v>12173</v>
      </c>
      <c r="C3357" t="s">
        <v>12174</v>
      </c>
      <c r="D3357" t="s">
        <v>30</v>
      </c>
      <c r="E3357" t="s">
        <v>710</v>
      </c>
      <c r="F3357" t="s">
        <v>12175</v>
      </c>
      <c r="G3357" t="s">
        <v>336</v>
      </c>
      <c r="H3357">
        <v>42</v>
      </c>
      <c r="I3357">
        <v>20</v>
      </c>
      <c r="J3357">
        <v>2014</v>
      </c>
      <c r="K3357">
        <v>2</v>
      </c>
      <c r="L3357" t="s">
        <v>41</v>
      </c>
      <c r="M3357" t="s">
        <v>12176</v>
      </c>
    </row>
    <row r="3358" spans="1:13" x14ac:dyDescent="0.25">
      <c r="A3358">
        <v>3348</v>
      </c>
      <c r="B3358" t="s">
        <v>12177</v>
      </c>
      <c r="C3358" t="s">
        <v>12178</v>
      </c>
      <c r="D3358" t="s">
        <v>119</v>
      </c>
      <c r="E3358" t="s">
        <v>12179</v>
      </c>
      <c r="F3358" t="s">
        <v>12180</v>
      </c>
      <c r="G3358" t="s">
        <v>55</v>
      </c>
      <c r="H3358">
        <v>73</v>
      </c>
      <c r="I3358">
        <v>28</v>
      </c>
      <c r="J3358">
        <v>2003</v>
      </c>
      <c r="K3358">
        <v>11</v>
      </c>
      <c r="L3358" t="s">
        <v>122</v>
      </c>
      <c r="M3358" t="s">
        <v>122</v>
      </c>
    </row>
    <row r="3359" spans="1:13" x14ac:dyDescent="0.25">
      <c r="A3359">
        <v>3349</v>
      </c>
      <c r="B3359" t="s">
        <v>12181</v>
      </c>
      <c r="C3359" t="s">
        <v>12182</v>
      </c>
      <c r="D3359" t="s">
        <v>852</v>
      </c>
      <c r="E3359" t="s">
        <v>1305</v>
      </c>
      <c r="F3359" t="s">
        <v>12183</v>
      </c>
      <c r="G3359" t="s">
        <v>187</v>
      </c>
      <c r="H3359">
        <v>18</v>
      </c>
      <c r="I3359">
        <v>7</v>
      </c>
      <c r="J3359">
        <v>2011</v>
      </c>
      <c r="K3359">
        <v>2</v>
      </c>
      <c r="L3359" t="s">
        <v>465</v>
      </c>
      <c r="M3359" t="s">
        <v>985</v>
      </c>
    </row>
    <row r="3360" spans="1:13" x14ac:dyDescent="0.25">
      <c r="A3360">
        <v>3350</v>
      </c>
      <c r="B3360" t="s">
        <v>12184</v>
      </c>
      <c r="C3360" t="s">
        <v>12185</v>
      </c>
      <c r="D3360" t="s">
        <v>66</v>
      </c>
      <c r="E3360" t="s">
        <v>875</v>
      </c>
      <c r="F3360" t="s">
        <v>12186</v>
      </c>
      <c r="G3360" t="s">
        <v>181</v>
      </c>
      <c r="H3360">
        <v>75</v>
      </c>
      <c r="I3360">
        <v>37</v>
      </c>
      <c r="J3360">
        <v>1990</v>
      </c>
      <c r="K3360">
        <v>5</v>
      </c>
      <c r="L3360" t="s">
        <v>94</v>
      </c>
      <c r="M3360" t="s">
        <v>396</v>
      </c>
    </row>
    <row r="3361" spans="1:13" x14ac:dyDescent="0.25">
      <c r="A3361">
        <v>3351</v>
      </c>
      <c r="B3361" t="s">
        <v>12187</v>
      </c>
      <c r="C3361" t="s">
        <v>12188</v>
      </c>
      <c r="D3361" t="s">
        <v>80</v>
      </c>
      <c r="E3361" t="s">
        <v>12189</v>
      </c>
      <c r="F3361" t="s">
        <v>12190</v>
      </c>
      <c r="G3361" t="s">
        <v>175</v>
      </c>
      <c r="H3361">
        <v>62</v>
      </c>
      <c r="I3361">
        <v>30</v>
      </c>
      <c r="J3361">
        <v>1986</v>
      </c>
      <c r="K3361">
        <v>1</v>
      </c>
      <c r="L3361" t="s">
        <v>3247</v>
      </c>
      <c r="M3361" t="s">
        <v>10778</v>
      </c>
    </row>
    <row r="3362" spans="1:13" x14ac:dyDescent="0.25">
      <c r="A3362">
        <v>3352</v>
      </c>
      <c r="B3362" t="s">
        <v>12191</v>
      </c>
      <c r="C3362" t="s">
        <v>12192</v>
      </c>
      <c r="D3362" t="s">
        <v>98</v>
      </c>
      <c r="E3362" t="s">
        <v>1068</v>
      </c>
      <c r="F3362" t="s">
        <v>12193</v>
      </c>
      <c r="G3362" t="s">
        <v>297</v>
      </c>
      <c r="H3362">
        <v>35</v>
      </c>
      <c r="I3362">
        <v>15</v>
      </c>
      <c r="J3362">
        <v>2010</v>
      </c>
      <c r="K3362">
        <v>3</v>
      </c>
      <c r="L3362" t="s">
        <v>101</v>
      </c>
      <c r="M3362" t="s">
        <v>101</v>
      </c>
    </row>
    <row r="3363" spans="1:13" x14ac:dyDescent="0.25">
      <c r="A3363">
        <v>3353</v>
      </c>
      <c r="B3363" t="s">
        <v>12194</v>
      </c>
      <c r="C3363" t="s">
        <v>12195</v>
      </c>
      <c r="D3363" t="s">
        <v>166</v>
      </c>
      <c r="E3363" t="s">
        <v>12196</v>
      </c>
      <c r="F3363" t="s">
        <v>12197</v>
      </c>
      <c r="G3363" t="s">
        <v>156</v>
      </c>
      <c r="H3363">
        <v>975</v>
      </c>
      <c r="I3363">
        <v>590</v>
      </c>
      <c r="J3363">
        <v>2001</v>
      </c>
      <c r="K3363">
        <v>1</v>
      </c>
      <c r="L3363" t="s">
        <v>169</v>
      </c>
      <c r="M3363" t="s">
        <v>319</v>
      </c>
    </row>
    <row r="3364" spans="1:13" x14ac:dyDescent="0.25">
      <c r="A3364">
        <v>3354</v>
      </c>
      <c r="B3364" t="s">
        <v>12198</v>
      </c>
      <c r="C3364" t="s">
        <v>12199</v>
      </c>
      <c r="D3364" t="s">
        <v>30</v>
      </c>
      <c r="E3364" t="s">
        <v>6253</v>
      </c>
      <c r="F3364" t="s">
        <v>12200</v>
      </c>
      <c r="G3364" t="s">
        <v>211</v>
      </c>
      <c r="H3364">
        <v>103</v>
      </c>
      <c r="I3364">
        <v>60</v>
      </c>
      <c r="J3364">
        <v>2008</v>
      </c>
      <c r="K3364">
        <v>3</v>
      </c>
      <c r="L3364" t="s">
        <v>258</v>
      </c>
      <c r="M3364" t="s">
        <v>5749</v>
      </c>
    </row>
    <row r="3365" spans="1:13" x14ac:dyDescent="0.25">
      <c r="A3365">
        <v>3355</v>
      </c>
      <c r="B3365" t="s">
        <v>12201</v>
      </c>
      <c r="C3365" t="s">
        <v>12202</v>
      </c>
      <c r="D3365" t="s">
        <v>462</v>
      </c>
      <c r="E3365" t="s">
        <v>927</v>
      </c>
      <c r="F3365" t="s">
        <v>12203</v>
      </c>
      <c r="G3365" t="s">
        <v>297</v>
      </c>
      <c r="H3365">
        <v>75</v>
      </c>
      <c r="I3365">
        <v>40</v>
      </c>
      <c r="J3365">
        <v>2010</v>
      </c>
      <c r="K3365">
        <v>5</v>
      </c>
      <c r="L3365" t="s">
        <v>465</v>
      </c>
      <c r="M3365" t="s">
        <v>12204</v>
      </c>
    </row>
    <row r="3366" spans="1:13" x14ac:dyDescent="0.25">
      <c r="A3366">
        <v>3356</v>
      </c>
      <c r="B3366" t="s">
        <v>12205</v>
      </c>
      <c r="C3366" t="s">
        <v>12206</v>
      </c>
      <c r="D3366" t="s">
        <v>30</v>
      </c>
      <c r="E3366" t="s">
        <v>147</v>
      </c>
      <c r="F3366" t="s">
        <v>12207</v>
      </c>
      <c r="G3366" t="s">
        <v>233</v>
      </c>
      <c r="H3366">
        <v>75</v>
      </c>
      <c r="I3366">
        <v>30</v>
      </c>
      <c r="J3366">
        <v>1965</v>
      </c>
      <c r="K3366">
        <v>1</v>
      </c>
      <c r="L3366" t="s">
        <v>258</v>
      </c>
      <c r="M3366" t="s">
        <v>258</v>
      </c>
    </row>
    <row r="3367" spans="1:13" x14ac:dyDescent="0.25">
      <c r="A3367">
        <v>3357</v>
      </c>
      <c r="B3367" t="s">
        <v>12208</v>
      </c>
      <c r="C3367" t="s">
        <v>12209</v>
      </c>
      <c r="D3367" t="s">
        <v>66</v>
      </c>
      <c r="E3367" t="s">
        <v>255</v>
      </c>
      <c r="F3367" t="s">
        <v>12210</v>
      </c>
      <c r="G3367" t="s">
        <v>233</v>
      </c>
      <c r="H3367">
        <v>45</v>
      </c>
      <c r="I3367">
        <v>15</v>
      </c>
      <c r="J3367">
        <v>2007</v>
      </c>
      <c r="K3367">
        <v>5</v>
      </c>
      <c r="L3367" t="s">
        <v>94</v>
      </c>
      <c r="M3367" t="s">
        <v>2827</v>
      </c>
    </row>
    <row r="3368" spans="1:13" x14ac:dyDescent="0.25">
      <c r="A3368">
        <v>3358</v>
      </c>
      <c r="B3368" t="s">
        <v>12211</v>
      </c>
      <c r="C3368" t="s">
        <v>12212</v>
      </c>
      <c r="D3368" t="s">
        <v>80</v>
      </c>
      <c r="E3368" t="s">
        <v>760</v>
      </c>
      <c r="F3368" t="s">
        <v>12213</v>
      </c>
      <c r="G3368" t="s">
        <v>336</v>
      </c>
      <c r="H3368">
        <v>70</v>
      </c>
      <c r="I3368">
        <v>35</v>
      </c>
      <c r="J3368">
        <v>2013</v>
      </c>
      <c r="K3368">
        <v>2</v>
      </c>
      <c r="L3368" t="s">
        <v>137</v>
      </c>
      <c r="M3368" t="s">
        <v>137</v>
      </c>
    </row>
    <row r="3369" spans="1:13" x14ac:dyDescent="0.25">
      <c r="A3369">
        <v>3359</v>
      </c>
      <c r="B3369" t="s">
        <v>12214</v>
      </c>
      <c r="C3369" t="s">
        <v>12215</v>
      </c>
      <c r="D3369" t="s">
        <v>780</v>
      </c>
      <c r="E3369" t="s">
        <v>710</v>
      </c>
      <c r="F3369" t="s">
        <v>12216</v>
      </c>
      <c r="G3369" t="s">
        <v>18</v>
      </c>
      <c r="H3369">
        <v>66</v>
      </c>
      <c r="I3369">
        <v>27</v>
      </c>
      <c r="J3369">
        <v>2001</v>
      </c>
      <c r="K3369">
        <v>5</v>
      </c>
      <c r="L3369" t="s">
        <v>344</v>
      </c>
      <c r="M3369" t="s">
        <v>6860</v>
      </c>
    </row>
    <row r="3370" spans="1:13" x14ac:dyDescent="0.25">
      <c r="A3370">
        <v>3360</v>
      </c>
      <c r="B3370" t="s">
        <v>12217</v>
      </c>
      <c r="C3370" t="s">
        <v>12218</v>
      </c>
      <c r="D3370" t="s">
        <v>30</v>
      </c>
      <c r="E3370" t="s">
        <v>626</v>
      </c>
      <c r="F3370" t="s">
        <v>12219</v>
      </c>
      <c r="G3370" t="s">
        <v>211</v>
      </c>
      <c r="H3370">
        <v>8</v>
      </c>
      <c r="I3370">
        <v>5</v>
      </c>
      <c r="J3370">
        <v>2008</v>
      </c>
      <c r="K3370">
        <v>2</v>
      </c>
      <c r="L3370" t="s">
        <v>258</v>
      </c>
      <c r="M3370" t="s">
        <v>258</v>
      </c>
    </row>
    <row r="3371" spans="1:13" x14ac:dyDescent="0.25">
      <c r="A3371">
        <v>3361</v>
      </c>
      <c r="B3371" t="s">
        <v>12220</v>
      </c>
      <c r="C3371" t="s">
        <v>12221</v>
      </c>
      <c r="D3371" t="s">
        <v>74</v>
      </c>
      <c r="E3371" t="s">
        <v>2516</v>
      </c>
      <c r="F3371" t="s">
        <v>12222</v>
      </c>
      <c r="G3371" t="s">
        <v>25</v>
      </c>
      <c r="H3371">
        <v>10</v>
      </c>
      <c r="I3371">
        <v>5</v>
      </c>
      <c r="J3371">
        <v>1978</v>
      </c>
      <c r="K3371">
        <v>1</v>
      </c>
      <c r="L3371" t="s">
        <v>41</v>
      </c>
      <c r="M3371" t="s">
        <v>12223</v>
      </c>
    </row>
    <row r="3372" spans="1:13" x14ac:dyDescent="0.25">
      <c r="A3372">
        <v>3362</v>
      </c>
      <c r="B3372" t="s">
        <v>12224</v>
      </c>
      <c r="C3372" t="s">
        <v>12225</v>
      </c>
      <c r="D3372" t="s">
        <v>30</v>
      </c>
      <c r="E3372" t="s">
        <v>3043</v>
      </c>
      <c r="F3372" t="s">
        <v>12226</v>
      </c>
      <c r="G3372" t="s">
        <v>1041</v>
      </c>
      <c r="H3372">
        <v>73</v>
      </c>
      <c r="I3372">
        <v>46</v>
      </c>
      <c r="J3372">
        <v>1970</v>
      </c>
      <c r="K3372">
        <v>5</v>
      </c>
      <c r="L3372" t="s">
        <v>41</v>
      </c>
      <c r="M3372" t="s">
        <v>544</v>
      </c>
    </row>
    <row r="3373" spans="1:13" x14ac:dyDescent="0.25">
      <c r="A3373">
        <v>3363</v>
      </c>
      <c r="B3373" t="s">
        <v>12227</v>
      </c>
      <c r="C3373" t="s">
        <v>12228</v>
      </c>
      <c r="D3373" t="s">
        <v>30</v>
      </c>
      <c r="E3373" t="s">
        <v>892</v>
      </c>
      <c r="F3373" t="s">
        <v>12229</v>
      </c>
      <c r="G3373" t="s">
        <v>308</v>
      </c>
      <c r="H3373">
        <v>22</v>
      </c>
      <c r="I3373">
        <v>15</v>
      </c>
      <c r="J3373">
        <v>2004</v>
      </c>
      <c r="K3373">
        <v>4</v>
      </c>
      <c r="L3373" t="s">
        <v>258</v>
      </c>
      <c r="M3373" t="s">
        <v>258</v>
      </c>
    </row>
    <row r="3374" spans="1:13" x14ac:dyDescent="0.25">
      <c r="A3374">
        <v>3364</v>
      </c>
      <c r="B3374" t="s">
        <v>12230</v>
      </c>
      <c r="C3374" t="s">
        <v>12231</v>
      </c>
      <c r="D3374" t="s">
        <v>1768</v>
      </c>
      <c r="E3374" t="s">
        <v>7947</v>
      </c>
      <c r="F3374" t="s">
        <v>12232</v>
      </c>
      <c r="G3374" t="s">
        <v>156</v>
      </c>
      <c r="H3374">
        <v>145</v>
      </c>
      <c r="I3374">
        <v>60</v>
      </c>
      <c r="J3374">
        <v>2015</v>
      </c>
      <c r="K3374">
        <v>1</v>
      </c>
      <c r="L3374" t="s">
        <v>41</v>
      </c>
      <c r="M3374" t="s">
        <v>12233</v>
      </c>
    </row>
    <row r="3375" spans="1:13" x14ac:dyDescent="0.25">
      <c r="A3375">
        <v>3365</v>
      </c>
      <c r="B3375" t="s">
        <v>12234</v>
      </c>
      <c r="C3375" t="s">
        <v>12235</v>
      </c>
      <c r="D3375" t="s">
        <v>15</v>
      </c>
      <c r="E3375" t="s">
        <v>209</v>
      </c>
      <c r="F3375" t="s">
        <v>12236</v>
      </c>
      <c r="G3375" t="s">
        <v>40</v>
      </c>
      <c r="H3375">
        <v>21</v>
      </c>
      <c r="I3375">
        <v>12</v>
      </c>
      <c r="J3375">
        <v>2002</v>
      </c>
      <c r="K3375">
        <v>5</v>
      </c>
      <c r="L3375" t="s">
        <v>19</v>
      </c>
      <c r="M3375" t="s">
        <v>651</v>
      </c>
    </row>
    <row r="3376" spans="1:13" x14ac:dyDescent="0.25">
      <c r="A3376">
        <v>3366</v>
      </c>
      <c r="B3376" t="s">
        <v>12237</v>
      </c>
      <c r="C3376" t="s">
        <v>12238</v>
      </c>
      <c r="D3376" t="s">
        <v>243</v>
      </c>
      <c r="E3376" t="s">
        <v>1207</v>
      </c>
      <c r="F3376" t="s">
        <v>12239</v>
      </c>
      <c r="G3376" t="s">
        <v>181</v>
      </c>
      <c r="H3376">
        <v>130</v>
      </c>
      <c r="I3376">
        <v>63</v>
      </c>
      <c r="J3376">
        <v>2002</v>
      </c>
      <c r="K3376">
        <v>3</v>
      </c>
      <c r="L3376" t="s">
        <v>94</v>
      </c>
      <c r="M3376" t="s">
        <v>12240</v>
      </c>
    </row>
    <row r="3377" spans="1:13" x14ac:dyDescent="0.25">
      <c r="A3377">
        <v>3367</v>
      </c>
      <c r="B3377" t="s">
        <v>12241</v>
      </c>
      <c r="C3377" t="s">
        <v>12242</v>
      </c>
      <c r="D3377" t="s">
        <v>215</v>
      </c>
      <c r="E3377" t="s">
        <v>1920</v>
      </c>
      <c r="F3377" t="s">
        <v>12243</v>
      </c>
      <c r="G3377" t="s">
        <v>336</v>
      </c>
      <c r="H3377">
        <v>10</v>
      </c>
      <c r="I3377">
        <v>3</v>
      </c>
      <c r="J3377">
        <v>2010</v>
      </c>
      <c r="K3377">
        <v>1</v>
      </c>
      <c r="L3377" t="s">
        <v>1879</v>
      </c>
      <c r="M3377" t="s">
        <v>1879</v>
      </c>
    </row>
    <row r="3378" spans="1:13" x14ac:dyDescent="0.25">
      <c r="A3378">
        <v>3368</v>
      </c>
      <c r="B3378" t="s">
        <v>12244</v>
      </c>
      <c r="C3378" t="s">
        <v>12245</v>
      </c>
      <c r="D3378" t="s">
        <v>105</v>
      </c>
      <c r="E3378" t="s">
        <v>1305</v>
      </c>
      <c r="F3378" t="s">
        <v>12246</v>
      </c>
      <c r="G3378" t="s">
        <v>48</v>
      </c>
      <c r="H3378">
        <v>13</v>
      </c>
      <c r="I3378">
        <v>8</v>
      </c>
      <c r="J3378">
        <v>2006</v>
      </c>
      <c r="K3378">
        <v>5</v>
      </c>
      <c r="L3378" t="s">
        <v>3776</v>
      </c>
      <c r="M3378" t="s">
        <v>8164</v>
      </c>
    </row>
    <row r="3379" spans="1:13" x14ac:dyDescent="0.25">
      <c r="A3379">
        <v>3369</v>
      </c>
      <c r="B3379" t="s">
        <v>12247</v>
      </c>
      <c r="C3379" t="s">
        <v>12248</v>
      </c>
      <c r="D3379" t="s">
        <v>215</v>
      </c>
      <c r="E3379" t="s">
        <v>3077</v>
      </c>
      <c r="F3379" t="s">
        <v>12249</v>
      </c>
      <c r="G3379" t="s">
        <v>233</v>
      </c>
      <c r="H3379">
        <v>62</v>
      </c>
      <c r="I3379">
        <v>42</v>
      </c>
      <c r="J3379">
        <v>1996</v>
      </c>
      <c r="K3379">
        <v>1</v>
      </c>
      <c r="L3379" t="s">
        <v>41</v>
      </c>
      <c r="M3379" t="s">
        <v>3467</v>
      </c>
    </row>
    <row r="3380" spans="1:13" x14ac:dyDescent="0.25">
      <c r="A3380">
        <v>3370</v>
      </c>
      <c r="B3380" t="s">
        <v>12250</v>
      </c>
      <c r="C3380" t="s">
        <v>12251</v>
      </c>
      <c r="D3380" t="s">
        <v>166</v>
      </c>
      <c r="E3380" t="s">
        <v>1106</v>
      </c>
      <c r="F3380" t="s">
        <v>12252</v>
      </c>
      <c r="G3380" t="s">
        <v>297</v>
      </c>
      <c r="H3380">
        <v>11</v>
      </c>
      <c r="I3380">
        <v>17</v>
      </c>
      <c r="J3380">
        <v>2010</v>
      </c>
      <c r="K3380">
        <v>3</v>
      </c>
      <c r="L3380" t="s">
        <v>1734</v>
      </c>
      <c r="M3380" t="s">
        <v>1734</v>
      </c>
    </row>
    <row r="3381" spans="1:13" x14ac:dyDescent="0.25">
      <c r="A3381">
        <v>3371</v>
      </c>
      <c r="B3381" t="s">
        <v>12253</v>
      </c>
      <c r="C3381" t="s">
        <v>12254</v>
      </c>
      <c r="D3381" t="s">
        <v>98</v>
      </c>
      <c r="E3381" t="s">
        <v>927</v>
      </c>
      <c r="F3381" t="s">
        <v>12255</v>
      </c>
      <c r="G3381" t="s">
        <v>308</v>
      </c>
      <c r="H3381">
        <v>40</v>
      </c>
      <c r="I3381">
        <v>28</v>
      </c>
      <c r="J3381">
        <v>2007</v>
      </c>
      <c r="K3381">
        <v>4</v>
      </c>
      <c r="L3381" t="s">
        <v>101</v>
      </c>
      <c r="M3381" t="s">
        <v>101</v>
      </c>
    </row>
    <row r="3382" spans="1:13" x14ac:dyDescent="0.25">
      <c r="A3382">
        <v>3372</v>
      </c>
      <c r="B3382" t="s">
        <v>12256</v>
      </c>
      <c r="C3382" t="s">
        <v>12257</v>
      </c>
      <c r="D3382" t="s">
        <v>80</v>
      </c>
      <c r="E3382" t="s">
        <v>1719</v>
      </c>
      <c r="F3382" t="s">
        <v>12258</v>
      </c>
      <c r="G3382" t="s">
        <v>25</v>
      </c>
      <c r="H3382">
        <v>30</v>
      </c>
      <c r="I3382">
        <v>10</v>
      </c>
      <c r="J3382">
        <v>2011</v>
      </c>
      <c r="K3382">
        <v>4</v>
      </c>
      <c r="L3382" t="s">
        <v>83</v>
      </c>
      <c r="M3382" t="s">
        <v>12259</v>
      </c>
    </row>
    <row r="3383" spans="1:13" x14ac:dyDescent="0.25">
      <c r="A3383">
        <v>3373</v>
      </c>
      <c r="B3383" t="s">
        <v>12260</v>
      </c>
      <c r="C3383" t="s">
        <v>12261</v>
      </c>
      <c r="D3383" t="s">
        <v>98</v>
      </c>
      <c r="E3383" t="s">
        <v>5992</v>
      </c>
      <c r="F3383" t="s">
        <v>12262</v>
      </c>
      <c r="G3383" t="s">
        <v>156</v>
      </c>
      <c r="H3383">
        <v>225</v>
      </c>
      <c r="I3383">
        <v>162</v>
      </c>
      <c r="J3383">
        <v>2006</v>
      </c>
      <c r="K3383">
        <v>4</v>
      </c>
      <c r="L3383" t="s">
        <v>101</v>
      </c>
      <c r="M3383" t="s">
        <v>102</v>
      </c>
    </row>
    <row r="3384" spans="1:13" x14ac:dyDescent="0.25">
      <c r="A3384">
        <v>3374</v>
      </c>
      <c r="B3384" t="s">
        <v>12263</v>
      </c>
      <c r="C3384" t="s">
        <v>12264</v>
      </c>
      <c r="D3384" t="s">
        <v>1768</v>
      </c>
      <c r="E3384" t="s">
        <v>7675</v>
      </c>
      <c r="F3384" t="s">
        <v>12265</v>
      </c>
      <c r="G3384" t="s">
        <v>18</v>
      </c>
      <c r="H3384">
        <v>83</v>
      </c>
      <c r="I3384">
        <v>50</v>
      </c>
      <c r="J3384">
        <v>2002</v>
      </c>
      <c r="K3384">
        <v>8</v>
      </c>
      <c r="L3384" t="s">
        <v>41</v>
      </c>
      <c r="M3384" t="s">
        <v>437</v>
      </c>
    </row>
    <row r="3385" spans="1:13" x14ac:dyDescent="0.25">
      <c r="A3385">
        <v>3375</v>
      </c>
      <c r="B3385" t="s">
        <v>12266</v>
      </c>
      <c r="C3385" t="s">
        <v>12267</v>
      </c>
      <c r="D3385" t="s">
        <v>37</v>
      </c>
      <c r="E3385" t="s">
        <v>12268</v>
      </c>
      <c r="F3385" t="s">
        <v>12269</v>
      </c>
      <c r="G3385" t="s">
        <v>233</v>
      </c>
      <c r="H3385">
        <v>620</v>
      </c>
      <c r="I3385">
        <v>355</v>
      </c>
      <c r="J3385">
        <v>1989</v>
      </c>
      <c r="K3385">
        <v>2</v>
      </c>
      <c r="L3385" t="s">
        <v>41</v>
      </c>
      <c r="M3385" t="s">
        <v>42</v>
      </c>
    </row>
    <row r="3386" spans="1:13" x14ac:dyDescent="0.25">
      <c r="A3386">
        <v>3376</v>
      </c>
      <c r="B3386" t="s">
        <v>12270</v>
      </c>
      <c r="C3386" t="s">
        <v>12271</v>
      </c>
      <c r="D3386" t="s">
        <v>294</v>
      </c>
      <c r="E3386" t="s">
        <v>1309</v>
      </c>
      <c r="F3386" t="s">
        <v>12272</v>
      </c>
      <c r="G3386" t="s">
        <v>218</v>
      </c>
      <c r="H3386">
        <v>10</v>
      </c>
      <c r="I3386">
        <v>6</v>
      </c>
      <c r="J3386">
        <v>2003</v>
      </c>
      <c r="K3386">
        <v>1</v>
      </c>
      <c r="L3386" t="s">
        <v>298</v>
      </c>
      <c r="M3386" t="s">
        <v>12273</v>
      </c>
    </row>
    <row r="3387" spans="1:13" x14ac:dyDescent="0.25">
      <c r="A3387">
        <v>3377</v>
      </c>
      <c r="B3387" t="s">
        <v>12274</v>
      </c>
      <c r="C3387" t="s">
        <v>12275</v>
      </c>
      <c r="D3387" t="s">
        <v>80</v>
      </c>
      <c r="E3387" t="s">
        <v>1535</v>
      </c>
      <c r="F3387" t="s">
        <v>12276</v>
      </c>
      <c r="G3387" t="s">
        <v>308</v>
      </c>
      <c r="H3387">
        <v>32</v>
      </c>
      <c r="I3387">
        <v>15</v>
      </c>
      <c r="J3387">
        <v>2011</v>
      </c>
      <c r="K3387">
        <v>2</v>
      </c>
      <c r="L3387" t="s">
        <v>163</v>
      </c>
      <c r="M3387" t="s">
        <v>1444</v>
      </c>
    </row>
    <row r="3388" spans="1:13" x14ac:dyDescent="0.25">
      <c r="A3388">
        <v>3378</v>
      </c>
      <c r="B3388" t="s">
        <v>12277</v>
      </c>
      <c r="C3388" t="s">
        <v>12278</v>
      </c>
      <c r="D3388" t="s">
        <v>30</v>
      </c>
      <c r="E3388" t="s">
        <v>7415</v>
      </c>
      <c r="F3388" t="s">
        <v>12279</v>
      </c>
      <c r="G3388" t="s">
        <v>336</v>
      </c>
      <c r="H3388">
        <v>55</v>
      </c>
      <c r="I3388">
        <v>35</v>
      </c>
      <c r="J3388">
        <v>2002</v>
      </c>
      <c r="K3388">
        <v>12</v>
      </c>
      <c r="L3388" t="s">
        <v>258</v>
      </c>
      <c r="M3388" t="s">
        <v>258</v>
      </c>
    </row>
    <row r="3389" spans="1:13" x14ac:dyDescent="0.25">
      <c r="A3389">
        <v>3379</v>
      </c>
      <c r="B3389" t="s">
        <v>12280</v>
      </c>
      <c r="C3389" t="s">
        <v>12281</v>
      </c>
      <c r="D3389" t="s">
        <v>1768</v>
      </c>
      <c r="E3389" t="s">
        <v>512</v>
      </c>
      <c r="F3389" t="s">
        <v>12282</v>
      </c>
      <c r="G3389" t="s">
        <v>297</v>
      </c>
      <c r="H3389">
        <v>65</v>
      </c>
      <c r="I3389">
        <v>35</v>
      </c>
      <c r="J3389">
        <v>2004</v>
      </c>
      <c r="K3389">
        <v>4</v>
      </c>
      <c r="L3389" t="s">
        <v>41</v>
      </c>
      <c r="M3389" t="s">
        <v>437</v>
      </c>
    </row>
    <row r="3390" spans="1:13" x14ac:dyDescent="0.25">
      <c r="A3390">
        <v>3380</v>
      </c>
      <c r="B3390" t="s">
        <v>12283</v>
      </c>
      <c r="C3390" t="s">
        <v>12284</v>
      </c>
      <c r="D3390" t="s">
        <v>74</v>
      </c>
      <c r="E3390" t="s">
        <v>1309</v>
      </c>
      <c r="F3390" t="s">
        <v>12285</v>
      </c>
      <c r="G3390" t="s">
        <v>156</v>
      </c>
      <c r="H3390">
        <v>21</v>
      </c>
      <c r="I3390">
        <v>15</v>
      </c>
      <c r="J3390">
        <v>2013</v>
      </c>
      <c r="K3390">
        <v>1</v>
      </c>
      <c r="L3390" t="s">
        <v>349</v>
      </c>
      <c r="M3390" t="s">
        <v>349</v>
      </c>
    </row>
    <row r="3391" spans="1:13" x14ac:dyDescent="0.25">
      <c r="A3391">
        <v>3381</v>
      </c>
      <c r="B3391" t="s">
        <v>12286</v>
      </c>
      <c r="C3391" t="s">
        <v>12287</v>
      </c>
      <c r="D3391" t="s">
        <v>753</v>
      </c>
      <c r="E3391" t="s">
        <v>1227</v>
      </c>
      <c r="F3391" t="s">
        <v>12288</v>
      </c>
      <c r="G3391" t="s">
        <v>18</v>
      </c>
      <c r="H3391">
        <v>33</v>
      </c>
      <c r="I3391">
        <v>12</v>
      </c>
      <c r="J3391">
        <v>2008</v>
      </c>
      <c r="K3391">
        <v>4</v>
      </c>
      <c r="L3391" t="s">
        <v>41</v>
      </c>
      <c r="M3391" t="s">
        <v>4698</v>
      </c>
    </row>
    <row r="3392" spans="1:13" x14ac:dyDescent="0.25">
      <c r="A3392">
        <v>3382</v>
      </c>
      <c r="B3392" t="s">
        <v>12289</v>
      </c>
      <c r="C3392" t="s">
        <v>12290</v>
      </c>
      <c r="D3392" t="s">
        <v>74</v>
      </c>
      <c r="E3392" t="s">
        <v>1991</v>
      </c>
      <c r="F3392" t="s">
        <v>12291</v>
      </c>
      <c r="G3392" t="s">
        <v>297</v>
      </c>
      <c r="H3392">
        <v>49</v>
      </c>
      <c r="I3392">
        <v>23</v>
      </c>
      <c r="J3392">
        <v>2002</v>
      </c>
      <c r="K3392">
        <v>1</v>
      </c>
      <c r="L3392" t="s">
        <v>543</v>
      </c>
      <c r="M3392" t="s">
        <v>2290</v>
      </c>
    </row>
    <row r="3393" spans="1:13" x14ac:dyDescent="0.25">
      <c r="A3393">
        <v>3383</v>
      </c>
      <c r="B3393" t="s">
        <v>12292</v>
      </c>
      <c r="C3393" t="s">
        <v>12293</v>
      </c>
      <c r="D3393" t="s">
        <v>59</v>
      </c>
      <c r="E3393" t="s">
        <v>704</v>
      </c>
      <c r="F3393" t="s">
        <v>12294</v>
      </c>
      <c r="G3393" t="s">
        <v>181</v>
      </c>
      <c r="H3393">
        <v>72</v>
      </c>
      <c r="I3393">
        <v>50</v>
      </c>
      <c r="J3393">
        <v>2008</v>
      </c>
      <c r="K3393">
        <v>5</v>
      </c>
      <c r="L3393" t="s">
        <v>62</v>
      </c>
      <c r="M3393" t="s">
        <v>8216</v>
      </c>
    </row>
    <row r="3394" spans="1:13" x14ac:dyDescent="0.25">
      <c r="A3394">
        <v>3384</v>
      </c>
      <c r="B3394" t="s">
        <v>12295</v>
      </c>
      <c r="C3394" t="s">
        <v>12296</v>
      </c>
      <c r="D3394" t="s">
        <v>1999</v>
      </c>
      <c r="E3394" t="s">
        <v>3987</v>
      </c>
      <c r="F3394" t="s">
        <v>12297</v>
      </c>
      <c r="G3394" t="s">
        <v>211</v>
      </c>
      <c r="H3394">
        <v>70</v>
      </c>
      <c r="I3394">
        <v>36</v>
      </c>
      <c r="J3394">
        <v>1948</v>
      </c>
      <c r="K3394">
        <v>1</v>
      </c>
      <c r="L3394" t="s">
        <v>4641</v>
      </c>
      <c r="M3394" t="s">
        <v>4642</v>
      </c>
    </row>
    <row r="3395" spans="1:13" x14ac:dyDescent="0.25">
      <c r="A3395">
        <v>3385</v>
      </c>
      <c r="B3395" t="s">
        <v>12298</v>
      </c>
      <c r="C3395" t="s">
        <v>12299</v>
      </c>
      <c r="D3395" t="s">
        <v>80</v>
      </c>
      <c r="E3395" t="s">
        <v>498</v>
      </c>
      <c r="F3395" t="s">
        <v>12300</v>
      </c>
      <c r="G3395" t="s">
        <v>48</v>
      </c>
      <c r="H3395">
        <v>7</v>
      </c>
      <c r="I3395">
        <v>7</v>
      </c>
      <c r="J3395">
        <v>2011</v>
      </c>
      <c r="K3395">
        <v>4</v>
      </c>
      <c r="L3395" t="s">
        <v>163</v>
      </c>
      <c r="M3395" t="s">
        <v>163</v>
      </c>
    </row>
    <row r="3396" spans="1:13" x14ac:dyDescent="0.25">
      <c r="A3396">
        <v>3386</v>
      </c>
      <c r="B3396" t="s">
        <v>12301</v>
      </c>
      <c r="C3396" t="s">
        <v>12302</v>
      </c>
      <c r="D3396" t="s">
        <v>80</v>
      </c>
      <c r="E3396" t="s">
        <v>6163</v>
      </c>
      <c r="F3396" t="s">
        <v>12303</v>
      </c>
      <c r="G3396" t="s">
        <v>233</v>
      </c>
      <c r="H3396">
        <v>20</v>
      </c>
      <c r="I3396">
        <v>11</v>
      </c>
      <c r="J3396">
        <v>2010</v>
      </c>
      <c r="K3396">
        <v>2</v>
      </c>
      <c r="L3396" t="s">
        <v>163</v>
      </c>
      <c r="M3396" t="s">
        <v>2067</v>
      </c>
    </row>
    <row r="3397" spans="1:13" x14ac:dyDescent="0.25">
      <c r="A3397">
        <v>3387</v>
      </c>
      <c r="B3397" t="s">
        <v>12304</v>
      </c>
      <c r="C3397" t="s">
        <v>12305</v>
      </c>
      <c r="D3397" t="s">
        <v>80</v>
      </c>
      <c r="E3397" t="s">
        <v>12306</v>
      </c>
      <c r="F3397" t="s">
        <v>12307</v>
      </c>
      <c r="G3397" t="s">
        <v>107</v>
      </c>
      <c r="H3397">
        <v>230</v>
      </c>
      <c r="I3397">
        <v>150</v>
      </c>
      <c r="J3397">
        <v>1999</v>
      </c>
      <c r="K3397">
        <v>7</v>
      </c>
      <c r="L3397" t="s">
        <v>137</v>
      </c>
      <c r="M3397" t="s">
        <v>137</v>
      </c>
    </row>
    <row r="3398" spans="1:13" x14ac:dyDescent="0.25">
      <c r="A3398">
        <v>3388</v>
      </c>
      <c r="B3398" t="s">
        <v>12308</v>
      </c>
      <c r="C3398" t="s">
        <v>12309</v>
      </c>
      <c r="D3398" t="s">
        <v>52</v>
      </c>
      <c r="E3398" t="s">
        <v>278</v>
      </c>
      <c r="F3398" t="s">
        <v>12310</v>
      </c>
      <c r="G3398" t="s">
        <v>48</v>
      </c>
      <c r="H3398">
        <v>18</v>
      </c>
      <c r="I3398">
        <v>8</v>
      </c>
      <c r="J3398">
        <v>2010</v>
      </c>
      <c r="K3398">
        <v>4</v>
      </c>
      <c r="L3398" t="s">
        <v>41</v>
      </c>
      <c r="M3398" t="s">
        <v>12311</v>
      </c>
    </row>
    <row r="3399" spans="1:13" x14ac:dyDescent="0.25">
      <c r="A3399">
        <v>3389</v>
      </c>
      <c r="B3399" t="s">
        <v>12312</v>
      </c>
      <c r="C3399" t="s">
        <v>12313</v>
      </c>
      <c r="D3399" t="s">
        <v>80</v>
      </c>
      <c r="E3399" t="s">
        <v>445</v>
      </c>
      <c r="F3399" t="s">
        <v>12314</v>
      </c>
      <c r="G3399" t="s">
        <v>308</v>
      </c>
      <c r="H3399">
        <v>13</v>
      </c>
      <c r="I3399">
        <v>15</v>
      </c>
      <c r="J3399">
        <v>2012</v>
      </c>
      <c r="K3399">
        <v>2</v>
      </c>
      <c r="L3399" t="s">
        <v>163</v>
      </c>
      <c r="M3399" t="s">
        <v>7071</v>
      </c>
    </row>
    <row r="3400" spans="1:13" x14ac:dyDescent="0.25">
      <c r="A3400">
        <v>3390</v>
      </c>
      <c r="B3400" t="s">
        <v>12315</v>
      </c>
      <c r="C3400" t="s">
        <v>12316</v>
      </c>
      <c r="D3400" t="s">
        <v>80</v>
      </c>
      <c r="E3400" t="s">
        <v>12317</v>
      </c>
      <c r="F3400" t="s">
        <v>12318</v>
      </c>
      <c r="G3400" t="s">
        <v>18</v>
      </c>
      <c r="H3400">
        <v>35</v>
      </c>
      <c r="I3400">
        <v>29</v>
      </c>
      <c r="J3400">
        <v>1995</v>
      </c>
      <c r="K3400">
        <v>1</v>
      </c>
      <c r="L3400" t="s">
        <v>83</v>
      </c>
      <c r="M3400" t="s">
        <v>2693</v>
      </c>
    </row>
    <row r="3401" spans="1:13" x14ac:dyDescent="0.25">
      <c r="A3401">
        <v>3391</v>
      </c>
      <c r="B3401" t="s">
        <v>12319</v>
      </c>
      <c r="C3401" t="s">
        <v>12320</v>
      </c>
      <c r="D3401" t="s">
        <v>80</v>
      </c>
      <c r="E3401" t="s">
        <v>12321</v>
      </c>
      <c r="F3401" t="s">
        <v>12322</v>
      </c>
      <c r="G3401" t="s">
        <v>233</v>
      </c>
      <c r="H3401">
        <v>40</v>
      </c>
      <c r="I3401">
        <v>27</v>
      </c>
      <c r="J3401">
        <v>2005</v>
      </c>
      <c r="K3401">
        <v>7</v>
      </c>
      <c r="L3401" t="s">
        <v>83</v>
      </c>
      <c r="M3401" t="s">
        <v>2176</v>
      </c>
    </row>
    <row r="3402" spans="1:13" x14ac:dyDescent="0.25">
      <c r="A3402">
        <v>3391</v>
      </c>
      <c r="B3402" t="s">
        <v>12323</v>
      </c>
      <c r="C3402" t="s">
        <v>12324</v>
      </c>
      <c r="D3402" t="s">
        <v>80</v>
      </c>
      <c r="E3402" t="s">
        <v>1535</v>
      </c>
      <c r="F3402" t="s">
        <v>12325</v>
      </c>
      <c r="G3402" t="s">
        <v>297</v>
      </c>
      <c r="H3402">
        <v>22</v>
      </c>
      <c r="I3402">
        <v>15</v>
      </c>
      <c r="J3402">
        <v>1996</v>
      </c>
      <c r="K3402">
        <v>2</v>
      </c>
      <c r="L3402" t="s">
        <v>163</v>
      </c>
      <c r="M3402" t="s">
        <v>163</v>
      </c>
    </row>
    <row r="3403" spans="1:13" x14ac:dyDescent="0.25">
      <c r="A3403">
        <v>3392</v>
      </c>
      <c r="B3403" t="s">
        <v>12326</v>
      </c>
      <c r="C3403" t="s">
        <v>12327</v>
      </c>
      <c r="D3403" t="s">
        <v>30</v>
      </c>
      <c r="E3403" t="s">
        <v>12328</v>
      </c>
      <c r="F3403" t="s">
        <v>12329</v>
      </c>
      <c r="G3403" t="s">
        <v>175</v>
      </c>
      <c r="H3403">
        <v>15</v>
      </c>
      <c r="I3403">
        <v>10</v>
      </c>
      <c r="J3403">
        <v>2000</v>
      </c>
      <c r="K3403">
        <v>6</v>
      </c>
      <c r="L3403" t="s">
        <v>41</v>
      </c>
      <c r="M3403" t="s">
        <v>251</v>
      </c>
    </row>
    <row r="3404" spans="1:13" x14ac:dyDescent="0.25">
      <c r="A3404">
        <v>3393</v>
      </c>
      <c r="B3404" t="s">
        <v>12330</v>
      </c>
      <c r="C3404" t="s">
        <v>12331</v>
      </c>
      <c r="D3404" t="s">
        <v>80</v>
      </c>
      <c r="E3404" t="s">
        <v>4632</v>
      </c>
      <c r="F3404" t="s">
        <v>12332</v>
      </c>
      <c r="G3404" t="s">
        <v>40</v>
      </c>
      <c r="H3404">
        <v>37</v>
      </c>
      <c r="I3404">
        <v>21</v>
      </c>
      <c r="J3404">
        <v>2008</v>
      </c>
      <c r="K3404">
        <v>6</v>
      </c>
      <c r="L3404" t="s">
        <v>83</v>
      </c>
      <c r="M3404" t="s">
        <v>12333</v>
      </c>
    </row>
    <row r="3405" spans="1:13" x14ac:dyDescent="0.25">
      <c r="A3405">
        <v>3394</v>
      </c>
      <c r="B3405" t="s">
        <v>12334</v>
      </c>
      <c r="C3405" t="s">
        <v>12335</v>
      </c>
      <c r="D3405" t="s">
        <v>243</v>
      </c>
      <c r="E3405" t="s">
        <v>12336</v>
      </c>
      <c r="F3405" t="s">
        <v>12337</v>
      </c>
      <c r="G3405" t="s">
        <v>308</v>
      </c>
      <c r="H3405">
        <v>58145</v>
      </c>
      <c r="I3405">
        <v>21000</v>
      </c>
      <c r="J3405">
        <v>2008</v>
      </c>
      <c r="K3405">
        <v>7</v>
      </c>
      <c r="L3405" t="s">
        <v>94</v>
      </c>
      <c r="M3405" t="s">
        <v>12338</v>
      </c>
    </row>
    <row r="3406" spans="1:13" x14ac:dyDescent="0.25">
      <c r="A3406">
        <v>3395</v>
      </c>
      <c r="B3406" t="s">
        <v>12339</v>
      </c>
      <c r="C3406" t="s">
        <v>12340</v>
      </c>
      <c r="D3406" t="s">
        <v>105</v>
      </c>
      <c r="E3406" t="s">
        <v>10737</v>
      </c>
      <c r="F3406" t="s">
        <v>12341</v>
      </c>
      <c r="G3406" t="s">
        <v>107</v>
      </c>
      <c r="H3406">
        <v>102</v>
      </c>
      <c r="I3406">
        <v>122</v>
      </c>
      <c r="J3406">
        <v>2008</v>
      </c>
      <c r="K3406">
        <v>6</v>
      </c>
      <c r="L3406" t="s">
        <v>62</v>
      </c>
      <c r="M3406" t="s">
        <v>108</v>
      </c>
    </row>
    <row r="3407" spans="1:13" x14ac:dyDescent="0.25">
      <c r="A3407">
        <v>3396</v>
      </c>
      <c r="B3407" t="s">
        <v>12342</v>
      </c>
      <c r="C3407" t="s">
        <v>12343</v>
      </c>
      <c r="D3407" t="s">
        <v>98</v>
      </c>
      <c r="E3407" t="s">
        <v>603</v>
      </c>
      <c r="F3407" t="s">
        <v>12344</v>
      </c>
      <c r="G3407" t="s">
        <v>308</v>
      </c>
      <c r="H3407">
        <v>25</v>
      </c>
      <c r="I3407">
        <v>14</v>
      </c>
      <c r="J3407">
        <v>2004</v>
      </c>
      <c r="K3407">
        <v>2</v>
      </c>
      <c r="L3407" t="s">
        <v>101</v>
      </c>
      <c r="M3407" t="s">
        <v>102</v>
      </c>
    </row>
    <row r="3408" spans="1:13" x14ac:dyDescent="0.25">
      <c r="A3408">
        <v>3397</v>
      </c>
      <c r="B3408" t="s">
        <v>12345</v>
      </c>
      <c r="C3408" t="s">
        <v>12346</v>
      </c>
      <c r="D3408" t="s">
        <v>59</v>
      </c>
      <c r="E3408" t="s">
        <v>301</v>
      </c>
      <c r="F3408" t="s">
        <v>12347</v>
      </c>
      <c r="G3408" t="s">
        <v>336</v>
      </c>
      <c r="H3408">
        <v>69</v>
      </c>
      <c r="I3408">
        <v>26</v>
      </c>
      <c r="J3408">
        <v>1976</v>
      </c>
      <c r="K3408">
        <v>2</v>
      </c>
      <c r="L3408" t="s">
        <v>62</v>
      </c>
      <c r="M3408" t="s">
        <v>12348</v>
      </c>
    </row>
    <row r="3409" spans="1:13" x14ac:dyDescent="0.25">
      <c r="A3409">
        <v>3398</v>
      </c>
      <c r="B3409" t="s">
        <v>12349</v>
      </c>
      <c r="C3409" t="s">
        <v>12350</v>
      </c>
      <c r="D3409" t="s">
        <v>66</v>
      </c>
      <c r="E3409" t="s">
        <v>1152</v>
      </c>
      <c r="F3409" t="s">
        <v>12351</v>
      </c>
      <c r="G3409" t="s">
        <v>40</v>
      </c>
      <c r="H3409">
        <v>29</v>
      </c>
      <c r="I3409">
        <v>18</v>
      </c>
      <c r="J3409">
        <v>2014</v>
      </c>
      <c r="K3409">
        <v>1</v>
      </c>
      <c r="L3409" t="s">
        <v>94</v>
      </c>
      <c r="M3409" t="s">
        <v>12352</v>
      </c>
    </row>
    <row r="3410" spans="1:13" x14ac:dyDescent="0.25">
      <c r="A3410">
        <v>3399</v>
      </c>
      <c r="B3410" t="s">
        <v>12353</v>
      </c>
      <c r="C3410" t="s">
        <v>12354</v>
      </c>
      <c r="D3410" t="s">
        <v>22</v>
      </c>
      <c r="E3410" t="s">
        <v>1499</v>
      </c>
      <c r="F3410" t="s">
        <v>12355</v>
      </c>
      <c r="G3410" t="s">
        <v>308</v>
      </c>
      <c r="H3410">
        <v>85</v>
      </c>
      <c r="I3410">
        <v>35</v>
      </c>
      <c r="J3410">
        <v>2011</v>
      </c>
      <c r="K3410">
        <v>2</v>
      </c>
      <c r="L3410" t="s">
        <v>26</v>
      </c>
      <c r="M3410" t="s">
        <v>12356</v>
      </c>
    </row>
    <row r="3411" spans="1:13" x14ac:dyDescent="0.25">
      <c r="A3411">
        <v>3400</v>
      </c>
      <c r="B3411" t="s">
        <v>12357</v>
      </c>
      <c r="C3411" t="s">
        <v>12358</v>
      </c>
      <c r="D3411" t="s">
        <v>166</v>
      </c>
      <c r="E3411" t="s">
        <v>12359</v>
      </c>
      <c r="F3411" t="s">
        <v>12360</v>
      </c>
      <c r="G3411" t="s">
        <v>48</v>
      </c>
      <c r="H3411">
        <v>864</v>
      </c>
      <c r="I3411">
        <v>606</v>
      </c>
      <c r="J3411">
        <v>1925</v>
      </c>
      <c r="K3411">
        <v>2</v>
      </c>
      <c r="L3411" t="s">
        <v>3983</v>
      </c>
      <c r="M3411" t="s">
        <v>4685</v>
      </c>
    </row>
    <row r="3412" spans="1:13" x14ac:dyDescent="0.25">
      <c r="A3412">
        <v>3401</v>
      </c>
      <c r="B3412" t="s">
        <v>12361</v>
      </c>
      <c r="C3412" t="s">
        <v>12362</v>
      </c>
      <c r="D3412" t="s">
        <v>66</v>
      </c>
      <c r="E3412" t="s">
        <v>161</v>
      </c>
      <c r="F3412" t="s">
        <v>12363</v>
      </c>
      <c r="G3412" t="s">
        <v>1041</v>
      </c>
      <c r="H3412">
        <v>68</v>
      </c>
      <c r="I3412">
        <v>37</v>
      </c>
      <c r="J3412">
        <v>2007</v>
      </c>
      <c r="K3412">
        <v>1</v>
      </c>
      <c r="L3412" t="s">
        <v>1093</v>
      </c>
      <c r="M3412" t="s">
        <v>6860</v>
      </c>
    </row>
    <row r="3413" spans="1:13" x14ac:dyDescent="0.25">
      <c r="A3413">
        <v>3402</v>
      </c>
      <c r="B3413" t="s">
        <v>12364</v>
      </c>
      <c r="C3413" t="s">
        <v>12365</v>
      </c>
      <c r="D3413" t="s">
        <v>30</v>
      </c>
      <c r="E3413" t="s">
        <v>295</v>
      </c>
      <c r="F3413" t="s">
        <v>12366</v>
      </c>
      <c r="G3413" t="s">
        <v>257</v>
      </c>
      <c r="H3413">
        <v>322</v>
      </c>
      <c r="I3413">
        <v>119</v>
      </c>
      <c r="J3413">
        <v>2012</v>
      </c>
      <c r="K3413">
        <v>4</v>
      </c>
      <c r="L3413" t="s">
        <v>34</v>
      </c>
      <c r="M3413" t="s">
        <v>34</v>
      </c>
    </row>
    <row r="3414" spans="1:13" x14ac:dyDescent="0.25">
      <c r="A3414">
        <v>3403</v>
      </c>
      <c r="B3414" t="s">
        <v>12367</v>
      </c>
      <c r="C3414" t="s">
        <v>12368</v>
      </c>
      <c r="D3414" t="s">
        <v>52</v>
      </c>
      <c r="E3414" t="s">
        <v>1890</v>
      </c>
      <c r="F3414" t="s">
        <v>12369</v>
      </c>
      <c r="G3414" t="s">
        <v>211</v>
      </c>
      <c r="H3414">
        <v>77</v>
      </c>
      <c r="I3414">
        <v>43</v>
      </c>
      <c r="J3414">
        <v>1978</v>
      </c>
      <c r="K3414">
        <v>1</v>
      </c>
      <c r="L3414" t="s">
        <v>953</v>
      </c>
      <c r="M3414" t="s">
        <v>12370</v>
      </c>
    </row>
    <row r="3415" spans="1:13" x14ac:dyDescent="0.25">
      <c r="A3415">
        <v>3404</v>
      </c>
      <c r="B3415" t="s">
        <v>12371</v>
      </c>
      <c r="C3415" t="s">
        <v>12372</v>
      </c>
      <c r="D3415" t="s">
        <v>215</v>
      </c>
      <c r="E3415" t="s">
        <v>46</v>
      </c>
      <c r="F3415" t="s">
        <v>12373</v>
      </c>
      <c r="G3415" t="s">
        <v>181</v>
      </c>
      <c r="H3415">
        <v>121</v>
      </c>
      <c r="I3415">
        <v>65</v>
      </c>
      <c r="J3415">
        <v>2005</v>
      </c>
      <c r="K3415">
        <v>5</v>
      </c>
      <c r="L3415" t="s">
        <v>41</v>
      </c>
      <c r="M3415" t="s">
        <v>2300</v>
      </c>
    </row>
    <row r="3416" spans="1:13" x14ac:dyDescent="0.25">
      <c r="A3416">
        <v>3405</v>
      </c>
      <c r="B3416" t="s">
        <v>12374</v>
      </c>
      <c r="C3416" t="s">
        <v>12375</v>
      </c>
      <c r="D3416" t="s">
        <v>7432</v>
      </c>
      <c r="E3416" t="s">
        <v>334</v>
      </c>
      <c r="F3416" t="s">
        <v>12376</v>
      </c>
      <c r="G3416" t="s">
        <v>211</v>
      </c>
      <c r="H3416">
        <v>50</v>
      </c>
      <c r="I3416">
        <v>30</v>
      </c>
      <c r="J3416">
        <v>1995</v>
      </c>
      <c r="K3416">
        <v>2</v>
      </c>
      <c r="L3416" t="s">
        <v>41</v>
      </c>
      <c r="M3416" t="s">
        <v>12377</v>
      </c>
    </row>
    <row r="3417" spans="1:13" x14ac:dyDescent="0.25">
      <c r="A3417">
        <v>3406</v>
      </c>
      <c r="B3417" t="s">
        <v>12378</v>
      </c>
      <c r="C3417" t="s">
        <v>12379</v>
      </c>
      <c r="D3417" t="s">
        <v>52</v>
      </c>
      <c r="E3417" t="s">
        <v>12380</v>
      </c>
      <c r="F3417" t="s">
        <v>12381</v>
      </c>
      <c r="G3417" t="s">
        <v>329</v>
      </c>
      <c r="H3417">
        <v>1114</v>
      </c>
      <c r="I3417">
        <v>520</v>
      </c>
      <c r="J3417">
        <v>2009</v>
      </c>
      <c r="K3417">
        <v>1</v>
      </c>
      <c r="L3417" t="s">
        <v>56</v>
      </c>
      <c r="M3417" t="s">
        <v>56</v>
      </c>
    </row>
    <row r="3418" spans="1:13" x14ac:dyDescent="0.25">
      <c r="A3418">
        <v>3407</v>
      </c>
      <c r="B3418" t="s">
        <v>12382</v>
      </c>
      <c r="C3418" t="s">
        <v>12383</v>
      </c>
      <c r="D3418" t="s">
        <v>30</v>
      </c>
      <c r="E3418" t="s">
        <v>425</v>
      </c>
      <c r="F3418" t="s">
        <v>12384</v>
      </c>
      <c r="G3418" t="s">
        <v>233</v>
      </c>
      <c r="H3418">
        <v>45</v>
      </c>
      <c r="I3418">
        <v>35</v>
      </c>
      <c r="J3418">
        <v>1996</v>
      </c>
      <c r="K3418">
        <v>1</v>
      </c>
      <c r="L3418" t="s">
        <v>251</v>
      </c>
      <c r="M3418" t="s">
        <v>251</v>
      </c>
    </row>
    <row r="3419" spans="1:13" x14ac:dyDescent="0.25">
      <c r="A3419">
        <v>3408</v>
      </c>
      <c r="B3419" t="s">
        <v>12385</v>
      </c>
      <c r="C3419" t="s">
        <v>12386</v>
      </c>
      <c r="D3419" t="s">
        <v>215</v>
      </c>
      <c r="E3419" t="s">
        <v>3175</v>
      </c>
      <c r="F3419" t="s">
        <v>12387</v>
      </c>
      <c r="G3419" t="s">
        <v>233</v>
      </c>
      <c r="H3419">
        <v>108</v>
      </c>
      <c r="I3419">
        <v>69</v>
      </c>
      <c r="J3419">
        <v>1999</v>
      </c>
      <c r="K3419">
        <v>1</v>
      </c>
      <c r="L3419" t="s">
        <v>1879</v>
      </c>
      <c r="M3419" t="s">
        <v>1879</v>
      </c>
    </row>
    <row r="3420" spans="1:13" x14ac:dyDescent="0.25">
      <c r="A3420">
        <v>3409</v>
      </c>
      <c r="B3420" t="s">
        <v>12388</v>
      </c>
      <c r="C3420" t="s">
        <v>12389</v>
      </c>
      <c r="D3420" t="s">
        <v>30</v>
      </c>
      <c r="E3420" t="s">
        <v>1773</v>
      </c>
      <c r="F3420" t="s">
        <v>12390</v>
      </c>
      <c r="G3420" t="s">
        <v>257</v>
      </c>
      <c r="H3420">
        <v>84</v>
      </c>
      <c r="I3420">
        <v>42</v>
      </c>
      <c r="J3420">
        <v>2005</v>
      </c>
      <c r="K3420">
        <v>1</v>
      </c>
      <c r="L3420" t="s">
        <v>706</v>
      </c>
      <c r="M3420" t="s">
        <v>707</v>
      </c>
    </row>
    <row r="3421" spans="1:13" x14ac:dyDescent="0.25">
      <c r="A3421">
        <v>3410</v>
      </c>
      <c r="B3421" t="s">
        <v>12391</v>
      </c>
      <c r="C3421" t="s">
        <v>12392</v>
      </c>
      <c r="D3421" t="s">
        <v>66</v>
      </c>
      <c r="E3421" t="s">
        <v>12393</v>
      </c>
      <c r="F3421" t="s">
        <v>12394</v>
      </c>
      <c r="G3421" t="s">
        <v>25</v>
      </c>
      <c r="H3421">
        <v>85</v>
      </c>
      <c r="I3421">
        <v>35</v>
      </c>
      <c r="J3421">
        <v>2001</v>
      </c>
      <c r="K3421">
        <v>2</v>
      </c>
      <c r="L3421" t="s">
        <v>94</v>
      </c>
      <c r="M3421" t="s">
        <v>746</v>
      </c>
    </row>
    <row r="3422" spans="1:13" x14ac:dyDescent="0.25">
      <c r="A3422">
        <v>3411</v>
      </c>
      <c r="B3422" t="s">
        <v>12395</v>
      </c>
      <c r="C3422" t="s">
        <v>12396</v>
      </c>
      <c r="D3422" t="s">
        <v>503</v>
      </c>
      <c r="E3422" t="s">
        <v>2538</v>
      </c>
      <c r="F3422" t="s">
        <v>12397</v>
      </c>
      <c r="G3422" t="s">
        <v>211</v>
      </c>
      <c r="H3422">
        <v>24</v>
      </c>
      <c r="I3422">
        <v>18</v>
      </c>
      <c r="J3422">
        <v>1991</v>
      </c>
      <c r="K3422">
        <v>3</v>
      </c>
      <c r="L3422" t="s">
        <v>506</v>
      </c>
      <c r="M3422" t="s">
        <v>6659</v>
      </c>
    </row>
    <row r="3423" spans="1:13" x14ac:dyDescent="0.25">
      <c r="A3423">
        <v>3412</v>
      </c>
      <c r="B3423" t="s">
        <v>12398</v>
      </c>
      <c r="C3423" t="s">
        <v>12399</v>
      </c>
      <c r="D3423" t="s">
        <v>119</v>
      </c>
      <c r="E3423" t="s">
        <v>1157</v>
      </c>
      <c r="F3423" t="s">
        <v>12400</v>
      </c>
      <c r="G3423" t="s">
        <v>55</v>
      </c>
      <c r="H3423">
        <v>17</v>
      </c>
      <c r="I3423">
        <v>12</v>
      </c>
      <c r="J3423">
        <v>2003</v>
      </c>
      <c r="K3423">
        <v>1</v>
      </c>
      <c r="L3423" t="s">
        <v>122</v>
      </c>
      <c r="M3423" t="s">
        <v>122</v>
      </c>
    </row>
    <row r="3424" spans="1:13" x14ac:dyDescent="0.25">
      <c r="A3424">
        <v>3413</v>
      </c>
      <c r="B3424" t="s">
        <v>12401</v>
      </c>
      <c r="C3424" t="s">
        <v>12402</v>
      </c>
      <c r="D3424" t="s">
        <v>341</v>
      </c>
      <c r="E3424" t="s">
        <v>2224</v>
      </c>
      <c r="F3424" t="s">
        <v>12403</v>
      </c>
      <c r="G3424" t="s">
        <v>308</v>
      </c>
      <c r="H3424">
        <v>68</v>
      </c>
      <c r="I3424">
        <v>44</v>
      </c>
      <c r="J3424">
        <v>2012</v>
      </c>
      <c r="K3424">
        <v>2</v>
      </c>
      <c r="L3424" t="s">
        <v>344</v>
      </c>
      <c r="M3424" t="s">
        <v>344</v>
      </c>
    </row>
    <row r="3425" spans="1:13" x14ac:dyDescent="0.25">
      <c r="A3425">
        <v>3414</v>
      </c>
      <c r="B3425" t="s">
        <v>12404</v>
      </c>
      <c r="C3425" t="s">
        <v>12405</v>
      </c>
      <c r="D3425" t="s">
        <v>503</v>
      </c>
      <c r="E3425" t="s">
        <v>12406</v>
      </c>
      <c r="F3425" t="s">
        <v>12407</v>
      </c>
      <c r="G3425" t="s">
        <v>336</v>
      </c>
      <c r="H3425">
        <v>551</v>
      </c>
      <c r="I3425">
        <v>222</v>
      </c>
      <c r="J3425">
        <v>1999</v>
      </c>
      <c r="K3425">
        <v>10</v>
      </c>
      <c r="L3425" t="s">
        <v>506</v>
      </c>
      <c r="M3425" t="s">
        <v>7781</v>
      </c>
    </row>
    <row r="3426" spans="1:13" x14ac:dyDescent="0.25">
      <c r="A3426">
        <v>3415</v>
      </c>
      <c r="B3426" t="s">
        <v>12408</v>
      </c>
      <c r="C3426" t="s">
        <v>12409</v>
      </c>
      <c r="D3426" t="s">
        <v>1337</v>
      </c>
      <c r="E3426" t="s">
        <v>993</v>
      </c>
      <c r="F3426" t="s">
        <v>12410</v>
      </c>
      <c r="G3426" t="s">
        <v>233</v>
      </c>
      <c r="H3426">
        <v>6</v>
      </c>
      <c r="I3426">
        <v>3</v>
      </c>
      <c r="J3426">
        <v>2013</v>
      </c>
      <c r="K3426">
        <v>1</v>
      </c>
      <c r="L3426" t="s">
        <v>41</v>
      </c>
      <c r="M3426" t="s">
        <v>1339</v>
      </c>
    </row>
    <row r="3427" spans="1:13" x14ac:dyDescent="0.25">
      <c r="A3427">
        <v>3416</v>
      </c>
      <c r="B3427" t="s">
        <v>12411</v>
      </c>
      <c r="C3427" t="s">
        <v>12412</v>
      </c>
      <c r="D3427" t="s">
        <v>80</v>
      </c>
      <c r="E3427" t="s">
        <v>12108</v>
      </c>
      <c r="F3427" t="s">
        <v>12413</v>
      </c>
      <c r="G3427" t="s">
        <v>40</v>
      </c>
      <c r="H3427">
        <v>49</v>
      </c>
      <c r="I3427">
        <v>44</v>
      </c>
      <c r="J3427">
        <v>2002</v>
      </c>
      <c r="K3427">
        <v>4</v>
      </c>
      <c r="L3427" t="s">
        <v>83</v>
      </c>
      <c r="M3427" t="s">
        <v>6761</v>
      </c>
    </row>
    <row r="3428" spans="1:13" x14ac:dyDescent="0.25">
      <c r="A3428">
        <v>3417</v>
      </c>
      <c r="B3428" t="s">
        <v>12414</v>
      </c>
      <c r="C3428" t="s">
        <v>12415</v>
      </c>
      <c r="D3428" t="s">
        <v>80</v>
      </c>
      <c r="E3428" t="s">
        <v>9288</v>
      </c>
      <c r="F3428" t="s">
        <v>12416</v>
      </c>
      <c r="G3428" t="s">
        <v>18</v>
      </c>
      <c r="H3428">
        <v>153</v>
      </c>
      <c r="I3428">
        <v>120</v>
      </c>
      <c r="J3428">
        <v>2013</v>
      </c>
      <c r="K3428">
        <v>3</v>
      </c>
      <c r="L3428" t="s">
        <v>83</v>
      </c>
      <c r="M3428" t="s">
        <v>5775</v>
      </c>
    </row>
    <row r="3429" spans="1:13" x14ac:dyDescent="0.25">
      <c r="A3429">
        <v>3418</v>
      </c>
      <c r="B3429" t="s">
        <v>12417</v>
      </c>
      <c r="C3429" t="s">
        <v>12418</v>
      </c>
      <c r="D3429" t="s">
        <v>45</v>
      </c>
      <c r="E3429" t="s">
        <v>6647</v>
      </c>
      <c r="F3429" t="s">
        <v>12419</v>
      </c>
      <c r="G3429" t="s">
        <v>297</v>
      </c>
      <c r="H3429">
        <v>120</v>
      </c>
      <c r="I3429">
        <v>75</v>
      </c>
      <c r="J3429">
        <v>2001</v>
      </c>
      <c r="K3429">
        <v>11</v>
      </c>
      <c r="L3429" t="s">
        <v>290</v>
      </c>
      <c r="M3429" t="s">
        <v>291</v>
      </c>
    </row>
    <row r="3430" spans="1:13" x14ac:dyDescent="0.25">
      <c r="A3430">
        <v>3419</v>
      </c>
      <c r="B3430" t="s">
        <v>12420</v>
      </c>
      <c r="C3430" t="s">
        <v>12421</v>
      </c>
      <c r="D3430" t="s">
        <v>80</v>
      </c>
      <c r="E3430" t="s">
        <v>8809</v>
      </c>
      <c r="F3430" t="s">
        <v>12422</v>
      </c>
      <c r="G3430" t="s">
        <v>156</v>
      </c>
      <c r="H3430">
        <v>374</v>
      </c>
      <c r="I3430">
        <v>183</v>
      </c>
      <c r="J3430">
        <v>2006</v>
      </c>
      <c r="K3430">
        <v>8</v>
      </c>
      <c r="L3430" t="s">
        <v>83</v>
      </c>
      <c r="M3430" t="s">
        <v>964</v>
      </c>
    </row>
    <row r="3431" spans="1:13" x14ac:dyDescent="0.25">
      <c r="A3431">
        <v>3420</v>
      </c>
      <c r="B3431" t="s">
        <v>12423</v>
      </c>
      <c r="C3431" t="s">
        <v>12424</v>
      </c>
      <c r="D3431" t="s">
        <v>80</v>
      </c>
      <c r="E3431" t="s">
        <v>445</v>
      </c>
      <c r="F3431" t="s">
        <v>12425</v>
      </c>
      <c r="G3431" t="s">
        <v>233</v>
      </c>
      <c r="H3431">
        <v>23</v>
      </c>
      <c r="I3431">
        <v>12</v>
      </c>
      <c r="J3431">
        <v>2011</v>
      </c>
      <c r="K3431">
        <v>3</v>
      </c>
      <c r="L3431" t="s">
        <v>41</v>
      </c>
      <c r="M3431" t="s">
        <v>12426</v>
      </c>
    </row>
    <row r="3432" spans="1:13" x14ac:dyDescent="0.25">
      <c r="A3432">
        <v>3421</v>
      </c>
      <c r="B3432" t="s">
        <v>12427</v>
      </c>
      <c r="C3432" t="s">
        <v>12428</v>
      </c>
      <c r="D3432" t="s">
        <v>66</v>
      </c>
      <c r="E3432" t="s">
        <v>1798</v>
      </c>
      <c r="F3432" t="s">
        <v>12429</v>
      </c>
      <c r="G3432" t="s">
        <v>18</v>
      </c>
      <c r="H3432">
        <v>33</v>
      </c>
      <c r="I3432">
        <v>22</v>
      </c>
      <c r="J3432">
        <v>2006</v>
      </c>
      <c r="K3432">
        <v>5</v>
      </c>
      <c r="L3432" t="s">
        <v>70</v>
      </c>
      <c r="M3432" t="s">
        <v>1896</v>
      </c>
    </row>
    <row r="3433" spans="1:13" x14ac:dyDescent="0.25">
      <c r="A3433">
        <v>3422</v>
      </c>
      <c r="B3433" t="s">
        <v>12430</v>
      </c>
      <c r="C3433" t="s">
        <v>12431</v>
      </c>
      <c r="D3433" t="s">
        <v>341</v>
      </c>
      <c r="E3433" t="s">
        <v>2516</v>
      </c>
      <c r="F3433" t="s">
        <v>12432</v>
      </c>
      <c r="G3433" t="s">
        <v>308</v>
      </c>
      <c r="H3433">
        <v>170</v>
      </c>
      <c r="I3433">
        <v>100</v>
      </c>
      <c r="J3433">
        <v>2002</v>
      </c>
      <c r="K3433">
        <v>2</v>
      </c>
      <c r="L3433" t="s">
        <v>344</v>
      </c>
      <c r="M3433" t="s">
        <v>11203</v>
      </c>
    </row>
    <row r="3434" spans="1:13" x14ac:dyDescent="0.25">
      <c r="A3434">
        <v>3423</v>
      </c>
      <c r="B3434" t="s">
        <v>12433</v>
      </c>
      <c r="C3434" t="s">
        <v>12434</v>
      </c>
      <c r="D3434" t="s">
        <v>223</v>
      </c>
      <c r="E3434" t="s">
        <v>1773</v>
      </c>
      <c r="F3434" t="s">
        <v>12435</v>
      </c>
      <c r="G3434" t="s">
        <v>297</v>
      </c>
      <c r="H3434">
        <v>56</v>
      </c>
      <c r="I3434">
        <v>10</v>
      </c>
      <c r="J3434">
        <v>2003</v>
      </c>
      <c r="K3434">
        <v>5</v>
      </c>
      <c r="L3434" t="s">
        <v>226</v>
      </c>
      <c r="M3434" t="s">
        <v>227</v>
      </c>
    </row>
    <row r="3435" spans="1:13" x14ac:dyDescent="0.25">
      <c r="A3435">
        <v>3424</v>
      </c>
      <c r="B3435" t="s">
        <v>12436</v>
      </c>
      <c r="C3435" t="s">
        <v>12437</v>
      </c>
      <c r="D3435" t="s">
        <v>30</v>
      </c>
      <c r="E3435" t="s">
        <v>12438</v>
      </c>
      <c r="F3435" t="s">
        <v>12439</v>
      </c>
      <c r="G3435" t="s">
        <v>40</v>
      </c>
      <c r="H3435">
        <v>37</v>
      </c>
      <c r="I3435">
        <v>28</v>
      </c>
      <c r="J3435">
        <v>2005</v>
      </c>
      <c r="K3435">
        <v>2</v>
      </c>
      <c r="L3435" t="s">
        <v>258</v>
      </c>
      <c r="M3435" t="s">
        <v>5563</v>
      </c>
    </row>
    <row r="3436" spans="1:13" x14ac:dyDescent="0.25">
      <c r="A3436">
        <v>3425</v>
      </c>
      <c r="B3436" t="s">
        <v>12440</v>
      </c>
      <c r="C3436" t="s">
        <v>12441</v>
      </c>
      <c r="D3436" t="s">
        <v>1262</v>
      </c>
      <c r="E3436" t="s">
        <v>2542</v>
      </c>
      <c r="F3436" t="s">
        <v>12442</v>
      </c>
      <c r="G3436" t="s">
        <v>40</v>
      </c>
      <c r="H3436">
        <v>47</v>
      </c>
      <c r="I3436">
        <v>31</v>
      </c>
      <c r="J3436">
        <v>2001</v>
      </c>
      <c r="K3436">
        <v>7</v>
      </c>
      <c r="L3436" t="s">
        <v>2110</v>
      </c>
      <c r="M3436" t="s">
        <v>12443</v>
      </c>
    </row>
    <row r="3437" spans="1:13" x14ac:dyDescent="0.25">
      <c r="A3437">
        <v>3426</v>
      </c>
      <c r="B3437" t="s">
        <v>12444</v>
      </c>
      <c r="C3437" t="s">
        <v>12445</v>
      </c>
      <c r="D3437" t="s">
        <v>294</v>
      </c>
      <c r="E3437" t="s">
        <v>2030</v>
      </c>
      <c r="F3437" t="s">
        <v>12446</v>
      </c>
      <c r="G3437" t="s">
        <v>1041</v>
      </c>
      <c r="H3437">
        <v>300</v>
      </c>
      <c r="I3437">
        <v>175</v>
      </c>
      <c r="J3437">
        <v>1973</v>
      </c>
      <c r="K3437">
        <v>2</v>
      </c>
      <c r="L3437" t="s">
        <v>41</v>
      </c>
      <c r="M3437" t="s">
        <v>12447</v>
      </c>
    </row>
    <row r="3438" spans="1:13" x14ac:dyDescent="0.25">
      <c r="A3438">
        <v>3427</v>
      </c>
      <c r="B3438" t="s">
        <v>12448</v>
      </c>
      <c r="C3438" t="s">
        <v>12449</v>
      </c>
      <c r="D3438" t="s">
        <v>30</v>
      </c>
      <c r="E3438" t="s">
        <v>12450</v>
      </c>
      <c r="F3438" t="s">
        <v>12451</v>
      </c>
      <c r="G3438" t="s">
        <v>40</v>
      </c>
      <c r="H3438">
        <v>843</v>
      </c>
      <c r="I3438">
        <v>625</v>
      </c>
      <c r="J3438">
        <v>1981</v>
      </c>
      <c r="K3438">
        <v>1</v>
      </c>
      <c r="L3438" t="s">
        <v>41</v>
      </c>
      <c r="M3438" t="s">
        <v>5492</v>
      </c>
    </row>
    <row r="3439" spans="1:13" x14ac:dyDescent="0.25">
      <c r="A3439">
        <v>3428</v>
      </c>
      <c r="B3439" t="s">
        <v>12452</v>
      </c>
      <c r="C3439" t="s">
        <v>12453</v>
      </c>
      <c r="D3439" t="s">
        <v>52</v>
      </c>
      <c r="E3439" t="s">
        <v>1080</v>
      </c>
      <c r="F3439" t="s">
        <v>12454</v>
      </c>
      <c r="G3439" t="s">
        <v>329</v>
      </c>
      <c r="H3439">
        <v>15</v>
      </c>
      <c r="I3439">
        <v>6</v>
      </c>
      <c r="J3439">
        <v>2011</v>
      </c>
      <c r="K3439">
        <v>4</v>
      </c>
      <c r="L3439" t="s">
        <v>56</v>
      </c>
      <c r="M3439" t="s">
        <v>1163</v>
      </c>
    </row>
    <row r="3440" spans="1:13" x14ac:dyDescent="0.25">
      <c r="A3440">
        <v>3429</v>
      </c>
      <c r="B3440" t="s">
        <v>12455</v>
      </c>
      <c r="C3440" t="s">
        <v>12456</v>
      </c>
      <c r="D3440" t="s">
        <v>119</v>
      </c>
      <c r="E3440" t="s">
        <v>435</v>
      </c>
      <c r="F3440" t="s">
        <v>12457</v>
      </c>
      <c r="G3440" t="s">
        <v>233</v>
      </c>
      <c r="H3440">
        <v>65</v>
      </c>
      <c r="I3440">
        <v>54</v>
      </c>
      <c r="J3440">
        <v>2006</v>
      </c>
      <c r="K3440">
        <v>3</v>
      </c>
      <c r="L3440" t="s">
        <v>122</v>
      </c>
      <c r="M3440" t="s">
        <v>12458</v>
      </c>
    </row>
    <row r="3441" spans="1:13" x14ac:dyDescent="0.25">
      <c r="A3441">
        <v>3430</v>
      </c>
      <c r="B3441" t="s">
        <v>12459</v>
      </c>
      <c r="C3441" t="s">
        <v>12460</v>
      </c>
      <c r="D3441" t="s">
        <v>74</v>
      </c>
      <c r="E3441" t="s">
        <v>301</v>
      </c>
      <c r="F3441" t="s">
        <v>12457</v>
      </c>
      <c r="G3441" t="s">
        <v>233</v>
      </c>
      <c r="H3441">
        <v>82</v>
      </c>
      <c r="I3441">
        <v>26</v>
      </c>
      <c r="J3441">
        <v>2007</v>
      </c>
      <c r="K3441">
        <v>3</v>
      </c>
      <c r="L3441" t="s">
        <v>77</v>
      </c>
      <c r="M3441" t="s">
        <v>12461</v>
      </c>
    </row>
    <row r="3442" spans="1:13" x14ac:dyDescent="0.25">
      <c r="A3442">
        <v>3431</v>
      </c>
      <c r="B3442" t="s">
        <v>12462</v>
      </c>
      <c r="C3442" t="s">
        <v>12463</v>
      </c>
      <c r="D3442" t="s">
        <v>15</v>
      </c>
      <c r="E3442" t="s">
        <v>1297</v>
      </c>
      <c r="F3442" t="s">
        <v>12464</v>
      </c>
      <c r="G3442" t="s">
        <v>623</v>
      </c>
      <c r="H3442">
        <v>79</v>
      </c>
      <c r="I3442">
        <v>11</v>
      </c>
      <c r="J3442">
        <v>2014</v>
      </c>
      <c r="K3442">
        <v>1</v>
      </c>
      <c r="L3442" t="s">
        <v>19</v>
      </c>
      <c r="M3442" t="s">
        <v>651</v>
      </c>
    </row>
    <row r="3443" spans="1:13" x14ac:dyDescent="0.25">
      <c r="A3443">
        <v>3432</v>
      </c>
      <c r="B3443" t="s">
        <v>12465</v>
      </c>
      <c r="C3443" t="s">
        <v>12466</v>
      </c>
      <c r="D3443" t="s">
        <v>52</v>
      </c>
      <c r="E3443" t="s">
        <v>957</v>
      </c>
      <c r="F3443" t="s">
        <v>12467</v>
      </c>
      <c r="G3443" t="s">
        <v>18</v>
      </c>
      <c r="H3443">
        <v>15</v>
      </c>
      <c r="I3443">
        <v>8</v>
      </c>
      <c r="J3443">
        <v>2004</v>
      </c>
      <c r="K3443">
        <v>1</v>
      </c>
      <c r="L3443" t="s">
        <v>56</v>
      </c>
      <c r="M3443" t="s">
        <v>1519</v>
      </c>
    </row>
    <row r="3444" spans="1:13" x14ac:dyDescent="0.25">
      <c r="A3444">
        <v>3433</v>
      </c>
      <c r="B3444" t="s">
        <v>12468</v>
      </c>
      <c r="C3444" t="s">
        <v>12469</v>
      </c>
      <c r="D3444" t="s">
        <v>15</v>
      </c>
      <c r="E3444" t="s">
        <v>135</v>
      </c>
      <c r="F3444" t="s">
        <v>12470</v>
      </c>
      <c r="G3444" t="s">
        <v>187</v>
      </c>
      <c r="H3444">
        <v>109</v>
      </c>
      <c r="I3444">
        <v>48</v>
      </c>
      <c r="J3444">
        <v>2000</v>
      </c>
      <c r="K3444">
        <v>7</v>
      </c>
      <c r="L3444" t="s">
        <v>19</v>
      </c>
      <c r="M3444" t="s">
        <v>651</v>
      </c>
    </row>
    <row r="3445" spans="1:13" x14ac:dyDescent="0.25">
      <c r="A3445">
        <v>3434</v>
      </c>
      <c r="B3445" t="s">
        <v>12471</v>
      </c>
      <c r="C3445" t="s">
        <v>12472</v>
      </c>
      <c r="D3445" t="s">
        <v>52</v>
      </c>
      <c r="E3445" t="s">
        <v>1442</v>
      </c>
      <c r="F3445" t="s">
        <v>12473</v>
      </c>
      <c r="G3445" t="s">
        <v>18</v>
      </c>
      <c r="H3445">
        <v>13</v>
      </c>
      <c r="I3445">
        <v>8</v>
      </c>
      <c r="J3445">
        <v>2011</v>
      </c>
      <c r="K3445">
        <v>1</v>
      </c>
      <c r="L3445" t="s">
        <v>1314</v>
      </c>
      <c r="M3445" t="s">
        <v>1315</v>
      </c>
    </row>
    <row r="3446" spans="1:13" x14ac:dyDescent="0.25">
      <c r="A3446">
        <v>3435</v>
      </c>
      <c r="B3446" t="s">
        <v>12474</v>
      </c>
      <c r="C3446" t="s">
        <v>12475</v>
      </c>
      <c r="D3446" t="s">
        <v>52</v>
      </c>
      <c r="E3446" t="s">
        <v>1152</v>
      </c>
      <c r="F3446" t="s">
        <v>12476</v>
      </c>
      <c r="G3446" t="s">
        <v>336</v>
      </c>
      <c r="H3446">
        <v>9</v>
      </c>
      <c r="I3446">
        <v>4</v>
      </c>
      <c r="J3446">
        <v>2013</v>
      </c>
      <c r="K3446">
        <v>1</v>
      </c>
      <c r="L3446" t="s">
        <v>203</v>
      </c>
      <c r="M3446" t="s">
        <v>203</v>
      </c>
    </row>
    <row r="3447" spans="1:13" x14ac:dyDescent="0.25">
      <c r="A3447">
        <v>3436</v>
      </c>
      <c r="B3447" t="s">
        <v>12477</v>
      </c>
      <c r="C3447" t="s">
        <v>12478</v>
      </c>
      <c r="D3447" t="s">
        <v>66</v>
      </c>
      <c r="E3447" t="s">
        <v>8189</v>
      </c>
      <c r="F3447" t="s">
        <v>12479</v>
      </c>
      <c r="G3447" t="s">
        <v>40</v>
      </c>
      <c r="H3447">
        <v>25</v>
      </c>
      <c r="I3447">
        <v>20</v>
      </c>
      <c r="J3447">
        <v>2005</v>
      </c>
      <c r="K3447">
        <v>9</v>
      </c>
      <c r="L3447" t="s">
        <v>70</v>
      </c>
      <c r="M3447" t="s">
        <v>1896</v>
      </c>
    </row>
    <row r="3448" spans="1:13" x14ac:dyDescent="0.25">
      <c r="A3448">
        <v>3437</v>
      </c>
      <c r="B3448" t="s">
        <v>12480</v>
      </c>
      <c r="C3448" t="s">
        <v>12481</v>
      </c>
      <c r="D3448" t="s">
        <v>15</v>
      </c>
      <c r="E3448" t="s">
        <v>5243</v>
      </c>
      <c r="F3448" t="s">
        <v>12482</v>
      </c>
      <c r="G3448" t="s">
        <v>18</v>
      </c>
      <c r="H3448">
        <v>94</v>
      </c>
      <c r="I3448">
        <v>66</v>
      </c>
      <c r="J3448">
        <v>2012</v>
      </c>
      <c r="K3448">
        <v>4</v>
      </c>
      <c r="L3448" t="s">
        <v>19</v>
      </c>
      <c r="M3448" t="s">
        <v>19</v>
      </c>
    </row>
    <row r="3449" spans="1:13" x14ac:dyDescent="0.25">
      <c r="A3449">
        <v>3438</v>
      </c>
      <c r="B3449" t="s">
        <v>12483</v>
      </c>
      <c r="C3449" t="s">
        <v>12484</v>
      </c>
      <c r="D3449" t="s">
        <v>80</v>
      </c>
      <c r="E3449" t="s">
        <v>265</v>
      </c>
      <c r="F3449" t="s">
        <v>12485</v>
      </c>
      <c r="G3449" t="s">
        <v>233</v>
      </c>
      <c r="H3449">
        <v>33</v>
      </c>
      <c r="I3449">
        <v>15</v>
      </c>
      <c r="J3449">
        <v>2010</v>
      </c>
      <c r="K3449">
        <v>1</v>
      </c>
      <c r="L3449" t="s">
        <v>41</v>
      </c>
      <c r="M3449" t="s">
        <v>5719</v>
      </c>
    </row>
    <row r="3450" spans="1:13" x14ac:dyDescent="0.25">
      <c r="A3450">
        <v>3439</v>
      </c>
      <c r="B3450" t="s">
        <v>12486</v>
      </c>
      <c r="C3450" t="s">
        <v>12487</v>
      </c>
      <c r="D3450" t="s">
        <v>86</v>
      </c>
      <c r="E3450" t="s">
        <v>5243</v>
      </c>
      <c r="F3450" t="s">
        <v>12488</v>
      </c>
      <c r="G3450" t="s">
        <v>156</v>
      </c>
      <c r="H3450">
        <v>83</v>
      </c>
      <c r="I3450">
        <v>49</v>
      </c>
      <c r="J3450">
        <v>2008</v>
      </c>
      <c r="K3450">
        <v>5</v>
      </c>
      <c r="L3450" t="s">
        <v>89</v>
      </c>
      <c r="M3450" t="s">
        <v>3830</v>
      </c>
    </row>
    <row r="3451" spans="1:13" x14ac:dyDescent="0.25">
      <c r="A3451">
        <v>3440</v>
      </c>
      <c r="B3451" t="s">
        <v>12489</v>
      </c>
      <c r="C3451" t="s">
        <v>12490</v>
      </c>
      <c r="D3451" t="s">
        <v>80</v>
      </c>
      <c r="E3451" t="s">
        <v>794</v>
      </c>
      <c r="F3451" t="s">
        <v>12491</v>
      </c>
      <c r="G3451" t="s">
        <v>55</v>
      </c>
      <c r="H3451">
        <v>90</v>
      </c>
      <c r="I3451">
        <v>35</v>
      </c>
      <c r="J3451">
        <v>2013</v>
      </c>
      <c r="K3451">
        <v>2</v>
      </c>
      <c r="L3451" t="s">
        <v>83</v>
      </c>
      <c r="M3451" t="s">
        <v>12492</v>
      </c>
    </row>
    <row r="3452" spans="1:13" x14ac:dyDescent="0.25">
      <c r="A3452">
        <v>3441</v>
      </c>
      <c r="B3452" t="s">
        <v>12493</v>
      </c>
      <c r="C3452" t="s">
        <v>12494</v>
      </c>
      <c r="D3452" t="s">
        <v>243</v>
      </c>
      <c r="E3452" t="s">
        <v>1080</v>
      </c>
      <c r="F3452" t="s">
        <v>12495</v>
      </c>
      <c r="G3452" t="s">
        <v>156</v>
      </c>
      <c r="H3452">
        <v>65</v>
      </c>
      <c r="I3452">
        <v>30</v>
      </c>
      <c r="J3452">
        <v>2000</v>
      </c>
      <c r="K3452">
        <v>4</v>
      </c>
      <c r="L3452" t="s">
        <v>458</v>
      </c>
      <c r="M3452" t="s">
        <v>11015</v>
      </c>
    </row>
    <row r="3453" spans="1:13" x14ac:dyDescent="0.25">
      <c r="A3453">
        <v>3442</v>
      </c>
      <c r="B3453" t="s">
        <v>12496</v>
      </c>
      <c r="C3453" t="s">
        <v>12497</v>
      </c>
      <c r="D3453" t="s">
        <v>1011</v>
      </c>
      <c r="E3453" t="s">
        <v>962</v>
      </c>
      <c r="F3453" t="s">
        <v>12498</v>
      </c>
      <c r="G3453" t="s">
        <v>289</v>
      </c>
      <c r="H3453">
        <v>18</v>
      </c>
      <c r="I3453">
        <v>15</v>
      </c>
      <c r="J3453">
        <v>2003</v>
      </c>
      <c r="K3453">
        <v>3</v>
      </c>
      <c r="L3453" t="s">
        <v>1014</v>
      </c>
      <c r="M3453" t="s">
        <v>1015</v>
      </c>
    </row>
    <row r="3454" spans="1:13" x14ac:dyDescent="0.25">
      <c r="A3454">
        <v>3443</v>
      </c>
      <c r="B3454" t="s">
        <v>12499</v>
      </c>
      <c r="C3454" t="s">
        <v>12500</v>
      </c>
      <c r="D3454" t="s">
        <v>74</v>
      </c>
      <c r="E3454" t="s">
        <v>255</v>
      </c>
      <c r="F3454" t="s">
        <v>12501</v>
      </c>
      <c r="G3454" t="s">
        <v>55</v>
      </c>
      <c r="H3454">
        <v>41</v>
      </c>
      <c r="I3454">
        <v>15</v>
      </c>
      <c r="J3454">
        <v>2012</v>
      </c>
      <c r="K3454">
        <v>2</v>
      </c>
      <c r="L3454" t="s">
        <v>349</v>
      </c>
      <c r="M3454" t="s">
        <v>349</v>
      </c>
    </row>
    <row r="3455" spans="1:13" x14ac:dyDescent="0.25">
      <c r="A3455">
        <v>3444</v>
      </c>
      <c r="B3455" t="s">
        <v>12502</v>
      </c>
      <c r="C3455" t="s">
        <v>12503</v>
      </c>
      <c r="D3455" t="s">
        <v>86</v>
      </c>
      <c r="E3455" t="s">
        <v>12504</v>
      </c>
      <c r="F3455" t="s">
        <v>12505</v>
      </c>
      <c r="G3455" t="s">
        <v>233</v>
      </c>
      <c r="H3455">
        <v>512</v>
      </c>
      <c r="I3455">
        <v>227</v>
      </c>
      <c r="J3455">
        <v>2002</v>
      </c>
      <c r="K3455">
        <v>6</v>
      </c>
      <c r="L3455" t="s">
        <v>89</v>
      </c>
      <c r="M3455" t="s">
        <v>12506</v>
      </c>
    </row>
    <row r="3456" spans="1:13" x14ac:dyDescent="0.25">
      <c r="A3456">
        <v>3445</v>
      </c>
      <c r="B3456" t="s">
        <v>12507</v>
      </c>
      <c r="C3456" t="s">
        <v>12508</v>
      </c>
      <c r="D3456" t="s">
        <v>52</v>
      </c>
      <c r="E3456" t="s">
        <v>867</v>
      </c>
      <c r="F3456" t="s">
        <v>12509</v>
      </c>
      <c r="G3456" t="s">
        <v>25</v>
      </c>
      <c r="H3456">
        <v>26</v>
      </c>
      <c r="I3456">
        <v>15</v>
      </c>
      <c r="J3456">
        <v>2009</v>
      </c>
      <c r="K3456">
        <v>1</v>
      </c>
      <c r="L3456" t="s">
        <v>41</v>
      </c>
      <c r="M3456" t="s">
        <v>12510</v>
      </c>
    </row>
    <row r="3457" spans="1:13" x14ac:dyDescent="0.25">
      <c r="A3457">
        <v>3446</v>
      </c>
      <c r="B3457" t="s">
        <v>12511</v>
      </c>
      <c r="C3457" t="s">
        <v>12512</v>
      </c>
      <c r="D3457" t="s">
        <v>98</v>
      </c>
      <c r="E3457" t="s">
        <v>537</v>
      </c>
      <c r="F3457" t="s">
        <v>12513</v>
      </c>
      <c r="G3457" t="s">
        <v>297</v>
      </c>
      <c r="H3457">
        <v>71</v>
      </c>
      <c r="I3457">
        <v>48</v>
      </c>
      <c r="J3457">
        <v>1995</v>
      </c>
      <c r="K3457">
        <v>4</v>
      </c>
      <c r="L3457" t="s">
        <v>101</v>
      </c>
      <c r="M3457" t="s">
        <v>102</v>
      </c>
    </row>
    <row r="3458" spans="1:13" x14ac:dyDescent="0.25">
      <c r="A3458">
        <v>3447</v>
      </c>
      <c r="B3458" t="s">
        <v>12514</v>
      </c>
      <c r="C3458" t="s">
        <v>12515</v>
      </c>
      <c r="D3458" t="s">
        <v>52</v>
      </c>
      <c r="E3458" t="s">
        <v>7947</v>
      </c>
      <c r="F3458" t="s">
        <v>12516</v>
      </c>
      <c r="G3458" t="s">
        <v>156</v>
      </c>
      <c r="H3458">
        <v>140</v>
      </c>
      <c r="I3458">
        <v>50</v>
      </c>
      <c r="J3458">
        <v>1980</v>
      </c>
      <c r="K3458">
        <v>3</v>
      </c>
      <c r="L3458" t="s">
        <v>41</v>
      </c>
      <c r="M3458" t="s">
        <v>2985</v>
      </c>
    </row>
    <row r="3459" spans="1:13" x14ac:dyDescent="0.25">
      <c r="A3459">
        <v>3448</v>
      </c>
      <c r="B3459" t="s">
        <v>12517</v>
      </c>
      <c r="C3459" t="s">
        <v>12518</v>
      </c>
      <c r="D3459" t="s">
        <v>45</v>
      </c>
      <c r="E3459" t="s">
        <v>840</v>
      </c>
      <c r="F3459" t="s">
        <v>12519</v>
      </c>
      <c r="G3459" t="s">
        <v>55</v>
      </c>
      <c r="H3459">
        <v>88</v>
      </c>
      <c r="I3459">
        <v>35</v>
      </c>
      <c r="J3459">
        <v>2010</v>
      </c>
      <c r="K3459">
        <v>1</v>
      </c>
      <c r="L3459" t="s">
        <v>290</v>
      </c>
      <c r="M3459" t="s">
        <v>3666</v>
      </c>
    </row>
    <row r="3460" spans="1:13" x14ac:dyDescent="0.25">
      <c r="A3460">
        <v>3449</v>
      </c>
      <c r="B3460" t="s">
        <v>12520</v>
      </c>
      <c r="C3460" t="s">
        <v>12521</v>
      </c>
      <c r="D3460" t="s">
        <v>230</v>
      </c>
      <c r="E3460" t="s">
        <v>798</v>
      </c>
      <c r="F3460" t="s">
        <v>12522</v>
      </c>
      <c r="G3460" t="s">
        <v>33</v>
      </c>
      <c r="H3460">
        <v>90</v>
      </c>
      <c r="I3460">
        <v>60</v>
      </c>
      <c r="J3460">
        <v>2002</v>
      </c>
      <c r="K3460">
        <v>2</v>
      </c>
      <c r="L3460" t="s">
        <v>41</v>
      </c>
      <c r="M3460" t="s">
        <v>12523</v>
      </c>
    </row>
    <row r="3461" spans="1:13" x14ac:dyDescent="0.25">
      <c r="A3461">
        <v>3450</v>
      </c>
      <c r="B3461" t="s">
        <v>12524</v>
      </c>
      <c r="C3461" t="s">
        <v>12525</v>
      </c>
      <c r="D3461" t="s">
        <v>1011</v>
      </c>
      <c r="E3461" t="s">
        <v>12526</v>
      </c>
      <c r="F3461" t="s">
        <v>12527</v>
      </c>
      <c r="G3461" t="s">
        <v>107</v>
      </c>
      <c r="H3461">
        <v>200</v>
      </c>
      <c r="I3461">
        <v>150</v>
      </c>
      <c r="J3461">
        <v>1983</v>
      </c>
      <c r="K3461">
        <v>3</v>
      </c>
      <c r="L3461" t="s">
        <v>1014</v>
      </c>
      <c r="M3461" t="s">
        <v>1015</v>
      </c>
    </row>
    <row r="3462" spans="1:13" x14ac:dyDescent="0.25">
      <c r="A3462">
        <v>3451</v>
      </c>
      <c r="B3462" t="s">
        <v>12528</v>
      </c>
      <c r="C3462" t="s">
        <v>12529</v>
      </c>
      <c r="D3462" t="s">
        <v>223</v>
      </c>
      <c r="E3462" t="s">
        <v>12530</v>
      </c>
      <c r="F3462" t="s">
        <v>12531</v>
      </c>
      <c r="G3462" t="s">
        <v>69</v>
      </c>
      <c r="H3462">
        <v>72</v>
      </c>
      <c r="I3462">
        <v>33</v>
      </c>
      <c r="J3462">
        <v>2004</v>
      </c>
      <c r="K3462">
        <v>5</v>
      </c>
      <c r="L3462" t="s">
        <v>41</v>
      </c>
      <c r="M3462" t="s">
        <v>12532</v>
      </c>
    </row>
    <row r="3463" spans="1:13" x14ac:dyDescent="0.25">
      <c r="A3463">
        <v>3452</v>
      </c>
      <c r="B3463" t="s">
        <v>12533</v>
      </c>
      <c r="C3463" t="s">
        <v>12534</v>
      </c>
      <c r="D3463" t="s">
        <v>80</v>
      </c>
      <c r="E3463" t="s">
        <v>353</v>
      </c>
      <c r="F3463" t="s">
        <v>12535</v>
      </c>
      <c r="G3463" t="s">
        <v>18</v>
      </c>
      <c r="H3463">
        <v>80</v>
      </c>
      <c r="I3463">
        <v>62</v>
      </c>
      <c r="J3463">
        <v>2006</v>
      </c>
      <c r="K3463">
        <v>5</v>
      </c>
      <c r="L3463" t="s">
        <v>83</v>
      </c>
      <c r="M3463" t="s">
        <v>1586</v>
      </c>
    </row>
    <row r="3464" spans="1:13" x14ac:dyDescent="0.25">
      <c r="A3464">
        <v>3453</v>
      </c>
      <c r="B3464" t="s">
        <v>12536</v>
      </c>
      <c r="C3464" t="s">
        <v>12537</v>
      </c>
      <c r="D3464" t="s">
        <v>30</v>
      </c>
      <c r="E3464" t="s">
        <v>704</v>
      </c>
      <c r="F3464" t="s">
        <v>12538</v>
      </c>
      <c r="G3464" t="s">
        <v>336</v>
      </c>
      <c r="H3464">
        <v>12</v>
      </c>
      <c r="I3464">
        <v>7</v>
      </c>
      <c r="J3464">
        <v>2012</v>
      </c>
      <c r="K3464">
        <v>3</v>
      </c>
      <c r="L3464" t="s">
        <v>258</v>
      </c>
      <c r="M3464" t="s">
        <v>258</v>
      </c>
    </row>
    <row r="3465" spans="1:13" x14ac:dyDescent="0.25">
      <c r="A3465">
        <v>3454</v>
      </c>
      <c r="B3465" t="s">
        <v>12539</v>
      </c>
      <c r="C3465" t="s">
        <v>12540</v>
      </c>
      <c r="D3465" t="s">
        <v>105</v>
      </c>
      <c r="E3465" t="s">
        <v>617</v>
      </c>
      <c r="F3465" t="s">
        <v>12541</v>
      </c>
      <c r="G3465" t="s">
        <v>40</v>
      </c>
      <c r="H3465">
        <v>26</v>
      </c>
      <c r="I3465">
        <v>10</v>
      </c>
      <c r="J3465">
        <v>1996</v>
      </c>
      <c r="K3465">
        <v>1</v>
      </c>
      <c r="L3465" t="s">
        <v>62</v>
      </c>
      <c r="M3465" t="s">
        <v>108</v>
      </c>
    </row>
    <row r="3466" spans="1:13" x14ac:dyDescent="0.25">
      <c r="A3466">
        <v>3455</v>
      </c>
      <c r="B3466" t="s">
        <v>12542</v>
      </c>
      <c r="C3466" t="s">
        <v>12543</v>
      </c>
      <c r="D3466" t="s">
        <v>753</v>
      </c>
      <c r="E3466" t="s">
        <v>1068</v>
      </c>
      <c r="F3466" t="s">
        <v>12544</v>
      </c>
      <c r="G3466" t="s">
        <v>40</v>
      </c>
      <c r="H3466">
        <v>16</v>
      </c>
      <c r="I3466">
        <v>11</v>
      </c>
      <c r="J3466">
        <v>2006</v>
      </c>
      <c r="K3466">
        <v>4</v>
      </c>
      <c r="L3466" t="s">
        <v>756</v>
      </c>
      <c r="M3466" t="s">
        <v>757</v>
      </c>
    </row>
    <row r="3467" spans="1:13" x14ac:dyDescent="0.25">
      <c r="A3467">
        <v>3456</v>
      </c>
      <c r="B3467" t="s">
        <v>12545</v>
      </c>
      <c r="C3467" t="s">
        <v>12546</v>
      </c>
      <c r="D3467" t="s">
        <v>30</v>
      </c>
      <c r="E3467" t="s">
        <v>2013</v>
      </c>
      <c r="F3467" t="s">
        <v>12547</v>
      </c>
      <c r="G3467" t="s">
        <v>233</v>
      </c>
      <c r="H3467">
        <v>52</v>
      </c>
      <c r="I3467">
        <v>33</v>
      </c>
      <c r="J3467">
        <v>2006</v>
      </c>
      <c r="K3467">
        <v>2</v>
      </c>
      <c r="L3467" t="s">
        <v>34</v>
      </c>
      <c r="M3467" t="s">
        <v>34</v>
      </c>
    </row>
    <row r="3468" spans="1:13" x14ac:dyDescent="0.25">
      <c r="A3468">
        <v>3457</v>
      </c>
      <c r="B3468" t="s">
        <v>12548</v>
      </c>
      <c r="C3468" t="s">
        <v>12549</v>
      </c>
      <c r="D3468" t="s">
        <v>52</v>
      </c>
      <c r="E3468" t="s">
        <v>710</v>
      </c>
      <c r="F3468" t="s">
        <v>12550</v>
      </c>
      <c r="G3468" t="s">
        <v>18</v>
      </c>
      <c r="H3468">
        <v>28</v>
      </c>
      <c r="I3468">
        <v>17</v>
      </c>
      <c r="J3468">
        <v>2001</v>
      </c>
      <c r="K3468">
        <v>1</v>
      </c>
      <c r="L3468" t="s">
        <v>56</v>
      </c>
      <c r="M3468" t="s">
        <v>5954</v>
      </c>
    </row>
    <row r="3469" spans="1:13" x14ac:dyDescent="0.25">
      <c r="A3469">
        <v>3458</v>
      </c>
      <c r="B3469" t="s">
        <v>12551</v>
      </c>
      <c r="C3469" t="s">
        <v>12552</v>
      </c>
      <c r="D3469" t="s">
        <v>230</v>
      </c>
      <c r="E3469" t="s">
        <v>617</v>
      </c>
      <c r="F3469" t="s">
        <v>12553</v>
      </c>
      <c r="G3469" t="s">
        <v>297</v>
      </c>
      <c r="H3469">
        <v>17</v>
      </c>
      <c r="I3469">
        <v>15</v>
      </c>
      <c r="J3469">
        <v>1999</v>
      </c>
      <c r="K3469">
        <v>1</v>
      </c>
      <c r="L3469" t="s">
        <v>41</v>
      </c>
      <c r="M3469" t="s">
        <v>636</v>
      </c>
    </row>
    <row r="3470" spans="1:13" x14ac:dyDescent="0.25">
      <c r="A3470">
        <v>3459</v>
      </c>
      <c r="B3470" t="s">
        <v>12554</v>
      </c>
      <c r="C3470" t="s">
        <v>12555</v>
      </c>
      <c r="D3470" t="s">
        <v>503</v>
      </c>
      <c r="E3470" t="s">
        <v>425</v>
      </c>
      <c r="F3470" t="s">
        <v>12556</v>
      </c>
      <c r="G3470" t="s">
        <v>156</v>
      </c>
      <c r="H3470">
        <v>45</v>
      </c>
      <c r="I3470">
        <v>15</v>
      </c>
      <c r="J3470">
        <v>2001</v>
      </c>
      <c r="K3470">
        <v>1</v>
      </c>
      <c r="L3470" t="s">
        <v>506</v>
      </c>
      <c r="M3470" t="s">
        <v>506</v>
      </c>
    </row>
    <row r="3471" spans="1:13" x14ac:dyDescent="0.25">
      <c r="A3471">
        <v>3460</v>
      </c>
      <c r="B3471" t="s">
        <v>12557</v>
      </c>
      <c r="C3471" t="s">
        <v>12558</v>
      </c>
      <c r="D3471" t="s">
        <v>333</v>
      </c>
      <c r="E3471" t="s">
        <v>699</v>
      </c>
      <c r="F3471" t="s">
        <v>12559</v>
      </c>
      <c r="G3471" t="s">
        <v>55</v>
      </c>
      <c r="H3471">
        <v>17</v>
      </c>
      <c r="I3471">
        <v>7</v>
      </c>
      <c r="J3471">
        <v>2012</v>
      </c>
      <c r="K3471">
        <v>2</v>
      </c>
      <c r="L3471" t="s">
        <v>337</v>
      </c>
      <c r="M3471" t="s">
        <v>12560</v>
      </c>
    </row>
    <row r="3472" spans="1:13" x14ac:dyDescent="0.25">
      <c r="A3472">
        <v>3461</v>
      </c>
      <c r="B3472" t="s">
        <v>12561</v>
      </c>
      <c r="C3472" t="s">
        <v>12562</v>
      </c>
      <c r="D3472" t="s">
        <v>52</v>
      </c>
      <c r="E3472" t="s">
        <v>1803</v>
      </c>
      <c r="F3472" t="s">
        <v>12563</v>
      </c>
      <c r="G3472" t="s">
        <v>336</v>
      </c>
      <c r="H3472">
        <v>35</v>
      </c>
      <c r="I3472">
        <v>8</v>
      </c>
      <c r="J3472">
        <v>2008</v>
      </c>
      <c r="K3472">
        <v>4</v>
      </c>
      <c r="L3472" t="s">
        <v>953</v>
      </c>
      <c r="M3472" t="s">
        <v>1004</v>
      </c>
    </row>
    <row r="3473" spans="1:13" x14ac:dyDescent="0.25">
      <c r="A3473">
        <v>3462</v>
      </c>
      <c r="B3473" t="s">
        <v>12564</v>
      </c>
      <c r="C3473" t="s">
        <v>12565</v>
      </c>
      <c r="D3473" t="s">
        <v>243</v>
      </c>
      <c r="E3473" t="s">
        <v>1414</v>
      </c>
      <c r="F3473" t="s">
        <v>12566</v>
      </c>
      <c r="G3473" t="s">
        <v>336</v>
      </c>
      <c r="H3473">
        <v>750</v>
      </c>
      <c r="I3473">
        <v>502</v>
      </c>
      <c r="J3473">
        <v>2009</v>
      </c>
      <c r="K3473">
        <v>5</v>
      </c>
      <c r="L3473" t="s">
        <v>94</v>
      </c>
      <c r="M3473" t="s">
        <v>12567</v>
      </c>
    </row>
    <row r="3474" spans="1:13" x14ac:dyDescent="0.25">
      <c r="A3474">
        <v>3463</v>
      </c>
      <c r="B3474" t="s">
        <v>12568</v>
      </c>
      <c r="C3474" t="s">
        <v>12569</v>
      </c>
      <c r="D3474" t="s">
        <v>52</v>
      </c>
      <c r="E3474" t="s">
        <v>911</v>
      </c>
      <c r="F3474" t="s">
        <v>12570</v>
      </c>
      <c r="G3474" t="s">
        <v>324</v>
      </c>
      <c r="H3474">
        <v>17</v>
      </c>
      <c r="I3474">
        <v>10</v>
      </c>
      <c r="J3474">
        <v>2008</v>
      </c>
      <c r="K3474">
        <v>1</v>
      </c>
      <c r="L3474" t="s">
        <v>203</v>
      </c>
      <c r="M3474" t="s">
        <v>3584</v>
      </c>
    </row>
    <row r="3475" spans="1:13" x14ac:dyDescent="0.25">
      <c r="A3475">
        <v>3464</v>
      </c>
      <c r="B3475" t="s">
        <v>12571</v>
      </c>
      <c r="C3475" t="s">
        <v>12572</v>
      </c>
      <c r="D3475" t="s">
        <v>80</v>
      </c>
      <c r="E3475" t="s">
        <v>2777</v>
      </c>
      <c r="F3475" t="s">
        <v>12573</v>
      </c>
      <c r="G3475" t="s">
        <v>187</v>
      </c>
      <c r="H3475">
        <v>31</v>
      </c>
      <c r="I3475">
        <v>16</v>
      </c>
      <c r="J3475">
        <v>2011</v>
      </c>
      <c r="K3475">
        <v>5</v>
      </c>
      <c r="L3475" t="s">
        <v>83</v>
      </c>
      <c r="M3475" t="s">
        <v>12574</v>
      </c>
    </row>
    <row r="3476" spans="1:13" x14ac:dyDescent="0.25">
      <c r="A3476">
        <v>3465</v>
      </c>
      <c r="B3476" t="s">
        <v>12575</v>
      </c>
      <c r="C3476" t="s">
        <v>12576</v>
      </c>
      <c r="D3476" t="s">
        <v>74</v>
      </c>
      <c r="E3476" t="s">
        <v>1640</v>
      </c>
      <c r="F3476" t="s">
        <v>12577</v>
      </c>
      <c r="G3476" t="s">
        <v>1041</v>
      </c>
      <c r="H3476">
        <v>278</v>
      </c>
      <c r="I3476">
        <v>153</v>
      </c>
      <c r="J3476">
        <v>2004</v>
      </c>
      <c r="K3476">
        <v>3</v>
      </c>
      <c r="L3476" t="s">
        <v>543</v>
      </c>
      <c r="M3476" t="s">
        <v>2290</v>
      </c>
    </row>
    <row r="3477" spans="1:13" x14ac:dyDescent="0.25">
      <c r="A3477">
        <v>3466</v>
      </c>
      <c r="B3477" t="s">
        <v>12578</v>
      </c>
      <c r="C3477" t="s">
        <v>12579</v>
      </c>
      <c r="D3477" t="s">
        <v>119</v>
      </c>
      <c r="E3477" t="s">
        <v>617</v>
      </c>
      <c r="F3477" t="s">
        <v>12580</v>
      </c>
      <c r="G3477" t="s">
        <v>156</v>
      </c>
      <c r="H3477">
        <v>28</v>
      </c>
      <c r="I3477">
        <v>15</v>
      </c>
      <c r="J3477">
        <v>2008</v>
      </c>
      <c r="K3477">
        <v>1</v>
      </c>
      <c r="L3477" t="s">
        <v>41</v>
      </c>
      <c r="M3477" t="s">
        <v>12083</v>
      </c>
    </row>
    <row r="3478" spans="1:13" x14ac:dyDescent="0.25">
      <c r="A3478">
        <v>3467</v>
      </c>
      <c r="B3478" t="s">
        <v>12581</v>
      </c>
      <c r="C3478" t="s">
        <v>12582</v>
      </c>
      <c r="D3478" t="s">
        <v>852</v>
      </c>
      <c r="E3478" t="s">
        <v>2396</v>
      </c>
      <c r="F3478" t="s">
        <v>12583</v>
      </c>
      <c r="G3478" t="s">
        <v>218</v>
      </c>
      <c r="H3478">
        <v>32</v>
      </c>
      <c r="I3478">
        <v>19</v>
      </c>
      <c r="J3478">
        <v>2008</v>
      </c>
      <c r="K3478">
        <v>5</v>
      </c>
      <c r="L3478" t="s">
        <v>465</v>
      </c>
      <c r="M3478" t="s">
        <v>985</v>
      </c>
    </row>
    <row r="3479" spans="1:13" x14ac:dyDescent="0.25">
      <c r="A3479">
        <v>3468</v>
      </c>
      <c r="B3479" t="s">
        <v>12584</v>
      </c>
      <c r="C3479" t="s">
        <v>12585</v>
      </c>
      <c r="D3479" t="s">
        <v>80</v>
      </c>
      <c r="E3479" t="s">
        <v>2379</v>
      </c>
      <c r="F3479" t="s">
        <v>12586</v>
      </c>
      <c r="G3479" t="s">
        <v>107</v>
      </c>
      <c r="H3479">
        <v>130</v>
      </c>
      <c r="I3479">
        <v>70</v>
      </c>
      <c r="J3479">
        <v>2008</v>
      </c>
      <c r="K3479">
        <v>5</v>
      </c>
      <c r="L3479" t="s">
        <v>500</v>
      </c>
      <c r="M3479" t="s">
        <v>500</v>
      </c>
    </row>
    <row r="3480" spans="1:13" x14ac:dyDescent="0.25">
      <c r="A3480">
        <v>3469</v>
      </c>
      <c r="B3480" t="s">
        <v>12587</v>
      </c>
      <c r="C3480" t="s">
        <v>12588</v>
      </c>
      <c r="D3480" t="s">
        <v>119</v>
      </c>
      <c r="E3480" t="s">
        <v>576</v>
      </c>
      <c r="F3480" t="s">
        <v>12589</v>
      </c>
      <c r="G3480" t="s">
        <v>25</v>
      </c>
      <c r="H3480">
        <v>62</v>
      </c>
      <c r="I3480">
        <v>31</v>
      </c>
      <c r="J3480">
        <v>2009</v>
      </c>
      <c r="K3480">
        <v>3</v>
      </c>
      <c r="L3480" t="s">
        <v>122</v>
      </c>
      <c r="M3480" t="s">
        <v>3959</v>
      </c>
    </row>
    <row r="3481" spans="1:13" x14ac:dyDescent="0.25">
      <c r="A3481">
        <v>3470</v>
      </c>
      <c r="B3481" t="s">
        <v>12590</v>
      </c>
      <c r="C3481" t="s">
        <v>12591</v>
      </c>
      <c r="D3481" t="s">
        <v>80</v>
      </c>
      <c r="E3481" t="s">
        <v>425</v>
      </c>
      <c r="F3481" t="s">
        <v>12592</v>
      </c>
      <c r="G3481" t="s">
        <v>40</v>
      </c>
      <c r="H3481">
        <v>50</v>
      </c>
      <c r="I3481">
        <v>25</v>
      </c>
      <c r="J3481">
        <v>2013</v>
      </c>
      <c r="K3481">
        <v>1</v>
      </c>
      <c r="L3481" t="s">
        <v>83</v>
      </c>
      <c r="M3481" t="s">
        <v>578</v>
      </c>
    </row>
    <row r="3482" spans="1:13" x14ac:dyDescent="0.25">
      <c r="A3482">
        <v>3471</v>
      </c>
      <c r="B3482" t="s">
        <v>12593</v>
      </c>
      <c r="C3482" t="s">
        <v>12594</v>
      </c>
      <c r="D3482" t="s">
        <v>80</v>
      </c>
      <c r="E3482" t="s">
        <v>6052</v>
      </c>
      <c r="F3482" t="s">
        <v>12595</v>
      </c>
      <c r="G3482" t="s">
        <v>211</v>
      </c>
      <c r="H3482">
        <v>33</v>
      </c>
      <c r="I3482">
        <v>22</v>
      </c>
      <c r="J3482">
        <v>2001</v>
      </c>
      <c r="K3482">
        <v>4</v>
      </c>
      <c r="L3482" t="s">
        <v>163</v>
      </c>
      <c r="M3482" t="s">
        <v>10167</v>
      </c>
    </row>
    <row r="3483" spans="1:13" x14ac:dyDescent="0.25">
      <c r="A3483">
        <v>3472</v>
      </c>
      <c r="B3483" t="s">
        <v>12596</v>
      </c>
      <c r="C3483" t="s">
        <v>12597</v>
      </c>
      <c r="D3483" t="s">
        <v>30</v>
      </c>
      <c r="E3483" t="s">
        <v>1309</v>
      </c>
      <c r="F3483" t="s">
        <v>12598</v>
      </c>
      <c r="G3483" t="s">
        <v>18</v>
      </c>
      <c r="H3483">
        <v>24</v>
      </c>
      <c r="I3483">
        <v>16</v>
      </c>
      <c r="J3483">
        <v>2003</v>
      </c>
      <c r="K3483">
        <v>3</v>
      </c>
      <c r="L3483" t="s">
        <v>34</v>
      </c>
      <c r="M3483" t="s">
        <v>34</v>
      </c>
    </row>
    <row r="3484" spans="1:13" x14ac:dyDescent="0.25">
      <c r="A3484">
        <v>3473</v>
      </c>
      <c r="B3484" t="s">
        <v>12599</v>
      </c>
      <c r="C3484" t="s">
        <v>12600</v>
      </c>
      <c r="D3484" t="s">
        <v>119</v>
      </c>
      <c r="E3484" t="s">
        <v>440</v>
      </c>
      <c r="F3484" t="s">
        <v>12601</v>
      </c>
      <c r="G3484" t="s">
        <v>156</v>
      </c>
      <c r="H3484">
        <v>50</v>
      </c>
      <c r="I3484">
        <v>23</v>
      </c>
      <c r="J3484">
        <v>2002</v>
      </c>
      <c r="K3484">
        <v>6</v>
      </c>
      <c r="L3484" t="s">
        <v>122</v>
      </c>
      <c r="M3484" t="s">
        <v>122</v>
      </c>
    </row>
    <row r="3485" spans="1:13" x14ac:dyDescent="0.25">
      <c r="A3485">
        <v>3474</v>
      </c>
      <c r="B3485" t="s">
        <v>12602</v>
      </c>
      <c r="C3485" t="s">
        <v>12603</v>
      </c>
      <c r="D3485" t="s">
        <v>215</v>
      </c>
      <c r="E3485" t="s">
        <v>993</v>
      </c>
      <c r="F3485" t="s">
        <v>12604</v>
      </c>
      <c r="G3485" t="s">
        <v>69</v>
      </c>
      <c r="H3485">
        <v>11</v>
      </c>
      <c r="I3485">
        <v>6</v>
      </c>
      <c r="J3485">
        <v>2005</v>
      </c>
      <c r="K3485">
        <v>2</v>
      </c>
      <c r="L3485" t="s">
        <v>1879</v>
      </c>
      <c r="M3485" t="s">
        <v>12605</v>
      </c>
    </row>
    <row r="3486" spans="1:13" x14ac:dyDescent="0.25">
      <c r="A3486">
        <v>3475</v>
      </c>
      <c r="B3486" t="s">
        <v>12606</v>
      </c>
      <c r="C3486" t="s">
        <v>12607</v>
      </c>
      <c r="D3486" t="s">
        <v>30</v>
      </c>
      <c r="E3486" t="s">
        <v>6052</v>
      </c>
      <c r="F3486" t="s">
        <v>12608</v>
      </c>
      <c r="G3486" t="s">
        <v>233</v>
      </c>
      <c r="H3486">
        <v>80</v>
      </c>
      <c r="I3486">
        <v>36</v>
      </c>
      <c r="J3486">
        <v>2008</v>
      </c>
      <c r="K3486">
        <v>8</v>
      </c>
      <c r="L3486" t="s">
        <v>258</v>
      </c>
      <c r="M3486" t="s">
        <v>7688</v>
      </c>
    </row>
    <row r="3487" spans="1:13" x14ac:dyDescent="0.25">
      <c r="A3487">
        <v>3476</v>
      </c>
      <c r="B3487" t="s">
        <v>12609</v>
      </c>
      <c r="C3487" t="s">
        <v>12610</v>
      </c>
      <c r="D3487" t="s">
        <v>80</v>
      </c>
      <c r="E3487" t="s">
        <v>3560</v>
      </c>
      <c r="F3487" t="s">
        <v>12611</v>
      </c>
      <c r="G3487" t="s">
        <v>156</v>
      </c>
      <c r="H3487">
        <v>389</v>
      </c>
      <c r="I3487">
        <v>315</v>
      </c>
      <c r="J3487">
        <v>2003</v>
      </c>
      <c r="K3487">
        <v>8</v>
      </c>
      <c r="L3487" t="s">
        <v>83</v>
      </c>
      <c r="M3487" t="s">
        <v>964</v>
      </c>
    </row>
    <row r="3488" spans="1:13" x14ac:dyDescent="0.25">
      <c r="A3488">
        <v>3477</v>
      </c>
      <c r="B3488" t="s">
        <v>12612</v>
      </c>
      <c r="C3488" t="s">
        <v>12613</v>
      </c>
      <c r="D3488" t="s">
        <v>333</v>
      </c>
      <c r="E3488" t="s">
        <v>12614</v>
      </c>
      <c r="F3488" t="s">
        <v>12615</v>
      </c>
      <c r="G3488" t="s">
        <v>1041</v>
      </c>
      <c r="H3488">
        <v>2103</v>
      </c>
      <c r="I3488">
        <v>1203</v>
      </c>
      <c r="J3488">
        <v>1995</v>
      </c>
      <c r="K3488">
        <v>12</v>
      </c>
      <c r="L3488" t="s">
        <v>41</v>
      </c>
      <c r="M3488" t="s">
        <v>1411</v>
      </c>
    </row>
    <row r="3489" spans="1:13" x14ac:dyDescent="0.25">
      <c r="A3489">
        <v>3478</v>
      </c>
      <c r="B3489" t="s">
        <v>12616</v>
      </c>
      <c r="C3489" t="s">
        <v>12617</v>
      </c>
      <c r="D3489" t="s">
        <v>22</v>
      </c>
      <c r="E3489" t="s">
        <v>1535</v>
      </c>
      <c r="F3489" t="s">
        <v>12618</v>
      </c>
      <c r="G3489" t="s">
        <v>336</v>
      </c>
      <c r="H3489">
        <v>32</v>
      </c>
      <c r="I3489">
        <v>24</v>
      </c>
      <c r="J3489">
        <v>2011</v>
      </c>
      <c r="K3489">
        <v>3</v>
      </c>
      <c r="L3489" t="s">
        <v>41</v>
      </c>
      <c r="M3489" t="s">
        <v>12619</v>
      </c>
    </row>
    <row r="3490" spans="1:13" x14ac:dyDescent="0.25">
      <c r="A3490">
        <v>3479</v>
      </c>
      <c r="B3490" t="s">
        <v>12620</v>
      </c>
      <c r="C3490" t="s">
        <v>12621</v>
      </c>
      <c r="D3490" t="s">
        <v>80</v>
      </c>
      <c r="E3490" t="s">
        <v>12622</v>
      </c>
      <c r="F3490" t="s">
        <v>12623</v>
      </c>
      <c r="G3490" t="s">
        <v>40</v>
      </c>
      <c r="H3490">
        <v>99</v>
      </c>
      <c r="I3490">
        <v>55</v>
      </c>
      <c r="J3490">
        <v>2004</v>
      </c>
      <c r="K3490">
        <v>2</v>
      </c>
      <c r="L3490" t="s">
        <v>83</v>
      </c>
      <c r="M3490" t="s">
        <v>964</v>
      </c>
    </row>
    <row r="3491" spans="1:13" x14ac:dyDescent="0.25">
      <c r="A3491">
        <v>3480</v>
      </c>
      <c r="B3491" t="s">
        <v>12624</v>
      </c>
      <c r="C3491" t="s">
        <v>12625</v>
      </c>
      <c r="D3491" t="s">
        <v>243</v>
      </c>
      <c r="E3491" t="s">
        <v>1473</v>
      </c>
      <c r="F3491" t="s">
        <v>12626</v>
      </c>
      <c r="G3491" t="s">
        <v>18</v>
      </c>
      <c r="H3491">
        <v>45</v>
      </c>
      <c r="I3491">
        <v>23</v>
      </c>
      <c r="J3491">
        <v>2009</v>
      </c>
      <c r="K3491">
        <v>5</v>
      </c>
      <c r="L3491" t="s">
        <v>458</v>
      </c>
      <c r="M3491" t="s">
        <v>596</v>
      </c>
    </row>
    <row r="3492" spans="1:13" x14ac:dyDescent="0.25">
      <c r="A3492">
        <v>3481</v>
      </c>
      <c r="B3492" t="s">
        <v>12627</v>
      </c>
      <c r="C3492" t="s">
        <v>12628</v>
      </c>
      <c r="D3492" t="s">
        <v>74</v>
      </c>
      <c r="E3492" t="s">
        <v>2609</v>
      </c>
      <c r="F3492" t="s">
        <v>12629</v>
      </c>
      <c r="G3492" t="s">
        <v>336</v>
      </c>
      <c r="H3492">
        <v>77</v>
      </c>
      <c r="I3492">
        <v>61</v>
      </c>
      <c r="J3492">
        <v>1986</v>
      </c>
      <c r="K3492">
        <v>4</v>
      </c>
      <c r="L3492" t="s">
        <v>41</v>
      </c>
      <c r="M3492" t="s">
        <v>9704</v>
      </c>
    </row>
    <row r="3493" spans="1:13" x14ac:dyDescent="0.25">
      <c r="A3493">
        <v>3482</v>
      </c>
      <c r="B3493" t="s">
        <v>12630</v>
      </c>
      <c r="C3493" t="s">
        <v>12631</v>
      </c>
      <c r="D3493" t="s">
        <v>1768</v>
      </c>
      <c r="E3493" t="s">
        <v>765</v>
      </c>
      <c r="F3493" t="s">
        <v>12632</v>
      </c>
      <c r="G3493" t="s">
        <v>257</v>
      </c>
      <c r="H3493">
        <v>36</v>
      </c>
      <c r="I3493">
        <v>20</v>
      </c>
      <c r="J3493">
        <v>1997</v>
      </c>
      <c r="K3493">
        <v>5</v>
      </c>
      <c r="L3493" t="s">
        <v>41</v>
      </c>
      <c r="M3493" t="s">
        <v>437</v>
      </c>
    </row>
    <row r="3494" spans="1:13" x14ac:dyDescent="0.25">
      <c r="A3494">
        <v>3483</v>
      </c>
      <c r="B3494" t="s">
        <v>12633</v>
      </c>
      <c r="C3494" t="s">
        <v>12634</v>
      </c>
      <c r="D3494" t="s">
        <v>503</v>
      </c>
      <c r="E3494" t="s">
        <v>12635</v>
      </c>
      <c r="F3494" t="s">
        <v>12636</v>
      </c>
      <c r="G3494" t="s">
        <v>336</v>
      </c>
      <c r="H3494">
        <v>225</v>
      </c>
      <c r="I3494">
        <v>50</v>
      </c>
      <c r="J3494">
        <v>2008</v>
      </c>
      <c r="K3494">
        <v>4</v>
      </c>
      <c r="L3494" t="s">
        <v>506</v>
      </c>
      <c r="M3494" t="s">
        <v>506</v>
      </c>
    </row>
    <row r="3495" spans="1:13" x14ac:dyDescent="0.25">
      <c r="A3495">
        <v>3484</v>
      </c>
      <c r="B3495" t="s">
        <v>12637</v>
      </c>
      <c r="C3495" t="s">
        <v>12638</v>
      </c>
      <c r="D3495" t="s">
        <v>215</v>
      </c>
      <c r="E3495" t="s">
        <v>12639</v>
      </c>
      <c r="F3495" t="s">
        <v>12640</v>
      </c>
      <c r="G3495" t="s">
        <v>55</v>
      </c>
      <c r="H3495">
        <v>318</v>
      </c>
      <c r="I3495">
        <v>101</v>
      </c>
      <c r="J3495">
        <v>2001</v>
      </c>
      <c r="K3495">
        <v>4</v>
      </c>
      <c r="L3495" t="s">
        <v>5421</v>
      </c>
      <c r="M3495" t="s">
        <v>12641</v>
      </c>
    </row>
    <row r="3496" spans="1:13" x14ac:dyDescent="0.25">
      <c r="A3496">
        <v>3485</v>
      </c>
      <c r="B3496" t="s">
        <v>12642</v>
      </c>
      <c r="C3496" t="s">
        <v>12643</v>
      </c>
      <c r="D3496" t="s">
        <v>1262</v>
      </c>
      <c r="E3496" t="s">
        <v>3474</v>
      </c>
      <c r="F3496" t="s">
        <v>12644</v>
      </c>
      <c r="G3496" t="s">
        <v>156</v>
      </c>
      <c r="H3496">
        <v>88</v>
      </c>
      <c r="I3496">
        <v>54</v>
      </c>
      <c r="J3496">
        <v>1998</v>
      </c>
      <c r="K3496">
        <v>5</v>
      </c>
      <c r="L3496" t="s">
        <v>2110</v>
      </c>
      <c r="M3496" t="s">
        <v>596</v>
      </c>
    </row>
    <row r="3497" spans="1:13" x14ac:dyDescent="0.25">
      <c r="A3497">
        <v>3486</v>
      </c>
      <c r="B3497" t="s">
        <v>12645</v>
      </c>
      <c r="C3497" t="s">
        <v>12646</v>
      </c>
      <c r="D3497" t="s">
        <v>105</v>
      </c>
      <c r="E3497" t="s">
        <v>867</v>
      </c>
      <c r="F3497" t="s">
        <v>12647</v>
      </c>
      <c r="G3497" t="s">
        <v>55</v>
      </c>
      <c r="H3497">
        <v>475</v>
      </c>
      <c r="I3497">
        <v>270</v>
      </c>
      <c r="J3497">
        <v>2010</v>
      </c>
      <c r="K3497">
        <v>2</v>
      </c>
      <c r="L3497" t="s">
        <v>41</v>
      </c>
      <c r="M3497" t="s">
        <v>2389</v>
      </c>
    </row>
    <row r="3498" spans="1:13" x14ac:dyDescent="0.25">
      <c r="A3498">
        <v>3487</v>
      </c>
      <c r="B3498" t="s">
        <v>12648</v>
      </c>
      <c r="C3498" t="s">
        <v>12649</v>
      </c>
      <c r="D3498" t="s">
        <v>80</v>
      </c>
      <c r="E3498" t="s">
        <v>2770</v>
      </c>
      <c r="F3498" t="s">
        <v>12650</v>
      </c>
      <c r="G3498" t="s">
        <v>40</v>
      </c>
      <c r="H3498">
        <v>54</v>
      </c>
      <c r="I3498">
        <v>20</v>
      </c>
      <c r="J3498">
        <v>2006</v>
      </c>
      <c r="K3498">
        <v>5</v>
      </c>
      <c r="L3498" t="s">
        <v>137</v>
      </c>
      <c r="M3498" t="s">
        <v>889</v>
      </c>
    </row>
    <row r="3499" spans="1:13" x14ac:dyDescent="0.25">
      <c r="A3499">
        <v>3488</v>
      </c>
      <c r="B3499" t="s">
        <v>12651</v>
      </c>
      <c r="C3499" t="s">
        <v>12652</v>
      </c>
      <c r="D3499" t="s">
        <v>190</v>
      </c>
      <c r="E3499" t="s">
        <v>1608</v>
      </c>
      <c r="F3499" t="s">
        <v>12653</v>
      </c>
      <c r="G3499" t="s">
        <v>156</v>
      </c>
      <c r="H3499">
        <v>96</v>
      </c>
      <c r="I3499">
        <v>43</v>
      </c>
      <c r="J3499">
        <v>2007</v>
      </c>
      <c r="K3499">
        <v>6</v>
      </c>
      <c r="L3499" t="s">
        <v>41</v>
      </c>
      <c r="M3499" t="s">
        <v>2351</v>
      </c>
    </row>
    <row r="3500" spans="1:13" x14ac:dyDescent="0.25">
      <c r="A3500">
        <v>3489</v>
      </c>
      <c r="B3500" t="s">
        <v>12654</v>
      </c>
      <c r="C3500" t="s">
        <v>12655</v>
      </c>
      <c r="D3500" t="s">
        <v>80</v>
      </c>
      <c r="E3500" t="s">
        <v>8155</v>
      </c>
      <c r="F3500" t="s">
        <v>12656</v>
      </c>
      <c r="G3500" t="s">
        <v>55</v>
      </c>
      <c r="H3500">
        <v>497</v>
      </c>
      <c r="I3500">
        <v>304</v>
      </c>
      <c r="J3500">
        <v>2005</v>
      </c>
      <c r="K3500">
        <v>3</v>
      </c>
      <c r="L3500" t="s">
        <v>163</v>
      </c>
      <c r="M3500" t="s">
        <v>12657</v>
      </c>
    </row>
    <row r="3501" spans="1:13" x14ac:dyDescent="0.25">
      <c r="A3501">
        <v>3490</v>
      </c>
      <c r="B3501" t="s">
        <v>12658</v>
      </c>
      <c r="C3501" t="s">
        <v>12659</v>
      </c>
      <c r="D3501" t="s">
        <v>80</v>
      </c>
      <c r="E3501" t="s">
        <v>3524</v>
      </c>
      <c r="F3501" t="s">
        <v>12660</v>
      </c>
      <c r="G3501" t="s">
        <v>18</v>
      </c>
      <c r="H3501">
        <v>47</v>
      </c>
      <c r="I3501">
        <v>33</v>
      </c>
      <c r="J3501">
        <v>2005</v>
      </c>
      <c r="K3501">
        <v>4</v>
      </c>
      <c r="L3501" t="s">
        <v>137</v>
      </c>
      <c r="M3501" t="s">
        <v>137</v>
      </c>
    </row>
    <row r="3502" spans="1:13" x14ac:dyDescent="0.25">
      <c r="A3502">
        <v>3491</v>
      </c>
      <c r="B3502" t="s">
        <v>12661</v>
      </c>
      <c r="C3502" t="s">
        <v>12662</v>
      </c>
      <c r="D3502" t="s">
        <v>80</v>
      </c>
      <c r="E3502" t="s">
        <v>278</v>
      </c>
      <c r="F3502" t="s">
        <v>12663</v>
      </c>
      <c r="G3502" t="s">
        <v>48</v>
      </c>
      <c r="H3502">
        <v>10</v>
      </c>
      <c r="I3502">
        <v>5</v>
      </c>
      <c r="J3502">
        <v>2009</v>
      </c>
      <c r="K3502">
        <v>4</v>
      </c>
      <c r="L3502" t="s">
        <v>163</v>
      </c>
      <c r="M3502" t="s">
        <v>163</v>
      </c>
    </row>
    <row r="3503" spans="1:13" x14ac:dyDescent="0.25">
      <c r="A3503">
        <v>3492</v>
      </c>
      <c r="B3503" t="s">
        <v>12664</v>
      </c>
      <c r="C3503" t="s">
        <v>12665</v>
      </c>
      <c r="D3503" t="s">
        <v>341</v>
      </c>
      <c r="E3503" t="s">
        <v>2587</v>
      </c>
      <c r="F3503" t="s">
        <v>12666</v>
      </c>
      <c r="G3503" t="s">
        <v>297</v>
      </c>
      <c r="H3503">
        <v>41</v>
      </c>
      <c r="I3503">
        <v>23</v>
      </c>
      <c r="J3503">
        <v>2003</v>
      </c>
      <c r="K3503">
        <v>8</v>
      </c>
      <c r="L3503" t="s">
        <v>344</v>
      </c>
      <c r="M3503" t="s">
        <v>6999</v>
      </c>
    </row>
    <row r="3504" spans="1:13" x14ac:dyDescent="0.25">
      <c r="A3504">
        <v>3493</v>
      </c>
      <c r="B3504" t="s">
        <v>12667</v>
      </c>
      <c r="C3504" t="s">
        <v>12668</v>
      </c>
      <c r="D3504" t="s">
        <v>333</v>
      </c>
      <c r="E3504" t="s">
        <v>7724</v>
      </c>
      <c r="F3504" t="s">
        <v>12669</v>
      </c>
      <c r="G3504" t="s">
        <v>233</v>
      </c>
      <c r="H3504">
        <v>105</v>
      </c>
      <c r="I3504">
        <v>65</v>
      </c>
      <c r="J3504">
        <v>1978</v>
      </c>
      <c r="K3504">
        <v>1</v>
      </c>
      <c r="L3504" t="s">
        <v>41</v>
      </c>
      <c r="M3504" t="s">
        <v>1411</v>
      </c>
    </row>
    <row r="3505" spans="1:13" x14ac:dyDescent="0.25">
      <c r="A3505">
        <v>3494</v>
      </c>
      <c r="B3505" t="s">
        <v>12670</v>
      </c>
      <c r="C3505" t="s">
        <v>12671</v>
      </c>
      <c r="D3505" t="s">
        <v>860</v>
      </c>
      <c r="E3505" t="s">
        <v>770</v>
      </c>
      <c r="F3505" t="s">
        <v>12672</v>
      </c>
      <c r="G3505" t="s">
        <v>156</v>
      </c>
      <c r="H3505">
        <v>26</v>
      </c>
      <c r="I3505">
        <v>11</v>
      </c>
      <c r="J3505">
        <v>2003</v>
      </c>
      <c r="K3505">
        <v>1</v>
      </c>
      <c r="L3505" t="s">
        <v>863</v>
      </c>
      <c r="M3505" t="s">
        <v>1185</v>
      </c>
    </row>
    <row r="3506" spans="1:13" x14ac:dyDescent="0.25">
      <c r="A3506">
        <v>3495</v>
      </c>
      <c r="B3506" t="s">
        <v>12673</v>
      </c>
      <c r="C3506" t="s">
        <v>12674</v>
      </c>
      <c r="D3506" t="s">
        <v>80</v>
      </c>
      <c r="E3506" t="s">
        <v>512</v>
      </c>
      <c r="F3506" t="s">
        <v>12675</v>
      </c>
      <c r="G3506" t="s">
        <v>40</v>
      </c>
      <c r="H3506">
        <v>25</v>
      </c>
      <c r="I3506">
        <v>8</v>
      </c>
      <c r="J3506">
        <v>2011</v>
      </c>
      <c r="K3506">
        <v>1</v>
      </c>
      <c r="L3506" t="s">
        <v>500</v>
      </c>
      <c r="M3506" t="s">
        <v>7161</v>
      </c>
    </row>
    <row r="3507" spans="1:13" x14ac:dyDescent="0.25">
      <c r="A3507">
        <v>3496</v>
      </c>
      <c r="B3507" t="s">
        <v>12676</v>
      </c>
      <c r="C3507" t="s">
        <v>12677</v>
      </c>
      <c r="D3507" t="s">
        <v>105</v>
      </c>
      <c r="E3507" t="s">
        <v>12678</v>
      </c>
      <c r="F3507" t="s">
        <v>12679</v>
      </c>
      <c r="G3507" t="s">
        <v>329</v>
      </c>
      <c r="H3507">
        <v>650</v>
      </c>
      <c r="I3507">
        <v>380</v>
      </c>
      <c r="J3507">
        <v>2006</v>
      </c>
      <c r="K3507">
        <v>1</v>
      </c>
      <c r="L3507" t="s">
        <v>62</v>
      </c>
      <c r="M3507" t="s">
        <v>525</v>
      </c>
    </row>
    <row r="3508" spans="1:13" x14ac:dyDescent="0.25">
      <c r="A3508">
        <v>3497</v>
      </c>
      <c r="B3508" t="s">
        <v>12680</v>
      </c>
      <c r="C3508" t="s">
        <v>12681</v>
      </c>
      <c r="D3508" t="s">
        <v>105</v>
      </c>
      <c r="E3508" t="s">
        <v>493</v>
      </c>
      <c r="F3508" t="s">
        <v>12682</v>
      </c>
      <c r="G3508" t="s">
        <v>257</v>
      </c>
      <c r="H3508">
        <v>27</v>
      </c>
      <c r="I3508">
        <v>13</v>
      </c>
      <c r="J3508">
        <v>2012</v>
      </c>
      <c r="K3508">
        <v>1</v>
      </c>
      <c r="L3508" t="s">
        <v>62</v>
      </c>
      <c r="M3508" t="s">
        <v>108</v>
      </c>
    </row>
    <row r="3509" spans="1:13" x14ac:dyDescent="0.25">
      <c r="A3509">
        <v>3498</v>
      </c>
      <c r="B3509" t="s">
        <v>12683</v>
      </c>
      <c r="C3509" t="s">
        <v>12684</v>
      </c>
      <c r="D3509" t="s">
        <v>294</v>
      </c>
      <c r="E3509" t="s">
        <v>1080</v>
      </c>
      <c r="F3509" t="s">
        <v>12685</v>
      </c>
      <c r="G3509" t="s">
        <v>18</v>
      </c>
      <c r="H3509">
        <v>46</v>
      </c>
      <c r="I3509">
        <v>25</v>
      </c>
      <c r="J3509">
        <v>2009</v>
      </c>
      <c r="K3509">
        <v>3</v>
      </c>
      <c r="L3509" t="s">
        <v>298</v>
      </c>
      <c r="M3509" t="s">
        <v>298</v>
      </c>
    </row>
    <row r="3510" spans="1:13" x14ac:dyDescent="0.25">
      <c r="A3510">
        <v>3499</v>
      </c>
      <c r="B3510" t="s">
        <v>12686</v>
      </c>
      <c r="C3510" t="s">
        <v>12687</v>
      </c>
      <c r="D3510" t="s">
        <v>753</v>
      </c>
      <c r="E3510" t="s">
        <v>12688</v>
      </c>
      <c r="F3510" t="s">
        <v>12689</v>
      </c>
      <c r="G3510" t="s">
        <v>211</v>
      </c>
      <c r="H3510">
        <v>1036</v>
      </c>
      <c r="I3510">
        <v>620</v>
      </c>
      <c r="J3510">
        <v>1988</v>
      </c>
      <c r="K3510">
        <v>10</v>
      </c>
      <c r="L3510" t="s">
        <v>756</v>
      </c>
      <c r="M3510" t="s">
        <v>12690</v>
      </c>
    </row>
    <row r="3511" spans="1:13" x14ac:dyDescent="0.25">
      <c r="A3511">
        <v>3500</v>
      </c>
      <c r="B3511" t="s">
        <v>12691</v>
      </c>
      <c r="C3511" t="s">
        <v>12692</v>
      </c>
      <c r="D3511" t="s">
        <v>80</v>
      </c>
      <c r="E3511" t="s">
        <v>301</v>
      </c>
      <c r="F3511" t="s">
        <v>12693</v>
      </c>
      <c r="G3511" t="s">
        <v>181</v>
      </c>
      <c r="H3511">
        <v>15</v>
      </c>
      <c r="I3511">
        <v>10</v>
      </c>
      <c r="J3511">
        <v>2001</v>
      </c>
      <c r="K3511">
        <v>1</v>
      </c>
      <c r="L3511" t="s">
        <v>41</v>
      </c>
      <c r="M3511" t="s">
        <v>12694</v>
      </c>
    </row>
    <row r="3512" spans="1:13" x14ac:dyDescent="0.25">
      <c r="A3512">
        <v>3501</v>
      </c>
      <c r="B3512" t="s">
        <v>12695</v>
      </c>
      <c r="C3512" t="s">
        <v>12696</v>
      </c>
      <c r="D3512" t="s">
        <v>503</v>
      </c>
      <c r="E3512" t="s">
        <v>12697</v>
      </c>
      <c r="F3512" t="s">
        <v>12698</v>
      </c>
      <c r="G3512" t="s">
        <v>25</v>
      </c>
      <c r="H3512">
        <v>119</v>
      </c>
      <c r="I3512">
        <v>102</v>
      </c>
      <c r="J3512">
        <v>2008</v>
      </c>
      <c r="K3512">
        <v>7</v>
      </c>
      <c r="L3512" t="s">
        <v>506</v>
      </c>
      <c r="M3512" t="s">
        <v>506</v>
      </c>
    </row>
    <row r="3513" spans="1:13" x14ac:dyDescent="0.25">
      <c r="A3513">
        <v>3502</v>
      </c>
      <c r="B3513" t="s">
        <v>12699</v>
      </c>
      <c r="C3513" t="s">
        <v>12700</v>
      </c>
      <c r="D3513" t="s">
        <v>341</v>
      </c>
      <c r="E3513" t="s">
        <v>485</v>
      </c>
      <c r="F3513" t="s">
        <v>12701</v>
      </c>
      <c r="G3513" t="s">
        <v>623</v>
      </c>
      <c r="H3513">
        <v>20</v>
      </c>
      <c r="I3513">
        <v>18</v>
      </c>
      <c r="J3513">
        <v>2011</v>
      </c>
      <c r="K3513">
        <v>4</v>
      </c>
      <c r="L3513" t="s">
        <v>344</v>
      </c>
      <c r="M3513" t="s">
        <v>344</v>
      </c>
    </row>
    <row r="3514" spans="1:13" x14ac:dyDescent="0.25">
      <c r="A3514">
        <v>3503</v>
      </c>
      <c r="B3514" t="s">
        <v>12702</v>
      </c>
      <c r="C3514" t="s">
        <v>12703</v>
      </c>
      <c r="D3514" t="s">
        <v>80</v>
      </c>
      <c r="E3514" t="s">
        <v>939</v>
      </c>
      <c r="F3514" t="s">
        <v>12704</v>
      </c>
      <c r="G3514" t="s">
        <v>233</v>
      </c>
      <c r="H3514">
        <v>11</v>
      </c>
      <c r="I3514">
        <v>5</v>
      </c>
      <c r="J3514">
        <v>2007</v>
      </c>
      <c r="K3514">
        <v>4</v>
      </c>
      <c r="L3514" t="s">
        <v>83</v>
      </c>
      <c r="M3514" t="s">
        <v>3720</v>
      </c>
    </row>
    <row r="3515" spans="1:13" x14ac:dyDescent="0.25">
      <c r="A3515">
        <v>3504</v>
      </c>
      <c r="B3515" t="s">
        <v>12705</v>
      </c>
      <c r="C3515" t="s">
        <v>12706</v>
      </c>
      <c r="D3515" t="s">
        <v>215</v>
      </c>
      <c r="E3515" t="s">
        <v>765</v>
      </c>
      <c r="F3515" t="s">
        <v>12707</v>
      </c>
      <c r="G3515" t="s">
        <v>18</v>
      </c>
      <c r="H3515">
        <v>22</v>
      </c>
      <c r="I3515">
        <v>15</v>
      </c>
      <c r="J3515">
        <v>1996</v>
      </c>
      <c r="K3515">
        <v>3</v>
      </c>
      <c r="L3515" t="s">
        <v>5516</v>
      </c>
      <c r="M3515" t="s">
        <v>3190</v>
      </c>
    </row>
    <row r="3516" spans="1:13" x14ac:dyDescent="0.25">
      <c r="A3516">
        <v>3505</v>
      </c>
      <c r="B3516" t="s">
        <v>12708</v>
      </c>
      <c r="C3516" t="s">
        <v>12709</v>
      </c>
      <c r="D3516" t="s">
        <v>860</v>
      </c>
      <c r="E3516" t="s">
        <v>1803</v>
      </c>
      <c r="F3516" t="s">
        <v>12710</v>
      </c>
      <c r="G3516" t="s">
        <v>324</v>
      </c>
      <c r="H3516">
        <v>98</v>
      </c>
      <c r="I3516">
        <v>59</v>
      </c>
      <c r="J3516">
        <v>2001</v>
      </c>
      <c r="K3516">
        <v>2</v>
      </c>
      <c r="L3516" t="s">
        <v>41</v>
      </c>
      <c r="M3516" t="s">
        <v>12711</v>
      </c>
    </row>
    <row r="3517" spans="1:13" x14ac:dyDescent="0.25">
      <c r="A3517">
        <v>3506</v>
      </c>
      <c r="B3517" t="s">
        <v>12712</v>
      </c>
      <c r="C3517" t="s">
        <v>12713</v>
      </c>
      <c r="D3517" t="s">
        <v>80</v>
      </c>
      <c r="E3517" t="s">
        <v>3043</v>
      </c>
      <c r="F3517" t="s">
        <v>12714</v>
      </c>
      <c r="G3517" t="s">
        <v>336</v>
      </c>
      <c r="H3517">
        <v>27</v>
      </c>
      <c r="I3517">
        <v>21</v>
      </c>
      <c r="J3517">
        <v>2005</v>
      </c>
      <c r="K3517">
        <v>5</v>
      </c>
      <c r="L3517" t="s">
        <v>83</v>
      </c>
      <c r="M3517" t="s">
        <v>1819</v>
      </c>
    </row>
    <row r="3518" spans="1:13" x14ac:dyDescent="0.25">
      <c r="A3518">
        <v>3507</v>
      </c>
      <c r="B3518" t="s">
        <v>12715</v>
      </c>
      <c r="C3518" t="s">
        <v>12716</v>
      </c>
      <c r="D3518" t="s">
        <v>30</v>
      </c>
      <c r="E3518" t="s">
        <v>2974</v>
      </c>
      <c r="F3518" t="s">
        <v>12717</v>
      </c>
      <c r="G3518" t="s">
        <v>289</v>
      </c>
      <c r="H3518">
        <v>55</v>
      </c>
      <c r="I3518">
        <v>30</v>
      </c>
      <c r="J3518">
        <v>2002</v>
      </c>
      <c r="K3518">
        <v>1</v>
      </c>
      <c r="L3518" t="s">
        <v>706</v>
      </c>
      <c r="M3518" t="s">
        <v>707</v>
      </c>
    </row>
    <row r="3519" spans="1:13" x14ac:dyDescent="0.25">
      <c r="A3519">
        <v>3508</v>
      </c>
      <c r="B3519" t="s">
        <v>12718</v>
      </c>
      <c r="C3519" t="s">
        <v>12719</v>
      </c>
      <c r="D3519" t="s">
        <v>753</v>
      </c>
      <c r="E3519" t="s">
        <v>504</v>
      </c>
      <c r="F3519" t="s">
        <v>12720</v>
      </c>
      <c r="G3519" t="s">
        <v>211</v>
      </c>
      <c r="H3519">
        <v>30</v>
      </c>
      <c r="I3519">
        <v>20</v>
      </c>
      <c r="J3519">
        <v>2005</v>
      </c>
      <c r="K3519">
        <v>3</v>
      </c>
      <c r="L3519" t="s">
        <v>756</v>
      </c>
      <c r="M3519" t="s">
        <v>757</v>
      </c>
    </row>
    <row r="3520" spans="1:13" x14ac:dyDescent="0.25">
      <c r="A3520">
        <v>3509</v>
      </c>
      <c r="B3520" t="s">
        <v>12721</v>
      </c>
      <c r="C3520" t="s">
        <v>12722</v>
      </c>
      <c r="D3520" t="s">
        <v>66</v>
      </c>
      <c r="E3520" t="s">
        <v>278</v>
      </c>
      <c r="F3520" t="s">
        <v>12723</v>
      </c>
      <c r="G3520" t="s">
        <v>336</v>
      </c>
      <c r="H3520">
        <v>80</v>
      </c>
      <c r="I3520">
        <v>35</v>
      </c>
      <c r="J3520">
        <v>2007</v>
      </c>
      <c r="K3520">
        <v>6</v>
      </c>
      <c r="L3520" t="s">
        <v>94</v>
      </c>
      <c r="M3520" t="s">
        <v>921</v>
      </c>
    </row>
    <row r="3521" spans="1:13" x14ac:dyDescent="0.25">
      <c r="A3521">
        <v>3510</v>
      </c>
      <c r="B3521" t="s">
        <v>12724</v>
      </c>
      <c r="C3521" t="s">
        <v>12725</v>
      </c>
      <c r="D3521" t="s">
        <v>341</v>
      </c>
      <c r="E3521" t="s">
        <v>603</v>
      </c>
      <c r="F3521" t="s">
        <v>12726</v>
      </c>
      <c r="G3521" t="s">
        <v>329</v>
      </c>
      <c r="H3521">
        <v>32</v>
      </c>
      <c r="I3521">
        <v>25</v>
      </c>
      <c r="J3521">
        <v>2010</v>
      </c>
      <c r="K3521">
        <v>3</v>
      </c>
      <c r="L3521" t="s">
        <v>41</v>
      </c>
      <c r="M3521" t="s">
        <v>12727</v>
      </c>
    </row>
    <row r="3522" spans="1:13" x14ac:dyDescent="0.25">
      <c r="A3522">
        <v>3511</v>
      </c>
      <c r="B3522" t="s">
        <v>12728</v>
      </c>
      <c r="C3522" t="s">
        <v>12729</v>
      </c>
      <c r="D3522" t="s">
        <v>503</v>
      </c>
      <c r="E3522" t="s">
        <v>699</v>
      </c>
      <c r="F3522" t="s">
        <v>12730</v>
      </c>
      <c r="G3522" t="s">
        <v>233</v>
      </c>
      <c r="H3522">
        <v>18</v>
      </c>
      <c r="I3522">
        <v>5</v>
      </c>
      <c r="J3522">
        <v>2012</v>
      </c>
      <c r="K3522">
        <v>3</v>
      </c>
      <c r="L3522" t="s">
        <v>506</v>
      </c>
      <c r="M3522" t="s">
        <v>990</v>
      </c>
    </row>
    <row r="3523" spans="1:13" x14ac:dyDescent="0.25">
      <c r="A3523">
        <v>3512</v>
      </c>
      <c r="B3523" t="s">
        <v>12731</v>
      </c>
      <c r="C3523" t="s">
        <v>12732</v>
      </c>
      <c r="D3523" t="s">
        <v>30</v>
      </c>
      <c r="E3523" t="s">
        <v>5168</v>
      </c>
      <c r="F3523" t="s">
        <v>12733</v>
      </c>
      <c r="G3523" t="s">
        <v>40</v>
      </c>
      <c r="H3523">
        <v>83</v>
      </c>
      <c r="I3523">
        <v>55</v>
      </c>
      <c r="J3523">
        <v>2000</v>
      </c>
      <c r="K3523">
        <v>3</v>
      </c>
      <c r="L3523" t="s">
        <v>258</v>
      </c>
      <c r="M3523" t="s">
        <v>9912</v>
      </c>
    </row>
    <row r="3524" spans="1:13" x14ac:dyDescent="0.25">
      <c r="A3524">
        <v>3513</v>
      </c>
      <c r="B3524" t="s">
        <v>12734</v>
      </c>
      <c r="C3524" t="s">
        <v>12735</v>
      </c>
      <c r="D3524" t="s">
        <v>59</v>
      </c>
      <c r="E3524" t="s">
        <v>60</v>
      </c>
      <c r="F3524" t="s">
        <v>12736</v>
      </c>
      <c r="G3524" t="s">
        <v>257</v>
      </c>
      <c r="H3524">
        <v>1000</v>
      </c>
      <c r="I3524">
        <v>446</v>
      </c>
      <c r="J3524">
        <v>1999</v>
      </c>
      <c r="K3524">
        <v>1</v>
      </c>
      <c r="L3524" t="s">
        <v>62</v>
      </c>
      <c r="M3524" t="s">
        <v>6087</v>
      </c>
    </row>
    <row r="3525" spans="1:13" x14ac:dyDescent="0.25">
      <c r="A3525">
        <v>3514</v>
      </c>
      <c r="B3525" t="s">
        <v>12737</v>
      </c>
      <c r="C3525" t="s">
        <v>12738</v>
      </c>
      <c r="D3525" t="s">
        <v>119</v>
      </c>
      <c r="E3525" t="s">
        <v>962</v>
      </c>
      <c r="F3525" t="s">
        <v>12739</v>
      </c>
      <c r="G3525" t="s">
        <v>107</v>
      </c>
      <c r="H3525">
        <v>12</v>
      </c>
      <c r="I3525">
        <v>6</v>
      </c>
      <c r="J3525">
        <v>2013</v>
      </c>
      <c r="K3525">
        <v>2</v>
      </c>
      <c r="L3525" t="s">
        <v>122</v>
      </c>
      <c r="M3525" t="s">
        <v>4351</v>
      </c>
    </row>
    <row r="3526" spans="1:13" x14ac:dyDescent="0.25">
      <c r="A3526">
        <v>3515</v>
      </c>
      <c r="B3526" t="s">
        <v>12740</v>
      </c>
      <c r="C3526" t="s">
        <v>12741</v>
      </c>
      <c r="D3526" t="s">
        <v>74</v>
      </c>
      <c r="E3526" t="s">
        <v>1080</v>
      </c>
      <c r="F3526" t="s">
        <v>12742</v>
      </c>
      <c r="G3526" t="s">
        <v>55</v>
      </c>
      <c r="H3526">
        <v>32</v>
      </c>
      <c r="I3526">
        <v>11</v>
      </c>
      <c r="J3526">
        <v>2009</v>
      </c>
      <c r="K3526">
        <v>5</v>
      </c>
      <c r="L3526" t="s">
        <v>349</v>
      </c>
      <c r="M3526" t="s">
        <v>12743</v>
      </c>
    </row>
    <row r="3527" spans="1:13" x14ac:dyDescent="0.25">
      <c r="A3527">
        <v>3516</v>
      </c>
      <c r="B3527" t="s">
        <v>12744</v>
      </c>
      <c r="C3527" t="s">
        <v>12745</v>
      </c>
      <c r="D3527" t="s">
        <v>852</v>
      </c>
      <c r="E3527" t="s">
        <v>278</v>
      </c>
      <c r="F3527" t="s">
        <v>12746</v>
      </c>
      <c r="G3527" t="s">
        <v>233</v>
      </c>
      <c r="H3527">
        <v>13</v>
      </c>
      <c r="I3527">
        <v>9</v>
      </c>
      <c r="J3527">
        <v>2011</v>
      </c>
      <c r="K3527">
        <v>3</v>
      </c>
      <c r="L3527" t="s">
        <v>595</v>
      </c>
      <c r="M3527" t="s">
        <v>854</v>
      </c>
    </row>
    <row r="3528" spans="1:13" x14ac:dyDescent="0.25">
      <c r="A3528">
        <v>3517</v>
      </c>
      <c r="B3528" t="s">
        <v>12747</v>
      </c>
      <c r="C3528" t="s">
        <v>12748</v>
      </c>
      <c r="D3528" t="s">
        <v>59</v>
      </c>
      <c r="E3528" t="s">
        <v>1152</v>
      </c>
      <c r="F3528" t="s">
        <v>12749</v>
      </c>
      <c r="G3528" t="s">
        <v>187</v>
      </c>
      <c r="H3528">
        <v>20</v>
      </c>
      <c r="I3528">
        <v>5</v>
      </c>
      <c r="J3528">
        <v>1992</v>
      </c>
      <c r="K3528">
        <v>1</v>
      </c>
      <c r="L3528" t="s">
        <v>41</v>
      </c>
      <c r="M3528" t="s">
        <v>12750</v>
      </c>
    </row>
    <row r="3529" spans="1:13" x14ac:dyDescent="0.25">
      <c r="A3529">
        <v>3518</v>
      </c>
      <c r="B3529" t="s">
        <v>12751</v>
      </c>
      <c r="C3529" t="s">
        <v>12752</v>
      </c>
      <c r="D3529" t="s">
        <v>98</v>
      </c>
      <c r="E3529" t="s">
        <v>993</v>
      </c>
      <c r="F3529" t="s">
        <v>12753</v>
      </c>
      <c r="G3529" t="s">
        <v>297</v>
      </c>
      <c r="H3529">
        <v>50</v>
      </c>
      <c r="I3529">
        <v>4</v>
      </c>
      <c r="J3529">
        <v>2014</v>
      </c>
      <c r="K3529">
        <v>1</v>
      </c>
      <c r="L3529" t="s">
        <v>101</v>
      </c>
      <c r="M3529" t="s">
        <v>908</v>
      </c>
    </row>
    <row r="3530" spans="1:13" x14ac:dyDescent="0.25">
      <c r="A3530">
        <v>3519</v>
      </c>
      <c r="B3530" t="s">
        <v>12754</v>
      </c>
      <c r="C3530" t="s">
        <v>12755</v>
      </c>
      <c r="D3530" t="s">
        <v>1262</v>
      </c>
      <c r="E3530" t="s">
        <v>92</v>
      </c>
      <c r="F3530" t="s">
        <v>12756</v>
      </c>
      <c r="G3530" t="s">
        <v>233</v>
      </c>
      <c r="H3530">
        <v>69</v>
      </c>
      <c r="I3530">
        <v>37</v>
      </c>
      <c r="J3530">
        <v>2009</v>
      </c>
      <c r="K3530">
        <v>2</v>
      </c>
      <c r="L3530" t="s">
        <v>41</v>
      </c>
      <c r="M3530" t="s">
        <v>12757</v>
      </c>
    </row>
    <row r="3531" spans="1:13" x14ac:dyDescent="0.25">
      <c r="A3531">
        <v>3520</v>
      </c>
      <c r="B3531" t="s">
        <v>12758</v>
      </c>
      <c r="C3531" t="s">
        <v>12759</v>
      </c>
      <c r="D3531" t="s">
        <v>86</v>
      </c>
      <c r="E3531" t="s">
        <v>2210</v>
      </c>
      <c r="F3531" t="s">
        <v>12760</v>
      </c>
      <c r="G3531" t="s">
        <v>187</v>
      </c>
      <c r="H3531">
        <v>85</v>
      </c>
      <c r="I3531">
        <v>35</v>
      </c>
      <c r="J3531">
        <v>1976</v>
      </c>
      <c r="K3531">
        <v>1</v>
      </c>
      <c r="L3531" t="s">
        <v>41</v>
      </c>
      <c r="M3531" t="s">
        <v>12761</v>
      </c>
    </row>
    <row r="3532" spans="1:13" x14ac:dyDescent="0.25">
      <c r="A3532">
        <v>3521</v>
      </c>
      <c r="B3532" t="s">
        <v>12762</v>
      </c>
      <c r="C3532" t="s">
        <v>12763</v>
      </c>
      <c r="D3532" t="s">
        <v>74</v>
      </c>
      <c r="E3532" t="s">
        <v>498</v>
      </c>
      <c r="F3532" t="s">
        <v>12764</v>
      </c>
      <c r="G3532" t="s">
        <v>308</v>
      </c>
      <c r="H3532">
        <v>2300</v>
      </c>
      <c r="I3532">
        <v>940</v>
      </c>
      <c r="J3532">
        <v>2006</v>
      </c>
      <c r="K3532">
        <v>1</v>
      </c>
      <c r="L3532" t="s">
        <v>41</v>
      </c>
      <c r="M3532" t="s">
        <v>2453</v>
      </c>
    </row>
    <row r="3533" spans="1:13" x14ac:dyDescent="0.25">
      <c r="A3533">
        <v>3522</v>
      </c>
      <c r="B3533" t="s">
        <v>12765</v>
      </c>
      <c r="C3533" t="s">
        <v>12766</v>
      </c>
      <c r="D3533" t="s">
        <v>52</v>
      </c>
      <c r="E3533" t="s">
        <v>798</v>
      </c>
      <c r="F3533" t="s">
        <v>12767</v>
      </c>
      <c r="G3533" t="s">
        <v>187</v>
      </c>
      <c r="H3533">
        <v>31</v>
      </c>
      <c r="I3533">
        <v>2</v>
      </c>
      <c r="J3533">
        <v>2014</v>
      </c>
      <c r="K3533">
        <v>1</v>
      </c>
      <c r="L3533" t="s">
        <v>41</v>
      </c>
      <c r="M3533" t="s">
        <v>373</v>
      </c>
    </row>
    <row r="3534" spans="1:13" x14ac:dyDescent="0.25">
      <c r="A3534">
        <v>3523</v>
      </c>
      <c r="B3534" t="s">
        <v>12768</v>
      </c>
      <c r="C3534" t="s">
        <v>12769</v>
      </c>
      <c r="D3534" t="s">
        <v>15</v>
      </c>
      <c r="E3534" t="s">
        <v>425</v>
      </c>
      <c r="F3534" t="s">
        <v>12770</v>
      </c>
      <c r="G3534" t="s">
        <v>211</v>
      </c>
      <c r="H3534">
        <v>30</v>
      </c>
      <c r="I3534">
        <v>15</v>
      </c>
      <c r="J3534">
        <v>2006</v>
      </c>
      <c r="K3534">
        <v>2</v>
      </c>
      <c r="L3534" t="s">
        <v>19</v>
      </c>
      <c r="M3534" t="s">
        <v>19</v>
      </c>
    </row>
    <row r="3535" spans="1:13" x14ac:dyDescent="0.25">
      <c r="A3535">
        <v>3524</v>
      </c>
      <c r="B3535" t="s">
        <v>12771</v>
      </c>
      <c r="C3535" t="s">
        <v>12772</v>
      </c>
      <c r="D3535" t="s">
        <v>66</v>
      </c>
      <c r="E3535" t="s">
        <v>3901</v>
      </c>
      <c r="F3535" t="s">
        <v>12773</v>
      </c>
      <c r="G3535" t="s">
        <v>181</v>
      </c>
      <c r="H3535">
        <v>136</v>
      </c>
      <c r="I3535">
        <v>144</v>
      </c>
      <c r="J3535">
        <v>2011</v>
      </c>
      <c r="K3535">
        <v>4</v>
      </c>
      <c r="L3535" t="s">
        <v>94</v>
      </c>
      <c r="M3535" t="s">
        <v>746</v>
      </c>
    </row>
    <row r="3536" spans="1:13" x14ac:dyDescent="0.25">
      <c r="A3536">
        <v>3525</v>
      </c>
      <c r="B3536" t="s">
        <v>12774</v>
      </c>
      <c r="C3536" t="s">
        <v>12775</v>
      </c>
      <c r="D3536" t="s">
        <v>80</v>
      </c>
      <c r="E3536" t="s">
        <v>12776</v>
      </c>
      <c r="F3536" t="s">
        <v>12777</v>
      </c>
      <c r="G3536" t="s">
        <v>107</v>
      </c>
      <c r="H3536">
        <v>404</v>
      </c>
      <c r="I3536">
        <v>297</v>
      </c>
      <c r="J3536">
        <v>1999</v>
      </c>
      <c r="K3536">
        <v>12</v>
      </c>
      <c r="L3536" t="s">
        <v>163</v>
      </c>
      <c r="M3536" t="s">
        <v>2067</v>
      </c>
    </row>
    <row r="3537" spans="1:13" x14ac:dyDescent="0.25">
      <c r="A3537">
        <v>3526</v>
      </c>
      <c r="B3537" t="s">
        <v>12778</v>
      </c>
      <c r="C3537" t="s">
        <v>12779</v>
      </c>
      <c r="D3537" t="s">
        <v>1262</v>
      </c>
      <c r="E3537" t="s">
        <v>3392</v>
      </c>
      <c r="F3537" t="s">
        <v>12780</v>
      </c>
      <c r="G3537" t="s">
        <v>69</v>
      </c>
      <c r="H3537">
        <v>60</v>
      </c>
      <c r="I3537">
        <v>28</v>
      </c>
      <c r="J3537">
        <v>2009</v>
      </c>
      <c r="K3537">
        <v>4</v>
      </c>
      <c r="L3537" t="s">
        <v>2110</v>
      </c>
      <c r="M3537" t="s">
        <v>596</v>
      </c>
    </row>
    <row r="3538" spans="1:13" x14ac:dyDescent="0.25">
      <c r="A3538">
        <v>3527</v>
      </c>
      <c r="B3538" t="s">
        <v>12781</v>
      </c>
      <c r="C3538" t="s">
        <v>12782</v>
      </c>
      <c r="D3538" t="s">
        <v>341</v>
      </c>
      <c r="E3538" t="s">
        <v>1665</v>
      </c>
      <c r="F3538" t="s">
        <v>12783</v>
      </c>
      <c r="G3538" t="s">
        <v>233</v>
      </c>
      <c r="H3538">
        <v>120</v>
      </c>
      <c r="I3538">
        <v>64</v>
      </c>
      <c r="J3538">
        <v>1928</v>
      </c>
      <c r="K3538">
        <v>2</v>
      </c>
      <c r="L3538" t="s">
        <v>344</v>
      </c>
      <c r="M3538" t="s">
        <v>12784</v>
      </c>
    </row>
    <row r="3539" spans="1:13" x14ac:dyDescent="0.25">
      <c r="A3539">
        <v>3528</v>
      </c>
      <c r="B3539" t="s">
        <v>12785</v>
      </c>
      <c r="C3539" t="s">
        <v>12786</v>
      </c>
      <c r="D3539" t="s">
        <v>98</v>
      </c>
      <c r="E3539" t="s">
        <v>1592</v>
      </c>
      <c r="F3539" t="s">
        <v>12787</v>
      </c>
      <c r="G3539" t="s">
        <v>336</v>
      </c>
      <c r="H3539">
        <v>108</v>
      </c>
      <c r="I3539">
        <v>65</v>
      </c>
      <c r="J3539">
        <v>2000</v>
      </c>
      <c r="K3539">
        <v>6</v>
      </c>
      <c r="L3539" t="s">
        <v>101</v>
      </c>
      <c r="M3539" t="s">
        <v>101</v>
      </c>
    </row>
    <row r="3540" spans="1:13" x14ac:dyDescent="0.25">
      <c r="A3540">
        <v>3529</v>
      </c>
      <c r="B3540" t="s">
        <v>12788</v>
      </c>
      <c r="C3540" t="s">
        <v>12789</v>
      </c>
      <c r="D3540" t="s">
        <v>66</v>
      </c>
      <c r="E3540" t="s">
        <v>416</v>
      </c>
      <c r="F3540" t="s">
        <v>12790</v>
      </c>
      <c r="G3540" t="s">
        <v>271</v>
      </c>
      <c r="H3540">
        <v>5</v>
      </c>
      <c r="I3540">
        <v>2</v>
      </c>
      <c r="J3540">
        <v>2008</v>
      </c>
      <c r="K3540">
        <v>1</v>
      </c>
      <c r="L3540" t="s">
        <v>94</v>
      </c>
      <c r="M3540" t="s">
        <v>746</v>
      </c>
    </row>
    <row r="3541" spans="1:13" x14ac:dyDescent="0.25">
      <c r="A3541">
        <v>3530</v>
      </c>
      <c r="B3541" t="s">
        <v>12791</v>
      </c>
      <c r="C3541" t="s">
        <v>12792</v>
      </c>
      <c r="D3541" t="s">
        <v>15</v>
      </c>
      <c r="E3541" t="s">
        <v>445</v>
      </c>
      <c r="F3541" t="s">
        <v>12793</v>
      </c>
      <c r="G3541" t="s">
        <v>211</v>
      </c>
      <c r="H3541">
        <v>28</v>
      </c>
      <c r="I3541">
        <v>15</v>
      </c>
      <c r="J3541">
        <v>2009</v>
      </c>
      <c r="K3541">
        <v>3</v>
      </c>
      <c r="L3541" t="s">
        <v>19</v>
      </c>
      <c r="M3541" t="s">
        <v>19</v>
      </c>
    </row>
    <row r="3542" spans="1:13" x14ac:dyDescent="0.25">
      <c r="A3542">
        <v>3531</v>
      </c>
      <c r="B3542" t="s">
        <v>12794</v>
      </c>
      <c r="C3542" t="s">
        <v>12795</v>
      </c>
      <c r="D3542" t="s">
        <v>80</v>
      </c>
      <c r="E3542" t="s">
        <v>798</v>
      </c>
      <c r="F3542" t="s">
        <v>12796</v>
      </c>
      <c r="G3542" t="s">
        <v>623</v>
      </c>
      <c r="H3542">
        <v>7</v>
      </c>
      <c r="I3542">
        <v>1</v>
      </c>
      <c r="J3542">
        <v>2011</v>
      </c>
      <c r="K3542">
        <v>2</v>
      </c>
      <c r="L3542" t="s">
        <v>83</v>
      </c>
      <c r="M3542" t="s">
        <v>12797</v>
      </c>
    </row>
    <row r="3543" spans="1:13" x14ac:dyDescent="0.25">
      <c r="A3543">
        <v>3532</v>
      </c>
      <c r="B3543" t="s">
        <v>12798</v>
      </c>
      <c r="C3543" t="s">
        <v>12799</v>
      </c>
      <c r="D3543" t="s">
        <v>80</v>
      </c>
      <c r="E3543" t="s">
        <v>1305</v>
      </c>
      <c r="F3543" t="s">
        <v>12800</v>
      </c>
      <c r="G3543" t="s">
        <v>69</v>
      </c>
      <c r="H3543">
        <v>4</v>
      </c>
      <c r="I3543">
        <v>6</v>
      </c>
      <c r="J3543">
        <v>1997</v>
      </c>
      <c r="K3543">
        <v>7</v>
      </c>
      <c r="L3543" t="s">
        <v>41</v>
      </c>
      <c r="M3543" t="s">
        <v>12801</v>
      </c>
    </row>
    <row r="3544" spans="1:13" x14ac:dyDescent="0.25">
      <c r="A3544">
        <v>3533</v>
      </c>
      <c r="B3544" t="s">
        <v>12802</v>
      </c>
      <c r="C3544" t="s">
        <v>12803</v>
      </c>
      <c r="D3544" t="s">
        <v>166</v>
      </c>
      <c r="E3544" t="s">
        <v>135</v>
      </c>
      <c r="F3544" t="s">
        <v>12804</v>
      </c>
      <c r="G3544" t="s">
        <v>107</v>
      </c>
      <c r="H3544">
        <v>8</v>
      </c>
      <c r="I3544">
        <v>7</v>
      </c>
      <c r="J3544">
        <v>2008</v>
      </c>
      <c r="K3544">
        <v>3</v>
      </c>
      <c r="L3544" t="s">
        <v>169</v>
      </c>
      <c r="M3544" t="s">
        <v>319</v>
      </c>
    </row>
    <row r="3545" spans="1:13" x14ac:dyDescent="0.25">
      <c r="A3545">
        <v>3534</v>
      </c>
      <c r="B3545" t="s">
        <v>12805</v>
      </c>
      <c r="C3545" t="s">
        <v>12806</v>
      </c>
      <c r="D3545" t="s">
        <v>74</v>
      </c>
      <c r="E3545" t="s">
        <v>3802</v>
      </c>
      <c r="F3545" t="s">
        <v>12807</v>
      </c>
      <c r="G3545" t="s">
        <v>25</v>
      </c>
      <c r="H3545">
        <v>71</v>
      </c>
      <c r="I3545">
        <v>49</v>
      </c>
      <c r="J3545">
        <v>2009</v>
      </c>
      <c r="K3545">
        <v>7</v>
      </c>
      <c r="L3545" t="s">
        <v>349</v>
      </c>
      <c r="M3545" t="s">
        <v>12808</v>
      </c>
    </row>
    <row r="3546" spans="1:13" x14ac:dyDescent="0.25">
      <c r="A3546">
        <v>3535</v>
      </c>
      <c r="B3546" t="s">
        <v>12809</v>
      </c>
      <c r="C3546" t="s">
        <v>12810</v>
      </c>
      <c r="D3546" t="s">
        <v>52</v>
      </c>
      <c r="E3546" t="s">
        <v>8301</v>
      </c>
      <c r="F3546" t="s">
        <v>12811</v>
      </c>
      <c r="G3546" t="s">
        <v>48</v>
      </c>
      <c r="H3546">
        <v>28</v>
      </c>
      <c r="I3546">
        <v>28</v>
      </c>
      <c r="J3546">
        <v>2001</v>
      </c>
      <c r="K3546">
        <v>2</v>
      </c>
      <c r="L3546" t="s">
        <v>203</v>
      </c>
      <c r="M3546" t="s">
        <v>203</v>
      </c>
    </row>
    <row r="3547" spans="1:13" x14ac:dyDescent="0.25">
      <c r="A3547">
        <v>3536</v>
      </c>
      <c r="B3547" t="s">
        <v>12812</v>
      </c>
      <c r="C3547" t="s">
        <v>12813</v>
      </c>
      <c r="D3547" t="s">
        <v>30</v>
      </c>
      <c r="E3547" t="s">
        <v>12814</v>
      </c>
      <c r="F3547" t="s">
        <v>12815</v>
      </c>
      <c r="G3547" t="s">
        <v>233</v>
      </c>
      <c r="H3547">
        <v>60</v>
      </c>
      <c r="I3547">
        <v>25</v>
      </c>
      <c r="J3547">
        <v>1979</v>
      </c>
      <c r="K3547">
        <v>1</v>
      </c>
      <c r="L3547" t="s">
        <v>258</v>
      </c>
      <c r="M3547" t="s">
        <v>1496</v>
      </c>
    </row>
    <row r="3548" spans="1:13" x14ac:dyDescent="0.25">
      <c r="A3548">
        <v>3537</v>
      </c>
      <c r="B3548" t="s">
        <v>12816</v>
      </c>
      <c r="C3548" t="s">
        <v>12817</v>
      </c>
      <c r="D3548" t="s">
        <v>30</v>
      </c>
      <c r="E3548" t="s">
        <v>493</v>
      </c>
      <c r="F3548" t="s">
        <v>12818</v>
      </c>
      <c r="G3548" t="s">
        <v>156</v>
      </c>
      <c r="H3548">
        <v>9</v>
      </c>
      <c r="I3548">
        <v>18</v>
      </c>
      <c r="J3548">
        <v>2010</v>
      </c>
      <c r="K3548">
        <v>3</v>
      </c>
      <c r="L3548" t="s">
        <v>34</v>
      </c>
      <c r="M3548" t="s">
        <v>34</v>
      </c>
    </row>
    <row r="3549" spans="1:13" x14ac:dyDescent="0.25">
      <c r="A3549">
        <v>3538</v>
      </c>
      <c r="B3549" t="s">
        <v>12819</v>
      </c>
      <c r="C3549" t="s">
        <v>12820</v>
      </c>
      <c r="D3549" t="s">
        <v>223</v>
      </c>
      <c r="E3549" t="s">
        <v>824</v>
      </c>
      <c r="F3549" t="s">
        <v>12821</v>
      </c>
      <c r="G3549" t="s">
        <v>69</v>
      </c>
      <c r="H3549">
        <v>7</v>
      </c>
      <c r="I3549">
        <v>3</v>
      </c>
      <c r="J3549">
        <v>2010</v>
      </c>
      <c r="K3549">
        <v>1</v>
      </c>
      <c r="L3549" t="s">
        <v>226</v>
      </c>
      <c r="M3549" t="s">
        <v>12822</v>
      </c>
    </row>
    <row r="3550" spans="1:13" x14ac:dyDescent="0.25">
      <c r="A3550">
        <v>3539</v>
      </c>
      <c r="B3550" t="s">
        <v>12823</v>
      </c>
      <c r="C3550" t="s">
        <v>12824</v>
      </c>
      <c r="D3550" t="s">
        <v>643</v>
      </c>
      <c r="E3550" t="s">
        <v>765</v>
      </c>
      <c r="F3550" t="s">
        <v>12825</v>
      </c>
      <c r="G3550" t="s">
        <v>297</v>
      </c>
      <c r="H3550">
        <v>22</v>
      </c>
      <c r="I3550">
        <v>14</v>
      </c>
      <c r="J3550">
        <v>2006</v>
      </c>
      <c r="K3550">
        <v>5</v>
      </c>
      <c r="L3550" t="s">
        <v>41</v>
      </c>
      <c r="M3550" t="s">
        <v>12826</v>
      </c>
    </row>
    <row r="3551" spans="1:13" x14ac:dyDescent="0.25">
      <c r="A3551">
        <v>3540</v>
      </c>
      <c r="B3551" t="s">
        <v>12827</v>
      </c>
      <c r="C3551" t="s">
        <v>12828</v>
      </c>
      <c r="D3551" t="s">
        <v>66</v>
      </c>
      <c r="E3551" t="s">
        <v>1309</v>
      </c>
      <c r="F3551" t="s">
        <v>12829</v>
      </c>
      <c r="G3551" t="s">
        <v>297</v>
      </c>
      <c r="H3551">
        <v>16</v>
      </c>
      <c r="I3551">
        <v>8</v>
      </c>
      <c r="J3551">
        <v>2009</v>
      </c>
      <c r="K3551">
        <v>1</v>
      </c>
      <c r="L3551" t="s">
        <v>94</v>
      </c>
      <c r="M3551" t="s">
        <v>735</v>
      </c>
    </row>
    <row r="3552" spans="1:13" x14ac:dyDescent="0.25">
      <c r="A3552">
        <v>3541</v>
      </c>
      <c r="B3552" t="s">
        <v>12830</v>
      </c>
      <c r="C3552" t="s">
        <v>12831</v>
      </c>
      <c r="D3552" t="s">
        <v>190</v>
      </c>
      <c r="E3552" t="s">
        <v>798</v>
      </c>
      <c r="F3552" t="s">
        <v>12832</v>
      </c>
      <c r="G3552" t="s">
        <v>55</v>
      </c>
      <c r="H3552">
        <v>28</v>
      </c>
      <c r="I3552">
        <v>19</v>
      </c>
      <c r="J3552">
        <v>2012</v>
      </c>
      <c r="K3552">
        <v>3</v>
      </c>
      <c r="L3552" t="s">
        <v>41</v>
      </c>
      <c r="M3552" t="s">
        <v>12833</v>
      </c>
    </row>
    <row r="3553" spans="1:13" x14ac:dyDescent="0.25">
      <c r="A3553">
        <v>3542</v>
      </c>
      <c r="B3553" t="s">
        <v>12834</v>
      </c>
      <c r="C3553" t="s">
        <v>12835</v>
      </c>
      <c r="D3553" t="s">
        <v>30</v>
      </c>
      <c r="E3553" t="s">
        <v>2108</v>
      </c>
      <c r="F3553" t="s">
        <v>12836</v>
      </c>
      <c r="G3553" t="s">
        <v>48</v>
      </c>
      <c r="H3553">
        <v>25</v>
      </c>
      <c r="I3553">
        <v>14</v>
      </c>
      <c r="J3553">
        <v>2008</v>
      </c>
      <c r="K3553">
        <v>5</v>
      </c>
      <c r="L3553" t="s">
        <v>258</v>
      </c>
      <c r="M3553" t="s">
        <v>258</v>
      </c>
    </row>
    <row r="3554" spans="1:13" x14ac:dyDescent="0.25">
      <c r="A3554">
        <v>3543</v>
      </c>
      <c r="B3554" t="s">
        <v>12837</v>
      </c>
      <c r="C3554" t="s">
        <v>12838</v>
      </c>
      <c r="D3554" t="s">
        <v>80</v>
      </c>
      <c r="E3554" t="s">
        <v>161</v>
      </c>
      <c r="F3554" t="s">
        <v>12839</v>
      </c>
      <c r="G3554" t="s">
        <v>40</v>
      </c>
      <c r="H3554">
        <v>300</v>
      </c>
      <c r="I3554">
        <v>180</v>
      </c>
      <c r="J3554">
        <v>2010</v>
      </c>
      <c r="K3554">
        <v>3</v>
      </c>
      <c r="L3554" t="s">
        <v>137</v>
      </c>
      <c r="M3554" t="s">
        <v>137</v>
      </c>
    </row>
    <row r="3555" spans="1:13" x14ac:dyDescent="0.25">
      <c r="A3555">
        <v>3544</v>
      </c>
      <c r="B3555" t="s">
        <v>12840</v>
      </c>
      <c r="C3555" t="s">
        <v>12841</v>
      </c>
      <c r="D3555" t="s">
        <v>74</v>
      </c>
      <c r="E3555" t="s">
        <v>111</v>
      </c>
      <c r="F3555" t="s">
        <v>12842</v>
      </c>
      <c r="G3555" t="s">
        <v>107</v>
      </c>
      <c r="H3555">
        <v>73</v>
      </c>
      <c r="I3555">
        <v>59</v>
      </c>
      <c r="J3555">
        <v>1991</v>
      </c>
      <c r="K3555">
        <v>6</v>
      </c>
      <c r="L3555" t="s">
        <v>41</v>
      </c>
      <c r="M3555" t="s">
        <v>3258</v>
      </c>
    </row>
    <row r="3556" spans="1:13" x14ac:dyDescent="0.25">
      <c r="A3556">
        <v>3545</v>
      </c>
      <c r="B3556" t="s">
        <v>12843</v>
      </c>
      <c r="C3556" t="s">
        <v>12844</v>
      </c>
      <c r="D3556" t="s">
        <v>141</v>
      </c>
      <c r="E3556" t="s">
        <v>523</v>
      </c>
      <c r="F3556" t="s">
        <v>12845</v>
      </c>
      <c r="G3556" t="s">
        <v>25</v>
      </c>
      <c r="H3556">
        <v>14</v>
      </c>
      <c r="I3556">
        <v>2</v>
      </c>
      <c r="J3556">
        <v>2013</v>
      </c>
      <c r="K3556">
        <v>2</v>
      </c>
      <c r="L3556" t="s">
        <v>349</v>
      </c>
      <c r="M3556" t="s">
        <v>12846</v>
      </c>
    </row>
    <row r="3557" spans="1:13" x14ac:dyDescent="0.25">
      <c r="A3557">
        <v>3546</v>
      </c>
      <c r="B3557" t="s">
        <v>12847</v>
      </c>
      <c r="C3557" t="s">
        <v>12848</v>
      </c>
      <c r="D3557" t="s">
        <v>2991</v>
      </c>
      <c r="E3557" t="s">
        <v>523</v>
      </c>
      <c r="F3557" t="s">
        <v>12849</v>
      </c>
      <c r="G3557" t="s">
        <v>1041</v>
      </c>
      <c r="H3557">
        <v>52</v>
      </c>
      <c r="I3557">
        <v>29</v>
      </c>
      <c r="J3557">
        <v>1973</v>
      </c>
      <c r="K3557">
        <v>3</v>
      </c>
      <c r="L3557" t="s">
        <v>49</v>
      </c>
      <c r="M3557" t="s">
        <v>8216</v>
      </c>
    </row>
    <row r="3558" spans="1:13" x14ac:dyDescent="0.25">
      <c r="A3558">
        <v>3547</v>
      </c>
      <c r="B3558" t="s">
        <v>12850</v>
      </c>
      <c r="C3558" t="s">
        <v>12851</v>
      </c>
      <c r="D3558" t="s">
        <v>974</v>
      </c>
      <c r="E3558" t="s">
        <v>185</v>
      </c>
      <c r="F3558" t="s">
        <v>12852</v>
      </c>
      <c r="G3558" t="s">
        <v>308</v>
      </c>
      <c r="H3558">
        <v>38</v>
      </c>
      <c r="I3558">
        <v>25</v>
      </c>
      <c r="J3558">
        <v>2000</v>
      </c>
      <c r="K3558">
        <v>1</v>
      </c>
      <c r="L3558" t="s">
        <v>94</v>
      </c>
      <c r="M3558" t="s">
        <v>976</v>
      </c>
    </row>
    <row r="3559" spans="1:13" x14ac:dyDescent="0.25">
      <c r="A3559">
        <v>3548</v>
      </c>
      <c r="B3559" t="s">
        <v>12853</v>
      </c>
      <c r="C3559" t="s">
        <v>12854</v>
      </c>
      <c r="D3559" t="s">
        <v>243</v>
      </c>
      <c r="E3559" t="s">
        <v>60</v>
      </c>
      <c r="F3559" t="s">
        <v>12855</v>
      </c>
      <c r="G3559" t="s">
        <v>233</v>
      </c>
      <c r="H3559">
        <v>23</v>
      </c>
      <c r="I3559">
        <v>8</v>
      </c>
      <c r="J3559">
        <v>1991</v>
      </c>
      <c r="K3559">
        <v>1</v>
      </c>
      <c r="L3559" t="s">
        <v>94</v>
      </c>
      <c r="M3559" t="s">
        <v>9327</v>
      </c>
    </row>
    <row r="3560" spans="1:13" x14ac:dyDescent="0.25">
      <c r="A3560">
        <v>3549</v>
      </c>
      <c r="B3560" t="s">
        <v>12856</v>
      </c>
      <c r="C3560" t="s">
        <v>12857</v>
      </c>
      <c r="D3560" t="s">
        <v>434</v>
      </c>
      <c r="E3560" t="s">
        <v>295</v>
      </c>
      <c r="F3560" t="s">
        <v>12858</v>
      </c>
      <c r="G3560" t="s">
        <v>336</v>
      </c>
      <c r="H3560">
        <v>110</v>
      </c>
      <c r="I3560">
        <v>46</v>
      </c>
      <c r="J3560">
        <v>1999</v>
      </c>
      <c r="K3560">
        <v>1</v>
      </c>
      <c r="L3560" t="s">
        <v>41</v>
      </c>
      <c r="M3560" t="s">
        <v>437</v>
      </c>
    </row>
    <row r="3561" spans="1:13" x14ac:dyDescent="0.25">
      <c r="A3561">
        <v>3550</v>
      </c>
      <c r="B3561" t="s">
        <v>12859</v>
      </c>
      <c r="C3561" t="s">
        <v>12860</v>
      </c>
      <c r="D3561" t="s">
        <v>52</v>
      </c>
      <c r="E3561" t="s">
        <v>993</v>
      </c>
      <c r="F3561" t="s">
        <v>12861</v>
      </c>
      <c r="G3561" t="s">
        <v>40</v>
      </c>
      <c r="H3561">
        <v>48</v>
      </c>
      <c r="I3561">
        <v>21</v>
      </c>
      <c r="J3561">
        <v>2010</v>
      </c>
      <c r="K3561">
        <v>10</v>
      </c>
      <c r="L3561" t="s">
        <v>56</v>
      </c>
      <c r="M3561" t="s">
        <v>7445</v>
      </c>
    </row>
    <row r="3562" spans="1:13" x14ac:dyDescent="0.25">
      <c r="A3562">
        <v>3551</v>
      </c>
      <c r="B3562" t="s">
        <v>12862</v>
      </c>
      <c r="C3562" t="s">
        <v>12863</v>
      </c>
      <c r="D3562" t="s">
        <v>52</v>
      </c>
      <c r="E3562" t="s">
        <v>828</v>
      </c>
      <c r="F3562" t="s">
        <v>12864</v>
      </c>
      <c r="G3562" t="s">
        <v>329</v>
      </c>
      <c r="H3562">
        <v>65</v>
      </c>
      <c r="I3562">
        <v>48</v>
      </c>
      <c r="J3562">
        <v>2009</v>
      </c>
      <c r="K3562">
        <v>3</v>
      </c>
      <c r="L3562" t="s">
        <v>1314</v>
      </c>
      <c r="M3562" t="s">
        <v>1315</v>
      </c>
    </row>
    <row r="3563" spans="1:13" x14ac:dyDescent="0.25">
      <c r="A3563">
        <v>3552</v>
      </c>
      <c r="B3563" t="s">
        <v>12865</v>
      </c>
      <c r="C3563" t="s">
        <v>12866</v>
      </c>
      <c r="D3563" t="s">
        <v>86</v>
      </c>
      <c r="E3563" t="s">
        <v>3470</v>
      </c>
      <c r="F3563" t="s">
        <v>12867</v>
      </c>
      <c r="G3563" t="s">
        <v>175</v>
      </c>
      <c r="H3563">
        <v>155</v>
      </c>
      <c r="I3563">
        <v>75</v>
      </c>
      <c r="J3563">
        <v>2010</v>
      </c>
      <c r="K3563">
        <v>2</v>
      </c>
      <c r="L3563" t="s">
        <v>89</v>
      </c>
      <c r="M3563" t="s">
        <v>89</v>
      </c>
    </row>
    <row r="3564" spans="1:13" x14ac:dyDescent="0.25">
      <c r="A3564">
        <v>3553</v>
      </c>
      <c r="B3564" t="s">
        <v>12868</v>
      </c>
      <c r="C3564" t="s">
        <v>12869</v>
      </c>
      <c r="D3564" t="s">
        <v>119</v>
      </c>
      <c r="E3564" t="s">
        <v>1068</v>
      </c>
      <c r="F3564" t="s">
        <v>12870</v>
      </c>
      <c r="G3564" t="s">
        <v>336</v>
      </c>
      <c r="H3564">
        <v>10</v>
      </c>
      <c r="I3564">
        <v>5</v>
      </c>
      <c r="J3564">
        <v>2013</v>
      </c>
      <c r="K3564">
        <v>1</v>
      </c>
      <c r="L3564" t="s">
        <v>122</v>
      </c>
      <c r="M3564" t="s">
        <v>1362</v>
      </c>
    </row>
    <row r="3565" spans="1:13" x14ac:dyDescent="0.25">
      <c r="A3565">
        <v>3554</v>
      </c>
      <c r="B3565" t="s">
        <v>12871</v>
      </c>
      <c r="C3565" t="s">
        <v>12872</v>
      </c>
      <c r="D3565" t="s">
        <v>643</v>
      </c>
      <c r="E3565" t="s">
        <v>261</v>
      </c>
      <c r="F3565" t="s">
        <v>12873</v>
      </c>
      <c r="G3565" t="s">
        <v>40</v>
      </c>
      <c r="H3565">
        <v>23</v>
      </c>
      <c r="I3565">
        <v>10</v>
      </c>
      <c r="J3565">
        <v>2004</v>
      </c>
      <c r="K3565">
        <v>1</v>
      </c>
      <c r="L3565" t="s">
        <v>645</v>
      </c>
      <c r="M3565" t="s">
        <v>4129</v>
      </c>
    </row>
    <row r="3566" spans="1:13" x14ac:dyDescent="0.25">
      <c r="A3566">
        <v>3555</v>
      </c>
      <c r="B3566" t="s">
        <v>12874</v>
      </c>
      <c r="C3566" t="s">
        <v>12875</v>
      </c>
      <c r="D3566" t="s">
        <v>215</v>
      </c>
      <c r="E3566" t="s">
        <v>3524</v>
      </c>
      <c r="F3566" t="s">
        <v>12876</v>
      </c>
      <c r="G3566" t="s">
        <v>181</v>
      </c>
      <c r="H3566">
        <v>108</v>
      </c>
      <c r="I3566">
        <v>89</v>
      </c>
      <c r="J3566">
        <v>2008</v>
      </c>
      <c r="K3566">
        <v>4</v>
      </c>
      <c r="L3566" t="s">
        <v>41</v>
      </c>
      <c r="M3566" t="s">
        <v>2800</v>
      </c>
    </row>
    <row r="3567" spans="1:13" x14ac:dyDescent="0.25">
      <c r="A3567">
        <v>3556</v>
      </c>
      <c r="B3567" t="s">
        <v>12877</v>
      </c>
      <c r="C3567" t="s">
        <v>12878</v>
      </c>
      <c r="D3567" t="s">
        <v>52</v>
      </c>
      <c r="E3567" t="s">
        <v>710</v>
      </c>
      <c r="F3567" t="s">
        <v>12879</v>
      </c>
      <c r="G3567" t="s">
        <v>233</v>
      </c>
      <c r="H3567">
        <v>48</v>
      </c>
      <c r="I3567">
        <v>43</v>
      </c>
      <c r="J3567">
        <v>2010</v>
      </c>
      <c r="K3567">
        <v>5</v>
      </c>
      <c r="L3567" t="s">
        <v>203</v>
      </c>
      <c r="M3567" t="s">
        <v>12880</v>
      </c>
    </row>
    <row r="3568" spans="1:13" x14ac:dyDescent="0.25">
      <c r="A3568">
        <v>3557</v>
      </c>
      <c r="B3568" t="s">
        <v>12881</v>
      </c>
      <c r="C3568" t="s">
        <v>12882</v>
      </c>
      <c r="D3568" t="s">
        <v>166</v>
      </c>
      <c r="E3568" t="s">
        <v>3323</v>
      </c>
      <c r="F3568" t="s">
        <v>12883</v>
      </c>
      <c r="G3568" t="s">
        <v>25</v>
      </c>
      <c r="H3568">
        <v>44</v>
      </c>
      <c r="I3568">
        <v>13</v>
      </c>
      <c r="J3568">
        <v>2011</v>
      </c>
      <c r="K3568">
        <v>3</v>
      </c>
      <c r="L3568" t="s">
        <v>1734</v>
      </c>
      <c r="M3568" t="s">
        <v>1734</v>
      </c>
    </row>
    <row r="3569" spans="1:13" x14ac:dyDescent="0.25">
      <c r="A3569">
        <v>3558</v>
      </c>
      <c r="B3569" t="s">
        <v>12884</v>
      </c>
      <c r="C3569" t="s">
        <v>12885</v>
      </c>
      <c r="D3569" t="s">
        <v>1262</v>
      </c>
      <c r="E3569" t="s">
        <v>12886</v>
      </c>
      <c r="F3569" t="s">
        <v>12887</v>
      </c>
      <c r="G3569" t="s">
        <v>187</v>
      </c>
      <c r="H3569">
        <v>79</v>
      </c>
      <c r="I3569">
        <v>33</v>
      </c>
      <c r="J3569">
        <v>2009</v>
      </c>
      <c r="K3569">
        <v>3</v>
      </c>
      <c r="L3569" t="s">
        <v>1264</v>
      </c>
      <c r="M3569" t="s">
        <v>1299</v>
      </c>
    </row>
    <row r="3570" spans="1:13" x14ac:dyDescent="0.25">
      <c r="A3570">
        <v>3559</v>
      </c>
      <c r="B3570" t="s">
        <v>12888</v>
      </c>
      <c r="C3570" t="s">
        <v>12889</v>
      </c>
      <c r="D3570" t="s">
        <v>66</v>
      </c>
      <c r="E3570" t="s">
        <v>1068</v>
      </c>
      <c r="F3570" t="s">
        <v>12890</v>
      </c>
      <c r="G3570" t="s">
        <v>336</v>
      </c>
      <c r="H3570">
        <v>17</v>
      </c>
      <c r="I3570">
        <v>11</v>
      </c>
      <c r="J3570">
        <v>2014</v>
      </c>
      <c r="K3570">
        <v>2</v>
      </c>
      <c r="L3570" t="s">
        <v>70</v>
      </c>
      <c r="M3570" t="s">
        <v>1896</v>
      </c>
    </row>
    <row r="3571" spans="1:13" x14ac:dyDescent="0.25">
      <c r="A3571">
        <v>3560</v>
      </c>
      <c r="B3571" t="s">
        <v>12891</v>
      </c>
      <c r="C3571" t="s">
        <v>12892</v>
      </c>
      <c r="D3571" t="s">
        <v>74</v>
      </c>
      <c r="E3571" t="s">
        <v>674</v>
      </c>
      <c r="F3571" t="s">
        <v>12893</v>
      </c>
      <c r="G3571" t="s">
        <v>336</v>
      </c>
      <c r="H3571">
        <v>101</v>
      </c>
      <c r="I3571">
        <v>57</v>
      </c>
      <c r="J3571">
        <v>2006</v>
      </c>
      <c r="K3571">
        <v>8</v>
      </c>
      <c r="L3571" t="s">
        <v>77</v>
      </c>
      <c r="M3571" t="s">
        <v>77</v>
      </c>
    </row>
    <row r="3572" spans="1:13" x14ac:dyDescent="0.25">
      <c r="A3572">
        <v>3561</v>
      </c>
      <c r="B3572" t="s">
        <v>12894</v>
      </c>
      <c r="C3572" t="s">
        <v>12895</v>
      </c>
      <c r="D3572" t="s">
        <v>643</v>
      </c>
      <c r="E3572" t="s">
        <v>380</v>
      </c>
      <c r="F3572" t="s">
        <v>12896</v>
      </c>
      <c r="G3572" t="s">
        <v>297</v>
      </c>
      <c r="H3572">
        <v>25</v>
      </c>
      <c r="I3572">
        <v>7</v>
      </c>
      <c r="J3572">
        <v>2015</v>
      </c>
      <c r="K3572">
        <v>2</v>
      </c>
      <c r="L3572" t="s">
        <v>645</v>
      </c>
      <c r="M3572" t="s">
        <v>5060</v>
      </c>
    </row>
    <row r="3573" spans="1:13" x14ac:dyDescent="0.25">
      <c r="A3573">
        <v>3562</v>
      </c>
      <c r="B3573" t="s">
        <v>12897</v>
      </c>
      <c r="C3573" t="s">
        <v>12898</v>
      </c>
      <c r="D3573" t="s">
        <v>80</v>
      </c>
      <c r="E3573" t="s">
        <v>1499</v>
      </c>
      <c r="F3573" t="s">
        <v>12899</v>
      </c>
      <c r="G3573" t="s">
        <v>48</v>
      </c>
      <c r="H3573">
        <v>25</v>
      </c>
      <c r="I3573">
        <v>15</v>
      </c>
      <c r="J3573">
        <v>1997</v>
      </c>
      <c r="K3573">
        <v>5</v>
      </c>
      <c r="L3573" t="s">
        <v>3247</v>
      </c>
      <c r="M3573" t="s">
        <v>303</v>
      </c>
    </row>
    <row r="3574" spans="1:13" x14ac:dyDescent="0.25">
      <c r="A3574">
        <v>3563</v>
      </c>
      <c r="B3574" t="s">
        <v>12900</v>
      </c>
      <c r="C3574" t="s">
        <v>12901</v>
      </c>
      <c r="D3574" t="s">
        <v>852</v>
      </c>
      <c r="E3574" t="s">
        <v>425</v>
      </c>
      <c r="F3574" t="s">
        <v>12902</v>
      </c>
      <c r="G3574" t="s">
        <v>324</v>
      </c>
      <c r="H3574">
        <v>23</v>
      </c>
      <c r="I3574">
        <v>18</v>
      </c>
      <c r="J3574">
        <v>1983</v>
      </c>
      <c r="K3574">
        <v>1</v>
      </c>
      <c r="L3574" t="s">
        <v>465</v>
      </c>
      <c r="M3574" t="s">
        <v>1028</v>
      </c>
    </row>
    <row r="3575" spans="1:13" x14ac:dyDescent="0.25">
      <c r="A3575">
        <v>3564</v>
      </c>
      <c r="B3575" t="s">
        <v>12903</v>
      </c>
      <c r="C3575" t="s">
        <v>12904</v>
      </c>
      <c r="D3575" t="s">
        <v>66</v>
      </c>
      <c r="E3575" t="s">
        <v>5243</v>
      </c>
      <c r="F3575" t="s">
        <v>12905</v>
      </c>
      <c r="G3575" t="s">
        <v>181</v>
      </c>
      <c r="H3575">
        <v>47</v>
      </c>
      <c r="I3575">
        <v>55</v>
      </c>
      <c r="J3575">
        <v>2007</v>
      </c>
      <c r="K3575">
        <v>4</v>
      </c>
      <c r="L3575" t="s">
        <v>94</v>
      </c>
      <c r="M3575" t="s">
        <v>746</v>
      </c>
    </row>
    <row r="3576" spans="1:13" x14ac:dyDescent="0.25">
      <c r="A3576">
        <v>3565</v>
      </c>
      <c r="B3576" t="s">
        <v>12906</v>
      </c>
      <c r="C3576" t="s">
        <v>12907</v>
      </c>
      <c r="D3576" t="s">
        <v>80</v>
      </c>
      <c r="E3576" t="s">
        <v>2058</v>
      </c>
      <c r="F3576" t="s">
        <v>12908</v>
      </c>
      <c r="G3576" t="s">
        <v>107</v>
      </c>
      <c r="H3576">
        <v>260</v>
      </c>
      <c r="I3576">
        <v>120</v>
      </c>
      <c r="J3576">
        <v>2004</v>
      </c>
      <c r="K3576">
        <v>1</v>
      </c>
      <c r="L3576" t="s">
        <v>83</v>
      </c>
      <c r="M3576" t="s">
        <v>12909</v>
      </c>
    </row>
    <row r="3577" spans="1:13" x14ac:dyDescent="0.25">
      <c r="A3577">
        <v>3566</v>
      </c>
      <c r="B3577" t="s">
        <v>12910</v>
      </c>
      <c r="C3577" t="s">
        <v>12911</v>
      </c>
      <c r="D3577" t="s">
        <v>503</v>
      </c>
      <c r="E3577" t="s">
        <v>185</v>
      </c>
      <c r="F3577" t="s">
        <v>12912</v>
      </c>
      <c r="G3577" t="s">
        <v>297</v>
      </c>
      <c r="H3577">
        <v>50</v>
      </c>
      <c r="I3577">
        <v>38</v>
      </c>
      <c r="J3577">
        <v>2001</v>
      </c>
      <c r="K3577">
        <v>1</v>
      </c>
      <c r="L3577" t="s">
        <v>506</v>
      </c>
      <c r="M3577" t="s">
        <v>506</v>
      </c>
    </row>
    <row r="3578" spans="1:13" x14ac:dyDescent="0.25">
      <c r="A3578">
        <v>3567</v>
      </c>
      <c r="B3578" t="s">
        <v>12913</v>
      </c>
      <c r="C3578" t="s">
        <v>12914</v>
      </c>
      <c r="D3578" t="s">
        <v>52</v>
      </c>
      <c r="E3578" t="s">
        <v>10799</v>
      </c>
      <c r="F3578" t="s">
        <v>12915</v>
      </c>
      <c r="G3578" t="s">
        <v>233</v>
      </c>
      <c r="H3578">
        <v>30</v>
      </c>
      <c r="I3578">
        <v>30</v>
      </c>
      <c r="J3578">
        <v>2002</v>
      </c>
      <c r="K3578">
        <v>1</v>
      </c>
      <c r="L3578" t="s">
        <v>56</v>
      </c>
      <c r="M3578" t="s">
        <v>662</v>
      </c>
    </row>
    <row r="3579" spans="1:13" x14ac:dyDescent="0.25">
      <c r="A3579">
        <v>3568</v>
      </c>
      <c r="B3579" t="s">
        <v>12916</v>
      </c>
      <c r="C3579" t="s">
        <v>12917</v>
      </c>
      <c r="D3579" t="s">
        <v>80</v>
      </c>
      <c r="E3579" t="s">
        <v>12918</v>
      </c>
      <c r="F3579" t="s">
        <v>12919</v>
      </c>
      <c r="G3579" t="s">
        <v>107</v>
      </c>
      <c r="H3579">
        <v>574</v>
      </c>
      <c r="I3579">
        <v>367</v>
      </c>
      <c r="J3579">
        <v>2011</v>
      </c>
      <c r="K3579">
        <v>5</v>
      </c>
      <c r="L3579" t="s">
        <v>83</v>
      </c>
      <c r="M3579" t="s">
        <v>632</v>
      </c>
    </row>
    <row r="3580" spans="1:13" x14ac:dyDescent="0.25">
      <c r="A3580">
        <v>3569</v>
      </c>
      <c r="B3580" t="s">
        <v>12920</v>
      </c>
      <c r="C3580" t="s">
        <v>12921</v>
      </c>
      <c r="D3580" t="s">
        <v>22</v>
      </c>
      <c r="E3580" t="s">
        <v>334</v>
      </c>
      <c r="F3580" t="s">
        <v>12922</v>
      </c>
      <c r="G3580" t="s">
        <v>1041</v>
      </c>
      <c r="H3580">
        <v>47</v>
      </c>
      <c r="I3580">
        <v>13</v>
      </c>
      <c r="J3580">
        <v>2010</v>
      </c>
      <c r="K3580">
        <v>1</v>
      </c>
      <c r="L3580" t="s">
        <v>41</v>
      </c>
      <c r="M3580" t="s">
        <v>7292</v>
      </c>
    </row>
    <row r="3581" spans="1:13" x14ac:dyDescent="0.25">
      <c r="A3581">
        <v>3570</v>
      </c>
      <c r="B3581" t="s">
        <v>12923</v>
      </c>
      <c r="C3581" t="s">
        <v>12924</v>
      </c>
      <c r="D3581" t="s">
        <v>105</v>
      </c>
      <c r="E3581" t="s">
        <v>3316</v>
      </c>
      <c r="F3581" t="s">
        <v>12925</v>
      </c>
      <c r="G3581" t="s">
        <v>69</v>
      </c>
      <c r="H3581">
        <v>79</v>
      </c>
      <c r="I3581">
        <v>86</v>
      </c>
      <c r="J3581">
        <v>2004</v>
      </c>
      <c r="K3581">
        <v>4</v>
      </c>
      <c r="L3581" t="s">
        <v>62</v>
      </c>
      <c r="M3581" t="s">
        <v>108</v>
      </c>
    </row>
    <row r="3582" spans="1:13" x14ac:dyDescent="0.25">
      <c r="A3582">
        <v>3571</v>
      </c>
      <c r="B3582" t="s">
        <v>12926</v>
      </c>
      <c r="C3582" t="s">
        <v>12927</v>
      </c>
      <c r="D3582" t="s">
        <v>503</v>
      </c>
      <c r="E3582" t="s">
        <v>993</v>
      </c>
      <c r="F3582" t="s">
        <v>12928</v>
      </c>
      <c r="G3582" t="s">
        <v>233</v>
      </c>
      <c r="H3582">
        <v>15</v>
      </c>
      <c r="I3582">
        <v>8</v>
      </c>
      <c r="J3582">
        <v>1993</v>
      </c>
      <c r="K3582">
        <v>1</v>
      </c>
      <c r="L3582" t="s">
        <v>506</v>
      </c>
      <c r="M3582" t="s">
        <v>12929</v>
      </c>
    </row>
    <row r="3583" spans="1:13" x14ac:dyDescent="0.25">
      <c r="A3583">
        <v>3572</v>
      </c>
      <c r="B3583" t="s">
        <v>12930</v>
      </c>
      <c r="C3583" t="s">
        <v>12931</v>
      </c>
      <c r="D3583" t="s">
        <v>66</v>
      </c>
      <c r="E3583" t="s">
        <v>6163</v>
      </c>
      <c r="F3583" t="s">
        <v>12932</v>
      </c>
      <c r="G3583" t="s">
        <v>181</v>
      </c>
      <c r="H3583">
        <v>38</v>
      </c>
      <c r="I3583">
        <v>28</v>
      </c>
      <c r="J3583">
        <v>2009</v>
      </c>
      <c r="K3583">
        <v>4</v>
      </c>
      <c r="L3583" t="s">
        <v>1093</v>
      </c>
      <c r="M3583" t="s">
        <v>1093</v>
      </c>
    </row>
    <row r="3584" spans="1:13" x14ac:dyDescent="0.25">
      <c r="A3584">
        <v>3573</v>
      </c>
      <c r="B3584" t="s">
        <v>12933</v>
      </c>
      <c r="C3584" t="s">
        <v>12934</v>
      </c>
      <c r="D3584" t="s">
        <v>141</v>
      </c>
      <c r="E3584" t="s">
        <v>828</v>
      </c>
      <c r="F3584" t="s">
        <v>12935</v>
      </c>
      <c r="G3584" t="s">
        <v>297</v>
      </c>
      <c r="H3584">
        <v>82</v>
      </c>
      <c r="I3584">
        <v>53</v>
      </c>
      <c r="J3584">
        <v>2004</v>
      </c>
      <c r="K3584">
        <v>1</v>
      </c>
      <c r="L3584" t="s">
        <v>514</v>
      </c>
      <c r="M3584" t="s">
        <v>2326</v>
      </c>
    </row>
    <row r="3585" spans="1:13" x14ac:dyDescent="0.25">
      <c r="A3585">
        <v>3574</v>
      </c>
      <c r="B3585" t="s">
        <v>12936</v>
      </c>
      <c r="C3585" t="s">
        <v>12937</v>
      </c>
      <c r="D3585" t="s">
        <v>80</v>
      </c>
      <c r="E3585" t="s">
        <v>12938</v>
      </c>
      <c r="F3585" t="s">
        <v>12939</v>
      </c>
      <c r="G3585" t="s">
        <v>107</v>
      </c>
      <c r="H3585">
        <v>40</v>
      </c>
      <c r="I3585">
        <v>30</v>
      </c>
      <c r="J3585">
        <v>1991</v>
      </c>
      <c r="K3585">
        <v>5</v>
      </c>
      <c r="L3585" t="s">
        <v>163</v>
      </c>
      <c r="M3585" t="s">
        <v>2584</v>
      </c>
    </row>
    <row r="3586" spans="1:13" x14ac:dyDescent="0.25">
      <c r="A3586">
        <v>3575</v>
      </c>
      <c r="B3586" t="s">
        <v>12940</v>
      </c>
      <c r="C3586" t="s">
        <v>12941</v>
      </c>
      <c r="D3586" t="s">
        <v>243</v>
      </c>
      <c r="E3586" t="s">
        <v>334</v>
      </c>
      <c r="F3586" t="s">
        <v>12942</v>
      </c>
      <c r="G3586" t="s">
        <v>336</v>
      </c>
      <c r="H3586">
        <v>8</v>
      </c>
      <c r="I3586">
        <v>4</v>
      </c>
      <c r="J3586">
        <v>2012</v>
      </c>
      <c r="K3586">
        <v>4</v>
      </c>
      <c r="L3586" t="s">
        <v>62</v>
      </c>
      <c r="M3586" t="s">
        <v>458</v>
      </c>
    </row>
    <row r="3587" spans="1:13" x14ac:dyDescent="0.25">
      <c r="A3587">
        <v>3576</v>
      </c>
      <c r="B3587" t="s">
        <v>12943</v>
      </c>
      <c r="C3587" t="s">
        <v>12944</v>
      </c>
      <c r="D3587" t="s">
        <v>223</v>
      </c>
      <c r="E3587" t="s">
        <v>31</v>
      </c>
      <c r="F3587" t="s">
        <v>12945</v>
      </c>
      <c r="G3587" t="s">
        <v>40</v>
      </c>
      <c r="H3587">
        <v>26</v>
      </c>
      <c r="I3587">
        <v>13</v>
      </c>
      <c r="J3587">
        <v>2010</v>
      </c>
      <c r="K3587">
        <v>3</v>
      </c>
      <c r="L3587" t="s">
        <v>1860</v>
      </c>
      <c r="M3587" t="s">
        <v>1860</v>
      </c>
    </row>
    <row r="3588" spans="1:13" x14ac:dyDescent="0.25">
      <c r="A3588">
        <v>3577</v>
      </c>
      <c r="B3588" t="s">
        <v>12946</v>
      </c>
      <c r="C3588" t="s">
        <v>12947</v>
      </c>
      <c r="D3588" t="s">
        <v>119</v>
      </c>
      <c r="E3588" t="s">
        <v>334</v>
      </c>
      <c r="F3588" t="s">
        <v>12948</v>
      </c>
      <c r="G3588" t="s">
        <v>18</v>
      </c>
      <c r="H3588">
        <v>12</v>
      </c>
      <c r="I3588">
        <v>6</v>
      </c>
      <c r="J3588">
        <v>2012</v>
      </c>
      <c r="K3588">
        <v>1</v>
      </c>
      <c r="L3588" t="s">
        <v>122</v>
      </c>
      <c r="M3588" t="s">
        <v>122</v>
      </c>
    </row>
    <row r="3589" spans="1:13" x14ac:dyDescent="0.25">
      <c r="A3589">
        <v>3578</v>
      </c>
      <c r="B3589" t="s">
        <v>12949</v>
      </c>
      <c r="C3589" t="s">
        <v>12950</v>
      </c>
      <c r="D3589" t="s">
        <v>105</v>
      </c>
      <c r="E3589" t="s">
        <v>1787</v>
      </c>
      <c r="F3589" t="s">
        <v>12951</v>
      </c>
      <c r="G3589" t="s">
        <v>336</v>
      </c>
      <c r="H3589">
        <v>2900</v>
      </c>
      <c r="I3589">
        <v>1800</v>
      </c>
      <c r="J3589">
        <v>2012</v>
      </c>
      <c r="K3589">
        <v>3</v>
      </c>
      <c r="L3589" t="s">
        <v>62</v>
      </c>
      <c r="M3589" t="s">
        <v>108</v>
      </c>
    </row>
    <row r="3590" spans="1:13" x14ac:dyDescent="0.25">
      <c r="A3590">
        <v>3579</v>
      </c>
      <c r="B3590" t="s">
        <v>12952</v>
      </c>
      <c r="C3590" t="s">
        <v>12953</v>
      </c>
      <c r="D3590" t="s">
        <v>166</v>
      </c>
      <c r="E3590" t="s">
        <v>665</v>
      </c>
      <c r="F3590" t="s">
        <v>12954</v>
      </c>
      <c r="G3590" t="s">
        <v>336</v>
      </c>
      <c r="H3590">
        <v>52</v>
      </c>
      <c r="I3590">
        <v>23</v>
      </c>
      <c r="J3590">
        <v>2009</v>
      </c>
      <c r="K3590">
        <v>3</v>
      </c>
      <c r="L3590" t="s">
        <v>1734</v>
      </c>
      <c r="M3590" t="s">
        <v>1734</v>
      </c>
    </row>
    <row r="3591" spans="1:13" x14ac:dyDescent="0.25">
      <c r="A3591">
        <v>3580</v>
      </c>
      <c r="B3591" t="s">
        <v>12955</v>
      </c>
      <c r="C3591" t="s">
        <v>12956</v>
      </c>
      <c r="D3591" t="s">
        <v>15</v>
      </c>
      <c r="E3591" t="s">
        <v>523</v>
      </c>
      <c r="F3591" t="s">
        <v>12957</v>
      </c>
      <c r="G3591" t="s">
        <v>55</v>
      </c>
      <c r="H3591">
        <v>20</v>
      </c>
      <c r="I3591">
        <v>13</v>
      </c>
      <c r="J3591">
        <v>2011</v>
      </c>
      <c r="K3591">
        <v>4</v>
      </c>
      <c r="L3591" t="s">
        <v>19</v>
      </c>
      <c r="M3591" t="s">
        <v>651</v>
      </c>
    </row>
    <row r="3592" spans="1:13" x14ac:dyDescent="0.25">
      <c r="A3592">
        <v>3581</v>
      </c>
      <c r="B3592" t="s">
        <v>12958</v>
      </c>
      <c r="C3592" t="s">
        <v>12959</v>
      </c>
      <c r="D3592" t="s">
        <v>45</v>
      </c>
      <c r="E3592" t="s">
        <v>92</v>
      </c>
      <c r="F3592" t="s">
        <v>12960</v>
      </c>
      <c r="G3592" t="s">
        <v>211</v>
      </c>
      <c r="H3592">
        <v>21</v>
      </c>
      <c r="I3592">
        <v>16</v>
      </c>
      <c r="J3592">
        <v>1997</v>
      </c>
      <c r="K3592">
        <v>1</v>
      </c>
      <c r="L3592" t="s">
        <v>49</v>
      </c>
      <c r="M3592" t="s">
        <v>4583</v>
      </c>
    </row>
    <row r="3593" spans="1:13" x14ac:dyDescent="0.25">
      <c r="A3593">
        <v>3582</v>
      </c>
      <c r="B3593" t="s">
        <v>12961</v>
      </c>
      <c r="C3593" t="s">
        <v>12962</v>
      </c>
      <c r="D3593" t="s">
        <v>30</v>
      </c>
      <c r="E3593" t="s">
        <v>8201</v>
      </c>
      <c r="F3593" t="s">
        <v>12963</v>
      </c>
      <c r="G3593" t="s">
        <v>308</v>
      </c>
      <c r="H3593">
        <v>90</v>
      </c>
      <c r="I3593">
        <v>70</v>
      </c>
      <c r="J3593">
        <v>2008</v>
      </c>
      <c r="K3593">
        <v>6</v>
      </c>
      <c r="L3593" t="s">
        <v>34</v>
      </c>
      <c r="M3593" t="s">
        <v>34</v>
      </c>
    </row>
    <row r="3594" spans="1:13" x14ac:dyDescent="0.25">
      <c r="A3594">
        <v>3583</v>
      </c>
      <c r="B3594" t="s">
        <v>12964</v>
      </c>
      <c r="C3594" t="s">
        <v>12965</v>
      </c>
      <c r="D3594" t="s">
        <v>119</v>
      </c>
      <c r="E3594" t="s">
        <v>3007</v>
      </c>
      <c r="F3594" t="s">
        <v>12966</v>
      </c>
      <c r="G3594" t="s">
        <v>107</v>
      </c>
      <c r="H3594">
        <v>569</v>
      </c>
      <c r="I3594">
        <v>414</v>
      </c>
      <c r="J3594">
        <v>2001</v>
      </c>
      <c r="K3594">
        <v>4</v>
      </c>
      <c r="L3594" t="s">
        <v>41</v>
      </c>
      <c r="M3594" t="s">
        <v>4420</v>
      </c>
    </row>
    <row r="3595" spans="1:13" x14ac:dyDescent="0.25">
      <c r="A3595">
        <v>3584</v>
      </c>
      <c r="B3595" t="s">
        <v>12967</v>
      </c>
      <c r="C3595" t="s">
        <v>12968</v>
      </c>
      <c r="D3595" t="s">
        <v>98</v>
      </c>
      <c r="E3595" t="s">
        <v>11264</v>
      </c>
      <c r="F3595" t="s">
        <v>12969</v>
      </c>
      <c r="G3595" t="s">
        <v>55</v>
      </c>
      <c r="H3595">
        <v>93</v>
      </c>
      <c r="I3595">
        <v>71</v>
      </c>
      <c r="J3595">
        <v>2010</v>
      </c>
      <c r="K3595">
        <v>6</v>
      </c>
      <c r="L3595" t="s">
        <v>41</v>
      </c>
      <c r="M3595" t="s">
        <v>12970</v>
      </c>
    </row>
    <row r="3596" spans="1:13" x14ac:dyDescent="0.25">
      <c r="A3596">
        <v>3585</v>
      </c>
      <c r="B3596" t="s">
        <v>12971</v>
      </c>
      <c r="C3596" t="s">
        <v>12972</v>
      </c>
      <c r="D3596" t="s">
        <v>215</v>
      </c>
      <c r="E3596" t="s">
        <v>12973</v>
      </c>
      <c r="F3596" t="s">
        <v>12974</v>
      </c>
      <c r="G3596" t="s">
        <v>233</v>
      </c>
      <c r="H3596">
        <v>55</v>
      </c>
      <c r="I3596">
        <v>20</v>
      </c>
      <c r="J3596">
        <v>2010</v>
      </c>
      <c r="K3596">
        <v>6</v>
      </c>
      <c r="L3596" t="s">
        <v>219</v>
      </c>
      <c r="M3596" t="s">
        <v>2800</v>
      </c>
    </row>
    <row r="3597" spans="1:13" x14ac:dyDescent="0.25">
      <c r="A3597">
        <v>3586</v>
      </c>
      <c r="B3597" t="s">
        <v>12975</v>
      </c>
      <c r="C3597" t="s">
        <v>12976</v>
      </c>
      <c r="D3597" t="s">
        <v>294</v>
      </c>
      <c r="E3597" t="s">
        <v>485</v>
      </c>
      <c r="F3597" t="s">
        <v>12977</v>
      </c>
      <c r="G3597" t="s">
        <v>156</v>
      </c>
      <c r="H3597">
        <v>27</v>
      </c>
      <c r="I3597">
        <v>16</v>
      </c>
      <c r="J3597">
        <v>2001</v>
      </c>
      <c r="K3597">
        <v>4</v>
      </c>
      <c r="L3597" t="s">
        <v>298</v>
      </c>
      <c r="M3597" t="s">
        <v>298</v>
      </c>
    </row>
    <row r="3598" spans="1:13" x14ac:dyDescent="0.25">
      <c r="A3598">
        <v>3587</v>
      </c>
      <c r="B3598" t="s">
        <v>12978</v>
      </c>
      <c r="C3598" t="s">
        <v>12979</v>
      </c>
      <c r="D3598" t="s">
        <v>52</v>
      </c>
      <c r="E3598" t="s">
        <v>2538</v>
      </c>
      <c r="F3598" t="s">
        <v>12980</v>
      </c>
      <c r="G3598" t="s">
        <v>308</v>
      </c>
      <c r="H3598">
        <v>56</v>
      </c>
      <c r="I3598">
        <v>34</v>
      </c>
      <c r="J3598">
        <v>1996</v>
      </c>
      <c r="K3598">
        <v>1</v>
      </c>
      <c r="L3598" t="s">
        <v>1314</v>
      </c>
      <c r="M3598" t="s">
        <v>1315</v>
      </c>
    </row>
    <row r="3599" spans="1:13" x14ac:dyDescent="0.25">
      <c r="A3599">
        <v>3588</v>
      </c>
      <c r="B3599" t="s">
        <v>12981</v>
      </c>
      <c r="C3599" t="s">
        <v>12982</v>
      </c>
      <c r="D3599" t="s">
        <v>503</v>
      </c>
      <c r="E3599" t="s">
        <v>934</v>
      </c>
      <c r="F3599" t="s">
        <v>12983</v>
      </c>
      <c r="G3599" t="s">
        <v>25</v>
      </c>
      <c r="H3599">
        <v>359</v>
      </c>
      <c r="I3599">
        <v>105</v>
      </c>
      <c r="J3599">
        <v>2008</v>
      </c>
      <c r="K3599">
        <v>3</v>
      </c>
      <c r="L3599" t="s">
        <v>506</v>
      </c>
      <c r="M3599" t="s">
        <v>506</v>
      </c>
    </row>
    <row r="3600" spans="1:13" x14ac:dyDescent="0.25">
      <c r="A3600">
        <v>3589</v>
      </c>
      <c r="B3600" t="s">
        <v>12984</v>
      </c>
      <c r="C3600" t="s">
        <v>12985</v>
      </c>
      <c r="D3600" t="s">
        <v>80</v>
      </c>
      <c r="E3600" t="s">
        <v>765</v>
      </c>
      <c r="F3600" t="s">
        <v>12986</v>
      </c>
      <c r="G3600" t="s">
        <v>181</v>
      </c>
      <c r="H3600">
        <v>38</v>
      </c>
      <c r="I3600">
        <v>19</v>
      </c>
      <c r="J3600">
        <v>2010</v>
      </c>
      <c r="K3600">
        <v>5</v>
      </c>
      <c r="L3600" t="s">
        <v>137</v>
      </c>
      <c r="M3600" t="s">
        <v>137</v>
      </c>
    </row>
    <row r="3601" spans="1:13" x14ac:dyDescent="0.25">
      <c r="A3601">
        <v>3590</v>
      </c>
      <c r="B3601" t="s">
        <v>12987</v>
      </c>
      <c r="C3601" t="s">
        <v>12988</v>
      </c>
      <c r="D3601" t="s">
        <v>215</v>
      </c>
      <c r="E3601" t="s">
        <v>798</v>
      </c>
      <c r="F3601" t="s">
        <v>12989</v>
      </c>
      <c r="G3601" t="s">
        <v>1041</v>
      </c>
      <c r="H3601">
        <v>21</v>
      </c>
      <c r="I3601">
        <v>10</v>
      </c>
      <c r="J3601">
        <v>1992</v>
      </c>
      <c r="K3601">
        <v>2</v>
      </c>
      <c r="L3601" t="s">
        <v>163</v>
      </c>
      <c r="M3601" t="s">
        <v>12990</v>
      </c>
    </row>
    <row r="3602" spans="1:13" x14ac:dyDescent="0.25">
      <c r="A3602">
        <v>3591</v>
      </c>
      <c r="B3602" t="s">
        <v>12991</v>
      </c>
      <c r="C3602" t="s">
        <v>12992</v>
      </c>
      <c r="D3602" t="s">
        <v>1768</v>
      </c>
      <c r="E3602" t="s">
        <v>993</v>
      </c>
      <c r="F3602" t="s">
        <v>12993</v>
      </c>
      <c r="G3602" t="s">
        <v>48</v>
      </c>
      <c r="H3602">
        <v>12</v>
      </c>
      <c r="I3602">
        <v>6</v>
      </c>
      <c r="J3602">
        <v>2001</v>
      </c>
      <c r="K3602">
        <v>1</v>
      </c>
      <c r="L3602" t="s">
        <v>41</v>
      </c>
      <c r="M3602" t="s">
        <v>7618</v>
      </c>
    </row>
    <row r="3603" spans="1:13" x14ac:dyDescent="0.25">
      <c r="A3603">
        <v>3592</v>
      </c>
      <c r="B3603" t="s">
        <v>12994</v>
      </c>
      <c r="C3603" t="s">
        <v>12995</v>
      </c>
      <c r="D3603" t="s">
        <v>105</v>
      </c>
      <c r="E3603" t="s">
        <v>957</v>
      </c>
      <c r="F3603" t="s">
        <v>12996</v>
      </c>
      <c r="G3603" t="s">
        <v>55</v>
      </c>
      <c r="H3603">
        <v>68</v>
      </c>
      <c r="I3603">
        <v>25</v>
      </c>
      <c r="J3603">
        <v>2003</v>
      </c>
      <c r="K3603">
        <v>1</v>
      </c>
      <c r="L3603" t="s">
        <v>62</v>
      </c>
      <c r="M3603" t="s">
        <v>12997</v>
      </c>
    </row>
    <row r="3604" spans="1:13" x14ac:dyDescent="0.25">
      <c r="A3604">
        <v>3593</v>
      </c>
      <c r="B3604" t="s">
        <v>12998</v>
      </c>
      <c r="C3604" t="s">
        <v>12999</v>
      </c>
      <c r="D3604" t="s">
        <v>119</v>
      </c>
      <c r="E3604" t="s">
        <v>621</v>
      </c>
      <c r="F3604" t="s">
        <v>13000</v>
      </c>
      <c r="G3604" t="s">
        <v>18</v>
      </c>
      <c r="H3604">
        <v>25</v>
      </c>
      <c r="I3604">
        <v>6</v>
      </c>
      <c r="J3604">
        <v>2007</v>
      </c>
      <c r="K3604">
        <v>1</v>
      </c>
      <c r="L3604" t="s">
        <v>122</v>
      </c>
      <c r="M3604" t="s">
        <v>122</v>
      </c>
    </row>
    <row r="3605" spans="1:13" x14ac:dyDescent="0.25">
      <c r="A3605">
        <v>3594</v>
      </c>
      <c r="B3605" t="s">
        <v>13001</v>
      </c>
      <c r="C3605" t="s">
        <v>13002</v>
      </c>
      <c r="D3605" t="s">
        <v>80</v>
      </c>
      <c r="E3605" t="s">
        <v>1665</v>
      </c>
      <c r="F3605" t="s">
        <v>13003</v>
      </c>
      <c r="G3605" t="s">
        <v>48</v>
      </c>
      <c r="H3605">
        <v>104</v>
      </c>
      <c r="I3605">
        <v>51</v>
      </c>
      <c r="J3605">
        <v>1959</v>
      </c>
      <c r="K3605">
        <v>3</v>
      </c>
      <c r="L3605" t="s">
        <v>137</v>
      </c>
      <c r="M3605" t="s">
        <v>4543</v>
      </c>
    </row>
    <row r="3606" spans="1:13" x14ac:dyDescent="0.25">
      <c r="A3606">
        <v>3595</v>
      </c>
      <c r="B3606" t="s">
        <v>13004</v>
      </c>
      <c r="C3606" t="s">
        <v>13005</v>
      </c>
      <c r="D3606" t="s">
        <v>119</v>
      </c>
      <c r="E3606" t="s">
        <v>4384</v>
      </c>
      <c r="F3606" t="s">
        <v>13006</v>
      </c>
      <c r="G3606" t="s">
        <v>257</v>
      </c>
      <c r="H3606">
        <v>177</v>
      </c>
      <c r="I3606">
        <v>100</v>
      </c>
      <c r="J3606">
        <v>2011</v>
      </c>
      <c r="K3606">
        <v>5</v>
      </c>
      <c r="L3606" t="s">
        <v>122</v>
      </c>
      <c r="M3606" t="s">
        <v>122</v>
      </c>
    </row>
    <row r="3607" spans="1:13" x14ac:dyDescent="0.25">
      <c r="A3607">
        <v>3596</v>
      </c>
      <c r="B3607" t="s">
        <v>13007</v>
      </c>
      <c r="C3607" t="s">
        <v>13008</v>
      </c>
      <c r="D3607" t="s">
        <v>215</v>
      </c>
      <c r="E3607" t="s">
        <v>13009</v>
      </c>
      <c r="F3607" t="s">
        <v>13010</v>
      </c>
      <c r="G3607" t="s">
        <v>25</v>
      </c>
      <c r="H3607">
        <v>486</v>
      </c>
      <c r="I3607">
        <v>378</v>
      </c>
      <c r="J3607">
        <v>1999</v>
      </c>
      <c r="K3607">
        <v>12</v>
      </c>
      <c r="L3607" t="s">
        <v>41</v>
      </c>
      <c r="M3607" t="s">
        <v>13011</v>
      </c>
    </row>
    <row r="3608" spans="1:13" x14ac:dyDescent="0.25">
      <c r="A3608">
        <v>3597</v>
      </c>
      <c r="B3608" t="s">
        <v>13012</v>
      </c>
      <c r="C3608" t="s">
        <v>13013</v>
      </c>
      <c r="D3608" t="s">
        <v>1768</v>
      </c>
      <c r="E3608" t="s">
        <v>1612</v>
      </c>
      <c r="F3608" t="s">
        <v>13014</v>
      </c>
      <c r="G3608" t="s">
        <v>18</v>
      </c>
      <c r="H3608">
        <v>34</v>
      </c>
      <c r="I3608">
        <v>20</v>
      </c>
      <c r="J3608">
        <v>2009</v>
      </c>
      <c r="K3608">
        <v>4</v>
      </c>
      <c r="L3608" t="s">
        <v>41</v>
      </c>
      <c r="M3608" t="s">
        <v>437</v>
      </c>
    </row>
    <row r="3609" spans="1:13" x14ac:dyDescent="0.25">
      <c r="A3609">
        <v>3598</v>
      </c>
      <c r="B3609" t="s">
        <v>13015</v>
      </c>
      <c r="C3609" t="s">
        <v>13016</v>
      </c>
      <c r="D3609" t="s">
        <v>105</v>
      </c>
      <c r="E3609" t="s">
        <v>2496</v>
      </c>
      <c r="F3609" t="s">
        <v>13017</v>
      </c>
      <c r="G3609" t="s">
        <v>18</v>
      </c>
      <c r="H3609">
        <v>51</v>
      </c>
      <c r="I3609">
        <v>27</v>
      </c>
      <c r="J3609">
        <v>2008</v>
      </c>
      <c r="K3609">
        <v>7</v>
      </c>
      <c r="L3609" t="s">
        <v>62</v>
      </c>
      <c r="M3609" t="s">
        <v>108</v>
      </c>
    </row>
    <row r="3610" spans="1:13" x14ac:dyDescent="0.25">
      <c r="A3610">
        <v>3599</v>
      </c>
      <c r="B3610" t="s">
        <v>13018</v>
      </c>
      <c r="C3610" t="s">
        <v>13019</v>
      </c>
      <c r="D3610" t="s">
        <v>105</v>
      </c>
      <c r="E3610" t="s">
        <v>824</v>
      </c>
      <c r="F3610" t="s">
        <v>13020</v>
      </c>
      <c r="G3610" t="s">
        <v>18</v>
      </c>
      <c r="H3610">
        <v>9</v>
      </c>
      <c r="I3610">
        <v>5</v>
      </c>
      <c r="J3610">
        <v>2013</v>
      </c>
      <c r="K3610">
        <v>1</v>
      </c>
      <c r="L3610" t="s">
        <v>62</v>
      </c>
      <c r="M3610" t="s">
        <v>108</v>
      </c>
    </row>
    <row r="3611" spans="1:13" x14ac:dyDescent="0.25">
      <c r="A3611">
        <v>3600</v>
      </c>
      <c r="B3611" t="s">
        <v>13021</v>
      </c>
      <c r="C3611" t="s">
        <v>13022</v>
      </c>
      <c r="D3611" t="s">
        <v>80</v>
      </c>
      <c r="E3611" t="s">
        <v>7347</v>
      </c>
      <c r="F3611" t="s">
        <v>13023</v>
      </c>
      <c r="G3611" t="s">
        <v>107</v>
      </c>
      <c r="H3611">
        <v>125</v>
      </c>
      <c r="I3611">
        <v>40</v>
      </c>
      <c r="J3611">
        <v>2001</v>
      </c>
      <c r="K3611">
        <v>2</v>
      </c>
      <c r="L3611" t="s">
        <v>83</v>
      </c>
      <c r="M3611" t="s">
        <v>13024</v>
      </c>
    </row>
    <row r="3612" spans="1:13" x14ac:dyDescent="0.25">
      <c r="A3612">
        <v>3601</v>
      </c>
      <c r="B3612" t="s">
        <v>13025</v>
      </c>
      <c r="C3612" t="s">
        <v>13026</v>
      </c>
      <c r="D3612" t="s">
        <v>30</v>
      </c>
      <c r="E3612" t="s">
        <v>2440</v>
      </c>
      <c r="F3612" t="s">
        <v>13027</v>
      </c>
      <c r="G3612" t="s">
        <v>107</v>
      </c>
      <c r="H3612">
        <v>96</v>
      </c>
      <c r="I3612">
        <v>55</v>
      </c>
      <c r="J3612">
        <v>2005</v>
      </c>
      <c r="K3612">
        <v>6</v>
      </c>
      <c r="L3612" t="s">
        <v>251</v>
      </c>
      <c r="M3612" t="s">
        <v>251</v>
      </c>
    </row>
    <row r="3613" spans="1:13" x14ac:dyDescent="0.25">
      <c r="A3613">
        <v>3602</v>
      </c>
      <c r="B3613" t="s">
        <v>13028</v>
      </c>
      <c r="C3613" t="s">
        <v>13029</v>
      </c>
      <c r="D3613" t="s">
        <v>30</v>
      </c>
      <c r="E3613" t="s">
        <v>828</v>
      </c>
      <c r="F3613" t="s">
        <v>13030</v>
      </c>
      <c r="G3613" t="s">
        <v>175</v>
      </c>
      <c r="H3613">
        <v>29</v>
      </c>
      <c r="I3613">
        <v>32</v>
      </c>
      <c r="J3613">
        <v>2011</v>
      </c>
      <c r="K3613">
        <v>4</v>
      </c>
      <c r="L3613" t="s">
        <v>258</v>
      </c>
      <c r="M3613" t="s">
        <v>330</v>
      </c>
    </row>
    <row r="3614" spans="1:13" x14ac:dyDescent="0.25">
      <c r="A3614">
        <v>3603</v>
      </c>
      <c r="B3614" t="s">
        <v>13031</v>
      </c>
      <c r="C3614" t="s">
        <v>13032</v>
      </c>
      <c r="D3614" t="s">
        <v>30</v>
      </c>
      <c r="E3614" t="s">
        <v>957</v>
      </c>
      <c r="F3614" t="s">
        <v>13033</v>
      </c>
      <c r="G3614" t="s">
        <v>18</v>
      </c>
      <c r="H3614">
        <v>17</v>
      </c>
      <c r="I3614">
        <v>13</v>
      </c>
      <c r="J3614">
        <v>2008</v>
      </c>
      <c r="K3614">
        <v>2</v>
      </c>
      <c r="L3614" t="s">
        <v>706</v>
      </c>
      <c r="M3614" t="s">
        <v>707</v>
      </c>
    </row>
    <row r="3615" spans="1:13" x14ac:dyDescent="0.25">
      <c r="A3615">
        <v>3604</v>
      </c>
      <c r="B3615" t="s">
        <v>13034</v>
      </c>
      <c r="C3615" t="s">
        <v>13035</v>
      </c>
      <c r="D3615" t="s">
        <v>30</v>
      </c>
      <c r="E3615" t="s">
        <v>699</v>
      </c>
      <c r="F3615" t="s">
        <v>13036</v>
      </c>
      <c r="G3615" t="s">
        <v>181</v>
      </c>
      <c r="H3615">
        <v>43</v>
      </c>
      <c r="I3615">
        <v>21</v>
      </c>
      <c r="J3615">
        <v>2002</v>
      </c>
      <c r="K3615">
        <v>1</v>
      </c>
      <c r="L3615" t="s">
        <v>706</v>
      </c>
      <c r="M3615" t="s">
        <v>707</v>
      </c>
    </row>
    <row r="3616" spans="1:13" x14ac:dyDescent="0.25">
      <c r="A3616">
        <v>3605</v>
      </c>
      <c r="B3616" t="s">
        <v>13037</v>
      </c>
      <c r="C3616" t="s">
        <v>13038</v>
      </c>
      <c r="D3616" t="s">
        <v>230</v>
      </c>
      <c r="E3616" t="s">
        <v>435</v>
      </c>
      <c r="F3616" t="s">
        <v>13039</v>
      </c>
      <c r="G3616" t="s">
        <v>25</v>
      </c>
      <c r="H3616">
        <v>20</v>
      </c>
      <c r="I3616">
        <v>12</v>
      </c>
      <c r="J3616">
        <v>2009</v>
      </c>
      <c r="K3616">
        <v>1</v>
      </c>
      <c r="L3616" t="s">
        <v>234</v>
      </c>
      <c r="M3616" t="s">
        <v>13040</v>
      </c>
    </row>
    <row r="3617" spans="1:13" x14ac:dyDescent="0.25">
      <c r="A3617">
        <v>3606</v>
      </c>
      <c r="B3617" t="s">
        <v>13041</v>
      </c>
      <c r="C3617" t="s">
        <v>13042</v>
      </c>
      <c r="D3617" t="s">
        <v>80</v>
      </c>
      <c r="E3617" t="s">
        <v>875</v>
      </c>
      <c r="F3617" t="s">
        <v>13043</v>
      </c>
      <c r="G3617" t="s">
        <v>55</v>
      </c>
      <c r="H3617">
        <v>43</v>
      </c>
      <c r="I3617">
        <v>21</v>
      </c>
      <c r="J3617">
        <v>2001</v>
      </c>
      <c r="K3617">
        <v>4</v>
      </c>
      <c r="L3617" t="s">
        <v>83</v>
      </c>
      <c r="M3617" t="s">
        <v>13044</v>
      </c>
    </row>
    <row r="3618" spans="1:13" x14ac:dyDescent="0.25">
      <c r="A3618">
        <v>3607</v>
      </c>
      <c r="B3618" t="s">
        <v>13045</v>
      </c>
      <c r="C3618" t="s">
        <v>13046</v>
      </c>
      <c r="D3618" t="s">
        <v>341</v>
      </c>
      <c r="E3618" t="s">
        <v>1507</v>
      </c>
      <c r="F3618" t="s">
        <v>13047</v>
      </c>
      <c r="G3618" t="s">
        <v>336</v>
      </c>
      <c r="H3618">
        <v>67</v>
      </c>
      <c r="I3618">
        <v>25</v>
      </c>
      <c r="J3618">
        <v>2006</v>
      </c>
      <c r="K3618">
        <v>4</v>
      </c>
      <c r="L3618" t="s">
        <v>344</v>
      </c>
      <c r="M3618" t="s">
        <v>13048</v>
      </c>
    </row>
    <row r="3619" spans="1:13" x14ac:dyDescent="0.25">
      <c r="A3619">
        <v>3608</v>
      </c>
      <c r="B3619" t="s">
        <v>13049</v>
      </c>
      <c r="C3619" t="s">
        <v>13050</v>
      </c>
      <c r="D3619" t="s">
        <v>52</v>
      </c>
      <c r="E3619" t="s">
        <v>1227</v>
      </c>
      <c r="F3619" t="s">
        <v>13051</v>
      </c>
      <c r="G3619" t="s">
        <v>18</v>
      </c>
      <c r="H3619">
        <v>80</v>
      </c>
      <c r="I3619">
        <v>30</v>
      </c>
      <c r="J3619">
        <v>2015</v>
      </c>
      <c r="K3619">
        <v>1</v>
      </c>
      <c r="L3619" t="s">
        <v>56</v>
      </c>
      <c r="M3619" t="s">
        <v>3637</v>
      </c>
    </row>
    <row r="3620" spans="1:13" x14ac:dyDescent="0.25">
      <c r="A3620">
        <v>3609</v>
      </c>
      <c r="B3620" t="s">
        <v>13052</v>
      </c>
      <c r="C3620" t="s">
        <v>13053</v>
      </c>
      <c r="D3620" t="s">
        <v>105</v>
      </c>
      <c r="E3620" t="s">
        <v>11710</v>
      </c>
      <c r="F3620" t="s">
        <v>13054</v>
      </c>
      <c r="G3620" t="s">
        <v>271</v>
      </c>
      <c r="H3620">
        <v>76</v>
      </c>
      <c r="I3620">
        <v>39</v>
      </c>
      <c r="J3620">
        <v>2007</v>
      </c>
      <c r="K3620">
        <v>3</v>
      </c>
      <c r="L3620" t="s">
        <v>62</v>
      </c>
      <c r="M3620" t="s">
        <v>108</v>
      </c>
    </row>
    <row r="3621" spans="1:13" x14ac:dyDescent="0.25">
      <c r="A3621">
        <v>3610</v>
      </c>
      <c r="B3621" t="s">
        <v>13055</v>
      </c>
      <c r="C3621" t="s">
        <v>13056</v>
      </c>
      <c r="D3621" t="s">
        <v>852</v>
      </c>
      <c r="E3621" t="s">
        <v>493</v>
      </c>
      <c r="F3621" t="s">
        <v>13057</v>
      </c>
      <c r="G3621" t="s">
        <v>329</v>
      </c>
      <c r="H3621">
        <v>32</v>
      </c>
      <c r="I3621">
        <v>25</v>
      </c>
      <c r="J3621">
        <v>1992</v>
      </c>
      <c r="K3621">
        <v>7</v>
      </c>
      <c r="L3621" t="s">
        <v>6008</v>
      </c>
      <c r="M3621" t="s">
        <v>2827</v>
      </c>
    </row>
    <row r="3622" spans="1:13" x14ac:dyDescent="0.25">
      <c r="A3622">
        <v>3611</v>
      </c>
      <c r="B3622" t="s">
        <v>13058</v>
      </c>
      <c r="C3622" t="s">
        <v>13059</v>
      </c>
      <c r="D3622" t="s">
        <v>30</v>
      </c>
      <c r="E3622" t="s">
        <v>824</v>
      </c>
      <c r="F3622" t="s">
        <v>13060</v>
      </c>
      <c r="G3622" t="s">
        <v>257</v>
      </c>
      <c r="H3622">
        <v>48</v>
      </c>
      <c r="I3622">
        <v>35</v>
      </c>
      <c r="J3622">
        <v>1999</v>
      </c>
      <c r="K3622">
        <v>2</v>
      </c>
      <c r="L3622" t="s">
        <v>258</v>
      </c>
      <c r="M3622" t="s">
        <v>1789</v>
      </c>
    </row>
    <row r="3623" spans="1:13" x14ac:dyDescent="0.25">
      <c r="A3623">
        <v>3612</v>
      </c>
      <c r="B3623" t="s">
        <v>13061</v>
      </c>
      <c r="C3623" t="s">
        <v>13062</v>
      </c>
      <c r="D3623" t="s">
        <v>30</v>
      </c>
      <c r="E3623" t="s">
        <v>617</v>
      </c>
      <c r="F3623" t="s">
        <v>13063</v>
      </c>
      <c r="G3623" t="s">
        <v>336</v>
      </c>
      <c r="H3623">
        <v>48</v>
      </c>
      <c r="I3623">
        <v>18</v>
      </c>
      <c r="J3623">
        <v>1945</v>
      </c>
      <c r="K3623">
        <v>3</v>
      </c>
      <c r="L3623" t="s">
        <v>258</v>
      </c>
      <c r="M3623" t="s">
        <v>258</v>
      </c>
    </row>
    <row r="3624" spans="1:13" x14ac:dyDescent="0.25">
      <c r="A3624">
        <v>3613</v>
      </c>
      <c r="B3624" t="s">
        <v>13064</v>
      </c>
      <c r="C3624" t="s">
        <v>13065</v>
      </c>
      <c r="D3624" t="s">
        <v>22</v>
      </c>
      <c r="E3624" t="s">
        <v>4377</v>
      </c>
      <c r="F3624" t="s">
        <v>13066</v>
      </c>
      <c r="G3624" t="s">
        <v>107</v>
      </c>
      <c r="H3624">
        <v>10</v>
      </c>
      <c r="I3624">
        <v>14</v>
      </c>
      <c r="J3624">
        <v>2005</v>
      </c>
      <c r="K3624">
        <v>2</v>
      </c>
      <c r="L3624" t="s">
        <v>26</v>
      </c>
      <c r="M3624" t="s">
        <v>26</v>
      </c>
    </row>
    <row r="3625" spans="1:13" x14ac:dyDescent="0.25">
      <c r="A3625">
        <v>3614</v>
      </c>
      <c r="B3625" t="s">
        <v>13067</v>
      </c>
      <c r="C3625" t="s">
        <v>13068</v>
      </c>
      <c r="D3625" t="s">
        <v>30</v>
      </c>
      <c r="E3625" t="s">
        <v>1773</v>
      </c>
      <c r="F3625" t="s">
        <v>13069</v>
      </c>
      <c r="G3625" t="s">
        <v>33</v>
      </c>
      <c r="H3625">
        <v>128</v>
      </c>
      <c r="I3625">
        <v>68</v>
      </c>
      <c r="J3625">
        <v>1980</v>
      </c>
      <c r="K3625">
        <v>4</v>
      </c>
      <c r="L3625" t="s">
        <v>251</v>
      </c>
      <c r="M3625" t="s">
        <v>251</v>
      </c>
    </row>
    <row r="3626" spans="1:13" x14ac:dyDescent="0.25">
      <c r="A3626">
        <v>3615</v>
      </c>
      <c r="B3626" t="s">
        <v>13070</v>
      </c>
      <c r="C3626" t="s">
        <v>13071</v>
      </c>
      <c r="D3626" t="s">
        <v>230</v>
      </c>
      <c r="E3626" t="s">
        <v>255</v>
      </c>
      <c r="F3626" t="s">
        <v>13072</v>
      </c>
      <c r="G3626" t="s">
        <v>297</v>
      </c>
      <c r="H3626">
        <v>74</v>
      </c>
      <c r="I3626">
        <v>44</v>
      </c>
      <c r="J3626">
        <v>2000</v>
      </c>
      <c r="K3626">
        <v>8</v>
      </c>
      <c r="L3626" t="s">
        <v>41</v>
      </c>
      <c r="M3626" t="s">
        <v>5546</v>
      </c>
    </row>
    <row r="3627" spans="1:13" x14ac:dyDescent="0.25">
      <c r="A3627">
        <v>3616</v>
      </c>
      <c r="B3627" t="s">
        <v>13073</v>
      </c>
      <c r="C3627" t="s">
        <v>13074</v>
      </c>
      <c r="D3627" t="s">
        <v>860</v>
      </c>
      <c r="E3627" t="s">
        <v>798</v>
      </c>
      <c r="F3627" t="s">
        <v>13075</v>
      </c>
      <c r="G3627" t="s">
        <v>233</v>
      </c>
      <c r="H3627">
        <v>24</v>
      </c>
      <c r="I3627">
        <v>13</v>
      </c>
      <c r="J3627">
        <v>2007</v>
      </c>
      <c r="K3627">
        <v>1</v>
      </c>
      <c r="L3627" t="s">
        <v>41</v>
      </c>
      <c r="M3627" t="s">
        <v>13076</v>
      </c>
    </row>
    <row r="3628" spans="1:13" x14ac:dyDescent="0.25">
      <c r="A3628">
        <v>3617</v>
      </c>
      <c r="B3628" t="s">
        <v>13077</v>
      </c>
      <c r="C3628" t="s">
        <v>13078</v>
      </c>
      <c r="D3628" t="s">
        <v>3523</v>
      </c>
      <c r="E3628" t="s">
        <v>2088</v>
      </c>
      <c r="F3628" t="s">
        <v>13079</v>
      </c>
      <c r="G3628" t="s">
        <v>107</v>
      </c>
      <c r="H3628">
        <v>70</v>
      </c>
      <c r="I3628">
        <v>40</v>
      </c>
      <c r="J3628">
        <v>2013</v>
      </c>
      <c r="K3628">
        <v>2</v>
      </c>
      <c r="L3628" t="s">
        <v>41</v>
      </c>
      <c r="M3628" t="s">
        <v>5080</v>
      </c>
    </row>
    <row r="3629" spans="1:13" x14ac:dyDescent="0.25">
      <c r="A3629">
        <v>3618</v>
      </c>
      <c r="B3629" t="s">
        <v>13080</v>
      </c>
      <c r="C3629" t="s">
        <v>13081</v>
      </c>
      <c r="D3629" t="s">
        <v>80</v>
      </c>
      <c r="E3629" t="s">
        <v>13082</v>
      </c>
      <c r="F3629" t="s">
        <v>13083</v>
      </c>
      <c r="G3629" t="s">
        <v>18</v>
      </c>
      <c r="H3629">
        <v>227</v>
      </c>
      <c r="I3629">
        <v>313</v>
      </c>
      <c r="J3629">
        <v>2008</v>
      </c>
      <c r="K3629">
        <v>1</v>
      </c>
      <c r="L3629" t="s">
        <v>83</v>
      </c>
      <c r="M3629" t="s">
        <v>83</v>
      </c>
    </row>
    <row r="3630" spans="1:13" x14ac:dyDescent="0.25">
      <c r="A3630">
        <v>3619</v>
      </c>
      <c r="B3630" t="s">
        <v>13084</v>
      </c>
      <c r="C3630" t="s">
        <v>13085</v>
      </c>
      <c r="D3630" t="s">
        <v>974</v>
      </c>
      <c r="E3630" t="s">
        <v>445</v>
      </c>
      <c r="F3630" t="s">
        <v>13086</v>
      </c>
      <c r="G3630" t="s">
        <v>40</v>
      </c>
      <c r="H3630">
        <v>17</v>
      </c>
      <c r="I3630">
        <v>7</v>
      </c>
      <c r="J3630">
        <v>2010</v>
      </c>
      <c r="K3630">
        <v>4</v>
      </c>
      <c r="L3630" t="s">
        <v>94</v>
      </c>
      <c r="M3630" t="s">
        <v>976</v>
      </c>
    </row>
    <row r="3631" spans="1:13" x14ac:dyDescent="0.25">
      <c r="A3631">
        <v>3620</v>
      </c>
      <c r="B3631" t="s">
        <v>13087</v>
      </c>
      <c r="C3631" t="s">
        <v>13088</v>
      </c>
      <c r="D3631" t="s">
        <v>80</v>
      </c>
      <c r="E3631" t="s">
        <v>301</v>
      </c>
      <c r="F3631" t="s">
        <v>13089</v>
      </c>
      <c r="G3631" t="s">
        <v>257</v>
      </c>
      <c r="H3631">
        <v>55</v>
      </c>
      <c r="I3631">
        <v>32</v>
      </c>
      <c r="J3631">
        <v>1999</v>
      </c>
      <c r="K3631">
        <v>2</v>
      </c>
      <c r="L3631" t="s">
        <v>163</v>
      </c>
      <c r="M3631" t="s">
        <v>10167</v>
      </c>
    </row>
    <row r="3632" spans="1:13" x14ac:dyDescent="0.25">
      <c r="A3632">
        <v>3621</v>
      </c>
      <c r="B3632" t="s">
        <v>13090</v>
      </c>
      <c r="C3632" t="s">
        <v>13091</v>
      </c>
      <c r="D3632" t="s">
        <v>30</v>
      </c>
      <c r="E3632" t="s">
        <v>2034</v>
      </c>
      <c r="F3632" t="s">
        <v>13092</v>
      </c>
      <c r="G3632" t="s">
        <v>187</v>
      </c>
      <c r="H3632">
        <v>120</v>
      </c>
      <c r="I3632">
        <v>40</v>
      </c>
      <c r="J3632">
        <v>2008</v>
      </c>
      <c r="K3632">
        <v>6</v>
      </c>
      <c r="L3632" t="s">
        <v>62</v>
      </c>
      <c r="M3632" t="s">
        <v>34</v>
      </c>
    </row>
    <row r="3633" spans="1:13" x14ac:dyDescent="0.25">
      <c r="A3633">
        <v>3622</v>
      </c>
      <c r="B3633" t="s">
        <v>13093</v>
      </c>
      <c r="C3633" t="s">
        <v>13094</v>
      </c>
      <c r="D3633" t="s">
        <v>119</v>
      </c>
      <c r="E3633" t="s">
        <v>770</v>
      </c>
      <c r="F3633" t="s">
        <v>13095</v>
      </c>
      <c r="G3633" t="s">
        <v>156</v>
      </c>
      <c r="H3633">
        <v>15</v>
      </c>
      <c r="I3633">
        <v>12</v>
      </c>
      <c r="J3633">
        <v>2007</v>
      </c>
      <c r="K3633">
        <v>1</v>
      </c>
      <c r="L3633" t="s">
        <v>122</v>
      </c>
      <c r="M3633" t="s">
        <v>13096</v>
      </c>
    </row>
    <row r="3634" spans="1:13" x14ac:dyDescent="0.25">
      <c r="A3634">
        <v>3623</v>
      </c>
      <c r="B3634" t="s">
        <v>13097</v>
      </c>
      <c r="C3634" t="s">
        <v>13098</v>
      </c>
      <c r="D3634" t="s">
        <v>119</v>
      </c>
      <c r="E3634" t="s">
        <v>13099</v>
      </c>
      <c r="F3634" t="s">
        <v>13100</v>
      </c>
      <c r="G3634" t="s">
        <v>55</v>
      </c>
      <c r="H3634">
        <v>1102</v>
      </c>
      <c r="I3634">
        <v>609</v>
      </c>
      <c r="J3634">
        <v>2003</v>
      </c>
      <c r="K3634">
        <v>5</v>
      </c>
      <c r="L3634" t="s">
        <v>122</v>
      </c>
      <c r="M3634" t="s">
        <v>122</v>
      </c>
    </row>
    <row r="3635" spans="1:13" x14ac:dyDescent="0.25">
      <c r="A3635">
        <v>3624</v>
      </c>
      <c r="B3635" t="s">
        <v>13101</v>
      </c>
      <c r="C3635" t="s">
        <v>13102</v>
      </c>
      <c r="D3635" t="s">
        <v>30</v>
      </c>
      <c r="E3635" t="s">
        <v>3011</v>
      </c>
      <c r="F3635" t="s">
        <v>13103</v>
      </c>
      <c r="G3635" t="s">
        <v>107</v>
      </c>
      <c r="H3635">
        <v>163</v>
      </c>
      <c r="I3635">
        <v>80</v>
      </c>
      <c r="J3635">
        <v>2009</v>
      </c>
      <c r="K3635">
        <v>4</v>
      </c>
      <c r="L3635" t="s">
        <v>258</v>
      </c>
      <c r="M3635" t="s">
        <v>258</v>
      </c>
    </row>
    <row r="3636" spans="1:13" x14ac:dyDescent="0.25">
      <c r="A3636">
        <v>3625</v>
      </c>
      <c r="B3636" t="s">
        <v>13104</v>
      </c>
      <c r="C3636" t="s">
        <v>13105</v>
      </c>
      <c r="D3636" t="s">
        <v>30</v>
      </c>
      <c r="E3636" t="s">
        <v>265</v>
      </c>
      <c r="F3636" t="s">
        <v>13106</v>
      </c>
      <c r="G3636" t="s">
        <v>211</v>
      </c>
      <c r="H3636">
        <v>25</v>
      </c>
      <c r="I3636">
        <v>17</v>
      </c>
      <c r="J3636">
        <v>2010</v>
      </c>
      <c r="K3636">
        <v>2</v>
      </c>
      <c r="L3636" t="s">
        <v>258</v>
      </c>
      <c r="M3636" t="s">
        <v>258</v>
      </c>
    </row>
    <row r="3637" spans="1:13" x14ac:dyDescent="0.25">
      <c r="A3637">
        <v>3626</v>
      </c>
      <c r="B3637" t="s">
        <v>13107</v>
      </c>
      <c r="C3637" t="s">
        <v>13108</v>
      </c>
      <c r="D3637" t="s">
        <v>780</v>
      </c>
      <c r="E3637" t="s">
        <v>399</v>
      </c>
      <c r="F3637" t="s">
        <v>13109</v>
      </c>
      <c r="G3637" t="s">
        <v>211</v>
      </c>
      <c r="H3637">
        <v>38</v>
      </c>
      <c r="I3637">
        <v>18</v>
      </c>
      <c r="J3637">
        <v>2009</v>
      </c>
      <c r="K3637">
        <v>1</v>
      </c>
      <c r="L3637" t="s">
        <v>41</v>
      </c>
      <c r="M3637" t="s">
        <v>13110</v>
      </c>
    </row>
    <row r="3638" spans="1:13" x14ac:dyDescent="0.25">
      <c r="A3638">
        <v>3627</v>
      </c>
      <c r="B3638" t="s">
        <v>13111</v>
      </c>
      <c r="C3638" t="s">
        <v>13112</v>
      </c>
      <c r="D3638" t="s">
        <v>30</v>
      </c>
      <c r="E3638" t="s">
        <v>1152</v>
      </c>
      <c r="F3638" t="s">
        <v>13113</v>
      </c>
      <c r="G3638" t="s">
        <v>233</v>
      </c>
      <c r="H3638">
        <v>17</v>
      </c>
      <c r="I3638">
        <v>6</v>
      </c>
      <c r="J3638">
        <v>2007</v>
      </c>
      <c r="K3638">
        <v>1</v>
      </c>
      <c r="L3638" t="s">
        <v>706</v>
      </c>
      <c r="M3638" t="s">
        <v>707</v>
      </c>
    </row>
    <row r="3639" spans="1:13" x14ac:dyDescent="0.25">
      <c r="A3639">
        <v>3628</v>
      </c>
      <c r="B3639" t="s">
        <v>13114</v>
      </c>
      <c r="C3639" t="s">
        <v>13115</v>
      </c>
      <c r="D3639" t="s">
        <v>86</v>
      </c>
      <c r="E3639" t="s">
        <v>12039</v>
      </c>
      <c r="F3639" t="s">
        <v>13116</v>
      </c>
      <c r="G3639" t="s">
        <v>156</v>
      </c>
      <c r="H3639">
        <v>401</v>
      </c>
      <c r="I3639">
        <v>102</v>
      </c>
      <c r="J3639">
        <v>2002</v>
      </c>
      <c r="K3639">
        <v>6</v>
      </c>
      <c r="L3639" t="s">
        <v>2084</v>
      </c>
      <c r="M3639" t="s">
        <v>2085</v>
      </c>
    </row>
    <row r="3640" spans="1:13" x14ac:dyDescent="0.25">
      <c r="A3640">
        <v>3629</v>
      </c>
      <c r="B3640" t="s">
        <v>13117</v>
      </c>
      <c r="C3640" t="s">
        <v>13118</v>
      </c>
      <c r="D3640" t="s">
        <v>166</v>
      </c>
      <c r="E3640" t="s">
        <v>13119</v>
      </c>
      <c r="F3640" t="s">
        <v>13120</v>
      </c>
      <c r="G3640" t="s">
        <v>40</v>
      </c>
      <c r="H3640">
        <v>315</v>
      </c>
      <c r="I3640">
        <v>200</v>
      </c>
      <c r="J3640">
        <v>2011</v>
      </c>
      <c r="K3640">
        <v>4</v>
      </c>
      <c r="L3640" t="s">
        <v>3983</v>
      </c>
      <c r="M3640" t="s">
        <v>13121</v>
      </c>
    </row>
    <row r="3641" spans="1:13" x14ac:dyDescent="0.25">
      <c r="A3641">
        <v>3630</v>
      </c>
      <c r="B3641" t="s">
        <v>13122</v>
      </c>
      <c r="C3641" t="s">
        <v>13123</v>
      </c>
      <c r="D3641" t="s">
        <v>503</v>
      </c>
      <c r="E3641" t="s">
        <v>3011</v>
      </c>
      <c r="F3641" t="s">
        <v>13124</v>
      </c>
      <c r="G3641" t="s">
        <v>156</v>
      </c>
      <c r="H3641">
        <v>104</v>
      </c>
      <c r="I3641">
        <v>24</v>
      </c>
      <c r="J3641">
        <v>2010</v>
      </c>
      <c r="K3641">
        <v>2</v>
      </c>
      <c r="L3641" t="s">
        <v>506</v>
      </c>
      <c r="M3641" t="s">
        <v>13125</v>
      </c>
    </row>
    <row r="3642" spans="1:13" x14ac:dyDescent="0.25">
      <c r="A3642">
        <v>3631</v>
      </c>
      <c r="B3642" t="s">
        <v>13126</v>
      </c>
      <c r="C3642" t="s">
        <v>13127</v>
      </c>
      <c r="D3642" t="s">
        <v>66</v>
      </c>
      <c r="E3642" t="s">
        <v>3987</v>
      </c>
      <c r="F3642" t="s">
        <v>13128</v>
      </c>
      <c r="G3642" t="s">
        <v>156</v>
      </c>
      <c r="H3642">
        <v>290</v>
      </c>
      <c r="I3642">
        <v>99</v>
      </c>
      <c r="J3642">
        <v>2000</v>
      </c>
      <c r="K3642">
        <v>4</v>
      </c>
      <c r="L3642" t="s">
        <v>94</v>
      </c>
      <c r="M3642" t="s">
        <v>3271</v>
      </c>
    </row>
    <row r="3643" spans="1:13" x14ac:dyDescent="0.25">
      <c r="A3643">
        <v>3632</v>
      </c>
      <c r="B3643" t="s">
        <v>13129</v>
      </c>
      <c r="C3643" t="s">
        <v>13130</v>
      </c>
      <c r="D3643" t="s">
        <v>30</v>
      </c>
      <c r="E3643" t="s">
        <v>6647</v>
      </c>
      <c r="F3643" t="s">
        <v>13131</v>
      </c>
      <c r="G3643" t="s">
        <v>55</v>
      </c>
      <c r="H3643">
        <v>470</v>
      </c>
      <c r="I3643">
        <v>200</v>
      </c>
      <c r="J3643">
        <v>1999</v>
      </c>
      <c r="K3643">
        <v>5</v>
      </c>
      <c r="L3643" t="s">
        <v>258</v>
      </c>
      <c r="M3643" t="s">
        <v>6877</v>
      </c>
    </row>
    <row r="3644" spans="1:13" x14ac:dyDescent="0.25">
      <c r="A3644">
        <v>3633</v>
      </c>
      <c r="B3644" t="s">
        <v>13132</v>
      </c>
      <c r="C3644" t="s">
        <v>13133</v>
      </c>
      <c r="D3644" t="s">
        <v>80</v>
      </c>
      <c r="E3644" t="s">
        <v>1152</v>
      </c>
      <c r="F3644" t="s">
        <v>13134</v>
      </c>
      <c r="G3644" t="s">
        <v>297</v>
      </c>
      <c r="H3644">
        <v>11</v>
      </c>
      <c r="I3644">
        <v>5</v>
      </c>
      <c r="J3644">
        <v>2009</v>
      </c>
      <c r="K3644">
        <v>2</v>
      </c>
      <c r="L3644" t="s">
        <v>83</v>
      </c>
      <c r="M3644" t="s">
        <v>495</v>
      </c>
    </row>
    <row r="3645" spans="1:13" x14ac:dyDescent="0.25">
      <c r="A3645">
        <v>3634</v>
      </c>
      <c r="B3645" t="s">
        <v>13135</v>
      </c>
      <c r="C3645" t="s">
        <v>13136</v>
      </c>
      <c r="D3645" t="s">
        <v>66</v>
      </c>
      <c r="E3645" t="s">
        <v>13137</v>
      </c>
      <c r="F3645" t="s">
        <v>13138</v>
      </c>
      <c r="G3645" t="s">
        <v>336</v>
      </c>
      <c r="H3645">
        <v>68</v>
      </c>
      <c r="I3645">
        <v>50</v>
      </c>
      <c r="J3645">
        <v>2006</v>
      </c>
      <c r="K3645">
        <v>3</v>
      </c>
      <c r="L3645" t="s">
        <v>94</v>
      </c>
      <c r="M3645" t="s">
        <v>6001</v>
      </c>
    </row>
    <row r="3646" spans="1:13" x14ac:dyDescent="0.25">
      <c r="A3646">
        <v>3635</v>
      </c>
      <c r="B3646" t="s">
        <v>13139</v>
      </c>
      <c r="C3646" t="s">
        <v>13140</v>
      </c>
      <c r="D3646" t="s">
        <v>66</v>
      </c>
      <c r="E3646" t="s">
        <v>3028</v>
      </c>
      <c r="F3646" t="s">
        <v>13141</v>
      </c>
      <c r="G3646" t="s">
        <v>48</v>
      </c>
      <c r="H3646">
        <v>300</v>
      </c>
      <c r="I3646">
        <v>170</v>
      </c>
      <c r="J3646">
        <v>1991</v>
      </c>
      <c r="K3646">
        <v>3</v>
      </c>
      <c r="L3646" t="s">
        <v>94</v>
      </c>
      <c r="M3646" t="s">
        <v>7314</v>
      </c>
    </row>
    <row r="3647" spans="1:13" x14ac:dyDescent="0.25">
      <c r="A3647">
        <v>3636</v>
      </c>
      <c r="B3647" t="s">
        <v>13142</v>
      </c>
      <c r="C3647" t="s">
        <v>13143</v>
      </c>
      <c r="D3647" t="s">
        <v>105</v>
      </c>
      <c r="E3647" t="s">
        <v>13144</v>
      </c>
      <c r="F3647" t="s">
        <v>13145</v>
      </c>
      <c r="G3647" t="s">
        <v>33</v>
      </c>
      <c r="H3647">
        <v>285</v>
      </c>
      <c r="I3647">
        <v>166</v>
      </c>
      <c r="J3647">
        <v>2001</v>
      </c>
      <c r="K3647">
        <v>4</v>
      </c>
      <c r="L3647" t="s">
        <v>62</v>
      </c>
      <c r="M3647" t="s">
        <v>5314</v>
      </c>
    </row>
    <row r="3648" spans="1:13" x14ac:dyDescent="0.25">
      <c r="A3648">
        <v>3637</v>
      </c>
      <c r="B3648" t="s">
        <v>13146</v>
      </c>
      <c r="C3648" t="s">
        <v>13147</v>
      </c>
      <c r="D3648" t="s">
        <v>294</v>
      </c>
      <c r="E3648" t="s">
        <v>3587</v>
      </c>
      <c r="F3648" t="s">
        <v>13148</v>
      </c>
      <c r="G3648" t="s">
        <v>308</v>
      </c>
      <c r="H3648">
        <v>165</v>
      </c>
      <c r="I3648">
        <v>108</v>
      </c>
      <c r="J3648">
        <v>2005</v>
      </c>
      <c r="K3648">
        <v>8</v>
      </c>
      <c r="L3648" t="s">
        <v>298</v>
      </c>
      <c r="M3648" t="s">
        <v>4268</v>
      </c>
    </row>
    <row r="3649" spans="1:13" x14ac:dyDescent="0.25">
      <c r="A3649">
        <v>3638</v>
      </c>
      <c r="B3649" t="s">
        <v>13149</v>
      </c>
      <c r="C3649" t="s">
        <v>13150</v>
      </c>
      <c r="D3649" t="s">
        <v>86</v>
      </c>
      <c r="E3649" t="s">
        <v>445</v>
      </c>
      <c r="F3649" t="s">
        <v>13151</v>
      </c>
      <c r="G3649" t="s">
        <v>297</v>
      </c>
      <c r="H3649">
        <v>26</v>
      </c>
      <c r="I3649">
        <v>13</v>
      </c>
      <c r="J3649">
        <v>2001</v>
      </c>
      <c r="K3649">
        <v>4</v>
      </c>
      <c r="L3649" t="s">
        <v>89</v>
      </c>
      <c r="M3649" t="s">
        <v>7498</v>
      </c>
    </row>
    <row r="3650" spans="1:13" x14ac:dyDescent="0.25">
      <c r="A3650">
        <v>3639</v>
      </c>
      <c r="B3650" t="s">
        <v>13152</v>
      </c>
      <c r="C3650" t="s">
        <v>13153</v>
      </c>
      <c r="D3650" t="s">
        <v>119</v>
      </c>
      <c r="E3650" t="s">
        <v>4278</v>
      </c>
      <c r="F3650" t="s">
        <v>13154</v>
      </c>
      <c r="G3650" t="s">
        <v>33</v>
      </c>
      <c r="H3650">
        <v>105</v>
      </c>
      <c r="I3650">
        <v>50</v>
      </c>
      <c r="J3650">
        <v>1997</v>
      </c>
      <c r="K3650">
        <v>9</v>
      </c>
      <c r="L3650" t="s">
        <v>122</v>
      </c>
      <c r="M3650" t="s">
        <v>122</v>
      </c>
    </row>
    <row r="3651" spans="1:13" x14ac:dyDescent="0.25">
      <c r="A3651">
        <v>3640</v>
      </c>
      <c r="B3651" t="s">
        <v>13155</v>
      </c>
      <c r="C3651" t="s">
        <v>13156</v>
      </c>
      <c r="D3651" t="s">
        <v>341</v>
      </c>
      <c r="E3651" t="s">
        <v>861</v>
      </c>
      <c r="F3651" t="s">
        <v>13157</v>
      </c>
      <c r="G3651" t="s">
        <v>297</v>
      </c>
      <c r="H3651">
        <v>22</v>
      </c>
      <c r="I3651">
        <v>15</v>
      </c>
      <c r="J3651">
        <v>2007</v>
      </c>
      <c r="K3651">
        <v>5</v>
      </c>
      <c r="L3651" t="s">
        <v>344</v>
      </c>
      <c r="M3651" t="s">
        <v>13158</v>
      </c>
    </row>
    <row r="3652" spans="1:13" x14ac:dyDescent="0.25">
      <c r="A3652">
        <v>3641</v>
      </c>
      <c r="B3652" t="s">
        <v>13159</v>
      </c>
      <c r="C3652" t="s">
        <v>13160</v>
      </c>
      <c r="D3652" t="s">
        <v>80</v>
      </c>
      <c r="E3652" t="s">
        <v>603</v>
      </c>
      <c r="F3652" t="s">
        <v>13161</v>
      </c>
      <c r="G3652" t="s">
        <v>233</v>
      </c>
      <c r="H3652">
        <v>30</v>
      </c>
      <c r="I3652">
        <v>11</v>
      </c>
      <c r="J3652">
        <v>1988</v>
      </c>
      <c r="K3652">
        <v>2</v>
      </c>
      <c r="L3652" t="s">
        <v>83</v>
      </c>
      <c r="M3652" t="s">
        <v>83</v>
      </c>
    </row>
    <row r="3653" spans="1:13" x14ac:dyDescent="0.25">
      <c r="A3653">
        <v>3642</v>
      </c>
      <c r="B3653" t="s">
        <v>13162</v>
      </c>
      <c r="C3653" t="s">
        <v>13163</v>
      </c>
      <c r="D3653" t="s">
        <v>45</v>
      </c>
      <c r="E3653" t="s">
        <v>572</v>
      </c>
      <c r="F3653" t="s">
        <v>13164</v>
      </c>
      <c r="G3653" t="s">
        <v>33</v>
      </c>
      <c r="H3653">
        <v>671</v>
      </c>
      <c r="I3653">
        <v>311</v>
      </c>
      <c r="J3653">
        <v>2005</v>
      </c>
      <c r="K3653">
        <v>4</v>
      </c>
      <c r="L3653" t="s">
        <v>49</v>
      </c>
      <c r="M3653" t="s">
        <v>49</v>
      </c>
    </row>
    <row r="3654" spans="1:13" x14ac:dyDescent="0.25">
      <c r="A3654">
        <v>3643</v>
      </c>
      <c r="B3654" t="s">
        <v>13165</v>
      </c>
      <c r="C3654" t="s">
        <v>13166</v>
      </c>
      <c r="D3654" t="s">
        <v>1011</v>
      </c>
      <c r="E3654" t="s">
        <v>798</v>
      </c>
      <c r="F3654" t="s">
        <v>13167</v>
      </c>
      <c r="G3654" t="s">
        <v>40</v>
      </c>
      <c r="H3654">
        <v>19</v>
      </c>
      <c r="I3654">
        <v>10</v>
      </c>
      <c r="J3654">
        <v>2007</v>
      </c>
      <c r="K3654">
        <v>1</v>
      </c>
      <c r="L3654" t="s">
        <v>1014</v>
      </c>
      <c r="M3654" t="s">
        <v>1015</v>
      </c>
    </row>
    <row r="3655" spans="1:13" x14ac:dyDescent="0.25">
      <c r="A3655">
        <v>3644</v>
      </c>
      <c r="B3655" t="s">
        <v>13168</v>
      </c>
      <c r="C3655" t="s">
        <v>13169</v>
      </c>
      <c r="D3655" t="s">
        <v>503</v>
      </c>
      <c r="E3655" t="s">
        <v>4241</v>
      </c>
      <c r="F3655" t="s">
        <v>13170</v>
      </c>
      <c r="G3655" t="s">
        <v>25</v>
      </c>
      <c r="H3655">
        <v>60</v>
      </c>
      <c r="I3655">
        <v>20</v>
      </c>
      <c r="J3655">
        <v>2003</v>
      </c>
      <c r="K3655">
        <v>9</v>
      </c>
      <c r="L3655" t="s">
        <v>506</v>
      </c>
      <c r="M3655" t="s">
        <v>6133</v>
      </c>
    </row>
    <row r="3656" spans="1:13" x14ac:dyDescent="0.25">
      <c r="A3656">
        <v>3645</v>
      </c>
      <c r="B3656" t="s">
        <v>13171</v>
      </c>
      <c r="C3656" t="s">
        <v>13172</v>
      </c>
      <c r="D3656" t="s">
        <v>105</v>
      </c>
      <c r="E3656" t="s">
        <v>867</v>
      </c>
      <c r="F3656" t="s">
        <v>13173</v>
      </c>
      <c r="G3656" t="s">
        <v>55</v>
      </c>
      <c r="H3656">
        <v>365</v>
      </c>
      <c r="I3656">
        <v>150</v>
      </c>
      <c r="J3656">
        <v>2008</v>
      </c>
      <c r="K3656">
        <v>2</v>
      </c>
      <c r="L3656" t="s">
        <v>41</v>
      </c>
      <c r="M3656" t="s">
        <v>2330</v>
      </c>
    </row>
    <row r="3657" spans="1:13" x14ac:dyDescent="0.25">
      <c r="A3657">
        <v>3646</v>
      </c>
      <c r="B3657" t="s">
        <v>13174</v>
      </c>
      <c r="C3657" t="s">
        <v>13175</v>
      </c>
      <c r="D3657" t="s">
        <v>852</v>
      </c>
      <c r="E3657" t="s">
        <v>493</v>
      </c>
      <c r="F3657" t="s">
        <v>13176</v>
      </c>
      <c r="G3657" t="s">
        <v>336</v>
      </c>
      <c r="H3657">
        <v>17</v>
      </c>
      <c r="I3657">
        <v>9</v>
      </c>
      <c r="J3657">
        <v>2010</v>
      </c>
      <c r="K3657">
        <v>3</v>
      </c>
      <c r="L3657" t="s">
        <v>6008</v>
      </c>
      <c r="M3657" t="s">
        <v>2827</v>
      </c>
    </row>
    <row r="3658" spans="1:13" x14ac:dyDescent="0.25">
      <c r="A3658">
        <v>3647</v>
      </c>
      <c r="B3658" t="s">
        <v>13177</v>
      </c>
      <c r="C3658" t="s">
        <v>13178</v>
      </c>
      <c r="D3658" t="s">
        <v>503</v>
      </c>
      <c r="E3658" t="s">
        <v>7675</v>
      </c>
      <c r="F3658" t="s">
        <v>13179</v>
      </c>
      <c r="G3658" t="s">
        <v>336</v>
      </c>
      <c r="H3658">
        <v>30</v>
      </c>
      <c r="I3658">
        <v>11</v>
      </c>
      <c r="J3658">
        <v>2014</v>
      </c>
      <c r="K3658">
        <v>2</v>
      </c>
      <c r="L3658" t="s">
        <v>506</v>
      </c>
      <c r="M3658" t="s">
        <v>1598</v>
      </c>
    </row>
    <row r="3659" spans="1:13" x14ac:dyDescent="0.25">
      <c r="A3659">
        <v>3648</v>
      </c>
      <c r="B3659" t="s">
        <v>13180</v>
      </c>
      <c r="C3659" t="s">
        <v>13181</v>
      </c>
      <c r="D3659" t="s">
        <v>223</v>
      </c>
      <c r="E3659" t="s">
        <v>147</v>
      </c>
      <c r="F3659" t="s">
        <v>13182</v>
      </c>
      <c r="G3659" t="s">
        <v>233</v>
      </c>
      <c r="H3659">
        <v>42</v>
      </c>
      <c r="I3659">
        <v>17</v>
      </c>
      <c r="J3659">
        <v>2006</v>
      </c>
      <c r="K3659">
        <v>1</v>
      </c>
      <c r="L3659" t="s">
        <v>41</v>
      </c>
      <c r="M3659" t="s">
        <v>13183</v>
      </c>
    </row>
    <row r="3660" spans="1:13" x14ac:dyDescent="0.25">
      <c r="A3660">
        <v>3649</v>
      </c>
      <c r="B3660" t="s">
        <v>13184</v>
      </c>
      <c r="C3660" t="s">
        <v>13185</v>
      </c>
      <c r="D3660" t="s">
        <v>215</v>
      </c>
      <c r="E3660" t="s">
        <v>1442</v>
      </c>
      <c r="F3660" t="s">
        <v>13186</v>
      </c>
      <c r="G3660" t="s">
        <v>336</v>
      </c>
      <c r="H3660">
        <v>11</v>
      </c>
      <c r="I3660">
        <v>8</v>
      </c>
      <c r="J3660">
        <v>2004</v>
      </c>
      <c r="K3660">
        <v>1</v>
      </c>
      <c r="L3660" t="s">
        <v>219</v>
      </c>
      <c r="M3660" t="s">
        <v>422</v>
      </c>
    </row>
    <row r="3661" spans="1:13" x14ac:dyDescent="0.25">
      <c r="A3661">
        <v>3650</v>
      </c>
      <c r="B3661" t="s">
        <v>13187</v>
      </c>
      <c r="C3661" t="s">
        <v>13188</v>
      </c>
      <c r="D3661" t="s">
        <v>852</v>
      </c>
      <c r="E3661" t="s">
        <v>10643</v>
      </c>
      <c r="F3661" t="s">
        <v>13189</v>
      </c>
      <c r="G3661" t="s">
        <v>324</v>
      </c>
      <c r="H3661">
        <v>198</v>
      </c>
      <c r="I3661">
        <v>103</v>
      </c>
      <c r="J3661">
        <v>1992</v>
      </c>
      <c r="K3661">
        <v>1</v>
      </c>
      <c r="L3661" t="s">
        <v>6008</v>
      </c>
      <c r="M3661" t="s">
        <v>2827</v>
      </c>
    </row>
    <row r="3662" spans="1:13" x14ac:dyDescent="0.25">
      <c r="A3662">
        <v>3651</v>
      </c>
      <c r="B3662" t="s">
        <v>13190</v>
      </c>
      <c r="C3662" t="s">
        <v>13191</v>
      </c>
      <c r="D3662" t="s">
        <v>166</v>
      </c>
      <c r="E3662" t="s">
        <v>13192</v>
      </c>
      <c r="F3662" t="s">
        <v>13193</v>
      </c>
      <c r="G3662" t="s">
        <v>308</v>
      </c>
      <c r="H3662">
        <v>3048</v>
      </c>
      <c r="I3662">
        <v>2532</v>
      </c>
      <c r="J3662">
        <v>2010</v>
      </c>
      <c r="K3662">
        <v>4</v>
      </c>
      <c r="L3662" t="s">
        <v>1734</v>
      </c>
      <c r="M3662" t="s">
        <v>13194</v>
      </c>
    </row>
    <row r="3663" spans="1:13" x14ac:dyDescent="0.25">
      <c r="A3663">
        <v>3652</v>
      </c>
      <c r="B3663" t="s">
        <v>13195</v>
      </c>
      <c r="C3663" t="s">
        <v>13196</v>
      </c>
      <c r="D3663" t="s">
        <v>80</v>
      </c>
      <c r="E3663" t="s">
        <v>13197</v>
      </c>
      <c r="F3663" t="s">
        <v>13198</v>
      </c>
      <c r="G3663" t="s">
        <v>156</v>
      </c>
      <c r="H3663">
        <v>289</v>
      </c>
      <c r="I3663">
        <v>122</v>
      </c>
      <c r="J3663">
        <v>2002</v>
      </c>
      <c r="K3663">
        <v>8</v>
      </c>
      <c r="L3663" t="s">
        <v>3247</v>
      </c>
      <c r="M3663" t="s">
        <v>5719</v>
      </c>
    </row>
    <row r="3664" spans="1:13" x14ac:dyDescent="0.25">
      <c r="A3664">
        <v>3653</v>
      </c>
      <c r="B3664" t="s">
        <v>13199</v>
      </c>
      <c r="C3664" t="s">
        <v>13200</v>
      </c>
      <c r="D3664" t="s">
        <v>80</v>
      </c>
      <c r="E3664" t="s">
        <v>867</v>
      </c>
      <c r="F3664" t="s">
        <v>13201</v>
      </c>
      <c r="G3664" t="s">
        <v>187</v>
      </c>
      <c r="H3664">
        <v>280</v>
      </c>
      <c r="I3664">
        <v>120</v>
      </c>
      <c r="J3664">
        <v>2005</v>
      </c>
      <c r="K3664">
        <v>5</v>
      </c>
      <c r="L3664" t="s">
        <v>163</v>
      </c>
      <c r="M3664" t="s">
        <v>696</v>
      </c>
    </row>
    <row r="3665" spans="1:13" x14ac:dyDescent="0.25">
      <c r="A3665">
        <v>3654</v>
      </c>
      <c r="B3665" t="s">
        <v>13202</v>
      </c>
      <c r="C3665" t="s">
        <v>13203</v>
      </c>
      <c r="D3665" t="s">
        <v>80</v>
      </c>
      <c r="E3665" t="s">
        <v>13204</v>
      </c>
      <c r="F3665" t="s">
        <v>13205</v>
      </c>
      <c r="G3665" t="s">
        <v>181</v>
      </c>
      <c r="H3665">
        <v>39</v>
      </c>
      <c r="I3665">
        <v>25</v>
      </c>
      <c r="J3665">
        <v>1997</v>
      </c>
      <c r="K3665">
        <v>4</v>
      </c>
      <c r="L3665" t="s">
        <v>163</v>
      </c>
      <c r="M3665" t="s">
        <v>10167</v>
      </c>
    </row>
    <row r="3666" spans="1:13" x14ac:dyDescent="0.25">
      <c r="A3666">
        <v>3655</v>
      </c>
      <c r="B3666" t="s">
        <v>13206</v>
      </c>
      <c r="C3666" t="s">
        <v>13207</v>
      </c>
      <c r="D3666" t="s">
        <v>30</v>
      </c>
      <c r="E3666" t="s">
        <v>533</v>
      </c>
      <c r="F3666" t="s">
        <v>13208</v>
      </c>
      <c r="G3666" t="s">
        <v>156</v>
      </c>
      <c r="H3666">
        <v>59</v>
      </c>
      <c r="I3666">
        <v>35</v>
      </c>
      <c r="J3666">
        <v>2004</v>
      </c>
      <c r="K3666">
        <v>2</v>
      </c>
      <c r="L3666" t="s">
        <v>34</v>
      </c>
      <c r="M3666" t="s">
        <v>34</v>
      </c>
    </row>
    <row r="3667" spans="1:13" x14ac:dyDescent="0.25">
      <c r="A3667">
        <v>3656</v>
      </c>
      <c r="B3667" t="s">
        <v>13209</v>
      </c>
      <c r="C3667" t="s">
        <v>13210</v>
      </c>
      <c r="D3667" t="s">
        <v>1960</v>
      </c>
      <c r="E3667" t="s">
        <v>7144</v>
      </c>
      <c r="F3667" t="s">
        <v>13211</v>
      </c>
      <c r="G3667" t="s">
        <v>1041</v>
      </c>
      <c r="H3667">
        <v>53</v>
      </c>
      <c r="I3667">
        <v>54</v>
      </c>
      <c r="J3667">
        <v>1963</v>
      </c>
      <c r="K3667">
        <v>1</v>
      </c>
      <c r="L3667" t="s">
        <v>41</v>
      </c>
      <c r="M3667" t="s">
        <v>13212</v>
      </c>
    </row>
    <row r="3668" spans="1:13" x14ac:dyDescent="0.25">
      <c r="A3668">
        <v>3657</v>
      </c>
      <c r="B3668" t="s">
        <v>13213</v>
      </c>
      <c r="C3668" t="s">
        <v>13214</v>
      </c>
      <c r="D3668" t="s">
        <v>66</v>
      </c>
      <c r="E3668" t="s">
        <v>699</v>
      </c>
      <c r="F3668" t="s">
        <v>13215</v>
      </c>
      <c r="G3668" t="s">
        <v>297</v>
      </c>
      <c r="H3668">
        <v>37</v>
      </c>
      <c r="I3668">
        <v>13</v>
      </c>
      <c r="J3668">
        <v>2010</v>
      </c>
      <c r="K3668">
        <v>5</v>
      </c>
      <c r="L3668" t="s">
        <v>94</v>
      </c>
      <c r="M3668" t="s">
        <v>6001</v>
      </c>
    </row>
    <row r="3669" spans="1:13" x14ac:dyDescent="0.25">
      <c r="A3669">
        <v>3658</v>
      </c>
      <c r="B3669" t="s">
        <v>13216</v>
      </c>
      <c r="C3669" t="s">
        <v>13217</v>
      </c>
      <c r="D3669" t="s">
        <v>98</v>
      </c>
      <c r="E3669" t="s">
        <v>261</v>
      </c>
      <c r="F3669" t="s">
        <v>13218</v>
      </c>
      <c r="G3669" t="s">
        <v>233</v>
      </c>
      <c r="H3669">
        <v>35</v>
      </c>
      <c r="I3669">
        <v>15</v>
      </c>
      <c r="J3669">
        <v>2008</v>
      </c>
      <c r="K3669">
        <v>1</v>
      </c>
      <c r="L3669" t="s">
        <v>101</v>
      </c>
      <c r="M3669" t="s">
        <v>1887</v>
      </c>
    </row>
    <row r="3670" spans="1:13" x14ac:dyDescent="0.25">
      <c r="A3670">
        <v>3659</v>
      </c>
      <c r="B3670" t="s">
        <v>13219</v>
      </c>
      <c r="C3670" t="s">
        <v>13220</v>
      </c>
      <c r="D3670" t="s">
        <v>230</v>
      </c>
      <c r="E3670" t="s">
        <v>957</v>
      </c>
      <c r="F3670" t="s">
        <v>13221</v>
      </c>
      <c r="G3670" t="s">
        <v>308</v>
      </c>
      <c r="H3670">
        <v>25</v>
      </c>
      <c r="I3670">
        <v>12</v>
      </c>
      <c r="J3670">
        <v>2013</v>
      </c>
      <c r="K3670">
        <v>1</v>
      </c>
      <c r="L3670" t="s">
        <v>41</v>
      </c>
      <c r="M3670" t="s">
        <v>636</v>
      </c>
    </row>
    <row r="3671" spans="1:13" x14ac:dyDescent="0.25">
      <c r="A3671">
        <v>3660</v>
      </c>
      <c r="B3671" t="s">
        <v>13222</v>
      </c>
      <c r="C3671" t="s">
        <v>13223</v>
      </c>
      <c r="D3671" t="s">
        <v>141</v>
      </c>
      <c r="E3671" t="s">
        <v>154</v>
      </c>
      <c r="F3671" t="s">
        <v>13224</v>
      </c>
      <c r="G3671" t="s">
        <v>297</v>
      </c>
      <c r="H3671">
        <v>109</v>
      </c>
      <c r="I3671">
        <v>65</v>
      </c>
      <c r="J3671">
        <v>1995</v>
      </c>
      <c r="K3671">
        <v>1</v>
      </c>
      <c r="L3671" t="s">
        <v>514</v>
      </c>
      <c r="M3671" t="s">
        <v>2326</v>
      </c>
    </row>
    <row r="3672" spans="1:13" x14ac:dyDescent="0.25">
      <c r="A3672">
        <v>3661</v>
      </c>
      <c r="B3672" t="s">
        <v>13225</v>
      </c>
      <c r="C3672" t="s">
        <v>13226</v>
      </c>
      <c r="D3672" t="s">
        <v>74</v>
      </c>
      <c r="E3672" t="s">
        <v>13144</v>
      </c>
      <c r="F3672" t="s">
        <v>13227</v>
      </c>
      <c r="G3672" t="s">
        <v>181</v>
      </c>
      <c r="H3672">
        <v>190</v>
      </c>
      <c r="I3672">
        <v>62</v>
      </c>
      <c r="J3672">
        <v>2006</v>
      </c>
      <c r="K3672">
        <v>4</v>
      </c>
      <c r="L3672" t="s">
        <v>41</v>
      </c>
      <c r="M3672" t="s">
        <v>13228</v>
      </c>
    </row>
    <row r="3673" spans="1:13" x14ac:dyDescent="0.25">
      <c r="A3673">
        <v>3662</v>
      </c>
      <c r="B3673" t="s">
        <v>13229</v>
      </c>
      <c r="C3673" t="s">
        <v>13230</v>
      </c>
      <c r="D3673" t="s">
        <v>119</v>
      </c>
      <c r="E3673" t="s">
        <v>287</v>
      </c>
      <c r="F3673" t="s">
        <v>13231</v>
      </c>
      <c r="G3673" t="s">
        <v>336</v>
      </c>
      <c r="H3673">
        <v>7</v>
      </c>
      <c r="I3673">
        <v>4</v>
      </c>
      <c r="J3673">
        <v>2010</v>
      </c>
      <c r="K3673">
        <v>4</v>
      </c>
      <c r="L3673" t="s">
        <v>122</v>
      </c>
      <c r="M3673" t="s">
        <v>3959</v>
      </c>
    </row>
    <row r="3674" spans="1:13" x14ac:dyDescent="0.25">
      <c r="A3674">
        <v>3663</v>
      </c>
      <c r="B3674" t="s">
        <v>13232</v>
      </c>
      <c r="C3674" t="s">
        <v>13233</v>
      </c>
      <c r="D3674" t="s">
        <v>74</v>
      </c>
      <c r="E3674" t="s">
        <v>10635</v>
      </c>
      <c r="F3674" t="s">
        <v>13234</v>
      </c>
      <c r="G3674" t="s">
        <v>25</v>
      </c>
      <c r="H3674">
        <v>85</v>
      </c>
      <c r="I3674">
        <v>35</v>
      </c>
      <c r="J3674">
        <v>1986</v>
      </c>
      <c r="K3674">
        <v>6</v>
      </c>
      <c r="L3674" t="s">
        <v>349</v>
      </c>
      <c r="M3674" t="s">
        <v>13235</v>
      </c>
    </row>
    <row r="3675" spans="1:13" x14ac:dyDescent="0.25">
      <c r="A3675">
        <v>3664</v>
      </c>
      <c r="B3675" t="s">
        <v>13236</v>
      </c>
      <c r="C3675" t="s">
        <v>13237</v>
      </c>
      <c r="D3675" t="s">
        <v>15</v>
      </c>
      <c r="E3675" t="s">
        <v>5561</v>
      </c>
      <c r="F3675" t="s">
        <v>13238</v>
      </c>
      <c r="G3675" t="s">
        <v>289</v>
      </c>
      <c r="H3675">
        <v>118</v>
      </c>
      <c r="I3675">
        <v>73</v>
      </c>
      <c r="J3675">
        <v>2011</v>
      </c>
      <c r="K3675">
        <v>2</v>
      </c>
      <c r="L3675" t="s">
        <v>19</v>
      </c>
      <c r="M3675" t="s">
        <v>19</v>
      </c>
    </row>
    <row r="3676" spans="1:13" x14ac:dyDescent="0.25">
      <c r="A3676">
        <v>3665</v>
      </c>
      <c r="B3676" t="s">
        <v>13239</v>
      </c>
      <c r="C3676" t="s">
        <v>13240</v>
      </c>
      <c r="D3676" t="s">
        <v>243</v>
      </c>
      <c r="E3676" t="s">
        <v>274</v>
      </c>
      <c r="F3676" t="s">
        <v>13241</v>
      </c>
      <c r="G3676" t="s">
        <v>55</v>
      </c>
      <c r="H3676">
        <v>190</v>
      </c>
      <c r="I3676">
        <v>90</v>
      </c>
      <c r="J3676">
        <v>2005</v>
      </c>
      <c r="K3676">
        <v>2</v>
      </c>
      <c r="L3676" t="s">
        <v>458</v>
      </c>
      <c r="M3676" t="s">
        <v>458</v>
      </c>
    </row>
    <row r="3677" spans="1:13" x14ac:dyDescent="0.25">
      <c r="A3677">
        <v>3666</v>
      </c>
      <c r="B3677" t="s">
        <v>13242</v>
      </c>
      <c r="C3677" t="s">
        <v>13243</v>
      </c>
      <c r="D3677" t="s">
        <v>119</v>
      </c>
      <c r="E3677" t="s">
        <v>2013</v>
      </c>
      <c r="F3677" t="s">
        <v>13244</v>
      </c>
      <c r="G3677" t="s">
        <v>69</v>
      </c>
      <c r="H3677">
        <v>90</v>
      </c>
      <c r="I3677">
        <v>50</v>
      </c>
      <c r="J3677">
        <v>2003</v>
      </c>
      <c r="K3677">
        <v>1</v>
      </c>
      <c r="L3677" t="s">
        <v>41</v>
      </c>
      <c r="M3677" t="s">
        <v>13245</v>
      </c>
    </row>
    <row r="3678" spans="1:13" x14ac:dyDescent="0.25">
      <c r="A3678">
        <v>3667</v>
      </c>
      <c r="B3678" t="s">
        <v>13246</v>
      </c>
      <c r="C3678" t="s">
        <v>13247</v>
      </c>
      <c r="D3678" t="s">
        <v>852</v>
      </c>
      <c r="E3678" t="s">
        <v>5609</v>
      </c>
      <c r="F3678" t="s">
        <v>13248</v>
      </c>
      <c r="G3678" t="s">
        <v>48</v>
      </c>
      <c r="H3678">
        <v>30</v>
      </c>
      <c r="I3678">
        <v>12</v>
      </c>
      <c r="J3678">
        <v>2006</v>
      </c>
      <c r="K3678">
        <v>5</v>
      </c>
      <c r="L3678" t="s">
        <v>465</v>
      </c>
      <c r="M3678" t="s">
        <v>13249</v>
      </c>
    </row>
    <row r="3679" spans="1:13" x14ac:dyDescent="0.25">
      <c r="A3679">
        <v>3668</v>
      </c>
      <c r="B3679" t="s">
        <v>13250</v>
      </c>
      <c r="C3679" t="s">
        <v>13251</v>
      </c>
      <c r="D3679" t="s">
        <v>30</v>
      </c>
      <c r="E3679" t="s">
        <v>1385</v>
      </c>
      <c r="F3679" t="s">
        <v>13252</v>
      </c>
      <c r="G3679" t="s">
        <v>107</v>
      </c>
      <c r="H3679">
        <v>32</v>
      </c>
      <c r="I3679">
        <v>19</v>
      </c>
      <c r="J3679">
        <v>2006</v>
      </c>
      <c r="K3679">
        <v>2</v>
      </c>
      <c r="L3679" t="s">
        <v>258</v>
      </c>
      <c r="M3679" t="s">
        <v>258</v>
      </c>
    </row>
    <row r="3680" spans="1:13" x14ac:dyDescent="0.25">
      <c r="A3680">
        <v>3669</v>
      </c>
      <c r="B3680" t="s">
        <v>13253</v>
      </c>
      <c r="C3680" t="s">
        <v>13254</v>
      </c>
      <c r="D3680" t="s">
        <v>230</v>
      </c>
      <c r="E3680" t="s">
        <v>1227</v>
      </c>
      <c r="F3680" t="s">
        <v>13255</v>
      </c>
      <c r="G3680" t="s">
        <v>156</v>
      </c>
      <c r="H3680">
        <v>20</v>
      </c>
      <c r="I3680">
        <v>7</v>
      </c>
      <c r="J3680">
        <v>2014</v>
      </c>
      <c r="K3680">
        <v>2</v>
      </c>
      <c r="L3680" t="s">
        <v>234</v>
      </c>
      <c r="M3680" t="s">
        <v>1204</v>
      </c>
    </row>
    <row r="3681" spans="1:13" x14ac:dyDescent="0.25">
      <c r="A3681">
        <v>3670</v>
      </c>
      <c r="B3681" t="s">
        <v>13256</v>
      </c>
      <c r="C3681" t="s">
        <v>13257</v>
      </c>
      <c r="D3681" t="s">
        <v>341</v>
      </c>
      <c r="E3681" t="s">
        <v>7813</v>
      </c>
      <c r="F3681" t="s">
        <v>13258</v>
      </c>
      <c r="G3681" t="s">
        <v>297</v>
      </c>
      <c r="H3681">
        <v>100</v>
      </c>
      <c r="I3681">
        <v>50</v>
      </c>
      <c r="J3681">
        <v>2006</v>
      </c>
      <c r="K3681">
        <v>8</v>
      </c>
      <c r="L3681" t="s">
        <v>344</v>
      </c>
      <c r="M3681" t="s">
        <v>11540</v>
      </c>
    </row>
    <row r="3682" spans="1:13" x14ac:dyDescent="0.25">
      <c r="A3682">
        <v>3671</v>
      </c>
      <c r="B3682" t="s">
        <v>13259</v>
      </c>
      <c r="C3682" t="s">
        <v>13260</v>
      </c>
      <c r="D3682" t="s">
        <v>860</v>
      </c>
      <c r="E3682" t="s">
        <v>3615</v>
      </c>
      <c r="F3682" t="s">
        <v>13261</v>
      </c>
      <c r="G3682" t="s">
        <v>40</v>
      </c>
      <c r="H3682">
        <v>38</v>
      </c>
      <c r="I3682">
        <v>14</v>
      </c>
      <c r="J3682">
        <v>1993</v>
      </c>
      <c r="K3682">
        <v>7</v>
      </c>
      <c r="L3682" t="s">
        <v>41</v>
      </c>
      <c r="M3682" t="s">
        <v>13262</v>
      </c>
    </row>
    <row r="3683" spans="1:13" x14ac:dyDescent="0.25">
      <c r="A3683">
        <v>3672</v>
      </c>
      <c r="B3683" t="s">
        <v>13263</v>
      </c>
      <c r="C3683" t="s">
        <v>13264</v>
      </c>
      <c r="D3683" t="s">
        <v>59</v>
      </c>
      <c r="E3683" t="s">
        <v>261</v>
      </c>
      <c r="F3683" t="s">
        <v>13265</v>
      </c>
      <c r="G3683" t="s">
        <v>40</v>
      </c>
      <c r="H3683">
        <v>13</v>
      </c>
      <c r="I3683">
        <v>8</v>
      </c>
      <c r="J3683">
        <v>2008</v>
      </c>
      <c r="K3683">
        <v>1</v>
      </c>
      <c r="L3683" t="s">
        <v>62</v>
      </c>
      <c r="M3683" t="s">
        <v>13266</v>
      </c>
    </row>
    <row r="3684" spans="1:13" x14ac:dyDescent="0.25">
      <c r="A3684">
        <v>3673</v>
      </c>
      <c r="B3684" t="s">
        <v>13267</v>
      </c>
      <c r="C3684" t="s">
        <v>13268</v>
      </c>
      <c r="D3684" t="s">
        <v>80</v>
      </c>
      <c r="E3684" t="s">
        <v>3794</v>
      </c>
      <c r="F3684" t="s">
        <v>13269</v>
      </c>
      <c r="G3684" t="s">
        <v>107</v>
      </c>
      <c r="H3684">
        <v>86</v>
      </c>
      <c r="I3684">
        <v>37</v>
      </c>
      <c r="J3684">
        <v>2004</v>
      </c>
      <c r="K3684">
        <v>1</v>
      </c>
      <c r="L3684" t="s">
        <v>83</v>
      </c>
      <c r="M3684" t="s">
        <v>6761</v>
      </c>
    </row>
    <row r="3685" spans="1:13" x14ac:dyDescent="0.25">
      <c r="A3685">
        <v>3674</v>
      </c>
      <c r="B3685" t="s">
        <v>13270</v>
      </c>
      <c r="C3685" t="s">
        <v>13271</v>
      </c>
      <c r="D3685" t="s">
        <v>974</v>
      </c>
      <c r="E3685" t="s">
        <v>185</v>
      </c>
      <c r="F3685" t="s">
        <v>13272</v>
      </c>
      <c r="G3685" t="s">
        <v>181</v>
      </c>
      <c r="H3685">
        <v>34</v>
      </c>
      <c r="I3685">
        <v>30</v>
      </c>
      <c r="J3685">
        <v>2007</v>
      </c>
      <c r="K3685">
        <v>7</v>
      </c>
      <c r="L3685" t="s">
        <v>94</v>
      </c>
      <c r="M3685" t="s">
        <v>976</v>
      </c>
    </row>
    <row r="3686" spans="1:13" x14ac:dyDescent="0.25">
      <c r="A3686">
        <v>3675</v>
      </c>
      <c r="B3686" t="s">
        <v>13273</v>
      </c>
      <c r="C3686" t="s">
        <v>13274</v>
      </c>
      <c r="D3686" t="s">
        <v>80</v>
      </c>
      <c r="E3686" t="s">
        <v>161</v>
      </c>
      <c r="F3686" t="s">
        <v>13275</v>
      </c>
      <c r="G3686" t="s">
        <v>33</v>
      </c>
      <c r="H3686">
        <v>50</v>
      </c>
      <c r="I3686">
        <v>40</v>
      </c>
      <c r="J3686">
        <v>2009</v>
      </c>
      <c r="K3686">
        <v>1</v>
      </c>
      <c r="L3686" t="s">
        <v>83</v>
      </c>
      <c r="M3686" t="s">
        <v>1586</v>
      </c>
    </row>
    <row r="3687" spans="1:13" x14ac:dyDescent="0.25">
      <c r="A3687">
        <v>3676</v>
      </c>
      <c r="B3687" t="s">
        <v>13276</v>
      </c>
      <c r="C3687" t="s">
        <v>13277</v>
      </c>
      <c r="D3687" t="s">
        <v>105</v>
      </c>
      <c r="E3687" t="s">
        <v>798</v>
      </c>
      <c r="F3687" t="s">
        <v>13278</v>
      </c>
      <c r="G3687" t="s">
        <v>18</v>
      </c>
      <c r="H3687">
        <v>25</v>
      </c>
      <c r="I3687">
        <v>12</v>
      </c>
      <c r="J3687">
        <v>2012</v>
      </c>
      <c r="K3687">
        <v>2</v>
      </c>
      <c r="L3687" t="s">
        <v>62</v>
      </c>
      <c r="M3687" t="s">
        <v>108</v>
      </c>
    </row>
    <row r="3688" spans="1:13" x14ac:dyDescent="0.25">
      <c r="A3688">
        <v>3677</v>
      </c>
      <c r="B3688" t="s">
        <v>13279</v>
      </c>
      <c r="C3688" t="s">
        <v>13280</v>
      </c>
      <c r="D3688" t="s">
        <v>141</v>
      </c>
      <c r="E3688" t="s">
        <v>13281</v>
      </c>
      <c r="F3688" t="s">
        <v>13282</v>
      </c>
      <c r="G3688" t="s">
        <v>336</v>
      </c>
      <c r="H3688">
        <v>324</v>
      </c>
      <c r="I3688">
        <v>142</v>
      </c>
      <c r="J3688">
        <v>1999</v>
      </c>
      <c r="K3688">
        <v>5</v>
      </c>
      <c r="L3688" t="s">
        <v>349</v>
      </c>
      <c r="M3688" t="s">
        <v>12846</v>
      </c>
    </row>
    <row r="3689" spans="1:13" x14ac:dyDescent="0.25">
      <c r="A3689">
        <v>3678</v>
      </c>
      <c r="B3689" t="s">
        <v>13283</v>
      </c>
      <c r="C3689" t="s">
        <v>13284</v>
      </c>
      <c r="D3689" t="s">
        <v>119</v>
      </c>
      <c r="E3689" t="s">
        <v>528</v>
      </c>
      <c r="F3689" t="s">
        <v>13285</v>
      </c>
      <c r="G3689" t="s">
        <v>329</v>
      </c>
      <c r="H3689">
        <v>25</v>
      </c>
      <c r="I3689">
        <v>23</v>
      </c>
      <c r="J3689">
        <v>1997</v>
      </c>
      <c r="K3689">
        <v>1</v>
      </c>
      <c r="L3689" t="s">
        <v>122</v>
      </c>
      <c r="M3689" t="s">
        <v>4023</v>
      </c>
    </row>
    <row r="3690" spans="1:13" x14ac:dyDescent="0.25">
      <c r="A3690">
        <v>3679</v>
      </c>
      <c r="B3690" t="s">
        <v>13286</v>
      </c>
      <c r="C3690" t="s">
        <v>13287</v>
      </c>
      <c r="D3690" t="s">
        <v>166</v>
      </c>
      <c r="E3690" t="s">
        <v>3392</v>
      </c>
      <c r="F3690" t="s">
        <v>13288</v>
      </c>
      <c r="G3690" t="s">
        <v>271</v>
      </c>
      <c r="H3690">
        <v>40</v>
      </c>
      <c r="I3690">
        <v>15</v>
      </c>
      <c r="J3690">
        <v>2011</v>
      </c>
      <c r="K3690">
        <v>4</v>
      </c>
      <c r="L3690" t="s">
        <v>1734</v>
      </c>
      <c r="M3690" t="s">
        <v>3401</v>
      </c>
    </row>
    <row r="3691" spans="1:13" x14ac:dyDescent="0.25">
      <c r="A3691">
        <v>3680</v>
      </c>
      <c r="B3691" t="s">
        <v>13289</v>
      </c>
      <c r="C3691" t="s">
        <v>13290</v>
      </c>
      <c r="D3691" t="s">
        <v>153</v>
      </c>
      <c r="E3691" t="s">
        <v>861</v>
      </c>
      <c r="F3691" t="s">
        <v>13291</v>
      </c>
      <c r="G3691" t="s">
        <v>233</v>
      </c>
      <c r="H3691">
        <v>35</v>
      </c>
      <c r="I3691">
        <v>18</v>
      </c>
      <c r="J3691">
        <v>2000</v>
      </c>
      <c r="K3691">
        <v>2</v>
      </c>
      <c r="L3691" t="s">
        <v>41</v>
      </c>
      <c r="M3691" t="s">
        <v>1634</v>
      </c>
    </row>
    <row r="3692" spans="1:13" x14ac:dyDescent="0.25">
      <c r="A3692">
        <v>3681</v>
      </c>
      <c r="B3692" t="s">
        <v>13292</v>
      </c>
      <c r="C3692" t="s">
        <v>13293</v>
      </c>
      <c r="D3692" t="s">
        <v>643</v>
      </c>
      <c r="E3692" t="s">
        <v>9593</v>
      </c>
      <c r="F3692" t="s">
        <v>13294</v>
      </c>
      <c r="G3692" t="s">
        <v>25</v>
      </c>
      <c r="H3692">
        <v>2400</v>
      </c>
      <c r="I3692">
        <v>1</v>
      </c>
      <c r="J3692">
        <v>2003</v>
      </c>
      <c r="K3692">
        <v>1</v>
      </c>
      <c r="L3692" t="s">
        <v>645</v>
      </c>
      <c r="M3692" t="s">
        <v>10394</v>
      </c>
    </row>
    <row r="3693" spans="1:13" x14ac:dyDescent="0.25">
      <c r="A3693">
        <v>3682</v>
      </c>
      <c r="B3693" t="s">
        <v>13295</v>
      </c>
      <c r="C3693" t="s">
        <v>13296</v>
      </c>
      <c r="D3693" t="s">
        <v>30</v>
      </c>
      <c r="E3693" t="s">
        <v>1309</v>
      </c>
      <c r="F3693" t="s">
        <v>13297</v>
      </c>
      <c r="G3693" t="s">
        <v>18</v>
      </c>
      <c r="H3693">
        <v>36</v>
      </c>
      <c r="I3693">
        <v>17</v>
      </c>
      <c r="J3693">
        <v>2008</v>
      </c>
      <c r="K3693">
        <v>1</v>
      </c>
      <c r="L3693" t="s">
        <v>34</v>
      </c>
      <c r="M3693" t="s">
        <v>34</v>
      </c>
    </row>
    <row r="3694" spans="1:13" x14ac:dyDescent="0.25">
      <c r="A3694">
        <v>3683</v>
      </c>
      <c r="B3694" t="s">
        <v>13298</v>
      </c>
      <c r="C3694" t="s">
        <v>13299</v>
      </c>
      <c r="D3694" t="s">
        <v>860</v>
      </c>
      <c r="E3694" t="s">
        <v>8496</v>
      </c>
      <c r="F3694" t="s">
        <v>13300</v>
      </c>
      <c r="G3694" t="s">
        <v>329</v>
      </c>
      <c r="H3694">
        <v>344</v>
      </c>
      <c r="I3694">
        <v>168</v>
      </c>
      <c r="J3694">
        <v>1977</v>
      </c>
      <c r="K3694">
        <v>6</v>
      </c>
      <c r="L3694" t="s">
        <v>863</v>
      </c>
      <c r="M3694" t="s">
        <v>1645</v>
      </c>
    </row>
    <row r="3695" spans="1:13" x14ac:dyDescent="0.25">
      <c r="A3695">
        <v>3684</v>
      </c>
      <c r="B3695" t="s">
        <v>13301</v>
      </c>
      <c r="C3695" t="s">
        <v>13302</v>
      </c>
      <c r="D3695" t="s">
        <v>86</v>
      </c>
      <c r="E3695" t="s">
        <v>5824</v>
      </c>
      <c r="F3695" t="s">
        <v>13303</v>
      </c>
      <c r="G3695" t="s">
        <v>40</v>
      </c>
      <c r="H3695">
        <v>24</v>
      </c>
      <c r="I3695">
        <v>14</v>
      </c>
      <c r="J3695">
        <v>2014</v>
      </c>
      <c r="K3695">
        <v>1</v>
      </c>
      <c r="L3695" t="s">
        <v>2084</v>
      </c>
      <c r="M3695" t="s">
        <v>2085</v>
      </c>
    </row>
    <row r="3696" spans="1:13" x14ac:dyDescent="0.25">
      <c r="A3696">
        <v>3685</v>
      </c>
      <c r="B3696" t="s">
        <v>13304</v>
      </c>
      <c r="C3696" t="s">
        <v>13305</v>
      </c>
      <c r="D3696" t="s">
        <v>80</v>
      </c>
      <c r="E3696" t="s">
        <v>92</v>
      </c>
      <c r="F3696" t="s">
        <v>13306</v>
      </c>
      <c r="G3696" t="s">
        <v>156</v>
      </c>
      <c r="H3696">
        <v>84</v>
      </c>
      <c r="I3696">
        <v>38</v>
      </c>
      <c r="J3696">
        <v>2005</v>
      </c>
      <c r="K3696">
        <v>6</v>
      </c>
      <c r="L3696" t="s">
        <v>3450</v>
      </c>
      <c r="M3696" t="s">
        <v>4089</v>
      </c>
    </row>
    <row r="3697" spans="1:13" x14ac:dyDescent="0.25">
      <c r="A3697">
        <v>3686</v>
      </c>
      <c r="B3697" t="s">
        <v>13307</v>
      </c>
      <c r="C3697" t="s">
        <v>13308</v>
      </c>
      <c r="D3697" t="s">
        <v>80</v>
      </c>
      <c r="E3697" t="s">
        <v>563</v>
      </c>
      <c r="F3697" t="s">
        <v>13309</v>
      </c>
      <c r="G3697" t="s">
        <v>107</v>
      </c>
      <c r="H3697">
        <v>42</v>
      </c>
      <c r="I3697">
        <v>30</v>
      </c>
      <c r="J3697">
        <v>1996</v>
      </c>
      <c r="K3697">
        <v>1</v>
      </c>
      <c r="L3697" t="s">
        <v>83</v>
      </c>
      <c r="M3697" t="s">
        <v>7781</v>
      </c>
    </row>
    <row r="3698" spans="1:13" x14ac:dyDescent="0.25">
      <c r="A3698">
        <v>3687</v>
      </c>
      <c r="B3698" t="s">
        <v>13310</v>
      </c>
      <c r="C3698" t="s">
        <v>13311</v>
      </c>
      <c r="D3698" t="s">
        <v>74</v>
      </c>
      <c r="E3698" t="s">
        <v>1305</v>
      </c>
      <c r="F3698" t="s">
        <v>13312</v>
      </c>
      <c r="G3698" t="s">
        <v>297</v>
      </c>
      <c r="H3698">
        <v>25</v>
      </c>
      <c r="I3698">
        <v>20</v>
      </c>
      <c r="J3698">
        <v>1991</v>
      </c>
      <c r="K3698">
        <v>1</v>
      </c>
      <c r="L3698" t="s">
        <v>41</v>
      </c>
      <c r="M3698" t="s">
        <v>13313</v>
      </c>
    </row>
    <row r="3699" spans="1:13" x14ac:dyDescent="0.25">
      <c r="A3699">
        <v>3688</v>
      </c>
      <c r="B3699" t="s">
        <v>13314</v>
      </c>
      <c r="C3699" t="s">
        <v>13315</v>
      </c>
      <c r="D3699" t="s">
        <v>503</v>
      </c>
      <c r="E3699" t="s">
        <v>8056</v>
      </c>
      <c r="F3699" t="s">
        <v>13316</v>
      </c>
      <c r="G3699" t="s">
        <v>289</v>
      </c>
      <c r="H3699">
        <v>70</v>
      </c>
      <c r="I3699">
        <v>40</v>
      </c>
      <c r="J3699">
        <v>1999</v>
      </c>
      <c r="K3699">
        <v>4</v>
      </c>
      <c r="L3699" t="s">
        <v>506</v>
      </c>
      <c r="M3699" t="s">
        <v>11211</v>
      </c>
    </row>
    <row r="3700" spans="1:13" x14ac:dyDescent="0.25">
      <c r="A3700">
        <v>3689</v>
      </c>
      <c r="B3700" t="s">
        <v>13317</v>
      </c>
      <c r="C3700" t="s">
        <v>13318</v>
      </c>
      <c r="D3700" t="s">
        <v>59</v>
      </c>
      <c r="E3700" t="s">
        <v>665</v>
      </c>
      <c r="F3700" t="s">
        <v>13319</v>
      </c>
      <c r="G3700" t="s">
        <v>308</v>
      </c>
      <c r="H3700">
        <v>29</v>
      </c>
      <c r="I3700">
        <v>6</v>
      </c>
      <c r="J3700">
        <v>2006</v>
      </c>
      <c r="K3700">
        <v>1</v>
      </c>
      <c r="L3700" t="s">
        <v>41</v>
      </c>
      <c r="M3700" t="s">
        <v>1742</v>
      </c>
    </row>
    <row r="3701" spans="1:13" x14ac:dyDescent="0.25">
      <c r="A3701">
        <v>3690</v>
      </c>
      <c r="B3701" t="s">
        <v>13320</v>
      </c>
      <c r="C3701" t="s">
        <v>13321</v>
      </c>
      <c r="D3701" t="s">
        <v>45</v>
      </c>
      <c r="E3701" t="s">
        <v>2346</v>
      </c>
      <c r="F3701" t="s">
        <v>13322</v>
      </c>
      <c r="G3701" t="s">
        <v>297</v>
      </c>
      <c r="H3701">
        <v>75</v>
      </c>
      <c r="I3701">
        <v>45</v>
      </c>
      <c r="J3701">
        <v>2008</v>
      </c>
      <c r="K3701">
        <v>2</v>
      </c>
      <c r="L3701" t="s">
        <v>41</v>
      </c>
      <c r="M3701" t="s">
        <v>13323</v>
      </c>
    </row>
    <row r="3702" spans="1:13" x14ac:dyDescent="0.25">
      <c r="A3702">
        <v>3691</v>
      </c>
      <c r="B3702" t="s">
        <v>13324</v>
      </c>
      <c r="C3702" t="s">
        <v>13325</v>
      </c>
      <c r="D3702" t="s">
        <v>105</v>
      </c>
      <c r="E3702" t="s">
        <v>824</v>
      </c>
      <c r="F3702" t="s">
        <v>13326</v>
      </c>
      <c r="G3702" t="s">
        <v>40</v>
      </c>
      <c r="H3702">
        <v>13</v>
      </c>
      <c r="I3702">
        <v>3</v>
      </c>
      <c r="J3702">
        <v>2012</v>
      </c>
      <c r="K3702">
        <v>1</v>
      </c>
      <c r="L3702" t="s">
        <v>62</v>
      </c>
      <c r="M3702" t="s">
        <v>1089</v>
      </c>
    </row>
    <row r="3703" spans="1:13" x14ac:dyDescent="0.25">
      <c r="A3703">
        <v>3692</v>
      </c>
      <c r="B3703" t="s">
        <v>13327</v>
      </c>
      <c r="C3703" t="s">
        <v>13328</v>
      </c>
      <c r="D3703" t="s">
        <v>22</v>
      </c>
      <c r="E3703" t="s">
        <v>16</v>
      </c>
      <c r="F3703" t="s">
        <v>13329</v>
      </c>
      <c r="G3703" t="s">
        <v>107</v>
      </c>
      <c r="H3703">
        <v>205</v>
      </c>
      <c r="I3703">
        <v>74</v>
      </c>
      <c r="J3703">
        <v>2000</v>
      </c>
      <c r="K3703">
        <v>10</v>
      </c>
      <c r="L3703" t="s">
        <v>26</v>
      </c>
      <c r="M3703" t="s">
        <v>27</v>
      </c>
    </row>
    <row r="3704" spans="1:13" x14ac:dyDescent="0.25">
      <c r="A3704">
        <v>3693</v>
      </c>
      <c r="B3704" t="s">
        <v>13330</v>
      </c>
      <c r="C3704" t="s">
        <v>13331</v>
      </c>
      <c r="D3704" t="s">
        <v>59</v>
      </c>
      <c r="E3704" t="s">
        <v>1920</v>
      </c>
      <c r="F3704" t="s">
        <v>13332</v>
      </c>
      <c r="G3704" t="s">
        <v>257</v>
      </c>
      <c r="H3704">
        <v>12</v>
      </c>
      <c r="I3704">
        <v>5</v>
      </c>
      <c r="J3704">
        <v>2006</v>
      </c>
      <c r="K3704">
        <v>1</v>
      </c>
      <c r="L3704" t="s">
        <v>41</v>
      </c>
      <c r="M3704" t="s">
        <v>5258</v>
      </c>
    </row>
    <row r="3705" spans="1:13" x14ac:dyDescent="0.25">
      <c r="A3705">
        <v>3694</v>
      </c>
      <c r="B3705" t="s">
        <v>13333</v>
      </c>
      <c r="C3705" t="s">
        <v>13334</v>
      </c>
      <c r="D3705" t="s">
        <v>74</v>
      </c>
      <c r="E3705" t="s">
        <v>2671</v>
      </c>
      <c r="F3705" t="s">
        <v>13335</v>
      </c>
      <c r="G3705" t="s">
        <v>308</v>
      </c>
      <c r="H3705">
        <v>275</v>
      </c>
      <c r="I3705">
        <v>150</v>
      </c>
      <c r="J3705">
        <v>1996</v>
      </c>
      <c r="K3705">
        <v>2</v>
      </c>
      <c r="L3705" t="s">
        <v>41</v>
      </c>
      <c r="M3705" t="s">
        <v>11651</v>
      </c>
    </row>
    <row r="3706" spans="1:13" x14ac:dyDescent="0.25">
      <c r="A3706">
        <v>3695</v>
      </c>
      <c r="B3706" t="s">
        <v>13336</v>
      </c>
      <c r="C3706" t="s">
        <v>13337</v>
      </c>
      <c r="D3706" t="s">
        <v>105</v>
      </c>
      <c r="E3706" t="s">
        <v>4021</v>
      </c>
      <c r="F3706" t="s">
        <v>13338</v>
      </c>
      <c r="G3706" t="s">
        <v>336</v>
      </c>
      <c r="H3706">
        <v>100</v>
      </c>
      <c r="I3706">
        <v>50</v>
      </c>
      <c r="J3706">
        <v>1999</v>
      </c>
      <c r="K3706">
        <v>1</v>
      </c>
      <c r="L3706" t="s">
        <v>62</v>
      </c>
      <c r="M3706" t="s">
        <v>13339</v>
      </c>
    </row>
    <row r="3707" spans="1:13" x14ac:dyDescent="0.25">
      <c r="A3707">
        <v>3696</v>
      </c>
      <c r="B3707" t="s">
        <v>13340</v>
      </c>
      <c r="C3707" t="s">
        <v>13341</v>
      </c>
      <c r="D3707" t="s">
        <v>80</v>
      </c>
      <c r="E3707" t="s">
        <v>7220</v>
      </c>
      <c r="F3707" t="s">
        <v>13342</v>
      </c>
      <c r="G3707" t="s">
        <v>623</v>
      </c>
      <c r="H3707">
        <v>37</v>
      </c>
      <c r="I3707">
        <v>35</v>
      </c>
      <c r="J3707">
        <v>2013</v>
      </c>
      <c r="K3707">
        <v>1</v>
      </c>
      <c r="L3707" t="s">
        <v>83</v>
      </c>
      <c r="M3707" t="s">
        <v>7075</v>
      </c>
    </row>
    <row r="3708" spans="1:13" x14ac:dyDescent="0.25">
      <c r="A3708">
        <v>3697</v>
      </c>
      <c r="B3708" t="s">
        <v>13343</v>
      </c>
      <c r="C3708" t="s">
        <v>13344</v>
      </c>
      <c r="D3708" t="s">
        <v>86</v>
      </c>
      <c r="E3708" t="s">
        <v>440</v>
      </c>
      <c r="F3708" t="s">
        <v>13345</v>
      </c>
      <c r="G3708" t="s">
        <v>18</v>
      </c>
      <c r="H3708">
        <v>66</v>
      </c>
      <c r="I3708">
        <v>34</v>
      </c>
      <c r="J3708">
        <v>2000</v>
      </c>
      <c r="K3708">
        <v>6</v>
      </c>
      <c r="L3708" t="s">
        <v>41</v>
      </c>
      <c r="M3708" t="s">
        <v>89</v>
      </c>
    </row>
    <row r="3709" spans="1:13" x14ac:dyDescent="0.25">
      <c r="A3709">
        <v>3698</v>
      </c>
      <c r="B3709" t="s">
        <v>13346</v>
      </c>
      <c r="C3709" t="s">
        <v>13347</v>
      </c>
      <c r="D3709" t="s">
        <v>852</v>
      </c>
      <c r="E3709" t="s">
        <v>1231</v>
      </c>
      <c r="F3709" t="s">
        <v>13348</v>
      </c>
      <c r="G3709" t="s">
        <v>107</v>
      </c>
      <c r="H3709">
        <v>46</v>
      </c>
      <c r="I3709">
        <v>28</v>
      </c>
      <c r="J3709">
        <v>2009</v>
      </c>
      <c r="K3709">
        <v>6</v>
      </c>
      <c r="L3709" t="s">
        <v>595</v>
      </c>
      <c r="M3709" t="s">
        <v>854</v>
      </c>
    </row>
    <row r="3710" spans="1:13" x14ac:dyDescent="0.25">
      <c r="A3710">
        <v>3699</v>
      </c>
      <c r="B3710" t="s">
        <v>13349</v>
      </c>
      <c r="C3710" t="s">
        <v>13350</v>
      </c>
      <c r="D3710" t="s">
        <v>52</v>
      </c>
      <c r="E3710" t="s">
        <v>939</v>
      </c>
      <c r="F3710" t="s">
        <v>13351</v>
      </c>
      <c r="G3710" t="s">
        <v>55</v>
      </c>
      <c r="H3710">
        <v>17</v>
      </c>
      <c r="I3710">
        <v>6</v>
      </c>
      <c r="J3710">
        <v>2014</v>
      </c>
      <c r="K3710">
        <v>1</v>
      </c>
      <c r="L3710" t="s">
        <v>56</v>
      </c>
      <c r="M3710" t="s">
        <v>198</v>
      </c>
    </row>
    <row r="3711" spans="1:13" x14ac:dyDescent="0.25">
      <c r="A3711">
        <v>3700</v>
      </c>
      <c r="B3711" t="s">
        <v>13352</v>
      </c>
      <c r="C3711" t="s">
        <v>13353</v>
      </c>
      <c r="D3711" t="s">
        <v>243</v>
      </c>
      <c r="E3711" t="s">
        <v>8088</v>
      </c>
      <c r="F3711" t="s">
        <v>13354</v>
      </c>
      <c r="G3711" t="s">
        <v>181</v>
      </c>
      <c r="H3711">
        <v>358</v>
      </c>
      <c r="I3711">
        <v>215</v>
      </c>
      <c r="J3711">
        <v>1990</v>
      </c>
      <c r="K3711">
        <v>4</v>
      </c>
      <c r="L3711" t="s">
        <v>41</v>
      </c>
      <c r="M3711" t="s">
        <v>13355</v>
      </c>
    </row>
    <row r="3712" spans="1:13" x14ac:dyDescent="0.25">
      <c r="A3712">
        <v>3701</v>
      </c>
      <c r="B3712" t="s">
        <v>13356</v>
      </c>
      <c r="C3712" t="s">
        <v>13357</v>
      </c>
      <c r="D3712" t="s">
        <v>80</v>
      </c>
      <c r="E3712" t="s">
        <v>523</v>
      </c>
      <c r="F3712" t="s">
        <v>13358</v>
      </c>
      <c r="G3712" t="s">
        <v>156</v>
      </c>
      <c r="H3712">
        <v>1000</v>
      </c>
      <c r="I3712">
        <v>300</v>
      </c>
      <c r="J3712">
        <v>2007</v>
      </c>
      <c r="K3712">
        <v>4</v>
      </c>
      <c r="L3712" t="s">
        <v>163</v>
      </c>
      <c r="M3712" t="s">
        <v>163</v>
      </c>
    </row>
    <row r="3713" spans="1:13" x14ac:dyDescent="0.25">
      <c r="A3713">
        <v>3702</v>
      </c>
      <c r="B3713" t="s">
        <v>13359</v>
      </c>
      <c r="C3713" t="s">
        <v>13360</v>
      </c>
      <c r="D3713" t="s">
        <v>80</v>
      </c>
      <c r="E3713" t="s">
        <v>13361</v>
      </c>
      <c r="F3713" t="s">
        <v>13362</v>
      </c>
      <c r="G3713" t="s">
        <v>308</v>
      </c>
      <c r="H3713">
        <v>342</v>
      </c>
      <c r="I3713">
        <v>175</v>
      </c>
      <c r="J3713">
        <v>2000</v>
      </c>
      <c r="K3713">
        <v>1</v>
      </c>
      <c r="L3713" t="s">
        <v>500</v>
      </c>
      <c r="M3713" t="s">
        <v>2381</v>
      </c>
    </row>
    <row r="3714" spans="1:13" x14ac:dyDescent="0.25">
      <c r="A3714">
        <v>3703</v>
      </c>
      <c r="B3714" t="s">
        <v>13363</v>
      </c>
      <c r="C3714" t="s">
        <v>13364</v>
      </c>
      <c r="D3714" t="s">
        <v>52</v>
      </c>
      <c r="E3714" t="s">
        <v>4749</v>
      </c>
      <c r="F3714" t="s">
        <v>13365</v>
      </c>
      <c r="G3714" t="s">
        <v>233</v>
      </c>
      <c r="H3714">
        <v>27</v>
      </c>
      <c r="I3714">
        <v>15</v>
      </c>
      <c r="J3714">
        <v>2000</v>
      </c>
      <c r="K3714">
        <v>5</v>
      </c>
      <c r="L3714" t="s">
        <v>4407</v>
      </c>
      <c r="M3714" t="s">
        <v>1019</v>
      </c>
    </row>
    <row r="3715" spans="1:13" x14ac:dyDescent="0.25">
      <c r="A3715">
        <v>3704</v>
      </c>
      <c r="B3715" t="s">
        <v>13366</v>
      </c>
      <c r="C3715" t="s">
        <v>13367</v>
      </c>
      <c r="D3715" t="s">
        <v>141</v>
      </c>
      <c r="E3715" t="s">
        <v>749</v>
      </c>
      <c r="F3715" t="s">
        <v>13368</v>
      </c>
      <c r="G3715" t="s">
        <v>623</v>
      </c>
      <c r="H3715">
        <v>78</v>
      </c>
      <c r="I3715">
        <v>62</v>
      </c>
      <c r="J3715">
        <v>2011</v>
      </c>
      <c r="K3715">
        <v>5</v>
      </c>
      <c r="L3715" t="s">
        <v>514</v>
      </c>
      <c r="M3715" t="s">
        <v>2326</v>
      </c>
    </row>
    <row r="3716" spans="1:13" x14ac:dyDescent="0.25">
      <c r="A3716">
        <v>3705</v>
      </c>
      <c r="B3716" t="s">
        <v>13369</v>
      </c>
      <c r="C3716" t="s">
        <v>13370</v>
      </c>
      <c r="D3716" t="s">
        <v>52</v>
      </c>
      <c r="E3716" t="s">
        <v>765</v>
      </c>
      <c r="F3716" t="s">
        <v>13371</v>
      </c>
      <c r="G3716" t="s">
        <v>336</v>
      </c>
      <c r="H3716">
        <v>692</v>
      </c>
      <c r="I3716">
        <v>441</v>
      </c>
      <c r="J3716">
        <v>2006</v>
      </c>
      <c r="K3716">
        <v>3</v>
      </c>
      <c r="L3716" t="s">
        <v>41</v>
      </c>
      <c r="M3716" t="s">
        <v>13372</v>
      </c>
    </row>
    <row r="3717" spans="1:13" x14ac:dyDescent="0.25">
      <c r="A3717">
        <v>3706</v>
      </c>
      <c r="B3717" t="s">
        <v>13373</v>
      </c>
      <c r="C3717" t="s">
        <v>13374</v>
      </c>
      <c r="D3717" t="s">
        <v>45</v>
      </c>
      <c r="E3717" t="s">
        <v>92</v>
      </c>
      <c r="F3717" t="s">
        <v>13375</v>
      </c>
      <c r="G3717" t="s">
        <v>297</v>
      </c>
      <c r="H3717">
        <v>130</v>
      </c>
      <c r="I3717">
        <v>65</v>
      </c>
      <c r="J3717">
        <v>1970</v>
      </c>
      <c r="K3717">
        <v>2</v>
      </c>
      <c r="L3717" t="s">
        <v>41</v>
      </c>
      <c r="M3717" t="s">
        <v>13376</v>
      </c>
    </row>
    <row r="3718" spans="1:13" x14ac:dyDescent="0.25">
      <c r="A3718">
        <v>3707</v>
      </c>
      <c r="B3718" t="s">
        <v>13377</v>
      </c>
      <c r="C3718" t="s">
        <v>13378</v>
      </c>
      <c r="D3718" t="s">
        <v>66</v>
      </c>
      <c r="E3718" t="s">
        <v>541</v>
      </c>
      <c r="F3718" t="s">
        <v>13379</v>
      </c>
      <c r="G3718" t="s">
        <v>187</v>
      </c>
      <c r="H3718">
        <v>12</v>
      </c>
      <c r="I3718">
        <v>6</v>
      </c>
      <c r="J3718">
        <v>2008</v>
      </c>
      <c r="K3718">
        <v>4</v>
      </c>
      <c r="L3718" t="s">
        <v>70</v>
      </c>
      <c r="M3718" t="s">
        <v>1896</v>
      </c>
    </row>
    <row r="3719" spans="1:13" x14ac:dyDescent="0.25">
      <c r="A3719">
        <v>3708</v>
      </c>
      <c r="B3719" t="s">
        <v>13380</v>
      </c>
      <c r="C3719" t="s">
        <v>13381</v>
      </c>
      <c r="D3719" t="s">
        <v>503</v>
      </c>
      <c r="E3719" t="s">
        <v>13382</v>
      </c>
      <c r="F3719" t="s">
        <v>13383</v>
      </c>
      <c r="G3719" t="s">
        <v>308</v>
      </c>
      <c r="H3719">
        <v>415</v>
      </c>
      <c r="I3719">
        <v>175</v>
      </c>
      <c r="J3719">
        <v>2000</v>
      </c>
      <c r="K3719">
        <v>1</v>
      </c>
      <c r="L3719" t="s">
        <v>506</v>
      </c>
      <c r="M3719" t="s">
        <v>13384</v>
      </c>
    </row>
    <row r="3720" spans="1:13" x14ac:dyDescent="0.25">
      <c r="A3720">
        <v>3709</v>
      </c>
      <c r="B3720" t="s">
        <v>13385</v>
      </c>
      <c r="C3720" t="s">
        <v>13386</v>
      </c>
      <c r="D3720" t="s">
        <v>30</v>
      </c>
      <c r="E3720" t="s">
        <v>8900</v>
      </c>
      <c r="F3720" t="s">
        <v>13387</v>
      </c>
      <c r="G3720" t="s">
        <v>211</v>
      </c>
      <c r="H3720">
        <v>102</v>
      </c>
      <c r="I3720">
        <v>82</v>
      </c>
      <c r="J3720">
        <v>2002</v>
      </c>
      <c r="K3720">
        <v>3</v>
      </c>
      <c r="L3720" t="s">
        <v>258</v>
      </c>
      <c r="M3720" t="s">
        <v>13388</v>
      </c>
    </row>
    <row r="3721" spans="1:13" x14ac:dyDescent="0.25">
      <c r="A3721">
        <v>3710</v>
      </c>
      <c r="B3721" t="s">
        <v>13389</v>
      </c>
      <c r="C3721" t="s">
        <v>13390</v>
      </c>
      <c r="D3721" t="s">
        <v>462</v>
      </c>
      <c r="E3721" t="s">
        <v>13391</v>
      </c>
      <c r="F3721" t="s">
        <v>13392</v>
      </c>
      <c r="G3721" t="s">
        <v>1041</v>
      </c>
      <c r="H3721">
        <v>646</v>
      </c>
      <c r="I3721">
        <v>116</v>
      </c>
      <c r="J3721">
        <v>1972</v>
      </c>
      <c r="K3721">
        <v>4</v>
      </c>
      <c r="L3721" t="s">
        <v>465</v>
      </c>
      <c r="M3721" t="s">
        <v>13393</v>
      </c>
    </row>
    <row r="3722" spans="1:13" x14ac:dyDescent="0.25">
      <c r="A3722">
        <v>3711</v>
      </c>
      <c r="B3722" t="s">
        <v>13394</v>
      </c>
      <c r="C3722" t="s">
        <v>13395</v>
      </c>
      <c r="D3722" t="s">
        <v>30</v>
      </c>
      <c r="E3722" t="s">
        <v>11572</v>
      </c>
      <c r="F3722" t="s">
        <v>13396</v>
      </c>
      <c r="G3722" t="s">
        <v>187</v>
      </c>
      <c r="H3722">
        <v>45</v>
      </c>
      <c r="I3722">
        <v>39</v>
      </c>
      <c r="J3722">
        <v>1982</v>
      </c>
      <c r="K3722">
        <v>4</v>
      </c>
      <c r="L3722" t="s">
        <v>34</v>
      </c>
      <c r="M3722" t="s">
        <v>707</v>
      </c>
    </row>
    <row r="3723" spans="1:13" x14ac:dyDescent="0.25">
      <c r="A3723">
        <v>3712</v>
      </c>
      <c r="B3723" t="s">
        <v>13397</v>
      </c>
      <c r="C3723" t="s">
        <v>13398</v>
      </c>
      <c r="D3723" t="s">
        <v>45</v>
      </c>
      <c r="E3723" t="s">
        <v>572</v>
      </c>
      <c r="F3723" t="s">
        <v>13399</v>
      </c>
      <c r="G3723" t="s">
        <v>156</v>
      </c>
      <c r="H3723">
        <v>75</v>
      </c>
      <c r="I3723">
        <v>21</v>
      </c>
      <c r="J3723">
        <v>2012</v>
      </c>
      <c r="K3723">
        <v>3</v>
      </c>
      <c r="L3723" t="s">
        <v>49</v>
      </c>
      <c r="M3723" t="s">
        <v>49</v>
      </c>
    </row>
    <row r="3724" spans="1:13" x14ac:dyDescent="0.25">
      <c r="A3724">
        <v>3713</v>
      </c>
      <c r="B3724" t="s">
        <v>13400</v>
      </c>
      <c r="C3724" t="s">
        <v>13401</v>
      </c>
      <c r="D3724" t="s">
        <v>59</v>
      </c>
      <c r="E3724" t="s">
        <v>445</v>
      </c>
      <c r="F3724" t="s">
        <v>13402</v>
      </c>
      <c r="G3724" t="s">
        <v>336</v>
      </c>
      <c r="H3724">
        <v>51</v>
      </c>
      <c r="I3724">
        <v>11</v>
      </c>
      <c r="J3724">
        <v>2014</v>
      </c>
      <c r="K3724">
        <v>2</v>
      </c>
      <c r="L3724" t="s">
        <v>62</v>
      </c>
      <c r="M3724" t="s">
        <v>5258</v>
      </c>
    </row>
    <row r="3725" spans="1:13" x14ac:dyDescent="0.25">
      <c r="A3725">
        <v>3714</v>
      </c>
      <c r="B3725" t="s">
        <v>13403</v>
      </c>
      <c r="C3725" t="s">
        <v>13404</v>
      </c>
      <c r="D3725" t="s">
        <v>80</v>
      </c>
      <c r="E3725" t="s">
        <v>13405</v>
      </c>
      <c r="F3725" t="s">
        <v>13406</v>
      </c>
      <c r="G3725" t="s">
        <v>18</v>
      </c>
      <c r="H3725">
        <v>721</v>
      </c>
      <c r="I3725">
        <v>427</v>
      </c>
      <c r="J3725">
        <v>2001</v>
      </c>
      <c r="K3725">
        <v>11</v>
      </c>
      <c r="L3725" t="s">
        <v>163</v>
      </c>
      <c r="M3725" t="s">
        <v>163</v>
      </c>
    </row>
    <row r="3726" spans="1:13" x14ac:dyDescent="0.25">
      <c r="A3726">
        <v>3715</v>
      </c>
      <c r="B3726" t="s">
        <v>13407</v>
      </c>
      <c r="C3726" t="s">
        <v>13408</v>
      </c>
      <c r="D3726" t="s">
        <v>98</v>
      </c>
      <c r="E3726" t="s">
        <v>13409</v>
      </c>
      <c r="F3726" t="s">
        <v>13410</v>
      </c>
      <c r="G3726" t="s">
        <v>336</v>
      </c>
      <c r="H3726">
        <v>182</v>
      </c>
      <c r="I3726">
        <v>114</v>
      </c>
      <c r="J3726">
        <v>2005</v>
      </c>
      <c r="K3726">
        <v>3</v>
      </c>
      <c r="L3726" t="s">
        <v>101</v>
      </c>
      <c r="M3726" t="s">
        <v>101</v>
      </c>
    </row>
    <row r="3727" spans="1:13" x14ac:dyDescent="0.25">
      <c r="A3727">
        <v>3716</v>
      </c>
      <c r="B3727" t="s">
        <v>13411</v>
      </c>
      <c r="C3727" t="s">
        <v>13412</v>
      </c>
      <c r="D3727" t="s">
        <v>30</v>
      </c>
      <c r="E3727" t="s">
        <v>880</v>
      </c>
      <c r="F3727" t="s">
        <v>13413</v>
      </c>
      <c r="G3727" t="s">
        <v>257</v>
      </c>
      <c r="H3727">
        <v>120</v>
      </c>
      <c r="I3727">
        <v>35</v>
      </c>
      <c r="J3727">
        <v>2011</v>
      </c>
      <c r="K3727">
        <v>5</v>
      </c>
      <c r="L3727" t="s">
        <v>258</v>
      </c>
      <c r="M3727" t="s">
        <v>330</v>
      </c>
    </row>
    <row r="3728" spans="1:13" x14ac:dyDescent="0.25">
      <c r="A3728">
        <v>3717</v>
      </c>
      <c r="B3728" t="s">
        <v>13414</v>
      </c>
      <c r="C3728" t="s">
        <v>13415</v>
      </c>
      <c r="D3728" t="s">
        <v>15</v>
      </c>
      <c r="E3728" t="s">
        <v>7312</v>
      </c>
      <c r="F3728" t="s">
        <v>13416</v>
      </c>
      <c r="G3728" t="s">
        <v>25</v>
      </c>
      <c r="H3728">
        <v>87</v>
      </c>
      <c r="I3728">
        <v>51</v>
      </c>
      <c r="J3728">
        <v>2002</v>
      </c>
      <c r="K3728">
        <v>11</v>
      </c>
      <c r="L3728" t="s">
        <v>19</v>
      </c>
      <c r="M3728" t="s">
        <v>4263</v>
      </c>
    </row>
    <row r="3729" spans="1:13" x14ac:dyDescent="0.25">
      <c r="A3729">
        <v>3718</v>
      </c>
      <c r="B3729" t="s">
        <v>13417</v>
      </c>
      <c r="C3729" t="s">
        <v>13418</v>
      </c>
      <c r="D3729" t="s">
        <v>80</v>
      </c>
      <c r="E3729" t="s">
        <v>861</v>
      </c>
      <c r="F3729" t="s">
        <v>13419</v>
      </c>
      <c r="G3729" t="s">
        <v>107</v>
      </c>
      <c r="H3729">
        <v>22</v>
      </c>
      <c r="I3729">
        <v>13</v>
      </c>
      <c r="J3729">
        <v>2002</v>
      </c>
      <c r="K3729">
        <v>4</v>
      </c>
      <c r="L3729" t="s">
        <v>83</v>
      </c>
      <c r="M3729" t="s">
        <v>13420</v>
      </c>
    </row>
    <row r="3730" spans="1:13" x14ac:dyDescent="0.25">
      <c r="A3730">
        <v>3719</v>
      </c>
      <c r="B3730" t="s">
        <v>13421</v>
      </c>
      <c r="C3730" t="s">
        <v>13422</v>
      </c>
      <c r="D3730" t="s">
        <v>215</v>
      </c>
      <c r="E3730" t="s">
        <v>1803</v>
      </c>
      <c r="F3730" t="s">
        <v>13423</v>
      </c>
      <c r="G3730" t="s">
        <v>149</v>
      </c>
      <c r="H3730">
        <v>24</v>
      </c>
      <c r="I3730">
        <v>10</v>
      </c>
      <c r="J3730">
        <v>2010</v>
      </c>
      <c r="K3730">
        <v>4</v>
      </c>
      <c r="L3730" t="s">
        <v>1879</v>
      </c>
      <c r="M3730" t="s">
        <v>1879</v>
      </c>
    </row>
    <row r="3731" spans="1:13" x14ac:dyDescent="0.25">
      <c r="A3731">
        <v>3720</v>
      </c>
      <c r="B3731" t="s">
        <v>13424</v>
      </c>
      <c r="C3731" t="s">
        <v>13425</v>
      </c>
      <c r="D3731" t="s">
        <v>52</v>
      </c>
      <c r="E3731" t="s">
        <v>2224</v>
      </c>
      <c r="F3731" t="s">
        <v>13426</v>
      </c>
      <c r="G3731" t="s">
        <v>18</v>
      </c>
      <c r="H3731">
        <v>58</v>
      </c>
      <c r="I3731">
        <v>29</v>
      </c>
      <c r="J3731">
        <v>2009</v>
      </c>
      <c r="K3731">
        <v>6</v>
      </c>
      <c r="L3731" t="s">
        <v>203</v>
      </c>
      <c r="M3731" t="s">
        <v>13427</v>
      </c>
    </row>
    <row r="3732" spans="1:13" x14ac:dyDescent="0.25">
      <c r="A3732">
        <v>3721</v>
      </c>
      <c r="B3732" t="s">
        <v>13428</v>
      </c>
      <c r="C3732" t="s">
        <v>13429</v>
      </c>
      <c r="D3732" t="s">
        <v>98</v>
      </c>
      <c r="E3732" t="s">
        <v>1227</v>
      </c>
      <c r="F3732" t="s">
        <v>13430</v>
      </c>
      <c r="G3732" t="s">
        <v>233</v>
      </c>
      <c r="H3732">
        <v>22</v>
      </c>
      <c r="I3732">
        <v>14</v>
      </c>
      <c r="J3732">
        <v>2009</v>
      </c>
      <c r="K3732">
        <v>1</v>
      </c>
      <c r="L3732" t="s">
        <v>101</v>
      </c>
      <c r="M3732" t="s">
        <v>13431</v>
      </c>
    </row>
    <row r="3733" spans="1:13" x14ac:dyDescent="0.25">
      <c r="A3733">
        <v>3722</v>
      </c>
      <c r="B3733" t="s">
        <v>13432</v>
      </c>
      <c r="C3733" t="s">
        <v>13433</v>
      </c>
      <c r="D3733" t="s">
        <v>80</v>
      </c>
      <c r="E3733" t="s">
        <v>6925</v>
      </c>
      <c r="F3733" t="s">
        <v>13434</v>
      </c>
      <c r="G3733" t="s">
        <v>40</v>
      </c>
      <c r="H3733">
        <v>137</v>
      </c>
      <c r="I3733">
        <v>91</v>
      </c>
      <c r="J3733">
        <v>1995</v>
      </c>
      <c r="K3733">
        <v>8</v>
      </c>
      <c r="L3733" t="s">
        <v>163</v>
      </c>
      <c r="M3733" t="s">
        <v>13435</v>
      </c>
    </row>
    <row r="3734" spans="1:13" x14ac:dyDescent="0.25">
      <c r="A3734">
        <v>3723</v>
      </c>
      <c r="B3734" t="s">
        <v>13436</v>
      </c>
      <c r="C3734" t="s">
        <v>13437</v>
      </c>
      <c r="D3734" t="s">
        <v>119</v>
      </c>
      <c r="E3734" t="s">
        <v>6558</v>
      </c>
      <c r="F3734" t="s">
        <v>13438</v>
      </c>
      <c r="G3734" t="s">
        <v>55</v>
      </c>
      <c r="H3734">
        <v>110</v>
      </c>
      <c r="I3734">
        <v>55</v>
      </c>
      <c r="J3734">
        <v>1997</v>
      </c>
      <c r="K3734">
        <v>12</v>
      </c>
      <c r="L3734" t="s">
        <v>122</v>
      </c>
      <c r="M3734" t="s">
        <v>13439</v>
      </c>
    </row>
    <row r="3735" spans="1:13" x14ac:dyDescent="0.25">
      <c r="A3735">
        <v>3724</v>
      </c>
      <c r="B3735" t="s">
        <v>13440</v>
      </c>
      <c r="C3735" t="s">
        <v>13441</v>
      </c>
      <c r="D3735" t="s">
        <v>1768</v>
      </c>
      <c r="E3735" t="s">
        <v>710</v>
      </c>
      <c r="F3735" t="s">
        <v>13442</v>
      </c>
      <c r="G3735" t="s">
        <v>40</v>
      </c>
      <c r="H3735">
        <v>45</v>
      </c>
      <c r="I3735">
        <v>35</v>
      </c>
      <c r="J3735">
        <v>1991</v>
      </c>
      <c r="K3735">
        <v>1</v>
      </c>
      <c r="L3735" t="s">
        <v>41</v>
      </c>
      <c r="M3735" t="s">
        <v>3408</v>
      </c>
    </row>
    <row r="3736" spans="1:13" x14ac:dyDescent="0.25">
      <c r="A3736">
        <v>3725</v>
      </c>
      <c r="B3736" t="s">
        <v>13443</v>
      </c>
      <c r="C3736" t="s">
        <v>13444</v>
      </c>
      <c r="D3736" t="s">
        <v>30</v>
      </c>
      <c r="E3736" t="s">
        <v>962</v>
      </c>
      <c r="F3736" t="s">
        <v>13445</v>
      </c>
      <c r="G3736" t="s">
        <v>33</v>
      </c>
      <c r="H3736">
        <v>60</v>
      </c>
      <c r="I3736">
        <v>35</v>
      </c>
      <c r="J3736">
        <v>2007</v>
      </c>
      <c r="K3736">
        <v>3</v>
      </c>
      <c r="L3736" t="s">
        <v>258</v>
      </c>
      <c r="M3736" t="s">
        <v>258</v>
      </c>
    </row>
    <row r="3737" spans="1:13" x14ac:dyDescent="0.25">
      <c r="A3737">
        <v>3726</v>
      </c>
      <c r="B3737" t="s">
        <v>13446</v>
      </c>
      <c r="C3737" t="s">
        <v>13447</v>
      </c>
      <c r="D3737" t="s">
        <v>80</v>
      </c>
      <c r="E3737" t="s">
        <v>425</v>
      </c>
      <c r="F3737" t="s">
        <v>13448</v>
      </c>
      <c r="G3737" t="s">
        <v>336</v>
      </c>
      <c r="H3737">
        <v>25</v>
      </c>
      <c r="I3737">
        <v>14</v>
      </c>
      <c r="J3737">
        <v>1999</v>
      </c>
      <c r="K3737">
        <v>1</v>
      </c>
      <c r="L3737" t="s">
        <v>729</v>
      </c>
      <c r="M3737" t="s">
        <v>13449</v>
      </c>
    </row>
    <row r="3738" spans="1:13" x14ac:dyDescent="0.25">
      <c r="A3738">
        <v>3727</v>
      </c>
      <c r="B3738" t="s">
        <v>13450</v>
      </c>
      <c r="C3738" t="s">
        <v>13451</v>
      </c>
      <c r="D3738" t="s">
        <v>860</v>
      </c>
      <c r="E3738" t="s">
        <v>13452</v>
      </c>
      <c r="F3738" t="s">
        <v>13453</v>
      </c>
      <c r="G3738" t="s">
        <v>55</v>
      </c>
      <c r="H3738">
        <v>1799</v>
      </c>
      <c r="I3738">
        <v>854</v>
      </c>
      <c r="J3738">
        <v>2004</v>
      </c>
      <c r="K3738">
        <v>9</v>
      </c>
      <c r="L3738" t="s">
        <v>863</v>
      </c>
      <c r="M3738" t="s">
        <v>1185</v>
      </c>
    </row>
    <row r="3739" spans="1:13" x14ac:dyDescent="0.25">
      <c r="A3739">
        <v>3728</v>
      </c>
      <c r="B3739" t="s">
        <v>13454</v>
      </c>
      <c r="C3739" t="s">
        <v>13455</v>
      </c>
      <c r="D3739" t="s">
        <v>15</v>
      </c>
      <c r="E3739" t="s">
        <v>1535</v>
      </c>
      <c r="F3739" t="s">
        <v>13456</v>
      </c>
      <c r="G3739" t="s">
        <v>297</v>
      </c>
      <c r="H3739">
        <v>30</v>
      </c>
      <c r="I3739">
        <v>25</v>
      </c>
      <c r="J3739">
        <v>2006</v>
      </c>
      <c r="K3739">
        <v>5</v>
      </c>
      <c r="L3739" t="s">
        <v>19</v>
      </c>
      <c r="M3739" t="s">
        <v>651</v>
      </c>
    </row>
    <row r="3740" spans="1:13" x14ac:dyDescent="0.25">
      <c r="A3740">
        <v>3729</v>
      </c>
      <c r="B3740" t="s">
        <v>13457</v>
      </c>
      <c r="C3740" t="s">
        <v>13458</v>
      </c>
      <c r="D3740" t="s">
        <v>66</v>
      </c>
      <c r="E3740" t="s">
        <v>1106</v>
      </c>
      <c r="F3740" t="s">
        <v>13459</v>
      </c>
      <c r="G3740" t="s">
        <v>257</v>
      </c>
      <c r="H3740">
        <v>15</v>
      </c>
      <c r="I3740">
        <v>8</v>
      </c>
      <c r="J3740">
        <v>2007</v>
      </c>
      <c r="K3740">
        <v>3</v>
      </c>
      <c r="L3740" t="s">
        <v>94</v>
      </c>
      <c r="M3740" t="s">
        <v>921</v>
      </c>
    </row>
    <row r="3741" spans="1:13" x14ac:dyDescent="0.25">
      <c r="A3741">
        <v>3730</v>
      </c>
      <c r="B3741" t="s">
        <v>13460</v>
      </c>
      <c r="C3741" t="s">
        <v>13461</v>
      </c>
      <c r="D3741" t="s">
        <v>66</v>
      </c>
      <c r="E3741" t="s">
        <v>7675</v>
      </c>
      <c r="F3741" t="s">
        <v>13462</v>
      </c>
      <c r="G3741" t="s">
        <v>257</v>
      </c>
      <c r="H3741">
        <v>52</v>
      </c>
      <c r="I3741">
        <v>30</v>
      </c>
      <c r="J3741">
        <v>2012</v>
      </c>
      <c r="K3741">
        <v>4</v>
      </c>
      <c r="L3741" t="s">
        <v>94</v>
      </c>
      <c r="M3741" t="s">
        <v>1853</v>
      </c>
    </row>
    <row r="3742" spans="1:13" x14ac:dyDescent="0.25">
      <c r="A3742">
        <v>3731</v>
      </c>
      <c r="B3742" t="s">
        <v>13463</v>
      </c>
      <c r="C3742" t="s">
        <v>13464</v>
      </c>
      <c r="D3742" t="s">
        <v>30</v>
      </c>
      <c r="E3742" t="s">
        <v>7813</v>
      </c>
      <c r="F3742" t="s">
        <v>13465</v>
      </c>
      <c r="G3742" t="s">
        <v>336</v>
      </c>
      <c r="H3742">
        <v>182</v>
      </c>
      <c r="I3742">
        <v>92</v>
      </c>
      <c r="J3742">
        <v>2004</v>
      </c>
      <c r="K3742">
        <v>9</v>
      </c>
      <c r="L3742" t="s">
        <v>258</v>
      </c>
      <c r="M3742" t="s">
        <v>258</v>
      </c>
    </row>
    <row r="3743" spans="1:13" x14ac:dyDescent="0.25">
      <c r="A3743">
        <v>3732</v>
      </c>
      <c r="B3743" t="s">
        <v>13466</v>
      </c>
      <c r="C3743" t="s">
        <v>13467</v>
      </c>
      <c r="D3743" t="s">
        <v>66</v>
      </c>
      <c r="E3743" t="s">
        <v>1769</v>
      </c>
      <c r="F3743" t="s">
        <v>13468</v>
      </c>
      <c r="G3743" t="s">
        <v>257</v>
      </c>
      <c r="H3743">
        <v>65</v>
      </c>
      <c r="I3743">
        <v>41</v>
      </c>
      <c r="J3743">
        <v>2009</v>
      </c>
      <c r="K3743">
        <v>7</v>
      </c>
      <c r="L3743" t="s">
        <v>94</v>
      </c>
      <c r="M3743" t="s">
        <v>735</v>
      </c>
    </row>
    <row r="3744" spans="1:13" x14ac:dyDescent="0.25">
      <c r="A3744">
        <v>3733</v>
      </c>
      <c r="B3744" t="s">
        <v>13469</v>
      </c>
      <c r="C3744" t="s">
        <v>13470</v>
      </c>
      <c r="D3744" t="s">
        <v>974</v>
      </c>
      <c r="E3744" t="s">
        <v>4305</v>
      </c>
      <c r="F3744" t="s">
        <v>13471</v>
      </c>
      <c r="G3744" t="s">
        <v>156</v>
      </c>
      <c r="H3744">
        <v>248</v>
      </c>
      <c r="I3744">
        <v>184</v>
      </c>
      <c r="J3744">
        <v>1997</v>
      </c>
      <c r="K3744">
        <v>11</v>
      </c>
      <c r="L3744" t="s">
        <v>94</v>
      </c>
      <c r="M3744" t="s">
        <v>976</v>
      </c>
    </row>
    <row r="3745" spans="1:13" x14ac:dyDescent="0.25">
      <c r="A3745">
        <v>3734</v>
      </c>
      <c r="B3745" t="s">
        <v>13472</v>
      </c>
      <c r="C3745" t="s">
        <v>13473</v>
      </c>
      <c r="D3745" t="s">
        <v>6907</v>
      </c>
      <c r="E3745" t="s">
        <v>749</v>
      </c>
      <c r="F3745" t="s">
        <v>13474</v>
      </c>
      <c r="G3745" t="s">
        <v>156</v>
      </c>
      <c r="H3745">
        <v>49</v>
      </c>
      <c r="I3745">
        <v>26</v>
      </c>
      <c r="J3745">
        <v>2006</v>
      </c>
      <c r="K3745">
        <v>1</v>
      </c>
      <c r="L3745" t="s">
        <v>41</v>
      </c>
      <c r="M3745" t="s">
        <v>13475</v>
      </c>
    </row>
    <row r="3746" spans="1:13" x14ac:dyDescent="0.25">
      <c r="A3746">
        <v>3735</v>
      </c>
      <c r="B3746" t="s">
        <v>13476</v>
      </c>
      <c r="C3746" t="s">
        <v>13477</v>
      </c>
      <c r="D3746" t="s">
        <v>230</v>
      </c>
      <c r="E3746" t="s">
        <v>10813</v>
      </c>
      <c r="F3746" t="s">
        <v>13478</v>
      </c>
      <c r="G3746" t="s">
        <v>297</v>
      </c>
      <c r="H3746">
        <v>457</v>
      </c>
      <c r="I3746">
        <v>277</v>
      </c>
      <c r="J3746">
        <v>1993</v>
      </c>
      <c r="K3746">
        <v>11</v>
      </c>
      <c r="L3746" t="s">
        <v>41</v>
      </c>
      <c r="M3746" t="s">
        <v>636</v>
      </c>
    </row>
    <row r="3747" spans="1:13" x14ac:dyDescent="0.25">
      <c r="A3747">
        <v>3736</v>
      </c>
      <c r="B3747" t="s">
        <v>13479</v>
      </c>
      <c r="C3747" t="s">
        <v>13480</v>
      </c>
      <c r="D3747" t="s">
        <v>45</v>
      </c>
      <c r="E3747" t="s">
        <v>1418</v>
      </c>
      <c r="F3747" t="s">
        <v>13481</v>
      </c>
      <c r="G3747" t="s">
        <v>156</v>
      </c>
      <c r="H3747">
        <v>30</v>
      </c>
      <c r="I3747">
        <v>36</v>
      </c>
      <c r="J3747">
        <v>2004</v>
      </c>
      <c r="K3747">
        <v>2</v>
      </c>
      <c r="L3747" t="s">
        <v>49</v>
      </c>
      <c r="M3747" t="s">
        <v>13482</v>
      </c>
    </row>
    <row r="3748" spans="1:13" x14ac:dyDescent="0.25">
      <c r="A3748">
        <v>3737</v>
      </c>
      <c r="B3748" t="s">
        <v>13483</v>
      </c>
      <c r="C3748" t="s">
        <v>13484</v>
      </c>
      <c r="D3748" t="s">
        <v>1262</v>
      </c>
      <c r="E3748" t="s">
        <v>704</v>
      </c>
      <c r="F3748" t="s">
        <v>13485</v>
      </c>
      <c r="G3748" t="s">
        <v>181</v>
      </c>
      <c r="H3748">
        <v>46</v>
      </c>
      <c r="I3748">
        <v>26</v>
      </c>
      <c r="J3748">
        <v>2012</v>
      </c>
      <c r="K3748">
        <v>3</v>
      </c>
      <c r="L3748" t="s">
        <v>1264</v>
      </c>
      <c r="M3748" t="s">
        <v>1299</v>
      </c>
    </row>
    <row r="3749" spans="1:13" x14ac:dyDescent="0.25">
      <c r="A3749">
        <v>3738</v>
      </c>
      <c r="B3749" t="s">
        <v>13486</v>
      </c>
      <c r="C3749" t="s">
        <v>13487</v>
      </c>
      <c r="D3749" t="s">
        <v>166</v>
      </c>
      <c r="E3749" t="s">
        <v>1297</v>
      </c>
      <c r="F3749" t="s">
        <v>13488</v>
      </c>
      <c r="G3749" t="s">
        <v>18</v>
      </c>
      <c r="H3749">
        <v>75</v>
      </c>
      <c r="I3749">
        <v>47</v>
      </c>
      <c r="J3749">
        <v>2005</v>
      </c>
      <c r="K3749">
        <v>4</v>
      </c>
      <c r="L3749" t="s">
        <v>169</v>
      </c>
      <c r="M3749" t="s">
        <v>319</v>
      </c>
    </row>
    <row r="3750" spans="1:13" x14ac:dyDescent="0.25">
      <c r="A3750">
        <v>3739</v>
      </c>
      <c r="B3750" t="s">
        <v>13489</v>
      </c>
      <c r="C3750" t="s">
        <v>13490</v>
      </c>
      <c r="D3750" t="s">
        <v>98</v>
      </c>
      <c r="E3750" t="s">
        <v>699</v>
      </c>
      <c r="F3750" t="s">
        <v>13491</v>
      </c>
      <c r="G3750" t="s">
        <v>55</v>
      </c>
      <c r="H3750">
        <v>22</v>
      </c>
      <c r="I3750">
        <v>15</v>
      </c>
      <c r="J3750">
        <v>2012</v>
      </c>
      <c r="K3750">
        <v>1</v>
      </c>
      <c r="L3750" t="s">
        <v>41</v>
      </c>
      <c r="M3750" t="s">
        <v>13492</v>
      </c>
    </row>
    <row r="3751" spans="1:13" x14ac:dyDescent="0.25">
      <c r="A3751">
        <v>3740</v>
      </c>
      <c r="B3751" t="s">
        <v>13493</v>
      </c>
      <c r="C3751" t="s">
        <v>13494</v>
      </c>
      <c r="D3751" t="s">
        <v>1337</v>
      </c>
      <c r="E3751" t="s">
        <v>498</v>
      </c>
      <c r="F3751" t="s">
        <v>13495</v>
      </c>
      <c r="G3751" t="s">
        <v>233</v>
      </c>
      <c r="H3751">
        <v>86</v>
      </c>
      <c r="I3751">
        <v>55</v>
      </c>
      <c r="J3751">
        <v>2007</v>
      </c>
      <c r="K3751">
        <v>1</v>
      </c>
      <c r="L3751" t="s">
        <v>41</v>
      </c>
      <c r="M3751" t="s">
        <v>13496</v>
      </c>
    </row>
    <row r="3752" spans="1:13" x14ac:dyDescent="0.25">
      <c r="A3752">
        <v>3741</v>
      </c>
      <c r="B3752" t="s">
        <v>13497</v>
      </c>
      <c r="C3752" t="s">
        <v>13498</v>
      </c>
      <c r="D3752" t="s">
        <v>52</v>
      </c>
      <c r="E3752" t="s">
        <v>770</v>
      </c>
      <c r="F3752" t="s">
        <v>13499</v>
      </c>
      <c r="G3752" t="s">
        <v>156</v>
      </c>
      <c r="H3752">
        <v>23</v>
      </c>
      <c r="I3752">
        <v>14</v>
      </c>
      <c r="J3752">
        <v>2006</v>
      </c>
      <c r="K3752">
        <v>4</v>
      </c>
      <c r="L3752" t="s">
        <v>953</v>
      </c>
      <c r="M3752" t="s">
        <v>1004</v>
      </c>
    </row>
    <row r="3753" spans="1:13" x14ac:dyDescent="0.25">
      <c r="A3753">
        <v>3742</v>
      </c>
      <c r="B3753" t="s">
        <v>13500</v>
      </c>
      <c r="C3753" t="s">
        <v>13501</v>
      </c>
      <c r="D3753" t="s">
        <v>503</v>
      </c>
      <c r="E3753" t="s">
        <v>13502</v>
      </c>
      <c r="F3753" t="s">
        <v>13503</v>
      </c>
      <c r="G3753" t="s">
        <v>33</v>
      </c>
      <c r="H3753">
        <v>4817</v>
      </c>
      <c r="I3753">
        <v>2884</v>
      </c>
      <c r="J3753">
        <v>2005</v>
      </c>
      <c r="K3753">
        <v>7</v>
      </c>
      <c r="L3753" t="s">
        <v>506</v>
      </c>
      <c r="M3753" t="s">
        <v>2947</v>
      </c>
    </row>
    <row r="3754" spans="1:13" x14ac:dyDescent="0.25">
      <c r="A3754">
        <v>3743</v>
      </c>
      <c r="B3754" t="s">
        <v>13504</v>
      </c>
      <c r="C3754" t="s">
        <v>13505</v>
      </c>
      <c r="D3754" t="s">
        <v>80</v>
      </c>
      <c r="E3754" t="s">
        <v>957</v>
      </c>
      <c r="F3754" t="s">
        <v>13506</v>
      </c>
      <c r="G3754" t="s">
        <v>336</v>
      </c>
      <c r="H3754">
        <v>96000</v>
      </c>
      <c r="I3754">
        <v>53000</v>
      </c>
      <c r="J3754">
        <v>1999</v>
      </c>
      <c r="K3754">
        <v>2</v>
      </c>
      <c r="L3754" t="s">
        <v>83</v>
      </c>
      <c r="M3754" t="s">
        <v>964</v>
      </c>
    </row>
    <row r="3755" spans="1:13" x14ac:dyDescent="0.25">
      <c r="A3755">
        <v>3744</v>
      </c>
      <c r="B3755" t="s">
        <v>13507</v>
      </c>
      <c r="C3755" t="s">
        <v>13508</v>
      </c>
      <c r="D3755" t="s">
        <v>223</v>
      </c>
      <c r="E3755" t="s">
        <v>498</v>
      </c>
      <c r="F3755" t="s">
        <v>13509</v>
      </c>
      <c r="G3755" t="s">
        <v>181</v>
      </c>
      <c r="H3755">
        <v>8</v>
      </c>
      <c r="I3755">
        <v>7</v>
      </c>
      <c r="J3755">
        <v>2002</v>
      </c>
      <c r="K3755">
        <v>4</v>
      </c>
      <c r="L3755" t="s">
        <v>226</v>
      </c>
      <c r="M3755" t="s">
        <v>227</v>
      </c>
    </row>
    <row r="3756" spans="1:13" x14ac:dyDescent="0.25">
      <c r="A3756">
        <v>3745</v>
      </c>
      <c r="B3756" t="s">
        <v>13510</v>
      </c>
      <c r="C3756" t="s">
        <v>13511</v>
      </c>
      <c r="D3756" t="s">
        <v>119</v>
      </c>
      <c r="E3756" t="s">
        <v>1305</v>
      </c>
      <c r="F3756" t="s">
        <v>13512</v>
      </c>
      <c r="G3756" t="s">
        <v>336</v>
      </c>
      <c r="H3756">
        <v>25</v>
      </c>
      <c r="I3756">
        <v>16</v>
      </c>
      <c r="J3756">
        <v>2010</v>
      </c>
      <c r="K3756">
        <v>1</v>
      </c>
      <c r="L3756" t="s">
        <v>122</v>
      </c>
      <c r="M3756" t="s">
        <v>122</v>
      </c>
    </row>
    <row r="3757" spans="1:13" x14ac:dyDescent="0.25">
      <c r="A3757">
        <v>3746</v>
      </c>
      <c r="B3757" t="s">
        <v>13513</v>
      </c>
      <c r="C3757" t="s">
        <v>13514</v>
      </c>
      <c r="D3757" t="s">
        <v>52</v>
      </c>
      <c r="E3757" t="s">
        <v>824</v>
      </c>
      <c r="F3757" t="s">
        <v>13515</v>
      </c>
      <c r="G3757" t="s">
        <v>40</v>
      </c>
      <c r="I3757">
        <v>20</v>
      </c>
      <c r="J3757">
        <v>2008</v>
      </c>
      <c r="K3757">
        <v>1</v>
      </c>
      <c r="L3757" t="s">
        <v>203</v>
      </c>
      <c r="M3757" t="s">
        <v>203</v>
      </c>
    </row>
    <row r="3758" spans="1:13" x14ac:dyDescent="0.25">
      <c r="A3758">
        <v>3747</v>
      </c>
      <c r="B3758" t="s">
        <v>13516</v>
      </c>
      <c r="C3758" t="s">
        <v>13517</v>
      </c>
      <c r="D3758" t="s">
        <v>1262</v>
      </c>
      <c r="E3758" t="s">
        <v>1803</v>
      </c>
      <c r="F3758" t="s">
        <v>13518</v>
      </c>
      <c r="G3758" t="s">
        <v>233</v>
      </c>
      <c r="H3758">
        <v>63</v>
      </c>
      <c r="I3758">
        <v>37</v>
      </c>
      <c r="J3758">
        <v>1992</v>
      </c>
      <c r="K3758">
        <v>2</v>
      </c>
      <c r="L3758" t="s">
        <v>1264</v>
      </c>
      <c r="M3758" t="s">
        <v>13519</v>
      </c>
    </row>
    <row r="3759" spans="1:13" x14ac:dyDescent="0.25">
      <c r="A3759">
        <v>3748</v>
      </c>
      <c r="B3759" t="s">
        <v>13520</v>
      </c>
      <c r="C3759" t="s">
        <v>13521</v>
      </c>
      <c r="D3759" t="s">
        <v>45</v>
      </c>
      <c r="E3759" t="s">
        <v>7591</v>
      </c>
      <c r="F3759" t="s">
        <v>13522</v>
      </c>
      <c r="G3759" t="s">
        <v>18</v>
      </c>
      <c r="H3759">
        <v>179</v>
      </c>
      <c r="I3759">
        <v>102</v>
      </c>
      <c r="J3759">
        <v>2002</v>
      </c>
      <c r="K3759">
        <v>5</v>
      </c>
      <c r="L3759" t="s">
        <v>49</v>
      </c>
      <c r="M3759" t="s">
        <v>49</v>
      </c>
    </row>
    <row r="3760" spans="1:13" x14ac:dyDescent="0.25">
      <c r="A3760">
        <v>3749</v>
      </c>
      <c r="B3760" t="s">
        <v>13523</v>
      </c>
      <c r="C3760" t="s">
        <v>13524</v>
      </c>
      <c r="D3760" t="s">
        <v>80</v>
      </c>
      <c r="E3760" t="s">
        <v>2013</v>
      </c>
      <c r="F3760" t="s">
        <v>13525</v>
      </c>
      <c r="G3760" t="s">
        <v>107</v>
      </c>
      <c r="H3760">
        <v>32</v>
      </c>
      <c r="I3760">
        <v>26</v>
      </c>
      <c r="J3760">
        <v>2011</v>
      </c>
      <c r="K3760">
        <v>5</v>
      </c>
      <c r="L3760" t="s">
        <v>500</v>
      </c>
      <c r="M3760" t="s">
        <v>2381</v>
      </c>
    </row>
    <row r="3761" spans="1:13" x14ac:dyDescent="0.25">
      <c r="A3761">
        <v>3750</v>
      </c>
      <c r="B3761" t="s">
        <v>13526</v>
      </c>
      <c r="C3761" t="s">
        <v>13527</v>
      </c>
      <c r="D3761" t="s">
        <v>643</v>
      </c>
      <c r="E3761" t="s">
        <v>13528</v>
      </c>
      <c r="F3761" t="s">
        <v>13529</v>
      </c>
      <c r="G3761" t="s">
        <v>18</v>
      </c>
      <c r="H3761">
        <v>334</v>
      </c>
      <c r="I3761">
        <v>320</v>
      </c>
      <c r="J3761">
        <v>2008</v>
      </c>
      <c r="K3761">
        <v>7</v>
      </c>
      <c r="L3761" t="s">
        <v>645</v>
      </c>
      <c r="M3761" t="s">
        <v>646</v>
      </c>
    </row>
    <row r="3762" spans="1:13" x14ac:dyDescent="0.25">
      <c r="A3762">
        <v>3751</v>
      </c>
      <c r="B3762" t="s">
        <v>13530</v>
      </c>
      <c r="C3762" t="s">
        <v>13531</v>
      </c>
      <c r="D3762" t="s">
        <v>66</v>
      </c>
      <c r="E3762" t="s">
        <v>1152</v>
      </c>
      <c r="F3762" t="s">
        <v>13532</v>
      </c>
      <c r="G3762" t="s">
        <v>329</v>
      </c>
      <c r="H3762">
        <v>39</v>
      </c>
      <c r="I3762">
        <v>12</v>
      </c>
      <c r="J3762">
        <v>1998</v>
      </c>
      <c r="K3762">
        <v>1</v>
      </c>
      <c r="L3762" t="s">
        <v>1093</v>
      </c>
      <c r="M3762" t="s">
        <v>1093</v>
      </c>
    </row>
    <row r="3763" spans="1:13" x14ac:dyDescent="0.25">
      <c r="A3763">
        <v>3752</v>
      </c>
      <c r="B3763" t="s">
        <v>13533</v>
      </c>
      <c r="C3763" t="s">
        <v>13534</v>
      </c>
      <c r="D3763" t="s">
        <v>2991</v>
      </c>
      <c r="E3763" t="s">
        <v>13535</v>
      </c>
      <c r="F3763" t="s">
        <v>13536</v>
      </c>
      <c r="G3763" t="s">
        <v>107</v>
      </c>
      <c r="H3763">
        <v>849</v>
      </c>
      <c r="I3763">
        <v>513</v>
      </c>
      <c r="J3763">
        <v>1988</v>
      </c>
      <c r="K3763">
        <v>5</v>
      </c>
      <c r="L3763" t="s">
        <v>49</v>
      </c>
      <c r="M3763" t="s">
        <v>1074</v>
      </c>
    </row>
    <row r="3764" spans="1:13" x14ac:dyDescent="0.25">
      <c r="A3764">
        <v>3753</v>
      </c>
      <c r="B3764" t="s">
        <v>13537</v>
      </c>
      <c r="C3764" t="s">
        <v>13538</v>
      </c>
      <c r="D3764" t="s">
        <v>1768</v>
      </c>
      <c r="E3764" t="s">
        <v>430</v>
      </c>
      <c r="F3764" t="s">
        <v>13539</v>
      </c>
      <c r="G3764" t="s">
        <v>297</v>
      </c>
      <c r="H3764">
        <v>20</v>
      </c>
      <c r="I3764">
        <v>10</v>
      </c>
      <c r="J3764">
        <v>1996</v>
      </c>
      <c r="K3764">
        <v>2</v>
      </c>
      <c r="L3764" t="s">
        <v>41</v>
      </c>
      <c r="M3764" t="s">
        <v>13540</v>
      </c>
    </row>
    <row r="3765" spans="1:13" x14ac:dyDescent="0.25">
      <c r="A3765">
        <v>3754</v>
      </c>
      <c r="B3765" t="s">
        <v>13541</v>
      </c>
      <c r="C3765" t="s">
        <v>13542</v>
      </c>
      <c r="D3765" t="s">
        <v>105</v>
      </c>
      <c r="E3765" t="s">
        <v>274</v>
      </c>
      <c r="F3765" t="s">
        <v>13543</v>
      </c>
      <c r="G3765" t="s">
        <v>18</v>
      </c>
      <c r="H3765">
        <v>34</v>
      </c>
      <c r="I3765">
        <v>25</v>
      </c>
      <c r="J3765">
        <v>2003</v>
      </c>
      <c r="K3765">
        <v>5</v>
      </c>
      <c r="L3765" t="s">
        <v>62</v>
      </c>
      <c r="M3765" t="s">
        <v>13544</v>
      </c>
    </row>
    <row r="3766" spans="1:13" x14ac:dyDescent="0.25">
      <c r="A3766">
        <v>3755</v>
      </c>
      <c r="B3766" t="s">
        <v>13545</v>
      </c>
      <c r="C3766" t="s">
        <v>13546</v>
      </c>
      <c r="D3766" t="s">
        <v>98</v>
      </c>
      <c r="E3766" t="s">
        <v>603</v>
      </c>
      <c r="F3766" t="s">
        <v>13547</v>
      </c>
      <c r="G3766" t="s">
        <v>297</v>
      </c>
      <c r="H3766">
        <v>25</v>
      </c>
      <c r="I3766">
        <v>18</v>
      </c>
      <c r="J3766">
        <v>2001</v>
      </c>
      <c r="K3766">
        <v>1</v>
      </c>
      <c r="L3766" t="s">
        <v>41</v>
      </c>
      <c r="M3766" t="s">
        <v>12846</v>
      </c>
    </row>
    <row r="3767" spans="1:13" x14ac:dyDescent="0.25">
      <c r="A3767">
        <v>3756</v>
      </c>
      <c r="B3767" t="s">
        <v>13548</v>
      </c>
      <c r="C3767" t="s">
        <v>13549</v>
      </c>
      <c r="D3767" t="s">
        <v>80</v>
      </c>
      <c r="E3767" t="s">
        <v>1207</v>
      </c>
      <c r="F3767" t="s">
        <v>13550</v>
      </c>
      <c r="G3767" t="s">
        <v>107</v>
      </c>
      <c r="H3767">
        <v>95</v>
      </c>
      <c r="I3767">
        <v>53</v>
      </c>
      <c r="J3767">
        <v>2006</v>
      </c>
      <c r="K3767">
        <v>5</v>
      </c>
      <c r="L3767" t="s">
        <v>137</v>
      </c>
      <c r="M3767" t="s">
        <v>137</v>
      </c>
    </row>
    <row r="3768" spans="1:13" x14ac:dyDescent="0.25">
      <c r="A3768">
        <v>3757</v>
      </c>
      <c r="B3768" t="s">
        <v>13551</v>
      </c>
      <c r="C3768" t="s">
        <v>13552</v>
      </c>
      <c r="D3768" t="s">
        <v>80</v>
      </c>
      <c r="E3768" t="s">
        <v>1152</v>
      </c>
      <c r="F3768" t="s">
        <v>13553</v>
      </c>
      <c r="G3768" t="s">
        <v>257</v>
      </c>
      <c r="H3768">
        <v>200</v>
      </c>
      <c r="I3768">
        <v>150</v>
      </c>
      <c r="J3768">
        <v>2007</v>
      </c>
      <c r="K3768">
        <v>2</v>
      </c>
      <c r="L3768" t="s">
        <v>137</v>
      </c>
      <c r="M3768" t="s">
        <v>3925</v>
      </c>
    </row>
    <row r="3769" spans="1:13" x14ac:dyDescent="0.25">
      <c r="A3769">
        <v>3758</v>
      </c>
      <c r="B3769" t="s">
        <v>13554</v>
      </c>
      <c r="C3769" t="s">
        <v>13555</v>
      </c>
      <c r="D3769" t="s">
        <v>503</v>
      </c>
      <c r="E3769" t="s">
        <v>699</v>
      </c>
      <c r="F3769" t="s">
        <v>13556</v>
      </c>
      <c r="G3769" t="s">
        <v>289</v>
      </c>
      <c r="H3769">
        <v>245</v>
      </c>
      <c r="I3769">
        <v>150</v>
      </c>
      <c r="J3769">
        <v>2011</v>
      </c>
      <c r="K3769">
        <v>2</v>
      </c>
      <c r="L3769" t="s">
        <v>506</v>
      </c>
      <c r="M3769" t="s">
        <v>506</v>
      </c>
    </row>
    <row r="3770" spans="1:13" x14ac:dyDescent="0.25">
      <c r="A3770">
        <v>3759</v>
      </c>
      <c r="B3770" t="s">
        <v>13557</v>
      </c>
      <c r="C3770" t="s">
        <v>13558</v>
      </c>
      <c r="D3770" t="s">
        <v>341</v>
      </c>
      <c r="E3770" t="s">
        <v>142</v>
      </c>
      <c r="F3770" t="s">
        <v>13559</v>
      </c>
      <c r="G3770" t="s">
        <v>55</v>
      </c>
      <c r="H3770">
        <v>15</v>
      </c>
      <c r="I3770">
        <v>10</v>
      </c>
      <c r="J3770">
        <v>2007</v>
      </c>
      <c r="K3770">
        <v>2</v>
      </c>
      <c r="L3770" t="s">
        <v>41</v>
      </c>
      <c r="M3770" t="s">
        <v>13560</v>
      </c>
    </row>
    <row r="3771" spans="1:13" x14ac:dyDescent="0.25">
      <c r="A3771">
        <v>3760</v>
      </c>
      <c r="B3771" t="s">
        <v>13561</v>
      </c>
      <c r="C3771" t="s">
        <v>13562</v>
      </c>
      <c r="D3771" t="s">
        <v>503</v>
      </c>
      <c r="E3771" t="s">
        <v>512</v>
      </c>
      <c r="F3771" t="s">
        <v>13563</v>
      </c>
      <c r="G3771" t="s">
        <v>18</v>
      </c>
      <c r="H3771">
        <v>34</v>
      </c>
      <c r="I3771">
        <v>25</v>
      </c>
      <c r="J3771">
        <v>2006</v>
      </c>
      <c r="K3771">
        <v>4</v>
      </c>
      <c r="L3771" t="s">
        <v>506</v>
      </c>
      <c r="M3771" t="s">
        <v>506</v>
      </c>
    </row>
    <row r="3772" spans="1:13" x14ac:dyDescent="0.25">
      <c r="A3772">
        <v>3761</v>
      </c>
      <c r="B3772" t="s">
        <v>13564</v>
      </c>
      <c r="C3772" t="s">
        <v>13565</v>
      </c>
      <c r="D3772" t="s">
        <v>119</v>
      </c>
      <c r="E3772" t="s">
        <v>2284</v>
      </c>
      <c r="F3772" t="s">
        <v>13566</v>
      </c>
      <c r="G3772" t="s">
        <v>181</v>
      </c>
      <c r="H3772">
        <v>104</v>
      </c>
      <c r="I3772">
        <v>55</v>
      </c>
      <c r="J3772">
        <v>2009</v>
      </c>
      <c r="K3772">
        <v>3</v>
      </c>
      <c r="L3772" t="s">
        <v>122</v>
      </c>
      <c r="M3772" t="s">
        <v>122</v>
      </c>
    </row>
    <row r="3773" spans="1:13" x14ac:dyDescent="0.25">
      <c r="A3773">
        <v>3762</v>
      </c>
      <c r="B3773" t="s">
        <v>13567</v>
      </c>
      <c r="C3773" t="s">
        <v>13568</v>
      </c>
      <c r="D3773" t="s">
        <v>80</v>
      </c>
      <c r="E3773" t="s">
        <v>485</v>
      </c>
      <c r="F3773" t="s">
        <v>13569</v>
      </c>
      <c r="G3773" t="s">
        <v>156</v>
      </c>
      <c r="H3773">
        <v>21</v>
      </c>
      <c r="I3773">
        <v>17</v>
      </c>
      <c r="J3773">
        <v>2000</v>
      </c>
      <c r="K3773">
        <v>3</v>
      </c>
      <c r="L3773" t="s">
        <v>83</v>
      </c>
      <c r="M3773" t="s">
        <v>964</v>
      </c>
    </row>
    <row r="3774" spans="1:13" x14ac:dyDescent="0.25">
      <c r="A3774">
        <v>3763</v>
      </c>
      <c r="B3774" t="s">
        <v>13570</v>
      </c>
      <c r="C3774" t="s">
        <v>13571</v>
      </c>
      <c r="D3774" t="s">
        <v>852</v>
      </c>
      <c r="E3774" t="s">
        <v>3869</v>
      </c>
      <c r="F3774" t="s">
        <v>13572</v>
      </c>
      <c r="G3774" t="s">
        <v>187</v>
      </c>
      <c r="H3774">
        <v>130</v>
      </c>
      <c r="I3774">
        <v>60</v>
      </c>
      <c r="J3774">
        <v>2006</v>
      </c>
      <c r="K3774">
        <v>2</v>
      </c>
      <c r="L3774" t="s">
        <v>465</v>
      </c>
      <c r="M3774" t="s">
        <v>985</v>
      </c>
    </row>
    <row r="3775" spans="1:13" x14ac:dyDescent="0.25">
      <c r="A3775">
        <v>3764</v>
      </c>
      <c r="B3775" t="s">
        <v>13573</v>
      </c>
      <c r="C3775" t="s">
        <v>13574</v>
      </c>
      <c r="D3775" t="s">
        <v>66</v>
      </c>
      <c r="E3775" t="s">
        <v>13575</v>
      </c>
      <c r="F3775" t="s">
        <v>13576</v>
      </c>
      <c r="G3775" t="s">
        <v>181</v>
      </c>
      <c r="H3775">
        <v>298</v>
      </c>
      <c r="I3775">
        <v>268</v>
      </c>
      <c r="J3775">
        <v>2006</v>
      </c>
      <c r="K3775">
        <v>6</v>
      </c>
      <c r="L3775" t="s">
        <v>94</v>
      </c>
      <c r="M3775" t="s">
        <v>3271</v>
      </c>
    </row>
    <row r="3776" spans="1:13" x14ac:dyDescent="0.25">
      <c r="A3776">
        <v>3765</v>
      </c>
      <c r="B3776" t="s">
        <v>13577</v>
      </c>
      <c r="C3776" t="s">
        <v>13578</v>
      </c>
      <c r="D3776" t="s">
        <v>52</v>
      </c>
      <c r="E3776" t="s">
        <v>1418</v>
      </c>
      <c r="F3776" t="s">
        <v>13579</v>
      </c>
      <c r="G3776" t="s">
        <v>297</v>
      </c>
      <c r="H3776">
        <v>18</v>
      </c>
      <c r="I3776">
        <v>12</v>
      </c>
      <c r="J3776">
        <v>2009</v>
      </c>
      <c r="K3776">
        <v>3</v>
      </c>
      <c r="L3776" t="s">
        <v>56</v>
      </c>
      <c r="M3776" t="s">
        <v>198</v>
      </c>
    </row>
    <row r="3777" spans="1:13" x14ac:dyDescent="0.25">
      <c r="A3777">
        <v>3766</v>
      </c>
      <c r="B3777" t="s">
        <v>13580</v>
      </c>
      <c r="C3777" t="s">
        <v>13581</v>
      </c>
      <c r="D3777" t="s">
        <v>294</v>
      </c>
      <c r="E3777" t="s">
        <v>10617</v>
      </c>
      <c r="F3777" t="s">
        <v>13582</v>
      </c>
      <c r="G3777" t="s">
        <v>329</v>
      </c>
      <c r="H3777">
        <v>23</v>
      </c>
      <c r="I3777">
        <v>16</v>
      </c>
      <c r="J3777">
        <v>2000</v>
      </c>
      <c r="K3777">
        <v>3</v>
      </c>
      <c r="L3777" t="s">
        <v>41</v>
      </c>
      <c r="M3777" t="s">
        <v>2535</v>
      </c>
    </row>
    <row r="3778" spans="1:13" x14ac:dyDescent="0.25">
      <c r="A3778">
        <v>3767</v>
      </c>
      <c r="B3778" t="s">
        <v>13583</v>
      </c>
      <c r="C3778" t="s">
        <v>13584</v>
      </c>
      <c r="D3778" t="s">
        <v>333</v>
      </c>
      <c r="E3778" t="s">
        <v>13585</v>
      </c>
      <c r="F3778" t="s">
        <v>13586</v>
      </c>
      <c r="G3778" t="s">
        <v>187</v>
      </c>
      <c r="H3778">
        <v>56</v>
      </c>
      <c r="I3778">
        <v>28</v>
      </c>
      <c r="J3778">
        <v>2011</v>
      </c>
      <c r="K3778">
        <v>2</v>
      </c>
      <c r="L3778" t="s">
        <v>41</v>
      </c>
      <c r="M3778" t="s">
        <v>13587</v>
      </c>
    </row>
    <row r="3779" spans="1:13" x14ac:dyDescent="0.25">
      <c r="A3779">
        <v>3768</v>
      </c>
      <c r="B3779" t="s">
        <v>13588</v>
      </c>
      <c r="C3779" t="s">
        <v>13589</v>
      </c>
      <c r="D3779" t="s">
        <v>45</v>
      </c>
      <c r="E3779" t="s">
        <v>111</v>
      </c>
      <c r="F3779" t="s">
        <v>13590</v>
      </c>
      <c r="G3779" t="s">
        <v>181</v>
      </c>
      <c r="H3779">
        <v>4</v>
      </c>
      <c r="I3779">
        <v>3</v>
      </c>
      <c r="J3779">
        <v>2006</v>
      </c>
      <c r="K3779">
        <v>2</v>
      </c>
      <c r="L3779" t="s">
        <v>49</v>
      </c>
      <c r="M3779" t="s">
        <v>49</v>
      </c>
    </row>
    <row r="3780" spans="1:13" x14ac:dyDescent="0.25">
      <c r="A3780">
        <v>3769</v>
      </c>
      <c r="B3780" t="s">
        <v>13591</v>
      </c>
      <c r="C3780" t="s">
        <v>13592</v>
      </c>
      <c r="D3780" t="s">
        <v>243</v>
      </c>
      <c r="E3780" t="s">
        <v>380</v>
      </c>
      <c r="F3780" t="s">
        <v>13593</v>
      </c>
      <c r="G3780" t="s">
        <v>181</v>
      </c>
      <c r="H3780">
        <v>60</v>
      </c>
      <c r="I3780">
        <v>30</v>
      </c>
      <c r="J3780">
        <v>2008</v>
      </c>
      <c r="K3780">
        <v>2</v>
      </c>
      <c r="L3780" t="s">
        <v>41</v>
      </c>
      <c r="M3780" t="s">
        <v>458</v>
      </c>
    </row>
    <row r="3781" spans="1:13" x14ac:dyDescent="0.25">
      <c r="A3781">
        <v>3770</v>
      </c>
      <c r="B3781" t="s">
        <v>13594</v>
      </c>
      <c r="C3781" t="s">
        <v>13595</v>
      </c>
      <c r="D3781" t="s">
        <v>223</v>
      </c>
      <c r="E3781" t="s">
        <v>699</v>
      </c>
      <c r="F3781" t="s">
        <v>13596</v>
      </c>
      <c r="G3781" t="s">
        <v>18</v>
      </c>
      <c r="H3781">
        <v>42</v>
      </c>
      <c r="I3781">
        <v>25</v>
      </c>
      <c r="J3781">
        <v>2009</v>
      </c>
      <c r="K3781">
        <v>4</v>
      </c>
      <c r="L3781" t="s">
        <v>226</v>
      </c>
      <c r="M3781" t="s">
        <v>227</v>
      </c>
    </row>
    <row r="3782" spans="1:13" x14ac:dyDescent="0.25">
      <c r="A3782">
        <v>3771</v>
      </c>
      <c r="B3782" t="s">
        <v>13597</v>
      </c>
      <c r="C3782" t="s">
        <v>13598</v>
      </c>
      <c r="D3782" t="s">
        <v>852</v>
      </c>
      <c r="E3782" t="s">
        <v>2974</v>
      </c>
      <c r="F3782" t="s">
        <v>13599</v>
      </c>
      <c r="G3782" t="s">
        <v>175</v>
      </c>
      <c r="H3782">
        <v>107</v>
      </c>
      <c r="I3782">
        <v>83</v>
      </c>
      <c r="J3782">
        <v>2012</v>
      </c>
      <c r="K3782">
        <v>4</v>
      </c>
      <c r="L3782" t="s">
        <v>6008</v>
      </c>
      <c r="M3782" t="s">
        <v>2827</v>
      </c>
    </row>
    <row r="3783" spans="1:13" x14ac:dyDescent="0.25">
      <c r="A3783">
        <v>3772</v>
      </c>
      <c r="B3783" t="s">
        <v>13600</v>
      </c>
      <c r="C3783" t="s">
        <v>13601</v>
      </c>
      <c r="D3783" t="s">
        <v>52</v>
      </c>
      <c r="E3783" t="s">
        <v>13602</v>
      </c>
      <c r="F3783" t="s">
        <v>13603</v>
      </c>
      <c r="G3783" t="s">
        <v>308</v>
      </c>
      <c r="H3783">
        <v>410</v>
      </c>
      <c r="I3783">
        <v>332</v>
      </c>
      <c r="J3783">
        <v>1997</v>
      </c>
      <c r="K3783">
        <v>4</v>
      </c>
      <c r="L3783" t="s">
        <v>203</v>
      </c>
      <c r="M3783" t="s">
        <v>203</v>
      </c>
    </row>
    <row r="3784" spans="1:13" x14ac:dyDescent="0.25">
      <c r="A3784">
        <v>3773</v>
      </c>
      <c r="B3784" t="s">
        <v>13604</v>
      </c>
      <c r="C3784" t="s">
        <v>13605</v>
      </c>
      <c r="D3784" t="s">
        <v>30</v>
      </c>
      <c r="E3784" t="s">
        <v>617</v>
      </c>
      <c r="F3784" t="s">
        <v>13606</v>
      </c>
      <c r="G3784" t="s">
        <v>55</v>
      </c>
      <c r="H3784">
        <v>9</v>
      </c>
      <c r="I3784">
        <v>15</v>
      </c>
      <c r="J3784">
        <v>2009</v>
      </c>
      <c r="K3784">
        <v>1</v>
      </c>
      <c r="L3784" t="s">
        <v>251</v>
      </c>
      <c r="M3784" t="s">
        <v>251</v>
      </c>
    </row>
    <row r="3785" spans="1:13" x14ac:dyDescent="0.25">
      <c r="A3785">
        <v>3774</v>
      </c>
      <c r="B3785" t="s">
        <v>13607</v>
      </c>
      <c r="C3785" t="s">
        <v>13608</v>
      </c>
      <c r="D3785" t="s">
        <v>52</v>
      </c>
      <c r="E3785" t="s">
        <v>1665</v>
      </c>
      <c r="F3785" t="s">
        <v>13606</v>
      </c>
      <c r="G3785" t="s">
        <v>187</v>
      </c>
      <c r="H3785">
        <v>205</v>
      </c>
      <c r="I3785">
        <v>89</v>
      </c>
      <c r="J3785">
        <v>2010</v>
      </c>
      <c r="K3785">
        <v>3</v>
      </c>
      <c r="L3785" t="s">
        <v>56</v>
      </c>
      <c r="M3785" t="s">
        <v>56</v>
      </c>
    </row>
    <row r="3786" spans="1:13" x14ac:dyDescent="0.25">
      <c r="A3786">
        <v>3775</v>
      </c>
      <c r="B3786" t="s">
        <v>13609</v>
      </c>
      <c r="C3786" t="s">
        <v>13610</v>
      </c>
      <c r="D3786" t="s">
        <v>86</v>
      </c>
      <c r="E3786" t="s">
        <v>274</v>
      </c>
      <c r="F3786" t="s">
        <v>13611</v>
      </c>
      <c r="G3786" t="s">
        <v>18</v>
      </c>
      <c r="H3786">
        <v>84</v>
      </c>
      <c r="I3786">
        <v>146</v>
      </c>
      <c r="J3786">
        <v>2011</v>
      </c>
      <c r="K3786">
        <v>4</v>
      </c>
      <c r="L3786" t="s">
        <v>89</v>
      </c>
      <c r="M3786" t="s">
        <v>364</v>
      </c>
    </row>
    <row r="3787" spans="1:13" x14ac:dyDescent="0.25">
      <c r="A3787">
        <v>3776</v>
      </c>
      <c r="B3787" t="s">
        <v>13612</v>
      </c>
      <c r="C3787" t="s">
        <v>13613</v>
      </c>
      <c r="D3787" t="s">
        <v>166</v>
      </c>
      <c r="E3787" t="s">
        <v>674</v>
      </c>
      <c r="F3787" t="s">
        <v>13614</v>
      </c>
      <c r="G3787" t="s">
        <v>25</v>
      </c>
      <c r="H3787">
        <v>126</v>
      </c>
      <c r="I3787">
        <v>50</v>
      </c>
      <c r="J3787">
        <v>2011</v>
      </c>
      <c r="K3787">
        <v>2</v>
      </c>
      <c r="L3787" t="s">
        <v>1734</v>
      </c>
      <c r="M3787" t="s">
        <v>1734</v>
      </c>
    </row>
    <row r="3788" spans="1:13" x14ac:dyDescent="0.25">
      <c r="A3788">
        <v>3777</v>
      </c>
      <c r="B3788" t="s">
        <v>13615</v>
      </c>
      <c r="C3788" t="s">
        <v>13616</v>
      </c>
      <c r="D3788" t="s">
        <v>30</v>
      </c>
      <c r="E3788" t="s">
        <v>13617</v>
      </c>
      <c r="F3788" t="s">
        <v>13618</v>
      </c>
      <c r="G3788" t="s">
        <v>156</v>
      </c>
      <c r="H3788">
        <v>606</v>
      </c>
      <c r="I3788">
        <v>375</v>
      </c>
      <c r="J3788">
        <v>2009</v>
      </c>
      <c r="K3788">
        <v>6</v>
      </c>
      <c r="L3788" t="s">
        <v>34</v>
      </c>
      <c r="M3788" t="s">
        <v>34</v>
      </c>
    </row>
    <row r="3789" spans="1:13" x14ac:dyDescent="0.25">
      <c r="A3789">
        <v>3778</v>
      </c>
      <c r="B3789" t="s">
        <v>13619</v>
      </c>
      <c r="C3789" t="s">
        <v>13620</v>
      </c>
      <c r="D3789" t="s">
        <v>52</v>
      </c>
      <c r="E3789" t="s">
        <v>824</v>
      </c>
      <c r="F3789" t="s">
        <v>13621</v>
      </c>
      <c r="G3789" t="s">
        <v>297</v>
      </c>
      <c r="H3789">
        <v>19</v>
      </c>
      <c r="I3789">
        <v>13</v>
      </c>
      <c r="J3789">
        <v>2009</v>
      </c>
      <c r="K3789">
        <v>2</v>
      </c>
      <c r="L3789" t="s">
        <v>41</v>
      </c>
      <c r="M3789" t="s">
        <v>9117</v>
      </c>
    </row>
    <row r="3790" spans="1:13" x14ac:dyDescent="0.25">
      <c r="A3790">
        <v>3779</v>
      </c>
      <c r="B3790" t="s">
        <v>13622</v>
      </c>
      <c r="C3790" t="s">
        <v>13623</v>
      </c>
      <c r="D3790" t="s">
        <v>86</v>
      </c>
      <c r="E3790" t="s">
        <v>1277</v>
      </c>
      <c r="F3790" t="s">
        <v>13624</v>
      </c>
      <c r="G3790" t="s">
        <v>69</v>
      </c>
      <c r="H3790">
        <v>15</v>
      </c>
      <c r="I3790">
        <v>8</v>
      </c>
      <c r="J3790">
        <v>2006</v>
      </c>
      <c r="K3790">
        <v>4</v>
      </c>
      <c r="L3790" t="s">
        <v>89</v>
      </c>
      <c r="M3790" t="s">
        <v>13625</v>
      </c>
    </row>
    <row r="3791" spans="1:13" x14ac:dyDescent="0.25">
      <c r="A3791">
        <v>3780</v>
      </c>
      <c r="B3791" t="s">
        <v>13626</v>
      </c>
      <c r="C3791" t="s">
        <v>13627</v>
      </c>
      <c r="D3791" t="s">
        <v>74</v>
      </c>
      <c r="E3791" t="s">
        <v>445</v>
      </c>
      <c r="F3791" t="s">
        <v>13628</v>
      </c>
      <c r="G3791" t="s">
        <v>25</v>
      </c>
      <c r="H3791">
        <v>55</v>
      </c>
      <c r="I3791">
        <v>25</v>
      </c>
      <c r="J3791">
        <v>2001</v>
      </c>
      <c r="K3791">
        <v>2</v>
      </c>
      <c r="L3791" t="s">
        <v>77</v>
      </c>
      <c r="M3791" t="s">
        <v>3412</v>
      </c>
    </row>
    <row r="3792" spans="1:13" x14ac:dyDescent="0.25">
      <c r="A3792">
        <v>3781</v>
      </c>
      <c r="B3792" t="s">
        <v>13629</v>
      </c>
      <c r="C3792" t="s">
        <v>13630</v>
      </c>
      <c r="D3792" t="s">
        <v>503</v>
      </c>
      <c r="E3792" t="s">
        <v>322</v>
      </c>
      <c r="F3792" t="s">
        <v>13631</v>
      </c>
      <c r="G3792" t="s">
        <v>233</v>
      </c>
      <c r="H3792">
        <v>24</v>
      </c>
      <c r="I3792">
        <v>15</v>
      </c>
      <c r="J3792">
        <v>1998</v>
      </c>
      <c r="K3792">
        <v>2</v>
      </c>
      <c r="L3792" t="s">
        <v>506</v>
      </c>
      <c r="M3792" t="s">
        <v>1248</v>
      </c>
    </row>
    <row r="3793" spans="1:13" x14ac:dyDescent="0.25">
      <c r="A3793">
        <v>3782</v>
      </c>
      <c r="B3793" t="s">
        <v>13632</v>
      </c>
      <c r="C3793" t="s">
        <v>13633</v>
      </c>
      <c r="D3793" t="s">
        <v>66</v>
      </c>
      <c r="E3793" t="s">
        <v>962</v>
      </c>
      <c r="F3793" t="s">
        <v>13634</v>
      </c>
      <c r="G3793" t="s">
        <v>257</v>
      </c>
      <c r="H3793">
        <v>28</v>
      </c>
      <c r="I3793">
        <v>15</v>
      </c>
      <c r="J3793">
        <v>2011</v>
      </c>
      <c r="K3793">
        <v>1</v>
      </c>
      <c r="L3793" t="s">
        <v>94</v>
      </c>
      <c r="M3793" t="s">
        <v>746</v>
      </c>
    </row>
    <row r="3794" spans="1:13" x14ac:dyDescent="0.25">
      <c r="A3794">
        <v>3783</v>
      </c>
      <c r="B3794" t="s">
        <v>13635</v>
      </c>
      <c r="C3794" t="s">
        <v>13636</v>
      </c>
      <c r="D3794" t="s">
        <v>66</v>
      </c>
      <c r="E3794" t="s">
        <v>5232</v>
      </c>
      <c r="F3794" t="s">
        <v>13637</v>
      </c>
      <c r="G3794" t="s">
        <v>181</v>
      </c>
      <c r="H3794">
        <v>91</v>
      </c>
      <c r="I3794">
        <v>45</v>
      </c>
      <c r="J3794">
        <v>2010</v>
      </c>
      <c r="K3794">
        <v>6</v>
      </c>
      <c r="L3794" t="s">
        <v>94</v>
      </c>
      <c r="M3794" t="s">
        <v>565</v>
      </c>
    </row>
    <row r="3795" spans="1:13" x14ac:dyDescent="0.25">
      <c r="A3795">
        <v>3784</v>
      </c>
      <c r="B3795" t="s">
        <v>13638</v>
      </c>
      <c r="C3795" t="s">
        <v>13639</v>
      </c>
      <c r="D3795" t="s">
        <v>503</v>
      </c>
      <c r="E3795" t="s">
        <v>244</v>
      </c>
      <c r="F3795" t="s">
        <v>13640</v>
      </c>
      <c r="G3795" t="s">
        <v>187</v>
      </c>
      <c r="H3795">
        <v>388</v>
      </c>
      <c r="I3795">
        <v>222</v>
      </c>
      <c r="J3795">
        <v>2010</v>
      </c>
      <c r="K3795">
        <v>5</v>
      </c>
      <c r="L3795" t="s">
        <v>506</v>
      </c>
      <c r="M3795" t="s">
        <v>506</v>
      </c>
    </row>
    <row r="3796" spans="1:13" x14ac:dyDescent="0.25">
      <c r="A3796">
        <v>3785</v>
      </c>
      <c r="B3796" t="s">
        <v>13641</v>
      </c>
      <c r="C3796" t="s">
        <v>13642</v>
      </c>
      <c r="D3796" t="s">
        <v>230</v>
      </c>
      <c r="E3796" t="s">
        <v>2440</v>
      </c>
      <c r="F3796" t="s">
        <v>13643</v>
      </c>
      <c r="G3796" t="s">
        <v>297</v>
      </c>
      <c r="H3796">
        <v>160</v>
      </c>
      <c r="I3796">
        <v>70</v>
      </c>
      <c r="J3796">
        <v>1998</v>
      </c>
      <c r="K3796">
        <v>8</v>
      </c>
      <c r="L3796" t="s">
        <v>234</v>
      </c>
      <c r="M3796" t="s">
        <v>13644</v>
      </c>
    </row>
    <row r="3797" spans="1:13" x14ac:dyDescent="0.25">
      <c r="A3797">
        <v>3786</v>
      </c>
      <c r="B3797" t="s">
        <v>13645</v>
      </c>
      <c r="C3797" t="s">
        <v>13646</v>
      </c>
      <c r="D3797" t="s">
        <v>230</v>
      </c>
      <c r="E3797" t="s">
        <v>621</v>
      </c>
      <c r="F3797" t="s">
        <v>13647</v>
      </c>
      <c r="G3797" t="s">
        <v>156</v>
      </c>
      <c r="H3797">
        <v>24</v>
      </c>
      <c r="I3797">
        <v>12</v>
      </c>
      <c r="J3797">
        <v>2010</v>
      </c>
      <c r="K3797">
        <v>3</v>
      </c>
      <c r="L3797" t="s">
        <v>4222</v>
      </c>
      <c r="M3797" t="s">
        <v>4223</v>
      </c>
    </row>
    <row r="3798" spans="1:13" x14ac:dyDescent="0.25">
      <c r="A3798">
        <v>3787</v>
      </c>
      <c r="B3798" t="s">
        <v>13648</v>
      </c>
      <c r="C3798" t="s">
        <v>13649</v>
      </c>
      <c r="D3798" t="s">
        <v>1337</v>
      </c>
      <c r="E3798" t="s">
        <v>394</v>
      </c>
      <c r="F3798" t="s">
        <v>13650</v>
      </c>
      <c r="G3798" t="s">
        <v>297</v>
      </c>
      <c r="H3798">
        <v>70</v>
      </c>
      <c r="I3798">
        <v>30</v>
      </c>
      <c r="J3798">
        <v>2001</v>
      </c>
      <c r="K3798">
        <v>6</v>
      </c>
      <c r="L3798" t="s">
        <v>2853</v>
      </c>
      <c r="M3798" t="s">
        <v>2854</v>
      </c>
    </row>
    <row r="3799" spans="1:13" x14ac:dyDescent="0.25">
      <c r="A3799">
        <v>3788</v>
      </c>
      <c r="B3799" t="s">
        <v>13651</v>
      </c>
      <c r="C3799" t="s">
        <v>13652</v>
      </c>
      <c r="D3799" t="s">
        <v>52</v>
      </c>
      <c r="E3799" t="s">
        <v>585</v>
      </c>
      <c r="F3799" t="s">
        <v>13653</v>
      </c>
      <c r="G3799" t="s">
        <v>233</v>
      </c>
      <c r="H3799">
        <v>46</v>
      </c>
      <c r="I3799">
        <v>29</v>
      </c>
      <c r="J3799">
        <v>2010</v>
      </c>
      <c r="K3799">
        <v>3</v>
      </c>
      <c r="L3799" t="s">
        <v>203</v>
      </c>
      <c r="M3799" t="s">
        <v>12880</v>
      </c>
    </row>
    <row r="3800" spans="1:13" x14ac:dyDescent="0.25">
      <c r="A3800">
        <v>3789</v>
      </c>
      <c r="B3800" t="s">
        <v>13654</v>
      </c>
      <c r="C3800" t="s">
        <v>13655</v>
      </c>
      <c r="D3800" t="s">
        <v>30</v>
      </c>
      <c r="E3800" t="s">
        <v>993</v>
      </c>
      <c r="F3800" t="s">
        <v>13656</v>
      </c>
      <c r="G3800" t="s">
        <v>40</v>
      </c>
      <c r="H3800">
        <v>25</v>
      </c>
      <c r="I3800">
        <v>11</v>
      </c>
      <c r="J3800">
        <v>2006</v>
      </c>
      <c r="K3800">
        <v>1</v>
      </c>
      <c r="L3800" t="s">
        <v>251</v>
      </c>
      <c r="M3800" t="s">
        <v>251</v>
      </c>
    </row>
    <row r="3801" spans="1:13" x14ac:dyDescent="0.25">
      <c r="A3801">
        <v>3790</v>
      </c>
      <c r="B3801" t="s">
        <v>13657</v>
      </c>
      <c r="C3801" t="s">
        <v>13658</v>
      </c>
      <c r="D3801" t="s">
        <v>141</v>
      </c>
      <c r="E3801" t="s">
        <v>576</v>
      </c>
      <c r="F3801" t="s">
        <v>13659</v>
      </c>
      <c r="G3801" t="s">
        <v>40</v>
      </c>
      <c r="H3801">
        <v>50</v>
      </c>
      <c r="I3801">
        <v>51</v>
      </c>
      <c r="J3801">
        <v>2011</v>
      </c>
      <c r="K3801">
        <v>2</v>
      </c>
      <c r="L3801" t="s">
        <v>514</v>
      </c>
      <c r="M3801" t="s">
        <v>2326</v>
      </c>
    </row>
    <row r="3802" spans="1:13" x14ac:dyDescent="0.25">
      <c r="A3802">
        <v>3791</v>
      </c>
      <c r="B3802" t="s">
        <v>13660</v>
      </c>
      <c r="C3802" t="s">
        <v>13661</v>
      </c>
      <c r="D3802" t="s">
        <v>74</v>
      </c>
      <c r="E3802" t="s">
        <v>1161</v>
      </c>
      <c r="F3802" t="s">
        <v>13662</v>
      </c>
      <c r="G3802" t="s">
        <v>308</v>
      </c>
      <c r="H3802">
        <v>50</v>
      </c>
      <c r="I3802">
        <v>38</v>
      </c>
      <c r="J3802">
        <v>2006</v>
      </c>
      <c r="K3802">
        <v>6</v>
      </c>
      <c r="L3802" t="s">
        <v>77</v>
      </c>
      <c r="M3802" t="s">
        <v>4951</v>
      </c>
    </row>
    <row r="3803" spans="1:13" x14ac:dyDescent="0.25">
      <c r="A3803">
        <v>3792</v>
      </c>
      <c r="B3803" t="s">
        <v>13663</v>
      </c>
      <c r="C3803" t="s">
        <v>13664</v>
      </c>
      <c r="D3803" t="s">
        <v>74</v>
      </c>
      <c r="E3803" t="s">
        <v>5232</v>
      </c>
      <c r="F3803" t="s">
        <v>13665</v>
      </c>
      <c r="G3803" t="s">
        <v>329</v>
      </c>
      <c r="H3803">
        <v>59</v>
      </c>
      <c r="I3803">
        <v>39</v>
      </c>
      <c r="J3803">
        <v>2003</v>
      </c>
      <c r="K3803">
        <v>2</v>
      </c>
      <c r="L3803" t="s">
        <v>77</v>
      </c>
      <c r="M3803" t="s">
        <v>2886</v>
      </c>
    </row>
    <row r="3804" spans="1:13" x14ac:dyDescent="0.25">
      <c r="A3804">
        <v>3793</v>
      </c>
      <c r="B3804" t="s">
        <v>13666</v>
      </c>
      <c r="C3804" t="s">
        <v>13667</v>
      </c>
      <c r="D3804" t="s">
        <v>503</v>
      </c>
      <c r="E3804" t="s">
        <v>4092</v>
      </c>
      <c r="F3804" t="s">
        <v>13668</v>
      </c>
      <c r="G3804" t="s">
        <v>107</v>
      </c>
      <c r="H3804">
        <v>264</v>
      </c>
      <c r="I3804">
        <v>124</v>
      </c>
      <c r="J3804">
        <v>1995</v>
      </c>
      <c r="K3804">
        <v>3</v>
      </c>
      <c r="L3804" t="s">
        <v>506</v>
      </c>
      <c r="M3804" t="s">
        <v>6659</v>
      </c>
    </row>
    <row r="3805" spans="1:13" x14ac:dyDescent="0.25">
      <c r="A3805">
        <v>3794</v>
      </c>
      <c r="B3805" t="s">
        <v>13669</v>
      </c>
      <c r="C3805" t="s">
        <v>13670</v>
      </c>
      <c r="D3805" t="s">
        <v>852</v>
      </c>
      <c r="E3805" t="s">
        <v>13671</v>
      </c>
      <c r="F3805" t="s">
        <v>13672</v>
      </c>
      <c r="G3805" t="s">
        <v>25</v>
      </c>
      <c r="H3805">
        <v>130</v>
      </c>
      <c r="I3805">
        <v>90</v>
      </c>
      <c r="J3805">
        <v>1989</v>
      </c>
      <c r="K3805">
        <v>7</v>
      </c>
      <c r="L3805" t="s">
        <v>595</v>
      </c>
      <c r="M3805" t="s">
        <v>854</v>
      </c>
    </row>
    <row r="3806" spans="1:13" x14ac:dyDescent="0.25">
      <c r="A3806">
        <v>3795</v>
      </c>
      <c r="B3806" t="s">
        <v>13673</v>
      </c>
      <c r="C3806" t="s">
        <v>13674</v>
      </c>
      <c r="D3806" t="s">
        <v>45</v>
      </c>
      <c r="E3806" t="s">
        <v>4505</v>
      </c>
      <c r="F3806" t="s">
        <v>13675</v>
      </c>
      <c r="G3806" t="s">
        <v>211</v>
      </c>
      <c r="H3806">
        <v>35</v>
      </c>
      <c r="I3806">
        <v>31</v>
      </c>
      <c r="J3806">
        <v>2002</v>
      </c>
      <c r="K3806">
        <v>4</v>
      </c>
      <c r="L3806" t="s">
        <v>49</v>
      </c>
      <c r="M3806" t="s">
        <v>701</v>
      </c>
    </row>
    <row r="3807" spans="1:13" x14ac:dyDescent="0.25">
      <c r="A3807">
        <v>3796</v>
      </c>
      <c r="B3807" t="s">
        <v>13676</v>
      </c>
      <c r="C3807" t="s">
        <v>13677</v>
      </c>
      <c r="D3807" t="s">
        <v>230</v>
      </c>
      <c r="E3807" t="s">
        <v>92</v>
      </c>
      <c r="F3807" t="s">
        <v>13678</v>
      </c>
      <c r="G3807" t="s">
        <v>211</v>
      </c>
      <c r="H3807">
        <v>160</v>
      </c>
      <c r="I3807">
        <v>69</v>
      </c>
      <c r="J3807">
        <v>1982</v>
      </c>
      <c r="K3807">
        <v>2</v>
      </c>
      <c r="L3807" t="s">
        <v>234</v>
      </c>
      <c r="M3807" t="s">
        <v>13679</v>
      </c>
    </row>
    <row r="3808" spans="1:13" x14ac:dyDescent="0.25">
      <c r="A3808">
        <v>3797</v>
      </c>
      <c r="B3808" t="s">
        <v>13680</v>
      </c>
      <c r="C3808" t="s">
        <v>13681</v>
      </c>
      <c r="D3808" t="s">
        <v>52</v>
      </c>
      <c r="E3808" t="s">
        <v>871</v>
      </c>
      <c r="F3808" t="s">
        <v>13682</v>
      </c>
      <c r="G3808" t="s">
        <v>297</v>
      </c>
      <c r="H3808">
        <v>25</v>
      </c>
      <c r="I3808">
        <v>8</v>
      </c>
      <c r="J3808">
        <v>2011</v>
      </c>
      <c r="K3808">
        <v>2</v>
      </c>
      <c r="L3808" t="s">
        <v>953</v>
      </c>
      <c r="M3808" t="s">
        <v>13683</v>
      </c>
    </row>
    <row r="3809" spans="1:13" x14ac:dyDescent="0.25">
      <c r="A3809">
        <v>3798</v>
      </c>
      <c r="B3809" t="s">
        <v>13684</v>
      </c>
      <c r="C3809" t="s">
        <v>13685</v>
      </c>
      <c r="D3809" t="s">
        <v>45</v>
      </c>
      <c r="E3809" t="s">
        <v>2609</v>
      </c>
      <c r="F3809" t="s">
        <v>13686</v>
      </c>
      <c r="G3809" t="s">
        <v>329</v>
      </c>
      <c r="H3809">
        <v>34</v>
      </c>
      <c r="I3809">
        <v>23</v>
      </c>
      <c r="J3809">
        <v>2005</v>
      </c>
      <c r="K3809">
        <v>4</v>
      </c>
      <c r="L3809" t="s">
        <v>41</v>
      </c>
      <c r="M3809" t="s">
        <v>13687</v>
      </c>
    </row>
    <row r="3810" spans="1:13" x14ac:dyDescent="0.25">
      <c r="A3810">
        <v>3799</v>
      </c>
      <c r="B3810" t="s">
        <v>13688</v>
      </c>
      <c r="C3810" t="s">
        <v>13689</v>
      </c>
      <c r="D3810" t="s">
        <v>105</v>
      </c>
      <c r="E3810" t="s">
        <v>3524</v>
      </c>
      <c r="F3810" t="s">
        <v>13690</v>
      </c>
      <c r="G3810" t="s">
        <v>297</v>
      </c>
      <c r="H3810">
        <v>46</v>
      </c>
      <c r="I3810">
        <v>28</v>
      </c>
      <c r="J3810">
        <v>2007</v>
      </c>
      <c r="K3810">
        <v>7</v>
      </c>
      <c r="L3810" t="s">
        <v>62</v>
      </c>
      <c r="M3810" t="s">
        <v>108</v>
      </c>
    </row>
    <row r="3811" spans="1:13" x14ac:dyDescent="0.25">
      <c r="A3811">
        <v>3800</v>
      </c>
      <c r="B3811" t="s">
        <v>13691</v>
      </c>
      <c r="C3811" t="s">
        <v>13692</v>
      </c>
      <c r="D3811" t="s">
        <v>52</v>
      </c>
      <c r="E3811" t="s">
        <v>380</v>
      </c>
      <c r="F3811" t="s">
        <v>13693</v>
      </c>
      <c r="G3811" t="s">
        <v>297</v>
      </c>
      <c r="H3811">
        <v>30</v>
      </c>
      <c r="I3811">
        <v>20</v>
      </c>
      <c r="J3811">
        <v>2002</v>
      </c>
      <c r="K3811">
        <v>1</v>
      </c>
      <c r="L3811" t="s">
        <v>953</v>
      </c>
      <c r="M3811" t="s">
        <v>13694</v>
      </c>
    </row>
    <row r="3812" spans="1:13" x14ac:dyDescent="0.25">
      <c r="A3812">
        <v>3801</v>
      </c>
      <c r="B3812" t="s">
        <v>13695</v>
      </c>
      <c r="C3812" t="s">
        <v>13696</v>
      </c>
      <c r="D3812" t="s">
        <v>753</v>
      </c>
      <c r="E3812" t="s">
        <v>394</v>
      </c>
      <c r="F3812" t="s">
        <v>13697</v>
      </c>
      <c r="G3812" t="s">
        <v>336</v>
      </c>
      <c r="H3812">
        <v>12</v>
      </c>
      <c r="I3812">
        <v>9</v>
      </c>
      <c r="J3812">
        <v>2001</v>
      </c>
      <c r="K3812">
        <v>4</v>
      </c>
      <c r="L3812" t="s">
        <v>756</v>
      </c>
      <c r="M3812" t="s">
        <v>757</v>
      </c>
    </row>
    <row r="3813" spans="1:13" x14ac:dyDescent="0.25">
      <c r="A3813">
        <v>3802</v>
      </c>
      <c r="B3813" t="s">
        <v>13698</v>
      </c>
      <c r="C3813" t="s">
        <v>13699</v>
      </c>
      <c r="D3813" t="s">
        <v>30</v>
      </c>
      <c r="E3813" t="s">
        <v>657</v>
      </c>
      <c r="F3813" t="s">
        <v>13700</v>
      </c>
      <c r="G3813" t="s">
        <v>55</v>
      </c>
      <c r="H3813">
        <v>1664</v>
      </c>
      <c r="I3813">
        <v>683</v>
      </c>
      <c r="J3813">
        <v>2010</v>
      </c>
      <c r="K3813">
        <v>4</v>
      </c>
      <c r="L3813" t="s">
        <v>258</v>
      </c>
      <c r="M3813" t="s">
        <v>258</v>
      </c>
    </row>
    <row r="3814" spans="1:13" x14ac:dyDescent="0.25">
      <c r="A3814">
        <v>3803</v>
      </c>
      <c r="B3814" t="s">
        <v>13701</v>
      </c>
      <c r="C3814" t="s">
        <v>13702</v>
      </c>
      <c r="D3814" t="s">
        <v>52</v>
      </c>
      <c r="E3814" t="s">
        <v>1282</v>
      </c>
      <c r="F3814" t="s">
        <v>13703</v>
      </c>
      <c r="G3814" t="s">
        <v>289</v>
      </c>
      <c r="H3814">
        <v>35</v>
      </c>
      <c r="I3814">
        <v>20</v>
      </c>
      <c r="J3814">
        <v>2009</v>
      </c>
      <c r="K3814">
        <v>5</v>
      </c>
      <c r="L3814" t="s">
        <v>203</v>
      </c>
      <c r="M3814" t="s">
        <v>13704</v>
      </c>
    </row>
    <row r="3815" spans="1:13" x14ac:dyDescent="0.25">
      <c r="A3815">
        <v>3804</v>
      </c>
      <c r="B3815" t="s">
        <v>13705</v>
      </c>
      <c r="C3815" t="s">
        <v>13706</v>
      </c>
      <c r="D3815" t="s">
        <v>66</v>
      </c>
      <c r="E3815" t="s">
        <v>603</v>
      </c>
      <c r="F3815" t="s">
        <v>13707</v>
      </c>
      <c r="G3815" t="s">
        <v>18</v>
      </c>
      <c r="H3815">
        <v>7</v>
      </c>
      <c r="I3815">
        <v>5</v>
      </c>
      <c r="J3815">
        <v>2010</v>
      </c>
      <c r="K3815">
        <v>1</v>
      </c>
      <c r="L3815" t="s">
        <v>94</v>
      </c>
      <c r="M3815" t="s">
        <v>1853</v>
      </c>
    </row>
    <row r="3816" spans="1:13" x14ac:dyDescent="0.25">
      <c r="A3816">
        <v>3805</v>
      </c>
      <c r="B3816" t="s">
        <v>13708</v>
      </c>
      <c r="C3816" t="s">
        <v>13709</v>
      </c>
      <c r="D3816" t="s">
        <v>119</v>
      </c>
      <c r="E3816" t="s">
        <v>2038</v>
      </c>
      <c r="F3816" t="s">
        <v>13710</v>
      </c>
      <c r="G3816" t="s">
        <v>297</v>
      </c>
      <c r="H3816">
        <v>75</v>
      </c>
      <c r="I3816">
        <v>40</v>
      </c>
      <c r="J3816">
        <v>1987</v>
      </c>
      <c r="K3816">
        <v>6</v>
      </c>
      <c r="L3816" t="s">
        <v>137</v>
      </c>
      <c r="M3816" t="s">
        <v>2055</v>
      </c>
    </row>
    <row r="3817" spans="1:13" x14ac:dyDescent="0.25">
      <c r="A3817">
        <v>3806</v>
      </c>
      <c r="B3817" t="s">
        <v>13711</v>
      </c>
      <c r="C3817" t="s">
        <v>13712</v>
      </c>
      <c r="D3817" t="s">
        <v>52</v>
      </c>
      <c r="E3817" t="s">
        <v>362</v>
      </c>
      <c r="F3817" t="s">
        <v>13713</v>
      </c>
      <c r="G3817" t="s">
        <v>18</v>
      </c>
      <c r="H3817">
        <v>230</v>
      </c>
      <c r="I3817">
        <v>100</v>
      </c>
      <c r="J3817">
        <v>1986</v>
      </c>
      <c r="K3817">
        <v>8</v>
      </c>
      <c r="L3817" t="s">
        <v>203</v>
      </c>
      <c r="M3817" t="s">
        <v>5821</v>
      </c>
    </row>
    <row r="3818" spans="1:13" x14ac:dyDescent="0.25">
      <c r="A3818">
        <v>3807</v>
      </c>
      <c r="B3818" t="s">
        <v>13714</v>
      </c>
      <c r="C3818" t="s">
        <v>13715</v>
      </c>
      <c r="D3818" t="s">
        <v>215</v>
      </c>
      <c r="E3818" t="s">
        <v>1920</v>
      </c>
      <c r="F3818" t="s">
        <v>13716</v>
      </c>
      <c r="G3818" t="s">
        <v>336</v>
      </c>
      <c r="H3818">
        <v>7</v>
      </c>
      <c r="I3818">
        <v>4</v>
      </c>
      <c r="J3818">
        <v>2011</v>
      </c>
      <c r="K3818">
        <v>1</v>
      </c>
      <c r="L3818" t="s">
        <v>1879</v>
      </c>
      <c r="M3818" t="s">
        <v>1879</v>
      </c>
    </row>
    <row r="3819" spans="1:13" x14ac:dyDescent="0.25">
      <c r="A3819">
        <v>3808</v>
      </c>
      <c r="B3819" t="s">
        <v>13717</v>
      </c>
      <c r="C3819" t="s">
        <v>13718</v>
      </c>
      <c r="D3819" t="s">
        <v>80</v>
      </c>
      <c r="E3819" t="s">
        <v>6558</v>
      </c>
      <c r="F3819" t="s">
        <v>13719</v>
      </c>
      <c r="G3819" t="s">
        <v>336</v>
      </c>
      <c r="H3819">
        <v>47</v>
      </c>
      <c r="I3819">
        <v>32</v>
      </c>
      <c r="J3819">
        <v>2004</v>
      </c>
      <c r="K3819">
        <v>1</v>
      </c>
      <c r="L3819" t="s">
        <v>163</v>
      </c>
      <c r="M3819" t="s">
        <v>475</v>
      </c>
    </row>
    <row r="3820" spans="1:13" x14ac:dyDescent="0.25">
      <c r="A3820">
        <v>3809</v>
      </c>
      <c r="B3820" t="s">
        <v>13720</v>
      </c>
      <c r="C3820" t="s">
        <v>13721</v>
      </c>
      <c r="D3820" t="s">
        <v>105</v>
      </c>
      <c r="E3820" t="s">
        <v>2737</v>
      </c>
      <c r="F3820" t="s">
        <v>13722</v>
      </c>
      <c r="G3820" t="s">
        <v>329</v>
      </c>
      <c r="H3820">
        <v>3953</v>
      </c>
      <c r="I3820">
        <v>2350</v>
      </c>
      <c r="J3820">
        <v>2003</v>
      </c>
      <c r="K3820">
        <v>11</v>
      </c>
      <c r="L3820" t="s">
        <v>62</v>
      </c>
      <c r="M3820" t="s">
        <v>108</v>
      </c>
    </row>
    <row r="3821" spans="1:13" x14ac:dyDescent="0.25">
      <c r="A3821">
        <v>3810</v>
      </c>
      <c r="B3821" t="s">
        <v>13723</v>
      </c>
      <c r="C3821" t="s">
        <v>13724</v>
      </c>
      <c r="D3821" t="s">
        <v>74</v>
      </c>
      <c r="E3821" t="s">
        <v>1499</v>
      </c>
      <c r="F3821" t="s">
        <v>13725</v>
      </c>
      <c r="G3821" t="s">
        <v>211</v>
      </c>
      <c r="H3821">
        <v>26</v>
      </c>
      <c r="I3821">
        <v>20</v>
      </c>
      <c r="J3821">
        <v>1983</v>
      </c>
      <c r="K3821">
        <v>4</v>
      </c>
      <c r="L3821" t="s">
        <v>41</v>
      </c>
      <c r="M3821" t="s">
        <v>77</v>
      </c>
    </row>
    <row r="3822" spans="1:13" x14ac:dyDescent="0.25">
      <c r="A3822">
        <v>3811</v>
      </c>
      <c r="B3822" t="s">
        <v>13726</v>
      </c>
      <c r="C3822" t="s">
        <v>13727</v>
      </c>
      <c r="D3822" t="s">
        <v>80</v>
      </c>
      <c r="E3822" t="s">
        <v>435</v>
      </c>
      <c r="F3822" t="s">
        <v>13728</v>
      </c>
      <c r="G3822" t="s">
        <v>18</v>
      </c>
      <c r="H3822">
        <v>45</v>
      </c>
      <c r="I3822">
        <v>25</v>
      </c>
      <c r="J3822">
        <v>2004</v>
      </c>
      <c r="K3822">
        <v>8</v>
      </c>
      <c r="L3822" t="s">
        <v>137</v>
      </c>
      <c r="M3822" t="s">
        <v>137</v>
      </c>
    </row>
    <row r="3823" spans="1:13" x14ac:dyDescent="0.25">
      <c r="A3823">
        <v>3812</v>
      </c>
      <c r="B3823" t="s">
        <v>13729</v>
      </c>
      <c r="C3823" t="s">
        <v>13730</v>
      </c>
      <c r="D3823" t="s">
        <v>153</v>
      </c>
      <c r="E3823" t="s">
        <v>399</v>
      </c>
      <c r="F3823" t="s">
        <v>13731</v>
      </c>
      <c r="G3823" t="s">
        <v>156</v>
      </c>
      <c r="H3823">
        <v>37</v>
      </c>
      <c r="I3823">
        <v>15</v>
      </c>
      <c r="J3823">
        <v>2009</v>
      </c>
      <c r="K3823">
        <v>4</v>
      </c>
      <c r="L3823" t="s">
        <v>157</v>
      </c>
      <c r="M3823" t="s">
        <v>2654</v>
      </c>
    </row>
    <row r="3824" spans="1:13" x14ac:dyDescent="0.25">
      <c r="A3824">
        <v>3813</v>
      </c>
      <c r="B3824" t="s">
        <v>13732</v>
      </c>
      <c r="C3824" t="s">
        <v>13733</v>
      </c>
      <c r="D3824" t="s">
        <v>503</v>
      </c>
      <c r="E3824" t="s">
        <v>13734</v>
      </c>
      <c r="F3824" t="s">
        <v>13735</v>
      </c>
      <c r="G3824" t="s">
        <v>211</v>
      </c>
      <c r="H3824">
        <v>118</v>
      </c>
      <c r="I3824">
        <v>61</v>
      </c>
      <c r="J3824">
        <v>2010</v>
      </c>
      <c r="K3824">
        <v>3</v>
      </c>
      <c r="L3824" t="s">
        <v>506</v>
      </c>
      <c r="M3824" t="s">
        <v>1942</v>
      </c>
    </row>
    <row r="3825" spans="1:13" x14ac:dyDescent="0.25">
      <c r="A3825">
        <v>3814</v>
      </c>
      <c r="B3825" t="s">
        <v>13736</v>
      </c>
      <c r="C3825" t="s">
        <v>13737</v>
      </c>
      <c r="D3825" t="s">
        <v>852</v>
      </c>
      <c r="E3825" t="s">
        <v>191</v>
      </c>
      <c r="F3825" t="s">
        <v>13738</v>
      </c>
      <c r="G3825" t="s">
        <v>297</v>
      </c>
      <c r="H3825">
        <v>85</v>
      </c>
      <c r="I3825">
        <v>45</v>
      </c>
      <c r="J3825">
        <v>2003</v>
      </c>
      <c r="K3825">
        <v>7</v>
      </c>
      <c r="L3825" t="s">
        <v>595</v>
      </c>
      <c r="M3825" t="s">
        <v>854</v>
      </c>
    </row>
    <row r="3826" spans="1:13" x14ac:dyDescent="0.25">
      <c r="A3826">
        <v>3815</v>
      </c>
      <c r="B3826" t="s">
        <v>13739</v>
      </c>
      <c r="C3826" t="s">
        <v>13740</v>
      </c>
      <c r="D3826" t="s">
        <v>52</v>
      </c>
      <c r="E3826" t="s">
        <v>803</v>
      </c>
      <c r="F3826" t="s">
        <v>13741</v>
      </c>
      <c r="G3826" t="s">
        <v>297</v>
      </c>
      <c r="H3826">
        <v>120</v>
      </c>
      <c r="I3826">
        <v>48</v>
      </c>
      <c r="J3826">
        <v>2000</v>
      </c>
      <c r="K3826">
        <v>10</v>
      </c>
      <c r="L3826" t="s">
        <v>1314</v>
      </c>
      <c r="M3826" t="s">
        <v>1315</v>
      </c>
    </row>
    <row r="3827" spans="1:13" x14ac:dyDescent="0.25">
      <c r="A3827">
        <v>3816</v>
      </c>
      <c r="B3827" t="s">
        <v>13742</v>
      </c>
      <c r="C3827" t="s">
        <v>13743</v>
      </c>
      <c r="D3827" t="s">
        <v>852</v>
      </c>
      <c r="E3827" t="s">
        <v>13744</v>
      </c>
      <c r="F3827" t="s">
        <v>13745</v>
      </c>
      <c r="G3827" t="s">
        <v>48</v>
      </c>
      <c r="H3827">
        <v>1868</v>
      </c>
      <c r="I3827">
        <v>850</v>
      </c>
      <c r="J3827">
        <v>1993</v>
      </c>
      <c r="K3827">
        <v>9</v>
      </c>
      <c r="L3827" t="s">
        <v>6008</v>
      </c>
      <c r="M3827" t="s">
        <v>13746</v>
      </c>
    </row>
    <row r="3828" spans="1:13" x14ac:dyDescent="0.25">
      <c r="A3828">
        <v>3817</v>
      </c>
      <c r="B3828" t="s">
        <v>13747</v>
      </c>
      <c r="C3828" t="s">
        <v>13748</v>
      </c>
      <c r="D3828" t="s">
        <v>15</v>
      </c>
      <c r="E3828" t="s">
        <v>10505</v>
      </c>
      <c r="F3828" t="s">
        <v>13749</v>
      </c>
      <c r="G3828" t="s">
        <v>233</v>
      </c>
      <c r="H3828">
        <v>350</v>
      </c>
      <c r="I3828">
        <v>150</v>
      </c>
      <c r="J3828">
        <v>1990</v>
      </c>
      <c r="K3828">
        <v>1</v>
      </c>
      <c r="L3828" t="s">
        <v>19</v>
      </c>
      <c r="M3828" t="s">
        <v>1681</v>
      </c>
    </row>
    <row r="3829" spans="1:13" x14ac:dyDescent="0.25">
      <c r="A3829">
        <v>3818</v>
      </c>
      <c r="B3829" t="s">
        <v>13750</v>
      </c>
      <c r="C3829" t="s">
        <v>13751</v>
      </c>
      <c r="D3829" t="s">
        <v>74</v>
      </c>
      <c r="E3829" t="s">
        <v>1920</v>
      </c>
      <c r="F3829" t="s">
        <v>13752</v>
      </c>
      <c r="G3829" t="s">
        <v>308</v>
      </c>
      <c r="H3829">
        <v>18</v>
      </c>
      <c r="I3829">
        <v>12</v>
      </c>
      <c r="J3829">
        <v>1995</v>
      </c>
      <c r="K3829">
        <v>2</v>
      </c>
      <c r="L3829" t="s">
        <v>349</v>
      </c>
      <c r="M3829" t="s">
        <v>349</v>
      </c>
    </row>
    <row r="3830" spans="1:13" x14ac:dyDescent="0.25">
      <c r="A3830">
        <v>3819</v>
      </c>
      <c r="B3830" t="s">
        <v>13753</v>
      </c>
      <c r="C3830" t="s">
        <v>13754</v>
      </c>
      <c r="D3830" t="s">
        <v>294</v>
      </c>
      <c r="E3830" t="s">
        <v>2413</v>
      </c>
      <c r="F3830" t="s">
        <v>13755</v>
      </c>
      <c r="G3830" t="s">
        <v>156</v>
      </c>
      <c r="H3830">
        <v>920</v>
      </c>
      <c r="I3830">
        <v>560</v>
      </c>
      <c r="J3830">
        <v>1995</v>
      </c>
      <c r="K3830">
        <v>8</v>
      </c>
      <c r="L3830" t="s">
        <v>298</v>
      </c>
      <c r="M3830" t="s">
        <v>13756</v>
      </c>
    </row>
    <row r="3831" spans="1:13" x14ac:dyDescent="0.25">
      <c r="A3831">
        <v>3820</v>
      </c>
      <c r="B3831" t="s">
        <v>13757</v>
      </c>
      <c r="C3831" t="s">
        <v>13758</v>
      </c>
      <c r="D3831" t="s">
        <v>74</v>
      </c>
      <c r="E3831" t="s">
        <v>13759</v>
      </c>
      <c r="F3831" t="s">
        <v>13760</v>
      </c>
      <c r="G3831" t="s">
        <v>175</v>
      </c>
      <c r="H3831">
        <v>46</v>
      </c>
      <c r="I3831">
        <v>30</v>
      </c>
      <c r="J3831">
        <v>1985</v>
      </c>
      <c r="K3831">
        <v>6</v>
      </c>
      <c r="L3831" t="s">
        <v>41</v>
      </c>
      <c r="M3831" t="s">
        <v>12826</v>
      </c>
    </row>
    <row r="3832" spans="1:13" x14ac:dyDescent="0.25">
      <c r="A3832">
        <v>3821</v>
      </c>
      <c r="B3832" t="s">
        <v>13761</v>
      </c>
      <c r="C3832" t="s">
        <v>13762</v>
      </c>
      <c r="D3832" t="s">
        <v>59</v>
      </c>
      <c r="E3832" t="s">
        <v>621</v>
      </c>
      <c r="F3832" t="s">
        <v>13763</v>
      </c>
      <c r="G3832" t="s">
        <v>18</v>
      </c>
      <c r="H3832">
        <v>5</v>
      </c>
      <c r="I3832">
        <v>5</v>
      </c>
      <c r="J3832">
        <v>2004</v>
      </c>
      <c r="K3832">
        <v>3</v>
      </c>
      <c r="L3832" t="s">
        <v>62</v>
      </c>
      <c r="M3832" t="s">
        <v>13764</v>
      </c>
    </row>
    <row r="3833" spans="1:13" x14ac:dyDescent="0.25">
      <c r="A3833">
        <v>3822</v>
      </c>
      <c r="B3833" t="s">
        <v>13765</v>
      </c>
      <c r="C3833" t="s">
        <v>13766</v>
      </c>
      <c r="D3833" t="s">
        <v>66</v>
      </c>
      <c r="E3833" t="s">
        <v>576</v>
      </c>
      <c r="F3833" t="s">
        <v>13767</v>
      </c>
      <c r="G3833" t="s">
        <v>308</v>
      </c>
      <c r="H3833">
        <v>4</v>
      </c>
      <c r="I3833">
        <v>4</v>
      </c>
      <c r="J3833">
        <v>2014</v>
      </c>
      <c r="K3833">
        <v>1</v>
      </c>
      <c r="L3833" t="s">
        <v>94</v>
      </c>
      <c r="M3833" t="s">
        <v>591</v>
      </c>
    </row>
    <row r="3834" spans="1:13" x14ac:dyDescent="0.25">
      <c r="A3834">
        <v>3823</v>
      </c>
      <c r="B3834" t="s">
        <v>13768</v>
      </c>
      <c r="C3834" t="s">
        <v>13769</v>
      </c>
      <c r="D3834" t="s">
        <v>1960</v>
      </c>
      <c r="E3834" t="s">
        <v>798</v>
      </c>
      <c r="F3834" t="s">
        <v>13770</v>
      </c>
      <c r="G3834" t="s">
        <v>48</v>
      </c>
      <c r="H3834">
        <v>14</v>
      </c>
      <c r="I3834">
        <v>9</v>
      </c>
      <c r="J3834">
        <v>2012</v>
      </c>
      <c r="K3834">
        <v>2</v>
      </c>
      <c r="L3834" t="s">
        <v>41</v>
      </c>
      <c r="M3834" t="s">
        <v>13771</v>
      </c>
    </row>
    <row r="3835" spans="1:13" x14ac:dyDescent="0.25">
      <c r="A3835">
        <v>3824</v>
      </c>
      <c r="B3835" t="s">
        <v>13772</v>
      </c>
      <c r="C3835" t="s">
        <v>13773</v>
      </c>
      <c r="D3835" t="s">
        <v>860</v>
      </c>
      <c r="E3835" t="s">
        <v>1277</v>
      </c>
      <c r="F3835" t="s">
        <v>13774</v>
      </c>
      <c r="G3835" t="s">
        <v>18</v>
      </c>
      <c r="H3835">
        <v>66</v>
      </c>
      <c r="I3835">
        <v>42</v>
      </c>
      <c r="J3835">
        <v>2004</v>
      </c>
      <c r="K3835">
        <v>6</v>
      </c>
      <c r="L3835" t="s">
        <v>41</v>
      </c>
      <c r="M3835" t="s">
        <v>6189</v>
      </c>
    </row>
    <row r="3836" spans="1:13" x14ac:dyDescent="0.25">
      <c r="A3836">
        <v>3825</v>
      </c>
      <c r="B3836" t="s">
        <v>13775</v>
      </c>
      <c r="C3836" t="s">
        <v>13776</v>
      </c>
      <c r="D3836" t="s">
        <v>1337</v>
      </c>
      <c r="E3836" t="s">
        <v>824</v>
      </c>
      <c r="F3836" t="s">
        <v>13777</v>
      </c>
      <c r="G3836" t="s">
        <v>1041</v>
      </c>
      <c r="H3836">
        <v>21</v>
      </c>
      <c r="I3836">
        <v>3</v>
      </c>
      <c r="J3836">
        <v>2013</v>
      </c>
      <c r="K3836">
        <v>2</v>
      </c>
      <c r="L3836" t="s">
        <v>3918</v>
      </c>
      <c r="M3836" t="s">
        <v>1339</v>
      </c>
    </row>
    <row r="3837" spans="1:13" x14ac:dyDescent="0.25">
      <c r="A3837">
        <v>3826</v>
      </c>
      <c r="B3837" t="s">
        <v>13778</v>
      </c>
      <c r="C3837" t="s">
        <v>13779</v>
      </c>
      <c r="D3837" t="s">
        <v>52</v>
      </c>
      <c r="E3837" t="s">
        <v>3116</v>
      </c>
      <c r="F3837" t="s">
        <v>13780</v>
      </c>
      <c r="G3837" t="s">
        <v>187</v>
      </c>
      <c r="H3837">
        <v>53</v>
      </c>
      <c r="I3837">
        <v>16</v>
      </c>
      <c r="J3837">
        <v>2009</v>
      </c>
      <c r="K3837">
        <v>2</v>
      </c>
      <c r="L3837" t="s">
        <v>41</v>
      </c>
      <c r="M3837" t="s">
        <v>13781</v>
      </c>
    </row>
    <row r="3838" spans="1:13" x14ac:dyDescent="0.25">
      <c r="A3838">
        <v>3827</v>
      </c>
      <c r="B3838" t="s">
        <v>13782</v>
      </c>
      <c r="C3838" t="s">
        <v>13783</v>
      </c>
      <c r="D3838" t="s">
        <v>52</v>
      </c>
      <c r="E3838" t="s">
        <v>13528</v>
      </c>
      <c r="F3838" t="s">
        <v>13784</v>
      </c>
      <c r="G3838" t="s">
        <v>187</v>
      </c>
      <c r="H3838">
        <v>1500</v>
      </c>
      <c r="I3838">
        <v>600</v>
      </c>
      <c r="J3838">
        <v>2004</v>
      </c>
      <c r="K3838">
        <v>1</v>
      </c>
      <c r="L3838" t="s">
        <v>56</v>
      </c>
      <c r="M3838" t="s">
        <v>56</v>
      </c>
    </row>
    <row r="3839" spans="1:13" x14ac:dyDescent="0.25">
      <c r="A3839">
        <v>3828</v>
      </c>
      <c r="B3839" t="s">
        <v>13785</v>
      </c>
      <c r="C3839" t="s">
        <v>13786</v>
      </c>
      <c r="D3839" t="s">
        <v>105</v>
      </c>
      <c r="E3839" t="s">
        <v>1535</v>
      </c>
      <c r="F3839" t="s">
        <v>13787</v>
      </c>
      <c r="G3839" t="s">
        <v>156</v>
      </c>
      <c r="H3839">
        <v>33</v>
      </c>
      <c r="I3839">
        <v>22</v>
      </c>
      <c r="J3839">
        <v>2007</v>
      </c>
      <c r="K3839">
        <v>6</v>
      </c>
      <c r="L3839" t="s">
        <v>62</v>
      </c>
      <c r="M3839" t="s">
        <v>108</v>
      </c>
    </row>
    <row r="3840" spans="1:13" x14ac:dyDescent="0.25">
      <c r="A3840">
        <v>3829</v>
      </c>
      <c r="B3840" t="s">
        <v>13788</v>
      </c>
      <c r="C3840" t="s">
        <v>13789</v>
      </c>
      <c r="D3840" t="s">
        <v>22</v>
      </c>
      <c r="E3840" t="s">
        <v>617</v>
      </c>
      <c r="F3840" t="s">
        <v>13790</v>
      </c>
      <c r="G3840" t="s">
        <v>107</v>
      </c>
      <c r="H3840">
        <v>19</v>
      </c>
      <c r="I3840">
        <v>15</v>
      </c>
      <c r="J3840">
        <v>2003</v>
      </c>
      <c r="K3840">
        <v>1</v>
      </c>
      <c r="L3840" t="s">
        <v>41</v>
      </c>
      <c r="M3840" t="s">
        <v>7292</v>
      </c>
    </row>
    <row r="3841" spans="1:13" x14ac:dyDescent="0.25">
      <c r="A3841">
        <v>3830</v>
      </c>
      <c r="B3841" t="s">
        <v>13791</v>
      </c>
      <c r="C3841" t="s">
        <v>13792</v>
      </c>
      <c r="D3841" t="s">
        <v>243</v>
      </c>
      <c r="E3841" t="s">
        <v>760</v>
      </c>
      <c r="F3841" t="s">
        <v>13793</v>
      </c>
      <c r="G3841" t="s">
        <v>18</v>
      </c>
      <c r="H3841">
        <v>18</v>
      </c>
      <c r="I3841">
        <v>14</v>
      </c>
      <c r="J3841">
        <v>2011</v>
      </c>
      <c r="K3841">
        <v>3</v>
      </c>
      <c r="L3841" t="s">
        <v>458</v>
      </c>
      <c r="M3841" t="s">
        <v>13794</v>
      </c>
    </row>
    <row r="3842" spans="1:13" x14ac:dyDescent="0.25">
      <c r="A3842">
        <v>3831</v>
      </c>
      <c r="B3842" t="s">
        <v>13795</v>
      </c>
      <c r="C3842" t="s">
        <v>13796</v>
      </c>
      <c r="D3842" t="s">
        <v>1337</v>
      </c>
      <c r="E3842" t="s">
        <v>13797</v>
      </c>
      <c r="F3842" t="s">
        <v>13798</v>
      </c>
      <c r="G3842" t="s">
        <v>233</v>
      </c>
      <c r="H3842">
        <v>35</v>
      </c>
      <c r="I3842">
        <v>27</v>
      </c>
      <c r="J3842">
        <v>2004</v>
      </c>
      <c r="K3842">
        <v>2</v>
      </c>
      <c r="L3842" t="s">
        <v>3918</v>
      </c>
      <c r="M3842" t="s">
        <v>1339</v>
      </c>
    </row>
    <row r="3843" spans="1:13" x14ac:dyDescent="0.25">
      <c r="A3843">
        <v>3832</v>
      </c>
      <c r="B3843" t="s">
        <v>13799</v>
      </c>
      <c r="C3843" t="s">
        <v>13800</v>
      </c>
      <c r="D3843" t="s">
        <v>503</v>
      </c>
      <c r="E3843" t="s">
        <v>576</v>
      </c>
      <c r="F3843" t="s">
        <v>13801</v>
      </c>
      <c r="G3843" t="s">
        <v>211</v>
      </c>
      <c r="H3843">
        <v>21</v>
      </c>
      <c r="I3843">
        <v>11</v>
      </c>
      <c r="J3843">
        <v>1983</v>
      </c>
      <c r="K3843">
        <v>1</v>
      </c>
      <c r="L3843" t="s">
        <v>506</v>
      </c>
      <c r="M3843" t="s">
        <v>1984</v>
      </c>
    </row>
    <row r="3844" spans="1:13" x14ac:dyDescent="0.25">
      <c r="A3844">
        <v>3833</v>
      </c>
      <c r="B3844" t="s">
        <v>13802</v>
      </c>
      <c r="C3844" t="s">
        <v>13803</v>
      </c>
      <c r="D3844" t="s">
        <v>52</v>
      </c>
      <c r="E3844" t="s">
        <v>13804</v>
      </c>
      <c r="F3844" t="s">
        <v>13805</v>
      </c>
      <c r="G3844" t="s">
        <v>329</v>
      </c>
      <c r="H3844">
        <v>808</v>
      </c>
      <c r="I3844">
        <v>692</v>
      </c>
      <c r="J3844">
        <v>1978</v>
      </c>
      <c r="K3844">
        <v>2</v>
      </c>
      <c r="L3844" t="s">
        <v>56</v>
      </c>
      <c r="M3844" t="s">
        <v>198</v>
      </c>
    </row>
    <row r="3845" spans="1:13" x14ac:dyDescent="0.25">
      <c r="A3845">
        <v>3834</v>
      </c>
      <c r="B3845" t="s">
        <v>13806</v>
      </c>
      <c r="C3845" t="s">
        <v>13807</v>
      </c>
      <c r="D3845" t="s">
        <v>974</v>
      </c>
      <c r="E3845" t="s">
        <v>1535</v>
      </c>
      <c r="F3845" t="s">
        <v>13808</v>
      </c>
      <c r="G3845" t="s">
        <v>18</v>
      </c>
      <c r="H3845">
        <v>47</v>
      </c>
      <c r="I3845">
        <v>26</v>
      </c>
      <c r="J3845">
        <v>1996</v>
      </c>
      <c r="K3845">
        <v>4</v>
      </c>
      <c r="L3845" t="s">
        <v>94</v>
      </c>
      <c r="M3845" t="s">
        <v>976</v>
      </c>
    </row>
    <row r="3846" spans="1:13" x14ac:dyDescent="0.25">
      <c r="A3846">
        <v>3835</v>
      </c>
      <c r="B3846" t="s">
        <v>13809</v>
      </c>
      <c r="C3846" t="s">
        <v>13810</v>
      </c>
      <c r="D3846" t="s">
        <v>341</v>
      </c>
      <c r="E3846" t="s">
        <v>523</v>
      </c>
      <c r="F3846" t="s">
        <v>13811</v>
      </c>
      <c r="G3846" t="s">
        <v>271</v>
      </c>
      <c r="H3846">
        <v>23</v>
      </c>
      <c r="I3846">
        <v>17</v>
      </c>
      <c r="J3846">
        <v>2007</v>
      </c>
      <c r="K3846">
        <v>5</v>
      </c>
      <c r="L3846" t="s">
        <v>344</v>
      </c>
      <c r="M3846" t="s">
        <v>11376</v>
      </c>
    </row>
    <row r="3847" spans="1:13" x14ac:dyDescent="0.25">
      <c r="A3847">
        <v>3836</v>
      </c>
      <c r="B3847" t="s">
        <v>13812</v>
      </c>
      <c r="C3847" t="s">
        <v>13813</v>
      </c>
      <c r="D3847" t="s">
        <v>1960</v>
      </c>
      <c r="E3847" t="s">
        <v>523</v>
      </c>
      <c r="F3847" t="s">
        <v>13814</v>
      </c>
      <c r="G3847" t="s">
        <v>187</v>
      </c>
      <c r="H3847">
        <v>55</v>
      </c>
      <c r="I3847">
        <v>45</v>
      </c>
      <c r="J3847">
        <v>1972</v>
      </c>
      <c r="K3847">
        <v>2</v>
      </c>
      <c r="L3847" t="s">
        <v>2079</v>
      </c>
      <c r="M3847" t="s">
        <v>6433</v>
      </c>
    </row>
    <row r="3848" spans="1:13" x14ac:dyDescent="0.25">
      <c r="A3848">
        <v>3837</v>
      </c>
      <c r="B3848" t="s">
        <v>13815</v>
      </c>
      <c r="C3848" t="s">
        <v>13816</v>
      </c>
      <c r="D3848" t="s">
        <v>30</v>
      </c>
      <c r="E3848" t="s">
        <v>2170</v>
      </c>
      <c r="F3848" t="s">
        <v>13817</v>
      </c>
      <c r="G3848" t="s">
        <v>156</v>
      </c>
      <c r="H3848">
        <v>150</v>
      </c>
      <c r="I3848">
        <v>51</v>
      </c>
      <c r="J3848">
        <v>1982</v>
      </c>
      <c r="K3848">
        <v>3</v>
      </c>
      <c r="L3848" t="s">
        <v>258</v>
      </c>
      <c r="M3848" t="s">
        <v>5521</v>
      </c>
    </row>
    <row r="3849" spans="1:13" x14ac:dyDescent="0.25">
      <c r="A3849">
        <v>3838</v>
      </c>
      <c r="B3849" t="s">
        <v>13818</v>
      </c>
      <c r="C3849" t="s">
        <v>13819</v>
      </c>
      <c r="D3849" t="s">
        <v>80</v>
      </c>
      <c r="E3849" t="s">
        <v>13820</v>
      </c>
      <c r="F3849" t="s">
        <v>13821</v>
      </c>
      <c r="G3849" t="s">
        <v>107</v>
      </c>
      <c r="H3849">
        <v>180</v>
      </c>
      <c r="I3849">
        <v>60</v>
      </c>
      <c r="J3849">
        <v>2010</v>
      </c>
      <c r="K3849">
        <v>7</v>
      </c>
      <c r="L3849" t="s">
        <v>137</v>
      </c>
      <c r="M3849" t="s">
        <v>137</v>
      </c>
    </row>
    <row r="3850" spans="1:13" x14ac:dyDescent="0.25">
      <c r="A3850">
        <v>3839</v>
      </c>
      <c r="B3850" t="s">
        <v>13822</v>
      </c>
      <c r="C3850" t="s">
        <v>13823</v>
      </c>
      <c r="D3850" t="s">
        <v>105</v>
      </c>
      <c r="E3850" t="s">
        <v>4004</v>
      </c>
      <c r="F3850" t="s">
        <v>13824</v>
      </c>
      <c r="G3850" t="s">
        <v>33</v>
      </c>
      <c r="H3850">
        <v>71</v>
      </c>
      <c r="I3850">
        <v>110</v>
      </c>
      <c r="J3850">
        <v>2010</v>
      </c>
      <c r="K3850">
        <v>2</v>
      </c>
      <c r="L3850" t="s">
        <v>62</v>
      </c>
      <c r="M3850" t="s">
        <v>108</v>
      </c>
    </row>
    <row r="3851" spans="1:13" x14ac:dyDescent="0.25">
      <c r="A3851">
        <v>3840</v>
      </c>
      <c r="B3851" t="s">
        <v>13825</v>
      </c>
      <c r="C3851" t="s">
        <v>13826</v>
      </c>
      <c r="D3851" t="s">
        <v>22</v>
      </c>
      <c r="E3851" t="s">
        <v>603</v>
      </c>
      <c r="F3851" t="s">
        <v>13827</v>
      </c>
      <c r="G3851" t="s">
        <v>25</v>
      </c>
      <c r="H3851">
        <v>196</v>
      </c>
      <c r="I3851">
        <v>50</v>
      </c>
      <c r="J3851">
        <v>2014</v>
      </c>
      <c r="K3851">
        <v>1</v>
      </c>
      <c r="L3851" t="s">
        <v>26</v>
      </c>
      <c r="M3851" t="s">
        <v>5979</v>
      </c>
    </row>
    <row r="3852" spans="1:13" x14ac:dyDescent="0.25">
      <c r="A3852">
        <v>3841</v>
      </c>
      <c r="B3852" t="s">
        <v>13828</v>
      </c>
      <c r="C3852" t="s">
        <v>13829</v>
      </c>
      <c r="D3852" t="s">
        <v>80</v>
      </c>
      <c r="E3852" t="s">
        <v>265</v>
      </c>
      <c r="F3852" t="s">
        <v>13830</v>
      </c>
      <c r="G3852" t="s">
        <v>336</v>
      </c>
      <c r="H3852">
        <v>11</v>
      </c>
      <c r="I3852">
        <v>9</v>
      </c>
      <c r="J3852">
        <v>2009</v>
      </c>
      <c r="K3852">
        <v>6</v>
      </c>
      <c r="L3852" t="s">
        <v>163</v>
      </c>
      <c r="M3852" t="s">
        <v>163</v>
      </c>
    </row>
    <row r="3853" spans="1:13" x14ac:dyDescent="0.25">
      <c r="A3853">
        <v>3842</v>
      </c>
      <c r="B3853" t="s">
        <v>13831</v>
      </c>
      <c r="C3853" t="s">
        <v>13832</v>
      </c>
      <c r="D3853" t="s">
        <v>15</v>
      </c>
      <c r="E3853" t="s">
        <v>2496</v>
      </c>
      <c r="F3853" t="s">
        <v>13833</v>
      </c>
      <c r="G3853" t="s">
        <v>297</v>
      </c>
      <c r="H3853">
        <v>75</v>
      </c>
      <c r="I3853">
        <v>60</v>
      </c>
      <c r="J3853">
        <v>2007</v>
      </c>
      <c r="K3853">
        <v>6</v>
      </c>
      <c r="L3853" t="s">
        <v>19</v>
      </c>
      <c r="M3853" t="s">
        <v>19</v>
      </c>
    </row>
    <row r="3854" spans="1:13" x14ac:dyDescent="0.25">
      <c r="A3854">
        <v>3843</v>
      </c>
      <c r="B3854" t="s">
        <v>13834</v>
      </c>
      <c r="C3854" t="s">
        <v>13835</v>
      </c>
      <c r="D3854" t="s">
        <v>45</v>
      </c>
      <c r="E3854" t="s">
        <v>1385</v>
      </c>
      <c r="F3854" t="s">
        <v>13836</v>
      </c>
      <c r="G3854" t="s">
        <v>336</v>
      </c>
      <c r="H3854">
        <v>72</v>
      </c>
      <c r="I3854">
        <v>32</v>
      </c>
      <c r="J3854">
        <v>2011</v>
      </c>
      <c r="K3854">
        <v>1</v>
      </c>
      <c r="L3854" t="s">
        <v>49</v>
      </c>
      <c r="M3854" t="s">
        <v>13837</v>
      </c>
    </row>
    <row r="3855" spans="1:13" x14ac:dyDescent="0.25">
      <c r="A3855">
        <v>3844</v>
      </c>
      <c r="B3855" t="s">
        <v>13838</v>
      </c>
      <c r="C3855" t="s">
        <v>13839</v>
      </c>
      <c r="D3855" t="s">
        <v>66</v>
      </c>
      <c r="E3855" t="s">
        <v>6163</v>
      </c>
      <c r="F3855" t="s">
        <v>13840</v>
      </c>
      <c r="G3855" t="s">
        <v>33</v>
      </c>
      <c r="H3855">
        <v>100</v>
      </c>
      <c r="I3855">
        <v>70</v>
      </c>
      <c r="J3855">
        <v>1992</v>
      </c>
      <c r="K3855">
        <v>2</v>
      </c>
      <c r="L3855" t="s">
        <v>94</v>
      </c>
      <c r="M3855" t="s">
        <v>6809</v>
      </c>
    </row>
    <row r="3856" spans="1:13" x14ac:dyDescent="0.25">
      <c r="A3856">
        <v>3845</v>
      </c>
      <c r="B3856" t="s">
        <v>13841</v>
      </c>
      <c r="C3856" t="s">
        <v>13842</v>
      </c>
      <c r="D3856" t="s">
        <v>22</v>
      </c>
      <c r="E3856" t="s">
        <v>1535</v>
      </c>
      <c r="F3856" t="s">
        <v>13843</v>
      </c>
      <c r="G3856" t="s">
        <v>18</v>
      </c>
      <c r="H3856">
        <v>20</v>
      </c>
      <c r="I3856">
        <v>7</v>
      </c>
      <c r="J3856">
        <v>1981</v>
      </c>
      <c r="K3856">
        <v>1</v>
      </c>
      <c r="L3856" t="s">
        <v>41</v>
      </c>
      <c r="M3856" t="s">
        <v>13844</v>
      </c>
    </row>
    <row r="3857" spans="1:13" x14ac:dyDescent="0.25">
      <c r="A3857">
        <v>3846</v>
      </c>
      <c r="B3857" t="s">
        <v>13845</v>
      </c>
      <c r="C3857" t="s">
        <v>13846</v>
      </c>
      <c r="D3857" t="s">
        <v>80</v>
      </c>
      <c r="E3857" t="s">
        <v>760</v>
      </c>
      <c r="F3857" t="s">
        <v>13847</v>
      </c>
      <c r="G3857" t="s">
        <v>40</v>
      </c>
      <c r="H3857">
        <v>18</v>
      </c>
      <c r="I3857">
        <v>11</v>
      </c>
      <c r="J3857">
        <v>2014</v>
      </c>
      <c r="K3857">
        <v>1</v>
      </c>
      <c r="L3857" t="s">
        <v>41</v>
      </c>
      <c r="M3857" t="s">
        <v>4947</v>
      </c>
    </row>
    <row r="3858" spans="1:13" x14ac:dyDescent="0.25">
      <c r="A3858">
        <v>3847</v>
      </c>
      <c r="B3858" t="s">
        <v>13848</v>
      </c>
      <c r="C3858" t="s">
        <v>13849</v>
      </c>
      <c r="D3858" t="s">
        <v>66</v>
      </c>
      <c r="E3858" t="s">
        <v>13850</v>
      </c>
      <c r="F3858" t="s">
        <v>13851</v>
      </c>
      <c r="G3858" t="s">
        <v>181</v>
      </c>
      <c r="H3858">
        <v>1000</v>
      </c>
      <c r="I3858">
        <v>538</v>
      </c>
      <c r="J3858">
        <v>2004</v>
      </c>
      <c r="K3858">
        <v>12</v>
      </c>
      <c r="L3858" t="s">
        <v>94</v>
      </c>
      <c r="M3858" t="s">
        <v>1853</v>
      </c>
    </row>
    <row r="3859" spans="1:13" x14ac:dyDescent="0.25">
      <c r="A3859">
        <v>3848</v>
      </c>
      <c r="B3859" t="s">
        <v>13852</v>
      </c>
      <c r="C3859" t="s">
        <v>13853</v>
      </c>
      <c r="D3859" t="s">
        <v>45</v>
      </c>
      <c r="E3859" t="s">
        <v>704</v>
      </c>
      <c r="F3859" t="s">
        <v>13854</v>
      </c>
      <c r="G3859" t="s">
        <v>218</v>
      </c>
      <c r="H3859">
        <v>35</v>
      </c>
      <c r="I3859">
        <v>15</v>
      </c>
      <c r="J3859">
        <v>2001</v>
      </c>
      <c r="K3859">
        <v>1</v>
      </c>
      <c r="L3859" t="s">
        <v>49</v>
      </c>
      <c r="M3859" t="s">
        <v>9794</v>
      </c>
    </row>
    <row r="3860" spans="1:13" x14ac:dyDescent="0.25">
      <c r="A3860">
        <v>3849</v>
      </c>
      <c r="B3860" t="s">
        <v>13855</v>
      </c>
      <c r="C3860" t="s">
        <v>13856</v>
      </c>
      <c r="D3860" t="s">
        <v>462</v>
      </c>
      <c r="E3860" t="s">
        <v>871</v>
      </c>
      <c r="F3860" t="s">
        <v>13857</v>
      </c>
      <c r="G3860" t="s">
        <v>297</v>
      </c>
      <c r="H3860">
        <v>21</v>
      </c>
      <c r="I3860">
        <v>9</v>
      </c>
      <c r="J3860">
        <v>2003</v>
      </c>
      <c r="K3860">
        <v>1</v>
      </c>
      <c r="L3860" t="s">
        <v>41</v>
      </c>
      <c r="M3860" t="s">
        <v>921</v>
      </c>
    </row>
    <row r="3861" spans="1:13" x14ac:dyDescent="0.25">
      <c r="A3861">
        <v>3850</v>
      </c>
      <c r="B3861" t="s">
        <v>13858</v>
      </c>
      <c r="C3861" t="s">
        <v>13859</v>
      </c>
      <c r="D3861" t="s">
        <v>66</v>
      </c>
      <c r="E3861" t="s">
        <v>690</v>
      </c>
      <c r="F3861" t="s">
        <v>13860</v>
      </c>
      <c r="G3861" t="s">
        <v>181</v>
      </c>
      <c r="H3861">
        <v>33</v>
      </c>
      <c r="I3861">
        <v>19</v>
      </c>
      <c r="J3861">
        <v>2010</v>
      </c>
      <c r="K3861">
        <v>4</v>
      </c>
      <c r="L3861" t="s">
        <v>94</v>
      </c>
      <c r="M3861" t="s">
        <v>3271</v>
      </c>
    </row>
    <row r="3862" spans="1:13" x14ac:dyDescent="0.25">
      <c r="A3862">
        <v>3851</v>
      </c>
      <c r="B3862" t="s">
        <v>13861</v>
      </c>
      <c r="C3862" t="s">
        <v>13862</v>
      </c>
      <c r="D3862" t="s">
        <v>105</v>
      </c>
      <c r="E3862" t="s">
        <v>2070</v>
      </c>
      <c r="F3862" t="s">
        <v>13863</v>
      </c>
      <c r="G3862" t="s">
        <v>40</v>
      </c>
      <c r="H3862">
        <v>215</v>
      </c>
      <c r="I3862">
        <v>130</v>
      </c>
      <c r="J3862">
        <v>2008</v>
      </c>
      <c r="K3862">
        <v>2</v>
      </c>
      <c r="L3862" t="s">
        <v>62</v>
      </c>
      <c r="M3862" t="s">
        <v>108</v>
      </c>
    </row>
    <row r="3863" spans="1:13" x14ac:dyDescent="0.25">
      <c r="A3863">
        <v>3852</v>
      </c>
      <c r="B3863" t="s">
        <v>13864</v>
      </c>
      <c r="C3863" t="s">
        <v>13865</v>
      </c>
      <c r="D3863" t="s">
        <v>215</v>
      </c>
      <c r="E3863" t="s">
        <v>2009</v>
      </c>
      <c r="F3863" t="s">
        <v>13866</v>
      </c>
      <c r="G3863" t="s">
        <v>25</v>
      </c>
      <c r="H3863">
        <v>25</v>
      </c>
      <c r="I3863">
        <v>14</v>
      </c>
      <c r="J3863">
        <v>2010</v>
      </c>
      <c r="K3863">
        <v>2</v>
      </c>
      <c r="L3863" t="s">
        <v>41</v>
      </c>
      <c r="M3863" t="s">
        <v>422</v>
      </c>
    </row>
    <row r="3864" spans="1:13" x14ac:dyDescent="0.25">
      <c r="A3864">
        <v>3853</v>
      </c>
      <c r="B3864" t="s">
        <v>13867</v>
      </c>
      <c r="C3864" t="s">
        <v>13868</v>
      </c>
      <c r="D3864" t="s">
        <v>66</v>
      </c>
      <c r="E3864" t="s">
        <v>1342</v>
      </c>
      <c r="F3864" t="s">
        <v>13869</v>
      </c>
      <c r="G3864" t="s">
        <v>257</v>
      </c>
      <c r="H3864">
        <v>68</v>
      </c>
      <c r="I3864">
        <v>45</v>
      </c>
      <c r="J3864">
        <v>2011</v>
      </c>
      <c r="K3864">
        <v>4</v>
      </c>
      <c r="L3864" t="s">
        <v>94</v>
      </c>
      <c r="M3864" t="s">
        <v>591</v>
      </c>
    </row>
    <row r="3865" spans="1:13" x14ac:dyDescent="0.25">
      <c r="A3865">
        <v>3854</v>
      </c>
      <c r="B3865" t="s">
        <v>13870</v>
      </c>
      <c r="C3865" t="s">
        <v>13871</v>
      </c>
      <c r="D3865" t="s">
        <v>66</v>
      </c>
      <c r="E3865" t="s">
        <v>880</v>
      </c>
      <c r="F3865" t="s">
        <v>13872</v>
      </c>
      <c r="G3865" t="s">
        <v>336</v>
      </c>
      <c r="H3865">
        <v>140</v>
      </c>
      <c r="I3865">
        <v>90</v>
      </c>
      <c r="J3865">
        <v>2002</v>
      </c>
      <c r="K3865">
        <v>7</v>
      </c>
      <c r="L3865" t="s">
        <v>94</v>
      </c>
      <c r="M3865" t="s">
        <v>3240</v>
      </c>
    </row>
    <row r="3866" spans="1:13" x14ac:dyDescent="0.25">
      <c r="A3866">
        <v>3855</v>
      </c>
      <c r="B3866" t="s">
        <v>13873</v>
      </c>
      <c r="C3866" t="s">
        <v>13874</v>
      </c>
      <c r="D3866" t="s">
        <v>141</v>
      </c>
      <c r="E3866" t="s">
        <v>6612</v>
      </c>
      <c r="F3866" t="s">
        <v>13875</v>
      </c>
      <c r="G3866" t="s">
        <v>336</v>
      </c>
      <c r="H3866">
        <v>182</v>
      </c>
      <c r="I3866">
        <v>156</v>
      </c>
      <c r="J3866">
        <v>2002</v>
      </c>
      <c r="K3866">
        <v>13</v>
      </c>
      <c r="L3866" t="s">
        <v>349</v>
      </c>
      <c r="M3866" t="s">
        <v>13876</v>
      </c>
    </row>
    <row r="3867" spans="1:13" x14ac:dyDescent="0.25">
      <c r="A3867">
        <v>3856</v>
      </c>
      <c r="B3867" t="s">
        <v>13877</v>
      </c>
      <c r="C3867" t="s">
        <v>13878</v>
      </c>
      <c r="D3867" t="s">
        <v>15</v>
      </c>
      <c r="E3867" t="s">
        <v>489</v>
      </c>
      <c r="F3867" t="s">
        <v>13879</v>
      </c>
      <c r="G3867" t="s">
        <v>297</v>
      </c>
      <c r="H3867">
        <v>120</v>
      </c>
      <c r="I3867">
        <v>25</v>
      </c>
      <c r="J3867">
        <v>2010</v>
      </c>
      <c r="K3867">
        <v>1</v>
      </c>
      <c r="L3867" t="s">
        <v>19</v>
      </c>
      <c r="M3867" t="s">
        <v>651</v>
      </c>
    </row>
    <row r="3868" spans="1:13" x14ac:dyDescent="0.25">
      <c r="A3868">
        <v>3857</v>
      </c>
      <c r="B3868" t="s">
        <v>13880</v>
      </c>
      <c r="C3868" t="s">
        <v>13881</v>
      </c>
      <c r="D3868" t="s">
        <v>74</v>
      </c>
      <c r="E3868" t="s">
        <v>13882</v>
      </c>
      <c r="F3868" t="s">
        <v>13883</v>
      </c>
      <c r="G3868" t="s">
        <v>233</v>
      </c>
      <c r="H3868">
        <v>2075</v>
      </c>
      <c r="I3868">
        <v>1235</v>
      </c>
      <c r="J3868">
        <v>1994</v>
      </c>
      <c r="K3868">
        <v>3</v>
      </c>
      <c r="L3868" t="s">
        <v>349</v>
      </c>
      <c r="M3868" t="s">
        <v>701</v>
      </c>
    </row>
    <row r="3869" spans="1:13" x14ac:dyDescent="0.25">
      <c r="A3869">
        <v>3858</v>
      </c>
      <c r="B3869" t="s">
        <v>13884</v>
      </c>
      <c r="C3869" t="s">
        <v>13885</v>
      </c>
      <c r="D3869" t="s">
        <v>66</v>
      </c>
      <c r="E3869" t="s">
        <v>13886</v>
      </c>
      <c r="F3869" t="s">
        <v>13887</v>
      </c>
      <c r="G3869" t="s">
        <v>297</v>
      </c>
      <c r="H3869">
        <v>1011</v>
      </c>
      <c r="I3869">
        <v>549</v>
      </c>
      <c r="J3869">
        <v>1997</v>
      </c>
      <c r="K3869">
        <v>13</v>
      </c>
      <c r="L3869" t="s">
        <v>70</v>
      </c>
      <c r="M3869" t="s">
        <v>1896</v>
      </c>
    </row>
    <row r="3870" spans="1:13" x14ac:dyDescent="0.25">
      <c r="A3870">
        <v>3859</v>
      </c>
      <c r="B3870" t="s">
        <v>13888</v>
      </c>
      <c r="C3870" t="s">
        <v>13889</v>
      </c>
      <c r="D3870" t="s">
        <v>10781</v>
      </c>
      <c r="E3870" t="s">
        <v>962</v>
      </c>
      <c r="F3870" t="s">
        <v>13890</v>
      </c>
      <c r="G3870" t="s">
        <v>175</v>
      </c>
      <c r="H3870">
        <v>24</v>
      </c>
      <c r="I3870">
        <v>4</v>
      </c>
      <c r="J3870">
        <v>2010</v>
      </c>
      <c r="K3870">
        <v>3</v>
      </c>
      <c r="L3870" t="s">
        <v>41</v>
      </c>
      <c r="M3870" t="s">
        <v>11376</v>
      </c>
    </row>
    <row r="3871" spans="1:13" x14ac:dyDescent="0.25">
      <c r="A3871">
        <v>3860</v>
      </c>
      <c r="B3871" t="s">
        <v>13891</v>
      </c>
      <c r="C3871" t="s">
        <v>13892</v>
      </c>
      <c r="D3871" t="s">
        <v>243</v>
      </c>
      <c r="E3871" t="s">
        <v>1769</v>
      </c>
      <c r="F3871" t="s">
        <v>13893</v>
      </c>
      <c r="G3871" t="s">
        <v>55</v>
      </c>
      <c r="H3871">
        <v>115</v>
      </c>
      <c r="I3871">
        <v>80</v>
      </c>
      <c r="J3871">
        <v>1997</v>
      </c>
      <c r="K3871">
        <v>4</v>
      </c>
      <c r="L3871" t="s">
        <v>94</v>
      </c>
      <c r="M3871" t="s">
        <v>246</v>
      </c>
    </row>
    <row r="3872" spans="1:13" x14ac:dyDescent="0.25">
      <c r="A3872">
        <v>3861</v>
      </c>
      <c r="B3872" t="s">
        <v>13894</v>
      </c>
      <c r="C3872" t="s">
        <v>13895</v>
      </c>
      <c r="D3872" t="s">
        <v>74</v>
      </c>
      <c r="E3872" t="s">
        <v>626</v>
      </c>
      <c r="F3872" t="s">
        <v>13896</v>
      </c>
      <c r="G3872" t="s">
        <v>55</v>
      </c>
      <c r="H3872">
        <v>10</v>
      </c>
      <c r="I3872">
        <v>5</v>
      </c>
      <c r="J3872">
        <v>2008</v>
      </c>
      <c r="K3872">
        <v>2</v>
      </c>
      <c r="L3872" t="s">
        <v>543</v>
      </c>
      <c r="M3872" t="s">
        <v>2290</v>
      </c>
    </row>
    <row r="3873" spans="1:13" x14ac:dyDescent="0.25">
      <c r="A3873">
        <v>3862</v>
      </c>
      <c r="B3873" t="s">
        <v>13897</v>
      </c>
      <c r="C3873" t="s">
        <v>13898</v>
      </c>
      <c r="D3873" t="s">
        <v>80</v>
      </c>
      <c r="E3873" t="s">
        <v>617</v>
      </c>
      <c r="F3873" t="s">
        <v>13899</v>
      </c>
      <c r="G3873" t="s">
        <v>336</v>
      </c>
      <c r="H3873">
        <v>14</v>
      </c>
      <c r="I3873">
        <v>7</v>
      </c>
      <c r="J3873">
        <v>1998</v>
      </c>
      <c r="K3873">
        <v>2</v>
      </c>
      <c r="L3873" t="s">
        <v>83</v>
      </c>
      <c r="M3873" t="s">
        <v>5775</v>
      </c>
    </row>
    <row r="3874" spans="1:13" x14ac:dyDescent="0.25">
      <c r="A3874">
        <v>3863</v>
      </c>
      <c r="B3874" t="s">
        <v>13900</v>
      </c>
      <c r="C3874" t="s">
        <v>13901</v>
      </c>
      <c r="D3874" t="s">
        <v>1337</v>
      </c>
      <c r="E3874" t="s">
        <v>278</v>
      </c>
      <c r="F3874" t="s">
        <v>13902</v>
      </c>
      <c r="G3874" t="s">
        <v>18</v>
      </c>
      <c r="H3874">
        <v>26</v>
      </c>
      <c r="I3874">
        <v>17</v>
      </c>
      <c r="J3874">
        <v>2003</v>
      </c>
      <c r="K3874">
        <v>4</v>
      </c>
      <c r="L3874" t="s">
        <v>2853</v>
      </c>
      <c r="M3874" t="s">
        <v>2854</v>
      </c>
    </row>
    <row r="3875" spans="1:13" x14ac:dyDescent="0.25">
      <c r="A3875">
        <v>3864</v>
      </c>
      <c r="B3875" t="s">
        <v>13903</v>
      </c>
      <c r="C3875" t="s">
        <v>13904</v>
      </c>
      <c r="D3875" t="s">
        <v>764</v>
      </c>
      <c r="E3875" t="s">
        <v>867</v>
      </c>
      <c r="F3875" t="s">
        <v>13905</v>
      </c>
      <c r="G3875" t="s">
        <v>156</v>
      </c>
      <c r="H3875">
        <v>79</v>
      </c>
      <c r="I3875">
        <v>63</v>
      </c>
      <c r="J3875">
        <v>2004</v>
      </c>
      <c r="K3875">
        <v>8</v>
      </c>
      <c r="L3875" t="s">
        <v>41</v>
      </c>
      <c r="M3875" t="s">
        <v>767</v>
      </c>
    </row>
    <row r="3876" spans="1:13" x14ac:dyDescent="0.25">
      <c r="A3876">
        <v>3865</v>
      </c>
      <c r="B3876" t="s">
        <v>13906</v>
      </c>
      <c r="C3876" t="s">
        <v>13907</v>
      </c>
      <c r="D3876" t="s">
        <v>66</v>
      </c>
      <c r="E3876" t="s">
        <v>993</v>
      </c>
      <c r="F3876" t="s">
        <v>13908</v>
      </c>
      <c r="G3876" t="s">
        <v>297</v>
      </c>
      <c r="H3876">
        <v>18</v>
      </c>
      <c r="I3876">
        <v>13</v>
      </c>
      <c r="J3876">
        <v>2010</v>
      </c>
      <c r="K3876">
        <v>1</v>
      </c>
      <c r="L3876" t="s">
        <v>94</v>
      </c>
      <c r="M3876" t="s">
        <v>565</v>
      </c>
    </row>
    <row r="3877" spans="1:13" x14ac:dyDescent="0.25">
      <c r="A3877">
        <v>3866</v>
      </c>
      <c r="B3877" t="s">
        <v>13909</v>
      </c>
      <c r="C3877" t="s">
        <v>13910</v>
      </c>
      <c r="D3877" t="s">
        <v>52</v>
      </c>
      <c r="E3877" t="s">
        <v>2538</v>
      </c>
      <c r="F3877" t="s">
        <v>13911</v>
      </c>
      <c r="G3877" t="s">
        <v>271</v>
      </c>
      <c r="H3877">
        <v>46</v>
      </c>
      <c r="I3877">
        <v>27</v>
      </c>
      <c r="J3877">
        <v>2009</v>
      </c>
      <c r="K3877">
        <v>2</v>
      </c>
      <c r="L3877" t="s">
        <v>953</v>
      </c>
      <c r="M3877" t="s">
        <v>6961</v>
      </c>
    </row>
    <row r="3878" spans="1:13" x14ac:dyDescent="0.25">
      <c r="A3878">
        <v>3867</v>
      </c>
      <c r="B3878" t="s">
        <v>13912</v>
      </c>
      <c r="C3878" t="s">
        <v>13913</v>
      </c>
      <c r="D3878" t="s">
        <v>105</v>
      </c>
      <c r="E3878" t="s">
        <v>3011</v>
      </c>
      <c r="F3878" t="s">
        <v>13914</v>
      </c>
      <c r="G3878" t="s">
        <v>336</v>
      </c>
      <c r="H3878">
        <v>97</v>
      </c>
      <c r="I3878">
        <v>52</v>
      </c>
      <c r="J3878">
        <v>2007</v>
      </c>
      <c r="K3878">
        <v>8</v>
      </c>
      <c r="L3878" t="s">
        <v>62</v>
      </c>
      <c r="M3878" t="s">
        <v>108</v>
      </c>
    </row>
    <row r="3879" spans="1:13" x14ac:dyDescent="0.25">
      <c r="A3879">
        <v>3868</v>
      </c>
      <c r="B3879" t="s">
        <v>13915</v>
      </c>
      <c r="C3879" t="s">
        <v>13916</v>
      </c>
      <c r="D3879" t="s">
        <v>98</v>
      </c>
      <c r="E3879" t="s">
        <v>3039</v>
      </c>
      <c r="F3879" t="s">
        <v>13917</v>
      </c>
      <c r="G3879" t="s">
        <v>55</v>
      </c>
      <c r="H3879">
        <v>198</v>
      </c>
      <c r="I3879">
        <v>85</v>
      </c>
      <c r="J3879">
        <v>2001</v>
      </c>
      <c r="K3879">
        <v>4</v>
      </c>
      <c r="L3879" t="s">
        <v>101</v>
      </c>
      <c r="M3879" t="s">
        <v>908</v>
      </c>
    </row>
    <row r="3880" spans="1:13" x14ac:dyDescent="0.25">
      <c r="A3880">
        <v>3869</v>
      </c>
      <c r="B3880" t="s">
        <v>13918</v>
      </c>
      <c r="C3880" t="s">
        <v>13919</v>
      </c>
      <c r="D3880" t="s">
        <v>80</v>
      </c>
      <c r="E3880" t="s">
        <v>440</v>
      </c>
      <c r="F3880" t="s">
        <v>13920</v>
      </c>
      <c r="G3880" t="s">
        <v>297</v>
      </c>
      <c r="H3880">
        <v>75</v>
      </c>
      <c r="I3880">
        <v>25</v>
      </c>
      <c r="J3880">
        <v>2001</v>
      </c>
      <c r="K3880">
        <v>6</v>
      </c>
      <c r="L3880" t="s">
        <v>83</v>
      </c>
      <c r="M3880" t="s">
        <v>980</v>
      </c>
    </row>
    <row r="3881" spans="1:13" x14ac:dyDescent="0.25">
      <c r="A3881">
        <v>3870</v>
      </c>
      <c r="B3881" t="s">
        <v>13921</v>
      </c>
      <c r="C3881" t="s">
        <v>13922</v>
      </c>
      <c r="D3881" t="s">
        <v>80</v>
      </c>
      <c r="E3881" t="s">
        <v>1106</v>
      </c>
      <c r="F3881" t="s">
        <v>13923</v>
      </c>
      <c r="G3881" t="s">
        <v>107</v>
      </c>
      <c r="H3881">
        <v>20</v>
      </c>
      <c r="I3881">
        <v>8</v>
      </c>
      <c r="J3881">
        <v>2013</v>
      </c>
      <c r="K3881">
        <v>2</v>
      </c>
      <c r="L3881" t="s">
        <v>137</v>
      </c>
      <c r="M3881" t="s">
        <v>137</v>
      </c>
    </row>
    <row r="3882" spans="1:13" x14ac:dyDescent="0.25">
      <c r="A3882">
        <v>3871</v>
      </c>
      <c r="B3882" t="s">
        <v>13924</v>
      </c>
      <c r="C3882" t="s">
        <v>13925</v>
      </c>
      <c r="D3882" t="s">
        <v>30</v>
      </c>
      <c r="E3882" t="s">
        <v>380</v>
      </c>
      <c r="F3882" t="s">
        <v>13926</v>
      </c>
      <c r="G3882" t="s">
        <v>324</v>
      </c>
      <c r="H3882">
        <v>65</v>
      </c>
      <c r="I3882">
        <v>15</v>
      </c>
      <c r="J3882">
        <v>2002</v>
      </c>
      <c r="K3882">
        <v>6</v>
      </c>
      <c r="L3882" t="s">
        <v>41</v>
      </c>
      <c r="M3882" t="s">
        <v>251</v>
      </c>
    </row>
    <row r="3883" spans="1:13" x14ac:dyDescent="0.25">
      <c r="A3883">
        <v>3872</v>
      </c>
      <c r="B3883" t="s">
        <v>13927</v>
      </c>
      <c r="C3883" t="s">
        <v>13928</v>
      </c>
      <c r="D3883" t="s">
        <v>341</v>
      </c>
      <c r="E3883" t="s">
        <v>1507</v>
      </c>
      <c r="F3883" t="s">
        <v>13929</v>
      </c>
      <c r="G3883" t="s">
        <v>233</v>
      </c>
      <c r="H3883">
        <v>19</v>
      </c>
      <c r="I3883">
        <v>14</v>
      </c>
      <c r="J3883">
        <v>2011</v>
      </c>
      <c r="K3883">
        <v>3</v>
      </c>
      <c r="L3883" t="s">
        <v>344</v>
      </c>
      <c r="M3883" t="s">
        <v>13930</v>
      </c>
    </row>
    <row r="3884" spans="1:13" x14ac:dyDescent="0.25">
      <c r="A3884">
        <v>3873</v>
      </c>
      <c r="B3884" t="s">
        <v>13931</v>
      </c>
      <c r="C3884" t="s">
        <v>13932</v>
      </c>
      <c r="D3884" t="s">
        <v>30</v>
      </c>
      <c r="E3884" t="s">
        <v>312</v>
      </c>
      <c r="F3884" t="s">
        <v>13933</v>
      </c>
      <c r="G3884" t="s">
        <v>324</v>
      </c>
      <c r="H3884">
        <v>62</v>
      </c>
      <c r="I3884">
        <v>36</v>
      </c>
      <c r="J3884">
        <v>2009</v>
      </c>
      <c r="K3884">
        <v>1</v>
      </c>
      <c r="L3884" t="s">
        <v>251</v>
      </c>
      <c r="M3884" t="s">
        <v>251</v>
      </c>
    </row>
    <row r="3885" spans="1:13" x14ac:dyDescent="0.25">
      <c r="A3885">
        <v>3874</v>
      </c>
      <c r="B3885" t="s">
        <v>13934</v>
      </c>
      <c r="C3885" t="s">
        <v>13935</v>
      </c>
      <c r="D3885" t="s">
        <v>462</v>
      </c>
      <c r="E3885" t="s">
        <v>576</v>
      </c>
      <c r="F3885" t="s">
        <v>13936</v>
      </c>
      <c r="G3885" t="s">
        <v>69</v>
      </c>
      <c r="H3885">
        <v>25</v>
      </c>
      <c r="I3885">
        <v>20</v>
      </c>
      <c r="J3885">
        <v>1999</v>
      </c>
      <c r="K3885">
        <v>6</v>
      </c>
      <c r="L3885" t="s">
        <v>41</v>
      </c>
      <c r="M3885" t="s">
        <v>13937</v>
      </c>
    </row>
    <row r="3886" spans="1:13" x14ac:dyDescent="0.25">
      <c r="A3886">
        <v>3875</v>
      </c>
      <c r="B3886" t="s">
        <v>13938</v>
      </c>
      <c r="C3886" t="s">
        <v>13939</v>
      </c>
      <c r="D3886" t="s">
        <v>230</v>
      </c>
      <c r="E3886" t="s">
        <v>840</v>
      </c>
      <c r="F3886" t="s">
        <v>13940</v>
      </c>
      <c r="G3886" t="s">
        <v>156</v>
      </c>
      <c r="H3886">
        <v>75</v>
      </c>
      <c r="I3886">
        <v>49</v>
      </c>
      <c r="J3886">
        <v>1999</v>
      </c>
      <c r="K3886">
        <v>9</v>
      </c>
      <c r="L3886" t="s">
        <v>4222</v>
      </c>
      <c r="M3886" t="s">
        <v>4223</v>
      </c>
    </row>
    <row r="3887" spans="1:13" x14ac:dyDescent="0.25">
      <c r="A3887">
        <v>3876</v>
      </c>
      <c r="B3887" t="s">
        <v>13941</v>
      </c>
      <c r="C3887" t="s">
        <v>13942</v>
      </c>
      <c r="D3887" t="s">
        <v>230</v>
      </c>
      <c r="E3887" t="s">
        <v>626</v>
      </c>
      <c r="F3887" t="s">
        <v>13943</v>
      </c>
      <c r="G3887" t="s">
        <v>48</v>
      </c>
      <c r="H3887">
        <v>23</v>
      </c>
      <c r="I3887">
        <v>2</v>
      </c>
      <c r="J3887">
        <v>2014</v>
      </c>
      <c r="K3887">
        <v>1</v>
      </c>
      <c r="L3887" t="s">
        <v>41</v>
      </c>
      <c r="M3887" t="s">
        <v>636</v>
      </c>
    </row>
    <row r="3888" spans="1:13" x14ac:dyDescent="0.25">
      <c r="A3888">
        <v>3877</v>
      </c>
      <c r="B3888" t="s">
        <v>13944</v>
      </c>
      <c r="C3888" t="s">
        <v>13945</v>
      </c>
      <c r="D3888" t="s">
        <v>66</v>
      </c>
      <c r="E3888" t="s">
        <v>1106</v>
      </c>
      <c r="F3888" t="s">
        <v>13946</v>
      </c>
      <c r="G3888" t="s">
        <v>107</v>
      </c>
      <c r="H3888">
        <v>7</v>
      </c>
      <c r="I3888">
        <v>6</v>
      </c>
      <c r="J3888">
        <v>2011</v>
      </c>
      <c r="K3888">
        <v>2</v>
      </c>
      <c r="L3888" t="s">
        <v>70</v>
      </c>
      <c r="M3888" t="s">
        <v>1896</v>
      </c>
    </row>
    <row r="3889" spans="1:13" x14ac:dyDescent="0.25">
      <c r="A3889">
        <v>3878</v>
      </c>
      <c r="B3889" t="s">
        <v>13947</v>
      </c>
      <c r="C3889" t="s">
        <v>13948</v>
      </c>
      <c r="D3889" t="s">
        <v>74</v>
      </c>
      <c r="E3889" t="s">
        <v>13949</v>
      </c>
      <c r="F3889" t="s">
        <v>13950</v>
      </c>
      <c r="G3889" t="s">
        <v>308</v>
      </c>
      <c r="H3889">
        <v>210</v>
      </c>
      <c r="I3889">
        <v>80</v>
      </c>
      <c r="J3889">
        <v>2001</v>
      </c>
      <c r="K3889">
        <v>7</v>
      </c>
      <c r="L3889" t="s">
        <v>77</v>
      </c>
      <c r="M3889" t="s">
        <v>4800</v>
      </c>
    </row>
    <row r="3890" spans="1:13" x14ac:dyDescent="0.25">
      <c r="A3890">
        <v>3879</v>
      </c>
      <c r="B3890" t="s">
        <v>13951</v>
      </c>
      <c r="C3890" t="s">
        <v>13952</v>
      </c>
      <c r="D3890" t="s">
        <v>30</v>
      </c>
      <c r="E3890" t="s">
        <v>238</v>
      </c>
      <c r="F3890" t="s">
        <v>13953</v>
      </c>
      <c r="G3890" t="s">
        <v>257</v>
      </c>
      <c r="H3890">
        <v>230</v>
      </c>
      <c r="I3890">
        <v>100</v>
      </c>
      <c r="J3890">
        <v>2002</v>
      </c>
      <c r="K3890">
        <v>2</v>
      </c>
      <c r="L3890" t="s">
        <v>258</v>
      </c>
      <c r="M3890" t="s">
        <v>330</v>
      </c>
    </row>
    <row r="3891" spans="1:13" x14ac:dyDescent="0.25">
      <c r="A3891">
        <v>3880</v>
      </c>
      <c r="B3891" t="s">
        <v>13954</v>
      </c>
      <c r="C3891" t="s">
        <v>13955</v>
      </c>
      <c r="D3891" t="s">
        <v>141</v>
      </c>
      <c r="E3891" t="s">
        <v>261</v>
      </c>
      <c r="F3891" t="s">
        <v>13956</v>
      </c>
      <c r="G3891" t="s">
        <v>233</v>
      </c>
      <c r="H3891">
        <v>150</v>
      </c>
      <c r="I3891">
        <v>80</v>
      </c>
      <c r="J3891">
        <v>2004</v>
      </c>
      <c r="K3891">
        <v>2</v>
      </c>
      <c r="L3891" t="s">
        <v>41</v>
      </c>
      <c r="M3891" t="s">
        <v>3199</v>
      </c>
    </row>
    <row r="3892" spans="1:13" x14ac:dyDescent="0.25">
      <c r="A3892">
        <v>3881</v>
      </c>
      <c r="B3892" t="s">
        <v>13957</v>
      </c>
      <c r="C3892" t="s">
        <v>13958</v>
      </c>
      <c r="D3892" t="s">
        <v>52</v>
      </c>
      <c r="E3892" t="s">
        <v>13959</v>
      </c>
      <c r="F3892" t="s">
        <v>13960</v>
      </c>
      <c r="G3892" t="s">
        <v>233</v>
      </c>
      <c r="H3892">
        <v>180</v>
      </c>
      <c r="I3892">
        <v>95</v>
      </c>
      <c r="J3892">
        <v>1996</v>
      </c>
      <c r="K3892">
        <v>4</v>
      </c>
      <c r="L3892" t="s">
        <v>41</v>
      </c>
      <c r="M3892" t="s">
        <v>373</v>
      </c>
    </row>
    <row r="3893" spans="1:13" x14ac:dyDescent="0.25">
      <c r="A3893">
        <v>3882</v>
      </c>
      <c r="B3893" t="s">
        <v>13961</v>
      </c>
      <c r="C3893" t="s">
        <v>13962</v>
      </c>
      <c r="D3893" t="s">
        <v>503</v>
      </c>
      <c r="E3893" t="s">
        <v>2777</v>
      </c>
      <c r="F3893" t="s">
        <v>13963</v>
      </c>
      <c r="G3893" t="s">
        <v>324</v>
      </c>
      <c r="H3893">
        <v>55</v>
      </c>
      <c r="I3893">
        <v>39</v>
      </c>
      <c r="J3893">
        <v>2008</v>
      </c>
      <c r="K3893">
        <v>7</v>
      </c>
      <c r="L3893" t="s">
        <v>506</v>
      </c>
      <c r="M3893" t="s">
        <v>13964</v>
      </c>
    </row>
    <row r="3894" spans="1:13" x14ac:dyDescent="0.25">
      <c r="A3894">
        <v>3883</v>
      </c>
      <c r="B3894" t="s">
        <v>13965</v>
      </c>
      <c r="C3894" t="s">
        <v>13966</v>
      </c>
      <c r="D3894" t="s">
        <v>503</v>
      </c>
      <c r="E3894" t="s">
        <v>380</v>
      </c>
      <c r="F3894" t="s">
        <v>13967</v>
      </c>
      <c r="G3894" t="s">
        <v>156</v>
      </c>
      <c r="H3894">
        <v>41</v>
      </c>
      <c r="I3894">
        <v>26</v>
      </c>
      <c r="J3894">
        <v>2000</v>
      </c>
      <c r="K3894">
        <v>1</v>
      </c>
      <c r="L3894" t="s">
        <v>506</v>
      </c>
      <c r="M3894" t="s">
        <v>506</v>
      </c>
    </row>
    <row r="3895" spans="1:13" x14ac:dyDescent="0.25">
      <c r="A3895">
        <v>3884</v>
      </c>
      <c r="B3895" t="s">
        <v>13968</v>
      </c>
      <c r="C3895" t="s">
        <v>13969</v>
      </c>
      <c r="D3895" t="s">
        <v>45</v>
      </c>
      <c r="E3895" t="s">
        <v>528</v>
      </c>
      <c r="F3895" t="s">
        <v>13970</v>
      </c>
      <c r="G3895" t="s">
        <v>40</v>
      </c>
      <c r="H3895">
        <v>25</v>
      </c>
      <c r="I3895">
        <v>15</v>
      </c>
      <c r="J3895">
        <v>1999</v>
      </c>
      <c r="K3895">
        <v>6</v>
      </c>
      <c r="L3895" t="s">
        <v>41</v>
      </c>
      <c r="M3895" t="s">
        <v>12826</v>
      </c>
    </row>
    <row r="3896" spans="1:13" x14ac:dyDescent="0.25">
      <c r="A3896">
        <v>3885</v>
      </c>
      <c r="B3896" t="s">
        <v>13971</v>
      </c>
      <c r="C3896" t="s">
        <v>13972</v>
      </c>
      <c r="D3896" t="s">
        <v>80</v>
      </c>
      <c r="E3896" t="s">
        <v>4004</v>
      </c>
      <c r="F3896" t="s">
        <v>13973</v>
      </c>
      <c r="G3896" t="s">
        <v>107</v>
      </c>
      <c r="H3896">
        <v>60</v>
      </c>
      <c r="I3896">
        <v>38</v>
      </c>
      <c r="J3896">
        <v>2007</v>
      </c>
      <c r="K3896">
        <v>6</v>
      </c>
      <c r="L3896" t="s">
        <v>137</v>
      </c>
      <c r="M3896" t="s">
        <v>137</v>
      </c>
    </row>
    <row r="3897" spans="1:13" x14ac:dyDescent="0.25">
      <c r="A3897">
        <v>3886</v>
      </c>
      <c r="B3897" t="s">
        <v>13974</v>
      </c>
      <c r="C3897" t="s">
        <v>13975</v>
      </c>
      <c r="D3897" t="s">
        <v>30</v>
      </c>
      <c r="E3897" t="s">
        <v>4659</v>
      </c>
      <c r="F3897" t="s">
        <v>13976</v>
      </c>
      <c r="G3897" t="s">
        <v>211</v>
      </c>
      <c r="H3897">
        <v>530</v>
      </c>
      <c r="I3897">
        <v>237</v>
      </c>
      <c r="J3897">
        <v>1999</v>
      </c>
      <c r="K3897">
        <v>8</v>
      </c>
      <c r="L3897" t="s">
        <v>34</v>
      </c>
      <c r="M3897" t="s">
        <v>34</v>
      </c>
    </row>
    <row r="3898" spans="1:13" x14ac:dyDescent="0.25">
      <c r="A3898">
        <v>3887</v>
      </c>
      <c r="B3898" t="s">
        <v>13977</v>
      </c>
      <c r="C3898" t="s">
        <v>13978</v>
      </c>
      <c r="D3898" t="s">
        <v>30</v>
      </c>
      <c r="E3898" t="s">
        <v>1442</v>
      </c>
      <c r="F3898" t="s">
        <v>13979</v>
      </c>
      <c r="G3898" t="s">
        <v>187</v>
      </c>
      <c r="H3898">
        <v>26</v>
      </c>
      <c r="I3898">
        <v>5</v>
      </c>
      <c r="J3898">
        <v>2011</v>
      </c>
      <c r="K3898">
        <v>1</v>
      </c>
      <c r="L3898" t="s">
        <v>706</v>
      </c>
      <c r="M3898" t="s">
        <v>707</v>
      </c>
    </row>
    <row r="3899" spans="1:13" x14ac:dyDescent="0.25">
      <c r="A3899">
        <v>3888</v>
      </c>
      <c r="B3899" t="s">
        <v>13980</v>
      </c>
      <c r="C3899" t="s">
        <v>13981</v>
      </c>
      <c r="D3899" t="s">
        <v>52</v>
      </c>
      <c r="E3899" t="s">
        <v>11264</v>
      </c>
      <c r="F3899" t="s">
        <v>13982</v>
      </c>
      <c r="G3899" t="s">
        <v>271</v>
      </c>
      <c r="H3899">
        <v>150</v>
      </c>
      <c r="I3899">
        <v>75</v>
      </c>
      <c r="J3899">
        <v>2008</v>
      </c>
      <c r="K3899">
        <v>3</v>
      </c>
      <c r="L3899" t="s">
        <v>41</v>
      </c>
      <c r="M3899" t="s">
        <v>13983</v>
      </c>
    </row>
    <row r="3900" spans="1:13" x14ac:dyDescent="0.25">
      <c r="A3900">
        <v>3889</v>
      </c>
      <c r="B3900" t="s">
        <v>13984</v>
      </c>
      <c r="C3900" t="s">
        <v>13985</v>
      </c>
      <c r="D3900" t="s">
        <v>166</v>
      </c>
      <c r="E3900" t="s">
        <v>962</v>
      </c>
      <c r="F3900" t="s">
        <v>13986</v>
      </c>
      <c r="G3900" t="s">
        <v>156</v>
      </c>
      <c r="H3900">
        <v>23</v>
      </c>
      <c r="I3900">
        <v>11</v>
      </c>
      <c r="J3900">
        <v>2011</v>
      </c>
      <c r="K3900">
        <v>2</v>
      </c>
      <c r="L3900" t="s">
        <v>1734</v>
      </c>
      <c r="M3900" t="s">
        <v>1734</v>
      </c>
    </row>
    <row r="3901" spans="1:13" x14ac:dyDescent="0.25">
      <c r="A3901">
        <v>3890</v>
      </c>
      <c r="B3901" t="s">
        <v>13987</v>
      </c>
      <c r="C3901" t="s">
        <v>13988</v>
      </c>
      <c r="D3901" t="s">
        <v>30</v>
      </c>
      <c r="E3901" t="s">
        <v>380</v>
      </c>
      <c r="F3901" t="s">
        <v>13989</v>
      </c>
      <c r="G3901" t="s">
        <v>336</v>
      </c>
      <c r="H3901">
        <v>54</v>
      </c>
      <c r="I3901">
        <v>40</v>
      </c>
      <c r="J3901">
        <v>2004</v>
      </c>
      <c r="K3901">
        <v>4</v>
      </c>
      <c r="L3901" t="s">
        <v>251</v>
      </c>
      <c r="M3901" t="s">
        <v>13990</v>
      </c>
    </row>
    <row r="3902" spans="1:13" x14ac:dyDescent="0.25">
      <c r="A3902">
        <v>3891</v>
      </c>
      <c r="B3902" t="s">
        <v>13991</v>
      </c>
      <c r="C3902" t="s">
        <v>13992</v>
      </c>
      <c r="D3902" t="s">
        <v>30</v>
      </c>
      <c r="E3902" t="s">
        <v>576</v>
      </c>
      <c r="F3902" t="s">
        <v>13993</v>
      </c>
      <c r="G3902" t="s">
        <v>156</v>
      </c>
      <c r="H3902">
        <v>14</v>
      </c>
      <c r="I3902">
        <v>7</v>
      </c>
      <c r="J3902">
        <v>2009</v>
      </c>
      <c r="K3902">
        <v>2</v>
      </c>
      <c r="L3902" t="s">
        <v>34</v>
      </c>
      <c r="M3902" t="s">
        <v>34</v>
      </c>
    </row>
    <row r="3903" spans="1:13" x14ac:dyDescent="0.25">
      <c r="A3903">
        <v>3892</v>
      </c>
      <c r="B3903" t="s">
        <v>13994</v>
      </c>
      <c r="C3903" t="s">
        <v>13995</v>
      </c>
      <c r="D3903" t="s">
        <v>30</v>
      </c>
      <c r="E3903" t="s">
        <v>572</v>
      </c>
      <c r="F3903" t="s">
        <v>13996</v>
      </c>
      <c r="G3903" t="s">
        <v>329</v>
      </c>
      <c r="H3903">
        <v>60</v>
      </c>
      <c r="I3903">
        <v>50</v>
      </c>
      <c r="J3903">
        <v>2003</v>
      </c>
      <c r="K3903">
        <v>1</v>
      </c>
      <c r="L3903" t="s">
        <v>251</v>
      </c>
      <c r="M3903" t="s">
        <v>251</v>
      </c>
    </row>
    <row r="3904" spans="1:13" x14ac:dyDescent="0.25">
      <c r="A3904">
        <v>3893</v>
      </c>
      <c r="B3904" t="s">
        <v>13997</v>
      </c>
      <c r="C3904" t="s">
        <v>13998</v>
      </c>
      <c r="D3904" t="s">
        <v>52</v>
      </c>
      <c r="E3904" t="s">
        <v>1227</v>
      </c>
      <c r="F3904" t="s">
        <v>13999</v>
      </c>
      <c r="G3904" t="s">
        <v>187</v>
      </c>
      <c r="H3904">
        <v>40</v>
      </c>
      <c r="I3904">
        <v>20</v>
      </c>
      <c r="J3904">
        <v>2014</v>
      </c>
      <c r="K3904">
        <v>2</v>
      </c>
      <c r="L3904" t="s">
        <v>41</v>
      </c>
      <c r="M3904" t="s">
        <v>9117</v>
      </c>
    </row>
    <row r="3905" spans="1:13" x14ac:dyDescent="0.25">
      <c r="A3905">
        <v>3894</v>
      </c>
      <c r="B3905" t="s">
        <v>14000</v>
      </c>
      <c r="C3905" t="s">
        <v>14001</v>
      </c>
      <c r="D3905" t="s">
        <v>30</v>
      </c>
      <c r="E3905" t="s">
        <v>585</v>
      </c>
      <c r="F3905" t="s">
        <v>14002</v>
      </c>
      <c r="G3905" t="s">
        <v>233</v>
      </c>
      <c r="H3905">
        <v>43</v>
      </c>
      <c r="I3905">
        <v>18</v>
      </c>
      <c r="J3905">
        <v>2012</v>
      </c>
      <c r="K3905">
        <v>1</v>
      </c>
      <c r="L3905" t="s">
        <v>41</v>
      </c>
      <c r="M3905" t="s">
        <v>14003</v>
      </c>
    </row>
    <row r="3906" spans="1:13" x14ac:dyDescent="0.25">
      <c r="A3906">
        <v>3895</v>
      </c>
      <c r="B3906" t="s">
        <v>14004</v>
      </c>
      <c r="C3906" t="s">
        <v>14005</v>
      </c>
      <c r="D3906" t="s">
        <v>80</v>
      </c>
      <c r="E3906" t="s">
        <v>541</v>
      </c>
      <c r="F3906" t="s">
        <v>14006</v>
      </c>
      <c r="G3906" t="s">
        <v>336</v>
      </c>
      <c r="H3906">
        <v>14</v>
      </c>
      <c r="I3906">
        <v>5</v>
      </c>
      <c r="J3906">
        <v>1979</v>
      </c>
      <c r="K3906">
        <v>2</v>
      </c>
      <c r="L3906" t="s">
        <v>3247</v>
      </c>
      <c r="M3906" t="s">
        <v>1116</v>
      </c>
    </row>
    <row r="3907" spans="1:13" x14ac:dyDescent="0.25">
      <c r="A3907">
        <v>3896</v>
      </c>
      <c r="B3907" t="s">
        <v>14007</v>
      </c>
      <c r="C3907" t="s">
        <v>14008</v>
      </c>
      <c r="D3907" t="s">
        <v>80</v>
      </c>
      <c r="E3907" t="s">
        <v>1920</v>
      </c>
      <c r="F3907" t="s">
        <v>14009</v>
      </c>
      <c r="G3907" t="s">
        <v>55</v>
      </c>
      <c r="H3907">
        <v>42</v>
      </c>
      <c r="I3907">
        <v>14</v>
      </c>
      <c r="J3907">
        <v>2014</v>
      </c>
      <c r="K3907">
        <v>1</v>
      </c>
      <c r="L3907" t="s">
        <v>137</v>
      </c>
      <c r="M3907" t="s">
        <v>137</v>
      </c>
    </row>
    <row r="3908" spans="1:13" x14ac:dyDescent="0.25">
      <c r="A3908">
        <v>3897</v>
      </c>
      <c r="B3908" t="s">
        <v>14010</v>
      </c>
      <c r="C3908" t="s">
        <v>14011</v>
      </c>
      <c r="D3908" t="s">
        <v>1262</v>
      </c>
      <c r="E3908" t="s">
        <v>2108</v>
      </c>
      <c r="F3908" t="s">
        <v>14012</v>
      </c>
      <c r="G3908" t="s">
        <v>336</v>
      </c>
      <c r="H3908">
        <v>165</v>
      </c>
      <c r="I3908">
        <v>55</v>
      </c>
      <c r="J3908">
        <v>2011</v>
      </c>
      <c r="K3908">
        <v>1</v>
      </c>
      <c r="L3908" t="s">
        <v>1264</v>
      </c>
      <c r="M3908" t="s">
        <v>9531</v>
      </c>
    </row>
    <row r="3909" spans="1:13" x14ac:dyDescent="0.25">
      <c r="A3909">
        <v>3898</v>
      </c>
      <c r="B3909" t="s">
        <v>14013</v>
      </c>
      <c r="C3909" t="s">
        <v>14014</v>
      </c>
      <c r="D3909" t="s">
        <v>66</v>
      </c>
      <c r="E3909" t="s">
        <v>3039</v>
      </c>
      <c r="F3909" t="s">
        <v>14015</v>
      </c>
      <c r="G3909" t="s">
        <v>156</v>
      </c>
      <c r="H3909">
        <v>152</v>
      </c>
      <c r="I3909">
        <v>83</v>
      </c>
      <c r="J3909">
        <v>1988</v>
      </c>
      <c r="K3909">
        <v>2</v>
      </c>
      <c r="L3909" t="s">
        <v>94</v>
      </c>
      <c r="M3909" t="s">
        <v>921</v>
      </c>
    </row>
    <row r="3910" spans="1:13" x14ac:dyDescent="0.25">
      <c r="A3910">
        <v>3899</v>
      </c>
      <c r="B3910" t="s">
        <v>14016</v>
      </c>
      <c r="C3910" t="s">
        <v>14017</v>
      </c>
      <c r="D3910" t="s">
        <v>86</v>
      </c>
      <c r="E3910" t="s">
        <v>8933</v>
      </c>
      <c r="F3910" t="s">
        <v>14018</v>
      </c>
      <c r="G3910" t="s">
        <v>33</v>
      </c>
      <c r="H3910">
        <v>750</v>
      </c>
      <c r="I3910">
        <v>420</v>
      </c>
      <c r="J3910">
        <v>1998</v>
      </c>
      <c r="K3910">
        <v>2</v>
      </c>
      <c r="L3910" t="s">
        <v>41</v>
      </c>
      <c r="M3910" t="s">
        <v>14019</v>
      </c>
    </row>
    <row r="3911" spans="1:13" x14ac:dyDescent="0.25">
      <c r="A3911">
        <v>3900</v>
      </c>
      <c r="B3911" t="s">
        <v>14020</v>
      </c>
      <c r="C3911" t="s">
        <v>14021</v>
      </c>
      <c r="D3911" t="s">
        <v>341</v>
      </c>
      <c r="E3911" t="s">
        <v>3470</v>
      </c>
      <c r="F3911" t="s">
        <v>14022</v>
      </c>
      <c r="G3911" t="s">
        <v>33</v>
      </c>
      <c r="H3911">
        <v>125</v>
      </c>
      <c r="I3911">
        <v>65</v>
      </c>
      <c r="J3911">
        <v>1999</v>
      </c>
      <c r="K3911">
        <v>2</v>
      </c>
      <c r="L3911" t="s">
        <v>344</v>
      </c>
      <c r="M3911" t="s">
        <v>14023</v>
      </c>
    </row>
    <row r="3912" spans="1:13" x14ac:dyDescent="0.25">
      <c r="A3912">
        <v>3901</v>
      </c>
      <c r="B3912" t="s">
        <v>14024</v>
      </c>
      <c r="C3912" t="s">
        <v>14025</v>
      </c>
      <c r="D3912" t="s">
        <v>30</v>
      </c>
      <c r="E3912" t="s">
        <v>14026</v>
      </c>
      <c r="F3912" t="s">
        <v>14027</v>
      </c>
      <c r="G3912" t="s">
        <v>211</v>
      </c>
      <c r="H3912">
        <v>320</v>
      </c>
      <c r="I3912">
        <v>185</v>
      </c>
      <c r="J3912">
        <v>2002</v>
      </c>
      <c r="K3912">
        <v>5</v>
      </c>
      <c r="L3912" t="s">
        <v>258</v>
      </c>
      <c r="M3912" t="s">
        <v>5749</v>
      </c>
    </row>
    <row r="3913" spans="1:13" x14ac:dyDescent="0.25">
      <c r="A3913">
        <v>3902</v>
      </c>
      <c r="B3913" t="s">
        <v>14028</v>
      </c>
      <c r="C3913" t="s">
        <v>14029</v>
      </c>
      <c r="D3913" t="s">
        <v>105</v>
      </c>
      <c r="E3913" t="s">
        <v>871</v>
      </c>
      <c r="F3913" t="s">
        <v>14030</v>
      </c>
      <c r="G3913" t="s">
        <v>233</v>
      </c>
      <c r="H3913">
        <v>3</v>
      </c>
      <c r="I3913">
        <v>1</v>
      </c>
      <c r="J3913">
        <v>2001</v>
      </c>
      <c r="K3913">
        <v>1</v>
      </c>
      <c r="L3913" t="s">
        <v>62</v>
      </c>
      <c r="M3913" t="s">
        <v>14031</v>
      </c>
    </row>
    <row r="3914" spans="1:13" x14ac:dyDescent="0.25">
      <c r="A3914">
        <v>3903</v>
      </c>
      <c r="B3914" t="s">
        <v>14032</v>
      </c>
      <c r="C3914" t="s">
        <v>14033</v>
      </c>
      <c r="D3914" t="s">
        <v>10781</v>
      </c>
      <c r="E3914" t="s">
        <v>269</v>
      </c>
      <c r="F3914" t="s">
        <v>14034</v>
      </c>
      <c r="G3914" t="s">
        <v>18</v>
      </c>
      <c r="H3914">
        <v>63</v>
      </c>
      <c r="I3914">
        <v>29</v>
      </c>
      <c r="J3914">
        <v>2010</v>
      </c>
      <c r="K3914">
        <v>4</v>
      </c>
      <c r="L3914" t="s">
        <v>41</v>
      </c>
      <c r="M3914" t="s">
        <v>4039</v>
      </c>
    </row>
    <row r="3915" spans="1:13" x14ac:dyDescent="0.25">
      <c r="A3915">
        <v>3904</v>
      </c>
      <c r="B3915" t="s">
        <v>14035</v>
      </c>
      <c r="C3915" t="s">
        <v>14036</v>
      </c>
      <c r="D3915" t="s">
        <v>1768</v>
      </c>
      <c r="E3915" t="s">
        <v>269</v>
      </c>
      <c r="F3915" t="s">
        <v>14037</v>
      </c>
      <c r="G3915" t="s">
        <v>308</v>
      </c>
      <c r="H3915">
        <v>57</v>
      </c>
      <c r="I3915">
        <v>44</v>
      </c>
      <c r="J3915">
        <v>2001</v>
      </c>
      <c r="K3915">
        <v>1</v>
      </c>
      <c r="L3915" t="s">
        <v>41</v>
      </c>
      <c r="M3915" t="s">
        <v>437</v>
      </c>
    </row>
    <row r="3916" spans="1:13" x14ac:dyDescent="0.25">
      <c r="A3916">
        <v>3905</v>
      </c>
      <c r="B3916" t="s">
        <v>14038</v>
      </c>
      <c r="C3916" t="s">
        <v>14039</v>
      </c>
      <c r="D3916" t="s">
        <v>80</v>
      </c>
      <c r="E3916" t="s">
        <v>2587</v>
      </c>
      <c r="F3916" t="s">
        <v>14040</v>
      </c>
      <c r="G3916" t="s">
        <v>297</v>
      </c>
      <c r="H3916">
        <v>703</v>
      </c>
      <c r="I3916">
        <v>217</v>
      </c>
      <c r="J3916">
        <v>2003</v>
      </c>
      <c r="K3916">
        <v>9</v>
      </c>
      <c r="L3916" t="s">
        <v>500</v>
      </c>
      <c r="M3916" t="s">
        <v>500</v>
      </c>
    </row>
    <row r="3917" spans="1:13" x14ac:dyDescent="0.25">
      <c r="A3917">
        <v>3906</v>
      </c>
      <c r="B3917" t="s">
        <v>14041</v>
      </c>
      <c r="C3917" t="s">
        <v>14042</v>
      </c>
      <c r="D3917" t="s">
        <v>30</v>
      </c>
      <c r="E3917" t="s">
        <v>2346</v>
      </c>
      <c r="F3917" t="s">
        <v>14043</v>
      </c>
      <c r="G3917" t="s">
        <v>55</v>
      </c>
      <c r="H3917">
        <v>328</v>
      </c>
      <c r="I3917">
        <v>202</v>
      </c>
      <c r="J3917">
        <v>2011</v>
      </c>
      <c r="K3917">
        <v>5</v>
      </c>
      <c r="L3917" t="s">
        <v>258</v>
      </c>
      <c r="M3917" t="s">
        <v>258</v>
      </c>
    </row>
    <row r="3918" spans="1:13" x14ac:dyDescent="0.25">
      <c r="A3918">
        <v>3907</v>
      </c>
      <c r="B3918" t="s">
        <v>14044</v>
      </c>
      <c r="C3918" t="s">
        <v>14045</v>
      </c>
      <c r="D3918" t="s">
        <v>223</v>
      </c>
      <c r="E3918" t="s">
        <v>301</v>
      </c>
      <c r="F3918" t="s">
        <v>14046</v>
      </c>
      <c r="G3918" t="s">
        <v>233</v>
      </c>
      <c r="H3918">
        <v>50</v>
      </c>
      <c r="I3918">
        <v>35</v>
      </c>
      <c r="J3918">
        <v>1956</v>
      </c>
      <c r="K3918">
        <v>3</v>
      </c>
      <c r="L3918" t="s">
        <v>41</v>
      </c>
      <c r="M3918" t="s">
        <v>3467</v>
      </c>
    </row>
    <row r="3919" spans="1:13" x14ac:dyDescent="0.25">
      <c r="A3919">
        <v>3908</v>
      </c>
      <c r="B3919" t="s">
        <v>14047</v>
      </c>
      <c r="C3919" t="s">
        <v>14048</v>
      </c>
      <c r="D3919" t="s">
        <v>294</v>
      </c>
      <c r="E3919" t="s">
        <v>14049</v>
      </c>
      <c r="F3919" t="s">
        <v>14050</v>
      </c>
      <c r="G3919" t="s">
        <v>156</v>
      </c>
      <c r="H3919">
        <v>541</v>
      </c>
      <c r="I3919">
        <v>369</v>
      </c>
      <c r="J3919">
        <v>2001</v>
      </c>
      <c r="K3919">
        <v>9</v>
      </c>
      <c r="L3919" t="s">
        <v>298</v>
      </c>
      <c r="M3919" t="s">
        <v>298</v>
      </c>
    </row>
    <row r="3920" spans="1:13" x14ac:dyDescent="0.25">
      <c r="A3920">
        <v>3909</v>
      </c>
      <c r="B3920" t="s">
        <v>14051</v>
      </c>
      <c r="C3920" t="s">
        <v>14052</v>
      </c>
      <c r="D3920" t="s">
        <v>1960</v>
      </c>
      <c r="E3920" t="s">
        <v>425</v>
      </c>
      <c r="F3920" t="s">
        <v>14053</v>
      </c>
      <c r="G3920" t="s">
        <v>1041</v>
      </c>
      <c r="H3920">
        <v>35</v>
      </c>
      <c r="I3920">
        <v>26</v>
      </c>
      <c r="J3920">
        <v>2008</v>
      </c>
      <c r="K3920">
        <v>2</v>
      </c>
      <c r="L3920" t="s">
        <v>2079</v>
      </c>
      <c r="M3920" t="s">
        <v>6576</v>
      </c>
    </row>
    <row r="3921" spans="1:13" x14ac:dyDescent="0.25">
      <c r="A3921">
        <v>3910</v>
      </c>
      <c r="B3921" t="s">
        <v>14054</v>
      </c>
      <c r="C3921" t="s">
        <v>14055</v>
      </c>
      <c r="D3921" t="s">
        <v>30</v>
      </c>
      <c r="E3921" t="s">
        <v>14056</v>
      </c>
      <c r="F3921" t="s">
        <v>14057</v>
      </c>
      <c r="G3921" t="s">
        <v>48</v>
      </c>
      <c r="H3921">
        <v>908</v>
      </c>
      <c r="I3921">
        <v>530</v>
      </c>
      <c r="J3921">
        <v>2009</v>
      </c>
      <c r="K3921">
        <v>2</v>
      </c>
      <c r="L3921" t="s">
        <v>258</v>
      </c>
      <c r="M3921" t="s">
        <v>3283</v>
      </c>
    </row>
    <row r="3922" spans="1:13" x14ac:dyDescent="0.25">
      <c r="A3922">
        <v>3911</v>
      </c>
      <c r="B3922" t="s">
        <v>14058</v>
      </c>
      <c r="C3922" t="s">
        <v>14059</v>
      </c>
      <c r="D3922" t="s">
        <v>52</v>
      </c>
      <c r="E3922" t="s">
        <v>828</v>
      </c>
      <c r="F3922" t="s">
        <v>14060</v>
      </c>
      <c r="G3922" t="s">
        <v>271</v>
      </c>
      <c r="H3922">
        <v>38</v>
      </c>
      <c r="I3922">
        <v>36</v>
      </c>
      <c r="J3922">
        <v>2007</v>
      </c>
      <c r="K3922">
        <v>2</v>
      </c>
      <c r="L3922" t="s">
        <v>56</v>
      </c>
      <c r="M3922" t="s">
        <v>662</v>
      </c>
    </row>
    <row r="3923" spans="1:13" x14ac:dyDescent="0.25">
      <c r="A3923">
        <v>3912</v>
      </c>
      <c r="B3923" t="s">
        <v>14061</v>
      </c>
      <c r="C3923" t="s">
        <v>14062</v>
      </c>
      <c r="D3923" t="s">
        <v>66</v>
      </c>
      <c r="E3923" t="s">
        <v>435</v>
      </c>
      <c r="F3923" t="s">
        <v>14063</v>
      </c>
      <c r="G3923" t="s">
        <v>181</v>
      </c>
      <c r="H3923">
        <v>68</v>
      </c>
      <c r="I3923">
        <v>40</v>
      </c>
      <c r="J3923">
        <v>2005</v>
      </c>
      <c r="K3923">
        <v>1</v>
      </c>
      <c r="L3923" t="s">
        <v>94</v>
      </c>
      <c r="M3923" t="s">
        <v>1716</v>
      </c>
    </row>
    <row r="3924" spans="1:13" x14ac:dyDescent="0.25">
      <c r="A3924">
        <v>3913</v>
      </c>
      <c r="B3924" t="s">
        <v>14064</v>
      </c>
      <c r="C3924" t="s">
        <v>14065</v>
      </c>
      <c r="D3924" t="s">
        <v>66</v>
      </c>
      <c r="E3924" t="s">
        <v>3116</v>
      </c>
      <c r="F3924" t="s">
        <v>14066</v>
      </c>
      <c r="G3924" t="s">
        <v>297</v>
      </c>
      <c r="H3924">
        <v>64</v>
      </c>
      <c r="I3924">
        <v>60</v>
      </c>
      <c r="J3924">
        <v>2013</v>
      </c>
      <c r="K3924">
        <v>2</v>
      </c>
      <c r="L3924" t="s">
        <v>122</v>
      </c>
      <c r="M3924" t="s">
        <v>4351</v>
      </c>
    </row>
    <row r="3925" spans="1:13" x14ac:dyDescent="0.25">
      <c r="A3925">
        <v>3914</v>
      </c>
      <c r="B3925" t="s">
        <v>14067</v>
      </c>
      <c r="C3925" t="s">
        <v>14068</v>
      </c>
      <c r="D3925" t="s">
        <v>30</v>
      </c>
      <c r="E3925" t="s">
        <v>11956</v>
      </c>
      <c r="F3925" t="s">
        <v>14069</v>
      </c>
      <c r="G3925" t="s">
        <v>55</v>
      </c>
      <c r="H3925">
        <v>48</v>
      </c>
      <c r="I3925">
        <v>37</v>
      </c>
      <c r="J3925">
        <v>2003</v>
      </c>
      <c r="K3925">
        <v>4</v>
      </c>
      <c r="L3925" t="s">
        <v>258</v>
      </c>
      <c r="M3925" t="s">
        <v>396</v>
      </c>
    </row>
    <row r="3926" spans="1:13" x14ac:dyDescent="0.25">
      <c r="A3926">
        <v>3915</v>
      </c>
      <c r="B3926" t="s">
        <v>14070</v>
      </c>
      <c r="C3926" t="s">
        <v>14071</v>
      </c>
      <c r="D3926" t="s">
        <v>30</v>
      </c>
      <c r="E3926" t="s">
        <v>14072</v>
      </c>
      <c r="F3926" t="s">
        <v>14073</v>
      </c>
      <c r="G3926" t="s">
        <v>40</v>
      </c>
      <c r="H3926">
        <v>3750</v>
      </c>
      <c r="I3926">
        <v>2150</v>
      </c>
      <c r="J3926">
        <v>2008</v>
      </c>
      <c r="K3926">
        <v>6</v>
      </c>
      <c r="L3926" t="s">
        <v>258</v>
      </c>
      <c r="M3926" t="s">
        <v>7200</v>
      </c>
    </row>
    <row r="3927" spans="1:13" x14ac:dyDescent="0.25">
      <c r="A3927">
        <v>3916</v>
      </c>
      <c r="B3927" t="s">
        <v>14074</v>
      </c>
      <c r="C3927" t="s">
        <v>14075</v>
      </c>
      <c r="D3927" t="s">
        <v>243</v>
      </c>
      <c r="E3927" t="s">
        <v>1227</v>
      </c>
      <c r="F3927" t="s">
        <v>14076</v>
      </c>
      <c r="G3927" t="s">
        <v>55</v>
      </c>
      <c r="H3927">
        <v>40</v>
      </c>
      <c r="I3927">
        <v>14</v>
      </c>
      <c r="J3927">
        <v>2013</v>
      </c>
      <c r="K3927">
        <v>3</v>
      </c>
      <c r="L3927" t="s">
        <v>458</v>
      </c>
      <c r="M3927" t="s">
        <v>14077</v>
      </c>
    </row>
    <row r="3928" spans="1:13" x14ac:dyDescent="0.25">
      <c r="A3928">
        <v>3917</v>
      </c>
      <c r="B3928" t="s">
        <v>14078</v>
      </c>
      <c r="C3928" t="s">
        <v>14079</v>
      </c>
      <c r="D3928" t="s">
        <v>22</v>
      </c>
      <c r="E3928" t="s">
        <v>1106</v>
      </c>
      <c r="F3928" t="s">
        <v>14080</v>
      </c>
      <c r="G3928" t="s">
        <v>336</v>
      </c>
      <c r="H3928">
        <v>10</v>
      </c>
      <c r="I3928">
        <v>8</v>
      </c>
      <c r="J3928">
        <v>1988</v>
      </c>
      <c r="K3928">
        <v>1</v>
      </c>
      <c r="L3928" t="s">
        <v>41</v>
      </c>
      <c r="M3928" t="s">
        <v>14081</v>
      </c>
    </row>
    <row r="3929" spans="1:13" x14ac:dyDescent="0.25">
      <c r="A3929">
        <v>3918</v>
      </c>
      <c r="B3929" t="s">
        <v>14082</v>
      </c>
      <c r="C3929" t="s">
        <v>14083</v>
      </c>
      <c r="D3929" t="s">
        <v>860</v>
      </c>
      <c r="E3929" t="s">
        <v>541</v>
      </c>
      <c r="F3929" t="s">
        <v>14084</v>
      </c>
      <c r="G3929" t="s">
        <v>289</v>
      </c>
      <c r="H3929">
        <v>40</v>
      </c>
      <c r="I3929">
        <v>28</v>
      </c>
      <c r="J3929">
        <v>2004</v>
      </c>
      <c r="K3929">
        <v>5</v>
      </c>
      <c r="L3929" t="s">
        <v>863</v>
      </c>
      <c r="M3929" t="s">
        <v>6765</v>
      </c>
    </row>
    <row r="3930" spans="1:13" x14ac:dyDescent="0.25">
      <c r="A3930">
        <v>3919</v>
      </c>
      <c r="B3930" t="s">
        <v>14085</v>
      </c>
      <c r="C3930" t="s">
        <v>14086</v>
      </c>
      <c r="D3930" t="s">
        <v>119</v>
      </c>
      <c r="E3930" t="s">
        <v>563</v>
      </c>
      <c r="F3930" t="s">
        <v>14087</v>
      </c>
      <c r="G3930" t="s">
        <v>297</v>
      </c>
      <c r="H3930">
        <v>1002</v>
      </c>
      <c r="I3930">
        <v>602</v>
      </c>
      <c r="J3930">
        <v>2009</v>
      </c>
      <c r="K3930">
        <v>6</v>
      </c>
      <c r="L3930" t="s">
        <v>122</v>
      </c>
      <c r="M3930" t="s">
        <v>122</v>
      </c>
    </row>
    <row r="3931" spans="1:13" x14ac:dyDescent="0.25">
      <c r="A3931">
        <v>3920</v>
      </c>
      <c r="B3931" t="s">
        <v>14088</v>
      </c>
      <c r="C3931" t="s">
        <v>14089</v>
      </c>
      <c r="D3931" t="s">
        <v>215</v>
      </c>
      <c r="E3931" t="s">
        <v>7870</v>
      </c>
      <c r="F3931" t="s">
        <v>14090</v>
      </c>
      <c r="G3931" t="s">
        <v>329</v>
      </c>
      <c r="H3931">
        <v>55</v>
      </c>
      <c r="I3931">
        <v>41</v>
      </c>
      <c r="J3931">
        <v>1994</v>
      </c>
      <c r="K3931">
        <v>1</v>
      </c>
      <c r="L3931" t="s">
        <v>41</v>
      </c>
      <c r="M3931" t="s">
        <v>3344</v>
      </c>
    </row>
    <row r="3932" spans="1:13" x14ac:dyDescent="0.25">
      <c r="A3932">
        <v>3921</v>
      </c>
      <c r="B3932" t="s">
        <v>14091</v>
      </c>
      <c r="C3932" t="s">
        <v>14092</v>
      </c>
      <c r="D3932" t="s">
        <v>333</v>
      </c>
      <c r="E3932" t="s">
        <v>4162</v>
      </c>
      <c r="F3932" t="s">
        <v>14093</v>
      </c>
      <c r="G3932" t="s">
        <v>107</v>
      </c>
      <c r="H3932">
        <v>93</v>
      </c>
      <c r="I3932">
        <v>61</v>
      </c>
      <c r="J3932">
        <v>2008</v>
      </c>
      <c r="K3932">
        <v>3</v>
      </c>
      <c r="L3932" t="s">
        <v>337</v>
      </c>
      <c r="M3932" t="s">
        <v>338</v>
      </c>
    </row>
    <row r="3933" spans="1:13" x14ac:dyDescent="0.25">
      <c r="A3933">
        <v>3922</v>
      </c>
      <c r="B3933" t="s">
        <v>14094</v>
      </c>
      <c r="C3933" t="s">
        <v>14095</v>
      </c>
      <c r="D3933" t="s">
        <v>80</v>
      </c>
      <c r="E3933" t="s">
        <v>1227</v>
      </c>
      <c r="F3933" t="s">
        <v>14096</v>
      </c>
      <c r="G3933" t="s">
        <v>18</v>
      </c>
      <c r="H3933">
        <v>23</v>
      </c>
      <c r="I3933">
        <v>17</v>
      </c>
      <c r="J3933">
        <v>2010</v>
      </c>
      <c r="K3933">
        <v>2</v>
      </c>
      <c r="L3933" t="s">
        <v>83</v>
      </c>
      <c r="M3933" t="s">
        <v>132</v>
      </c>
    </row>
    <row r="3934" spans="1:13" x14ac:dyDescent="0.25">
      <c r="A3934">
        <v>3923</v>
      </c>
      <c r="B3934" t="s">
        <v>14097</v>
      </c>
      <c r="C3934" t="s">
        <v>14098</v>
      </c>
      <c r="D3934" t="s">
        <v>215</v>
      </c>
      <c r="E3934" t="s">
        <v>1499</v>
      </c>
      <c r="F3934" t="s">
        <v>14099</v>
      </c>
      <c r="G3934" t="s">
        <v>271</v>
      </c>
      <c r="H3934">
        <v>38</v>
      </c>
      <c r="I3934">
        <v>28</v>
      </c>
      <c r="J3934">
        <v>2005</v>
      </c>
      <c r="K3934">
        <v>6</v>
      </c>
      <c r="L3934" t="s">
        <v>41</v>
      </c>
      <c r="M3934" t="s">
        <v>14100</v>
      </c>
    </row>
    <row r="3935" spans="1:13" x14ac:dyDescent="0.25">
      <c r="A3935">
        <v>3924</v>
      </c>
      <c r="B3935" t="s">
        <v>14101</v>
      </c>
      <c r="C3935" t="s">
        <v>14102</v>
      </c>
      <c r="D3935" t="s">
        <v>45</v>
      </c>
      <c r="E3935" t="s">
        <v>11611</v>
      </c>
      <c r="F3935" t="s">
        <v>14103</v>
      </c>
      <c r="G3935" t="s">
        <v>33</v>
      </c>
      <c r="H3935">
        <v>105</v>
      </c>
      <c r="I3935">
        <v>77</v>
      </c>
      <c r="J3935">
        <v>1914</v>
      </c>
      <c r="K3935">
        <v>5</v>
      </c>
      <c r="L3935" t="s">
        <v>1258</v>
      </c>
      <c r="M3935" t="s">
        <v>1259</v>
      </c>
    </row>
    <row r="3936" spans="1:13" x14ac:dyDescent="0.25">
      <c r="A3936">
        <v>3925</v>
      </c>
      <c r="B3936" t="s">
        <v>14104</v>
      </c>
      <c r="C3936" t="s">
        <v>14105</v>
      </c>
      <c r="D3936" t="s">
        <v>66</v>
      </c>
      <c r="E3936" t="s">
        <v>485</v>
      </c>
      <c r="F3936" t="s">
        <v>14106</v>
      </c>
      <c r="G3936" t="s">
        <v>181</v>
      </c>
      <c r="H3936">
        <v>46</v>
      </c>
      <c r="I3936">
        <v>37</v>
      </c>
      <c r="J3936">
        <v>2006</v>
      </c>
      <c r="K3936">
        <v>3</v>
      </c>
      <c r="L3936" t="s">
        <v>94</v>
      </c>
      <c r="M3936" t="s">
        <v>14107</v>
      </c>
    </row>
    <row r="3937" spans="1:13" x14ac:dyDescent="0.25">
      <c r="A3937">
        <v>3926</v>
      </c>
      <c r="B3937" t="s">
        <v>14108</v>
      </c>
      <c r="C3937" t="s">
        <v>14109</v>
      </c>
      <c r="D3937" t="s">
        <v>503</v>
      </c>
      <c r="E3937" t="s">
        <v>665</v>
      </c>
      <c r="F3937" t="s">
        <v>14110</v>
      </c>
      <c r="G3937" t="s">
        <v>18</v>
      </c>
      <c r="H3937">
        <v>15</v>
      </c>
      <c r="I3937">
        <v>10</v>
      </c>
      <c r="J3937">
        <v>2009</v>
      </c>
      <c r="K3937">
        <v>1</v>
      </c>
      <c r="L3937" t="s">
        <v>506</v>
      </c>
      <c r="M3937" t="s">
        <v>14111</v>
      </c>
    </row>
    <row r="3938" spans="1:13" x14ac:dyDescent="0.25">
      <c r="A3938">
        <v>3927</v>
      </c>
      <c r="B3938" t="s">
        <v>14112</v>
      </c>
      <c r="C3938" t="s">
        <v>14113</v>
      </c>
      <c r="D3938" t="s">
        <v>74</v>
      </c>
      <c r="E3938" t="s">
        <v>1297</v>
      </c>
      <c r="F3938" t="s">
        <v>14114</v>
      </c>
      <c r="G3938" t="s">
        <v>257</v>
      </c>
      <c r="H3938">
        <v>70</v>
      </c>
      <c r="I3938">
        <v>37</v>
      </c>
      <c r="J3938">
        <v>2007</v>
      </c>
      <c r="K3938">
        <v>8</v>
      </c>
      <c r="L3938" t="s">
        <v>543</v>
      </c>
      <c r="M3938" t="s">
        <v>2290</v>
      </c>
    </row>
    <row r="3939" spans="1:13" x14ac:dyDescent="0.25">
      <c r="A3939">
        <v>3928</v>
      </c>
      <c r="B3939" t="s">
        <v>14115</v>
      </c>
      <c r="C3939" t="s">
        <v>14116</v>
      </c>
      <c r="D3939" t="s">
        <v>243</v>
      </c>
      <c r="E3939" t="s">
        <v>11611</v>
      </c>
      <c r="F3939" t="s">
        <v>14117</v>
      </c>
      <c r="G3939" t="s">
        <v>297</v>
      </c>
      <c r="H3939">
        <v>95</v>
      </c>
      <c r="I3939">
        <v>78</v>
      </c>
      <c r="J3939">
        <v>1994</v>
      </c>
      <c r="K3939">
        <v>4</v>
      </c>
      <c r="L3939" t="s">
        <v>94</v>
      </c>
      <c r="M3939" t="s">
        <v>1270</v>
      </c>
    </row>
    <row r="3940" spans="1:13" x14ac:dyDescent="0.25">
      <c r="A3940">
        <v>3929</v>
      </c>
      <c r="B3940" t="s">
        <v>14118</v>
      </c>
      <c r="C3940" t="s">
        <v>14119</v>
      </c>
      <c r="D3940" t="s">
        <v>59</v>
      </c>
      <c r="E3940" t="s">
        <v>445</v>
      </c>
      <c r="F3940" t="s">
        <v>14120</v>
      </c>
      <c r="G3940" t="s">
        <v>329</v>
      </c>
      <c r="H3940">
        <v>80</v>
      </c>
      <c r="I3940">
        <v>25</v>
      </c>
      <c r="J3940">
        <v>1997</v>
      </c>
      <c r="K3940">
        <v>1</v>
      </c>
      <c r="L3940" t="s">
        <v>49</v>
      </c>
      <c r="M3940" t="s">
        <v>5346</v>
      </c>
    </row>
    <row r="3941" spans="1:13" x14ac:dyDescent="0.25">
      <c r="A3941">
        <v>3930</v>
      </c>
      <c r="B3941" t="s">
        <v>14121</v>
      </c>
      <c r="C3941" t="s">
        <v>14122</v>
      </c>
      <c r="D3941" t="s">
        <v>86</v>
      </c>
      <c r="E3941" t="s">
        <v>1227</v>
      </c>
      <c r="F3941" t="s">
        <v>14123</v>
      </c>
      <c r="G3941" t="s">
        <v>271</v>
      </c>
      <c r="H3941">
        <v>14</v>
      </c>
      <c r="I3941">
        <v>8</v>
      </c>
      <c r="J3941">
        <v>2008</v>
      </c>
      <c r="K3941">
        <v>3</v>
      </c>
      <c r="L3941" t="s">
        <v>83</v>
      </c>
      <c r="M3941" t="s">
        <v>14124</v>
      </c>
    </row>
    <row r="3942" spans="1:13" x14ac:dyDescent="0.25">
      <c r="A3942">
        <v>3931</v>
      </c>
      <c r="B3942" t="s">
        <v>14125</v>
      </c>
      <c r="C3942" t="s">
        <v>14126</v>
      </c>
      <c r="D3942" t="s">
        <v>86</v>
      </c>
      <c r="E3942" t="s">
        <v>380</v>
      </c>
      <c r="F3942" t="s">
        <v>14127</v>
      </c>
      <c r="G3942" t="s">
        <v>18</v>
      </c>
      <c r="H3942">
        <v>15</v>
      </c>
      <c r="I3942">
        <v>12</v>
      </c>
      <c r="J3942">
        <v>2010</v>
      </c>
      <c r="K3942">
        <v>5</v>
      </c>
      <c r="L3942" t="s">
        <v>89</v>
      </c>
      <c r="M3942" t="s">
        <v>13625</v>
      </c>
    </row>
    <row r="3943" spans="1:13" x14ac:dyDescent="0.25">
      <c r="A3943">
        <v>3932</v>
      </c>
      <c r="B3943" t="s">
        <v>14128</v>
      </c>
      <c r="C3943" t="s">
        <v>14129</v>
      </c>
      <c r="D3943" t="s">
        <v>80</v>
      </c>
      <c r="E3943" t="s">
        <v>10606</v>
      </c>
      <c r="F3943" t="s">
        <v>14130</v>
      </c>
      <c r="G3943" t="s">
        <v>18</v>
      </c>
      <c r="H3943">
        <v>27</v>
      </c>
      <c r="I3943">
        <v>18</v>
      </c>
      <c r="J3943">
        <v>2009</v>
      </c>
      <c r="K3943">
        <v>1</v>
      </c>
      <c r="L3943" t="s">
        <v>83</v>
      </c>
      <c r="M3943" t="s">
        <v>9180</v>
      </c>
    </row>
    <row r="3944" spans="1:13" x14ac:dyDescent="0.25">
      <c r="A3944">
        <v>3933</v>
      </c>
      <c r="B3944" t="s">
        <v>14131</v>
      </c>
      <c r="C3944" t="s">
        <v>14132</v>
      </c>
      <c r="D3944" t="s">
        <v>190</v>
      </c>
      <c r="E3944" t="s">
        <v>87</v>
      </c>
      <c r="F3944" t="s">
        <v>14133</v>
      </c>
      <c r="G3944" t="s">
        <v>156</v>
      </c>
      <c r="H3944">
        <v>68</v>
      </c>
      <c r="I3944">
        <v>16</v>
      </c>
      <c r="J3944">
        <v>2010</v>
      </c>
      <c r="K3944">
        <v>2</v>
      </c>
      <c r="L3944" t="s">
        <v>41</v>
      </c>
      <c r="M3944" t="s">
        <v>193</v>
      </c>
    </row>
    <row r="3945" spans="1:13" x14ac:dyDescent="0.25">
      <c r="A3945">
        <v>3934</v>
      </c>
      <c r="B3945" t="s">
        <v>14134</v>
      </c>
      <c r="C3945" t="s">
        <v>14135</v>
      </c>
      <c r="D3945" t="s">
        <v>59</v>
      </c>
      <c r="E3945" t="s">
        <v>5232</v>
      </c>
      <c r="F3945" t="s">
        <v>14136</v>
      </c>
      <c r="G3945" t="s">
        <v>233</v>
      </c>
      <c r="H3945">
        <v>48</v>
      </c>
      <c r="I3945">
        <v>30</v>
      </c>
      <c r="J3945">
        <v>2007</v>
      </c>
      <c r="K3945">
        <v>1</v>
      </c>
      <c r="L3945" t="s">
        <v>62</v>
      </c>
      <c r="M3945" t="s">
        <v>14137</v>
      </c>
    </row>
    <row r="3946" spans="1:13" x14ac:dyDescent="0.25">
      <c r="A3946">
        <v>3935</v>
      </c>
      <c r="B3946" t="s">
        <v>14138</v>
      </c>
      <c r="C3946" t="s">
        <v>14139</v>
      </c>
      <c r="D3946" t="s">
        <v>30</v>
      </c>
      <c r="E3946" t="s">
        <v>794</v>
      </c>
      <c r="F3946" t="s">
        <v>14140</v>
      </c>
      <c r="G3946" t="s">
        <v>336</v>
      </c>
      <c r="H3946">
        <v>245</v>
      </c>
      <c r="I3946">
        <v>125</v>
      </c>
      <c r="J3946">
        <v>2012</v>
      </c>
      <c r="K3946">
        <v>4</v>
      </c>
      <c r="L3946" t="s">
        <v>34</v>
      </c>
      <c r="M3946" t="s">
        <v>14141</v>
      </c>
    </row>
    <row r="3947" spans="1:13" x14ac:dyDescent="0.25">
      <c r="A3947">
        <v>3936</v>
      </c>
      <c r="B3947" t="s">
        <v>14142</v>
      </c>
      <c r="C3947" t="s">
        <v>14143</v>
      </c>
      <c r="D3947" t="s">
        <v>974</v>
      </c>
      <c r="E3947" t="s">
        <v>754</v>
      </c>
      <c r="F3947" t="s">
        <v>14144</v>
      </c>
      <c r="G3947" t="s">
        <v>336</v>
      </c>
      <c r="H3947">
        <v>104</v>
      </c>
      <c r="I3947">
        <v>46</v>
      </c>
      <c r="J3947">
        <v>2007</v>
      </c>
      <c r="K3947">
        <v>6</v>
      </c>
      <c r="L3947" t="s">
        <v>94</v>
      </c>
      <c r="M3947" t="s">
        <v>94</v>
      </c>
    </row>
    <row r="3948" spans="1:13" x14ac:dyDescent="0.25">
      <c r="A3948">
        <v>3937</v>
      </c>
      <c r="B3948" t="s">
        <v>14145</v>
      </c>
      <c r="C3948" t="s">
        <v>14146</v>
      </c>
      <c r="D3948" t="s">
        <v>59</v>
      </c>
      <c r="E3948" t="s">
        <v>8088</v>
      </c>
      <c r="F3948" t="s">
        <v>14147</v>
      </c>
      <c r="G3948" t="s">
        <v>40</v>
      </c>
      <c r="H3948">
        <v>1286</v>
      </c>
      <c r="I3948">
        <v>637</v>
      </c>
      <c r="J3948">
        <v>1997</v>
      </c>
      <c r="K3948">
        <v>1</v>
      </c>
      <c r="L3948" t="s">
        <v>62</v>
      </c>
      <c r="M3948" t="s">
        <v>3661</v>
      </c>
    </row>
    <row r="3949" spans="1:13" x14ac:dyDescent="0.25">
      <c r="A3949">
        <v>3938</v>
      </c>
      <c r="B3949" t="s">
        <v>14148</v>
      </c>
      <c r="C3949" t="s">
        <v>14149</v>
      </c>
      <c r="D3949" t="s">
        <v>753</v>
      </c>
      <c r="E3949" t="s">
        <v>274</v>
      </c>
      <c r="F3949" t="s">
        <v>14150</v>
      </c>
      <c r="G3949" t="s">
        <v>336</v>
      </c>
      <c r="H3949">
        <v>27</v>
      </c>
      <c r="I3949">
        <v>15</v>
      </c>
      <c r="J3949">
        <v>2013</v>
      </c>
      <c r="K3949">
        <v>2</v>
      </c>
      <c r="L3949" t="s">
        <v>506</v>
      </c>
      <c r="M3949" t="s">
        <v>2300</v>
      </c>
    </row>
    <row r="3950" spans="1:13" x14ac:dyDescent="0.25">
      <c r="A3950">
        <v>3939</v>
      </c>
      <c r="B3950" t="s">
        <v>14151</v>
      </c>
      <c r="C3950" t="s">
        <v>14152</v>
      </c>
      <c r="D3950" t="s">
        <v>223</v>
      </c>
      <c r="E3950" t="s">
        <v>3524</v>
      </c>
      <c r="F3950" t="s">
        <v>14153</v>
      </c>
      <c r="G3950" t="s">
        <v>336</v>
      </c>
      <c r="H3950">
        <v>52</v>
      </c>
      <c r="I3950">
        <v>46</v>
      </c>
      <c r="J3950">
        <v>1884</v>
      </c>
      <c r="K3950">
        <v>5</v>
      </c>
      <c r="L3950" t="s">
        <v>41</v>
      </c>
      <c r="M3950" t="s">
        <v>6494</v>
      </c>
    </row>
    <row r="3951" spans="1:13" x14ac:dyDescent="0.25">
      <c r="A3951">
        <v>3940</v>
      </c>
      <c r="B3951" t="s">
        <v>14154</v>
      </c>
      <c r="C3951" t="s">
        <v>14155</v>
      </c>
      <c r="D3951" t="s">
        <v>66</v>
      </c>
      <c r="E3951" t="s">
        <v>861</v>
      </c>
      <c r="F3951" t="s">
        <v>14156</v>
      </c>
      <c r="G3951" t="s">
        <v>187</v>
      </c>
      <c r="H3951">
        <v>25</v>
      </c>
      <c r="I3951">
        <v>8</v>
      </c>
      <c r="J3951">
        <v>2012</v>
      </c>
      <c r="K3951">
        <v>1</v>
      </c>
      <c r="L3951" t="s">
        <v>1093</v>
      </c>
      <c r="M3951" t="s">
        <v>1093</v>
      </c>
    </row>
    <row r="3952" spans="1:13" x14ac:dyDescent="0.25">
      <c r="A3952">
        <v>3941</v>
      </c>
      <c r="B3952" t="s">
        <v>14157</v>
      </c>
      <c r="C3952" t="s">
        <v>14158</v>
      </c>
      <c r="D3952" t="s">
        <v>45</v>
      </c>
      <c r="E3952" t="s">
        <v>4147</v>
      </c>
      <c r="F3952" t="s">
        <v>14159</v>
      </c>
      <c r="G3952" t="s">
        <v>336</v>
      </c>
      <c r="H3952">
        <v>112</v>
      </c>
      <c r="I3952">
        <v>85</v>
      </c>
      <c r="J3952">
        <v>1994</v>
      </c>
      <c r="K3952">
        <v>7</v>
      </c>
      <c r="L3952" t="s">
        <v>49</v>
      </c>
      <c r="M3952" t="s">
        <v>14160</v>
      </c>
    </row>
    <row r="3953" spans="1:13" x14ac:dyDescent="0.25">
      <c r="A3953">
        <v>3942</v>
      </c>
      <c r="B3953" t="s">
        <v>14161</v>
      </c>
      <c r="C3953" t="s">
        <v>14162</v>
      </c>
      <c r="D3953" t="s">
        <v>1960</v>
      </c>
      <c r="E3953" t="s">
        <v>445</v>
      </c>
      <c r="F3953" t="s">
        <v>14163</v>
      </c>
      <c r="G3953" t="s">
        <v>40</v>
      </c>
      <c r="H3953">
        <v>35</v>
      </c>
      <c r="I3953">
        <v>15</v>
      </c>
      <c r="J3953">
        <v>2005</v>
      </c>
      <c r="K3953">
        <v>2</v>
      </c>
      <c r="L3953" t="s">
        <v>41</v>
      </c>
      <c r="M3953" t="s">
        <v>8206</v>
      </c>
    </row>
    <row r="3954" spans="1:13" x14ac:dyDescent="0.25">
      <c r="A3954">
        <v>3943</v>
      </c>
      <c r="B3954" t="s">
        <v>14164</v>
      </c>
      <c r="C3954" t="s">
        <v>14165</v>
      </c>
      <c r="D3954" t="s">
        <v>105</v>
      </c>
      <c r="E3954" t="s">
        <v>295</v>
      </c>
      <c r="F3954" t="s">
        <v>14166</v>
      </c>
      <c r="G3954" t="s">
        <v>40</v>
      </c>
      <c r="H3954">
        <v>24</v>
      </c>
      <c r="I3954">
        <v>8</v>
      </c>
      <c r="J3954">
        <v>2009</v>
      </c>
      <c r="K3954">
        <v>1</v>
      </c>
      <c r="L3954" t="s">
        <v>62</v>
      </c>
      <c r="M3954" t="s">
        <v>14167</v>
      </c>
    </row>
    <row r="3955" spans="1:13" x14ac:dyDescent="0.25">
      <c r="A3955">
        <v>3944</v>
      </c>
      <c r="B3955" t="s">
        <v>14168</v>
      </c>
      <c r="C3955" t="s">
        <v>14169</v>
      </c>
      <c r="D3955" t="s">
        <v>80</v>
      </c>
      <c r="E3955" t="s">
        <v>871</v>
      </c>
      <c r="F3955" t="s">
        <v>14170</v>
      </c>
      <c r="G3955" t="s">
        <v>18</v>
      </c>
      <c r="H3955">
        <v>17</v>
      </c>
      <c r="I3955">
        <v>11</v>
      </c>
      <c r="J3955">
        <v>2009</v>
      </c>
      <c r="K3955">
        <v>2</v>
      </c>
      <c r="L3955" t="s">
        <v>83</v>
      </c>
      <c r="M3955" t="s">
        <v>578</v>
      </c>
    </row>
    <row r="3956" spans="1:13" x14ac:dyDescent="0.25">
      <c r="A3956">
        <v>3945</v>
      </c>
      <c r="B3956" t="s">
        <v>14171</v>
      </c>
      <c r="C3956" t="s">
        <v>14172</v>
      </c>
      <c r="D3956" t="s">
        <v>119</v>
      </c>
      <c r="E3956" t="s">
        <v>911</v>
      </c>
      <c r="F3956" t="s">
        <v>14173</v>
      </c>
      <c r="G3956" t="s">
        <v>18</v>
      </c>
      <c r="H3956">
        <v>21</v>
      </c>
      <c r="I3956">
        <v>12</v>
      </c>
      <c r="J3956">
        <v>2007</v>
      </c>
      <c r="K3956">
        <v>3</v>
      </c>
      <c r="L3956" t="s">
        <v>122</v>
      </c>
      <c r="M3956" t="s">
        <v>122</v>
      </c>
    </row>
    <row r="3957" spans="1:13" x14ac:dyDescent="0.25">
      <c r="A3957">
        <v>3946</v>
      </c>
      <c r="B3957" t="s">
        <v>14174</v>
      </c>
      <c r="C3957" t="s">
        <v>14175</v>
      </c>
      <c r="D3957" t="s">
        <v>66</v>
      </c>
      <c r="E3957" t="s">
        <v>295</v>
      </c>
      <c r="F3957" t="s">
        <v>14176</v>
      </c>
      <c r="G3957" t="s">
        <v>6043</v>
      </c>
      <c r="H3957">
        <v>24</v>
      </c>
      <c r="I3957">
        <v>7</v>
      </c>
      <c r="J3957">
        <v>2012</v>
      </c>
      <c r="K3957">
        <v>1</v>
      </c>
      <c r="L3957" t="s">
        <v>94</v>
      </c>
      <c r="M3957" t="s">
        <v>2650</v>
      </c>
    </row>
    <row r="3958" spans="1:13" x14ac:dyDescent="0.25">
      <c r="A3958">
        <v>3947</v>
      </c>
      <c r="B3958" t="s">
        <v>14177</v>
      </c>
      <c r="C3958" t="s">
        <v>14178</v>
      </c>
      <c r="D3958" t="s">
        <v>59</v>
      </c>
      <c r="E3958" t="s">
        <v>2763</v>
      </c>
      <c r="F3958" t="s">
        <v>14179</v>
      </c>
      <c r="G3958" t="s">
        <v>336</v>
      </c>
      <c r="H3958">
        <v>50</v>
      </c>
      <c r="I3958">
        <v>20</v>
      </c>
      <c r="J3958">
        <v>2000</v>
      </c>
      <c r="K3958">
        <v>6</v>
      </c>
      <c r="L3958" t="s">
        <v>62</v>
      </c>
      <c r="M3958" t="s">
        <v>14180</v>
      </c>
    </row>
    <row r="3959" spans="1:13" x14ac:dyDescent="0.25">
      <c r="A3959">
        <v>3948</v>
      </c>
      <c r="B3959" t="s">
        <v>14181</v>
      </c>
      <c r="C3959" t="s">
        <v>14182</v>
      </c>
      <c r="D3959" t="s">
        <v>59</v>
      </c>
      <c r="E3959" t="s">
        <v>770</v>
      </c>
      <c r="F3959" t="s">
        <v>14183</v>
      </c>
      <c r="G3959" t="s">
        <v>271</v>
      </c>
      <c r="H3959">
        <v>28</v>
      </c>
      <c r="I3959">
        <v>19</v>
      </c>
      <c r="J3959">
        <v>2002</v>
      </c>
      <c r="K3959">
        <v>4</v>
      </c>
      <c r="L3959" t="s">
        <v>41</v>
      </c>
      <c r="M3959" t="s">
        <v>14184</v>
      </c>
    </row>
    <row r="3960" spans="1:13" x14ac:dyDescent="0.25">
      <c r="A3960">
        <v>3949</v>
      </c>
      <c r="B3960" t="s">
        <v>14185</v>
      </c>
      <c r="C3960" t="s">
        <v>14186</v>
      </c>
      <c r="D3960" t="s">
        <v>98</v>
      </c>
      <c r="E3960" t="s">
        <v>962</v>
      </c>
      <c r="F3960" t="s">
        <v>14187</v>
      </c>
      <c r="G3960" t="s">
        <v>18</v>
      </c>
      <c r="H3960">
        <v>29</v>
      </c>
      <c r="I3960">
        <v>22</v>
      </c>
      <c r="J3960">
        <v>2010</v>
      </c>
      <c r="K3960">
        <v>1</v>
      </c>
      <c r="L3960" t="s">
        <v>101</v>
      </c>
      <c r="M3960" t="s">
        <v>101</v>
      </c>
    </row>
    <row r="3961" spans="1:13" x14ac:dyDescent="0.25">
      <c r="A3961">
        <v>3950</v>
      </c>
      <c r="B3961" t="s">
        <v>14188</v>
      </c>
      <c r="C3961" t="s">
        <v>14189</v>
      </c>
      <c r="D3961" t="s">
        <v>37</v>
      </c>
      <c r="E3961" t="s">
        <v>4004</v>
      </c>
      <c r="F3961" t="s">
        <v>14190</v>
      </c>
      <c r="G3961" t="s">
        <v>181</v>
      </c>
      <c r="H3961">
        <v>130</v>
      </c>
      <c r="I3961">
        <v>75</v>
      </c>
      <c r="J3961">
        <v>2006</v>
      </c>
      <c r="K3961">
        <v>6</v>
      </c>
      <c r="L3961" t="s">
        <v>41</v>
      </c>
      <c r="M3961" t="s">
        <v>42</v>
      </c>
    </row>
    <row r="3962" spans="1:13" x14ac:dyDescent="0.25">
      <c r="A3962">
        <v>3951</v>
      </c>
      <c r="B3962" t="s">
        <v>14191</v>
      </c>
      <c r="C3962" t="s">
        <v>14192</v>
      </c>
      <c r="D3962" t="s">
        <v>166</v>
      </c>
      <c r="E3962" t="s">
        <v>14193</v>
      </c>
      <c r="F3962" t="s">
        <v>14194</v>
      </c>
      <c r="G3962" t="s">
        <v>187</v>
      </c>
      <c r="H3962">
        <v>1777</v>
      </c>
      <c r="I3962">
        <v>1196</v>
      </c>
      <c r="J3962">
        <v>2000</v>
      </c>
      <c r="K3962">
        <v>12</v>
      </c>
      <c r="L3962" t="s">
        <v>41</v>
      </c>
      <c r="M3962" t="s">
        <v>14195</v>
      </c>
    </row>
    <row r="3963" spans="1:13" x14ac:dyDescent="0.25">
      <c r="A3963">
        <v>3952</v>
      </c>
      <c r="B3963" t="s">
        <v>14196</v>
      </c>
      <c r="C3963" t="s">
        <v>14197</v>
      </c>
      <c r="D3963" t="s">
        <v>45</v>
      </c>
      <c r="E3963" t="s">
        <v>3077</v>
      </c>
      <c r="F3963" t="s">
        <v>14198</v>
      </c>
      <c r="G3963" t="s">
        <v>336</v>
      </c>
      <c r="H3963">
        <v>114</v>
      </c>
      <c r="I3963">
        <v>52</v>
      </c>
      <c r="J3963">
        <v>2007</v>
      </c>
      <c r="K3963">
        <v>7</v>
      </c>
      <c r="L3963" t="s">
        <v>49</v>
      </c>
      <c r="M3963" t="s">
        <v>9794</v>
      </c>
    </row>
    <row r="3964" spans="1:13" x14ac:dyDescent="0.25">
      <c r="A3964">
        <v>3953</v>
      </c>
      <c r="B3964" t="s">
        <v>14199</v>
      </c>
      <c r="C3964" t="s">
        <v>14200</v>
      </c>
      <c r="D3964" t="s">
        <v>780</v>
      </c>
      <c r="E3964" t="s">
        <v>3116</v>
      </c>
      <c r="F3964" t="s">
        <v>14201</v>
      </c>
      <c r="G3964" t="s">
        <v>233</v>
      </c>
      <c r="H3964">
        <v>78</v>
      </c>
      <c r="I3964">
        <v>40</v>
      </c>
      <c r="J3964">
        <v>2002</v>
      </c>
      <c r="K3964">
        <v>1</v>
      </c>
      <c r="L3964" t="s">
        <v>344</v>
      </c>
      <c r="M3964" t="s">
        <v>3540</v>
      </c>
    </row>
    <row r="3965" spans="1:13" x14ac:dyDescent="0.25">
      <c r="A3965">
        <v>3954</v>
      </c>
      <c r="B3965" t="s">
        <v>14202</v>
      </c>
      <c r="C3965" t="s">
        <v>14203</v>
      </c>
      <c r="D3965" t="s">
        <v>30</v>
      </c>
      <c r="E3965" t="s">
        <v>1157</v>
      </c>
      <c r="F3965" t="s">
        <v>14204</v>
      </c>
      <c r="G3965" t="s">
        <v>55</v>
      </c>
      <c r="H3965">
        <v>38</v>
      </c>
      <c r="I3965">
        <v>7</v>
      </c>
      <c r="J3965">
        <v>2011</v>
      </c>
      <c r="K3965">
        <v>4</v>
      </c>
      <c r="L3965" t="s">
        <v>251</v>
      </c>
      <c r="M3965" t="s">
        <v>3796</v>
      </c>
    </row>
    <row r="3966" spans="1:13" x14ac:dyDescent="0.25">
      <c r="A3966">
        <v>3955</v>
      </c>
      <c r="B3966" t="s">
        <v>14205</v>
      </c>
      <c r="C3966" t="s">
        <v>14206</v>
      </c>
      <c r="D3966" t="s">
        <v>105</v>
      </c>
      <c r="E3966" t="s">
        <v>4567</v>
      </c>
      <c r="F3966" t="s">
        <v>14207</v>
      </c>
      <c r="G3966" t="s">
        <v>55</v>
      </c>
      <c r="H3966">
        <v>51</v>
      </c>
      <c r="I3966">
        <v>20</v>
      </c>
      <c r="J3966">
        <v>2012</v>
      </c>
      <c r="K3966">
        <v>2</v>
      </c>
      <c r="L3966" t="s">
        <v>62</v>
      </c>
      <c r="M3966" t="s">
        <v>108</v>
      </c>
    </row>
    <row r="3967" spans="1:13" x14ac:dyDescent="0.25">
      <c r="A3967">
        <v>3956</v>
      </c>
      <c r="B3967" t="s">
        <v>14208</v>
      </c>
      <c r="C3967" t="s">
        <v>14209</v>
      </c>
      <c r="D3967" t="s">
        <v>59</v>
      </c>
      <c r="E3967" t="s">
        <v>14210</v>
      </c>
      <c r="F3967" t="s">
        <v>14211</v>
      </c>
      <c r="G3967" t="s">
        <v>233</v>
      </c>
      <c r="H3967">
        <v>150</v>
      </c>
      <c r="I3967">
        <v>94</v>
      </c>
      <c r="J3967">
        <v>2004</v>
      </c>
      <c r="K3967">
        <v>7</v>
      </c>
      <c r="L3967" t="s">
        <v>62</v>
      </c>
      <c r="M3967" t="s">
        <v>14212</v>
      </c>
    </row>
    <row r="3968" spans="1:13" x14ac:dyDescent="0.25">
      <c r="A3968">
        <v>3957</v>
      </c>
      <c r="B3968" t="s">
        <v>14213</v>
      </c>
      <c r="C3968" t="s">
        <v>14214</v>
      </c>
      <c r="D3968" t="s">
        <v>30</v>
      </c>
      <c r="E3968" t="s">
        <v>699</v>
      </c>
      <c r="F3968" t="s">
        <v>14215</v>
      </c>
      <c r="G3968" t="s">
        <v>211</v>
      </c>
      <c r="H3968">
        <v>16</v>
      </c>
      <c r="I3968">
        <v>16</v>
      </c>
      <c r="J3968">
        <v>2007</v>
      </c>
      <c r="K3968">
        <v>3</v>
      </c>
      <c r="L3968" t="s">
        <v>251</v>
      </c>
      <c r="M3968" t="s">
        <v>14216</v>
      </c>
    </row>
    <row r="3969" spans="1:13" x14ac:dyDescent="0.25">
      <c r="A3969">
        <v>3958</v>
      </c>
      <c r="B3969" t="s">
        <v>14217</v>
      </c>
      <c r="C3969" t="s">
        <v>14218</v>
      </c>
      <c r="D3969" t="s">
        <v>1011</v>
      </c>
      <c r="E3969" t="s">
        <v>8798</v>
      </c>
      <c r="F3969" t="s">
        <v>14219</v>
      </c>
      <c r="G3969" t="s">
        <v>55</v>
      </c>
      <c r="H3969">
        <v>79</v>
      </c>
      <c r="I3969">
        <v>48</v>
      </c>
      <c r="J3969">
        <v>2001</v>
      </c>
      <c r="K3969">
        <v>5</v>
      </c>
      <c r="L3969" t="s">
        <v>41</v>
      </c>
      <c r="M3969" t="s">
        <v>10167</v>
      </c>
    </row>
    <row r="3970" spans="1:13" x14ac:dyDescent="0.25">
      <c r="A3970">
        <v>3959</v>
      </c>
      <c r="B3970" t="s">
        <v>14220</v>
      </c>
      <c r="C3970" t="s">
        <v>14221</v>
      </c>
      <c r="D3970" t="s">
        <v>74</v>
      </c>
      <c r="E3970" t="s">
        <v>993</v>
      </c>
      <c r="F3970" t="s">
        <v>14222</v>
      </c>
      <c r="G3970" t="s">
        <v>308</v>
      </c>
      <c r="H3970">
        <v>18</v>
      </c>
      <c r="I3970">
        <v>13</v>
      </c>
      <c r="J3970">
        <v>1995</v>
      </c>
      <c r="K3970">
        <v>1</v>
      </c>
      <c r="L3970" t="s">
        <v>41</v>
      </c>
      <c r="M3970" t="s">
        <v>14223</v>
      </c>
    </row>
    <row r="3971" spans="1:13" x14ac:dyDescent="0.25">
      <c r="A3971">
        <v>3960</v>
      </c>
      <c r="B3971" t="s">
        <v>14224</v>
      </c>
      <c r="C3971" t="s">
        <v>14225</v>
      </c>
      <c r="D3971" t="s">
        <v>462</v>
      </c>
      <c r="E3971" t="s">
        <v>1418</v>
      </c>
      <c r="F3971" t="s">
        <v>14226</v>
      </c>
      <c r="G3971" t="s">
        <v>297</v>
      </c>
      <c r="H3971">
        <v>41</v>
      </c>
      <c r="I3971">
        <v>20</v>
      </c>
      <c r="J3971">
        <v>2001</v>
      </c>
      <c r="K3971">
        <v>2</v>
      </c>
      <c r="L3971" t="s">
        <v>465</v>
      </c>
      <c r="M3971" t="s">
        <v>985</v>
      </c>
    </row>
    <row r="3972" spans="1:13" x14ac:dyDescent="0.25">
      <c r="A3972">
        <v>3961</v>
      </c>
      <c r="B3972" t="s">
        <v>14227</v>
      </c>
      <c r="C3972" t="s">
        <v>14228</v>
      </c>
      <c r="D3972" t="s">
        <v>52</v>
      </c>
      <c r="E3972" t="s">
        <v>533</v>
      </c>
      <c r="F3972" t="s">
        <v>14229</v>
      </c>
      <c r="G3972" t="s">
        <v>156</v>
      </c>
      <c r="H3972">
        <v>103</v>
      </c>
      <c r="I3972">
        <v>73</v>
      </c>
      <c r="J3972">
        <v>2001</v>
      </c>
      <c r="K3972">
        <v>9</v>
      </c>
      <c r="L3972" t="s">
        <v>953</v>
      </c>
      <c r="M3972" t="s">
        <v>1004</v>
      </c>
    </row>
    <row r="3973" spans="1:13" x14ac:dyDescent="0.25">
      <c r="A3973">
        <v>3962</v>
      </c>
      <c r="B3973" t="s">
        <v>14230</v>
      </c>
      <c r="C3973" t="s">
        <v>14231</v>
      </c>
      <c r="D3973" t="s">
        <v>643</v>
      </c>
      <c r="E3973" t="s">
        <v>911</v>
      </c>
      <c r="F3973" t="s">
        <v>14232</v>
      </c>
      <c r="G3973" t="s">
        <v>18</v>
      </c>
      <c r="H3973">
        <v>12</v>
      </c>
      <c r="I3973">
        <v>6</v>
      </c>
      <c r="J3973">
        <v>1997</v>
      </c>
      <c r="K3973">
        <v>1</v>
      </c>
      <c r="L3973" t="s">
        <v>41</v>
      </c>
      <c r="M3973" t="s">
        <v>14233</v>
      </c>
    </row>
    <row r="3974" spans="1:13" x14ac:dyDescent="0.25">
      <c r="A3974">
        <v>3963</v>
      </c>
      <c r="B3974" t="s">
        <v>14234</v>
      </c>
      <c r="C3974" t="s">
        <v>14235</v>
      </c>
      <c r="D3974" t="s">
        <v>80</v>
      </c>
      <c r="E3974" t="s">
        <v>690</v>
      </c>
      <c r="F3974" t="s">
        <v>14236</v>
      </c>
      <c r="G3974" t="s">
        <v>18</v>
      </c>
      <c r="H3974">
        <v>51</v>
      </c>
      <c r="I3974">
        <v>32</v>
      </c>
      <c r="J3974">
        <v>1999</v>
      </c>
      <c r="K3974">
        <v>1</v>
      </c>
      <c r="L3974" t="s">
        <v>41</v>
      </c>
      <c r="M3974" t="s">
        <v>10778</v>
      </c>
    </row>
    <row r="3975" spans="1:13" x14ac:dyDescent="0.25">
      <c r="A3975">
        <v>3964</v>
      </c>
      <c r="B3975" t="s">
        <v>14237</v>
      </c>
      <c r="C3975" t="s">
        <v>14238</v>
      </c>
      <c r="D3975" t="s">
        <v>30</v>
      </c>
      <c r="E3975" t="s">
        <v>2436</v>
      </c>
      <c r="F3975" t="s">
        <v>14239</v>
      </c>
      <c r="G3975" t="s">
        <v>175</v>
      </c>
      <c r="H3975">
        <v>42</v>
      </c>
      <c r="I3975">
        <v>31</v>
      </c>
      <c r="J3975">
        <v>2007</v>
      </c>
      <c r="K3975">
        <v>1</v>
      </c>
      <c r="L3975" t="s">
        <v>251</v>
      </c>
      <c r="M3975" t="s">
        <v>251</v>
      </c>
    </row>
    <row r="3976" spans="1:13" x14ac:dyDescent="0.25">
      <c r="A3976">
        <v>3965</v>
      </c>
      <c r="B3976" t="s">
        <v>14240</v>
      </c>
      <c r="C3976" t="s">
        <v>14241</v>
      </c>
      <c r="D3976" t="s">
        <v>503</v>
      </c>
      <c r="E3976" t="s">
        <v>2538</v>
      </c>
      <c r="F3976" t="s">
        <v>14242</v>
      </c>
      <c r="G3976" t="s">
        <v>1041</v>
      </c>
      <c r="H3976">
        <v>49</v>
      </c>
      <c r="I3976">
        <v>23</v>
      </c>
      <c r="J3976">
        <v>1997</v>
      </c>
      <c r="K3976">
        <v>2</v>
      </c>
      <c r="L3976" t="s">
        <v>506</v>
      </c>
      <c r="M3976" t="s">
        <v>3138</v>
      </c>
    </row>
    <row r="3977" spans="1:13" x14ac:dyDescent="0.25">
      <c r="A3977">
        <v>3966</v>
      </c>
      <c r="B3977" t="s">
        <v>14243</v>
      </c>
      <c r="C3977" t="s">
        <v>14244</v>
      </c>
      <c r="D3977" t="s">
        <v>105</v>
      </c>
      <c r="E3977" t="s">
        <v>1305</v>
      </c>
      <c r="F3977" t="s">
        <v>14245</v>
      </c>
      <c r="G3977" t="s">
        <v>336</v>
      </c>
      <c r="H3977">
        <v>27</v>
      </c>
      <c r="I3977">
        <v>14</v>
      </c>
      <c r="J3977">
        <v>2013</v>
      </c>
      <c r="K3977">
        <v>3</v>
      </c>
      <c r="L3977" t="s">
        <v>62</v>
      </c>
      <c r="M3977" t="s">
        <v>14246</v>
      </c>
    </row>
    <row r="3978" spans="1:13" x14ac:dyDescent="0.25">
      <c r="A3978">
        <v>3967</v>
      </c>
      <c r="B3978" t="s">
        <v>14247</v>
      </c>
      <c r="C3978" t="s">
        <v>14248</v>
      </c>
      <c r="D3978" t="s">
        <v>22</v>
      </c>
      <c r="E3978" t="s">
        <v>2516</v>
      </c>
      <c r="F3978" t="s">
        <v>14249</v>
      </c>
      <c r="G3978" t="s">
        <v>308</v>
      </c>
      <c r="H3978">
        <v>128</v>
      </c>
      <c r="I3978">
        <v>78</v>
      </c>
      <c r="J3978">
        <v>2011</v>
      </c>
      <c r="K3978">
        <v>4</v>
      </c>
      <c r="L3978" t="s">
        <v>26</v>
      </c>
      <c r="M3978" t="s">
        <v>26</v>
      </c>
    </row>
    <row r="3979" spans="1:13" x14ac:dyDescent="0.25">
      <c r="A3979">
        <v>3968</v>
      </c>
      <c r="B3979" t="s">
        <v>14250</v>
      </c>
      <c r="C3979" t="s">
        <v>14251</v>
      </c>
      <c r="D3979" t="s">
        <v>52</v>
      </c>
      <c r="E3979" t="s">
        <v>278</v>
      </c>
      <c r="F3979" t="s">
        <v>14252</v>
      </c>
      <c r="G3979" t="s">
        <v>233</v>
      </c>
      <c r="H3979">
        <v>50</v>
      </c>
      <c r="I3979">
        <v>30</v>
      </c>
      <c r="J3979">
        <v>1993</v>
      </c>
      <c r="K3979">
        <v>1</v>
      </c>
      <c r="L3979" t="s">
        <v>41</v>
      </c>
      <c r="M3979" t="s">
        <v>2415</v>
      </c>
    </row>
    <row r="3980" spans="1:13" x14ac:dyDescent="0.25">
      <c r="A3980">
        <v>3969</v>
      </c>
      <c r="B3980" t="s">
        <v>14253</v>
      </c>
      <c r="C3980" t="s">
        <v>14254</v>
      </c>
      <c r="D3980" t="s">
        <v>215</v>
      </c>
      <c r="E3980" t="s">
        <v>14255</v>
      </c>
      <c r="F3980" t="s">
        <v>14256</v>
      </c>
      <c r="G3980" t="s">
        <v>308</v>
      </c>
      <c r="H3980">
        <v>6195</v>
      </c>
      <c r="I3980">
        <v>3228</v>
      </c>
      <c r="J3980">
        <v>2011</v>
      </c>
      <c r="K3980">
        <v>1</v>
      </c>
      <c r="L3980" t="s">
        <v>4641</v>
      </c>
      <c r="M3980" t="s">
        <v>7340</v>
      </c>
    </row>
    <row r="3981" spans="1:13" x14ac:dyDescent="0.25">
      <c r="A3981">
        <v>3970</v>
      </c>
      <c r="B3981" t="s">
        <v>14257</v>
      </c>
      <c r="C3981" t="s">
        <v>14258</v>
      </c>
      <c r="D3981" t="s">
        <v>45</v>
      </c>
      <c r="E3981" t="s">
        <v>7184</v>
      </c>
      <c r="F3981" t="s">
        <v>14259</v>
      </c>
      <c r="G3981" t="s">
        <v>107</v>
      </c>
      <c r="H3981">
        <v>74</v>
      </c>
      <c r="I3981">
        <v>42</v>
      </c>
      <c r="J3981">
        <v>2000</v>
      </c>
      <c r="K3981">
        <v>3</v>
      </c>
      <c r="L3981" t="s">
        <v>49</v>
      </c>
      <c r="M3981" t="s">
        <v>990</v>
      </c>
    </row>
    <row r="3982" spans="1:13" x14ac:dyDescent="0.25">
      <c r="A3982">
        <v>3971</v>
      </c>
      <c r="B3982" t="s">
        <v>14260</v>
      </c>
      <c r="C3982" t="s">
        <v>14261</v>
      </c>
      <c r="D3982" t="s">
        <v>45</v>
      </c>
      <c r="E3982" t="s">
        <v>911</v>
      </c>
      <c r="F3982" t="s">
        <v>14262</v>
      </c>
      <c r="G3982" t="s">
        <v>18</v>
      </c>
      <c r="H3982">
        <v>48</v>
      </c>
      <c r="I3982">
        <v>25</v>
      </c>
      <c r="J3982">
        <v>2010</v>
      </c>
      <c r="K3982">
        <v>3</v>
      </c>
      <c r="L3982" t="s">
        <v>49</v>
      </c>
      <c r="M3982" t="s">
        <v>49</v>
      </c>
    </row>
    <row r="3983" spans="1:13" x14ac:dyDescent="0.25">
      <c r="A3983">
        <v>3972</v>
      </c>
      <c r="B3983" t="s">
        <v>14263</v>
      </c>
      <c r="C3983" t="s">
        <v>14264</v>
      </c>
      <c r="D3983" t="s">
        <v>764</v>
      </c>
      <c r="E3983" t="s">
        <v>327</v>
      </c>
      <c r="F3983" t="s">
        <v>14265</v>
      </c>
      <c r="G3983" t="s">
        <v>233</v>
      </c>
      <c r="H3983">
        <v>30</v>
      </c>
      <c r="I3983">
        <v>21</v>
      </c>
      <c r="J3983">
        <v>2007</v>
      </c>
      <c r="K3983">
        <v>3</v>
      </c>
      <c r="L3983" t="s">
        <v>41</v>
      </c>
      <c r="M3983" t="s">
        <v>767</v>
      </c>
    </row>
    <row r="3984" spans="1:13" x14ac:dyDescent="0.25">
      <c r="A3984">
        <v>3973</v>
      </c>
      <c r="B3984" t="s">
        <v>14266</v>
      </c>
      <c r="C3984" t="s">
        <v>14267</v>
      </c>
      <c r="D3984" t="s">
        <v>105</v>
      </c>
      <c r="E3984" t="s">
        <v>8016</v>
      </c>
      <c r="F3984" t="s">
        <v>14268</v>
      </c>
      <c r="G3984" t="s">
        <v>55</v>
      </c>
      <c r="H3984">
        <v>150</v>
      </c>
      <c r="I3984">
        <v>42</v>
      </c>
      <c r="J3984">
        <v>1993</v>
      </c>
      <c r="K3984">
        <v>1</v>
      </c>
      <c r="L3984" t="s">
        <v>62</v>
      </c>
      <c r="M3984" t="s">
        <v>14269</v>
      </c>
    </row>
    <row r="3985" spans="1:13" x14ac:dyDescent="0.25">
      <c r="A3985">
        <v>3974</v>
      </c>
      <c r="B3985" t="s">
        <v>14270</v>
      </c>
      <c r="C3985" t="s">
        <v>14271</v>
      </c>
      <c r="D3985" t="s">
        <v>59</v>
      </c>
      <c r="E3985" t="s">
        <v>14272</v>
      </c>
      <c r="F3985" t="s">
        <v>14273</v>
      </c>
      <c r="G3985" t="s">
        <v>55</v>
      </c>
      <c r="H3985">
        <v>793</v>
      </c>
      <c r="I3985">
        <v>576</v>
      </c>
      <c r="J3985">
        <v>2001</v>
      </c>
      <c r="K3985">
        <v>9</v>
      </c>
      <c r="L3985" t="s">
        <v>62</v>
      </c>
      <c r="M3985" t="s">
        <v>14274</v>
      </c>
    </row>
    <row r="3986" spans="1:13" x14ac:dyDescent="0.25">
      <c r="A3986">
        <v>3975</v>
      </c>
      <c r="B3986" t="s">
        <v>14275</v>
      </c>
      <c r="C3986" t="s">
        <v>14276</v>
      </c>
      <c r="D3986" t="s">
        <v>30</v>
      </c>
      <c r="E3986" t="s">
        <v>1309</v>
      </c>
      <c r="F3986" t="s">
        <v>14277</v>
      </c>
      <c r="G3986" t="s">
        <v>107</v>
      </c>
      <c r="H3986">
        <v>20</v>
      </c>
      <c r="I3986">
        <v>17</v>
      </c>
      <c r="J3986">
        <v>2007</v>
      </c>
      <c r="K3986">
        <v>3</v>
      </c>
      <c r="L3986" t="s">
        <v>706</v>
      </c>
      <c r="M3986" t="s">
        <v>14278</v>
      </c>
    </row>
    <row r="3987" spans="1:13" x14ac:dyDescent="0.25">
      <c r="A3987">
        <v>3976</v>
      </c>
      <c r="B3987" t="s">
        <v>14279</v>
      </c>
      <c r="C3987" t="s">
        <v>14280</v>
      </c>
      <c r="D3987" t="s">
        <v>66</v>
      </c>
      <c r="E3987" t="s">
        <v>4835</v>
      </c>
      <c r="F3987" t="s">
        <v>14281</v>
      </c>
      <c r="G3987" t="s">
        <v>181</v>
      </c>
      <c r="H3987">
        <v>230</v>
      </c>
      <c r="I3987">
        <v>72</v>
      </c>
      <c r="J3987">
        <v>2004</v>
      </c>
      <c r="K3987">
        <v>8</v>
      </c>
      <c r="L3987" t="s">
        <v>94</v>
      </c>
      <c r="M3987" t="s">
        <v>565</v>
      </c>
    </row>
    <row r="3988" spans="1:13" x14ac:dyDescent="0.25">
      <c r="A3988">
        <v>3977</v>
      </c>
      <c r="B3988" t="s">
        <v>14282</v>
      </c>
      <c r="C3988" t="s">
        <v>14283</v>
      </c>
      <c r="D3988" t="s">
        <v>80</v>
      </c>
      <c r="E3988" t="s">
        <v>3494</v>
      </c>
      <c r="F3988" t="s">
        <v>14284</v>
      </c>
      <c r="G3988" t="s">
        <v>181</v>
      </c>
      <c r="H3988">
        <v>80</v>
      </c>
      <c r="I3988">
        <v>50</v>
      </c>
      <c r="J3988">
        <v>2002</v>
      </c>
      <c r="K3988">
        <v>8</v>
      </c>
      <c r="L3988" t="s">
        <v>500</v>
      </c>
      <c r="M3988" t="s">
        <v>14285</v>
      </c>
    </row>
    <row r="3989" spans="1:13" x14ac:dyDescent="0.25">
      <c r="A3989">
        <v>3978</v>
      </c>
      <c r="B3989" t="s">
        <v>14286</v>
      </c>
      <c r="C3989" t="s">
        <v>14287</v>
      </c>
      <c r="D3989" t="s">
        <v>30</v>
      </c>
      <c r="E3989" t="s">
        <v>3011</v>
      </c>
      <c r="F3989" t="s">
        <v>14288</v>
      </c>
      <c r="G3989" t="s">
        <v>257</v>
      </c>
      <c r="H3989">
        <v>292</v>
      </c>
      <c r="I3989">
        <v>150</v>
      </c>
      <c r="J3989">
        <v>2000</v>
      </c>
      <c r="K3989">
        <v>4</v>
      </c>
      <c r="L3989" t="s">
        <v>258</v>
      </c>
      <c r="M3989" t="s">
        <v>330</v>
      </c>
    </row>
    <row r="3990" spans="1:13" x14ac:dyDescent="0.25">
      <c r="A3990">
        <v>3979</v>
      </c>
      <c r="B3990" t="s">
        <v>14289</v>
      </c>
      <c r="C3990" t="s">
        <v>14290</v>
      </c>
      <c r="D3990" t="s">
        <v>80</v>
      </c>
      <c r="E3990" t="s">
        <v>1106</v>
      </c>
      <c r="F3990" t="s">
        <v>14291</v>
      </c>
      <c r="G3990" t="s">
        <v>336</v>
      </c>
      <c r="H3990">
        <v>9</v>
      </c>
      <c r="I3990">
        <v>5</v>
      </c>
      <c r="J3990">
        <v>2012</v>
      </c>
      <c r="K3990">
        <v>2</v>
      </c>
      <c r="L3990" t="s">
        <v>137</v>
      </c>
      <c r="M3990" t="s">
        <v>137</v>
      </c>
    </row>
    <row r="3991" spans="1:13" x14ac:dyDescent="0.25">
      <c r="A3991">
        <v>3980</v>
      </c>
      <c r="B3991" t="s">
        <v>14292</v>
      </c>
      <c r="C3991" t="s">
        <v>14293</v>
      </c>
      <c r="D3991" t="s">
        <v>105</v>
      </c>
      <c r="E3991" t="s">
        <v>14294</v>
      </c>
      <c r="F3991" t="s">
        <v>14295</v>
      </c>
      <c r="G3991" t="s">
        <v>33</v>
      </c>
      <c r="H3991">
        <v>1400</v>
      </c>
      <c r="I3991">
        <v>730</v>
      </c>
      <c r="J3991">
        <v>2007</v>
      </c>
      <c r="K3991">
        <v>4</v>
      </c>
      <c r="L3991" t="s">
        <v>62</v>
      </c>
      <c r="M3991" t="s">
        <v>108</v>
      </c>
    </row>
    <row r="3992" spans="1:13" x14ac:dyDescent="0.25">
      <c r="A3992">
        <v>3981</v>
      </c>
      <c r="B3992" t="s">
        <v>14296</v>
      </c>
      <c r="C3992" t="s">
        <v>14297</v>
      </c>
      <c r="D3992" t="s">
        <v>341</v>
      </c>
      <c r="E3992" t="s">
        <v>871</v>
      </c>
      <c r="F3992" t="s">
        <v>14298</v>
      </c>
      <c r="G3992" t="s">
        <v>107</v>
      </c>
      <c r="H3992">
        <v>17</v>
      </c>
      <c r="I3992">
        <v>6</v>
      </c>
      <c r="J3992">
        <v>2014</v>
      </c>
      <c r="K3992">
        <v>1</v>
      </c>
      <c r="L3992" t="s">
        <v>344</v>
      </c>
      <c r="M3992" t="s">
        <v>280</v>
      </c>
    </row>
    <row r="3993" spans="1:13" x14ac:dyDescent="0.25">
      <c r="A3993">
        <v>3982</v>
      </c>
      <c r="B3993" t="s">
        <v>14299</v>
      </c>
      <c r="C3993" t="s">
        <v>14300</v>
      </c>
      <c r="D3993" t="s">
        <v>74</v>
      </c>
      <c r="E3993" t="s">
        <v>993</v>
      </c>
      <c r="F3993" t="s">
        <v>14301</v>
      </c>
      <c r="G3993" t="s">
        <v>324</v>
      </c>
      <c r="H3993">
        <v>28</v>
      </c>
      <c r="I3993">
        <v>19</v>
      </c>
      <c r="J3993">
        <v>2003</v>
      </c>
      <c r="K3993">
        <v>1</v>
      </c>
      <c r="L3993" t="s">
        <v>543</v>
      </c>
      <c r="M3993" t="s">
        <v>4851</v>
      </c>
    </row>
    <row r="3994" spans="1:13" x14ac:dyDescent="0.25">
      <c r="A3994">
        <v>3983</v>
      </c>
      <c r="B3994" t="s">
        <v>14302</v>
      </c>
      <c r="C3994" t="s">
        <v>14303</v>
      </c>
      <c r="D3994" t="s">
        <v>119</v>
      </c>
      <c r="E3994" t="s">
        <v>7343</v>
      </c>
      <c r="F3994" t="s">
        <v>14304</v>
      </c>
      <c r="G3994" t="s">
        <v>6043</v>
      </c>
      <c r="H3994">
        <v>17</v>
      </c>
      <c r="I3994">
        <v>19</v>
      </c>
      <c r="J3994">
        <v>2013</v>
      </c>
      <c r="K3994">
        <v>2</v>
      </c>
      <c r="L3994" t="s">
        <v>122</v>
      </c>
      <c r="M3994" t="s">
        <v>3959</v>
      </c>
    </row>
    <row r="3995" spans="1:13" x14ac:dyDescent="0.25">
      <c r="A3995">
        <v>3984</v>
      </c>
      <c r="B3995" t="s">
        <v>14305</v>
      </c>
      <c r="C3995" t="s">
        <v>14306</v>
      </c>
      <c r="D3995" t="s">
        <v>243</v>
      </c>
      <c r="E3995" t="s">
        <v>14307</v>
      </c>
      <c r="F3995" t="s">
        <v>14308</v>
      </c>
      <c r="G3995" t="s">
        <v>156</v>
      </c>
      <c r="H3995">
        <v>171</v>
      </c>
      <c r="I3995">
        <v>116</v>
      </c>
      <c r="J3995">
        <v>2000</v>
      </c>
      <c r="K3995">
        <v>5</v>
      </c>
      <c r="L3995" t="s">
        <v>94</v>
      </c>
      <c r="M3995" t="s">
        <v>948</v>
      </c>
    </row>
    <row r="3996" spans="1:13" x14ac:dyDescent="0.25">
      <c r="A3996">
        <v>3985</v>
      </c>
      <c r="B3996" t="s">
        <v>14309</v>
      </c>
      <c r="C3996" t="s">
        <v>14310</v>
      </c>
      <c r="D3996" t="s">
        <v>643</v>
      </c>
      <c r="E3996" t="s">
        <v>1305</v>
      </c>
      <c r="F3996" t="s">
        <v>14311</v>
      </c>
      <c r="G3996" t="s">
        <v>233</v>
      </c>
      <c r="H3996">
        <v>42</v>
      </c>
      <c r="I3996">
        <v>11</v>
      </c>
      <c r="J3996">
        <v>2009</v>
      </c>
      <c r="K3996">
        <v>1</v>
      </c>
      <c r="L3996" t="s">
        <v>41</v>
      </c>
      <c r="M3996" t="s">
        <v>14312</v>
      </c>
    </row>
    <row r="3997" spans="1:13" x14ac:dyDescent="0.25">
      <c r="A3997">
        <v>3986</v>
      </c>
      <c r="B3997" t="s">
        <v>14313</v>
      </c>
      <c r="C3997" t="s">
        <v>14314</v>
      </c>
      <c r="D3997" t="s">
        <v>74</v>
      </c>
      <c r="E3997" t="s">
        <v>10932</v>
      </c>
      <c r="F3997" t="s">
        <v>14315</v>
      </c>
      <c r="G3997" t="s">
        <v>25</v>
      </c>
      <c r="H3997">
        <v>20</v>
      </c>
      <c r="I3997">
        <v>15</v>
      </c>
      <c r="J3997">
        <v>2009</v>
      </c>
      <c r="K3997">
        <v>4</v>
      </c>
      <c r="L3997" t="s">
        <v>77</v>
      </c>
      <c r="M3997" t="s">
        <v>14316</v>
      </c>
    </row>
    <row r="3998" spans="1:13" x14ac:dyDescent="0.25">
      <c r="A3998">
        <v>3987</v>
      </c>
      <c r="B3998" t="s">
        <v>14317</v>
      </c>
      <c r="C3998" t="s">
        <v>14318</v>
      </c>
      <c r="D3998" t="s">
        <v>45</v>
      </c>
      <c r="E3998" t="s">
        <v>6163</v>
      </c>
      <c r="F3998" t="s">
        <v>14319</v>
      </c>
      <c r="G3998" t="s">
        <v>55</v>
      </c>
      <c r="H3998">
        <v>36</v>
      </c>
      <c r="I3998">
        <v>41</v>
      </c>
      <c r="J3998">
        <v>2003</v>
      </c>
      <c r="K3998">
        <v>3</v>
      </c>
      <c r="L3998" t="s">
        <v>49</v>
      </c>
      <c r="M3998" t="s">
        <v>49</v>
      </c>
    </row>
    <row r="3999" spans="1:13" x14ac:dyDescent="0.25">
      <c r="A3999">
        <v>3988</v>
      </c>
      <c r="B3999" t="s">
        <v>14320</v>
      </c>
      <c r="C3999" t="s">
        <v>14321</v>
      </c>
      <c r="D3999" t="s">
        <v>223</v>
      </c>
      <c r="E3999" t="s">
        <v>14322</v>
      </c>
      <c r="F3999" t="s">
        <v>14323</v>
      </c>
      <c r="G3999" t="s">
        <v>211</v>
      </c>
      <c r="H3999">
        <v>560</v>
      </c>
      <c r="I3999">
        <v>280</v>
      </c>
      <c r="J3999">
        <v>1910</v>
      </c>
      <c r="K3999">
        <v>1</v>
      </c>
      <c r="L3999" t="s">
        <v>41</v>
      </c>
      <c r="M3999" t="s">
        <v>14324</v>
      </c>
    </row>
    <row r="4000" spans="1:13" x14ac:dyDescent="0.25">
      <c r="A4000">
        <v>3989</v>
      </c>
      <c r="B4000" t="s">
        <v>14325</v>
      </c>
      <c r="C4000" t="s">
        <v>14326</v>
      </c>
      <c r="D4000" t="s">
        <v>852</v>
      </c>
      <c r="E4000" t="s">
        <v>824</v>
      </c>
      <c r="F4000" t="s">
        <v>14327</v>
      </c>
      <c r="G4000" t="s">
        <v>187</v>
      </c>
      <c r="H4000">
        <v>20</v>
      </c>
      <c r="I4000">
        <v>8</v>
      </c>
      <c r="J4000">
        <v>2005</v>
      </c>
      <c r="K4000">
        <v>1</v>
      </c>
      <c r="L4000" t="s">
        <v>465</v>
      </c>
      <c r="M4000" t="s">
        <v>985</v>
      </c>
    </row>
    <row r="4001" spans="1:13" x14ac:dyDescent="0.25">
      <c r="A4001">
        <v>3990</v>
      </c>
      <c r="B4001" t="s">
        <v>14328</v>
      </c>
      <c r="C4001" t="s">
        <v>14329</v>
      </c>
      <c r="D4001" t="s">
        <v>166</v>
      </c>
      <c r="E4001" t="s">
        <v>1442</v>
      </c>
      <c r="F4001" t="s">
        <v>14330</v>
      </c>
      <c r="G4001" t="s">
        <v>336</v>
      </c>
      <c r="H4001">
        <v>27</v>
      </c>
      <c r="I4001">
        <v>15</v>
      </c>
      <c r="J4001">
        <v>2007</v>
      </c>
      <c r="K4001">
        <v>1</v>
      </c>
      <c r="L4001" t="s">
        <v>169</v>
      </c>
      <c r="M4001" t="s">
        <v>1697</v>
      </c>
    </row>
    <row r="4002" spans="1:13" x14ac:dyDescent="0.25">
      <c r="A4002">
        <v>3991</v>
      </c>
      <c r="B4002" t="s">
        <v>14331</v>
      </c>
      <c r="C4002" t="s">
        <v>14332</v>
      </c>
      <c r="D4002" t="s">
        <v>86</v>
      </c>
      <c r="E4002" t="s">
        <v>939</v>
      </c>
      <c r="F4002" t="s">
        <v>14333</v>
      </c>
      <c r="G4002" t="s">
        <v>336</v>
      </c>
      <c r="H4002">
        <v>6</v>
      </c>
      <c r="I4002">
        <v>6</v>
      </c>
      <c r="J4002">
        <v>2004</v>
      </c>
      <c r="K4002">
        <v>1</v>
      </c>
      <c r="L4002" t="s">
        <v>89</v>
      </c>
      <c r="M4002" t="s">
        <v>14334</v>
      </c>
    </row>
    <row r="4003" spans="1:13" x14ac:dyDescent="0.25">
      <c r="A4003">
        <v>3992</v>
      </c>
      <c r="B4003" t="s">
        <v>14335</v>
      </c>
      <c r="C4003" t="s">
        <v>14336</v>
      </c>
      <c r="D4003" t="s">
        <v>1011</v>
      </c>
      <c r="E4003" t="s">
        <v>14337</v>
      </c>
      <c r="F4003" t="s">
        <v>14338</v>
      </c>
      <c r="G4003" t="s">
        <v>55</v>
      </c>
      <c r="H4003">
        <v>657</v>
      </c>
      <c r="I4003">
        <v>333</v>
      </c>
      <c r="J4003">
        <v>2006</v>
      </c>
      <c r="K4003">
        <v>4</v>
      </c>
      <c r="L4003" t="s">
        <v>1014</v>
      </c>
      <c r="M4003" t="s">
        <v>1015</v>
      </c>
    </row>
    <row r="4004" spans="1:13" x14ac:dyDescent="0.25">
      <c r="A4004">
        <v>3993</v>
      </c>
      <c r="B4004" t="s">
        <v>14339</v>
      </c>
      <c r="C4004" t="s">
        <v>14340</v>
      </c>
      <c r="D4004" t="s">
        <v>30</v>
      </c>
      <c r="E4004" t="s">
        <v>760</v>
      </c>
      <c r="F4004" t="s">
        <v>14341</v>
      </c>
      <c r="G4004" t="s">
        <v>6043</v>
      </c>
      <c r="H4004">
        <v>10</v>
      </c>
      <c r="I4004">
        <v>7</v>
      </c>
      <c r="J4004">
        <v>2004</v>
      </c>
      <c r="K4004">
        <v>1</v>
      </c>
      <c r="L4004" t="s">
        <v>258</v>
      </c>
      <c r="M4004" t="s">
        <v>258</v>
      </c>
    </row>
    <row r="4005" spans="1:13" x14ac:dyDescent="0.25">
      <c r="A4005">
        <v>3994</v>
      </c>
      <c r="B4005" t="s">
        <v>14342</v>
      </c>
      <c r="C4005" t="s">
        <v>14343</v>
      </c>
      <c r="D4005" t="s">
        <v>105</v>
      </c>
      <c r="E4005" t="s">
        <v>445</v>
      </c>
      <c r="F4005" t="s">
        <v>14344</v>
      </c>
      <c r="G4005" t="s">
        <v>107</v>
      </c>
      <c r="H4005">
        <v>32</v>
      </c>
      <c r="I4005">
        <v>12</v>
      </c>
      <c r="J4005">
        <v>2009</v>
      </c>
      <c r="K4005">
        <v>1</v>
      </c>
      <c r="L4005" t="s">
        <v>62</v>
      </c>
      <c r="M4005" t="s">
        <v>108</v>
      </c>
    </row>
    <row r="4006" spans="1:13" x14ac:dyDescent="0.25">
      <c r="A4006">
        <v>3995</v>
      </c>
      <c r="B4006" t="s">
        <v>14345</v>
      </c>
      <c r="C4006" t="s">
        <v>14346</v>
      </c>
      <c r="D4006" t="s">
        <v>30</v>
      </c>
      <c r="E4006" t="s">
        <v>11357</v>
      </c>
      <c r="F4006" t="s">
        <v>14347</v>
      </c>
      <c r="G4006" t="s">
        <v>175</v>
      </c>
      <c r="H4006">
        <v>225</v>
      </c>
      <c r="I4006">
        <v>117</v>
      </c>
      <c r="J4006">
        <v>2008</v>
      </c>
      <c r="K4006">
        <v>3</v>
      </c>
      <c r="L4006" t="s">
        <v>41</v>
      </c>
      <c r="M4006" t="s">
        <v>10294</v>
      </c>
    </row>
    <row r="4007" spans="1:13" x14ac:dyDescent="0.25">
      <c r="A4007">
        <v>3996</v>
      </c>
      <c r="B4007" t="s">
        <v>14348</v>
      </c>
      <c r="C4007" t="s">
        <v>14349</v>
      </c>
      <c r="D4007" t="s">
        <v>341</v>
      </c>
      <c r="E4007" t="s">
        <v>4114</v>
      </c>
      <c r="F4007" t="s">
        <v>14350</v>
      </c>
      <c r="G4007" t="s">
        <v>156</v>
      </c>
      <c r="H4007">
        <v>600</v>
      </c>
      <c r="I4007">
        <v>500</v>
      </c>
      <c r="J4007">
        <v>1993</v>
      </c>
      <c r="K4007">
        <v>4</v>
      </c>
      <c r="L4007" t="s">
        <v>344</v>
      </c>
      <c r="M4007" t="s">
        <v>6804</v>
      </c>
    </row>
    <row r="4008" spans="1:13" x14ac:dyDescent="0.25">
      <c r="A4008">
        <v>3997</v>
      </c>
      <c r="B4008" t="s">
        <v>14351</v>
      </c>
      <c r="C4008" t="s">
        <v>14352</v>
      </c>
      <c r="D4008" t="s">
        <v>86</v>
      </c>
      <c r="E4008" t="s">
        <v>572</v>
      </c>
      <c r="F4008" t="s">
        <v>14353</v>
      </c>
      <c r="G4008" t="s">
        <v>33</v>
      </c>
      <c r="H4008">
        <v>22</v>
      </c>
      <c r="I4008">
        <v>10</v>
      </c>
      <c r="J4008">
        <v>2010</v>
      </c>
      <c r="K4008">
        <v>5</v>
      </c>
      <c r="L4008" t="s">
        <v>89</v>
      </c>
      <c r="M4008" t="s">
        <v>89</v>
      </c>
    </row>
    <row r="4009" spans="1:13" x14ac:dyDescent="0.25">
      <c r="A4009">
        <v>3998</v>
      </c>
      <c r="B4009" t="s">
        <v>14354</v>
      </c>
      <c r="C4009" t="s">
        <v>14355</v>
      </c>
      <c r="D4009" t="s">
        <v>1337</v>
      </c>
      <c r="E4009" t="s">
        <v>957</v>
      </c>
      <c r="F4009" t="s">
        <v>14356</v>
      </c>
      <c r="G4009" t="s">
        <v>1041</v>
      </c>
      <c r="H4009">
        <v>11</v>
      </c>
      <c r="I4009">
        <v>7</v>
      </c>
      <c r="J4009">
        <v>2006</v>
      </c>
      <c r="K4009">
        <v>1</v>
      </c>
      <c r="L4009" t="s">
        <v>41</v>
      </c>
      <c r="M4009" t="s">
        <v>3918</v>
      </c>
    </row>
    <row r="4010" spans="1:13" x14ac:dyDescent="0.25">
      <c r="A4010">
        <v>3999</v>
      </c>
      <c r="B4010" t="s">
        <v>14357</v>
      </c>
      <c r="C4010" t="s">
        <v>14358</v>
      </c>
      <c r="D4010" t="s">
        <v>74</v>
      </c>
      <c r="E4010" t="s">
        <v>824</v>
      </c>
      <c r="F4010" t="s">
        <v>14359</v>
      </c>
      <c r="G4010" t="s">
        <v>18</v>
      </c>
      <c r="H4010">
        <v>23</v>
      </c>
      <c r="I4010">
        <v>15</v>
      </c>
      <c r="J4010">
        <v>2002</v>
      </c>
      <c r="K4010">
        <v>2</v>
      </c>
      <c r="L4010" t="s">
        <v>77</v>
      </c>
      <c r="M4010" t="s">
        <v>14360</v>
      </c>
    </row>
    <row r="4011" spans="1:13" x14ac:dyDescent="0.25">
      <c r="A4011">
        <v>4000</v>
      </c>
      <c r="B4011" t="s">
        <v>14361</v>
      </c>
      <c r="C4011" t="s">
        <v>14362</v>
      </c>
      <c r="D4011" t="s">
        <v>341</v>
      </c>
      <c r="E4011" t="s">
        <v>14363</v>
      </c>
      <c r="F4011" t="s">
        <v>14364</v>
      </c>
      <c r="G4011" t="s">
        <v>297</v>
      </c>
      <c r="H4011">
        <v>2144</v>
      </c>
      <c r="I4011">
        <v>1355</v>
      </c>
      <c r="J4011">
        <v>2004</v>
      </c>
      <c r="K4011">
        <v>11</v>
      </c>
      <c r="L4011" t="s">
        <v>344</v>
      </c>
      <c r="M4011" t="s">
        <v>12162</v>
      </c>
    </row>
    <row r="4012" spans="1:13" x14ac:dyDescent="0.25">
      <c r="A4012">
        <v>4001</v>
      </c>
      <c r="B4012" t="s">
        <v>14365</v>
      </c>
      <c r="C4012" t="s">
        <v>14366</v>
      </c>
      <c r="D4012" t="s">
        <v>59</v>
      </c>
      <c r="E4012" t="s">
        <v>14367</v>
      </c>
      <c r="F4012" t="s">
        <v>14368</v>
      </c>
      <c r="G4012" t="s">
        <v>25</v>
      </c>
      <c r="H4012">
        <v>10600</v>
      </c>
      <c r="I4012">
        <v>8100</v>
      </c>
      <c r="J4012">
        <v>1932</v>
      </c>
      <c r="K4012">
        <v>1</v>
      </c>
      <c r="L4012" t="s">
        <v>49</v>
      </c>
      <c r="M4012" t="s">
        <v>14369</v>
      </c>
    </row>
    <row r="4013" spans="1:13" x14ac:dyDescent="0.25">
      <c r="A4013">
        <v>4002</v>
      </c>
      <c r="B4013" t="s">
        <v>14370</v>
      </c>
      <c r="C4013" t="s">
        <v>14371</v>
      </c>
      <c r="D4013" t="s">
        <v>80</v>
      </c>
      <c r="E4013" t="s">
        <v>13144</v>
      </c>
      <c r="F4013" t="s">
        <v>14372</v>
      </c>
      <c r="G4013" t="s">
        <v>187</v>
      </c>
      <c r="H4013">
        <v>140</v>
      </c>
      <c r="I4013">
        <v>95</v>
      </c>
      <c r="J4013">
        <v>2005</v>
      </c>
      <c r="K4013">
        <v>2</v>
      </c>
      <c r="L4013" t="s">
        <v>163</v>
      </c>
      <c r="M4013" t="s">
        <v>163</v>
      </c>
    </row>
    <row r="4014" spans="1:13" x14ac:dyDescent="0.25">
      <c r="A4014">
        <v>4003</v>
      </c>
      <c r="B4014" t="s">
        <v>14373</v>
      </c>
      <c r="C4014" t="s">
        <v>14374</v>
      </c>
      <c r="D4014" t="s">
        <v>243</v>
      </c>
      <c r="E4014" t="s">
        <v>1231</v>
      </c>
      <c r="F4014" t="s">
        <v>14375</v>
      </c>
      <c r="G4014" t="s">
        <v>156</v>
      </c>
      <c r="H4014">
        <v>76</v>
      </c>
      <c r="I4014">
        <v>48</v>
      </c>
      <c r="J4014">
        <v>2002</v>
      </c>
      <c r="K4014">
        <v>7</v>
      </c>
      <c r="L4014" t="s">
        <v>458</v>
      </c>
      <c r="M4014" t="s">
        <v>458</v>
      </c>
    </row>
    <row r="4015" spans="1:13" x14ac:dyDescent="0.25">
      <c r="A4015">
        <v>4004</v>
      </c>
      <c r="B4015" t="s">
        <v>14376</v>
      </c>
      <c r="C4015" t="s">
        <v>14377</v>
      </c>
      <c r="D4015" t="s">
        <v>52</v>
      </c>
      <c r="E4015" t="s">
        <v>3971</v>
      </c>
      <c r="F4015" t="s">
        <v>14378</v>
      </c>
      <c r="G4015" t="s">
        <v>175</v>
      </c>
      <c r="H4015">
        <v>28</v>
      </c>
      <c r="I4015">
        <v>21</v>
      </c>
      <c r="J4015">
        <v>2009</v>
      </c>
      <c r="K4015">
        <v>6</v>
      </c>
      <c r="L4015" t="s">
        <v>1314</v>
      </c>
      <c r="M4015" t="s">
        <v>14379</v>
      </c>
    </row>
    <row r="4016" spans="1:13" x14ac:dyDescent="0.25">
      <c r="A4016">
        <v>4005</v>
      </c>
      <c r="B4016" t="s">
        <v>14380</v>
      </c>
      <c r="C4016" t="s">
        <v>14381</v>
      </c>
      <c r="D4016" t="s">
        <v>333</v>
      </c>
      <c r="E4016" t="s">
        <v>699</v>
      </c>
      <c r="F4016" t="s">
        <v>14382</v>
      </c>
      <c r="G4016" t="s">
        <v>218</v>
      </c>
      <c r="H4016">
        <v>32</v>
      </c>
      <c r="I4016">
        <v>17</v>
      </c>
      <c r="J4016">
        <v>2008</v>
      </c>
      <c r="K4016">
        <v>4</v>
      </c>
      <c r="L4016" t="s">
        <v>337</v>
      </c>
      <c r="M4016" t="s">
        <v>338</v>
      </c>
    </row>
    <row r="4017" spans="1:13" x14ac:dyDescent="0.25">
      <c r="A4017">
        <v>4006</v>
      </c>
      <c r="B4017" t="s">
        <v>14383</v>
      </c>
      <c r="C4017" t="s">
        <v>14384</v>
      </c>
      <c r="D4017" t="s">
        <v>80</v>
      </c>
      <c r="E4017" t="s">
        <v>871</v>
      </c>
      <c r="F4017" t="s">
        <v>14385</v>
      </c>
      <c r="G4017" t="s">
        <v>156</v>
      </c>
      <c r="H4017">
        <v>35</v>
      </c>
      <c r="I4017">
        <v>17</v>
      </c>
      <c r="J4017">
        <v>2012</v>
      </c>
      <c r="K4017">
        <v>2</v>
      </c>
      <c r="L4017" t="s">
        <v>500</v>
      </c>
      <c r="M4017" t="s">
        <v>500</v>
      </c>
    </row>
    <row r="4018" spans="1:13" x14ac:dyDescent="0.25">
      <c r="A4018">
        <v>4007</v>
      </c>
      <c r="B4018" t="s">
        <v>14386</v>
      </c>
      <c r="C4018" t="s">
        <v>14387</v>
      </c>
      <c r="D4018" t="s">
        <v>503</v>
      </c>
      <c r="E4018" t="s">
        <v>617</v>
      </c>
      <c r="F4018" t="s">
        <v>14388</v>
      </c>
      <c r="G4018" t="s">
        <v>297</v>
      </c>
      <c r="H4018">
        <v>19</v>
      </c>
      <c r="I4018">
        <v>10</v>
      </c>
      <c r="J4018">
        <v>2013</v>
      </c>
      <c r="K4018">
        <v>2</v>
      </c>
      <c r="L4018" t="s">
        <v>506</v>
      </c>
      <c r="M4018" t="s">
        <v>10758</v>
      </c>
    </row>
    <row r="4019" spans="1:13" x14ac:dyDescent="0.25">
      <c r="A4019">
        <v>4008</v>
      </c>
      <c r="B4019" t="s">
        <v>14389</v>
      </c>
      <c r="C4019" t="s">
        <v>14390</v>
      </c>
      <c r="D4019" t="s">
        <v>66</v>
      </c>
      <c r="E4019" t="s">
        <v>399</v>
      </c>
      <c r="F4019" t="s">
        <v>14391</v>
      </c>
      <c r="G4019" t="s">
        <v>257</v>
      </c>
      <c r="H4019">
        <v>100</v>
      </c>
      <c r="I4019">
        <v>60</v>
      </c>
      <c r="J4019">
        <v>2004</v>
      </c>
      <c r="K4019">
        <v>2</v>
      </c>
      <c r="L4019" t="s">
        <v>94</v>
      </c>
      <c r="M4019" t="s">
        <v>1853</v>
      </c>
    </row>
    <row r="4020" spans="1:13" x14ac:dyDescent="0.25">
      <c r="A4020">
        <v>4009</v>
      </c>
      <c r="B4020" t="s">
        <v>14392</v>
      </c>
      <c r="C4020" t="s">
        <v>14393</v>
      </c>
      <c r="D4020" t="s">
        <v>503</v>
      </c>
      <c r="E4020" t="s">
        <v>6421</v>
      </c>
      <c r="F4020" t="s">
        <v>14394</v>
      </c>
      <c r="G4020" t="s">
        <v>25</v>
      </c>
      <c r="H4020">
        <v>50</v>
      </c>
      <c r="I4020">
        <v>32</v>
      </c>
      <c r="J4020">
        <v>2009</v>
      </c>
      <c r="K4020">
        <v>4</v>
      </c>
      <c r="L4020" t="s">
        <v>506</v>
      </c>
      <c r="M4020" t="s">
        <v>14395</v>
      </c>
    </row>
    <row r="4021" spans="1:13" x14ac:dyDescent="0.25">
      <c r="A4021">
        <v>4010</v>
      </c>
      <c r="B4021" t="s">
        <v>14396</v>
      </c>
      <c r="C4021" t="s">
        <v>14397</v>
      </c>
      <c r="D4021" t="s">
        <v>294</v>
      </c>
      <c r="E4021" t="s">
        <v>14398</v>
      </c>
      <c r="F4021" t="s">
        <v>14399</v>
      </c>
      <c r="G4021" t="s">
        <v>69</v>
      </c>
      <c r="H4021">
        <v>40</v>
      </c>
      <c r="I4021">
        <v>20</v>
      </c>
      <c r="J4021">
        <v>2001</v>
      </c>
      <c r="K4021">
        <v>9</v>
      </c>
      <c r="L4021" t="s">
        <v>298</v>
      </c>
      <c r="M4021" t="s">
        <v>14400</v>
      </c>
    </row>
    <row r="4022" spans="1:13" x14ac:dyDescent="0.25">
      <c r="A4022">
        <v>4011</v>
      </c>
      <c r="B4022" t="s">
        <v>14401</v>
      </c>
      <c r="C4022" t="s">
        <v>14402</v>
      </c>
      <c r="D4022" t="s">
        <v>341</v>
      </c>
      <c r="E4022" t="s">
        <v>7140</v>
      </c>
      <c r="F4022" t="s">
        <v>14403</v>
      </c>
      <c r="G4022" t="s">
        <v>149</v>
      </c>
      <c r="H4022">
        <v>350</v>
      </c>
      <c r="I4022">
        <v>148</v>
      </c>
      <c r="J4022">
        <v>1980</v>
      </c>
      <c r="K4022">
        <v>6</v>
      </c>
      <c r="L4022" t="s">
        <v>344</v>
      </c>
      <c r="M4022" t="s">
        <v>6405</v>
      </c>
    </row>
    <row r="4023" spans="1:13" x14ac:dyDescent="0.25">
      <c r="A4023">
        <v>4012</v>
      </c>
      <c r="B4023" t="s">
        <v>14404</v>
      </c>
      <c r="C4023" t="s">
        <v>14405</v>
      </c>
      <c r="D4023" t="s">
        <v>1011</v>
      </c>
      <c r="E4023" t="s">
        <v>626</v>
      </c>
      <c r="F4023" t="s">
        <v>14406</v>
      </c>
      <c r="G4023" t="s">
        <v>289</v>
      </c>
      <c r="H4023">
        <v>25</v>
      </c>
      <c r="I4023">
        <v>14</v>
      </c>
      <c r="J4023">
        <v>2006</v>
      </c>
      <c r="K4023">
        <v>3</v>
      </c>
      <c r="L4023" t="s">
        <v>41</v>
      </c>
      <c r="M4023" t="s">
        <v>1762</v>
      </c>
    </row>
    <row r="4024" spans="1:13" x14ac:dyDescent="0.25">
      <c r="A4024">
        <v>4013</v>
      </c>
      <c r="B4024" t="s">
        <v>14407</v>
      </c>
      <c r="C4024" t="s">
        <v>14408</v>
      </c>
      <c r="D4024" t="s">
        <v>59</v>
      </c>
      <c r="E4024" t="s">
        <v>1584</v>
      </c>
      <c r="F4024" t="s">
        <v>14409</v>
      </c>
      <c r="G4024" t="s">
        <v>6043</v>
      </c>
      <c r="H4024">
        <v>185</v>
      </c>
      <c r="I4024">
        <v>90</v>
      </c>
      <c r="J4024">
        <v>2006</v>
      </c>
      <c r="K4024">
        <v>1</v>
      </c>
      <c r="L4024" t="s">
        <v>62</v>
      </c>
      <c r="M4024" t="s">
        <v>14410</v>
      </c>
    </row>
    <row r="4025" spans="1:13" x14ac:dyDescent="0.25">
      <c r="A4025">
        <v>4014</v>
      </c>
      <c r="B4025" t="s">
        <v>14411</v>
      </c>
      <c r="C4025" t="s">
        <v>14412</v>
      </c>
      <c r="D4025" t="s">
        <v>341</v>
      </c>
      <c r="E4025" t="s">
        <v>209</v>
      </c>
      <c r="F4025" t="s">
        <v>14413</v>
      </c>
      <c r="G4025" t="s">
        <v>156</v>
      </c>
      <c r="H4025">
        <v>55</v>
      </c>
      <c r="I4025">
        <v>41</v>
      </c>
      <c r="J4025">
        <v>2007</v>
      </c>
      <c r="K4025">
        <v>3</v>
      </c>
      <c r="L4025" t="s">
        <v>344</v>
      </c>
      <c r="M4025" t="s">
        <v>344</v>
      </c>
    </row>
    <row r="4026" spans="1:13" x14ac:dyDescent="0.25">
      <c r="A4026">
        <v>4015</v>
      </c>
      <c r="B4026" t="s">
        <v>14414</v>
      </c>
      <c r="C4026" t="s">
        <v>14415</v>
      </c>
      <c r="D4026" t="s">
        <v>74</v>
      </c>
      <c r="E4026" t="s">
        <v>1692</v>
      </c>
      <c r="F4026" t="s">
        <v>14416</v>
      </c>
      <c r="G4026" t="s">
        <v>187</v>
      </c>
      <c r="H4026">
        <v>50</v>
      </c>
      <c r="I4026">
        <v>26</v>
      </c>
      <c r="J4026">
        <v>2011</v>
      </c>
      <c r="K4026">
        <v>4</v>
      </c>
      <c r="L4026" t="s">
        <v>543</v>
      </c>
      <c r="M4026" t="s">
        <v>544</v>
      </c>
    </row>
    <row r="4027" spans="1:13" x14ac:dyDescent="0.25">
      <c r="A4027">
        <v>4016</v>
      </c>
      <c r="B4027" t="s">
        <v>14417</v>
      </c>
      <c r="C4027" t="s">
        <v>14418</v>
      </c>
      <c r="D4027" t="s">
        <v>105</v>
      </c>
      <c r="E4027" t="s">
        <v>2013</v>
      </c>
      <c r="F4027" t="s">
        <v>14419</v>
      </c>
      <c r="G4027" t="s">
        <v>211</v>
      </c>
      <c r="H4027">
        <v>57</v>
      </c>
      <c r="I4027">
        <v>35</v>
      </c>
      <c r="J4027">
        <v>2013</v>
      </c>
      <c r="K4027">
        <v>1</v>
      </c>
      <c r="L4027" t="s">
        <v>62</v>
      </c>
      <c r="M4027" t="s">
        <v>14420</v>
      </c>
    </row>
    <row r="4028" spans="1:13" x14ac:dyDescent="0.25">
      <c r="A4028">
        <v>4017</v>
      </c>
      <c r="B4028" t="s">
        <v>14421</v>
      </c>
      <c r="C4028" t="s">
        <v>14422</v>
      </c>
      <c r="D4028" t="s">
        <v>503</v>
      </c>
      <c r="E4028" t="s">
        <v>12918</v>
      </c>
      <c r="F4028" t="s">
        <v>14423</v>
      </c>
      <c r="G4028" t="s">
        <v>55</v>
      </c>
      <c r="H4028">
        <v>2123</v>
      </c>
      <c r="I4028">
        <v>1227</v>
      </c>
      <c r="J4028">
        <v>1999</v>
      </c>
      <c r="K4028">
        <v>3</v>
      </c>
      <c r="L4028" t="s">
        <v>506</v>
      </c>
      <c r="M4028" t="s">
        <v>1248</v>
      </c>
    </row>
    <row r="4029" spans="1:13" x14ac:dyDescent="0.25">
      <c r="A4029">
        <v>4018</v>
      </c>
      <c r="B4029" t="s">
        <v>14424</v>
      </c>
      <c r="C4029" t="s">
        <v>14425</v>
      </c>
      <c r="D4029" t="s">
        <v>45</v>
      </c>
      <c r="E4029" t="s">
        <v>12268</v>
      </c>
      <c r="F4029" t="s">
        <v>14426</v>
      </c>
      <c r="G4029" t="s">
        <v>257</v>
      </c>
      <c r="H4029">
        <v>400</v>
      </c>
      <c r="I4029">
        <v>207</v>
      </c>
      <c r="J4029">
        <v>2007</v>
      </c>
      <c r="K4029">
        <v>7</v>
      </c>
      <c r="L4029" t="s">
        <v>49</v>
      </c>
      <c r="M4029" t="s">
        <v>14427</v>
      </c>
    </row>
    <row r="4030" spans="1:13" x14ac:dyDescent="0.25">
      <c r="A4030">
        <v>4019</v>
      </c>
      <c r="B4030" t="s">
        <v>14428</v>
      </c>
      <c r="C4030" t="s">
        <v>14429</v>
      </c>
      <c r="D4030" t="s">
        <v>105</v>
      </c>
      <c r="E4030" t="s">
        <v>617</v>
      </c>
      <c r="F4030" t="s">
        <v>14430</v>
      </c>
      <c r="G4030" t="s">
        <v>218</v>
      </c>
      <c r="H4030">
        <v>10</v>
      </c>
      <c r="I4030">
        <v>12</v>
      </c>
      <c r="J4030">
        <v>2004</v>
      </c>
      <c r="K4030">
        <v>1</v>
      </c>
      <c r="L4030" t="s">
        <v>62</v>
      </c>
      <c r="M4030" t="s">
        <v>108</v>
      </c>
    </row>
    <row r="4031" spans="1:13" x14ac:dyDescent="0.25">
      <c r="A4031">
        <v>4020</v>
      </c>
      <c r="B4031" t="s">
        <v>14431</v>
      </c>
      <c r="C4031" t="s">
        <v>14432</v>
      </c>
      <c r="D4031" t="s">
        <v>52</v>
      </c>
      <c r="E4031" t="s">
        <v>185</v>
      </c>
      <c r="F4031" t="s">
        <v>14433</v>
      </c>
      <c r="G4031" t="s">
        <v>18</v>
      </c>
      <c r="H4031">
        <v>100</v>
      </c>
      <c r="I4031">
        <v>57</v>
      </c>
      <c r="J4031">
        <v>2012</v>
      </c>
      <c r="K4031">
        <v>2</v>
      </c>
      <c r="L4031" t="s">
        <v>56</v>
      </c>
      <c r="M4031" t="s">
        <v>7445</v>
      </c>
    </row>
    <row r="4032" spans="1:13" x14ac:dyDescent="0.25">
      <c r="A4032">
        <v>4021</v>
      </c>
      <c r="B4032" t="s">
        <v>14434</v>
      </c>
      <c r="C4032" t="s">
        <v>14435</v>
      </c>
      <c r="D4032" t="s">
        <v>119</v>
      </c>
      <c r="E4032" t="s">
        <v>14436</v>
      </c>
      <c r="F4032" t="s">
        <v>14437</v>
      </c>
      <c r="G4032" t="s">
        <v>289</v>
      </c>
      <c r="H4032">
        <v>476</v>
      </c>
      <c r="I4032">
        <v>232</v>
      </c>
      <c r="J4032">
        <v>2007</v>
      </c>
      <c r="K4032">
        <v>3</v>
      </c>
      <c r="L4032" t="s">
        <v>122</v>
      </c>
      <c r="M4032" t="s">
        <v>122</v>
      </c>
    </row>
    <row r="4033" spans="1:13" x14ac:dyDescent="0.25">
      <c r="A4033">
        <v>4022</v>
      </c>
      <c r="B4033" t="s">
        <v>14438</v>
      </c>
      <c r="C4033" t="s">
        <v>14439</v>
      </c>
      <c r="D4033" t="s">
        <v>230</v>
      </c>
      <c r="E4033" t="s">
        <v>278</v>
      </c>
      <c r="F4033" t="s">
        <v>14440</v>
      </c>
      <c r="G4033" t="s">
        <v>233</v>
      </c>
      <c r="H4033">
        <v>56</v>
      </c>
      <c r="I4033">
        <v>40</v>
      </c>
      <c r="J4033">
        <v>1994</v>
      </c>
      <c r="K4033">
        <v>3</v>
      </c>
      <c r="L4033" t="s">
        <v>234</v>
      </c>
      <c r="M4033" t="s">
        <v>14441</v>
      </c>
    </row>
    <row r="4034" spans="1:13" x14ac:dyDescent="0.25">
      <c r="A4034">
        <v>4023</v>
      </c>
      <c r="B4034" t="s">
        <v>14442</v>
      </c>
      <c r="C4034" t="s">
        <v>14443</v>
      </c>
      <c r="D4034" t="s">
        <v>105</v>
      </c>
      <c r="E4034" t="s">
        <v>871</v>
      </c>
      <c r="F4034" t="s">
        <v>14444</v>
      </c>
      <c r="G4034" t="s">
        <v>336</v>
      </c>
      <c r="H4034">
        <v>10</v>
      </c>
      <c r="I4034">
        <v>6</v>
      </c>
      <c r="J4034">
        <v>2008</v>
      </c>
      <c r="K4034">
        <v>1</v>
      </c>
      <c r="L4034" t="s">
        <v>62</v>
      </c>
      <c r="M4034" t="s">
        <v>108</v>
      </c>
    </row>
    <row r="4035" spans="1:13" x14ac:dyDescent="0.25">
      <c r="A4035">
        <v>4024</v>
      </c>
      <c r="B4035" t="s">
        <v>14445</v>
      </c>
      <c r="C4035" t="s">
        <v>14446</v>
      </c>
      <c r="D4035" t="s">
        <v>6907</v>
      </c>
      <c r="E4035" t="s">
        <v>1106</v>
      </c>
      <c r="F4035" t="s">
        <v>14447</v>
      </c>
      <c r="G4035" t="s">
        <v>55</v>
      </c>
      <c r="H4035">
        <v>9</v>
      </c>
      <c r="I4035">
        <v>6</v>
      </c>
      <c r="J4035">
        <v>2010</v>
      </c>
      <c r="K4035">
        <v>1</v>
      </c>
      <c r="L4035" t="s">
        <v>41</v>
      </c>
      <c r="M4035" t="s">
        <v>1299</v>
      </c>
    </row>
    <row r="4036" spans="1:13" x14ac:dyDescent="0.25">
      <c r="A4036">
        <v>4025</v>
      </c>
      <c r="B4036" t="s">
        <v>14448</v>
      </c>
      <c r="C4036" t="s">
        <v>14449</v>
      </c>
      <c r="D4036" t="s">
        <v>503</v>
      </c>
      <c r="E4036" t="s">
        <v>5865</v>
      </c>
      <c r="F4036" t="s">
        <v>14450</v>
      </c>
      <c r="G4036" t="s">
        <v>257</v>
      </c>
      <c r="H4036">
        <v>150</v>
      </c>
      <c r="I4036">
        <v>105</v>
      </c>
      <c r="J4036">
        <v>2004</v>
      </c>
      <c r="K4036">
        <v>7</v>
      </c>
      <c r="L4036" t="s">
        <v>506</v>
      </c>
      <c r="M4036" t="s">
        <v>506</v>
      </c>
    </row>
    <row r="4037" spans="1:13" x14ac:dyDescent="0.25">
      <c r="A4037">
        <v>4026</v>
      </c>
      <c r="B4037" t="s">
        <v>14451</v>
      </c>
      <c r="C4037" t="s">
        <v>14452</v>
      </c>
      <c r="D4037" t="s">
        <v>66</v>
      </c>
      <c r="E4037" t="s">
        <v>394</v>
      </c>
      <c r="F4037" t="s">
        <v>14453</v>
      </c>
      <c r="G4037" t="s">
        <v>308</v>
      </c>
      <c r="H4037">
        <v>99</v>
      </c>
      <c r="I4037">
        <v>53</v>
      </c>
      <c r="J4037">
        <v>2003</v>
      </c>
      <c r="K4037">
        <v>1</v>
      </c>
      <c r="L4037" t="s">
        <v>94</v>
      </c>
      <c r="M4037" t="s">
        <v>3271</v>
      </c>
    </row>
    <row r="4038" spans="1:13" x14ac:dyDescent="0.25">
      <c r="A4038">
        <v>4027</v>
      </c>
      <c r="B4038" t="s">
        <v>14454</v>
      </c>
      <c r="C4038" t="s">
        <v>14455</v>
      </c>
      <c r="D4038" t="s">
        <v>30</v>
      </c>
      <c r="E4038" t="s">
        <v>1803</v>
      </c>
      <c r="F4038" t="s">
        <v>14456</v>
      </c>
      <c r="G4038" t="s">
        <v>271</v>
      </c>
      <c r="H4038">
        <v>90</v>
      </c>
      <c r="I4038">
        <v>45</v>
      </c>
      <c r="J4038">
        <v>1987</v>
      </c>
      <c r="K4038">
        <v>7</v>
      </c>
      <c r="L4038" t="s">
        <v>251</v>
      </c>
      <c r="M4038" t="s">
        <v>251</v>
      </c>
    </row>
    <row r="4039" spans="1:13" x14ac:dyDescent="0.25">
      <c r="A4039">
        <v>4028</v>
      </c>
      <c r="B4039" t="s">
        <v>14457</v>
      </c>
      <c r="C4039" t="s">
        <v>14458</v>
      </c>
      <c r="D4039" t="s">
        <v>66</v>
      </c>
      <c r="E4039" t="s">
        <v>13409</v>
      </c>
      <c r="F4039" t="s">
        <v>14459</v>
      </c>
      <c r="G4039" t="s">
        <v>181</v>
      </c>
      <c r="H4039">
        <v>221</v>
      </c>
      <c r="I4039">
        <v>122</v>
      </c>
      <c r="J4039">
        <v>2005</v>
      </c>
      <c r="K4039">
        <v>3</v>
      </c>
      <c r="L4039" t="s">
        <v>94</v>
      </c>
      <c r="M4039" t="s">
        <v>4742</v>
      </c>
    </row>
    <row r="4040" spans="1:13" x14ac:dyDescent="0.25">
      <c r="A4040">
        <v>4029</v>
      </c>
      <c r="B4040" t="s">
        <v>14460</v>
      </c>
      <c r="C4040" t="s">
        <v>14461</v>
      </c>
      <c r="D4040" t="s">
        <v>1960</v>
      </c>
      <c r="E4040" t="s">
        <v>6509</v>
      </c>
      <c r="F4040" t="s">
        <v>14462</v>
      </c>
      <c r="G4040" t="s">
        <v>25</v>
      </c>
      <c r="H4040">
        <v>75</v>
      </c>
      <c r="I4040">
        <v>43</v>
      </c>
      <c r="J4040">
        <v>2013</v>
      </c>
      <c r="K4040">
        <v>3</v>
      </c>
      <c r="L4040" t="s">
        <v>2079</v>
      </c>
      <c r="M4040" t="s">
        <v>14463</v>
      </c>
    </row>
    <row r="4041" spans="1:13" x14ac:dyDescent="0.25">
      <c r="A4041">
        <v>4030</v>
      </c>
      <c r="B4041" t="s">
        <v>14464</v>
      </c>
      <c r="C4041" t="s">
        <v>14465</v>
      </c>
      <c r="D4041" t="s">
        <v>1999</v>
      </c>
      <c r="E4041" t="s">
        <v>2013</v>
      </c>
      <c r="F4041" t="s">
        <v>14466</v>
      </c>
      <c r="G4041" t="s">
        <v>297</v>
      </c>
      <c r="H4041">
        <v>46</v>
      </c>
      <c r="I4041">
        <v>33</v>
      </c>
      <c r="J4041">
        <v>1998</v>
      </c>
      <c r="K4041">
        <v>2</v>
      </c>
      <c r="L4041" t="s">
        <v>4641</v>
      </c>
      <c r="M4041" t="s">
        <v>4642</v>
      </c>
    </row>
    <row r="4042" spans="1:13" x14ac:dyDescent="0.25">
      <c r="A4042">
        <v>4031</v>
      </c>
      <c r="B4042" t="s">
        <v>14467</v>
      </c>
      <c r="C4042" t="s">
        <v>14468</v>
      </c>
      <c r="D4042" t="s">
        <v>52</v>
      </c>
      <c r="E4042" t="s">
        <v>710</v>
      </c>
      <c r="F4042" t="s">
        <v>14469</v>
      </c>
      <c r="G4042" t="s">
        <v>149</v>
      </c>
      <c r="H4042">
        <v>17</v>
      </c>
      <c r="I4042">
        <v>10</v>
      </c>
      <c r="J4042">
        <v>1989</v>
      </c>
      <c r="K4042">
        <v>2</v>
      </c>
      <c r="L4042" t="s">
        <v>41</v>
      </c>
      <c r="M4042" t="s">
        <v>373</v>
      </c>
    </row>
    <row r="4043" spans="1:13" x14ac:dyDescent="0.25">
      <c r="A4043">
        <v>4032</v>
      </c>
      <c r="B4043" t="s">
        <v>14470</v>
      </c>
      <c r="C4043" t="s">
        <v>14471</v>
      </c>
      <c r="D4043" t="s">
        <v>74</v>
      </c>
      <c r="E4043" t="s">
        <v>14472</v>
      </c>
      <c r="F4043" t="s">
        <v>14473</v>
      </c>
      <c r="G4043" t="s">
        <v>25</v>
      </c>
      <c r="H4043">
        <v>131</v>
      </c>
      <c r="I4043">
        <v>77</v>
      </c>
      <c r="J4043">
        <v>1999</v>
      </c>
      <c r="K4043">
        <v>14</v>
      </c>
      <c r="L4043" t="s">
        <v>41</v>
      </c>
      <c r="M4043" t="s">
        <v>14474</v>
      </c>
    </row>
    <row r="4044" spans="1:13" x14ac:dyDescent="0.25">
      <c r="A4044">
        <v>4033</v>
      </c>
      <c r="B4044" t="s">
        <v>14475</v>
      </c>
      <c r="C4044" t="s">
        <v>14476</v>
      </c>
      <c r="D4044" t="s">
        <v>643</v>
      </c>
      <c r="E4044" t="s">
        <v>617</v>
      </c>
      <c r="F4044" t="s">
        <v>14477</v>
      </c>
      <c r="G4044" t="s">
        <v>175</v>
      </c>
      <c r="H4044">
        <v>26</v>
      </c>
      <c r="I4044">
        <v>10</v>
      </c>
      <c r="J4044">
        <v>2012</v>
      </c>
      <c r="K4044">
        <v>1</v>
      </c>
      <c r="L4044" t="s">
        <v>645</v>
      </c>
      <c r="M4044" t="s">
        <v>14478</v>
      </c>
    </row>
    <row r="4045" spans="1:13" x14ac:dyDescent="0.25">
      <c r="A4045">
        <v>4034</v>
      </c>
      <c r="B4045" t="s">
        <v>14479</v>
      </c>
      <c r="C4045" t="s">
        <v>14480</v>
      </c>
      <c r="D4045" t="s">
        <v>66</v>
      </c>
      <c r="E4045" t="s">
        <v>2538</v>
      </c>
      <c r="F4045" t="s">
        <v>14481</v>
      </c>
      <c r="G4045" t="s">
        <v>257</v>
      </c>
      <c r="H4045">
        <v>20</v>
      </c>
      <c r="I4045">
        <v>13</v>
      </c>
      <c r="J4045">
        <v>2010</v>
      </c>
      <c r="K4045">
        <v>2</v>
      </c>
      <c r="L4045" t="s">
        <v>94</v>
      </c>
      <c r="M4045" t="s">
        <v>591</v>
      </c>
    </row>
    <row r="4046" spans="1:13" x14ac:dyDescent="0.25">
      <c r="A4046">
        <v>4035</v>
      </c>
      <c r="B4046" t="s">
        <v>14482</v>
      </c>
      <c r="C4046" t="s">
        <v>14483</v>
      </c>
      <c r="D4046" t="s">
        <v>80</v>
      </c>
      <c r="E4046" t="s">
        <v>657</v>
      </c>
      <c r="F4046" t="s">
        <v>14484</v>
      </c>
      <c r="G4046" t="s">
        <v>33</v>
      </c>
      <c r="H4046">
        <v>180</v>
      </c>
      <c r="I4046">
        <v>135</v>
      </c>
      <c r="J4046">
        <v>1973</v>
      </c>
      <c r="K4046">
        <v>1</v>
      </c>
      <c r="L4046" t="s">
        <v>83</v>
      </c>
      <c r="M4046" t="s">
        <v>632</v>
      </c>
    </row>
    <row r="4047" spans="1:13" x14ac:dyDescent="0.25">
      <c r="A4047">
        <v>4036</v>
      </c>
      <c r="B4047" t="s">
        <v>14485</v>
      </c>
      <c r="C4047" t="s">
        <v>14486</v>
      </c>
      <c r="D4047" t="s">
        <v>166</v>
      </c>
      <c r="E4047" t="s">
        <v>1555</v>
      </c>
      <c r="F4047" t="s">
        <v>14487</v>
      </c>
      <c r="G4047" t="s">
        <v>55</v>
      </c>
      <c r="H4047">
        <v>47</v>
      </c>
      <c r="I4047">
        <v>27</v>
      </c>
      <c r="J4047">
        <v>2000</v>
      </c>
      <c r="K4047">
        <v>6</v>
      </c>
      <c r="L4047" t="s">
        <v>1734</v>
      </c>
      <c r="M4047" t="s">
        <v>14488</v>
      </c>
    </row>
    <row r="4048" spans="1:13" x14ac:dyDescent="0.25">
      <c r="A4048">
        <v>4037</v>
      </c>
      <c r="B4048" t="s">
        <v>14489</v>
      </c>
      <c r="C4048" t="s">
        <v>14490</v>
      </c>
      <c r="D4048" t="s">
        <v>1768</v>
      </c>
      <c r="E4048" t="s">
        <v>7144</v>
      </c>
      <c r="F4048" t="s">
        <v>14491</v>
      </c>
      <c r="G4048" t="s">
        <v>336</v>
      </c>
      <c r="H4048">
        <v>104</v>
      </c>
      <c r="I4048">
        <v>56</v>
      </c>
      <c r="J4048">
        <v>2007</v>
      </c>
      <c r="K4048">
        <v>1</v>
      </c>
      <c r="L4048" t="s">
        <v>41</v>
      </c>
      <c r="M4048" t="s">
        <v>437</v>
      </c>
    </row>
    <row r="4049" spans="1:13" x14ac:dyDescent="0.25">
      <c r="A4049">
        <v>4038</v>
      </c>
      <c r="B4049" t="s">
        <v>14492</v>
      </c>
      <c r="C4049" t="s">
        <v>14493</v>
      </c>
      <c r="D4049" t="s">
        <v>80</v>
      </c>
      <c r="E4049" t="s">
        <v>765</v>
      </c>
      <c r="F4049" t="s">
        <v>14494</v>
      </c>
      <c r="G4049" t="s">
        <v>336</v>
      </c>
      <c r="H4049">
        <v>91</v>
      </c>
      <c r="I4049">
        <v>55</v>
      </c>
      <c r="J4049">
        <v>1982</v>
      </c>
      <c r="K4049">
        <v>1</v>
      </c>
      <c r="L4049" t="s">
        <v>137</v>
      </c>
      <c r="M4049" t="s">
        <v>14495</v>
      </c>
    </row>
    <row r="4050" spans="1:13" x14ac:dyDescent="0.25">
      <c r="A4050">
        <v>4039</v>
      </c>
      <c r="B4050" t="s">
        <v>14496</v>
      </c>
      <c r="C4050" t="s">
        <v>14497</v>
      </c>
      <c r="D4050" t="s">
        <v>30</v>
      </c>
      <c r="E4050" t="s">
        <v>770</v>
      </c>
      <c r="F4050" t="s">
        <v>14498</v>
      </c>
      <c r="G4050" t="s">
        <v>187</v>
      </c>
      <c r="H4050">
        <v>13</v>
      </c>
      <c r="I4050">
        <v>10</v>
      </c>
      <c r="J4050">
        <v>2010</v>
      </c>
      <c r="K4050">
        <v>5</v>
      </c>
      <c r="L4050" t="s">
        <v>34</v>
      </c>
      <c r="M4050" t="s">
        <v>34</v>
      </c>
    </row>
    <row r="4051" spans="1:13" x14ac:dyDescent="0.25">
      <c r="A4051">
        <v>4040</v>
      </c>
      <c r="B4051" t="s">
        <v>14499</v>
      </c>
      <c r="C4051" t="s">
        <v>14500</v>
      </c>
      <c r="D4051" t="s">
        <v>852</v>
      </c>
      <c r="E4051" t="s">
        <v>896</v>
      </c>
      <c r="F4051" t="s">
        <v>14501</v>
      </c>
      <c r="G4051" t="s">
        <v>336</v>
      </c>
      <c r="H4051">
        <v>142</v>
      </c>
      <c r="I4051">
        <v>87</v>
      </c>
      <c r="J4051">
        <v>2013</v>
      </c>
      <c r="K4051">
        <v>2</v>
      </c>
      <c r="L4051" t="s">
        <v>595</v>
      </c>
      <c r="M4051" t="s">
        <v>854</v>
      </c>
    </row>
    <row r="4052" spans="1:13" x14ac:dyDescent="0.25">
      <c r="A4052">
        <v>4041</v>
      </c>
      <c r="B4052" t="s">
        <v>14502</v>
      </c>
      <c r="C4052" t="s">
        <v>14503</v>
      </c>
      <c r="D4052" t="s">
        <v>80</v>
      </c>
      <c r="E4052" t="s">
        <v>896</v>
      </c>
      <c r="F4052" t="s">
        <v>14504</v>
      </c>
      <c r="G4052" t="s">
        <v>336</v>
      </c>
      <c r="H4052">
        <v>22</v>
      </c>
      <c r="I4052">
        <v>11</v>
      </c>
      <c r="J4052">
        <v>2006</v>
      </c>
      <c r="K4052">
        <v>6</v>
      </c>
      <c r="L4052" t="s">
        <v>137</v>
      </c>
      <c r="M4052" t="s">
        <v>137</v>
      </c>
    </row>
    <row r="4053" spans="1:13" x14ac:dyDescent="0.25">
      <c r="A4053">
        <v>4042</v>
      </c>
      <c r="B4053" t="s">
        <v>14505</v>
      </c>
      <c r="C4053" t="s">
        <v>14506</v>
      </c>
      <c r="D4053" t="s">
        <v>105</v>
      </c>
      <c r="E4053" t="s">
        <v>14507</v>
      </c>
      <c r="F4053" t="s">
        <v>14508</v>
      </c>
      <c r="G4053" t="s">
        <v>25</v>
      </c>
      <c r="H4053">
        <v>700</v>
      </c>
      <c r="I4053">
        <v>450</v>
      </c>
      <c r="J4053">
        <v>1962</v>
      </c>
      <c r="K4053">
        <v>1</v>
      </c>
      <c r="L4053" t="s">
        <v>41</v>
      </c>
      <c r="M4053" t="s">
        <v>2330</v>
      </c>
    </row>
    <row r="4054" spans="1:13" x14ac:dyDescent="0.25">
      <c r="A4054">
        <v>4043</v>
      </c>
      <c r="B4054" t="s">
        <v>14509</v>
      </c>
      <c r="C4054" t="s">
        <v>14510</v>
      </c>
      <c r="D4054" t="s">
        <v>105</v>
      </c>
      <c r="E4054" t="s">
        <v>3494</v>
      </c>
      <c r="F4054" t="s">
        <v>14511</v>
      </c>
      <c r="G4054" t="s">
        <v>40</v>
      </c>
      <c r="H4054">
        <v>56</v>
      </c>
      <c r="I4054">
        <v>38</v>
      </c>
      <c r="J4054">
        <v>2013</v>
      </c>
      <c r="K4054">
        <v>1</v>
      </c>
      <c r="L4054" t="s">
        <v>62</v>
      </c>
      <c r="M4054" t="s">
        <v>882</v>
      </c>
    </row>
    <row r="4055" spans="1:13" x14ac:dyDescent="0.25">
      <c r="A4055">
        <v>4044</v>
      </c>
      <c r="B4055" t="s">
        <v>14512</v>
      </c>
      <c r="C4055" t="s">
        <v>14513</v>
      </c>
      <c r="D4055" t="s">
        <v>341</v>
      </c>
      <c r="E4055" t="s">
        <v>14514</v>
      </c>
      <c r="F4055" t="s">
        <v>14515</v>
      </c>
      <c r="G4055" t="s">
        <v>25</v>
      </c>
      <c r="H4055">
        <v>570</v>
      </c>
      <c r="I4055">
        <v>340</v>
      </c>
      <c r="J4055">
        <v>1941</v>
      </c>
      <c r="K4055">
        <v>11</v>
      </c>
      <c r="L4055" t="s">
        <v>344</v>
      </c>
      <c r="M4055" t="s">
        <v>5979</v>
      </c>
    </row>
    <row r="4056" spans="1:13" x14ac:dyDescent="0.25">
      <c r="A4056">
        <v>4045</v>
      </c>
      <c r="B4056" t="s">
        <v>14516</v>
      </c>
      <c r="C4056" t="s">
        <v>14517</v>
      </c>
      <c r="D4056" t="s">
        <v>66</v>
      </c>
      <c r="E4056" t="s">
        <v>939</v>
      </c>
      <c r="F4056" t="s">
        <v>14518</v>
      </c>
      <c r="G4056" t="s">
        <v>187</v>
      </c>
      <c r="H4056">
        <v>19</v>
      </c>
      <c r="I4056">
        <v>16</v>
      </c>
      <c r="J4056">
        <v>2010</v>
      </c>
      <c r="K4056">
        <v>3</v>
      </c>
      <c r="L4056" t="s">
        <v>94</v>
      </c>
      <c r="M4056" t="s">
        <v>1853</v>
      </c>
    </row>
    <row r="4057" spans="1:13" x14ac:dyDescent="0.25">
      <c r="A4057">
        <v>4046</v>
      </c>
      <c r="B4057" t="s">
        <v>14519</v>
      </c>
      <c r="C4057" t="s">
        <v>14520</v>
      </c>
      <c r="D4057" t="s">
        <v>333</v>
      </c>
      <c r="E4057" t="s">
        <v>5782</v>
      </c>
      <c r="F4057" t="s">
        <v>14521</v>
      </c>
      <c r="G4057" t="s">
        <v>181</v>
      </c>
      <c r="H4057">
        <v>316</v>
      </c>
      <c r="I4057">
        <v>196</v>
      </c>
      <c r="J4057">
        <v>1992</v>
      </c>
      <c r="K4057">
        <v>8</v>
      </c>
      <c r="L4057" t="s">
        <v>2593</v>
      </c>
      <c r="M4057" t="s">
        <v>2594</v>
      </c>
    </row>
    <row r="4058" spans="1:13" x14ac:dyDescent="0.25">
      <c r="A4058">
        <v>4047</v>
      </c>
      <c r="B4058" t="s">
        <v>14522</v>
      </c>
      <c r="C4058" t="s">
        <v>14523</v>
      </c>
      <c r="D4058" t="s">
        <v>80</v>
      </c>
      <c r="E4058" t="s">
        <v>1068</v>
      </c>
      <c r="F4058" t="s">
        <v>14524</v>
      </c>
      <c r="G4058" t="s">
        <v>233</v>
      </c>
      <c r="H4058">
        <v>30</v>
      </c>
      <c r="I4058">
        <v>15</v>
      </c>
      <c r="J4058">
        <v>1998</v>
      </c>
      <c r="K4058">
        <v>3</v>
      </c>
      <c r="L4058" t="s">
        <v>729</v>
      </c>
      <c r="M4058" t="s">
        <v>14525</v>
      </c>
    </row>
    <row r="4059" spans="1:13" x14ac:dyDescent="0.25">
      <c r="A4059">
        <v>4048</v>
      </c>
      <c r="B4059" t="s">
        <v>14526</v>
      </c>
      <c r="C4059" t="s">
        <v>14527</v>
      </c>
      <c r="D4059" t="s">
        <v>86</v>
      </c>
      <c r="E4059" t="s">
        <v>1277</v>
      </c>
      <c r="F4059" t="s">
        <v>14528</v>
      </c>
      <c r="G4059" t="s">
        <v>297</v>
      </c>
      <c r="H4059">
        <v>49</v>
      </c>
      <c r="I4059">
        <v>32</v>
      </c>
      <c r="J4059">
        <v>2012</v>
      </c>
      <c r="K4059">
        <v>2</v>
      </c>
      <c r="L4059" t="s">
        <v>89</v>
      </c>
      <c r="M4059" t="s">
        <v>364</v>
      </c>
    </row>
    <row r="4060" spans="1:13" x14ac:dyDescent="0.25">
      <c r="A4060">
        <v>4049</v>
      </c>
      <c r="B4060" t="s">
        <v>14529</v>
      </c>
      <c r="C4060" t="s">
        <v>14530</v>
      </c>
      <c r="D4060" t="s">
        <v>45</v>
      </c>
      <c r="E4060" t="s">
        <v>425</v>
      </c>
      <c r="F4060" t="s">
        <v>14531</v>
      </c>
      <c r="G4060" t="s">
        <v>156</v>
      </c>
      <c r="H4060">
        <v>50</v>
      </c>
      <c r="I4060">
        <v>27</v>
      </c>
      <c r="J4060">
        <v>2008</v>
      </c>
      <c r="K4060">
        <v>1</v>
      </c>
      <c r="L4060" t="s">
        <v>49</v>
      </c>
      <c r="M4060" t="s">
        <v>9794</v>
      </c>
    </row>
    <row r="4061" spans="1:13" x14ac:dyDescent="0.25">
      <c r="A4061">
        <v>4050</v>
      </c>
      <c r="B4061" t="s">
        <v>14532</v>
      </c>
      <c r="C4061" t="s">
        <v>14533</v>
      </c>
      <c r="D4061" t="s">
        <v>45</v>
      </c>
      <c r="E4061" t="s">
        <v>14534</v>
      </c>
      <c r="F4061" t="s">
        <v>14535</v>
      </c>
      <c r="G4061" t="s">
        <v>6043</v>
      </c>
      <c r="H4061">
        <v>123</v>
      </c>
      <c r="I4061">
        <v>127</v>
      </c>
      <c r="J4061">
        <v>1992</v>
      </c>
      <c r="K4061">
        <v>4</v>
      </c>
      <c r="L4061" t="s">
        <v>1258</v>
      </c>
      <c r="M4061" t="s">
        <v>14536</v>
      </c>
    </row>
    <row r="4062" spans="1:13" x14ac:dyDescent="0.25">
      <c r="A4062">
        <v>4051</v>
      </c>
      <c r="B4062" t="s">
        <v>14537</v>
      </c>
      <c r="C4062" t="s">
        <v>14538</v>
      </c>
      <c r="D4062" t="s">
        <v>52</v>
      </c>
      <c r="E4062" t="s">
        <v>2538</v>
      </c>
      <c r="F4062" t="s">
        <v>14539</v>
      </c>
      <c r="G4062" t="s">
        <v>336</v>
      </c>
      <c r="H4062">
        <v>53</v>
      </c>
      <c r="I4062">
        <v>25</v>
      </c>
      <c r="J4062">
        <v>2004</v>
      </c>
      <c r="K4062">
        <v>1</v>
      </c>
      <c r="L4062" t="s">
        <v>203</v>
      </c>
      <c r="M4062" t="s">
        <v>8737</v>
      </c>
    </row>
    <row r="4063" spans="1:13" x14ac:dyDescent="0.25">
      <c r="A4063">
        <v>4052</v>
      </c>
      <c r="B4063" t="s">
        <v>14540</v>
      </c>
      <c r="C4063" t="s">
        <v>14541</v>
      </c>
      <c r="D4063" t="s">
        <v>45</v>
      </c>
      <c r="E4063" t="s">
        <v>14542</v>
      </c>
      <c r="F4063" t="s">
        <v>14543</v>
      </c>
      <c r="G4063" t="s">
        <v>336</v>
      </c>
      <c r="H4063">
        <v>203</v>
      </c>
      <c r="I4063">
        <v>101</v>
      </c>
      <c r="J4063">
        <v>2000</v>
      </c>
      <c r="K4063">
        <v>6</v>
      </c>
      <c r="L4063" t="s">
        <v>49</v>
      </c>
      <c r="M4063" t="s">
        <v>13482</v>
      </c>
    </row>
    <row r="4064" spans="1:13" x14ac:dyDescent="0.25">
      <c r="A4064">
        <v>4053</v>
      </c>
      <c r="B4064" t="s">
        <v>14544</v>
      </c>
      <c r="C4064" t="s">
        <v>14545</v>
      </c>
      <c r="D4064" t="s">
        <v>503</v>
      </c>
      <c r="E4064" t="s">
        <v>14546</v>
      </c>
      <c r="F4064" t="s">
        <v>14547</v>
      </c>
      <c r="G4064" t="s">
        <v>336</v>
      </c>
      <c r="H4064">
        <v>254</v>
      </c>
      <c r="I4064">
        <v>134</v>
      </c>
      <c r="J4064">
        <v>2003</v>
      </c>
      <c r="K4064">
        <v>5</v>
      </c>
      <c r="L4064" t="s">
        <v>506</v>
      </c>
      <c r="M4064" t="s">
        <v>14548</v>
      </c>
    </row>
    <row r="4065" spans="1:13" x14ac:dyDescent="0.25">
      <c r="A4065">
        <v>4054</v>
      </c>
      <c r="B4065" t="s">
        <v>14549</v>
      </c>
      <c r="C4065" t="s">
        <v>14550</v>
      </c>
      <c r="D4065" t="s">
        <v>503</v>
      </c>
      <c r="E4065" t="s">
        <v>1535</v>
      </c>
      <c r="F4065" t="s">
        <v>14551</v>
      </c>
      <c r="G4065" t="s">
        <v>308</v>
      </c>
      <c r="H4065">
        <v>70</v>
      </c>
      <c r="I4065">
        <v>31</v>
      </c>
      <c r="J4065">
        <v>2007</v>
      </c>
      <c r="K4065">
        <v>1</v>
      </c>
      <c r="L4065" t="s">
        <v>506</v>
      </c>
      <c r="M4065" t="s">
        <v>506</v>
      </c>
    </row>
    <row r="4066" spans="1:13" x14ac:dyDescent="0.25">
      <c r="A4066">
        <v>4055</v>
      </c>
      <c r="B4066" t="s">
        <v>14552</v>
      </c>
      <c r="C4066" t="s">
        <v>14553</v>
      </c>
      <c r="D4066" t="s">
        <v>974</v>
      </c>
      <c r="E4066" t="s">
        <v>576</v>
      </c>
      <c r="F4066" t="s">
        <v>14554</v>
      </c>
      <c r="G4066" t="s">
        <v>6043</v>
      </c>
      <c r="H4066">
        <v>21</v>
      </c>
      <c r="I4066">
        <v>13</v>
      </c>
      <c r="J4066">
        <v>2007</v>
      </c>
      <c r="K4066">
        <v>1</v>
      </c>
      <c r="L4066" t="s">
        <v>94</v>
      </c>
      <c r="M4066" t="s">
        <v>976</v>
      </c>
    </row>
    <row r="4067" spans="1:13" x14ac:dyDescent="0.25">
      <c r="A4067">
        <v>4056</v>
      </c>
      <c r="B4067" t="s">
        <v>14555</v>
      </c>
      <c r="C4067" t="s">
        <v>14556</v>
      </c>
      <c r="D4067" t="s">
        <v>30</v>
      </c>
      <c r="E4067" t="s">
        <v>2099</v>
      </c>
      <c r="F4067" t="s">
        <v>14557</v>
      </c>
      <c r="G4067" t="s">
        <v>40</v>
      </c>
      <c r="H4067">
        <v>74</v>
      </c>
      <c r="I4067">
        <v>48</v>
      </c>
      <c r="J4067">
        <v>2007</v>
      </c>
      <c r="K4067">
        <v>5</v>
      </c>
      <c r="L4067" t="s">
        <v>258</v>
      </c>
      <c r="M4067" t="s">
        <v>2939</v>
      </c>
    </row>
    <row r="4068" spans="1:13" x14ac:dyDescent="0.25">
      <c r="A4068">
        <v>4057</v>
      </c>
      <c r="B4068" t="s">
        <v>14558</v>
      </c>
      <c r="C4068" t="s">
        <v>14559</v>
      </c>
      <c r="D4068" t="s">
        <v>80</v>
      </c>
      <c r="E4068" t="s">
        <v>498</v>
      </c>
      <c r="F4068" t="s">
        <v>14560</v>
      </c>
      <c r="G4068" t="s">
        <v>156</v>
      </c>
      <c r="H4068">
        <v>79</v>
      </c>
      <c r="I4068">
        <v>67</v>
      </c>
      <c r="J4068">
        <v>2005</v>
      </c>
      <c r="K4068">
        <v>1</v>
      </c>
      <c r="L4068" t="s">
        <v>137</v>
      </c>
      <c r="M4068" t="s">
        <v>137</v>
      </c>
    </row>
    <row r="4069" spans="1:13" x14ac:dyDescent="0.25">
      <c r="A4069">
        <v>4058</v>
      </c>
      <c r="B4069" t="s">
        <v>14561</v>
      </c>
      <c r="C4069" t="s">
        <v>14562</v>
      </c>
      <c r="D4069" t="s">
        <v>52</v>
      </c>
      <c r="E4069" t="s">
        <v>911</v>
      </c>
      <c r="F4069" t="s">
        <v>14563</v>
      </c>
      <c r="G4069" t="s">
        <v>40</v>
      </c>
      <c r="H4069">
        <v>35</v>
      </c>
      <c r="I4069">
        <v>15</v>
      </c>
      <c r="J4069">
        <v>2010</v>
      </c>
      <c r="K4069">
        <v>2</v>
      </c>
      <c r="L4069" t="s">
        <v>1314</v>
      </c>
      <c r="M4069" t="s">
        <v>1315</v>
      </c>
    </row>
    <row r="4070" spans="1:13" x14ac:dyDescent="0.25">
      <c r="A4070">
        <v>4059</v>
      </c>
      <c r="B4070" t="s">
        <v>14564</v>
      </c>
      <c r="C4070" t="s">
        <v>14565</v>
      </c>
      <c r="D4070" t="s">
        <v>105</v>
      </c>
      <c r="E4070" t="s">
        <v>7455</v>
      </c>
      <c r="F4070" t="s">
        <v>14566</v>
      </c>
      <c r="G4070" t="s">
        <v>211</v>
      </c>
      <c r="H4070">
        <v>30</v>
      </c>
      <c r="I4070">
        <v>16</v>
      </c>
      <c r="J4070">
        <v>2014</v>
      </c>
      <c r="K4070">
        <v>1</v>
      </c>
      <c r="L4070" t="s">
        <v>62</v>
      </c>
      <c r="M4070" t="s">
        <v>1240</v>
      </c>
    </row>
    <row r="4071" spans="1:13" x14ac:dyDescent="0.25">
      <c r="A4071">
        <v>4060</v>
      </c>
      <c r="B4071" t="s">
        <v>14567</v>
      </c>
      <c r="C4071" t="s">
        <v>14568</v>
      </c>
      <c r="D4071" t="s">
        <v>86</v>
      </c>
      <c r="E4071" t="s">
        <v>4278</v>
      </c>
      <c r="F4071" t="s">
        <v>14569</v>
      </c>
      <c r="G4071" t="s">
        <v>336</v>
      </c>
      <c r="H4071">
        <v>324</v>
      </c>
      <c r="I4071">
        <v>108</v>
      </c>
      <c r="J4071">
        <v>1992</v>
      </c>
      <c r="K4071">
        <v>2</v>
      </c>
      <c r="L4071" t="s">
        <v>41</v>
      </c>
      <c r="M4071" t="s">
        <v>2861</v>
      </c>
    </row>
    <row r="4072" spans="1:13" x14ac:dyDescent="0.25">
      <c r="A4072">
        <v>4061</v>
      </c>
      <c r="B4072" t="s">
        <v>14570</v>
      </c>
      <c r="C4072" t="s">
        <v>14571</v>
      </c>
      <c r="D4072" t="s">
        <v>503</v>
      </c>
      <c r="E4072" t="s">
        <v>435</v>
      </c>
      <c r="F4072" t="s">
        <v>14572</v>
      </c>
      <c r="G4072" t="s">
        <v>40</v>
      </c>
      <c r="H4072">
        <v>39</v>
      </c>
      <c r="I4072">
        <v>15</v>
      </c>
      <c r="J4072">
        <v>2012</v>
      </c>
      <c r="K4072">
        <v>1</v>
      </c>
      <c r="L4072" t="s">
        <v>506</v>
      </c>
      <c r="M4072" t="s">
        <v>506</v>
      </c>
    </row>
    <row r="4073" spans="1:13" x14ac:dyDescent="0.25">
      <c r="A4073">
        <v>4062</v>
      </c>
      <c r="B4073" t="s">
        <v>14573</v>
      </c>
      <c r="C4073" t="s">
        <v>14574</v>
      </c>
      <c r="D4073" t="s">
        <v>45</v>
      </c>
      <c r="E4073" t="s">
        <v>14575</v>
      </c>
      <c r="F4073" t="s">
        <v>14576</v>
      </c>
      <c r="G4073" t="s">
        <v>18</v>
      </c>
      <c r="H4073">
        <v>298</v>
      </c>
      <c r="I4073">
        <v>135</v>
      </c>
      <c r="J4073">
        <v>1996</v>
      </c>
      <c r="K4073">
        <v>12</v>
      </c>
      <c r="L4073" t="s">
        <v>49</v>
      </c>
      <c r="M4073" t="s">
        <v>13482</v>
      </c>
    </row>
    <row r="4074" spans="1:13" x14ac:dyDescent="0.25">
      <c r="A4074">
        <v>4063</v>
      </c>
      <c r="B4074" t="s">
        <v>14577</v>
      </c>
      <c r="C4074" t="s">
        <v>14578</v>
      </c>
      <c r="D4074" t="s">
        <v>243</v>
      </c>
      <c r="E4074" t="s">
        <v>1152</v>
      </c>
      <c r="F4074" t="s">
        <v>14579</v>
      </c>
      <c r="G4074" t="s">
        <v>40</v>
      </c>
      <c r="H4074">
        <v>8</v>
      </c>
      <c r="I4074">
        <v>6</v>
      </c>
      <c r="J4074">
        <v>2005</v>
      </c>
      <c r="K4074">
        <v>1</v>
      </c>
      <c r="L4074" t="s">
        <v>94</v>
      </c>
      <c r="M4074" t="s">
        <v>14580</v>
      </c>
    </row>
    <row r="4075" spans="1:13" x14ac:dyDescent="0.25">
      <c r="A4075">
        <v>4064</v>
      </c>
      <c r="B4075" t="s">
        <v>14581</v>
      </c>
      <c r="C4075" t="s">
        <v>14582</v>
      </c>
      <c r="D4075" t="s">
        <v>852</v>
      </c>
      <c r="E4075" t="s">
        <v>9440</v>
      </c>
      <c r="F4075" t="s">
        <v>14583</v>
      </c>
      <c r="G4075" t="s">
        <v>107</v>
      </c>
      <c r="H4075">
        <v>30</v>
      </c>
      <c r="I4075">
        <v>21</v>
      </c>
      <c r="J4075">
        <v>2005</v>
      </c>
      <c r="K4075">
        <v>1</v>
      </c>
      <c r="L4075" t="s">
        <v>595</v>
      </c>
      <c r="M4075" t="s">
        <v>854</v>
      </c>
    </row>
    <row r="4076" spans="1:13" x14ac:dyDescent="0.25">
      <c r="A4076">
        <v>4065</v>
      </c>
      <c r="B4076" t="s">
        <v>14584</v>
      </c>
      <c r="C4076" t="s">
        <v>14585</v>
      </c>
      <c r="D4076" t="s">
        <v>119</v>
      </c>
      <c r="E4076" t="s">
        <v>1899</v>
      </c>
      <c r="F4076" t="s">
        <v>14586</v>
      </c>
      <c r="G4076" t="s">
        <v>297</v>
      </c>
      <c r="H4076">
        <v>72</v>
      </c>
      <c r="I4076">
        <v>28</v>
      </c>
      <c r="J4076">
        <v>2012</v>
      </c>
      <c r="K4076">
        <v>5</v>
      </c>
      <c r="L4076" t="s">
        <v>122</v>
      </c>
      <c r="M4076" t="s">
        <v>122</v>
      </c>
    </row>
    <row r="4077" spans="1:13" x14ac:dyDescent="0.25">
      <c r="A4077">
        <v>4066</v>
      </c>
      <c r="B4077" t="s">
        <v>14587</v>
      </c>
      <c r="C4077" t="s">
        <v>14588</v>
      </c>
      <c r="D4077" t="s">
        <v>119</v>
      </c>
      <c r="E4077" t="s">
        <v>13734</v>
      </c>
      <c r="F4077" t="s">
        <v>14589</v>
      </c>
      <c r="G4077" t="s">
        <v>187</v>
      </c>
      <c r="H4077">
        <v>1265</v>
      </c>
      <c r="I4077">
        <v>760</v>
      </c>
      <c r="J4077">
        <v>2007</v>
      </c>
      <c r="K4077">
        <v>8</v>
      </c>
      <c r="L4077" t="s">
        <v>122</v>
      </c>
      <c r="M4077" t="s">
        <v>122</v>
      </c>
    </row>
    <row r="4078" spans="1:13" x14ac:dyDescent="0.25">
      <c r="A4078">
        <v>4067</v>
      </c>
      <c r="B4078" t="s">
        <v>14590</v>
      </c>
      <c r="C4078" t="s">
        <v>14591</v>
      </c>
      <c r="D4078" t="s">
        <v>105</v>
      </c>
      <c r="E4078" t="s">
        <v>798</v>
      </c>
      <c r="F4078" t="s">
        <v>14592</v>
      </c>
      <c r="G4078" t="s">
        <v>211</v>
      </c>
      <c r="H4078">
        <v>14</v>
      </c>
      <c r="I4078">
        <v>9</v>
      </c>
      <c r="J4078">
        <v>1995</v>
      </c>
      <c r="K4078">
        <v>1</v>
      </c>
      <c r="L4078" t="s">
        <v>62</v>
      </c>
      <c r="M4078" t="s">
        <v>14593</v>
      </c>
    </row>
    <row r="4079" spans="1:13" x14ac:dyDescent="0.25">
      <c r="A4079">
        <v>4068</v>
      </c>
      <c r="B4079" t="s">
        <v>14594</v>
      </c>
      <c r="C4079" t="s">
        <v>14595</v>
      </c>
      <c r="D4079" t="s">
        <v>86</v>
      </c>
      <c r="E4079" t="s">
        <v>993</v>
      </c>
      <c r="F4079" t="s">
        <v>14596</v>
      </c>
      <c r="G4079" t="s">
        <v>211</v>
      </c>
      <c r="H4079">
        <v>8</v>
      </c>
      <c r="I4079">
        <v>5</v>
      </c>
      <c r="J4079">
        <v>2012</v>
      </c>
      <c r="K4079">
        <v>1</v>
      </c>
      <c r="L4079" t="s">
        <v>89</v>
      </c>
      <c r="M4079" t="s">
        <v>2278</v>
      </c>
    </row>
    <row r="4080" spans="1:13" x14ac:dyDescent="0.25">
      <c r="A4080">
        <v>4069</v>
      </c>
      <c r="B4080" t="s">
        <v>14597</v>
      </c>
      <c r="C4080" t="s">
        <v>14598</v>
      </c>
      <c r="D4080" t="s">
        <v>503</v>
      </c>
      <c r="E4080" t="s">
        <v>892</v>
      </c>
      <c r="F4080" t="s">
        <v>14599</v>
      </c>
      <c r="G4080" t="s">
        <v>297</v>
      </c>
      <c r="H4080">
        <v>55</v>
      </c>
      <c r="I4080">
        <v>33</v>
      </c>
      <c r="J4080">
        <v>2003</v>
      </c>
      <c r="K4080">
        <v>5</v>
      </c>
      <c r="L4080" t="s">
        <v>506</v>
      </c>
      <c r="M4080" t="s">
        <v>1274</v>
      </c>
    </row>
    <row r="4081" spans="1:13" x14ac:dyDescent="0.25">
      <c r="A4081">
        <v>4070</v>
      </c>
      <c r="B4081" t="s">
        <v>14600</v>
      </c>
      <c r="C4081" t="s">
        <v>14601</v>
      </c>
      <c r="D4081" t="s">
        <v>22</v>
      </c>
      <c r="E4081" t="s">
        <v>14602</v>
      </c>
      <c r="F4081" t="s">
        <v>14603</v>
      </c>
      <c r="G4081" t="s">
        <v>55</v>
      </c>
      <c r="H4081">
        <v>469</v>
      </c>
      <c r="I4081">
        <v>274</v>
      </c>
      <c r="J4081">
        <v>2004</v>
      </c>
      <c r="K4081">
        <v>11</v>
      </c>
      <c r="L4081" t="s">
        <v>26</v>
      </c>
      <c r="M4081" t="s">
        <v>5979</v>
      </c>
    </row>
    <row r="4082" spans="1:13" x14ac:dyDescent="0.25">
      <c r="A4082">
        <v>4071</v>
      </c>
      <c r="B4082" t="s">
        <v>14604</v>
      </c>
      <c r="C4082" t="s">
        <v>14605</v>
      </c>
      <c r="D4082" t="s">
        <v>30</v>
      </c>
      <c r="E4082" t="s">
        <v>1169</v>
      </c>
      <c r="F4082" t="s">
        <v>14606</v>
      </c>
      <c r="G4082" t="s">
        <v>297</v>
      </c>
      <c r="H4082">
        <v>139</v>
      </c>
      <c r="I4082">
        <v>50</v>
      </c>
      <c r="J4082">
        <v>2011</v>
      </c>
      <c r="K4082">
        <v>5</v>
      </c>
      <c r="L4082" t="s">
        <v>258</v>
      </c>
      <c r="M4082" t="s">
        <v>330</v>
      </c>
    </row>
    <row r="4083" spans="1:13" x14ac:dyDescent="0.25">
      <c r="A4083">
        <v>4072</v>
      </c>
      <c r="B4083" t="s">
        <v>14607</v>
      </c>
      <c r="C4083" t="s">
        <v>14608</v>
      </c>
      <c r="D4083" t="s">
        <v>45</v>
      </c>
      <c r="E4083" t="s">
        <v>1277</v>
      </c>
      <c r="F4083" t="s">
        <v>14609</v>
      </c>
      <c r="G4083" t="s">
        <v>6043</v>
      </c>
      <c r="H4083">
        <v>9</v>
      </c>
      <c r="I4083">
        <v>9</v>
      </c>
      <c r="J4083">
        <v>2003</v>
      </c>
      <c r="K4083">
        <v>2</v>
      </c>
      <c r="L4083" t="s">
        <v>49</v>
      </c>
      <c r="M4083" t="s">
        <v>4583</v>
      </c>
    </row>
    <row r="4084" spans="1:13" x14ac:dyDescent="0.25">
      <c r="A4084">
        <v>4073</v>
      </c>
      <c r="B4084" t="s">
        <v>14610</v>
      </c>
      <c r="C4084" t="s">
        <v>14611</v>
      </c>
      <c r="D4084" t="s">
        <v>66</v>
      </c>
      <c r="E4084" t="s">
        <v>269</v>
      </c>
      <c r="F4084" t="s">
        <v>14612</v>
      </c>
      <c r="G4084" t="s">
        <v>623</v>
      </c>
      <c r="H4084">
        <v>19</v>
      </c>
      <c r="I4084">
        <v>11</v>
      </c>
      <c r="J4084">
        <v>2010</v>
      </c>
      <c r="K4084">
        <v>3</v>
      </c>
      <c r="L4084" t="s">
        <v>70</v>
      </c>
      <c r="M4084" t="s">
        <v>14613</v>
      </c>
    </row>
    <row r="4085" spans="1:13" x14ac:dyDescent="0.25">
      <c r="A4085">
        <v>4074</v>
      </c>
      <c r="B4085" t="s">
        <v>14614</v>
      </c>
      <c r="C4085" t="s">
        <v>14615</v>
      </c>
      <c r="D4085" t="s">
        <v>105</v>
      </c>
      <c r="E4085" t="s">
        <v>14616</v>
      </c>
      <c r="F4085" t="s">
        <v>14617</v>
      </c>
      <c r="G4085" t="s">
        <v>233</v>
      </c>
      <c r="H4085">
        <v>95</v>
      </c>
      <c r="I4085">
        <v>56</v>
      </c>
      <c r="J4085">
        <v>1967</v>
      </c>
      <c r="K4085">
        <v>3</v>
      </c>
      <c r="L4085" t="s">
        <v>62</v>
      </c>
      <c r="M4085" t="s">
        <v>4307</v>
      </c>
    </row>
    <row r="4086" spans="1:13" x14ac:dyDescent="0.25">
      <c r="A4086">
        <v>4075</v>
      </c>
      <c r="B4086" t="s">
        <v>14618</v>
      </c>
      <c r="C4086" t="s">
        <v>14619</v>
      </c>
      <c r="D4086" t="s">
        <v>52</v>
      </c>
      <c r="E4086" t="s">
        <v>2284</v>
      </c>
      <c r="F4086" t="s">
        <v>14620</v>
      </c>
      <c r="G4086" t="s">
        <v>211</v>
      </c>
      <c r="H4086">
        <v>20</v>
      </c>
      <c r="I4086">
        <v>10</v>
      </c>
      <c r="J4086">
        <v>2002</v>
      </c>
      <c r="K4086">
        <v>1</v>
      </c>
      <c r="L4086" t="s">
        <v>203</v>
      </c>
      <c r="M4086" t="s">
        <v>1355</v>
      </c>
    </row>
    <row r="4087" spans="1:13" x14ac:dyDescent="0.25">
      <c r="A4087">
        <v>4076</v>
      </c>
      <c r="B4087" t="s">
        <v>14621</v>
      </c>
      <c r="C4087" t="s">
        <v>14622</v>
      </c>
      <c r="D4087" t="s">
        <v>223</v>
      </c>
      <c r="E4087" t="s">
        <v>1022</v>
      </c>
      <c r="F4087" t="s">
        <v>14623</v>
      </c>
      <c r="G4087" t="s">
        <v>1041</v>
      </c>
      <c r="H4087">
        <v>135</v>
      </c>
      <c r="I4087">
        <v>105</v>
      </c>
      <c r="J4087">
        <v>1999</v>
      </c>
      <c r="K4087">
        <v>2</v>
      </c>
      <c r="L4087" t="s">
        <v>226</v>
      </c>
      <c r="M4087" t="s">
        <v>14624</v>
      </c>
    </row>
    <row r="4088" spans="1:13" x14ac:dyDescent="0.25">
      <c r="A4088">
        <v>4077</v>
      </c>
      <c r="B4088" t="s">
        <v>14625</v>
      </c>
      <c r="C4088" t="s">
        <v>14626</v>
      </c>
      <c r="D4088" t="s">
        <v>119</v>
      </c>
      <c r="E4088" t="s">
        <v>1157</v>
      </c>
      <c r="F4088" t="s">
        <v>14627</v>
      </c>
      <c r="G4088" t="s">
        <v>107</v>
      </c>
      <c r="H4088">
        <v>32</v>
      </c>
      <c r="I4088">
        <v>27</v>
      </c>
      <c r="J4088">
        <v>2015</v>
      </c>
      <c r="K4088">
        <v>1</v>
      </c>
      <c r="L4088" t="s">
        <v>122</v>
      </c>
      <c r="M4088" t="s">
        <v>122</v>
      </c>
    </row>
    <row r="4089" spans="1:13" x14ac:dyDescent="0.25">
      <c r="A4089">
        <v>4078</v>
      </c>
      <c r="B4089" t="s">
        <v>14628</v>
      </c>
      <c r="C4089" t="s">
        <v>14629</v>
      </c>
      <c r="D4089" t="s">
        <v>15</v>
      </c>
      <c r="E4089" t="s">
        <v>185</v>
      </c>
      <c r="F4089" t="s">
        <v>14630</v>
      </c>
      <c r="G4089" t="s">
        <v>6043</v>
      </c>
      <c r="H4089">
        <v>27</v>
      </c>
      <c r="I4089">
        <v>20</v>
      </c>
      <c r="J4089">
        <v>2005</v>
      </c>
      <c r="K4089">
        <v>5</v>
      </c>
      <c r="L4089" t="s">
        <v>19</v>
      </c>
      <c r="M4089" t="s">
        <v>1681</v>
      </c>
    </row>
    <row r="4090" spans="1:13" x14ac:dyDescent="0.25">
      <c r="A4090">
        <v>4079</v>
      </c>
      <c r="B4090" t="s">
        <v>14631</v>
      </c>
      <c r="C4090" t="s">
        <v>14632</v>
      </c>
      <c r="D4090" t="s">
        <v>74</v>
      </c>
      <c r="E4090" t="s">
        <v>14633</v>
      </c>
      <c r="F4090" t="s">
        <v>14634</v>
      </c>
      <c r="G4090" t="s">
        <v>289</v>
      </c>
      <c r="H4090">
        <v>168</v>
      </c>
      <c r="I4090">
        <v>65</v>
      </c>
      <c r="J4090">
        <v>2007</v>
      </c>
      <c r="K4090">
        <v>4</v>
      </c>
      <c r="L4090" t="s">
        <v>77</v>
      </c>
      <c r="M4090" t="s">
        <v>14635</v>
      </c>
    </row>
    <row r="4091" spans="1:13" x14ac:dyDescent="0.25">
      <c r="A4091">
        <v>4080</v>
      </c>
      <c r="B4091" t="s">
        <v>14636</v>
      </c>
      <c r="C4091" t="s">
        <v>14637</v>
      </c>
      <c r="D4091" t="s">
        <v>30</v>
      </c>
      <c r="E4091" t="s">
        <v>1068</v>
      </c>
      <c r="F4091" t="s">
        <v>14638</v>
      </c>
      <c r="G4091" t="s">
        <v>297</v>
      </c>
      <c r="H4091">
        <v>85</v>
      </c>
      <c r="I4091">
        <v>45</v>
      </c>
      <c r="J4091">
        <v>2006</v>
      </c>
      <c r="K4091">
        <v>2</v>
      </c>
      <c r="L4091" t="s">
        <v>258</v>
      </c>
      <c r="M4091" t="s">
        <v>330</v>
      </c>
    </row>
    <row r="4092" spans="1:13" x14ac:dyDescent="0.25">
      <c r="A4092">
        <v>4081</v>
      </c>
      <c r="B4092" t="s">
        <v>14639</v>
      </c>
      <c r="C4092" t="s">
        <v>14640</v>
      </c>
      <c r="D4092" t="s">
        <v>341</v>
      </c>
      <c r="E4092" t="s">
        <v>179</v>
      </c>
      <c r="F4092" t="s">
        <v>14641</v>
      </c>
      <c r="G4092" t="s">
        <v>336</v>
      </c>
      <c r="H4092">
        <v>12</v>
      </c>
      <c r="I4092">
        <v>5</v>
      </c>
      <c r="J4092">
        <v>2000</v>
      </c>
      <c r="K4092">
        <v>4</v>
      </c>
      <c r="L4092" t="s">
        <v>41</v>
      </c>
      <c r="M4092" t="s">
        <v>4125</v>
      </c>
    </row>
    <row r="4093" spans="1:13" x14ac:dyDescent="0.25">
      <c r="A4093">
        <v>4082</v>
      </c>
      <c r="B4093" t="s">
        <v>14642</v>
      </c>
      <c r="C4093" t="s">
        <v>14643</v>
      </c>
      <c r="D4093" t="s">
        <v>166</v>
      </c>
      <c r="E4093" t="s">
        <v>14644</v>
      </c>
      <c r="F4093" t="s">
        <v>14645</v>
      </c>
      <c r="G4093" t="s">
        <v>175</v>
      </c>
      <c r="H4093">
        <v>420</v>
      </c>
      <c r="I4093">
        <v>220</v>
      </c>
      <c r="J4093">
        <v>2013</v>
      </c>
      <c r="K4093">
        <v>3</v>
      </c>
      <c r="L4093" t="s">
        <v>169</v>
      </c>
      <c r="M4093" t="s">
        <v>479</v>
      </c>
    </row>
    <row r="4094" spans="1:13" x14ac:dyDescent="0.25">
      <c r="A4094">
        <v>4083</v>
      </c>
      <c r="B4094" t="s">
        <v>14646</v>
      </c>
      <c r="C4094" t="s">
        <v>14647</v>
      </c>
      <c r="D4094" t="s">
        <v>80</v>
      </c>
      <c r="E4094" t="s">
        <v>8301</v>
      </c>
      <c r="F4094" t="s">
        <v>14648</v>
      </c>
      <c r="G4094" t="s">
        <v>48</v>
      </c>
      <c r="H4094">
        <v>18</v>
      </c>
      <c r="I4094">
        <v>10</v>
      </c>
      <c r="J4094">
        <v>2001</v>
      </c>
      <c r="K4094">
        <v>2</v>
      </c>
      <c r="L4094" t="s">
        <v>83</v>
      </c>
      <c r="M4094" t="s">
        <v>11141</v>
      </c>
    </row>
    <row r="4095" spans="1:13" x14ac:dyDescent="0.25">
      <c r="A4095">
        <v>4084</v>
      </c>
      <c r="B4095" t="s">
        <v>14649</v>
      </c>
      <c r="C4095" t="s">
        <v>14650</v>
      </c>
      <c r="D4095" t="s">
        <v>86</v>
      </c>
      <c r="E4095" t="s">
        <v>871</v>
      </c>
      <c r="F4095" t="s">
        <v>14651</v>
      </c>
      <c r="G4095" t="s">
        <v>233</v>
      </c>
      <c r="H4095">
        <v>15</v>
      </c>
      <c r="I4095">
        <v>3</v>
      </c>
      <c r="J4095">
        <v>2008</v>
      </c>
      <c r="K4095">
        <v>1</v>
      </c>
      <c r="L4095" t="s">
        <v>89</v>
      </c>
      <c r="M4095" t="s">
        <v>2300</v>
      </c>
    </row>
    <row r="4096" spans="1:13" x14ac:dyDescent="0.25">
      <c r="A4096">
        <v>4085</v>
      </c>
      <c r="B4096" t="s">
        <v>14652</v>
      </c>
      <c r="C4096" t="s">
        <v>14653</v>
      </c>
      <c r="D4096" t="s">
        <v>86</v>
      </c>
      <c r="E4096" t="s">
        <v>14654</v>
      </c>
      <c r="F4096" t="s">
        <v>14655</v>
      </c>
      <c r="G4096" t="s">
        <v>149</v>
      </c>
      <c r="H4096">
        <v>34</v>
      </c>
      <c r="I4096">
        <v>30</v>
      </c>
      <c r="J4096">
        <v>2004</v>
      </c>
      <c r="K4096">
        <v>8</v>
      </c>
      <c r="L4096" t="s">
        <v>89</v>
      </c>
      <c r="M4096" t="s">
        <v>89</v>
      </c>
    </row>
    <row r="4097" spans="1:13" x14ac:dyDescent="0.25">
      <c r="A4097">
        <v>4086</v>
      </c>
      <c r="B4097" t="s">
        <v>14656</v>
      </c>
      <c r="C4097" t="s">
        <v>14657</v>
      </c>
      <c r="D4097" t="s">
        <v>1999</v>
      </c>
      <c r="E4097" t="s">
        <v>14658</v>
      </c>
      <c r="F4097" t="s">
        <v>14659</v>
      </c>
      <c r="G4097" t="s">
        <v>211</v>
      </c>
      <c r="H4097">
        <v>164</v>
      </c>
      <c r="I4097">
        <v>108</v>
      </c>
      <c r="J4097">
        <v>1995</v>
      </c>
      <c r="K4097">
        <v>1</v>
      </c>
      <c r="L4097" t="s">
        <v>4641</v>
      </c>
      <c r="M4097" t="s">
        <v>4642</v>
      </c>
    </row>
    <row r="4098" spans="1:13" x14ac:dyDescent="0.25">
      <c r="A4098">
        <v>4087</v>
      </c>
      <c r="B4098" t="s">
        <v>14660</v>
      </c>
      <c r="C4098" t="s">
        <v>14661</v>
      </c>
      <c r="D4098" t="s">
        <v>52</v>
      </c>
      <c r="E4098" t="s">
        <v>962</v>
      </c>
      <c r="F4098" t="s">
        <v>14662</v>
      </c>
      <c r="G4098" t="s">
        <v>18</v>
      </c>
      <c r="H4098">
        <v>17</v>
      </c>
      <c r="I4098">
        <v>14</v>
      </c>
      <c r="J4098">
        <v>2004</v>
      </c>
      <c r="K4098">
        <v>1</v>
      </c>
      <c r="L4098" t="s">
        <v>56</v>
      </c>
      <c r="M4098" t="s">
        <v>10672</v>
      </c>
    </row>
    <row r="4099" spans="1:13" x14ac:dyDescent="0.25">
      <c r="A4099">
        <v>4088</v>
      </c>
      <c r="B4099" t="s">
        <v>14663</v>
      </c>
      <c r="C4099" t="s">
        <v>14664</v>
      </c>
      <c r="D4099" t="s">
        <v>86</v>
      </c>
      <c r="E4099" t="s">
        <v>3175</v>
      </c>
      <c r="F4099" t="s">
        <v>14665</v>
      </c>
      <c r="G4099" t="s">
        <v>233</v>
      </c>
      <c r="H4099">
        <v>108</v>
      </c>
      <c r="I4099">
        <v>74</v>
      </c>
      <c r="J4099">
        <v>1976</v>
      </c>
      <c r="K4099">
        <v>5</v>
      </c>
      <c r="L4099" t="s">
        <v>89</v>
      </c>
      <c r="M4099" t="s">
        <v>89</v>
      </c>
    </row>
    <row r="4100" spans="1:13" x14ac:dyDescent="0.25">
      <c r="A4100">
        <v>4089</v>
      </c>
      <c r="B4100" t="s">
        <v>14666</v>
      </c>
      <c r="C4100" t="s">
        <v>14667</v>
      </c>
      <c r="D4100" t="s">
        <v>86</v>
      </c>
      <c r="E4100" t="s">
        <v>269</v>
      </c>
      <c r="F4100" t="s">
        <v>14668</v>
      </c>
      <c r="G4100" t="s">
        <v>1041</v>
      </c>
      <c r="H4100">
        <v>37</v>
      </c>
      <c r="I4100">
        <v>24</v>
      </c>
      <c r="J4100">
        <v>2011</v>
      </c>
      <c r="K4100">
        <v>1</v>
      </c>
      <c r="L4100" t="s">
        <v>2084</v>
      </c>
      <c r="M4100" t="s">
        <v>2904</v>
      </c>
    </row>
    <row r="4101" spans="1:13" x14ac:dyDescent="0.25">
      <c r="A4101">
        <v>4090</v>
      </c>
      <c r="B4101" t="s">
        <v>14669</v>
      </c>
      <c r="C4101" t="s">
        <v>14670</v>
      </c>
      <c r="D4101" t="s">
        <v>80</v>
      </c>
      <c r="E4101" t="s">
        <v>287</v>
      </c>
      <c r="F4101" t="s">
        <v>14671</v>
      </c>
      <c r="G4101" t="s">
        <v>48</v>
      </c>
      <c r="H4101">
        <v>30</v>
      </c>
      <c r="I4101">
        <v>19</v>
      </c>
      <c r="J4101">
        <v>2008</v>
      </c>
      <c r="K4101">
        <v>6</v>
      </c>
      <c r="L4101" t="s">
        <v>3247</v>
      </c>
      <c r="M4101" t="s">
        <v>303</v>
      </c>
    </row>
    <row r="4102" spans="1:13" x14ac:dyDescent="0.25">
      <c r="A4102">
        <v>4091</v>
      </c>
      <c r="B4102" t="s">
        <v>14672</v>
      </c>
      <c r="C4102" t="s">
        <v>14673</v>
      </c>
      <c r="D4102" t="s">
        <v>462</v>
      </c>
      <c r="E4102" t="s">
        <v>14674</v>
      </c>
      <c r="F4102" t="s">
        <v>14675</v>
      </c>
      <c r="G4102" t="s">
        <v>336</v>
      </c>
      <c r="H4102">
        <v>900</v>
      </c>
      <c r="I4102">
        <v>500</v>
      </c>
      <c r="J4102">
        <v>2001</v>
      </c>
      <c r="K4102">
        <v>2</v>
      </c>
      <c r="L4102" t="s">
        <v>465</v>
      </c>
      <c r="M4102" t="s">
        <v>13393</v>
      </c>
    </row>
    <row r="4103" spans="1:13" x14ac:dyDescent="0.25">
      <c r="A4103">
        <v>4092</v>
      </c>
      <c r="B4103" t="s">
        <v>14676</v>
      </c>
      <c r="C4103" t="s">
        <v>14677</v>
      </c>
      <c r="D4103" t="s">
        <v>59</v>
      </c>
      <c r="E4103" t="s">
        <v>111</v>
      </c>
      <c r="F4103" t="s">
        <v>14678</v>
      </c>
      <c r="G4103" t="s">
        <v>55</v>
      </c>
      <c r="H4103">
        <v>135</v>
      </c>
      <c r="I4103">
        <v>80</v>
      </c>
      <c r="J4103">
        <v>2010</v>
      </c>
      <c r="K4103">
        <v>2</v>
      </c>
      <c r="L4103" t="s">
        <v>62</v>
      </c>
      <c r="M4103" t="s">
        <v>14679</v>
      </c>
    </row>
    <row r="4104" spans="1:13" x14ac:dyDescent="0.25">
      <c r="A4104">
        <v>4093</v>
      </c>
      <c r="B4104" t="s">
        <v>14680</v>
      </c>
      <c r="C4104" t="s">
        <v>14681</v>
      </c>
      <c r="D4104" t="s">
        <v>141</v>
      </c>
      <c r="E4104" t="s">
        <v>67</v>
      </c>
      <c r="F4104" t="s">
        <v>14682</v>
      </c>
      <c r="G4104" t="s">
        <v>233</v>
      </c>
      <c r="H4104">
        <v>166</v>
      </c>
      <c r="I4104">
        <v>115</v>
      </c>
      <c r="J4104">
        <v>1982</v>
      </c>
      <c r="K4104">
        <v>1</v>
      </c>
      <c r="L4104" t="s">
        <v>514</v>
      </c>
      <c r="M4104" t="s">
        <v>2326</v>
      </c>
    </row>
    <row r="4105" spans="1:13" x14ac:dyDescent="0.25">
      <c r="A4105">
        <v>4094</v>
      </c>
      <c r="B4105" t="s">
        <v>14683</v>
      </c>
      <c r="C4105" t="s">
        <v>14684</v>
      </c>
      <c r="D4105" t="s">
        <v>30</v>
      </c>
      <c r="E4105" t="s">
        <v>11956</v>
      </c>
      <c r="F4105" t="s">
        <v>14685</v>
      </c>
      <c r="G4105" t="s">
        <v>55</v>
      </c>
      <c r="H4105">
        <v>156</v>
      </c>
      <c r="I4105">
        <v>89</v>
      </c>
      <c r="J4105">
        <v>2003</v>
      </c>
      <c r="K4105">
        <v>3</v>
      </c>
      <c r="L4105" t="s">
        <v>258</v>
      </c>
      <c r="M4105" t="s">
        <v>1789</v>
      </c>
    </row>
    <row r="4106" spans="1:13" x14ac:dyDescent="0.25">
      <c r="A4106">
        <v>4095</v>
      </c>
      <c r="B4106" t="s">
        <v>14686</v>
      </c>
      <c r="C4106" t="s">
        <v>14687</v>
      </c>
      <c r="D4106" t="s">
        <v>1960</v>
      </c>
      <c r="E4106" t="s">
        <v>2444</v>
      </c>
      <c r="F4106" t="s">
        <v>14688</v>
      </c>
      <c r="G4106" t="s">
        <v>25</v>
      </c>
      <c r="H4106">
        <v>33</v>
      </c>
      <c r="I4106">
        <v>20</v>
      </c>
      <c r="J4106">
        <v>1969</v>
      </c>
      <c r="K4106">
        <v>1</v>
      </c>
      <c r="L4106" t="s">
        <v>2079</v>
      </c>
      <c r="M4106" t="s">
        <v>646</v>
      </c>
    </row>
    <row r="4107" spans="1:13" x14ac:dyDescent="0.25">
      <c r="A4107">
        <v>4096</v>
      </c>
      <c r="B4107" t="s">
        <v>14689</v>
      </c>
      <c r="C4107" t="s">
        <v>14690</v>
      </c>
      <c r="D4107" t="s">
        <v>80</v>
      </c>
      <c r="E4107" t="s">
        <v>603</v>
      </c>
      <c r="F4107" t="s">
        <v>14691</v>
      </c>
      <c r="G4107" t="s">
        <v>211</v>
      </c>
      <c r="H4107">
        <v>38</v>
      </c>
      <c r="I4107">
        <v>30</v>
      </c>
      <c r="J4107">
        <v>2004</v>
      </c>
      <c r="K4107">
        <v>3</v>
      </c>
      <c r="L4107" t="s">
        <v>137</v>
      </c>
      <c r="M4107" t="s">
        <v>889</v>
      </c>
    </row>
    <row r="4108" spans="1:13" x14ac:dyDescent="0.25">
      <c r="A4108">
        <v>4097</v>
      </c>
      <c r="B4108" t="s">
        <v>14692</v>
      </c>
      <c r="C4108" t="s">
        <v>14693</v>
      </c>
      <c r="D4108" t="s">
        <v>215</v>
      </c>
      <c r="E4108" t="s">
        <v>185</v>
      </c>
      <c r="F4108" t="s">
        <v>14694</v>
      </c>
      <c r="G4108" t="s">
        <v>297</v>
      </c>
      <c r="H4108">
        <v>68</v>
      </c>
      <c r="I4108">
        <v>33</v>
      </c>
      <c r="J4108">
        <v>2010</v>
      </c>
      <c r="K4108">
        <v>6</v>
      </c>
      <c r="L4108" t="s">
        <v>5421</v>
      </c>
      <c r="M4108" t="s">
        <v>12641</v>
      </c>
    </row>
    <row r="4109" spans="1:13" x14ac:dyDescent="0.25">
      <c r="A4109">
        <v>4098</v>
      </c>
      <c r="B4109" t="s">
        <v>14695</v>
      </c>
      <c r="C4109" t="s">
        <v>14696</v>
      </c>
      <c r="D4109" t="s">
        <v>30</v>
      </c>
      <c r="E4109" t="s">
        <v>5243</v>
      </c>
      <c r="F4109" t="s">
        <v>14697</v>
      </c>
      <c r="G4109" t="s">
        <v>48</v>
      </c>
      <c r="H4109">
        <v>35</v>
      </c>
      <c r="I4109">
        <v>10</v>
      </c>
      <c r="J4109">
        <v>2010</v>
      </c>
      <c r="K4109">
        <v>5</v>
      </c>
      <c r="L4109" t="s">
        <v>258</v>
      </c>
      <c r="M4109" t="s">
        <v>10523</v>
      </c>
    </row>
    <row r="4110" spans="1:13" x14ac:dyDescent="0.25">
      <c r="A4110">
        <v>4099</v>
      </c>
      <c r="B4110" t="s">
        <v>14698</v>
      </c>
      <c r="C4110" t="s">
        <v>14699</v>
      </c>
      <c r="D4110" t="s">
        <v>294</v>
      </c>
      <c r="E4110" t="s">
        <v>14700</v>
      </c>
      <c r="F4110" t="s">
        <v>14701</v>
      </c>
      <c r="G4110" t="s">
        <v>6043</v>
      </c>
      <c r="H4110">
        <v>648</v>
      </c>
      <c r="I4110">
        <v>314</v>
      </c>
      <c r="J4110">
        <v>2009</v>
      </c>
      <c r="K4110">
        <v>3</v>
      </c>
      <c r="L4110" t="s">
        <v>298</v>
      </c>
      <c r="M4110" t="s">
        <v>298</v>
      </c>
    </row>
    <row r="4111" spans="1:13" x14ac:dyDescent="0.25">
      <c r="A4111">
        <v>4100</v>
      </c>
      <c r="B4111" t="s">
        <v>14702</v>
      </c>
      <c r="C4111" t="s">
        <v>14703</v>
      </c>
      <c r="D4111" t="s">
        <v>80</v>
      </c>
      <c r="E4111" t="s">
        <v>5232</v>
      </c>
      <c r="F4111" t="s">
        <v>14704</v>
      </c>
      <c r="G4111" t="s">
        <v>18</v>
      </c>
      <c r="H4111">
        <v>24</v>
      </c>
      <c r="I4111">
        <v>20</v>
      </c>
      <c r="J4111">
        <v>2007</v>
      </c>
      <c r="K4111">
        <v>6</v>
      </c>
      <c r="L4111" t="s">
        <v>163</v>
      </c>
      <c r="M4111" t="s">
        <v>1444</v>
      </c>
    </row>
    <row r="4112" spans="1:13" x14ac:dyDescent="0.25">
      <c r="A4112">
        <v>4101</v>
      </c>
      <c r="B4112" t="s">
        <v>14705</v>
      </c>
      <c r="C4112" t="s">
        <v>14706</v>
      </c>
      <c r="D4112" t="s">
        <v>462</v>
      </c>
      <c r="E4112" t="s">
        <v>14707</v>
      </c>
      <c r="F4112" t="s">
        <v>14708</v>
      </c>
      <c r="G4112" t="s">
        <v>33</v>
      </c>
      <c r="H4112">
        <v>13751</v>
      </c>
      <c r="I4112">
        <v>7257</v>
      </c>
      <c r="J4112">
        <v>2002</v>
      </c>
      <c r="K4112">
        <v>8</v>
      </c>
      <c r="L4112" t="s">
        <v>41</v>
      </c>
      <c r="M4112" t="s">
        <v>14709</v>
      </c>
    </row>
    <row r="4113" spans="1:13" x14ac:dyDescent="0.25">
      <c r="A4113">
        <v>4102</v>
      </c>
      <c r="B4113" t="s">
        <v>14710</v>
      </c>
      <c r="C4113" t="s">
        <v>14711</v>
      </c>
      <c r="D4113" t="s">
        <v>22</v>
      </c>
      <c r="E4113" t="s">
        <v>911</v>
      </c>
      <c r="F4113" t="s">
        <v>14712</v>
      </c>
      <c r="G4113" t="s">
        <v>40</v>
      </c>
      <c r="H4113">
        <v>45</v>
      </c>
      <c r="I4113">
        <v>25</v>
      </c>
      <c r="J4113">
        <v>2012</v>
      </c>
      <c r="K4113">
        <v>1</v>
      </c>
      <c r="L4113" t="s">
        <v>26</v>
      </c>
      <c r="M4113" t="s">
        <v>26</v>
      </c>
    </row>
    <row r="4114" spans="1:13" x14ac:dyDescent="0.25">
      <c r="A4114">
        <v>4103</v>
      </c>
      <c r="B4114" t="s">
        <v>14713</v>
      </c>
      <c r="C4114" t="s">
        <v>14714</v>
      </c>
      <c r="D4114" t="s">
        <v>80</v>
      </c>
      <c r="E4114" t="s">
        <v>255</v>
      </c>
      <c r="F4114" t="s">
        <v>14715</v>
      </c>
      <c r="G4114" t="s">
        <v>297</v>
      </c>
      <c r="H4114">
        <v>85</v>
      </c>
      <c r="I4114">
        <v>44</v>
      </c>
      <c r="J4114">
        <v>2004</v>
      </c>
      <c r="K4114">
        <v>5</v>
      </c>
      <c r="L4114" t="s">
        <v>163</v>
      </c>
      <c r="M4114" t="s">
        <v>2544</v>
      </c>
    </row>
    <row r="4115" spans="1:13" x14ac:dyDescent="0.25">
      <c r="A4115">
        <v>4104</v>
      </c>
      <c r="B4115" t="s">
        <v>14716</v>
      </c>
      <c r="C4115" t="s">
        <v>14717</v>
      </c>
      <c r="D4115" t="s">
        <v>45</v>
      </c>
      <c r="E4115" t="s">
        <v>1106</v>
      </c>
      <c r="F4115" t="s">
        <v>14718</v>
      </c>
      <c r="G4115" t="s">
        <v>623</v>
      </c>
      <c r="H4115">
        <v>20</v>
      </c>
      <c r="I4115">
        <v>11</v>
      </c>
      <c r="J4115">
        <v>1987</v>
      </c>
      <c r="K4115">
        <v>2</v>
      </c>
      <c r="L4115" t="s">
        <v>1148</v>
      </c>
      <c r="M4115" t="s">
        <v>1149</v>
      </c>
    </row>
    <row r="4116" spans="1:13" x14ac:dyDescent="0.25">
      <c r="A4116">
        <v>4105</v>
      </c>
      <c r="B4116" t="s">
        <v>14719</v>
      </c>
      <c r="C4116" t="s">
        <v>14720</v>
      </c>
      <c r="D4116" t="s">
        <v>974</v>
      </c>
      <c r="E4116" t="s">
        <v>142</v>
      </c>
      <c r="F4116" t="s">
        <v>14721</v>
      </c>
      <c r="G4116" t="s">
        <v>187</v>
      </c>
      <c r="H4116">
        <v>23</v>
      </c>
      <c r="I4116">
        <v>12</v>
      </c>
      <c r="J4116">
        <v>2009</v>
      </c>
      <c r="K4116">
        <v>3</v>
      </c>
      <c r="L4116" t="s">
        <v>94</v>
      </c>
      <c r="M4116" t="s">
        <v>976</v>
      </c>
    </row>
    <row r="4117" spans="1:13" x14ac:dyDescent="0.25">
      <c r="A4117">
        <v>4106</v>
      </c>
      <c r="B4117" t="s">
        <v>14722</v>
      </c>
      <c r="C4117" t="s">
        <v>14723</v>
      </c>
      <c r="D4117" t="s">
        <v>74</v>
      </c>
      <c r="E4117" t="s">
        <v>939</v>
      </c>
      <c r="F4117" t="s">
        <v>14724</v>
      </c>
      <c r="G4117" t="s">
        <v>69</v>
      </c>
      <c r="H4117">
        <v>103</v>
      </c>
      <c r="I4117">
        <v>34</v>
      </c>
      <c r="J4117">
        <v>1959</v>
      </c>
      <c r="K4117">
        <v>1</v>
      </c>
      <c r="L4117" t="s">
        <v>543</v>
      </c>
      <c r="M4117" t="s">
        <v>14725</v>
      </c>
    </row>
    <row r="4118" spans="1:13" x14ac:dyDescent="0.25">
      <c r="A4118">
        <v>4107</v>
      </c>
      <c r="B4118" t="s">
        <v>14726</v>
      </c>
      <c r="C4118" t="s">
        <v>14727</v>
      </c>
      <c r="D4118" t="s">
        <v>119</v>
      </c>
      <c r="E4118" t="s">
        <v>770</v>
      </c>
      <c r="F4118" t="s">
        <v>14728</v>
      </c>
      <c r="G4118" t="s">
        <v>336</v>
      </c>
      <c r="H4118">
        <v>27</v>
      </c>
      <c r="I4118">
        <v>16</v>
      </c>
      <c r="J4118">
        <v>2007</v>
      </c>
      <c r="K4118">
        <v>1</v>
      </c>
      <c r="L4118" t="s">
        <v>122</v>
      </c>
      <c r="M4118" t="s">
        <v>122</v>
      </c>
    </row>
    <row r="4119" spans="1:13" x14ac:dyDescent="0.25">
      <c r="A4119">
        <v>4108</v>
      </c>
      <c r="B4119" t="s">
        <v>14729</v>
      </c>
      <c r="C4119" t="s">
        <v>14730</v>
      </c>
      <c r="D4119" t="s">
        <v>30</v>
      </c>
      <c r="E4119" t="s">
        <v>4835</v>
      </c>
      <c r="F4119" t="s">
        <v>14731</v>
      </c>
      <c r="G4119" t="s">
        <v>48</v>
      </c>
      <c r="H4119">
        <v>200</v>
      </c>
      <c r="I4119">
        <v>116</v>
      </c>
      <c r="J4119">
        <v>2008</v>
      </c>
      <c r="K4119">
        <v>2</v>
      </c>
      <c r="L4119" t="s">
        <v>41</v>
      </c>
      <c r="M4119" t="s">
        <v>14732</v>
      </c>
    </row>
    <row r="4120" spans="1:13" x14ac:dyDescent="0.25">
      <c r="A4120">
        <v>4109</v>
      </c>
      <c r="B4120" t="s">
        <v>14733</v>
      </c>
      <c r="C4120" t="s">
        <v>14734</v>
      </c>
      <c r="D4120" t="s">
        <v>30</v>
      </c>
      <c r="E4120" t="s">
        <v>1920</v>
      </c>
      <c r="F4120" t="s">
        <v>14735</v>
      </c>
      <c r="G4120" t="s">
        <v>6043</v>
      </c>
      <c r="H4120">
        <v>15</v>
      </c>
      <c r="I4120">
        <v>8</v>
      </c>
      <c r="J4120">
        <v>2005</v>
      </c>
      <c r="K4120">
        <v>1</v>
      </c>
      <c r="L4120" t="s">
        <v>251</v>
      </c>
      <c r="M4120" t="s">
        <v>251</v>
      </c>
    </row>
    <row r="4121" spans="1:13" x14ac:dyDescent="0.25">
      <c r="A4121">
        <v>4110</v>
      </c>
      <c r="B4121" t="s">
        <v>14736</v>
      </c>
      <c r="C4121" t="s">
        <v>14737</v>
      </c>
      <c r="D4121" t="s">
        <v>974</v>
      </c>
      <c r="E4121" t="s">
        <v>4114</v>
      </c>
      <c r="F4121" t="s">
        <v>14738</v>
      </c>
      <c r="G4121" t="s">
        <v>336</v>
      </c>
      <c r="H4121">
        <v>31</v>
      </c>
      <c r="I4121">
        <v>24</v>
      </c>
      <c r="J4121">
        <v>2001</v>
      </c>
      <c r="K4121">
        <v>2</v>
      </c>
      <c r="L4121" t="s">
        <v>94</v>
      </c>
      <c r="M4121" t="s">
        <v>976</v>
      </c>
    </row>
    <row r="4122" spans="1:13" x14ac:dyDescent="0.25">
      <c r="A4122">
        <v>4111</v>
      </c>
      <c r="B4122" t="s">
        <v>14739</v>
      </c>
      <c r="C4122" t="s">
        <v>14740</v>
      </c>
      <c r="D4122" t="s">
        <v>243</v>
      </c>
      <c r="E4122" t="s">
        <v>3116</v>
      </c>
      <c r="F4122" t="s">
        <v>14741</v>
      </c>
      <c r="G4122" t="s">
        <v>18</v>
      </c>
      <c r="H4122">
        <v>65</v>
      </c>
      <c r="I4122">
        <v>33</v>
      </c>
      <c r="J4122">
        <v>2008</v>
      </c>
      <c r="K4122">
        <v>8</v>
      </c>
      <c r="L4122" t="s">
        <v>94</v>
      </c>
      <c r="M4122" t="s">
        <v>830</v>
      </c>
    </row>
    <row r="4123" spans="1:13" x14ac:dyDescent="0.25">
      <c r="A4123">
        <v>4112</v>
      </c>
      <c r="B4123" t="s">
        <v>14742</v>
      </c>
      <c r="C4123" t="s">
        <v>14743</v>
      </c>
      <c r="D4123" t="s">
        <v>59</v>
      </c>
      <c r="E4123" t="s">
        <v>4749</v>
      </c>
      <c r="F4123" t="s">
        <v>14744</v>
      </c>
      <c r="G4123" t="s">
        <v>324</v>
      </c>
      <c r="H4123">
        <v>250</v>
      </c>
      <c r="I4123">
        <v>120</v>
      </c>
      <c r="J4123">
        <v>2003</v>
      </c>
      <c r="K4123">
        <v>5</v>
      </c>
      <c r="L4123" t="s">
        <v>41</v>
      </c>
      <c r="M4123" t="s">
        <v>14745</v>
      </c>
    </row>
    <row r="4124" spans="1:13" x14ac:dyDescent="0.25">
      <c r="A4124">
        <v>4113</v>
      </c>
      <c r="B4124" t="s">
        <v>14746</v>
      </c>
      <c r="C4124" t="s">
        <v>14747</v>
      </c>
      <c r="D4124" t="s">
        <v>105</v>
      </c>
      <c r="E4124" t="s">
        <v>399</v>
      </c>
      <c r="F4124" t="s">
        <v>14748</v>
      </c>
      <c r="G4124" t="s">
        <v>187</v>
      </c>
      <c r="H4124">
        <v>28</v>
      </c>
      <c r="I4124">
        <v>22</v>
      </c>
      <c r="J4124">
        <v>2011</v>
      </c>
      <c r="K4124">
        <v>4</v>
      </c>
      <c r="L4124" t="s">
        <v>62</v>
      </c>
      <c r="M4124" t="s">
        <v>108</v>
      </c>
    </row>
    <row r="4125" spans="1:13" x14ac:dyDescent="0.25">
      <c r="A4125">
        <v>4114</v>
      </c>
      <c r="B4125" t="s">
        <v>14749</v>
      </c>
      <c r="C4125" t="s">
        <v>14750</v>
      </c>
      <c r="D4125" t="s">
        <v>30</v>
      </c>
      <c r="E4125" t="s">
        <v>9310</v>
      </c>
      <c r="F4125" t="s">
        <v>14751</v>
      </c>
      <c r="G4125" t="s">
        <v>18</v>
      </c>
      <c r="H4125">
        <v>21</v>
      </c>
      <c r="I4125">
        <v>5</v>
      </c>
      <c r="J4125">
        <v>2013</v>
      </c>
      <c r="K4125">
        <v>1</v>
      </c>
      <c r="L4125" t="s">
        <v>258</v>
      </c>
      <c r="M4125" t="s">
        <v>258</v>
      </c>
    </row>
    <row r="4126" spans="1:13" x14ac:dyDescent="0.25">
      <c r="A4126">
        <v>4115</v>
      </c>
      <c r="B4126" t="s">
        <v>14752</v>
      </c>
      <c r="C4126" t="s">
        <v>14753</v>
      </c>
      <c r="D4126" t="s">
        <v>59</v>
      </c>
      <c r="E4126" t="s">
        <v>911</v>
      </c>
      <c r="F4126" t="s">
        <v>14754</v>
      </c>
      <c r="G4126" t="s">
        <v>25</v>
      </c>
      <c r="H4126">
        <v>35</v>
      </c>
      <c r="I4126">
        <v>20</v>
      </c>
      <c r="J4126">
        <v>2009</v>
      </c>
      <c r="K4126">
        <v>1</v>
      </c>
      <c r="L4126" t="s">
        <v>62</v>
      </c>
      <c r="M4126" t="s">
        <v>5060</v>
      </c>
    </row>
    <row r="4127" spans="1:13" x14ac:dyDescent="0.25">
      <c r="A4127">
        <v>4116</v>
      </c>
      <c r="B4127" t="s">
        <v>14755</v>
      </c>
      <c r="C4127" t="s">
        <v>14756</v>
      </c>
      <c r="D4127" t="s">
        <v>74</v>
      </c>
      <c r="E4127" t="s">
        <v>861</v>
      </c>
      <c r="F4127" t="s">
        <v>14757</v>
      </c>
      <c r="G4127" t="s">
        <v>211</v>
      </c>
      <c r="H4127">
        <v>35</v>
      </c>
      <c r="I4127">
        <v>25</v>
      </c>
      <c r="J4127">
        <v>1974</v>
      </c>
      <c r="K4127">
        <v>1</v>
      </c>
      <c r="L4127" t="s">
        <v>77</v>
      </c>
      <c r="M4127" t="s">
        <v>14758</v>
      </c>
    </row>
    <row r="4128" spans="1:13" x14ac:dyDescent="0.25">
      <c r="A4128">
        <v>4117</v>
      </c>
      <c r="B4128" t="s">
        <v>14759</v>
      </c>
      <c r="C4128" t="s">
        <v>14760</v>
      </c>
      <c r="D4128" t="s">
        <v>80</v>
      </c>
      <c r="E4128" t="s">
        <v>1920</v>
      </c>
      <c r="F4128" t="s">
        <v>14761</v>
      </c>
      <c r="G4128" t="s">
        <v>18</v>
      </c>
      <c r="H4128">
        <v>11</v>
      </c>
      <c r="I4128">
        <v>4</v>
      </c>
      <c r="J4128">
        <v>2007</v>
      </c>
      <c r="K4128">
        <v>1</v>
      </c>
      <c r="L4128" t="s">
        <v>83</v>
      </c>
      <c r="M4128" t="s">
        <v>1475</v>
      </c>
    </row>
    <row r="4129" spans="1:13" x14ac:dyDescent="0.25">
      <c r="A4129">
        <v>4118</v>
      </c>
      <c r="B4129" t="s">
        <v>14762</v>
      </c>
      <c r="C4129" t="s">
        <v>14763</v>
      </c>
      <c r="D4129" t="s">
        <v>119</v>
      </c>
      <c r="E4129" t="s">
        <v>1991</v>
      </c>
      <c r="F4129" t="s">
        <v>14764</v>
      </c>
      <c r="G4129" t="s">
        <v>297</v>
      </c>
      <c r="H4129">
        <v>85</v>
      </c>
      <c r="I4129">
        <v>28</v>
      </c>
      <c r="J4129">
        <v>1980</v>
      </c>
      <c r="K4129">
        <v>2</v>
      </c>
      <c r="L4129" t="s">
        <v>122</v>
      </c>
      <c r="M4129" t="s">
        <v>6840</v>
      </c>
    </row>
    <row r="4130" spans="1:13" x14ac:dyDescent="0.25">
      <c r="A4130">
        <v>4119</v>
      </c>
      <c r="B4130" t="s">
        <v>14765</v>
      </c>
      <c r="C4130" t="s">
        <v>14766</v>
      </c>
      <c r="D4130" t="s">
        <v>30</v>
      </c>
      <c r="E4130" t="s">
        <v>3524</v>
      </c>
      <c r="F4130" t="s">
        <v>14767</v>
      </c>
      <c r="G4130" t="s">
        <v>233</v>
      </c>
      <c r="H4130">
        <v>88</v>
      </c>
      <c r="I4130">
        <v>50</v>
      </c>
      <c r="J4130">
        <v>1996</v>
      </c>
      <c r="K4130">
        <v>4</v>
      </c>
      <c r="L4130" t="s">
        <v>258</v>
      </c>
      <c r="M4130" t="s">
        <v>1496</v>
      </c>
    </row>
    <row r="4131" spans="1:13" x14ac:dyDescent="0.25">
      <c r="A4131">
        <v>4120</v>
      </c>
      <c r="B4131" t="s">
        <v>14768</v>
      </c>
      <c r="C4131" t="s">
        <v>14769</v>
      </c>
      <c r="D4131" t="s">
        <v>105</v>
      </c>
      <c r="E4131" t="s">
        <v>528</v>
      </c>
      <c r="F4131" t="s">
        <v>14770</v>
      </c>
      <c r="G4131" t="s">
        <v>156</v>
      </c>
      <c r="H4131">
        <v>113</v>
      </c>
      <c r="I4131">
        <v>77</v>
      </c>
      <c r="J4131">
        <v>2009</v>
      </c>
      <c r="K4131">
        <v>2</v>
      </c>
      <c r="L4131" t="s">
        <v>62</v>
      </c>
      <c r="M4131" t="s">
        <v>108</v>
      </c>
    </row>
    <row r="4132" spans="1:13" x14ac:dyDescent="0.25">
      <c r="A4132">
        <v>4121</v>
      </c>
      <c r="B4132" t="s">
        <v>14771</v>
      </c>
      <c r="C4132" t="s">
        <v>14772</v>
      </c>
      <c r="D4132" t="s">
        <v>22</v>
      </c>
      <c r="E4132" t="s">
        <v>14773</v>
      </c>
      <c r="F4132" t="s">
        <v>14774</v>
      </c>
      <c r="G4132" t="s">
        <v>308</v>
      </c>
      <c r="H4132">
        <v>6294</v>
      </c>
      <c r="I4132">
        <v>3272</v>
      </c>
      <c r="J4132">
        <v>2002</v>
      </c>
      <c r="K4132">
        <v>13</v>
      </c>
      <c r="L4132" t="s">
        <v>26</v>
      </c>
      <c r="M4132" t="s">
        <v>27</v>
      </c>
    </row>
    <row r="4133" spans="1:13" x14ac:dyDescent="0.25">
      <c r="A4133">
        <v>4122</v>
      </c>
      <c r="B4133" t="s">
        <v>14775</v>
      </c>
      <c r="C4133" t="s">
        <v>14776</v>
      </c>
      <c r="D4133" t="s">
        <v>66</v>
      </c>
      <c r="E4133" t="s">
        <v>7312</v>
      </c>
      <c r="F4133" t="s">
        <v>14777</v>
      </c>
      <c r="G4133" t="s">
        <v>297</v>
      </c>
      <c r="H4133">
        <v>727</v>
      </c>
      <c r="I4133">
        <v>565</v>
      </c>
      <c r="J4133">
        <v>2010</v>
      </c>
      <c r="K4133">
        <v>4</v>
      </c>
      <c r="L4133" t="s">
        <v>94</v>
      </c>
      <c r="M4133" t="s">
        <v>921</v>
      </c>
    </row>
    <row r="4134" spans="1:13" x14ac:dyDescent="0.25">
      <c r="A4134">
        <v>4123</v>
      </c>
      <c r="B4134" t="s">
        <v>14778</v>
      </c>
      <c r="C4134" t="s">
        <v>14779</v>
      </c>
      <c r="D4134" t="s">
        <v>30</v>
      </c>
      <c r="E4134" t="s">
        <v>1282</v>
      </c>
      <c r="F4134" t="s">
        <v>14780</v>
      </c>
      <c r="G4134" t="s">
        <v>623</v>
      </c>
      <c r="H4134">
        <v>103</v>
      </c>
      <c r="I4134">
        <v>58</v>
      </c>
      <c r="J4134">
        <v>2003</v>
      </c>
      <c r="K4134">
        <v>7</v>
      </c>
      <c r="L4134" t="s">
        <v>706</v>
      </c>
      <c r="M4134" t="s">
        <v>707</v>
      </c>
    </row>
    <row r="4135" spans="1:13" x14ac:dyDescent="0.25">
      <c r="A4135">
        <v>4124</v>
      </c>
      <c r="B4135" t="s">
        <v>14781</v>
      </c>
      <c r="C4135" t="s">
        <v>14782</v>
      </c>
      <c r="D4135" t="s">
        <v>74</v>
      </c>
      <c r="E4135" t="s">
        <v>563</v>
      </c>
      <c r="F4135" t="s">
        <v>14783</v>
      </c>
      <c r="G4135" t="s">
        <v>107</v>
      </c>
      <c r="H4135">
        <v>23</v>
      </c>
      <c r="I4135">
        <v>21</v>
      </c>
      <c r="J4135">
        <v>2000</v>
      </c>
      <c r="K4135">
        <v>3</v>
      </c>
      <c r="L4135" t="s">
        <v>41</v>
      </c>
      <c r="M4135" t="s">
        <v>1427</v>
      </c>
    </row>
    <row r="4136" spans="1:13" x14ac:dyDescent="0.25">
      <c r="A4136">
        <v>4125</v>
      </c>
      <c r="B4136" t="s">
        <v>14784</v>
      </c>
      <c r="C4136" t="s">
        <v>14785</v>
      </c>
      <c r="D4136" t="s">
        <v>860</v>
      </c>
      <c r="E4136" t="s">
        <v>147</v>
      </c>
      <c r="F4136" t="s">
        <v>14786</v>
      </c>
      <c r="G4136" t="s">
        <v>18</v>
      </c>
      <c r="H4136">
        <v>65</v>
      </c>
      <c r="I4136">
        <v>45</v>
      </c>
      <c r="J4136">
        <v>2006</v>
      </c>
      <c r="K4136">
        <v>6</v>
      </c>
      <c r="L4136" t="s">
        <v>863</v>
      </c>
      <c r="M4136" t="s">
        <v>1185</v>
      </c>
    </row>
    <row r="4137" spans="1:13" x14ac:dyDescent="0.25">
      <c r="A4137">
        <v>4126</v>
      </c>
      <c r="B4137" t="s">
        <v>14787</v>
      </c>
      <c r="C4137" t="s">
        <v>14788</v>
      </c>
      <c r="D4137" t="s">
        <v>80</v>
      </c>
      <c r="E4137" t="s">
        <v>14789</v>
      </c>
      <c r="F4137" t="s">
        <v>14790</v>
      </c>
      <c r="G4137" t="s">
        <v>289</v>
      </c>
      <c r="H4137">
        <v>653</v>
      </c>
      <c r="I4137">
        <v>256</v>
      </c>
      <c r="J4137">
        <v>2008</v>
      </c>
      <c r="K4137">
        <v>5</v>
      </c>
      <c r="L4137" t="s">
        <v>500</v>
      </c>
      <c r="M4137" t="s">
        <v>1403</v>
      </c>
    </row>
    <row r="4138" spans="1:13" x14ac:dyDescent="0.25">
      <c r="A4138">
        <v>4127</v>
      </c>
      <c r="B4138" t="s">
        <v>14791</v>
      </c>
      <c r="C4138" t="s">
        <v>14792</v>
      </c>
      <c r="D4138" t="s">
        <v>30</v>
      </c>
      <c r="E4138" t="s">
        <v>14793</v>
      </c>
      <c r="F4138" t="s">
        <v>14794</v>
      </c>
      <c r="G4138" t="s">
        <v>107</v>
      </c>
      <c r="H4138">
        <v>1001</v>
      </c>
      <c r="I4138">
        <v>1244</v>
      </c>
      <c r="J4138">
        <v>1990</v>
      </c>
      <c r="K4138">
        <v>2</v>
      </c>
      <c r="L4138" t="s">
        <v>258</v>
      </c>
      <c r="M4138" t="s">
        <v>1496</v>
      </c>
    </row>
    <row r="4139" spans="1:13" x14ac:dyDescent="0.25">
      <c r="A4139">
        <v>4128</v>
      </c>
      <c r="B4139" t="s">
        <v>14795</v>
      </c>
      <c r="C4139" t="s">
        <v>14796</v>
      </c>
      <c r="D4139" t="s">
        <v>30</v>
      </c>
      <c r="E4139" t="s">
        <v>626</v>
      </c>
      <c r="F4139" t="s">
        <v>14797</v>
      </c>
      <c r="G4139" t="s">
        <v>211</v>
      </c>
      <c r="H4139">
        <v>24</v>
      </c>
      <c r="I4139">
        <v>12</v>
      </c>
      <c r="J4139">
        <v>2010</v>
      </c>
      <c r="K4139">
        <v>1</v>
      </c>
      <c r="L4139" t="s">
        <v>258</v>
      </c>
      <c r="M4139" t="s">
        <v>14798</v>
      </c>
    </row>
    <row r="4140" spans="1:13" x14ac:dyDescent="0.25">
      <c r="A4140">
        <v>4129</v>
      </c>
      <c r="B4140" t="s">
        <v>14799</v>
      </c>
      <c r="C4140" t="s">
        <v>14800</v>
      </c>
      <c r="D4140" t="s">
        <v>52</v>
      </c>
      <c r="E4140" t="s">
        <v>23</v>
      </c>
      <c r="F4140" t="s">
        <v>14801</v>
      </c>
      <c r="G4140" t="s">
        <v>48</v>
      </c>
      <c r="H4140">
        <v>280</v>
      </c>
      <c r="I4140">
        <v>190</v>
      </c>
      <c r="J4140">
        <v>1982</v>
      </c>
      <c r="K4140">
        <v>5</v>
      </c>
      <c r="L4140" t="s">
        <v>56</v>
      </c>
      <c r="M4140" t="s">
        <v>198</v>
      </c>
    </row>
    <row r="4141" spans="1:13" x14ac:dyDescent="0.25">
      <c r="A4141">
        <v>4130</v>
      </c>
      <c r="B4141" t="s">
        <v>14802</v>
      </c>
      <c r="C4141" t="s">
        <v>14803</v>
      </c>
      <c r="D4141" t="s">
        <v>80</v>
      </c>
      <c r="E4141" t="s">
        <v>115</v>
      </c>
      <c r="F4141" t="s">
        <v>14804</v>
      </c>
      <c r="G4141" t="s">
        <v>336</v>
      </c>
      <c r="H4141">
        <v>7</v>
      </c>
      <c r="I4141">
        <v>4</v>
      </c>
      <c r="J4141">
        <v>2009</v>
      </c>
      <c r="K4141">
        <v>1</v>
      </c>
      <c r="L4141" t="s">
        <v>137</v>
      </c>
      <c r="M4141" t="s">
        <v>3925</v>
      </c>
    </row>
    <row r="4142" spans="1:13" x14ac:dyDescent="0.25">
      <c r="A4142">
        <v>4131</v>
      </c>
      <c r="B4142" t="s">
        <v>14805</v>
      </c>
      <c r="C4142" t="s">
        <v>14806</v>
      </c>
      <c r="D4142" t="s">
        <v>80</v>
      </c>
      <c r="E4142" t="s">
        <v>1612</v>
      </c>
      <c r="F4142" t="s">
        <v>14807</v>
      </c>
      <c r="G4142" t="s">
        <v>233</v>
      </c>
      <c r="H4142">
        <v>48</v>
      </c>
      <c r="I4142">
        <v>50</v>
      </c>
      <c r="J4142">
        <v>2004</v>
      </c>
      <c r="K4142">
        <v>6</v>
      </c>
      <c r="L4142" t="s">
        <v>137</v>
      </c>
      <c r="M4142" t="s">
        <v>138</v>
      </c>
    </row>
    <row r="4143" spans="1:13" x14ac:dyDescent="0.25">
      <c r="A4143">
        <v>4132</v>
      </c>
      <c r="B4143" t="s">
        <v>14808</v>
      </c>
      <c r="C4143" t="s">
        <v>14809</v>
      </c>
      <c r="D4143" t="s">
        <v>45</v>
      </c>
      <c r="E4143" t="s">
        <v>14810</v>
      </c>
      <c r="F4143" t="s">
        <v>14811</v>
      </c>
      <c r="G4143" t="s">
        <v>233</v>
      </c>
      <c r="H4143">
        <v>2480</v>
      </c>
      <c r="I4143">
        <v>1610</v>
      </c>
      <c r="J4143">
        <v>1992</v>
      </c>
      <c r="K4143">
        <v>10</v>
      </c>
      <c r="L4143" t="s">
        <v>49</v>
      </c>
      <c r="M4143" t="s">
        <v>14812</v>
      </c>
    </row>
    <row r="4144" spans="1:13" x14ac:dyDescent="0.25">
      <c r="A4144">
        <v>4133</v>
      </c>
      <c r="B4144" t="s">
        <v>14813</v>
      </c>
      <c r="C4144" t="s">
        <v>14814</v>
      </c>
      <c r="D4144" t="s">
        <v>503</v>
      </c>
      <c r="E4144" t="s">
        <v>278</v>
      </c>
      <c r="F4144" t="s">
        <v>14815</v>
      </c>
      <c r="G4144" t="s">
        <v>623</v>
      </c>
      <c r="H4144">
        <v>40</v>
      </c>
      <c r="I4144">
        <v>18</v>
      </c>
      <c r="J4144">
        <v>2010</v>
      </c>
      <c r="K4144">
        <v>2</v>
      </c>
      <c r="L4144" t="s">
        <v>506</v>
      </c>
      <c r="M4144" t="s">
        <v>506</v>
      </c>
    </row>
    <row r="4145" spans="1:13" x14ac:dyDescent="0.25">
      <c r="A4145">
        <v>4134</v>
      </c>
      <c r="B4145" t="s">
        <v>14816</v>
      </c>
      <c r="C4145" t="s">
        <v>14817</v>
      </c>
      <c r="D4145" t="s">
        <v>66</v>
      </c>
      <c r="E4145" t="s">
        <v>2284</v>
      </c>
      <c r="F4145" t="s">
        <v>14818</v>
      </c>
      <c r="G4145" t="s">
        <v>181</v>
      </c>
      <c r="H4145">
        <v>64</v>
      </c>
      <c r="I4145">
        <v>30</v>
      </c>
      <c r="J4145">
        <v>2003</v>
      </c>
      <c r="K4145">
        <v>4</v>
      </c>
      <c r="L4145" t="s">
        <v>94</v>
      </c>
      <c r="M4145" t="s">
        <v>3271</v>
      </c>
    </row>
    <row r="4146" spans="1:13" x14ac:dyDescent="0.25">
      <c r="A4146">
        <v>4135</v>
      </c>
      <c r="B4146" t="s">
        <v>14819</v>
      </c>
      <c r="C4146" t="s">
        <v>14820</v>
      </c>
      <c r="D4146" t="s">
        <v>119</v>
      </c>
      <c r="E4146" t="s">
        <v>8125</v>
      </c>
      <c r="F4146" t="s">
        <v>14821</v>
      </c>
      <c r="G4146" t="s">
        <v>187</v>
      </c>
      <c r="H4146">
        <v>1229</v>
      </c>
      <c r="I4146">
        <v>697</v>
      </c>
      <c r="J4146">
        <v>2009</v>
      </c>
      <c r="K4146">
        <v>6</v>
      </c>
      <c r="L4146" t="s">
        <v>122</v>
      </c>
      <c r="M4146" t="s">
        <v>1362</v>
      </c>
    </row>
    <row r="4147" spans="1:13" x14ac:dyDescent="0.25">
      <c r="A4147">
        <v>4136</v>
      </c>
      <c r="B4147" t="s">
        <v>14822</v>
      </c>
      <c r="C4147" t="s">
        <v>14823</v>
      </c>
      <c r="D4147" t="s">
        <v>230</v>
      </c>
      <c r="E4147" t="s">
        <v>2013</v>
      </c>
      <c r="F4147" t="s">
        <v>14824</v>
      </c>
      <c r="G4147" t="s">
        <v>257</v>
      </c>
      <c r="H4147">
        <v>110</v>
      </c>
      <c r="I4147">
        <v>50</v>
      </c>
      <c r="J4147">
        <v>2006</v>
      </c>
      <c r="K4147">
        <v>7</v>
      </c>
      <c r="L4147" t="s">
        <v>234</v>
      </c>
      <c r="M4147" t="s">
        <v>5226</v>
      </c>
    </row>
    <row r="4148" spans="1:13" x14ac:dyDescent="0.25">
      <c r="A4148">
        <v>4137</v>
      </c>
      <c r="B4148" t="s">
        <v>14825</v>
      </c>
      <c r="C4148" t="s">
        <v>14826</v>
      </c>
      <c r="D4148" t="s">
        <v>45</v>
      </c>
      <c r="E4148" t="s">
        <v>828</v>
      </c>
      <c r="F4148" t="s">
        <v>14827</v>
      </c>
      <c r="G4148" t="s">
        <v>336</v>
      </c>
      <c r="H4148">
        <v>114</v>
      </c>
      <c r="I4148">
        <v>125</v>
      </c>
      <c r="J4148">
        <v>2012</v>
      </c>
      <c r="K4148">
        <v>3</v>
      </c>
      <c r="L4148" t="s">
        <v>290</v>
      </c>
      <c r="M4148" t="s">
        <v>291</v>
      </c>
    </row>
    <row r="4149" spans="1:13" x14ac:dyDescent="0.25">
      <c r="A4149">
        <v>4138</v>
      </c>
      <c r="B4149" t="s">
        <v>14828</v>
      </c>
      <c r="C4149" t="s">
        <v>14829</v>
      </c>
      <c r="D4149" t="s">
        <v>80</v>
      </c>
      <c r="E4149" t="s">
        <v>1297</v>
      </c>
      <c r="F4149" t="s">
        <v>14830</v>
      </c>
      <c r="G4149" t="s">
        <v>18</v>
      </c>
      <c r="H4149">
        <v>21</v>
      </c>
      <c r="I4149">
        <v>10</v>
      </c>
      <c r="J4149">
        <v>2009</v>
      </c>
      <c r="K4149">
        <v>1</v>
      </c>
      <c r="L4149" t="s">
        <v>83</v>
      </c>
      <c r="M4149" t="s">
        <v>83</v>
      </c>
    </row>
    <row r="4150" spans="1:13" x14ac:dyDescent="0.25">
      <c r="A4150">
        <v>4139</v>
      </c>
      <c r="B4150" t="s">
        <v>14831</v>
      </c>
      <c r="C4150" t="s">
        <v>14832</v>
      </c>
      <c r="D4150" t="s">
        <v>45</v>
      </c>
      <c r="E4150" t="s">
        <v>3786</v>
      </c>
      <c r="F4150" t="s">
        <v>14833</v>
      </c>
      <c r="G4150" t="s">
        <v>25</v>
      </c>
      <c r="H4150">
        <v>92</v>
      </c>
      <c r="I4150">
        <v>66</v>
      </c>
      <c r="J4150">
        <v>1999</v>
      </c>
      <c r="K4150">
        <v>7</v>
      </c>
      <c r="L4150" t="s">
        <v>41</v>
      </c>
      <c r="M4150" t="s">
        <v>13376</v>
      </c>
    </row>
    <row r="4151" spans="1:13" x14ac:dyDescent="0.25">
      <c r="A4151">
        <v>4140</v>
      </c>
      <c r="B4151" t="s">
        <v>14834</v>
      </c>
      <c r="C4151" t="s">
        <v>14835</v>
      </c>
      <c r="D4151" t="s">
        <v>974</v>
      </c>
      <c r="E4151" t="s">
        <v>1309</v>
      </c>
      <c r="F4151" t="s">
        <v>14836</v>
      </c>
      <c r="G4151" t="s">
        <v>218</v>
      </c>
      <c r="H4151">
        <v>15</v>
      </c>
      <c r="I4151">
        <v>10</v>
      </c>
      <c r="J4151">
        <v>2009</v>
      </c>
      <c r="K4151">
        <v>3</v>
      </c>
      <c r="L4151" t="s">
        <v>94</v>
      </c>
      <c r="M4151" t="s">
        <v>976</v>
      </c>
    </row>
    <row r="4152" spans="1:13" x14ac:dyDescent="0.25">
      <c r="A4152">
        <v>4141</v>
      </c>
      <c r="B4152" t="s">
        <v>14837</v>
      </c>
      <c r="C4152" t="s">
        <v>14838</v>
      </c>
      <c r="D4152" t="s">
        <v>105</v>
      </c>
      <c r="E4152" t="s">
        <v>167</v>
      </c>
      <c r="F4152" t="s">
        <v>14839</v>
      </c>
      <c r="G4152" t="s">
        <v>233</v>
      </c>
      <c r="H4152">
        <v>8</v>
      </c>
      <c r="I4152">
        <v>16</v>
      </c>
      <c r="J4152">
        <v>2011</v>
      </c>
      <c r="K4152">
        <v>4</v>
      </c>
      <c r="L4152" t="s">
        <v>62</v>
      </c>
      <c r="M4152" t="s">
        <v>108</v>
      </c>
    </row>
    <row r="4153" spans="1:13" x14ac:dyDescent="0.25">
      <c r="A4153">
        <v>4142</v>
      </c>
      <c r="B4153" t="s">
        <v>14840</v>
      </c>
      <c r="C4153" t="s">
        <v>14841</v>
      </c>
      <c r="D4153" t="s">
        <v>230</v>
      </c>
      <c r="E4153" t="s">
        <v>551</v>
      </c>
      <c r="F4153" t="s">
        <v>14842</v>
      </c>
      <c r="G4153" t="s">
        <v>233</v>
      </c>
      <c r="H4153">
        <v>383</v>
      </c>
      <c r="I4153">
        <v>290</v>
      </c>
      <c r="J4153">
        <v>1989</v>
      </c>
      <c r="K4153">
        <v>1</v>
      </c>
      <c r="L4153" t="s">
        <v>41</v>
      </c>
      <c r="M4153" t="s">
        <v>6666</v>
      </c>
    </row>
    <row r="4154" spans="1:13" x14ac:dyDescent="0.25">
      <c r="A4154">
        <v>4143</v>
      </c>
      <c r="B4154" t="s">
        <v>14843</v>
      </c>
      <c r="C4154" t="s">
        <v>14844</v>
      </c>
      <c r="D4154" t="s">
        <v>294</v>
      </c>
      <c r="E4154" t="s">
        <v>939</v>
      </c>
      <c r="F4154" t="s">
        <v>14845</v>
      </c>
      <c r="G4154" t="s">
        <v>233</v>
      </c>
      <c r="H4154">
        <v>23</v>
      </c>
      <c r="I4154">
        <v>15</v>
      </c>
      <c r="J4154">
        <v>2009</v>
      </c>
      <c r="K4154">
        <v>1</v>
      </c>
      <c r="L4154" t="s">
        <v>298</v>
      </c>
      <c r="M4154" t="s">
        <v>14846</v>
      </c>
    </row>
    <row r="4155" spans="1:13" x14ac:dyDescent="0.25">
      <c r="A4155">
        <v>4144</v>
      </c>
      <c r="B4155" t="s">
        <v>14847</v>
      </c>
      <c r="C4155" t="s">
        <v>14848</v>
      </c>
      <c r="D4155" t="s">
        <v>80</v>
      </c>
      <c r="E4155" t="s">
        <v>12406</v>
      </c>
      <c r="F4155" t="s">
        <v>14849</v>
      </c>
      <c r="G4155" t="s">
        <v>156</v>
      </c>
      <c r="H4155">
        <v>211</v>
      </c>
      <c r="I4155">
        <v>338</v>
      </c>
      <c r="J4155">
        <v>2004</v>
      </c>
      <c r="K4155">
        <v>6</v>
      </c>
      <c r="L4155" t="s">
        <v>500</v>
      </c>
      <c r="M4155" t="s">
        <v>1403</v>
      </c>
    </row>
    <row r="4156" spans="1:13" x14ac:dyDescent="0.25">
      <c r="A4156">
        <v>4145</v>
      </c>
      <c r="B4156" t="s">
        <v>14850</v>
      </c>
      <c r="C4156" t="s">
        <v>14851</v>
      </c>
      <c r="D4156" t="s">
        <v>119</v>
      </c>
      <c r="E4156" t="s">
        <v>1899</v>
      </c>
      <c r="F4156" t="s">
        <v>14852</v>
      </c>
      <c r="G4156" t="s">
        <v>107</v>
      </c>
      <c r="H4156">
        <v>220</v>
      </c>
      <c r="I4156">
        <v>250</v>
      </c>
      <c r="J4156">
        <v>2006</v>
      </c>
      <c r="K4156">
        <v>8</v>
      </c>
      <c r="L4156" t="s">
        <v>122</v>
      </c>
      <c r="M4156" t="s">
        <v>123</v>
      </c>
    </row>
    <row r="4157" spans="1:13" x14ac:dyDescent="0.25">
      <c r="A4157">
        <v>4146</v>
      </c>
      <c r="B4157" t="s">
        <v>14853</v>
      </c>
      <c r="C4157" t="s">
        <v>14854</v>
      </c>
      <c r="D4157" t="s">
        <v>974</v>
      </c>
      <c r="E4157" t="s">
        <v>2379</v>
      </c>
      <c r="F4157" t="s">
        <v>14855</v>
      </c>
      <c r="G4157" t="s">
        <v>181</v>
      </c>
      <c r="H4157">
        <v>19</v>
      </c>
      <c r="I4157">
        <v>14</v>
      </c>
      <c r="J4157">
        <v>1997</v>
      </c>
      <c r="K4157">
        <v>3</v>
      </c>
      <c r="L4157" t="s">
        <v>94</v>
      </c>
      <c r="M4157" t="s">
        <v>976</v>
      </c>
    </row>
    <row r="4158" spans="1:13" x14ac:dyDescent="0.25">
      <c r="A4158">
        <v>4147</v>
      </c>
      <c r="B4158" t="s">
        <v>14856</v>
      </c>
      <c r="C4158" t="s">
        <v>14857</v>
      </c>
      <c r="D4158" t="s">
        <v>166</v>
      </c>
      <c r="E4158" t="s">
        <v>4004</v>
      </c>
      <c r="F4158" t="s">
        <v>14858</v>
      </c>
      <c r="G4158" t="s">
        <v>336</v>
      </c>
      <c r="H4158">
        <v>50</v>
      </c>
      <c r="I4158">
        <v>14</v>
      </c>
      <c r="J4158">
        <v>2009</v>
      </c>
      <c r="K4158">
        <v>2</v>
      </c>
      <c r="L4158" t="s">
        <v>3983</v>
      </c>
      <c r="M4158" t="s">
        <v>6580</v>
      </c>
    </row>
    <row r="4159" spans="1:13" x14ac:dyDescent="0.25">
      <c r="A4159">
        <v>4148</v>
      </c>
      <c r="B4159" t="s">
        <v>14859</v>
      </c>
      <c r="C4159" t="s">
        <v>14860</v>
      </c>
      <c r="D4159" t="s">
        <v>105</v>
      </c>
      <c r="E4159" t="s">
        <v>576</v>
      </c>
      <c r="F4159" t="s">
        <v>14861</v>
      </c>
      <c r="G4159" t="s">
        <v>297</v>
      </c>
      <c r="H4159">
        <v>17</v>
      </c>
      <c r="I4159">
        <v>12</v>
      </c>
      <c r="J4159">
        <v>2003</v>
      </c>
      <c r="K4159">
        <v>2</v>
      </c>
      <c r="L4159" t="s">
        <v>62</v>
      </c>
      <c r="M4159" t="s">
        <v>14862</v>
      </c>
    </row>
    <row r="4160" spans="1:13" x14ac:dyDescent="0.25">
      <c r="A4160">
        <v>4149</v>
      </c>
      <c r="B4160" t="s">
        <v>14863</v>
      </c>
      <c r="C4160" t="s">
        <v>14864</v>
      </c>
      <c r="D4160" t="s">
        <v>503</v>
      </c>
      <c r="E4160" t="s">
        <v>4147</v>
      </c>
      <c r="F4160" t="s">
        <v>14865</v>
      </c>
      <c r="G4160" t="s">
        <v>107</v>
      </c>
      <c r="H4160">
        <v>64</v>
      </c>
      <c r="I4160">
        <v>47</v>
      </c>
      <c r="J4160">
        <v>2006</v>
      </c>
      <c r="K4160">
        <v>1</v>
      </c>
      <c r="L4160" t="s">
        <v>506</v>
      </c>
      <c r="M4160" t="s">
        <v>14866</v>
      </c>
    </row>
    <row r="4161" spans="1:13" x14ac:dyDescent="0.25">
      <c r="A4161">
        <v>4150</v>
      </c>
      <c r="B4161" t="s">
        <v>14867</v>
      </c>
      <c r="C4161" t="s">
        <v>14868</v>
      </c>
      <c r="D4161" t="s">
        <v>80</v>
      </c>
      <c r="E4161" t="s">
        <v>14869</v>
      </c>
      <c r="F4161" t="s">
        <v>14870</v>
      </c>
      <c r="G4161" t="s">
        <v>297</v>
      </c>
      <c r="H4161">
        <v>128</v>
      </c>
      <c r="I4161">
        <v>102</v>
      </c>
      <c r="J4161">
        <v>1988</v>
      </c>
      <c r="K4161">
        <v>8</v>
      </c>
      <c r="L4161" t="s">
        <v>163</v>
      </c>
      <c r="M4161" t="s">
        <v>280</v>
      </c>
    </row>
    <row r="4162" spans="1:13" x14ac:dyDescent="0.25">
      <c r="A4162">
        <v>4151</v>
      </c>
      <c r="B4162" t="s">
        <v>14871</v>
      </c>
      <c r="C4162" t="s">
        <v>14872</v>
      </c>
      <c r="D4162" t="s">
        <v>230</v>
      </c>
      <c r="E4162" t="s">
        <v>161</v>
      </c>
      <c r="F4162" t="s">
        <v>14873</v>
      </c>
      <c r="G4162" t="s">
        <v>623</v>
      </c>
      <c r="H4162">
        <v>58</v>
      </c>
      <c r="I4162">
        <v>32</v>
      </c>
      <c r="J4162">
        <v>2008</v>
      </c>
      <c r="K4162">
        <v>1</v>
      </c>
      <c r="L4162" t="s">
        <v>234</v>
      </c>
      <c r="M4162" t="s">
        <v>1950</v>
      </c>
    </row>
    <row r="4163" spans="1:13" x14ac:dyDescent="0.25">
      <c r="A4163">
        <v>4152</v>
      </c>
      <c r="B4163" t="s">
        <v>14874</v>
      </c>
      <c r="C4163" t="s">
        <v>14875</v>
      </c>
      <c r="D4163" t="s">
        <v>80</v>
      </c>
      <c r="E4163" t="s">
        <v>754</v>
      </c>
      <c r="F4163" t="s">
        <v>14876</v>
      </c>
      <c r="G4163" t="s">
        <v>308</v>
      </c>
      <c r="H4163">
        <v>115</v>
      </c>
      <c r="I4163">
        <v>72</v>
      </c>
      <c r="J4163">
        <v>2006</v>
      </c>
      <c r="K4163">
        <v>6</v>
      </c>
      <c r="L4163" t="s">
        <v>137</v>
      </c>
      <c r="M4163" t="s">
        <v>137</v>
      </c>
    </row>
    <row r="4164" spans="1:13" x14ac:dyDescent="0.25">
      <c r="A4164">
        <v>4153</v>
      </c>
      <c r="B4164" t="s">
        <v>14877</v>
      </c>
      <c r="C4164" t="s">
        <v>14878</v>
      </c>
      <c r="D4164" t="s">
        <v>119</v>
      </c>
      <c r="E4164" t="s">
        <v>2108</v>
      </c>
      <c r="F4164" t="s">
        <v>14879</v>
      </c>
      <c r="G4164" t="s">
        <v>181</v>
      </c>
      <c r="H4164">
        <v>99</v>
      </c>
      <c r="I4164">
        <v>93</v>
      </c>
      <c r="J4164">
        <v>2010</v>
      </c>
      <c r="K4164">
        <v>4</v>
      </c>
      <c r="L4164" t="s">
        <v>41</v>
      </c>
      <c r="M4164" t="s">
        <v>8372</v>
      </c>
    </row>
    <row r="4165" spans="1:13" x14ac:dyDescent="0.25">
      <c r="A4165">
        <v>4154</v>
      </c>
      <c r="B4165" t="s">
        <v>14880</v>
      </c>
      <c r="C4165" t="s">
        <v>14881</v>
      </c>
      <c r="D4165" t="s">
        <v>74</v>
      </c>
      <c r="E4165" t="s">
        <v>265</v>
      </c>
      <c r="F4165" t="s">
        <v>14882</v>
      </c>
      <c r="G4165" t="s">
        <v>6043</v>
      </c>
      <c r="H4165">
        <v>25</v>
      </c>
      <c r="I4165">
        <v>15</v>
      </c>
      <c r="J4165">
        <v>2011</v>
      </c>
      <c r="K4165">
        <v>1</v>
      </c>
      <c r="L4165" t="s">
        <v>349</v>
      </c>
      <c r="M4165" t="s">
        <v>349</v>
      </c>
    </row>
    <row r="4166" spans="1:13" x14ac:dyDescent="0.25">
      <c r="A4166">
        <v>4155</v>
      </c>
      <c r="B4166" t="s">
        <v>14883</v>
      </c>
      <c r="C4166" t="s">
        <v>14884</v>
      </c>
      <c r="D4166" t="s">
        <v>243</v>
      </c>
      <c r="E4166" t="s">
        <v>665</v>
      </c>
      <c r="F4166" t="s">
        <v>14885</v>
      </c>
      <c r="G4166" t="s">
        <v>25</v>
      </c>
      <c r="H4166">
        <v>40</v>
      </c>
      <c r="I4166">
        <v>20</v>
      </c>
      <c r="J4166">
        <v>2009</v>
      </c>
      <c r="K4166">
        <v>1</v>
      </c>
      <c r="L4166" t="s">
        <v>94</v>
      </c>
      <c r="M4166" t="s">
        <v>948</v>
      </c>
    </row>
    <row r="4167" spans="1:13" x14ac:dyDescent="0.25">
      <c r="A4167">
        <v>4156</v>
      </c>
      <c r="B4167" t="s">
        <v>14886</v>
      </c>
      <c r="C4167" t="s">
        <v>14887</v>
      </c>
      <c r="D4167" t="s">
        <v>52</v>
      </c>
      <c r="E4167" t="s">
        <v>14888</v>
      </c>
      <c r="F4167" t="s">
        <v>14889</v>
      </c>
      <c r="G4167" t="s">
        <v>33</v>
      </c>
      <c r="H4167">
        <v>250</v>
      </c>
      <c r="I4167">
        <v>150</v>
      </c>
      <c r="J4167">
        <v>1989</v>
      </c>
      <c r="K4167">
        <v>3</v>
      </c>
      <c r="L4167" t="s">
        <v>41</v>
      </c>
      <c r="M4167" t="s">
        <v>14890</v>
      </c>
    </row>
    <row r="4168" spans="1:13" x14ac:dyDescent="0.25">
      <c r="A4168">
        <v>4157</v>
      </c>
      <c r="B4168" t="s">
        <v>14891</v>
      </c>
      <c r="C4168" t="s">
        <v>14892</v>
      </c>
      <c r="D4168" t="s">
        <v>80</v>
      </c>
      <c r="E4168" t="s">
        <v>939</v>
      </c>
      <c r="F4168" t="s">
        <v>14893</v>
      </c>
      <c r="G4168" t="s">
        <v>156</v>
      </c>
      <c r="H4168">
        <v>34</v>
      </c>
      <c r="I4168">
        <v>26</v>
      </c>
      <c r="J4168">
        <v>2007</v>
      </c>
      <c r="K4168">
        <v>3</v>
      </c>
      <c r="L4168" t="s">
        <v>83</v>
      </c>
      <c r="M4168" t="s">
        <v>14894</v>
      </c>
    </row>
    <row r="4169" spans="1:13" x14ac:dyDescent="0.25">
      <c r="A4169">
        <v>4158</v>
      </c>
      <c r="B4169" t="s">
        <v>14895</v>
      </c>
      <c r="C4169" t="s">
        <v>14896</v>
      </c>
      <c r="D4169" t="s">
        <v>80</v>
      </c>
      <c r="E4169" t="s">
        <v>115</v>
      </c>
      <c r="F4169" t="s">
        <v>14897</v>
      </c>
      <c r="G4169" t="s">
        <v>156</v>
      </c>
      <c r="H4169">
        <v>76</v>
      </c>
      <c r="I4169">
        <v>98</v>
      </c>
      <c r="J4169">
        <v>2012</v>
      </c>
      <c r="K4169">
        <v>1</v>
      </c>
      <c r="L4169" t="s">
        <v>500</v>
      </c>
      <c r="M4169" t="s">
        <v>1466</v>
      </c>
    </row>
    <row r="4170" spans="1:13" x14ac:dyDescent="0.25">
      <c r="A4170">
        <v>4159</v>
      </c>
      <c r="B4170" t="s">
        <v>14898</v>
      </c>
      <c r="C4170" t="s">
        <v>14899</v>
      </c>
      <c r="D4170" t="s">
        <v>294</v>
      </c>
      <c r="E4170" t="s">
        <v>523</v>
      </c>
      <c r="F4170" t="s">
        <v>14900</v>
      </c>
      <c r="G4170" t="s">
        <v>297</v>
      </c>
      <c r="H4170">
        <v>24</v>
      </c>
      <c r="I4170">
        <v>13</v>
      </c>
      <c r="J4170">
        <v>2005</v>
      </c>
      <c r="K4170">
        <v>6</v>
      </c>
      <c r="L4170" t="s">
        <v>298</v>
      </c>
      <c r="M4170" t="s">
        <v>14400</v>
      </c>
    </row>
    <row r="4171" spans="1:13" x14ac:dyDescent="0.25">
      <c r="A4171">
        <v>4160</v>
      </c>
      <c r="B4171" t="s">
        <v>14901</v>
      </c>
      <c r="C4171" t="s">
        <v>14902</v>
      </c>
      <c r="D4171" t="s">
        <v>105</v>
      </c>
      <c r="E4171" t="s">
        <v>380</v>
      </c>
      <c r="F4171" t="s">
        <v>14903</v>
      </c>
      <c r="G4171" t="s">
        <v>218</v>
      </c>
      <c r="H4171">
        <v>28</v>
      </c>
      <c r="I4171">
        <v>22</v>
      </c>
      <c r="J4171">
        <v>2010</v>
      </c>
      <c r="K4171">
        <v>1</v>
      </c>
      <c r="L4171" t="s">
        <v>62</v>
      </c>
      <c r="M4171" t="s">
        <v>108</v>
      </c>
    </row>
    <row r="4172" spans="1:13" x14ac:dyDescent="0.25">
      <c r="A4172">
        <v>4161</v>
      </c>
      <c r="B4172" t="s">
        <v>14904</v>
      </c>
      <c r="C4172" t="s">
        <v>14905</v>
      </c>
      <c r="D4172" t="s">
        <v>166</v>
      </c>
      <c r="E4172" t="s">
        <v>115</v>
      </c>
      <c r="F4172" t="s">
        <v>14906</v>
      </c>
      <c r="G4172" t="s">
        <v>623</v>
      </c>
      <c r="H4172">
        <v>80</v>
      </c>
      <c r="I4172">
        <v>40</v>
      </c>
      <c r="J4172">
        <v>1984</v>
      </c>
      <c r="K4172">
        <v>1</v>
      </c>
      <c r="L4172" t="s">
        <v>3983</v>
      </c>
      <c r="M4172" t="s">
        <v>14907</v>
      </c>
    </row>
    <row r="4173" spans="1:13" x14ac:dyDescent="0.25">
      <c r="A4173">
        <v>4162</v>
      </c>
      <c r="B4173" t="s">
        <v>14908</v>
      </c>
      <c r="C4173" t="s">
        <v>14909</v>
      </c>
      <c r="D4173" t="s">
        <v>30</v>
      </c>
      <c r="E4173" t="s">
        <v>760</v>
      </c>
      <c r="F4173" t="s">
        <v>14910</v>
      </c>
      <c r="G4173" t="s">
        <v>336</v>
      </c>
      <c r="H4173">
        <v>21</v>
      </c>
      <c r="I4173">
        <v>14</v>
      </c>
      <c r="J4173">
        <v>2005</v>
      </c>
      <c r="K4173">
        <v>2</v>
      </c>
      <c r="L4173" t="s">
        <v>258</v>
      </c>
      <c r="M4173" t="s">
        <v>1789</v>
      </c>
    </row>
    <row r="4174" spans="1:13" x14ac:dyDescent="0.25">
      <c r="A4174">
        <v>4163</v>
      </c>
      <c r="B4174" t="s">
        <v>14911</v>
      </c>
      <c r="C4174" t="s">
        <v>14912</v>
      </c>
      <c r="D4174" t="s">
        <v>223</v>
      </c>
      <c r="E4174" t="s">
        <v>770</v>
      </c>
      <c r="F4174" t="s">
        <v>14913</v>
      </c>
      <c r="G4174" t="s">
        <v>233</v>
      </c>
      <c r="H4174">
        <v>20</v>
      </c>
      <c r="I4174">
        <v>8</v>
      </c>
      <c r="J4174">
        <v>2008</v>
      </c>
      <c r="K4174">
        <v>4</v>
      </c>
      <c r="L4174" t="s">
        <v>41</v>
      </c>
      <c r="M4174" t="s">
        <v>14914</v>
      </c>
    </row>
    <row r="4175" spans="1:13" x14ac:dyDescent="0.25">
      <c r="A4175">
        <v>4164</v>
      </c>
      <c r="B4175" t="s">
        <v>14915</v>
      </c>
      <c r="C4175" t="s">
        <v>14916</v>
      </c>
      <c r="D4175" t="s">
        <v>974</v>
      </c>
      <c r="E4175" t="s">
        <v>1769</v>
      </c>
      <c r="F4175" t="s">
        <v>14917</v>
      </c>
      <c r="G4175" t="s">
        <v>175</v>
      </c>
      <c r="H4175">
        <v>49</v>
      </c>
      <c r="I4175">
        <v>26</v>
      </c>
      <c r="J4175">
        <v>2008</v>
      </c>
      <c r="K4175">
        <v>5</v>
      </c>
      <c r="L4175" t="s">
        <v>94</v>
      </c>
      <c r="M4175" t="s">
        <v>976</v>
      </c>
    </row>
    <row r="4176" spans="1:13" x14ac:dyDescent="0.25">
      <c r="A4176">
        <v>4165</v>
      </c>
      <c r="B4176" t="s">
        <v>14918</v>
      </c>
      <c r="C4176" t="s">
        <v>14919</v>
      </c>
      <c r="D4176" t="s">
        <v>59</v>
      </c>
      <c r="E4176" t="s">
        <v>14920</v>
      </c>
      <c r="F4176" t="s">
        <v>14921</v>
      </c>
      <c r="G4176" t="s">
        <v>233</v>
      </c>
      <c r="H4176">
        <v>147</v>
      </c>
      <c r="I4176">
        <v>72</v>
      </c>
      <c r="J4176">
        <v>2005</v>
      </c>
      <c r="K4176">
        <v>2</v>
      </c>
      <c r="L4176" t="s">
        <v>62</v>
      </c>
      <c r="M4176" t="s">
        <v>14922</v>
      </c>
    </row>
    <row r="4177" spans="1:13" x14ac:dyDescent="0.25">
      <c r="A4177">
        <v>4166</v>
      </c>
      <c r="B4177" t="s">
        <v>14923</v>
      </c>
      <c r="C4177" t="s">
        <v>14924</v>
      </c>
      <c r="D4177" t="s">
        <v>52</v>
      </c>
      <c r="E4177" t="s">
        <v>3011</v>
      </c>
      <c r="F4177" t="s">
        <v>14925</v>
      </c>
      <c r="G4177" t="s">
        <v>55</v>
      </c>
      <c r="H4177">
        <v>72</v>
      </c>
      <c r="I4177">
        <v>4</v>
      </c>
      <c r="J4177">
        <v>2004</v>
      </c>
      <c r="K4177">
        <v>4</v>
      </c>
      <c r="L4177" t="s">
        <v>56</v>
      </c>
      <c r="M4177" t="s">
        <v>14926</v>
      </c>
    </row>
    <row r="4178" spans="1:13" x14ac:dyDescent="0.25">
      <c r="A4178">
        <v>4167</v>
      </c>
      <c r="B4178" t="s">
        <v>14927</v>
      </c>
      <c r="C4178" t="s">
        <v>14928</v>
      </c>
      <c r="D4178" t="s">
        <v>30</v>
      </c>
      <c r="E4178" t="s">
        <v>603</v>
      </c>
      <c r="F4178" t="s">
        <v>14929</v>
      </c>
      <c r="G4178" t="s">
        <v>336</v>
      </c>
      <c r="H4178">
        <v>24</v>
      </c>
      <c r="I4178">
        <v>14</v>
      </c>
      <c r="J4178">
        <v>2010</v>
      </c>
      <c r="K4178">
        <v>4</v>
      </c>
      <c r="L4178" t="s">
        <v>258</v>
      </c>
      <c r="M4178" t="s">
        <v>1496</v>
      </c>
    </row>
    <row r="4179" spans="1:13" x14ac:dyDescent="0.25">
      <c r="A4179">
        <v>4168</v>
      </c>
      <c r="B4179" t="s">
        <v>14930</v>
      </c>
      <c r="C4179" t="s">
        <v>14931</v>
      </c>
      <c r="D4179" t="s">
        <v>66</v>
      </c>
      <c r="E4179" t="s">
        <v>512</v>
      </c>
      <c r="F4179" t="s">
        <v>14932</v>
      </c>
      <c r="G4179" t="s">
        <v>233</v>
      </c>
      <c r="H4179">
        <v>45</v>
      </c>
      <c r="I4179">
        <v>21</v>
      </c>
      <c r="J4179">
        <v>1989</v>
      </c>
      <c r="K4179">
        <v>1</v>
      </c>
      <c r="L4179" t="s">
        <v>94</v>
      </c>
      <c r="M4179" t="s">
        <v>746</v>
      </c>
    </row>
    <row r="4180" spans="1:13" x14ac:dyDescent="0.25">
      <c r="A4180">
        <v>4169</v>
      </c>
      <c r="B4180" t="s">
        <v>14933</v>
      </c>
      <c r="C4180" t="s">
        <v>14934</v>
      </c>
      <c r="D4180" t="s">
        <v>22</v>
      </c>
      <c r="E4180" t="s">
        <v>993</v>
      </c>
      <c r="F4180" t="s">
        <v>14935</v>
      </c>
      <c r="G4180" t="s">
        <v>25</v>
      </c>
      <c r="H4180">
        <v>11</v>
      </c>
      <c r="I4180">
        <v>2</v>
      </c>
      <c r="J4180">
        <v>2014</v>
      </c>
      <c r="K4180">
        <v>1</v>
      </c>
      <c r="L4180" t="s">
        <v>41</v>
      </c>
      <c r="M4180" t="s">
        <v>14936</v>
      </c>
    </row>
    <row r="4181" spans="1:13" x14ac:dyDescent="0.25">
      <c r="A4181">
        <v>4170</v>
      </c>
      <c r="B4181" t="s">
        <v>14937</v>
      </c>
      <c r="C4181" t="s">
        <v>14938</v>
      </c>
      <c r="D4181" t="s">
        <v>215</v>
      </c>
      <c r="E4181" t="s">
        <v>7173</v>
      </c>
      <c r="F4181" t="s">
        <v>14939</v>
      </c>
      <c r="G4181" t="s">
        <v>297</v>
      </c>
      <c r="H4181">
        <v>146</v>
      </c>
      <c r="I4181">
        <v>84</v>
      </c>
      <c r="J4181">
        <v>2007</v>
      </c>
      <c r="K4181">
        <v>3</v>
      </c>
      <c r="L4181" t="s">
        <v>1879</v>
      </c>
      <c r="M4181" t="s">
        <v>1879</v>
      </c>
    </row>
    <row r="4182" spans="1:13" x14ac:dyDescent="0.25">
      <c r="A4182">
        <v>4171</v>
      </c>
      <c r="B4182" t="s">
        <v>14940</v>
      </c>
      <c r="C4182" t="s">
        <v>14941</v>
      </c>
      <c r="D4182" t="s">
        <v>1999</v>
      </c>
      <c r="E4182" t="s">
        <v>14942</v>
      </c>
      <c r="F4182" t="s">
        <v>14943</v>
      </c>
      <c r="G4182" t="s">
        <v>297</v>
      </c>
      <c r="H4182">
        <v>188</v>
      </c>
      <c r="I4182">
        <v>138</v>
      </c>
      <c r="J4182">
        <v>1996</v>
      </c>
      <c r="K4182">
        <v>11</v>
      </c>
      <c r="L4182" t="s">
        <v>41</v>
      </c>
      <c r="M4182" t="s">
        <v>14944</v>
      </c>
    </row>
    <row r="4183" spans="1:13" x14ac:dyDescent="0.25">
      <c r="A4183">
        <v>4172</v>
      </c>
      <c r="B4183" t="s">
        <v>14945</v>
      </c>
      <c r="C4183" t="s">
        <v>14946</v>
      </c>
      <c r="D4183" t="s">
        <v>30</v>
      </c>
      <c r="E4183" t="s">
        <v>1297</v>
      </c>
      <c r="F4183" t="s">
        <v>14947</v>
      </c>
      <c r="G4183" t="s">
        <v>181</v>
      </c>
      <c r="H4183">
        <v>200</v>
      </c>
      <c r="I4183">
        <v>110</v>
      </c>
      <c r="J4183">
        <v>2006</v>
      </c>
      <c r="K4183">
        <v>1</v>
      </c>
      <c r="L4183" t="s">
        <v>258</v>
      </c>
      <c r="M4183" t="s">
        <v>14948</v>
      </c>
    </row>
    <row r="4184" spans="1:13" x14ac:dyDescent="0.25">
      <c r="A4184">
        <v>4173</v>
      </c>
      <c r="B4184" t="s">
        <v>14949</v>
      </c>
      <c r="C4184" t="s">
        <v>14950</v>
      </c>
      <c r="D4184" t="s">
        <v>294</v>
      </c>
      <c r="E4184" t="s">
        <v>14951</v>
      </c>
      <c r="F4184" t="s">
        <v>14952</v>
      </c>
      <c r="G4184" t="s">
        <v>48</v>
      </c>
      <c r="H4184">
        <v>1500</v>
      </c>
      <c r="I4184">
        <v>800</v>
      </c>
      <c r="J4184">
        <v>2004</v>
      </c>
      <c r="K4184">
        <v>1</v>
      </c>
      <c r="L4184" t="s">
        <v>298</v>
      </c>
      <c r="M4184" t="s">
        <v>14846</v>
      </c>
    </row>
    <row r="4185" spans="1:13" x14ac:dyDescent="0.25">
      <c r="A4185">
        <v>4174</v>
      </c>
      <c r="B4185" t="s">
        <v>14953</v>
      </c>
      <c r="C4185" t="s">
        <v>14954</v>
      </c>
      <c r="D4185" t="s">
        <v>243</v>
      </c>
      <c r="E4185" t="s">
        <v>1442</v>
      </c>
      <c r="F4185" t="s">
        <v>14955</v>
      </c>
      <c r="G4185" t="s">
        <v>156</v>
      </c>
      <c r="H4185">
        <v>20</v>
      </c>
      <c r="I4185">
        <v>9</v>
      </c>
      <c r="J4185">
        <v>2004</v>
      </c>
      <c r="K4185">
        <v>1</v>
      </c>
      <c r="L4185" t="s">
        <v>458</v>
      </c>
      <c r="M4185" t="s">
        <v>458</v>
      </c>
    </row>
    <row r="4186" spans="1:13" x14ac:dyDescent="0.25">
      <c r="A4186">
        <v>4175</v>
      </c>
      <c r="B4186" t="s">
        <v>14956</v>
      </c>
      <c r="C4186" t="s">
        <v>14957</v>
      </c>
      <c r="D4186" t="s">
        <v>105</v>
      </c>
      <c r="E4186" t="s">
        <v>287</v>
      </c>
      <c r="F4186" t="s">
        <v>14958</v>
      </c>
      <c r="G4186" t="s">
        <v>297</v>
      </c>
      <c r="H4186">
        <v>40</v>
      </c>
      <c r="I4186">
        <v>27</v>
      </c>
      <c r="J4186">
        <v>2003</v>
      </c>
      <c r="K4186">
        <v>4</v>
      </c>
      <c r="L4186" t="s">
        <v>2534</v>
      </c>
      <c r="M4186" t="s">
        <v>14959</v>
      </c>
    </row>
    <row r="4187" spans="1:13" x14ac:dyDescent="0.25">
      <c r="A4187">
        <v>4176</v>
      </c>
      <c r="B4187" t="s">
        <v>14960</v>
      </c>
      <c r="C4187" t="s">
        <v>14961</v>
      </c>
      <c r="D4187" t="s">
        <v>59</v>
      </c>
      <c r="E4187" t="s">
        <v>425</v>
      </c>
      <c r="F4187" t="s">
        <v>14962</v>
      </c>
      <c r="G4187" t="s">
        <v>18</v>
      </c>
      <c r="H4187">
        <v>33</v>
      </c>
      <c r="I4187">
        <v>25</v>
      </c>
      <c r="J4187">
        <v>2011</v>
      </c>
      <c r="K4187">
        <v>2</v>
      </c>
      <c r="L4187" t="s">
        <v>62</v>
      </c>
      <c r="M4187" t="s">
        <v>4608</v>
      </c>
    </row>
    <row r="4188" spans="1:13" x14ac:dyDescent="0.25">
      <c r="A4188">
        <v>4177</v>
      </c>
      <c r="B4188" t="s">
        <v>14963</v>
      </c>
      <c r="C4188" t="s">
        <v>14964</v>
      </c>
      <c r="D4188" t="s">
        <v>230</v>
      </c>
      <c r="E4188" t="s">
        <v>962</v>
      </c>
      <c r="F4188" t="s">
        <v>14965</v>
      </c>
      <c r="G4188" t="s">
        <v>18</v>
      </c>
      <c r="H4188">
        <v>13</v>
      </c>
      <c r="I4188">
        <v>6</v>
      </c>
      <c r="J4188">
        <v>2012</v>
      </c>
      <c r="K4188">
        <v>3</v>
      </c>
      <c r="L4188" t="s">
        <v>41</v>
      </c>
      <c r="M4188" t="s">
        <v>14966</v>
      </c>
    </row>
    <row r="4189" spans="1:13" x14ac:dyDescent="0.25">
      <c r="A4189">
        <v>4178</v>
      </c>
      <c r="B4189" t="s">
        <v>14967</v>
      </c>
      <c r="C4189" t="s">
        <v>14968</v>
      </c>
      <c r="D4189" t="s">
        <v>80</v>
      </c>
      <c r="E4189" t="s">
        <v>699</v>
      </c>
      <c r="F4189" t="s">
        <v>14969</v>
      </c>
      <c r="G4189" t="s">
        <v>18</v>
      </c>
      <c r="H4189">
        <v>19</v>
      </c>
      <c r="I4189">
        <v>24</v>
      </c>
      <c r="J4189">
        <v>2013</v>
      </c>
      <c r="K4189">
        <v>1</v>
      </c>
      <c r="L4189" t="s">
        <v>500</v>
      </c>
      <c r="M4189" t="s">
        <v>500</v>
      </c>
    </row>
    <row r="4190" spans="1:13" x14ac:dyDescent="0.25">
      <c r="A4190">
        <v>4179</v>
      </c>
      <c r="B4190" t="s">
        <v>14970</v>
      </c>
      <c r="C4190" t="s">
        <v>14971</v>
      </c>
      <c r="D4190" t="s">
        <v>30</v>
      </c>
      <c r="E4190" t="s">
        <v>4377</v>
      </c>
      <c r="F4190" t="s">
        <v>14972</v>
      </c>
      <c r="G4190" t="s">
        <v>40</v>
      </c>
      <c r="H4190">
        <v>211</v>
      </c>
      <c r="I4190">
        <v>110</v>
      </c>
      <c r="J4190">
        <v>2006</v>
      </c>
      <c r="K4190">
        <v>7</v>
      </c>
      <c r="L4190" t="s">
        <v>258</v>
      </c>
      <c r="M4190" t="s">
        <v>258</v>
      </c>
    </row>
    <row r="4191" spans="1:13" x14ac:dyDescent="0.25">
      <c r="A4191">
        <v>4180</v>
      </c>
      <c r="B4191" t="s">
        <v>14973</v>
      </c>
      <c r="C4191" t="s">
        <v>14974</v>
      </c>
      <c r="D4191" t="s">
        <v>45</v>
      </c>
      <c r="E4191" t="s">
        <v>7281</v>
      </c>
      <c r="F4191" t="s">
        <v>14975</v>
      </c>
      <c r="G4191" t="s">
        <v>25</v>
      </c>
      <c r="H4191">
        <v>56</v>
      </c>
      <c r="I4191">
        <v>37</v>
      </c>
      <c r="J4191">
        <v>2007</v>
      </c>
      <c r="K4191">
        <v>7</v>
      </c>
      <c r="L4191" t="s">
        <v>41</v>
      </c>
      <c r="M4191" t="s">
        <v>14976</v>
      </c>
    </row>
    <row r="4192" spans="1:13" x14ac:dyDescent="0.25">
      <c r="A4192">
        <v>4181</v>
      </c>
      <c r="B4192" t="s">
        <v>14977</v>
      </c>
      <c r="C4192" t="s">
        <v>14978</v>
      </c>
      <c r="D4192" t="s">
        <v>45</v>
      </c>
      <c r="E4192" t="s">
        <v>518</v>
      </c>
      <c r="F4192" t="s">
        <v>14979</v>
      </c>
      <c r="G4192" t="s">
        <v>187</v>
      </c>
      <c r="H4192">
        <v>125</v>
      </c>
      <c r="I4192">
        <v>59</v>
      </c>
      <c r="J4192">
        <v>1975</v>
      </c>
      <c r="K4192">
        <v>1</v>
      </c>
      <c r="L4192" t="s">
        <v>49</v>
      </c>
      <c r="M4192" t="s">
        <v>7352</v>
      </c>
    </row>
    <row r="4193" spans="1:13" x14ac:dyDescent="0.25">
      <c r="A4193">
        <v>4182</v>
      </c>
      <c r="B4193" t="s">
        <v>14980</v>
      </c>
      <c r="C4193" t="s">
        <v>14981</v>
      </c>
      <c r="D4193" t="s">
        <v>105</v>
      </c>
      <c r="E4193" t="s">
        <v>541</v>
      </c>
      <c r="F4193" t="s">
        <v>14982</v>
      </c>
      <c r="G4193" t="s">
        <v>156</v>
      </c>
      <c r="H4193">
        <v>50</v>
      </c>
      <c r="I4193">
        <v>10</v>
      </c>
      <c r="J4193">
        <v>2014</v>
      </c>
      <c r="K4193">
        <v>1</v>
      </c>
      <c r="L4193" t="s">
        <v>62</v>
      </c>
      <c r="M4193" t="s">
        <v>108</v>
      </c>
    </row>
    <row r="4194" spans="1:13" x14ac:dyDescent="0.25">
      <c r="A4194">
        <v>4183</v>
      </c>
      <c r="B4194" t="s">
        <v>14983</v>
      </c>
      <c r="C4194" t="s">
        <v>14984</v>
      </c>
      <c r="D4194" t="s">
        <v>30</v>
      </c>
      <c r="E4194" t="s">
        <v>1769</v>
      </c>
      <c r="F4194" t="s">
        <v>14985</v>
      </c>
      <c r="G4194" t="s">
        <v>40</v>
      </c>
      <c r="H4194">
        <v>40</v>
      </c>
      <c r="I4194">
        <v>15</v>
      </c>
      <c r="J4194">
        <v>2010</v>
      </c>
      <c r="K4194">
        <v>5</v>
      </c>
      <c r="L4194" t="s">
        <v>251</v>
      </c>
      <c r="M4194" t="s">
        <v>1716</v>
      </c>
    </row>
    <row r="4195" spans="1:13" x14ac:dyDescent="0.25">
      <c r="A4195">
        <v>4184</v>
      </c>
      <c r="B4195" t="s">
        <v>14986</v>
      </c>
      <c r="C4195" t="s">
        <v>14987</v>
      </c>
      <c r="D4195" t="s">
        <v>80</v>
      </c>
      <c r="E4195" t="s">
        <v>14988</v>
      </c>
      <c r="F4195" t="s">
        <v>14989</v>
      </c>
      <c r="G4195" t="s">
        <v>48</v>
      </c>
      <c r="H4195">
        <v>150</v>
      </c>
      <c r="I4195">
        <v>111</v>
      </c>
      <c r="J4195">
        <v>1996</v>
      </c>
      <c r="K4195">
        <v>8</v>
      </c>
      <c r="L4195" t="s">
        <v>163</v>
      </c>
      <c r="M4195" t="s">
        <v>4634</v>
      </c>
    </row>
    <row r="4196" spans="1:13" x14ac:dyDescent="0.25">
      <c r="A4196">
        <v>4185</v>
      </c>
      <c r="B4196" t="s">
        <v>14990</v>
      </c>
      <c r="C4196" t="s">
        <v>14991</v>
      </c>
      <c r="D4196" t="s">
        <v>503</v>
      </c>
      <c r="E4196" t="s">
        <v>710</v>
      </c>
      <c r="F4196" t="s">
        <v>14992</v>
      </c>
      <c r="G4196" t="s">
        <v>25</v>
      </c>
      <c r="H4196">
        <v>15</v>
      </c>
      <c r="I4196">
        <v>5</v>
      </c>
      <c r="J4196">
        <v>2010</v>
      </c>
      <c r="K4196">
        <v>3</v>
      </c>
      <c r="L4196" t="s">
        <v>506</v>
      </c>
      <c r="M4196" t="s">
        <v>506</v>
      </c>
    </row>
    <row r="4197" spans="1:13" x14ac:dyDescent="0.25">
      <c r="A4197">
        <v>4186</v>
      </c>
      <c r="B4197" t="s">
        <v>14993</v>
      </c>
      <c r="C4197" t="s">
        <v>14994</v>
      </c>
      <c r="D4197" t="s">
        <v>294</v>
      </c>
      <c r="E4197" t="s">
        <v>67</v>
      </c>
      <c r="F4197" t="s">
        <v>14995</v>
      </c>
      <c r="G4197" t="s">
        <v>40</v>
      </c>
      <c r="H4197">
        <v>32</v>
      </c>
      <c r="I4197">
        <v>32</v>
      </c>
      <c r="J4197">
        <v>1987</v>
      </c>
      <c r="K4197">
        <v>3</v>
      </c>
      <c r="L4197" t="s">
        <v>298</v>
      </c>
      <c r="M4197" t="s">
        <v>14996</v>
      </c>
    </row>
    <row r="4198" spans="1:13" x14ac:dyDescent="0.25">
      <c r="A4198">
        <v>4187</v>
      </c>
      <c r="B4198" t="s">
        <v>14997</v>
      </c>
      <c r="C4198" t="s">
        <v>14998</v>
      </c>
      <c r="D4198" t="s">
        <v>52</v>
      </c>
      <c r="E4198" t="s">
        <v>283</v>
      </c>
      <c r="F4198" t="s">
        <v>14999</v>
      </c>
      <c r="G4198" t="s">
        <v>233</v>
      </c>
      <c r="H4198">
        <v>99</v>
      </c>
      <c r="I4198">
        <v>59</v>
      </c>
      <c r="J4198">
        <v>2003</v>
      </c>
      <c r="K4198">
        <v>4</v>
      </c>
      <c r="L4198" t="s">
        <v>41</v>
      </c>
      <c r="M4198" t="s">
        <v>2985</v>
      </c>
    </row>
    <row r="4199" spans="1:13" x14ac:dyDescent="0.25">
      <c r="A4199">
        <v>4187</v>
      </c>
      <c r="B4199" t="s">
        <v>15000</v>
      </c>
      <c r="C4199" t="s">
        <v>15001</v>
      </c>
      <c r="D4199" t="s">
        <v>30</v>
      </c>
      <c r="E4199" t="s">
        <v>120</v>
      </c>
      <c r="F4199" t="s">
        <v>15002</v>
      </c>
      <c r="G4199" t="s">
        <v>187</v>
      </c>
      <c r="H4199">
        <v>604</v>
      </c>
      <c r="I4199">
        <v>460</v>
      </c>
      <c r="J4199">
        <v>1987</v>
      </c>
      <c r="K4199">
        <v>7</v>
      </c>
      <c r="L4199" t="s">
        <v>258</v>
      </c>
      <c r="M4199" t="s">
        <v>1789</v>
      </c>
    </row>
    <row r="4200" spans="1:13" x14ac:dyDescent="0.25">
      <c r="A4200">
        <v>4188</v>
      </c>
      <c r="B4200" t="s">
        <v>15003</v>
      </c>
      <c r="C4200" t="s">
        <v>15004</v>
      </c>
      <c r="D4200" t="s">
        <v>462</v>
      </c>
      <c r="E4200" t="s">
        <v>6532</v>
      </c>
      <c r="F4200" t="s">
        <v>15005</v>
      </c>
      <c r="G4200" t="s">
        <v>181</v>
      </c>
      <c r="H4200">
        <v>324</v>
      </c>
      <c r="I4200">
        <v>191</v>
      </c>
      <c r="J4200">
        <v>2001</v>
      </c>
      <c r="K4200">
        <v>9</v>
      </c>
      <c r="L4200" t="s">
        <v>41</v>
      </c>
      <c r="M4200" t="s">
        <v>15006</v>
      </c>
    </row>
    <row r="4201" spans="1:13" x14ac:dyDescent="0.25">
      <c r="A4201">
        <v>4189</v>
      </c>
      <c r="B4201" t="s">
        <v>15007</v>
      </c>
      <c r="C4201" t="s">
        <v>15008</v>
      </c>
      <c r="D4201" t="s">
        <v>66</v>
      </c>
      <c r="E4201" t="s">
        <v>416</v>
      </c>
      <c r="F4201" t="s">
        <v>15009</v>
      </c>
      <c r="G4201" t="s">
        <v>308</v>
      </c>
      <c r="H4201">
        <v>12</v>
      </c>
      <c r="I4201">
        <v>7</v>
      </c>
      <c r="J4201">
        <v>2003</v>
      </c>
      <c r="K4201">
        <v>1</v>
      </c>
      <c r="L4201" t="s">
        <v>94</v>
      </c>
      <c r="M4201" t="s">
        <v>591</v>
      </c>
    </row>
    <row r="4202" spans="1:13" x14ac:dyDescent="0.25">
      <c r="A4202">
        <v>4190</v>
      </c>
      <c r="B4202" t="s">
        <v>15010</v>
      </c>
      <c r="C4202" t="s">
        <v>15011</v>
      </c>
      <c r="D4202" t="s">
        <v>215</v>
      </c>
      <c r="E4202" t="s">
        <v>585</v>
      </c>
      <c r="F4202" t="s">
        <v>15012</v>
      </c>
      <c r="G4202" t="s">
        <v>6043</v>
      </c>
      <c r="H4202">
        <v>50</v>
      </c>
      <c r="I4202">
        <v>33</v>
      </c>
      <c r="J4202">
        <v>2001</v>
      </c>
      <c r="K4202">
        <v>6</v>
      </c>
      <c r="L4202" t="s">
        <v>1879</v>
      </c>
      <c r="M4202" t="s">
        <v>1879</v>
      </c>
    </row>
    <row r="4203" spans="1:13" x14ac:dyDescent="0.25">
      <c r="A4203">
        <v>4191</v>
      </c>
      <c r="B4203" t="s">
        <v>15013</v>
      </c>
      <c r="C4203" t="s">
        <v>15014</v>
      </c>
      <c r="D4203" t="s">
        <v>80</v>
      </c>
      <c r="E4203" t="s">
        <v>15015</v>
      </c>
      <c r="F4203" t="s">
        <v>15016</v>
      </c>
      <c r="G4203" t="s">
        <v>181</v>
      </c>
      <c r="H4203">
        <v>604</v>
      </c>
      <c r="I4203">
        <v>286</v>
      </c>
      <c r="J4203">
        <v>1999</v>
      </c>
      <c r="K4203">
        <v>2</v>
      </c>
      <c r="L4203" t="s">
        <v>6184</v>
      </c>
      <c r="M4203" t="s">
        <v>6185</v>
      </c>
    </row>
    <row r="4204" spans="1:13" x14ac:dyDescent="0.25">
      <c r="A4204">
        <v>4192</v>
      </c>
      <c r="B4204" t="s">
        <v>15017</v>
      </c>
      <c r="C4204" t="s">
        <v>15018</v>
      </c>
      <c r="D4204" t="s">
        <v>860</v>
      </c>
      <c r="E4204" t="s">
        <v>603</v>
      </c>
      <c r="F4204" t="s">
        <v>15019</v>
      </c>
      <c r="G4204" t="s">
        <v>233</v>
      </c>
      <c r="H4204">
        <v>23</v>
      </c>
      <c r="I4204">
        <v>16</v>
      </c>
      <c r="J4204">
        <v>1998</v>
      </c>
      <c r="K4204">
        <v>4</v>
      </c>
      <c r="L4204" t="s">
        <v>863</v>
      </c>
      <c r="M4204" t="s">
        <v>15020</v>
      </c>
    </row>
    <row r="4205" spans="1:13" x14ac:dyDescent="0.25">
      <c r="A4205">
        <v>4193</v>
      </c>
      <c r="B4205" t="s">
        <v>15021</v>
      </c>
      <c r="C4205" t="s">
        <v>15022</v>
      </c>
      <c r="D4205" t="s">
        <v>80</v>
      </c>
      <c r="E4205" t="s">
        <v>3470</v>
      </c>
      <c r="F4205" t="s">
        <v>15023</v>
      </c>
      <c r="G4205" t="s">
        <v>211</v>
      </c>
      <c r="H4205">
        <v>30</v>
      </c>
      <c r="I4205">
        <v>20</v>
      </c>
      <c r="J4205">
        <v>2012</v>
      </c>
      <c r="K4205">
        <v>3</v>
      </c>
      <c r="L4205" t="s">
        <v>83</v>
      </c>
      <c r="M4205" t="s">
        <v>15024</v>
      </c>
    </row>
    <row r="4206" spans="1:13" x14ac:dyDescent="0.25">
      <c r="A4206">
        <v>4194</v>
      </c>
      <c r="B4206" t="s">
        <v>15025</v>
      </c>
      <c r="C4206" t="s">
        <v>15026</v>
      </c>
      <c r="D4206" t="s">
        <v>15</v>
      </c>
      <c r="E4206" t="s">
        <v>1227</v>
      </c>
      <c r="F4206" t="s">
        <v>15027</v>
      </c>
      <c r="G4206" t="s">
        <v>55</v>
      </c>
      <c r="H4206">
        <v>250</v>
      </c>
      <c r="I4206">
        <v>150</v>
      </c>
      <c r="J4206">
        <v>2009</v>
      </c>
      <c r="K4206">
        <v>4</v>
      </c>
      <c r="L4206" t="s">
        <v>19</v>
      </c>
      <c r="M4206" t="s">
        <v>4200</v>
      </c>
    </row>
    <row r="4207" spans="1:13" x14ac:dyDescent="0.25">
      <c r="A4207">
        <v>4195</v>
      </c>
      <c r="B4207" t="s">
        <v>15028</v>
      </c>
      <c r="C4207" t="s">
        <v>15029</v>
      </c>
      <c r="D4207" t="s">
        <v>30</v>
      </c>
      <c r="E4207" t="s">
        <v>861</v>
      </c>
      <c r="F4207" t="s">
        <v>15030</v>
      </c>
      <c r="G4207" t="s">
        <v>336</v>
      </c>
      <c r="H4207">
        <v>58</v>
      </c>
      <c r="I4207">
        <v>34</v>
      </c>
      <c r="J4207">
        <v>2006</v>
      </c>
      <c r="K4207">
        <v>1</v>
      </c>
      <c r="L4207" t="s">
        <v>258</v>
      </c>
      <c r="M4207" t="s">
        <v>258</v>
      </c>
    </row>
    <row r="4208" spans="1:13" x14ac:dyDescent="0.25">
      <c r="A4208">
        <v>4196</v>
      </c>
      <c r="B4208" t="s">
        <v>15031</v>
      </c>
      <c r="C4208" t="s">
        <v>15032</v>
      </c>
      <c r="D4208" t="s">
        <v>1768</v>
      </c>
      <c r="E4208" t="s">
        <v>1920</v>
      </c>
      <c r="F4208" t="s">
        <v>15033</v>
      </c>
      <c r="G4208" t="s">
        <v>40</v>
      </c>
      <c r="H4208">
        <v>19</v>
      </c>
      <c r="I4208">
        <v>11</v>
      </c>
      <c r="J4208">
        <v>2010</v>
      </c>
      <c r="K4208">
        <v>1</v>
      </c>
      <c r="L4208" t="s">
        <v>41</v>
      </c>
      <c r="M4208" t="s">
        <v>437</v>
      </c>
    </row>
    <row r="4209" spans="1:13" x14ac:dyDescent="0.25">
      <c r="A4209">
        <v>4197</v>
      </c>
      <c r="B4209" t="s">
        <v>15034</v>
      </c>
      <c r="C4209" t="s">
        <v>15035</v>
      </c>
      <c r="D4209" t="s">
        <v>86</v>
      </c>
      <c r="E4209" t="s">
        <v>1684</v>
      </c>
      <c r="F4209" t="s">
        <v>15036</v>
      </c>
      <c r="G4209" t="s">
        <v>297</v>
      </c>
      <c r="H4209">
        <v>2000</v>
      </c>
      <c r="I4209">
        <v>1600</v>
      </c>
      <c r="J4209">
        <v>1998</v>
      </c>
      <c r="K4209">
        <v>4</v>
      </c>
      <c r="L4209" t="s">
        <v>89</v>
      </c>
      <c r="M4209" t="s">
        <v>2886</v>
      </c>
    </row>
    <row r="4210" spans="1:13" x14ac:dyDescent="0.25">
      <c r="A4210">
        <v>4198</v>
      </c>
      <c r="B4210" t="s">
        <v>15037</v>
      </c>
      <c r="C4210" t="s">
        <v>15038</v>
      </c>
      <c r="D4210" t="s">
        <v>80</v>
      </c>
      <c r="E4210" t="s">
        <v>11080</v>
      </c>
      <c r="F4210" t="s">
        <v>15039</v>
      </c>
      <c r="G4210" t="s">
        <v>156</v>
      </c>
      <c r="H4210">
        <v>230</v>
      </c>
      <c r="I4210">
        <v>84</v>
      </c>
      <c r="J4210">
        <v>2007</v>
      </c>
      <c r="K4210">
        <v>9</v>
      </c>
      <c r="L4210" t="s">
        <v>137</v>
      </c>
      <c r="M4210" t="s">
        <v>137</v>
      </c>
    </row>
    <row r="4211" spans="1:13" x14ac:dyDescent="0.25">
      <c r="A4211">
        <v>4199</v>
      </c>
      <c r="B4211" t="s">
        <v>15040</v>
      </c>
      <c r="C4211" t="s">
        <v>15041</v>
      </c>
      <c r="D4211" t="s">
        <v>15</v>
      </c>
      <c r="E4211" t="s">
        <v>1991</v>
      </c>
      <c r="F4211" t="s">
        <v>15042</v>
      </c>
      <c r="G4211" t="s">
        <v>156</v>
      </c>
      <c r="H4211">
        <v>60</v>
      </c>
      <c r="I4211">
        <v>36</v>
      </c>
      <c r="J4211">
        <v>1999</v>
      </c>
      <c r="K4211">
        <v>7</v>
      </c>
      <c r="L4211" t="s">
        <v>19</v>
      </c>
      <c r="M4211" t="s">
        <v>19</v>
      </c>
    </row>
    <row r="4212" spans="1:13" x14ac:dyDescent="0.25">
      <c r="A4212">
        <v>4200</v>
      </c>
      <c r="B4212" t="s">
        <v>15043</v>
      </c>
      <c r="C4212" t="s">
        <v>15044</v>
      </c>
      <c r="D4212" t="s">
        <v>333</v>
      </c>
      <c r="E4212" t="s">
        <v>15045</v>
      </c>
      <c r="F4212" t="s">
        <v>15046</v>
      </c>
      <c r="G4212" t="s">
        <v>181</v>
      </c>
      <c r="H4212">
        <v>975</v>
      </c>
      <c r="I4212">
        <v>445</v>
      </c>
      <c r="J4212">
        <v>2002</v>
      </c>
      <c r="K4212">
        <v>13</v>
      </c>
      <c r="L4212" t="s">
        <v>2593</v>
      </c>
      <c r="M4212" t="s">
        <v>2594</v>
      </c>
    </row>
    <row r="4213" spans="1:13" x14ac:dyDescent="0.25">
      <c r="A4213">
        <v>4201</v>
      </c>
      <c r="B4213" t="s">
        <v>15047</v>
      </c>
      <c r="C4213" t="s">
        <v>15048</v>
      </c>
      <c r="D4213" t="s">
        <v>119</v>
      </c>
      <c r="E4213" t="s">
        <v>704</v>
      </c>
      <c r="F4213" t="s">
        <v>15049</v>
      </c>
      <c r="G4213" t="s">
        <v>40</v>
      </c>
      <c r="H4213">
        <v>25</v>
      </c>
      <c r="I4213">
        <v>5</v>
      </c>
      <c r="J4213">
        <v>2011</v>
      </c>
      <c r="K4213">
        <v>5</v>
      </c>
      <c r="L4213" t="s">
        <v>122</v>
      </c>
      <c r="M4213" t="s">
        <v>15050</v>
      </c>
    </row>
    <row r="4214" spans="1:13" x14ac:dyDescent="0.25">
      <c r="A4214">
        <v>4202</v>
      </c>
      <c r="B4214" t="s">
        <v>15051</v>
      </c>
      <c r="C4214" t="s">
        <v>15052</v>
      </c>
      <c r="D4214" t="s">
        <v>66</v>
      </c>
      <c r="E4214" t="s">
        <v>533</v>
      </c>
      <c r="F4214" t="s">
        <v>15053</v>
      </c>
      <c r="G4214" t="s">
        <v>336</v>
      </c>
      <c r="H4214">
        <v>21</v>
      </c>
      <c r="I4214">
        <v>16</v>
      </c>
      <c r="J4214">
        <v>2006</v>
      </c>
      <c r="K4214">
        <v>7</v>
      </c>
      <c r="L4214" t="s">
        <v>1093</v>
      </c>
      <c r="M4214" t="s">
        <v>1093</v>
      </c>
    </row>
    <row r="4215" spans="1:13" x14ac:dyDescent="0.25">
      <c r="A4215">
        <v>4203</v>
      </c>
      <c r="B4215" t="s">
        <v>15054</v>
      </c>
      <c r="C4215" t="s">
        <v>15055</v>
      </c>
      <c r="D4215" t="s">
        <v>80</v>
      </c>
      <c r="E4215" t="s">
        <v>154</v>
      </c>
      <c r="F4215" t="s">
        <v>15056</v>
      </c>
      <c r="G4215" t="s">
        <v>33</v>
      </c>
      <c r="H4215">
        <v>230</v>
      </c>
      <c r="I4215">
        <v>120</v>
      </c>
      <c r="J4215">
        <v>2009</v>
      </c>
      <c r="K4215">
        <v>1</v>
      </c>
      <c r="L4215" t="s">
        <v>163</v>
      </c>
      <c r="M4215" t="s">
        <v>163</v>
      </c>
    </row>
    <row r="4216" spans="1:13" x14ac:dyDescent="0.25">
      <c r="A4216">
        <v>4204</v>
      </c>
      <c r="B4216" t="s">
        <v>15057</v>
      </c>
      <c r="C4216" t="s">
        <v>15058</v>
      </c>
      <c r="D4216" t="s">
        <v>45</v>
      </c>
      <c r="E4216" t="s">
        <v>5462</v>
      </c>
      <c r="F4216" t="s">
        <v>15059</v>
      </c>
      <c r="G4216" t="s">
        <v>18</v>
      </c>
      <c r="H4216">
        <v>300</v>
      </c>
      <c r="I4216">
        <v>100</v>
      </c>
      <c r="J4216">
        <v>1999</v>
      </c>
      <c r="K4216">
        <v>6</v>
      </c>
      <c r="L4216" t="s">
        <v>1148</v>
      </c>
      <c r="M4216" t="s">
        <v>15060</v>
      </c>
    </row>
    <row r="4217" spans="1:13" x14ac:dyDescent="0.25">
      <c r="A4217">
        <v>4205</v>
      </c>
      <c r="B4217" t="s">
        <v>15061</v>
      </c>
      <c r="C4217" t="s">
        <v>15062</v>
      </c>
      <c r="D4217" t="s">
        <v>643</v>
      </c>
      <c r="E4217" t="s">
        <v>209</v>
      </c>
      <c r="F4217" t="s">
        <v>15063</v>
      </c>
      <c r="G4217" t="s">
        <v>6043</v>
      </c>
      <c r="H4217">
        <v>33</v>
      </c>
      <c r="I4217">
        <v>22</v>
      </c>
      <c r="J4217">
        <v>2002</v>
      </c>
      <c r="K4217">
        <v>6</v>
      </c>
      <c r="L4217" t="s">
        <v>41</v>
      </c>
      <c r="M4217" t="s">
        <v>15064</v>
      </c>
    </row>
    <row r="4218" spans="1:13" x14ac:dyDescent="0.25">
      <c r="A4218">
        <v>4206</v>
      </c>
      <c r="B4218" t="s">
        <v>15065</v>
      </c>
      <c r="C4218" t="s">
        <v>15066</v>
      </c>
      <c r="D4218" t="s">
        <v>66</v>
      </c>
      <c r="E4218" t="s">
        <v>1106</v>
      </c>
      <c r="F4218" t="s">
        <v>15067</v>
      </c>
      <c r="G4218" t="s">
        <v>18</v>
      </c>
      <c r="H4218">
        <v>8</v>
      </c>
      <c r="I4218">
        <v>4</v>
      </c>
      <c r="J4218">
        <v>2008</v>
      </c>
      <c r="K4218">
        <v>1</v>
      </c>
      <c r="L4218" t="s">
        <v>70</v>
      </c>
      <c r="M4218" t="s">
        <v>387</v>
      </c>
    </row>
    <row r="4219" spans="1:13" x14ac:dyDescent="0.25">
      <c r="A4219">
        <v>4207</v>
      </c>
      <c r="B4219" t="s">
        <v>15068</v>
      </c>
      <c r="C4219" t="s">
        <v>15069</v>
      </c>
      <c r="D4219" t="s">
        <v>30</v>
      </c>
      <c r="E4219" t="s">
        <v>15070</v>
      </c>
      <c r="F4219" t="s">
        <v>15071</v>
      </c>
      <c r="G4219" t="s">
        <v>55</v>
      </c>
      <c r="H4219">
        <v>205</v>
      </c>
      <c r="I4219">
        <v>96</v>
      </c>
      <c r="J4219">
        <v>2009</v>
      </c>
      <c r="K4219">
        <v>7</v>
      </c>
      <c r="L4219" t="s">
        <v>251</v>
      </c>
      <c r="M4219" t="s">
        <v>251</v>
      </c>
    </row>
    <row r="4220" spans="1:13" x14ac:dyDescent="0.25">
      <c r="A4220">
        <v>4208</v>
      </c>
      <c r="B4220" t="s">
        <v>15072</v>
      </c>
      <c r="C4220" t="s">
        <v>15073</v>
      </c>
      <c r="D4220" t="s">
        <v>59</v>
      </c>
      <c r="E4220" t="s">
        <v>528</v>
      </c>
      <c r="F4220" t="s">
        <v>15074</v>
      </c>
      <c r="G4220" t="s">
        <v>324</v>
      </c>
      <c r="H4220">
        <v>23</v>
      </c>
      <c r="I4220">
        <v>15</v>
      </c>
      <c r="J4220">
        <v>1997</v>
      </c>
      <c r="K4220">
        <v>2</v>
      </c>
      <c r="L4220" t="s">
        <v>62</v>
      </c>
      <c r="M4220" t="s">
        <v>63</v>
      </c>
    </row>
    <row r="4221" spans="1:13" x14ac:dyDescent="0.25">
      <c r="A4221">
        <v>4209</v>
      </c>
      <c r="B4221" t="s">
        <v>15075</v>
      </c>
      <c r="C4221" t="s">
        <v>15076</v>
      </c>
      <c r="D4221" t="s">
        <v>80</v>
      </c>
      <c r="E4221" t="s">
        <v>1068</v>
      </c>
      <c r="F4221" t="s">
        <v>15077</v>
      </c>
      <c r="G4221" t="s">
        <v>156</v>
      </c>
      <c r="H4221">
        <v>43</v>
      </c>
      <c r="I4221">
        <v>35</v>
      </c>
      <c r="J4221">
        <v>1996</v>
      </c>
      <c r="K4221">
        <v>5</v>
      </c>
      <c r="L4221" t="s">
        <v>137</v>
      </c>
      <c r="M4221" t="s">
        <v>137</v>
      </c>
    </row>
    <row r="4222" spans="1:13" x14ac:dyDescent="0.25">
      <c r="A4222">
        <v>4210</v>
      </c>
      <c r="B4222" t="s">
        <v>15078</v>
      </c>
      <c r="C4222" t="s">
        <v>15079</v>
      </c>
      <c r="D4222" t="s">
        <v>215</v>
      </c>
      <c r="E4222" t="s">
        <v>1227</v>
      </c>
      <c r="F4222" t="s">
        <v>15080</v>
      </c>
      <c r="G4222" t="s">
        <v>156</v>
      </c>
      <c r="H4222">
        <v>18</v>
      </c>
      <c r="I4222">
        <v>14</v>
      </c>
      <c r="J4222">
        <v>2005</v>
      </c>
      <c r="K4222">
        <v>4</v>
      </c>
      <c r="L4222" t="s">
        <v>41</v>
      </c>
      <c r="M4222" t="s">
        <v>15081</v>
      </c>
    </row>
    <row r="4223" spans="1:13" x14ac:dyDescent="0.25">
      <c r="A4223">
        <v>4211</v>
      </c>
      <c r="B4223" t="s">
        <v>15082</v>
      </c>
      <c r="C4223" t="s">
        <v>15083</v>
      </c>
      <c r="D4223" t="s">
        <v>230</v>
      </c>
      <c r="E4223" t="s">
        <v>1920</v>
      </c>
      <c r="F4223" t="s">
        <v>15084</v>
      </c>
      <c r="G4223" t="s">
        <v>308</v>
      </c>
      <c r="H4223">
        <v>100</v>
      </c>
      <c r="I4223">
        <v>49</v>
      </c>
      <c r="J4223">
        <v>1987</v>
      </c>
      <c r="K4223">
        <v>1</v>
      </c>
      <c r="L4223" t="s">
        <v>41</v>
      </c>
      <c r="M4223" t="s">
        <v>15085</v>
      </c>
    </row>
    <row r="4224" spans="1:13" x14ac:dyDescent="0.25">
      <c r="A4224">
        <v>4212</v>
      </c>
      <c r="B4224" t="s">
        <v>15086</v>
      </c>
      <c r="C4224" t="s">
        <v>15087</v>
      </c>
      <c r="D4224" t="s">
        <v>30</v>
      </c>
      <c r="E4224" t="s">
        <v>1309</v>
      </c>
      <c r="F4224" t="s">
        <v>15088</v>
      </c>
      <c r="G4224" t="s">
        <v>48</v>
      </c>
      <c r="H4224">
        <v>49</v>
      </c>
      <c r="I4224">
        <v>27</v>
      </c>
      <c r="J4224">
        <v>2005</v>
      </c>
      <c r="K4224">
        <v>2</v>
      </c>
      <c r="L4224" t="s">
        <v>34</v>
      </c>
      <c r="M4224" t="s">
        <v>34</v>
      </c>
    </row>
    <row r="4225" spans="1:13" x14ac:dyDescent="0.25">
      <c r="A4225">
        <v>4213</v>
      </c>
      <c r="B4225" t="s">
        <v>15089</v>
      </c>
      <c r="C4225" t="s">
        <v>15090</v>
      </c>
      <c r="D4225" t="s">
        <v>52</v>
      </c>
      <c r="E4225" t="s">
        <v>1305</v>
      </c>
      <c r="F4225" t="s">
        <v>15091</v>
      </c>
      <c r="G4225" t="s">
        <v>623</v>
      </c>
      <c r="H4225">
        <v>41</v>
      </c>
      <c r="I4225">
        <v>25</v>
      </c>
      <c r="J4225">
        <v>1991</v>
      </c>
      <c r="K4225">
        <v>5</v>
      </c>
      <c r="L4225" t="s">
        <v>56</v>
      </c>
      <c r="M4225" t="s">
        <v>198</v>
      </c>
    </row>
    <row r="4226" spans="1:13" x14ac:dyDescent="0.25">
      <c r="A4226">
        <v>4214</v>
      </c>
      <c r="B4226" t="s">
        <v>15092</v>
      </c>
      <c r="C4226" t="s">
        <v>15093</v>
      </c>
      <c r="D4226" t="s">
        <v>59</v>
      </c>
      <c r="E4226" t="s">
        <v>1305</v>
      </c>
      <c r="F4226" t="s">
        <v>15094</v>
      </c>
      <c r="G4226" t="s">
        <v>107</v>
      </c>
      <c r="H4226">
        <v>20</v>
      </c>
      <c r="I4226">
        <v>15</v>
      </c>
      <c r="J4226">
        <v>2002</v>
      </c>
      <c r="K4226">
        <v>1</v>
      </c>
      <c r="L4226" t="s">
        <v>62</v>
      </c>
      <c r="M4226" t="s">
        <v>15095</v>
      </c>
    </row>
    <row r="4227" spans="1:13" x14ac:dyDescent="0.25">
      <c r="A4227">
        <v>4215</v>
      </c>
      <c r="B4227" t="s">
        <v>15096</v>
      </c>
      <c r="C4227" t="s">
        <v>15097</v>
      </c>
      <c r="D4227" t="s">
        <v>166</v>
      </c>
      <c r="E4227" t="s">
        <v>1305</v>
      </c>
      <c r="F4227" t="s">
        <v>15098</v>
      </c>
      <c r="G4227" t="s">
        <v>18</v>
      </c>
      <c r="H4227">
        <v>55</v>
      </c>
      <c r="I4227">
        <v>20</v>
      </c>
      <c r="J4227">
        <v>2006</v>
      </c>
      <c r="K4227">
        <v>2</v>
      </c>
      <c r="L4227" t="s">
        <v>41</v>
      </c>
      <c r="M4227" t="s">
        <v>15099</v>
      </c>
    </row>
    <row r="4228" spans="1:13" x14ac:dyDescent="0.25">
      <c r="A4228">
        <v>4216</v>
      </c>
      <c r="B4228" t="s">
        <v>15100</v>
      </c>
      <c r="C4228" t="s">
        <v>15101</v>
      </c>
      <c r="D4228" t="s">
        <v>1262</v>
      </c>
      <c r="E4228" t="s">
        <v>15102</v>
      </c>
      <c r="F4228" t="s">
        <v>15103</v>
      </c>
      <c r="G4228" t="s">
        <v>55</v>
      </c>
      <c r="H4228">
        <v>940</v>
      </c>
      <c r="I4228">
        <v>792</v>
      </c>
      <c r="J4228">
        <v>2006</v>
      </c>
      <c r="K4228">
        <v>7</v>
      </c>
      <c r="L4228" t="s">
        <v>4597</v>
      </c>
      <c r="M4228" t="s">
        <v>3467</v>
      </c>
    </row>
    <row r="4229" spans="1:13" x14ac:dyDescent="0.25">
      <c r="A4229">
        <v>4217</v>
      </c>
      <c r="B4229" t="s">
        <v>15104</v>
      </c>
      <c r="C4229" t="s">
        <v>15105</v>
      </c>
      <c r="D4229" t="s">
        <v>119</v>
      </c>
      <c r="E4229" t="s">
        <v>630</v>
      </c>
      <c r="F4229" t="s">
        <v>15106</v>
      </c>
      <c r="G4229" t="s">
        <v>336</v>
      </c>
      <c r="H4229">
        <v>111</v>
      </c>
      <c r="I4229">
        <v>73</v>
      </c>
      <c r="J4229">
        <v>2003</v>
      </c>
      <c r="K4229">
        <v>11</v>
      </c>
      <c r="L4229" t="s">
        <v>122</v>
      </c>
      <c r="M4229" t="s">
        <v>122</v>
      </c>
    </row>
    <row r="4230" spans="1:13" x14ac:dyDescent="0.25">
      <c r="A4230">
        <v>4218</v>
      </c>
      <c r="B4230" t="s">
        <v>15107</v>
      </c>
      <c r="C4230" t="s">
        <v>15108</v>
      </c>
      <c r="D4230" t="s">
        <v>30</v>
      </c>
      <c r="E4230" t="s">
        <v>399</v>
      </c>
      <c r="F4230" t="s">
        <v>15109</v>
      </c>
      <c r="G4230" t="s">
        <v>40</v>
      </c>
      <c r="H4230">
        <v>210</v>
      </c>
      <c r="I4230">
        <v>140</v>
      </c>
      <c r="J4230">
        <v>2006</v>
      </c>
      <c r="K4230">
        <v>9</v>
      </c>
      <c r="L4230" t="s">
        <v>34</v>
      </c>
      <c r="M4230" t="s">
        <v>34</v>
      </c>
    </row>
    <row r="4231" spans="1:13" x14ac:dyDescent="0.25">
      <c r="A4231">
        <v>4219</v>
      </c>
      <c r="B4231" t="s">
        <v>15110</v>
      </c>
      <c r="C4231" t="s">
        <v>15111</v>
      </c>
      <c r="D4231" t="s">
        <v>119</v>
      </c>
      <c r="E4231" t="s">
        <v>3474</v>
      </c>
      <c r="F4231" t="s">
        <v>15112</v>
      </c>
      <c r="G4231" t="s">
        <v>18</v>
      </c>
      <c r="H4231">
        <v>70</v>
      </c>
      <c r="I4231">
        <v>45</v>
      </c>
      <c r="J4231">
        <v>2005</v>
      </c>
      <c r="K4231">
        <v>5</v>
      </c>
      <c r="L4231" t="s">
        <v>122</v>
      </c>
      <c r="M4231" t="s">
        <v>122</v>
      </c>
    </row>
    <row r="4232" spans="1:13" x14ac:dyDescent="0.25">
      <c r="A4232">
        <v>4220</v>
      </c>
      <c r="B4232" t="s">
        <v>15113</v>
      </c>
      <c r="C4232" t="s">
        <v>15114</v>
      </c>
      <c r="D4232" t="s">
        <v>105</v>
      </c>
      <c r="E4232" t="s">
        <v>760</v>
      </c>
      <c r="F4232" t="s">
        <v>15115</v>
      </c>
      <c r="G4232" t="s">
        <v>40</v>
      </c>
      <c r="H4232">
        <v>31</v>
      </c>
      <c r="I4232">
        <v>15</v>
      </c>
      <c r="J4232">
        <v>2009</v>
      </c>
      <c r="K4232">
        <v>3</v>
      </c>
      <c r="L4232" t="s">
        <v>62</v>
      </c>
      <c r="M4232" t="s">
        <v>882</v>
      </c>
    </row>
    <row r="4233" spans="1:13" x14ac:dyDescent="0.25">
      <c r="A4233">
        <v>4221</v>
      </c>
      <c r="B4233" t="s">
        <v>15116</v>
      </c>
      <c r="C4233" t="s">
        <v>15117</v>
      </c>
      <c r="D4233" t="s">
        <v>215</v>
      </c>
      <c r="E4233" t="s">
        <v>4798</v>
      </c>
      <c r="F4233" t="s">
        <v>15118</v>
      </c>
      <c r="G4233" t="s">
        <v>156</v>
      </c>
      <c r="H4233">
        <v>63</v>
      </c>
      <c r="I4233">
        <v>39</v>
      </c>
      <c r="J4233">
        <v>2004</v>
      </c>
      <c r="K4233">
        <v>9</v>
      </c>
      <c r="L4233" t="s">
        <v>1879</v>
      </c>
      <c r="M4233" t="s">
        <v>3641</v>
      </c>
    </row>
    <row r="4234" spans="1:13" x14ac:dyDescent="0.25">
      <c r="A4234">
        <v>4222</v>
      </c>
      <c r="B4234" t="s">
        <v>15119</v>
      </c>
      <c r="C4234" t="s">
        <v>15120</v>
      </c>
      <c r="D4234" t="s">
        <v>52</v>
      </c>
      <c r="E4234" t="s">
        <v>456</v>
      </c>
      <c r="F4234" t="s">
        <v>15121</v>
      </c>
      <c r="G4234" t="s">
        <v>25</v>
      </c>
      <c r="H4234">
        <v>154</v>
      </c>
      <c r="I4234">
        <v>31</v>
      </c>
      <c r="J4234">
        <v>2006</v>
      </c>
      <c r="K4234">
        <v>1</v>
      </c>
      <c r="L4234" t="s">
        <v>56</v>
      </c>
      <c r="M4234" t="s">
        <v>56</v>
      </c>
    </row>
    <row r="4235" spans="1:13" x14ac:dyDescent="0.25">
      <c r="A4235">
        <v>4223</v>
      </c>
      <c r="B4235" t="s">
        <v>15122</v>
      </c>
      <c r="C4235" t="s">
        <v>15123</v>
      </c>
      <c r="D4235" t="s">
        <v>22</v>
      </c>
      <c r="E4235" t="s">
        <v>130</v>
      </c>
      <c r="F4235" t="s">
        <v>15124</v>
      </c>
      <c r="G4235" t="s">
        <v>33</v>
      </c>
      <c r="H4235">
        <v>400</v>
      </c>
      <c r="I4235">
        <v>250</v>
      </c>
      <c r="J4235">
        <v>1999</v>
      </c>
      <c r="K4235">
        <v>7</v>
      </c>
      <c r="L4235" t="s">
        <v>26</v>
      </c>
      <c r="M4235" t="s">
        <v>5979</v>
      </c>
    </row>
    <row r="4236" spans="1:13" x14ac:dyDescent="0.25">
      <c r="A4236">
        <v>4224</v>
      </c>
      <c r="B4236" t="s">
        <v>15125</v>
      </c>
      <c r="C4236" t="s">
        <v>15126</v>
      </c>
      <c r="D4236" t="s">
        <v>1999</v>
      </c>
      <c r="E4236" t="s">
        <v>1473</v>
      </c>
      <c r="F4236" t="s">
        <v>15127</v>
      </c>
      <c r="G4236" t="s">
        <v>18</v>
      </c>
      <c r="H4236">
        <v>17</v>
      </c>
      <c r="I4236">
        <v>15</v>
      </c>
      <c r="J4236">
        <v>2001</v>
      </c>
      <c r="K4236">
        <v>5</v>
      </c>
      <c r="L4236" t="s">
        <v>2001</v>
      </c>
      <c r="M4236" t="s">
        <v>6981</v>
      </c>
    </row>
    <row r="4237" spans="1:13" x14ac:dyDescent="0.25">
      <c r="A4237">
        <v>4225</v>
      </c>
      <c r="B4237" t="s">
        <v>15128</v>
      </c>
      <c r="C4237" t="s">
        <v>15129</v>
      </c>
      <c r="D4237" t="s">
        <v>166</v>
      </c>
      <c r="E4237" t="s">
        <v>639</v>
      </c>
      <c r="F4237" t="s">
        <v>15130</v>
      </c>
      <c r="G4237" t="s">
        <v>308</v>
      </c>
      <c r="H4237">
        <v>120</v>
      </c>
      <c r="I4237">
        <v>62</v>
      </c>
      <c r="J4237">
        <v>2006</v>
      </c>
      <c r="K4237">
        <v>7</v>
      </c>
      <c r="L4237" t="s">
        <v>169</v>
      </c>
      <c r="M4237" t="s">
        <v>15131</v>
      </c>
    </row>
    <row r="4238" spans="1:13" x14ac:dyDescent="0.25">
      <c r="A4238">
        <v>4226</v>
      </c>
      <c r="B4238" t="s">
        <v>15132</v>
      </c>
      <c r="C4238" t="s">
        <v>15133</v>
      </c>
      <c r="D4238" t="s">
        <v>230</v>
      </c>
      <c r="E4238" t="s">
        <v>15134</v>
      </c>
      <c r="F4238" t="s">
        <v>15135</v>
      </c>
      <c r="G4238" t="s">
        <v>156</v>
      </c>
      <c r="H4238">
        <v>136</v>
      </c>
      <c r="I4238">
        <v>87</v>
      </c>
      <c r="J4238">
        <v>2009</v>
      </c>
      <c r="K4238">
        <v>1</v>
      </c>
      <c r="L4238" t="s">
        <v>234</v>
      </c>
      <c r="M4238" t="s">
        <v>13644</v>
      </c>
    </row>
    <row r="4239" spans="1:13" x14ac:dyDescent="0.25">
      <c r="A4239">
        <v>4227</v>
      </c>
      <c r="B4239" t="s">
        <v>15136</v>
      </c>
      <c r="C4239" t="s">
        <v>15137</v>
      </c>
      <c r="D4239" t="s">
        <v>1999</v>
      </c>
      <c r="E4239" t="s">
        <v>8933</v>
      </c>
      <c r="F4239" t="s">
        <v>15138</v>
      </c>
      <c r="G4239" t="s">
        <v>211</v>
      </c>
      <c r="H4239">
        <v>42</v>
      </c>
      <c r="I4239">
        <v>33</v>
      </c>
      <c r="J4239">
        <v>1951</v>
      </c>
      <c r="K4239">
        <v>5</v>
      </c>
      <c r="L4239" t="s">
        <v>4641</v>
      </c>
      <c r="M4239" t="s">
        <v>8465</v>
      </c>
    </row>
    <row r="4240" spans="1:13" x14ac:dyDescent="0.25">
      <c r="A4240">
        <v>4228</v>
      </c>
      <c r="B4240" t="s">
        <v>15139</v>
      </c>
      <c r="C4240" t="s">
        <v>15140</v>
      </c>
      <c r="D4240" t="s">
        <v>503</v>
      </c>
      <c r="E4240" t="s">
        <v>15141</v>
      </c>
      <c r="F4240" t="s">
        <v>15142</v>
      </c>
      <c r="G4240" t="s">
        <v>181</v>
      </c>
      <c r="H4240">
        <v>266</v>
      </c>
      <c r="I4240">
        <v>148</v>
      </c>
      <c r="J4240">
        <v>1987</v>
      </c>
      <c r="K4240">
        <v>9</v>
      </c>
      <c r="L4240" t="s">
        <v>41</v>
      </c>
      <c r="M4240" t="s">
        <v>6666</v>
      </c>
    </row>
    <row r="4241" spans="1:13" x14ac:dyDescent="0.25">
      <c r="A4241">
        <v>4229</v>
      </c>
      <c r="B4241" t="s">
        <v>15143</v>
      </c>
      <c r="C4241" t="s">
        <v>15144</v>
      </c>
      <c r="D4241" t="s">
        <v>66</v>
      </c>
      <c r="E4241" t="s">
        <v>15145</v>
      </c>
      <c r="F4241" t="s">
        <v>15146</v>
      </c>
      <c r="G4241" t="s">
        <v>181</v>
      </c>
      <c r="H4241">
        <v>293</v>
      </c>
      <c r="I4241">
        <v>195</v>
      </c>
      <c r="J4241">
        <v>2004</v>
      </c>
      <c r="K4241">
        <v>10</v>
      </c>
      <c r="L4241" t="s">
        <v>94</v>
      </c>
      <c r="M4241" t="s">
        <v>396</v>
      </c>
    </row>
    <row r="4242" spans="1:13" x14ac:dyDescent="0.25">
      <c r="A4242">
        <v>4230</v>
      </c>
      <c r="B4242" t="s">
        <v>15147</v>
      </c>
      <c r="C4242" t="s">
        <v>15148</v>
      </c>
      <c r="D4242" t="s">
        <v>59</v>
      </c>
      <c r="E4242" t="s">
        <v>1803</v>
      </c>
      <c r="F4242" t="s">
        <v>15149</v>
      </c>
      <c r="G4242" t="s">
        <v>55</v>
      </c>
      <c r="H4242">
        <v>110</v>
      </c>
      <c r="I4242">
        <v>50</v>
      </c>
      <c r="J4242">
        <v>2002</v>
      </c>
      <c r="K4242">
        <v>2</v>
      </c>
      <c r="L4242" t="s">
        <v>49</v>
      </c>
      <c r="M4242" t="s">
        <v>15150</v>
      </c>
    </row>
    <row r="4243" spans="1:13" x14ac:dyDescent="0.25">
      <c r="A4243">
        <v>4231</v>
      </c>
      <c r="B4243" t="s">
        <v>15151</v>
      </c>
      <c r="C4243" t="s">
        <v>15152</v>
      </c>
      <c r="D4243" t="s">
        <v>45</v>
      </c>
      <c r="E4243" t="s">
        <v>871</v>
      </c>
      <c r="F4243" t="s">
        <v>15153</v>
      </c>
      <c r="G4243" t="s">
        <v>18</v>
      </c>
      <c r="H4243">
        <v>21</v>
      </c>
      <c r="I4243">
        <v>13</v>
      </c>
      <c r="J4243">
        <v>2004</v>
      </c>
      <c r="K4243">
        <v>1</v>
      </c>
      <c r="L4243" t="s">
        <v>290</v>
      </c>
      <c r="M4243" t="s">
        <v>15154</v>
      </c>
    </row>
    <row r="4244" spans="1:13" x14ac:dyDescent="0.25">
      <c r="A4244">
        <v>4232</v>
      </c>
      <c r="B4244" t="s">
        <v>15155</v>
      </c>
      <c r="C4244" t="s">
        <v>15156</v>
      </c>
      <c r="D4244" t="s">
        <v>86</v>
      </c>
      <c r="E4244" t="s">
        <v>15157</v>
      </c>
      <c r="F4244" t="s">
        <v>15158</v>
      </c>
      <c r="G4244" t="s">
        <v>40</v>
      </c>
      <c r="H4244">
        <v>760</v>
      </c>
      <c r="I4244">
        <v>475</v>
      </c>
      <c r="J4244">
        <v>1995</v>
      </c>
      <c r="K4244">
        <v>9</v>
      </c>
      <c r="L4244" t="s">
        <v>89</v>
      </c>
      <c r="M4244" t="s">
        <v>7498</v>
      </c>
    </row>
    <row r="4245" spans="1:13" x14ac:dyDescent="0.25">
      <c r="A4245">
        <v>4233</v>
      </c>
      <c r="B4245" t="s">
        <v>15159</v>
      </c>
      <c r="C4245" t="s">
        <v>15160</v>
      </c>
      <c r="D4245" t="s">
        <v>22</v>
      </c>
      <c r="E4245" t="s">
        <v>1442</v>
      </c>
      <c r="F4245" t="s">
        <v>15161</v>
      </c>
      <c r="G4245" t="s">
        <v>156</v>
      </c>
      <c r="H4245">
        <v>55</v>
      </c>
      <c r="I4245">
        <v>30</v>
      </c>
      <c r="J4245">
        <v>2009</v>
      </c>
      <c r="K4245">
        <v>1</v>
      </c>
      <c r="L4245" t="s">
        <v>163</v>
      </c>
      <c r="M4245" t="s">
        <v>27</v>
      </c>
    </row>
    <row r="4246" spans="1:13" x14ac:dyDescent="0.25">
      <c r="A4246">
        <v>4234</v>
      </c>
      <c r="B4246" t="s">
        <v>15162</v>
      </c>
      <c r="C4246" t="s">
        <v>15163</v>
      </c>
      <c r="D4246" t="s">
        <v>15</v>
      </c>
      <c r="E4246" t="s">
        <v>6163</v>
      </c>
      <c r="F4246" t="s">
        <v>15164</v>
      </c>
      <c r="G4246" t="s">
        <v>107</v>
      </c>
      <c r="H4246">
        <v>25</v>
      </c>
      <c r="I4246">
        <v>10</v>
      </c>
      <c r="J4246">
        <v>2007</v>
      </c>
      <c r="K4246">
        <v>1</v>
      </c>
      <c r="L4246" t="s">
        <v>19</v>
      </c>
      <c r="M4246" t="s">
        <v>651</v>
      </c>
    </row>
    <row r="4247" spans="1:13" x14ac:dyDescent="0.25">
      <c r="A4247">
        <v>4235</v>
      </c>
      <c r="B4247" t="s">
        <v>15165</v>
      </c>
      <c r="C4247" t="s">
        <v>15166</v>
      </c>
      <c r="D4247" t="s">
        <v>294</v>
      </c>
      <c r="E4247" t="s">
        <v>824</v>
      </c>
      <c r="F4247" t="s">
        <v>15167</v>
      </c>
      <c r="G4247" t="s">
        <v>18</v>
      </c>
      <c r="H4247">
        <v>23</v>
      </c>
      <c r="I4247">
        <v>14</v>
      </c>
      <c r="J4247">
        <v>2010</v>
      </c>
      <c r="K4247">
        <v>2</v>
      </c>
      <c r="L4247" t="s">
        <v>298</v>
      </c>
      <c r="M4247" t="s">
        <v>2589</v>
      </c>
    </row>
    <row r="4248" spans="1:13" x14ac:dyDescent="0.25">
      <c r="A4248">
        <v>4236</v>
      </c>
      <c r="B4248" t="s">
        <v>15168</v>
      </c>
      <c r="C4248" t="s">
        <v>15169</v>
      </c>
      <c r="D4248" t="s">
        <v>243</v>
      </c>
      <c r="E4248" t="s">
        <v>4021</v>
      </c>
      <c r="F4248" t="s">
        <v>15170</v>
      </c>
      <c r="G4248" t="s">
        <v>107</v>
      </c>
      <c r="H4248">
        <v>418</v>
      </c>
      <c r="I4248">
        <v>288</v>
      </c>
      <c r="J4248">
        <v>2014</v>
      </c>
      <c r="K4248">
        <v>2</v>
      </c>
      <c r="L4248" t="s">
        <v>543</v>
      </c>
      <c r="M4248" t="s">
        <v>596</v>
      </c>
    </row>
    <row r="4249" spans="1:13" x14ac:dyDescent="0.25">
      <c r="A4249">
        <v>4237</v>
      </c>
      <c r="B4249" t="s">
        <v>15171</v>
      </c>
      <c r="C4249" t="s">
        <v>15172</v>
      </c>
      <c r="D4249" t="s">
        <v>852</v>
      </c>
      <c r="E4249" t="s">
        <v>4874</v>
      </c>
      <c r="F4249" t="s">
        <v>15173</v>
      </c>
      <c r="G4249" t="s">
        <v>233</v>
      </c>
      <c r="H4249">
        <v>198</v>
      </c>
      <c r="I4249">
        <v>107</v>
      </c>
      <c r="J4249">
        <v>2010</v>
      </c>
      <c r="K4249">
        <v>2</v>
      </c>
      <c r="L4249" t="s">
        <v>465</v>
      </c>
      <c r="M4249" t="s">
        <v>15174</v>
      </c>
    </row>
    <row r="4250" spans="1:13" x14ac:dyDescent="0.25">
      <c r="A4250">
        <v>4238</v>
      </c>
      <c r="B4250" t="s">
        <v>15175</v>
      </c>
      <c r="C4250" t="s">
        <v>15176</v>
      </c>
      <c r="D4250" t="s">
        <v>52</v>
      </c>
      <c r="E4250" t="s">
        <v>46</v>
      </c>
      <c r="F4250" t="s">
        <v>15177</v>
      </c>
      <c r="G4250" t="s">
        <v>69</v>
      </c>
      <c r="H4250">
        <v>81</v>
      </c>
      <c r="I4250">
        <v>48</v>
      </c>
      <c r="J4250">
        <v>2002</v>
      </c>
      <c r="K4250">
        <v>9</v>
      </c>
      <c r="L4250" t="s">
        <v>94</v>
      </c>
      <c r="M4250" t="s">
        <v>198</v>
      </c>
    </row>
    <row r="4251" spans="1:13" x14ac:dyDescent="0.25">
      <c r="A4251">
        <v>4239</v>
      </c>
      <c r="B4251" t="s">
        <v>15178</v>
      </c>
      <c r="C4251" t="s">
        <v>15179</v>
      </c>
      <c r="D4251" t="s">
        <v>243</v>
      </c>
      <c r="E4251" t="s">
        <v>6287</v>
      </c>
      <c r="F4251" t="s">
        <v>15180</v>
      </c>
      <c r="G4251" t="s">
        <v>329</v>
      </c>
      <c r="H4251">
        <v>19</v>
      </c>
      <c r="I4251">
        <v>11</v>
      </c>
      <c r="J4251">
        <v>1869</v>
      </c>
      <c r="K4251">
        <v>5</v>
      </c>
      <c r="L4251" t="s">
        <v>458</v>
      </c>
      <c r="M4251" t="s">
        <v>15181</v>
      </c>
    </row>
    <row r="4252" spans="1:13" x14ac:dyDescent="0.25">
      <c r="A4252">
        <v>4240</v>
      </c>
      <c r="B4252" t="s">
        <v>15182</v>
      </c>
      <c r="C4252" t="s">
        <v>15183</v>
      </c>
      <c r="D4252" t="s">
        <v>74</v>
      </c>
      <c r="E4252" t="s">
        <v>576</v>
      </c>
      <c r="F4252" t="s">
        <v>15184</v>
      </c>
      <c r="G4252" t="s">
        <v>336</v>
      </c>
      <c r="H4252">
        <v>18</v>
      </c>
      <c r="I4252">
        <v>9</v>
      </c>
      <c r="J4252">
        <v>2008</v>
      </c>
      <c r="K4252">
        <v>4</v>
      </c>
      <c r="L4252" t="s">
        <v>77</v>
      </c>
      <c r="M4252" t="s">
        <v>1996</v>
      </c>
    </row>
    <row r="4253" spans="1:13" x14ac:dyDescent="0.25">
      <c r="A4253">
        <v>4241</v>
      </c>
      <c r="B4253" t="s">
        <v>15185</v>
      </c>
      <c r="C4253" t="s">
        <v>15186</v>
      </c>
      <c r="D4253" t="s">
        <v>30</v>
      </c>
      <c r="E4253" t="s">
        <v>209</v>
      </c>
      <c r="F4253" t="s">
        <v>15187</v>
      </c>
      <c r="G4253" t="s">
        <v>211</v>
      </c>
      <c r="H4253">
        <v>19</v>
      </c>
      <c r="I4253">
        <v>10</v>
      </c>
      <c r="J4253">
        <v>1984</v>
      </c>
      <c r="K4253">
        <v>1</v>
      </c>
      <c r="L4253" t="s">
        <v>258</v>
      </c>
      <c r="M4253" t="s">
        <v>1789</v>
      </c>
    </row>
    <row r="4254" spans="1:13" x14ac:dyDescent="0.25">
      <c r="A4254">
        <v>4242</v>
      </c>
      <c r="B4254" t="s">
        <v>15188</v>
      </c>
      <c r="C4254" t="s">
        <v>15189</v>
      </c>
      <c r="D4254" t="s">
        <v>80</v>
      </c>
      <c r="E4254" t="s">
        <v>2013</v>
      </c>
      <c r="F4254" t="s">
        <v>15190</v>
      </c>
      <c r="G4254" t="s">
        <v>156</v>
      </c>
      <c r="H4254">
        <v>39</v>
      </c>
      <c r="I4254">
        <v>28</v>
      </c>
      <c r="J4254">
        <v>2008</v>
      </c>
      <c r="K4254">
        <v>6</v>
      </c>
      <c r="L4254" t="s">
        <v>83</v>
      </c>
      <c r="M4254" t="s">
        <v>9180</v>
      </c>
    </row>
    <row r="4255" spans="1:13" x14ac:dyDescent="0.25">
      <c r="A4255">
        <v>4243</v>
      </c>
      <c r="B4255" t="s">
        <v>15191</v>
      </c>
      <c r="C4255" t="s">
        <v>15192</v>
      </c>
      <c r="D4255" t="s">
        <v>1999</v>
      </c>
      <c r="E4255" t="s">
        <v>911</v>
      </c>
      <c r="F4255" t="s">
        <v>15193</v>
      </c>
      <c r="G4255" t="s">
        <v>233</v>
      </c>
      <c r="H4255">
        <v>15</v>
      </c>
      <c r="I4255">
        <v>11</v>
      </c>
      <c r="J4255">
        <v>2011</v>
      </c>
      <c r="K4255">
        <v>1</v>
      </c>
      <c r="L4255" t="s">
        <v>41</v>
      </c>
      <c r="M4255" t="s">
        <v>15194</v>
      </c>
    </row>
    <row r="4256" spans="1:13" x14ac:dyDescent="0.25">
      <c r="A4256">
        <v>4244</v>
      </c>
      <c r="B4256" t="s">
        <v>15195</v>
      </c>
      <c r="C4256" t="s">
        <v>15196</v>
      </c>
      <c r="D4256" t="s">
        <v>59</v>
      </c>
      <c r="E4256" t="s">
        <v>871</v>
      </c>
      <c r="F4256" t="s">
        <v>15197</v>
      </c>
      <c r="G4256" t="s">
        <v>336</v>
      </c>
      <c r="H4256">
        <v>28</v>
      </c>
      <c r="I4256">
        <v>15</v>
      </c>
      <c r="J4256">
        <v>2006</v>
      </c>
      <c r="K4256">
        <v>1</v>
      </c>
      <c r="L4256" t="s">
        <v>62</v>
      </c>
      <c r="M4256" t="s">
        <v>15198</v>
      </c>
    </row>
    <row r="4257" spans="1:13" x14ac:dyDescent="0.25">
      <c r="A4257">
        <v>4245</v>
      </c>
      <c r="B4257" t="s">
        <v>15199</v>
      </c>
      <c r="C4257" t="s">
        <v>15200</v>
      </c>
      <c r="D4257" t="s">
        <v>1999</v>
      </c>
      <c r="E4257" t="s">
        <v>111</v>
      </c>
      <c r="F4257" t="s">
        <v>15201</v>
      </c>
      <c r="G4257" t="s">
        <v>187</v>
      </c>
      <c r="H4257">
        <v>16</v>
      </c>
      <c r="I4257">
        <v>14</v>
      </c>
      <c r="J4257">
        <v>2006</v>
      </c>
      <c r="K4257">
        <v>1</v>
      </c>
      <c r="L4257" t="s">
        <v>2001</v>
      </c>
      <c r="M4257" t="s">
        <v>2002</v>
      </c>
    </row>
    <row r="4258" spans="1:13" x14ac:dyDescent="0.25">
      <c r="A4258">
        <v>4246</v>
      </c>
      <c r="B4258" t="s">
        <v>15202</v>
      </c>
      <c r="C4258" t="s">
        <v>15203</v>
      </c>
      <c r="D4258" t="s">
        <v>1999</v>
      </c>
      <c r="E4258" t="s">
        <v>3392</v>
      </c>
      <c r="F4258" t="s">
        <v>15204</v>
      </c>
      <c r="G4258" t="s">
        <v>18</v>
      </c>
      <c r="H4258">
        <v>46</v>
      </c>
      <c r="I4258">
        <v>38</v>
      </c>
      <c r="J4258">
        <v>2003</v>
      </c>
      <c r="K4258">
        <v>9</v>
      </c>
      <c r="L4258" t="s">
        <v>2001</v>
      </c>
      <c r="M4258" t="s">
        <v>6981</v>
      </c>
    </row>
    <row r="4259" spans="1:13" x14ac:dyDescent="0.25">
      <c r="A4259">
        <v>4247</v>
      </c>
      <c r="B4259" t="s">
        <v>15205</v>
      </c>
      <c r="C4259" t="s">
        <v>15206</v>
      </c>
      <c r="D4259" t="s">
        <v>852</v>
      </c>
      <c r="E4259" t="s">
        <v>665</v>
      </c>
      <c r="F4259" t="s">
        <v>15207</v>
      </c>
      <c r="G4259" t="s">
        <v>156</v>
      </c>
      <c r="H4259">
        <v>12</v>
      </c>
      <c r="I4259">
        <v>5</v>
      </c>
      <c r="J4259">
        <v>2011</v>
      </c>
      <c r="K4259">
        <v>3</v>
      </c>
      <c r="L4259" t="s">
        <v>595</v>
      </c>
      <c r="M4259" t="s">
        <v>6316</v>
      </c>
    </row>
    <row r="4260" spans="1:13" x14ac:dyDescent="0.25">
      <c r="A4260">
        <v>4248</v>
      </c>
      <c r="B4260" t="s">
        <v>15208</v>
      </c>
      <c r="C4260" t="s">
        <v>15209</v>
      </c>
      <c r="D4260" t="s">
        <v>3523</v>
      </c>
      <c r="E4260" t="s">
        <v>1207</v>
      </c>
      <c r="F4260" t="s">
        <v>15210</v>
      </c>
      <c r="G4260" t="s">
        <v>107</v>
      </c>
      <c r="H4260">
        <v>71</v>
      </c>
      <c r="I4260">
        <v>72</v>
      </c>
      <c r="J4260">
        <v>2004</v>
      </c>
      <c r="K4260">
        <v>7</v>
      </c>
      <c r="L4260" t="s">
        <v>41</v>
      </c>
      <c r="M4260" t="s">
        <v>227</v>
      </c>
    </row>
    <row r="4261" spans="1:13" x14ac:dyDescent="0.25">
      <c r="A4261">
        <v>4249</v>
      </c>
      <c r="B4261" t="s">
        <v>15211</v>
      </c>
      <c r="C4261" t="s">
        <v>15212</v>
      </c>
      <c r="D4261" t="s">
        <v>503</v>
      </c>
      <c r="E4261" t="s">
        <v>5243</v>
      </c>
      <c r="F4261" t="s">
        <v>15213</v>
      </c>
      <c r="G4261" t="s">
        <v>25</v>
      </c>
      <c r="H4261">
        <v>74</v>
      </c>
      <c r="I4261">
        <v>50</v>
      </c>
      <c r="J4261">
        <v>2009</v>
      </c>
      <c r="K4261">
        <v>1</v>
      </c>
      <c r="L4261" t="s">
        <v>506</v>
      </c>
      <c r="M4261" t="s">
        <v>506</v>
      </c>
    </row>
    <row r="4262" spans="1:13" x14ac:dyDescent="0.25">
      <c r="A4262">
        <v>4250</v>
      </c>
      <c r="B4262" t="s">
        <v>15214</v>
      </c>
      <c r="C4262" t="s">
        <v>15215</v>
      </c>
      <c r="D4262" t="s">
        <v>243</v>
      </c>
      <c r="E4262" t="s">
        <v>425</v>
      </c>
      <c r="F4262" t="s">
        <v>15216</v>
      </c>
      <c r="G4262" t="s">
        <v>18</v>
      </c>
      <c r="H4262">
        <v>13</v>
      </c>
      <c r="I4262">
        <v>9</v>
      </c>
      <c r="J4262">
        <v>2008</v>
      </c>
      <c r="K4262">
        <v>2</v>
      </c>
      <c r="L4262" t="s">
        <v>94</v>
      </c>
      <c r="M4262" t="s">
        <v>246</v>
      </c>
    </row>
    <row r="4263" spans="1:13" x14ac:dyDescent="0.25">
      <c r="A4263">
        <v>4251</v>
      </c>
      <c r="B4263" t="s">
        <v>15217</v>
      </c>
      <c r="C4263" t="s">
        <v>15218</v>
      </c>
      <c r="D4263" t="s">
        <v>462</v>
      </c>
      <c r="E4263" t="s">
        <v>1442</v>
      </c>
      <c r="F4263" t="s">
        <v>15219</v>
      </c>
      <c r="G4263" t="s">
        <v>69</v>
      </c>
      <c r="H4263">
        <v>15</v>
      </c>
      <c r="I4263">
        <v>6</v>
      </c>
      <c r="J4263">
        <v>1965</v>
      </c>
      <c r="K4263">
        <v>1</v>
      </c>
      <c r="L4263" t="s">
        <v>465</v>
      </c>
      <c r="M4263" t="s">
        <v>15220</v>
      </c>
    </row>
    <row r="4264" spans="1:13" x14ac:dyDescent="0.25">
      <c r="A4264">
        <v>4252</v>
      </c>
      <c r="B4264" t="s">
        <v>15221</v>
      </c>
      <c r="C4264" t="s">
        <v>15222</v>
      </c>
      <c r="D4264" t="s">
        <v>80</v>
      </c>
      <c r="E4264" t="s">
        <v>15223</v>
      </c>
      <c r="F4264" t="s">
        <v>15224</v>
      </c>
      <c r="G4264" t="s">
        <v>297</v>
      </c>
      <c r="H4264">
        <v>213</v>
      </c>
      <c r="I4264">
        <v>85</v>
      </c>
      <c r="J4264">
        <v>2003</v>
      </c>
      <c r="K4264">
        <v>5</v>
      </c>
      <c r="L4264" t="s">
        <v>83</v>
      </c>
      <c r="M4264" t="s">
        <v>1351</v>
      </c>
    </row>
    <row r="4265" spans="1:13" x14ac:dyDescent="0.25">
      <c r="A4265">
        <v>4253</v>
      </c>
      <c r="B4265" t="s">
        <v>15225</v>
      </c>
      <c r="C4265" t="s">
        <v>15226</v>
      </c>
      <c r="D4265" t="s">
        <v>66</v>
      </c>
      <c r="E4265" t="s">
        <v>5176</v>
      </c>
      <c r="F4265" t="s">
        <v>15227</v>
      </c>
      <c r="G4265" t="s">
        <v>336</v>
      </c>
      <c r="H4265">
        <v>161</v>
      </c>
      <c r="I4265">
        <v>116</v>
      </c>
      <c r="J4265">
        <v>1990</v>
      </c>
      <c r="K4265">
        <v>2</v>
      </c>
      <c r="L4265" t="s">
        <v>94</v>
      </c>
      <c r="M4265" t="s">
        <v>7314</v>
      </c>
    </row>
    <row r="4266" spans="1:13" x14ac:dyDescent="0.25">
      <c r="A4266">
        <v>4254</v>
      </c>
      <c r="B4266" t="s">
        <v>15228</v>
      </c>
      <c r="C4266" t="s">
        <v>15229</v>
      </c>
      <c r="D4266" t="s">
        <v>119</v>
      </c>
      <c r="E4266" t="s">
        <v>3601</v>
      </c>
      <c r="F4266" t="s">
        <v>15230</v>
      </c>
      <c r="G4266" t="s">
        <v>336</v>
      </c>
      <c r="H4266">
        <v>130</v>
      </c>
      <c r="I4266">
        <v>60</v>
      </c>
      <c r="J4266">
        <v>2001</v>
      </c>
      <c r="K4266">
        <v>4</v>
      </c>
      <c r="L4266" t="s">
        <v>122</v>
      </c>
      <c r="M4266" t="s">
        <v>122</v>
      </c>
    </row>
    <row r="4267" spans="1:13" x14ac:dyDescent="0.25">
      <c r="A4267">
        <v>4255</v>
      </c>
      <c r="B4267" t="s">
        <v>15231</v>
      </c>
      <c r="C4267" t="s">
        <v>15232</v>
      </c>
      <c r="D4267" t="s">
        <v>52</v>
      </c>
      <c r="E4267" t="s">
        <v>15233</v>
      </c>
      <c r="F4267" t="s">
        <v>15234</v>
      </c>
      <c r="G4267" t="s">
        <v>233</v>
      </c>
      <c r="H4267">
        <v>52</v>
      </c>
      <c r="I4267">
        <v>56</v>
      </c>
      <c r="J4267">
        <v>2004</v>
      </c>
      <c r="K4267">
        <v>2</v>
      </c>
      <c r="L4267" t="s">
        <v>41</v>
      </c>
      <c r="M4267" t="s">
        <v>2415</v>
      </c>
    </row>
    <row r="4268" spans="1:13" x14ac:dyDescent="0.25">
      <c r="A4268">
        <v>4256</v>
      </c>
      <c r="B4268" t="s">
        <v>15235</v>
      </c>
      <c r="C4268" t="s">
        <v>15236</v>
      </c>
      <c r="D4268" t="s">
        <v>66</v>
      </c>
      <c r="E4268" t="s">
        <v>498</v>
      </c>
      <c r="F4268" t="s">
        <v>15237</v>
      </c>
      <c r="G4268" t="s">
        <v>211</v>
      </c>
      <c r="H4268">
        <v>15</v>
      </c>
      <c r="I4268">
        <v>13</v>
      </c>
      <c r="J4268">
        <v>2003</v>
      </c>
      <c r="K4268">
        <v>4</v>
      </c>
      <c r="L4268" t="s">
        <v>94</v>
      </c>
      <c r="M4268" t="s">
        <v>15238</v>
      </c>
    </row>
    <row r="4269" spans="1:13" x14ac:dyDescent="0.25">
      <c r="A4269">
        <v>4257</v>
      </c>
      <c r="B4269" t="s">
        <v>15239</v>
      </c>
      <c r="C4269" t="s">
        <v>15240</v>
      </c>
      <c r="D4269" t="s">
        <v>74</v>
      </c>
      <c r="E4269" t="s">
        <v>1227</v>
      </c>
      <c r="F4269" t="s">
        <v>15241</v>
      </c>
      <c r="G4269" t="s">
        <v>336</v>
      </c>
      <c r="H4269">
        <v>15</v>
      </c>
      <c r="I4269">
        <v>8</v>
      </c>
      <c r="J4269">
        <v>1995</v>
      </c>
      <c r="K4269">
        <v>1</v>
      </c>
      <c r="L4269" t="s">
        <v>41</v>
      </c>
      <c r="M4269" t="s">
        <v>15242</v>
      </c>
    </row>
    <row r="4270" spans="1:13" x14ac:dyDescent="0.25">
      <c r="A4270">
        <v>4258</v>
      </c>
      <c r="B4270" t="s">
        <v>15243</v>
      </c>
      <c r="C4270" t="s">
        <v>15244</v>
      </c>
      <c r="D4270" t="s">
        <v>86</v>
      </c>
      <c r="E4270" t="s">
        <v>957</v>
      </c>
      <c r="F4270" t="s">
        <v>15245</v>
      </c>
      <c r="G4270" t="s">
        <v>623</v>
      </c>
      <c r="H4270">
        <v>36</v>
      </c>
      <c r="I4270">
        <v>24</v>
      </c>
      <c r="J4270">
        <v>1995</v>
      </c>
      <c r="K4270">
        <v>1</v>
      </c>
      <c r="L4270" t="s">
        <v>41</v>
      </c>
      <c r="M4270" t="s">
        <v>2861</v>
      </c>
    </row>
    <row r="4271" spans="1:13" x14ac:dyDescent="0.25">
      <c r="A4271">
        <v>4259</v>
      </c>
      <c r="B4271" t="s">
        <v>15246</v>
      </c>
      <c r="C4271" t="s">
        <v>15247</v>
      </c>
      <c r="D4271" t="s">
        <v>80</v>
      </c>
      <c r="E4271" t="s">
        <v>617</v>
      </c>
      <c r="F4271" t="s">
        <v>15248</v>
      </c>
      <c r="G4271" t="s">
        <v>156</v>
      </c>
      <c r="H4271">
        <v>26</v>
      </c>
      <c r="I4271">
        <v>20</v>
      </c>
      <c r="J4271">
        <v>2000</v>
      </c>
      <c r="K4271">
        <v>2</v>
      </c>
      <c r="L4271" t="s">
        <v>137</v>
      </c>
      <c r="M4271" t="s">
        <v>137</v>
      </c>
    </row>
    <row r="4272" spans="1:13" x14ac:dyDescent="0.25">
      <c r="A4272">
        <v>4260</v>
      </c>
      <c r="B4272" t="s">
        <v>15249</v>
      </c>
      <c r="C4272" t="s">
        <v>15250</v>
      </c>
      <c r="D4272" t="s">
        <v>341</v>
      </c>
      <c r="E4272" t="s">
        <v>7347</v>
      </c>
      <c r="F4272" t="s">
        <v>15251</v>
      </c>
      <c r="G4272" t="s">
        <v>336</v>
      </c>
      <c r="H4272">
        <v>100</v>
      </c>
      <c r="I4272">
        <v>250</v>
      </c>
      <c r="J4272">
        <v>2008</v>
      </c>
      <c r="K4272">
        <v>6</v>
      </c>
      <c r="L4272" t="s">
        <v>344</v>
      </c>
      <c r="M4272" t="s">
        <v>11376</v>
      </c>
    </row>
    <row r="4273" spans="1:13" x14ac:dyDescent="0.25">
      <c r="A4273">
        <v>4261</v>
      </c>
      <c r="B4273" t="s">
        <v>15252</v>
      </c>
      <c r="C4273" t="s">
        <v>15253</v>
      </c>
      <c r="D4273" t="s">
        <v>294</v>
      </c>
      <c r="E4273" t="s">
        <v>957</v>
      </c>
      <c r="F4273" t="s">
        <v>15254</v>
      </c>
      <c r="G4273" t="s">
        <v>107</v>
      </c>
      <c r="H4273">
        <v>7</v>
      </c>
      <c r="I4273">
        <v>4</v>
      </c>
      <c r="J4273">
        <v>2013</v>
      </c>
      <c r="K4273">
        <v>1</v>
      </c>
      <c r="L4273" t="s">
        <v>298</v>
      </c>
      <c r="M4273" t="s">
        <v>15255</v>
      </c>
    </row>
    <row r="4274" spans="1:13" x14ac:dyDescent="0.25">
      <c r="A4274">
        <v>4262</v>
      </c>
      <c r="B4274" t="s">
        <v>15256</v>
      </c>
      <c r="C4274" t="s">
        <v>15257</v>
      </c>
      <c r="D4274" t="s">
        <v>119</v>
      </c>
      <c r="E4274" t="s">
        <v>46</v>
      </c>
      <c r="F4274" t="s">
        <v>15258</v>
      </c>
      <c r="G4274" t="s">
        <v>308</v>
      </c>
      <c r="H4274">
        <v>190</v>
      </c>
      <c r="I4274">
        <v>124</v>
      </c>
      <c r="J4274">
        <v>2010</v>
      </c>
      <c r="K4274">
        <v>6</v>
      </c>
      <c r="L4274" t="s">
        <v>122</v>
      </c>
      <c r="M4274" t="s">
        <v>6840</v>
      </c>
    </row>
    <row r="4275" spans="1:13" x14ac:dyDescent="0.25">
      <c r="A4275">
        <v>4263</v>
      </c>
      <c r="B4275" t="s">
        <v>15259</v>
      </c>
      <c r="C4275" t="s">
        <v>15260</v>
      </c>
      <c r="D4275" t="s">
        <v>80</v>
      </c>
      <c r="E4275" t="s">
        <v>142</v>
      </c>
      <c r="F4275" t="s">
        <v>15261</v>
      </c>
      <c r="G4275" t="s">
        <v>156</v>
      </c>
      <c r="H4275">
        <v>48</v>
      </c>
      <c r="I4275">
        <v>25</v>
      </c>
      <c r="J4275">
        <v>2003</v>
      </c>
      <c r="K4275">
        <v>2</v>
      </c>
      <c r="L4275" t="s">
        <v>83</v>
      </c>
      <c r="M4275" t="s">
        <v>1475</v>
      </c>
    </row>
    <row r="4276" spans="1:13" x14ac:dyDescent="0.25">
      <c r="A4276">
        <v>4264</v>
      </c>
      <c r="B4276" t="s">
        <v>15262</v>
      </c>
      <c r="C4276" t="s">
        <v>15263</v>
      </c>
      <c r="D4276" t="s">
        <v>503</v>
      </c>
      <c r="E4276" t="s">
        <v>4651</v>
      </c>
      <c r="F4276" t="s">
        <v>15264</v>
      </c>
      <c r="G4276" t="s">
        <v>55</v>
      </c>
      <c r="H4276">
        <v>218</v>
      </c>
      <c r="I4276">
        <v>202</v>
      </c>
      <c r="J4276">
        <v>2008</v>
      </c>
      <c r="K4276">
        <v>6</v>
      </c>
      <c r="L4276" t="s">
        <v>506</v>
      </c>
      <c r="M4276" t="s">
        <v>15265</v>
      </c>
    </row>
    <row r="4277" spans="1:13" x14ac:dyDescent="0.25">
      <c r="A4277">
        <v>4265</v>
      </c>
      <c r="B4277" t="s">
        <v>15266</v>
      </c>
      <c r="C4277" t="s">
        <v>15267</v>
      </c>
      <c r="D4277" t="s">
        <v>22</v>
      </c>
      <c r="E4277" t="s">
        <v>911</v>
      </c>
      <c r="F4277" t="s">
        <v>15268</v>
      </c>
      <c r="G4277" t="s">
        <v>69</v>
      </c>
      <c r="H4277">
        <v>11</v>
      </c>
      <c r="I4277">
        <v>10</v>
      </c>
      <c r="J4277">
        <v>2004</v>
      </c>
      <c r="K4277">
        <v>1</v>
      </c>
      <c r="L4277" t="s">
        <v>26</v>
      </c>
      <c r="M4277" t="s">
        <v>5979</v>
      </c>
    </row>
    <row r="4278" spans="1:13" x14ac:dyDescent="0.25">
      <c r="A4278">
        <v>4266</v>
      </c>
      <c r="B4278" t="s">
        <v>15269</v>
      </c>
      <c r="C4278" t="s">
        <v>15270</v>
      </c>
      <c r="D4278" t="s">
        <v>1337</v>
      </c>
      <c r="E4278" t="s">
        <v>15271</v>
      </c>
      <c r="F4278" t="s">
        <v>15272</v>
      </c>
      <c r="G4278" t="s">
        <v>233</v>
      </c>
      <c r="H4278">
        <v>162</v>
      </c>
      <c r="I4278">
        <v>120</v>
      </c>
      <c r="J4278">
        <v>2002</v>
      </c>
      <c r="K4278">
        <v>6</v>
      </c>
      <c r="L4278" t="s">
        <v>2853</v>
      </c>
      <c r="M4278" t="s">
        <v>2854</v>
      </c>
    </row>
    <row r="4279" spans="1:13" x14ac:dyDescent="0.25">
      <c r="A4279">
        <v>4267</v>
      </c>
      <c r="B4279" t="s">
        <v>15273</v>
      </c>
      <c r="C4279" t="s">
        <v>15274</v>
      </c>
      <c r="D4279" t="s">
        <v>59</v>
      </c>
      <c r="E4279" t="s">
        <v>798</v>
      </c>
      <c r="F4279" t="s">
        <v>15275</v>
      </c>
      <c r="G4279" t="s">
        <v>336</v>
      </c>
      <c r="H4279">
        <v>70</v>
      </c>
      <c r="I4279">
        <v>15</v>
      </c>
      <c r="J4279">
        <v>1982</v>
      </c>
      <c r="K4279">
        <v>2</v>
      </c>
      <c r="L4279" t="s">
        <v>49</v>
      </c>
      <c r="M4279" t="s">
        <v>15276</v>
      </c>
    </row>
    <row r="4280" spans="1:13" x14ac:dyDescent="0.25">
      <c r="A4280">
        <v>4268</v>
      </c>
      <c r="B4280" t="s">
        <v>15277</v>
      </c>
      <c r="C4280" t="s">
        <v>15278</v>
      </c>
      <c r="D4280" t="s">
        <v>223</v>
      </c>
      <c r="E4280" t="s">
        <v>185</v>
      </c>
      <c r="F4280" t="s">
        <v>15279</v>
      </c>
      <c r="G4280" t="s">
        <v>211</v>
      </c>
      <c r="H4280">
        <v>40</v>
      </c>
      <c r="I4280">
        <v>27</v>
      </c>
      <c r="J4280">
        <v>2001</v>
      </c>
      <c r="K4280">
        <v>8</v>
      </c>
      <c r="L4280" t="s">
        <v>226</v>
      </c>
      <c r="M4280" t="s">
        <v>15280</v>
      </c>
    </row>
    <row r="4281" spans="1:13" x14ac:dyDescent="0.25">
      <c r="A4281">
        <v>4269</v>
      </c>
      <c r="B4281" t="s">
        <v>15281</v>
      </c>
      <c r="C4281" t="s">
        <v>15282</v>
      </c>
      <c r="D4281" t="s">
        <v>215</v>
      </c>
      <c r="E4281" t="s">
        <v>435</v>
      </c>
      <c r="F4281" t="s">
        <v>15283</v>
      </c>
      <c r="G4281" t="s">
        <v>156</v>
      </c>
      <c r="H4281">
        <v>70</v>
      </c>
      <c r="I4281">
        <v>57</v>
      </c>
      <c r="J4281">
        <v>2005</v>
      </c>
      <c r="K4281">
        <v>1</v>
      </c>
      <c r="L4281" t="s">
        <v>219</v>
      </c>
      <c r="M4281" t="s">
        <v>1154</v>
      </c>
    </row>
    <row r="4282" spans="1:13" x14ac:dyDescent="0.25">
      <c r="A4282">
        <v>4269</v>
      </c>
      <c r="B4282" t="s">
        <v>15284</v>
      </c>
      <c r="C4282" t="s">
        <v>15285</v>
      </c>
      <c r="D4282" t="s">
        <v>59</v>
      </c>
      <c r="E4282" t="s">
        <v>1231</v>
      </c>
      <c r="F4282" t="s">
        <v>15286</v>
      </c>
      <c r="G4282" t="s">
        <v>336</v>
      </c>
      <c r="H4282">
        <v>705</v>
      </c>
      <c r="I4282">
        <v>410</v>
      </c>
      <c r="J4282">
        <v>2006</v>
      </c>
      <c r="K4282">
        <v>5</v>
      </c>
      <c r="L4282" t="s">
        <v>49</v>
      </c>
      <c r="M4282" t="s">
        <v>718</v>
      </c>
    </row>
    <row r="4283" spans="1:13" x14ac:dyDescent="0.25">
      <c r="A4283">
        <v>4270</v>
      </c>
      <c r="B4283" t="s">
        <v>15287</v>
      </c>
      <c r="C4283" t="s">
        <v>15288</v>
      </c>
      <c r="D4283" t="s">
        <v>74</v>
      </c>
      <c r="E4283" t="s">
        <v>334</v>
      </c>
      <c r="F4283" t="s">
        <v>15289</v>
      </c>
      <c r="G4283" t="s">
        <v>18</v>
      </c>
      <c r="H4283">
        <v>12</v>
      </c>
      <c r="I4283">
        <v>13</v>
      </c>
      <c r="J4283">
        <v>2006</v>
      </c>
      <c r="K4283">
        <v>3</v>
      </c>
      <c r="L4283" t="s">
        <v>41</v>
      </c>
      <c r="M4283" t="s">
        <v>3258</v>
      </c>
    </row>
    <row r="4284" spans="1:13" x14ac:dyDescent="0.25">
      <c r="A4284">
        <v>4271</v>
      </c>
      <c r="B4284" t="s">
        <v>15290</v>
      </c>
      <c r="C4284" t="s">
        <v>15291</v>
      </c>
      <c r="D4284" t="s">
        <v>66</v>
      </c>
      <c r="E4284" t="s">
        <v>15292</v>
      </c>
      <c r="F4284" t="s">
        <v>15293</v>
      </c>
      <c r="G4284" t="s">
        <v>336</v>
      </c>
      <c r="H4284">
        <v>341</v>
      </c>
      <c r="I4284">
        <v>117</v>
      </c>
      <c r="J4284">
        <v>2011</v>
      </c>
      <c r="K4284">
        <v>4</v>
      </c>
      <c r="L4284" t="s">
        <v>94</v>
      </c>
      <c r="M4284" t="s">
        <v>3271</v>
      </c>
    </row>
    <row r="4285" spans="1:13" x14ac:dyDescent="0.25">
      <c r="A4285">
        <v>4272</v>
      </c>
      <c r="B4285" t="s">
        <v>15294</v>
      </c>
      <c r="C4285" t="s">
        <v>15295</v>
      </c>
      <c r="D4285" t="s">
        <v>22</v>
      </c>
      <c r="E4285" t="s">
        <v>5243</v>
      </c>
      <c r="F4285" t="s">
        <v>15296</v>
      </c>
      <c r="G4285" t="s">
        <v>336</v>
      </c>
      <c r="H4285">
        <v>15</v>
      </c>
      <c r="I4285">
        <v>8</v>
      </c>
      <c r="J4285">
        <v>1993</v>
      </c>
      <c r="K4285">
        <v>3</v>
      </c>
      <c r="L4285" t="s">
        <v>41</v>
      </c>
      <c r="M4285" t="s">
        <v>15297</v>
      </c>
    </row>
    <row r="4286" spans="1:13" x14ac:dyDescent="0.25">
      <c r="A4286">
        <v>4273</v>
      </c>
      <c r="B4286" t="s">
        <v>15298</v>
      </c>
      <c r="C4286" t="s">
        <v>15299</v>
      </c>
      <c r="D4286" t="s">
        <v>341</v>
      </c>
      <c r="E4286" t="s">
        <v>1207</v>
      </c>
      <c r="F4286" t="s">
        <v>15300</v>
      </c>
      <c r="G4286" t="s">
        <v>187</v>
      </c>
      <c r="H4286">
        <v>45</v>
      </c>
      <c r="I4286">
        <v>20</v>
      </c>
      <c r="J4286">
        <v>2003</v>
      </c>
      <c r="K4286">
        <v>1</v>
      </c>
      <c r="L4286" t="s">
        <v>344</v>
      </c>
      <c r="M4286" t="s">
        <v>344</v>
      </c>
    </row>
    <row r="4287" spans="1:13" x14ac:dyDescent="0.25">
      <c r="A4287">
        <v>4274</v>
      </c>
      <c r="B4287" t="s">
        <v>15301</v>
      </c>
      <c r="C4287" t="s">
        <v>15302</v>
      </c>
      <c r="D4287" t="s">
        <v>105</v>
      </c>
      <c r="E4287" t="s">
        <v>15303</v>
      </c>
      <c r="F4287" t="s">
        <v>15304</v>
      </c>
      <c r="G4287" t="s">
        <v>69</v>
      </c>
      <c r="H4287">
        <v>1500</v>
      </c>
      <c r="I4287">
        <v>650</v>
      </c>
      <c r="J4287">
        <v>2006</v>
      </c>
      <c r="K4287">
        <v>1</v>
      </c>
      <c r="L4287" t="s">
        <v>62</v>
      </c>
      <c r="M4287" t="s">
        <v>2355</v>
      </c>
    </row>
    <row r="4288" spans="1:13" x14ac:dyDescent="0.25">
      <c r="A4288">
        <v>4275</v>
      </c>
      <c r="B4288" t="s">
        <v>15305</v>
      </c>
      <c r="C4288" t="s">
        <v>15306</v>
      </c>
      <c r="D4288" t="s">
        <v>66</v>
      </c>
      <c r="E4288" t="s">
        <v>1305</v>
      </c>
      <c r="F4288" t="s">
        <v>15307</v>
      </c>
      <c r="G4288" t="s">
        <v>55</v>
      </c>
      <c r="H4288">
        <v>17</v>
      </c>
      <c r="I4288">
        <v>9</v>
      </c>
      <c r="J4288">
        <v>2008</v>
      </c>
      <c r="K4288">
        <v>1</v>
      </c>
      <c r="L4288" t="s">
        <v>94</v>
      </c>
      <c r="M4288" t="s">
        <v>591</v>
      </c>
    </row>
    <row r="4289" spans="1:13" x14ac:dyDescent="0.25">
      <c r="A4289">
        <v>4276</v>
      </c>
      <c r="B4289" t="s">
        <v>15308</v>
      </c>
      <c r="C4289" t="s">
        <v>15309</v>
      </c>
      <c r="D4289" t="s">
        <v>852</v>
      </c>
      <c r="E4289" t="s">
        <v>1535</v>
      </c>
      <c r="F4289" t="s">
        <v>15310</v>
      </c>
      <c r="G4289" t="s">
        <v>308</v>
      </c>
      <c r="H4289">
        <v>38</v>
      </c>
      <c r="I4289">
        <v>23</v>
      </c>
      <c r="J4289">
        <v>2001</v>
      </c>
      <c r="K4289">
        <v>4</v>
      </c>
      <c r="L4289" t="s">
        <v>6008</v>
      </c>
      <c r="M4289" t="s">
        <v>2827</v>
      </c>
    </row>
    <row r="4290" spans="1:13" x14ac:dyDescent="0.25">
      <c r="A4290">
        <v>4277</v>
      </c>
      <c r="B4290" t="s">
        <v>15311</v>
      </c>
      <c r="C4290" t="s">
        <v>15312</v>
      </c>
      <c r="D4290" t="s">
        <v>66</v>
      </c>
      <c r="E4290" t="s">
        <v>147</v>
      </c>
      <c r="F4290" t="s">
        <v>15313</v>
      </c>
      <c r="G4290" t="s">
        <v>181</v>
      </c>
      <c r="H4290">
        <v>113</v>
      </c>
      <c r="I4290">
        <v>44</v>
      </c>
      <c r="J4290">
        <v>2009</v>
      </c>
      <c r="K4290">
        <v>2</v>
      </c>
      <c r="L4290" t="s">
        <v>1258</v>
      </c>
      <c r="M4290" t="s">
        <v>10088</v>
      </c>
    </row>
    <row r="4291" spans="1:13" x14ac:dyDescent="0.25">
      <c r="A4291">
        <v>4278</v>
      </c>
      <c r="B4291" t="s">
        <v>15314</v>
      </c>
      <c r="C4291" t="s">
        <v>15315</v>
      </c>
      <c r="D4291" t="s">
        <v>105</v>
      </c>
      <c r="E4291" t="s">
        <v>1798</v>
      </c>
      <c r="F4291" t="s">
        <v>15316</v>
      </c>
      <c r="G4291" t="s">
        <v>329</v>
      </c>
      <c r="H4291">
        <v>18</v>
      </c>
      <c r="I4291">
        <v>7</v>
      </c>
      <c r="J4291">
        <v>2004</v>
      </c>
      <c r="K4291">
        <v>1</v>
      </c>
      <c r="L4291" t="s">
        <v>62</v>
      </c>
      <c r="M4291" t="s">
        <v>108</v>
      </c>
    </row>
    <row r="4292" spans="1:13" x14ac:dyDescent="0.25">
      <c r="A4292">
        <v>4279</v>
      </c>
      <c r="B4292" t="s">
        <v>15317</v>
      </c>
      <c r="C4292" t="s">
        <v>15318</v>
      </c>
      <c r="D4292" t="s">
        <v>45</v>
      </c>
      <c r="E4292" t="s">
        <v>1342</v>
      </c>
      <c r="F4292" t="s">
        <v>15319</v>
      </c>
      <c r="G4292" t="s">
        <v>156</v>
      </c>
      <c r="H4292">
        <v>62</v>
      </c>
      <c r="I4292">
        <v>70</v>
      </c>
      <c r="J4292">
        <v>2009</v>
      </c>
      <c r="K4292">
        <v>3</v>
      </c>
      <c r="L4292" t="s">
        <v>344</v>
      </c>
      <c r="M4292" t="s">
        <v>1259</v>
      </c>
    </row>
    <row r="4293" spans="1:13" x14ac:dyDescent="0.25">
      <c r="A4293">
        <v>4280</v>
      </c>
      <c r="B4293" t="s">
        <v>15320</v>
      </c>
      <c r="C4293" t="s">
        <v>15321</v>
      </c>
      <c r="D4293" t="s">
        <v>52</v>
      </c>
      <c r="E4293" t="s">
        <v>2284</v>
      </c>
      <c r="F4293" t="s">
        <v>15322</v>
      </c>
      <c r="G4293" t="s">
        <v>329</v>
      </c>
      <c r="H4293">
        <v>84</v>
      </c>
      <c r="I4293">
        <v>49</v>
      </c>
      <c r="J4293">
        <v>2003</v>
      </c>
      <c r="K4293">
        <v>6</v>
      </c>
      <c r="L4293" t="s">
        <v>203</v>
      </c>
      <c r="M4293" t="s">
        <v>203</v>
      </c>
    </row>
    <row r="4294" spans="1:13" x14ac:dyDescent="0.25">
      <c r="A4294">
        <v>4281</v>
      </c>
      <c r="B4294" t="s">
        <v>15323</v>
      </c>
      <c r="C4294" t="s">
        <v>15324</v>
      </c>
      <c r="D4294" t="s">
        <v>166</v>
      </c>
      <c r="E4294" t="s">
        <v>1473</v>
      </c>
      <c r="F4294" t="s">
        <v>15325</v>
      </c>
      <c r="G4294" t="s">
        <v>308</v>
      </c>
      <c r="H4294">
        <v>159</v>
      </c>
      <c r="I4294">
        <v>145</v>
      </c>
      <c r="J4294">
        <v>2010</v>
      </c>
      <c r="K4294">
        <v>2</v>
      </c>
      <c r="L4294" t="s">
        <v>169</v>
      </c>
      <c r="M4294" t="s">
        <v>15326</v>
      </c>
    </row>
    <row r="4295" spans="1:13" x14ac:dyDescent="0.25">
      <c r="A4295">
        <v>4282</v>
      </c>
      <c r="B4295" t="s">
        <v>15327</v>
      </c>
      <c r="C4295" t="s">
        <v>15328</v>
      </c>
      <c r="D4295" t="s">
        <v>333</v>
      </c>
      <c r="E4295" t="s">
        <v>15329</v>
      </c>
      <c r="F4295" t="s">
        <v>15330</v>
      </c>
      <c r="G4295" t="s">
        <v>33</v>
      </c>
      <c r="H4295">
        <v>224</v>
      </c>
      <c r="I4295">
        <v>101</v>
      </c>
      <c r="J4295">
        <v>1946</v>
      </c>
      <c r="K4295">
        <v>1</v>
      </c>
      <c r="L4295" t="s">
        <v>337</v>
      </c>
      <c r="M4295" t="s">
        <v>338</v>
      </c>
    </row>
    <row r="4296" spans="1:13" x14ac:dyDescent="0.25">
      <c r="A4296">
        <v>4283</v>
      </c>
      <c r="B4296" t="s">
        <v>15331</v>
      </c>
      <c r="C4296" t="s">
        <v>15332</v>
      </c>
      <c r="D4296" t="s">
        <v>1768</v>
      </c>
      <c r="E4296" t="s">
        <v>11247</v>
      </c>
      <c r="F4296" t="s">
        <v>15333</v>
      </c>
      <c r="G4296" t="s">
        <v>289</v>
      </c>
      <c r="H4296">
        <v>325</v>
      </c>
      <c r="I4296">
        <v>210</v>
      </c>
      <c r="J4296">
        <v>2002</v>
      </c>
      <c r="K4296">
        <v>1</v>
      </c>
      <c r="L4296" t="s">
        <v>41</v>
      </c>
      <c r="M4296" t="s">
        <v>437</v>
      </c>
    </row>
    <row r="4297" spans="1:13" x14ac:dyDescent="0.25">
      <c r="A4297">
        <v>4284</v>
      </c>
      <c r="B4297" t="s">
        <v>15334</v>
      </c>
      <c r="C4297" t="s">
        <v>15335</v>
      </c>
      <c r="D4297" t="s">
        <v>80</v>
      </c>
      <c r="E4297" t="s">
        <v>1418</v>
      </c>
      <c r="F4297" t="s">
        <v>15336</v>
      </c>
      <c r="G4297" t="s">
        <v>308</v>
      </c>
      <c r="H4297">
        <v>43</v>
      </c>
      <c r="I4297">
        <v>48</v>
      </c>
      <c r="J4297">
        <v>2003</v>
      </c>
      <c r="K4297">
        <v>2</v>
      </c>
      <c r="L4297" t="s">
        <v>83</v>
      </c>
      <c r="M4297" t="s">
        <v>964</v>
      </c>
    </row>
    <row r="4298" spans="1:13" x14ac:dyDescent="0.25">
      <c r="A4298">
        <v>4285</v>
      </c>
      <c r="B4298" t="s">
        <v>15337</v>
      </c>
      <c r="C4298" t="s">
        <v>15338</v>
      </c>
      <c r="D4298" t="s">
        <v>80</v>
      </c>
      <c r="E4298" t="s">
        <v>4997</v>
      </c>
      <c r="F4298" t="s">
        <v>15339</v>
      </c>
      <c r="G4298" t="s">
        <v>40</v>
      </c>
      <c r="H4298">
        <v>88</v>
      </c>
      <c r="I4298">
        <v>55</v>
      </c>
      <c r="J4298">
        <v>2007</v>
      </c>
      <c r="K4298">
        <v>1</v>
      </c>
      <c r="L4298" t="s">
        <v>41</v>
      </c>
      <c r="M4298" t="s">
        <v>3177</v>
      </c>
    </row>
    <row r="4299" spans="1:13" x14ac:dyDescent="0.25">
      <c r="A4299">
        <v>4286</v>
      </c>
      <c r="B4299" t="s">
        <v>15340</v>
      </c>
      <c r="C4299" t="s">
        <v>15341</v>
      </c>
      <c r="D4299" t="s">
        <v>1768</v>
      </c>
      <c r="E4299" t="s">
        <v>154</v>
      </c>
      <c r="F4299" t="s">
        <v>15342</v>
      </c>
      <c r="G4299" t="s">
        <v>308</v>
      </c>
      <c r="H4299">
        <v>21</v>
      </c>
      <c r="I4299">
        <v>14</v>
      </c>
      <c r="J4299">
        <v>2010</v>
      </c>
      <c r="K4299">
        <v>4</v>
      </c>
      <c r="L4299" t="s">
        <v>41</v>
      </c>
      <c r="M4299" t="s">
        <v>437</v>
      </c>
    </row>
    <row r="4300" spans="1:13" x14ac:dyDescent="0.25">
      <c r="A4300">
        <v>4287</v>
      </c>
      <c r="B4300" t="s">
        <v>15343</v>
      </c>
      <c r="C4300" t="s">
        <v>15344</v>
      </c>
      <c r="D4300" t="s">
        <v>341</v>
      </c>
      <c r="E4300" t="s">
        <v>15345</v>
      </c>
      <c r="F4300" t="s">
        <v>15346</v>
      </c>
      <c r="G4300" t="s">
        <v>55</v>
      </c>
      <c r="H4300">
        <v>1352</v>
      </c>
      <c r="I4300">
        <v>1016</v>
      </c>
      <c r="J4300">
        <v>2004</v>
      </c>
      <c r="K4300">
        <v>3</v>
      </c>
      <c r="L4300" t="s">
        <v>344</v>
      </c>
      <c r="M4300" t="s">
        <v>1196</v>
      </c>
    </row>
    <row r="4301" spans="1:13" x14ac:dyDescent="0.25">
      <c r="A4301">
        <v>4288</v>
      </c>
      <c r="B4301" t="s">
        <v>15347</v>
      </c>
      <c r="C4301" t="s">
        <v>15348</v>
      </c>
      <c r="D4301" t="s">
        <v>294</v>
      </c>
      <c r="E4301" t="s">
        <v>939</v>
      </c>
      <c r="F4301" t="s">
        <v>15349</v>
      </c>
      <c r="G4301" t="s">
        <v>6043</v>
      </c>
      <c r="H4301">
        <v>20</v>
      </c>
      <c r="I4301">
        <v>12</v>
      </c>
      <c r="J4301">
        <v>2002</v>
      </c>
      <c r="K4301">
        <v>1</v>
      </c>
      <c r="L4301" t="s">
        <v>41</v>
      </c>
      <c r="M4301" t="s">
        <v>15350</v>
      </c>
    </row>
    <row r="4302" spans="1:13" x14ac:dyDescent="0.25">
      <c r="A4302">
        <v>4289</v>
      </c>
      <c r="B4302" t="s">
        <v>15351</v>
      </c>
      <c r="C4302" t="s">
        <v>15352</v>
      </c>
      <c r="D4302" t="s">
        <v>66</v>
      </c>
      <c r="E4302" t="s">
        <v>135</v>
      </c>
      <c r="F4302" t="s">
        <v>15353</v>
      </c>
      <c r="G4302" t="s">
        <v>181</v>
      </c>
      <c r="H4302">
        <v>45</v>
      </c>
      <c r="I4302">
        <v>25</v>
      </c>
      <c r="J4302">
        <v>2010</v>
      </c>
      <c r="K4302">
        <v>4</v>
      </c>
      <c r="L4302" t="s">
        <v>94</v>
      </c>
      <c r="M4302" t="s">
        <v>1853</v>
      </c>
    </row>
    <row r="4303" spans="1:13" x14ac:dyDescent="0.25">
      <c r="A4303">
        <v>4290</v>
      </c>
      <c r="B4303" t="s">
        <v>15354</v>
      </c>
      <c r="C4303" t="s">
        <v>15355</v>
      </c>
      <c r="D4303" t="s">
        <v>74</v>
      </c>
      <c r="E4303" t="s">
        <v>770</v>
      </c>
      <c r="F4303" t="s">
        <v>15356</v>
      </c>
      <c r="G4303" t="s">
        <v>233</v>
      </c>
      <c r="H4303">
        <v>37</v>
      </c>
      <c r="I4303">
        <v>22</v>
      </c>
      <c r="J4303">
        <v>2006</v>
      </c>
      <c r="K4303">
        <v>1</v>
      </c>
      <c r="L4303" t="s">
        <v>77</v>
      </c>
      <c r="M4303" t="s">
        <v>77</v>
      </c>
    </row>
    <row r="4304" spans="1:13" x14ac:dyDescent="0.25">
      <c r="A4304">
        <v>4291</v>
      </c>
      <c r="B4304" t="s">
        <v>15357</v>
      </c>
      <c r="C4304" t="s">
        <v>15358</v>
      </c>
      <c r="D4304" t="s">
        <v>215</v>
      </c>
      <c r="E4304" t="s">
        <v>4114</v>
      </c>
      <c r="F4304" t="s">
        <v>15359</v>
      </c>
      <c r="G4304" t="s">
        <v>107</v>
      </c>
      <c r="H4304">
        <v>78</v>
      </c>
      <c r="I4304">
        <v>72</v>
      </c>
      <c r="J4304">
        <v>1987</v>
      </c>
      <c r="K4304">
        <v>6</v>
      </c>
      <c r="L4304" t="s">
        <v>1879</v>
      </c>
      <c r="M4304" t="s">
        <v>12605</v>
      </c>
    </row>
    <row r="4305" spans="1:13" x14ac:dyDescent="0.25">
      <c r="A4305">
        <v>4292</v>
      </c>
      <c r="B4305" t="s">
        <v>15360</v>
      </c>
      <c r="C4305" t="s">
        <v>15361</v>
      </c>
      <c r="D4305" t="s">
        <v>105</v>
      </c>
      <c r="E4305" t="s">
        <v>3474</v>
      </c>
      <c r="F4305" t="s">
        <v>15362</v>
      </c>
      <c r="G4305" t="s">
        <v>336</v>
      </c>
      <c r="H4305">
        <v>33</v>
      </c>
      <c r="I4305">
        <v>28</v>
      </c>
      <c r="J4305">
        <v>1992</v>
      </c>
      <c r="K4305">
        <v>2</v>
      </c>
      <c r="L4305" t="s">
        <v>2534</v>
      </c>
      <c r="M4305" t="s">
        <v>15363</v>
      </c>
    </row>
    <row r="4306" spans="1:13" x14ac:dyDescent="0.25">
      <c r="A4306">
        <v>4293</v>
      </c>
      <c r="B4306" t="s">
        <v>15364</v>
      </c>
      <c r="C4306" t="s">
        <v>15365</v>
      </c>
      <c r="D4306" t="s">
        <v>30</v>
      </c>
      <c r="E4306" t="s">
        <v>185</v>
      </c>
      <c r="F4306" t="s">
        <v>15366</v>
      </c>
      <c r="G4306" t="s">
        <v>297</v>
      </c>
      <c r="H4306">
        <v>44</v>
      </c>
      <c r="I4306">
        <v>27</v>
      </c>
      <c r="J4306">
        <v>2005</v>
      </c>
      <c r="K4306">
        <v>3</v>
      </c>
      <c r="L4306" t="s">
        <v>251</v>
      </c>
      <c r="M4306" t="s">
        <v>251</v>
      </c>
    </row>
    <row r="4307" spans="1:13" x14ac:dyDescent="0.25">
      <c r="A4307">
        <v>4294</v>
      </c>
      <c r="B4307" t="s">
        <v>15367</v>
      </c>
      <c r="C4307" t="s">
        <v>15368</v>
      </c>
      <c r="D4307" t="s">
        <v>119</v>
      </c>
      <c r="E4307" t="s">
        <v>993</v>
      </c>
      <c r="F4307" t="s">
        <v>15369</v>
      </c>
      <c r="G4307" t="s">
        <v>18</v>
      </c>
      <c r="H4307">
        <v>10</v>
      </c>
      <c r="I4307">
        <v>2</v>
      </c>
      <c r="J4307">
        <v>2008</v>
      </c>
      <c r="K4307">
        <v>1</v>
      </c>
      <c r="L4307" t="s">
        <v>122</v>
      </c>
      <c r="M4307" t="s">
        <v>913</v>
      </c>
    </row>
    <row r="4308" spans="1:13" x14ac:dyDescent="0.25">
      <c r="A4308">
        <v>4295</v>
      </c>
      <c r="B4308" t="s">
        <v>15370</v>
      </c>
      <c r="C4308" t="s">
        <v>15371</v>
      </c>
      <c r="D4308" t="s">
        <v>166</v>
      </c>
      <c r="E4308" t="s">
        <v>147</v>
      </c>
      <c r="F4308" t="s">
        <v>15372</v>
      </c>
      <c r="G4308" t="s">
        <v>40</v>
      </c>
      <c r="H4308">
        <v>65</v>
      </c>
      <c r="I4308">
        <v>34</v>
      </c>
      <c r="J4308">
        <v>1992</v>
      </c>
      <c r="K4308">
        <v>1</v>
      </c>
      <c r="L4308" t="s">
        <v>1734</v>
      </c>
      <c r="M4308" t="s">
        <v>1734</v>
      </c>
    </row>
    <row r="4309" spans="1:13" x14ac:dyDescent="0.25">
      <c r="A4309">
        <v>4296</v>
      </c>
      <c r="B4309" t="s">
        <v>15373</v>
      </c>
      <c r="C4309" t="s">
        <v>15374</v>
      </c>
      <c r="D4309" t="s">
        <v>503</v>
      </c>
      <c r="E4309" t="s">
        <v>1535</v>
      </c>
      <c r="F4309" t="s">
        <v>15375</v>
      </c>
      <c r="G4309" t="s">
        <v>329</v>
      </c>
      <c r="H4309">
        <v>65</v>
      </c>
      <c r="I4309">
        <v>20</v>
      </c>
      <c r="J4309">
        <v>2004</v>
      </c>
      <c r="K4309">
        <v>2</v>
      </c>
      <c r="L4309" t="s">
        <v>506</v>
      </c>
      <c r="M4309" t="s">
        <v>15265</v>
      </c>
    </row>
    <row r="4310" spans="1:13" x14ac:dyDescent="0.25">
      <c r="A4310">
        <v>4297</v>
      </c>
      <c r="B4310" t="s">
        <v>15376</v>
      </c>
      <c r="C4310" t="s">
        <v>15377</v>
      </c>
      <c r="D4310" t="s">
        <v>45</v>
      </c>
      <c r="E4310" t="s">
        <v>7675</v>
      </c>
      <c r="F4310" t="s">
        <v>15378</v>
      </c>
      <c r="G4310" t="s">
        <v>289</v>
      </c>
      <c r="H4310">
        <v>28</v>
      </c>
      <c r="I4310">
        <v>14</v>
      </c>
      <c r="J4310">
        <v>2010</v>
      </c>
      <c r="K4310">
        <v>3</v>
      </c>
      <c r="L4310" t="s">
        <v>49</v>
      </c>
      <c r="M4310" t="s">
        <v>1724</v>
      </c>
    </row>
    <row r="4311" spans="1:13" x14ac:dyDescent="0.25">
      <c r="A4311">
        <v>4298</v>
      </c>
      <c r="B4311" t="s">
        <v>15379</v>
      </c>
      <c r="C4311" t="s">
        <v>15380</v>
      </c>
      <c r="D4311" t="s">
        <v>30</v>
      </c>
      <c r="E4311" t="s">
        <v>2516</v>
      </c>
      <c r="F4311" t="s">
        <v>15381</v>
      </c>
      <c r="G4311" t="s">
        <v>233</v>
      </c>
      <c r="H4311">
        <v>125</v>
      </c>
      <c r="I4311">
        <v>90</v>
      </c>
      <c r="J4311">
        <v>1989</v>
      </c>
      <c r="K4311">
        <v>4</v>
      </c>
      <c r="L4311" t="s">
        <v>258</v>
      </c>
      <c r="M4311" t="s">
        <v>258</v>
      </c>
    </row>
    <row r="4312" spans="1:13" x14ac:dyDescent="0.25">
      <c r="A4312">
        <v>4299</v>
      </c>
      <c r="B4312" t="s">
        <v>15382</v>
      </c>
      <c r="C4312" t="s">
        <v>15383</v>
      </c>
      <c r="D4312" t="s">
        <v>52</v>
      </c>
      <c r="E4312" t="s">
        <v>342</v>
      </c>
      <c r="F4312" t="s">
        <v>15384</v>
      </c>
      <c r="G4312" t="s">
        <v>1041</v>
      </c>
      <c r="H4312">
        <v>27</v>
      </c>
      <c r="I4312">
        <v>22</v>
      </c>
      <c r="J4312">
        <v>1990</v>
      </c>
      <c r="K4312">
        <v>3</v>
      </c>
      <c r="L4312" t="s">
        <v>953</v>
      </c>
      <c r="M4312" t="s">
        <v>1004</v>
      </c>
    </row>
    <row r="4313" spans="1:13" x14ac:dyDescent="0.25">
      <c r="A4313">
        <v>4300</v>
      </c>
      <c r="B4313" t="s">
        <v>15385</v>
      </c>
      <c r="C4313" t="s">
        <v>15386</v>
      </c>
      <c r="D4313" t="s">
        <v>66</v>
      </c>
      <c r="E4313" t="s">
        <v>3465</v>
      </c>
      <c r="F4313" t="s">
        <v>15387</v>
      </c>
      <c r="G4313" t="s">
        <v>181</v>
      </c>
      <c r="H4313">
        <v>259</v>
      </c>
      <c r="I4313">
        <v>180</v>
      </c>
      <c r="J4313">
        <v>2001</v>
      </c>
      <c r="K4313">
        <v>4</v>
      </c>
      <c r="L4313" t="s">
        <v>94</v>
      </c>
      <c r="M4313" t="s">
        <v>591</v>
      </c>
    </row>
    <row r="4314" spans="1:13" x14ac:dyDescent="0.25">
      <c r="A4314">
        <v>4301</v>
      </c>
      <c r="B4314" t="s">
        <v>15388</v>
      </c>
      <c r="C4314" t="s">
        <v>15389</v>
      </c>
      <c r="D4314" t="s">
        <v>98</v>
      </c>
      <c r="E4314" t="s">
        <v>3971</v>
      </c>
      <c r="F4314" t="s">
        <v>15390</v>
      </c>
      <c r="G4314" t="s">
        <v>18</v>
      </c>
      <c r="H4314">
        <v>108</v>
      </c>
      <c r="I4314">
        <v>70</v>
      </c>
      <c r="J4314">
        <v>2002</v>
      </c>
      <c r="K4314">
        <v>3</v>
      </c>
      <c r="L4314" t="s">
        <v>101</v>
      </c>
      <c r="M4314" t="s">
        <v>101</v>
      </c>
    </row>
    <row r="4315" spans="1:13" x14ac:dyDescent="0.25">
      <c r="A4315">
        <v>4302</v>
      </c>
      <c r="B4315" t="s">
        <v>15391</v>
      </c>
      <c r="C4315" t="s">
        <v>15392</v>
      </c>
      <c r="D4315" t="s">
        <v>80</v>
      </c>
      <c r="E4315" t="s">
        <v>770</v>
      </c>
      <c r="F4315" t="s">
        <v>15393</v>
      </c>
      <c r="G4315" t="s">
        <v>233</v>
      </c>
      <c r="H4315">
        <v>9</v>
      </c>
      <c r="I4315">
        <v>4</v>
      </c>
      <c r="J4315">
        <v>1991</v>
      </c>
      <c r="K4315">
        <v>3</v>
      </c>
      <c r="L4315" t="s">
        <v>137</v>
      </c>
      <c r="M4315" t="s">
        <v>138</v>
      </c>
    </row>
    <row r="4316" spans="1:13" x14ac:dyDescent="0.25">
      <c r="A4316">
        <v>4303</v>
      </c>
      <c r="B4316" t="s">
        <v>15394</v>
      </c>
      <c r="C4316" t="s">
        <v>15395</v>
      </c>
      <c r="D4316" t="s">
        <v>98</v>
      </c>
      <c r="E4316" t="s">
        <v>7184</v>
      </c>
      <c r="F4316" t="s">
        <v>15396</v>
      </c>
      <c r="G4316" t="s">
        <v>18</v>
      </c>
      <c r="H4316">
        <v>45</v>
      </c>
      <c r="I4316">
        <v>20</v>
      </c>
      <c r="J4316">
        <v>2005</v>
      </c>
      <c r="K4316">
        <v>2</v>
      </c>
      <c r="L4316" t="s">
        <v>101</v>
      </c>
      <c r="M4316" t="s">
        <v>15397</v>
      </c>
    </row>
    <row r="4317" spans="1:13" x14ac:dyDescent="0.25">
      <c r="A4317">
        <v>4304</v>
      </c>
      <c r="B4317" t="s">
        <v>15398</v>
      </c>
      <c r="C4317" t="s">
        <v>15399</v>
      </c>
      <c r="D4317" t="s">
        <v>294</v>
      </c>
      <c r="E4317" t="s">
        <v>871</v>
      </c>
      <c r="F4317" t="s">
        <v>15400</v>
      </c>
      <c r="G4317" t="s">
        <v>623</v>
      </c>
      <c r="H4317">
        <v>50</v>
      </c>
      <c r="I4317">
        <v>8</v>
      </c>
      <c r="J4317">
        <v>2005</v>
      </c>
      <c r="K4317">
        <v>1</v>
      </c>
      <c r="L4317" t="s">
        <v>298</v>
      </c>
      <c r="M4317" t="s">
        <v>4125</v>
      </c>
    </row>
    <row r="4318" spans="1:13" x14ac:dyDescent="0.25">
      <c r="A4318">
        <v>4305</v>
      </c>
      <c r="B4318" t="s">
        <v>15401</v>
      </c>
      <c r="C4318" t="s">
        <v>15402</v>
      </c>
      <c r="D4318" t="s">
        <v>66</v>
      </c>
      <c r="E4318" t="s">
        <v>939</v>
      </c>
      <c r="F4318" t="s">
        <v>15403</v>
      </c>
      <c r="G4318" t="s">
        <v>297</v>
      </c>
      <c r="H4318">
        <v>34</v>
      </c>
      <c r="I4318">
        <v>26</v>
      </c>
      <c r="J4318">
        <v>1997</v>
      </c>
      <c r="K4318">
        <v>3</v>
      </c>
      <c r="L4318" t="s">
        <v>70</v>
      </c>
      <c r="M4318" t="s">
        <v>10584</v>
      </c>
    </row>
    <row r="4319" spans="1:13" x14ac:dyDescent="0.25">
      <c r="A4319">
        <v>4306</v>
      </c>
      <c r="B4319" t="s">
        <v>15404</v>
      </c>
      <c r="C4319" t="s">
        <v>15405</v>
      </c>
      <c r="D4319" t="s">
        <v>230</v>
      </c>
      <c r="E4319" t="s">
        <v>3845</v>
      </c>
      <c r="F4319" t="s">
        <v>15406</v>
      </c>
      <c r="G4319" t="s">
        <v>6043</v>
      </c>
      <c r="H4319">
        <v>290</v>
      </c>
      <c r="I4319">
        <v>132</v>
      </c>
      <c r="J4319">
        <v>2011</v>
      </c>
      <c r="K4319">
        <v>1</v>
      </c>
      <c r="L4319" t="s">
        <v>234</v>
      </c>
      <c r="M4319" t="s">
        <v>5226</v>
      </c>
    </row>
    <row r="4320" spans="1:13" x14ac:dyDescent="0.25">
      <c r="A4320">
        <v>4307</v>
      </c>
      <c r="B4320" t="s">
        <v>15407</v>
      </c>
      <c r="C4320" t="s">
        <v>15408</v>
      </c>
      <c r="D4320" t="s">
        <v>294</v>
      </c>
      <c r="E4320" t="s">
        <v>4004</v>
      </c>
      <c r="F4320" t="s">
        <v>15409</v>
      </c>
      <c r="G4320" t="s">
        <v>211</v>
      </c>
      <c r="H4320">
        <v>102</v>
      </c>
      <c r="I4320">
        <v>48</v>
      </c>
      <c r="J4320">
        <v>1985</v>
      </c>
      <c r="K4320">
        <v>8</v>
      </c>
      <c r="L4320" t="s">
        <v>298</v>
      </c>
      <c r="M4320" t="s">
        <v>298</v>
      </c>
    </row>
    <row r="4321" spans="1:13" x14ac:dyDescent="0.25">
      <c r="A4321">
        <v>4308</v>
      </c>
      <c r="B4321" t="s">
        <v>15410</v>
      </c>
      <c r="C4321" t="s">
        <v>15411</v>
      </c>
      <c r="D4321" t="s">
        <v>74</v>
      </c>
      <c r="E4321" t="s">
        <v>4157</v>
      </c>
      <c r="F4321" t="s">
        <v>15412</v>
      </c>
      <c r="G4321" t="s">
        <v>257</v>
      </c>
      <c r="H4321">
        <v>120</v>
      </c>
      <c r="I4321">
        <v>80</v>
      </c>
      <c r="J4321">
        <v>2004</v>
      </c>
      <c r="K4321">
        <v>6</v>
      </c>
      <c r="L4321" t="s">
        <v>543</v>
      </c>
      <c r="M4321" t="s">
        <v>544</v>
      </c>
    </row>
    <row r="4322" spans="1:13" x14ac:dyDescent="0.25">
      <c r="A4322">
        <v>4309</v>
      </c>
      <c r="B4322" t="s">
        <v>15413</v>
      </c>
      <c r="C4322" t="s">
        <v>15414</v>
      </c>
      <c r="D4322" t="s">
        <v>860</v>
      </c>
      <c r="E4322" t="s">
        <v>15415</v>
      </c>
      <c r="F4322" t="s">
        <v>15416</v>
      </c>
      <c r="G4322" t="s">
        <v>308</v>
      </c>
      <c r="H4322">
        <v>144</v>
      </c>
      <c r="I4322">
        <v>49</v>
      </c>
      <c r="J4322">
        <v>2003</v>
      </c>
      <c r="K4322">
        <v>5</v>
      </c>
      <c r="L4322" t="s">
        <v>863</v>
      </c>
      <c r="M4322" t="s">
        <v>1185</v>
      </c>
    </row>
    <row r="4323" spans="1:13" x14ac:dyDescent="0.25">
      <c r="A4323">
        <v>4310</v>
      </c>
      <c r="B4323" t="s">
        <v>15417</v>
      </c>
      <c r="C4323" t="s">
        <v>15418</v>
      </c>
      <c r="D4323" t="s">
        <v>80</v>
      </c>
      <c r="E4323" t="s">
        <v>1277</v>
      </c>
      <c r="F4323" t="s">
        <v>15419</v>
      </c>
      <c r="G4323" t="s">
        <v>40</v>
      </c>
      <c r="H4323">
        <v>22</v>
      </c>
      <c r="I4323">
        <v>12</v>
      </c>
      <c r="J4323">
        <v>2004</v>
      </c>
      <c r="K4323">
        <v>1</v>
      </c>
      <c r="L4323" t="s">
        <v>729</v>
      </c>
      <c r="M4323" t="s">
        <v>15420</v>
      </c>
    </row>
    <row r="4324" spans="1:13" x14ac:dyDescent="0.25">
      <c r="A4324">
        <v>4311</v>
      </c>
      <c r="B4324" t="s">
        <v>15421</v>
      </c>
      <c r="C4324" t="s">
        <v>15422</v>
      </c>
      <c r="D4324" t="s">
        <v>52</v>
      </c>
      <c r="E4324" t="s">
        <v>1309</v>
      </c>
      <c r="F4324" t="s">
        <v>15423</v>
      </c>
      <c r="G4324" t="s">
        <v>336</v>
      </c>
      <c r="H4324">
        <v>13</v>
      </c>
      <c r="I4324">
        <v>7</v>
      </c>
      <c r="J4324">
        <v>2007</v>
      </c>
      <c r="K4324">
        <v>1</v>
      </c>
      <c r="L4324" t="s">
        <v>203</v>
      </c>
      <c r="M4324" t="s">
        <v>5836</v>
      </c>
    </row>
    <row r="4325" spans="1:13" x14ac:dyDescent="0.25">
      <c r="A4325">
        <v>4312</v>
      </c>
      <c r="B4325" t="s">
        <v>15424</v>
      </c>
      <c r="C4325" t="s">
        <v>15425</v>
      </c>
      <c r="D4325" t="s">
        <v>166</v>
      </c>
      <c r="E4325" t="s">
        <v>498</v>
      </c>
      <c r="F4325" t="s">
        <v>15426</v>
      </c>
      <c r="G4325" t="s">
        <v>18</v>
      </c>
      <c r="H4325">
        <v>36</v>
      </c>
      <c r="I4325">
        <v>23</v>
      </c>
      <c r="J4325">
        <v>2013</v>
      </c>
      <c r="K4325">
        <v>1</v>
      </c>
      <c r="L4325" t="s">
        <v>3983</v>
      </c>
      <c r="M4325" t="s">
        <v>5226</v>
      </c>
    </row>
    <row r="4326" spans="1:13" x14ac:dyDescent="0.25">
      <c r="A4326">
        <v>4313</v>
      </c>
      <c r="B4326" t="s">
        <v>15427</v>
      </c>
      <c r="C4326" t="s">
        <v>15428</v>
      </c>
      <c r="D4326" t="s">
        <v>86</v>
      </c>
      <c r="E4326" t="s">
        <v>7675</v>
      </c>
      <c r="F4326" t="s">
        <v>15429</v>
      </c>
      <c r="G4326" t="s">
        <v>233</v>
      </c>
      <c r="H4326">
        <v>15</v>
      </c>
      <c r="I4326">
        <v>7</v>
      </c>
      <c r="J4326">
        <v>2006</v>
      </c>
      <c r="K4326">
        <v>1</v>
      </c>
      <c r="L4326" t="s">
        <v>89</v>
      </c>
      <c r="M4326" t="s">
        <v>15430</v>
      </c>
    </row>
    <row r="4327" spans="1:13" x14ac:dyDescent="0.25">
      <c r="A4327">
        <v>4314</v>
      </c>
      <c r="B4327" t="s">
        <v>15431</v>
      </c>
      <c r="C4327" t="s">
        <v>15432</v>
      </c>
      <c r="D4327" t="s">
        <v>74</v>
      </c>
      <c r="E4327" t="s">
        <v>15433</v>
      </c>
      <c r="F4327" t="s">
        <v>15434</v>
      </c>
      <c r="G4327" t="s">
        <v>55</v>
      </c>
      <c r="H4327">
        <v>438</v>
      </c>
      <c r="I4327">
        <v>253</v>
      </c>
      <c r="J4327">
        <v>2009</v>
      </c>
      <c r="K4327">
        <v>6</v>
      </c>
      <c r="L4327" t="s">
        <v>77</v>
      </c>
      <c r="M4327" t="s">
        <v>15435</v>
      </c>
    </row>
    <row r="4328" spans="1:13" x14ac:dyDescent="0.25">
      <c r="A4328">
        <v>4315</v>
      </c>
      <c r="B4328" t="s">
        <v>15436</v>
      </c>
      <c r="C4328" t="s">
        <v>15437</v>
      </c>
      <c r="D4328" t="s">
        <v>66</v>
      </c>
      <c r="E4328" t="s">
        <v>7415</v>
      </c>
      <c r="F4328" t="s">
        <v>15438</v>
      </c>
      <c r="G4328" t="s">
        <v>69</v>
      </c>
      <c r="H4328">
        <v>256</v>
      </c>
      <c r="I4328">
        <v>125</v>
      </c>
      <c r="J4328">
        <v>1969</v>
      </c>
      <c r="K4328">
        <v>1</v>
      </c>
      <c r="L4328" t="s">
        <v>94</v>
      </c>
      <c r="M4328" t="s">
        <v>6809</v>
      </c>
    </row>
    <row r="4329" spans="1:13" x14ac:dyDescent="0.25">
      <c r="A4329">
        <v>4316</v>
      </c>
      <c r="B4329" t="s">
        <v>15439</v>
      </c>
      <c r="C4329" t="s">
        <v>15440</v>
      </c>
      <c r="D4329" t="s">
        <v>333</v>
      </c>
      <c r="E4329" t="s">
        <v>425</v>
      </c>
      <c r="F4329" t="s">
        <v>15441</v>
      </c>
      <c r="G4329" t="s">
        <v>107</v>
      </c>
      <c r="H4329">
        <v>36</v>
      </c>
      <c r="I4329">
        <v>24</v>
      </c>
      <c r="J4329">
        <v>2002</v>
      </c>
      <c r="K4329">
        <v>1</v>
      </c>
      <c r="L4329" t="s">
        <v>2593</v>
      </c>
      <c r="M4329" t="s">
        <v>2594</v>
      </c>
    </row>
    <row r="4330" spans="1:13" x14ac:dyDescent="0.25">
      <c r="A4330">
        <v>4317</v>
      </c>
      <c r="B4330" t="s">
        <v>15442</v>
      </c>
      <c r="C4330" t="s">
        <v>15443</v>
      </c>
      <c r="D4330" t="s">
        <v>223</v>
      </c>
      <c r="E4330" t="s">
        <v>15444</v>
      </c>
      <c r="F4330" t="s">
        <v>15445</v>
      </c>
      <c r="G4330" t="s">
        <v>55</v>
      </c>
      <c r="H4330">
        <v>250</v>
      </c>
      <c r="I4330">
        <v>40</v>
      </c>
      <c r="J4330">
        <v>2012</v>
      </c>
      <c r="K4330">
        <v>3</v>
      </c>
      <c r="L4330" t="s">
        <v>226</v>
      </c>
      <c r="M4330" t="s">
        <v>227</v>
      </c>
    </row>
    <row r="4331" spans="1:13" x14ac:dyDescent="0.25">
      <c r="A4331">
        <v>4318</v>
      </c>
      <c r="B4331" t="s">
        <v>15446</v>
      </c>
      <c r="C4331" t="s">
        <v>15447</v>
      </c>
      <c r="D4331" t="s">
        <v>166</v>
      </c>
      <c r="E4331" t="s">
        <v>1991</v>
      </c>
      <c r="F4331" t="s">
        <v>15448</v>
      </c>
      <c r="G4331" t="s">
        <v>211</v>
      </c>
      <c r="H4331">
        <v>72</v>
      </c>
      <c r="I4331">
        <v>41</v>
      </c>
      <c r="J4331">
        <v>2005</v>
      </c>
      <c r="K4331">
        <v>1</v>
      </c>
      <c r="L4331" t="s">
        <v>1734</v>
      </c>
      <c r="M4331" t="s">
        <v>1734</v>
      </c>
    </row>
    <row r="4332" spans="1:13" x14ac:dyDescent="0.25">
      <c r="A4332">
        <v>4319</v>
      </c>
      <c r="B4332" t="s">
        <v>15449</v>
      </c>
      <c r="C4332" t="s">
        <v>15450</v>
      </c>
      <c r="D4332" t="s">
        <v>1011</v>
      </c>
      <c r="E4332" t="s">
        <v>911</v>
      </c>
      <c r="F4332" t="s">
        <v>15451</v>
      </c>
      <c r="G4332" t="s">
        <v>336</v>
      </c>
      <c r="H4332">
        <v>10</v>
      </c>
      <c r="I4332">
        <v>7</v>
      </c>
      <c r="J4332">
        <v>2010</v>
      </c>
      <c r="K4332">
        <v>1</v>
      </c>
      <c r="L4332" t="s">
        <v>1014</v>
      </c>
      <c r="M4332" t="s">
        <v>1015</v>
      </c>
    </row>
    <row r="4333" spans="1:13" x14ac:dyDescent="0.25">
      <c r="A4333">
        <v>4320</v>
      </c>
      <c r="B4333" t="s">
        <v>15452</v>
      </c>
      <c r="C4333" t="s">
        <v>15453</v>
      </c>
      <c r="D4333" t="s">
        <v>15</v>
      </c>
      <c r="E4333" t="s">
        <v>3529</v>
      </c>
      <c r="F4333" t="s">
        <v>15454</v>
      </c>
      <c r="G4333" t="s">
        <v>18</v>
      </c>
      <c r="H4333">
        <v>90</v>
      </c>
      <c r="I4333">
        <v>41</v>
      </c>
      <c r="J4333">
        <v>2013</v>
      </c>
      <c r="K4333">
        <v>3</v>
      </c>
      <c r="L4333" t="s">
        <v>19</v>
      </c>
      <c r="M4333" t="s">
        <v>19</v>
      </c>
    </row>
    <row r="4334" spans="1:13" x14ac:dyDescent="0.25">
      <c r="A4334">
        <v>4321</v>
      </c>
      <c r="B4334" t="s">
        <v>15455</v>
      </c>
      <c r="C4334" t="s">
        <v>15456</v>
      </c>
      <c r="D4334" t="s">
        <v>643</v>
      </c>
      <c r="E4334" t="s">
        <v>216</v>
      </c>
      <c r="F4334" t="s">
        <v>15457</v>
      </c>
      <c r="G4334" t="s">
        <v>336</v>
      </c>
      <c r="H4334">
        <v>95</v>
      </c>
      <c r="I4334">
        <v>70</v>
      </c>
      <c r="J4334">
        <v>1984</v>
      </c>
      <c r="K4334">
        <v>5</v>
      </c>
      <c r="L4334" t="s">
        <v>645</v>
      </c>
      <c r="M4334" t="s">
        <v>15458</v>
      </c>
    </row>
    <row r="4335" spans="1:13" x14ac:dyDescent="0.25">
      <c r="A4335">
        <v>4322</v>
      </c>
      <c r="B4335" t="s">
        <v>15459</v>
      </c>
      <c r="C4335" t="s">
        <v>15460</v>
      </c>
      <c r="D4335" t="s">
        <v>141</v>
      </c>
      <c r="E4335" t="s">
        <v>1063</v>
      </c>
      <c r="F4335" t="s">
        <v>15461</v>
      </c>
      <c r="G4335" t="s">
        <v>149</v>
      </c>
      <c r="H4335">
        <v>100</v>
      </c>
      <c r="I4335">
        <v>40</v>
      </c>
      <c r="J4335">
        <v>2005</v>
      </c>
      <c r="K4335">
        <v>1</v>
      </c>
      <c r="L4335" t="s">
        <v>349</v>
      </c>
      <c r="M4335" t="s">
        <v>13876</v>
      </c>
    </row>
    <row r="4336" spans="1:13" x14ac:dyDescent="0.25">
      <c r="A4336">
        <v>4323</v>
      </c>
      <c r="B4336" t="s">
        <v>15462</v>
      </c>
      <c r="C4336" t="s">
        <v>15463</v>
      </c>
      <c r="D4336" t="s">
        <v>119</v>
      </c>
      <c r="E4336" t="s">
        <v>3043</v>
      </c>
      <c r="F4336" t="s">
        <v>15464</v>
      </c>
      <c r="G4336" t="s">
        <v>48</v>
      </c>
      <c r="H4336">
        <v>35</v>
      </c>
      <c r="I4336">
        <v>14</v>
      </c>
      <c r="J4336">
        <v>1980</v>
      </c>
      <c r="K4336">
        <v>2</v>
      </c>
      <c r="L4336" t="s">
        <v>122</v>
      </c>
      <c r="M4336" t="s">
        <v>15465</v>
      </c>
    </row>
    <row r="4337" spans="1:13" x14ac:dyDescent="0.25">
      <c r="A4337">
        <v>4324</v>
      </c>
      <c r="B4337" t="s">
        <v>15466</v>
      </c>
      <c r="C4337" t="s">
        <v>15467</v>
      </c>
      <c r="D4337" t="s">
        <v>22</v>
      </c>
      <c r="E4337" t="s">
        <v>1920</v>
      </c>
      <c r="F4337" t="s">
        <v>15468</v>
      </c>
      <c r="G4337" t="s">
        <v>297</v>
      </c>
      <c r="H4337">
        <v>17</v>
      </c>
      <c r="I4337">
        <v>13</v>
      </c>
      <c r="J4337">
        <v>2011</v>
      </c>
      <c r="K4337">
        <v>3</v>
      </c>
      <c r="L4337" t="s">
        <v>26</v>
      </c>
      <c r="M4337" t="s">
        <v>26</v>
      </c>
    </row>
    <row r="4338" spans="1:13" x14ac:dyDescent="0.25">
      <c r="A4338">
        <v>4325</v>
      </c>
      <c r="B4338" t="s">
        <v>15469</v>
      </c>
      <c r="C4338" t="s">
        <v>15470</v>
      </c>
      <c r="D4338" t="s">
        <v>80</v>
      </c>
      <c r="E4338" t="s">
        <v>1494</v>
      </c>
      <c r="F4338" t="s">
        <v>15471</v>
      </c>
      <c r="G4338" t="s">
        <v>55</v>
      </c>
      <c r="H4338">
        <v>55</v>
      </c>
      <c r="I4338">
        <v>33</v>
      </c>
      <c r="J4338">
        <v>2010</v>
      </c>
      <c r="K4338">
        <v>1</v>
      </c>
      <c r="L4338" t="s">
        <v>41</v>
      </c>
      <c r="M4338" t="s">
        <v>10778</v>
      </c>
    </row>
    <row r="4339" spans="1:13" x14ac:dyDescent="0.25">
      <c r="A4339">
        <v>4326</v>
      </c>
      <c r="B4339" t="s">
        <v>15472</v>
      </c>
      <c r="C4339" t="s">
        <v>15473</v>
      </c>
      <c r="D4339" t="s">
        <v>80</v>
      </c>
      <c r="E4339" t="s">
        <v>15474</v>
      </c>
      <c r="F4339" t="s">
        <v>15475</v>
      </c>
      <c r="G4339" t="s">
        <v>336</v>
      </c>
      <c r="H4339">
        <v>108</v>
      </c>
      <c r="I4339">
        <v>48</v>
      </c>
      <c r="J4339">
        <v>2011</v>
      </c>
      <c r="K4339">
        <v>2</v>
      </c>
      <c r="L4339" t="s">
        <v>83</v>
      </c>
      <c r="M4339" t="s">
        <v>1435</v>
      </c>
    </row>
    <row r="4340" spans="1:13" x14ac:dyDescent="0.25">
      <c r="A4340">
        <v>4327</v>
      </c>
      <c r="B4340" t="s">
        <v>15476</v>
      </c>
      <c r="C4340" t="s">
        <v>15477</v>
      </c>
      <c r="D4340" t="s">
        <v>105</v>
      </c>
      <c r="E4340" t="s">
        <v>1803</v>
      </c>
      <c r="F4340" t="s">
        <v>15478</v>
      </c>
      <c r="G4340" t="s">
        <v>156</v>
      </c>
      <c r="H4340">
        <v>291</v>
      </c>
      <c r="I4340">
        <v>170</v>
      </c>
      <c r="J4340">
        <v>2005</v>
      </c>
      <c r="K4340">
        <v>7</v>
      </c>
      <c r="L4340" t="s">
        <v>62</v>
      </c>
      <c r="M4340" t="s">
        <v>108</v>
      </c>
    </row>
    <row r="4341" spans="1:13" x14ac:dyDescent="0.25">
      <c r="A4341">
        <v>4328</v>
      </c>
      <c r="B4341" t="s">
        <v>15479</v>
      </c>
      <c r="C4341" t="s">
        <v>15480</v>
      </c>
      <c r="D4341" t="s">
        <v>80</v>
      </c>
      <c r="E4341" t="s">
        <v>911</v>
      </c>
      <c r="F4341" t="s">
        <v>15481</v>
      </c>
      <c r="G4341" t="s">
        <v>297</v>
      </c>
      <c r="H4341">
        <v>19</v>
      </c>
      <c r="I4341">
        <v>13</v>
      </c>
      <c r="J4341">
        <v>1997</v>
      </c>
      <c r="K4341">
        <v>1</v>
      </c>
      <c r="L4341" t="s">
        <v>137</v>
      </c>
      <c r="M4341" t="s">
        <v>4543</v>
      </c>
    </row>
    <row r="4342" spans="1:13" x14ac:dyDescent="0.25">
      <c r="A4342">
        <v>4329</v>
      </c>
      <c r="B4342" t="s">
        <v>15482</v>
      </c>
      <c r="C4342" t="s">
        <v>15483</v>
      </c>
      <c r="D4342" t="s">
        <v>30</v>
      </c>
      <c r="E4342" t="s">
        <v>518</v>
      </c>
      <c r="F4342" t="s">
        <v>15484</v>
      </c>
      <c r="G4342" t="s">
        <v>297</v>
      </c>
      <c r="H4342">
        <v>42</v>
      </c>
      <c r="I4342">
        <v>26</v>
      </c>
      <c r="J4342">
        <v>1993</v>
      </c>
      <c r="K4342">
        <v>4</v>
      </c>
      <c r="L4342" t="s">
        <v>34</v>
      </c>
      <c r="M4342" t="s">
        <v>34</v>
      </c>
    </row>
    <row r="4343" spans="1:13" x14ac:dyDescent="0.25">
      <c r="A4343">
        <v>4330</v>
      </c>
      <c r="B4343" t="s">
        <v>15485</v>
      </c>
      <c r="C4343" t="s">
        <v>15486</v>
      </c>
      <c r="D4343" t="s">
        <v>215</v>
      </c>
      <c r="E4343" t="s">
        <v>4114</v>
      </c>
      <c r="F4343" t="s">
        <v>15487</v>
      </c>
      <c r="G4343" t="s">
        <v>233</v>
      </c>
      <c r="H4343">
        <v>69</v>
      </c>
      <c r="I4343">
        <v>45</v>
      </c>
      <c r="J4343">
        <v>1968</v>
      </c>
      <c r="K4343">
        <v>2</v>
      </c>
      <c r="L4343" t="s">
        <v>41</v>
      </c>
      <c r="M4343" t="s">
        <v>11646</v>
      </c>
    </row>
    <row r="4344" spans="1:13" x14ac:dyDescent="0.25">
      <c r="A4344">
        <v>4331</v>
      </c>
      <c r="B4344" t="s">
        <v>15488</v>
      </c>
      <c r="C4344" t="s">
        <v>15489</v>
      </c>
      <c r="D4344" t="s">
        <v>52</v>
      </c>
      <c r="E4344" t="s">
        <v>760</v>
      </c>
      <c r="F4344" t="s">
        <v>15490</v>
      </c>
      <c r="G4344" t="s">
        <v>329</v>
      </c>
      <c r="H4344">
        <v>40</v>
      </c>
      <c r="I4344">
        <v>19</v>
      </c>
      <c r="J4344">
        <v>2000</v>
      </c>
      <c r="K4344">
        <v>1</v>
      </c>
      <c r="L4344" t="s">
        <v>56</v>
      </c>
      <c r="M4344" t="s">
        <v>662</v>
      </c>
    </row>
    <row r="4345" spans="1:13" x14ac:dyDescent="0.25">
      <c r="A4345">
        <v>4332</v>
      </c>
      <c r="B4345" t="s">
        <v>15491</v>
      </c>
      <c r="C4345" t="s">
        <v>15492</v>
      </c>
      <c r="D4345" t="s">
        <v>66</v>
      </c>
      <c r="E4345" t="s">
        <v>626</v>
      </c>
      <c r="F4345" t="s">
        <v>15493</v>
      </c>
      <c r="G4345" t="s">
        <v>107</v>
      </c>
      <c r="H4345">
        <v>17</v>
      </c>
      <c r="I4345">
        <v>8</v>
      </c>
      <c r="J4345">
        <v>2013</v>
      </c>
      <c r="K4345">
        <v>1</v>
      </c>
      <c r="L4345" t="s">
        <v>94</v>
      </c>
      <c r="M4345" t="s">
        <v>396</v>
      </c>
    </row>
    <row r="4346" spans="1:13" x14ac:dyDescent="0.25">
      <c r="A4346">
        <v>4333</v>
      </c>
      <c r="B4346" t="s">
        <v>15494</v>
      </c>
      <c r="C4346" t="s">
        <v>15495</v>
      </c>
      <c r="D4346" t="s">
        <v>66</v>
      </c>
      <c r="E4346" t="s">
        <v>798</v>
      </c>
      <c r="F4346" t="s">
        <v>15496</v>
      </c>
      <c r="G4346" t="s">
        <v>233</v>
      </c>
      <c r="H4346">
        <v>39</v>
      </c>
      <c r="I4346">
        <v>27</v>
      </c>
      <c r="J4346">
        <v>2002</v>
      </c>
      <c r="K4346">
        <v>1</v>
      </c>
      <c r="L4346" t="s">
        <v>94</v>
      </c>
      <c r="M4346" t="s">
        <v>15497</v>
      </c>
    </row>
    <row r="4347" spans="1:13" x14ac:dyDescent="0.25">
      <c r="A4347">
        <v>4334</v>
      </c>
      <c r="B4347" t="s">
        <v>15498</v>
      </c>
      <c r="C4347" t="s">
        <v>15499</v>
      </c>
      <c r="D4347" t="s">
        <v>80</v>
      </c>
      <c r="E4347" t="s">
        <v>5462</v>
      </c>
      <c r="F4347" t="s">
        <v>15500</v>
      </c>
      <c r="G4347" t="s">
        <v>69</v>
      </c>
      <c r="H4347">
        <v>134</v>
      </c>
      <c r="I4347">
        <v>110</v>
      </c>
      <c r="J4347">
        <v>2006</v>
      </c>
      <c r="K4347">
        <v>10</v>
      </c>
      <c r="L4347" t="s">
        <v>163</v>
      </c>
      <c r="M4347" t="s">
        <v>15501</v>
      </c>
    </row>
    <row r="4348" spans="1:13" x14ac:dyDescent="0.25">
      <c r="A4348">
        <v>4335</v>
      </c>
      <c r="B4348" t="s">
        <v>15502</v>
      </c>
      <c r="C4348" t="s">
        <v>15503</v>
      </c>
      <c r="D4348" t="s">
        <v>503</v>
      </c>
      <c r="E4348" t="s">
        <v>576</v>
      </c>
      <c r="F4348" t="s">
        <v>15504</v>
      </c>
      <c r="G4348" t="s">
        <v>297</v>
      </c>
      <c r="H4348">
        <v>21</v>
      </c>
      <c r="I4348">
        <v>11</v>
      </c>
      <c r="J4348">
        <v>2007</v>
      </c>
      <c r="K4348">
        <v>4</v>
      </c>
      <c r="L4348" t="s">
        <v>506</v>
      </c>
      <c r="M4348" t="s">
        <v>5709</v>
      </c>
    </row>
    <row r="4349" spans="1:13" x14ac:dyDescent="0.25">
      <c r="A4349">
        <v>4336</v>
      </c>
      <c r="B4349" t="s">
        <v>15505</v>
      </c>
      <c r="C4349" t="s">
        <v>15506</v>
      </c>
      <c r="D4349" t="s">
        <v>243</v>
      </c>
      <c r="E4349" t="s">
        <v>512</v>
      </c>
      <c r="F4349" t="s">
        <v>15507</v>
      </c>
      <c r="G4349" t="s">
        <v>211</v>
      </c>
      <c r="H4349">
        <v>5</v>
      </c>
      <c r="I4349">
        <v>4</v>
      </c>
      <c r="J4349">
        <v>2013</v>
      </c>
      <c r="K4349">
        <v>1</v>
      </c>
      <c r="L4349" t="s">
        <v>458</v>
      </c>
      <c r="M4349" t="s">
        <v>15508</v>
      </c>
    </row>
    <row r="4350" spans="1:13" x14ac:dyDescent="0.25">
      <c r="A4350">
        <v>4337</v>
      </c>
      <c r="B4350" t="s">
        <v>15509</v>
      </c>
      <c r="C4350" t="s">
        <v>15510</v>
      </c>
      <c r="D4350" t="s">
        <v>30</v>
      </c>
      <c r="E4350" t="s">
        <v>15511</v>
      </c>
      <c r="F4350" t="s">
        <v>15512</v>
      </c>
      <c r="G4350" t="s">
        <v>308</v>
      </c>
      <c r="H4350">
        <v>291</v>
      </c>
      <c r="I4350">
        <v>160</v>
      </c>
      <c r="J4350">
        <v>1995</v>
      </c>
      <c r="K4350">
        <v>14</v>
      </c>
      <c r="L4350" t="s">
        <v>251</v>
      </c>
      <c r="M4350" t="s">
        <v>251</v>
      </c>
    </row>
    <row r="4351" spans="1:13" x14ac:dyDescent="0.25">
      <c r="A4351">
        <v>4338</v>
      </c>
      <c r="B4351" t="s">
        <v>15513</v>
      </c>
      <c r="C4351" t="s">
        <v>15514</v>
      </c>
      <c r="D4351" t="s">
        <v>52</v>
      </c>
      <c r="E4351" t="s">
        <v>5243</v>
      </c>
      <c r="F4351" t="s">
        <v>15515</v>
      </c>
      <c r="G4351" t="s">
        <v>336</v>
      </c>
      <c r="H4351">
        <v>48</v>
      </c>
      <c r="I4351">
        <v>18</v>
      </c>
      <c r="J4351">
        <v>2010</v>
      </c>
      <c r="K4351">
        <v>6</v>
      </c>
      <c r="L4351" t="s">
        <v>56</v>
      </c>
      <c r="M4351" t="s">
        <v>1519</v>
      </c>
    </row>
    <row r="4352" spans="1:13" x14ac:dyDescent="0.25">
      <c r="A4352">
        <v>4339</v>
      </c>
      <c r="B4352" t="s">
        <v>15516</v>
      </c>
      <c r="C4352" t="s">
        <v>15517</v>
      </c>
      <c r="D4352" t="s">
        <v>52</v>
      </c>
      <c r="E4352" t="s">
        <v>911</v>
      </c>
      <c r="F4352" t="s">
        <v>15518</v>
      </c>
      <c r="G4352" t="s">
        <v>329</v>
      </c>
      <c r="H4352">
        <v>65</v>
      </c>
      <c r="I4352">
        <v>50</v>
      </c>
      <c r="J4352">
        <v>2007</v>
      </c>
      <c r="K4352">
        <v>3</v>
      </c>
      <c r="L4352" t="s">
        <v>203</v>
      </c>
      <c r="M4352" t="s">
        <v>15519</v>
      </c>
    </row>
    <row r="4353" spans="1:13" x14ac:dyDescent="0.25">
      <c r="A4353">
        <v>4340</v>
      </c>
      <c r="B4353" t="s">
        <v>15520</v>
      </c>
      <c r="C4353" t="s">
        <v>15521</v>
      </c>
      <c r="D4353" t="s">
        <v>80</v>
      </c>
      <c r="E4353" t="s">
        <v>15233</v>
      </c>
      <c r="F4353" t="s">
        <v>15522</v>
      </c>
      <c r="G4353" t="s">
        <v>329</v>
      </c>
      <c r="H4353">
        <v>89</v>
      </c>
      <c r="I4353">
        <v>67</v>
      </c>
      <c r="J4353">
        <v>1995</v>
      </c>
      <c r="K4353">
        <v>7</v>
      </c>
      <c r="L4353" t="s">
        <v>83</v>
      </c>
      <c r="M4353" t="s">
        <v>964</v>
      </c>
    </row>
    <row r="4354" spans="1:13" x14ac:dyDescent="0.25">
      <c r="A4354">
        <v>4341</v>
      </c>
      <c r="B4354" t="s">
        <v>15523</v>
      </c>
      <c r="C4354" t="s">
        <v>15524</v>
      </c>
      <c r="D4354" t="s">
        <v>215</v>
      </c>
      <c r="E4354" t="s">
        <v>334</v>
      </c>
      <c r="F4354" t="s">
        <v>15525</v>
      </c>
      <c r="G4354" t="s">
        <v>55</v>
      </c>
      <c r="H4354">
        <v>29</v>
      </c>
      <c r="I4354">
        <v>9</v>
      </c>
      <c r="J4354">
        <v>2013</v>
      </c>
      <c r="K4354">
        <v>2</v>
      </c>
      <c r="L4354" t="s">
        <v>219</v>
      </c>
      <c r="M4354" t="s">
        <v>3190</v>
      </c>
    </row>
    <row r="4355" spans="1:13" x14ac:dyDescent="0.25">
      <c r="A4355">
        <v>4342</v>
      </c>
      <c r="B4355" t="s">
        <v>15526</v>
      </c>
      <c r="C4355" t="s">
        <v>15527</v>
      </c>
      <c r="D4355" t="s">
        <v>230</v>
      </c>
      <c r="E4355" t="s">
        <v>3845</v>
      </c>
      <c r="F4355" t="s">
        <v>15528</v>
      </c>
      <c r="G4355" t="s">
        <v>156</v>
      </c>
      <c r="H4355">
        <v>184</v>
      </c>
      <c r="I4355">
        <v>120</v>
      </c>
      <c r="J4355">
        <v>2000</v>
      </c>
      <c r="K4355">
        <v>9</v>
      </c>
      <c r="L4355" t="s">
        <v>41</v>
      </c>
      <c r="M4355" t="s">
        <v>15529</v>
      </c>
    </row>
    <row r="4356" spans="1:13" x14ac:dyDescent="0.25">
      <c r="A4356">
        <v>4343</v>
      </c>
      <c r="B4356" t="s">
        <v>15530</v>
      </c>
      <c r="C4356" t="s">
        <v>15531</v>
      </c>
      <c r="D4356" t="s">
        <v>852</v>
      </c>
      <c r="E4356" t="s">
        <v>1277</v>
      </c>
      <c r="F4356" t="s">
        <v>15532</v>
      </c>
      <c r="G4356" t="s">
        <v>107</v>
      </c>
      <c r="H4356">
        <v>42</v>
      </c>
      <c r="I4356">
        <v>28</v>
      </c>
      <c r="J4356">
        <v>2005</v>
      </c>
      <c r="K4356">
        <v>7</v>
      </c>
      <c r="L4356" t="s">
        <v>595</v>
      </c>
      <c r="M4356" t="s">
        <v>854</v>
      </c>
    </row>
    <row r="4357" spans="1:13" x14ac:dyDescent="0.25">
      <c r="A4357">
        <v>4344</v>
      </c>
      <c r="B4357" t="s">
        <v>15533</v>
      </c>
      <c r="C4357" t="s">
        <v>15534</v>
      </c>
      <c r="D4357" t="s">
        <v>30</v>
      </c>
      <c r="E4357" t="s">
        <v>760</v>
      </c>
      <c r="F4357" t="s">
        <v>15535</v>
      </c>
      <c r="G4357" t="s">
        <v>336</v>
      </c>
      <c r="H4357">
        <v>95</v>
      </c>
      <c r="I4357">
        <v>60</v>
      </c>
      <c r="J4357">
        <v>2007</v>
      </c>
      <c r="K4357">
        <v>1</v>
      </c>
      <c r="L4357" t="s">
        <v>251</v>
      </c>
      <c r="M4357" t="s">
        <v>3796</v>
      </c>
    </row>
    <row r="4358" spans="1:13" x14ac:dyDescent="0.25">
      <c r="A4358">
        <v>4345</v>
      </c>
      <c r="B4358" t="s">
        <v>15536</v>
      </c>
      <c r="C4358" t="s">
        <v>15537</v>
      </c>
      <c r="D4358" t="s">
        <v>59</v>
      </c>
      <c r="E4358" t="s">
        <v>15538</v>
      </c>
      <c r="F4358" t="s">
        <v>15539</v>
      </c>
      <c r="G4358" t="s">
        <v>308</v>
      </c>
      <c r="H4358">
        <v>2278</v>
      </c>
      <c r="I4358">
        <v>1150</v>
      </c>
      <c r="J4358">
        <v>1994</v>
      </c>
      <c r="K4358">
        <v>9</v>
      </c>
      <c r="L4358" t="s">
        <v>62</v>
      </c>
      <c r="M4358" t="s">
        <v>427</v>
      </c>
    </row>
    <row r="4359" spans="1:13" x14ac:dyDescent="0.25">
      <c r="A4359">
        <v>4346</v>
      </c>
      <c r="B4359" t="s">
        <v>15540</v>
      </c>
      <c r="C4359" t="s">
        <v>15541</v>
      </c>
      <c r="D4359" t="s">
        <v>1011</v>
      </c>
      <c r="E4359" t="s">
        <v>4157</v>
      </c>
      <c r="F4359" t="s">
        <v>15542</v>
      </c>
      <c r="G4359" t="s">
        <v>297</v>
      </c>
      <c r="H4359">
        <v>200</v>
      </c>
      <c r="I4359">
        <v>120</v>
      </c>
      <c r="J4359">
        <v>1998</v>
      </c>
      <c r="K4359">
        <v>3</v>
      </c>
      <c r="L4359" t="s">
        <v>1014</v>
      </c>
      <c r="M4359" t="s">
        <v>1015</v>
      </c>
    </row>
    <row r="4360" spans="1:13" x14ac:dyDescent="0.25">
      <c r="A4360">
        <v>4347</v>
      </c>
      <c r="B4360" t="s">
        <v>15543</v>
      </c>
      <c r="C4360" t="s">
        <v>15544</v>
      </c>
      <c r="D4360" t="s">
        <v>753</v>
      </c>
      <c r="E4360" t="s">
        <v>13361</v>
      </c>
      <c r="F4360" t="s">
        <v>15545</v>
      </c>
      <c r="G4360" t="s">
        <v>336</v>
      </c>
      <c r="H4360">
        <v>165</v>
      </c>
      <c r="I4360">
        <v>128</v>
      </c>
      <c r="J4360">
        <v>1999</v>
      </c>
      <c r="K4360">
        <v>6</v>
      </c>
      <c r="L4360" t="s">
        <v>756</v>
      </c>
      <c r="M4360" t="s">
        <v>757</v>
      </c>
    </row>
    <row r="4361" spans="1:13" x14ac:dyDescent="0.25">
      <c r="A4361">
        <v>4348</v>
      </c>
      <c r="B4361" t="s">
        <v>15546</v>
      </c>
      <c r="C4361" t="s">
        <v>15547</v>
      </c>
      <c r="D4361" t="s">
        <v>52</v>
      </c>
      <c r="E4361" t="s">
        <v>7741</v>
      </c>
      <c r="F4361" t="s">
        <v>15548</v>
      </c>
      <c r="G4361" t="s">
        <v>336</v>
      </c>
      <c r="H4361">
        <v>246</v>
      </c>
      <c r="I4361">
        <v>144</v>
      </c>
      <c r="J4361">
        <v>2005</v>
      </c>
      <c r="K4361">
        <v>1</v>
      </c>
      <c r="L4361" t="s">
        <v>56</v>
      </c>
      <c r="M4361" t="s">
        <v>1519</v>
      </c>
    </row>
    <row r="4362" spans="1:13" x14ac:dyDescent="0.25">
      <c r="A4362">
        <v>4349</v>
      </c>
      <c r="B4362" t="s">
        <v>15549</v>
      </c>
      <c r="C4362" t="s">
        <v>15550</v>
      </c>
      <c r="D4362" t="s">
        <v>780</v>
      </c>
      <c r="E4362" t="s">
        <v>824</v>
      </c>
      <c r="F4362" t="s">
        <v>15551</v>
      </c>
      <c r="G4362" t="s">
        <v>107</v>
      </c>
      <c r="H4362">
        <v>15</v>
      </c>
      <c r="I4362">
        <v>10</v>
      </c>
      <c r="J4362">
        <v>2012</v>
      </c>
      <c r="K4362">
        <v>2</v>
      </c>
      <c r="L4362" t="s">
        <v>344</v>
      </c>
      <c r="M4362" t="s">
        <v>2535</v>
      </c>
    </row>
    <row r="4363" spans="1:13" x14ac:dyDescent="0.25">
      <c r="A4363">
        <v>4350</v>
      </c>
      <c r="B4363" t="s">
        <v>15552</v>
      </c>
      <c r="C4363" t="s">
        <v>15553</v>
      </c>
      <c r="D4363" t="s">
        <v>80</v>
      </c>
      <c r="E4363" t="s">
        <v>1068</v>
      </c>
      <c r="F4363" t="s">
        <v>15554</v>
      </c>
      <c r="G4363" t="s">
        <v>336</v>
      </c>
      <c r="H4363">
        <v>135</v>
      </c>
      <c r="I4363">
        <v>80</v>
      </c>
      <c r="J4363">
        <v>2001</v>
      </c>
      <c r="K4363">
        <v>4</v>
      </c>
      <c r="L4363" t="s">
        <v>41</v>
      </c>
      <c r="M4363" t="s">
        <v>15555</v>
      </c>
    </row>
    <row r="4364" spans="1:13" x14ac:dyDescent="0.25">
      <c r="A4364">
        <v>4351</v>
      </c>
      <c r="B4364" t="s">
        <v>15556</v>
      </c>
      <c r="C4364" t="s">
        <v>15557</v>
      </c>
      <c r="D4364" t="s">
        <v>503</v>
      </c>
      <c r="E4364" t="s">
        <v>1442</v>
      </c>
      <c r="F4364" t="s">
        <v>15558</v>
      </c>
      <c r="G4364" t="s">
        <v>40</v>
      </c>
      <c r="H4364">
        <v>19</v>
      </c>
      <c r="I4364">
        <v>13</v>
      </c>
      <c r="J4364">
        <v>1973</v>
      </c>
      <c r="K4364">
        <v>1</v>
      </c>
      <c r="L4364" t="s">
        <v>41</v>
      </c>
      <c r="M4364" t="s">
        <v>5258</v>
      </c>
    </row>
    <row r="4365" spans="1:13" x14ac:dyDescent="0.25">
      <c r="A4365">
        <v>4352</v>
      </c>
      <c r="B4365" t="s">
        <v>15559</v>
      </c>
      <c r="C4365" t="s">
        <v>15560</v>
      </c>
      <c r="D4365" t="s">
        <v>119</v>
      </c>
      <c r="E4365" t="s">
        <v>4157</v>
      </c>
      <c r="F4365" t="s">
        <v>15561</v>
      </c>
      <c r="G4365" t="s">
        <v>156</v>
      </c>
      <c r="H4365">
        <v>92</v>
      </c>
      <c r="I4365">
        <v>62</v>
      </c>
      <c r="J4365">
        <v>1998</v>
      </c>
      <c r="K4365">
        <v>8</v>
      </c>
      <c r="L4365" t="s">
        <v>122</v>
      </c>
      <c r="M4365" t="s">
        <v>2055</v>
      </c>
    </row>
    <row r="4366" spans="1:13" x14ac:dyDescent="0.25">
      <c r="A4366">
        <v>4353</v>
      </c>
      <c r="B4366" t="s">
        <v>15562</v>
      </c>
      <c r="C4366" t="s">
        <v>15563</v>
      </c>
      <c r="D4366" t="s">
        <v>105</v>
      </c>
      <c r="E4366" t="s">
        <v>15564</v>
      </c>
      <c r="F4366" t="s">
        <v>15565</v>
      </c>
      <c r="G4366" t="s">
        <v>6043</v>
      </c>
      <c r="H4366">
        <v>65</v>
      </c>
      <c r="I4366">
        <v>54</v>
      </c>
      <c r="J4366">
        <v>2002</v>
      </c>
      <c r="K4366">
        <v>1</v>
      </c>
      <c r="L4366" t="s">
        <v>41</v>
      </c>
      <c r="M4366" t="s">
        <v>108</v>
      </c>
    </row>
    <row r="4367" spans="1:13" x14ac:dyDescent="0.25">
      <c r="A4367">
        <v>4354</v>
      </c>
      <c r="B4367" t="s">
        <v>15566</v>
      </c>
      <c r="C4367" t="s">
        <v>15567</v>
      </c>
      <c r="D4367" t="s">
        <v>66</v>
      </c>
      <c r="E4367" t="s">
        <v>911</v>
      </c>
      <c r="F4367" t="s">
        <v>15568</v>
      </c>
      <c r="G4367" t="s">
        <v>181</v>
      </c>
      <c r="H4367">
        <v>23</v>
      </c>
      <c r="I4367">
        <v>15</v>
      </c>
      <c r="J4367">
        <v>2010</v>
      </c>
      <c r="K4367">
        <v>2</v>
      </c>
      <c r="L4367" t="s">
        <v>94</v>
      </c>
      <c r="M4367" t="s">
        <v>921</v>
      </c>
    </row>
    <row r="4368" spans="1:13" x14ac:dyDescent="0.25">
      <c r="A4368">
        <v>4355</v>
      </c>
      <c r="B4368" t="s">
        <v>15569</v>
      </c>
      <c r="C4368" t="s">
        <v>15570</v>
      </c>
      <c r="D4368" t="s">
        <v>15</v>
      </c>
      <c r="E4368" t="s">
        <v>3392</v>
      </c>
      <c r="F4368" t="s">
        <v>15571</v>
      </c>
      <c r="G4368" t="s">
        <v>233</v>
      </c>
      <c r="H4368">
        <v>90</v>
      </c>
      <c r="I4368">
        <v>50</v>
      </c>
      <c r="J4368">
        <v>1969</v>
      </c>
      <c r="K4368">
        <v>1</v>
      </c>
      <c r="L4368" t="s">
        <v>19</v>
      </c>
      <c r="M4368" t="s">
        <v>15572</v>
      </c>
    </row>
    <row r="4369" spans="1:13" x14ac:dyDescent="0.25">
      <c r="A4369">
        <v>4356</v>
      </c>
      <c r="B4369" t="s">
        <v>15573</v>
      </c>
      <c r="C4369" t="s">
        <v>15574</v>
      </c>
      <c r="D4369" t="s">
        <v>503</v>
      </c>
      <c r="E4369" t="s">
        <v>15575</v>
      </c>
      <c r="F4369" t="s">
        <v>15576</v>
      </c>
      <c r="G4369" t="s">
        <v>107</v>
      </c>
      <c r="H4369">
        <v>281</v>
      </c>
      <c r="I4369">
        <v>285</v>
      </c>
      <c r="J4369">
        <v>1964</v>
      </c>
      <c r="K4369">
        <v>2</v>
      </c>
      <c r="L4369" t="s">
        <v>506</v>
      </c>
      <c r="M4369" t="s">
        <v>1598</v>
      </c>
    </row>
    <row r="4370" spans="1:13" x14ac:dyDescent="0.25">
      <c r="A4370">
        <v>4357</v>
      </c>
      <c r="B4370" t="s">
        <v>15577</v>
      </c>
      <c r="C4370" t="s">
        <v>15578</v>
      </c>
      <c r="D4370" t="s">
        <v>22</v>
      </c>
      <c r="E4370" t="s">
        <v>585</v>
      </c>
      <c r="F4370" t="s">
        <v>15579</v>
      </c>
      <c r="G4370" t="s">
        <v>233</v>
      </c>
      <c r="H4370">
        <v>24</v>
      </c>
      <c r="I4370">
        <v>12</v>
      </c>
      <c r="J4370">
        <v>2013</v>
      </c>
      <c r="K4370">
        <v>3</v>
      </c>
      <c r="L4370" t="s">
        <v>41</v>
      </c>
      <c r="M4370" t="s">
        <v>212</v>
      </c>
    </row>
    <row r="4371" spans="1:13" x14ac:dyDescent="0.25">
      <c r="A4371">
        <v>4358</v>
      </c>
      <c r="B4371" t="s">
        <v>15580</v>
      </c>
      <c r="C4371" t="s">
        <v>15581</v>
      </c>
      <c r="D4371" t="s">
        <v>294</v>
      </c>
      <c r="E4371" t="s">
        <v>60</v>
      </c>
      <c r="F4371" t="s">
        <v>15582</v>
      </c>
      <c r="G4371" t="s">
        <v>156</v>
      </c>
      <c r="H4371">
        <v>170</v>
      </c>
      <c r="I4371">
        <v>117</v>
      </c>
      <c r="J4371">
        <v>2010</v>
      </c>
      <c r="K4371">
        <v>5</v>
      </c>
      <c r="L4371" t="s">
        <v>298</v>
      </c>
      <c r="M4371" t="s">
        <v>15583</v>
      </c>
    </row>
    <row r="4372" spans="1:13" x14ac:dyDescent="0.25">
      <c r="A4372">
        <v>4359</v>
      </c>
      <c r="B4372" t="s">
        <v>15584</v>
      </c>
      <c r="C4372" t="s">
        <v>15585</v>
      </c>
      <c r="D4372" t="s">
        <v>74</v>
      </c>
      <c r="E4372" t="s">
        <v>518</v>
      </c>
      <c r="F4372" t="s">
        <v>15586</v>
      </c>
      <c r="G4372" t="s">
        <v>336</v>
      </c>
      <c r="H4372">
        <v>41</v>
      </c>
      <c r="I4372">
        <v>23</v>
      </c>
      <c r="J4372">
        <v>2009</v>
      </c>
      <c r="K4372">
        <v>3</v>
      </c>
      <c r="L4372" t="s">
        <v>77</v>
      </c>
      <c r="M4372" t="s">
        <v>77</v>
      </c>
    </row>
    <row r="4373" spans="1:13" x14ac:dyDescent="0.25">
      <c r="A4373">
        <v>4360</v>
      </c>
      <c r="B4373" t="s">
        <v>15587</v>
      </c>
      <c r="C4373" t="s">
        <v>15588</v>
      </c>
      <c r="D4373" t="s">
        <v>52</v>
      </c>
      <c r="E4373" t="s">
        <v>824</v>
      </c>
      <c r="F4373" t="s">
        <v>15589</v>
      </c>
      <c r="G4373" t="s">
        <v>156</v>
      </c>
      <c r="H4373">
        <v>15</v>
      </c>
      <c r="I4373">
        <v>8</v>
      </c>
      <c r="J4373">
        <v>2004</v>
      </c>
      <c r="K4373">
        <v>1</v>
      </c>
      <c r="L4373" t="s">
        <v>56</v>
      </c>
      <c r="M4373" t="s">
        <v>1800</v>
      </c>
    </row>
    <row r="4374" spans="1:13" x14ac:dyDescent="0.25">
      <c r="A4374">
        <v>4361</v>
      </c>
      <c r="B4374" t="s">
        <v>15590</v>
      </c>
      <c r="C4374" t="s">
        <v>15591</v>
      </c>
      <c r="D4374" t="s">
        <v>503</v>
      </c>
      <c r="E4374" t="s">
        <v>6753</v>
      </c>
      <c r="F4374" t="s">
        <v>15592</v>
      </c>
      <c r="G4374" t="s">
        <v>25</v>
      </c>
      <c r="H4374">
        <v>296</v>
      </c>
      <c r="I4374">
        <v>180</v>
      </c>
      <c r="J4374">
        <v>2011</v>
      </c>
      <c r="K4374">
        <v>1</v>
      </c>
      <c r="L4374" t="s">
        <v>506</v>
      </c>
      <c r="M4374" t="s">
        <v>13964</v>
      </c>
    </row>
    <row r="4375" spans="1:13" x14ac:dyDescent="0.25">
      <c r="A4375">
        <v>4362</v>
      </c>
      <c r="B4375" t="s">
        <v>15593</v>
      </c>
      <c r="C4375" t="s">
        <v>15594</v>
      </c>
      <c r="D4375" t="s">
        <v>59</v>
      </c>
      <c r="E4375" t="s">
        <v>6446</v>
      </c>
      <c r="F4375" t="s">
        <v>15595</v>
      </c>
      <c r="G4375" t="s">
        <v>324</v>
      </c>
      <c r="H4375">
        <v>154</v>
      </c>
      <c r="I4375">
        <v>112</v>
      </c>
      <c r="J4375">
        <v>1985</v>
      </c>
      <c r="K4375">
        <v>1</v>
      </c>
      <c r="L4375" t="s">
        <v>62</v>
      </c>
      <c r="M4375" t="s">
        <v>8988</v>
      </c>
    </row>
    <row r="4376" spans="1:13" x14ac:dyDescent="0.25">
      <c r="A4376">
        <v>4363</v>
      </c>
      <c r="B4376" t="s">
        <v>15596</v>
      </c>
      <c r="C4376" t="s">
        <v>15597</v>
      </c>
      <c r="D4376" t="s">
        <v>15</v>
      </c>
      <c r="E4376" t="s">
        <v>993</v>
      </c>
      <c r="F4376" t="s">
        <v>15598</v>
      </c>
      <c r="G4376" t="s">
        <v>40</v>
      </c>
      <c r="H4376">
        <v>25</v>
      </c>
      <c r="I4376">
        <v>4</v>
      </c>
      <c r="J4376">
        <v>2008</v>
      </c>
      <c r="K4376">
        <v>1</v>
      </c>
      <c r="L4376" t="s">
        <v>19</v>
      </c>
      <c r="M4376" t="s">
        <v>19</v>
      </c>
    </row>
    <row r="4377" spans="1:13" x14ac:dyDescent="0.25">
      <c r="A4377">
        <v>4364</v>
      </c>
      <c r="B4377" t="s">
        <v>15599</v>
      </c>
      <c r="C4377" t="s">
        <v>15600</v>
      </c>
      <c r="D4377" t="s">
        <v>59</v>
      </c>
      <c r="E4377" t="s">
        <v>1106</v>
      </c>
      <c r="F4377" t="s">
        <v>15601</v>
      </c>
      <c r="G4377" t="s">
        <v>156</v>
      </c>
      <c r="H4377">
        <v>24</v>
      </c>
      <c r="I4377">
        <v>4</v>
      </c>
      <c r="J4377">
        <v>2007</v>
      </c>
      <c r="K4377">
        <v>2</v>
      </c>
      <c r="L4377" t="s">
        <v>62</v>
      </c>
      <c r="M4377" t="s">
        <v>15602</v>
      </c>
    </row>
    <row r="4378" spans="1:13" x14ac:dyDescent="0.25">
      <c r="A4378">
        <v>4365</v>
      </c>
      <c r="B4378" t="s">
        <v>15603</v>
      </c>
      <c r="C4378" t="s">
        <v>15604</v>
      </c>
      <c r="D4378" t="s">
        <v>503</v>
      </c>
      <c r="E4378" t="s">
        <v>3470</v>
      </c>
      <c r="F4378" t="s">
        <v>15605</v>
      </c>
      <c r="G4378" t="s">
        <v>55</v>
      </c>
      <c r="H4378">
        <v>60</v>
      </c>
      <c r="I4378">
        <v>17</v>
      </c>
      <c r="J4378">
        <v>2009</v>
      </c>
      <c r="K4378">
        <v>3</v>
      </c>
      <c r="L4378" t="s">
        <v>506</v>
      </c>
      <c r="M4378" t="s">
        <v>15606</v>
      </c>
    </row>
    <row r="4379" spans="1:13" x14ac:dyDescent="0.25">
      <c r="A4379">
        <v>4366</v>
      </c>
      <c r="B4379" t="s">
        <v>15607</v>
      </c>
      <c r="C4379" t="s">
        <v>15608</v>
      </c>
      <c r="D4379" t="s">
        <v>1768</v>
      </c>
      <c r="E4379" t="s">
        <v>9593</v>
      </c>
      <c r="F4379" t="s">
        <v>15609</v>
      </c>
      <c r="G4379" t="s">
        <v>69</v>
      </c>
      <c r="H4379">
        <v>1866</v>
      </c>
      <c r="I4379">
        <v>1276</v>
      </c>
      <c r="J4379">
        <v>1995</v>
      </c>
      <c r="K4379">
        <v>11</v>
      </c>
      <c r="L4379" t="s">
        <v>41</v>
      </c>
      <c r="M4379" t="s">
        <v>437</v>
      </c>
    </row>
    <row r="4380" spans="1:13" x14ac:dyDescent="0.25">
      <c r="A4380">
        <v>4367</v>
      </c>
      <c r="B4380" t="s">
        <v>15610</v>
      </c>
      <c r="C4380" t="s">
        <v>15611</v>
      </c>
      <c r="D4380" t="s">
        <v>30</v>
      </c>
      <c r="E4380" t="s">
        <v>15612</v>
      </c>
      <c r="F4380" t="s">
        <v>15613</v>
      </c>
      <c r="G4380" t="s">
        <v>336</v>
      </c>
      <c r="H4380">
        <v>885</v>
      </c>
      <c r="I4380">
        <v>600</v>
      </c>
      <c r="J4380">
        <v>2008</v>
      </c>
      <c r="K4380">
        <v>7</v>
      </c>
      <c r="L4380" t="s">
        <v>258</v>
      </c>
      <c r="M4380" t="s">
        <v>258</v>
      </c>
    </row>
    <row r="4381" spans="1:13" x14ac:dyDescent="0.25">
      <c r="A4381">
        <v>4368</v>
      </c>
      <c r="B4381" t="s">
        <v>15614</v>
      </c>
      <c r="C4381" t="s">
        <v>15615</v>
      </c>
      <c r="D4381" t="s">
        <v>59</v>
      </c>
      <c r="E4381" t="s">
        <v>15616</v>
      </c>
      <c r="F4381" t="s">
        <v>15617</v>
      </c>
      <c r="G4381" t="s">
        <v>48</v>
      </c>
      <c r="H4381">
        <v>414</v>
      </c>
      <c r="I4381">
        <v>298</v>
      </c>
      <c r="J4381">
        <v>1997</v>
      </c>
      <c r="K4381">
        <v>4</v>
      </c>
      <c r="L4381" t="s">
        <v>62</v>
      </c>
      <c r="M4381" t="s">
        <v>15618</v>
      </c>
    </row>
    <row r="4382" spans="1:13" x14ac:dyDescent="0.25">
      <c r="A4382">
        <v>4369</v>
      </c>
      <c r="B4382" t="s">
        <v>15619</v>
      </c>
      <c r="C4382" t="s">
        <v>15620</v>
      </c>
      <c r="D4382" t="s">
        <v>1262</v>
      </c>
      <c r="E4382" t="s">
        <v>4983</v>
      </c>
      <c r="F4382" t="s">
        <v>15621</v>
      </c>
      <c r="G4382" t="s">
        <v>233</v>
      </c>
      <c r="H4382">
        <v>27</v>
      </c>
      <c r="I4382">
        <v>17</v>
      </c>
      <c r="J4382">
        <v>2005</v>
      </c>
      <c r="K4382">
        <v>1</v>
      </c>
      <c r="L4382" t="s">
        <v>41</v>
      </c>
      <c r="M4382" t="s">
        <v>3467</v>
      </c>
    </row>
    <row r="4383" spans="1:13" x14ac:dyDescent="0.25">
      <c r="A4383">
        <v>4370</v>
      </c>
      <c r="B4383" t="s">
        <v>15622</v>
      </c>
      <c r="C4383" t="s">
        <v>15623</v>
      </c>
      <c r="D4383" t="s">
        <v>30</v>
      </c>
      <c r="E4383" t="s">
        <v>7347</v>
      </c>
      <c r="F4383" t="s">
        <v>15624</v>
      </c>
      <c r="G4383" t="s">
        <v>40</v>
      </c>
      <c r="H4383">
        <v>320</v>
      </c>
      <c r="I4383">
        <v>210</v>
      </c>
      <c r="J4383">
        <v>2006</v>
      </c>
      <c r="K4383">
        <v>10</v>
      </c>
      <c r="L4383" t="s">
        <v>34</v>
      </c>
      <c r="M4383" t="s">
        <v>34</v>
      </c>
    </row>
    <row r="4384" spans="1:13" x14ac:dyDescent="0.25">
      <c r="A4384">
        <v>4371</v>
      </c>
      <c r="B4384" t="s">
        <v>15625</v>
      </c>
      <c r="C4384" t="s">
        <v>15626</v>
      </c>
      <c r="D4384" t="s">
        <v>98</v>
      </c>
      <c r="E4384" t="s">
        <v>7173</v>
      </c>
      <c r="F4384" t="s">
        <v>15627</v>
      </c>
      <c r="G4384" t="s">
        <v>48</v>
      </c>
      <c r="H4384">
        <v>57</v>
      </c>
      <c r="I4384">
        <v>50</v>
      </c>
      <c r="J4384">
        <v>2005</v>
      </c>
      <c r="K4384">
        <v>6</v>
      </c>
      <c r="L4384" t="s">
        <v>101</v>
      </c>
      <c r="M4384" t="s">
        <v>15628</v>
      </c>
    </row>
    <row r="4385" spans="1:13" x14ac:dyDescent="0.25">
      <c r="A4385">
        <v>4372</v>
      </c>
      <c r="B4385" t="s">
        <v>15629</v>
      </c>
      <c r="C4385" t="s">
        <v>15630</v>
      </c>
      <c r="D4385" t="s">
        <v>45</v>
      </c>
      <c r="E4385" t="s">
        <v>626</v>
      </c>
      <c r="F4385" t="s">
        <v>15631</v>
      </c>
      <c r="G4385" t="s">
        <v>297</v>
      </c>
      <c r="H4385">
        <v>21</v>
      </c>
      <c r="I4385">
        <v>12</v>
      </c>
      <c r="J4385">
        <v>2013</v>
      </c>
      <c r="K4385">
        <v>2</v>
      </c>
      <c r="L4385" t="s">
        <v>41</v>
      </c>
      <c r="M4385" t="s">
        <v>2932</v>
      </c>
    </row>
    <row r="4386" spans="1:13" x14ac:dyDescent="0.25">
      <c r="A4386">
        <v>4373</v>
      </c>
      <c r="B4386" t="s">
        <v>15632</v>
      </c>
      <c r="C4386" t="s">
        <v>15633</v>
      </c>
      <c r="D4386" t="s">
        <v>230</v>
      </c>
      <c r="E4386" t="s">
        <v>1231</v>
      </c>
      <c r="F4386" t="s">
        <v>15634</v>
      </c>
      <c r="G4386" t="s">
        <v>40</v>
      </c>
      <c r="H4386">
        <v>56</v>
      </c>
      <c r="I4386">
        <v>38</v>
      </c>
      <c r="J4386">
        <v>1978</v>
      </c>
      <c r="K4386">
        <v>5</v>
      </c>
      <c r="L4386" t="s">
        <v>41</v>
      </c>
      <c r="M4386" t="s">
        <v>636</v>
      </c>
    </row>
    <row r="4387" spans="1:13" x14ac:dyDescent="0.25">
      <c r="A4387">
        <v>4374</v>
      </c>
      <c r="B4387" t="s">
        <v>15635</v>
      </c>
      <c r="C4387" t="s">
        <v>15636</v>
      </c>
      <c r="D4387" t="s">
        <v>230</v>
      </c>
      <c r="E4387" t="s">
        <v>2379</v>
      </c>
      <c r="F4387" t="s">
        <v>15637</v>
      </c>
      <c r="G4387" t="s">
        <v>336</v>
      </c>
      <c r="H4387">
        <v>68</v>
      </c>
      <c r="I4387">
        <v>43</v>
      </c>
      <c r="J4387">
        <v>1976</v>
      </c>
      <c r="K4387">
        <v>1</v>
      </c>
      <c r="L4387" t="s">
        <v>4222</v>
      </c>
      <c r="M4387" t="s">
        <v>15638</v>
      </c>
    </row>
    <row r="4388" spans="1:13" x14ac:dyDescent="0.25">
      <c r="A4388">
        <v>4375</v>
      </c>
      <c r="B4388" t="s">
        <v>15639</v>
      </c>
      <c r="C4388" t="s">
        <v>15640</v>
      </c>
      <c r="D4388" t="s">
        <v>243</v>
      </c>
      <c r="E4388" t="s">
        <v>2516</v>
      </c>
      <c r="F4388" t="s">
        <v>15641</v>
      </c>
      <c r="G4388" t="s">
        <v>336</v>
      </c>
      <c r="H4388">
        <v>98</v>
      </c>
      <c r="I4388">
        <v>50</v>
      </c>
      <c r="J4388">
        <v>1997</v>
      </c>
      <c r="K4388">
        <v>10</v>
      </c>
      <c r="L4388" t="s">
        <v>458</v>
      </c>
      <c r="M4388" t="s">
        <v>15642</v>
      </c>
    </row>
    <row r="4389" spans="1:13" x14ac:dyDescent="0.25">
      <c r="A4389">
        <v>4376</v>
      </c>
      <c r="B4389" t="s">
        <v>15643</v>
      </c>
      <c r="C4389" t="s">
        <v>15644</v>
      </c>
      <c r="D4389" t="s">
        <v>80</v>
      </c>
      <c r="E4389" t="s">
        <v>334</v>
      </c>
      <c r="F4389" t="s">
        <v>15645</v>
      </c>
      <c r="G4389" t="s">
        <v>69</v>
      </c>
      <c r="H4389">
        <v>17</v>
      </c>
      <c r="I4389">
        <v>12</v>
      </c>
      <c r="J4389">
        <v>2003</v>
      </c>
      <c r="K4389">
        <v>3</v>
      </c>
      <c r="L4389" t="s">
        <v>163</v>
      </c>
      <c r="M4389" t="s">
        <v>5482</v>
      </c>
    </row>
    <row r="4390" spans="1:13" x14ac:dyDescent="0.25">
      <c r="A4390">
        <v>4377</v>
      </c>
      <c r="B4390" t="s">
        <v>15646</v>
      </c>
      <c r="C4390" t="s">
        <v>15647</v>
      </c>
      <c r="D4390" t="s">
        <v>30</v>
      </c>
      <c r="E4390" t="s">
        <v>1231</v>
      </c>
      <c r="F4390" t="s">
        <v>15648</v>
      </c>
      <c r="G4390" t="s">
        <v>156</v>
      </c>
      <c r="H4390">
        <v>358</v>
      </c>
      <c r="I4390">
        <v>264</v>
      </c>
      <c r="J4390">
        <v>2004</v>
      </c>
      <c r="K4390">
        <v>4</v>
      </c>
      <c r="L4390" t="s">
        <v>258</v>
      </c>
      <c r="M4390" t="s">
        <v>7367</v>
      </c>
    </row>
    <row r="4391" spans="1:13" x14ac:dyDescent="0.25">
      <c r="A4391">
        <v>4378</v>
      </c>
      <c r="B4391" t="s">
        <v>15649</v>
      </c>
      <c r="C4391" t="s">
        <v>15650</v>
      </c>
      <c r="D4391" t="s">
        <v>80</v>
      </c>
      <c r="E4391" t="s">
        <v>1106</v>
      </c>
      <c r="F4391" t="s">
        <v>15651</v>
      </c>
      <c r="G4391" t="s">
        <v>6043</v>
      </c>
      <c r="H4391">
        <v>8</v>
      </c>
      <c r="I4391">
        <v>6</v>
      </c>
      <c r="J4391">
        <v>2005</v>
      </c>
      <c r="K4391">
        <v>3</v>
      </c>
      <c r="L4391" t="s">
        <v>83</v>
      </c>
      <c r="M4391" t="s">
        <v>15652</v>
      </c>
    </row>
    <row r="4392" spans="1:13" x14ac:dyDescent="0.25">
      <c r="A4392">
        <v>4379</v>
      </c>
      <c r="B4392" t="s">
        <v>15653</v>
      </c>
      <c r="C4392" t="s">
        <v>15654</v>
      </c>
      <c r="D4392" t="s">
        <v>243</v>
      </c>
      <c r="E4392" t="s">
        <v>416</v>
      </c>
      <c r="F4392" t="s">
        <v>15655</v>
      </c>
      <c r="G4392" t="s">
        <v>18</v>
      </c>
      <c r="H4392">
        <v>27</v>
      </c>
      <c r="I4392">
        <v>16</v>
      </c>
      <c r="J4392">
        <v>1998</v>
      </c>
      <c r="K4392">
        <v>2</v>
      </c>
      <c r="L4392" t="s">
        <v>94</v>
      </c>
      <c r="M4392" t="s">
        <v>9327</v>
      </c>
    </row>
    <row r="4393" spans="1:13" x14ac:dyDescent="0.25">
      <c r="A4393">
        <v>4380</v>
      </c>
      <c r="B4393" t="s">
        <v>15656</v>
      </c>
      <c r="C4393" t="s">
        <v>15657</v>
      </c>
      <c r="D4393" t="s">
        <v>341</v>
      </c>
      <c r="E4393" t="s">
        <v>2108</v>
      </c>
      <c r="F4393" t="s">
        <v>15658</v>
      </c>
      <c r="G4393" t="s">
        <v>308</v>
      </c>
      <c r="H4393">
        <v>70</v>
      </c>
      <c r="I4393">
        <v>40</v>
      </c>
      <c r="J4393">
        <v>2003</v>
      </c>
      <c r="K4393">
        <v>6</v>
      </c>
      <c r="L4393" t="s">
        <v>344</v>
      </c>
      <c r="M4393" t="s">
        <v>15659</v>
      </c>
    </row>
    <row r="4394" spans="1:13" x14ac:dyDescent="0.25">
      <c r="A4394">
        <v>4381</v>
      </c>
      <c r="B4394" t="s">
        <v>15660</v>
      </c>
      <c r="C4394" t="s">
        <v>15661</v>
      </c>
      <c r="D4394" t="s">
        <v>80</v>
      </c>
      <c r="E4394" t="s">
        <v>8878</v>
      </c>
      <c r="F4394" t="s">
        <v>15662</v>
      </c>
      <c r="G4394" t="s">
        <v>336</v>
      </c>
      <c r="H4394">
        <v>90</v>
      </c>
      <c r="I4394">
        <v>71</v>
      </c>
      <c r="J4394">
        <v>2001</v>
      </c>
      <c r="K4394">
        <v>9</v>
      </c>
      <c r="L4394" t="s">
        <v>41</v>
      </c>
      <c r="M4394" t="s">
        <v>137</v>
      </c>
    </row>
    <row r="4395" spans="1:13" x14ac:dyDescent="0.25">
      <c r="A4395">
        <v>4382</v>
      </c>
      <c r="B4395" t="s">
        <v>15663</v>
      </c>
      <c r="C4395" t="s">
        <v>15664</v>
      </c>
      <c r="D4395" t="s">
        <v>166</v>
      </c>
      <c r="E4395" t="s">
        <v>1920</v>
      </c>
      <c r="F4395" t="s">
        <v>15665</v>
      </c>
      <c r="G4395" t="s">
        <v>156</v>
      </c>
      <c r="H4395">
        <v>57</v>
      </c>
      <c r="I4395">
        <v>39</v>
      </c>
      <c r="J4395">
        <v>2015</v>
      </c>
      <c r="K4395">
        <v>1</v>
      </c>
      <c r="L4395" t="s">
        <v>169</v>
      </c>
      <c r="M4395" t="s">
        <v>15666</v>
      </c>
    </row>
    <row r="4396" spans="1:13" x14ac:dyDescent="0.25">
      <c r="A4396">
        <v>4383</v>
      </c>
      <c r="B4396" t="s">
        <v>15667</v>
      </c>
      <c r="C4396" t="s">
        <v>15668</v>
      </c>
      <c r="D4396" t="s">
        <v>80</v>
      </c>
      <c r="E4396" t="s">
        <v>585</v>
      </c>
      <c r="F4396" t="s">
        <v>15669</v>
      </c>
      <c r="G4396" t="s">
        <v>218</v>
      </c>
      <c r="H4396">
        <v>24</v>
      </c>
      <c r="I4396">
        <v>19</v>
      </c>
      <c r="J4396">
        <v>2010</v>
      </c>
      <c r="K4396">
        <v>2</v>
      </c>
      <c r="L4396" t="s">
        <v>137</v>
      </c>
      <c r="M4396" t="s">
        <v>137</v>
      </c>
    </row>
    <row r="4397" spans="1:13" x14ac:dyDescent="0.25">
      <c r="A4397">
        <v>4384</v>
      </c>
      <c r="B4397" t="s">
        <v>15670</v>
      </c>
      <c r="C4397" t="s">
        <v>15671</v>
      </c>
      <c r="D4397" t="s">
        <v>974</v>
      </c>
      <c r="E4397" t="s">
        <v>15672</v>
      </c>
      <c r="F4397" t="s">
        <v>15673</v>
      </c>
      <c r="G4397" t="s">
        <v>175</v>
      </c>
      <c r="H4397">
        <v>71</v>
      </c>
      <c r="I4397">
        <v>30</v>
      </c>
      <c r="J4397">
        <v>2012</v>
      </c>
      <c r="K4397">
        <v>3</v>
      </c>
      <c r="L4397" t="s">
        <v>94</v>
      </c>
      <c r="M4397" t="s">
        <v>976</v>
      </c>
    </row>
    <row r="4398" spans="1:13" x14ac:dyDescent="0.25">
      <c r="A4398">
        <v>4385</v>
      </c>
      <c r="B4398" t="s">
        <v>15674</v>
      </c>
      <c r="C4398" t="s">
        <v>15675</v>
      </c>
      <c r="D4398" t="s">
        <v>66</v>
      </c>
      <c r="E4398" t="s">
        <v>1592</v>
      </c>
      <c r="F4398" t="s">
        <v>15676</v>
      </c>
      <c r="G4398" t="s">
        <v>336</v>
      </c>
      <c r="H4398">
        <v>55</v>
      </c>
      <c r="I4398">
        <v>35</v>
      </c>
      <c r="J4398">
        <v>1996</v>
      </c>
      <c r="K4398">
        <v>7</v>
      </c>
      <c r="L4398" t="s">
        <v>1093</v>
      </c>
      <c r="M4398" t="s">
        <v>15677</v>
      </c>
    </row>
    <row r="4399" spans="1:13" x14ac:dyDescent="0.25">
      <c r="A4399">
        <v>4386</v>
      </c>
      <c r="B4399" t="s">
        <v>15678</v>
      </c>
      <c r="C4399" t="s">
        <v>15679</v>
      </c>
      <c r="D4399" t="s">
        <v>80</v>
      </c>
      <c r="E4399" t="s">
        <v>334</v>
      </c>
      <c r="F4399" t="s">
        <v>15680</v>
      </c>
      <c r="G4399" t="s">
        <v>297</v>
      </c>
      <c r="H4399">
        <v>20</v>
      </c>
      <c r="I4399">
        <v>10</v>
      </c>
      <c r="J4399">
        <v>2004</v>
      </c>
      <c r="K4399">
        <v>3</v>
      </c>
      <c r="L4399" t="s">
        <v>3247</v>
      </c>
      <c r="M4399" t="s">
        <v>1116</v>
      </c>
    </row>
    <row r="4400" spans="1:13" x14ac:dyDescent="0.25">
      <c r="A4400">
        <v>4387</v>
      </c>
      <c r="B4400" t="s">
        <v>15681</v>
      </c>
      <c r="C4400" t="s">
        <v>15682</v>
      </c>
      <c r="D4400" t="s">
        <v>45</v>
      </c>
      <c r="E4400" t="s">
        <v>7347</v>
      </c>
      <c r="F4400" t="s">
        <v>15683</v>
      </c>
      <c r="G4400" t="s">
        <v>107</v>
      </c>
      <c r="H4400">
        <v>102</v>
      </c>
      <c r="I4400">
        <v>69</v>
      </c>
      <c r="J4400">
        <v>2001</v>
      </c>
      <c r="K4400">
        <v>12</v>
      </c>
      <c r="L4400" t="s">
        <v>49</v>
      </c>
      <c r="M4400" t="s">
        <v>49</v>
      </c>
    </row>
    <row r="4401" spans="1:13" x14ac:dyDescent="0.25">
      <c r="A4401">
        <v>4388</v>
      </c>
      <c r="B4401" t="s">
        <v>15684</v>
      </c>
      <c r="C4401" t="s">
        <v>15685</v>
      </c>
      <c r="D4401" t="s">
        <v>80</v>
      </c>
      <c r="E4401" t="s">
        <v>15686</v>
      </c>
      <c r="F4401" t="s">
        <v>15687</v>
      </c>
      <c r="G4401" t="s">
        <v>55</v>
      </c>
      <c r="H4401">
        <v>210</v>
      </c>
      <c r="I4401">
        <v>143</v>
      </c>
      <c r="J4401">
        <v>2008</v>
      </c>
      <c r="K4401">
        <v>7</v>
      </c>
      <c r="L4401" t="s">
        <v>83</v>
      </c>
      <c r="M4401" t="s">
        <v>2693</v>
      </c>
    </row>
    <row r="4402" spans="1:13" x14ac:dyDescent="0.25">
      <c r="A4402">
        <v>4389</v>
      </c>
      <c r="B4402" t="s">
        <v>15688</v>
      </c>
      <c r="C4402" t="s">
        <v>15689</v>
      </c>
      <c r="D4402" t="s">
        <v>80</v>
      </c>
      <c r="E4402" t="s">
        <v>15690</v>
      </c>
      <c r="F4402" t="s">
        <v>15691</v>
      </c>
      <c r="G4402" t="s">
        <v>187</v>
      </c>
      <c r="H4402">
        <v>80</v>
      </c>
      <c r="I4402">
        <v>77</v>
      </c>
      <c r="J4402">
        <v>1997</v>
      </c>
      <c r="K4402">
        <v>1</v>
      </c>
      <c r="L4402" t="s">
        <v>83</v>
      </c>
      <c r="M4402" t="s">
        <v>530</v>
      </c>
    </row>
    <row r="4403" spans="1:13" x14ac:dyDescent="0.25">
      <c r="A4403">
        <v>4390</v>
      </c>
      <c r="B4403" t="s">
        <v>15692</v>
      </c>
      <c r="C4403" t="s">
        <v>15693</v>
      </c>
      <c r="D4403" t="s">
        <v>503</v>
      </c>
      <c r="E4403" t="s">
        <v>896</v>
      </c>
      <c r="F4403" t="s">
        <v>15694</v>
      </c>
      <c r="G4403" t="s">
        <v>211</v>
      </c>
      <c r="H4403">
        <v>40</v>
      </c>
      <c r="I4403">
        <v>20</v>
      </c>
      <c r="J4403">
        <v>1983</v>
      </c>
      <c r="K4403">
        <v>2</v>
      </c>
      <c r="L4403" t="s">
        <v>506</v>
      </c>
      <c r="M4403" t="s">
        <v>1984</v>
      </c>
    </row>
    <row r="4404" spans="1:13" x14ac:dyDescent="0.25">
      <c r="A4404">
        <v>4391</v>
      </c>
      <c r="B4404" t="s">
        <v>15695</v>
      </c>
      <c r="C4404" t="s">
        <v>15696</v>
      </c>
      <c r="D4404" t="s">
        <v>80</v>
      </c>
      <c r="E4404" t="s">
        <v>1608</v>
      </c>
      <c r="F4404" t="s">
        <v>15697</v>
      </c>
      <c r="G4404" t="s">
        <v>156</v>
      </c>
      <c r="H4404">
        <v>23</v>
      </c>
      <c r="I4404">
        <v>25</v>
      </c>
      <c r="J4404">
        <v>2009</v>
      </c>
      <c r="K4404">
        <v>6</v>
      </c>
      <c r="L4404" t="s">
        <v>83</v>
      </c>
      <c r="M4404" t="s">
        <v>530</v>
      </c>
    </row>
    <row r="4405" spans="1:13" x14ac:dyDescent="0.25">
      <c r="A4405">
        <v>4392</v>
      </c>
      <c r="B4405" t="s">
        <v>15698</v>
      </c>
      <c r="C4405" t="s">
        <v>15699</v>
      </c>
      <c r="D4405" t="s">
        <v>462</v>
      </c>
      <c r="E4405" t="s">
        <v>765</v>
      </c>
      <c r="F4405" t="s">
        <v>15700</v>
      </c>
      <c r="G4405" t="s">
        <v>233</v>
      </c>
      <c r="H4405">
        <v>30</v>
      </c>
      <c r="I4405">
        <v>20</v>
      </c>
      <c r="J4405">
        <v>1999</v>
      </c>
      <c r="K4405">
        <v>5</v>
      </c>
      <c r="L4405" t="s">
        <v>41</v>
      </c>
      <c r="M4405" t="s">
        <v>15701</v>
      </c>
    </row>
    <row r="4406" spans="1:13" x14ac:dyDescent="0.25">
      <c r="A4406">
        <v>4393</v>
      </c>
      <c r="B4406" t="s">
        <v>15702</v>
      </c>
      <c r="C4406" t="s">
        <v>15703</v>
      </c>
      <c r="D4406" t="s">
        <v>66</v>
      </c>
      <c r="E4406" t="s">
        <v>115</v>
      </c>
      <c r="F4406" t="s">
        <v>15704</v>
      </c>
      <c r="G4406" t="s">
        <v>181</v>
      </c>
      <c r="H4406">
        <v>70</v>
      </c>
      <c r="I4406">
        <v>50</v>
      </c>
      <c r="J4406">
        <v>1999</v>
      </c>
      <c r="K4406">
        <v>5</v>
      </c>
      <c r="L4406" t="s">
        <v>94</v>
      </c>
      <c r="M4406" t="s">
        <v>746</v>
      </c>
    </row>
    <row r="4407" spans="1:13" x14ac:dyDescent="0.25">
      <c r="A4407">
        <v>4394</v>
      </c>
      <c r="B4407" t="s">
        <v>15705</v>
      </c>
      <c r="C4407" t="s">
        <v>15706</v>
      </c>
      <c r="D4407" t="s">
        <v>30</v>
      </c>
      <c r="E4407" t="s">
        <v>3148</v>
      </c>
      <c r="F4407" t="s">
        <v>15707</v>
      </c>
      <c r="G4407" t="s">
        <v>55</v>
      </c>
      <c r="H4407">
        <v>25</v>
      </c>
      <c r="I4407">
        <v>15</v>
      </c>
      <c r="J4407">
        <v>2012</v>
      </c>
      <c r="K4407">
        <v>4</v>
      </c>
      <c r="L4407" t="s">
        <v>258</v>
      </c>
      <c r="M4407" t="s">
        <v>5749</v>
      </c>
    </row>
    <row r="4408" spans="1:13" x14ac:dyDescent="0.25">
      <c r="A4408">
        <v>4395</v>
      </c>
      <c r="B4408" t="s">
        <v>15708</v>
      </c>
      <c r="C4408" t="s">
        <v>15709</v>
      </c>
      <c r="D4408" t="s">
        <v>105</v>
      </c>
      <c r="E4408" t="s">
        <v>15710</v>
      </c>
      <c r="F4408" t="s">
        <v>15711</v>
      </c>
      <c r="G4408" t="s">
        <v>107</v>
      </c>
      <c r="H4408">
        <v>639</v>
      </c>
      <c r="I4408">
        <v>237</v>
      </c>
      <c r="J4408">
        <v>1976</v>
      </c>
      <c r="K4408">
        <v>6</v>
      </c>
      <c r="L4408" t="s">
        <v>2534</v>
      </c>
      <c r="M4408" t="s">
        <v>15712</v>
      </c>
    </row>
    <row r="4409" spans="1:13" x14ac:dyDescent="0.25">
      <c r="A4409">
        <v>4396</v>
      </c>
      <c r="B4409" t="s">
        <v>15713</v>
      </c>
      <c r="C4409" t="s">
        <v>15714</v>
      </c>
      <c r="D4409" t="s">
        <v>45</v>
      </c>
      <c r="E4409" t="s">
        <v>3155</v>
      </c>
      <c r="F4409" t="s">
        <v>15715</v>
      </c>
      <c r="G4409" t="s">
        <v>18</v>
      </c>
      <c r="H4409">
        <v>198</v>
      </c>
      <c r="I4409">
        <v>122</v>
      </c>
      <c r="J4409">
        <v>2004</v>
      </c>
      <c r="K4409">
        <v>4</v>
      </c>
      <c r="L4409" t="s">
        <v>49</v>
      </c>
      <c r="M4409" t="s">
        <v>1724</v>
      </c>
    </row>
    <row r="4410" spans="1:13" x14ac:dyDescent="0.25">
      <c r="A4410">
        <v>4397</v>
      </c>
      <c r="B4410" t="s">
        <v>15716</v>
      </c>
      <c r="C4410" t="s">
        <v>15717</v>
      </c>
      <c r="D4410" t="s">
        <v>105</v>
      </c>
      <c r="E4410" t="s">
        <v>1473</v>
      </c>
      <c r="F4410" t="s">
        <v>15718</v>
      </c>
      <c r="G4410" t="s">
        <v>25</v>
      </c>
      <c r="H4410">
        <v>110</v>
      </c>
      <c r="I4410">
        <v>55</v>
      </c>
      <c r="J4410">
        <v>2011</v>
      </c>
      <c r="K4410">
        <v>2</v>
      </c>
      <c r="L4410" t="s">
        <v>62</v>
      </c>
      <c r="M4410" t="s">
        <v>9867</v>
      </c>
    </row>
    <row r="4411" spans="1:13" x14ac:dyDescent="0.25">
      <c r="A4411">
        <v>4398</v>
      </c>
      <c r="B4411" t="s">
        <v>15719</v>
      </c>
      <c r="C4411" t="s">
        <v>15720</v>
      </c>
      <c r="D4411" t="s">
        <v>30</v>
      </c>
      <c r="E4411" t="s">
        <v>3155</v>
      </c>
      <c r="F4411" t="s">
        <v>15721</v>
      </c>
      <c r="G4411" t="s">
        <v>336</v>
      </c>
      <c r="H4411">
        <v>350</v>
      </c>
      <c r="I4411">
        <v>650</v>
      </c>
      <c r="J4411">
        <v>2003</v>
      </c>
      <c r="K4411">
        <v>4</v>
      </c>
      <c r="L4411" t="s">
        <v>258</v>
      </c>
      <c r="M4411" t="s">
        <v>1789</v>
      </c>
    </row>
    <row r="4412" spans="1:13" x14ac:dyDescent="0.25">
      <c r="A4412">
        <v>4399</v>
      </c>
      <c r="B4412" t="s">
        <v>15722</v>
      </c>
      <c r="C4412" t="s">
        <v>15723</v>
      </c>
      <c r="D4412" t="s">
        <v>503</v>
      </c>
      <c r="E4412" t="s">
        <v>861</v>
      </c>
      <c r="F4412" t="s">
        <v>15724</v>
      </c>
      <c r="G4412" t="s">
        <v>297</v>
      </c>
      <c r="H4412">
        <v>29</v>
      </c>
      <c r="I4412">
        <v>21</v>
      </c>
      <c r="J4412">
        <v>2006</v>
      </c>
      <c r="K4412">
        <v>3</v>
      </c>
      <c r="L4412" t="s">
        <v>506</v>
      </c>
      <c r="M4412" t="s">
        <v>15265</v>
      </c>
    </row>
    <row r="4413" spans="1:13" x14ac:dyDescent="0.25">
      <c r="A4413">
        <v>4400</v>
      </c>
      <c r="B4413" t="s">
        <v>15725</v>
      </c>
      <c r="C4413" t="s">
        <v>15726</v>
      </c>
      <c r="D4413" t="s">
        <v>105</v>
      </c>
      <c r="E4413" t="s">
        <v>1414</v>
      </c>
      <c r="F4413" t="s">
        <v>15727</v>
      </c>
      <c r="G4413" t="s">
        <v>33</v>
      </c>
      <c r="H4413">
        <v>40</v>
      </c>
      <c r="I4413">
        <v>3</v>
      </c>
      <c r="J4413">
        <v>2014</v>
      </c>
      <c r="K4413">
        <v>1</v>
      </c>
      <c r="L4413" t="s">
        <v>62</v>
      </c>
      <c r="M4413" t="s">
        <v>882</v>
      </c>
    </row>
    <row r="4414" spans="1:13" x14ac:dyDescent="0.25">
      <c r="A4414">
        <v>4401</v>
      </c>
      <c r="B4414" t="s">
        <v>15728</v>
      </c>
      <c r="C4414" t="s">
        <v>15729</v>
      </c>
      <c r="D4414" t="s">
        <v>80</v>
      </c>
      <c r="E4414" t="s">
        <v>15730</v>
      </c>
      <c r="F4414" t="s">
        <v>15731</v>
      </c>
      <c r="G4414" t="s">
        <v>40</v>
      </c>
      <c r="H4414">
        <v>68</v>
      </c>
      <c r="I4414">
        <v>60</v>
      </c>
      <c r="J4414">
        <v>1995</v>
      </c>
      <c r="K4414">
        <v>10</v>
      </c>
      <c r="L4414" t="s">
        <v>6184</v>
      </c>
      <c r="M4414" t="s">
        <v>15732</v>
      </c>
    </row>
    <row r="4415" spans="1:13" x14ac:dyDescent="0.25">
      <c r="A4415">
        <v>4402</v>
      </c>
      <c r="B4415" t="s">
        <v>15733</v>
      </c>
      <c r="C4415" t="s">
        <v>15734</v>
      </c>
      <c r="D4415" t="s">
        <v>341</v>
      </c>
      <c r="E4415" t="s">
        <v>1580</v>
      </c>
      <c r="F4415" t="s">
        <v>15735</v>
      </c>
      <c r="G4415" t="s">
        <v>33</v>
      </c>
      <c r="H4415">
        <v>387</v>
      </c>
      <c r="I4415">
        <v>240</v>
      </c>
      <c r="J4415">
        <v>2009</v>
      </c>
      <c r="K4415">
        <v>1</v>
      </c>
      <c r="L4415" t="s">
        <v>41</v>
      </c>
      <c r="M4415" t="s">
        <v>9912</v>
      </c>
    </row>
    <row r="4416" spans="1:13" x14ac:dyDescent="0.25">
      <c r="A4416">
        <v>4403</v>
      </c>
      <c r="B4416" t="s">
        <v>15736</v>
      </c>
      <c r="C4416" t="s">
        <v>15737</v>
      </c>
      <c r="D4416" t="s">
        <v>30</v>
      </c>
      <c r="E4416" t="s">
        <v>699</v>
      </c>
      <c r="F4416" t="s">
        <v>15738</v>
      </c>
      <c r="G4416" t="s">
        <v>107</v>
      </c>
      <c r="H4416">
        <v>21</v>
      </c>
      <c r="I4416">
        <v>11</v>
      </c>
      <c r="J4416">
        <v>2011</v>
      </c>
      <c r="K4416">
        <v>1</v>
      </c>
      <c r="L4416" t="s">
        <v>258</v>
      </c>
      <c r="M4416" t="s">
        <v>3283</v>
      </c>
    </row>
    <row r="4417" spans="1:13" x14ac:dyDescent="0.25">
      <c r="A4417">
        <v>4404</v>
      </c>
      <c r="B4417" t="s">
        <v>15739</v>
      </c>
      <c r="C4417" t="s">
        <v>15740</v>
      </c>
      <c r="D4417" t="s">
        <v>333</v>
      </c>
      <c r="E4417" t="s">
        <v>5865</v>
      </c>
      <c r="F4417" t="s">
        <v>15741</v>
      </c>
      <c r="G4417" t="s">
        <v>181</v>
      </c>
      <c r="H4417">
        <v>202</v>
      </c>
      <c r="I4417">
        <v>115</v>
      </c>
      <c r="J4417">
        <v>2005</v>
      </c>
      <c r="K4417">
        <v>7</v>
      </c>
      <c r="L4417" t="s">
        <v>2593</v>
      </c>
      <c r="M4417" t="s">
        <v>2594</v>
      </c>
    </row>
    <row r="4418" spans="1:13" x14ac:dyDescent="0.25">
      <c r="A4418">
        <v>4405</v>
      </c>
      <c r="B4418" t="s">
        <v>15742</v>
      </c>
      <c r="C4418" t="s">
        <v>15743</v>
      </c>
      <c r="D4418" t="s">
        <v>141</v>
      </c>
      <c r="E4418" t="s">
        <v>15744</v>
      </c>
      <c r="F4418" t="s">
        <v>15745</v>
      </c>
      <c r="G4418" t="s">
        <v>297</v>
      </c>
      <c r="H4418">
        <v>993</v>
      </c>
      <c r="I4418">
        <v>591</v>
      </c>
      <c r="J4418">
        <v>1997</v>
      </c>
      <c r="K4418">
        <v>12</v>
      </c>
      <c r="L4418" t="s">
        <v>514</v>
      </c>
      <c r="M4418" t="s">
        <v>2326</v>
      </c>
    </row>
    <row r="4419" spans="1:13" x14ac:dyDescent="0.25">
      <c r="A4419">
        <v>4406</v>
      </c>
      <c r="B4419" t="s">
        <v>15746</v>
      </c>
      <c r="C4419" t="s">
        <v>15747</v>
      </c>
      <c r="D4419" t="s">
        <v>294</v>
      </c>
      <c r="E4419" t="s">
        <v>3855</v>
      </c>
      <c r="F4419" t="s">
        <v>15748</v>
      </c>
      <c r="G4419" t="s">
        <v>156</v>
      </c>
      <c r="H4419">
        <v>115</v>
      </c>
      <c r="I4419">
        <v>75</v>
      </c>
      <c r="J4419">
        <v>2000</v>
      </c>
      <c r="K4419">
        <v>5</v>
      </c>
      <c r="L4419" t="s">
        <v>298</v>
      </c>
      <c r="M4419" t="s">
        <v>4125</v>
      </c>
    </row>
    <row r="4420" spans="1:13" x14ac:dyDescent="0.25">
      <c r="A4420">
        <v>4407</v>
      </c>
      <c r="B4420" t="s">
        <v>15749</v>
      </c>
      <c r="C4420" t="s">
        <v>15750</v>
      </c>
      <c r="D4420" t="s">
        <v>341</v>
      </c>
      <c r="E4420" t="s">
        <v>585</v>
      </c>
      <c r="F4420" t="s">
        <v>15751</v>
      </c>
      <c r="G4420" t="s">
        <v>18</v>
      </c>
      <c r="H4420">
        <v>51</v>
      </c>
      <c r="I4420">
        <v>30</v>
      </c>
      <c r="J4420">
        <v>2005</v>
      </c>
      <c r="K4420">
        <v>5</v>
      </c>
      <c r="L4420" t="s">
        <v>344</v>
      </c>
      <c r="M4420" t="s">
        <v>4067</v>
      </c>
    </row>
    <row r="4421" spans="1:13" x14ac:dyDescent="0.25">
      <c r="A4421">
        <v>4408</v>
      </c>
      <c r="B4421" t="s">
        <v>15752</v>
      </c>
      <c r="C4421" t="s">
        <v>15753</v>
      </c>
      <c r="D4421" t="s">
        <v>1337</v>
      </c>
      <c r="E4421" t="s">
        <v>269</v>
      </c>
      <c r="F4421" t="s">
        <v>15754</v>
      </c>
      <c r="G4421" t="s">
        <v>623</v>
      </c>
      <c r="H4421">
        <v>125</v>
      </c>
      <c r="I4421">
        <v>100</v>
      </c>
      <c r="J4421">
        <v>2010</v>
      </c>
      <c r="K4421">
        <v>4</v>
      </c>
      <c r="L4421" t="s">
        <v>2853</v>
      </c>
      <c r="M4421" t="s">
        <v>2854</v>
      </c>
    </row>
    <row r="4422" spans="1:13" x14ac:dyDescent="0.25">
      <c r="A4422">
        <v>4409</v>
      </c>
      <c r="B4422" t="s">
        <v>15755</v>
      </c>
      <c r="C4422" t="s">
        <v>15756</v>
      </c>
      <c r="D4422" t="s">
        <v>30</v>
      </c>
      <c r="E4422" t="s">
        <v>2284</v>
      </c>
      <c r="F4422" t="s">
        <v>15757</v>
      </c>
      <c r="G4422" t="s">
        <v>18</v>
      </c>
      <c r="H4422">
        <v>35</v>
      </c>
      <c r="I4422">
        <v>25</v>
      </c>
      <c r="J4422">
        <v>2006</v>
      </c>
      <c r="K4422">
        <v>3</v>
      </c>
      <c r="L4422" t="s">
        <v>251</v>
      </c>
      <c r="M4422" t="s">
        <v>251</v>
      </c>
    </row>
    <row r="4423" spans="1:13" x14ac:dyDescent="0.25">
      <c r="A4423">
        <v>4410</v>
      </c>
      <c r="B4423" t="s">
        <v>15758</v>
      </c>
      <c r="C4423" t="s">
        <v>15759</v>
      </c>
      <c r="D4423" t="s">
        <v>45</v>
      </c>
      <c r="E4423" t="s">
        <v>15760</v>
      </c>
      <c r="F4423" t="s">
        <v>15761</v>
      </c>
      <c r="G4423" t="s">
        <v>187</v>
      </c>
      <c r="H4423">
        <v>1216</v>
      </c>
      <c r="I4423">
        <v>406</v>
      </c>
      <c r="J4423">
        <v>1985</v>
      </c>
      <c r="K4423">
        <v>2</v>
      </c>
      <c r="L4423" t="s">
        <v>49</v>
      </c>
      <c r="M4423" t="s">
        <v>1724</v>
      </c>
    </row>
    <row r="4424" spans="1:13" x14ac:dyDescent="0.25">
      <c r="A4424">
        <v>4411</v>
      </c>
      <c r="B4424" t="s">
        <v>15762</v>
      </c>
      <c r="C4424" t="s">
        <v>15763</v>
      </c>
      <c r="D4424" t="s">
        <v>215</v>
      </c>
      <c r="E4424" t="s">
        <v>147</v>
      </c>
      <c r="F4424" t="s">
        <v>15764</v>
      </c>
      <c r="G4424" t="s">
        <v>25</v>
      </c>
      <c r="H4424">
        <v>1</v>
      </c>
      <c r="I4424">
        <v>1</v>
      </c>
      <c r="J4424">
        <v>2008</v>
      </c>
      <c r="K4424">
        <v>6</v>
      </c>
      <c r="L4424" t="s">
        <v>41</v>
      </c>
      <c r="M4424" t="s">
        <v>1954</v>
      </c>
    </row>
    <row r="4425" spans="1:13" x14ac:dyDescent="0.25">
      <c r="A4425">
        <v>4412</v>
      </c>
      <c r="B4425" t="s">
        <v>15765</v>
      </c>
      <c r="C4425" t="s">
        <v>15766</v>
      </c>
      <c r="D4425" t="s">
        <v>243</v>
      </c>
      <c r="E4425" t="s">
        <v>8878</v>
      </c>
      <c r="F4425" t="s">
        <v>15767</v>
      </c>
      <c r="G4425" t="s">
        <v>18</v>
      </c>
      <c r="H4425">
        <v>180</v>
      </c>
      <c r="I4425">
        <v>130</v>
      </c>
      <c r="J4425">
        <v>2002</v>
      </c>
      <c r="K4425">
        <v>1</v>
      </c>
      <c r="L4425" t="s">
        <v>62</v>
      </c>
      <c r="M4425" t="s">
        <v>596</v>
      </c>
    </row>
    <row r="4426" spans="1:13" x14ac:dyDescent="0.25">
      <c r="A4426">
        <v>4413</v>
      </c>
      <c r="B4426" t="s">
        <v>15768</v>
      </c>
      <c r="C4426" t="s">
        <v>15769</v>
      </c>
      <c r="D4426" t="s">
        <v>86</v>
      </c>
      <c r="E4426" t="s">
        <v>6253</v>
      </c>
      <c r="F4426" t="s">
        <v>15770</v>
      </c>
      <c r="G4426" t="s">
        <v>33</v>
      </c>
      <c r="H4426">
        <v>396</v>
      </c>
      <c r="I4426">
        <v>295</v>
      </c>
      <c r="J4426">
        <v>1995</v>
      </c>
      <c r="K4426">
        <v>2</v>
      </c>
      <c r="L4426" t="s">
        <v>89</v>
      </c>
      <c r="M4426" t="s">
        <v>89</v>
      </c>
    </row>
    <row r="4427" spans="1:13" x14ac:dyDescent="0.25">
      <c r="A4427">
        <v>4414</v>
      </c>
      <c r="B4427" t="s">
        <v>15771</v>
      </c>
      <c r="C4427" t="s">
        <v>15772</v>
      </c>
      <c r="D4427" t="s">
        <v>66</v>
      </c>
      <c r="E4427" t="s">
        <v>154</v>
      </c>
      <c r="F4427" t="s">
        <v>15773</v>
      </c>
      <c r="G4427" t="s">
        <v>18</v>
      </c>
      <c r="H4427">
        <v>103</v>
      </c>
      <c r="I4427">
        <v>60</v>
      </c>
      <c r="J4427">
        <v>1999</v>
      </c>
      <c r="K4427">
        <v>3</v>
      </c>
      <c r="L4427" t="s">
        <v>94</v>
      </c>
      <c r="M4427" t="s">
        <v>6809</v>
      </c>
    </row>
    <row r="4428" spans="1:13" x14ac:dyDescent="0.25">
      <c r="A4428">
        <v>4415</v>
      </c>
      <c r="B4428" t="s">
        <v>15774</v>
      </c>
      <c r="C4428" t="s">
        <v>15775</v>
      </c>
      <c r="D4428" t="s">
        <v>80</v>
      </c>
      <c r="E4428" t="s">
        <v>957</v>
      </c>
      <c r="F4428" t="s">
        <v>15776</v>
      </c>
      <c r="G4428" t="s">
        <v>329</v>
      </c>
      <c r="H4428">
        <v>9</v>
      </c>
      <c r="I4428">
        <v>5</v>
      </c>
      <c r="J4428">
        <v>2008</v>
      </c>
      <c r="K4428">
        <v>1</v>
      </c>
      <c r="L4428" t="s">
        <v>6184</v>
      </c>
      <c r="M4428" t="s">
        <v>10011</v>
      </c>
    </row>
    <row r="4429" spans="1:13" x14ac:dyDescent="0.25">
      <c r="A4429">
        <v>4416</v>
      </c>
      <c r="B4429" t="s">
        <v>15777</v>
      </c>
      <c r="C4429" t="s">
        <v>15778</v>
      </c>
      <c r="D4429" t="s">
        <v>503</v>
      </c>
      <c r="E4429" t="s">
        <v>2436</v>
      </c>
      <c r="F4429" t="s">
        <v>15779</v>
      </c>
      <c r="G4429" t="s">
        <v>336</v>
      </c>
      <c r="H4429">
        <v>82</v>
      </c>
      <c r="I4429">
        <v>46</v>
      </c>
      <c r="J4429">
        <v>1983</v>
      </c>
      <c r="K4429">
        <v>1</v>
      </c>
      <c r="L4429" t="s">
        <v>506</v>
      </c>
      <c r="M4429" t="s">
        <v>1984</v>
      </c>
    </row>
    <row r="4430" spans="1:13" x14ac:dyDescent="0.25">
      <c r="A4430">
        <v>4417</v>
      </c>
      <c r="B4430" t="s">
        <v>15780</v>
      </c>
      <c r="C4430" t="s">
        <v>15781</v>
      </c>
      <c r="D4430" t="s">
        <v>852</v>
      </c>
      <c r="E4430" t="s">
        <v>523</v>
      </c>
      <c r="F4430" t="s">
        <v>15782</v>
      </c>
      <c r="G4430" t="s">
        <v>18</v>
      </c>
      <c r="H4430">
        <v>82</v>
      </c>
      <c r="I4430">
        <v>68</v>
      </c>
      <c r="J4430">
        <v>2011</v>
      </c>
      <c r="K4430">
        <v>4</v>
      </c>
      <c r="L4430" t="s">
        <v>41</v>
      </c>
      <c r="M4430" t="s">
        <v>596</v>
      </c>
    </row>
    <row r="4431" spans="1:13" x14ac:dyDescent="0.25">
      <c r="A4431">
        <v>4418</v>
      </c>
      <c r="B4431" t="s">
        <v>15783</v>
      </c>
      <c r="C4431" t="s">
        <v>15784</v>
      </c>
      <c r="D4431" t="s">
        <v>341</v>
      </c>
      <c r="E4431" t="s">
        <v>6139</v>
      </c>
      <c r="F4431" t="s">
        <v>15785</v>
      </c>
      <c r="G4431" t="s">
        <v>55</v>
      </c>
      <c r="H4431">
        <v>210</v>
      </c>
      <c r="I4431">
        <v>135</v>
      </c>
      <c r="J4431">
        <v>2008</v>
      </c>
      <c r="K4431">
        <v>7</v>
      </c>
      <c r="L4431" t="s">
        <v>344</v>
      </c>
      <c r="M4431" t="s">
        <v>344</v>
      </c>
    </row>
    <row r="4432" spans="1:13" x14ac:dyDescent="0.25">
      <c r="A4432">
        <v>4419</v>
      </c>
      <c r="B4432" t="s">
        <v>15786</v>
      </c>
      <c r="C4432" t="s">
        <v>15787</v>
      </c>
      <c r="D4432" t="s">
        <v>30</v>
      </c>
      <c r="E4432" t="s">
        <v>892</v>
      </c>
      <c r="F4432" t="s">
        <v>15788</v>
      </c>
      <c r="G4432" t="s">
        <v>55</v>
      </c>
      <c r="H4432">
        <v>135</v>
      </c>
      <c r="I4432">
        <v>60</v>
      </c>
      <c r="J4432">
        <v>2007</v>
      </c>
      <c r="K4432">
        <v>6</v>
      </c>
      <c r="L4432" t="s">
        <v>251</v>
      </c>
      <c r="M4432" t="s">
        <v>15789</v>
      </c>
    </row>
    <row r="4433" spans="1:13" x14ac:dyDescent="0.25">
      <c r="A4433">
        <v>4420</v>
      </c>
      <c r="B4433" t="s">
        <v>15790</v>
      </c>
      <c r="C4433" t="s">
        <v>15791</v>
      </c>
      <c r="D4433" t="s">
        <v>119</v>
      </c>
      <c r="E4433" t="s">
        <v>15792</v>
      </c>
      <c r="F4433" t="s">
        <v>15793</v>
      </c>
      <c r="G4433" t="s">
        <v>297</v>
      </c>
      <c r="H4433">
        <v>127</v>
      </c>
      <c r="I4433">
        <v>99</v>
      </c>
      <c r="J4433">
        <v>2004</v>
      </c>
      <c r="K4433">
        <v>9</v>
      </c>
      <c r="L4433" t="s">
        <v>122</v>
      </c>
      <c r="M4433" t="s">
        <v>122</v>
      </c>
    </row>
    <row r="4434" spans="1:13" x14ac:dyDescent="0.25">
      <c r="A4434">
        <v>4421</v>
      </c>
      <c r="B4434" t="s">
        <v>15794</v>
      </c>
      <c r="C4434" t="s">
        <v>15795</v>
      </c>
      <c r="D4434" t="s">
        <v>30</v>
      </c>
      <c r="E4434" t="s">
        <v>445</v>
      </c>
      <c r="F4434" t="s">
        <v>15796</v>
      </c>
      <c r="G4434" t="s">
        <v>336</v>
      </c>
      <c r="H4434">
        <v>40</v>
      </c>
      <c r="I4434">
        <v>28</v>
      </c>
      <c r="J4434">
        <v>2000</v>
      </c>
      <c r="K4434">
        <v>1</v>
      </c>
      <c r="L4434" t="s">
        <v>258</v>
      </c>
      <c r="M4434" t="s">
        <v>6904</v>
      </c>
    </row>
    <row r="4435" spans="1:13" x14ac:dyDescent="0.25">
      <c r="A4435">
        <v>4422</v>
      </c>
      <c r="B4435" t="s">
        <v>15797</v>
      </c>
      <c r="C4435" t="s">
        <v>15798</v>
      </c>
      <c r="D4435" t="s">
        <v>119</v>
      </c>
      <c r="E4435" t="s">
        <v>15799</v>
      </c>
      <c r="F4435" t="s">
        <v>15800</v>
      </c>
      <c r="G4435" t="s">
        <v>69</v>
      </c>
      <c r="H4435">
        <v>384</v>
      </c>
      <c r="I4435">
        <v>395</v>
      </c>
      <c r="J4435">
        <v>2001</v>
      </c>
      <c r="K4435">
        <v>4</v>
      </c>
      <c r="L4435" t="s">
        <v>337</v>
      </c>
      <c r="M4435" t="s">
        <v>123</v>
      </c>
    </row>
    <row r="4436" spans="1:13" x14ac:dyDescent="0.25">
      <c r="A4436">
        <v>4423</v>
      </c>
      <c r="B4436" t="s">
        <v>15801</v>
      </c>
      <c r="C4436" t="s">
        <v>15802</v>
      </c>
      <c r="D4436" t="s">
        <v>119</v>
      </c>
      <c r="E4436" t="s">
        <v>15803</v>
      </c>
      <c r="F4436" t="s">
        <v>15804</v>
      </c>
      <c r="G4436" t="s">
        <v>48</v>
      </c>
      <c r="H4436">
        <v>833</v>
      </c>
      <c r="I4436">
        <v>543</v>
      </c>
      <c r="J4436">
        <v>1976</v>
      </c>
      <c r="K4436">
        <v>5</v>
      </c>
      <c r="L4436" t="s">
        <v>41</v>
      </c>
      <c r="M4436" t="s">
        <v>15805</v>
      </c>
    </row>
    <row r="4437" spans="1:13" x14ac:dyDescent="0.25">
      <c r="A4437">
        <v>4424</v>
      </c>
      <c r="B4437" t="s">
        <v>15806</v>
      </c>
      <c r="C4437" t="s">
        <v>15807</v>
      </c>
      <c r="D4437" t="s">
        <v>30</v>
      </c>
      <c r="E4437" t="s">
        <v>962</v>
      </c>
      <c r="F4437" t="s">
        <v>15808</v>
      </c>
      <c r="G4437" t="s">
        <v>308</v>
      </c>
      <c r="H4437">
        <v>20</v>
      </c>
      <c r="I4437">
        <v>20</v>
      </c>
      <c r="J4437">
        <v>2006</v>
      </c>
      <c r="K4437">
        <v>4</v>
      </c>
      <c r="L4437" t="s">
        <v>41</v>
      </c>
      <c r="M4437" t="s">
        <v>251</v>
      </c>
    </row>
    <row r="4438" spans="1:13" x14ac:dyDescent="0.25">
      <c r="A4438">
        <v>4425</v>
      </c>
      <c r="B4438" t="s">
        <v>15809</v>
      </c>
      <c r="C4438" t="s">
        <v>15810</v>
      </c>
      <c r="D4438" t="s">
        <v>80</v>
      </c>
      <c r="E4438" t="s">
        <v>798</v>
      </c>
      <c r="F4438" t="s">
        <v>15811</v>
      </c>
      <c r="G4438" t="s">
        <v>18</v>
      </c>
      <c r="H4438">
        <v>4</v>
      </c>
      <c r="I4438">
        <v>2</v>
      </c>
      <c r="J4438">
        <v>2003</v>
      </c>
      <c r="K4438">
        <v>2</v>
      </c>
      <c r="L4438" t="s">
        <v>83</v>
      </c>
      <c r="M4438" t="s">
        <v>1475</v>
      </c>
    </row>
    <row r="4439" spans="1:13" x14ac:dyDescent="0.25">
      <c r="A4439">
        <v>4426</v>
      </c>
      <c r="B4439" t="s">
        <v>15812</v>
      </c>
      <c r="C4439" t="s">
        <v>15813</v>
      </c>
      <c r="D4439" t="s">
        <v>80</v>
      </c>
      <c r="E4439" t="s">
        <v>957</v>
      </c>
      <c r="F4439" t="s">
        <v>15814</v>
      </c>
      <c r="G4439" t="s">
        <v>149</v>
      </c>
      <c r="H4439">
        <v>9</v>
      </c>
      <c r="I4439">
        <v>4</v>
      </c>
      <c r="J4439">
        <v>2012</v>
      </c>
      <c r="K4439">
        <v>2</v>
      </c>
      <c r="L4439" t="s">
        <v>83</v>
      </c>
      <c r="M4439" t="s">
        <v>632</v>
      </c>
    </row>
    <row r="4440" spans="1:13" x14ac:dyDescent="0.25">
      <c r="A4440">
        <v>4427</v>
      </c>
      <c r="B4440" t="s">
        <v>15815</v>
      </c>
      <c r="C4440" t="s">
        <v>15816</v>
      </c>
      <c r="D4440" t="s">
        <v>59</v>
      </c>
      <c r="E4440" t="s">
        <v>1227</v>
      </c>
      <c r="F4440" t="s">
        <v>15817</v>
      </c>
      <c r="G4440" t="s">
        <v>69</v>
      </c>
      <c r="H4440">
        <v>28</v>
      </c>
      <c r="I4440">
        <v>25</v>
      </c>
      <c r="J4440">
        <v>1988</v>
      </c>
      <c r="K4440">
        <v>1</v>
      </c>
      <c r="L4440" t="s">
        <v>41</v>
      </c>
      <c r="M4440" t="s">
        <v>10411</v>
      </c>
    </row>
    <row r="4441" spans="1:13" x14ac:dyDescent="0.25">
      <c r="A4441">
        <v>4428</v>
      </c>
      <c r="B4441" t="s">
        <v>15818</v>
      </c>
      <c r="C4441" t="s">
        <v>15819</v>
      </c>
      <c r="D4441" t="s">
        <v>119</v>
      </c>
      <c r="E4441" t="s">
        <v>15820</v>
      </c>
      <c r="F4441" t="s">
        <v>15821</v>
      </c>
      <c r="G4441" t="s">
        <v>297</v>
      </c>
      <c r="H4441">
        <v>753</v>
      </c>
      <c r="I4441">
        <v>389</v>
      </c>
      <c r="J4441">
        <v>2007</v>
      </c>
      <c r="K4441">
        <v>7</v>
      </c>
      <c r="L4441" t="s">
        <v>122</v>
      </c>
      <c r="M4441" t="s">
        <v>2055</v>
      </c>
    </row>
    <row r="4442" spans="1:13" x14ac:dyDescent="0.25">
      <c r="A4442">
        <v>4429</v>
      </c>
      <c r="B4442" t="s">
        <v>15822</v>
      </c>
      <c r="C4442" t="s">
        <v>15823</v>
      </c>
      <c r="D4442" t="s">
        <v>80</v>
      </c>
      <c r="E4442" t="s">
        <v>512</v>
      </c>
      <c r="F4442" t="s">
        <v>15824</v>
      </c>
      <c r="G4442" t="s">
        <v>211</v>
      </c>
      <c r="H4442">
        <v>22</v>
      </c>
      <c r="I4442">
        <v>46</v>
      </c>
      <c r="J4442">
        <v>2014</v>
      </c>
      <c r="K4442">
        <v>1</v>
      </c>
      <c r="L4442" t="s">
        <v>83</v>
      </c>
      <c r="M4442" t="s">
        <v>15825</v>
      </c>
    </row>
    <row r="4443" spans="1:13" x14ac:dyDescent="0.25">
      <c r="A4443">
        <v>4430</v>
      </c>
      <c r="B4443" t="s">
        <v>15826</v>
      </c>
      <c r="C4443" t="s">
        <v>15827</v>
      </c>
      <c r="D4443" t="s">
        <v>86</v>
      </c>
      <c r="E4443" t="s">
        <v>760</v>
      </c>
      <c r="F4443" t="s">
        <v>15828</v>
      </c>
      <c r="G4443" t="s">
        <v>623</v>
      </c>
      <c r="H4443">
        <v>13</v>
      </c>
      <c r="I4443">
        <v>8</v>
      </c>
      <c r="J4443">
        <v>2010</v>
      </c>
      <c r="K4443">
        <v>1</v>
      </c>
      <c r="L4443" t="s">
        <v>41</v>
      </c>
      <c r="M4443" t="s">
        <v>1189</v>
      </c>
    </row>
    <row r="4444" spans="1:13" x14ac:dyDescent="0.25">
      <c r="A4444">
        <v>4431</v>
      </c>
      <c r="B4444" t="s">
        <v>15829</v>
      </c>
      <c r="C4444" t="s">
        <v>15830</v>
      </c>
      <c r="D4444" t="s">
        <v>74</v>
      </c>
      <c r="E4444" t="s">
        <v>939</v>
      </c>
      <c r="F4444" t="s">
        <v>15831</v>
      </c>
      <c r="G4444" t="s">
        <v>25</v>
      </c>
      <c r="H4444">
        <v>9</v>
      </c>
      <c r="I4444">
        <v>3</v>
      </c>
      <c r="J4444">
        <v>2012</v>
      </c>
      <c r="K4444">
        <v>1</v>
      </c>
      <c r="L4444" t="s">
        <v>77</v>
      </c>
      <c r="M4444" t="s">
        <v>2886</v>
      </c>
    </row>
    <row r="4445" spans="1:13" x14ac:dyDescent="0.25">
      <c r="A4445">
        <v>4432</v>
      </c>
      <c r="B4445" t="s">
        <v>15832</v>
      </c>
      <c r="C4445" t="s">
        <v>15833</v>
      </c>
      <c r="D4445" t="s">
        <v>15</v>
      </c>
      <c r="E4445" t="s">
        <v>2013</v>
      </c>
      <c r="F4445" t="s">
        <v>15834</v>
      </c>
      <c r="G4445" t="s">
        <v>336</v>
      </c>
      <c r="H4445">
        <v>122</v>
      </c>
      <c r="I4445">
        <v>74</v>
      </c>
      <c r="J4445">
        <v>2012</v>
      </c>
      <c r="K4445">
        <v>3</v>
      </c>
      <c r="L4445" t="s">
        <v>19</v>
      </c>
      <c r="M4445" t="s">
        <v>19</v>
      </c>
    </row>
    <row r="4446" spans="1:13" x14ac:dyDescent="0.25">
      <c r="A4446">
        <v>4433</v>
      </c>
      <c r="B4446" t="s">
        <v>15835</v>
      </c>
      <c r="C4446" t="s">
        <v>15836</v>
      </c>
      <c r="D4446" t="s">
        <v>52</v>
      </c>
      <c r="E4446" t="s">
        <v>8287</v>
      </c>
      <c r="F4446" t="s">
        <v>15837</v>
      </c>
      <c r="G4446" t="s">
        <v>211</v>
      </c>
      <c r="H4446">
        <v>72</v>
      </c>
      <c r="I4446">
        <v>49</v>
      </c>
      <c r="J4446">
        <v>2004</v>
      </c>
      <c r="K4446">
        <v>1</v>
      </c>
      <c r="L4446" t="s">
        <v>56</v>
      </c>
      <c r="M4446" t="s">
        <v>56</v>
      </c>
    </row>
    <row r="4447" spans="1:13" x14ac:dyDescent="0.25">
      <c r="A4447">
        <v>4434</v>
      </c>
      <c r="B4447" t="s">
        <v>15838</v>
      </c>
      <c r="C4447" t="s">
        <v>15839</v>
      </c>
      <c r="D4447" t="s">
        <v>503</v>
      </c>
      <c r="E4447" t="s">
        <v>685</v>
      </c>
      <c r="F4447" t="s">
        <v>15840</v>
      </c>
      <c r="G4447" t="s">
        <v>55</v>
      </c>
      <c r="H4447">
        <v>223</v>
      </c>
      <c r="I4447">
        <v>162</v>
      </c>
      <c r="J4447">
        <v>2007</v>
      </c>
      <c r="K4447">
        <v>5</v>
      </c>
      <c r="L4447" t="s">
        <v>506</v>
      </c>
      <c r="M4447" t="s">
        <v>5446</v>
      </c>
    </row>
    <row r="4448" spans="1:13" x14ac:dyDescent="0.25">
      <c r="A4448">
        <v>4435</v>
      </c>
      <c r="B4448" t="s">
        <v>15841</v>
      </c>
      <c r="C4448" t="s">
        <v>15842</v>
      </c>
      <c r="D4448" t="s">
        <v>86</v>
      </c>
      <c r="E4448" t="s">
        <v>485</v>
      </c>
      <c r="F4448" t="s">
        <v>15843</v>
      </c>
      <c r="G4448" t="s">
        <v>336</v>
      </c>
      <c r="H4448">
        <v>31</v>
      </c>
      <c r="I4448">
        <v>31</v>
      </c>
      <c r="J4448">
        <v>2010</v>
      </c>
      <c r="K4448">
        <v>1</v>
      </c>
      <c r="L4448" t="s">
        <v>89</v>
      </c>
      <c r="M4448" t="s">
        <v>7498</v>
      </c>
    </row>
    <row r="4449" spans="1:13" x14ac:dyDescent="0.25">
      <c r="A4449">
        <v>4436</v>
      </c>
      <c r="B4449" t="s">
        <v>15844</v>
      </c>
      <c r="C4449" t="s">
        <v>15845</v>
      </c>
      <c r="D4449" t="s">
        <v>223</v>
      </c>
      <c r="E4449" t="s">
        <v>10737</v>
      </c>
      <c r="F4449" t="s">
        <v>15846</v>
      </c>
      <c r="G4449" t="s">
        <v>211</v>
      </c>
      <c r="H4449">
        <v>256</v>
      </c>
      <c r="I4449">
        <v>209</v>
      </c>
      <c r="J4449">
        <v>1986</v>
      </c>
      <c r="K4449">
        <v>1</v>
      </c>
      <c r="L4449" t="s">
        <v>41</v>
      </c>
      <c r="M4449" t="s">
        <v>15847</v>
      </c>
    </row>
    <row r="4450" spans="1:13" x14ac:dyDescent="0.25">
      <c r="A4450">
        <v>4437</v>
      </c>
      <c r="B4450" t="s">
        <v>15848</v>
      </c>
      <c r="C4450" t="s">
        <v>15849</v>
      </c>
      <c r="D4450" t="s">
        <v>66</v>
      </c>
      <c r="E4450" t="s">
        <v>512</v>
      </c>
      <c r="F4450" t="s">
        <v>15850</v>
      </c>
      <c r="G4450" t="s">
        <v>55</v>
      </c>
      <c r="H4450">
        <v>42</v>
      </c>
      <c r="I4450">
        <v>12</v>
      </c>
      <c r="J4450">
        <v>2010</v>
      </c>
      <c r="K4450">
        <v>1</v>
      </c>
      <c r="L4450" t="s">
        <v>94</v>
      </c>
      <c r="M4450" t="s">
        <v>735</v>
      </c>
    </row>
    <row r="4451" spans="1:13" x14ac:dyDescent="0.25">
      <c r="A4451">
        <v>4438</v>
      </c>
      <c r="B4451" t="s">
        <v>15851</v>
      </c>
      <c r="C4451" t="s">
        <v>15852</v>
      </c>
      <c r="D4451" t="s">
        <v>341</v>
      </c>
      <c r="E4451" t="s">
        <v>2538</v>
      </c>
      <c r="F4451" t="s">
        <v>15853</v>
      </c>
      <c r="G4451" t="s">
        <v>18</v>
      </c>
      <c r="H4451">
        <v>70</v>
      </c>
      <c r="I4451">
        <v>45</v>
      </c>
      <c r="J4451">
        <v>1997</v>
      </c>
      <c r="K4451">
        <v>9</v>
      </c>
      <c r="L4451" t="s">
        <v>344</v>
      </c>
      <c r="M4451" t="s">
        <v>1196</v>
      </c>
    </row>
    <row r="4452" spans="1:13" x14ac:dyDescent="0.25">
      <c r="A4452">
        <v>4439</v>
      </c>
      <c r="B4452" t="s">
        <v>15854</v>
      </c>
      <c r="C4452" t="s">
        <v>15855</v>
      </c>
      <c r="D4452" t="s">
        <v>105</v>
      </c>
      <c r="E4452" t="s">
        <v>7813</v>
      </c>
      <c r="F4452" t="s">
        <v>15856</v>
      </c>
      <c r="G4452" t="s">
        <v>233</v>
      </c>
      <c r="H4452">
        <v>105</v>
      </c>
      <c r="I4452">
        <v>70</v>
      </c>
      <c r="J4452">
        <v>1986</v>
      </c>
      <c r="K4452">
        <v>6</v>
      </c>
      <c r="L4452" t="s">
        <v>62</v>
      </c>
      <c r="M4452" t="s">
        <v>108</v>
      </c>
    </row>
    <row r="4453" spans="1:13" x14ac:dyDescent="0.25">
      <c r="A4453">
        <v>4440</v>
      </c>
      <c r="B4453" t="s">
        <v>15857</v>
      </c>
      <c r="C4453" t="s">
        <v>15858</v>
      </c>
      <c r="D4453" t="s">
        <v>105</v>
      </c>
      <c r="E4453" t="s">
        <v>934</v>
      </c>
      <c r="F4453" t="s">
        <v>15859</v>
      </c>
      <c r="G4453" t="s">
        <v>336</v>
      </c>
      <c r="H4453">
        <v>13</v>
      </c>
      <c r="I4453">
        <v>13</v>
      </c>
      <c r="J4453">
        <v>2012</v>
      </c>
      <c r="K4453">
        <v>4</v>
      </c>
      <c r="L4453" t="s">
        <v>62</v>
      </c>
      <c r="M4453" t="s">
        <v>108</v>
      </c>
    </row>
    <row r="4454" spans="1:13" x14ac:dyDescent="0.25">
      <c r="A4454">
        <v>4441</v>
      </c>
      <c r="B4454" t="s">
        <v>15860</v>
      </c>
      <c r="C4454" t="s">
        <v>15861</v>
      </c>
      <c r="D4454" t="s">
        <v>119</v>
      </c>
      <c r="E4454" t="s">
        <v>8301</v>
      </c>
      <c r="F4454" t="s">
        <v>15862</v>
      </c>
      <c r="G4454" t="s">
        <v>271</v>
      </c>
      <c r="H4454">
        <v>32</v>
      </c>
      <c r="I4454">
        <v>28</v>
      </c>
      <c r="J4454">
        <v>2007</v>
      </c>
      <c r="K4454">
        <v>1</v>
      </c>
      <c r="L4454" t="s">
        <v>41</v>
      </c>
      <c r="M4454" t="s">
        <v>13245</v>
      </c>
    </row>
    <row r="4455" spans="1:13" x14ac:dyDescent="0.25">
      <c r="A4455">
        <v>4442</v>
      </c>
      <c r="B4455" t="s">
        <v>15863</v>
      </c>
      <c r="C4455" t="s">
        <v>15864</v>
      </c>
      <c r="D4455" t="s">
        <v>80</v>
      </c>
      <c r="E4455" t="s">
        <v>15865</v>
      </c>
      <c r="F4455" t="s">
        <v>15866</v>
      </c>
      <c r="G4455" t="s">
        <v>1041</v>
      </c>
      <c r="H4455">
        <v>522</v>
      </c>
      <c r="I4455">
        <v>303</v>
      </c>
      <c r="J4455">
        <v>1972</v>
      </c>
      <c r="K4455">
        <v>2</v>
      </c>
      <c r="L4455" t="s">
        <v>83</v>
      </c>
      <c r="M4455" t="s">
        <v>964</v>
      </c>
    </row>
    <row r="4456" spans="1:13" x14ac:dyDescent="0.25">
      <c r="A4456">
        <v>4443</v>
      </c>
      <c r="B4456" t="s">
        <v>15867</v>
      </c>
      <c r="C4456" t="s">
        <v>15868</v>
      </c>
      <c r="D4456" t="s">
        <v>66</v>
      </c>
      <c r="E4456" t="s">
        <v>11956</v>
      </c>
      <c r="F4456" t="s">
        <v>15869</v>
      </c>
      <c r="G4456" t="s">
        <v>156</v>
      </c>
      <c r="H4456">
        <v>101</v>
      </c>
      <c r="I4456">
        <v>81</v>
      </c>
      <c r="J4456">
        <v>2008</v>
      </c>
      <c r="K4456">
        <v>7</v>
      </c>
      <c r="L4456" t="s">
        <v>94</v>
      </c>
      <c r="M4456" t="s">
        <v>1853</v>
      </c>
    </row>
    <row r="4457" spans="1:13" x14ac:dyDescent="0.25">
      <c r="A4457">
        <v>4444</v>
      </c>
      <c r="B4457" t="s">
        <v>15870</v>
      </c>
      <c r="C4457" t="s">
        <v>15871</v>
      </c>
      <c r="D4457" t="s">
        <v>45</v>
      </c>
      <c r="E4457" t="s">
        <v>456</v>
      </c>
      <c r="F4457" t="s">
        <v>15872</v>
      </c>
      <c r="G4457" t="s">
        <v>211</v>
      </c>
      <c r="H4457">
        <v>97</v>
      </c>
      <c r="I4457">
        <v>64</v>
      </c>
      <c r="J4457">
        <v>2006</v>
      </c>
      <c r="K4457">
        <v>1</v>
      </c>
      <c r="L4457" t="s">
        <v>41</v>
      </c>
      <c r="M4457" t="s">
        <v>2932</v>
      </c>
    </row>
    <row r="4458" spans="1:13" x14ac:dyDescent="0.25">
      <c r="A4458">
        <v>4445</v>
      </c>
      <c r="B4458" t="s">
        <v>15873</v>
      </c>
      <c r="C4458" t="s">
        <v>15874</v>
      </c>
      <c r="D4458" t="s">
        <v>45</v>
      </c>
      <c r="E4458" t="s">
        <v>6287</v>
      </c>
      <c r="F4458" t="s">
        <v>15875</v>
      </c>
      <c r="G4458" t="s">
        <v>297</v>
      </c>
      <c r="H4458">
        <v>80</v>
      </c>
      <c r="I4458">
        <v>36</v>
      </c>
      <c r="J4458">
        <v>2004</v>
      </c>
      <c r="K4458">
        <v>2</v>
      </c>
      <c r="L4458" t="s">
        <v>49</v>
      </c>
      <c r="M4458" t="s">
        <v>15876</v>
      </c>
    </row>
    <row r="4459" spans="1:13" x14ac:dyDescent="0.25">
      <c r="A4459">
        <v>4446</v>
      </c>
      <c r="B4459" t="s">
        <v>15877</v>
      </c>
      <c r="C4459" t="s">
        <v>15878</v>
      </c>
      <c r="D4459" t="s">
        <v>80</v>
      </c>
      <c r="E4459" t="s">
        <v>380</v>
      </c>
      <c r="F4459" t="s">
        <v>15879</v>
      </c>
      <c r="G4459" t="s">
        <v>329</v>
      </c>
      <c r="H4459">
        <v>46</v>
      </c>
      <c r="I4459">
        <v>25</v>
      </c>
      <c r="J4459">
        <v>2008</v>
      </c>
      <c r="K4459">
        <v>2</v>
      </c>
      <c r="L4459" t="s">
        <v>83</v>
      </c>
      <c r="M4459" t="s">
        <v>15880</v>
      </c>
    </row>
    <row r="4460" spans="1:13" x14ac:dyDescent="0.25">
      <c r="A4460">
        <v>4447</v>
      </c>
      <c r="B4460" t="s">
        <v>15881</v>
      </c>
      <c r="C4460" t="s">
        <v>15882</v>
      </c>
      <c r="D4460" t="s">
        <v>105</v>
      </c>
      <c r="E4460" t="s">
        <v>1152</v>
      </c>
      <c r="F4460" t="s">
        <v>15883</v>
      </c>
      <c r="G4460" t="s">
        <v>18</v>
      </c>
      <c r="H4460">
        <v>1</v>
      </c>
      <c r="I4460">
        <v>1</v>
      </c>
      <c r="J4460">
        <v>2010</v>
      </c>
      <c r="K4460">
        <v>2</v>
      </c>
      <c r="L4460" t="s">
        <v>62</v>
      </c>
      <c r="M4460" t="s">
        <v>15884</v>
      </c>
    </row>
    <row r="4461" spans="1:13" x14ac:dyDescent="0.25">
      <c r="A4461">
        <v>4448</v>
      </c>
      <c r="B4461" t="s">
        <v>15885</v>
      </c>
      <c r="C4461" t="s">
        <v>15886</v>
      </c>
      <c r="D4461" t="s">
        <v>45</v>
      </c>
      <c r="E4461" t="s">
        <v>1920</v>
      </c>
      <c r="F4461" t="s">
        <v>15887</v>
      </c>
      <c r="G4461" t="s">
        <v>175</v>
      </c>
      <c r="H4461">
        <v>13</v>
      </c>
      <c r="I4461">
        <v>4</v>
      </c>
      <c r="J4461">
        <v>2005</v>
      </c>
      <c r="K4461">
        <v>3</v>
      </c>
      <c r="L4461" t="s">
        <v>49</v>
      </c>
      <c r="M4461" t="s">
        <v>15888</v>
      </c>
    </row>
    <row r="4462" spans="1:13" x14ac:dyDescent="0.25">
      <c r="A4462">
        <v>4449</v>
      </c>
      <c r="B4462" t="s">
        <v>15889</v>
      </c>
      <c r="C4462" t="s">
        <v>15890</v>
      </c>
      <c r="D4462" t="s">
        <v>86</v>
      </c>
      <c r="E4462" t="s">
        <v>1442</v>
      </c>
      <c r="F4462" t="s">
        <v>15891</v>
      </c>
      <c r="G4462" t="s">
        <v>18</v>
      </c>
      <c r="H4462">
        <v>19</v>
      </c>
      <c r="I4462">
        <v>9</v>
      </c>
      <c r="J4462">
        <v>2011</v>
      </c>
      <c r="K4462">
        <v>1</v>
      </c>
      <c r="L4462" t="s">
        <v>89</v>
      </c>
      <c r="M4462" t="s">
        <v>89</v>
      </c>
    </row>
    <row r="4463" spans="1:13" x14ac:dyDescent="0.25">
      <c r="A4463">
        <v>4450</v>
      </c>
      <c r="B4463" t="s">
        <v>15892</v>
      </c>
      <c r="C4463" t="s">
        <v>15893</v>
      </c>
      <c r="D4463" t="s">
        <v>45</v>
      </c>
      <c r="E4463" t="s">
        <v>2409</v>
      </c>
      <c r="F4463" t="s">
        <v>15894</v>
      </c>
      <c r="G4463" t="s">
        <v>336</v>
      </c>
      <c r="H4463">
        <v>86</v>
      </c>
      <c r="I4463">
        <v>38</v>
      </c>
      <c r="J4463">
        <v>2009</v>
      </c>
      <c r="K4463">
        <v>6</v>
      </c>
      <c r="L4463" t="s">
        <v>1258</v>
      </c>
      <c r="M4463" t="s">
        <v>15895</v>
      </c>
    </row>
    <row r="4464" spans="1:13" x14ac:dyDescent="0.25">
      <c r="A4464">
        <v>4451</v>
      </c>
      <c r="B4464" t="s">
        <v>15896</v>
      </c>
      <c r="C4464" t="s">
        <v>15897</v>
      </c>
      <c r="D4464" t="s">
        <v>66</v>
      </c>
      <c r="E4464" t="s">
        <v>2170</v>
      </c>
      <c r="F4464" t="s">
        <v>15898</v>
      </c>
      <c r="G4464" t="s">
        <v>18</v>
      </c>
      <c r="H4464">
        <v>31</v>
      </c>
      <c r="I4464">
        <v>23</v>
      </c>
      <c r="J4464">
        <v>2003</v>
      </c>
      <c r="K4464">
        <v>12</v>
      </c>
      <c r="L4464" t="s">
        <v>70</v>
      </c>
      <c r="M4464" t="s">
        <v>387</v>
      </c>
    </row>
    <row r="4465" spans="1:13" x14ac:dyDescent="0.25">
      <c r="A4465">
        <v>4452</v>
      </c>
      <c r="B4465" t="s">
        <v>15899</v>
      </c>
      <c r="C4465" t="s">
        <v>15900</v>
      </c>
      <c r="D4465" t="s">
        <v>341</v>
      </c>
      <c r="E4465" t="s">
        <v>161</v>
      </c>
      <c r="F4465" t="s">
        <v>15901</v>
      </c>
      <c r="G4465" t="s">
        <v>336</v>
      </c>
      <c r="H4465">
        <v>21</v>
      </c>
      <c r="I4465">
        <v>16</v>
      </c>
      <c r="J4465">
        <v>2004</v>
      </c>
      <c r="K4465">
        <v>4</v>
      </c>
      <c r="L4465" t="s">
        <v>344</v>
      </c>
      <c r="M4465" t="s">
        <v>12162</v>
      </c>
    </row>
    <row r="4466" spans="1:13" x14ac:dyDescent="0.25">
      <c r="A4466">
        <v>4453</v>
      </c>
      <c r="B4466" t="s">
        <v>15902</v>
      </c>
      <c r="C4466" t="s">
        <v>15903</v>
      </c>
      <c r="D4466" t="s">
        <v>52</v>
      </c>
      <c r="E4466" t="s">
        <v>2210</v>
      </c>
      <c r="F4466" t="s">
        <v>15904</v>
      </c>
      <c r="G4466" t="s">
        <v>40</v>
      </c>
      <c r="H4466">
        <v>22</v>
      </c>
      <c r="I4466">
        <v>18</v>
      </c>
      <c r="J4466">
        <v>2009</v>
      </c>
      <c r="K4466">
        <v>2</v>
      </c>
      <c r="L4466" t="s">
        <v>4407</v>
      </c>
      <c r="M4466" t="s">
        <v>15905</v>
      </c>
    </row>
    <row r="4467" spans="1:13" x14ac:dyDescent="0.25">
      <c r="A4467">
        <v>4454</v>
      </c>
      <c r="B4467" t="s">
        <v>15906</v>
      </c>
      <c r="C4467" t="s">
        <v>15907</v>
      </c>
      <c r="D4467" t="s">
        <v>105</v>
      </c>
      <c r="E4467" t="s">
        <v>934</v>
      </c>
      <c r="F4467" t="s">
        <v>15908</v>
      </c>
      <c r="G4467" t="s">
        <v>1041</v>
      </c>
      <c r="H4467">
        <v>43</v>
      </c>
      <c r="I4467">
        <v>38</v>
      </c>
      <c r="J4467">
        <v>1997</v>
      </c>
      <c r="K4467">
        <v>2</v>
      </c>
      <c r="L4467" t="s">
        <v>41</v>
      </c>
      <c r="M4467" t="s">
        <v>2389</v>
      </c>
    </row>
    <row r="4468" spans="1:13" x14ac:dyDescent="0.25">
      <c r="A4468">
        <v>4455</v>
      </c>
      <c r="B4468" t="s">
        <v>15909</v>
      </c>
      <c r="C4468" t="s">
        <v>15910</v>
      </c>
      <c r="D4468" t="s">
        <v>860</v>
      </c>
      <c r="E4468" t="s">
        <v>15911</v>
      </c>
      <c r="F4468" t="s">
        <v>15912</v>
      </c>
      <c r="G4468" t="s">
        <v>271</v>
      </c>
      <c r="H4468">
        <v>517</v>
      </c>
      <c r="I4468">
        <v>430</v>
      </c>
      <c r="J4468">
        <v>2011</v>
      </c>
      <c r="K4468">
        <v>1</v>
      </c>
      <c r="L4468" t="s">
        <v>514</v>
      </c>
      <c r="M4468" t="s">
        <v>15913</v>
      </c>
    </row>
    <row r="4469" spans="1:13" x14ac:dyDescent="0.25">
      <c r="A4469">
        <v>4456</v>
      </c>
      <c r="B4469" t="s">
        <v>15914</v>
      </c>
      <c r="C4469" t="s">
        <v>15915</v>
      </c>
      <c r="D4469" t="s">
        <v>105</v>
      </c>
      <c r="E4469" t="s">
        <v>528</v>
      </c>
      <c r="F4469" t="s">
        <v>15916</v>
      </c>
      <c r="G4469" t="s">
        <v>6043</v>
      </c>
      <c r="H4469">
        <v>50</v>
      </c>
      <c r="I4469">
        <v>26</v>
      </c>
      <c r="J4469">
        <v>2010</v>
      </c>
      <c r="K4469">
        <v>3</v>
      </c>
      <c r="L4469" t="s">
        <v>41</v>
      </c>
      <c r="M4469" t="s">
        <v>15917</v>
      </c>
    </row>
    <row r="4470" spans="1:13" x14ac:dyDescent="0.25">
      <c r="A4470">
        <v>4457</v>
      </c>
      <c r="B4470" t="s">
        <v>15918</v>
      </c>
      <c r="C4470" t="s">
        <v>15919</v>
      </c>
      <c r="D4470" t="s">
        <v>30</v>
      </c>
      <c r="E4470" t="s">
        <v>993</v>
      </c>
      <c r="F4470" t="s">
        <v>15920</v>
      </c>
      <c r="G4470" t="s">
        <v>48</v>
      </c>
      <c r="H4470">
        <v>7</v>
      </c>
      <c r="I4470">
        <v>7</v>
      </c>
      <c r="J4470">
        <v>2009</v>
      </c>
      <c r="K4470">
        <v>1</v>
      </c>
      <c r="L4470" t="s">
        <v>41</v>
      </c>
      <c r="M4470" t="s">
        <v>176</v>
      </c>
    </row>
    <row r="4471" spans="1:13" x14ac:dyDescent="0.25">
      <c r="A4471">
        <v>4458</v>
      </c>
      <c r="B4471" t="s">
        <v>15921</v>
      </c>
      <c r="C4471" t="s">
        <v>15922</v>
      </c>
      <c r="D4471" t="s">
        <v>52</v>
      </c>
      <c r="E4471" t="s">
        <v>6446</v>
      </c>
      <c r="F4471" t="s">
        <v>15923</v>
      </c>
      <c r="G4471" t="s">
        <v>297</v>
      </c>
      <c r="H4471">
        <v>165</v>
      </c>
      <c r="I4471">
        <v>105</v>
      </c>
      <c r="J4471">
        <v>2002</v>
      </c>
      <c r="K4471">
        <v>4</v>
      </c>
      <c r="L4471" t="s">
        <v>56</v>
      </c>
      <c r="M4471" t="s">
        <v>5954</v>
      </c>
    </row>
    <row r="4472" spans="1:13" x14ac:dyDescent="0.25">
      <c r="A4472">
        <v>4459</v>
      </c>
      <c r="B4472" t="s">
        <v>15924</v>
      </c>
      <c r="C4472" t="s">
        <v>15925</v>
      </c>
      <c r="D4472" t="s">
        <v>243</v>
      </c>
      <c r="E4472" t="s">
        <v>845</v>
      </c>
      <c r="F4472" t="s">
        <v>15926</v>
      </c>
      <c r="G4472" t="s">
        <v>55</v>
      </c>
      <c r="H4472">
        <v>429</v>
      </c>
      <c r="I4472">
        <v>189</v>
      </c>
      <c r="J4472">
        <v>2002</v>
      </c>
      <c r="K4472">
        <v>5</v>
      </c>
      <c r="L4472" t="s">
        <v>458</v>
      </c>
      <c r="M4472" t="s">
        <v>15927</v>
      </c>
    </row>
    <row r="4473" spans="1:13" x14ac:dyDescent="0.25">
      <c r="A4473">
        <v>4460</v>
      </c>
      <c r="B4473" t="s">
        <v>15928</v>
      </c>
      <c r="C4473" t="s">
        <v>15929</v>
      </c>
      <c r="D4473" t="s">
        <v>45</v>
      </c>
      <c r="E4473" t="s">
        <v>523</v>
      </c>
      <c r="F4473" t="s">
        <v>15930</v>
      </c>
      <c r="G4473" t="s">
        <v>18</v>
      </c>
      <c r="H4473">
        <v>43</v>
      </c>
      <c r="I4473">
        <v>24</v>
      </c>
      <c r="J4473">
        <v>1989</v>
      </c>
      <c r="K4473">
        <v>3</v>
      </c>
      <c r="L4473" t="s">
        <v>49</v>
      </c>
      <c r="M4473" t="s">
        <v>2157</v>
      </c>
    </row>
    <row r="4474" spans="1:13" x14ac:dyDescent="0.25">
      <c r="A4474">
        <v>4461</v>
      </c>
      <c r="B4474" t="s">
        <v>15931</v>
      </c>
      <c r="C4474" t="s">
        <v>15932</v>
      </c>
      <c r="D4474" t="s">
        <v>243</v>
      </c>
      <c r="E4474" t="s">
        <v>15933</v>
      </c>
      <c r="F4474" t="s">
        <v>15934</v>
      </c>
      <c r="G4474" t="s">
        <v>187</v>
      </c>
      <c r="H4474">
        <v>18</v>
      </c>
      <c r="I4474">
        <v>3</v>
      </c>
      <c r="J4474">
        <v>2014</v>
      </c>
      <c r="K4474">
        <v>2</v>
      </c>
      <c r="L4474" t="s">
        <v>41</v>
      </c>
      <c r="M4474" t="s">
        <v>15935</v>
      </c>
    </row>
    <row r="4475" spans="1:13" x14ac:dyDescent="0.25">
      <c r="A4475">
        <v>4462</v>
      </c>
      <c r="B4475" t="s">
        <v>15936</v>
      </c>
      <c r="C4475" t="s">
        <v>15937</v>
      </c>
      <c r="D4475" t="s">
        <v>45</v>
      </c>
      <c r="E4475" t="s">
        <v>15938</v>
      </c>
      <c r="F4475" t="s">
        <v>15939</v>
      </c>
      <c r="G4475" t="s">
        <v>55</v>
      </c>
      <c r="H4475">
        <v>841</v>
      </c>
      <c r="I4475">
        <v>582</v>
      </c>
      <c r="J4475">
        <v>1994</v>
      </c>
      <c r="K4475">
        <v>13</v>
      </c>
      <c r="L4475" t="s">
        <v>49</v>
      </c>
      <c r="M4475" t="s">
        <v>1724</v>
      </c>
    </row>
    <row r="4476" spans="1:13" x14ac:dyDescent="0.25">
      <c r="A4476">
        <v>4463</v>
      </c>
      <c r="B4476" t="s">
        <v>15940</v>
      </c>
      <c r="C4476" t="s">
        <v>15941</v>
      </c>
      <c r="D4476" t="s">
        <v>30</v>
      </c>
      <c r="E4476" t="s">
        <v>572</v>
      </c>
      <c r="F4476" t="s">
        <v>15942</v>
      </c>
      <c r="G4476" t="s">
        <v>308</v>
      </c>
      <c r="H4476">
        <v>50</v>
      </c>
      <c r="I4476">
        <v>40</v>
      </c>
      <c r="J4476">
        <v>2011</v>
      </c>
      <c r="K4476">
        <v>4</v>
      </c>
      <c r="L4476" t="s">
        <v>251</v>
      </c>
      <c r="M4476" t="s">
        <v>251</v>
      </c>
    </row>
    <row r="4477" spans="1:13" x14ac:dyDescent="0.25">
      <c r="A4477">
        <v>4464</v>
      </c>
      <c r="B4477" t="s">
        <v>15943</v>
      </c>
      <c r="C4477" t="s">
        <v>15944</v>
      </c>
      <c r="D4477" t="s">
        <v>52</v>
      </c>
      <c r="E4477" t="s">
        <v>4418</v>
      </c>
      <c r="F4477" t="s">
        <v>15945</v>
      </c>
      <c r="G4477" t="s">
        <v>1041</v>
      </c>
      <c r="H4477">
        <v>55</v>
      </c>
      <c r="I4477">
        <v>43</v>
      </c>
      <c r="J4477">
        <v>2007</v>
      </c>
      <c r="K4477">
        <v>8</v>
      </c>
      <c r="L4477" t="s">
        <v>56</v>
      </c>
      <c r="M4477" t="s">
        <v>15946</v>
      </c>
    </row>
    <row r="4478" spans="1:13" x14ac:dyDescent="0.25">
      <c r="A4478">
        <v>4465</v>
      </c>
      <c r="B4478" t="s">
        <v>15947</v>
      </c>
      <c r="C4478" t="s">
        <v>15948</v>
      </c>
      <c r="D4478" t="s">
        <v>86</v>
      </c>
      <c r="E4478" t="s">
        <v>1080</v>
      </c>
      <c r="F4478" t="s">
        <v>15949</v>
      </c>
      <c r="G4478" t="s">
        <v>308</v>
      </c>
      <c r="H4478">
        <v>122</v>
      </c>
      <c r="I4478">
        <v>70</v>
      </c>
      <c r="J4478">
        <v>2010</v>
      </c>
      <c r="K4478">
        <v>1</v>
      </c>
      <c r="L4478" t="s">
        <v>89</v>
      </c>
      <c r="M4478" t="s">
        <v>89</v>
      </c>
    </row>
    <row r="4479" spans="1:13" x14ac:dyDescent="0.25">
      <c r="A4479">
        <v>4466</v>
      </c>
      <c r="B4479" t="s">
        <v>15950</v>
      </c>
      <c r="C4479" t="s">
        <v>15951</v>
      </c>
      <c r="D4479" t="s">
        <v>66</v>
      </c>
      <c r="E4479" t="s">
        <v>87</v>
      </c>
      <c r="F4479" t="s">
        <v>15952</v>
      </c>
      <c r="G4479" t="s">
        <v>181</v>
      </c>
      <c r="H4479">
        <v>85</v>
      </c>
      <c r="I4479">
        <v>45</v>
      </c>
      <c r="J4479">
        <v>2002</v>
      </c>
      <c r="K4479">
        <v>1</v>
      </c>
      <c r="L4479" t="s">
        <v>94</v>
      </c>
      <c r="M4479" t="s">
        <v>565</v>
      </c>
    </row>
    <row r="4480" spans="1:13" x14ac:dyDescent="0.25">
      <c r="A4480">
        <v>4467</v>
      </c>
      <c r="B4480" t="s">
        <v>15953</v>
      </c>
      <c r="C4480" t="s">
        <v>15954</v>
      </c>
      <c r="D4480" t="s">
        <v>30</v>
      </c>
      <c r="E4480" t="s">
        <v>962</v>
      </c>
      <c r="F4480" t="s">
        <v>15955</v>
      </c>
      <c r="G4480" t="s">
        <v>55</v>
      </c>
      <c r="H4480">
        <v>25</v>
      </c>
      <c r="I4480">
        <v>15</v>
      </c>
      <c r="J4480">
        <v>2002</v>
      </c>
      <c r="K4480">
        <v>2</v>
      </c>
      <c r="L4480" t="s">
        <v>251</v>
      </c>
      <c r="M4480" t="s">
        <v>6566</v>
      </c>
    </row>
    <row r="4481" spans="1:13" x14ac:dyDescent="0.25">
      <c r="A4481">
        <v>4468</v>
      </c>
      <c r="B4481" t="s">
        <v>15956</v>
      </c>
      <c r="C4481" t="s">
        <v>15957</v>
      </c>
      <c r="D4481" t="s">
        <v>503</v>
      </c>
      <c r="E4481" t="s">
        <v>15958</v>
      </c>
      <c r="F4481" t="s">
        <v>15959</v>
      </c>
      <c r="G4481" t="s">
        <v>55</v>
      </c>
      <c r="H4481">
        <v>235</v>
      </c>
      <c r="I4481">
        <v>136</v>
      </c>
      <c r="J4481">
        <v>1994</v>
      </c>
      <c r="K4481">
        <v>4</v>
      </c>
      <c r="L4481" t="s">
        <v>506</v>
      </c>
      <c r="M4481" t="s">
        <v>15960</v>
      </c>
    </row>
    <row r="4482" spans="1:13" x14ac:dyDescent="0.25">
      <c r="A4482">
        <v>4469</v>
      </c>
      <c r="B4482" t="s">
        <v>15961</v>
      </c>
      <c r="C4482" t="s">
        <v>15962</v>
      </c>
      <c r="D4482" t="s">
        <v>45</v>
      </c>
      <c r="E4482" t="s">
        <v>962</v>
      </c>
      <c r="F4482" t="s">
        <v>15963</v>
      </c>
      <c r="G4482" t="s">
        <v>211</v>
      </c>
      <c r="H4482">
        <v>20</v>
      </c>
      <c r="I4482">
        <v>14</v>
      </c>
      <c r="J4482">
        <v>1989</v>
      </c>
      <c r="K4482">
        <v>2</v>
      </c>
      <c r="L4482" t="s">
        <v>49</v>
      </c>
      <c r="M4482" t="s">
        <v>15964</v>
      </c>
    </row>
    <row r="4483" spans="1:13" x14ac:dyDescent="0.25">
      <c r="A4483">
        <v>4470</v>
      </c>
      <c r="B4483" t="s">
        <v>15965</v>
      </c>
      <c r="C4483" t="s">
        <v>15966</v>
      </c>
      <c r="D4483" t="s">
        <v>1337</v>
      </c>
      <c r="E4483" t="s">
        <v>704</v>
      </c>
      <c r="F4483" t="s">
        <v>15967</v>
      </c>
      <c r="G4483" t="s">
        <v>271</v>
      </c>
      <c r="H4483">
        <v>75</v>
      </c>
      <c r="I4483">
        <v>60</v>
      </c>
      <c r="J4483">
        <v>2002</v>
      </c>
      <c r="K4483">
        <v>1</v>
      </c>
      <c r="L4483" t="s">
        <v>41</v>
      </c>
      <c r="M4483" t="s">
        <v>15968</v>
      </c>
    </row>
    <row r="4484" spans="1:13" x14ac:dyDescent="0.25">
      <c r="A4484">
        <v>4471</v>
      </c>
      <c r="B4484" t="s">
        <v>15969</v>
      </c>
      <c r="C4484" t="s">
        <v>15970</v>
      </c>
      <c r="D4484" t="s">
        <v>503</v>
      </c>
      <c r="E4484" t="s">
        <v>794</v>
      </c>
      <c r="F4484" t="s">
        <v>15971</v>
      </c>
      <c r="G4484" t="s">
        <v>297</v>
      </c>
      <c r="H4484">
        <v>84</v>
      </c>
      <c r="I4484">
        <v>53</v>
      </c>
      <c r="J4484">
        <v>2002</v>
      </c>
      <c r="K4484">
        <v>4</v>
      </c>
      <c r="L4484" t="s">
        <v>506</v>
      </c>
      <c r="M4484" t="s">
        <v>15972</v>
      </c>
    </row>
    <row r="4485" spans="1:13" x14ac:dyDescent="0.25">
      <c r="A4485">
        <v>4472</v>
      </c>
      <c r="B4485" t="s">
        <v>15973</v>
      </c>
      <c r="C4485" t="s">
        <v>15974</v>
      </c>
      <c r="D4485" t="s">
        <v>45</v>
      </c>
      <c r="E4485" t="s">
        <v>1535</v>
      </c>
      <c r="F4485" t="s">
        <v>15975</v>
      </c>
      <c r="G4485" t="s">
        <v>308</v>
      </c>
      <c r="H4485">
        <v>163</v>
      </c>
      <c r="I4485">
        <v>129</v>
      </c>
      <c r="J4485">
        <v>2010</v>
      </c>
      <c r="K4485">
        <v>4</v>
      </c>
      <c r="L4485" t="s">
        <v>49</v>
      </c>
      <c r="M4485" t="s">
        <v>49</v>
      </c>
    </row>
    <row r="4486" spans="1:13" x14ac:dyDescent="0.25">
      <c r="A4486">
        <v>4473</v>
      </c>
      <c r="B4486" t="s">
        <v>15976</v>
      </c>
      <c r="C4486" t="s">
        <v>15977</v>
      </c>
      <c r="D4486" t="s">
        <v>105</v>
      </c>
      <c r="E4486" t="s">
        <v>46</v>
      </c>
      <c r="F4486" t="s">
        <v>15978</v>
      </c>
      <c r="G4486" t="s">
        <v>55</v>
      </c>
      <c r="H4486">
        <v>246</v>
      </c>
      <c r="I4486">
        <v>167</v>
      </c>
      <c r="J4486">
        <v>2006</v>
      </c>
      <c r="K4486">
        <v>3</v>
      </c>
      <c r="L4486" t="s">
        <v>2534</v>
      </c>
      <c r="M4486" t="s">
        <v>15979</v>
      </c>
    </row>
    <row r="4487" spans="1:13" x14ac:dyDescent="0.25">
      <c r="A4487">
        <v>4474</v>
      </c>
      <c r="B4487" t="s">
        <v>15980</v>
      </c>
      <c r="C4487" t="s">
        <v>15981</v>
      </c>
      <c r="D4487" t="s">
        <v>341</v>
      </c>
      <c r="E4487" t="s">
        <v>485</v>
      </c>
      <c r="F4487" t="s">
        <v>15982</v>
      </c>
      <c r="G4487" t="s">
        <v>336</v>
      </c>
      <c r="H4487">
        <v>20</v>
      </c>
      <c r="I4487">
        <v>10</v>
      </c>
      <c r="J4487">
        <v>2004</v>
      </c>
      <c r="K4487">
        <v>1</v>
      </c>
      <c r="L4487" t="s">
        <v>344</v>
      </c>
      <c r="M4487" t="s">
        <v>344</v>
      </c>
    </row>
    <row r="4488" spans="1:13" x14ac:dyDescent="0.25">
      <c r="A4488">
        <v>4475</v>
      </c>
      <c r="B4488" t="s">
        <v>15983</v>
      </c>
      <c r="C4488" t="s">
        <v>15984</v>
      </c>
      <c r="D4488" t="s">
        <v>503</v>
      </c>
      <c r="E4488" t="s">
        <v>1442</v>
      </c>
      <c r="F4488" t="s">
        <v>15985</v>
      </c>
      <c r="G4488" t="s">
        <v>218</v>
      </c>
      <c r="H4488">
        <v>8</v>
      </c>
      <c r="I4488">
        <v>2</v>
      </c>
      <c r="J4488">
        <v>2011</v>
      </c>
      <c r="K4488">
        <v>1</v>
      </c>
      <c r="L4488" t="s">
        <v>506</v>
      </c>
      <c r="M4488" t="s">
        <v>355</v>
      </c>
    </row>
    <row r="4489" spans="1:13" x14ac:dyDescent="0.25">
      <c r="A4489">
        <v>4476</v>
      </c>
      <c r="B4489" t="s">
        <v>15986</v>
      </c>
      <c r="C4489" t="s">
        <v>15987</v>
      </c>
      <c r="D4489" t="s">
        <v>59</v>
      </c>
      <c r="E4489" t="s">
        <v>6375</v>
      </c>
      <c r="F4489" t="s">
        <v>15988</v>
      </c>
      <c r="G4489" t="s">
        <v>33</v>
      </c>
      <c r="H4489">
        <v>129</v>
      </c>
      <c r="I4489">
        <v>80</v>
      </c>
      <c r="J4489">
        <v>1996</v>
      </c>
      <c r="K4489">
        <v>8</v>
      </c>
      <c r="L4489" t="s">
        <v>62</v>
      </c>
      <c r="M4489" t="s">
        <v>14212</v>
      </c>
    </row>
    <row r="4490" spans="1:13" x14ac:dyDescent="0.25">
      <c r="A4490">
        <v>4477</v>
      </c>
      <c r="B4490" t="s">
        <v>15989</v>
      </c>
      <c r="C4490" t="s">
        <v>15990</v>
      </c>
      <c r="D4490" t="s">
        <v>52</v>
      </c>
      <c r="E4490" t="s">
        <v>278</v>
      </c>
      <c r="F4490" t="s">
        <v>15991</v>
      </c>
      <c r="G4490" t="s">
        <v>18</v>
      </c>
      <c r="H4490">
        <v>31</v>
      </c>
      <c r="I4490">
        <v>16</v>
      </c>
      <c r="J4490">
        <v>2009</v>
      </c>
      <c r="K4490">
        <v>1</v>
      </c>
      <c r="L4490" t="s">
        <v>56</v>
      </c>
      <c r="M4490" t="s">
        <v>56</v>
      </c>
    </row>
    <row r="4491" spans="1:13" x14ac:dyDescent="0.25">
      <c r="A4491">
        <v>4478</v>
      </c>
      <c r="B4491" t="s">
        <v>15992</v>
      </c>
      <c r="C4491" t="s">
        <v>15993</v>
      </c>
      <c r="D4491" t="s">
        <v>59</v>
      </c>
      <c r="E4491" t="s">
        <v>4114</v>
      </c>
      <c r="F4491" t="s">
        <v>15994</v>
      </c>
      <c r="G4491" t="s">
        <v>297</v>
      </c>
      <c r="H4491">
        <v>52</v>
      </c>
      <c r="I4491">
        <v>30</v>
      </c>
      <c r="J4491">
        <v>2009</v>
      </c>
      <c r="K4491">
        <v>2</v>
      </c>
      <c r="L4491" t="s">
        <v>62</v>
      </c>
      <c r="M4491" t="s">
        <v>7622</v>
      </c>
    </row>
    <row r="4492" spans="1:13" x14ac:dyDescent="0.25">
      <c r="A4492">
        <v>4479</v>
      </c>
      <c r="B4492" t="s">
        <v>15995</v>
      </c>
      <c r="C4492" t="s">
        <v>15996</v>
      </c>
      <c r="D4492" t="s">
        <v>15</v>
      </c>
      <c r="E4492" t="s">
        <v>880</v>
      </c>
      <c r="F4492" t="s">
        <v>15997</v>
      </c>
      <c r="G4492" t="s">
        <v>308</v>
      </c>
      <c r="H4492">
        <v>222</v>
      </c>
      <c r="I4492">
        <v>136</v>
      </c>
      <c r="J4492">
        <v>2010</v>
      </c>
      <c r="K4492">
        <v>4</v>
      </c>
      <c r="L4492" t="s">
        <v>41</v>
      </c>
      <c r="M4492" t="s">
        <v>2238</v>
      </c>
    </row>
    <row r="4493" spans="1:13" x14ac:dyDescent="0.25">
      <c r="A4493">
        <v>4480</v>
      </c>
      <c r="B4493" t="s">
        <v>15998</v>
      </c>
      <c r="C4493" t="s">
        <v>15999</v>
      </c>
      <c r="D4493" t="s">
        <v>852</v>
      </c>
      <c r="E4493" t="s">
        <v>238</v>
      </c>
      <c r="F4493" t="s">
        <v>16000</v>
      </c>
      <c r="G4493" t="s">
        <v>233</v>
      </c>
      <c r="H4493">
        <v>110</v>
      </c>
      <c r="I4493">
        <v>45</v>
      </c>
      <c r="J4493">
        <v>1990</v>
      </c>
      <c r="K4493">
        <v>1</v>
      </c>
      <c r="L4493" t="s">
        <v>595</v>
      </c>
      <c r="M4493" t="s">
        <v>16001</v>
      </c>
    </row>
    <row r="4494" spans="1:13" x14ac:dyDescent="0.25">
      <c r="A4494">
        <v>4481</v>
      </c>
      <c r="B4494" t="s">
        <v>16002</v>
      </c>
      <c r="C4494" t="s">
        <v>16003</v>
      </c>
      <c r="D4494" t="s">
        <v>80</v>
      </c>
      <c r="E4494" t="s">
        <v>1787</v>
      </c>
      <c r="F4494" t="s">
        <v>16004</v>
      </c>
      <c r="G4494" t="s">
        <v>107</v>
      </c>
      <c r="H4494">
        <v>26</v>
      </c>
      <c r="I4494">
        <v>13</v>
      </c>
      <c r="J4494">
        <v>2007</v>
      </c>
      <c r="K4494">
        <v>5</v>
      </c>
      <c r="L4494" t="s">
        <v>83</v>
      </c>
      <c r="M4494" t="s">
        <v>132</v>
      </c>
    </row>
    <row r="4495" spans="1:13" x14ac:dyDescent="0.25">
      <c r="A4495">
        <v>4482</v>
      </c>
      <c r="B4495" t="s">
        <v>16005</v>
      </c>
      <c r="C4495" t="s">
        <v>16006</v>
      </c>
      <c r="D4495" t="s">
        <v>52</v>
      </c>
      <c r="E4495" t="s">
        <v>512</v>
      </c>
      <c r="F4495" t="s">
        <v>16007</v>
      </c>
      <c r="G4495" t="s">
        <v>55</v>
      </c>
      <c r="H4495">
        <v>31</v>
      </c>
      <c r="I4495">
        <v>33</v>
      </c>
      <c r="J4495">
        <v>2008</v>
      </c>
      <c r="K4495">
        <v>1</v>
      </c>
      <c r="L4495" t="s">
        <v>203</v>
      </c>
      <c r="M4495" t="s">
        <v>203</v>
      </c>
    </row>
    <row r="4496" spans="1:13" x14ac:dyDescent="0.25">
      <c r="A4496">
        <v>4483</v>
      </c>
      <c r="B4496" t="s">
        <v>16008</v>
      </c>
      <c r="C4496" t="s">
        <v>16009</v>
      </c>
      <c r="D4496" t="s">
        <v>80</v>
      </c>
      <c r="E4496" t="s">
        <v>16010</v>
      </c>
      <c r="F4496" t="s">
        <v>16011</v>
      </c>
      <c r="G4496" t="s">
        <v>233</v>
      </c>
      <c r="H4496">
        <v>54</v>
      </c>
      <c r="I4496">
        <v>37</v>
      </c>
      <c r="J4496">
        <v>2010</v>
      </c>
      <c r="K4496">
        <v>1</v>
      </c>
      <c r="L4496" t="s">
        <v>137</v>
      </c>
      <c r="M4496" t="s">
        <v>3925</v>
      </c>
    </row>
    <row r="4497" spans="1:13" x14ac:dyDescent="0.25">
      <c r="A4497">
        <v>4484</v>
      </c>
      <c r="B4497" t="s">
        <v>16012</v>
      </c>
      <c r="C4497" t="s">
        <v>16013</v>
      </c>
      <c r="D4497" t="s">
        <v>30</v>
      </c>
      <c r="E4497" t="s">
        <v>399</v>
      </c>
      <c r="F4497" t="s">
        <v>16014</v>
      </c>
      <c r="G4497" t="s">
        <v>107</v>
      </c>
      <c r="H4497">
        <v>65</v>
      </c>
      <c r="I4497">
        <v>50</v>
      </c>
      <c r="J4497">
        <v>2011</v>
      </c>
      <c r="K4497">
        <v>5</v>
      </c>
      <c r="L4497" t="s">
        <v>34</v>
      </c>
      <c r="M4497" t="s">
        <v>34</v>
      </c>
    </row>
    <row r="4498" spans="1:13" x14ac:dyDescent="0.25">
      <c r="A4498">
        <v>4485</v>
      </c>
      <c r="B4498" t="s">
        <v>16015</v>
      </c>
      <c r="C4498" t="s">
        <v>16016</v>
      </c>
      <c r="D4498" t="s">
        <v>86</v>
      </c>
      <c r="E4498" t="s">
        <v>665</v>
      </c>
      <c r="F4498" t="s">
        <v>16017</v>
      </c>
      <c r="G4498" t="s">
        <v>107</v>
      </c>
      <c r="H4498">
        <v>9</v>
      </c>
      <c r="I4498">
        <v>3</v>
      </c>
      <c r="J4498">
        <v>2011</v>
      </c>
      <c r="K4498">
        <v>1</v>
      </c>
      <c r="L4498" t="s">
        <v>89</v>
      </c>
      <c r="M4498" t="s">
        <v>7498</v>
      </c>
    </row>
    <row r="4499" spans="1:13" x14ac:dyDescent="0.25">
      <c r="A4499">
        <v>4486</v>
      </c>
      <c r="B4499" t="s">
        <v>16018</v>
      </c>
      <c r="C4499" t="s">
        <v>16019</v>
      </c>
      <c r="D4499" t="s">
        <v>66</v>
      </c>
      <c r="E4499" t="s">
        <v>3011</v>
      </c>
      <c r="F4499" t="s">
        <v>16020</v>
      </c>
      <c r="G4499" t="s">
        <v>1041</v>
      </c>
      <c r="H4499">
        <v>152</v>
      </c>
      <c r="I4499">
        <v>108</v>
      </c>
      <c r="J4499">
        <v>1897</v>
      </c>
      <c r="K4499">
        <v>1</v>
      </c>
      <c r="L4499" t="s">
        <v>70</v>
      </c>
      <c r="M4499" t="s">
        <v>1896</v>
      </c>
    </row>
    <row r="4500" spans="1:13" x14ac:dyDescent="0.25">
      <c r="A4500">
        <v>4487</v>
      </c>
      <c r="B4500" t="s">
        <v>16021</v>
      </c>
      <c r="C4500" t="s">
        <v>16022</v>
      </c>
      <c r="D4500" t="s">
        <v>80</v>
      </c>
      <c r="E4500" t="s">
        <v>3845</v>
      </c>
      <c r="F4500" t="s">
        <v>16023</v>
      </c>
      <c r="G4500" t="s">
        <v>107</v>
      </c>
      <c r="H4500">
        <v>95</v>
      </c>
      <c r="I4500">
        <v>50</v>
      </c>
      <c r="J4500">
        <v>1996</v>
      </c>
      <c r="K4500">
        <v>1</v>
      </c>
      <c r="L4500" t="s">
        <v>83</v>
      </c>
      <c r="M4500" t="s">
        <v>16024</v>
      </c>
    </row>
    <row r="4501" spans="1:13" x14ac:dyDescent="0.25">
      <c r="A4501">
        <v>4488</v>
      </c>
      <c r="B4501" t="s">
        <v>16025</v>
      </c>
      <c r="C4501" t="s">
        <v>16026</v>
      </c>
      <c r="D4501" t="s">
        <v>105</v>
      </c>
      <c r="E4501" t="s">
        <v>1473</v>
      </c>
      <c r="F4501" t="s">
        <v>16027</v>
      </c>
      <c r="G4501" t="s">
        <v>1041</v>
      </c>
      <c r="H4501">
        <v>28</v>
      </c>
      <c r="I4501">
        <v>18</v>
      </c>
      <c r="J4501">
        <v>2005</v>
      </c>
      <c r="K4501">
        <v>3</v>
      </c>
      <c r="L4501" t="s">
        <v>62</v>
      </c>
      <c r="M4501" t="s">
        <v>108</v>
      </c>
    </row>
    <row r="4502" spans="1:13" x14ac:dyDescent="0.25">
      <c r="A4502">
        <v>4489</v>
      </c>
      <c r="B4502" t="s">
        <v>16028</v>
      </c>
      <c r="C4502" t="s">
        <v>16029</v>
      </c>
      <c r="D4502" t="s">
        <v>1960</v>
      </c>
      <c r="E4502" t="s">
        <v>523</v>
      </c>
      <c r="F4502" t="s">
        <v>16030</v>
      </c>
      <c r="G4502" t="s">
        <v>187</v>
      </c>
      <c r="H4502">
        <v>10</v>
      </c>
      <c r="I4502">
        <v>6</v>
      </c>
      <c r="J4502">
        <v>2003</v>
      </c>
      <c r="K4502">
        <v>5</v>
      </c>
      <c r="L4502" t="s">
        <v>2079</v>
      </c>
      <c r="M4502" t="s">
        <v>6576</v>
      </c>
    </row>
    <row r="4503" spans="1:13" x14ac:dyDescent="0.25">
      <c r="A4503">
        <v>4490</v>
      </c>
      <c r="B4503" t="s">
        <v>16031</v>
      </c>
      <c r="C4503" t="s">
        <v>16032</v>
      </c>
      <c r="D4503" t="s">
        <v>15</v>
      </c>
      <c r="E4503" t="s">
        <v>4114</v>
      </c>
      <c r="F4503" t="s">
        <v>16033</v>
      </c>
      <c r="G4503" t="s">
        <v>336</v>
      </c>
      <c r="H4503">
        <v>91</v>
      </c>
      <c r="I4503">
        <v>68</v>
      </c>
      <c r="J4503">
        <v>2004</v>
      </c>
      <c r="K4503">
        <v>2</v>
      </c>
      <c r="L4503" t="s">
        <v>19</v>
      </c>
      <c r="M4503" t="s">
        <v>16034</v>
      </c>
    </row>
    <row r="4504" spans="1:13" x14ac:dyDescent="0.25">
      <c r="A4504">
        <v>4491</v>
      </c>
      <c r="B4504" t="s">
        <v>16035</v>
      </c>
      <c r="C4504" t="s">
        <v>16036</v>
      </c>
      <c r="D4504" t="s">
        <v>80</v>
      </c>
      <c r="E4504" t="s">
        <v>342</v>
      </c>
      <c r="F4504" t="s">
        <v>16037</v>
      </c>
      <c r="G4504" t="s">
        <v>40</v>
      </c>
      <c r="H4504">
        <v>30</v>
      </c>
      <c r="I4504">
        <v>30</v>
      </c>
      <c r="J4504">
        <v>2004</v>
      </c>
      <c r="K4504">
        <v>6</v>
      </c>
      <c r="L4504" t="s">
        <v>83</v>
      </c>
      <c r="M4504" t="s">
        <v>5695</v>
      </c>
    </row>
    <row r="4505" spans="1:13" x14ac:dyDescent="0.25">
      <c r="A4505">
        <v>4492</v>
      </c>
      <c r="B4505" t="s">
        <v>16038</v>
      </c>
      <c r="C4505" t="s">
        <v>16039</v>
      </c>
      <c r="D4505" t="s">
        <v>166</v>
      </c>
      <c r="E4505" t="s">
        <v>269</v>
      </c>
      <c r="F4505" t="s">
        <v>16040</v>
      </c>
      <c r="G4505" t="s">
        <v>107</v>
      </c>
      <c r="H4505">
        <v>40</v>
      </c>
      <c r="I4505">
        <v>27</v>
      </c>
      <c r="J4505">
        <v>2009</v>
      </c>
      <c r="K4505">
        <v>2</v>
      </c>
      <c r="L4505" t="s">
        <v>1734</v>
      </c>
      <c r="M4505" t="s">
        <v>2619</v>
      </c>
    </row>
    <row r="4506" spans="1:13" x14ac:dyDescent="0.25">
      <c r="A4506">
        <v>4493</v>
      </c>
      <c r="B4506" t="s">
        <v>16041</v>
      </c>
      <c r="C4506" t="s">
        <v>16042</v>
      </c>
      <c r="D4506" t="s">
        <v>141</v>
      </c>
      <c r="E4506" t="s">
        <v>16043</v>
      </c>
      <c r="F4506" t="s">
        <v>16044</v>
      </c>
      <c r="G4506" t="s">
        <v>211</v>
      </c>
      <c r="H4506">
        <v>3087</v>
      </c>
      <c r="I4506">
        <v>1957</v>
      </c>
      <c r="J4506">
        <v>1998</v>
      </c>
      <c r="K4506">
        <v>9</v>
      </c>
      <c r="L4506" t="s">
        <v>349</v>
      </c>
      <c r="M4506" t="s">
        <v>13876</v>
      </c>
    </row>
    <row r="4507" spans="1:13" x14ac:dyDescent="0.25">
      <c r="A4507">
        <v>4494</v>
      </c>
      <c r="B4507" t="s">
        <v>16045</v>
      </c>
      <c r="C4507" t="s">
        <v>16046</v>
      </c>
      <c r="D4507" t="s">
        <v>230</v>
      </c>
      <c r="E4507" t="s">
        <v>820</v>
      </c>
      <c r="F4507" t="s">
        <v>16047</v>
      </c>
      <c r="G4507" t="s">
        <v>336</v>
      </c>
      <c r="H4507">
        <v>160</v>
      </c>
      <c r="I4507">
        <v>90</v>
      </c>
      <c r="J4507">
        <v>1997</v>
      </c>
      <c r="K4507">
        <v>1</v>
      </c>
      <c r="L4507" t="s">
        <v>234</v>
      </c>
      <c r="M4507" t="s">
        <v>4191</v>
      </c>
    </row>
    <row r="4508" spans="1:13" x14ac:dyDescent="0.25">
      <c r="A4508">
        <v>4495</v>
      </c>
      <c r="B4508" t="s">
        <v>16048</v>
      </c>
      <c r="C4508" t="s">
        <v>16049</v>
      </c>
      <c r="D4508" t="s">
        <v>503</v>
      </c>
      <c r="E4508" t="s">
        <v>639</v>
      </c>
      <c r="F4508" t="s">
        <v>16050</v>
      </c>
      <c r="G4508" t="s">
        <v>6043</v>
      </c>
      <c r="H4508">
        <v>52</v>
      </c>
      <c r="I4508">
        <v>32</v>
      </c>
      <c r="J4508">
        <v>2004</v>
      </c>
      <c r="K4508">
        <v>1</v>
      </c>
      <c r="L4508" t="s">
        <v>506</v>
      </c>
      <c r="M4508" t="s">
        <v>506</v>
      </c>
    </row>
    <row r="4509" spans="1:13" x14ac:dyDescent="0.25">
      <c r="A4509">
        <v>4496</v>
      </c>
      <c r="B4509" t="s">
        <v>16051</v>
      </c>
      <c r="C4509" t="s">
        <v>16052</v>
      </c>
      <c r="D4509" t="s">
        <v>243</v>
      </c>
      <c r="E4509" t="s">
        <v>16053</v>
      </c>
      <c r="F4509" t="s">
        <v>16054</v>
      </c>
      <c r="G4509" t="s">
        <v>181</v>
      </c>
      <c r="H4509">
        <v>252</v>
      </c>
      <c r="I4509">
        <v>150</v>
      </c>
      <c r="J4509">
        <v>2005</v>
      </c>
      <c r="K4509">
        <v>10</v>
      </c>
      <c r="L4509" t="s">
        <v>41</v>
      </c>
      <c r="M4509" t="s">
        <v>13355</v>
      </c>
    </row>
    <row r="4510" spans="1:13" x14ac:dyDescent="0.25">
      <c r="A4510">
        <v>4497</v>
      </c>
      <c r="B4510" t="s">
        <v>16055</v>
      </c>
      <c r="C4510" t="s">
        <v>16056</v>
      </c>
      <c r="D4510" t="s">
        <v>59</v>
      </c>
      <c r="E4510" t="s">
        <v>16057</v>
      </c>
      <c r="F4510" t="s">
        <v>16058</v>
      </c>
      <c r="G4510" t="s">
        <v>175</v>
      </c>
      <c r="H4510">
        <v>1581</v>
      </c>
      <c r="I4510">
        <v>882</v>
      </c>
      <c r="J4510">
        <v>1994</v>
      </c>
      <c r="K4510">
        <v>6</v>
      </c>
      <c r="L4510" t="s">
        <v>62</v>
      </c>
      <c r="M4510" t="s">
        <v>16059</v>
      </c>
    </row>
    <row r="4511" spans="1:13" x14ac:dyDescent="0.25">
      <c r="A4511">
        <v>4498</v>
      </c>
      <c r="B4511" t="s">
        <v>16060</v>
      </c>
      <c r="C4511" t="s">
        <v>16061</v>
      </c>
      <c r="D4511" t="s">
        <v>80</v>
      </c>
      <c r="E4511" t="s">
        <v>1920</v>
      </c>
      <c r="F4511" t="s">
        <v>16062</v>
      </c>
      <c r="G4511" t="s">
        <v>336</v>
      </c>
      <c r="H4511">
        <v>3</v>
      </c>
      <c r="I4511">
        <v>2</v>
      </c>
      <c r="J4511">
        <v>2014</v>
      </c>
      <c r="K4511">
        <v>1</v>
      </c>
      <c r="L4511" t="s">
        <v>83</v>
      </c>
      <c r="M4511" t="s">
        <v>83</v>
      </c>
    </row>
    <row r="4512" spans="1:13" x14ac:dyDescent="0.25">
      <c r="A4512">
        <v>4499</v>
      </c>
      <c r="B4512" t="s">
        <v>16063</v>
      </c>
      <c r="C4512" t="s">
        <v>16064</v>
      </c>
      <c r="D4512" t="s">
        <v>119</v>
      </c>
      <c r="E4512" t="s">
        <v>6253</v>
      </c>
      <c r="F4512" t="s">
        <v>16065</v>
      </c>
      <c r="G4512" t="s">
        <v>107</v>
      </c>
      <c r="H4512">
        <v>185</v>
      </c>
      <c r="I4512">
        <v>161</v>
      </c>
      <c r="J4512">
        <v>2001</v>
      </c>
      <c r="K4512">
        <v>3</v>
      </c>
      <c r="L4512" t="s">
        <v>122</v>
      </c>
      <c r="M4512" t="s">
        <v>2055</v>
      </c>
    </row>
    <row r="4513" spans="1:13" x14ac:dyDescent="0.25">
      <c r="A4513">
        <v>4500</v>
      </c>
      <c r="B4513" t="s">
        <v>16066</v>
      </c>
      <c r="C4513" t="s">
        <v>16067</v>
      </c>
      <c r="D4513" t="s">
        <v>852</v>
      </c>
      <c r="E4513" t="s">
        <v>603</v>
      </c>
      <c r="F4513" t="s">
        <v>16068</v>
      </c>
      <c r="G4513" t="s">
        <v>336</v>
      </c>
      <c r="H4513">
        <v>25</v>
      </c>
      <c r="I4513">
        <v>15</v>
      </c>
      <c r="J4513">
        <v>2003</v>
      </c>
      <c r="K4513">
        <v>1</v>
      </c>
      <c r="L4513" t="s">
        <v>595</v>
      </c>
      <c r="M4513" t="s">
        <v>16069</v>
      </c>
    </row>
    <row r="4514" spans="1:13" x14ac:dyDescent="0.25">
      <c r="A4514">
        <v>4501</v>
      </c>
      <c r="B4514" t="s">
        <v>16070</v>
      </c>
      <c r="C4514" t="s">
        <v>16071</v>
      </c>
      <c r="D4514" t="s">
        <v>74</v>
      </c>
      <c r="E4514" t="s">
        <v>4997</v>
      </c>
      <c r="F4514" t="s">
        <v>16072</v>
      </c>
      <c r="G4514" t="s">
        <v>181</v>
      </c>
      <c r="H4514">
        <v>120</v>
      </c>
      <c r="I4514">
        <v>75</v>
      </c>
      <c r="J4514">
        <v>2001</v>
      </c>
      <c r="K4514">
        <v>4</v>
      </c>
      <c r="L4514" t="s">
        <v>41</v>
      </c>
      <c r="M4514" t="s">
        <v>13228</v>
      </c>
    </row>
    <row r="4515" spans="1:13" x14ac:dyDescent="0.25">
      <c r="A4515">
        <v>4502</v>
      </c>
      <c r="B4515" t="s">
        <v>16073</v>
      </c>
      <c r="C4515" t="s">
        <v>16074</v>
      </c>
      <c r="D4515" t="s">
        <v>66</v>
      </c>
      <c r="E4515" t="s">
        <v>1297</v>
      </c>
      <c r="F4515" t="s">
        <v>16075</v>
      </c>
      <c r="G4515" t="s">
        <v>257</v>
      </c>
      <c r="H4515">
        <v>72</v>
      </c>
      <c r="I4515">
        <v>51</v>
      </c>
      <c r="J4515">
        <v>2009</v>
      </c>
      <c r="K4515">
        <v>6</v>
      </c>
      <c r="L4515" t="s">
        <v>94</v>
      </c>
      <c r="M4515" t="s">
        <v>16076</v>
      </c>
    </row>
    <row r="4516" spans="1:13" x14ac:dyDescent="0.25">
      <c r="A4516">
        <v>4503</v>
      </c>
      <c r="B4516" t="s">
        <v>16077</v>
      </c>
      <c r="C4516" t="s">
        <v>16078</v>
      </c>
      <c r="D4516" t="s">
        <v>22</v>
      </c>
      <c r="E4516" t="s">
        <v>301</v>
      </c>
      <c r="F4516" t="s">
        <v>16079</v>
      </c>
      <c r="G4516" t="s">
        <v>308</v>
      </c>
      <c r="H4516">
        <v>75</v>
      </c>
      <c r="I4516">
        <v>68</v>
      </c>
      <c r="J4516">
        <v>2006</v>
      </c>
      <c r="K4516">
        <v>3</v>
      </c>
      <c r="L4516" t="s">
        <v>26</v>
      </c>
      <c r="M4516" t="s">
        <v>26</v>
      </c>
    </row>
    <row r="4517" spans="1:13" x14ac:dyDescent="0.25">
      <c r="A4517">
        <v>4504</v>
      </c>
      <c r="B4517" t="s">
        <v>16080</v>
      </c>
      <c r="C4517" t="s">
        <v>16081</v>
      </c>
      <c r="D4517" t="s">
        <v>86</v>
      </c>
      <c r="E4517" t="s">
        <v>749</v>
      </c>
      <c r="F4517" t="s">
        <v>16082</v>
      </c>
      <c r="G4517" t="s">
        <v>107</v>
      </c>
      <c r="H4517">
        <v>55</v>
      </c>
      <c r="I4517">
        <v>40</v>
      </c>
      <c r="J4517">
        <v>2002</v>
      </c>
      <c r="K4517">
        <v>2</v>
      </c>
      <c r="L4517" t="s">
        <v>41</v>
      </c>
      <c r="M4517" t="s">
        <v>2861</v>
      </c>
    </row>
    <row r="4518" spans="1:13" x14ac:dyDescent="0.25">
      <c r="A4518">
        <v>4505</v>
      </c>
      <c r="B4518" t="s">
        <v>16083</v>
      </c>
      <c r="C4518" t="s">
        <v>16084</v>
      </c>
      <c r="D4518" t="s">
        <v>223</v>
      </c>
      <c r="E4518" t="s">
        <v>1961</v>
      </c>
      <c r="F4518" t="s">
        <v>16085</v>
      </c>
      <c r="G4518" t="s">
        <v>149</v>
      </c>
      <c r="H4518">
        <v>42</v>
      </c>
      <c r="I4518">
        <v>28</v>
      </c>
      <c r="J4518">
        <v>2006</v>
      </c>
      <c r="K4518">
        <v>6</v>
      </c>
      <c r="L4518" t="s">
        <v>506</v>
      </c>
      <c r="M4518" t="s">
        <v>16086</v>
      </c>
    </row>
    <row r="4519" spans="1:13" x14ac:dyDescent="0.25">
      <c r="A4519">
        <v>4506</v>
      </c>
      <c r="B4519" t="s">
        <v>16087</v>
      </c>
      <c r="C4519" t="s">
        <v>16088</v>
      </c>
      <c r="D4519" t="s">
        <v>105</v>
      </c>
      <c r="E4519" t="s">
        <v>3524</v>
      </c>
      <c r="F4519" t="s">
        <v>16089</v>
      </c>
      <c r="G4519" t="s">
        <v>18</v>
      </c>
      <c r="H4519">
        <v>57</v>
      </c>
      <c r="I4519">
        <v>34</v>
      </c>
      <c r="J4519">
        <v>2006</v>
      </c>
      <c r="K4519">
        <v>4</v>
      </c>
      <c r="L4519" t="s">
        <v>62</v>
      </c>
      <c r="M4519" t="s">
        <v>108</v>
      </c>
    </row>
    <row r="4520" spans="1:13" x14ac:dyDescent="0.25">
      <c r="A4520">
        <v>4507</v>
      </c>
      <c r="B4520" t="s">
        <v>16090</v>
      </c>
      <c r="C4520" t="s">
        <v>16091</v>
      </c>
      <c r="D4520" t="s">
        <v>503</v>
      </c>
      <c r="E4520" t="s">
        <v>1277</v>
      </c>
      <c r="F4520" t="s">
        <v>16092</v>
      </c>
      <c r="G4520" t="s">
        <v>156</v>
      </c>
      <c r="H4520">
        <v>428</v>
      </c>
      <c r="I4520">
        <v>307</v>
      </c>
      <c r="J4520">
        <v>2007</v>
      </c>
      <c r="K4520">
        <v>6</v>
      </c>
      <c r="L4520" t="s">
        <v>506</v>
      </c>
      <c r="M4520" t="s">
        <v>1984</v>
      </c>
    </row>
    <row r="4521" spans="1:13" x14ac:dyDescent="0.25">
      <c r="A4521">
        <v>4508</v>
      </c>
      <c r="B4521" t="s">
        <v>16093</v>
      </c>
      <c r="C4521" t="s">
        <v>16094</v>
      </c>
      <c r="D4521" t="s">
        <v>30</v>
      </c>
      <c r="E4521" t="s">
        <v>8056</v>
      </c>
      <c r="F4521" t="s">
        <v>16095</v>
      </c>
      <c r="G4521" t="s">
        <v>107</v>
      </c>
      <c r="H4521">
        <v>356</v>
      </c>
      <c r="I4521">
        <v>215</v>
      </c>
      <c r="J4521">
        <v>2010</v>
      </c>
      <c r="K4521">
        <v>3</v>
      </c>
      <c r="L4521" t="s">
        <v>258</v>
      </c>
      <c r="M4521" t="s">
        <v>258</v>
      </c>
    </row>
    <row r="4522" spans="1:13" x14ac:dyDescent="0.25">
      <c r="A4522">
        <v>4509</v>
      </c>
      <c r="B4522" t="s">
        <v>16096</v>
      </c>
      <c r="C4522" t="s">
        <v>16097</v>
      </c>
      <c r="D4522" t="s">
        <v>105</v>
      </c>
      <c r="E4522" t="s">
        <v>765</v>
      </c>
      <c r="F4522" t="s">
        <v>16098</v>
      </c>
      <c r="G4522" t="s">
        <v>25</v>
      </c>
      <c r="H4522">
        <v>15</v>
      </c>
      <c r="I4522">
        <v>10</v>
      </c>
      <c r="J4522">
        <v>2013</v>
      </c>
      <c r="K4522">
        <v>3</v>
      </c>
      <c r="L4522" t="s">
        <v>62</v>
      </c>
      <c r="M4522" t="s">
        <v>882</v>
      </c>
    </row>
    <row r="4523" spans="1:13" x14ac:dyDescent="0.25">
      <c r="A4523">
        <v>4510</v>
      </c>
      <c r="B4523" t="s">
        <v>16099</v>
      </c>
      <c r="C4523" t="s">
        <v>16100</v>
      </c>
      <c r="D4523" t="s">
        <v>45</v>
      </c>
      <c r="E4523" t="s">
        <v>1022</v>
      </c>
      <c r="F4523" t="s">
        <v>16101</v>
      </c>
      <c r="G4523" t="s">
        <v>1041</v>
      </c>
      <c r="H4523">
        <v>110</v>
      </c>
      <c r="I4523">
        <v>90</v>
      </c>
      <c r="J4523">
        <v>2001</v>
      </c>
      <c r="K4523">
        <v>1</v>
      </c>
      <c r="L4523" t="s">
        <v>1258</v>
      </c>
      <c r="M4523" t="s">
        <v>16102</v>
      </c>
    </row>
    <row r="4524" spans="1:13" x14ac:dyDescent="0.25">
      <c r="A4524">
        <v>4511</v>
      </c>
      <c r="B4524" t="s">
        <v>16103</v>
      </c>
      <c r="C4524" t="s">
        <v>16104</v>
      </c>
      <c r="D4524" t="s">
        <v>503</v>
      </c>
      <c r="E4524" t="s">
        <v>840</v>
      </c>
      <c r="F4524" t="s">
        <v>16105</v>
      </c>
      <c r="G4524" t="s">
        <v>25</v>
      </c>
      <c r="H4524">
        <v>22</v>
      </c>
      <c r="I4524">
        <v>13</v>
      </c>
      <c r="J4524">
        <v>2010</v>
      </c>
      <c r="K4524">
        <v>3</v>
      </c>
      <c r="L4524" t="s">
        <v>506</v>
      </c>
      <c r="M4524" t="s">
        <v>506</v>
      </c>
    </row>
    <row r="4525" spans="1:13" x14ac:dyDescent="0.25">
      <c r="A4525">
        <v>4512</v>
      </c>
      <c r="B4525" t="s">
        <v>16106</v>
      </c>
      <c r="C4525" t="s">
        <v>16107</v>
      </c>
      <c r="D4525" t="s">
        <v>80</v>
      </c>
      <c r="E4525" t="s">
        <v>3971</v>
      </c>
      <c r="F4525" t="s">
        <v>16108</v>
      </c>
      <c r="G4525" t="s">
        <v>156</v>
      </c>
      <c r="H4525">
        <v>65</v>
      </c>
      <c r="I4525">
        <v>26</v>
      </c>
      <c r="J4525">
        <v>2007</v>
      </c>
      <c r="K4525">
        <v>5</v>
      </c>
      <c r="L4525" t="s">
        <v>83</v>
      </c>
      <c r="M4525" t="s">
        <v>3113</v>
      </c>
    </row>
    <row r="4526" spans="1:13" x14ac:dyDescent="0.25">
      <c r="A4526">
        <v>4513</v>
      </c>
      <c r="B4526" t="s">
        <v>16109</v>
      </c>
      <c r="C4526" t="s">
        <v>16110</v>
      </c>
      <c r="D4526" t="s">
        <v>503</v>
      </c>
      <c r="E4526" t="s">
        <v>16111</v>
      </c>
      <c r="F4526" t="s">
        <v>16112</v>
      </c>
      <c r="G4526" t="s">
        <v>107</v>
      </c>
      <c r="H4526">
        <v>4642</v>
      </c>
      <c r="I4526">
        <v>2885</v>
      </c>
      <c r="J4526">
        <v>2000</v>
      </c>
      <c r="K4526">
        <v>10</v>
      </c>
      <c r="L4526" t="s">
        <v>506</v>
      </c>
      <c r="M4526" t="s">
        <v>506</v>
      </c>
    </row>
    <row r="4527" spans="1:13" x14ac:dyDescent="0.25">
      <c r="A4527">
        <v>4514</v>
      </c>
      <c r="B4527" t="s">
        <v>16113</v>
      </c>
      <c r="C4527" t="s">
        <v>16114</v>
      </c>
      <c r="D4527" t="s">
        <v>30</v>
      </c>
      <c r="E4527" t="s">
        <v>626</v>
      </c>
      <c r="F4527" t="s">
        <v>16115</v>
      </c>
      <c r="G4527" t="s">
        <v>156</v>
      </c>
      <c r="H4527">
        <v>28</v>
      </c>
      <c r="I4527">
        <v>36</v>
      </c>
      <c r="J4527">
        <v>2007</v>
      </c>
      <c r="K4527">
        <v>4</v>
      </c>
      <c r="L4527" t="s">
        <v>251</v>
      </c>
      <c r="M4527" t="s">
        <v>251</v>
      </c>
    </row>
    <row r="4528" spans="1:13" x14ac:dyDescent="0.25">
      <c r="A4528">
        <v>4515</v>
      </c>
      <c r="B4528" t="s">
        <v>16116</v>
      </c>
      <c r="C4528" t="s">
        <v>16117</v>
      </c>
      <c r="D4528" t="s">
        <v>80</v>
      </c>
      <c r="E4528" t="s">
        <v>1719</v>
      </c>
      <c r="F4528" t="s">
        <v>16118</v>
      </c>
      <c r="G4528" t="s">
        <v>33</v>
      </c>
      <c r="H4528">
        <v>143</v>
      </c>
      <c r="I4528">
        <v>82</v>
      </c>
      <c r="J4528">
        <v>1995</v>
      </c>
      <c r="K4528">
        <v>6</v>
      </c>
      <c r="L4528" t="s">
        <v>163</v>
      </c>
      <c r="M4528" t="s">
        <v>13435</v>
      </c>
    </row>
    <row r="4529" spans="1:13" x14ac:dyDescent="0.25">
      <c r="A4529">
        <v>4516</v>
      </c>
      <c r="B4529" t="s">
        <v>16119</v>
      </c>
      <c r="C4529" t="s">
        <v>16120</v>
      </c>
      <c r="D4529" t="s">
        <v>119</v>
      </c>
      <c r="E4529" t="s">
        <v>16121</v>
      </c>
      <c r="F4529" t="s">
        <v>16122</v>
      </c>
      <c r="G4529" t="s">
        <v>336</v>
      </c>
      <c r="H4529">
        <v>22</v>
      </c>
      <c r="I4529">
        <v>15</v>
      </c>
      <c r="J4529">
        <v>1988</v>
      </c>
      <c r="K4529">
        <v>7</v>
      </c>
      <c r="L4529" t="s">
        <v>122</v>
      </c>
      <c r="M4529" t="s">
        <v>122</v>
      </c>
    </row>
    <row r="4530" spans="1:13" x14ac:dyDescent="0.25">
      <c r="A4530">
        <v>4517</v>
      </c>
      <c r="B4530" t="s">
        <v>16123</v>
      </c>
      <c r="C4530" t="s">
        <v>16124</v>
      </c>
      <c r="D4530" t="s">
        <v>98</v>
      </c>
      <c r="E4530" t="s">
        <v>1535</v>
      </c>
      <c r="F4530" t="s">
        <v>16125</v>
      </c>
      <c r="G4530" t="s">
        <v>308</v>
      </c>
      <c r="H4530">
        <v>35</v>
      </c>
      <c r="I4530">
        <v>18</v>
      </c>
      <c r="J4530">
        <v>2013</v>
      </c>
      <c r="K4530">
        <v>2</v>
      </c>
      <c r="L4530" t="s">
        <v>101</v>
      </c>
      <c r="M4530" t="s">
        <v>101</v>
      </c>
    </row>
    <row r="4531" spans="1:13" x14ac:dyDescent="0.25">
      <c r="A4531">
        <v>4518</v>
      </c>
      <c r="B4531" t="s">
        <v>16126</v>
      </c>
      <c r="C4531" t="s">
        <v>16127</v>
      </c>
      <c r="D4531" t="s">
        <v>852</v>
      </c>
      <c r="E4531" t="s">
        <v>16128</v>
      </c>
      <c r="F4531" t="s">
        <v>16129</v>
      </c>
      <c r="G4531" t="s">
        <v>187</v>
      </c>
      <c r="H4531">
        <v>95</v>
      </c>
      <c r="I4531">
        <v>92</v>
      </c>
      <c r="J4531">
        <v>1925</v>
      </c>
      <c r="K4531">
        <v>4</v>
      </c>
      <c r="L4531" t="s">
        <v>465</v>
      </c>
      <c r="M4531" t="s">
        <v>985</v>
      </c>
    </row>
    <row r="4532" spans="1:13" x14ac:dyDescent="0.25">
      <c r="A4532">
        <v>4519</v>
      </c>
      <c r="B4532" t="s">
        <v>16130</v>
      </c>
      <c r="C4532" t="s">
        <v>16131</v>
      </c>
      <c r="D4532" t="s">
        <v>341</v>
      </c>
      <c r="E4532" t="s">
        <v>2683</v>
      </c>
      <c r="F4532" t="s">
        <v>16132</v>
      </c>
      <c r="G4532" t="s">
        <v>233</v>
      </c>
      <c r="H4532">
        <v>40</v>
      </c>
      <c r="I4532">
        <v>32</v>
      </c>
      <c r="J4532">
        <v>1993</v>
      </c>
      <c r="K4532">
        <v>1</v>
      </c>
      <c r="L4532" t="s">
        <v>344</v>
      </c>
      <c r="M4532" t="s">
        <v>1196</v>
      </c>
    </row>
    <row r="4533" spans="1:13" x14ac:dyDescent="0.25">
      <c r="A4533">
        <v>4520</v>
      </c>
      <c r="B4533" t="s">
        <v>16133</v>
      </c>
      <c r="C4533" t="s">
        <v>16134</v>
      </c>
      <c r="D4533" t="s">
        <v>80</v>
      </c>
      <c r="E4533" t="s">
        <v>3845</v>
      </c>
      <c r="F4533" t="s">
        <v>16135</v>
      </c>
      <c r="G4533" t="s">
        <v>55</v>
      </c>
      <c r="H4533">
        <v>680</v>
      </c>
      <c r="I4533">
        <v>500</v>
      </c>
      <c r="J4533">
        <v>1979</v>
      </c>
      <c r="K4533">
        <v>3</v>
      </c>
      <c r="L4533" t="s">
        <v>83</v>
      </c>
      <c r="M4533" t="s">
        <v>83</v>
      </c>
    </row>
    <row r="4534" spans="1:13" x14ac:dyDescent="0.25">
      <c r="A4534">
        <v>4521</v>
      </c>
      <c r="B4534" t="s">
        <v>16136</v>
      </c>
      <c r="C4534" t="s">
        <v>16137</v>
      </c>
      <c r="D4534" t="s">
        <v>1031</v>
      </c>
      <c r="E4534" t="s">
        <v>621</v>
      </c>
      <c r="F4534" t="s">
        <v>16138</v>
      </c>
      <c r="G4534" t="s">
        <v>181</v>
      </c>
      <c r="H4534">
        <v>38</v>
      </c>
      <c r="I4534">
        <v>8</v>
      </c>
      <c r="J4534">
        <v>2011</v>
      </c>
      <c r="K4534">
        <v>1</v>
      </c>
      <c r="L4534" t="s">
        <v>41</v>
      </c>
      <c r="M4534" t="s">
        <v>1033</v>
      </c>
    </row>
    <row r="4535" spans="1:13" x14ac:dyDescent="0.25">
      <c r="A4535">
        <v>4522</v>
      </c>
      <c r="B4535" t="s">
        <v>16139</v>
      </c>
      <c r="C4535" t="s">
        <v>16140</v>
      </c>
      <c r="D4535" t="s">
        <v>780</v>
      </c>
      <c r="E4535" t="s">
        <v>512</v>
      </c>
      <c r="F4535" t="s">
        <v>16141</v>
      </c>
      <c r="G4535" t="s">
        <v>211</v>
      </c>
      <c r="H4535">
        <v>8</v>
      </c>
      <c r="I4535">
        <v>11</v>
      </c>
      <c r="J4535">
        <v>1991</v>
      </c>
      <c r="K4535">
        <v>3</v>
      </c>
      <c r="L4535" t="s">
        <v>41</v>
      </c>
      <c r="M4535" t="s">
        <v>16142</v>
      </c>
    </row>
    <row r="4536" spans="1:13" x14ac:dyDescent="0.25">
      <c r="A4536">
        <v>4523</v>
      </c>
      <c r="B4536" t="s">
        <v>16143</v>
      </c>
      <c r="C4536" t="s">
        <v>16144</v>
      </c>
      <c r="D4536" t="s">
        <v>86</v>
      </c>
      <c r="E4536" t="s">
        <v>3474</v>
      </c>
      <c r="F4536" t="s">
        <v>16145</v>
      </c>
      <c r="G4536" t="s">
        <v>1041</v>
      </c>
      <c r="H4536">
        <v>80</v>
      </c>
      <c r="I4536">
        <v>25</v>
      </c>
      <c r="J4536">
        <v>2007</v>
      </c>
      <c r="K4536">
        <v>3</v>
      </c>
      <c r="L4536" t="s">
        <v>2084</v>
      </c>
      <c r="M4536" t="s">
        <v>2085</v>
      </c>
    </row>
    <row r="4537" spans="1:13" x14ac:dyDescent="0.25">
      <c r="A4537">
        <v>4524</v>
      </c>
      <c r="B4537" t="s">
        <v>16146</v>
      </c>
      <c r="C4537" t="s">
        <v>16147</v>
      </c>
      <c r="D4537" t="s">
        <v>141</v>
      </c>
      <c r="E4537" t="s">
        <v>6807</v>
      </c>
      <c r="F4537" t="s">
        <v>16148</v>
      </c>
      <c r="G4537" t="s">
        <v>25</v>
      </c>
      <c r="H4537">
        <v>32</v>
      </c>
      <c r="I4537">
        <v>32</v>
      </c>
      <c r="J4537">
        <v>2008</v>
      </c>
      <c r="K4537">
        <v>1</v>
      </c>
      <c r="L4537" t="s">
        <v>349</v>
      </c>
      <c r="M4537" t="s">
        <v>13876</v>
      </c>
    </row>
    <row r="4538" spans="1:13" x14ac:dyDescent="0.25">
      <c r="A4538">
        <v>4525</v>
      </c>
      <c r="B4538" t="s">
        <v>16149</v>
      </c>
      <c r="C4538" t="s">
        <v>16150</v>
      </c>
      <c r="D4538" t="s">
        <v>80</v>
      </c>
      <c r="E4538" t="s">
        <v>896</v>
      </c>
      <c r="F4538" t="s">
        <v>16151</v>
      </c>
      <c r="G4538" t="s">
        <v>18</v>
      </c>
      <c r="H4538">
        <v>24</v>
      </c>
      <c r="I4538">
        <v>12</v>
      </c>
      <c r="J4538">
        <v>1993</v>
      </c>
      <c r="K4538">
        <v>2</v>
      </c>
      <c r="L4538" t="s">
        <v>83</v>
      </c>
      <c r="M4538" t="s">
        <v>1819</v>
      </c>
    </row>
    <row r="4539" spans="1:13" x14ac:dyDescent="0.25">
      <c r="A4539">
        <v>4526</v>
      </c>
      <c r="B4539" t="s">
        <v>16152</v>
      </c>
      <c r="C4539" t="s">
        <v>16153</v>
      </c>
      <c r="D4539" t="s">
        <v>74</v>
      </c>
      <c r="E4539" t="s">
        <v>16154</v>
      </c>
      <c r="F4539" t="s">
        <v>16155</v>
      </c>
      <c r="G4539" t="s">
        <v>25</v>
      </c>
      <c r="H4539">
        <v>200</v>
      </c>
      <c r="I4539">
        <v>157</v>
      </c>
      <c r="J4539">
        <v>2007</v>
      </c>
      <c r="K4539">
        <v>4</v>
      </c>
      <c r="L4539" t="s">
        <v>77</v>
      </c>
      <c r="M4539" t="s">
        <v>77</v>
      </c>
    </row>
    <row r="4540" spans="1:13" x14ac:dyDescent="0.25">
      <c r="A4540">
        <v>4527</v>
      </c>
      <c r="B4540" t="s">
        <v>16156</v>
      </c>
      <c r="C4540" t="s">
        <v>16157</v>
      </c>
      <c r="D4540" t="s">
        <v>30</v>
      </c>
      <c r="E4540" t="s">
        <v>430</v>
      </c>
      <c r="F4540" t="s">
        <v>16158</v>
      </c>
      <c r="G4540" t="s">
        <v>55</v>
      </c>
      <c r="H4540">
        <v>2000</v>
      </c>
      <c r="I4540">
        <v>1500</v>
      </c>
      <c r="J4540">
        <v>2003</v>
      </c>
      <c r="K4540">
        <v>4</v>
      </c>
      <c r="L4540" t="s">
        <v>41</v>
      </c>
      <c r="M4540" t="s">
        <v>16159</v>
      </c>
    </row>
    <row r="4541" spans="1:13" x14ac:dyDescent="0.25">
      <c r="A4541">
        <v>4528</v>
      </c>
      <c r="B4541" t="s">
        <v>16160</v>
      </c>
      <c r="C4541" t="s">
        <v>16161</v>
      </c>
      <c r="D4541" t="s">
        <v>52</v>
      </c>
      <c r="E4541" t="s">
        <v>6052</v>
      </c>
      <c r="F4541" t="s">
        <v>16162</v>
      </c>
      <c r="G4541" t="s">
        <v>233</v>
      </c>
      <c r="H4541">
        <v>120</v>
      </c>
      <c r="I4541">
        <v>66</v>
      </c>
      <c r="J4541">
        <v>1982</v>
      </c>
      <c r="K4541">
        <v>1</v>
      </c>
      <c r="L4541" t="s">
        <v>56</v>
      </c>
      <c r="M4541" t="s">
        <v>9424</v>
      </c>
    </row>
    <row r="4542" spans="1:13" x14ac:dyDescent="0.25">
      <c r="A4542">
        <v>4529</v>
      </c>
      <c r="B4542" t="s">
        <v>16163</v>
      </c>
      <c r="C4542" t="s">
        <v>16164</v>
      </c>
      <c r="D4542" t="s">
        <v>105</v>
      </c>
      <c r="E4542" t="s">
        <v>16165</v>
      </c>
      <c r="F4542" t="s">
        <v>16166</v>
      </c>
      <c r="G4542" t="s">
        <v>297</v>
      </c>
      <c r="H4542">
        <v>93</v>
      </c>
      <c r="I4542">
        <v>96</v>
      </c>
      <c r="J4542">
        <v>2003</v>
      </c>
      <c r="K4542">
        <v>11</v>
      </c>
      <c r="L4542" t="s">
        <v>62</v>
      </c>
      <c r="M4542" t="s">
        <v>108</v>
      </c>
    </row>
    <row r="4543" spans="1:13" x14ac:dyDescent="0.25">
      <c r="A4543">
        <v>4530</v>
      </c>
      <c r="B4543" t="s">
        <v>16167</v>
      </c>
      <c r="C4543" t="s">
        <v>16168</v>
      </c>
      <c r="D4543" t="s">
        <v>230</v>
      </c>
      <c r="E4543" t="s">
        <v>295</v>
      </c>
      <c r="F4543" t="s">
        <v>16169</v>
      </c>
      <c r="G4543" t="s">
        <v>40</v>
      </c>
      <c r="H4543">
        <v>51</v>
      </c>
      <c r="I4543">
        <v>27</v>
      </c>
      <c r="J4543">
        <v>2001</v>
      </c>
      <c r="K4543">
        <v>2</v>
      </c>
      <c r="L4543" t="s">
        <v>41</v>
      </c>
      <c r="M4543" t="s">
        <v>16170</v>
      </c>
    </row>
    <row r="4544" spans="1:13" x14ac:dyDescent="0.25">
      <c r="A4544">
        <v>4531</v>
      </c>
      <c r="B4544" t="s">
        <v>16171</v>
      </c>
      <c r="C4544" t="s">
        <v>16172</v>
      </c>
      <c r="D4544" t="s">
        <v>30</v>
      </c>
      <c r="E4544" t="s">
        <v>142</v>
      </c>
      <c r="F4544" t="s">
        <v>16173</v>
      </c>
      <c r="G4544" t="s">
        <v>69</v>
      </c>
      <c r="H4544">
        <v>38</v>
      </c>
      <c r="I4544">
        <v>38</v>
      </c>
      <c r="J4544">
        <v>2002</v>
      </c>
      <c r="K4544">
        <v>9</v>
      </c>
      <c r="L4544" t="s">
        <v>34</v>
      </c>
      <c r="M4544" t="s">
        <v>34</v>
      </c>
    </row>
    <row r="4545" spans="1:13" x14ac:dyDescent="0.25">
      <c r="A4545">
        <v>4532</v>
      </c>
      <c r="B4545" t="s">
        <v>16174</v>
      </c>
      <c r="C4545" t="s">
        <v>16175</v>
      </c>
      <c r="D4545" t="s">
        <v>852</v>
      </c>
      <c r="E4545" t="s">
        <v>993</v>
      </c>
      <c r="F4545" t="s">
        <v>16176</v>
      </c>
      <c r="G4545" t="s">
        <v>18</v>
      </c>
      <c r="H4545">
        <v>16</v>
      </c>
      <c r="I4545">
        <v>16</v>
      </c>
      <c r="J4545">
        <v>2008</v>
      </c>
      <c r="K4545">
        <v>3</v>
      </c>
      <c r="L4545" t="s">
        <v>595</v>
      </c>
      <c r="M4545" t="s">
        <v>16177</v>
      </c>
    </row>
    <row r="4546" spans="1:13" x14ac:dyDescent="0.25">
      <c r="A4546">
        <v>4533</v>
      </c>
      <c r="B4546" t="s">
        <v>16178</v>
      </c>
      <c r="C4546" t="s">
        <v>16179</v>
      </c>
      <c r="D4546" t="s">
        <v>52</v>
      </c>
      <c r="E4546" t="s">
        <v>2009</v>
      </c>
      <c r="F4546" t="s">
        <v>16180</v>
      </c>
      <c r="G4546" t="s">
        <v>187</v>
      </c>
      <c r="H4546">
        <v>40</v>
      </c>
      <c r="I4546">
        <v>36</v>
      </c>
      <c r="J4546">
        <v>2006</v>
      </c>
      <c r="K4546">
        <v>1</v>
      </c>
      <c r="L4546" t="s">
        <v>56</v>
      </c>
      <c r="M4546" t="s">
        <v>198</v>
      </c>
    </row>
    <row r="4547" spans="1:13" x14ac:dyDescent="0.25">
      <c r="A4547">
        <v>4534</v>
      </c>
      <c r="B4547" t="s">
        <v>16181</v>
      </c>
      <c r="C4547" t="s">
        <v>16182</v>
      </c>
      <c r="D4547" t="s">
        <v>98</v>
      </c>
      <c r="E4547" t="s">
        <v>416</v>
      </c>
      <c r="F4547" t="s">
        <v>16183</v>
      </c>
      <c r="G4547" t="s">
        <v>55</v>
      </c>
      <c r="H4547">
        <v>130</v>
      </c>
      <c r="I4547">
        <v>85</v>
      </c>
      <c r="J4547">
        <v>2003</v>
      </c>
      <c r="K4547">
        <v>4</v>
      </c>
      <c r="L4547" t="s">
        <v>101</v>
      </c>
      <c r="M4547" t="s">
        <v>101</v>
      </c>
    </row>
    <row r="4548" spans="1:13" x14ac:dyDescent="0.25">
      <c r="A4548">
        <v>4535</v>
      </c>
      <c r="B4548" t="s">
        <v>16184</v>
      </c>
      <c r="C4548" t="s">
        <v>16185</v>
      </c>
      <c r="D4548" t="s">
        <v>80</v>
      </c>
      <c r="E4548" t="s">
        <v>939</v>
      </c>
      <c r="F4548" t="s">
        <v>16186</v>
      </c>
      <c r="G4548" t="s">
        <v>336</v>
      </c>
      <c r="H4548">
        <v>25</v>
      </c>
      <c r="I4548">
        <v>20</v>
      </c>
      <c r="J4548">
        <v>2001</v>
      </c>
      <c r="K4548">
        <v>4</v>
      </c>
      <c r="L4548" t="s">
        <v>83</v>
      </c>
      <c r="M4548" t="s">
        <v>5591</v>
      </c>
    </row>
    <row r="4549" spans="1:13" x14ac:dyDescent="0.25">
      <c r="A4549">
        <v>4536</v>
      </c>
      <c r="B4549" t="s">
        <v>16187</v>
      </c>
      <c r="C4549" t="s">
        <v>16188</v>
      </c>
      <c r="D4549" t="s">
        <v>1960</v>
      </c>
      <c r="E4549" t="s">
        <v>5782</v>
      </c>
      <c r="F4549" t="s">
        <v>16189</v>
      </c>
      <c r="G4549" t="s">
        <v>297</v>
      </c>
      <c r="H4549">
        <v>245</v>
      </c>
      <c r="I4549">
        <v>185</v>
      </c>
      <c r="J4549">
        <v>2007</v>
      </c>
      <c r="K4549">
        <v>7</v>
      </c>
      <c r="L4549" t="s">
        <v>41</v>
      </c>
      <c r="M4549" t="s">
        <v>8853</v>
      </c>
    </row>
    <row r="4550" spans="1:13" x14ac:dyDescent="0.25">
      <c r="A4550">
        <v>4537</v>
      </c>
      <c r="B4550" t="s">
        <v>16190</v>
      </c>
      <c r="C4550" t="s">
        <v>16191</v>
      </c>
      <c r="D4550" t="s">
        <v>141</v>
      </c>
      <c r="E4550" t="s">
        <v>639</v>
      </c>
      <c r="F4550" t="s">
        <v>16192</v>
      </c>
      <c r="G4550" t="s">
        <v>289</v>
      </c>
      <c r="H4550">
        <v>19</v>
      </c>
      <c r="I4550">
        <v>14</v>
      </c>
      <c r="J4550">
        <v>1996</v>
      </c>
      <c r="K4550">
        <v>5</v>
      </c>
      <c r="L4550" t="s">
        <v>41</v>
      </c>
      <c r="M4550" t="s">
        <v>2326</v>
      </c>
    </row>
    <row r="4551" spans="1:13" x14ac:dyDescent="0.25">
      <c r="A4551">
        <v>4538</v>
      </c>
      <c r="B4551" t="s">
        <v>16193</v>
      </c>
      <c r="C4551" t="s">
        <v>16194</v>
      </c>
      <c r="D4551" t="s">
        <v>52</v>
      </c>
      <c r="E4551" t="s">
        <v>1692</v>
      </c>
      <c r="F4551" t="s">
        <v>16195</v>
      </c>
      <c r="G4551" t="s">
        <v>40</v>
      </c>
      <c r="H4551">
        <v>75</v>
      </c>
      <c r="I4551">
        <v>45</v>
      </c>
      <c r="J4551">
        <v>2005</v>
      </c>
      <c r="K4551">
        <v>2</v>
      </c>
      <c r="L4551" t="s">
        <v>56</v>
      </c>
      <c r="M4551" t="s">
        <v>662</v>
      </c>
    </row>
    <row r="4552" spans="1:13" x14ac:dyDescent="0.25">
      <c r="A4552">
        <v>4539</v>
      </c>
      <c r="B4552" t="s">
        <v>16196</v>
      </c>
      <c r="C4552" t="s">
        <v>16197</v>
      </c>
      <c r="D4552" t="s">
        <v>66</v>
      </c>
      <c r="E4552" t="s">
        <v>16198</v>
      </c>
      <c r="F4552" t="s">
        <v>16199</v>
      </c>
      <c r="G4552" t="s">
        <v>156</v>
      </c>
      <c r="H4552">
        <v>899</v>
      </c>
      <c r="I4552">
        <v>657</v>
      </c>
      <c r="J4552">
        <v>2006</v>
      </c>
      <c r="K4552">
        <v>8</v>
      </c>
      <c r="L4552" t="s">
        <v>94</v>
      </c>
      <c r="M4552" t="s">
        <v>746</v>
      </c>
    </row>
    <row r="4553" spans="1:13" x14ac:dyDescent="0.25">
      <c r="A4553">
        <v>4540</v>
      </c>
      <c r="B4553" t="s">
        <v>16200</v>
      </c>
      <c r="C4553" t="s">
        <v>16201</v>
      </c>
      <c r="D4553" t="s">
        <v>503</v>
      </c>
      <c r="E4553" t="s">
        <v>533</v>
      </c>
      <c r="F4553" t="s">
        <v>16202</v>
      </c>
      <c r="G4553" t="s">
        <v>33</v>
      </c>
      <c r="H4553">
        <v>54</v>
      </c>
      <c r="I4553">
        <v>30</v>
      </c>
      <c r="J4553">
        <v>1998</v>
      </c>
      <c r="K4553">
        <v>12</v>
      </c>
      <c r="L4553" t="s">
        <v>506</v>
      </c>
      <c r="M4553" t="s">
        <v>16203</v>
      </c>
    </row>
    <row r="4554" spans="1:13" x14ac:dyDescent="0.25">
      <c r="A4554">
        <v>4541</v>
      </c>
      <c r="B4554" t="s">
        <v>16204</v>
      </c>
      <c r="C4554" t="s">
        <v>16205</v>
      </c>
      <c r="D4554" t="s">
        <v>166</v>
      </c>
      <c r="E4554" t="s">
        <v>16206</v>
      </c>
      <c r="F4554" t="s">
        <v>16207</v>
      </c>
      <c r="G4554" t="s">
        <v>308</v>
      </c>
      <c r="H4554">
        <v>131</v>
      </c>
      <c r="I4554">
        <v>79</v>
      </c>
      <c r="J4554">
        <v>1969</v>
      </c>
      <c r="K4554">
        <v>1</v>
      </c>
      <c r="L4554" t="s">
        <v>3983</v>
      </c>
      <c r="M4554" t="s">
        <v>16208</v>
      </c>
    </row>
    <row r="4555" spans="1:13" x14ac:dyDescent="0.25">
      <c r="A4555">
        <v>4542</v>
      </c>
      <c r="B4555" t="s">
        <v>16209</v>
      </c>
      <c r="C4555" t="s">
        <v>16210</v>
      </c>
      <c r="D4555" t="s">
        <v>59</v>
      </c>
      <c r="E4555" t="s">
        <v>710</v>
      </c>
      <c r="F4555" t="s">
        <v>16211</v>
      </c>
      <c r="G4555" t="s">
        <v>6043</v>
      </c>
      <c r="H4555">
        <v>28</v>
      </c>
      <c r="I4555">
        <v>24</v>
      </c>
      <c r="J4555">
        <v>1994</v>
      </c>
      <c r="K4555">
        <v>1</v>
      </c>
      <c r="L4555" t="s">
        <v>49</v>
      </c>
      <c r="M4555" t="s">
        <v>16212</v>
      </c>
    </row>
    <row r="4556" spans="1:13" x14ac:dyDescent="0.25">
      <c r="A4556">
        <v>4543</v>
      </c>
      <c r="B4556" t="s">
        <v>16213</v>
      </c>
      <c r="C4556" t="s">
        <v>16214</v>
      </c>
      <c r="D4556" t="s">
        <v>80</v>
      </c>
      <c r="E4556" t="s">
        <v>115</v>
      </c>
      <c r="F4556" t="s">
        <v>16215</v>
      </c>
      <c r="G4556" t="s">
        <v>211</v>
      </c>
      <c r="H4556">
        <v>76</v>
      </c>
      <c r="I4556">
        <v>41</v>
      </c>
      <c r="J4556">
        <v>1985</v>
      </c>
      <c r="K4556">
        <v>1</v>
      </c>
      <c r="L4556" t="s">
        <v>83</v>
      </c>
      <c r="M4556" t="s">
        <v>10566</v>
      </c>
    </row>
    <row r="4557" spans="1:13" x14ac:dyDescent="0.25">
      <c r="A4557">
        <v>4544</v>
      </c>
      <c r="B4557" t="s">
        <v>16216</v>
      </c>
      <c r="C4557" t="s">
        <v>16217</v>
      </c>
      <c r="D4557" t="s">
        <v>52</v>
      </c>
      <c r="E4557" t="s">
        <v>4366</v>
      </c>
      <c r="F4557" t="s">
        <v>16218</v>
      </c>
      <c r="G4557" t="s">
        <v>297</v>
      </c>
      <c r="H4557">
        <v>89</v>
      </c>
      <c r="I4557">
        <v>55</v>
      </c>
      <c r="J4557">
        <v>2002</v>
      </c>
      <c r="K4557">
        <v>10</v>
      </c>
      <c r="L4557" t="s">
        <v>203</v>
      </c>
      <c r="M4557" t="s">
        <v>203</v>
      </c>
    </row>
    <row r="4558" spans="1:13" x14ac:dyDescent="0.25">
      <c r="A4558">
        <v>4545</v>
      </c>
      <c r="B4558" t="s">
        <v>16219</v>
      </c>
      <c r="C4558" t="s">
        <v>16220</v>
      </c>
      <c r="D4558" t="s">
        <v>119</v>
      </c>
      <c r="E4558" t="s">
        <v>1442</v>
      </c>
      <c r="F4558" t="s">
        <v>16221</v>
      </c>
      <c r="G4558" t="s">
        <v>289</v>
      </c>
      <c r="H4558">
        <v>25</v>
      </c>
      <c r="I4558">
        <v>4</v>
      </c>
      <c r="J4558">
        <v>2013</v>
      </c>
      <c r="K4558">
        <v>1</v>
      </c>
      <c r="L4558" t="s">
        <v>41</v>
      </c>
      <c r="M4558" t="s">
        <v>13245</v>
      </c>
    </row>
    <row r="4559" spans="1:13" x14ac:dyDescent="0.25">
      <c r="A4559">
        <v>4546</v>
      </c>
      <c r="B4559" t="s">
        <v>16222</v>
      </c>
      <c r="C4559" t="s">
        <v>16223</v>
      </c>
      <c r="D4559" t="s">
        <v>753</v>
      </c>
      <c r="E4559" t="s">
        <v>892</v>
      </c>
      <c r="F4559" t="s">
        <v>16224</v>
      </c>
      <c r="G4559" t="s">
        <v>40</v>
      </c>
      <c r="H4559">
        <v>25</v>
      </c>
      <c r="I4559">
        <v>10</v>
      </c>
      <c r="J4559">
        <v>2010</v>
      </c>
      <c r="K4559">
        <v>1</v>
      </c>
      <c r="L4559" t="s">
        <v>756</v>
      </c>
      <c r="M4559" t="s">
        <v>757</v>
      </c>
    </row>
    <row r="4560" spans="1:13" x14ac:dyDescent="0.25">
      <c r="A4560">
        <v>4547</v>
      </c>
      <c r="B4560" t="s">
        <v>16225</v>
      </c>
      <c r="C4560" t="s">
        <v>16226</v>
      </c>
      <c r="D4560" t="s">
        <v>45</v>
      </c>
      <c r="E4560" t="s">
        <v>440</v>
      </c>
      <c r="F4560" t="s">
        <v>16227</v>
      </c>
      <c r="G4560" t="s">
        <v>55</v>
      </c>
      <c r="H4560">
        <v>400</v>
      </c>
      <c r="I4560">
        <v>150</v>
      </c>
      <c r="J4560">
        <v>2011</v>
      </c>
      <c r="K4560">
        <v>4</v>
      </c>
      <c r="L4560" t="s">
        <v>1258</v>
      </c>
      <c r="M4560" t="s">
        <v>16228</v>
      </c>
    </row>
    <row r="4561" spans="1:13" x14ac:dyDescent="0.25">
      <c r="A4561">
        <v>4548</v>
      </c>
      <c r="B4561" t="s">
        <v>16229</v>
      </c>
      <c r="C4561" t="s">
        <v>16230</v>
      </c>
      <c r="D4561" t="s">
        <v>15</v>
      </c>
      <c r="E4561" t="s">
        <v>699</v>
      </c>
      <c r="F4561" t="s">
        <v>16231</v>
      </c>
      <c r="G4561" t="s">
        <v>233</v>
      </c>
      <c r="H4561">
        <v>33</v>
      </c>
      <c r="I4561">
        <v>19</v>
      </c>
      <c r="J4561">
        <v>1998</v>
      </c>
      <c r="K4561">
        <v>1</v>
      </c>
      <c r="L4561" t="s">
        <v>19</v>
      </c>
      <c r="M4561" t="s">
        <v>4263</v>
      </c>
    </row>
    <row r="4562" spans="1:13" x14ac:dyDescent="0.25">
      <c r="A4562">
        <v>4549</v>
      </c>
      <c r="B4562" t="s">
        <v>16232</v>
      </c>
      <c r="C4562" t="s">
        <v>16233</v>
      </c>
      <c r="D4562" t="s">
        <v>45</v>
      </c>
      <c r="E4562" t="s">
        <v>2516</v>
      </c>
      <c r="F4562" t="s">
        <v>16234</v>
      </c>
      <c r="G4562" t="s">
        <v>289</v>
      </c>
      <c r="H4562">
        <v>76</v>
      </c>
      <c r="I4562">
        <v>47</v>
      </c>
      <c r="J4562">
        <v>1993</v>
      </c>
      <c r="K4562">
        <v>5</v>
      </c>
      <c r="L4562" t="s">
        <v>49</v>
      </c>
      <c r="M4562" t="s">
        <v>16235</v>
      </c>
    </row>
    <row r="4563" spans="1:13" x14ac:dyDescent="0.25">
      <c r="A4563">
        <v>4550</v>
      </c>
      <c r="B4563" t="s">
        <v>16236</v>
      </c>
      <c r="C4563" t="s">
        <v>16237</v>
      </c>
      <c r="D4563" t="s">
        <v>503</v>
      </c>
      <c r="E4563" t="s">
        <v>3077</v>
      </c>
      <c r="F4563" t="s">
        <v>16238</v>
      </c>
      <c r="G4563" t="s">
        <v>336</v>
      </c>
      <c r="H4563">
        <v>49</v>
      </c>
      <c r="I4563">
        <v>40</v>
      </c>
      <c r="J4563">
        <v>1999</v>
      </c>
      <c r="K4563">
        <v>1</v>
      </c>
      <c r="L4563" t="s">
        <v>506</v>
      </c>
      <c r="M4563" t="s">
        <v>1617</v>
      </c>
    </row>
    <row r="4564" spans="1:13" x14ac:dyDescent="0.25">
      <c r="A4564">
        <v>4551</v>
      </c>
      <c r="B4564" t="s">
        <v>16239</v>
      </c>
      <c r="C4564" t="s">
        <v>16240</v>
      </c>
      <c r="D4564" t="s">
        <v>52</v>
      </c>
      <c r="E4564" t="s">
        <v>261</v>
      </c>
      <c r="F4564" t="s">
        <v>16241</v>
      </c>
      <c r="G4564" t="s">
        <v>25</v>
      </c>
      <c r="H4564">
        <v>45</v>
      </c>
      <c r="I4564">
        <v>26</v>
      </c>
      <c r="J4564">
        <v>2010</v>
      </c>
      <c r="K4564">
        <v>2</v>
      </c>
      <c r="L4564" t="s">
        <v>56</v>
      </c>
      <c r="M4564" t="s">
        <v>662</v>
      </c>
    </row>
    <row r="4565" spans="1:13" x14ac:dyDescent="0.25">
      <c r="A4565">
        <v>4552</v>
      </c>
      <c r="B4565" t="s">
        <v>16242</v>
      </c>
      <c r="C4565" t="s">
        <v>16243</v>
      </c>
      <c r="D4565" t="s">
        <v>105</v>
      </c>
      <c r="E4565" t="s">
        <v>13734</v>
      </c>
      <c r="F4565" t="s">
        <v>16244</v>
      </c>
      <c r="G4565" t="s">
        <v>6043</v>
      </c>
      <c r="H4565">
        <v>107</v>
      </c>
      <c r="I4565">
        <v>88</v>
      </c>
      <c r="J4565">
        <v>2008</v>
      </c>
      <c r="K4565">
        <v>2</v>
      </c>
      <c r="L4565" t="s">
        <v>163</v>
      </c>
      <c r="M4565" t="s">
        <v>108</v>
      </c>
    </row>
    <row r="4566" spans="1:13" x14ac:dyDescent="0.25">
      <c r="A4566">
        <v>4553</v>
      </c>
      <c r="B4566" t="s">
        <v>16245</v>
      </c>
      <c r="C4566" t="s">
        <v>16246</v>
      </c>
      <c r="D4566" t="s">
        <v>45</v>
      </c>
      <c r="E4566" t="s">
        <v>1608</v>
      </c>
      <c r="F4566" t="s">
        <v>16247</v>
      </c>
      <c r="G4566" t="s">
        <v>623</v>
      </c>
      <c r="H4566">
        <v>31</v>
      </c>
      <c r="I4566">
        <v>20</v>
      </c>
      <c r="J4566">
        <v>2002</v>
      </c>
      <c r="K4566">
        <v>8</v>
      </c>
      <c r="L4566" t="s">
        <v>49</v>
      </c>
      <c r="M4566" t="s">
        <v>7352</v>
      </c>
    </row>
    <row r="4567" spans="1:13" x14ac:dyDescent="0.25">
      <c r="A4567">
        <v>4554</v>
      </c>
      <c r="B4567" t="s">
        <v>16248</v>
      </c>
      <c r="C4567" t="s">
        <v>16249</v>
      </c>
      <c r="D4567" t="s">
        <v>30</v>
      </c>
      <c r="E4567" t="s">
        <v>2070</v>
      </c>
      <c r="F4567" t="s">
        <v>16250</v>
      </c>
      <c r="G4567" t="s">
        <v>257</v>
      </c>
      <c r="H4567">
        <v>700</v>
      </c>
      <c r="I4567">
        <v>550</v>
      </c>
      <c r="J4567">
        <v>2000</v>
      </c>
      <c r="K4567">
        <v>7</v>
      </c>
      <c r="L4567" t="s">
        <v>251</v>
      </c>
      <c r="M4567" t="s">
        <v>251</v>
      </c>
    </row>
    <row r="4568" spans="1:13" x14ac:dyDescent="0.25">
      <c r="A4568">
        <v>4555</v>
      </c>
      <c r="B4568" t="s">
        <v>16251</v>
      </c>
      <c r="C4568" t="s">
        <v>16252</v>
      </c>
      <c r="D4568" t="s">
        <v>45</v>
      </c>
      <c r="E4568" t="s">
        <v>2379</v>
      </c>
      <c r="F4568" t="s">
        <v>16253</v>
      </c>
      <c r="G4568" t="s">
        <v>211</v>
      </c>
      <c r="H4568">
        <v>107</v>
      </c>
      <c r="I4568">
        <v>81</v>
      </c>
      <c r="J4568">
        <v>2008</v>
      </c>
      <c r="K4568">
        <v>4</v>
      </c>
      <c r="L4568" t="s">
        <v>49</v>
      </c>
      <c r="M4568" t="s">
        <v>16254</v>
      </c>
    </row>
    <row r="4569" spans="1:13" x14ac:dyDescent="0.25">
      <c r="A4569">
        <v>4556</v>
      </c>
      <c r="B4569" t="s">
        <v>16255</v>
      </c>
      <c r="C4569" t="s">
        <v>16256</v>
      </c>
      <c r="D4569" t="s">
        <v>66</v>
      </c>
      <c r="E4569" t="s">
        <v>6896</v>
      </c>
      <c r="F4569" t="s">
        <v>16257</v>
      </c>
      <c r="G4569" t="s">
        <v>181</v>
      </c>
      <c r="H4569">
        <v>0</v>
      </c>
      <c r="I4569">
        <v>682</v>
      </c>
      <c r="J4569">
        <v>2006</v>
      </c>
      <c r="K4569">
        <v>3</v>
      </c>
      <c r="L4569" t="s">
        <v>94</v>
      </c>
      <c r="M4569" t="s">
        <v>396</v>
      </c>
    </row>
    <row r="4570" spans="1:13" x14ac:dyDescent="0.25">
      <c r="A4570">
        <v>4557</v>
      </c>
      <c r="B4570" t="s">
        <v>16258</v>
      </c>
      <c r="C4570" t="s">
        <v>16259</v>
      </c>
      <c r="D4570" t="s">
        <v>80</v>
      </c>
      <c r="E4570" t="s">
        <v>957</v>
      </c>
      <c r="F4570" t="s">
        <v>16260</v>
      </c>
      <c r="G4570" t="s">
        <v>218</v>
      </c>
      <c r="H4570">
        <v>13</v>
      </c>
      <c r="I4570">
        <v>11</v>
      </c>
      <c r="J4570">
        <v>2011</v>
      </c>
      <c r="K4570">
        <v>1</v>
      </c>
      <c r="L4570" t="s">
        <v>41</v>
      </c>
      <c r="M4570" t="s">
        <v>9157</v>
      </c>
    </row>
    <row r="4571" spans="1:13" x14ac:dyDescent="0.25">
      <c r="A4571">
        <v>4558</v>
      </c>
      <c r="B4571" t="s">
        <v>16261</v>
      </c>
      <c r="C4571" t="s">
        <v>16262</v>
      </c>
      <c r="D4571" t="s">
        <v>243</v>
      </c>
      <c r="E4571" t="s">
        <v>7455</v>
      </c>
      <c r="F4571" t="s">
        <v>16263</v>
      </c>
      <c r="G4571" t="s">
        <v>181</v>
      </c>
      <c r="H4571">
        <v>140</v>
      </c>
      <c r="I4571">
        <v>110</v>
      </c>
      <c r="J4571">
        <v>1999</v>
      </c>
      <c r="K4571">
        <v>5</v>
      </c>
      <c r="L4571" t="s">
        <v>94</v>
      </c>
      <c r="M4571" t="s">
        <v>5997</v>
      </c>
    </row>
    <row r="4572" spans="1:13" x14ac:dyDescent="0.25">
      <c r="A4572">
        <v>4559</v>
      </c>
      <c r="B4572" t="s">
        <v>16264</v>
      </c>
      <c r="C4572" t="s">
        <v>16265</v>
      </c>
      <c r="D4572" t="s">
        <v>59</v>
      </c>
      <c r="E4572" t="s">
        <v>2777</v>
      </c>
      <c r="F4572" t="s">
        <v>16266</v>
      </c>
      <c r="G4572" t="s">
        <v>6043</v>
      </c>
      <c r="H4572">
        <v>53</v>
      </c>
      <c r="I4572">
        <v>34</v>
      </c>
      <c r="J4572">
        <v>2010</v>
      </c>
      <c r="K4572">
        <v>1</v>
      </c>
      <c r="L4572" t="s">
        <v>41</v>
      </c>
      <c r="M4572" t="s">
        <v>5258</v>
      </c>
    </row>
    <row r="4573" spans="1:13" x14ac:dyDescent="0.25">
      <c r="A4573">
        <v>4560</v>
      </c>
      <c r="B4573" t="s">
        <v>16267</v>
      </c>
      <c r="C4573" t="s">
        <v>16268</v>
      </c>
      <c r="D4573" t="s">
        <v>215</v>
      </c>
      <c r="E4573" t="s">
        <v>9335</v>
      </c>
      <c r="F4573" t="s">
        <v>16269</v>
      </c>
      <c r="G4573" t="s">
        <v>18</v>
      </c>
      <c r="H4573">
        <v>184</v>
      </c>
      <c r="I4573">
        <v>238</v>
      </c>
      <c r="J4573">
        <v>2009</v>
      </c>
      <c r="K4573">
        <v>7</v>
      </c>
      <c r="L4573" t="s">
        <v>219</v>
      </c>
      <c r="M4573" t="s">
        <v>5009</v>
      </c>
    </row>
    <row r="4574" spans="1:13" x14ac:dyDescent="0.25">
      <c r="A4574">
        <v>4561</v>
      </c>
      <c r="B4574" t="s">
        <v>16270</v>
      </c>
      <c r="C4574" t="s">
        <v>16271</v>
      </c>
      <c r="D4574" t="s">
        <v>243</v>
      </c>
      <c r="E4574" t="s">
        <v>2070</v>
      </c>
      <c r="F4574" t="s">
        <v>16272</v>
      </c>
      <c r="G4574" t="s">
        <v>233</v>
      </c>
      <c r="H4574">
        <v>20</v>
      </c>
      <c r="I4574">
        <v>7</v>
      </c>
      <c r="J4574">
        <v>2014</v>
      </c>
      <c r="K4574">
        <v>1</v>
      </c>
      <c r="L4574" t="s">
        <v>458</v>
      </c>
      <c r="M4574" t="s">
        <v>596</v>
      </c>
    </row>
    <row r="4575" spans="1:13" x14ac:dyDescent="0.25">
      <c r="A4575">
        <v>4562</v>
      </c>
      <c r="B4575" t="s">
        <v>16273</v>
      </c>
      <c r="C4575" t="s">
        <v>16274</v>
      </c>
      <c r="D4575" t="s">
        <v>30</v>
      </c>
      <c r="E4575" t="s">
        <v>5601</v>
      </c>
      <c r="F4575" t="s">
        <v>16275</v>
      </c>
      <c r="G4575" t="s">
        <v>233</v>
      </c>
      <c r="H4575">
        <v>38</v>
      </c>
      <c r="I4575">
        <v>17</v>
      </c>
      <c r="J4575">
        <v>2010</v>
      </c>
      <c r="K4575">
        <v>2</v>
      </c>
      <c r="L4575" t="s">
        <v>251</v>
      </c>
      <c r="M4575" t="s">
        <v>251</v>
      </c>
    </row>
    <row r="4576" spans="1:13" x14ac:dyDescent="0.25">
      <c r="A4576">
        <v>4563</v>
      </c>
      <c r="B4576" t="s">
        <v>16276</v>
      </c>
      <c r="C4576" t="s">
        <v>16277</v>
      </c>
      <c r="D4576" t="s">
        <v>80</v>
      </c>
      <c r="E4576" t="s">
        <v>962</v>
      </c>
      <c r="F4576" t="s">
        <v>16278</v>
      </c>
      <c r="G4576" t="s">
        <v>324</v>
      </c>
      <c r="H4576">
        <v>32</v>
      </c>
      <c r="I4576">
        <v>16</v>
      </c>
      <c r="J4576">
        <v>2002</v>
      </c>
      <c r="K4576">
        <v>2</v>
      </c>
      <c r="L4576" t="s">
        <v>83</v>
      </c>
      <c r="M4576" t="s">
        <v>10566</v>
      </c>
    </row>
    <row r="4577" spans="1:13" x14ac:dyDescent="0.25">
      <c r="A4577">
        <v>4564</v>
      </c>
      <c r="B4577" t="s">
        <v>16279</v>
      </c>
      <c r="C4577" t="s">
        <v>16280</v>
      </c>
      <c r="D4577" t="s">
        <v>294</v>
      </c>
      <c r="E4577" t="s">
        <v>2396</v>
      </c>
      <c r="F4577" t="s">
        <v>16281</v>
      </c>
      <c r="G4577" t="s">
        <v>25</v>
      </c>
      <c r="H4577">
        <v>10</v>
      </c>
      <c r="I4577">
        <v>8</v>
      </c>
      <c r="J4577">
        <v>1990</v>
      </c>
      <c r="K4577">
        <v>3</v>
      </c>
      <c r="L4577" t="s">
        <v>298</v>
      </c>
      <c r="M4577" t="s">
        <v>4268</v>
      </c>
    </row>
    <row r="4578" spans="1:13" x14ac:dyDescent="0.25">
      <c r="A4578">
        <v>4565</v>
      </c>
      <c r="B4578" t="s">
        <v>16282</v>
      </c>
      <c r="C4578" t="s">
        <v>16283</v>
      </c>
      <c r="D4578" t="s">
        <v>119</v>
      </c>
      <c r="E4578" t="s">
        <v>12081</v>
      </c>
      <c r="F4578" t="s">
        <v>16284</v>
      </c>
      <c r="G4578" t="s">
        <v>18</v>
      </c>
      <c r="H4578">
        <v>105</v>
      </c>
      <c r="I4578">
        <v>98</v>
      </c>
      <c r="J4578">
        <v>2007</v>
      </c>
      <c r="K4578">
        <v>10</v>
      </c>
      <c r="L4578" t="s">
        <v>122</v>
      </c>
      <c r="M4578" t="s">
        <v>122</v>
      </c>
    </row>
    <row r="4579" spans="1:13" x14ac:dyDescent="0.25">
      <c r="A4579">
        <v>4566</v>
      </c>
      <c r="B4579" t="s">
        <v>16285</v>
      </c>
      <c r="C4579" t="s">
        <v>16286</v>
      </c>
      <c r="D4579" t="s">
        <v>30</v>
      </c>
      <c r="E4579" t="s">
        <v>704</v>
      </c>
      <c r="F4579" t="s">
        <v>16287</v>
      </c>
      <c r="G4579" t="s">
        <v>6043</v>
      </c>
      <c r="H4579">
        <v>42</v>
      </c>
      <c r="I4579">
        <v>30</v>
      </c>
      <c r="J4579">
        <v>2000</v>
      </c>
      <c r="K4579">
        <v>1</v>
      </c>
      <c r="L4579" t="s">
        <v>258</v>
      </c>
      <c r="M4579" t="s">
        <v>258</v>
      </c>
    </row>
    <row r="4580" spans="1:13" x14ac:dyDescent="0.25">
      <c r="A4580">
        <v>4567</v>
      </c>
      <c r="B4580" t="s">
        <v>16288</v>
      </c>
      <c r="C4580" t="s">
        <v>16289</v>
      </c>
      <c r="D4580" t="s">
        <v>30</v>
      </c>
      <c r="E4580" t="s">
        <v>665</v>
      </c>
      <c r="F4580" t="s">
        <v>16290</v>
      </c>
      <c r="G4580" t="s">
        <v>211</v>
      </c>
      <c r="H4580">
        <v>8</v>
      </c>
      <c r="I4580">
        <v>9</v>
      </c>
      <c r="J4580">
        <v>2005</v>
      </c>
      <c r="K4580">
        <v>2</v>
      </c>
      <c r="L4580" t="s">
        <v>258</v>
      </c>
      <c r="M4580" t="s">
        <v>258</v>
      </c>
    </row>
    <row r="4581" spans="1:13" x14ac:dyDescent="0.25">
      <c r="A4581">
        <v>4568</v>
      </c>
      <c r="B4581" t="s">
        <v>16291</v>
      </c>
      <c r="C4581" t="s">
        <v>16292</v>
      </c>
      <c r="D4581" t="s">
        <v>30</v>
      </c>
      <c r="E4581" t="s">
        <v>4377</v>
      </c>
      <c r="F4581" t="s">
        <v>16293</v>
      </c>
      <c r="G4581" t="s">
        <v>233</v>
      </c>
      <c r="H4581">
        <v>44</v>
      </c>
      <c r="I4581">
        <v>38</v>
      </c>
      <c r="J4581">
        <v>1998</v>
      </c>
      <c r="K4581">
        <v>2</v>
      </c>
      <c r="L4581" t="s">
        <v>34</v>
      </c>
      <c r="M4581" t="s">
        <v>16294</v>
      </c>
    </row>
    <row r="4582" spans="1:13" x14ac:dyDescent="0.25">
      <c r="A4582">
        <v>4569</v>
      </c>
      <c r="B4582" t="s">
        <v>16295</v>
      </c>
      <c r="C4582" t="s">
        <v>16296</v>
      </c>
      <c r="D4582" t="s">
        <v>98</v>
      </c>
      <c r="E4582" t="s">
        <v>126</v>
      </c>
      <c r="F4582" t="s">
        <v>16297</v>
      </c>
      <c r="G4582" t="s">
        <v>55</v>
      </c>
      <c r="H4582">
        <v>22</v>
      </c>
      <c r="I4582">
        <v>18</v>
      </c>
      <c r="J4582">
        <v>2011</v>
      </c>
      <c r="K4582">
        <v>5</v>
      </c>
      <c r="L4582" t="s">
        <v>41</v>
      </c>
      <c r="M4582" t="s">
        <v>3735</v>
      </c>
    </row>
    <row r="4583" spans="1:13" x14ac:dyDescent="0.25">
      <c r="A4583">
        <v>4570</v>
      </c>
      <c r="B4583" t="s">
        <v>16298</v>
      </c>
      <c r="C4583" t="s">
        <v>16299</v>
      </c>
      <c r="D4583" t="s">
        <v>45</v>
      </c>
      <c r="E4583" t="s">
        <v>16300</v>
      </c>
      <c r="F4583" t="s">
        <v>16301</v>
      </c>
      <c r="G4583" t="s">
        <v>175</v>
      </c>
      <c r="H4583">
        <v>170</v>
      </c>
      <c r="I4583">
        <v>120</v>
      </c>
      <c r="J4583">
        <v>1998</v>
      </c>
      <c r="K4583">
        <v>11</v>
      </c>
      <c r="L4583" t="s">
        <v>49</v>
      </c>
      <c r="M4583" t="s">
        <v>49</v>
      </c>
    </row>
    <row r="4584" spans="1:13" x14ac:dyDescent="0.25">
      <c r="A4584">
        <v>4571</v>
      </c>
      <c r="B4584" t="s">
        <v>16302</v>
      </c>
      <c r="C4584" t="s">
        <v>16303</v>
      </c>
      <c r="D4584" t="s">
        <v>30</v>
      </c>
      <c r="E4584" t="s">
        <v>576</v>
      </c>
      <c r="F4584" t="s">
        <v>16304</v>
      </c>
      <c r="G4584" t="s">
        <v>187</v>
      </c>
      <c r="H4584">
        <v>7</v>
      </c>
      <c r="I4584">
        <v>5</v>
      </c>
      <c r="J4584">
        <v>2010</v>
      </c>
      <c r="K4584">
        <v>2</v>
      </c>
      <c r="L4584" t="s">
        <v>41</v>
      </c>
      <c r="M4584" t="s">
        <v>176</v>
      </c>
    </row>
    <row r="4585" spans="1:13" x14ac:dyDescent="0.25">
      <c r="A4585">
        <v>4572</v>
      </c>
      <c r="B4585" t="s">
        <v>16305</v>
      </c>
      <c r="C4585" t="s">
        <v>16306</v>
      </c>
      <c r="D4585" t="s">
        <v>80</v>
      </c>
      <c r="E4585" t="s">
        <v>255</v>
      </c>
      <c r="F4585" t="s">
        <v>16307</v>
      </c>
      <c r="G4585" t="s">
        <v>211</v>
      </c>
      <c r="H4585">
        <v>70</v>
      </c>
      <c r="I4585">
        <v>150</v>
      </c>
      <c r="J4585">
        <v>2011</v>
      </c>
      <c r="K4585">
        <v>4</v>
      </c>
      <c r="L4585" t="s">
        <v>500</v>
      </c>
      <c r="M4585" t="s">
        <v>16308</v>
      </c>
    </row>
    <row r="4586" spans="1:13" x14ac:dyDescent="0.25">
      <c r="A4586">
        <v>4573</v>
      </c>
      <c r="B4586" t="s">
        <v>16309</v>
      </c>
      <c r="C4586" t="s">
        <v>16310</v>
      </c>
      <c r="D4586" t="s">
        <v>80</v>
      </c>
      <c r="E4586" t="s">
        <v>993</v>
      </c>
      <c r="F4586" t="s">
        <v>16311</v>
      </c>
      <c r="G4586" t="s">
        <v>18</v>
      </c>
      <c r="H4586">
        <v>15</v>
      </c>
      <c r="I4586">
        <v>9</v>
      </c>
      <c r="J4586">
        <v>1990</v>
      </c>
      <c r="K4586">
        <v>1</v>
      </c>
      <c r="L4586" t="s">
        <v>41</v>
      </c>
      <c r="M4586" t="s">
        <v>5719</v>
      </c>
    </row>
    <row r="4587" spans="1:13" x14ac:dyDescent="0.25">
      <c r="A4587">
        <v>4574</v>
      </c>
      <c r="B4587" t="s">
        <v>16312</v>
      </c>
      <c r="C4587" t="s">
        <v>16313</v>
      </c>
      <c r="D4587" t="s">
        <v>119</v>
      </c>
      <c r="E4587" t="s">
        <v>16314</v>
      </c>
      <c r="F4587" t="s">
        <v>16315</v>
      </c>
      <c r="G4587" t="s">
        <v>107</v>
      </c>
      <c r="H4587">
        <v>151</v>
      </c>
      <c r="I4587">
        <v>63</v>
      </c>
      <c r="J4587">
        <v>2003</v>
      </c>
      <c r="K4587">
        <v>8</v>
      </c>
      <c r="L4587" t="s">
        <v>122</v>
      </c>
      <c r="M4587" t="s">
        <v>122</v>
      </c>
    </row>
    <row r="4588" spans="1:13" x14ac:dyDescent="0.25">
      <c r="A4588">
        <v>4575</v>
      </c>
      <c r="B4588" t="s">
        <v>16316</v>
      </c>
      <c r="C4588" t="s">
        <v>16317</v>
      </c>
      <c r="D4588" t="s">
        <v>66</v>
      </c>
      <c r="E4588" t="s">
        <v>394</v>
      </c>
      <c r="F4588" t="s">
        <v>16318</v>
      </c>
      <c r="G4588" t="s">
        <v>297</v>
      </c>
      <c r="H4588">
        <v>173</v>
      </c>
      <c r="I4588">
        <v>122</v>
      </c>
      <c r="J4588">
        <v>2006</v>
      </c>
      <c r="K4588">
        <v>5</v>
      </c>
      <c r="L4588" t="s">
        <v>70</v>
      </c>
      <c r="M4588" t="s">
        <v>1896</v>
      </c>
    </row>
    <row r="4589" spans="1:13" x14ac:dyDescent="0.25">
      <c r="A4589">
        <v>4576</v>
      </c>
      <c r="B4589" t="s">
        <v>16319</v>
      </c>
      <c r="C4589" t="s">
        <v>16320</v>
      </c>
      <c r="D4589" t="s">
        <v>52</v>
      </c>
      <c r="E4589" t="s">
        <v>585</v>
      </c>
      <c r="F4589" t="s">
        <v>16321</v>
      </c>
      <c r="G4589" t="s">
        <v>218</v>
      </c>
      <c r="H4589">
        <v>49</v>
      </c>
      <c r="I4589">
        <v>30</v>
      </c>
      <c r="J4589">
        <v>2008</v>
      </c>
      <c r="K4589">
        <v>4</v>
      </c>
      <c r="L4589" t="s">
        <v>953</v>
      </c>
      <c r="M4589" t="s">
        <v>1004</v>
      </c>
    </row>
    <row r="4590" spans="1:13" x14ac:dyDescent="0.25">
      <c r="A4590">
        <v>4577</v>
      </c>
      <c r="B4590" t="s">
        <v>16322</v>
      </c>
      <c r="C4590" t="s">
        <v>16323</v>
      </c>
      <c r="D4590" t="s">
        <v>215</v>
      </c>
      <c r="E4590" t="s">
        <v>1231</v>
      </c>
      <c r="F4590" t="s">
        <v>16324</v>
      </c>
      <c r="G4590" t="s">
        <v>336</v>
      </c>
      <c r="H4590">
        <v>25</v>
      </c>
      <c r="I4590">
        <v>18</v>
      </c>
      <c r="J4590">
        <v>2013</v>
      </c>
      <c r="K4590">
        <v>2</v>
      </c>
      <c r="L4590" t="s">
        <v>5516</v>
      </c>
      <c r="M4590" t="s">
        <v>3633</v>
      </c>
    </row>
    <row r="4591" spans="1:13" x14ac:dyDescent="0.25">
      <c r="A4591">
        <v>4578</v>
      </c>
      <c r="B4591" t="s">
        <v>16325</v>
      </c>
      <c r="C4591" t="s">
        <v>16326</v>
      </c>
      <c r="D4591" t="s">
        <v>503</v>
      </c>
      <c r="E4591" t="s">
        <v>704</v>
      </c>
      <c r="F4591" t="s">
        <v>16327</v>
      </c>
      <c r="G4591" t="s">
        <v>1041</v>
      </c>
      <c r="H4591">
        <v>100</v>
      </c>
      <c r="I4591">
        <v>30</v>
      </c>
      <c r="J4591">
        <v>2008</v>
      </c>
      <c r="K4591">
        <v>1</v>
      </c>
      <c r="L4591" t="s">
        <v>506</v>
      </c>
      <c r="M4591" t="s">
        <v>16328</v>
      </c>
    </row>
    <row r="4592" spans="1:13" x14ac:dyDescent="0.25">
      <c r="A4592">
        <v>4579</v>
      </c>
      <c r="B4592" t="s">
        <v>16329</v>
      </c>
      <c r="C4592" t="s">
        <v>16330</v>
      </c>
      <c r="D4592" t="s">
        <v>243</v>
      </c>
      <c r="E4592" t="s">
        <v>4418</v>
      </c>
      <c r="F4592" t="s">
        <v>16331</v>
      </c>
      <c r="G4592" t="s">
        <v>211</v>
      </c>
      <c r="H4592">
        <v>23</v>
      </c>
      <c r="I4592">
        <v>17</v>
      </c>
      <c r="J4592">
        <v>2007</v>
      </c>
      <c r="K4592">
        <v>5</v>
      </c>
      <c r="L4592" t="s">
        <v>458</v>
      </c>
      <c r="M4592" t="s">
        <v>16332</v>
      </c>
    </row>
    <row r="4593" spans="1:13" x14ac:dyDescent="0.25">
      <c r="A4593">
        <v>4580</v>
      </c>
      <c r="B4593" t="s">
        <v>16333</v>
      </c>
      <c r="C4593" t="s">
        <v>16334</v>
      </c>
      <c r="D4593" t="s">
        <v>45</v>
      </c>
      <c r="E4593" t="s">
        <v>3193</v>
      </c>
      <c r="F4593" t="s">
        <v>16335</v>
      </c>
      <c r="G4593" t="s">
        <v>40</v>
      </c>
      <c r="H4593">
        <v>34</v>
      </c>
      <c r="I4593">
        <v>22</v>
      </c>
      <c r="J4593">
        <v>1985</v>
      </c>
      <c r="K4593">
        <v>1</v>
      </c>
      <c r="L4593" t="s">
        <v>1258</v>
      </c>
      <c r="M4593" t="s">
        <v>1259</v>
      </c>
    </row>
    <row r="4594" spans="1:13" x14ac:dyDescent="0.25">
      <c r="A4594">
        <v>4581</v>
      </c>
      <c r="B4594" t="s">
        <v>16336</v>
      </c>
      <c r="C4594" t="s">
        <v>16337</v>
      </c>
      <c r="D4594" t="s">
        <v>74</v>
      </c>
      <c r="E4594" t="s">
        <v>861</v>
      </c>
      <c r="F4594" t="s">
        <v>16338</v>
      </c>
      <c r="G4594" t="s">
        <v>40</v>
      </c>
      <c r="H4594">
        <v>48</v>
      </c>
      <c r="I4594">
        <v>36</v>
      </c>
      <c r="J4594">
        <v>1996</v>
      </c>
      <c r="K4594">
        <v>5</v>
      </c>
      <c r="L4594" t="s">
        <v>349</v>
      </c>
      <c r="M4594" t="s">
        <v>1189</v>
      </c>
    </row>
    <row r="4595" spans="1:13" x14ac:dyDescent="0.25">
      <c r="A4595">
        <v>4582</v>
      </c>
      <c r="B4595" t="s">
        <v>16339</v>
      </c>
      <c r="C4595" t="s">
        <v>16340</v>
      </c>
      <c r="D4595" t="s">
        <v>119</v>
      </c>
      <c r="E4595" t="s">
        <v>896</v>
      </c>
      <c r="F4595" t="s">
        <v>16341</v>
      </c>
      <c r="G4595" t="s">
        <v>156</v>
      </c>
      <c r="H4595">
        <v>56</v>
      </c>
      <c r="I4595">
        <v>20</v>
      </c>
      <c r="J4595">
        <v>2008</v>
      </c>
      <c r="K4595">
        <v>6</v>
      </c>
      <c r="L4595" t="s">
        <v>122</v>
      </c>
      <c r="M4595" t="s">
        <v>6840</v>
      </c>
    </row>
    <row r="4596" spans="1:13" x14ac:dyDescent="0.25">
      <c r="A4596">
        <v>4583</v>
      </c>
      <c r="B4596" t="s">
        <v>16342</v>
      </c>
      <c r="C4596" t="s">
        <v>16343</v>
      </c>
      <c r="D4596" t="s">
        <v>503</v>
      </c>
      <c r="E4596" t="s">
        <v>896</v>
      </c>
      <c r="F4596" t="s">
        <v>16344</v>
      </c>
      <c r="G4596" t="s">
        <v>297</v>
      </c>
      <c r="H4596">
        <v>80</v>
      </c>
      <c r="I4596">
        <v>35</v>
      </c>
      <c r="J4596">
        <v>2004</v>
      </c>
      <c r="K4596">
        <v>5</v>
      </c>
      <c r="L4596" t="s">
        <v>506</v>
      </c>
      <c r="M4596" t="s">
        <v>1984</v>
      </c>
    </row>
    <row r="4597" spans="1:13" x14ac:dyDescent="0.25">
      <c r="A4597">
        <v>4584</v>
      </c>
      <c r="B4597" t="s">
        <v>16345</v>
      </c>
      <c r="C4597" t="s">
        <v>16346</v>
      </c>
      <c r="D4597" t="s">
        <v>66</v>
      </c>
      <c r="E4597" t="s">
        <v>1507</v>
      </c>
      <c r="F4597" t="s">
        <v>16347</v>
      </c>
      <c r="G4597" t="s">
        <v>6043</v>
      </c>
      <c r="H4597">
        <v>402</v>
      </c>
      <c r="I4597">
        <v>25</v>
      </c>
      <c r="J4597">
        <v>2004</v>
      </c>
      <c r="K4597">
        <v>1</v>
      </c>
      <c r="L4597" t="s">
        <v>94</v>
      </c>
      <c r="M4597" t="s">
        <v>735</v>
      </c>
    </row>
    <row r="4598" spans="1:13" x14ac:dyDescent="0.25">
      <c r="A4598">
        <v>4585</v>
      </c>
      <c r="B4598" t="s">
        <v>16348</v>
      </c>
      <c r="C4598" t="s">
        <v>16349</v>
      </c>
      <c r="D4598" t="s">
        <v>15</v>
      </c>
      <c r="E4598" t="s">
        <v>16350</v>
      </c>
      <c r="F4598" t="s">
        <v>16351</v>
      </c>
      <c r="G4598" t="s">
        <v>48</v>
      </c>
      <c r="H4598">
        <v>125</v>
      </c>
      <c r="I4598">
        <v>75</v>
      </c>
      <c r="J4598">
        <v>1999</v>
      </c>
      <c r="K4598">
        <v>4</v>
      </c>
      <c r="L4598" t="s">
        <v>19</v>
      </c>
      <c r="M4598" t="s">
        <v>4263</v>
      </c>
    </row>
    <row r="4599" spans="1:13" x14ac:dyDescent="0.25">
      <c r="A4599">
        <v>4586</v>
      </c>
      <c r="B4599" t="s">
        <v>16352</v>
      </c>
      <c r="C4599" t="s">
        <v>16353</v>
      </c>
      <c r="D4599" t="s">
        <v>30</v>
      </c>
      <c r="E4599" t="s">
        <v>16354</v>
      </c>
      <c r="F4599" t="s">
        <v>16355</v>
      </c>
      <c r="G4599" t="s">
        <v>233</v>
      </c>
      <c r="H4599">
        <v>100</v>
      </c>
      <c r="I4599">
        <v>80</v>
      </c>
      <c r="J4599">
        <v>1982</v>
      </c>
      <c r="K4599">
        <v>6</v>
      </c>
      <c r="L4599" t="s">
        <v>34</v>
      </c>
      <c r="M4599" t="s">
        <v>34</v>
      </c>
    </row>
    <row r="4600" spans="1:13" x14ac:dyDescent="0.25">
      <c r="A4600">
        <v>4587</v>
      </c>
      <c r="B4600" t="s">
        <v>16356</v>
      </c>
      <c r="C4600" t="s">
        <v>16357</v>
      </c>
      <c r="D4600" t="s">
        <v>190</v>
      </c>
      <c r="E4600" t="s">
        <v>493</v>
      </c>
      <c r="F4600" t="s">
        <v>16358</v>
      </c>
      <c r="G4600" t="s">
        <v>1041</v>
      </c>
      <c r="H4600">
        <v>24</v>
      </c>
      <c r="I4600">
        <v>19</v>
      </c>
      <c r="J4600">
        <v>1994</v>
      </c>
      <c r="K4600">
        <v>2</v>
      </c>
      <c r="L4600" t="s">
        <v>41</v>
      </c>
      <c r="M4600" t="s">
        <v>2351</v>
      </c>
    </row>
    <row r="4601" spans="1:13" x14ac:dyDescent="0.25">
      <c r="A4601">
        <v>4588</v>
      </c>
      <c r="B4601" t="s">
        <v>16359</v>
      </c>
      <c r="C4601" t="s">
        <v>16360</v>
      </c>
      <c r="D4601" t="s">
        <v>15</v>
      </c>
      <c r="E4601" t="s">
        <v>1227</v>
      </c>
      <c r="F4601" t="s">
        <v>16361</v>
      </c>
      <c r="G4601" t="s">
        <v>187</v>
      </c>
      <c r="H4601">
        <v>21</v>
      </c>
      <c r="I4601">
        <v>16</v>
      </c>
      <c r="J4601">
        <v>2012</v>
      </c>
      <c r="K4601">
        <v>2</v>
      </c>
      <c r="L4601" t="s">
        <v>19</v>
      </c>
      <c r="M4601" t="s">
        <v>4200</v>
      </c>
    </row>
    <row r="4602" spans="1:13" x14ac:dyDescent="0.25">
      <c r="A4602">
        <v>4589</v>
      </c>
      <c r="B4602" t="s">
        <v>16362</v>
      </c>
      <c r="C4602" t="s">
        <v>16363</v>
      </c>
      <c r="D4602" t="s">
        <v>503</v>
      </c>
      <c r="E4602" t="s">
        <v>760</v>
      </c>
      <c r="F4602" t="s">
        <v>16364</v>
      </c>
      <c r="G4602" t="s">
        <v>187</v>
      </c>
      <c r="H4602">
        <v>9</v>
      </c>
      <c r="I4602">
        <v>5</v>
      </c>
      <c r="J4602">
        <v>1978</v>
      </c>
      <c r="K4602">
        <v>4</v>
      </c>
      <c r="L4602" t="s">
        <v>506</v>
      </c>
      <c r="M4602" t="s">
        <v>506</v>
      </c>
    </row>
    <row r="4603" spans="1:13" x14ac:dyDescent="0.25">
      <c r="A4603">
        <v>4590</v>
      </c>
      <c r="B4603" t="s">
        <v>16365</v>
      </c>
      <c r="C4603" t="s">
        <v>16366</v>
      </c>
      <c r="D4603" t="s">
        <v>80</v>
      </c>
      <c r="E4603" t="s">
        <v>1442</v>
      </c>
      <c r="F4603" t="s">
        <v>16367</v>
      </c>
      <c r="G4603" t="s">
        <v>233</v>
      </c>
      <c r="H4603">
        <v>5</v>
      </c>
      <c r="I4603">
        <v>4</v>
      </c>
      <c r="J4603">
        <v>2003</v>
      </c>
      <c r="K4603">
        <v>1</v>
      </c>
      <c r="L4603" t="s">
        <v>41</v>
      </c>
      <c r="M4603" t="s">
        <v>5719</v>
      </c>
    </row>
    <row r="4604" spans="1:13" x14ac:dyDescent="0.25">
      <c r="A4604">
        <v>4591</v>
      </c>
      <c r="B4604" t="s">
        <v>16368</v>
      </c>
      <c r="C4604" t="s">
        <v>16369</v>
      </c>
      <c r="D4604" t="s">
        <v>294</v>
      </c>
      <c r="E4604" t="s">
        <v>911</v>
      </c>
      <c r="F4604" t="s">
        <v>16370</v>
      </c>
      <c r="G4604" t="s">
        <v>218</v>
      </c>
      <c r="H4604">
        <v>10</v>
      </c>
      <c r="I4604">
        <v>5</v>
      </c>
      <c r="J4604">
        <v>2008</v>
      </c>
      <c r="K4604">
        <v>1</v>
      </c>
      <c r="L4604" t="s">
        <v>298</v>
      </c>
      <c r="M4604" t="s">
        <v>298</v>
      </c>
    </row>
    <row r="4605" spans="1:13" x14ac:dyDescent="0.25">
      <c r="A4605">
        <v>4592</v>
      </c>
      <c r="B4605" t="s">
        <v>16371</v>
      </c>
      <c r="C4605" t="s">
        <v>16372</v>
      </c>
      <c r="D4605" t="s">
        <v>503</v>
      </c>
      <c r="E4605" t="s">
        <v>274</v>
      </c>
      <c r="F4605" t="s">
        <v>16373</v>
      </c>
      <c r="G4605" t="s">
        <v>18</v>
      </c>
      <c r="H4605">
        <v>27</v>
      </c>
      <c r="I4605">
        <v>15</v>
      </c>
      <c r="J4605">
        <v>2001</v>
      </c>
      <c r="K4605">
        <v>2</v>
      </c>
      <c r="L4605" t="s">
        <v>506</v>
      </c>
      <c r="M4605" t="s">
        <v>7911</v>
      </c>
    </row>
    <row r="4606" spans="1:13" x14ac:dyDescent="0.25">
      <c r="A4606">
        <v>4593</v>
      </c>
      <c r="B4606" t="s">
        <v>16374</v>
      </c>
      <c r="C4606" t="s">
        <v>16375</v>
      </c>
      <c r="D4606" t="s">
        <v>52</v>
      </c>
      <c r="E4606" t="s">
        <v>5824</v>
      </c>
      <c r="F4606" t="s">
        <v>16376</v>
      </c>
      <c r="G4606" t="s">
        <v>336</v>
      </c>
      <c r="H4606">
        <v>92</v>
      </c>
      <c r="I4606">
        <v>48</v>
      </c>
      <c r="J4606">
        <v>2003</v>
      </c>
      <c r="K4606">
        <v>3</v>
      </c>
      <c r="L4606" t="s">
        <v>41</v>
      </c>
      <c r="M4606" t="s">
        <v>2677</v>
      </c>
    </row>
    <row r="4607" spans="1:13" x14ac:dyDescent="0.25">
      <c r="A4607">
        <v>4594</v>
      </c>
      <c r="B4607" t="s">
        <v>16377</v>
      </c>
      <c r="C4607" t="s">
        <v>16378</v>
      </c>
      <c r="D4607" t="s">
        <v>52</v>
      </c>
      <c r="E4607" t="s">
        <v>1277</v>
      </c>
      <c r="F4607" t="s">
        <v>16379</v>
      </c>
      <c r="G4607" t="s">
        <v>25</v>
      </c>
      <c r="H4607">
        <v>30</v>
      </c>
      <c r="I4607">
        <v>8</v>
      </c>
      <c r="J4607">
        <v>2007</v>
      </c>
      <c r="K4607">
        <v>1</v>
      </c>
      <c r="L4607" t="s">
        <v>56</v>
      </c>
      <c r="M4607" t="s">
        <v>1800</v>
      </c>
    </row>
    <row r="4608" spans="1:13" x14ac:dyDescent="0.25">
      <c r="A4608">
        <v>4595</v>
      </c>
      <c r="B4608" t="s">
        <v>16380</v>
      </c>
      <c r="C4608" t="s">
        <v>16381</v>
      </c>
      <c r="D4608" t="s">
        <v>294</v>
      </c>
      <c r="E4608" t="s">
        <v>993</v>
      </c>
      <c r="F4608" t="s">
        <v>16382</v>
      </c>
      <c r="G4608" t="s">
        <v>156</v>
      </c>
      <c r="H4608">
        <v>19</v>
      </c>
      <c r="I4608">
        <v>9</v>
      </c>
      <c r="J4608">
        <v>1986</v>
      </c>
      <c r="K4608">
        <v>1</v>
      </c>
      <c r="L4608" t="s">
        <v>298</v>
      </c>
      <c r="M4608" t="s">
        <v>298</v>
      </c>
    </row>
    <row r="4609" spans="1:13" x14ac:dyDescent="0.25">
      <c r="A4609">
        <v>4596</v>
      </c>
      <c r="B4609" t="s">
        <v>16383</v>
      </c>
      <c r="C4609" t="s">
        <v>16384</v>
      </c>
      <c r="D4609" t="s">
        <v>230</v>
      </c>
      <c r="E4609" t="s">
        <v>10813</v>
      </c>
      <c r="F4609" t="s">
        <v>16385</v>
      </c>
      <c r="G4609" t="s">
        <v>297</v>
      </c>
      <c r="H4609">
        <v>531</v>
      </c>
      <c r="I4609">
        <v>449</v>
      </c>
      <c r="J4609">
        <v>1997</v>
      </c>
      <c r="K4609">
        <v>12</v>
      </c>
      <c r="L4609" t="s">
        <v>41</v>
      </c>
      <c r="M4609" t="s">
        <v>1501</v>
      </c>
    </row>
    <row r="4610" spans="1:13" x14ac:dyDescent="0.25">
      <c r="A4610">
        <v>4597</v>
      </c>
      <c r="B4610" t="s">
        <v>16386</v>
      </c>
      <c r="C4610" t="s">
        <v>16387</v>
      </c>
      <c r="D4610" t="s">
        <v>86</v>
      </c>
      <c r="E4610" t="s">
        <v>4957</v>
      </c>
      <c r="F4610" t="s">
        <v>16388</v>
      </c>
      <c r="G4610" t="s">
        <v>48</v>
      </c>
      <c r="H4610">
        <v>21</v>
      </c>
      <c r="I4610">
        <v>16</v>
      </c>
      <c r="J4610">
        <v>2009</v>
      </c>
      <c r="K4610">
        <v>7</v>
      </c>
      <c r="L4610" t="s">
        <v>89</v>
      </c>
      <c r="M4610" t="s">
        <v>3365</v>
      </c>
    </row>
    <row r="4611" spans="1:13" x14ac:dyDescent="0.25">
      <c r="A4611">
        <v>4598</v>
      </c>
      <c r="B4611" t="s">
        <v>16389</v>
      </c>
      <c r="C4611" t="s">
        <v>16390</v>
      </c>
      <c r="D4611" t="s">
        <v>80</v>
      </c>
      <c r="E4611" t="s">
        <v>11000</v>
      </c>
      <c r="F4611" t="s">
        <v>16391</v>
      </c>
      <c r="G4611" t="s">
        <v>233</v>
      </c>
      <c r="H4611">
        <v>500</v>
      </c>
      <c r="I4611">
        <v>300</v>
      </c>
      <c r="J4611">
        <v>2002</v>
      </c>
      <c r="K4611">
        <v>4</v>
      </c>
      <c r="L4611" t="s">
        <v>83</v>
      </c>
      <c r="M4611" t="s">
        <v>964</v>
      </c>
    </row>
    <row r="4612" spans="1:13" x14ac:dyDescent="0.25">
      <c r="A4612">
        <v>4599</v>
      </c>
      <c r="B4612" t="s">
        <v>16392</v>
      </c>
      <c r="C4612" t="s">
        <v>16393</v>
      </c>
      <c r="D4612" t="s">
        <v>80</v>
      </c>
      <c r="E4612" t="s">
        <v>6163</v>
      </c>
      <c r="F4612" t="s">
        <v>16394</v>
      </c>
      <c r="G4612" t="s">
        <v>33</v>
      </c>
      <c r="H4612">
        <v>35</v>
      </c>
      <c r="I4612">
        <v>24</v>
      </c>
      <c r="J4612">
        <v>1987</v>
      </c>
      <c r="K4612">
        <v>2</v>
      </c>
      <c r="L4612" t="s">
        <v>729</v>
      </c>
      <c r="M4612" t="s">
        <v>16395</v>
      </c>
    </row>
    <row r="4613" spans="1:13" x14ac:dyDescent="0.25">
      <c r="A4613">
        <v>4600</v>
      </c>
      <c r="B4613" t="s">
        <v>16396</v>
      </c>
      <c r="C4613" t="s">
        <v>16397</v>
      </c>
      <c r="D4613" t="s">
        <v>80</v>
      </c>
      <c r="E4613" t="s">
        <v>6056</v>
      </c>
      <c r="F4613" t="s">
        <v>16398</v>
      </c>
      <c r="G4613" t="s">
        <v>18</v>
      </c>
      <c r="H4613">
        <v>74</v>
      </c>
      <c r="I4613">
        <v>55</v>
      </c>
      <c r="J4613">
        <v>2008</v>
      </c>
      <c r="K4613">
        <v>7</v>
      </c>
      <c r="L4613" t="s">
        <v>163</v>
      </c>
      <c r="M4613" t="s">
        <v>163</v>
      </c>
    </row>
    <row r="4614" spans="1:13" x14ac:dyDescent="0.25">
      <c r="A4614">
        <v>4601</v>
      </c>
      <c r="B4614" t="s">
        <v>16399</v>
      </c>
      <c r="C4614" t="s">
        <v>16400</v>
      </c>
      <c r="D4614" t="s">
        <v>52</v>
      </c>
      <c r="E4614" t="s">
        <v>699</v>
      </c>
      <c r="F4614" t="s">
        <v>16401</v>
      </c>
      <c r="G4614" t="s">
        <v>211</v>
      </c>
      <c r="H4614">
        <v>15</v>
      </c>
      <c r="I4614">
        <v>9</v>
      </c>
      <c r="J4614">
        <v>1999</v>
      </c>
      <c r="K4614">
        <v>2</v>
      </c>
      <c r="L4614" t="s">
        <v>4407</v>
      </c>
      <c r="M4614" t="s">
        <v>16402</v>
      </c>
    </row>
    <row r="4615" spans="1:13" x14ac:dyDescent="0.25">
      <c r="A4615">
        <v>4602</v>
      </c>
      <c r="B4615" t="s">
        <v>16403</v>
      </c>
      <c r="C4615" t="s">
        <v>16404</v>
      </c>
      <c r="D4615" t="s">
        <v>66</v>
      </c>
      <c r="E4615" t="s">
        <v>6583</v>
      </c>
      <c r="F4615" t="s">
        <v>16405</v>
      </c>
      <c r="G4615" t="s">
        <v>107</v>
      </c>
      <c r="H4615">
        <v>155</v>
      </c>
      <c r="I4615">
        <v>113</v>
      </c>
      <c r="J4615">
        <v>2001</v>
      </c>
      <c r="K4615">
        <v>5</v>
      </c>
      <c r="L4615" t="s">
        <v>1093</v>
      </c>
      <c r="M4615" t="s">
        <v>11905</v>
      </c>
    </row>
    <row r="4616" spans="1:13" x14ac:dyDescent="0.25">
      <c r="A4616">
        <v>4603</v>
      </c>
      <c r="B4616" t="s">
        <v>16406</v>
      </c>
      <c r="C4616" t="s">
        <v>16407</v>
      </c>
      <c r="D4616" t="s">
        <v>852</v>
      </c>
      <c r="E4616" t="s">
        <v>1290</v>
      </c>
      <c r="F4616" t="s">
        <v>16408</v>
      </c>
      <c r="G4616" t="s">
        <v>55</v>
      </c>
      <c r="H4616">
        <v>160</v>
      </c>
      <c r="I4616">
        <v>90</v>
      </c>
      <c r="J4616">
        <v>1994</v>
      </c>
      <c r="K4616">
        <v>2</v>
      </c>
      <c r="L4616" t="s">
        <v>595</v>
      </c>
      <c r="M4616" t="s">
        <v>854</v>
      </c>
    </row>
    <row r="4617" spans="1:13" x14ac:dyDescent="0.25">
      <c r="A4617">
        <v>4604</v>
      </c>
      <c r="B4617" t="s">
        <v>16409</v>
      </c>
      <c r="C4617" t="s">
        <v>16410</v>
      </c>
      <c r="D4617" t="s">
        <v>105</v>
      </c>
      <c r="E4617" t="s">
        <v>1385</v>
      </c>
      <c r="F4617" t="s">
        <v>16411</v>
      </c>
      <c r="G4617" t="s">
        <v>289</v>
      </c>
      <c r="H4617">
        <v>60</v>
      </c>
      <c r="I4617">
        <v>55</v>
      </c>
      <c r="J4617">
        <v>2004</v>
      </c>
      <c r="K4617">
        <v>7</v>
      </c>
      <c r="L4617" t="s">
        <v>62</v>
      </c>
      <c r="M4617" t="s">
        <v>16412</v>
      </c>
    </row>
    <row r="4618" spans="1:13" x14ac:dyDescent="0.25">
      <c r="A4618">
        <v>4605</v>
      </c>
      <c r="B4618" t="s">
        <v>16413</v>
      </c>
      <c r="C4618" t="s">
        <v>16414</v>
      </c>
      <c r="D4618" t="s">
        <v>974</v>
      </c>
      <c r="E4618" t="s">
        <v>2763</v>
      </c>
      <c r="F4618" t="s">
        <v>16415</v>
      </c>
      <c r="G4618" t="s">
        <v>336</v>
      </c>
      <c r="H4618">
        <v>19</v>
      </c>
      <c r="I4618">
        <v>13</v>
      </c>
      <c r="J4618">
        <v>2007</v>
      </c>
      <c r="K4618">
        <v>1</v>
      </c>
      <c r="L4618" t="s">
        <v>94</v>
      </c>
      <c r="M4618" t="s">
        <v>976</v>
      </c>
    </row>
    <row r="4619" spans="1:13" x14ac:dyDescent="0.25">
      <c r="A4619">
        <v>4606</v>
      </c>
      <c r="B4619" t="s">
        <v>16416</v>
      </c>
      <c r="C4619" t="s">
        <v>16417</v>
      </c>
      <c r="D4619" t="s">
        <v>80</v>
      </c>
      <c r="E4619" t="s">
        <v>2170</v>
      </c>
      <c r="F4619" t="s">
        <v>16418</v>
      </c>
      <c r="G4619" t="s">
        <v>18</v>
      </c>
      <c r="H4619">
        <v>71</v>
      </c>
      <c r="I4619">
        <v>79</v>
      </c>
      <c r="J4619">
        <v>1998</v>
      </c>
      <c r="K4619">
        <v>9</v>
      </c>
      <c r="L4619" t="s">
        <v>49</v>
      </c>
      <c r="M4619" t="s">
        <v>391</v>
      </c>
    </row>
    <row r="4620" spans="1:13" x14ac:dyDescent="0.25">
      <c r="A4620">
        <v>4607</v>
      </c>
      <c r="B4620" t="s">
        <v>16419</v>
      </c>
      <c r="C4620" t="s">
        <v>16420</v>
      </c>
      <c r="D4620" t="s">
        <v>105</v>
      </c>
      <c r="E4620" t="s">
        <v>6163</v>
      </c>
      <c r="F4620" t="s">
        <v>16421</v>
      </c>
      <c r="G4620" t="s">
        <v>308</v>
      </c>
      <c r="H4620">
        <v>61</v>
      </c>
      <c r="I4620">
        <v>50</v>
      </c>
      <c r="J4620">
        <v>2007</v>
      </c>
      <c r="K4620">
        <v>4</v>
      </c>
      <c r="L4620" t="s">
        <v>62</v>
      </c>
      <c r="M4620" t="s">
        <v>108</v>
      </c>
    </row>
    <row r="4621" spans="1:13" x14ac:dyDescent="0.25">
      <c r="A4621">
        <v>4608</v>
      </c>
      <c r="B4621" t="s">
        <v>16422</v>
      </c>
      <c r="C4621" t="s">
        <v>16423</v>
      </c>
      <c r="D4621" t="s">
        <v>860</v>
      </c>
      <c r="E4621" t="s">
        <v>10932</v>
      </c>
      <c r="F4621" t="s">
        <v>16424</v>
      </c>
      <c r="G4621" t="s">
        <v>336</v>
      </c>
      <c r="H4621">
        <v>190</v>
      </c>
      <c r="I4621">
        <v>139</v>
      </c>
      <c r="J4621">
        <v>1991</v>
      </c>
      <c r="K4621">
        <v>6</v>
      </c>
      <c r="L4621" t="s">
        <v>863</v>
      </c>
      <c r="M4621" t="s">
        <v>1185</v>
      </c>
    </row>
    <row r="4622" spans="1:13" x14ac:dyDescent="0.25">
      <c r="A4622">
        <v>4609</v>
      </c>
      <c r="B4622" t="s">
        <v>16425</v>
      </c>
      <c r="C4622" t="s">
        <v>16426</v>
      </c>
      <c r="D4622" t="s">
        <v>74</v>
      </c>
      <c r="E4622" t="s">
        <v>16427</v>
      </c>
      <c r="F4622" t="s">
        <v>16428</v>
      </c>
      <c r="G4622" t="s">
        <v>25</v>
      </c>
      <c r="H4622">
        <v>5493</v>
      </c>
      <c r="I4622">
        <v>3791</v>
      </c>
      <c r="J4622">
        <v>1997</v>
      </c>
      <c r="K4622">
        <v>14</v>
      </c>
      <c r="L4622" t="s">
        <v>349</v>
      </c>
      <c r="M4622" t="s">
        <v>349</v>
      </c>
    </row>
    <row r="4623" spans="1:13" x14ac:dyDescent="0.25">
      <c r="A4623">
        <v>4610</v>
      </c>
      <c r="B4623" t="s">
        <v>16429</v>
      </c>
      <c r="C4623" t="s">
        <v>16430</v>
      </c>
      <c r="D4623" t="s">
        <v>80</v>
      </c>
      <c r="E4623" t="s">
        <v>1665</v>
      </c>
      <c r="F4623" t="s">
        <v>16431</v>
      </c>
      <c r="G4623" t="s">
        <v>107</v>
      </c>
      <c r="H4623">
        <v>71</v>
      </c>
      <c r="I4623">
        <v>50</v>
      </c>
      <c r="J4623">
        <v>2007</v>
      </c>
      <c r="K4623">
        <v>5</v>
      </c>
      <c r="L4623" t="s">
        <v>137</v>
      </c>
      <c r="M4623" t="s">
        <v>137</v>
      </c>
    </row>
    <row r="4624" spans="1:13" x14ac:dyDescent="0.25">
      <c r="A4624">
        <v>4611</v>
      </c>
      <c r="B4624" t="s">
        <v>16432</v>
      </c>
      <c r="C4624" t="s">
        <v>16433</v>
      </c>
      <c r="D4624" t="s">
        <v>86</v>
      </c>
      <c r="E4624" t="s">
        <v>12126</v>
      </c>
      <c r="F4624" t="s">
        <v>16434</v>
      </c>
      <c r="G4624" t="s">
        <v>69</v>
      </c>
      <c r="H4624">
        <v>482</v>
      </c>
      <c r="I4624">
        <v>312</v>
      </c>
      <c r="J4624">
        <v>2003</v>
      </c>
      <c r="K4624">
        <v>8</v>
      </c>
      <c r="L4624" t="s">
        <v>89</v>
      </c>
      <c r="M4624" t="s">
        <v>89</v>
      </c>
    </row>
    <row r="4625" spans="1:13" x14ac:dyDescent="0.25">
      <c r="A4625">
        <v>4612</v>
      </c>
      <c r="B4625" t="s">
        <v>16435</v>
      </c>
      <c r="C4625" t="s">
        <v>16436</v>
      </c>
      <c r="D4625" t="s">
        <v>105</v>
      </c>
      <c r="E4625" t="s">
        <v>420</v>
      </c>
      <c r="F4625" t="s">
        <v>16437</v>
      </c>
      <c r="G4625" t="s">
        <v>233</v>
      </c>
      <c r="H4625">
        <v>101</v>
      </c>
      <c r="I4625">
        <v>79</v>
      </c>
      <c r="J4625">
        <v>2001</v>
      </c>
      <c r="K4625">
        <v>2</v>
      </c>
      <c r="L4625" t="s">
        <v>62</v>
      </c>
      <c r="M4625" t="s">
        <v>108</v>
      </c>
    </row>
    <row r="4626" spans="1:13" x14ac:dyDescent="0.25">
      <c r="A4626">
        <v>4613</v>
      </c>
      <c r="B4626" t="s">
        <v>16438</v>
      </c>
      <c r="C4626" t="s">
        <v>16439</v>
      </c>
      <c r="D4626" t="s">
        <v>119</v>
      </c>
      <c r="E4626" t="s">
        <v>621</v>
      </c>
      <c r="F4626" t="s">
        <v>16440</v>
      </c>
      <c r="G4626" t="s">
        <v>55</v>
      </c>
      <c r="H4626">
        <v>27</v>
      </c>
      <c r="I4626">
        <v>16</v>
      </c>
      <c r="J4626">
        <v>2011</v>
      </c>
      <c r="K4626">
        <v>1</v>
      </c>
      <c r="L4626" t="s">
        <v>122</v>
      </c>
      <c r="M4626" t="s">
        <v>8581</v>
      </c>
    </row>
    <row r="4627" spans="1:13" x14ac:dyDescent="0.25">
      <c r="A4627">
        <v>4614</v>
      </c>
      <c r="B4627" t="s">
        <v>16441</v>
      </c>
      <c r="C4627" t="s">
        <v>16442</v>
      </c>
      <c r="D4627" t="s">
        <v>80</v>
      </c>
      <c r="E4627" t="s">
        <v>710</v>
      </c>
      <c r="F4627" t="s">
        <v>16443</v>
      </c>
      <c r="G4627" t="s">
        <v>336</v>
      </c>
      <c r="H4627">
        <v>25</v>
      </c>
      <c r="I4627">
        <v>18</v>
      </c>
      <c r="J4627">
        <v>1991</v>
      </c>
      <c r="K4627">
        <v>1</v>
      </c>
      <c r="L4627" t="s">
        <v>83</v>
      </c>
      <c r="M4627" t="s">
        <v>1979</v>
      </c>
    </row>
    <row r="4628" spans="1:13" x14ac:dyDescent="0.25">
      <c r="A4628">
        <v>4615</v>
      </c>
      <c r="B4628" t="s">
        <v>16444</v>
      </c>
      <c r="C4628" t="s">
        <v>16445</v>
      </c>
      <c r="D4628" t="s">
        <v>45</v>
      </c>
      <c r="E4628" t="s">
        <v>603</v>
      </c>
      <c r="F4628" t="s">
        <v>16446</v>
      </c>
      <c r="G4628" t="s">
        <v>308</v>
      </c>
      <c r="H4628">
        <v>12</v>
      </c>
      <c r="I4628">
        <v>6</v>
      </c>
      <c r="J4628">
        <v>2006</v>
      </c>
      <c r="K4628">
        <v>3</v>
      </c>
      <c r="L4628" t="s">
        <v>290</v>
      </c>
      <c r="M4628" t="s">
        <v>291</v>
      </c>
    </row>
    <row r="4629" spans="1:13" x14ac:dyDescent="0.25">
      <c r="A4629">
        <v>4616</v>
      </c>
      <c r="B4629" t="s">
        <v>16447</v>
      </c>
      <c r="C4629" t="s">
        <v>16448</v>
      </c>
      <c r="D4629" t="s">
        <v>223</v>
      </c>
      <c r="E4629" t="s">
        <v>4119</v>
      </c>
      <c r="F4629" t="s">
        <v>16449</v>
      </c>
      <c r="G4629" t="s">
        <v>233</v>
      </c>
      <c r="H4629">
        <v>135</v>
      </c>
      <c r="I4629">
        <v>110</v>
      </c>
      <c r="J4629">
        <v>2007</v>
      </c>
      <c r="K4629">
        <v>1</v>
      </c>
      <c r="L4629" t="s">
        <v>41</v>
      </c>
      <c r="M4629" t="s">
        <v>16450</v>
      </c>
    </row>
    <row r="4630" spans="1:13" x14ac:dyDescent="0.25">
      <c r="A4630">
        <v>4617</v>
      </c>
      <c r="B4630" t="s">
        <v>16451</v>
      </c>
      <c r="C4630" t="s">
        <v>16452</v>
      </c>
      <c r="D4630" t="s">
        <v>15</v>
      </c>
      <c r="E4630" t="s">
        <v>4278</v>
      </c>
      <c r="F4630" t="s">
        <v>16453</v>
      </c>
      <c r="G4630" t="s">
        <v>233</v>
      </c>
      <c r="H4630">
        <v>286</v>
      </c>
      <c r="I4630">
        <v>185</v>
      </c>
      <c r="J4630">
        <v>1990</v>
      </c>
      <c r="K4630">
        <v>1</v>
      </c>
      <c r="L4630" t="s">
        <v>19</v>
      </c>
      <c r="M4630" t="s">
        <v>19</v>
      </c>
    </row>
    <row r="4631" spans="1:13" x14ac:dyDescent="0.25">
      <c r="A4631">
        <v>4618</v>
      </c>
      <c r="B4631" t="s">
        <v>16454</v>
      </c>
      <c r="C4631" t="s">
        <v>16455</v>
      </c>
      <c r="D4631" t="s">
        <v>80</v>
      </c>
      <c r="E4631" t="s">
        <v>1297</v>
      </c>
      <c r="F4631" t="s">
        <v>16456</v>
      </c>
      <c r="G4631" t="s">
        <v>297</v>
      </c>
      <c r="H4631">
        <v>126</v>
      </c>
      <c r="I4631">
        <v>52</v>
      </c>
      <c r="J4631">
        <v>2005</v>
      </c>
      <c r="K4631">
        <v>3</v>
      </c>
      <c r="L4631" t="s">
        <v>137</v>
      </c>
      <c r="M4631" t="s">
        <v>137</v>
      </c>
    </row>
    <row r="4632" spans="1:13" x14ac:dyDescent="0.25">
      <c r="A4632">
        <v>4619</v>
      </c>
      <c r="B4632" t="s">
        <v>16457</v>
      </c>
      <c r="C4632" t="s">
        <v>16458</v>
      </c>
      <c r="D4632" t="s">
        <v>166</v>
      </c>
      <c r="E4632" t="s">
        <v>1063</v>
      </c>
      <c r="F4632" t="s">
        <v>16459</v>
      </c>
      <c r="G4632" t="s">
        <v>156</v>
      </c>
      <c r="H4632">
        <v>97</v>
      </c>
      <c r="I4632">
        <v>51</v>
      </c>
      <c r="J4632">
        <v>1999</v>
      </c>
      <c r="K4632">
        <v>9</v>
      </c>
      <c r="L4632" t="s">
        <v>1734</v>
      </c>
      <c r="M4632" t="s">
        <v>2823</v>
      </c>
    </row>
    <row r="4633" spans="1:13" x14ac:dyDescent="0.25">
      <c r="A4633">
        <v>4620</v>
      </c>
      <c r="B4633" t="s">
        <v>16460</v>
      </c>
      <c r="C4633" t="s">
        <v>16461</v>
      </c>
      <c r="D4633" t="s">
        <v>66</v>
      </c>
      <c r="E4633" t="s">
        <v>8287</v>
      </c>
      <c r="F4633" t="s">
        <v>16462</v>
      </c>
      <c r="G4633" t="s">
        <v>297</v>
      </c>
      <c r="H4633">
        <v>106</v>
      </c>
      <c r="I4633">
        <v>70</v>
      </c>
      <c r="J4633">
        <v>2004</v>
      </c>
      <c r="K4633">
        <v>6</v>
      </c>
      <c r="L4633" t="s">
        <v>94</v>
      </c>
      <c r="M4633" t="s">
        <v>3271</v>
      </c>
    </row>
    <row r="4634" spans="1:13" x14ac:dyDescent="0.25">
      <c r="A4634">
        <v>4621</v>
      </c>
      <c r="B4634" t="s">
        <v>16463</v>
      </c>
      <c r="C4634" t="s">
        <v>16464</v>
      </c>
      <c r="D4634" t="s">
        <v>52</v>
      </c>
      <c r="E4634" t="s">
        <v>7675</v>
      </c>
      <c r="F4634" t="s">
        <v>16465</v>
      </c>
      <c r="G4634" t="s">
        <v>233</v>
      </c>
      <c r="H4634">
        <v>81</v>
      </c>
      <c r="I4634">
        <v>27</v>
      </c>
      <c r="J4634">
        <v>2008</v>
      </c>
      <c r="K4634">
        <v>2</v>
      </c>
      <c r="L4634" t="s">
        <v>56</v>
      </c>
      <c r="M4634" t="s">
        <v>1163</v>
      </c>
    </row>
    <row r="4635" spans="1:13" x14ac:dyDescent="0.25">
      <c r="A4635">
        <v>4622</v>
      </c>
      <c r="B4635" t="s">
        <v>16466</v>
      </c>
      <c r="C4635" t="s">
        <v>16467</v>
      </c>
      <c r="D4635" t="s">
        <v>1011</v>
      </c>
      <c r="E4635" t="s">
        <v>2538</v>
      </c>
      <c r="F4635" t="s">
        <v>16468</v>
      </c>
      <c r="G4635" t="s">
        <v>156</v>
      </c>
      <c r="H4635">
        <v>66</v>
      </c>
      <c r="I4635">
        <v>30</v>
      </c>
      <c r="J4635">
        <v>2002</v>
      </c>
      <c r="K4635">
        <v>6</v>
      </c>
      <c r="L4635" t="s">
        <v>1014</v>
      </c>
      <c r="M4635" t="s">
        <v>1015</v>
      </c>
    </row>
    <row r="4636" spans="1:13" x14ac:dyDescent="0.25">
      <c r="A4636">
        <v>4623</v>
      </c>
      <c r="B4636" t="s">
        <v>16469</v>
      </c>
      <c r="C4636" t="s">
        <v>16470</v>
      </c>
      <c r="D4636" t="s">
        <v>434</v>
      </c>
      <c r="E4636" t="s">
        <v>541</v>
      </c>
      <c r="F4636" t="s">
        <v>16471</v>
      </c>
      <c r="G4636" t="s">
        <v>181</v>
      </c>
      <c r="H4636">
        <v>10</v>
      </c>
      <c r="I4636">
        <v>7</v>
      </c>
      <c r="J4636">
        <v>2008</v>
      </c>
      <c r="K4636">
        <v>5</v>
      </c>
      <c r="L4636" t="s">
        <v>41</v>
      </c>
      <c r="M4636" t="s">
        <v>437</v>
      </c>
    </row>
    <row r="4637" spans="1:13" x14ac:dyDescent="0.25">
      <c r="A4637">
        <v>4624</v>
      </c>
      <c r="B4637" t="s">
        <v>16472</v>
      </c>
      <c r="C4637" t="s">
        <v>16473</v>
      </c>
      <c r="D4637" t="s">
        <v>503</v>
      </c>
      <c r="E4637" t="s">
        <v>4843</v>
      </c>
      <c r="F4637" t="s">
        <v>16474</v>
      </c>
      <c r="G4637" t="s">
        <v>308</v>
      </c>
      <c r="H4637">
        <v>6000</v>
      </c>
      <c r="I4637">
        <v>5500</v>
      </c>
      <c r="J4637">
        <v>2007</v>
      </c>
      <c r="K4637">
        <v>1</v>
      </c>
      <c r="L4637" t="s">
        <v>506</v>
      </c>
      <c r="M4637" t="s">
        <v>506</v>
      </c>
    </row>
    <row r="4638" spans="1:13" x14ac:dyDescent="0.25">
      <c r="A4638">
        <v>4625</v>
      </c>
      <c r="B4638" t="s">
        <v>16475</v>
      </c>
      <c r="C4638" t="s">
        <v>16476</v>
      </c>
      <c r="D4638" t="s">
        <v>15</v>
      </c>
      <c r="E4638" t="s">
        <v>440</v>
      </c>
      <c r="F4638" t="s">
        <v>16477</v>
      </c>
      <c r="G4638" t="s">
        <v>211</v>
      </c>
      <c r="H4638">
        <v>30</v>
      </c>
      <c r="I4638">
        <v>27</v>
      </c>
      <c r="J4638">
        <v>2001</v>
      </c>
      <c r="K4638">
        <v>1</v>
      </c>
      <c r="L4638" t="s">
        <v>19</v>
      </c>
      <c r="M4638" t="s">
        <v>4200</v>
      </c>
    </row>
    <row r="4639" spans="1:13" x14ac:dyDescent="0.25">
      <c r="A4639">
        <v>4626</v>
      </c>
      <c r="B4639" t="s">
        <v>16478</v>
      </c>
      <c r="C4639" t="s">
        <v>16479</v>
      </c>
      <c r="D4639" t="s">
        <v>59</v>
      </c>
      <c r="E4639" t="s">
        <v>115</v>
      </c>
      <c r="F4639" t="s">
        <v>16480</v>
      </c>
      <c r="G4639" t="s">
        <v>40</v>
      </c>
      <c r="H4639">
        <v>65</v>
      </c>
      <c r="I4639">
        <v>46</v>
      </c>
      <c r="J4639">
        <v>2009</v>
      </c>
      <c r="K4639">
        <v>6</v>
      </c>
      <c r="L4639" t="s">
        <v>62</v>
      </c>
      <c r="M4639" t="s">
        <v>8216</v>
      </c>
    </row>
    <row r="4640" spans="1:13" x14ac:dyDescent="0.25">
      <c r="A4640">
        <v>4627</v>
      </c>
      <c r="B4640" t="s">
        <v>16481</v>
      </c>
      <c r="C4640" t="s">
        <v>16482</v>
      </c>
      <c r="D4640" t="s">
        <v>223</v>
      </c>
      <c r="E4640" t="s">
        <v>785</v>
      </c>
      <c r="F4640" t="s">
        <v>16483</v>
      </c>
      <c r="G4640" t="s">
        <v>55</v>
      </c>
      <c r="H4640">
        <v>275</v>
      </c>
      <c r="I4640">
        <v>258</v>
      </c>
      <c r="J4640">
        <v>1964</v>
      </c>
      <c r="K4640">
        <v>11</v>
      </c>
      <c r="L4640" t="s">
        <v>41</v>
      </c>
      <c r="M4640" t="s">
        <v>16484</v>
      </c>
    </row>
    <row r="4641" spans="1:13" x14ac:dyDescent="0.25">
      <c r="A4641">
        <v>4628</v>
      </c>
      <c r="B4641" t="s">
        <v>16485</v>
      </c>
      <c r="C4641" t="s">
        <v>16486</v>
      </c>
      <c r="D4641" t="s">
        <v>80</v>
      </c>
      <c r="E4641" t="s">
        <v>16487</v>
      </c>
      <c r="F4641" t="s">
        <v>16488</v>
      </c>
      <c r="G4641" t="s">
        <v>40</v>
      </c>
      <c r="H4641">
        <v>69</v>
      </c>
      <c r="I4641">
        <v>57</v>
      </c>
      <c r="J4641">
        <v>1993</v>
      </c>
      <c r="K4641">
        <v>4</v>
      </c>
      <c r="L4641" t="s">
        <v>729</v>
      </c>
      <c r="M4641" t="s">
        <v>4100</v>
      </c>
    </row>
    <row r="4642" spans="1:13" x14ac:dyDescent="0.25">
      <c r="A4642">
        <v>4629</v>
      </c>
      <c r="B4642" t="s">
        <v>8581</v>
      </c>
      <c r="C4642" t="s">
        <v>16489</v>
      </c>
      <c r="D4642" t="s">
        <v>80</v>
      </c>
      <c r="E4642" t="s">
        <v>16490</v>
      </c>
      <c r="F4642" t="s">
        <v>16491</v>
      </c>
      <c r="G4642" t="s">
        <v>233</v>
      </c>
      <c r="H4642">
        <v>750</v>
      </c>
      <c r="I4642">
        <v>400</v>
      </c>
      <c r="J4642">
        <v>1996</v>
      </c>
      <c r="K4642">
        <v>3</v>
      </c>
      <c r="L4642" t="s">
        <v>83</v>
      </c>
      <c r="M4642" t="s">
        <v>83</v>
      </c>
    </row>
    <row r="4643" spans="1:13" x14ac:dyDescent="0.25">
      <c r="A4643">
        <v>4630</v>
      </c>
      <c r="B4643" t="s">
        <v>16492</v>
      </c>
      <c r="C4643" t="s">
        <v>16493</v>
      </c>
      <c r="D4643" t="s">
        <v>86</v>
      </c>
      <c r="E4643" t="s">
        <v>7675</v>
      </c>
      <c r="F4643" t="s">
        <v>16494</v>
      </c>
      <c r="G4643" t="s">
        <v>271</v>
      </c>
      <c r="H4643">
        <v>21</v>
      </c>
      <c r="I4643">
        <v>15</v>
      </c>
      <c r="J4643">
        <v>2012</v>
      </c>
      <c r="K4643">
        <v>4</v>
      </c>
      <c r="L4643" t="s">
        <v>41</v>
      </c>
      <c r="M4643" t="s">
        <v>470</v>
      </c>
    </row>
    <row r="4644" spans="1:13" x14ac:dyDescent="0.25">
      <c r="A4644">
        <v>4631</v>
      </c>
      <c r="B4644" t="s">
        <v>16495</v>
      </c>
      <c r="C4644" t="s">
        <v>16496</v>
      </c>
      <c r="D4644" t="s">
        <v>59</v>
      </c>
      <c r="E4644" t="s">
        <v>10210</v>
      </c>
      <c r="F4644" t="s">
        <v>16497</v>
      </c>
      <c r="G4644" t="s">
        <v>336</v>
      </c>
      <c r="H4644">
        <v>210</v>
      </c>
      <c r="I4644">
        <v>140</v>
      </c>
      <c r="J4644">
        <v>1997</v>
      </c>
      <c r="K4644">
        <v>6</v>
      </c>
      <c r="L4644" t="s">
        <v>49</v>
      </c>
      <c r="M4644" t="s">
        <v>3408</v>
      </c>
    </row>
    <row r="4645" spans="1:13" x14ac:dyDescent="0.25">
      <c r="A4645">
        <v>4632</v>
      </c>
      <c r="B4645" t="s">
        <v>16498</v>
      </c>
      <c r="C4645" t="s">
        <v>16499</v>
      </c>
      <c r="D4645" t="s">
        <v>80</v>
      </c>
      <c r="E4645" t="s">
        <v>1152</v>
      </c>
      <c r="F4645" t="s">
        <v>16500</v>
      </c>
      <c r="G4645" t="s">
        <v>289</v>
      </c>
      <c r="H4645">
        <v>16</v>
      </c>
      <c r="I4645">
        <v>6</v>
      </c>
      <c r="J4645">
        <v>2009</v>
      </c>
      <c r="K4645">
        <v>1</v>
      </c>
      <c r="L4645" t="s">
        <v>41</v>
      </c>
      <c r="M4645" t="s">
        <v>16501</v>
      </c>
    </row>
    <row r="4646" spans="1:13" x14ac:dyDescent="0.25">
      <c r="A4646">
        <v>4633</v>
      </c>
      <c r="B4646" t="s">
        <v>16502</v>
      </c>
      <c r="C4646" t="s">
        <v>16503</v>
      </c>
      <c r="D4646" t="s">
        <v>52</v>
      </c>
      <c r="E4646" t="s">
        <v>185</v>
      </c>
      <c r="F4646" t="s">
        <v>16504</v>
      </c>
      <c r="G4646" t="s">
        <v>18</v>
      </c>
      <c r="H4646">
        <v>25</v>
      </c>
      <c r="I4646">
        <v>15</v>
      </c>
      <c r="J4646">
        <v>1987</v>
      </c>
      <c r="K4646">
        <v>5</v>
      </c>
      <c r="L4646" t="s">
        <v>56</v>
      </c>
      <c r="M4646" t="s">
        <v>198</v>
      </c>
    </row>
    <row r="4647" spans="1:13" x14ac:dyDescent="0.25">
      <c r="A4647">
        <v>4634</v>
      </c>
      <c r="B4647" t="s">
        <v>16505</v>
      </c>
      <c r="C4647" t="s">
        <v>16506</v>
      </c>
      <c r="D4647" t="s">
        <v>503</v>
      </c>
      <c r="E4647" t="s">
        <v>5561</v>
      </c>
      <c r="F4647" t="s">
        <v>16507</v>
      </c>
      <c r="G4647" t="s">
        <v>233</v>
      </c>
      <c r="H4647">
        <v>100</v>
      </c>
      <c r="I4647">
        <v>85</v>
      </c>
      <c r="J4647">
        <v>1982</v>
      </c>
      <c r="K4647">
        <v>3</v>
      </c>
      <c r="L4647" t="s">
        <v>506</v>
      </c>
      <c r="M4647" t="s">
        <v>10758</v>
      </c>
    </row>
    <row r="4648" spans="1:13" x14ac:dyDescent="0.25">
      <c r="A4648">
        <v>4635</v>
      </c>
      <c r="B4648" t="s">
        <v>16508</v>
      </c>
      <c r="C4648" t="s">
        <v>16509</v>
      </c>
      <c r="D4648" t="s">
        <v>341</v>
      </c>
      <c r="E4648" t="s">
        <v>1152</v>
      </c>
      <c r="F4648" t="s">
        <v>16510</v>
      </c>
      <c r="G4648" t="s">
        <v>48</v>
      </c>
      <c r="H4648">
        <v>5</v>
      </c>
      <c r="I4648">
        <v>4</v>
      </c>
      <c r="J4648">
        <v>2004</v>
      </c>
      <c r="K4648">
        <v>1</v>
      </c>
      <c r="L4648" t="s">
        <v>344</v>
      </c>
      <c r="M4648" t="s">
        <v>1196</v>
      </c>
    </row>
    <row r="4649" spans="1:13" x14ac:dyDescent="0.25">
      <c r="A4649">
        <v>4636</v>
      </c>
      <c r="B4649" t="s">
        <v>16511</v>
      </c>
      <c r="C4649" t="s">
        <v>16512</v>
      </c>
      <c r="D4649" t="s">
        <v>333</v>
      </c>
      <c r="E4649" t="s">
        <v>16513</v>
      </c>
      <c r="F4649" t="s">
        <v>16514</v>
      </c>
      <c r="G4649" t="s">
        <v>324</v>
      </c>
      <c r="H4649">
        <v>332</v>
      </c>
      <c r="I4649">
        <v>324</v>
      </c>
      <c r="J4649">
        <v>1984</v>
      </c>
      <c r="K4649">
        <v>1</v>
      </c>
      <c r="L4649" t="s">
        <v>337</v>
      </c>
      <c r="M4649" t="s">
        <v>338</v>
      </c>
    </row>
    <row r="4650" spans="1:13" x14ac:dyDescent="0.25">
      <c r="A4650">
        <v>4637</v>
      </c>
      <c r="B4650" t="s">
        <v>16515</v>
      </c>
      <c r="C4650" t="s">
        <v>16516</v>
      </c>
      <c r="D4650" t="s">
        <v>80</v>
      </c>
      <c r="E4650" t="s">
        <v>1418</v>
      </c>
      <c r="F4650" t="s">
        <v>16517</v>
      </c>
      <c r="G4650" t="s">
        <v>336</v>
      </c>
      <c r="H4650">
        <v>16</v>
      </c>
      <c r="I4650">
        <v>10</v>
      </c>
      <c r="J4650">
        <v>2001</v>
      </c>
      <c r="K4650">
        <v>1</v>
      </c>
      <c r="L4650" t="s">
        <v>41</v>
      </c>
      <c r="M4650" t="s">
        <v>1116</v>
      </c>
    </row>
    <row r="4651" spans="1:13" x14ac:dyDescent="0.25">
      <c r="A4651">
        <v>4638</v>
      </c>
      <c r="B4651" t="s">
        <v>16518</v>
      </c>
      <c r="C4651" t="s">
        <v>16519</v>
      </c>
      <c r="D4651" t="s">
        <v>86</v>
      </c>
      <c r="E4651" t="s">
        <v>749</v>
      </c>
      <c r="F4651" t="s">
        <v>16520</v>
      </c>
      <c r="G4651" t="s">
        <v>336</v>
      </c>
      <c r="H4651">
        <v>44</v>
      </c>
      <c r="I4651">
        <v>22</v>
      </c>
      <c r="J4651">
        <v>1985</v>
      </c>
      <c r="K4651">
        <v>5</v>
      </c>
      <c r="L4651" t="s">
        <v>2084</v>
      </c>
      <c r="M4651" t="s">
        <v>1444</v>
      </c>
    </row>
    <row r="4652" spans="1:13" x14ac:dyDescent="0.25">
      <c r="A4652">
        <v>4639</v>
      </c>
      <c r="B4652" t="s">
        <v>16521</v>
      </c>
      <c r="C4652" t="s">
        <v>16522</v>
      </c>
      <c r="D4652" t="s">
        <v>30</v>
      </c>
      <c r="E4652" t="s">
        <v>493</v>
      </c>
      <c r="F4652" t="s">
        <v>16523</v>
      </c>
      <c r="G4652" t="s">
        <v>40</v>
      </c>
      <c r="H4652">
        <v>18</v>
      </c>
      <c r="I4652">
        <v>12</v>
      </c>
      <c r="J4652">
        <v>1997</v>
      </c>
      <c r="K4652">
        <v>1</v>
      </c>
      <c r="L4652" t="s">
        <v>258</v>
      </c>
      <c r="M4652" t="s">
        <v>1496</v>
      </c>
    </row>
    <row r="4653" spans="1:13" x14ac:dyDescent="0.25">
      <c r="A4653">
        <v>4640</v>
      </c>
      <c r="B4653" t="s">
        <v>16524</v>
      </c>
      <c r="C4653" t="s">
        <v>16525</v>
      </c>
      <c r="D4653" t="s">
        <v>294</v>
      </c>
      <c r="E4653" t="s">
        <v>16526</v>
      </c>
      <c r="F4653" t="s">
        <v>16527</v>
      </c>
      <c r="G4653" t="s">
        <v>336</v>
      </c>
      <c r="H4653">
        <v>285</v>
      </c>
      <c r="I4653">
        <v>175</v>
      </c>
      <c r="J4653">
        <v>2001</v>
      </c>
      <c r="K4653">
        <v>11</v>
      </c>
      <c r="L4653" t="s">
        <v>298</v>
      </c>
      <c r="M4653" t="s">
        <v>16528</v>
      </c>
    </row>
    <row r="4654" spans="1:13" x14ac:dyDescent="0.25">
      <c r="A4654">
        <v>4641</v>
      </c>
      <c r="B4654" t="s">
        <v>16529</v>
      </c>
      <c r="C4654" t="s">
        <v>16530</v>
      </c>
      <c r="D4654" t="s">
        <v>80</v>
      </c>
      <c r="E4654" t="s">
        <v>16531</v>
      </c>
      <c r="F4654" t="s">
        <v>16532</v>
      </c>
      <c r="G4654" t="s">
        <v>69</v>
      </c>
      <c r="H4654">
        <v>85</v>
      </c>
      <c r="I4654">
        <v>50</v>
      </c>
      <c r="J4654">
        <v>2001</v>
      </c>
      <c r="K4654">
        <v>1</v>
      </c>
      <c r="L4654" t="s">
        <v>83</v>
      </c>
      <c r="M4654" t="s">
        <v>16533</v>
      </c>
    </row>
    <row r="4655" spans="1:13" x14ac:dyDescent="0.25">
      <c r="A4655">
        <v>4642</v>
      </c>
      <c r="B4655" t="s">
        <v>16534</v>
      </c>
      <c r="C4655" t="s">
        <v>16535</v>
      </c>
      <c r="D4655" t="s">
        <v>119</v>
      </c>
      <c r="E4655" t="s">
        <v>456</v>
      </c>
      <c r="F4655" t="s">
        <v>16536</v>
      </c>
      <c r="G4655" t="s">
        <v>308</v>
      </c>
      <c r="H4655">
        <v>285</v>
      </c>
      <c r="I4655">
        <v>162</v>
      </c>
      <c r="J4655">
        <v>1998</v>
      </c>
      <c r="K4655">
        <v>4</v>
      </c>
      <c r="L4655" t="s">
        <v>203</v>
      </c>
      <c r="M4655" t="s">
        <v>1100</v>
      </c>
    </row>
    <row r="4656" spans="1:13" x14ac:dyDescent="0.25">
      <c r="A4656">
        <v>4643</v>
      </c>
      <c r="B4656" t="s">
        <v>16537</v>
      </c>
      <c r="C4656" t="s">
        <v>16538</v>
      </c>
      <c r="D4656" t="s">
        <v>74</v>
      </c>
      <c r="E4656" t="s">
        <v>2538</v>
      </c>
      <c r="F4656" t="s">
        <v>16539</v>
      </c>
      <c r="G4656" t="s">
        <v>336</v>
      </c>
      <c r="H4656">
        <v>12</v>
      </c>
      <c r="I4656">
        <v>9</v>
      </c>
      <c r="J4656">
        <v>2007</v>
      </c>
      <c r="K4656">
        <v>3</v>
      </c>
      <c r="L4656" t="s">
        <v>41</v>
      </c>
      <c r="M4656" t="s">
        <v>16540</v>
      </c>
    </row>
    <row r="4657" spans="1:13" x14ac:dyDescent="0.25">
      <c r="A4657">
        <v>4644</v>
      </c>
      <c r="B4657" t="s">
        <v>16541</v>
      </c>
      <c r="C4657" t="s">
        <v>16542</v>
      </c>
      <c r="D4657" t="s">
        <v>860</v>
      </c>
      <c r="E4657" t="s">
        <v>3615</v>
      </c>
      <c r="F4657" t="s">
        <v>16543</v>
      </c>
      <c r="G4657" t="s">
        <v>40</v>
      </c>
      <c r="H4657">
        <v>120</v>
      </c>
      <c r="I4657">
        <v>40</v>
      </c>
      <c r="J4657">
        <v>1986</v>
      </c>
      <c r="K4657">
        <v>1</v>
      </c>
      <c r="L4657" t="s">
        <v>863</v>
      </c>
      <c r="M4657" t="s">
        <v>1185</v>
      </c>
    </row>
    <row r="4658" spans="1:13" x14ac:dyDescent="0.25">
      <c r="A4658">
        <v>4645</v>
      </c>
      <c r="B4658" t="s">
        <v>16544</v>
      </c>
      <c r="C4658" t="s">
        <v>16545</v>
      </c>
      <c r="D4658" t="s">
        <v>15</v>
      </c>
      <c r="E4658" t="s">
        <v>11761</v>
      </c>
      <c r="F4658" t="s">
        <v>16546</v>
      </c>
      <c r="G4658" t="s">
        <v>55</v>
      </c>
      <c r="H4658">
        <v>20</v>
      </c>
      <c r="I4658">
        <v>27</v>
      </c>
      <c r="J4658">
        <v>1998</v>
      </c>
      <c r="K4658">
        <v>1</v>
      </c>
      <c r="L4658" t="s">
        <v>19</v>
      </c>
      <c r="M4658" t="s">
        <v>16547</v>
      </c>
    </row>
    <row r="4659" spans="1:13" x14ac:dyDescent="0.25">
      <c r="A4659">
        <v>4646</v>
      </c>
      <c r="B4659" t="s">
        <v>16548</v>
      </c>
      <c r="C4659" t="s">
        <v>16549</v>
      </c>
      <c r="D4659" t="s">
        <v>30</v>
      </c>
      <c r="E4659" t="s">
        <v>485</v>
      </c>
      <c r="F4659" t="s">
        <v>16550</v>
      </c>
      <c r="G4659" t="s">
        <v>336</v>
      </c>
      <c r="H4659">
        <v>17</v>
      </c>
      <c r="I4659">
        <v>18</v>
      </c>
      <c r="J4659">
        <v>2009</v>
      </c>
      <c r="K4659">
        <v>1</v>
      </c>
      <c r="L4659" t="s">
        <v>258</v>
      </c>
      <c r="M4659" t="s">
        <v>258</v>
      </c>
    </row>
    <row r="4660" spans="1:13" x14ac:dyDescent="0.25">
      <c r="A4660">
        <v>4647</v>
      </c>
      <c r="B4660" t="s">
        <v>16551</v>
      </c>
      <c r="C4660" t="s">
        <v>16552</v>
      </c>
      <c r="D4660" t="s">
        <v>52</v>
      </c>
      <c r="E4660" t="s">
        <v>3524</v>
      </c>
      <c r="F4660" t="s">
        <v>16553</v>
      </c>
      <c r="G4660" t="s">
        <v>211</v>
      </c>
      <c r="H4660">
        <v>70</v>
      </c>
      <c r="I4660">
        <v>45</v>
      </c>
      <c r="J4660">
        <v>2004</v>
      </c>
      <c r="K4660">
        <v>2</v>
      </c>
      <c r="L4660" t="s">
        <v>953</v>
      </c>
      <c r="M4660" t="s">
        <v>1004</v>
      </c>
    </row>
    <row r="4661" spans="1:13" x14ac:dyDescent="0.25">
      <c r="A4661">
        <v>4648</v>
      </c>
      <c r="B4661" t="s">
        <v>16554</v>
      </c>
      <c r="C4661" t="s">
        <v>16555</v>
      </c>
      <c r="D4661" t="s">
        <v>74</v>
      </c>
      <c r="E4661" t="s">
        <v>1473</v>
      </c>
      <c r="F4661" t="s">
        <v>16556</v>
      </c>
      <c r="G4661" t="s">
        <v>297</v>
      </c>
      <c r="H4661">
        <v>30</v>
      </c>
      <c r="I4661">
        <v>17</v>
      </c>
      <c r="J4661">
        <v>2001</v>
      </c>
      <c r="K4661">
        <v>3</v>
      </c>
      <c r="L4661" t="s">
        <v>77</v>
      </c>
      <c r="M4661" t="s">
        <v>77</v>
      </c>
    </row>
    <row r="4662" spans="1:13" x14ac:dyDescent="0.25">
      <c r="A4662">
        <v>4649</v>
      </c>
      <c r="B4662" t="s">
        <v>16557</v>
      </c>
      <c r="C4662" t="s">
        <v>16558</v>
      </c>
      <c r="D4662" t="s">
        <v>59</v>
      </c>
      <c r="E4662" t="s">
        <v>1442</v>
      </c>
      <c r="F4662" t="s">
        <v>16559</v>
      </c>
      <c r="G4662" t="s">
        <v>33</v>
      </c>
      <c r="H4662">
        <v>40</v>
      </c>
      <c r="I4662">
        <v>10</v>
      </c>
      <c r="J4662">
        <v>2012</v>
      </c>
      <c r="K4662">
        <v>2</v>
      </c>
      <c r="L4662" t="s">
        <v>62</v>
      </c>
      <c r="M4662" t="s">
        <v>16560</v>
      </c>
    </row>
    <row r="4663" spans="1:13" x14ac:dyDescent="0.25">
      <c r="A4663">
        <v>4650</v>
      </c>
      <c r="B4663" t="s">
        <v>16561</v>
      </c>
      <c r="C4663" t="s">
        <v>16562</v>
      </c>
      <c r="D4663" t="s">
        <v>119</v>
      </c>
      <c r="E4663" t="s">
        <v>626</v>
      </c>
      <c r="F4663" t="s">
        <v>16563</v>
      </c>
      <c r="G4663" t="s">
        <v>48</v>
      </c>
      <c r="H4663">
        <v>26</v>
      </c>
      <c r="I4663">
        <v>18</v>
      </c>
      <c r="J4663">
        <v>1953</v>
      </c>
      <c r="K4663">
        <v>1</v>
      </c>
      <c r="L4663" t="s">
        <v>122</v>
      </c>
      <c r="M4663" t="s">
        <v>122</v>
      </c>
    </row>
    <row r="4664" spans="1:13" x14ac:dyDescent="0.25">
      <c r="A4664">
        <v>4651</v>
      </c>
      <c r="B4664" t="s">
        <v>16564</v>
      </c>
      <c r="C4664" t="s">
        <v>16565</v>
      </c>
      <c r="D4664" t="s">
        <v>860</v>
      </c>
      <c r="E4664" t="s">
        <v>770</v>
      </c>
      <c r="F4664" t="s">
        <v>16566</v>
      </c>
      <c r="G4664" t="s">
        <v>211</v>
      </c>
      <c r="H4664">
        <v>47</v>
      </c>
      <c r="I4664">
        <v>31</v>
      </c>
      <c r="J4664">
        <v>1941</v>
      </c>
      <c r="K4664">
        <v>3</v>
      </c>
      <c r="L4664" t="s">
        <v>41</v>
      </c>
      <c r="M4664" t="s">
        <v>9697</v>
      </c>
    </row>
    <row r="4665" spans="1:13" x14ac:dyDescent="0.25">
      <c r="A4665">
        <v>4652</v>
      </c>
      <c r="B4665" t="s">
        <v>16567</v>
      </c>
      <c r="C4665" t="s">
        <v>16568</v>
      </c>
      <c r="D4665" t="s">
        <v>341</v>
      </c>
      <c r="E4665" t="s">
        <v>2183</v>
      </c>
      <c r="F4665" t="s">
        <v>16569</v>
      </c>
      <c r="G4665" t="s">
        <v>308</v>
      </c>
      <c r="H4665">
        <v>130</v>
      </c>
      <c r="I4665">
        <v>75</v>
      </c>
      <c r="J4665">
        <v>1993</v>
      </c>
      <c r="K4665">
        <v>5</v>
      </c>
      <c r="L4665" t="s">
        <v>344</v>
      </c>
      <c r="M4665" t="s">
        <v>6999</v>
      </c>
    </row>
    <row r="4666" spans="1:13" x14ac:dyDescent="0.25">
      <c r="A4666">
        <v>4653</v>
      </c>
      <c r="B4666" t="s">
        <v>16570</v>
      </c>
      <c r="C4666" t="s">
        <v>16571</v>
      </c>
      <c r="D4666" t="s">
        <v>80</v>
      </c>
      <c r="E4666" t="s">
        <v>6421</v>
      </c>
      <c r="F4666" t="s">
        <v>16572</v>
      </c>
      <c r="G4666" t="s">
        <v>308</v>
      </c>
      <c r="H4666">
        <v>180</v>
      </c>
      <c r="I4666">
        <v>99</v>
      </c>
      <c r="J4666">
        <v>1999</v>
      </c>
      <c r="K4666">
        <v>8</v>
      </c>
      <c r="L4666" t="s">
        <v>83</v>
      </c>
      <c r="M4666" t="s">
        <v>2693</v>
      </c>
    </row>
    <row r="4667" spans="1:13" x14ac:dyDescent="0.25">
      <c r="A4667">
        <v>4654</v>
      </c>
      <c r="B4667" t="s">
        <v>16573</v>
      </c>
      <c r="C4667" t="s">
        <v>16574</v>
      </c>
      <c r="D4667" t="s">
        <v>503</v>
      </c>
      <c r="E4667" t="s">
        <v>6647</v>
      </c>
      <c r="F4667" t="s">
        <v>16575</v>
      </c>
      <c r="G4667" t="s">
        <v>336</v>
      </c>
      <c r="H4667">
        <v>95</v>
      </c>
      <c r="I4667">
        <v>61</v>
      </c>
      <c r="J4667">
        <v>2003</v>
      </c>
      <c r="K4667">
        <v>6</v>
      </c>
      <c r="L4667" t="s">
        <v>506</v>
      </c>
      <c r="M4667" t="s">
        <v>506</v>
      </c>
    </row>
    <row r="4668" spans="1:13" x14ac:dyDescent="0.25">
      <c r="A4668">
        <v>4655</v>
      </c>
      <c r="B4668" t="s">
        <v>16576</v>
      </c>
      <c r="C4668" t="s">
        <v>16577</v>
      </c>
      <c r="D4668" t="s">
        <v>30</v>
      </c>
      <c r="E4668" t="s">
        <v>8878</v>
      </c>
      <c r="F4668" t="s">
        <v>16578</v>
      </c>
      <c r="G4668" t="s">
        <v>55</v>
      </c>
      <c r="H4668">
        <v>69</v>
      </c>
      <c r="I4668">
        <v>36</v>
      </c>
      <c r="J4668">
        <v>2007</v>
      </c>
      <c r="K4668">
        <v>5</v>
      </c>
      <c r="L4668" t="s">
        <v>251</v>
      </c>
      <c r="M4668" t="s">
        <v>251</v>
      </c>
    </row>
    <row r="4669" spans="1:13" x14ac:dyDescent="0.25">
      <c r="A4669">
        <v>4656</v>
      </c>
      <c r="B4669" t="s">
        <v>16579</v>
      </c>
      <c r="C4669" t="s">
        <v>16580</v>
      </c>
      <c r="D4669" t="s">
        <v>30</v>
      </c>
      <c r="E4669" t="s">
        <v>10643</v>
      </c>
      <c r="F4669" t="s">
        <v>16581</v>
      </c>
      <c r="G4669" t="s">
        <v>55</v>
      </c>
      <c r="H4669">
        <v>115</v>
      </c>
      <c r="I4669">
        <v>75</v>
      </c>
      <c r="J4669">
        <v>1997</v>
      </c>
      <c r="K4669">
        <v>7</v>
      </c>
      <c r="L4669" t="s">
        <v>251</v>
      </c>
      <c r="M4669" t="s">
        <v>251</v>
      </c>
    </row>
    <row r="4670" spans="1:13" x14ac:dyDescent="0.25">
      <c r="A4670">
        <v>4657</v>
      </c>
      <c r="B4670" t="s">
        <v>16582</v>
      </c>
      <c r="C4670" t="s">
        <v>16583</v>
      </c>
      <c r="D4670" t="s">
        <v>80</v>
      </c>
      <c r="E4670" t="s">
        <v>1080</v>
      </c>
      <c r="F4670" t="s">
        <v>16584</v>
      </c>
      <c r="G4670" t="s">
        <v>297</v>
      </c>
      <c r="H4670">
        <v>61</v>
      </c>
      <c r="I4670">
        <v>31</v>
      </c>
      <c r="J4670">
        <v>2003</v>
      </c>
      <c r="K4670">
        <v>6</v>
      </c>
      <c r="L4670" t="s">
        <v>83</v>
      </c>
      <c r="M4670" t="s">
        <v>16585</v>
      </c>
    </row>
    <row r="4671" spans="1:13" x14ac:dyDescent="0.25">
      <c r="A4671">
        <v>4658</v>
      </c>
      <c r="B4671" t="s">
        <v>16586</v>
      </c>
      <c r="C4671" t="s">
        <v>16587</v>
      </c>
      <c r="D4671" t="s">
        <v>80</v>
      </c>
      <c r="E4671" t="s">
        <v>16588</v>
      </c>
      <c r="F4671" t="s">
        <v>16589</v>
      </c>
      <c r="G4671" t="s">
        <v>297</v>
      </c>
      <c r="H4671">
        <v>67</v>
      </c>
      <c r="I4671">
        <v>58</v>
      </c>
      <c r="J4671">
        <v>1991</v>
      </c>
      <c r="K4671">
        <v>9</v>
      </c>
      <c r="L4671" t="s">
        <v>83</v>
      </c>
      <c r="M4671" t="s">
        <v>2693</v>
      </c>
    </row>
    <row r="4672" spans="1:13" x14ac:dyDescent="0.25">
      <c r="A4672">
        <v>4659</v>
      </c>
      <c r="B4672" t="s">
        <v>16590</v>
      </c>
      <c r="C4672" t="s">
        <v>16591</v>
      </c>
      <c r="D4672" t="s">
        <v>860</v>
      </c>
      <c r="E4672" t="s">
        <v>274</v>
      </c>
      <c r="F4672" t="s">
        <v>16592</v>
      </c>
      <c r="G4672" t="s">
        <v>55</v>
      </c>
      <c r="H4672">
        <v>55</v>
      </c>
      <c r="I4672">
        <v>30</v>
      </c>
      <c r="J4672">
        <v>2012</v>
      </c>
      <c r="K4672">
        <v>2</v>
      </c>
      <c r="L4672" t="s">
        <v>863</v>
      </c>
      <c r="M4672" t="s">
        <v>1185</v>
      </c>
    </row>
    <row r="4673" spans="1:13" x14ac:dyDescent="0.25">
      <c r="A4673">
        <v>4660</v>
      </c>
      <c r="B4673" t="s">
        <v>16593</v>
      </c>
      <c r="C4673" t="s">
        <v>16594</v>
      </c>
      <c r="D4673" t="s">
        <v>341</v>
      </c>
      <c r="E4673" t="s">
        <v>1991</v>
      </c>
      <c r="F4673" t="s">
        <v>16595</v>
      </c>
      <c r="G4673" t="s">
        <v>297</v>
      </c>
      <c r="H4673">
        <v>45</v>
      </c>
      <c r="I4673">
        <v>25</v>
      </c>
      <c r="J4673">
        <v>1989</v>
      </c>
      <c r="K4673">
        <v>3</v>
      </c>
      <c r="L4673" t="s">
        <v>41</v>
      </c>
      <c r="M4673" t="s">
        <v>12162</v>
      </c>
    </row>
    <row r="4674" spans="1:13" x14ac:dyDescent="0.25">
      <c r="A4674">
        <v>4661</v>
      </c>
      <c r="B4674" t="s">
        <v>16596</v>
      </c>
      <c r="C4674" t="s">
        <v>16597</v>
      </c>
      <c r="D4674" t="s">
        <v>1960</v>
      </c>
      <c r="E4674" t="s">
        <v>10275</v>
      </c>
      <c r="F4674" t="s">
        <v>16598</v>
      </c>
      <c r="G4674" t="s">
        <v>40</v>
      </c>
      <c r="H4674">
        <v>173</v>
      </c>
      <c r="I4674">
        <v>145</v>
      </c>
      <c r="J4674">
        <v>2005</v>
      </c>
      <c r="K4674">
        <v>10</v>
      </c>
      <c r="L4674" t="s">
        <v>41</v>
      </c>
      <c r="M4674" t="s">
        <v>9943</v>
      </c>
    </row>
    <row r="4675" spans="1:13" x14ac:dyDescent="0.25">
      <c r="A4675">
        <v>4662</v>
      </c>
      <c r="B4675" t="s">
        <v>16599</v>
      </c>
      <c r="C4675" t="s">
        <v>16600</v>
      </c>
      <c r="D4675" t="s">
        <v>80</v>
      </c>
      <c r="E4675" t="s">
        <v>1798</v>
      </c>
      <c r="F4675" t="s">
        <v>16598</v>
      </c>
      <c r="G4675" t="s">
        <v>107</v>
      </c>
      <c r="H4675">
        <v>12</v>
      </c>
      <c r="I4675">
        <v>8</v>
      </c>
      <c r="J4675">
        <v>1994</v>
      </c>
      <c r="K4675">
        <v>1</v>
      </c>
      <c r="L4675" t="s">
        <v>137</v>
      </c>
      <c r="M4675" t="s">
        <v>16601</v>
      </c>
    </row>
    <row r="4676" spans="1:13" x14ac:dyDescent="0.25">
      <c r="A4676">
        <v>4663</v>
      </c>
      <c r="B4676" t="s">
        <v>16602</v>
      </c>
      <c r="C4676" t="s">
        <v>16603</v>
      </c>
      <c r="D4676" t="s">
        <v>59</v>
      </c>
      <c r="E4676" t="s">
        <v>2284</v>
      </c>
      <c r="F4676" t="s">
        <v>16604</v>
      </c>
      <c r="G4676" t="s">
        <v>156</v>
      </c>
      <c r="H4676">
        <v>45</v>
      </c>
      <c r="I4676">
        <v>30</v>
      </c>
      <c r="J4676">
        <v>1996</v>
      </c>
      <c r="K4676">
        <v>7</v>
      </c>
      <c r="L4676" t="s">
        <v>41</v>
      </c>
      <c r="M4676" t="s">
        <v>1742</v>
      </c>
    </row>
    <row r="4677" spans="1:13" x14ac:dyDescent="0.25">
      <c r="A4677">
        <v>4664</v>
      </c>
      <c r="B4677" t="s">
        <v>16605</v>
      </c>
      <c r="C4677" t="s">
        <v>16606</v>
      </c>
      <c r="D4677" t="s">
        <v>105</v>
      </c>
      <c r="E4677" t="s">
        <v>1798</v>
      </c>
      <c r="F4677" t="s">
        <v>16607</v>
      </c>
      <c r="G4677" t="s">
        <v>156</v>
      </c>
      <c r="H4677">
        <v>42</v>
      </c>
      <c r="I4677">
        <v>96</v>
      </c>
      <c r="J4677">
        <v>2012</v>
      </c>
      <c r="K4677">
        <v>1</v>
      </c>
      <c r="L4677" t="s">
        <v>62</v>
      </c>
      <c r="M4677" t="s">
        <v>108</v>
      </c>
    </row>
    <row r="4678" spans="1:13" x14ac:dyDescent="0.25">
      <c r="A4678">
        <v>4665</v>
      </c>
      <c r="B4678" t="s">
        <v>16608</v>
      </c>
      <c r="C4678" t="s">
        <v>16609</v>
      </c>
      <c r="D4678" t="s">
        <v>190</v>
      </c>
      <c r="E4678" t="s">
        <v>493</v>
      </c>
      <c r="F4678" t="s">
        <v>16610</v>
      </c>
      <c r="G4678" t="s">
        <v>156</v>
      </c>
      <c r="H4678">
        <v>18</v>
      </c>
      <c r="I4678">
        <v>18</v>
      </c>
      <c r="J4678">
        <v>1998</v>
      </c>
      <c r="K4678">
        <v>1</v>
      </c>
      <c r="L4678" t="s">
        <v>41</v>
      </c>
      <c r="M4678" t="s">
        <v>2351</v>
      </c>
    </row>
    <row r="4679" spans="1:13" x14ac:dyDescent="0.25">
      <c r="A4679">
        <v>4666</v>
      </c>
      <c r="B4679" t="s">
        <v>16611</v>
      </c>
      <c r="C4679" t="s">
        <v>16612</v>
      </c>
      <c r="D4679" t="s">
        <v>22</v>
      </c>
      <c r="E4679" t="s">
        <v>2609</v>
      </c>
      <c r="F4679" t="s">
        <v>16613</v>
      </c>
      <c r="G4679" t="s">
        <v>257</v>
      </c>
      <c r="H4679">
        <v>109</v>
      </c>
      <c r="I4679">
        <v>88</v>
      </c>
      <c r="J4679">
        <v>1997</v>
      </c>
      <c r="K4679">
        <v>4</v>
      </c>
      <c r="L4679" t="s">
        <v>26</v>
      </c>
      <c r="M4679" t="s">
        <v>26</v>
      </c>
    </row>
    <row r="4680" spans="1:13" x14ac:dyDescent="0.25">
      <c r="A4680">
        <v>4667</v>
      </c>
      <c r="B4680" t="s">
        <v>16614</v>
      </c>
      <c r="C4680" t="s">
        <v>16615</v>
      </c>
      <c r="D4680" t="s">
        <v>98</v>
      </c>
      <c r="E4680" t="s">
        <v>498</v>
      </c>
      <c r="F4680" t="s">
        <v>16616</v>
      </c>
      <c r="G4680" t="s">
        <v>336</v>
      </c>
      <c r="H4680">
        <v>86</v>
      </c>
      <c r="I4680">
        <v>39</v>
      </c>
      <c r="J4680">
        <v>2013</v>
      </c>
      <c r="K4680">
        <v>1</v>
      </c>
      <c r="L4680" t="s">
        <v>101</v>
      </c>
      <c r="M4680" t="s">
        <v>101</v>
      </c>
    </row>
    <row r="4681" spans="1:13" x14ac:dyDescent="0.25">
      <c r="A4681">
        <v>4668</v>
      </c>
      <c r="B4681" t="s">
        <v>16617</v>
      </c>
      <c r="C4681" t="s">
        <v>16618</v>
      </c>
      <c r="D4681" t="s">
        <v>119</v>
      </c>
      <c r="E4681" t="s">
        <v>4884</v>
      </c>
      <c r="F4681" t="s">
        <v>16619</v>
      </c>
      <c r="G4681" t="s">
        <v>233</v>
      </c>
      <c r="H4681">
        <v>22</v>
      </c>
      <c r="I4681">
        <v>18</v>
      </c>
      <c r="J4681">
        <v>1991</v>
      </c>
      <c r="K4681">
        <v>6</v>
      </c>
      <c r="L4681" t="s">
        <v>122</v>
      </c>
      <c r="M4681" t="s">
        <v>1100</v>
      </c>
    </row>
    <row r="4682" spans="1:13" x14ac:dyDescent="0.25">
      <c r="A4682">
        <v>4669</v>
      </c>
      <c r="B4682" t="s">
        <v>16620</v>
      </c>
      <c r="C4682" t="s">
        <v>16621</v>
      </c>
      <c r="D4682" t="s">
        <v>230</v>
      </c>
      <c r="E4682" t="s">
        <v>1309</v>
      </c>
      <c r="F4682" t="s">
        <v>16622</v>
      </c>
      <c r="G4682" t="s">
        <v>6043</v>
      </c>
      <c r="H4682">
        <v>20</v>
      </c>
      <c r="I4682">
        <v>13</v>
      </c>
      <c r="J4682">
        <v>2012</v>
      </c>
      <c r="K4682">
        <v>1</v>
      </c>
      <c r="L4682" t="s">
        <v>41</v>
      </c>
      <c r="M4682" t="s">
        <v>16623</v>
      </c>
    </row>
    <row r="4683" spans="1:13" x14ac:dyDescent="0.25">
      <c r="A4683">
        <v>4670</v>
      </c>
      <c r="B4683" t="s">
        <v>16624</v>
      </c>
      <c r="C4683" t="s">
        <v>16625</v>
      </c>
      <c r="D4683" t="s">
        <v>52</v>
      </c>
      <c r="E4683" t="s">
        <v>269</v>
      </c>
      <c r="F4683" t="s">
        <v>16626</v>
      </c>
      <c r="G4683" t="s">
        <v>40</v>
      </c>
      <c r="H4683">
        <v>14</v>
      </c>
      <c r="I4683">
        <v>8</v>
      </c>
      <c r="J4683">
        <v>2003</v>
      </c>
      <c r="K4683">
        <v>1</v>
      </c>
      <c r="L4683" t="s">
        <v>953</v>
      </c>
      <c r="M4683" t="s">
        <v>16627</v>
      </c>
    </row>
    <row r="4684" spans="1:13" x14ac:dyDescent="0.25">
      <c r="A4684">
        <v>4671</v>
      </c>
      <c r="B4684" t="s">
        <v>16628</v>
      </c>
      <c r="C4684" t="s">
        <v>16629</v>
      </c>
      <c r="D4684" t="s">
        <v>223</v>
      </c>
      <c r="E4684" t="s">
        <v>8893</v>
      </c>
      <c r="F4684" t="s">
        <v>16630</v>
      </c>
      <c r="G4684" t="s">
        <v>107</v>
      </c>
      <c r="H4684">
        <v>70</v>
      </c>
      <c r="I4684">
        <v>44</v>
      </c>
      <c r="J4684">
        <v>2001</v>
      </c>
      <c r="K4684">
        <v>2</v>
      </c>
      <c r="L4684" t="s">
        <v>1860</v>
      </c>
      <c r="M4684" t="s">
        <v>16631</v>
      </c>
    </row>
    <row r="4685" spans="1:13" x14ac:dyDescent="0.25">
      <c r="A4685">
        <v>4672</v>
      </c>
      <c r="B4685" t="s">
        <v>16632</v>
      </c>
      <c r="C4685" t="s">
        <v>16633</v>
      </c>
      <c r="D4685" t="s">
        <v>66</v>
      </c>
      <c r="E4685" t="s">
        <v>16634</v>
      </c>
      <c r="F4685" t="s">
        <v>16635</v>
      </c>
      <c r="G4685" t="s">
        <v>1041</v>
      </c>
      <c r="H4685">
        <v>1000</v>
      </c>
      <c r="I4685">
        <v>600</v>
      </c>
      <c r="J4685">
        <v>1993</v>
      </c>
      <c r="K4685">
        <v>9</v>
      </c>
      <c r="L4685" t="s">
        <v>94</v>
      </c>
      <c r="M4685" t="s">
        <v>565</v>
      </c>
    </row>
    <row r="4686" spans="1:13" x14ac:dyDescent="0.25">
      <c r="A4686">
        <v>4673</v>
      </c>
      <c r="B4686" t="s">
        <v>16636</v>
      </c>
      <c r="C4686" t="s">
        <v>16637</v>
      </c>
      <c r="D4686" t="s">
        <v>215</v>
      </c>
      <c r="E4686" t="s">
        <v>7184</v>
      </c>
      <c r="F4686" t="s">
        <v>16638</v>
      </c>
      <c r="G4686" t="s">
        <v>6043</v>
      </c>
      <c r="H4686">
        <v>68</v>
      </c>
      <c r="I4686">
        <v>57</v>
      </c>
      <c r="J4686">
        <v>1996</v>
      </c>
      <c r="K4686">
        <v>1</v>
      </c>
      <c r="L4686" t="s">
        <v>219</v>
      </c>
      <c r="M4686" t="s">
        <v>422</v>
      </c>
    </row>
    <row r="4687" spans="1:13" x14ac:dyDescent="0.25">
      <c r="A4687">
        <v>4674</v>
      </c>
      <c r="B4687" t="s">
        <v>16639</v>
      </c>
      <c r="C4687" t="s">
        <v>16640</v>
      </c>
      <c r="D4687" t="s">
        <v>215</v>
      </c>
      <c r="E4687" t="s">
        <v>10606</v>
      </c>
      <c r="F4687" t="s">
        <v>16641</v>
      </c>
      <c r="G4687" t="s">
        <v>156</v>
      </c>
      <c r="H4687">
        <v>90</v>
      </c>
      <c r="I4687">
        <v>65</v>
      </c>
      <c r="J4687">
        <v>2005</v>
      </c>
      <c r="K4687">
        <v>8</v>
      </c>
      <c r="L4687" t="s">
        <v>219</v>
      </c>
      <c r="M4687" t="s">
        <v>422</v>
      </c>
    </row>
    <row r="4688" spans="1:13" x14ac:dyDescent="0.25">
      <c r="A4688">
        <v>4675</v>
      </c>
      <c r="B4688" t="s">
        <v>16642</v>
      </c>
      <c r="C4688" t="s">
        <v>16643</v>
      </c>
      <c r="D4688" t="s">
        <v>503</v>
      </c>
      <c r="E4688" t="s">
        <v>1991</v>
      </c>
      <c r="F4688" t="s">
        <v>16644</v>
      </c>
      <c r="G4688" t="s">
        <v>69</v>
      </c>
      <c r="H4688">
        <v>25</v>
      </c>
      <c r="I4688">
        <v>15</v>
      </c>
      <c r="J4688">
        <v>1988</v>
      </c>
      <c r="K4688">
        <v>1</v>
      </c>
      <c r="L4688" t="s">
        <v>506</v>
      </c>
      <c r="M4688" t="s">
        <v>16645</v>
      </c>
    </row>
    <row r="4689" spans="1:13" x14ac:dyDescent="0.25">
      <c r="A4689">
        <v>4676</v>
      </c>
      <c r="B4689" t="s">
        <v>16646</v>
      </c>
      <c r="C4689" t="s">
        <v>16647</v>
      </c>
      <c r="D4689" t="s">
        <v>52</v>
      </c>
      <c r="E4689" t="s">
        <v>11900</v>
      </c>
      <c r="F4689" t="s">
        <v>16648</v>
      </c>
      <c r="G4689" t="s">
        <v>233</v>
      </c>
      <c r="H4689">
        <v>135</v>
      </c>
      <c r="I4689">
        <v>90</v>
      </c>
      <c r="J4689">
        <v>1984</v>
      </c>
      <c r="K4689">
        <v>3</v>
      </c>
      <c r="L4689" t="s">
        <v>953</v>
      </c>
      <c r="M4689" t="s">
        <v>1004</v>
      </c>
    </row>
    <row r="4690" spans="1:13" x14ac:dyDescent="0.25">
      <c r="A4690">
        <v>4677</v>
      </c>
      <c r="B4690" t="s">
        <v>16649</v>
      </c>
      <c r="C4690" t="s">
        <v>16650</v>
      </c>
      <c r="D4690" t="s">
        <v>22</v>
      </c>
      <c r="E4690" t="s">
        <v>16651</v>
      </c>
      <c r="F4690" t="s">
        <v>16652</v>
      </c>
      <c r="G4690" t="s">
        <v>187</v>
      </c>
      <c r="H4690">
        <v>1012</v>
      </c>
      <c r="I4690">
        <v>485</v>
      </c>
      <c r="J4690">
        <v>2006</v>
      </c>
      <c r="K4690">
        <v>5</v>
      </c>
      <c r="L4690" t="s">
        <v>26</v>
      </c>
      <c r="M4690" t="s">
        <v>5979</v>
      </c>
    </row>
    <row r="4691" spans="1:13" x14ac:dyDescent="0.25">
      <c r="A4691">
        <v>4678</v>
      </c>
      <c r="B4691" t="s">
        <v>16653</v>
      </c>
      <c r="C4691" t="s">
        <v>16654</v>
      </c>
      <c r="D4691" t="s">
        <v>30</v>
      </c>
      <c r="E4691" t="s">
        <v>2683</v>
      </c>
      <c r="F4691" t="s">
        <v>16655</v>
      </c>
      <c r="G4691" t="s">
        <v>308</v>
      </c>
      <c r="H4691">
        <v>188</v>
      </c>
      <c r="I4691">
        <v>149</v>
      </c>
      <c r="J4691">
        <v>1996</v>
      </c>
      <c r="K4691">
        <v>3</v>
      </c>
      <c r="L4691" t="s">
        <v>258</v>
      </c>
      <c r="M4691" t="s">
        <v>258</v>
      </c>
    </row>
    <row r="4692" spans="1:13" x14ac:dyDescent="0.25">
      <c r="A4692">
        <v>4679</v>
      </c>
      <c r="B4692" t="s">
        <v>16656</v>
      </c>
      <c r="C4692" t="s">
        <v>16657</v>
      </c>
      <c r="D4692" t="s">
        <v>52</v>
      </c>
      <c r="E4692" t="s">
        <v>9388</v>
      </c>
      <c r="F4692" t="s">
        <v>16658</v>
      </c>
      <c r="G4692" t="s">
        <v>187</v>
      </c>
      <c r="H4692">
        <v>50</v>
      </c>
      <c r="I4692">
        <v>40</v>
      </c>
      <c r="J4692">
        <v>1986</v>
      </c>
      <c r="K4692">
        <v>1</v>
      </c>
      <c r="L4692" t="s">
        <v>56</v>
      </c>
      <c r="M4692" t="s">
        <v>16659</v>
      </c>
    </row>
    <row r="4693" spans="1:13" x14ac:dyDescent="0.25">
      <c r="A4693">
        <v>4680</v>
      </c>
      <c r="B4693" t="s">
        <v>16660</v>
      </c>
      <c r="C4693" t="s">
        <v>16661</v>
      </c>
      <c r="D4693" t="s">
        <v>503</v>
      </c>
      <c r="E4693" t="s">
        <v>1608</v>
      </c>
      <c r="F4693" t="s">
        <v>16662</v>
      </c>
      <c r="G4693" t="s">
        <v>25</v>
      </c>
      <c r="H4693">
        <v>16</v>
      </c>
      <c r="I4693">
        <v>12</v>
      </c>
      <c r="J4693">
        <v>2010</v>
      </c>
      <c r="K4693">
        <v>4</v>
      </c>
      <c r="L4693" t="s">
        <v>506</v>
      </c>
      <c r="M4693" t="s">
        <v>14395</v>
      </c>
    </row>
    <row r="4694" spans="1:13" x14ac:dyDescent="0.25">
      <c r="A4694">
        <v>4681</v>
      </c>
      <c r="B4694" t="s">
        <v>16663</v>
      </c>
      <c r="C4694" t="s">
        <v>16664</v>
      </c>
      <c r="D4694" t="s">
        <v>80</v>
      </c>
      <c r="E4694" t="s">
        <v>130</v>
      </c>
      <c r="F4694" t="s">
        <v>16665</v>
      </c>
      <c r="G4694" t="s">
        <v>211</v>
      </c>
      <c r="H4694">
        <v>150</v>
      </c>
      <c r="I4694">
        <v>115</v>
      </c>
      <c r="J4694">
        <v>1987</v>
      </c>
      <c r="K4694">
        <v>1</v>
      </c>
      <c r="L4694" t="s">
        <v>83</v>
      </c>
      <c r="M4694" t="s">
        <v>8693</v>
      </c>
    </row>
    <row r="4695" spans="1:13" x14ac:dyDescent="0.25">
      <c r="A4695">
        <v>4682</v>
      </c>
      <c r="B4695" t="s">
        <v>16666</v>
      </c>
      <c r="C4695" t="s">
        <v>16667</v>
      </c>
      <c r="D4695" t="s">
        <v>52</v>
      </c>
      <c r="E4695" t="s">
        <v>493</v>
      </c>
      <c r="F4695" t="s">
        <v>16668</v>
      </c>
      <c r="G4695" t="s">
        <v>623</v>
      </c>
      <c r="H4695">
        <v>7</v>
      </c>
      <c r="I4695">
        <v>5</v>
      </c>
      <c r="J4695">
        <v>2008</v>
      </c>
      <c r="K4695">
        <v>2</v>
      </c>
      <c r="L4695" t="s">
        <v>41</v>
      </c>
      <c r="M4695" t="s">
        <v>1369</v>
      </c>
    </row>
    <row r="4696" spans="1:13" x14ac:dyDescent="0.25">
      <c r="A4696">
        <v>4683</v>
      </c>
      <c r="B4696" t="s">
        <v>16669</v>
      </c>
      <c r="C4696" t="s">
        <v>16670</v>
      </c>
      <c r="D4696" t="s">
        <v>74</v>
      </c>
      <c r="E4696" t="s">
        <v>425</v>
      </c>
      <c r="F4696" t="s">
        <v>16671</v>
      </c>
      <c r="G4696" t="s">
        <v>107</v>
      </c>
      <c r="H4696">
        <v>17</v>
      </c>
      <c r="I4696">
        <v>12</v>
      </c>
      <c r="J4696">
        <v>2011</v>
      </c>
      <c r="K4696">
        <v>1</v>
      </c>
      <c r="L4696" t="s">
        <v>41</v>
      </c>
      <c r="M4696" t="s">
        <v>16672</v>
      </c>
    </row>
    <row r="4697" spans="1:13" x14ac:dyDescent="0.25">
      <c r="A4697">
        <v>4684</v>
      </c>
      <c r="B4697" t="s">
        <v>16673</v>
      </c>
      <c r="C4697" t="s">
        <v>16674</v>
      </c>
      <c r="D4697" t="s">
        <v>52</v>
      </c>
      <c r="E4697" t="s">
        <v>1157</v>
      </c>
      <c r="F4697" t="s">
        <v>16675</v>
      </c>
      <c r="G4697" t="s">
        <v>33</v>
      </c>
      <c r="H4697">
        <v>25</v>
      </c>
      <c r="I4697">
        <v>6</v>
      </c>
      <c r="J4697">
        <v>2010</v>
      </c>
      <c r="K4697">
        <v>3</v>
      </c>
      <c r="L4697" t="s">
        <v>56</v>
      </c>
      <c r="M4697" t="s">
        <v>3637</v>
      </c>
    </row>
    <row r="4698" spans="1:13" x14ac:dyDescent="0.25">
      <c r="A4698">
        <v>4685</v>
      </c>
      <c r="B4698" t="s">
        <v>16676</v>
      </c>
      <c r="C4698" t="s">
        <v>16677</v>
      </c>
      <c r="D4698" t="s">
        <v>52</v>
      </c>
      <c r="E4698" t="s">
        <v>824</v>
      </c>
      <c r="F4698" t="s">
        <v>16678</v>
      </c>
      <c r="G4698" t="s">
        <v>40</v>
      </c>
      <c r="H4698">
        <v>25</v>
      </c>
      <c r="I4698">
        <v>15</v>
      </c>
      <c r="J4698">
        <v>2009</v>
      </c>
      <c r="K4698">
        <v>1</v>
      </c>
      <c r="L4698" t="s">
        <v>56</v>
      </c>
      <c r="M4698" t="s">
        <v>662</v>
      </c>
    </row>
    <row r="4699" spans="1:13" x14ac:dyDescent="0.25">
      <c r="A4699">
        <v>4686</v>
      </c>
      <c r="B4699" t="s">
        <v>16679</v>
      </c>
      <c r="C4699" t="s">
        <v>16680</v>
      </c>
      <c r="D4699" t="s">
        <v>80</v>
      </c>
      <c r="E4699" t="s">
        <v>5243</v>
      </c>
      <c r="F4699" t="s">
        <v>16681</v>
      </c>
      <c r="G4699" t="s">
        <v>233</v>
      </c>
      <c r="H4699">
        <v>72</v>
      </c>
      <c r="I4699">
        <v>42</v>
      </c>
      <c r="J4699">
        <v>1989</v>
      </c>
      <c r="K4699">
        <v>6</v>
      </c>
      <c r="L4699" t="s">
        <v>3247</v>
      </c>
      <c r="M4699" t="s">
        <v>16682</v>
      </c>
    </row>
    <row r="4700" spans="1:13" x14ac:dyDescent="0.25">
      <c r="A4700">
        <v>4687</v>
      </c>
      <c r="B4700" t="s">
        <v>16683</v>
      </c>
      <c r="C4700" t="s">
        <v>16684</v>
      </c>
      <c r="D4700" t="s">
        <v>753</v>
      </c>
      <c r="E4700" t="s">
        <v>1277</v>
      </c>
      <c r="F4700" t="s">
        <v>16685</v>
      </c>
      <c r="G4700" t="s">
        <v>18</v>
      </c>
      <c r="H4700">
        <v>3</v>
      </c>
      <c r="I4700">
        <v>4</v>
      </c>
      <c r="J4700">
        <v>2000</v>
      </c>
      <c r="K4700">
        <v>1</v>
      </c>
      <c r="L4700" t="s">
        <v>756</v>
      </c>
      <c r="M4700" t="s">
        <v>757</v>
      </c>
    </row>
    <row r="4701" spans="1:13" x14ac:dyDescent="0.25">
      <c r="A4701">
        <v>4688</v>
      </c>
      <c r="B4701" t="s">
        <v>16686</v>
      </c>
      <c r="C4701" t="s">
        <v>16687</v>
      </c>
      <c r="D4701" t="s">
        <v>80</v>
      </c>
      <c r="E4701" t="s">
        <v>4377</v>
      </c>
      <c r="F4701" t="s">
        <v>16688</v>
      </c>
      <c r="G4701" t="s">
        <v>107</v>
      </c>
      <c r="H4701">
        <v>38</v>
      </c>
      <c r="I4701">
        <v>24</v>
      </c>
      <c r="J4701">
        <v>2012</v>
      </c>
      <c r="K4701">
        <v>1</v>
      </c>
      <c r="L4701" t="s">
        <v>83</v>
      </c>
      <c r="M4701" t="s">
        <v>530</v>
      </c>
    </row>
    <row r="4702" spans="1:13" x14ac:dyDescent="0.25">
      <c r="A4702">
        <v>4689</v>
      </c>
      <c r="B4702" t="s">
        <v>16689</v>
      </c>
      <c r="C4702" t="s">
        <v>16690</v>
      </c>
      <c r="D4702" t="s">
        <v>80</v>
      </c>
      <c r="E4702" t="s">
        <v>1640</v>
      </c>
      <c r="F4702" t="s">
        <v>16691</v>
      </c>
      <c r="G4702" t="s">
        <v>336</v>
      </c>
      <c r="H4702">
        <v>89</v>
      </c>
      <c r="I4702">
        <v>25</v>
      </c>
      <c r="J4702">
        <v>2014</v>
      </c>
      <c r="K4702">
        <v>2</v>
      </c>
      <c r="L4702" t="s">
        <v>83</v>
      </c>
      <c r="M4702" t="s">
        <v>2693</v>
      </c>
    </row>
    <row r="4703" spans="1:13" x14ac:dyDescent="0.25">
      <c r="A4703">
        <v>4690</v>
      </c>
      <c r="B4703" t="s">
        <v>16692</v>
      </c>
      <c r="C4703" t="s">
        <v>16693</v>
      </c>
      <c r="D4703" t="s">
        <v>860</v>
      </c>
      <c r="E4703" t="s">
        <v>380</v>
      </c>
      <c r="F4703" t="s">
        <v>16694</v>
      </c>
      <c r="G4703" t="s">
        <v>211</v>
      </c>
      <c r="H4703">
        <v>54</v>
      </c>
      <c r="I4703">
        <v>43</v>
      </c>
      <c r="J4703">
        <v>1990</v>
      </c>
      <c r="K4703">
        <v>1</v>
      </c>
      <c r="L4703" t="s">
        <v>41</v>
      </c>
      <c r="M4703" t="s">
        <v>16695</v>
      </c>
    </row>
    <row r="4704" spans="1:13" x14ac:dyDescent="0.25">
      <c r="A4704">
        <v>4691</v>
      </c>
      <c r="B4704" t="s">
        <v>16696</v>
      </c>
      <c r="C4704" t="s">
        <v>16697</v>
      </c>
      <c r="D4704" t="s">
        <v>141</v>
      </c>
      <c r="E4704" t="s">
        <v>4114</v>
      </c>
      <c r="F4704" t="s">
        <v>16698</v>
      </c>
      <c r="G4704" t="s">
        <v>336</v>
      </c>
      <c r="H4704">
        <v>100</v>
      </c>
      <c r="I4704">
        <v>65</v>
      </c>
      <c r="J4704">
        <v>2004</v>
      </c>
      <c r="K4704">
        <v>10</v>
      </c>
      <c r="L4704" t="s">
        <v>514</v>
      </c>
      <c r="M4704" t="s">
        <v>2326</v>
      </c>
    </row>
    <row r="4705" spans="1:13" x14ac:dyDescent="0.25">
      <c r="A4705">
        <v>4692</v>
      </c>
      <c r="B4705" t="s">
        <v>16699</v>
      </c>
      <c r="C4705" t="s">
        <v>16700</v>
      </c>
      <c r="D4705" t="s">
        <v>74</v>
      </c>
      <c r="E4705" t="s">
        <v>231</v>
      </c>
      <c r="F4705" t="s">
        <v>16701</v>
      </c>
      <c r="G4705" t="s">
        <v>308</v>
      </c>
      <c r="H4705">
        <v>1200</v>
      </c>
      <c r="I4705">
        <v>800</v>
      </c>
      <c r="J4705">
        <v>1994</v>
      </c>
      <c r="K4705">
        <v>1</v>
      </c>
      <c r="L4705" t="s">
        <v>41</v>
      </c>
      <c r="M4705" t="s">
        <v>16702</v>
      </c>
    </row>
    <row r="4706" spans="1:13" x14ac:dyDescent="0.25">
      <c r="A4706">
        <v>4693</v>
      </c>
      <c r="B4706" t="s">
        <v>16703</v>
      </c>
      <c r="C4706" t="s">
        <v>16704</v>
      </c>
      <c r="D4706" t="s">
        <v>52</v>
      </c>
      <c r="E4706" t="s">
        <v>939</v>
      </c>
      <c r="F4706" t="s">
        <v>16705</v>
      </c>
      <c r="G4706" t="s">
        <v>18</v>
      </c>
      <c r="H4706">
        <v>28</v>
      </c>
      <c r="I4706">
        <v>20</v>
      </c>
      <c r="J4706">
        <v>2011</v>
      </c>
      <c r="K4706">
        <v>4</v>
      </c>
      <c r="L4706" t="s">
        <v>56</v>
      </c>
      <c r="M4706" t="s">
        <v>1163</v>
      </c>
    </row>
    <row r="4707" spans="1:13" x14ac:dyDescent="0.25">
      <c r="A4707">
        <v>4694</v>
      </c>
      <c r="B4707" t="s">
        <v>16706</v>
      </c>
      <c r="C4707" t="s">
        <v>16707</v>
      </c>
      <c r="D4707" t="s">
        <v>230</v>
      </c>
      <c r="E4707" t="s">
        <v>785</v>
      </c>
      <c r="F4707" t="s">
        <v>16708</v>
      </c>
      <c r="G4707" t="s">
        <v>40</v>
      </c>
      <c r="H4707">
        <v>307</v>
      </c>
      <c r="I4707">
        <v>230</v>
      </c>
      <c r="J4707">
        <v>2001</v>
      </c>
      <c r="K4707">
        <v>9</v>
      </c>
      <c r="L4707" t="s">
        <v>4222</v>
      </c>
      <c r="M4707" t="s">
        <v>4223</v>
      </c>
    </row>
    <row r="4708" spans="1:13" x14ac:dyDescent="0.25">
      <c r="A4708">
        <v>4695</v>
      </c>
      <c r="B4708" t="s">
        <v>16709</v>
      </c>
      <c r="C4708" t="s">
        <v>16710</v>
      </c>
      <c r="D4708" t="s">
        <v>98</v>
      </c>
      <c r="E4708" t="s">
        <v>4073</v>
      </c>
      <c r="F4708" t="s">
        <v>16711</v>
      </c>
      <c r="G4708" t="s">
        <v>336</v>
      </c>
      <c r="H4708">
        <v>238</v>
      </c>
      <c r="I4708">
        <v>162</v>
      </c>
      <c r="J4708">
        <v>2007</v>
      </c>
      <c r="K4708">
        <v>8</v>
      </c>
      <c r="L4708" t="s">
        <v>101</v>
      </c>
      <c r="M4708" t="s">
        <v>2838</v>
      </c>
    </row>
    <row r="4709" spans="1:13" x14ac:dyDescent="0.25">
      <c r="A4709">
        <v>4696</v>
      </c>
      <c r="B4709" t="s">
        <v>16712</v>
      </c>
      <c r="C4709" t="s">
        <v>16713</v>
      </c>
      <c r="D4709" t="s">
        <v>105</v>
      </c>
      <c r="E4709" t="s">
        <v>1612</v>
      </c>
      <c r="F4709" t="s">
        <v>16714</v>
      </c>
      <c r="G4709" t="s">
        <v>55</v>
      </c>
      <c r="H4709">
        <v>27</v>
      </c>
      <c r="I4709">
        <v>20</v>
      </c>
      <c r="J4709">
        <v>2007</v>
      </c>
      <c r="K4709">
        <v>2</v>
      </c>
      <c r="L4709" t="s">
        <v>62</v>
      </c>
      <c r="M4709" t="s">
        <v>16715</v>
      </c>
    </row>
    <row r="4710" spans="1:13" x14ac:dyDescent="0.25">
      <c r="A4710">
        <v>4697</v>
      </c>
      <c r="B4710" t="s">
        <v>16716</v>
      </c>
      <c r="C4710" t="s">
        <v>16717</v>
      </c>
      <c r="D4710" t="s">
        <v>59</v>
      </c>
      <c r="E4710" t="s">
        <v>603</v>
      </c>
      <c r="F4710" t="s">
        <v>16718</v>
      </c>
      <c r="G4710" t="s">
        <v>336</v>
      </c>
      <c r="H4710">
        <v>100</v>
      </c>
      <c r="I4710">
        <v>50</v>
      </c>
      <c r="J4710">
        <v>2003</v>
      </c>
      <c r="K4710">
        <v>3</v>
      </c>
      <c r="L4710" t="s">
        <v>62</v>
      </c>
      <c r="M4710" t="s">
        <v>16719</v>
      </c>
    </row>
    <row r="4711" spans="1:13" x14ac:dyDescent="0.25">
      <c r="A4711">
        <v>4698</v>
      </c>
      <c r="B4711" t="s">
        <v>16720</v>
      </c>
      <c r="C4711" t="s">
        <v>16721</v>
      </c>
      <c r="D4711" t="s">
        <v>30</v>
      </c>
      <c r="E4711" t="s">
        <v>9516</v>
      </c>
      <c r="F4711" t="s">
        <v>16722</v>
      </c>
      <c r="G4711" t="s">
        <v>297</v>
      </c>
      <c r="H4711">
        <v>390</v>
      </c>
      <c r="I4711">
        <v>286</v>
      </c>
      <c r="J4711">
        <v>2007</v>
      </c>
      <c r="K4711">
        <v>10</v>
      </c>
      <c r="L4711" t="s">
        <v>258</v>
      </c>
      <c r="M4711" t="s">
        <v>1789</v>
      </c>
    </row>
    <row r="4712" spans="1:13" x14ac:dyDescent="0.25">
      <c r="A4712">
        <v>4699</v>
      </c>
      <c r="B4712" t="s">
        <v>16723</v>
      </c>
      <c r="C4712" t="s">
        <v>16724</v>
      </c>
      <c r="D4712" t="s">
        <v>80</v>
      </c>
      <c r="E4712" t="s">
        <v>7347</v>
      </c>
      <c r="F4712" t="s">
        <v>16725</v>
      </c>
      <c r="G4712" t="s">
        <v>18</v>
      </c>
      <c r="H4712">
        <v>82</v>
      </c>
      <c r="I4712">
        <v>46</v>
      </c>
      <c r="J4712">
        <v>2005</v>
      </c>
      <c r="K4712">
        <v>4</v>
      </c>
      <c r="L4712" t="s">
        <v>163</v>
      </c>
      <c r="M4712" t="s">
        <v>475</v>
      </c>
    </row>
    <row r="4713" spans="1:13" x14ac:dyDescent="0.25">
      <c r="A4713">
        <v>4700</v>
      </c>
      <c r="B4713" t="s">
        <v>16726</v>
      </c>
      <c r="C4713" t="s">
        <v>16727</v>
      </c>
      <c r="D4713" t="s">
        <v>30</v>
      </c>
      <c r="E4713" t="s">
        <v>1684</v>
      </c>
      <c r="F4713" t="s">
        <v>16728</v>
      </c>
      <c r="G4713" t="s">
        <v>271</v>
      </c>
      <c r="H4713">
        <v>45</v>
      </c>
      <c r="I4713">
        <v>24</v>
      </c>
      <c r="J4713">
        <v>2008</v>
      </c>
      <c r="K4713">
        <v>2</v>
      </c>
      <c r="L4713" t="s">
        <v>251</v>
      </c>
      <c r="M4713" t="s">
        <v>251</v>
      </c>
    </row>
    <row r="4714" spans="1:13" x14ac:dyDescent="0.25">
      <c r="A4714">
        <v>4701</v>
      </c>
      <c r="B4714" t="s">
        <v>16729</v>
      </c>
      <c r="C4714" t="s">
        <v>16730</v>
      </c>
      <c r="D4714" t="s">
        <v>119</v>
      </c>
      <c r="E4714" t="s">
        <v>445</v>
      </c>
      <c r="F4714" t="s">
        <v>16731</v>
      </c>
      <c r="G4714" t="s">
        <v>55</v>
      </c>
      <c r="H4714">
        <v>36</v>
      </c>
      <c r="I4714">
        <v>21</v>
      </c>
      <c r="J4714">
        <v>2007</v>
      </c>
      <c r="K4714">
        <v>2</v>
      </c>
      <c r="L4714" t="s">
        <v>122</v>
      </c>
      <c r="M4714" t="s">
        <v>4351</v>
      </c>
    </row>
    <row r="4715" spans="1:13" x14ac:dyDescent="0.25">
      <c r="A4715">
        <v>4702</v>
      </c>
      <c r="B4715" t="s">
        <v>16732</v>
      </c>
      <c r="C4715" t="s">
        <v>16733</v>
      </c>
      <c r="D4715" t="s">
        <v>80</v>
      </c>
      <c r="E4715" t="s">
        <v>485</v>
      </c>
      <c r="F4715" t="s">
        <v>16734</v>
      </c>
      <c r="G4715" t="s">
        <v>336</v>
      </c>
      <c r="H4715">
        <v>15</v>
      </c>
      <c r="I4715">
        <v>8</v>
      </c>
      <c r="J4715">
        <v>2012</v>
      </c>
      <c r="K4715">
        <v>3</v>
      </c>
      <c r="L4715" t="s">
        <v>83</v>
      </c>
      <c r="M4715" t="s">
        <v>12259</v>
      </c>
    </row>
    <row r="4716" spans="1:13" x14ac:dyDescent="0.25">
      <c r="A4716">
        <v>4703</v>
      </c>
      <c r="B4716" t="s">
        <v>16735</v>
      </c>
      <c r="C4716" t="s">
        <v>16736</v>
      </c>
      <c r="D4716" t="s">
        <v>22</v>
      </c>
      <c r="E4716" t="s">
        <v>824</v>
      </c>
      <c r="F4716" t="s">
        <v>16737</v>
      </c>
      <c r="G4716" t="s">
        <v>55</v>
      </c>
      <c r="H4716">
        <v>9</v>
      </c>
      <c r="I4716">
        <v>5</v>
      </c>
      <c r="J4716">
        <v>2007</v>
      </c>
      <c r="K4716">
        <v>1</v>
      </c>
      <c r="L4716" t="s">
        <v>26</v>
      </c>
      <c r="M4716" t="s">
        <v>26</v>
      </c>
    </row>
    <row r="4717" spans="1:13" x14ac:dyDescent="0.25">
      <c r="A4717">
        <v>4704</v>
      </c>
      <c r="B4717" t="s">
        <v>16738</v>
      </c>
      <c r="C4717" t="s">
        <v>16739</v>
      </c>
      <c r="D4717" t="s">
        <v>30</v>
      </c>
      <c r="E4717" t="s">
        <v>12108</v>
      </c>
      <c r="F4717" t="s">
        <v>16740</v>
      </c>
      <c r="G4717" t="s">
        <v>33</v>
      </c>
      <c r="H4717">
        <v>101</v>
      </c>
      <c r="I4717">
        <v>24</v>
      </c>
      <c r="J4717">
        <v>1973</v>
      </c>
      <c r="K4717">
        <v>1</v>
      </c>
      <c r="L4717" t="s">
        <v>3918</v>
      </c>
      <c r="M4717" t="s">
        <v>258</v>
      </c>
    </row>
    <row r="4718" spans="1:13" x14ac:dyDescent="0.25">
      <c r="A4718">
        <v>4705</v>
      </c>
      <c r="B4718" t="s">
        <v>16741</v>
      </c>
      <c r="C4718" t="s">
        <v>16742</v>
      </c>
      <c r="D4718" t="s">
        <v>105</v>
      </c>
      <c r="E4718" t="s">
        <v>2070</v>
      </c>
      <c r="F4718" t="s">
        <v>16743</v>
      </c>
      <c r="G4718" t="s">
        <v>55</v>
      </c>
      <c r="H4718">
        <v>367</v>
      </c>
      <c r="I4718">
        <v>223</v>
      </c>
      <c r="J4718">
        <v>2003</v>
      </c>
      <c r="K4718">
        <v>1</v>
      </c>
      <c r="L4718" t="s">
        <v>41</v>
      </c>
      <c r="M4718" t="s">
        <v>16744</v>
      </c>
    </row>
    <row r="4719" spans="1:13" x14ac:dyDescent="0.25">
      <c r="A4719">
        <v>4706</v>
      </c>
      <c r="B4719" t="s">
        <v>16745</v>
      </c>
      <c r="C4719" t="s">
        <v>16746</v>
      </c>
      <c r="D4719" t="s">
        <v>119</v>
      </c>
      <c r="E4719" t="s">
        <v>2992</v>
      </c>
      <c r="F4719" t="s">
        <v>16747</v>
      </c>
      <c r="G4719" t="s">
        <v>18</v>
      </c>
      <c r="H4719">
        <v>120</v>
      </c>
      <c r="I4719">
        <v>80</v>
      </c>
      <c r="J4719">
        <v>1994</v>
      </c>
      <c r="K4719">
        <v>3</v>
      </c>
      <c r="L4719" t="s">
        <v>122</v>
      </c>
      <c r="M4719" t="s">
        <v>16748</v>
      </c>
    </row>
    <row r="4720" spans="1:13" x14ac:dyDescent="0.25">
      <c r="A4720">
        <v>4707</v>
      </c>
      <c r="B4720" t="s">
        <v>16749</v>
      </c>
      <c r="C4720" t="s">
        <v>16750</v>
      </c>
      <c r="D4720" t="s">
        <v>294</v>
      </c>
      <c r="E4720" t="s">
        <v>770</v>
      </c>
      <c r="F4720" t="s">
        <v>16751</v>
      </c>
      <c r="G4720" t="s">
        <v>156</v>
      </c>
      <c r="H4720">
        <v>24</v>
      </c>
      <c r="I4720">
        <v>12</v>
      </c>
      <c r="J4720">
        <v>2010</v>
      </c>
      <c r="K4720">
        <v>2</v>
      </c>
      <c r="L4720" t="s">
        <v>298</v>
      </c>
      <c r="M4720" t="s">
        <v>298</v>
      </c>
    </row>
    <row r="4721" spans="1:13" x14ac:dyDescent="0.25">
      <c r="A4721">
        <v>4708</v>
      </c>
      <c r="B4721" t="s">
        <v>16752</v>
      </c>
      <c r="C4721" t="s">
        <v>16753</v>
      </c>
      <c r="D4721" t="s">
        <v>80</v>
      </c>
      <c r="E4721" t="s">
        <v>871</v>
      </c>
      <c r="F4721" t="s">
        <v>16754</v>
      </c>
      <c r="G4721" t="s">
        <v>211</v>
      </c>
      <c r="H4721">
        <v>22</v>
      </c>
      <c r="I4721">
        <v>10</v>
      </c>
      <c r="J4721">
        <v>1999</v>
      </c>
      <c r="K4721">
        <v>1</v>
      </c>
      <c r="L4721" t="s">
        <v>729</v>
      </c>
      <c r="M4721" t="s">
        <v>16755</v>
      </c>
    </row>
    <row r="4722" spans="1:13" x14ac:dyDescent="0.25">
      <c r="A4722">
        <v>4709</v>
      </c>
      <c r="B4722" t="s">
        <v>16756</v>
      </c>
      <c r="C4722" t="s">
        <v>16757</v>
      </c>
      <c r="D4722" t="s">
        <v>74</v>
      </c>
      <c r="E4722" t="s">
        <v>16758</v>
      </c>
      <c r="F4722" t="s">
        <v>16759</v>
      </c>
      <c r="G4722" t="s">
        <v>211</v>
      </c>
      <c r="H4722">
        <v>1269</v>
      </c>
      <c r="I4722">
        <v>792</v>
      </c>
      <c r="J4722">
        <v>1895</v>
      </c>
      <c r="K4722">
        <v>9</v>
      </c>
      <c r="L4722" t="s">
        <v>77</v>
      </c>
      <c r="M4722" t="s">
        <v>77</v>
      </c>
    </row>
    <row r="4723" spans="1:13" x14ac:dyDescent="0.25">
      <c r="A4723">
        <v>4710</v>
      </c>
      <c r="B4723" t="s">
        <v>16760</v>
      </c>
      <c r="C4723" t="s">
        <v>16761</v>
      </c>
      <c r="D4723" t="s">
        <v>341</v>
      </c>
      <c r="E4723" t="s">
        <v>209</v>
      </c>
      <c r="F4723" t="s">
        <v>16762</v>
      </c>
      <c r="G4723" t="s">
        <v>18</v>
      </c>
      <c r="H4723">
        <v>22</v>
      </c>
      <c r="I4723">
        <v>15</v>
      </c>
      <c r="J4723">
        <v>2008</v>
      </c>
      <c r="K4723">
        <v>7</v>
      </c>
      <c r="L4723" t="s">
        <v>344</v>
      </c>
      <c r="M4723" t="s">
        <v>6999</v>
      </c>
    </row>
    <row r="4724" spans="1:13" x14ac:dyDescent="0.25">
      <c r="A4724">
        <v>4711</v>
      </c>
      <c r="B4724" t="s">
        <v>16763</v>
      </c>
      <c r="C4724" t="s">
        <v>16764</v>
      </c>
      <c r="D4724" t="s">
        <v>45</v>
      </c>
      <c r="E4724" t="s">
        <v>626</v>
      </c>
      <c r="F4724" t="s">
        <v>16765</v>
      </c>
      <c r="G4724" t="s">
        <v>18</v>
      </c>
      <c r="H4724">
        <v>34</v>
      </c>
      <c r="I4724">
        <v>34</v>
      </c>
      <c r="J4724">
        <v>2002</v>
      </c>
      <c r="K4724">
        <v>2</v>
      </c>
      <c r="L4724" t="s">
        <v>49</v>
      </c>
      <c r="M4724" t="s">
        <v>16766</v>
      </c>
    </row>
    <row r="4725" spans="1:13" x14ac:dyDescent="0.25">
      <c r="A4725">
        <v>4712</v>
      </c>
      <c r="B4725" t="s">
        <v>16767</v>
      </c>
      <c r="C4725" t="s">
        <v>16768</v>
      </c>
      <c r="D4725" t="s">
        <v>30</v>
      </c>
      <c r="E4725" t="s">
        <v>2440</v>
      </c>
      <c r="F4725" t="s">
        <v>16769</v>
      </c>
      <c r="G4725" t="s">
        <v>40</v>
      </c>
      <c r="H4725">
        <v>82</v>
      </c>
      <c r="I4725">
        <v>46</v>
      </c>
      <c r="J4725">
        <v>1999</v>
      </c>
      <c r="K4725">
        <v>1</v>
      </c>
      <c r="L4725" t="s">
        <v>34</v>
      </c>
      <c r="M4725" t="s">
        <v>34</v>
      </c>
    </row>
    <row r="4726" spans="1:13" x14ac:dyDescent="0.25">
      <c r="A4726">
        <v>4713</v>
      </c>
      <c r="B4726" t="s">
        <v>16770</v>
      </c>
      <c r="C4726" t="s">
        <v>16771</v>
      </c>
      <c r="D4726" t="s">
        <v>780</v>
      </c>
      <c r="E4726" t="s">
        <v>16772</v>
      </c>
      <c r="F4726" t="s">
        <v>16773</v>
      </c>
      <c r="G4726" t="s">
        <v>55</v>
      </c>
      <c r="H4726">
        <v>310</v>
      </c>
      <c r="I4726">
        <v>211</v>
      </c>
      <c r="J4726">
        <v>2014</v>
      </c>
      <c r="K4726">
        <v>4</v>
      </c>
      <c r="L4726" t="s">
        <v>344</v>
      </c>
      <c r="M4726" t="s">
        <v>16774</v>
      </c>
    </row>
    <row r="4727" spans="1:13" x14ac:dyDescent="0.25">
      <c r="A4727">
        <v>4714</v>
      </c>
      <c r="B4727" t="s">
        <v>16775</v>
      </c>
      <c r="C4727" t="s">
        <v>16776</v>
      </c>
      <c r="D4727" t="s">
        <v>105</v>
      </c>
      <c r="E4727" t="s">
        <v>2346</v>
      </c>
      <c r="F4727" t="s">
        <v>16777</v>
      </c>
      <c r="G4727" t="s">
        <v>336</v>
      </c>
      <c r="H4727">
        <v>30</v>
      </c>
      <c r="I4727">
        <v>6</v>
      </c>
      <c r="J4727">
        <v>0</v>
      </c>
      <c r="K4727">
        <v>6</v>
      </c>
      <c r="L4727" t="s">
        <v>62</v>
      </c>
      <c r="M4727" t="s">
        <v>16778</v>
      </c>
    </row>
    <row r="4728" spans="1:13" x14ac:dyDescent="0.25">
      <c r="A4728">
        <v>4715</v>
      </c>
      <c r="B4728" t="s">
        <v>16779</v>
      </c>
      <c r="C4728" t="s">
        <v>16780</v>
      </c>
      <c r="D4728" t="s">
        <v>52</v>
      </c>
      <c r="E4728" t="s">
        <v>871</v>
      </c>
      <c r="F4728" t="s">
        <v>16781</v>
      </c>
      <c r="G4728" t="s">
        <v>33</v>
      </c>
      <c r="H4728">
        <v>34</v>
      </c>
      <c r="I4728">
        <v>27</v>
      </c>
      <c r="J4728">
        <v>2011</v>
      </c>
      <c r="K4728">
        <v>2</v>
      </c>
      <c r="L4728" t="s">
        <v>4407</v>
      </c>
      <c r="M4728" t="s">
        <v>1019</v>
      </c>
    </row>
    <row r="4729" spans="1:13" x14ac:dyDescent="0.25">
      <c r="A4729">
        <v>4716</v>
      </c>
      <c r="B4729" t="s">
        <v>16782</v>
      </c>
      <c r="C4729" t="s">
        <v>16783</v>
      </c>
      <c r="D4729" t="s">
        <v>503</v>
      </c>
      <c r="E4729" t="s">
        <v>760</v>
      </c>
      <c r="F4729" t="s">
        <v>16784</v>
      </c>
      <c r="G4729" t="s">
        <v>187</v>
      </c>
      <c r="H4729">
        <v>4</v>
      </c>
      <c r="I4729">
        <v>7</v>
      </c>
      <c r="J4729">
        <v>2004</v>
      </c>
      <c r="K4729">
        <v>2</v>
      </c>
      <c r="L4729" t="s">
        <v>506</v>
      </c>
      <c r="M4729" t="s">
        <v>506</v>
      </c>
    </row>
    <row r="4730" spans="1:13" x14ac:dyDescent="0.25">
      <c r="A4730">
        <v>4717</v>
      </c>
      <c r="B4730" t="s">
        <v>16785</v>
      </c>
      <c r="C4730" t="s">
        <v>16786</v>
      </c>
      <c r="D4730" t="s">
        <v>462</v>
      </c>
      <c r="E4730" t="s">
        <v>2339</v>
      </c>
      <c r="F4730" t="s">
        <v>16787</v>
      </c>
      <c r="G4730" t="s">
        <v>336</v>
      </c>
      <c r="H4730">
        <v>225</v>
      </c>
      <c r="I4730">
        <v>158</v>
      </c>
      <c r="J4730">
        <v>1993</v>
      </c>
      <c r="K4730">
        <v>5</v>
      </c>
      <c r="L4730" t="s">
        <v>465</v>
      </c>
      <c r="M4730" t="s">
        <v>466</v>
      </c>
    </row>
    <row r="4731" spans="1:13" x14ac:dyDescent="0.25">
      <c r="A4731">
        <v>4718</v>
      </c>
      <c r="B4731" t="s">
        <v>16788</v>
      </c>
      <c r="C4731" t="s">
        <v>16789</v>
      </c>
      <c r="D4731" t="s">
        <v>215</v>
      </c>
      <c r="E4731" t="s">
        <v>2440</v>
      </c>
      <c r="F4731" t="s">
        <v>16790</v>
      </c>
      <c r="G4731" t="s">
        <v>233</v>
      </c>
      <c r="H4731">
        <v>156</v>
      </c>
      <c r="I4731">
        <v>100</v>
      </c>
      <c r="J4731">
        <v>2015</v>
      </c>
      <c r="K4731">
        <v>1</v>
      </c>
      <c r="L4731" t="s">
        <v>1879</v>
      </c>
      <c r="M4731" t="s">
        <v>1879</v>
      </c>
    </row>
    <row r="4732" spans="1:13" x14ac:dyDescent="0.25">
      <c r="A4732">
        <v>4719</v>
      </c>
      <c r="B4732" t="s">
        <v>16791</v>
      </c>
      <c r="C4732" t="s">
        <v>16792</v>
      </c>
      <c r="D4732" t="s">
        <v>80</v>
      </c>
      <c r="E4732" t="s">
        <v>440</v>
      </c>
      <c r="F4732" t="s">
        <v>16793</v>
      </c>
      <c r="G4732" t="s">
        <v>336</v>
      </c>
      <c r="H4732">
        <v>55</v>
      </c>
      <c r="I4732">
        <v>35</v>
      </c>
      <c r="J4732">
        <v>2010</v>
      </c>
      <c r="K4732">
        <v>4</v>
      </c>
      <c r="L4732" t="s">
        <v>137</v>
      </c>
      <c r="M4732" t="s">
        <v>137</v>
      </c>
    </row>
    <row r="4733" spans="1:13" x14ac:dyDescent="0.25">
      <c r="A4733">
        <v>4720</v>
      </c>
      <c r="B4733" t="s">
        <v>16794</v>
      </c>
      <c r="C4733" t="s">
        <v>16795</v>
      </c>
      <c r="D4733" t="s">
        <v>66</v>
      </c>
      <c r="E4733" t="s">
        <v>871</v>
      </c>
      <c r="F4733" t="s">
        <v>16796</v>
      </c>
      <c r="G4733" t="s">
        <v>33</v>
      </c>
      <c r="H4733">
        <v>13</v>
      </c>
      <c r="I4733">
        <v>7</v>
      </c>
      <c r="J4733">
        <v>2010</v>
      </c>
      <c r="K4733">
        <v>1</v>
      </c>
      <c r="L4733" t="s">
        <v>94</v>
      </c>
      <c r="M4733" t="s">
        <v>3021</v>
      </c>
    </row>
    <row r="4734" spans="1:13" x14ac:dyDescent="0.25">
      <c r="A4734">
        <v>4721</v>
      </c>
      <c r="B4734" t="s">
        <v>16797</v>
      </c>
      <c r="C4734" t="s">
        <v>16798</v>
      </c>
      <c r="D4734" t="s">
        <v>30</v>
      </c>
      <c r="E4734" t="s">
        <v>4651</v>
      </c>
      <c r="F4734" t="s">
        <v>16799</v>
      </c>
      <c r="G4734" t="s">
        <v>25</v>
      </c>
      <c r="H4734">
        <v>76</v>
      </c>
      <c r="I4734">
        <v>55</v>
      </c>
      <c r="J4734">
        <v>2002</v>
      </c>
      <c r="K4734">
        <v>11</v>
      </c>
      <c r="L4734" t="s">
        <v>34</v>
      </c>
      <c r="M4734" t="s">
        <v>34</v>
      </c>
    </row>
    <row r="4735" spans="1:13" x14ac:dyDescent="0.25">
      <c r="A4735">
        <v>4722</v>
      </c>
      <c r="B4735" t="s">
        <v>16800</v>
      </c>
      <c r="C4735" t="s">
        <v>16801</v>
      </c>
      <c r="D4735" t="s">
        <v>852</v>
      </c>
      <c r="E4735" t="s">
        <v>16802</v>
      </c>
      <c r="F4735" t="s">
        <v>16803</v>
      </c>
      <c r="G4735" t="s">
        <v>211</v>
      </c>
      <c r="H4735">
        <v>1020</v>
      </c>
      <c r="I4735">
        <v>580</v>
      </c>
      <c r="J4735">
        <v>1949</v>
      </c>
      <c r="K4735">
        <v>1</v>
      </c>
      <c r="L4735" t="s">
        <v>41</v>
      </c>
      <c r="M4735" t="s">
        <v>16804</v>
      </c>
    </row>
    <row r="4736" spans="1:13" x14ac:dyDescent="0.25">
      <c r="A4736">
        <v>4723</v>
      </c>
      <c r="B4736" t="s">
        <v>16805</v>
      </c>
      <c r="C4736" t="s">
        <v>16806</v>
      </c>
      <c r="D4736" t="s">
        <v>59</v>
      </c>
      <c r="E4736" t="s">
        <v>1227</v>
      </c>
      <c r="F4736" t="s">
        <v>16807</v>
      </c>
      <c r="G4736" t="s">
        <v>6043</v>
      </c>
      <c r="H4736">
        <v>20</v>
      </c>
      <c r="I4736">
        <v>14</v>
      </c>
      <c r="J4736">
        <v>2005</v>
      </c>
      <c r="K4736">
        <v>2</v>
      </c>
      <c r="L4736" t="s">
        <v>62</v>
      </c>
      <c r="M4736" t="s">
        <v>16808</v>
      </c>
    </row>
    <row r="4737" spans="1:13" x14ac:dyDescent="0.25">
      <c r="A4737">
        <v>4724</v>
      </c>
      <c r="B4737" t="s">
        <v>16809</v>
      </c>
      <c r="C4737" t="s">
        <v>16810</v>
      </c>
      <c r="D4737" t="s">
        <v>1768</v>
      </c>
      <c r="E4737" t="s">
        <v>1442</v>
      </c>
      <c r="F4737" t="s">
        <v>16811</v>
      </c>
      <c r="G4737" t="s">
        <v>6043</v>
      </c>
      <c r="H4737">
        <v>11</v>
      </c>
      <c r="I4737">
        <v>7</v>
      </c>
      <c r="J4737">
        <v>1994</v>
      </c>
      <c r="K4737">
        <v>1</v>
      </c>
      <c r="L4737" t="s">
        <v>41</v>
      </c>
      <c r="M4737" t="s">
        <v>437</v>
      </c>
    </row>
    <row r="4738" spans="1:13" x14ac:dyDescent="0.25">
      <c r="A4738">
        <v>4725</v>
      </c>
      <c r="B4738" t="s">
        <v>16812</v>
      </c>
      <c r="C4738" t="s">
        <v>16813</v>
      </c>
      <c r="D4738" t="s">
        <v>223</v>
      </c>
      <c r="E4738" t="s">
        <v>617</v>
      </c>
      <c r="F4738" t="s">
        <v>16814</v>
      </c>
      <c r="G4738" t="s">
        <v>233</v>
      </c>
      <c r="H4738">
        <v>31</v>
      </c>
      <c r="I4738">
        <v>22</v>
      </c>
      <c r="J4738">
        <v>2011</v>
      </c>
      <c r="K4738">
        <v>1</v>
      </c>
      <c r="L4738" t="s">
        <v>41</v>
      </c>
      <c r="M4738" t="s">
        <v>16815</v>
      </c>
    </row>
    <row r="4739" spans="1:13" x14ac:dyDescent="0.25">
      <c r="A4739">
        <v>4726</v>
      </c>
      <c r="B4739" t="s">
        <v>16816</v>
      </c>
      <c r="C4739" t="s">
        <v>16817</v>
      </c>
      <c r="D4739" t="s">
        <v>59</v>
      </c>
      <c r="E4739" t="s">
        <v>1227</v>
      </c>
      <c r="F4739" t="s">
        <v>16818</v>
      </c>
      <c r="G4739" t="s">
        <v>55</v>
      </c>
      <c r="H4739">
        <v>20</v>
      </c>
      <c r="I4739">
        <v>7</v>
      </c>
      <c r="J4739">
        <v>2010</v>
      </c>
      <c r="K4739">
        <v>2</v>
      </c>
      <c r="L4739" t="s">
        <v>62</v>
      </c>
      <c r="M4739" t="s">
        <v>16819</v>
      </c>
    </row>
    <row r="4740" spans="1:13" x14ac:dyDescent="0.25">
      <c r="A4740">
        <v>4727</v>
      </c>
      <c r="B4740" t="s">
        <v>16820</v>
      </c>
      <c r="C4740" t="s">
        <v>16821</v>
      </c>
      <c r="D4740" t="s">
        <v>74</v>
      </c>
      <c r="E4740" t="s">
        <v>6514</v>
      </c>
      <c r="F4740" t="s">
        <v>16822</v>
      </c>
      <c r="G4740" t="s">
        <v>25</v>
      </c>
      <c r="H4740">
        <v>60</v>
      </c>
      <c r="I4740">
        <v>40</v>
      </c>
      <c r="J4740">
        <v>2007</v>
      </c>
      <c r="K4740">
        <v>8</v>
      </c>
      <c r="L4740" t="s">
        <v>543</v>
      </c>
      <c r="M4740" t="s">
        <v>544</v>
      </c>
    </row>
    <row r="4741" spans="1:13" x14ac:dyDescent="0.25">
      <c r="A4741">
        <v>4728</v>
      </c>
      <c r="B4741" t="s">
        <v>16823</v>
      </c>
      <c r="C4741" t="s">
        <v>16824</v>
      </c>
      <c r="D4741" t="s">
        <v>852</v>
      </c>
      <c r="E4741" t="s">
        <v>4798</v>
      </c>
      <c r="F4741" t="s">
        <v>16825</v>
      </c>
      <c r="G4741" t="s">
        <v>1041</v>
      </c>
      <c r="H4741">
        <v>70</v>
      </c>
      <c r="I4741">
        <v>55</v>
      </c>
      <c r="J4741">
        <v>2008</v>
      </c>
      <c r="K4741">
        <v>5</v>
      </c>
      <c r="L4741" t="s">
        <v>465</v>
      </c>
      <c r="M4741" t="s">
        <v>1200</v>
      </c>
    </row>
    <row r="4742" spans="1:13" x14ac:dyDescent="0.25">
      <c r="A4742">
        <v>4729</v>
      </c>
      <c r="B4742" t="s">
        <v>16826</v>
      </c>
      <c r="C4742" t="s">
        <v>16827</v>
      </c>
      <c r="D4742" t="s">
        <v>66</v>
      </c>
      <c r="E4742" t="s">
        <v>1798</v>
      </c>
      <c r="F4742" t="s">
        <v>16828</v>
      </c>
      <c r="G4742" t="s">
        <v>181</v>
      </c>
      <c r="H4742">
        <v>40</v>
      </c>
      <c r="I4742">
        <v>18</v>
      </c>
      <c r="J4742">
        <v>2010</v>
      </c>
      <c r="K4742">
        <v>4</v>
      </c>
      <c r="L4742" t="s">
        <v>94</v>
      </c>
      <c r="M4742" t="s">
        <v>396</v>
      </c>
    </row>
    <row r="4743" spans="1:13" x14ac:dyDescent="0.25">
      <c r="A4743">
        <v>4730</v>
      </c>
      <c r="B4743" t="s">
        <v>16829</v>
      </c>
      <c r="C4743" t="s">
        <v>16830</v>
      </c>
      <c r="D4743" t="s">
        <v>105</v>
      </c>
      <c r="E4743" t="s">
        <v>2284</v>
      </c>
      <c r="F4743" t="s">
        <v>16831</v>
      </c>
      <c r="G4743" t="s">
        <v>218</v>
      </c>
      <c r="H4743">
        <v>22</v>
      </c>
      <c r="I4743">
        <v>20</v>
      </c>
      <c r="J4743">
        <v>2007</v>
      </c>
      <c r="K4743">
        <v>5</v>
      </c>
      <c r="L4743" t="s">
        <v>62</v>
      </c>
      <c r="M4743" t="s">
        <v>108</v>
      </c>
    </row>
    <row r="4744" spans="1:13" x14ac:dyDescent="0.25">
      <c r="A4744">
        <v>4731</v>
      </c>
      <c r="B4744" t="s">
        <v>16832</v>
      </c>
      <c r="C4744" t="s">
        <v>16833</v>
      </c>
      <c r="D4744" t="s">
        <v>66</v>
      </c>
      <c r="E4744" t="s">
        <v>5361</v>
      </c>
      <c r="F4744" t="s">
        <v>16834</v>
      </c>
      <c r="G4744" t="s">
        <v>181</v>
      </c>
      <c r="H4744">
        <v>105</v>
      </c>
      <c r="I4744">
        <v>93</v>
      </c>
      <c r="J4744">
        <v>2003</v>
      </c>
      <c r="K4744">
        <v>5</v>
      </c>
      <c r="L4744" t="s">
        <v>94</v>
      </c>
      <c r="M4744" t="s">
        <v>565</v>
      </c>
    </row>
    <row r="4745" spans="1:13" x14ac:dyDescent="0.25">
      <c r="A4745">
        <v>4732</v>
      </c>
      <c r="B4745" t="s">
        <v>16835</v>
      </c>
      <c r="C4745" t="s">
        <v>16836</v>
      </c>
      <c r="D4745" t="s">
        <v>166</v>
      </c>
      <c r="E4745" t="s">
        <v>394</v>
      </c>
      <c r="F4745" t="s">
        <v>16837</v>
      </c>
      <c r="G4745" t="s">
        <v>40</v>
      </c>
      <c r="H4745">
        <v>26</v>
      </c>
      <c r="I4745">
        <v>20</v>
      </c>
      <c r="J4745">
        <v>2008</v>
      </c>
      <c r="K4745">
        <v>5</v>
      </c>
      <c r="L4745" t="s">
        <v>1734</v>
      </c>
      <c r="M4745" t="s">
        <v>16838</v>
      </c>
    </row>
    <row r="4746" spans="1:13" x14ac:dyDescent="0.25">
      <c r="A4746">
        <v>4733</v>
      </c>
      <c r="B4746" t="s">
        <v>16839</v>
      </c>
      <c r="C4746" t="s">
        <v>16840</v>
      </c>
      <c r="D4746" t="s">
        <v>80</v>
      </c>
      <c r="E4746" t="s">
        <v>2777</v>
      </c>
      <c r="F4746" t="s">
        <v>16841</v>
      </c>
      <c r="G4746" t="s">
        <v>156</v>
      </c>
      <c r="H4746">
        <v>105</v>
      </c>
      <c r="I4746">
        <v>93</v>
      </c>
      <c r="J4746">
        <v>2003</v>
      </c>
      <c r="K4746">
        <v>7</v>
      </c>
      <c r="L4746" t="s">
        <v>3247</v>
      </c>
      <c r="M4746" t="s">
        <v>1116</v>
      </c>
    </row>
    <row r="4747" spans="1:13" x14ac:dyDescent="0.25">
      <c r="A4747">
        <v>4734</v>
      </c>
      <c r="B4747" t="s">
        <v>16842</v>
      </c>
      <c r="C4747" t="s">
        <v>16843</v>
      </c>
      <c r="D4747" t="s">
        <v>80</v>
      </c>
      <c r="E4747" t="s">
        <v>425</v>
      </c>
      <c r="F4747" t="s">
        <v>16844</v>
      </c>
      <c r="G4747" t="s">
        <v>233</v>
      </c>
      <c r="H4747">
        <v>45</v>
      </c>
      <c r="I4747">
        <v>25</v>
      </c>
      <c r="J4747">
        <v>2013</v>
      </c>
      <c r="K4747">
        <v>3</v>
      </c>
      <c r="L4747" t="s">
        <v>729</v>
      </c>
      <c r="M4747" t="s">
        <v>8747</v>
      </c>
    </row>
    <row r="4748" spans="1:13" x14ac:dyDescent="0.25">
      <c r="A4748">
        <v>4735</v>
      </c>
      <c r="B4748" t="s">
        <v>16845</v>
      </c>
      <c r="C4748" t="s">
        <v>16846</v>
      </c>
      <c r="D4748" t="s">
        <v>119</v>
      </c>
      <c r="E4748" t="s">
        <v>3470</v>
      </c>
      <c r="F4748" t="s">
        <v>16847</v>
      </c>
      <c r="G4748" t="s">
        <v>18</v>
      </c>
      <c r="H4748">
        <v>111</v>
      </c>
      <c r="I4748">
        <v>46</v>
      </c>
      <c r="J4748">
        <v>1995</v>
      </c>
      <c r="K4748">
        <v>7</v>
      </c>
      <c r="L4748" t="s">
        <v>122</v>
      </c>
      <c r="M4748" t="s">
        <v>122</v>
      </c>
    </row>
    <row r="4749" spans="1:13" x14ac:dyDescent="0.25">
      <c r="A4749">
        <v>4736</v>
      </c>
      <c r="B4749" t="s">
        <v>16848</v>
      </c>
      <c r="C4749" t="s">
        <v>16849</v>
      </c>
      <c r="D4749" t="s">
        <v>98</v>
      </c>
      <c r="E4749" t="s">
        <v>16850</v>
      </c>
      <c r="F4749" t="s">
        <v>16851</v>
      </c>
      <c r="G4749" t="s">
        <v>187</v>
      </c>
      <c r="H4749">
        <v>30</v>
      </c>
      <c r="I4749">
        <v>20</v>
      </c>
      <c r="J4749">
        <v>2009</v>
      </c>
      <c r="K4749">
        <v>4</v>
      </c>
      <c r="L4749" t="s">
        <v>41</v>
      </c>
      <c r="M4749" t="s">
        <v>3735</v>
      </c>
    </row>
    <row r="4750" spans="1:13" x14ac:dyDescent="0.25">
      <c r="A4750">
        <v>4737</v>
      </c>
      <c r="B4750" t="s">
        <v>16852</v>
      </c>
      <c r="C4750" t="s">
        <v>16853</v>
      </c>
      <c r="D4750" t="s">
        <v>230</v>
      </c>
      <c r="E4750" t="s">
        <v>13082</v>
      </c>
      <c r="F4750" t="s">
        <v>16854</v>
      </c>
      <c r="G4750" t="s">
        <v>336</v>
      </c>
      <c r="H4750">
        <v>401</v>
      </c>
      <c r="I4750">
        <v>241</v>
      </c>
      <c r="J4750">
        <v>1987</v>
      </c>
      <c r="K4750">
        <v>1</v>
      </c>
      <c r="L4750" t="s">
        <v>41</v>
      </c>
      <c r="M4750" t="s">
        <v>636</v>
      </c>
    </row>
    <row r="4751" spans="1:13" x14ac:dyDescent="0.25">
      <c r="A4751">
        <v>4738</v>
      </c>
      <c r="B4751" t="s">
        <v>16855</v>
      </c>
      <c r="C4751" t="s">
        <v>16856</v>
      </c>
      <c r="D4751" t="s">
        <v>753</v>
      </c>
      <c r="E4751" t="s">
        <v>1106</v>
      </c>
      <c r="F4751" t="s">
        <v>16854</v>
      </c>
      <c r="G4751" t="s">
        <v>55</v>
      </c>
      <c r="H4751">
        <v>12</v>
      </c>
      <c r="I4751">
        <v>15</v>
      </c>
      <c r="J4751">
        <v>1993</v>
      </c>
      <c r="K4751">
        <v>1</v>
      </c>
      <c r="L4751" t="s">
        <v>756</v>
      </c>
      <c r="M4751" t="s">
        <v>757</v>
      </c>
    </row>
    <row r="4752" spans="1:13" x14ac:dyDescent="0.25">
      <c r="A4752">
        <v>4739</v>
      </c>
      <c r="B4752" t="s">
        <v>16857</v>
      </c>
      <c r="C4752" t="s">
        <v>16858</v>
      </c>
      <c r="D4752" t="s">
        <v>52</v>
      </c>
      <c r="E4752" t="s">
        <v>16859</v>
      </c>
      <c r="F4752" t="s">
        <v>16860</v>
      </c>
      <c r="G4752" t="s">
        <v>329</v>
      </c>
      <c r="H4752">
        <v>700</v>
      </c>
      <c r="I4752">
        <v>410</v>
      </c>
      <c r="J4752">
        <v>2004</v>
      </c>
      <c r="K4752">
        <v>4</v>
      </c>
      <c r="L4752" t="s">
        <v>56</v>
      </c>
      <c r="M4752" t="s">
        <v>56</v>
      </c>
    </row>
    <row r="4753" spans="1:13" x14ac:dyDescent="0.25">
      <c r="A4753">
        <v>4740</v>
      </c>
      <c r="B4753" t="s">
        <v>16861</v>
      </c>
      <c r="C4753" t="s">
        <v>16862</v>
      </c>
      <c r="D4753" t="s">
        <v>166</v>
      </c>
      <c r="E4753" t="s">
        <v>191</v>
      </c>
      <c r="F4753" t="s">
        <v>16863</v>
      </c>
      <c r="G4753" t="s">
        <v>18</v>
      </c>
      <c r="H4753">
        <v>70</v>
      </c>
      <c r="I4753">
        <v>25</v>
      </c>
      <c r="J4753">
        <v>2008</v>
      </c>
      <c r="K4753">
        <v>4</v>
      </c>
      <c r="L4753" t="s">
        <v>1734</v>
      </c>
      <c r="M4753" t="s">
        <v>16864</v>
      </c>
    </row>
    <row r="4754" spans="1:13" x14ac:dyDescent="0.25">
      <c r="A4754">
        <v>4741</v>
      </c>
      <c r="B4754" t="s">
        <v>16865</v>
      </c>
      <c r="C4754" t="s">
        <v>16866</v>
      </c>
      <c r="D4754" t="s">
        <v>860</v>
      </c>
      <c r="E4754" t="s">
        <v>5099</v>
      </c>
      <c r="F4754" t="s">
        <v>16867</v>
      </c>
      <c r="G4754" t="s">
        <v>336</v>
      </c>
      <c r="H4754">
        <v>230</v>
      </c>
      <c r="I4754">
        <v>185</v>
      </c>
      <c r="J4754">
        <v>1993</v>
      </c>
      <c r="K4754">
        <v>1</v>
      </c>
      <c r="L4754" t="s">
        <v>863</v>
      </c>
      <c r="M4754" t="s">
        <v>1185</v>
      </c>
    </row>
    <row r="4755" spans="1:13" x14ac:dyDescent="0.25">
      <c r="A4755">
        <v>4742</v>
      </c>
      <c r="B4755" t="s">
        <v>16868</v>
      </c>
      <c r="C4755" t="s">
        <v>16869</v>
      </c>
      <c r="D4755" t="s">
        <v>30</v>
      </c>
      <c r="E4755" t="s">
        <v>16870</v>
      </c>
      <c r="F4755" t="s">
        <v>16871</v>
      </c>
      <c r="G4755" t="s">
        <v>33</v>
      </c>
      <c r="H4755">
        <v>5350</v>
      </c>
      <c r="I4755">
        <v>3375</v>
      </c>
      <c r="J4755">
        <v>1998</v>
      </c>
      <c r="K4755">
        <v>4</v>
      </c>
      <c r="L4755" t="s">
        <v>258</v>
      </c>
      <c r="M4755" t="s">
        <v>258</v>
      </c>
    </row>
    <row r="4756" spans="1:13" x14ac:dyDescent="0.25">
      <c r="A4756">
        <v>4743</v>
      </c>
      <c r="B4756" t="s">
        <v>16872</v>
      </c>
      <c r="C4756" t="s">
        <v>16873</v>
      </c>
      <c r="D4756" t="s">
        <v>80</v>
      </c>
      <c r="E4756" t="s">
        <v>16874</v>
      </c>
      <c r="F4756" t="s">
        <v>16875</v>
      </c>
      <c r="G4756" t="s">
        <v>233</v>
      </c>
      <c r="H4756">
        <v>371</v>
      </c>
      <c r="I4756">
        <v>237</v>
      </c>
      <c r="J4756">
        <v>2000</v>
      </c>
      <c r="K4756">
        <v>10</v>
      </c>
      <c r="L4756" t="s">
        <v>500</v>
      </c>
      <c r="M4756" t="s">
        <v>500</v>
      </c>
    </row>
    <row r="4757" spans="1:13" x14ac:dyDescent="0.25">
      <c r="A4757">
        <v>4744</v>
      </c>
      <c r="B4757" t="s">
        <v>16876</v>
      </c>
      <c r="C4757" t="s">
        <v>16877</v>
      </c>
      <c r="D4757" t="s">
        <v>503</v>
      </c>
      <c r="E4757" t="s">
        <v>2440</v>
      </c>
      <c r="F4757" t="s">
        <v>16878</v>
      </c>
      <c r="G4757" t="s">
        <v>336</v>
      </c>
      <c r="H4757">
        <v>52</v>
      </c>
      <c r="I4757">
        <v>35</v>
      </c>
      <c r="J4757">
        <v>1973</v>
      </c>
      <c r="K4757">
        <v>1</v>
      </c>
      <c r="L4757" t="s">
        <v>506</v>
      </c>
      <c r="M4757" t="s">
        <v>506</v>
      </c>
    </row>
    <row r="4758" spans="1:13" x14ac:dyDescent="0.25">
      <c r="A4758">
        <v>4745</v>
      </c>
      <c r="B4758" t="s">
        <v>16879</v>
      </c>
      <c r="C4758" t="s">
        <v>16880</v>
      </c>
      <c r="D4758" t="s">
        <v>66</v>
      </c>
      <c r="E4758" t="s">
        <v>820</v>
      </c>
      <c r="F4758" t="s">
        <v>16881</v>
      </c>
      <c r="G4758" t="s">
        <v>156</v>
      </c>
      <c r="H4758">
        <v>101</v>
      </c>
      <c r="I4758">
        <v>70</v>
      </c>
      <c r="J4758">
        <v>1999</v>
      </c>
      <c r="K4758">
        <v>7</v>
      </c>
      <c r="L4758" t="s">
        <v>94</v>
      </c>
      <c r="M4758" t="s">
        <v>5204</v>
      </c>
    </row>
    <row r="4759" spans="1:13" x14ac:dyDescent="0.25">
      <c r="A4759">
        <v>4746</v>
      </c>
      <c r="B4759" t="s">
        <v>16882</v>
      </c>
      <c r="C4759" t="s">
        <v>16883</v>
      </c>
      <c r="D4759" t="s">
        <v>503</v>
      </c>
      <c r="E4759" t="s">
        <v>16884</v>
      </c>
      <c r="F4759" t="s">
        <v>16885</v>
      </c>
      <c r="G4759" t="s">
        <v>218</v>
      </c>
      <c r="H4759">
        <v>5799</v>
      </c>
      <c r="I4759">
        <v>4537</v>
      </c>
      <c r="J4759">
        <v>1995</v>
      </c>
      <c r="K4759">
        <v>13</v>
      </c>
      <c r="L4759" t="s">
        <v>506</v>
      </c>
      <c r="M4759" t="s">
        <v>1617</v>
      </c>
    </row>
    <row r="4760" spans="1:13" x14ac:dyDescent="0.25">
      <c r="A4760">
        <v>4747</v>
      </c>
      <c r="B4760" t="s">
        <v>16886</v>
      </c>
      <c r="C4760" t="s">
        <v>16887</v>
      </c>
      <c r="D4760" t="s">
        <v>1337</v>
      </c>
      <c r="E4760" t="s">
        <v>1012</v>
      </c>
      <c r="F4760" t="s">
        <v>16888</v>
      </c>
      <c r="G4760" t="s">
        <v>40</v>
      </c>
      <c r="H4760">
        <v>244</v>
      </c>
      <c r="I4760">
        <v>140</v>
      </c>
      <c r="J4760">
        <v>1998</v>
      </c>
      <c r="K4760">
        <v>1</v>
      </c>
      <c r="L4760" t="s">
        <v>2853</v>
      </c>
      <c r="M4760" t="s">
        <v>2854</v>
      </c>
    </row>
    <row r="4761" spans="1:13" x14ac:dyDescent="0.25">
      <c r="A4761">
        <v>4748</v>
      </c>
      <c r="B4761" t="s">
        <v>16889</v>
      </c>
      <c r="C4761" t="s">
        <v>16890</v>
      </c>
      <c r="D4761" t="s">
        <v>30</v>
      </c>
      <c r="E4761" t="s">
        <v>1584</v>
      </c>
      <c r="F4761" t="s">
        <v>16891</v>
      </c>
      <c r="G4761" t="s">
        <v>211</v>
      </c>
      <c r="H4761">
        <v>114</v>
      </c>
      <c r="I4761">
        <v>94</v>
      </c>
      <c r="J4761">
        <v>1973</v>
      </c>
      <c r="K4761">
        <v>1</v>
      </c>
      <c r="L4761" t="s">
        <v>41</v>
      </c>
      <c r="M4761" t="s">
        <v>16892</v>
      </c>
    </row>
    <row r="4762" spans="1:13" x14ac:dyDescent="0.25">
      <c r="A4762">
        <v>4749</v>
      </c>
      <c r="B4762" t="s">
        <v>16893</v>
      </c>
      <c r="C4762" t="s">
        <v>16894</v>
      </c>
      <c r="D4762" t="s">
        <v>30</v>
      </c>
      <c r="E4762" t="s">
        <v>911</v>
      </c>
      <c r="F4762" t="s">
        <v>16895</v>
      </c>
      <c r="G4762" t="s">
        <v>1041</v>
      </c>
      <c r="H4762">
        <v>12</v>
      </c>
      <c r="I4762">
        <v>8</v>
      </c>
      <c r="J4762">
        <v>2011</v>
      </c>
      <c r="K4762">
        <v>1</v>
      </c>
      <c r="L4762" t="s">
        <v>251</v>
      </c>
      <c r="M4762" t="s">
        <v>6566</v>
      </c>
    </row>
    <row r="4763" spans="1:13" x14ac:dyDescent="0.25">
      <c r="A4763">
        <v>4750</v>
      </c>
      <c r="B4763" t="s">
        <v>16896</v>
      </c>
      <c r="C4763" t="s">
        <v>16897</v>
      </c>
      <c r="D4763" t="s">
        <v>30</v>
      </c>
      <c r="E4763" t="s">
        <v>993</v>
      </c>
      <c r="F4763" t="s">
        <v>16898</v>
      </c>
      <c r="G4763" t="s">
        <v>18</v>
      </c>
      <c r="H4763">
        <v>17</v>
      </c>
      <c r="I4763">
        <v>14</v>
      </c>
      <c r="J4763">
        <v>1998</v>
      </c>
      <c r="K4763">
        <v>1</v>
      </c>
      <c r="L4763" t="s">
        <v>34</v>
      </c>
      <c r="M4763" t="s">
        <v>34</v>
      </c>
    </row>
    <row r="4764" spans="1:13" x14ac:dyDescent="0.25">
      <c r="A4764">
        <v>4751</v>
      </c>
      <c r="B4764" t="s">
        <v>16899</v>
      </c>
      <c r="C4764" t="s">
        <v>16900</v>
      </c>
      <c r="D4764" t="s">
        <v>503</v>
      </c>
      <c r="E4764" t="s">
        <v>871</v>
      </c>
      <c r="F4764" t="s">
        <v>16901</v>
      </c>
      <c r="G4764" t="s">
        <v>233</v>
      </c>
      <c r="H4764">
        <v>16</v>
      </c>
      <c r="I4764">
        <v>6</v>
      </c>
      <c r="J4764">
        <v>2011</v>
      </c>
      <c r="K4764">
        <v>1</v>
      </c>
      <c r="L4764" t="s">
        <v>506</v>
      </c>
      <c r="M4764" t="s">
        <v>16902</v>
      </c>
    </row>
    <row r="4765" spans="1:13" x14ac:dyDescent="0.25">
      <c r="A4765">
        <v>4752</v>
      </c>
      <c r="B4765" t="s">
        <v>16903</v>
      </c>
      <c r="C4765" t="s">
        <v>16904</v>
      </c>
      <c r="D4765" t="s">
        <v>22</v>
      </c>
      <c r="E4765" t="s">
        <v>603</v>
      </c>
      <c r="F4765" t="s">
        <v>16905</v>
      </c>
      <c r="G4765" t="s">
        <v>55</v>
      </c>
      <c r="H4765">
        <v>79</v>
      </c>
      <c r="I4765">
        <v>50</v>
      </c>
      <c r="J4765">
        <v>2009</v>
      </c>
      <c r="K4765">
        <v>4</v>
      </c>
      <c r="L4765" t="s">
        <v>26</v>
      </c>
      <c r="M4765" t="s">
        <v>5979</v>
      </c>
    </row>
    <row r="4766" spans="1:13" x14ac:dyDescent="0.25">
      <c r="A4766">
        <v>4753</v>
      </c>
      <c r="B4766" t="s">
        <v>16906</v>
      </c>
      <c r="C4766" t="s">
        <v>16907</v>
      </c>
      <c r="D4766" t="s">
        <v>80</v>
      </c>
      <c r="E4766" t="s">
        <v>2444</v>
      </c>
      <c r="F4766" t="s">
        <v>16908</v>
      </c>
      <c r="G4766" t="s">
        <v>211</v>
      </c>
      <c r="H4766">
        <v>97</v>
      </c>
      <c r="I4766">
        <v>62</v>
      </c>
      <c r="J4766">
        <v>2011</v>
      </c>
      <c r="K4766">
        <v>1</v>
      </c>
      <c r="L4766" t="s">
        <v>729</v>
      </c>
      <c r="M4766" t="s">
        <v>4488</v>
      </c>
    </row>
    <row r="4767" spans="1:13" x14ac:dyDescent="0.25">
      <c r="A4767">
        <v>4754</v>
      </c>
      <c r="B4767" t="s">
        <v>16909</v>
      </c>
      <c r="C4767" t="s">
        <v>16910</v>
      </c>
      <c r="D4767" t="s">
        <v>66</v>
      </c>
      <c r="E4767" t="s">
        <v>485</v>
      </c>
      <c r="F4767" t="s">
        <v>16911</v>
      </c>
      <c r="G4767" t="s">
        <v>181</v>
      </c>
      <c r="H4767">
        <v>20</v>
      </c>
      <c r="I4767">
        <v>12</v>
      </c>
      <c r="J4767">
        <v>2013</v>
      </c>
      <c r="K4767">
        <v>1</v>
      </c>
      <c r="L4767" t="s">
        <v>94</v>
      </c>
      <c r="M4767" t="s">
        <v>746</v>
      </c>
    </row>
    <row r="4768" spans="1:13" x14ac:dyDescent="0.25">
      <c r="A4768">
        <v>4755</v>
      </c>
      <c r="B4768" t="s">
        <v>16912</v>
      </c>
      <c r="C4768" t="s">
        <v>16913</v>
      </c>
      <c r="D4768" t="s">
        <v>74</v>
      </c>
      <c r="E4768" t="s">
        <v>7714</v>
      </c>
      <c r="F4768" t="s">
        <v>16914</v>
      </c>
      <c r="G4768" t="s">
        <v>48</v>
      </c>
      <c r="H4768">
        <v>47</v>
      </c>
      <c r="I4768">
        <v>38</v>
      </c>
      <c r="J4768">
        <v>1987</v>
      </c>
      <c r="K4768">
        <v>5</v>
      </c>
      <c r="L4768" t="s">
        <v>41</v>
      </c>
      <c r="M4768" t="s">
        <v>16915</v>
      </c>
    </row>
    <row r="4769" spans="1:13" x14ac:dyDescent="0.25">
      <c r="A4769">
        <v>4756</v>
      </c>
      <c r="B4769" t="s">
        <v>16916</v>
      </c>
      <c r="C4769" t="s">
        <v>16917</v>
      </c>
      <c r="D4769" t="s">
        <v>74</v>
      </c>
      <c r="E4769" t="s">
        <v>115</v>
      </c>
      <c r="F4769" t="s">
        <v>16918</v>
      </c>
      <c r="G4769" t="s">
        <v>40</v>
      </c>
      <c r="H4769">
        <v>59</v>
      </c>
      <c r="I4769">
        <v>29</v>
      </c>
      <c r="J4769">
        <v>1928</v>
      </c>
      <c r="K4769">
        <v>2</v>
      </c>
      <c r="L4769" t="s">
        <v>349</v>
      </c>
      <c r="M4769" t="s">
        <v>349</v>
      </c>
    </row>
    <row r="4770" spans="1:13" x14ac:dyDescent="0.25">
      <c r="A4770">
        <v>4757</v>
      </c>
      <c r="B4770" t="s">
        <v>16919</v>
      </c>
      <c r="C4770" t="s">
        <v>16920</v>
      </c>
      <c r="D4770" t="s">
        <v>503</v>
      </c>
      <c r="E4770" t="s">
        <v>871</v>
      </c>
      <c r="F4770" t="s">
        <v>16921</v>
      </c>
      <c r="G4770" t="s">
        <v>336</v>
      </c>
      <c r="H4770">
        <v>19</v>
      </c>
      <c r="I4770">
        <v>13</v>
      </c>
      <c r="J4770">
        <v>2005</v>
      </c>
      <c r="K4770">
        <v>1</v>
      </c>
      <c r="L4770" t="s">
        <v>506</v>
      </c>
      <c r="M4770" t="s">
        <v>1274</v>
      </c>
    </row>
    <row r="4771" spans="1:13" x14ac:dyDescent="0.25">
      <c r="A4771">
        <v>4758</v>
      </c>
      <c r="B4771" t="s">
        <v>16922</v>
      </c>
      <c r="C4771" t="s">
        <v>16923</v>
      </c>
      <c r="D4771" t="s">
        <v>503</v>
      </c>
      <c r="E4771" t="s">
        <v>1499</v>
      </c>
      <c r="F4771" t="s">
        <v>16924</v>
      </c>
      <c r="G4771" t="s">
        <v>336</v>
      </c>
      <c r="H4771">
        <v>60</v>
      </c>
      <c r="I4771">
        <v>30</v>
      </c>
      <c r="J4771">
        <v>2005</v>
      </c>
      <c r="K4771">
        <v>2</v>
      </c>
      <c r="L4771" t="s">
        <v>506</v>
      </c>
      <c r="M4771" t="s">
        <v>5464</v>
      </c>
    </row>
    <row r="4772" spans="1:13" x14ac:dyDescent="0.25">
      <c r="A4772">
        <v>4759</v>
      </c>
      <c r="B4772" t="s">
        <v>16925</v>
      </c>
      <c r="C4772" t="s">
        <v>16926</v>
      </c>
      <c r="D4772" t="s">
        <v>30</v>
      </c>
      <c r="E4772" t="s">
        <v>16927</v>
      </c>
      <c r="F4772" t="s">
        <v>16928</v>
      </c>
      <c r="G4772" t="s">
        <v>233</v>
      </c>
      <c r="H4772">
        <v>2336</v>
      </c>
      <c r="I4772">
        <v>1579</v>
      </c>
      <c r="J4772">
        <v>1986</v>
      </c>
      <c r="K4772">
        <v>8</v>
      </c>
      <c r="L4772" t="s">
        <v>251</v>
      </c>
      <c r="M4772" t="s">
        <v>16929</v>
      </c>
    </row>
    <row r="4773" spans="1:13" x14ac:dyDescent="0.25">
      <c r="A4773">
        <v>4760</v>
      </c>
      <c r="B4773" t="s">
        <v>16930</v>
      </c>
      <c r="C4773" t="s">
        <v>16931</v>
      </c>
      <c r="D4773" t="s">
        <v>22</v>
      </c>
      <c r="E4773" t="s">
        <v>255</v>
      </c>
      <c r="F4773" t="s">
        <v>16932</v>
      </c>
      <c r="G4773" t="s">
        <v>181</v>
      </c>
      <c r="H4773">
        <v>68</v>
      </c>
      <c r="I4773">
        <v>24</v>
      </c>
      <c r="J4773">
        <v>2007</v>
      </c>
      <c r="K4773">
        <v>1</v>
      </c>
      <c r="L4773" t="s">
        <v>41</v>
      </c>
      <c r="M4773" t="s">
        <v>14081</v>
      </c>
    </row>
    <row r="4774" spans="1:13" x14ac:dyDescent="0.25">
      <c r="A4774">
        <v>4761</v>
      </c>
      <c r="B4774" t="s">
        <v>16933</v>
      </c>
      <c r="C4774" t="s">
        <v>16934</v>
      </c>
      <c r="D4774" t="s">
        <v>1960</v>
      </c>
      <c r="E4774" t="s">
        <v>828</v>
      </c>
      <c r="F4774" t="s">
        <v>16935</v>
      </c>
      <c r="G4774" t="s">
        <v>149</v>
      </c>
      <c r="H4774">
        <v>40</v>
      </c>
      <c r="I4774">
        <v>23</v>
      </c>
      <c r="J4774">
        <v>2003</v>
      </c>
      <c r="K4774">
        <v>6</v>
      </c>
      <c r="L4774" t="s">
        <v>41</v>
      </c>
      <c r="M4774" t="s">
        <v>16936</v>
      </c>
    </row>
    <row r="4775" spans="1:13" x14ac:dyDescent="0.25">
      <c r="A4775">
        <v>4762</v>
      </c>
      <c r="B4775" t="s">
        <v>16937</v>
      </c>
      <c r="C4775" t="s">
        <v>16938</v>
      </c>
      <c r="D4775" t="s">
        <v>230</v>
      </c>
      <c r="E4775" t="s">
        <v>1418</v>
      </c>
      <c r="F4775" t="s">
        <v>16939</v>
      </c>
      <c r="G4775" t="s">
        <v>40</v>
      </c>
      <c r="H4775">
        <v>21</v>
      </c>
      <c r="I4775">
        <v>17</v>
      </c>
      <c r="J4775">
        <v>1969</v>
      </c>
      <c r="K4775">
        <v>3</v>
      </c>
      <c r="L4775" t="s">
        <v>234</v>
      </c>
      <c r="M4775" t="s">
        <v>235</v>
      </c>
    </row>
    <row r="4776" spans="1:13" x14ac:dyDescent="0.25">
      <c r="A4776">
        <v>4763</v>
      </c>
      <c r="B4776" t="s">
        <v>16940</v>
      </c>
      <c r="C4776" t="s">
        <v>16941</v>
      </c>
      <c r="D4776" t="s">
        <v>333</v>
      </c>
      <c r="E4776" t="s">
        <v>10643</v>
      </c>
      <c r="F4776" t="s">
        <v>16942</v>
      </c>
      <c r="G4776" t="s">
        <v>308</v>
      </c>
      <c r="H4776">
        <v>137</v>
      </c>
      <c r="I4776">
        <v>81</v>
      </c>
      <c r="J4776">
        <v>1994</v>
      </c>
      <c r="K4776">
        <v>13</v>
      </c>
      <c r="L4776" t="s">
        <v>337</v>
      </c>
      <c r="M4776" t="s">
        <v>338</v>
      </c>
    </row>
    <row r="4777" spans="1:13" x14ac:dyDescent="0.25">
      <c r="A4777">
        <v>4764</v>
      </c>
      <c r="B4777" t="s">
        <v>16943</v>
      </c>
      <c r="C4777" t="s">
        <v>16944</v>
      </c>
      <c r="D4777" t="s">
        <v>1768</v>
      </c>
      <c r="E4777" t="s">
        <v>11765</v>
      </c>
      <c r="F4777" t="s">
        <v>16945</v>
      </c>
      <c r="G4777" t="s">
        <v>336</v>
      </c>
      <c r="H4777">
        <v>170</v>
      </c>
      <c r="I4777">
        <v>100</v>
      </c>
      <c r="J4777">
        <v>1996</v>
      </c>
      <c r="K4777">
        <v>8</v>
      </c>
      <c r="L4777" t="s">
        <v>41</v>
      </c>
      <c r="M4777" t="s">
        <v>437</v>
      </c>
    </row>
    <row r="4778" spans="1:13" x14ac:dyDescent="0.25">
      <c r="A4778">
        <v>4765</v>
      </c>
      <c r="B4778" t="s">
        <v>16946</v>
      </c>
      <c r="C4778" t="s">
        <v>16947</v>
      </c>
      <c r="D4778" t="s">
        <v>503</v>
      </c>
      <c r="E4778" t="s">
        <v>342</v>
      </c>
      <c r="F4778" t="s">
        <v>16948</v>
      </c>
      <c r="G4778" t="s">
        <v>297</v>
      </c>
      <c r="H4778">
        <v>72</v>
      </c>
      <c r="I4778">
        <v>52</v>
      </c>
      <c r="J4778">
        <v>2000</v>
      </c>
      <c r="K4778">
        <v>8</v>
      </c>
      <c r="L4778" t="s">
        <v>506</v>
      </c>
      <c r="M4778" t="s">
        <v>506</v>
      </c>
    </row>
    <row r="4779" spans="1:13" x14ac:dyDescent="0.25">
      <c r="A4779">
        <v>4766</v>
      </c>
      <c r="B4779" t="s">
        <v>16949</v>
      </c>
      <c r="C4779" t="s">
        <v>16950</v>
      </c>
      <c r="D4779" t="s">
        <v>52</v>
      </c>
      <c r="E4779" t="s">
        <v>760</v>
      </c>
      <c r="F4779" t="s">
        <v>16951</v>
      </c>
      <c r="G4779" t="s">
        <v>289</v>
      </c>
      <c r="H4779">
        <v>21</v>
      </c>
      <c r="I4779">
        <v>8</v>
      </c>
      <c r="J4779">
        <v>2010</v>
      </c>
      <c r="K4779">
        <v>1</v>
      </c>
      <c r="L4779" t="s">
        <v>1314</v>
      </c>
      <c r="M4779" t="s">
        <v>1315</v>
      </c>
    </row>
    <row r="4780" spans="1:13" x14ac:dyDescent="0.25">
      <c r="A4780">
        <v>4767</v>
      </c>
      <c r="B4780" t="s">
        <v>16952</v>
      </c>
      <c r="C4780" t="s">
        <v>16953</v>
      </c>
      <c r="D4780" t="s">
        <v>15</v>
      </c>
      <c r="E4780" t="s">
        <v>824</v>
      </c>
      <c r="F4780" t="s">
        <v>16954</v>
      </c>
      <c r="G4780" t="s">
        <v>55</v>
      </c>
      <c r="H4780">
        <v>12</v>
      </c>
      <c r="I4780">
        <v>6</v>
      </c>
      <c r="J4780">
        <v>2002</v>
      </c>
      <c r="K4780">
        <v>1</v>
      </c>
      <c r="L4780" t="s">
        <v>41</v>
      </c>
      <c r="M4780" t="s">
        <v>16955</v>
      </c>
    </row>
    <row r="4781" spans="1:13" x14ac:dyDescent="0.25">
      <c r="A4781">
        <v>4768</v>
      </c>
      <c r="B4781" t="s">
        <v>16956</v>
      </c>
      <c r="C4781" t="s">
        <v>16957</v>
      </c>
      <c r="D4781" t="s">
        <v>80</v>
      </c>
      <c r="E4781" t="s">
        <v>871</v>
      </c>
      <c r="F4781" t="s">
        <v>16958</v>
      </c>
      <c r="G4781" t="s">
        <v>107</v>
      </c>
      <c r="H4781">
        <v>12</v>
      </c>
      <c r="I4781">
        <v>3</v>
      </c>
      <c r="J4781">
        <v>2006</v>
      </c>
      <c r="K4781">
        <v>3</v>
      </c>
      <c r="L4781" t="s">
        <v>83</v>
      </c>
      <c r="M4781" t="s">
        <v>632</v>
      </c>
    </row>
    <row r="4782" spans="1:13" x14ac:dyDescent="0.25">
      <c r="A4782">
        <v>4769</v>
      </c>
      <c r="B4782" t="s">
        <v>16959</v>
      </c>
      <c r="C4782" t="s">
        <v>16960</v>
      </c>
      <c r="D4782" t="s">
        <v>643</v>
      </c>
      <c r="E4782" t="s">
        <v>727</v>
      </c>
      <c r="F4782" t="s">
        <v>16961</v>
      </c>
      <c r="G4782" t="s">
        <v>156</v>
      </c>
      <c r="H4782">
        <v>136</v>
      </c>
      <c r="I4782">
        <v>108</v>
      </c>
      <c r="J4782">
        <v>2007</v>
      </c>
      <c r="K4782">
        <v>7</v>
      </c>
      <c r="L4782" t="s">
        <v>41</v>
      </c>
      <c r="M4782" t="s">
        <v>227</v>
      </c>
    </row>
    <row r="4783" spans="1:13" x14ac:dyDescent="0.25">
      <c r="A4783">
        <v>4770</v>
      </c>
      <c r="B4783" t="s">
        <v>16962</v>
      </c>
      <c r="C4783" t="s">
        <v>16963</v>
      </c>
      <c r="D4783" t="s">
        <v>80</v>
      </c>
      <c r="E4783" t="s">
        <v>3368</v>
      </c>
      <c r="F4783" t="s">
        <v>16964</v>
      </c>
      <c r="G4783" t="s">
        <v>149</v>
      </c>
      <c r="H4783">
        <v>10</v>
      </c>
      <c r="I4783">
        <v>6</v>
      </c>
      <c r="J4783">
        <v>2005</v>
      </c>
      <c r="K4783">
        <v>4</v>
      </c>
      <c r="L4783" t="s">
        <v>729</v>
      </c>
      <c r="M4783" t="s">
        <v>4100</v>
      </c>
    </row>
    <row r="4784" spans="1:13" x14ac:dyDescent="0.25">
      <c r="A4784">
        <v>4771</v>
      </c>
      <c r="B4784" t="s">
        <v>16965</v>
      </c>
      <c r="C4784" t="s">
        <v>16966</v>
      </c>
      <c r="D4784" t="s">
        <v>86</v>
      </c>
      <c r="E4784" t="s">
        <v>16967</v>
      </c>
      <c r="F4784" t="s">
        <v>16968</v>
      </c>
      <c r="G4784" t="s">
        <v>55</v>
      </c>
      <c r="H4784">
        <v>1300</v>
      </c>
      <c r="I4784">
        <v>770</v>
      </c>
      <c r="J4784">
        <v>2008</v>
      </c>
      <c r="K4784">
        <v>5</v>
      </c>
      <c r="L4784" t="s">
        <v>89</v>
      </c>
      <c r="M4784" t="s">
        <v>89</v>
      </c>
    </row>
    <row r="4785" spans="1:13" x14ac:dyDescent="0.25">
      <c r="A4785">
        <v>4772</v>
      </c>
      <c r="B4785" t="s">
        <v>16969</v>
      </c>
      <c r="C4785" t="s">
        <v>16970</v>
      </c>
      <c r="D4785" t="s">
        <v>66</v>
      </c>
      <c r="E4785" t="s">
        <v>699</v>
      </c>
      <c r="F4785" t="s">
        <v>16971</v>
      </c>
      <c r="G4785" t="s">
        <v>55</v>
      </c>
      <c r="H4785">
        <v>72</v>
      </c>
      <c r="I4785">
        <v>35</v>
      </c>
      <c r="J4785">
        <v>1993</v>
      </c>
      <c r="K4785">
        <v>1</v>
      </c>
      <c r="L4785" t="s">
        <v>70</v>
      </c>
      <c r="M4785" t="s">
        <v>1896</v>
      </c>
    </row>
    <row r="4786" spans="1:13" x14ac:dyDescent="0.25">
      <c r="A4786">
        <v>4773</v>
      </c>
      <c r="B4786" t="s">
        <v>16972</v>
      </c>
      <c r="C4786" t="s">
        <v>16973</v>
      </c>
      <c r="D4786" t="s">
        <v>80</v>
      </c>
      <c r="E4786" t="s">
        <v>3529</v>
      </c>
      <c r="F4786" t="s">
        <v>16974</v>
      </c>
      <c r="G4786" t="s">
        <v>55</v>
      </c>
      <c r="H4786">
        <v>180</v>
      </c>
      <c r="I4786">
        <v>105</v>
      </c>
      <c r="J4786">
        <v>2004</v>
      </c>
      <c r="K4786">
        <v>6</v>
      </c>
      <c r="L4786" t="s">
        <v>83</v>
      </c>
      <c r="M4786" t="s">
        <v>5591</v>
      </c>
    </row>
    <row r="4787" spans="1:13" x14ac:dyDescent="0.25">
      <c r="A4787">
        <v>4774</v>
      </c>
      <c r="B4787" t="s">
        <v>16975</v>
      </c>
      <c r="C4787" t="s">
        <v>16976</v>
      </c>
      <c r="D4787" t="s">
        <v>141</v>
      </c>
      <c r="E4787" t="s">
        <v>626</v>
      </c>
      <c r="F4787" t="s">
        <v>16977</v>
      </c>
      <c r="G4787" t="s">
        <v>324</v>
      </c>
      <c r="H4787">
        <v>37</v>
      </c>
      <c r="I4787">
        <v>25</v>
      </c>
      <c r="J4787">
        <v>2005</v>
      </c>
      <c r="K4787">
        <v>3</v>
      </c>
      <c r="L4787" t="s">
        <v>514</v>
      </c>
      <c r="M4787" t="s">
        <v>2326</v>
      </c>
    </row>
    <row r="4788" spans="1:13" x14ac:dyDescent="0.25">
      <c r="A4788">
        <v>4775</v>
      </c>
      <c r="B4788" t="s">
        <v>16978</v>
      </c>
      <c r="C4788" t="s">
        <v>16979</v>
      </c>
      <c r="D4788" t="s">
        <v>15</v>
      </c>
      <c r="E4788" t="s">
        <v>1920</v>
      </c>
      <c r="F4788" t="s">
        <v>16980</v>
      </c>
      <c r="G4788" t="s">
        <v>48</v>
      </c>
      <c r="H4788">
        <v>3</v>
      </c>
      <c r="I4788">
        <v>2</v>
      </c>
      <c r="J4788">
        <v>2014</v>
      </c>
      <c r="K4788">
        <v>1</v>
      </c>
      <c r="L4788" t="s">
        <v>41</v>
      </c>
      <c r="M4788" t="s">
        <v>2238</v>
      </c>
    </row>
    <row r="4789" spans="1:13" x14ac:dyDescent="0.25">
      <c r="A4789">
        <v>4776</v>
      </c>
      <c r="B4789" t="s">
        <v>16981</v>
      </c>
      <c r="C4789" t="s">
        <v>16982</v>
      </c>
      <c r="D4789" t="s">
        <v>22</v>
      </c>
      <c r="E4789" t="s">
        <v>1157</v>
      </c>
      <c r="F4789" t="s">
        <v>16983</v>
      </c>
      <c r="G4789" t="s">
        <v>336</v>
      </c>
      <c r="H4789">
        <v>50</v>
      </c>
      <c r="I4789">
        <v>35</v>
      </c>
      <c r="J4789">
        <v>2001</v>
      </c>
      <c r="K4789">
        <v>2</v>
      </c>
      <c r="L4789" t="s">
        <v>26</v>
      </c>
      <c r="M4789" t="s">
        <v>7275</v>
      </c>
    </row>
    <row r="4790" spans="1:13" x14ac:dyDescent="0.25">
      <c r="A4790">
        <v>4777</v>
      </c>
      <c r="B4790" t="s">
        <v>16984</v>
      </c>
      <c r="C4790" t="s">
        <v>16985</v>
      </c>
      <c r="D4790" t="s">
        <v>22</v>
      </c>
      <c r="E4790" t="s">
        <v>1612</v>
      </c>
      <c r="F4790" t="s">
        <v>16986</v>
      </c>
      <c r="G4790" t="s">
        <v>233</v>
      </c>
      <c r="H4790">
        <v>13</v>
      </c>
      <c r="I4790">
        <v>12</v>
      </c>
      <c r="J4790">
        <v>2007</v>
      </c>
      <c r="K4790">
        <v>4</v>
      </c>
      <c r="L4790" t="s">
        <v>26</v>
      </c>
      <c r="M4790" t="s">
        <v>26</v>
      </c>
    </row>
    <row r="4791" spans="1:13" x14ac:dyDescent="0.25">
      <c r="A4791">
        <v>4778</v>
      </c>
      <c r="B4791" t="s">
        <v>16987</v>
      </c>
      <c r="C4791" t="s">
        <v>16988</v>
      </c>
      <c r="D4791" t="s">
        <v>1262</v>
      </c>
      <c r="E4791" t="s">
        <v>11264</v>
      </c>
      <c r="F4791" t="s">
        <v>16989</v>
      </c>
      <c r="G4791" t="s">
        <v>211</v>
      </c>
      <c r="H4791">
        <v>48</v>
      </c>
      <c r="I4791">
        <v>39</v>
      </c>
      <c r="J4791">
        <v>2002</v>
      </c>
      <c r="K4791">
        <v>8</v>
      </c>
      <c r="L4791" t="s">
        <v>2110</v>
      </c>
      <c r="M4791" t="s">
        <v>596</v>
      </c>
    </row>
    <row r="4792" spans="1:13" x14ac:dyDescent="0.25">
      <c r="A4792">
        <v>4779</v>
      </c>
      <c r="B4792" t="s">
        <v>16990</v>
      </c>
      <c r="C4792" t="s">
        <v>16991</v>
      </c>
      <c r="D4792" t="s">
        <v>294</v>
      </c>
      <c r="E4792" t="s">
        <v>798</v>
      </c>
      <c r="F4792" t="s">
        <v>16992</v>
      </c>
      <c r="G4792" t="s">
        <v>297</v>
      </c>
      <c r="H4792">
        <v>11</v>
      </c>
      <c r="I4792">
        <v>8</v>
      </c>
      <c r="J4792">
        <v>2004</v>
      </c>
      <c r="K4792">
        <v>3</v>
      </c>
      <c r="L4792" t="s">
        <v>298</v>
      </c>
      <c r="M4792" t="s">
        <v>298</v>
      </c>
    </row>
    <row r="4793" spans="1:13" x14ac:dyDescent="0.25">
      <c r="A4793">
        <v>4780</v>
      </c>
      <c r="B4793" t="s">
        <v>16993</v>
      </c>
      <c r="C4793" t="s">
        <v>16994</v>
      </c>
      <c r="D4793" t="s">
        <v>74</v>
      </c>
      <c r="E4793" t="s">
        <v>2538</v>
      </c>
      <c r="F4793" t="s">
        <v>16995</v>
      </c>
      <c r="G4793" t="s">
        <v>336</v>
      </c>
      <c r="H4793">
        <v>65</v>
      </c>
      <c r="I4793">
        <v>53</v>
      </c>
      <c r="J4793">
        <v>1990</v>
      </c>
      <c r="K4793">
        <v>1</v>
      </c>
      <c r="L4793" t="s">
        <v>543</v>
      </c>
      <c r="M4793" t="s">
        <v>544</v>
      </c>
    </row>
    <row r="4794" spans="1:13" x14ac:dyDescent="0.25">
      <c r="A4794">
        <v>4781</v>
      </c>
      <c r="B4794" t="s">
        <v>16996</v>
      </c>
      <c r="C4794" t="s">
        <v>16997</v>
      </c>
      <c r="D4794" t="s">
        <v>243</v>
      </c>
      <c r="E4794" t="s">
        <v>201</v>
      </c>
      <c r="F4794" t="s">
        <v>16998</v>
      </c>
      <c r="G4794" t="s">
        <v>18</v>
      </c>
      <c r="H4794">
        <v>132</v>
      </c>
      <c r="I4794">
        <v>106</v>
      </c>
      <c r="J4794">
        <v>1999</v>
      </c>
      <c r="K4794">
        <v>4</v>
      </c>
      <c r="L4794" t="s">
        <v>458</v>
      </c>
      <c r="M4794" t="s">
        <v>15181</v>
      </c>
    </row>
    <row r="4795" spans="1:13" x14ac:dyDescent="0.25">
      <c r="A4795">
        <v>4782</v>
      </c>
      <c r="B4795" t="s">
        <v>16999</v>
      </c>
      <c r="C4795" t="s">
        <v>17000</v>
      </c>
      <c r="D4795" t="s">
        <v>30</v>
      </c>
      <c r="E4795" t="s">
        <v>5176</v>
      </c>
      <c r="F4795" t="s">
        <v>17001</v>
      </c>
      <c r="G4795" t="s">
        <v>211</v>
      </c>
      <c r="H4795">
        <v>44</v>
      </c>
      <c r="I4795">
        <v>23</v>
      </c>
      <c r="J4795">
        <v>2005</v>
      </c>
      <c r="K4795">
        <v>5</v>
      </c>
      <c r="L4795" t="s">
        <v>251</v>
      </c>
      <c r="M4795" t="s">
        <v>251</v>
      </c>
    </row>
    <row r="4796" spans="1:13" x14ac:dyDescent="0.25">
      <c r="A4796">
        <v>4783</v>
      </c>
      <c r="B4796" t="s">
        <v>17002</v>
      </c>
      <c r="C4796" t="s">
        <v>17003</v>
      </c>
      <c r="D4796" t="s">
        <v>22</v>
      </c>
      <c r="E4796" t="s">
        <v>512</v>
      </c>
      <c r="F4796" t="s">
        <v>17004</v>
      </c>
      <c r="G4796" t="s">
        <v>18</v>
      </c>
      <c r="H4796">
        <v>45</v>
      </c>
      <c r="I4796">
        <v>28</v>
      </c>
      <c r="J4796">
        <v>2010</v>
      </c>
      <c r="K4796">
        <v>5</v>
      </c>
      <c r="L4796" t="s">
        <v>26</v>
      </c>
      <c r="M4796" t="s">
        <v>26</v>
      </c>
    </row>
    <row r="4797" spans="1:13" x14ac:dyDescent="0.25">
      <c r="A4797">
        <v>4784</v>
      </c>
      <c r="B4797" t="s">
        <v>17005</v>
      </c>
      <c r="C4797" t="s">
        <v>17006</v>
      </c>
      <c r="D4797" t="s">
        <v>30</v>
      </c>
      <c r="E4797" t="s">
        <v>485</v>
      </c>
      <c r="F4797" t="s">
        <v>17007</v>
      </c>
      <c r="G4797" t="s">
        <v>6043</v>
      </c>
      <c r="H4797">
        <v>16</v>
      </c>
      <c r="I4797">
        <v>17</v>
      </c>
      <c r="J4797">
        <v>2004</v>
      </c>
      <c r="K4797">
        <v>2</v>
      </c>
      <c r="L4797" t="s">
        <v>258</v>
      </c>
      <c r="M4797" t="s">
        <v>7367</v>
      </c>
    </row>
    <row r="4798" spans="1:13" x14ac:dyDescent="0.25">
      <c r="A4798">
        <v>4785</v>
      </c>
      <c r="B4798" t="s">
        <v>17008</v>
      </c>
      <c r="C4798" t="s">
        <v>17009</v>
      </c>
      <c r="D4798" t="s">
        <v>80</v>
      </c>
      <c r="E4798" t="s">
        <v>760</v>
      </c>
      <c r="F4798" t="s">
        <v>17010</v>
      </c>
      <c r="G4798" t="s">
        <v>107</v>
      </c>
      <c r="H4798">
        <v>17</v>
      </c>
      <c r="I4798">
        <v>9</v>
      </c>
      <c r="J4798">
        <v>2006</v>
      </c>
      <c r="K4798">
        <v>3</v>
      </c>
      <c r="L4798" t="s">
        <v>137</v>
      </c>
      <c r="M4798" t="s">
        <v>17011</v>
      </c>
    </row>
    <row r="4799" spans="1:13" x14ac:dyDescent="0.25">
      <c r="A4799">
        <v>4786</v>
      </c>
      <c r="B4799" t="s">
        <v>17012</v>
      </c>
      <c r="C4799" t="s">
        <v>17013</v>
      </c>
      <c r="D4799" t="s">
        <v>166</v>
      </c>
      <c r="E4799" t="s">
        <v>896</v>
      </c>
      <c r="F4799" t="s">
        <v>17014</v>
      </c>
      <c r="G4799" t="s">
        <v>149</v>
      </c>
      <c r="H4799">
        <v>48</v>
      </c>
      <c r="I4799">
        <v>13</v>
      </c>
      <c r="J4799">
        <v>2014</v>
      </c>
      <c r="K4799">
        <v>1</v>
      </c>
      <c r="L4799" t="s">
        <v>1734</v>
      </c>
      <c r="M4799" t="s">
        <v>13194</v>
      </c>
    </row>
    <row r="4800" spans="1:13" x14ac:dyDescent="0.25">
      <c r="A4800">
        <v>4787</v>
      </c>
      <c r="B4800" t="s">
        <v>17015</v>
      </c>
      <c r="C4800" t="s">
        <v>17016</v>
      </c>
      <c r="D4800" t="s">
        <v>52</v>
      </c>
      <c r="E4800" t="s">
        <v>6514</v>
      </c>
      <c r="F4800" t="s">
        <v>17017</v>
      </c>
      <c r="G4800" t="s">
        <v>156</v>
      </c>
      <c r="H4800">
        <v>170</v>
      </c>
      <c r="I4800">
        <v>130</v>
      </c>
      <c r="J4800">
        <v>1982</v>
      </c>
      <c r="K4800">
        <v>1</v>
      </c>
      <c r="L4800" t="s">
        <v>1314</v>
      </c>
      <c r="M4800" t="s">
        <v>1315</v>
      </c>
    </row>
    <row r="4801" spans="1:13" x14ac:dyDescent="0.25">
      <c r="A4801">
        <v>4788</v>
      </c>
      <c r="B4801" t="s">
        <v>17018</v>
      </c>
      <c r="C4801" t="s">
        <v>17019</v>
      </c>
      <c r="D4801" t="s">
        <v>294</v>
      </c>
      <c r="E4801" t="s">
        <v>7156</v>
      </c>
      <c r="F4801" t="s">
        <v>17020</v>
      </c>
      <c r="G4801" t="s">
        <v>297</v>
      </c>
      <c r="H4801">
        <v>46</v>
      </c>
      <c r="I4801">
        <v>29</v>
      </c>
      <c r="J4801">
        <v>2001</v>
      </c>
      <c r="K4801">
        <v>7</v>
      </c>
      <c r="L4801" t="s">
        <v>298</v>
      </c>
      <c r="M4801" t="s">
        <v>17021</v>
      </c>
    </row>
    <row r="4802" spans="1:13" x14ac:dyDescent="0.25">
      <c r="A4802">
        <v>4789</v>
      </c>
      <c r="B4802" t="s">
        <v>17022</v>
      </c>
      <c r="C4802" t="s">
        <v>17023</v>
      </c>
      <c r="D4802" t="s">
        <v>119</v>
      </c>
      <c r="E4802" t="s">
        <v>301</v>
      </c>
      <c r="F4802" t="s">
        <v>17024</v>
      </c>
      <c r="G4802" t="s">
        <v>297</v>
      </c>
      <c r="H4802">
        <v>44</v>
      </c>
      <c r="I4802">
        <v>32</v>
      </c>
      <c r="J4802">
        <v>1996</v>
      </c>
      <c r="K4802">
        <v>2</v>
      </c>
      <c r="L4802" t="s">
        <v>122</v>
      </c>
      <c r="M4802" t="s">
        <v>17025</v>
      </c>
    </row>
    <row r="4803" spans="1:13" x14ac:dyDescent="0.25">
      <c r="A4803">
        <v>4790</v>
      </c>
      <c r="B4803" t="s">
        <v>17026</v>
      </c>
      <c r="C4803" t="s">
        <v>17027</v>
      </c>
      <c r="D4803" t="s">
        <v>74</v>
      </c>
      <c r="E4803" t="s">
        <v>5865</v>
      </c>
      <c r="F4803" t="s">
        <v>17028</v>
      </c>
      <c r="G4803" t="s">
        <v>25</v>
      </c>
      <c r="H4803">
        <v>73</v>
      </c>
      <c r="I4803">
        <v>42</v>
      </c>
      <c r="J4803">
        <v>1976</v>
      </c>
      <c r="K4803">
        <v>2</v>
      </c>
      <c r="L4803" t="s">
        <v>77</v>
      </c>
      <c r="M4803" t="s">
        <v>77</v>
      </c>
    </row>
    <row r="4804" spans="1:13" x14ac:dyDescent="0.25">
      <c r="A4804">
        <v>4791</v>
      </c>
      <c r="B4804" t="s">
        <v>17029</v>
      </c>
      <c r="C4804" t="s">
        <v>17030</v>
      </c>
      <c r="D4804" t="s">
        <v>30</v>
      </c>
      <c r="E4804" t="s">
        <v>17031</v>
      </c>
      <c r="F4804" t="s">
        <v>17032</v>
      </c>
      <c r="G4804" t="s">
        <v>297</v>
      </c>
      <c r="H4804">
        <v>646</v>
      </c>
      <c r="I4804">
        <v>451</v>
      </c>
      <c r="J4804">
        <v>2003</v>
      </c>
      <c r="K4804">
        <v>11</v>
      </c>
      <c r="L4804" t="s">
        <v>258</v>
      </c>
      <c r="M4804" t="s">
        <v>258</v>
      </c>
    </row>
    <row r="4805" spans="1:13" x14ac:dyDescent="0.25">
      <c r="A4805">
        <v>4792</v>
      </c>
      <c r="B4805" t="s">
        <v>17033</v>
      </c>
      <c r="C4805" t="s">
        <v>17034</v>
      </c>
      <c r="D4805" t="s">
        <v>22</v>
      </c>
      <c r="E4805" t="s">
        <v>2108</v>
      </c>
      <c r="F4805" t="s">
        <v>17035</v>
      </c>
      <c r="G4805" t="s">
        <v>289</v>
      </c>
      <c r="H4805">
        <v>465</v>
      </c>
      <c r="I4805">
        <v>310</v>
      </c>
      <c r="J4805">
        <v>2009</v>
      </c>
      <c r="K4805">
        <v>5</v>
      </c>
      <c r="L4805" t="s">
        <v>41</v>
      </c>
      <c r="M4805" t="s">
        <v>3939</v>
      </c>
    </row>
    <row r="4806" spans="1:13" x14ac:dyDescent="0.25">
      <c r="A4806">
        <v>4793</v>
      </c>
      <c r="B4806" t="s">
        <v>17036</v>
      </c>
      <c r="C4806" t="s">
        <v>17037</v>
      </c>
      <c r="D4806" t="s">
        <v>166</v>
      </c>
      <c r="E4806" t="s">
        <v>11916</v>
      </c>
      <c r="F4806" t="s">
        <v>17038</v>
      </c>
      <c r="G4806" t="s">
        <v>233</v>
      </c>
      <c r="H4806">
        <v>1423</v>
      </c>
      <c r="I4806">
        <v>1082</v>
      </c>
      <c r="J4806">
        <v>1967</v>
      </c>
      <c r="K4806">
        <v>1</v>
      </c>
      <c r="L4806" t="s">
        <v>1734</v>
      </c>
      <c r="M4806" t="s">
        <v>1734</v>
      </c>
    </row>
    <row r="4807" spans="1:13" x14ac:dyDescent="0.25">
      <c r="A4807">
        <v>4794</v>
      </c>
      <c r="B4807" t="s">
        <v>17039</v>
      </c>
      <c r="C4807" t="s">
        <v>17040</v>
      </c>
      <c r="D4807" t="s">
        <v>86</v>
      </c>
      <c r="E4807" t="s">
        <v>179</v>
      </c>
      <c r="F4807" t="s">
        <v>17041</v>
      </c>
      <c r="G4807" t="s">
        <v>308</v>
      </c>
      <c r="H4807">
        <v>34</v>
      </c>
      <c r="I4807">
        <v>24</v>
      </c>
      <c r="J4807">
        <v>1998</v>
      </c>
      <c r="K4807">
        <v>8</v>
      </c>
      <c r="L4807" t="s">
        <v>41</v>
      </c>
      <c r="M4807" t="s">
        <v>89</v>
      </c>
    </row>
    <row r="4808" spans="1:13" x14ac:dyDescent="0.25">
      <c r="A4808">
        <v>4795</v>
      </c>
      <c r="B4808" t="s">
        <v>17042</v>
      </c>
      <c r="C4808" t="s">
        <v>17043</v>
      </c>
      <c r="D4808" t="s">
        <v>59</v>
      </c>
      <c r="E4808" t="s">
        <v>17044</v>
      </c>
      <c r="F4808" t="s">
        <v>17045</v>
      </c>
      <c r="G4808" t="s">
        <v>336</v>
      </c>
      <c r="H4808">
        <v>44</v>
      </c>
      <c r="I4808">
        <v>35</v>
      </c>
      <c r="J4808">
        <v>2000</v>
      </c>
      <c r="K4808">
        <v>4</v>
      </c>
      <c r="L4808" t="s">
        <v>49</v>
      </c>
      <c r="M4808" t="s">
        <v>17046</v>
      </c>
    </row>
    <row r="4809" spans="1:13" x14ac:dyDescent="0.25">
      <c r="A4809">
        <v>4796</v>
      </c>
      <c r="B4809" t="s">
        <v>17047</v>
      </c>
      <c r="C4809" t="s">
        <v>17048</v>
      </c>
      <c r="D4809" t="s">
        <v>45</v>
      </c>
      <c r="E4809" t="s">
        <v>142</v>
      </c>
      <c r="F4809" t="s">
        <v>17049</v>
      </c>
      <c r="G4809" t="s">
        <v>336</v>
      </c>
      <c r="H4809">
        <v>70</v>
      </c>
      <c r="I4809">
        <v>20</v>
      </c>
      <c r="J4809">
        <v>2014</v>
      </c>
      <c r="K4809">
        <v>1</v>
      </c>
      <c r="L4809" t="s">
        <v>49</v>
      </c>
      <c r="M4809" t="s">
        <v>49</v>
      </c>
    </row>
    <row r="4810" spans="1:13" x14ac:dyDescent="0.25">
      <c r="A4810">
        <v>4797</v>
      </c>
      <c r="B4810" t="s">
        <v>17050</v>
      </c>
      <c r="C4810" t="s">
        <v>17051</v>
      </c>
      <c r="D4810" t="s">
        <v>105</v>
      </c>
      <c r="E4810" t="s">
        <v>2464</v>
      </c>
      <c r="F4810" t="s">
        <v>17052</v>
      </c>
      <c r="G4810" t="s">
        <v>18</v>
      </c>
      <c r="H4810">
        <v>65</v>
      </c>
      <c r="I4810">
        <v>39</v>
      </c>
      <c r="J4810">
        <v>2013</v>
      </c>
      <c r="K4810">
        <v>1</v>
      </c>
      <c r="L4810" t="s">
        <v>62</v>
      </c>
      <c r="M4810" t="s">
        <v>108</v>
      </c>
    </row>
    <row r="4811" spans="1:13" x14ac:dyDescent="0.25">
      <c r="A4811">
        <v>4798</v>
      </c>
      <c r="B4811" t="s">
        <v>17053</v>
      </c>
      <c r="C4811" t="s">
        <v>17054</v>
      </c>
      <c r="D4811" t="s">
        <v>45</v>
      </c>
      <c r="E4811" t="s">
        <v>1309</v>
      </c>
      <c r="F4811" t="s">
        <v>17055</v>
      </c>
      <c r="G4811" t="s">
        <v>336</v>
      </c>
      <c r="H4811">
        <v>21</v>
      </c>
      <c r="I4811">
        <v>12</v>
      </c>
      <c r="J4811">
        <v>2012</v>
      </c>
      <c r="K4811">
        <v>3</v>
      </c>
      <c r="L4811" t="s">
        <v>49</v>
      </c>
      <c r="M4811" t="s">
        <v>17056</v>
      </c>
    </row>
    <row r="4812" spans="1:13" x14ac:dyDescent="0.25">
      <c r="A4812">
        <v>4799</v>
      </c>
      <c r="B4812" t="s">
        <v>17057</v>
      </c>
      <c r="C4812" t="s">
        <v>17058</v>
      </c>
      <c r="D4812" t="s">
        <v>1960</v>
      </c>
      <c r="E4812" t="s">
        <v>6056</v>
      </c>
      <c r="F4812" t="s">
        <v>17059</v>
      </c>
      <c r="G4812" t="s">
        <v>48</v>
      </c>
      <c r="H4812">
        <v>24</v>
      </c>
      <c r="I4812">
        <v>13</v>
      </c>
      <c r="J4812">
        <v>2015</v>
      </c>
      <c r="K4812">
        <v>1</v>
      </c>
      <c r="L4812" t="s">
        <v>2079</v>
      </c>
      <c r="M4812" t="s">
        <v>6576</v>
      </c>
    </row>
    <row r="4813" spans="1:13" x14ac:dyDescent="0.25">
      <c r="A4813">
        <v>4800</v>
      </c>
      <c r="B4813" t="s">
        <v>17060</v>
      </c>
      <c r="C4813" t="s">
        <v>17061</v>
      </c>
      <c r="D4813" t="s">
        <v>643</v>
      </c>
      <c r="E4813" t="s">
        <v>8301</v>
      </c>
      <c r="F4813" t="s">
        <v>17062</v>
      </c>
      <c r="G4813" t="s">
        <v>40</v>
      </c>
      <c r="H4813">
        <v>31</v>
      </c>
      <c r="I4813">
        <v>27</v>
      </c>
      <c r="J4813">
        <v>2010</v>
      </c>
      <c r="K4813">
        <v>3</v>
      </c>
      <c r="L4813" t="s">
        <v>645</v>
      </c>
      <c r="M4813" t="s">
        <v>2606</v>
      </c>
    </row>
    <row r="4814" spans="1:13" x14ac:dyDescent="0.25">
      <c r="A4814">
        <v>4801</v>
      </c>
      <c r="B4814" t="s">
        <v>17063</v>
      </c>
      <c r="C4814" t="s">
        <v>17064</v>
      </c>
      <c r="D4814" t="s">
        <v>503</v>
      </c>
      <c r="E4814" t="s">
        <v>10032</v>
      </c>
      <c r="F4814" t="s">
        <v>17065</v>
      </c>
      <c r="G4814" t="s">
        <v>40</v>
      </c>
      <c r="H4814">
        <v>1200</v>
      </c>
      <c r="I4814">
        <v>700</v>
      </c>
      <c r="J4814">
        <v>2011</v>
      </c>
      <c r="K4814">
        <v>2</v>
      </c>
      <c r="L4814" t="s">
        <v>506</v>
      </c>
      <c r="M4814" t="s">
        <v>1598</v>
      </c>
    </row>
    <row r="4815" spans="1:13" x14ac:dyDescent="0.25">
      <c r="A4815">
        <v>4802</v>
      </c>
      <c r="B4815" t="s">
        <v>17066</v>
      </c>
      <c r="C4815" t="s">
        <v>17067</v>
      </c>
      <c r="D4815" t="s">
        <v>74</v>
      </c>
      <c r="E4815" t="s">
        <v>425</v>
      </c>
      <c r="F4815" t="s">
        <v>17068</v>
      </c>
      <c r="G4815" t="s">
        <v>211</v>
      </c>
      <c r="H4815">
        <v>13</v>
      </c>
      <c r="I4815">
        <v>11</v>
      </c>
      <c r="J4815">
        <v>2003</v>
      </c>
      <c r="K4815">
        <v>1</v>
      </c>
      <c r="L4815" t="s">
        <v>543</v>
      </c>
      <c r="M4815" t="s">
        <v>544</v>
      </c>
    </row>
    <row r="4816" spans="1:13" x14ac:dyDescent="0.25">
      <c r="A4816">
        <v>4803</v>
      </c>
      <c r="B4816" t="s">
        <v>17069</v>
      </c>
      <c r="C4816" t="s">
        <v>17070</v>
      </c>
      <c r="D4816" t="s">
        <v>243</v>
      </c>
      <c r="E4816" t="s">
        <v>896</v>
      </c>
      <c r="F4816" t="s">
        <v>17071</v>
      </c>
      <c r="G4816" t="s">
        <v>40</v>
      </c>
      <c r="H4816">
        <v>26</v>
      </c>
      <c r="I4816">
        <v>18</v>
      </c>
      <c r="J4816">
        <v>2007</v>
      </c>
      <c r="K4816">
        <v>2</v>
      </c>
      <c r="L4816" t="s">
        <v>94</v>
      </c>
      <c r="M4816" t="s">
        <v>830</v>
      </c>
    </row>
    <row r="4817" spans="1:13" x14ac:dyDescent="0.25">
      <c r="A4817">
        <v>4804</v>
      </c>
      <c r="B4817" t="s">
        <v>17072</v>
      </c>
      <c r="C4817" t="s">
        <v>17073</v>
      </c>
      <c r="D4817" t="s">
        <v>45</v>
      </c>
      <c r="E4817" t="s">
        <v>3193</v>
      </c>
      <c r="F4817" t="s">
        <v>17074</v>
      </c>
      <c r="G4817" t="s">
        <v>289</v>
      </c>
      <c r="H4817">
        <v>114</v>
      </c>
      <c r="I4817">
        <v>98</v>
      </c>
      <c r="J4817">
        <v>2005</v>
      </c>
      <c r="K4817">
        <v>6</v>
      </c>
      <c r="L4817" t="s">
        <v>41</v>
      </c>
      <c r="M4817" t="s">
        <v>3906</v>
      </c>
    </row>
    <row r="4818" spans="1:13" x14ac:dyDescent="0.25">
      <c r="A4818">
        <v>4805</v>
      </c>
      <c r="B4818" t="s">
        <v>17075</v>
      </c>
      <c r="C4818" t="s">
        <v>17076</v>
      </c>
      <c r="D4818" t="s">
        <v>45</v>
      </c>
      <c r="E4818" t="s">
        <v>17077</v>
      </c>
      <c r="F4818" t="s">
        <v>17078</v>
      </c>
      <c r="G4818" t="s">
        <v>156</v>
      </c>
      <c r="H4818">
        <v>700</v>
      </c>
      <c r="I4818">
        <v>475</v>
      </c>
      <c r="J4818">
        <v>1995</v>
      </c>
      <c r="K4818">
        <v>11</v>
      </c>
      <c r="L4818" t="s">
        <v>49</v>
      </c>
      <c r="M4818" t="s">
        <v>9902</v>
      </c>
    </row>
    <row r="4819" spans="1:13" x14ac:dyDescent="0.25">
      <c r="A4819">
        <v>4806</v>
      </c>
      <c r="B4819" t="s">
        <v>17079</v>
      </c>
      <c r="C4819" t="s">
        <v>17080</v>
      </c>
      <c r="D4819" t="s">
        <v>223</v>
      </c>
      <c r="E4819" t="s">
        <v>367</v>
      </c>
      <c r="F4819" t="s">
        <v>17081</v>
      </c>
      <c r="G4819" t="s">
        <v>336</v>
      </c>
      <c r="H4819">
        <v>106</v>
      </c>
      <c r="I4819">
        <v>73</v>
      </c>
      <c r="J4819">
        <v>2009</v>
      </c>
      <c r="K4819">
        <v>4</v>
      </c>
      <c r="L4819" t="s">
        <v>1860</v>
      </c>
      <c r="M4819" t="s">
        <v>1860</v>
      </c>
    </row>
    <row r="4820" spans="1:13" x14ac:dyDescent="0.25">
      <c r="A4820">
        <v>4807</v>
      </c>
      <c r="B4820" t="s">
        <v>17082</v>
      </c>
      <c r="C4820" t="s">
        <v>17083</v>
      </c>
      <c r="D4820" t="s">
        <v>80</v>
      </c>
      <c r="E4820" t="s">
        <v>512</v>
      </c>
      <c r="F4820" t="s">
        <v>17084</v>
      </c>
      <c r="G4820" t="s">
        <v>18</v>
      </c>
      <c r="H4820">
        <v>65</v>
      </c>
      <c r="I4820">
        <v>35</v>
      </c>
      <c r="J4820">
        <v>2009</v>
      </c>
      <c r="K4820">
        <v>1</v>
      </c>
      <c r="L4820" t="s">
        <v>83</v>
      </c>
      <c r="M4820" t="s">
        <v>83</v>
      </c>
    </row>
    <row r="4821" spans="1:13" x14ac:dyDescent="0.25">
      <c r="A4821">
        <v>4808</v>
      </c>
      <c r="B4821" t="s">
        <v>17085</v>
      </c>
      <c r="C4821" t="s">
        <v>17086</v>
      </c>
      <c r="D4821" t="s">
        <v>80</v>
      </c>
      <c r="E4821" t="s">
        <v>342</v>
      </c>
      <c r="F4821" t="s">
        <v>17087</v>
      </c>
      <c r="G4821" t="s">
        <v>336</v>
      </c>
      <c r="H4821">
        <v>49</v>
      </c>
      <c r="I4821">
        <v>27</v>
      </c>
      <c r="J4821">
        <v>2004</v>
      </c>
      <c r="K4821">
        <v>5</v>
      </c>
      <c r="L4821" t="s">
        <v>137</v>
      </c>
      <c r="M4821" t="s">
        <v>137</v>
      </c>
    </row>
    <row r="4822" spans="1:13" x14ac:dyDescent="0.25">
      <c r="A4822">
        <v>4809</v>
      </c>
      <c r="B4822" t="s">
        <v>17088</v>
      </c>
      <c r="C4822" t="s">
        <v>17089</v>
      </c>
      <c r="D4822" t="s">
        <v>503</v>
      </c>
      <c r="E4822" t="s">
        <v>13144</v>
      </c>
      <c r="F4822" t="s">
        <v>17090</v>
      </c>
      <c r="G4822" t="s">
        <v>336</v>
      </c>
      <c r="H4822">
        <v>124</v>
      </c>
      <c r="I4822">
        <v>27</v>
      </c>
      <c r="J4822">
        <v>2003</v>
      </c>
      <c r="K4822">
        <v>4</v>
      </c>
      <c r="L4822" t="s">
        <v>506</v>
      </c>
      <c r="M4822" t="s">
        <v>12030</v>
      </c>
    </row>
    <row r="4823" spans="1:13" x14ac:dyDescent="0.25">
      <c r="A4823">
        <v>4810</v>
      </c>
      <c r="B4823" t="s">
        <v>17091</v>
      </c>
      <c r="C4823" t="s">
        <v>17092</v>
      </c>
      <c r="D4823" t="s">
        <v>45</v>
      </c>
      <c r="E4823" t="s">
        <v>1473</v>
      </c>
      <c r="F4823" t="s">
        <v>17093</v>
      </c>
      <c r="G4823" t="s">
        <v>187</v>
      </c>
      <c r="H4823">
        <v>33</v>
      </c>
      <c r="I4823">
        <v>14</v>
      </c>
      <c r="J4823">
        <v>2009</v>
      </c>
      <c r="K4823">
        <v>4</v>
      </c>
      <c r="L4823" t="s">
        <v>1258</v>
      </c>
      <c r="M4823" t="s">
        <v>1259</v>
      </c>
    </row>
    <row r="4824" spans="1:13" x14ac:dyDescent="0.25">
      <c r="A4824">
        <v>4811</v>
      </c>
      <c r="B4824" t="s">
        <v>17094</v>
      </c>
      <c r="C4824" t="s">
        <v>17095</v>
      </c>
      <c r="D4824" t="s">
        <v>3523</v>
      </c>
      <c r="E4824" t="s">
        <v>17096</v>
      </c>
      <c r="F4824" t="s">
        <v>17097</v>
      </c>
      <c r="G4824" t="s">
        <v>181</v>
      </c>
      <c r="H4824">
        <v>180</v>
      </c>
      <c r="I4824">
        <v>140</v>
      </c>
      <c r="J4824">
        <v>1996</v>
      </c>
      <c r="K4824">
        <v>8</v>
      </c>
      <c r="L4824" t="s">
        <v>41</v>
      </c>
      <c r="M4824" t="s">
        <v>17098</v>
      </c>
    </row>
    <row r="4825" spans="1:13" x14ac:dyDescent="0.25">
      <c r="A4825">
        <v>4812</v>
      </c>
      <c r="B4825" t="s">
        <v>17099</v>
      </c>
      <c r="C4825" t="s">
        <v>17100</v>
      </c>
      <c r="D4825" t="s">
        <v>243</v>
      </c>
      <c r="E4825" t="s">
        <v>3474</v>
      </c>
      <c r="F4825" t="s">
        <v>17101</v>
      </c>
      <c r="G4825" t="s">
        <v>181</v>
      </c>
      <c r="H4825">
        <v>85</v>
      </c>
      <c r="I4825">
        <v>69</v>
      </c>
      <c r="J4825">
        <v>2002</v>
      </c>
      <c r="K4825">
        <v>5</v>
      </c>
      <c r="L4825" t="s">
        <v>94</v>
      </c>
      <c r="M4825" t="s">
        <v>2123</v>
      </c>
    </row>
    <row r="4826" spans="1:13" x14ac:dyDescent="0.25">
      <c r="A4826">
        <v>4813</v>
      </c>
      <c r="B4826" t="s">
        <v>17102</v>
      </c>
      <c r="C4826" t="s">
        <v>17103</v>
      </c>
      <c r="D4826" t="s">
        <v>80</v>
      </c>
      <c r="E4826" t="s">
        <v>5361</v>
      </c>
      <c r="F4826" t="s">
        <v>17104</v>
      </c>
      <c r="G4826" t="s">
        <v>107</v>
      </c>
      <c r="H4826">
        <v>57</v>
      </c>
      <c r="I4826">
        <v>46</v>
      </c>
      <c r="J4826">
        <v>2002</v>
      </c>
      <c r="K4826">
        <v>8</v>
      </c>
      <c r="L4826" t="s">
        <v>83</v>
      </c>
      <c r="M4826" t="s">
        <v>578</v>
      </c>
    </row>
    <row r="4827" spans="1:13" x14ac:dyDescent="0.25">
      <c r="A4827">
        <v>4814</v>
      </c>
      <c r="B4827" t="s">
        <v>17105</v>
      </c>
      <c r="C4827" t="s">
        <v>17106</v>
      </c>
      <c r="D4827" t="s">
        <v>1768</v>
      </c>
      <c r="E4827" t="s">
        <v>665</v>
      </c>
      <c r="F4827" t="s">
        <v>17107</v>
      </c>
      <c r="G4827" t="s">
        <v>107</v>
      </c>
      <c r="H4827">
        <v>27</v>
      </c>
      <c r="I4827">
        <v>21</v>
      </c>
      <c r="J4827">
        <v>1982</v>
      </c>
      <c r="K4827">
        <v>3</v>
      </c>
      <c r="L4827" t="s">
        <v>41</v>
      </c>
      <c r="M4827" t="s">
        <v>2304</v>
      </c>
    </row>
    <row r="4828" spans="1:13" x14ac:dyDescent="0.25">
      <c r="A4828">
        <v>4815</v>
      </c>
      <c r="B4828" t="s">
        <v>17108</v>
      </c>
      <c r="C4828" t="s">
        <v>17109</v>
      </c>
      <c r="D4828" t="s">
        <v>294</v>
      </c>
      <c r="E4828" t="s">
        <v>269</v>
      </c>
      <c r="F4828" t="s">
        <v>17110</v>
      </c>
      <c r="G4828" t="s">
        <v>18</v>
      </c>
      <c r="H4828">
        <v>52</v>
      </c>
      <c r="I4828">
        <v>46</v>
      </c>
      <c r="J4828">
        <v>2005</v>
      </c>
      <c r="K4828">
        <v>4</v>
      </c>
      <c r="L4828" t="s">
        <v>298</v>
      </c>
      <c r="M4828" t="s">
        <v>14400</v>
      </c>
    </row>
    <row r="4829" spans="1:13" x14ac:dyDescent="0.25">
      <c r="A4829">
        <v>4816</v>
      </c>
      <c r="B4829" t="s">
        <v>17111</v>
      </c>
      <c r="C4829" t="s">
        <v>17112</v>
      </c>
      <c r="D4829" t="s">
        <v>86</v>
      </c>
      <c r="E4829" t="s">
        <v>1418</v>
      </c>
      <c r="F4829" t="s">
        <v>17113</v>
      </c>
      <c r="G4829" t="s">
        <v>40</v>
      </c>
      <c r="H4829">
        <v>45</v>
      </c>
      <c r="I4829">
        <v>35</v>
      </c>
      <c r="J4829">
        <v>2006</v>
      </c>
      <c r="K4829">
        <v>3</v>
      </c>
      <c r="L4829" t="s">
        <v>41</v>
      </c>
      <c r="M4829" t="s">
        <v>2886</v>
      </c>
    </row>
    <row r="4830" spans="1:13" x14ac:dyDescent="0.25">
      <c r="A4830">
        <v>4817</v>
      </c>
      <c r="B4830" t="s">
        <v>17114</v>
      </c>
      <c r="C4830" t="s">
        <v>17115</v>
      </c>
      <c r="D4830" t="s">
        <v>86</v>
      </c>
      <c r="E4830" t="s">
        <v>760</v>
      </c>
      <c r="F4830" t="s">
        <v>17116</v>
      </c>
      <c r="G4830" t="s">
        <v>18</v>
      </c>
      <c r="H4830">
        <v>17</v>
      </c>
      <c r="I4830">
        <v>12</v>
      </c>
      <c r="J4830">
        <v>2009</v>
      </c>
      <c r="K4830">
        <v>3</v>
      </c>
      <c r="L4830" t="s">
        <v>2084</v>
      </c>
      <c r="M4830" t="s">
        <v>2085</v>
      </c>
    </row>
    <row r="4831" spans="1:13" x14ac:dyDescent="0.25">
      <c r="A4831">
        <v>4818</v>
      </c>
      <c r="B4831" t="s">
        <v>17117</v>
      </c>
      <c r="C4831" t="s">
        <v>17118</v>
      </c>
      <c r="D4831" t="s">
        <v>66</v>
      </c>
      <c r="E4831" t="s">
        <v>1920</v>
      </c>
      <c r="F4831" t="s">
        <v>17119</v>
      </c>
      <c r="G4831" t="s">
        <v>181</v>
      </c>
      <c r="H4831">
        <v>12</v>
      </c>
      <c r="I4831">
        <v>8</v>
      </c>
      <c r="J4831">
        <v>2012</v>
      </c>
      <c r="K4831">
        <v>1</v>
      </c>
      <c r="L4831" t="s">
        <v>94</v>
      </c>
      <c r="M4831" t="s">
        <v>396</v>
      </c>
    </row>
    <row r="4832" spans="1:13" x14ac:dyDescent="0.25">
      <c r="A4832">
        <v>4819</v>
      </c>
      <c r="B4832" t="s">
        <v>17120</v>
      </c>
      <c r="C4832" t="s">
        <v>17121</v>
      </c>
      <c r="D4832" t="s">
        <v>52</v>
      </c>
      <c r="E4832" t="s">
        <v>824</v>
      </c>
      <c r="F4832" t="s">
        <v>17122</v>
      </c>
      <c r="G4832" t="s">
        <v>6043</v>
      </c>
      <c r="H4832">
        <v>34</v>
      </c>
      <c r="I4832">
        <v>15</v>
      </c>
      <c r="J4832">
        <v>2011</v>
      </c>
      <c r="K4832">
        <v>1</v>
      </c>
      <c r="L4832" t="s">
        <v>56</v>
      </c>
      <c r="M4832" t="s">
        <v>56</v>
      </c>
    </row>
    <row r="4833" spans="1:13" x14ac:dyDescent="0.25">
      <c r="A4833">
        <v>4820</v>
      </c>
      <c r="B4833" t="s">
        <v>17123</v>
      </c>
      <c r="C4833" t="s">
        <v>17124</v>
      </c>
      <c r="D4833" t="s">
        <v>30</v>
      </c>
      <c r="E4833" t="s">
        <v>892</v>
      </c>
      <c r="F4833" t="s">
        <v>17125</v>
      </c>
      <c r="G4833" t="s">
        <v>187</v>
      </c>
      <c r="H4833">
        <v>200</v>
      </c>
      <c r="I4833">
        <v>90</v>
      </c>
      <c r="J4833">
        <v>2006</v>
      </c>
      <c r="K4833">
        <v>3</v>
      </c>
      <c r="L4833" t="s">
        <v>258</v>
      </c>
      <c r="M4833" t="s">
        <v>258</v>
      </c>
    </row>
    <row r="4834" spans="1:13" x14ac:dyDescent="0.25">
      <c r="A4834">
        <v>4821</v>
      </c>
      <c r="B4834" t="s">
        <v>17126</v>
      </c>
      <c r="C4834" t="s">
        <v>17127</v>
      </c>
      <c r="D4834" t="s">
        <v>45</v>
      </c>
      <c r="E4834" t="s">
        <v>6939</v>
      </c>
      <c r="F4834" t="s">
        <v>17128</v>
      </c>
      <c r="G4834" t="s">
        <v>1041</v>
      </c>
      <c r="H4834">
        <v>160</v>
      </c>
      <c r="I4834">
        <v>101</v>
      </c>
      <c r="J4834">
        <v>1986</v>
      </c>
      <c r="K4834">
        <v>11</v>
      </c>
      <c r="L4834" t="s">
        <v>49</v>
      </c>
      <c r="M4834" t="s">
        <v>17129</v>
      </c>
    </row>
    <row r="4835" spans="1:13" x14ac:dyDescent="0.25">
      <c r="A4835">
        <v>4822</v>
      </c>
      <c r="B4835" t="s">
        <v>17130</v>
      </c>
      <c r="C4835" t="s">
        <v>17131</v>
      </c>
      <c r="D4835" t="s">
        <v>52</v>
      </c>
      <c r="E4835" t="s">
        <v>161</v>
      </c>
      <c r="F4835" t="s">
        <v>17132</v>
      </c>
      <c r="G4835" t="s">
        <v>181</v>
      </c>
      <c r="H4835">
        <v>51</v>
      </c>
      <c r="I4835">
        <v>20</v>
      </c>
      <c r="J4835">
        <v>2011</v>
      </c>
      <c r="K4835">
        <v>3</v>
      </c>
      <c r="L4835" t="s">
        <v>953</v>
      </c>
      <c r="M4835" t="s">
        <v>1004</v>
      </c>
    </row>
    <row r="4836" spans="1:13" x14ac:dyDescent="0.25">
      <c r="A4836">
        <v>4823</v>
      </c>
      <c r="B4836" t="s">
        <v>17133</v>
      </c>
      <c r="C4836" t="s">
        <v>17134</v>
      </c>
      <c r="D4836" t="s">
        <v>66</v>
      </c>
      <c r="E4836" t="s">
        <v>1592</v>
      </c>
      <c r="F4836" t="s">
        <v>17135</v>
      </c>
      <c r="G4836" t="s">
        <v>107</v>
      </c>
      <c r="H4836">
        <v>49</v>
      </c>
      <c r="I4836">
        <v>36</v>
      </c>
      <c r="J4836">
        <v>1993</v>
      </c>
      <c r="K4836">
        <v>8</v>
      </c>
      <c r="L4836" t="s">
        <v>94</v>
      </c>
      <c r="M4836" t="s">
        <v>2147</v>
      </c>
    </row>
    <row r="4837" spans="1:13" x14ac:dyDescent="0.25">
      <c r="A4837">
        <v>4824</v>
      </c>
      <c r="B4837" t="s">
        <v>17136</v>
      </c>
      <c r="C4837" t="s">
        <v>17137</v>
      </c>
      <c r="D4837" t="s">
        <v>333</v>
      </c>
      <c r="E4837" t="s">
        <v>939</v>
      </c>
      <c r="F4837" t="s">
        <v>17138</v>
      </c>
      <c r="G4837" t="s">
        <v>6043</v>
      </c>
      <c r="H4837">
        <v>38</v>
      </c>
      <c r="I4837">
        <v>29</v>
      </c>
      <c r="J4837">
        <v>2001</v>
      </c>
      <c r="K4837">
        <v>2</v>
      </c>
      <c r="L4837" t="s">
        <v>337</v>
      </c>
      <c r="M4837" t="s">
        <v>9241</v>
      </c>
    </row>
    <row r="4838" spans="1:13" x14ac:dyDescent="0.25">
      <c r="A4838">
        <v>4825</v>
      </c>
      <c r="B4838" t="s">
        <v>17139</v>
      </c>
      <c r="C4838" t="s">
        <v>17140</v>
      </c>
      <c r="D4838" t="s">
        <v>852</v>
      </c>
      <c r="E4838" t="s">
        <v>1297</v>
      </c>
      <c r="F4838" t="s">
        <v>17141</v>
      </c>
      <c r="G4838" t="s">
        <v>336</v>
      </c>
      <c r="H4838">
        <v>36</v>
      </c>
      <c r="I4838">
        <v>30</v>
      </c>
      <c r="J4838">
        <v>2004</v>
      </c>
      <c r="K4838">
        <v>3</v>
      </c>
      <c r="L4838" t="s">
        <v>595</v>
      </c>
      <c r="M4838" t="s">
        <v>854</v>
      </c>
    </row>
    <row r="4839" spans="1:13" x14ac:dyDescent="0.25">
      <c r="A4839">
        <v>4826</v>
      </c>
      <c r="B4839" t="s">
        <v>17142</v>
      </c>
      <c r="C4839" t="s">
        <v>17143</v>
      </c>
      <c r="D4839" t="s">
        <v>80</v>
      </c>
      <c r="E4839" t="s">
        <v>3529</v>
      </c>
      <c r="F4839" t="s">
        <v>17144</v>
      </c>
      <c r="G4839" t="s">
        <v>297</v>
      </c>
      <c r="H4839">
        <v>71</v>
      </c>
      <c r="I4839">
        <v>54</v>
      </c>
      <c r="J4839">
        <v>2002</v>
      </c>
      <c r="K4839">
        <v>2</v>
      </c>
      <c r="L4839" t="s">
        <v>137</v>
      </c>
      <c r="M4839" t="s">
        <v>137</v>
      </c>
    </row>
    <row r="4840" spans="1:13" x14ac:dyDescent="0.25">
      <c r="A4840">
        <v>4827</v>
      </c>
      <c r="B4840" t="s">
        <v>17145</v>
      </c>
      <c r="C4840" t="s">
        <v>17146</v>
      </c>
      <c r="D4840" t="s">
        <v>119</v>
      </c>
      <c r="E4840" t="s">
        <v>1152</v>
      </c>
      <c r="F4840" t="s">
        <v>17147</v>
      </c>
      <c r="G4840" t="s">
        <v>6043</v>
      </c>
      <c r="H4840">
        <v>10</v>
      </c>
      <c r="I4840">
        <v>6</v>
      </c>
      <c r="J4840">
        <v>2008</v>
      </c>
      <c r="K4840">
        <v>1</v>
      </c>
      <c r="L4840" t="s">
        <v>122</v>
      </c>
      <c r="M4840" t="s">
        <v>122</v>
      </c>
    </row>
    <row r="4841" spans="1:13" x14ac:dyDescent="0.25">
      <c r="A4841">
        <v>4828</v>
      </c>
      <c r="B4841" t="s">
        <v>17148</v>
      </c>
      <c r="C4841" t="s">
        <v>17149</v>
      </c>
      <c r="D4841" t="s">
        <v>80</v>
      </c>
      <c r="E4841" t="s">
        <v>824</v>
      </c>
      <c r="F4841" t="s">
        <v>17150</v>
      </c>
      <c r="G4841" t="s">
        <v>211</v>
      </c>
      <c r="H4841">
        <v>6</v>
      </c>
      <c r="I4841">
        <v>8</v>
      </c>
      <c r="J4841">
        <v>2010</v>
      </c>
      <c r="K4841">
        <v>1</v>
      </c>
      <c r="L4841" t="s">
        <v>83</v>
      </c>
      <c r="M4841" t="s">
        <v>1351</v>
      </c>
    </row>
    <row r="4842" spans="1:13" x14ac:dyDescent="0.25">
      <c r="A4842">
        <v>4829</v>
      </c>
      <c r="B4842" t="s">
        <v>17151</v>
      </c>
      <c r="C4842" t="s">
        <v>17152</v>
      </c>
      <c r="D4842" t="s">
        <v>80</v>
      </c>
      <c r="E4842" t="s">
        <v>17153</v>
      </c>
      <c r="F4842" t="s">
        <v>17154</v>
      </c>
      <c r="G4842" t="s">
        <v>324</v>
      </c>
      <c r="H4842">
        <v>751</v>
      </c>
      <c r="I4842">
        <v>564</v>
      </c>
      <c r="J4842">
        <v>2007</v>
      </c>
      <c r="K4842">
        <v>5</v>
      </c>
      <c r="L4842" t="s">
        <v>83</v>
      </c>
      <c r="M4842" t="s">
        <v>6761</v>
      </c>
    </row>
    <row r="4843" spans="1:13" x14ac:dyDescent="0.25">
      <c r="A4843">
        <v>4830</v>
      </c>
      <c r="B4843" t="s">
        <v>17155</v>
      </c>
      <c r="C4843" t="s">
        <v>17156</v>
      </c>
      <c r="D4843" t="s">
        <v>80</v>
      </c>
      <c r="E4843" t="s">
        <v>541</v>
      </c>
      <c r="F4843" t="s">
        <v>17157</v>
      </c>
      <c r="G4843" t="s">
        <v>6043</v>
      </c>
      <c r="H4843">
        <v>33</v>
      </c>
      <c r="I4843">
        <v>28</v>
      </c>
      <c r="J4843">
        <v>2009</v>
      </c>
      <c r="K4843">
        <v>3</v>
      </c>
      <c r="L4843" t="s">
        <v>41</v>
      </c>
      <c r="M4843" t="s">
        <v>15555</v>
      </c>
    </row>
    <row r="4844" spans="1:13" x14ac:dyDescent="0.25">
      <c r="A4844">
        <v>4831</v>
      </c>
      <c r="B4844" t="s">
        <v>17158</v>
      </c>
      <c r="C4844" t="s">
        <v>17159</v>
      </c>
      <c r="D4844" t="s">
        <v>45</v>
      </c>
      <c r="E4844" t="s">
        <v>3855</v>
      </c>
      <c r="F4844" t="s">
        <v>17160</v>
      </c>
      <c r="G4844" t="s">
        <v>1041</v>
      </c>
      <c r="H4844">
        <v>150</v>
      </c>
      <c r="I4844">
        <v>95</v>
      </c>
      <c r="J4844">
        <v>1989</v>
      </c>
      <c r="K4844">
        <v>5</v>
      </c>
      <c r="L4844" t="s">
        <v>49</v>
      </c>
      <c r="M4844" t="s">
        <v>17161</v>
      </c>
    </row>
    <row r="4845" spans="1:13" x14ac:dyDescent="0.25">
      <c r="A4845">
        <v>4832</v>
      </c>
      <c r="B4845" t="s">
        <v>17162</v>
      </c>
      <c r="C4845" t="s">
        <v>17163</v>
      </c>
      <c r="D4845" t="s">
        <v>45</v>
      </c>
      <c r="E4845" t="s">
        <v>1665</v>
      </c>
      <c r="F4845" t="s">
        <v>17164</v>
      </c>
      <c r="G4845" t="s">
        <v>18</v>
      </c>
      <c r="H4845">
        <v>131</v>
      </c>
      <c r="I4845">
        <v>94</v>
      </c>
      <c r="J4845">
        <v>1989</v>
      </c>
      <c r="K4845">
        <v>4</v>
      </c>
      <c r="L4845" t="s">
        <v>41</v>
      </c>
      <c r="M4845" t="s">
        <v>2932</v>
      </c>
    </row>
    <row r="4846" spans="1:13" x14ac:dyDescent="0.25">
      <c r="A4846">
        <v>4833</v>
      </c>
      <c r="B4846" t="s">
        <v>17165</v>
      </c>
      <c r="C4846" t="s">
        <v>17166</v>
      </c>
      <c r="D4846" t="s">
        <v>52</v>
      </c>
      <c r="E4846" t="s">
        <v>445</v>
      </c>
      <c r="F4846" t="s">
        <v>17167</v>
      </c>
      <c r="G4846" t="s">
        <v>156</v>
      </c>
      <c r="H4846">
        <v>19</v>
      </c>
      <c r="I4846">
        <v>8</v>
      </c>
      <c r="J4846">
        <v>2011</v>
      </c>
      <c r="K4846">
        <v>2</v>
      </c>
      <c r="L4846" t="s">
        <v>56</v>
      </c>
      <c r="M4846" t="s">
        <v>17168</v>
      </c>
    </row>
    <row r="4847" spans="1:13" x14ac:dyDescent="0.25">
      <c r="A4847">
        <v>4834</v>
      </c>
      <c r="B4847" t="s">
        <v>17169</v>
      </c>
      <c r="C4847" t="s">
        <v>17170</v>
      </c>
      <c r="D4847" t="s">
        <v>80</v>
      </c>
      <c r="E4847" t="s">
        <v>5561</v>
      </c>
      <c r="F4847" t="s">
        <v>17171</v>
      </c>
      <c r="G4847" t="s">
        <v>336</v>
      </c>
      <c r="H4847">
        <v>195</v>
      </c>
      <c r="I4847">
        <v>45</v>
      </c>
      <c r="J4847">
        <v>2007</v>
      </c>
      <c r="K4847">
        <v>2</v>
      </c>
      <c r="L4847" t="s">
        <v>83</v>
      </c>
      <c r="M4847" t="s">
        <v>6761</v>
      </c>
    </row>
    <row r="4848" spans="1:13" x14ac:dyDescent="0.25">
      <c r="A4848">
        <v>4835</v>
      </c>
      <c r="B4848" t="s">
        <v>17172</v>
      </c>
      <c r="C4848" t="s">
        <v>17173</v>
      </c>
      <c r="D4848" t="s">
        <v>30</v>
      </c>
      <c r="E4848" t="s">
        <v>4514</v>
      </c>
      <c r="F4848" t="s">
        <v>17174</v>
      </c>
      <c r="G4848" t="s">
        <v>107</v>
      </c>
      <c r="H4848">
        <v>105</v>
      </c>
      <c r="I4848">
        <v>72</v>
      </c>
      <c r="J4848">
        <v>2011</v>
      </c>
      <c r="K4848">
        <v>1</v>
      </c>
      <c r="L4848" t="s">
        <v>258</v>
      </c>
      <c r="M4848" t="s">
        <v>1789</v>
      </c>
    </row>
    <row r="4849" spans="1:13" x14ac:dyDescent="0.25">
      <c r="A4849">
        <v>4836</v>
      </c>
      <c r="B4849" t="s">
        <v>17175</v>
      </c>
      <c r="C4849" t="s">
        <v>17176</v>
      </c>
      <c r="D4849" t="s">
        <v>341</v>
      </c>
      <c r="E4849" t="s">
        <v>16588</v>
      </c>
      <c r="F4849" t="s">
        <v>17177</v>
      </c>
      <c r="G4849" t="s">
        <v>156</v>
      </c>
      <c r="H4849">
        <v>880</v>
      </c>
      <c r="I4849">
        <v>730</v>
      </c>
      <c r="J4849">
        <v>2007</v>
      </c>
      <c r="K4849">
        <v>8</v>
      </c>
      <c r="L4849" t="s">
        <v>344</v>
      </c>
      <c r="M4849" t="s">
        <v>344</v>
      </c>
    </row>
    <row r="4850" spans="1:13" x14ac:dyDescent="0.25">
      <c r="A4850">
        <v>4837</v>
      </c>
      <c r="B4850" t="s">
        <v>17178</v>
      </c>
      <c r="C4850" t="s">
        <v>17179</v>
      </c>
      <c r="D4850" t="s">
        <v>80</v>
      </c>
      <c r="E4850" t="s">
        <v>1227</v>
      </c>
      <c r="F4850" t="s">
        <v>17180</v>
      </c>
      <c r="G4850" t="s">
        <v>40</v>
      </c>
      <c r="H4850">
        <v>17</v>
      </c>
      <c r="I4850">
        <v>10</v>
      </c>
      <c r="J4850">
        <v>1977</v>
      </c>
      <c r="K4850">
        <v>1</v>
      </c>
      <c r="L4850" t="s">
        <v>83</v>
      </c>
      <c r="M4850" t="s">
        <v>83</v>
      </c>
    </row>
    <row r="4851" spans="1:13" x14ac:dyDescent="0.25">
      <c r="A4851">
        <v>4838</v>
      </c>
      <c r="B4851" t="s">
        <v>17181</v>
      </c>
      <c r="C4851" t="s">
        <v>17182</v>
      </c>
      <c r="D4851" t="s">
        <v>294</v>
      </c>
      <c r="E4851" t="s">
        <v>1803</v>
      </c>
      <c r="F4851" t="s">
        <v>17183</v>
      </c>
      <c r="G4851" t="s">
        <v>297</v>
      </c>
      <c r="H4851">
        <v>210</v>
      </c>
      <c r="I4851">
        <v>146</v>
      </c>
      <c r="J4851">
        <v>2000</v>
      </c>
      <c r="K4851">
        <v>2</v>
      </c>
      <c r="L4851" t="s">
        <v>298</v>
      </c>
      <c r="M4851" t="s">
        <v>298</v>
      </c>
    </row>
    <row r="4852" spans="1:13" x14ac:dyDescent="0.25">
      <c r="A4852">
        <v>4839</v>
      </c>
      <c r="B4852" t="s">
        <v>17184</v>
      </c>
      <c r="C4852" t="s">
        <v>17185</v>
      </c>
      <c r="D4852" t="s">
        <v>119</v>
      </c>
      <c r="E4852" t="s">
        <v>621</v>
      </c>
      <c r="F4852" t="s">
        <v>17186</v>
      </c>
      <c r="G4852" t="s">
        <v>308</v>
      </c>
      <c r="H4852">
        <v>21</v>
      </c>
      <c r="I4852">
        <v>13</v>
      </c>
      <c r="J4852">
        <v>2003</v>
      </c>
      <c r="K4852">
        <v>3</v>
      </c>
      <c r="L4852" t="s">
        <v>122</v>
      </c>
      <c r="M4852" t="s">
        <v>2055</v>
      </c>
    </row>
    <row r="4853" spans="1:13" x14ac:dyDescent="0.25">
      <c r="A4853">
        <v>4840</v>
      </c>
      <c r="B4853" t="s">
        <v>17187</v>
      </c>
      <c r="C4853" t="s">
        <v>17188</v>
      </c>
      <c r="D4853" t="s">
        <v>66</v>
      </c>
      <c r="E4853" t="s">
        <v>261</v>
      </c>
      <c r="F4853" t="s">
        <v>17186</v>
      </c>
      <c r="G4853" t="s">
        <v>181</v>
      </c>
      <c r="H4853">
        <v>49</v>
      </c>
      <c r="I4853">
        <v>26</v>
      </c>
      <c r="J4853">
        <v>2006</v>
      </c>
      <c r="K4853">
        <v>6</v>
      </c>
      <c r="L4853" t="s">
        <v>94</v>
      </c>
      <c r="M4853" t="s">
        <v>735</v>
      </c>
    </row>
    <row r="4854" spans="1:13" x14ac:dyDescent="0.25">
      <c r="A4854">
        <v>4841</v>
      </c>
      <c r="B4854" t="s">
        <v>17189</v>
      </c>
      <c r="C4854" t="s">
        <v>17190</v>
      </c>
      <c r="D4854" t="s">
        <v>230</v>
      </c>
      <c r="E4854" t="s">
        <v>770</v>
      </c>
      <c r="F4854" t="s">
        <v>17191</v>
      </c>
      <c r="G4854" t="s">
        <v>156</v>
      </c>
      <c r="H4854">
        <v>31</v>
      </c>
      <c r="I4854">
        <v>23</v>
      </c>
      <c r="J4854">
        <v>2001</v>
      </c>
      <c r="K4854">
        <v>1</v>
      </c>
      <c r="L4854" t="s">
        <v>41</v>
      </c>
      <c r="M4854" t="s">
        <v>17192</v>
      </c>
    </row>
    <row r="4855" spans="1:13" x14ac:dyDescent="0.25">
      <c r="A4855">
        <v>4842</v>
      </c>
      <c r="B4855" t="s">
        <v>17193</v>
      </c>
      <c r="C4855" t="s">
        <v>17194</v>
      </c>
      <c r="D4855" t="s">
        <v>80</v>
      </c>
      <c r="E4855" t="s">
        <v>17195</v>
      </c>
      <c r="F4855" t="s">
        <v>17196</v>
      </c>
      <c r="G4855" t="s">
        <v>233</v>
      </c>
      <c r="H4855">
        <v>1170</v>
      </c>
      <c r="I4855">
        <v>776</v>
      </c>
      <c r="J4855">
        <v>1989</v>
      </c>
      <c r="K4855">
        <v>10</v>
      </c>
      <c r="L4855" t="s">
        <v>83</v>
      </c>
      <c r="M4855" t="s">
        <v>3211</v>
      </c>
    </row>
    <row r="4856" spans="1:13" x14ac:dyDescent="0.25">
      <c r="A4856">
        <v>4843</v>
      </c>
      <c r="B4856" t="s">
        <v>17197</v>
      </c>
      <c r="C4856" t="s">
        <v>17198</v>
      </c>
      <c r="D4856" t="s">
        <v>74</v>
      </c>
      <c r="E4856" t="s">
        <v>12076</v>
      </c>
      <c r="F4856" t="s">
        <v>17199</v>
      </c>
      <c r="G4856" t="s">
        <v>211</v>
      </c>
      <c r="H4856">
        <v>254</v>
      </c>
      <c r="I4856">
        <v>178</v>
      </c>
      <c r="J4856">
        <v>1986</v>
      </c>
      <c r="K4856">
        <v>8</v>
      </c>
      <c r="L4856" t="s">
        <v>349</v>
      </c>
      <c r="M4856" t="s">
        <v>1189</v>
      </c>
    </row>
    <row r="4857" spans="1:13" x14ac:dyDescent="0.25">
      <c r="A4857">
        <v>4844</v>
      </c>
      <c r="B4857" t="s">
        <v>17200</v>
      </c>
      <c r="C4857" t="s">
        <v>17201</v>
      </c>
      <c r="D4857" t="s">
        <v>243</v>
      </c>
      <c r="E4857" t="s">
        <v>2992</v>
      </c>
      <c r="F4857" t="s">
        <v>17202</v>
      </c>
      <c r="G4857" t="s">
        <v>181</v>
      </c>
      <c r="H4857">
        <v>235</v>
      </c>
      <c r="I4857">
        <v>146</v>
      </c>
      <c r="J4857">
        <v>2005</v>
      </c>
      <c r="K4857">
        <v>1</v>
      </c>
      <c r="L4857" t="s">
        <v>41</v>
      </c>
      <c r="M4857" t="s">
        <v>6511</v>
      </c>
    </row>
    <row r="4858" spans="1:13" x14ac:dyDescent="0.25">
      <c r="A4858">
        <v>4845</v>
      </c>
      <c r="B4858" t="s">
        <v>17203</v>
      </c>
      <c r="C4858" t="s">
        <v>17204</v>
      </c>
      <c r="D4858" t="s">
        <v>52</v>
      </c>
      <c r="E4858" t="s">
        <v>1231</v>
      </c>
      <c r="F4858" t="s">
        <v>17205</v>
      </c>
      <c r="G4858" t="s">
        <v>336</v>
      </c>
      <c r="H4858">
        <v>21</v>
      </c>
      <c r="I4858">
        <v>21</v>
      </c>
      <c r="J4858">
        <v>2009</v>
      </c>
      <c r="K4858">
        <v>2</v>
      </c>
      <c r="L4858" t="s">
        <v>56</v>
      </c>
      <c r="M4858" t="s">
        <v>56</v>
      </c>
    </row>
    <row r="4859" spans="1:13" x14ac:dyDescent="0.25">
      <c r="A4859">
        <v>4846</v>
      </c>
      <c r="B4859" t="s">
        <v>17206</v>
      </c>
      <c r="C4859" t="s">
        <v>17207</v>
      </c>
      <c r="D4859" t="s">
        <v>341</v>
      </c>
      <c r="E4859" t="s">
        <v>875</v>
      </c>
      <c r="F4859" t="s">
        <v>17208</v>
      </c>
      <c r="G4859" t="s">
        <v>329</v>
      </c>
      <c r="H4859">
        <v>79</v>
      </c>
      <c r="I4859">
        <v>59</v>
      </c>
      <c r="J4859">
        <v>1974</v>
      </c>
      <c r="K4859">
        <v>1</v>
      </c>
      <c r="L4859" t="s">
        <v>344</v>
      </c>
      <c r="M4859" t="s">
        <v>17209</v>
      </c>
    </row>
    <row r="4860" spans="1:13" x14ac:dyDescent="0.25">
      <c r="A4860">
        <v>4847</v>
      </c>
      <c r="B4860" t="s">
        <v>17210</v>
      </c>
      <c r="C4860" t="s">
        <v>17211</v>
      </c>
      <c r="D4860" t="s">
        <v>974</v>
      </c>
      <c r="E4860" t="s">
        <v>1106</v>
      </c>
      <c r="F4860" t="s">
        <v>17212</v>
      </c>
      <c r="G4860" t="s">
        <v>18</v>
      </c>
      <c r="H4860">
        <v>20</v>
      </c>
      <c r="I4860">
        <v>15</v>
      </c>
      <c r="J4860">
        <v>2012</v>
      </c>
      <c r="K4860">
        <v>1</v>
      </c>
      <c r="L4860" t="s">
        <v>94</v>
      </c>
      <c r="M4860" t="s">
        <v>976</v>
      </c>
    </row>
    <row r="4861" spans="1:13" x14ac:dyDescent="0.25">
      <c r="A4861">
        <v>4848</v>
      </c>
      <c r="B4861" t="s">
        <v>17213</v>
      </c>
      <c r="C4861" t="s">
        <v>17214</v>
      </c>
      <c r="D4861" t="s">
        <v>15</v>
      </c>
      <c r="E4861" t="s">
        <v>1473</v>
      </c>
      <c r="F4861" t="s">
        <v>17215</v>
      </c>
      <c r="G4861" t="s">
        <v>233</v>
      </c>
      <c r="H4861">
        <v>31</v>
      </c>
      <c r="I4861">
        <v>12</v>
      </c>
      <c r="J4861">
        <v>1990</v>
      </c>
      <c r="K4861">
        <v>1</v>
      </c>
      <c r="L4861" t="s">
        <v>41</v>
      </c>
      <c r="M4861" t="s">
        <v>17216</v>
      </c>
    </row>
    <row r="4862" spans="1:13" x14ac:dyDescent="0.25">
      <c r="A4862">
        <v>4849</v>
      </c>
      <c r="B4862" t="s">
        <v>17217</v>
      </c>
      <c r="C4862" t="s">
        <v>17218</v>
      </c>
      <c r="D4862" t="s">
        <v>341</v>
      </c>
      <c r="E4862" t="s">
        <v>572</v>
      </c>
      <c r="F4862" t="s">
        <v>17219</v>
      </c>
      <c r="G4862" t="s">
        <v>18</v>
      </c>
      <c r="H4862">
        <v>42</v>
      </c>
      <c r="I4862">
        <v>25</v>
      </c>
      <c r="J4862">
        <v>1991</v>
      </c>
      <c r="K4862">
        <v>5</v>
      </c>
      <c r="L4862" t="s">
        <v>344</v>
      </c>
      <c r="M4862" t="s">
        <v>4067</v>
      </c>
    </row>
    <row r="4863" spans="1:13" x14ac:dyDescent="0.25">
      <c r="A4863">
        <v>4850</v>
      </c>
      <c r="B4863" t="s">
        <v>17220</v>
      </c>
      <c r="C4863" t="s">
        <v>17221</v>
      </c>
      <c r="D4863" t="s">
        <v>86</v>
      </c>
      <c r="E4863" t="s">
        <v>4289</v>
      </c>
      <c r="F4863" t="s">
        <v>17222</v>
      </c>
      <c r="G4863" t="s">
        <v>156</v>
      </c>
      <c r="H4863">
        <v>178</v>
      </c>
      <c r="I4863">
        <v>85</v>
      </c>
      <c r="J4863">
        <v>1999</v>
      </c>
      <c r="K4863">
        <v>10</v>
      </c>
      <c r="L4863" t="s">
        <v>89</v>
      </c>
      <c r="M4863" t="s">
        <v>89</v>
      </c>
    </row>
    <row r="4864" spans="1:13" x14ac:dyDescent="0.25">
      <c r="A4864">
        <v>4851</v>
      </c>
      <c r="B4864" t="s">
        <v>17223</v>
      </c>
      <c r="C4864" t="s">
        <v>17224</v>
      </c>
      <c r="D4864" t="s">
        <v>80</v>
      </c>
      <c r="E4864" t="s">
        <v>435</v>
      </c>
      <c r="F4864" t="s">
        <v>17225</v>
      </c>
      <c r="G4864" t="s">
        <v>55</v>
      </c>
      <c r="H4864">
        <v>28</v>
      </c>
      <c r="I4864">
        <v>13</v>
      </c>
      <c r="J4864">
        <v>1998</v>
      </c>
      <c r="K4864">
        <v>8</v>
      </c>
      <c r="L4864" t="s">
        <v>163</v>
      </c>
      <c r="M4864" t="s">
        <v>163</v>
      </c>
    </row>
    <row r="4865" spans="1:13" x14ac:dyDescent="0.25">
      <c r="A4865">
        <v>4852</v>
      </c>
      <c r="B4865" t="s">
        <v>17226</v>
      </c>
      <c r="C4865" t="s">
        <v>17227</v>
      </c>
      <c r="D4865" t="s">
        <v>294</v>
      </c>
      <c r="E4865" t="s">
        <v>3392</v>
      </c>
      <c r="F4865" t="s">
        <v>17228</v>
      </c>
      <c r="G4865" t="s">
        <v>18</v>
      </c>
      <c r="H4865">
        <v>85</v>
      </c>
      <c r="I4865">
        <v>45</v>
      </c>
      <c r="J4865">
        <v>2005</v>
      </c>
      <c r="K4865">
        <v>7</v>
      </c>
      <c r="L4865" t="s">
        <v>298</v>
      </c>
      <c r="M4865" t="s">
        <v>298</v>
      </c>
    </row>
    <row r="4866" spans="1:13" x14ac:dyDescent="0.25">
      <c r="A4866">
        <v>4853</v>
      </c>
      <c r="B4866" t="s">
        <v>17229</v>
      </c>
      <c r="C4866" t="s">
        <v>17230</v>
      </c>
      <c r="D4866" t="s">
        <v>74</v>
      </c>
      <c r="E4866" t="s">
        <v>665</v>
      </c>
      <c r="F4866" t="s">
        <v>17231</v>
      </c>
      <c r="G4866" t="s">
        <v>336</v>
      </c>
      <c r="H4866">
        <v>30</v>
      </c>
      <c r="I4866">
        <v>25</v>
      </c>
      <c r="J4866">
        <v>2010</v>
      </c>
      <c r="K4866">
        <v>4</v>
      </c>
      <c r="L4866" t="s">
        <v>77</v>
      </c>
      <c r="M4866" t="s">
        <v>9666</v>
      </c>
    </row>
    <row r="4867" spans="1:13" x14ac:dyDescent="0.25">
      <c r="A4867">
        <v>4854</v>
      </c>
      <c r="B4867" t="s">
        <v>17232</v>
      </c>
      <c r="C4867" t="s">
        <v>17233</v>
      </c>
      <c r="D4867" t="s">
        <v>3523</v>
      </c>
      <c r="E4867" t="s">
        <v>6583</v>
      </c>
      <c r="F4867" t="s">
        <v>17234</v>
      </c>
      <c r="G4867" t="s">
        <v>55</v>
      </c>
      <c r="H4867">
        <v>149</v>
      </c>
      <c r="I4867">
        <v>83</v>
      </c>
      <c r="J4867">
        <v>2013</v>
      </c>
      <c r="K4867">
        <v>1</v>
      </c>
      <c r="L4867" t="s">
        <v>41</v>
      </c>
      <c r="M4867" t="s">
        <v>5080</v>
      </c>
    </row>
    <row r="4868" spans="1:13" x14ac:dyDescent="0.25">
      <c r="A4868">
        <v>4855</v>
      </c>
      <c r="B4868" t="s">
        <v>17235</v>
      </c>
      <c r="C4868" t="s">
        <v>17236</v>
      </c>
      <c r="D4868" t="s">
        <v>119</v>
      </c>
      <c r="E4868" t="s">
        <v>17237</v>
      </c>
      <c r="F4868" t="s">
        <v>17238</v>
      </c>
      <c r="G4868" t="s">
        <v>69</v>
      </c>
      <c r="H4868">
        <v>300</v>
      </c>
      <c r="I4868">
        <v>216</v>
      </c>
      <c r="J4868">
        <v>1987</v>
      </c>
      <c r="K4868">
        <v>2</v>
      </c>
      <c r="L4868" t="s">
        <v>122</v>
      </c>
      <c r="M4868" t="s">
        <v>2658</v>
      </c>
    </row>
    <row r="4869" spans="1:13" x14ac:dyDescent="0.25">
      <c r="A4869">
        <v>4856</v>
      </c>
      <c r="B4869" t="s">
        <v>17239</v>
      </c>
      <c r="C4869" t="s">
        <v>17240</v>
      </c>
      <c r="D4869" t="s">
        <v>45</v>
      </c>
      <c r="E4869" t="s">
        <v>4157</v>
      </c>
      <c r="F4869" t="s">
        <v>17241</v>
      </c>
      <c r="G4869" t="s">
        <v>297</v>
      </c>
      <c r="H4869">
        <v>90</v>
      </c>
      <c r="I4869">
        <v>95</v>
      </c>
      <c r="J4869">
        <v>2010</v>
      </c>
      <c r="K4869">
        <v>5</v>
      </c>
      <c r="L4869" t="s">
        <v>1258</v>
      </c>
      <c r="M4869" t="s">
        <v>17242</v>
      </c>
    </row>
    <row r="4870" spans="1:13" x14ac:dyDescent="0.25">
      <c r="A4870">
        <v>4857</v>
      </c>
      <c r="B4870" t="s">
        <v>17243</v>
      </c>
      <c r="C4870" t="s">
        <v>17244</v>
      </c>
      <c r="D4870" t="s">
        <v>294</v>
      </c>
      <c r="E4870" t="s">
        <v>1535</v>
      </c>
      <c r="F4870" t="s">
        <v>17245</v>
      </c>
      <c r="G4870" t="s">
        <v>181</v>
      </c>
      <c r="H4870">
        <v>47</v>
      </c>
      <c r="I4870">
        <v>38</v>
      </c>
      <c r="J4870">
        <v>2003</v>
      </c>
      <c r="K4870">
        <v>2</v>
      </c>
      <c r="L4870" t="s">
        <v>298</v>
      </c>
      <c r="M4870" t="s">
        <v>16528</v>
      </c>
    </row>
    <row r="4871" spans="1:13" x14ac:dyDescent="0.25">
      <c r="A4871">
        <v>4858</v>
      </c>
      <c r="B4871" t="s">
        <v>17246</v>
      </c>
      <c r="C4871" t="s">
        <v>17247</v>
      </c>
      <c r="D4871" t="s">
        <v>30</v>
      </c>
      <c r="E4871" t="s">
        <v>3615</v>
      </c>
      <c r="F4871" t="s">
        <v>17248</v>
      </c>
      <c r="G4871" t="s">
        <v>55</v>
      </c>
      <c r="H4871">
        <v>400</v>
      </c>
      <c r="I4871">
        <v>200</v>
      </c>
      <c r="J4871">
        <v>2011</v>
      </c>
      <c r="K4871">
        <v>2</v>
      </c>
      <c r="L4871" t="s">
        <v>258</v>
      </c>
      <c r="M4871" t="s">
        <v>258</v>
      </c>
    </row>
    <row r="4872" spans="1:13" x14ac:dyDescent="0.25">
      <c r="A4872">
        <v>4859</v>
      </c>
      <c r="B4872" t="s">
        <v>17249</v>
      </c>
      <c r="C4872" t="s">
        <v>17250</v>
      </c>
      <c r="D4872" t="s">
        <v>105</v>
      </c>
      <c r="E4872" t="s">
        <v>621</v>
      </c>
      <c r="F4872" t="s">
        <v>17251</v>
      </c>
      <c r="G4872" t="s">
        <v>297</v>
      </c>
      <c r="H4872">
        <v>45</v>
      </c>
      <c r="I4872">
        <v>38</v>
      </c>
      <c r="J4872">
        <v>2006</v>
      </c>
      <c r="K4872">
        <v>3</v>
      </c>
      <c r="L4872" t="s">
        <v>62</v>
      </c>
      <c r="M4872" t="s">
        <v>17252</v>
      </c>
    </row>
    <row r="4873" spans="1:13" x14ac:dyDescent="0.25">
      <c r="A4873">
        <v>4860</v>
      </c>
      <c r="B4873" t="s">
        <v>17253</v>
      </c>
      <c r="C4873" t="s">
        <v>17254</v>
      </c>
      <c r="D4873" t="s">
        <v>80</v>
      </c>
      <c r="E4873" t="s">
        <v>4505</v>
      </c>
      <c r="F4873" t="s">
        <v>17255</v>
      </c>
      <c r="G4873" t="s">
        <v>336</v>
      </c>
      <c r="H4873">
        <v>7</v>
      </c>
      <c r="I4873">
        <v>6</v>
      </c>
      <c r="J4873">
        <v>2004</v>
      </c>
      <c r="K4873">
        <v>4</v>
      </c>
      <c r="L4873" t="s">
        <v>137</v>
      </c>
      <c r="M4873" t="s">
        <v>137</v>
      </c>
    </row>
    <row r="4874" spans="1:13" x14ac:dyDescent="0.25">
      <c r="A4874">
        <v>4861</v>
      </c>
      <c r="B4874" t="s">
        <v>17256</v>
      </c>
      <c r="C4874" t="s">
        <v>17257</v>
      </c>
      <c r="D4874" t="s">
        <v>22</v>
      </c>
      <c r="E4874" t="s">
        <v>1277</v>
      </c>
      <c r="F4874" t="s">
        <v>17258</v>
      </c>
      <c r="G4874" t="s">
        <v>18</v>
      </c>
      <c r="H4874">
        <v>45</v>
      </c>
      <c r="I4874">
        <v>32</v>
      </c>
      <c r="J4874">
        <v>2001</v>
      </c>
      <c r="K4874">
        <v>7</v>
      </c>
      <c r="L4874" t="s">
        <v>26</v>
      </c>
      <c r="M4874" t="s">
        <v>26</v>
      </c>
    </row>
    <row r="4875" spans="1:13" x14ac:dyDescent="0.25">
      <c r="A4875">
        <v>4862</v>
      </c>
      <c r="B4875" t="s">
        <v>17259</v>
      </c>
      <c r="C4875" t="s">
        <v>17260</v>
      </c>
      <c r="D4875" t="s">
        <v>341</v>
      </c>
      <c r="E4875" t="s">
        <v>17261</v>
      </c>
      <c r="F4875" t="s">
        <v>17262</v>
      </c>
      <c r="G4875" t="s">
        <v>233</v>
      </c>
      <c r="H4875">
        <v>185</v>
      </c>
      <c r="I4875">
        <v>125</v>
      </c>
      <c r="J4875">
        <v>1972</v>
      </c>
      <c r="K4875">
        <v>6</v>
      </c>
      <c r="L4875" t="s">
        <v>344</v>
      </c>
      <c r="M4875" t="s">
        <v>11922</v>
      </c>
    </row>
    <row r="4876" spans="1:13" x14ac:dyDescent="0.25">
      <c r="A4876">
        <v>4863</v>
      </c>
      <c r="B4876" t="s">
        <v>17263</v>
      </c>
      <c r="C4876" t="s">
        <v>17264</v>
      </c>
      <c r="D4876" t="s">
        <v>74</v>
      </c>
      <c r="E4876" t="s">
        <v>17265</v>
      </c>
      <c r="F4876" t="s">
        <v>17266</v>
      </c>
      <c r="G4876" t="s">
        <v>25</v>
      </c>
      <c r="H4876">
        <v>30</v>
      </c>
      <c r="I4876">
        <v>13</v>
      </c>
      <c r="J4876">
        <v>2007</v>
      </c>
      <c r="K4876">
        <v>4</v>
      </c>
      <c r="L4876" t="s">
        <v>349</v>
      </c>
      <c r="M4876" t="s">
        <v>349</v>
      </c>
    </row>
    <row r="4877" spans="1:13" x14ac:dyDescent="0.25">
      <c r="A4877">
        <v>4864</v>
      </c>
      <c r="B4877" t="s">
        <v>17267</v>
      </c>
      <c r="C4877" t="s">
        <v>17268</v>
      </c>
      <c r="D4877" t="s">
        <v>230</v>
      </c>
      <c r="E4877" t="s">
        <v>1080</v>
      </c>
      <c r="F4877" t="s">
        <v>17269</v>
      </c>
      <c r="G4877" t="s">
        <v>257</v>
      </c>
      <c r="H4877">
        <v>90</v>
      </c>
      <c r="I4877">
        <v>75</v>
      </c>
      <c r="J4877">
        <v>1998</v>
      </c>
      <c r="K4877">
        <v>5</v>
      </c>
      <c r="L4877" t="s">
        <v>234</v>
      </c>
      <c r="M4877" t="s">
        <v>17270</v>
      </c>
    </row>
    <row r="4878" spans="1:13" x14ac:dyDescent="0.25">
      <c r="A4878">
        <v>4865</v>
      </c>
      <c r="B4878" t="s">
        <v>17271</v>
      </c>
      <c r="C4878" t="s">
        <v>17272</v>
      </c>
      <c r="D4878" t="s">
        <v>66</v>
      </c>
      <c r="E4878" t="s">
        <v>699</v>
      </c>
      <c r="F4878" t="s">
        <v>17273</v>
      </c>
      <c r="G4878" t="s">
        <v>289</v>
      </c>
      <c r="H4878">
        <v>31</v>
      </c>
      <c r="I4878">
        <v>22</v>
      </c>
      <c r="J4878">
        <v>2008</v>
      </c>
      <c r="K4878">
        <v>2</v>
      </c>
      <c r="L4878" t="s">
        <v>94</v>
      </c>
      <c r="M4878" t="s">
        <v>396</v>
      </c>
    </row>
    <row r="4879" spans="1:13" x14ac:dyDescent="0.25">
      <c r="A4879">
        <v>4866</v>
      </c>
      <c r="B4879" t="s">
        <v>17274</v>
      </c>
      <c r="C4879" t="s">
        <v>17275</v>
      </c>
      <c r="D4879" t="s">
        <v>1011</v>
      </c>
      <c r="E4879" t="s">
        <v>283</v>
      </c>
      <c r="F4879" t="s">
        <v>17276</v>
      </c>
      <c r="G4879" t="s">
        <v>233</v>
      </c>
      <c r="H4879">
        <v>100</v>
      </c>
      <c r="I4879">
        <v>80</v>
      </c>
      <c r="J4879">
        <v>1984</v>
      </c>
      <c r="K4879">
        <v>4</v>
      </c>
      <c r="L4879" t="s">
        <v>1014</v>
      </c>
      <c r="M4879" t="s">
        <v>1015</v>
      </c>
    </row>
    <row r="4880" spans="1:13" x14ac:dyDescent="0.25">
      <c r="A4880">
        <v>4867</v>
      </c>
      <c r="B4880" t="s">
        <v>17277</v>
      </c>
      <c r="C4880" t="s">
        <v>17278</v>
      </c>
      <c r="D4880" t="s">
        <v>215</v>
      </c>
      <c r="E4880" t="s">
        <v>3277</v>
      </c>
      <c r="F4880" t="s">
        <v>17279</v>
      </c>
      <c r="G4880" t="s">
        <v>308</v>
      </c>
      <c r="H4880">
        <v>2531</v>
      </c>
      <c r="I4880">
        <v>1600</v>
      </c>
      <c r="J4880">
        <v>1986</v>
      </c>
      <c r="K4880">
        <v>1</v>
      </c>
      <c r="L4880" t="s">
        <v>219</v>
      </c>
      <c r="M4880" t="s">
        <v>422</v>
      </c>
    </row>
    <row r="4881" spans="1:13" x14ac:dyDescent="0.25">
      <c r="A4881">
        <v>4868</v>
      </c>
      <c r="B4881" t="s">
        <v>17280</v>
      </c>
      <c r="C4881" t="s">
        <v>17281</v>
      </c>
      <c r="D4881" t="s">
        <v>852</v>
      </c>
      <c r="E4881" t="s">
        <v>11264</v>
      </c>
      <c r="F4881" t="s">
        <v>17282</v>
      </c>
      <c r="G4881" t="s">
        <v>211</v>
      </c>
      <c r="H4881">
        <v>80</v>
      </c>
      <c r="I4881">
        <v>60</v>
      </c>
      <c r="J4881">
        <v>2011</v>
      </c>
      <c r="K4881">
        <v>2</v>
      </c>
      <c r="L4881" t="s">
        <v>595</v>
      </c>
      <c r="M4881" t="s">
        <v>4195</v>
      </c>
    </row>
    <row r="4882" spans="1:13" x14ac:dyDescent="0.25">
      <c r="A4882">
        <v>4869</v>
      </c>
      <c r="B4882" t="s">
        <v>17283</v>
      </c>
      <c r="C4882" t="s">
        <v>17284</v>
      </c>
      <c r="D4882" t="s">
        <v>98</v>
      </c>
      <c r="E4882" t="s">
        <v>17285</v>
      </c>
      <c r="F4882" t="s">
        <v>17286</v>
      </c>
      <c r="G4882" t="s">
        <v>187</v>
      </c>
      <c r="H4882">
        <v>765</v>
      </c>
      <c r="I4882">
        <v>522</v>
      </c>
      <c r="J4882">
        <v>1969</v>
      </c>
      <c r="K4882">
        <v>6</v>
      </c>
      <c r="L4882" t="s">
        <v>101</v>
      </c>
      <c r="M4882" t="s">
        <v>101</v>
      </c>
    </row>
    <row r="4883" spans="1:13" x14ac:dyDescent="0.25">
      <c r="A4883">
        <v>4870</v>
      </c>
      <c r="B4883" t="s">
        <v>17287</v>
      </c>
      <c r="C4883" t="s">
        <v>17288</v>
      </c>
      <c r="D4883" t="s">
        <v>86</v>
      </c>
      <c r="E4883" t="s">
        <v>1106</v>
      </c>
      <c r="F4883" t="s">
        <v>17289</v>
      </c>
      <c r="G4883" t="s">
        <v>308</v>
      </c>
      <c r="H4883">
        <v>26</v>
      </c>
      <c r="I4883">
        <v>18</v>
      </c>
      <c r="J4883">
        <v>2010</v>
      </c>
      <c r="K4883">
        <v>2</v>
      </c>
      <c r="L4883" t="s">
        <v>2084</v>
      </c>
      <c r="M4883" t="s">
        <v>2085</v>
      </c>
    </row>
    <row r="4884" spans="1:13" x14ac:dyDescent="0.25">
      <c r="A4884">
        <v>4871</v>
      </c>
      <c r="B4884" t="s">
        <v>17290</v>
      </c>
      <c r="C4884" t="s">
        <v>17291</v>
      </c>
      <c r="D4884" t="s">
        <v>15</v>
      </c>
      <c r="E4884" t="s">
        <v>416</v>
      </c>
      <c r="F4884" t="s">
        <v>17292</v>
      </c>
      <c r="G4884" t="s">
        <v>25</v>
      </c>
      <c r="H4884">
        <v>75</v>
      </c>
      <c r="I4884">
        <v>40</v>
      </c>
      <c r="J4884">
        <v>2008</v>
      </c>
      <c r="K4884">
        <v>1</v>
      </c>
      <c r="L4884" t="s">
        <v>19</v>
      </c>
      <c r="M4884" t="s">
        <v>19</v>
      </c>
    </row>
    <row r="4885" spans="1:13" x14ac:dyDescent="0.25">
      <c r="A4885">
        <v>4872</v>
      </c>
      <c r="B4885" t="s">
        <v>17293</v>
      </c>
      <c r="C4885" t="s">
        <v>17294</v>
      </c>
      <c r="D4885" t="s">
        <v>860</v>
      </c>
      <c r="E4885" t="s">
        <v>2284</v>
      </c>
      <c r="F4885" t="s">
        <v>17295</v>
      </c>
      <c r="G4885" t="s">
        <v>55</v>
      </c>
      <c r="H4885">
        <v>275</v>
      </c>
      <c r="I4885">
        <v>150</v>
      </c>
      <c r="J4885">
        <v>2006</v>
      </c>
      <c r="K4885">
        <v>7</v>
      </c>
      <c r="L4885" t="s">
        <v>41</v>
      </c>
      <c r="M4885" t="s">
        <v>17296</v>
      </c>
    </row>
    <row r="4886" spans="1:13" x14ac:dyDescent="0.25">
      <c r="A4886">
        <v>4873</v>
      </c>
      <c r="B4886" t="s">
        <v>17297</v>
      </c>
      <c r="C4886" t="s">
        <v>17298</v>
      </c>
      <c r="D4886" t="s">
        <v>66</v>
      </c>
      <c r="E4886" t="s">
        <v>710</v>
      </c>
      <c r="F4886" t="s">
        <v>17299</v>
      </c>
      <c r="G4886" t="s">
        <v>257</v>
      </c>
      <c r="H4886">
        <v>18</v>
      </c>
      <c r="I4886">
        <v>12</v>
      </c>
      <c r="J4886">
        <v>2003</v>
      </c>
      <c r="K4886">
        <v>4</v>
      </c>
      <c r="L4886" t="s">
        <v>94</v>
      </c>
      <c r="M4886" t="s">
        <v>2650</v>
      </c>
    </row>
    <row r="4887" spans="1:13" x14ac:dyDescent="0.25">
      <c r="A4887">
        <v>4874</v>
      </c>
      <c r="B4887" t="s">
        <v>17300</v>
      </c>
      <c r="C4887" t="s">
        <v>17301</v>
      </c>
      <c r="D4887" t="s">
        <v>52</v>
      </c>
      <c r="E4887" t="s">
        <v>528</v>
      </c>
      <c r="F4887" t="s">
        <v>17302</v>
      </c>
      <c r="G4887" t="s">
        <v>18</v>
      </c>
      <c r="H4887">
        <v>32</v>
      </c>
      <c r="I4887">
        <v>24</v>
      </c>
      <c r="J4887">
        <v>2002</v>
      </c>
      <c r="K4887">
        <v>1</v>
      </c>
      <c r="L4887" t="s">
        <v>953</v>
      </c>
      <c r="M4887" t="s">
        <v>4327</v>
      </c>
    </row>
    <row r="4888" spans="1:13" x14ac:dyDescent="0.25">
      <c r="A4888">
        <v>4875</v>
      </c>
      <c r="B4888" t="s">
        <v>17303</v>
      </c>
      <c r="C4888" t="s">
        <v>17304</v>
      </c>
      <c r="D4888" t="s">
        <v>223</v>
      </c>
      <c r="E4888" t="s">
        <v>572</v>
      </c>
      <c r="F4888" t="s">
        <v>17305</v>
      </c>
      <c r="G4888" t="s">
        <v>308</v>
      </c>
      <c r="H4888">
        <v>34</v>
      </c>
      <c r="I4888">
        <v>26</v>
      </c>
      <c r="J4888">
        <v>2002</v>
      </c>
      <c r="K4888">
        <v>1</v>
      </c>
      <c r="L4888" t="s">
        <v>1860</v>
      </c>
      <c r="M4888" t="s">
        <v>1860</v>
      </c>
    </row>
    <row r="4889" spans="1:13" x14ac:dyDescent="0.25">
      <c r="A4889">
        <v>4876</v>
      </c>
      <c r="B4889" t="s">
        <v>17306</v>
      </c>
      <c r="C4889" t="s">
        <v>17307</v>
      </c>
      <c r="D4889" t="s">
        <v>80</v>
      </c>
      <c r="E4889" t="s">
        <v>8878</v>
      </c>
      <c r="F4889" t="s">
        <v>17308</v>
      </c>
      <c r="G4889" t="s">
        <v>107</v>
      </c>
      <c r="H4889">
        <v>83</v>
      </c>
      <c r="I4889">
        <v>41</v>
      </c>
      <c r="J4889">
        <v>2005</v>
      </c>
      <c r="K4889">
        <v>7</v>
      </c>
      <c r="L4889" t="s">
        <v>83</v>
      </c>
      <c r="M4889" t="s">
        <v>1602</v>
      </c>
    </row>
    <row r="4890" spans="1:13" x14ac:dyDescent="0.25">
      <c r="A4890">
        <v>4877</v>
      </c>
      <c r="B4890" t="s">
        <v>17309</v>
      </c>
      <c r="C4890" t="s">
        <v>17310</v>
      </c>
      <c r="D4890" t="s">
        <v>462</v>
      </c>
      <c r="E4890" t="s">
        <v>2974</v>
      </c>
      <c r="F4890" t="s">
        <v>17311</v>
      </c>
      <c r="G4890" t="s">
        <v>6043</v>
      </c>
      <c r="H4890">
        <v>81</v>
      </c>
      <c r="I4890">
        <v>60</v>
      </c>
      <c r="J4890">
        <v>2006</v>
      </c>
      <c r="K4890">
        <v>1</v>
      </c>
      <c r="L4890" t="s">
        <v>465</v>
      </c>
      <c r="M4890" t="s">
        <v>466</v>
      </c>
    </row>
    <row r="4891" spans="1:13" x14ac:dyDescent="0.25">
      <c r="A4891">
        <v>4878</v>
      </c>
      <c r="B4891" t="s">
        <v>17312</v>
      </c>
      <c r="C4891" t="s">
        <v>17313</v>
      </c>
      <c r="D4891" t="s">
        <v>52</v>
      </c>
      <c r="E4891" t="s">
        <v>957</v>
      </c>
      <c r="F4891" t="s">
        <v>17314</v>
      </c>
      <c r="G4891" t="s">
        <v>336</v>
      </c>
      <c r="H4891">
        <v>16</v>
      </c>
      <c r="I4891">
        <v>12</v>
      </c>
      <c r="J4891">
        <v>2008</v>
      </c>
      <c r="K4891">
        <v>1</v>
      </c>
      <c r="L4891" t="s">
        <v>953</v>
      </c>
      <c r="M4891" t="s">
        <v>1004</v>
      </c>
    </row>
    <row r="4892" spans="1:13" x14ac:dyDescent="0.25">
      <c r="A4892">
        <v>4879</v>
      </c>
      <c r="B4892" t="s">
        <v>17315</v>
      </c>
      <c r="C4892" t="s">
        <v>17316</v>
      </c>
      <c r="D4892" t="s">
        <v>230</v>
      </c>
      <c r="E4892" t="s">
        <v>1305</v>
      </c>
      <c r="F4892" t="s">
        <v>17317</v>
      </c>
      <c r="G4892" t="s">
        <v>18</v>
      </c>
      <c r="H4892">
        <v>45</v>
      </c>
      <c r="I4892">
        <v>20</v>
      </c>
      <c r="J4892">
        <v>2009</v>
      </c>
      <c r="K4892">
        <v>3</v>
      </c>
      <c r="L4892" t="s">
        <v>234</v>
      </c>
      <c r="M4892" t="s">
        <v>17318</v>
      </c>
    </row>
    <row r="4893" spans="1:13" x14ac:dyDescent="0.25">
      <c r="A4893">
        <v>4880</v>
      </c>
      <c r="B4893" t="s">
        <v>17319</v>
      </c>
      <c r="C4893" t="s">
        <v>17320</v>
      </c>
      <c r="D4893" t="s">
        <v>105</v>
      </c>
      <c r="E4893" t="s">
        <v>1080</v>
      </c>
      <c r="F4893" t="s">
        <v>17321</v>
      </c>
      <c r="G4893" t="s">
        <v>156</v>
      </c>
      <c r="H4893">
        <v>43</v>
      </c>
      <c r="I4893">
        <v>34</v>
      </c>
      <c r="J4893">
        <v>2010</v>
      </c>
      <c r="K4893">
        <v>4</v>
      </c>
      <c r="L4893" t="s">
        <v>3776</v>
      </c>
      <c r="M4893" t="s">
        <v>11562</v>
      </c>
    </row>
    <row r="4894" spans="1:13" x14ac:dyDescent="0.25">
      <c r="A4894">
        <v>4881</v>
      </c>
      <c r="B4894" t="s">
        <v>17322</v>
      </c>
      <c r="C4894" t="s">
        <v>17323</v>
      </c>
      <c r="D4894" t="s">
        <v>105</v>
      </c>
      <c r="E4894" t="s">
        <v>5584</v>
      </c>
      <c r="F4894" t="s">
        <v>17324</v>
      </c>
      <c r="G4894" t="s">
        <v>6043</v>
      </c>
      <c r="H4894">
        <v>82</v>
      </c>
      <c r="I4894">
        <v>60</v>
      </c>
      <c r="J4894">
        <v>2001</v>
      </c>
      <c r="K4894">
        <v>10</v>
      </c>
      <c r="L4894" t="s">
        <v>62</v>
      </c>
      <c r="M4894" t="s">
        <v>882</v>
      </c>
    </row>
    <row r="4895" spans="1:13" x14ac:dyDescent="0.25">
      <c r="A4895">
        <v>4882</v>
      </c>
      <c r="B4895" t="s">
        <v>17325</v>
      </c>
      <c r="C4895" t="s">
        <v>17326</v>
      </c>
      <c r="D4895" t="s">
        <v>86</v>
      </c>
      <c r="E4895" t="s">
        <v>824</v>
      </c>
      <c r="F4895" t="s">
        <v>17327</v>
      </c>
      <c r="G4895" t="s">
        <v>336</v>
      </c>
      <c r="H4895">
        <v>18</v>
      </c>
      <c r="I4895">
        <v>10</v>
      </c>
      <c r="J4895">
        <v>2008</v>
      </c>
      <c r="K4895">
        <v>2</v>
      </c>
      <c r="L4895" t="s">
        <v>756</v>
      </c>
      <c r="M4895" t="s">
        <v>240</v>
      </c>
    </row>
    <row r="4896" spans="1:13" x14ac:dyDescent="0.25">
      <c r="A4896">
        <v>4883</v>
      </c>
      <c r="B4896" t="s">
        <v>17328</v>
      </c>
      <c r="C4896" t="s">
        <v>17329</v>
      </c>
      <c r="D4896" t="s">
        <v>503</v>
      </c>
      <c r="E4896" t="s">
        <v>4377</v>
      </c>
      <c r="F4896" t="s">
        <v>17330</v>
      </c>
      <c r="G4896" t="s">
        <v>18</v>
      </c>
      <c r="H4896">
        <v>41</v>
      </c>
      <c r="I4896">
        <v>38</v>
      </c>
      <c r="J4896">
        <v>2015</v>
      </c>
      <c r="K4896">
        <v>1</v>
      </c>
      <c r="L4896" t="s">
        <v>506</v>
      </c>
      <c r="M4896" t="s">
        <v>15265</v>
      </c>
    </row>
    <row r="4897" spans="1:13" x14ac:dyDescent="0.25">
      <c r="A4897">
        <v>4884</v>
      </c>
      <c r="B4897" t="s">
        <v>17331</v>
      </c>
      <c r="C4897" t="s">
        <v>17332</v>
      </c>
      <c r="D4897" t="s">
        <v>80</v>
      </c>
      <c r="E4897" t="s">
        <v>317</v>
      </c>
      <c r="F4897" t="s">
        <v>17333</v>
      </c>
      <c r="G4897" t="s">
        <v>33</v>
      </c>
      <c r="H4897">
        <v>69</v>
      </c>
      <c r="I4897">
        <v>66</v>
      </c>
      <c r="J4897">
        <v>1996</v>
      </c>
      <c r="K4897">
        <v>8</v>
      </c>
      <c r="L4897" t="s">
        <v>729</v>
      </c>
      <c r="M4897" t="s">
        <v>730</v>
      </c>
    </row>
    <row r="4898" spans="1:13" x14ac:dyDescent="0.25">
      <c r="A4898">
        <v>4885</v>
      </c>
      <c r="B4898" t="s">
        <v>17334</v>
      </c>
      <c r="C4898" t="s">
        <v>17335</v>
      </c>
      <c r="D4898" t="s">
        <v>1337</v>
      </c>
      <c r="E4898" t="s">
        <v>17336</v>
      </c>
      <c r="F4898" t="s">
        <v>17337</v>
      </c>
      <c r="G4898" t="s">
        <v>107</v>
      </c>
      <c r="H4898">
        <v>285</v>
      </c>
      <c r="I4898">
        <v>126</v>
      </c>
      <c r="J4898">
        <v>1990</v>
      </c>
      <c r="K4898">
        <v>2</v>
      </c>
      <c r="L4898" t="s">
        <v>41</v>
      </c>
      <c r="M4898" t="s">
        <v>17338</v>
      </c>
    </row>
    <row r="4899" spans="1:13" x14ac:dyDescent="0.25">
      <c r="A4899">
        <v>4886</v>
      </c>
      <c r="B4899" t="s">
        <v>17339</v>
      </c>
      <c r="C4899" t="s">
        <v>17340</v>
      </c>
      <c r="D4899" t="s">
        <v>30</v>
      </c>
      <c r="E4899" t="s">
        <v>957</v>
      </c>
      <c r="F4899" t="s">
        <v>17341</v>
      </c>
      <c r="G4899" t="s">
        <v>308</v>
      </c>
      <c r="H4899">
        <v>40</v>
      </c>
      <c r="I4899">
        <v>25</v>
      </c>
      <c r="J4899">
        <v>2003</v>
      </c>
      <c r="K4899">
        <v>1</v>
      </c>
      <c r="L4899" t="s">
        <v>258</v>
      </c>
      <c r="M4899" t="s">
        <v>2939</v>
      </c>
    </row>
    <row r="4900" spans="1:13" x14ac:dyDescent="0.25">
      <c r="A4900">
        <v>4887</v>
      </c>
      <c r="B4900" t="s">
        <v>17342</v>
      </c>
      <c r="C4900" t="s">
        <v>17343</v>
      </c>
      <c r="D4900" t="s">
        <v>52</v>
      </c>
      <c r="E4900" t="s">
        <v>185</v>
      </c>
      <c r="F4900" t="s">
        <v>17344</v>
      </c>
      <c r="G4900" t="s">
        <v>48</v>
      </c>
      <c r="H4900">
        <v>63</v>
      </c>
      <c r="I4900">
        <v>40</v>
      </c>
      <c r="J4900">
        <v>2006</v>
      </c>
      <c r="K4900">
        <v>3</v>
      </c>
      <c r="L4900" t="s">
        <v>56</v>
      </c>
      <c r="M4900" t="s">
        <v>198</v>
      </c>
    </row>
    <row r="4901" spans="1:13" x14ac:dyDescent="0.25">
      <c r="A4901">
        <v>4888</v>
      </c>
      <c r="B4901" t="s">
        <v>17345</v>
      </c>
      <c r="C4901" t="s">
        <v>17346</v>
      </c>
      <c r="D4901" t="s">
        <v>22</v>
      </c>
      <c r="E4901" t="s">
        <v>1535</v>
      </c>
      <c r="F4901" t="s">
        <v>17347</v>
      </c>
      <c r="G4901" t="s">
        <v>40</v>
      </c>
      <c r="H4901">
        <v>45</v>
      </c>
      <c r="I4901">
        <v>33</v>
      </c>
      <c r="J4901">
        <v>1961</v>
      </c>
      <c r="K4901">
        <v>1</v>
      </c>
      <c r="L4901" t="s">
        <v>26</v>
      </c>
      <c r="M4901" t="s">
        <v>26</v>
      </c>
    </row>
    <row r="4902" spans="1:13" x14ac:dyDescent="0.25">
      <c r="A4902">
        <v>4889</v>
      </c>
      <c r="B4902" t="s">
        <v>17348</v>
      </c>
      <c r="C4902" t="s">
        <v>17349</v>
      </c>
      <c r="D4902" t="s">
        <v>66</v>
      </c>
      <c r="E4902" t="s">
        <v>17350</v>
      </c>
      <c r="F4902" t="s">
        <v>17351</v>
      </c>
      <c r="G4902" t="s">
        <v>1041</v>
      </c>
      <c r="H4902">
        <v>541</v>
      </c>
      <c r="I4902">
        <v>381</v>
      </c>
      <c r="J4902">
        <v>1953</v>
      </c>
      <c r="K4902">
        <v>4</v>
      </c>
      <c r="L4902" t="s">
        <v>70</v>
      </c>
      <c r="M4902" t="s">
        <v>1896</v>
      </c>
    </row>
    <row r="4903" spans="1:13" x14ac:dyDescent="0.25">
      <c r="A4903">
        <v>4890</v>
      </c>
      <c r="B4903" t="s">
        <v>17352</v>
      </c>
      <c r="C4903" t="s">
        <v>17353</v>
      </c>
      <c r="D4903" t="s">
        <v>294</v>
      </c>
      <c r="E4903" t="s">
        <v>626</v>
      </c>
      <c r="F4903" t="s">
        <v>17354</v>
      </c>
      <c r="G4903" t="s">
        <v>336</v>
      </c>
      <c r="H4903">
        <v>4</v>
      </c>
      <c r="I4903">
        <v>4</v>
      </c>
      <c r="J4903">
        <v>1977</v>
      </c>
      <c r="K4903">
        <v>1</v>
      </c>
      <c r="L4903" t="s">
        <v>298</v>
      </c>
      <c r="M4903" t="s">
        <v>17355</v>
      </c>
    </row>
    <row r="4904" spans="1:13" x14ac:dyDescent="0.25">
      <c r="A4904">
        <v>4891</v>
      </c>
      <c r="B4904" t="s">
        <v>17356</v>
      </c>
      <c r="C4904" t="s">
        <v>17357</v>
      </c>
      <c r="D4904" t="s">
        <v>30</v>
      </c>
      <c r="E4904" t="s">
        <v>185</v>
      </c>
      <c r="F4904" t="s">
        <v>17358</v>
      </c>
      <c r="G4904" t="s">
        <v>107</v>
      </c>
      <c r="H4904">
        <v>40</v>
      </c>
      <c r="I4904">
        <v>32</v>
      </c>
      <c r="J4904">
        <v>2002</v>
      </c>
      <c r="K4904">
        <v>1</v>
      </c>
      <c r="L4904" t="s">
        <v>34</v>
      </c>
      <c r="M4904" t="s">
        <v>34</v>
      </c>
    </row>
    <row r="4905" spans="1:13" x14ac:dyDescent="0.25">
      <c r="A4905">
        <v>4892</v>
      </c>
      <c r="B4905" t="s">
        <v>17359</v>
      </c>
      <c r="C4905" t="s">
        <v>17360</v>
      </c>
      <c r="D4905" t="s">
        <v>80</v>
      </c>
      <c r="E4905" t="s">
        <v>10210</v>
      </c>
      <c r="F4905" t="s">
        <v>17361</v>
      </c>
      <c r="G4905" t="s">
        <v>336</v>
      </c>
      <c r="H4905">
        <v>54</v>
      </c>
      <c r="I4905">
        <v>32</v>
      </c>
      <c r="J4905">
        <v>2006</v>
      </c>
      <c r="K4905">
        <v>7</v>
      </c>
      <c r="L4905" t="s">
        <v>137</v>
      </c>
      <c r="M4905" t="s">
        <v>137</v>
      </c>
    </row>
    <row r="4906" spans="1:13" x14ac:dyDescent="0.25">
      <c r="A4906">
        <v>4893</v>
      </c>
      <c r="B4906" t="s">
        <v>17362</v>
      </c>
      <c r="C4906" t="s">
        <v>17363</v>
      </c>
      <c r="D4906" t="s">
        <v>86</v>
      </c>
      <c r="E4906" t="s">
        <v>2224</v>
      </c>
      <c r="F4906" t="s">
        <v>17364</v>
      </c>
      <c r="G4906" t="s">
        <v>55</v>
      </c>
      <c r="H4906">
        <v>30</v>
      </c>
      <c r="I4906">
        <v>9</v>
      </c>
      <c r="J4906">
        <v>2001</v>
      </c>
      <c r="K4906">
        <v>6</v>
      </c>
      <c r="L4906" t="s">
        <v>89</v>
      </c>
      <c r="M4906" t="s">
        <v>3830</v>
      </c>
    </row>
    <row r="4907" spans="1:13" x14ac:dyDescent="0.25">
      <c r="A4907">
        <v>4894</v>
      </c>
      <c r="B4907" t="s">
        <v>17365</v>
      </c>
      <c r="C4907" t="s">
        <v>17366</v>
      </c>
      <c r="D4907" t="s">
        <v>45</v>
      </c>
      <c r="E4907" t="s">
        <v>142</v>
      </c>
      <c r="F4907" t="s">
        <v>17367</v>
      </c>
      <c r="G4907" t="s">
        <v>18</v>
      </c>
      <c r="H4907">
        <v>52</v>
      </c>
      <c r="I4907">
        <v>30</v>
      </c>
      <c r="J4907">
        <v>2007</v>
      </c>
      <c r="K4907">
        <v>4</v>
      </c>
      <c r="L4907" t="s">
        <v>49</v>
      </c>
      <c r="M4907" t="s">
        <v>8050</v>
      </c>
    </row>
    <row r="4908" spans="1:13" x14ac:dyDescent="0.25">
      <c r="A4908">
        <v>4895</v>
      </c>
      <c r="B4908" t="s">
        <v>17368</v>
      </c>
      <c r="C4908" t="s">
        <v>17369</v>
      </c>
      <c r="D4908" t="s">
        <v>52</v>
      </c>
      <c r="E4908" t="s">
        <v>1152</v>
      </c>
      <c r="F4908" t="s">
        <v>17370</v>
      </c>
      <c r="G4908" t="s">
        <v>257</v>
      </c>
      <c r="H4908">
        <v>16</v>
      </c>
      <c r="I4908">
        <v>11</v>
      </c>
      <c r="J4908">
        <v>2004</v>
      </c>
      <c r="K4908">
        <v>2</v>
      </c>
      <c r="L4908" t="s">
        <v>1314</v>
      </c>
      <c r="M4908" t="s">
        <v>1315</v>
      </c>
    </row>
    <row r="4909" spans="1:13" x14ac:dyDescent="0.25">
      <c r="A4909">
        <v>4896</v>
      </c>
      <c r="B4909" t="s">
        <v>17371</v>
      </c>
      <c r="C4909" t="s">
        <v>17372</v>
      </c>
      <c r="D4909" t="s">
        <v>503</v>
      </c>
      <c r="E4909" t="s">
        <v>209</v>
      </c>
      <c r="F4909" t="s">
        <v>17373</v>
      </c>
      <c r="G4909" t="s">
        <v>40</v>
      </c>
      <c r="H4909">
        <v>34</v>
      </c>
      <c r="I4909">
        <v>16</v>
      </c>
      <c r="J4909">
        <v>2008</v>
      </c>
      <c r="K4909">
        <v>5</v>
      </c>
      <c r="L4909" t="s">
        <v>506</v>
      </c>
      <c r="M4909" t="s">
        <v>506</v>
      </c>
    </row>
    <row r="4910" spans="1:13" x14ac:dyDescent="0.25">
      <c r="A4910">
        <v>4897</v>
      </c>
      <c r="B4910" t="s">
        <v>17374</v>
      </c>
      <c r="C4910" t="s">
        <v>17375</v>
      </c>
      <c r="D4910" t="s">
        <v>230</v>
      </c>
      <c r="E4910" t="s">
        <v>665</v>
      </c>
      <c r="F4910" t="s">
        <v>17376</v>
      </c>
      <c r="G4910" t="s">
        <v>257</v>
      </c>
      <c r="H4910">
        <v>25</v>
      </c>
      <c r="I4910">
        <v>15</v>
      </c>
      <c r="J4910">
        <v>2009</v>
      </c>
      <c r="K4910">
        <v>4</v>
      </c>
      <c r="L4910" t="s">
        <v>234</v>
      </c>
      <c r="M4910" t="s">
        <v>4191</v>
      </c>
    </row>
    <row r="4911" spans="1:13" x14ac:dyDescent="0.25">
      <c r="A4911">
        <v>4898</v>
      </c>
      <c r="B4911" t="s">
        <v>17377</v>
      </c>
      <c r="C4911" t="s">
        <v>17378</v>
      </c>
      <c r="D4911" t="s">
        <v>294</v>
      </c>
      <c r="E4911" t="s">
        <v>4935</v>
      </c>
      <c r="F4911" t="s">
        <v>17379</v>
      </c>
      <c r="G4911" t="s">
        <v>297</v>
      </c>
      <c r="H4911">
        <v>710</v>
      </c>
      <c r="I4911">
        <v>403</v>
      </c>
      <c r="J4911">
        <v>2003</v>
      </c>
      <c r="K4911">
        <v>11</v>
      </c>
      <c r="L4911" t="s">
        <v>298</v>
      </c>
      <c r="M4911" t="s">
        <v>17380</v>
      </c>
    </row>
    <row r="4912" spans="1:13" x14ac:dyDescent="0.25">
      <c r="A4912">
        <v>4899</v>
      </c>
      <c r="B4912" t="s">
        <v>17381</v>
      </c>
      <c r="C4912" t="s">
        <v>17382</v>
      </c>
      <c r="D4912" t="s">
        <v>80</v>
      </c>
      <c r="E4912" t="s">
        <v>7591</v>
      </c>
      <c r="F4912" t="s">
        <v>17383</v>
      </c>
      <c r="G4912" t="s">
        <v>18</v>
      </c>
      <c r="H4912">
        <v>23</v>
      </c>
      <c r="I4912">
        <v>14</v>
      </c>
      <c r="J4912">
        <v>2010</v>
      </c>
      <c r="K4912">
        <v>3</v>
      </c>
      <c r="L4912" t="s">
        <v>163</v>
      </c>
      <c r="M4912" t="s">
        <v>163</v>
      </c>
    </row>
    <row r="4913" spans="1:13" x14ac:dyDescent="0.25">
      <c r="A4913">
        <v>4900</v>
      </c>
      <c r="B4913" t="s">
        <v>17384</v>
      </c>
      <c r="C4913" t="s">
        <v>17385</v>
      </c>
      <c r="D4913" t="s">
        <v>462</v>
      </c>
      <c r="E4913" t="s">
        <v>699</v>
      </c>
      <c r="F4913" t="s">
        <v>17386</v>
      </c>
      <c r="G4913" t="s">
        <v>107</v>
      </c>
      <c r="H4913">
        <v>34</v>
      </c>
      <c r="I4913">
        <v>25</v>
      </c>
      <c r="J4913">
        <v>1994</v>
      </c>
      <c r="K4913">
        <v>3</v>
      </c>
      <c r="L4913" t="s">
        <v>41</v>
      </c>
      <c r="M4913" t="s">
        <v>14709</v>
      </c>
    </row>
    <row r="4914" spans="1:13" x14ac:dyDescent="0.25">
      <c r="A4914">
        <v>4901</v>
      </c>
      <c r="B4914" t="s">
        <v>17387</v>
      </c>
      <c r="C4914" t="s">
        <v>17388</v>
      </c>
      <c r="D4914" t="s">
        <v>66</v>
      </c>
      <c r="E4914" t="s">
        <v>6807</v>
      </c>
      <c r="F4914" t="s">
        <v>17389</v>
      </c>
      <c r="G4914" t="s">
        <v>181</v>
      </c>
      <c r="H4914">
        <v>235</v>
      </c>
      <c r="I4914">
        <v>208</v>
      </c>
      <c r="J4914">
        <v>1987</v>
      </c>
      <c r="K4914">
        <v>8</v>
      </c>
      <c r="L4914" t="s">
        <v>94</v>
      </c>
      <c r="M4914" t="s">
        <v>17390</v>
      </c>
    </row>
    <row r="4915" spans="1:13" x14ac:dyDescent="0.25">
      <c r="A4915">
        <v>4902</v>
      </c>
      <c r="B4915" t="s">
        <v>17391</v>
      </c>
      <c r="C4915" t="s">
        <v>17392</v>
      </c>
      <c r="D4915" t="s">
        <v>503</v>
      </c>
      <c r="E4915" t="s">
        <v>255</v>
      </c>
      <c r="F4915" t="s">
        <v>17393</v>
      </c>
      <c r="G4915" t="s">
        <v>308</v>
      </c>
      <c r="H4915">
        <v>110</v>
      </c>
      <c r="I4915">
        <v>50</v>
      </c>
      <c r="J4915">
        <v>2001</v>
      </c>
      <c r="K4915">
        <v>7</v>
      </c>
      <c r="L4915" t="s">
        <v>506</v>
      </c>
      <c r="M4915" t="s">
        <v>506</v>
      </c>
    </row>
    <row r="4916" spans="1:13" x14ac:dyDescent="0.25">
      <c r="A4916">
        <v>4903</v>
      </c>
      <c r="B4916" t="s">
        <v>17394</v>
      </c>
      <c r="C4916" t="s">
        <v>17395</v>
      </c>
      <c r="D4916" t="s">
        <v>80</v>
      </c>
      <c r="E4916" t="s">
        <v>4997</v>
      </c>
      <c r="F4916" t="s">
        <v>17396</v>
      </c>
      <c r="G4916" t="s">
        <v>25</v>
      </c>
      <c r="H4916">
        <v>744</v>
      </c>
      <c r="I4916">
        <v>481</v>
      </c>
      <c r="J4916">
        <v>1997</v>
      </c>
      <c r="K4916">
        <v>8</v>
      </c>
      <c r="L4916" t="s">
        <v>41</v>
      </c>
      <c r="M4916" t="s">
        <v>959</v>
      </c>
    </row>
    <row r="4917" spans="1:13" x14ac:dyDescent="0.25">
      <c r="A4917">
        <v>4904</v>
      </c>
      <c r="B4917" t="s">
        <v>17397</v>
      </c>
      <c r="C4917" t="s">
        <v>17398</v>
      </c>
      <c r="D4917" t="s">
        <v>52</v>
      </c>
      <c r="E4917" t="s">
        <v>939</v>
      </c>
      <c r="F4917" t="s">
        <v>17399</v>
      </c>
      <c r="G4917" t="s">
        <v>181</v>
      </c>
      <c r="H4917">
        <v>25</v>
      </c>
      <c r="I4917">
        <v>17</v>
      </c>
      <c r="J4917">
        <v>2003</v>
      </c>
      <c r="K4917">
        <v>3</v>
      </c>
      <c r="L4917" t="s">
        <v>203</v>
      </c>
      <c r="M4917" t="s">
        <v>203</v>
      </c>
    </row>
    <row r="4918" spans="1:13" x14ac:dyDescent="0.25">
      <c r="A4918">
        <v>4905</v>
      </c>
      <c r="B4918" t="s">
        <v>17400</v>
      </c>
      <c r="C4918" t="s">
        <v>17401</v>
      </c>
      <c r="D4918" t="s">
        <v>643</v>
      </c>
      <c r="E4918" t="s">
        <v>528</v>
      </c>
      <c r="F4918" t="s">
        <v>17402</v>
      </c>
      <c r="G4918" t="s">
        <v>18</v>
      </c>
      <c r="H4918">
        <v>25</v>
      </c>
      <c r="I4918">
        <v>8</v>
      </c>
      <c r="J4918">
        <v>2006</v>
      </c>
      <c r="K4918">
        <v>1</v>
      </c>
      <c r="L4918" t="s">
        <v>645</v>
      </c>
      <c r="M4918" t="s">
        <v>17403</v>
      </c>
    </row>
    <row r="4919" spans="1:13" x14ac:dyDescent="0.25">
      <c r="A4919">
        <v>4906</v>
      </c>
      <c r="B4919" t="s">
        <v>17404</v>
      </c>
      <c r="C4919" t="s">
        <v>17405</v>
      </c>
      <c r="D4919" t="s">
        <v>86</v>
      </c>
      <c r="E4919" t="s">
        <v>957</v>
      </c>
      <c r="F4919" t="s">
        <v>17406</v>
      </c>
      <c r="G4919" t="s">
        <v>156</v>
      </c>
      <c r="H4919">
        <v>14</v>
      </c>
      <c r="I4919">
        <v>10</v>
      </c>
      <c r="J4919">
        <v>2003</v>
      </c>
      <c r="K4919">
        <v>1</v>
      </c>
      <c r="L4919" t="s">
        <v>89</v>
      </c>
      <c r="M4919" t="s">
        <v>11592</v>
      </c>
    </row>
    <row r="4920" spans="1:13" x14ac:dyDescent="0.25">
      <c r="A4920">
        <v>4907</v>
      </c>
      <c r="B4920" t="s">
        <v>17407</v>
      </c>
      <c r="C4920" t="s">
        <v>17408</v>
      </c>
      <c r="D4920" t="s">
        <v>80</v>
      </c>
      <c r="E4920" t="s">
        <v>621</v>
      </c>
      <c r="F4920" t="s">
        <v>17409</v>
      </c>
      <c r="G4920" t="s">
        <v>308</v>
      </c>
      <c r="H4920">
        <v>38</v>
      </c>
      <c r="I4920">
        <v>11</v>
      </c>
      <c r="J4920">
        <v>2006</v>
      </c>
      <c r="K4920">
        <v>1</v>
      </c>
      <c r="L4920" t="s">
        <v>83</v>
      </c>
      <c r="M4920" t="s">
        <v>17410</v>
      </c>
    </row>
    <row r="4921" spans="1:13" x14ac:dyDescent="0.25">
      <c r="A4921">
        <v>4908</v>
      </c>
      <c r="B4921" t="s">
        <v>17411</v>
      </c>
      <c r="C4921" t="s">
        <v>17412</v>
      </c>
      <c r="D4921" t="s">
        <v>10781</v>
      </c>
      <c r="E4921" t="s">
        <v>255</v>
      </c>
      <c r="F4921" t="s">
        <v>17413</v>
      </c>
      <c r="G4921" t="s">
        <v>18</v>
      </c>
      <c r="H4921">
        <v>62</v>
      </c>
      <c r="I4921">
        <v>44</v>
      </c>
      <c r="J4921">
        <v>1989</v>
      </c>
      <c r="K4921">
        <v>11</v>
      </c>
      <c r="L4921" t="s">
        <v>41</v>
      </c>
      <c r="M4921" t="s">
        <v>17414</v>
      </c>
    </row>
    <row r="4922" spans="1:13" x14ac:dyDescent="0.25">
      <c r="A4922">
        <v>4909</v>
      </c>
      <c r="B4922" t="s">
        <v>17415</v>
      </c>
      <c r="C4922" t="s">
        <v>17416</v>
      </c>
      <c r="D4922" t="s">
        <v>80</v>
      </c>
      <c r="E4922" t="s">
        <v>621</v>
      </c>
      <c r="F4922" t="s">
        <v>17417</v>
      </c>
      <c r="G4922" t="s">
        <v>18</v>
      </c>
      <c r="H4922">
        <v>46</v>
      </c>
      <c r="I4922">
        <v>21</v>
      </c>
      <c r="J4922">
        <v>2011</v>
      </c>
      <c r="K4922">
        <v>1</v>
      </c>
      <c r="L4922" t="s">
        <v>83</v>
      </c>
      <c r="M4922" t="s">
        <v>1475</v>
      </c>
    </row>
    <row r="4923" spans="1:13" x14ac:dyDescent="0.25">
      <c r="A4923">
        <v>4910</v>
      </c>
      <c r="B4923" t="s">
        <v>17418</v>
      </c>
      <c r="C4923" t="s">
        <v>17419</v>
      </c>
      <c r="D4923" t="s">
        <v>30</v>
      </c>
      <c r="E4923" t="s">
        <v>2013</v>
      </c>
      <c r="F4923" t="s">
        <v>17420</v>
      </c>
      <c r="G4923" t="s">
        <v>211</v>
      </c>
      <c r="H4923">
        <v>64</v>
      </c>
      <c r="I4923">
        <v>56</v>
      </c>
      <c r="J4923">
        <v>2001</v>
      </c>
      <c r="K4923">
        <v>4</v>
      </c>
      <c r="L4923" t="s">
        <v>41</v>
      </c>
      <c r="M4923" t="s">
        <v>17421</v>
      </c>
    </row>
    <row r="4924" spans="1:13" x14ac:dyDescent="0.25">
      <c r="A4924">
        <v>4911</v>
      </c>
      <c r="B4924" t="s">
        <v>17422</v>
      </c>
      <c r="C4924" t="s">
        <v>17423</v>
      </c>
      <c r="D4924" t="s">
        <v>15</v>
      </c>
      <c r="E4924" t="s">
        <v>617</v>
      </c>
      <c r="F4924" t="s">
        <v>17424</v>
      </c>
      <c r="G4924" t="s">
        <v>336</v>
      </c>
      <c r="H4924">
        <v>10</v>
      </c>
      <c r="I4924">
        <v>9</v>
      </c>
      <c r="J4924">
        <v>2004</v>
      </c>
      <c r="K4924">
        <v>4</v>
      </c>
      <c r="L4924" t="s">
        <v>19</v>
      </c>
      <c r="M4924" t="s">
        <v>4263</v>
      </c>
    </row>
    <row r="4925" spans="1:13" x14ac:dyDescent="0.25">
      <c r="A4925">
        <v>4912</v>
      </c>
      <c r="B4925" t="s">
        <v>17425</v>
      </c>
      <c r="C4925" t="s">
        <v>17426</v>
      </c>
      <c r="D4925" t="s">
        <v>30</v>
      </c>
      <c r="E4925" t="s">
        <v>621</v>
      </c>
      <c r="F4925" t="s">
        <v>17427</v>
      </c>
      <c r="G4925" t="s">
        <v>18</v>
      </c>
      <c r="H4925">
        <v>25</v>
      </c>
      <c r="I4925">
        <v>13</v>
      </c>
      <c r="J4925">
        <v>2007</v>
      </c>
      <c r="K4925">
        <v>1</v>
      </c>
      <c r="L4925" t="s">
        <v>258</v>
      </c>
      <c r="M4925" t="s">
        <v>258</v>
      </c>
    </row>
    <row r="4926" spans="1:13" x14ac:dyDescent="0.25">
      <c r="A4926">
        <v>4913</v>
      </c>
      <c r="B4926" t="s">
        <v>17428</v>
      </c>
      <c r="C4926" t="s">
        <v>17429</v>
      </c>
      <c r="D4926" t="s">
        <v>98</v>
      </c>
      <c r="E4926" t="s">
        <v>11710</v>
      </c>
      <c r="F4926" t="s">
        <v>17430</v>
      </c>
      <c r="G4926" t="s">
        <v>271</v>
      </c>
      <c r="H4926">
        <v>326</v>
      </c>
      <c r="I4926">
        <v>242</v>
      </c>
      <c r="J4926">
        <v>1999</v>
      </c>
      <c r="K4926">
        <v>1</v>
      </c>
      <c r="L4926" t="s">
        <v>101</v>
      </c>
      <c r="M4926" t="s">
        <v>101</v>
      </c>
    </row>
    <row r="4927" spans="1:13" x14ac:dyDescent="0.25">
      <c r="A4927">
        <v>4914</v>
      </c>
      <c r="B4927" t="s">
        <v>17431</v>
      </c>
      <c r="C4927" t="s">
        <v>17432</v>
      </c>
      <c r="D4927" t="s">
        <v>119</v>
      </c>
      <c r="E4927" t="s">
        <v>6604</v>
      </c>
      <c r="F4927" t="s">
        <v>17433</v>
      </c>
      <c r="G4927" t="s">
        <v>48</v>
      </c>
      <c r="H4927">
        <v>42</v>
      </c>
      <c r="I4927">
        <v>26</v>
      </c>
      <c r="J4927">
        <v>1999</v>
      </c>
      <c r="K4927">
        <v>2</v>
      </c>
      <c r="L4927" t="s">
        <v>122</v>
      </c>
      <c r="M4927" t="s">
        <v>17434</v>
      </c>
    </row>
    <row r="4928" spans="1:13" x14ac:dyDescent="0.25">
      <c r="A4928">
        <v>4915</v>
      </c>
      <c r="B4928" t="s">
        <v>17435</v>
      </c>
      <c r="C4928" t="s">
        <v>17436</v>
      </c>
      <c r="D4928" t="s">
        <v>503</v>
      </c>
      <c r="E4928" t="s">
        <v>957</v>
      </c>
      <c r="F4928" t="s">
        <v>17437</v>
      </c>
      <c r="G4928" t="s">
        <v>18</v>
      </c>
      <c r="H4928">
        <v>18</v>
      </c>
      <c r="I4928">
        <v>14</v>
      </c>
      <c r="J4928">
        <v>2013</v>
      </c>
      <c r="K4928">
        <v>2</v>
      </c>
      <c r="L4928" t="s">
        <v>506</v>
      </c>
      <c r="M4928" t="s">
        <v>1617</v>
      </c>
    </row>
    <row r="4929" spans="1:13" x14ac:dyDescent="0.25">
      <c r="A4929">
        <v>4916</v>
      </c>
      <c r="B4929" t="s">
        <v>17438</v>
      </c>
      <c r="C4929" t="s">
        <v>17439</v>
      </c>
      <c r="D4929" t="s">
        <v>780</v>
      </c>
      <c r="E4929" t="s">
        <v>7347</v>
      </c>
      <c r="F4929" t="s">
        <v>17440</v>
      </c>
      <c r="G4929" t="s">
        <v>149</v>
      </c>
      <c r="H4929">
        <v>35</v>
      </c>
      <c r="I4929">
        <v>12</v>
      </c>
      <c r="J4929">
        <v>2003</v>
      </c>
      <c r="K4929">
        <v>1</v>
      </c>
      <c r="L4929" t="s">
        <v>344</v>
      </c>
      <c r="M4929" t="s">
        <v>17441</v>
      </c>
    </row>
    <row r="4930" spans="1:13" x14ac:dyDescent="0.25">
      <c r="A4930">
        <v>4917</v>
      </c>
      <c r="B4930" t="s">
        <v>17442</v>
      </c>
      <c r="C4930" t="s">
        <v>17443</v>
      </c>
      <c r="D4930" t="s">
        <v>119</v>
      </c>
      <c r="E4930" t="s">
        <v>4505</v>
      </c>
      <c r="F4930" t="s">
        <v>17444</v>
      </c>
      <c r="G4930" t="s">
        <v>40</v>
      </c>
      <c r="H4930">
        <v>65</v>
      </c>
      <c r="I4930">
        <v>24</v>
      </c>
      <c r="J4930">
        <v>2005</v>
      </c>
      <c r="K4930">
        <v>2</v>
      </c>
      <c r="L4930" t="s">
        <v>41</v>
      </c>
      <c r="M4930" t="s">
        <v>17445</v>
      </c>
    </row>
    <row r="4931" spans="1:13" x14ac:dyDescent="0.25">
      <c r="A4931">
        <v>4918</v>
      </c>
      <c r="B4931" t="s">
        <v>17446</v>
      </c>
      <c r="C4931" t="s">
        <v>17447</v>
      </c>
      <c r="D4931" t="s">
        <v>215</v>
      </c>
      <c r="E4931" t="s">
        <v>1157</v>
      </c>
      <c r="F4931" t="s">
        <v>17448</v>
      </c>
      <c r="G4931" t="s">
        <v>25</v>
      </c>
      <c r="H4931">
        <v>40</v>
      </c>
      <c r="I4931">
        <v>23</v>
      </c>
      <c r="J4931">
        <v>2006</v>
      </c>
      <c r="K4931">
        <v>3</v>
      </c>
      <c r="L4931" t="s">
        <v>41</v>
      </c>
      <c r="M4931" t="s">
        <v>17449</v>
      </c>
    </row>
    <row r="4932" spans="1:13" x14ac:dyDescent="0.25">
      <c r="A4932">
        <v>4919</v>
      </c>
      <c r="B4932" t="s">
        <v>17450</v>
      </c>
      <c r="C4932" t="s">
        <v>17451</v>
      </c>
      <c r="D4932" t="s">
        <v>66</v>
      </c>
      <c r="E4932" t="s">
        <v>3039</v>
      </c>
      <c r="F4932" t="s">
        <v>17452</v>
      </c>
      <c r="G4932" t="s">
        <v>257</v>
      </c>
      <c r="H4932">
        <v>130</v>
      </c>
      <c r="I4932">
        <v>92</v>
      </c>
      <c r="J4932">
        <v>2007</v>
      </c>
      <c r="K4932">
        <v>4</v>
      </c>
      <c r="L4932" t="s">
        <v>94</v>
      </c>
      <c r="M4932" t="s">
        <v>591</v>
      </c>
    </row>
    <row r="4933" spans="1:13" x14ac:dyDescent="0.25">
      <c r="A4933">
        <v>4920</v>
      </c>
      <c r="B4933" t="s">
        <v>17453</v>
      </c>
      <c r="C4933" t="s">
        <v>17454</v>
      </c>
      <c r="D4933" t="s">
        <v>462</v>
      </c>
      <c r="E4933" t="s">
        <v>1890</v>
      </c>
      <c r="F4933" t="s">
        <v>17455</v>
      </c>
      <c r="G4933" t="s">
        <v>18</v>
      </c>
      <c r="H4933">
        <v>23</v>
      </c>
      <c r="I4933">
        <v>13</v>
      </c>
      <c r="J4933">
        <v>2010</v>
      </c>
      <c r="K4933">
        <v>6</v>
      </c>
      <c r="L4933" t="s">
        <v>465</v>
      </c>
      <c r="M4933" t="s">
        <v>466</v>
      </c>
    </row>
    <row r="4934" spans="1:13" x14ac:dyDescent="0.25">
      <c r="A4934">
        <v>4921</v>
      </c>
      <c r="B4934" t="s">
        <v>17456</v>
      </c>
      <c r="C4934" t="s">
        <v>17457</v>
      </c>
      <c r="D4934" t="s">
        <v>503</v>
      </c>
      <c r="E4934" t="s">
        <v>3474</v>
      </c>
      <c r="F4934" t="s">
        <v>17458</v>
      </c>
      <c r="G4934" t="s">
        <v>55</v>
      </c>
      <c r="H4934">
        <v>79</v>
      </c>
      <c r="I4934">
        <v>50</v>
      </c>
      <c r="J4934">
        <v>1990</v>
      </c>
      <c r="K4934">
        <v>1</v>
      </c>
      <c r="L4934" t="s">
        <v>41</v>
      </c>
      <c r="M4934" t="s">
        <v>17459</v>
      </c>
    </row>
    <row r="4935" spans="1:13" x14ac:dyDescent="0.25">
      <c r="A4935">
        <v>4922</v>
      </c>
      <c r="B4935" t="s">
        <v>17460</v>
      </c>
      <c r="C4935" t="s">
        <v>17461</v>
      </c>
      <c r="D4935" t="s">
        <v>74</v>
      </c>
      <c r="E4935" t="s">
        <v>4418</v>
      </c>
      <c r="F4935" t="s">
        <v>17462</v>
      </c>
      <c r="G4935" t="s">
        <v>218</v>
      </c>
      <c r="H4935">
        <v>71</v>
      </c>
      <c r="I4935">
        <v>43</v>
      </c>
      <c r="J4935">
        <v>2006</v>
      </c>
      <c r="K4935">
        <v>9</v>
      </c>
      <c r="L4935" t="s">
        <v>77</v>
      </c>
      <c r="M4935" t="s">
        <v>77</v>
      </c>
    </row>
    <row r="4936" spans="1:13" x14ac:dyDescent="0.25">
      <c r="A4936">
        <v>4923</v>
      </c>
      <c r="B4936" t="s">
        <v>17463</v>
      </c>
      <c r="C4936" t="s">
        <v>17464</v>
      </c>
      <c r="D4936" t="s">
        <v>52</v>
      </c>
      <c r="E4936" t="s">
        <v>1305</v>
      </c>
      <c r="F4936" t="s">
        <v>17465</v>
      </c>
      <c r="G4936" t="s">
        <v>6043</v>
      </c>
      <c r="H4936">
        <v>40</v>
      </c>
      <c r="I4936">
        <v>25</v>
      </c>
      <c r="J4936">
        <v>2007</v>
      </c>
      <c r="K4936">
        <v>1</v>
      </c>
      <c r="L4936" t="s">
        <v>953</v>
      </c>
      <c r="M4936" t="s">
        <v>4327</v>
      </c>
    </row>
    <row r="4937" spans="1:13" x14ac:dyDescent="0.25">
      <c r="A4937">
        <v>4924</v>
      </c>
      <c r="B4937" t="s">
        <v>17466</v>
      </c>
      <c r="C4937" t="s">
        <v>17467</v>
      </c>
      <c r="D4937" t="s">
        <v>119</v>
      </c>
      <c r="E4937" t="s">
        <v>794</v>
      </c>
      <c r="F4937" t="s">
        <v>17468</v>
      </c>
      <c r="G4937" t="s">
        <v>211</v>
      </c>
      <c r="H4937">
        <v>45</v>
      </c>
      <c r="I4937">
        <v>42</v>
      </c>
      <c r="J4937">
        <v>1965</v>
      </c>
      <c r="K4937">
        <v>1</v>
      </c>
      <c r="L4937" t="s">
        <v>122</v>
      </c>
      <c r="M4937" t="s">
        <v>17469</v>
      </c>
    </row>
    <row r="4938" spans="1:13" x14ac:dyDescent="0.25">
      <c r="A4938">
        <v>4925</v>
      </c>
      <c r="B4938" t="s">
        <v>17470</v>
      </c>
      <c r="C4938" t="s">
        <v>17471</v>
      </c>
      <c r="D4938" t="s">
        <v>80</v>
      </c>
      <c r="E4938" t="s">
        <v>518</v>
      </c>
      <c r="F4938" t="s">
        <v>17472</v>
      </c>
      <c r="G4938" t="s">
        <v>336</v>
      </c>
      <c r="H4938">
        <v>44</v>
      </c>
      <c r="I4938">
        <v>24</v>
      </c>
      <c r="J4938">
        <v>2005</v>
      </c>
      <c r="K4938">
        <v>3</v>
      </c>
      <c r="L4938" t="s">
        <v>83</v>
      </c>
      <c r="M4938" t="s">
        <v>8880</v>
      </c>
    </row>
    <row r="4939" spans="1:13" x14ac:dyDescent="0.25">
      <c r="A4939">
        <v>4926</v>
      </c>
      <c r="B4939" t="s">
        <v>17473</v>
      </c>
      <c r="C4939" t="s">
        <v>17474</v>
      </c>
      <c r="D4939" t="s">
        <v>45</v>
      </c>
      <c r="E4939" t="s">
        <v>2777</v>
      </c>
      <c r="F4939" t="s">
        <v>17475</v>
      </c>
      <c r="G4939" t="s">
        <v>18</v>
      </c>
      <c r="H4939">
        <v>84</v>
      </c>
      <c r="I4939">
        <v>65</v>
      </c>
      <c r="J4939">
        <v>1992</v>
      </c>
      <c r="K4939">
        <v>1</v>
      </c>
      <c r="L4939" t="s">
        <v>41</v>
      </c>
      <c r="M4939" t="s">
        <v>2932</v>
      </c>
    </row>
    <row r="4940" spans="1:13" x14ac:dyDescent="0.25">
      <c r="A4940">
        <v>4927</v>
      </c>
      <c r="B4940" t="s">
        <v>17476</v>
      </c>
      <c r="C4940" t="s">
        <v>17477</v>
      </c>
      <c r="D4940" t="s">
        <v>45</v>
      </c>
      <c r="E4940" t="s">
        <v>17478</v>
      </c>
      <c r="F4940" t="s">
        <v>17479</v>
      </c>
      <c r="G4940" t="s">
        <v>233</v>
      </c>
      <c r="H4940">
        <v>5537</v>
      </c>
      <c r="I4940">
        <v>4650</v>
      </c>
      <c r="J4940">
        <v>1956</v>
      </c>
      <c r="K4940">
        <v>1</v>
      </c>
      <c r="L4940" t="s">
        <v>1258</v>
      </c>
      <c r="M4940" t="s">
        <v>17480</v>
      </c>
    </row>
    <row r="4941" spans="1:13" x14ac:dyDescent="0.25">
      <c r="A4941">
        <v>4928</v>
      </c>
      <c r="B4941" t="s">
        <v>17481</v>
      </c>
      <c r="C4941" t="s">
        <v>17482</v>
      </c>
      <c r="D4941" t="s">
        <v>341</v>
      </c>
      <c r="E4941" t="s">
        <v>17483</v>
      </c>
      <c r="F4941" t="s">
        <v>17484</v>
      </c>
      <c r="G4941" t="s">
        <v>33</v>
      </c>
      <c r="H4941">
        <v>790</v>
      </c>
      <c r="I4941">
        <v>550</v>
      </c>
      <c r="J4941">
        <v>1946</v>
      </c>
      <c r="K4941">
        <v>7</v>
      </c>
      <c r="L4941" t="s">
        <v>344</v>
      </c>
      <c r="M4941" t="s">
        <v>17485</v>
      </c>
    </row>
    <row r="4942" spans="1:13" x14ac:dyDescent="0.25">
      <c r="A4942">
        <v>4929</v>
      </c>
      <c r="B4942" t="s">
        <v>17486</v>
      </c>
      <c r="C4942" t="s">
        <v>17487</v>
      </c>
      <c r="D4942" t="s">
        <v>80</v>
      </c>
      <c r="E4942" t="s">
        <v>334</v>
      </c>
      <c r="F4942" t="s">
        <v>17488</v>
      </c>
      <c r="G4942" t="s">
        <v>336</v>
      </c>
      <c r="H4942">
        <v>16</v>
      </c>
      <c r="I4942">
        <v>8</v>
      </c>
      <c r="J4942">
        <v>1998</v>
      </c>
      <c r="K4942">
        <v>3</v>
      </c>
      <c r="L4942" t="s">
        <v>500</v>
      </c>
      <c r="M4942" t="s">
        <v>14285</v>
      </c>
    </row>
    <row r="4943" spans="1:13" x14ac:dyDescent="0.25">
      <c r="A4943">
        <v>4930</v>
      </c>
      <c r="B4943" t="s">
        <v>17489</v>
      </c>
      <c r="C4943" t="s">
        <v>17490</v>
      </c>
      <c r="D4943" t="s">
        <v>1768</v>
      </c>
      <c r="E4943" t="s">
        <v>17261</v>
      </c>
      <c r="F4943" t="s">
        <v>17491</v>
      </c>
      <c r="G4943" t="s">
        <v>40</v>
      </c>
      <c r="H4943">
        <v>49</v>
      </c>
      <c r="I4943">
        <v>36</v>
      </c>
      <c r="J4943">
        <v>1927</v>
      </c>
      <c r="K4943">
        <v>1</v>
      </c>
      <c r="L4943" t="s">
        <v>41</v>
      </c>
      <c r="M4943" t="s">
        <v>7618</v>
      </c>
    </row>
    <row r="4944" spans="1:13" x14ac:dyDescent="0.25">
      <c r="A4944">
        <v>4931</v>
      </c>
      <c r="B4944" t="s">
        <v>17492</v>
      </c>
      <c r="C4944" t="s">
        <v>17493</v>
      </c>
      <c r="D4944" t="s">
        <v>22</v>
      </c>
      <c r="E4944" t="s">
        <v>1692</v>
      </c>
      <c r="F4944" t="s">
        <v>17494</v>
      </c>
      <c r="G4944" t="s">
        <v>25</v>
      </c>
      <c r="H4944">
        <v>0</v>
      </c>
      <c r="I4944">
        <v>48</v>
      </c>
      <c r="J4944">
        <v>1999</v>
      </c>
      <c r="K4944">
        <v>3</v>
      </c>
      <c r="L4944" t="s">
        <v>41</v>
      </c>
      <c r="M4944" t="s">
        <v>7292</v>
      </c>
    </row>
    <row r="4945" spans="1:13" x14ac:dyDescent="0.25">
      <c r="A4945">
        <v>4932</v>
      </c>
      <c r="B4945" t="s">
        <v>17495</v>
      </c>
      <c r="C4945" t="s">
        <v>17496</v>
      </c>
      <c r="D4945" t="s">
        <v>105</v>
      </c>
      <c r="E4945" t="s">
        <v>528</v>
      </c>
      <c r="F4945" t="s">
        <v>17497</v>
      </c>
      <c r="G4945" t="s">
        <v>18</v>
      </c>
      <c r="H4945">
        <v>55</v>
      </c>
      <c r="I4945">
        <v>35</v>
      </c>
      <c r="J4945">
        <v>2009</v>
      </c>
      <c r="K4945">
        <v>1</v>
      </c>
      <c r="L4945" t="s">
        <v>62</v>
      </c>
      <c r="M4945" t="s">
        <v>17498</v>
      </c>
    </row>
    <row r="4946" spans="1:13" x14ac:dyDescent="0.25">
      <c r="A4946">
        <v>4933</v>
      </c>
      <c r="B4946" t="s">
        <v>17499</v>
      </c>
      <c r="C4946" t="s">
        <v>17500</v>
      </c>
      <c r="D4946" t="s">
        <v>503</v>
      </c>
      <c r="E4946" t="s">
        <v>17501</v>
      </c>
      <c r="F4946" t="s">
        <v>17502</v>
      </c>
      <c r="G4946" t="s">
        <v>308</v>
      </c>
      <c r="H4946">
        <v>218</v>
      </c>
      <c r="I4946">
        <v>136</v>
      </c>
      <c r="J4946">
        <v>1998</v>
      </c>
      <c r="K4946">
        <v>12</v>
      </c>
      <c r="L4946" t="s">
        <v>506</v>
      </c>
      <c r="M4946" t="s">
        <v>506</v>
      </c>
    </row>
    <row r="4947" spans="1:13" x14ac:dyDescent="0.25">
      <c r="A4947">
        <v>4934</v>
      </c>
      <c r="B4947" t="s">
        <v>17503</v>
      </c>
      <c r="C4947" t="s">
        <v>17504</v>
      </c>
      <c r="D4947" t="s">
        <v>66</v>
      </c>
      <c r="E4947" t="s">
        <v>1114</v>
      </c>
      <c r="F4947" t="s">
        <v>17505</v>
      </c>
      <c r="G4947" t="s">
        <v>18</v>
      </c>
      <c r="H4947">
        <v>267</v>
      </c>
      <c r="I4947">
        <v>221</v>
      </c>
      <c r="J4947">
        <v>2005</v>
      </c>
      <c r="K4947">
        <v>6</v>
      </c>
      <c r="L4947" t="s">
        <v>94</v>
      </c>
      <c r="M4947" t="s">
        <v>591</v>
      </c>
    </row>
    <row r="4948" spans="1:13" x14ac:dyDescent="0.25">
      <c r="A4948">
        <v>4935</v>
      </c>
      <c r="B4948" t="s">
        <v>17506</v>
      </c>
      <c r="C4948" t="s">
        <v>17507</v>
      </c>
      <c r="D4948" t="s">
        <v>45</v>
      </c>
      <c r="E4948" t="s">
        <v>17508</v>
      </c>
      <c r="F4948" t="s">
        <v>17509</v>
      </c>
      <c r="G4948" t="s">
        <v>156</v>
      </c>
      <c r="H4948">
        <v>220</v>
      </c>
      <c r="I4948">
        <v>200</v>
      </c>
      <c r="J4948">
        <v>1981</v>
      </c>
      <c r="K4948">
        <v>11</v>
      </c>
      <c r="L4948" t="s">
        <v>49</v>
      </c>
      <c r="M4948" t="s">
        <v>7352</v>
      </c>
    </row>
    <row r="4949" spans="1:13" x14ac:dyDescent="0.25">
      <c r="A4949">
        <v>4936</v>
      </c>
      <c r="B4949" t="s">
        <v>17510</v>
      </c>
      <c r="C4949" t="s">
        <v>17511</v>
      </c>
      <c r="D4949" t="s">
        <v>119</v>
      </c>
      <c r="E4949" t="s">
        <v>130</v>
      </c>
      <c r="F4949" t="s">
        <v>17512</v>
      </c>
      <c r="G4949" t="s">
        <v>6043</v>
      </c>
      <c r="H4949">
        <v>118</v>
      </c>
      <c r="I4949">
        <v>73</v>
      </c>
      <c r="J4949">
        <v>2007</v>
      </c>
      <c r="K4949">
        <v>1</v>
      </c>
      <c r="L4949" t="s">
        <v>122</v>
      </c>
      <c r="M4949" t="s">
        <v>4023</v>
      </c>
    </row>
    <row r="4950" spans="1:13" x14ac:dyDescent="0.25">
      <c r="A4950">
        <v>4937</v>
      </c>
      <c r="B4950" t="s">
        <v>17513</v>
      </c>
      <c r="C4950" t="s">
        <v>17514</v>
      </c>
      <c r="D4950" t="s">
        <v>503</v>
      </c>
      <c r="E4950" t="s">
        <v>3077</v>
      </c>
      <c r="F4950" t="s">
        <v>17515</v>
      </c>
      <c r="G4950" t="s">
        <v>187</v>
      </c>
      <c r="H4950">
        <v>23</v>
      </c>
      <c r="I4950">
        <v>15</v>
      </c>
      <c r="J4950">
        <v>1976</v>
      </c>
      <c r="K4950">
        <v>5</v>
      </c>
      <c r="L4950" t="s">
        <v>506</v>
      </c>
      <c r="M4950" t="s">
        <v>5446</v>
      </c>
    </row>
    <row r="4951" spans="1:13" x14ac:dyDescent="0.25">
      <c r="A4951">
        <v>4938</v>
      </c>
      <c r="B4951" t="s">
        <v>17516</v>
      </c>
      <c r="C4951" t="s">
        <v>17517</v>
      </c>
      <c r="D4951" t="s">
        <v>52</v>
      </c>
      <c r="E4951" t="s">
        <v>523</v>
      </c>
      <c r="F4951" t="s">
        <v>17518</v>
      </c>
      <c r="G4951" t="s">
        <v>211</v>
      </c>
      <c r="H4951">
        <v>26</v>
      </c>
      <c r="I4951">
        <v>22</v>
      </c>
      <c r="J4951">
        <v>1994</v>
      </c>
      <c r="K4951">
        <v>1</v>
      </c>
      <c r="L4951" t="s">
        <v>1314</v>
      </c>
      <c r="M4951" t="s">
        <v>1315</v>
      </c>
    </row>
    <row r="4952" spans="1:13" x14ac:dyDescent="0.25">
      <c r="A4952">
        <v>4939</v>
      </c>
      <c r="B4952" t="s">
        <v>17519</v>
      </c>
      <c r="C4952" t="s">
        <v>17520</v>
      </c>
      <c r="D4952" t="s">
        <v>52</v>
      </c>
      <c r="E4952" t="s">
        <v>911</v>
      </c>
      <c r="F4952" t="s">
        <v>17521</v>
      </c>
      <c r="G4952" t="s">
        <v>233</v>
      </c>
      <c r="H4952">
        <v>15</v>
      </c>
      <c r="I4952">
        <v>5</v>
      </c>
      <c r="J4952">
        <v>2009</v>
      </c>
      <c r="K4952">
        <v>1</v>
      </c>
      <c r="L4952" t="s">
        <v>56</v>
      </c>
      <c r="M4952" t="s">
        <v>662</v>
      </c>
    </row>
    <row r="4953" spans="1:13" x14ac:dyDescent="0.25">
      <c r="A4953">
        <v>4940</v>
      </c>
      <c r="B4953" t="s">
        <v>17522</v>
      </c>
      <c r="C4953" t="s">
        <v>17523</v>
      </c>
      <c r="D4953" t="s">
        <v>66</v>
      </c>
      <c r="E4953" t="s">
        <v>10210</v>
      </c>
      <c r="F4953" t="s">
        <v>17524</v>
      </c>
      <c r="G4953" t="s">
        <v>181</v>
      </c>
      <c r="H4953">
        <v>120</v>
      </c>
      <c r="I4953">
        <v>68</v>
      </c>
      <c r="J4953">
        <v>1995</v>
      </c>
      <c r="K4953">
        <v>1</v>
      </c>
      <c r="L4953" t="s">
        <v>94</v>
      </c>
      <c r="M4953" t="s">
        <v>4742</v>
      </c>
    </row>
    <row r="4954" spans="1:13" x14ac:dyDescent="0.25">
      <c r="A4954">
        <v>4941</v>
      </c>
      <c r="B4954" t="s">
        <v>17525</v>
      </c>
      <c r="C4954" t="s">
        <v>17526</v>
      </c>
      <c r="D4954" t="s">
        <v>66</v>
      </c>
      <c r="E4954" t="s">
        <v>1499</v>
      </c>
      <c r="F4954" t="s">
        <v>17527</v>
      </c>
      <c r="G4954" t="s">
        <v>257</v>
      </c>
      <c r="H4954">
        <v>32</v>
      </c>
      <c r="I4954">
        <v>15</v>
      </c>
      <c r="J4954">
        <v>2008</v>
      </c>
      <c r="K4954">
        <v>4</v>
      </c>
      <c r="L4954" t="s">
        <v>94</v>
      </c>
      <c r="M4954" t="s">
        <v>2827</v>
      </c>
    </row>
    <row r="4955" spans="1:13" x14ac:dyDescent="0.25">
      <c r="A4955">
        <v>4942</v>
      </c>
      <c r="B4955" t="s">
        <v>17528</v>
      </c>
      <c r="C4955" t="s">
        <v>17529</v>
      </c>
      <c r="D4955" t="s">
        <v>45</v>
      </c>
      <c r="E4955" t="s">
        <v>3615</v>
      </c>
      <c r="F4955" t="s">
        <v>17530</v>
      </c>
      <c r="G4955" t="s">
        <v>40</v>
      </c>
      <c r="H4955">
        <v>132</v>
      </c>
      <c r="I4955">
        <v>85</v>
      </c>
      <c r="J4955">
        <v>2004</v>
      </c>
      <c r="K4955">
        <v>7</v>
      </c>
      <c r="L4955" t="s">
        <v>49</v>
      </c>
      <c r="M4955" t="s">
        <v>701</v>
      </c>
    </row>
    <row r="4956" spans="1:13" x14ac:dyDescent="0.25">
      <c r="A4956">
        <v>4943</v>
      </c>
      <c r="B4956" t="s">
        <v>17531</v>
      </c>
      <c r="C4956" t="s">
        <v>17532</v>
      </c>
      <c r="D4956" t="s">
        <v>52</v>
      </c>
      <c r="E4956" t="s">
        <v>485</v>
      </c>
      <c r="F4956" t="s">
        <v>17533</v>
      </c>
      <c r="G4956" t="s">
        <v>6043</v>
      </c>
      <c r="H4956">
        <v>25</v>
      </c>
      <c r="I4956">
        <v>24</v>
      </c>
      <c r="J4956">
        <v>1997</v>
      </c>
      <c r="K4956">
        <v>4</v>
      </c>
      <c r="L4956" t="s">
        <v>1314</v>
      </c>
      <c r="M4956" t="s">
        <v>1315</v>
      </c>
    </row>
    <row r="4957" spans="1:13" x14ac:dyDescent="0.25">
      <c r="A4957">
        <v>4944</v>
      </c>
      <c r="B4957" t="s">
        <v>17534</v>
      </c>
      <c r="C4957" t="s">
        <v>17535</v>
      </c>
      <c r="D4957" t="s">
        <v>341</v>
      </c>
      <c r="E4957" t="s">
        <v>8798</v>
      </c>
      <c r="F4957" t="s">
        <v>17536</v>
      </c>
      <c r="G4957" t="s">
        <v>18</v>
      </c>
      <c r="H4957">
        <v>160</v>
      </c>
      <c r="I4957">
        <v>110</v>
      </c>
      <c r="J4957">
        <v>1985</v>
      </c>
      <c r="K4957">
        <v>1</v>
      </c>
      <c r="L4957" t="s">
        <v>41</v>
      </c>
      <c r="M4957" t="s">
        <v>17537</v>
      </c>
    </row>
    <row r="4958" spans="1:13" x14ac:dyDescent="0.25">
      <c r="A4958">
        <v>4945</v>
      </c>
      <c r="B4958" t="s">
        <v>17538</v>
      </c>
      <c r="C4958" t="s">
        <v>17539</v>
      </c>
      <c r="D4958" t="s">
        <v>860</v>
      </c>
      <c r="E4958" t="s">
        <v>7506</v>
      </c>
      <c r="F4958" t="s">
        <v>17540</v>
      </c>
      <c r="G4958" t="s">
        <v>107</v>
      </c>
      <c r="H4958">
        <v>90</v>
      </c>
      <c r="I4958">
        <v>70</v>
      </c>
      <c r="J4958">
        <v>1999</v>
      </c>
      <c r="K4958">
        <v>3</v>
      </c>
      <c r="L4958" t="s">
        <v>41</v>
      </c>
      <c r="M4958" t="s">
        <v>17541</v>
      </c>
    </row>
    <row r="4959" spans="1:13" x14ac:dyDescent="0.25">
      <c r="A4959">
        <v>4946</v>
      </c>
      <c r="B4959" t="s">
        <v>17542</v>
      </c>
      <c r="C4959" t="s">
        <v>17543</v>
      </c>
      <c r="D4959" t="s">
        <v>45</v>
      </c>
      <c r="E4959" t="s">
        <v>710</v>
      </c>
      <c r="F4959" t="s">
        <v>17544</v>
      </c>
      <c r="G4959" t="s">
        <v>211</v>
      </c>
      <c r="H4959">
        <v>30</v>
      </c>
      <c r="I4959">
        <v>9</v>
      </c>
      <c r="J4959">
        <v>1994</v>
      </c>
      <c r="K4959">
        <v>3</v>
      </c>
      <c r="L4959" t="s">
        <v>41</v>
      </c>
      <c r="M4959" t="s">
        <v>4994</v>
      </c>
    </row>
    <row r="4960" spans="1:13" x14ac:dyDescent="0.25">
      <c r="A4960">
        <v>4947</v>
      </c>
      <c r="B4960" t="s">
        <v>17545</v>
      </c>
      <c r="C4960" t="s">
        <v>17546</v>
      </c>
      <c r="D4960" t="s">
        <v>243</v>
      </c>
      <c r="E4960" t="s">
        <v>46</v>
      </c>
      <c r="F4960" t="s">
        <v>17547</v>
      </c>
      <c r="G4960" t="s">
        <v>156</v>
      </c>
      <c r="H4960">
        <v>125</v>
      </c>
      <c r="I4960">
        <v>71</v>
      </c>
      <c r="J4960">
        <v>2004</v>
      </c>
      <c r="K4960">
        <v>9</v>
      </c>
      <c r="L4960" t="s">
        <v>458</v>
      </c>
      <c r="M4960" t="s">
        <v>458</v>
      </c>
    </row>
    <row r="4961" spans="1:13" x14ac:dyDescent="0.25">
      <c r="A4961">
        <v>4948</v>
      </c>
      <c r="B4961" t="s">
        <v>17548</v>
      </c>
      <c r="C4961" t="s">
        <v>17549</v>
      </c>
      <c r="D4961" t="s">
        <v>230</v>
      </c>
      <c r="E4961" t="s">
        <v>13137</v>
      </c>
      <c r="F4961" t="s">
        <v>17550</v>
      </c>
      <c r="G4961" t="s">
        <v>107</v>
      </c>
      <c r="H4961">
        <v>64</v>
      </c>
      <c r="I4961">
        <v>48</v>
      </c>
      <c r="J4961">
        <v>1988</v>
      </c>
      <c r="K4961">
        <v>5</v>
      </c>
      <c r="L4961" t="s">
        <v>41</v>
      </c>
      <c r="M4961" t="s">
        <v>17551</v>
      </c>
    </row>
    <row r="4962" spans="1:13" x14ac:dyDescent="0.25">
      <c r="A4962">
        <v>4949</v>
      </c>
      <c r="B4962" t="s">
        <v>17552</v>
      </c>
      <c r="C4962" t="s">
        <v>17553</v>
      </c>
      <c r="D4962" t="s">
        <v>52</v>
      </c>
      <c r="E4962" t="s">
        <v>17554</v>
      </c>
      <c r="F4962" t="s">
        <v>17555</v>
      </c>
      <c r="G4962" t="s">
        <v>107</v>
      </c>
      <c r="H4962">
        <v>400</v>
      </c>
      <c r="I4962">
        <v>260</v>
      </c>
      <c r="J4962">
        <v>2001</v>
      </c>
      <c r="K4962">
        <v>13</v>
      </c>
      <c r="L4962" t="s">
        <v>56</v>
      </c>
      <c r="M4962" t="s">
        <v>7934</v>
      </c>
    </row>
    <row r="4963" spans="1:13" x14ac:dyDescent="0.25">
      <c r="A4963">
        <v>4950</v>
      </c>
      <c r="B4963" t="s">
        <v>17556</v>
      </c>
      <c r="C4963" t="s">
        <v>17557</v>
      </c>
      <c r="D4963" t="s">
        <v>230</v>
      </c>
      <c r="E4963" t="s">
        <v>7343</v>
      </c>
      <c r="F4963" t="s">
        <v>17558</v>
      </c>
      <c r="G4963" t="s">
        <v>211</v>
      </c>
      <c r="H4963">
        <v>166</v>
      </c>
      <c r="I4963">
        <v>86</v>
      </c>
      <c r="J4963">
        <v>1983</v>
      </c>
      <c r="K4963">
        <v>3</v>
      </c>
      <c r="L4963" t="s">
        <v>4222</v>
      </c>
      <c r="M4963" t="s">
        <v>17559</v>
      </c>
    </row>
    <row r="4964" spans="1:13" x14ac:dyDescent="0.25">
      <c r="A4964">
        <v>4951</v>
      </c>
      <c r="B4964" t="s">
        <v>17560</v>
      </c>
      <c r="C4964" t="s">
        <v>17561</v>
      </c>
      <c r="D4964" t="s">
        <v>59</v>
      </c>
      <c r="E4964" t="s">
        <v>2372</v>
      </c>
      <c r="F4964" t="s">
        <v>17562</v>
      </c>
      <c r="G4964" t="s">
        <v>6043</v>
      </c>
      <c r="H4964">
        <v>781</v>
      </c>
      <c r="I4964">
        <v>155</v>
      </c>
      <c r="J4964">
        <v>1997</v>
      </c>
      <c r="K4964">
        <v>5</v>
      </c>
      <c r="L4964" t="s">
        <v>49</v>
      </c>
      <c r="M4964" t="s">
        <v>17563</v>
      </c>
    </row>
    <row r="4965" spans="1:13" x14ac:dyDescent="0.25">
      <c r="A4965">
        <v>4952</v>
      </c>
      <c r="B4965" t="s">
        <v>17564</v>
      </c>
      <c r="C4965" t="s">
        <v>17565</v>
      </c>
      <c r="D4965" t="s">
        <v>860</v>
      </c>
      <c r="E4965" t="s">
        <v>993</v>
      </c>
      <c r="F4965" t="s">
        <v>17566</v>
      </c>
      <c r="G4965" t="s">
        <v>187</v>
      </c>
      <c r="H4965">
        <v>22</v>
      </c>
      <c r="I4965">
        <v>15</v>
      </c>
      <c r="J4965">
        <v>2013</v>
      </c>
      <c r="K4965">
        <v>1</v>
      </c>
      <c r="L4965" t="s">
        <v>41</v>
      </c>
      <c r="M4965" t="s">
        <v>9697</v>
      </c>
    </row>
    <row r="4966" spans="1:13" x14ac:dyDescent="0.25">
      <c r="A4966">
        <v>4953</v>
      </c>
      <c r="B4966" t="s">
        <v>17567</v>
      </c>
      <c r="C4966" t="s">
        <v>17568</v>
      </c>
      <c r="D4966" t="s">
        <v>80</v>
      </c>
      <c r="E4966" t="s">
        <v>4377</v>
      </c>
      <c r="F4966" t="s">
        <v>17569</v>
      </c>
      <c r="G4966" t="s">
        <v>6043</v>
      </c>
      <c r="H4966">
        <v>52</v>
      </c>
      <c r="I4966">
        <v>27</v>
      </c>
      <c r="J4966">
        <v>2005</v>
      </c>
      <c r="K4966">
        <v>7</v>
      </c>
      <c r="L4966" t="s">
        <v>41</v>
      </c>
      <c r="M4966" t="s">
        <v>8198</v>
      </c>
    </row>
    <row r="4967" spans="1:13" x14ac:dyDescent="0.25">
      <c r="A4967">
        <v>4954</v>
      </c>
      <c r="B4967" t="s">
        <v>17570</v>
      </c>
      <c r="C4967" t="s">
        <v>17571</v>
      </c>
      <c r="D4967" t="s">
        <v>66</v>
      </c>
      <c r="E4967" t="s">
        <v>1227</v>
      </c>
      <c r="F4967" t="s">
        <v>17572</v>
      </c>
      <c r="G4967" t="s">
        <v>181</v>
      </c>
      <c r="H4967">
        <v>43</v>
      </c>
      <c r="I4967">
        <v>21</v>
      </c>
      <c r="J4967">
        <v>2000</v>
      </c>
      <c r="K4967">
        <v>2</v>
      </c>
      <c r="L4967" t="s">
        <v>94</v>
      </c>
      <c r="M4967" t="s">
        <v>4742</v>
      </c>
    </row>
    <row r="4968" spans="1:13" x14ac:dyDescent="0.25">
      <c r="A4968">
        <v>4955</v>
      </c>
      <c r="B4968" t="s">
        <v>17573</v>
      </c>
      <c r="C4968" t="s">
        <v>17574</v>
      </c>
      <c r="D4968" t="s">
        <v>30</v>
      </c>
      <c r="E4968" t="s">
        <v>7129</v>
      </c>
      <c r="F4968" t="s">
        <v>17575</v>
      </c>
      <c r="G4968" t="s">
        <v>55</v>
      </c>
      <c r="H4968">
        <v>1308</v>
      </c>
      <c r="I4968">
        <v>1277</v>
      </c>
      <c r="J4968">
        <v>2004</v>
      </c>
      <c r="K4968">
        <v>4</v>
      </c>
      <c r="L4968" t="s">
        <v>258</v>
      </c>
      <c r="M4968" t="s">
        <v>1789</v>
      </c>
    </row>
    <row r="4969" spans="1:13" x14ac:dyDescent="0.25">
      <c r="A4969">
        <v>4956</v>
      </c>
      <c r="B4969" t="s">
        <v>17576</v>
      </c>
      <c r="C4969" t="s">
        <v>17577</v>
      </c>
      <c r="D4969" t="s">
        <v>1262</v>
      </c>
      <c r="E4969" t="s">
        <v>1227</v>
      </c>
      <c r="F4969" t="s">
        <v>17578</v>
      </c>
      <c r="G4969" t="s">
        <v>324</v>
      </c>
      <c r="H4969">
        <v>23</v>
      </c>
      <c r="I4969">
        <v>17</v>
      </c>
      <c r="J4969">
        <v>1998</v>
      </c>
      <c r="K4969">
        <v>1</v>
      </c>
      <c r="L4969" t="s">
        <v>41</v>
      </c>
      <c r="M4969" t="s">
        <v>17579</v>
      </c>
    </row>
    <row r="4970" spans="1:13" x14ac:dyDescent="0.25">
      <c r="A4970">
        <v>4957</v>
      </c>
      <c r="B4970" t="s">
        <v>17580</v>
      </c>
      <c r="C4970" t="s">
        <v>17581</v>
      </c>
      <c r="D4970" t="s">
        <v>119</v>
      </c>
      <c r="E4970" t="s">
        <v>1447</v>
      </c>
      <c r="F4970" t="s">
        <v>17582</v>
      </c>
      <c r="G4970" t="s">
        <v>336</v>
      </c>
      <c r="H4970">
        <v>240</v>
      </c>
      <c r="I4970">
        <v>161</v>
      </c>
      <c r="J4970">
        <v>1983</v>
      </c>
      <c r="K4970">
        <v>8</v>
      </c>
      <c r="L4970" t="s">
        <v>122</v>
      </c>
      <c r="M4970" t="s">
        <v>122</v>
      </c>
    </row>
    <row r="4971" spans="1:13" x14ac:dyDescent="0.25">
      <c r="A4971">
        <v>4958</v>
      </c>
      <c r="B4971" t="s">
        <v>17583</v>
      </c>
      <c r="C4971" t="s">
        <v>17584</v>
      </c>
      <c r="D4971" t="s">
        <v>860</v>
      </c>
      <c r="E4971" t="s">
        <v>17585</v>
      </c>
      <c r="F4971" t="s">
        <v>17586</v>
      </c>
      <c r="G4971" t="s">
        <v>55</v>
      </c>
      <c r="H4971">
        <v>1422</v>
      </c>
      <c r="I4971">
        <v>1275</v>
      </c>
      <c r="J4971">
        <v>1987</v>
      </c>
      <c r="K4971">
        <v>10</v>
      </c>
      <c r="L4971" t="s">
        <v>863</v>
      </c>
      <c r="M4971" t="s">
        <v>1645</v>
      </c>
    </row>
    <row r="4972" spans="1:13" x14ac:dyDescent="0.25">
      <c r="A4972">
        <v>4959</v>
      </c>
      <c r="B4972" t="s">
        <v>17587</v>
      </c>
      <c r="C4972" t="s">
        <v>17588</v>
      </c>
      <c r="D4972" t="s">
        <v>166</v>
      </c>
      <c r="E4972" t="s">
        <v>1080</v>
      </c>
      <c r="F4972" t="s">
        <v>17589</v>
      </c>
      <c r="G4972" t="s">
        <v>211</v>
      </c>
      <c r="H4972">
        <v>39</v>
      </c>
      <c r="I4972">
        <v>28</v>
      </c>
      <c r="J4972">
        <v>2009</v>
      </c>
      <c r="K4972">
        <v>3</v>
      </c>
      <c r="L4972" t="s">
        <v>169</v>
      </c>
      <c r="M4972" t="s">
        <v>319</v>
      </c>
    </row>
    <row r="4973" spans="1:13" x14ac:dyDescent="0.25">
      <c r="A4973">
        <v>4960</v>
      </c>
      <c r="B4973" t="s">
        <v>17590</v>
      </c>
      <c r="C4973" t="s">
        <v>17591</v>
      </c>
      <c r="D4973" t="s">
        <v>503</v>
      </c>
      <c r="E4973" t="s">
        <v>4157</v>
      </c>
      <c r="F4973" t="s">
        <v>17592</v>
      </c>
      <c r="G4973" t="s">
        <v>18</v>
      </c>
      <c r="H4973">
        <v>111</v>
      </c>
      <c r="I4973">
        <v>100</v>
      </c>
      <c r="J4973">
        <v>2001</v>
      </c>
      <c r="K4973">
        <v>8</v>
      </c>
      <c r="L4973" t="s">
        <v>506</v>
      </c>
      <c r="M4973" t="s">
        <v>506</v>
      </c>
    </row>
    <row r="4974" spans="1:13" x14ac:dyDescent="0.25">
      <c r="A4974">
        <v>4961</v>
      </c>
      <c r="B4974" t="s">
        <v>17593</v>
      </c>
      <c r="C4974" t="s">
        <v>17594</v>
      </c>
      <c r="D4974" t="s">
        <v>215</v>
      </c>
      <c r="E4974" t="s">
        <v>617</v>
      </c>
      <c r="F4974" t="s">
        <v>17595</v>
      </c>
      <c r="G4974" t="s">
        <v>156</v>
      </c>
      <c r="H4974">
        <v>15</v>
      </c>
      <c r="I4974">
        <v>8</v>
      </c>
      <c r="J4974">
        <v>2008</v>
      </c>
      <c r="K4974">
        <v>4</v>
      </c>
      <c r="L4974" t="s">
        <v>219</v>
      </c>
      <c r="M4974" t="s">
        <v>422</v>
      </c>
    </row>
    <row r="4975" spans="1:13" x14ac:dyDescent="0.25">
      <c r="A4975">
        <v>4962</v>
      </c>
      <c r="B4975" t="s">
        <v>17596</v>
      </c>
      <c r="C4975" t="s">
        <v>17597</v>
      </c>
      <c r="D4975" t="s">
        <v>119</v>
      </c>
      <c r="E4975" t="s">
        <v>6647</v>
      </c>
      <c r="F4975" t="s">
        <v>17598</v>
      </c>
      <c r="G4975" t="s">
        <v>297</v>
      </c>
      <c r="H4975">
        <v>60</v>
      </c>
      <c r="I4975">
        <v>24</v>
      </c>
      <c r="J4975">
        <v>2007</v>
      </c>
      <c r="K4975">
        <v>6</v>
      </c>
      <c r="L4975" t="s">
        <v>122</v>
      </c>
      <c r="M4975" t="s">
        <v>122</v>
      </c>
    </row>
    <row r="4976" spans="1:13" x14ac:dyDescent="0.25">
      <c r="A4976">
        <v>4963</v>
      </c>
      <c r="B4976" t="s">
        <v>17599</v>
      </c>
      <c r="C4976" t="s">
        <v>17600</v>
      </c>
      <c r="D4976" t="s">
        <v>22</v>
      </c>
      <c r="E4976" t="s">
        <v>17601</v>
      </c>
      <c r="F4976" t="s">
        <v>17602</v>
      </c>
      <c r="G4976" t="s">
        <v>33</v>
      </c>
      <c r="H4976">
        <v>2850</v>
      </c>
      <c r="I4976">
        <v>2100</v>
      </c>
      <c r="J4976">
        <v>2004</v>
      </c>
      <c r="K4976">
        <v>11</v>
      </c>
      <c r="L4976" t="s">
        <v>41</v>
      </c>
      <c r="M4976" t="s">
        <v>7292</v>
      </c>
    </row>
    <row r="4977" spans="1:13" x14ac:dyDescent="0.25">
      <c r="A4977">
        <v>4964</v>
      </c>
      <c r="B4977" t="s">
        <v>17603</v>
      </c>
      <c r="C4977" t="s">
        <v>17604</v>
      </c>
      <c r="D4977" t="s">
        <v>230</v>
      </c>
      <c r="E4977" t="s">
        <v>17605</v>
      </c>
      <c r="F4977" t="s">
        <v>17606</v>
      </c>
      <c r="G4977" t="s">
        <v>156</v>
      </c>
      <c r="H4977">
        <v>550</v>
      </c>
      <c r="I4977">
        <v>500</v>
      </c>
      <c r="J4977">
        <v>1999</v>
      </c>
      <c r="K4977">
        <v>10</v>
      </c>
      <c r="L4977" t="s">
        <v>234</v>
      </c>
      <c r="M4977" t="s">
        <v>1950</v>
      </c>
    </row>
    <row r="4978" spans="1:13" x14ac:dyDescent="0.25">
      <c r="A4978">
        <v>4965</v>
      </c>
      <c r="B4978" t="s">
        <v>17607</v>
      </c>
      <c r="C4978" t="s">
        <v>17608</v>
      </c>
      <c r="D4978" t="s">
        <v>98</v>
      </c>
      <c r="E4978" t="s">
        <v>493</v>
      </c>
      <c r="F4978" t="s">
        <v>17609</v>
      </c>
      <c r="G4978" t="s">
        <v>40</v>
      </c>
      <c r="H4978">
        <v>13</v>
      </c>
      <c r="I4978">
        <v>8</v>
      </c>
      <c r="J4978">
        <v>1986</v>
      </c>
      <c r="K4978">
        <v>2</v>
      </c>
      <c r="L4978" t="s">
        <v>41</v>
      </c>
      <c r="M4978" t="s">
        <v>17610</v>
      </c>
    </row>
    <row r="4979" spans="1:13" x14ac:dyDescent="0.25">
      <c r="A4979">
        <v>4966</v>
      </c>
      <c r="B4979" t="s">
        <v>17611</v>
      </c>
      <c r="C4979" t="s">
        <v>17612</v>
      </c>
      <c r="D4979" t="s">
        <v>223</v>
      </c>
      <c r="E4979" t="s">
        <v>17613</v>
      </c>
      <c r="F4979" t="s">
        <v>17614</v>
      </c>
      <c r="G4979" t="s">
        <v>233</v>
      </c>
      <c r="H4979">
        <v>379</v>
      </c>
      <c r="I4979">
        <v>240</v>
      </c>
      <c r="J4979">
        <v>1985</v>
      </c>
      <c r="K4979">
        <v>9</v>
      </c>
      <c r="L4979" t="s">
        <v>1860</v>
      </c>
      <c r="M4979" t="s">
        <v>17615</v>
      </c>
    </row>
    <row r="4980" spans="1:13" x14ac:dyDescent="0.25">
      <c r="A4980">
        <v>4967</v>
      </c>
      <c r="B4980" t="s">
        <v>17616</v>
      </c>
      <c r="C4980" t="s">
        <v>17617</v>
      </c>
      <c r="D4980" t="s">
        <v>98</v>
      </c>
      <c r="E4980" t="s">
        <v>770</v>
      </c>
      <c r="F4980" t="s">
        <v>17618</v>
      </c>
      <c r="G4980" t="s">
        <v>336</v>
      </c>
      <c r="H4980">
        <v>30</v>
      </c>
      <c r="I4980">
        <v>15</v>
      </c>
      <c r="J4980">
        <v>1987</v>
      </c>
      <c r="K4980">
        <v>1</v>
      </c>
      <c r="L4980" t="s">
        <v>101</v>
      </c>
      <c r="M4980" t="s">
        <v>2611</v>
      </c>
    </row>
    <row r="4981" spans="1:13" x14ac:dyDescent="0.25">
      <c r="A4981">
        <v>4968</v>
      </c>
      <c r="B4981" t="s">
        <v>17619</v>
      </c>
      <c r="C4981" t="s">
        <v>17620</v>
      </c>
      <c r="D4981" t="s">
        <v>230</v>
      </c>
      <c r="E4981" t="s">
        <v>10032</v>
      </c>
      <c r="F4981" t="s">
        <v>17621</v>
      </c>
      <c r="G4981" t="s">
        <v>175</v>
      </c>
      <c r="H4981">
        <v>538</v>
      </c>
      <c r="I4981">
        <v>611</v>
      </c>
      <c r="J4981">
        <v>1985</v>
      </c>
      <c r="K4981">
        <v>6</v>
      </c>
      <c r="L4981" t="s">
        <v>234</v>
      </c>
      <c r="M4981" t="s">
        <v>11527</v>
      </c>
    </row>
    <row r="4982" spans="1:13" x14ac:dyDescent="0.25">
      <c r="A4982">
        <v>4969</v>
      </c>
      <c r="B4982" t="s">
        <v>17622</v>
      </c>
      <c r="C4982" t="s">
        <v>17623</v>
      </c>
      <c r="D4982" t="s">
        <v>1768</v>
      </c>
      <c r="E4982" t="s">
        <v>939</v>
      </c>
      <c r="F4982" t="s">
        <v>17624</v>
      </c>
      <c r="G4982" t="s">
        <v>156</v>
      </c>
      <c r="H4982">
        <v>33</v>
      </c>
      <c r="I4982">
        <v>15</v>
      </c>
      <c r="J4982">
        <v>2003</v>
      </c>
      <c r="K4982">
        <v>1</v>
      </c>
      <c r="L4982" t="s">
        <v>41</v>
      </c>
      <c r="M4982" t="s">
        <v>437</v>
      </c>
    </row>
    <row r="4983" spans="1:13" x14ac:dyDescent="0.25">
      <c r="A4983">
        <v>4970</v>
      </c>
      <c r="B4983" t="s">
        <v>17625</v>
      </c>
      <c r="C4983" t="s">
        <v>17626</v>
      </c>
      <c r="D4983" t="s">
        <v>503</v>
      </c>
      <c r="E4983" t="s">
        <v>4627</v>
      </c>
      <c r="F4983" t="s">
        <v>17627</v>
      </c>
      <c r="G4983" t="s">
        <v>336</v>
      </c>
      <c r="H4983">
        <v>425</v>
      </c>
      <c r="I4983">
        <v>316</v>
      </c>
      <c r="J4983">
        <v>1978</v>
      </c>
      <c r="K4983">
        <v>6</v>
      </c>
      <c r="L4983" t="s">
        <v>506</v>
      </c>
      <c r="M4983" t="s">
        <v>8759</v>
      </c>
    </row>
    <row r="4984" spans="1:13" x14ac:dyDescent="0.25">
      <c r="A4984">
        <v>4971</v>
      </c>
      <c r="B4984" t="s">
        <v>17628</v>
      </c>
      <c r="C4984" t="s">
        <v>17629</v>
      </c>
      <c r="D4984" t="s">
        <v>52</v>
      </c>
      <c r="E4984" t="s">
        <v>3971</v>
      </c>
      <c r="F4984" t="s">
        <v>17630</v>
      </c>
      <c r="G4984" t="s">
        <v>40</v>
      </c>
      <c r="H4984">
        <v>288</v>
      </c>
      <c r="I4984">
        <v>169</v>
      </c>
      <c r="J4984">
        <v>1989</v>
      </c>
      <c r="K4984">
        <v>5</v>
      </c>
      <c r="L4984" t="s">
        <v>4407</v>
      </c>
      <c r="M4984" t="s">
        <v>1435</v>
      </c>
    </row>
    <row r="4985" spans="1:13" x14ac:dyDescent="0.25">
      <c r="A4985">
        <v>4972</v>
      </c>
      <c r="B4985" t="s">
        <v>17631</v>
      </c>
      <c r="C4985" t="s">
        <v>17632</v>
      </c>
      <c r="D4985" t="s">
        <v>503</v>
      </c>
      <c r="E4985" t="s">
        <v>704</v>
      </c>
      <c r="F4985" t="s">
        <v>17633</v>
      </c>
      <c r="G4985" t="s">
        <v>6043</v>
      </c>
      <c r="H4985">
        <v>30</v>
      </c>
      <c r="I4985">
        <v>25</v>
      </c>
      <c r="J4985">
        <v>2010</v>
      </c>
      <c r="K4985">
        <v>3</v>
      </c>
      <c r="L4985" t="s">
        <v>506</v>
      </c>
      <c r="M4985" t="s">
        <v>506</v>
      </c>
    </row>
    <row r="4986" spans="1:13" x14ac:dyDescent="0.25">
      <c r="A4986">
        <v>4973</v>
      </c>
      <c r="B4986" t="s">
        <v>17634</v>
      </c>
      <c r="C4986" t="s">
        <v>17635</v>
      </c>
      <c r="D4986" t="s">
        <v>30</v>
      </c>
      <c r="E4986" t="s">
        <v>87</v>
      </c>
      <c r="F4986" t="s">
        <v>17636</v>
      </c>
      <c r="G4986" t="s">
        <v>18</v>
      </c>
      <c r="H4986">
        <v>89</v>
      </c>
      <c r="I4986">
        <v>63</v>
      </c>
      <c r="J4986">
        <v>2010</v>
      </c>
      <c r="K4986">
        <v>2</v>
      </c>
      <c r="L4986" t="s">
        <v>251</v>
      </c>
      <c r="M4986" t="s">
        <v>251</v>
      </c>
    </row>
    <row r="4987" spans="1:13" x14ac:dyDescent="0.25">
      <c r="A4987">
        <v>4974</v>
      </c>
      <c r="B4987" t="s">
        <v>17637</v>
      </c>
      <c r="C4987" t="s">
        <v>17638</v>
      </c>
      <c r="D4987" t="s">
        <v>80</v>
      </c>
      <c r="E4987" t="s">
        <v>17639</v>
      </c>
      <c r="F4987" t="s">
        <v>17640</v>
      </c>
      <c r="G4987" t="s">
        <v>55</v>
      </c>
      <c r="H4987">
        <v>10392</v>
      </c>
      <c r="I4987">
        <v>7036</v>
      </c>
      <c r="J4987">
        <v>1994</v>
      </c>
      <c r="K4987">
        <v>14</v>
      </c>
      <c r="L4987" t="s">
        <v>83</v>
      </c>
      <c r="M4987" t="s">
        <v>964</v>
      </c>
    </row>
    <row r="4988" spans="1:13" x14ac:dyDescent="0.25">
      <c r="A4988">
        <v>4975</v>
      </c>
      <c r="B4988" t="s">
        <v>17641</v>
      </c>
      <c r="C4988" t="s">
        <v>17642</v>
      </c>
      <c r="D4988" t="s">
        <v>80</v>
      </c>
      <c r="E4988" t="s">
        <v>8893</v>
      </c>
      <c r="F4988" t="s">
        <v>17643</v>
      </c>
      <c r="G4988" t="s">
        <v>55</v>
      </c>
      <c r="H4988">
        <v>285</v>
      </c>
      <c r="I4988">
        <v>200</v>
      </c>
      <c r="J4988">
        <v>1999</v>
      </c>
      <c r="K4988">
        <v>1</v>
      </c>
      <c r="L4988" t="s">
        <v>137</v>
      </c>
      <c r="M4988" t="s">
        <v>17644</v>
      </c>
    </row>
    <row r="4989" spans="1:13" x14ac:dyDescent="0.25">
      <c r="A4989">
        <v>4976</v>
      </c>
      <c r="B4989" t="s">
        <v>17645</v>
      </c>
      <c r="C4989" t="s">
        <v>17646</v>
      </c>
      <c r="D4989" t="s">
        <v>333</v>
      </c>
      <c r="E4989" t="s">
        <v>9858</v>
      </c>
      <c r="F4989" t="s">
        <v>17647</v>
      </c>
      <c r="G4989" t="s">
        <v>308</v>
      </c>
      <c r="H4989">
        <v>4803</v>
      </c>
      <c r="I4989">
        <v>3248</v>
      </c>
      <c r="J4989">
        <v>2008</v>
      </c>
      <c r="K4989">
        <v>8</v>
      </c>
      <c r="L4989" t="s">
        <v>2593</v>
      </c>
      <c r="M4989" t="s">
        <v>2594</v>
      </c>
    </row>
    <row r="4990" spans="1:13" x14ac:dyDescent="0.25">
      <c r="A4990">
        <v>4977</v>
      </c>
      <c r="B4990" t="s">
        <v>17648</v>
      </c>
      <c r="C4990" t="s">
        <v>17649</v>
      </c>
      <c r="D4990" t="s">
        <v>30</v>
      </c>
      <c r="E4990" t="s">
        <v>11185</v>
      </c>
      <c r="F4990" t="s">
        <v>17650</v>
      </c>
      <c r="G4990" t="s">
        <v>25</v>
      </c>
      <c r="H4990">
        <v>225</v>
      </c>
      <c r="I4990">
        <v>150</v>
      </c>
      <c r="J4990">
        <v>2006</v>
      </c>
      <c r="K4990">
        <v>3</v>
      </c>
      <c r="L4990" t="s">
        <v>251</v>
      </c>
      <c r="M4990" t="s">
        <v>251</v>
      </c>
    </row>
    <row r="4991" spans="1:13" x14ac:dyDescent="0.25">
      <c r="A4991">
        <v>4978</v>
      </c>
      <c r="B4991" t="s">
        <v>17651</v>
      </c>
      <c r="C4991" t="s">
        <v>17652</v>
      </c>
      <c r="D4991" t="s">
        <v>22</v>
      </c>
      <c r="E4991" t="s">
        <v>710</v>
      </c>
      <c r="F4991" t="s">
        <v>17653</v>
      </c>
      <c r="G4991" t="s">
        <v>271</v>
      </c>
      <c r="H4991">
        <v>17</v>
      </c>
      <c r="I4991">
        <v>9</v>
      </c>
      <c r="J4991">
        <v>2010</v>
      </c>
      <c r="K4991">
        <v>6</v>
      </c>
      <c r="L4991" t="s">
        <v>41</v>
      </c>
      <c r="M4991" t="s">
        <v>17654</v>
      </c>
    </row>
    <row r="4992" spans="1:13" x14ac:dyDescent="0.25">
      <c r="A4992">
        <v>4979</v>
      </c>
      <c r="B4992" t="s">
        <v>17655</v>
      </c>
      <c r="C4992" t="s">
        <v>17656</v>
      </c>
      <c r="D4992" t="s">
        <v>80</v>
      </c>
      <c r="E4992" t="s">
        <v>1899</v>
      </c>
      <c r="F4992" t="s">
        <v>17657</v>
      </c>
      <c r="G4992" t="s">
        <v>233</v>
      </c>
      <c r="H4992">
        <v>62</v>
      </c>
      <c r="I4992">
        <v>48</v>
      </c>
      <c r="J4992">
        <v>1989</v>
      </c>
      <c r="K4992">
        <v>10</v>
      </c>
      <c r="L4992" t="s">
        <v>137</v>
      </c>
      <c r="M4992" t="s">
        <v>137</v>
      </c>
    </row>
    <row r="4993" spans="1:13" x14ac:dyDescent="0.25">
      <c r="A4993">
        <v>4980</v>
      </c>
      <c r="B4993" t="s">
        <v>17658</v>
      </c>
      <c r="C4993" t="s">
        <v>17659</v>
      </c>
      <c r="D4993" t="s">
        <v>98</v>
      </c>
      <c r="E4993" t="s">
        <v>3987</v>
      </c>
      <c r="F4993" t="s">
        <v>17660</v>
      </c>
      <c r="G4993" t="s">
        <v>336</v>
      </c>
      <c r="H4993">
        <v>467</v>
      </c>
      <c r="I4993">
        <v>357</v>
      </c>
      <c r="J4993">
        <v>1995</v>
      </c>
      <c r="K4993">
        <v>9</v>
      </c>
      <c r="L4993" t="s">
        <v>41</v>
      </c>
      <c r="M4993" t="s">
        <v>17661</v>
      </c>
    </row>
    <row r="4994" spans="1:13" x14ac:dyDescent="0.25">
      <c r="A4994">
        <v>4981</v>
      </c>
      <c r="B4994" t="s">
        <v>17662</v>
      </c>
      <c r="C4994" t="s">
        <v>17663</v>
      </c>
      <c r="D4994" t="s">
        <v>80</v>
      </c>
      <c r="E4994" t="s">
        <v>342</v>
      </c>
      <c r="F4994" t="s">
        <v>17664</v>
      </c>
      <c r="G4994" t="s">
        <v>48</v>
      </c>
      <c r="H4994">
        <v>23</v>
      </c>
      <c r="I4994">
        <v>16</v>
      </c>
      <c r="J4994">
        <v>2007</v>
      </c>
      <c r="K4994">
        <v>4</v>
      </c>
      <c r="L4994" t="s">
        <v>729</v>
      </c>
      <c r="M4994" t="s">
        <v>730</v>
      </c>
    </row>
    <row r="4995" spans="1:13" x14ac:dyDescent="0.25">
      <c r="A4995">
        <v>4982</v>
      </c>
      <c r="B4995" t="s">
        <v>17665</v>
      </c>
      <c r="C4995" t="s">
        <v>17666</v>
      </c>
      <c r="D4995" t="s">
        <v>80</v>
      </c>
      <c r="E4995" t="s">
        <v>7140</v>
      </c>
      <c r="F4995" t="s">
        <v>17667</v>
      </c>
      <c r="G4995" t="s">
        <v>107</v>
      </c>
      <c r="H4995">
        <v>31</v>
      </c>
      <c r="I4995">
        <v>18</v>
      </c>
      <c r="J4995">
        <v>2014</v>
      </c>
      <c r="K4995">
        <v>1</v>
      </c>
      <c r="L4995" t="s">
        <v>83</v>
      </c>
      <c r="M4995" t="s">
        <v>83</v>
      </c>
    </row>
    <row r="4996" spans="1:13" x14ac:dyDescent="0.25">
      <c r="A4996">
        <v>4983</v>
      </c>
      <c r="B4996" t="s">
        <v>17668</v>
      </c>
      <c r="C4996" t="s">
        <v>17669</v>
      </c>
      <c r="D4996" t="s">
        <v>80</v>
      </c>
      <c r="E4996" t="s">
        <v>528</v>
      </c>
      <c r="F4996" t="s">
        <v>17670</v>
      </c>
      <c r="G4996" t="s">
        <v>156</v>
      </c>
      <c r="H4996">
        <v>47</v>
      </c>
      <c r="I4996">
        <v>29</v>
      </c>
      <c r="J4996">
        <v>2006</v>
      </c>
      <c r="K4996">
        <v>2</v>
      </c>
      <c r="L4996" t="s">
        <v>83</v>
      </c>
      <c r="M4996" t="s">
        <v>11141</v>
      </c>
    </row>
    <row r="4997" spans="1:13" x14ac:dyDescent="0.25">
      <c r="A4997">
        <v>4984</v>
      </c>
      <c r="B4997" t="s">
        <v>17671</v>
      </c>
      <c r="C4997" t="s">
        <v>17672</v>
      </c>
      <c r="D4997" t="s">
        <v>643</v>
      </c>
      <c r="E4997" t="s">
        <v>5498</v>
      </c>
      <c r="F4997" t="s">
        <v>17673</v>
      </c>
      <c r="G4997" t="s">
        <v>211</v>
      </c>
      <c r="H4997">
        <v>377</v>
      </c>
      <c r="I4997">
        <v>274</v>
      </c>
      <c r="J4997">
        <v>1980</v>
      </c>
      <c r="K4997">
        <v>9</v>
      </c>
      <c r="L4997" t="s">
        <v>41</v>
      </c>
      <c r="M4997" t="s">
        <v>17674</v>
      </c>
    </row>
    <row r="4998" spans="1:13" x14ac:dyDescent="0.25">
      <c r="A4998">
        <v>4985</v>
      </c>
      <c r="B4998" t="s">
        <v>17675</v>
      </c>
      <c r="C4998" t="s">
        <v>17676</v>
      </c>
      <c r="D4998" t="s">
        <v>1262</v>
      </c>
      <c r="E4998" t="s">
        <v>957</v>
      </c>
      <c r="F4998" t="s">
        <v>17677</v>
      </c>
      <c r="G4998" t="s">
        <v>233</v>
      </c>
      <c r="H4998">
        <v>19</v>
      </c>
      <c r="I4998">
        <v>11</v>
      </c>
      <c r="J4998">
        <v>1981</v>
      </c>
      <c r="K4998">
        <v>3</v>
      </c>
      <c r="L4998" t="s">
        <v>4597</v>
      </c>
      <c r="M4998" t="s">
        <v>4598</v>
      </c>
    </row>
    <row r="4999" spans="1:13" x14ac:dyDescent="0.25">
      <c r="A4999">
        <v>4986</v>
      </c>
      <c r="B4999" t="s">
        <v>17678</v>
      </c>
      <c r="C4999" t="s">
        <v>17679</v>
      </c>
      <c r="D4999" t="s">
        <v>105</v>
      </c>
      <c r="E4999" t="s">
        <v>1555</v>
      </c>
      <c r="F4999" t="s">
        <v>17680</v>
      </c>
      <c r="G4999" t="s">
        <v>175</v>
      </c>
      <c r="H4999">
        <v>147</v>
      </c>
      <c r="I4999">
        <v>72</v>
      </c>
      <c r="J4999">
        <v>2001</v>
      </c>
      <c r="K4999">
        <v>4</v>
      </c>
      <c r="L4999" t="s">
        <v>62</v>
      </c>
      <c r="M4999" t="s">
        <v>17681</v>
      </c>
    </row>
    <row r="5000" spans="1:13" x14ac:dyDescent="0.25">
      <c r="A5000">
        <v>4987</v>
      </c>
      <c r="B5000" t="s">
        <v>17682</v>
      </c>
      <c r="C5000" t="s">
        <v>17683</v>
      </c>
      <c r="D5000" t="s">
        <v>7432</v>
      </c>
      <c r="E5000" t="s">
        <v>541</v>
      </c>
      <c r="F5000" t="s">
        <v>17684</v>
      </c>
      <c r="G5000" t="s">
        <v>18</v>
      </c>
      <c r="H5000">
        <v>40</v>
      </c>
      <c r="I5000">
        <v>23</v>
      </c>
      <c r="J5000">
        <v>2010</v>
      </c>
      <c r="K5000">
        <v>5</v>
      </c>
      <c r="L5000" t="s">
        <v>83</v>
      </c>
      <c r="M5000" t="s">
        <v>1196</v>
      </c>
    </row>
    <row r="5001" spans="1:13" x14ac:dyDescent="0.25">
      <c r="A5001">
        <v>4988</v>
      </c>
      <c r="B5001" t="s">
        <v>17685</v>
      </c>
      <c r="C5001" t="s">
        <v>17686</v>
      </c>
      <c r="D5001" t="s">
        <v>119</v>
      </c>
      <c r="E5001" t="s">
        <v>1152</v>
      </c>
      <c r="F5001" t="s">
        <v>17687</v>
      </c>
      <c r="G5001" t="s">
        <v>297</v>
      </c>
      <c r="H5001">
        <v>13</v>
      </c>
      <c r="I5001">
        <v>9</v>
      </c>
      <c r="J5001">
        <v>2008</v>
      </c>
      <c r="K5001">
        <v>1</v>
      </c>
      <c r="L5001" t="s">
        <v>122</v>
      </c>
      <c r="M5001" t="s">
        <v>4023</v>
      </c>
    </row>
    <row r="5002" spans="1:13" x14ac:dyDescent="0.25">
      <c r="A5002">
        <v>4989</v>
      </c>
      <c r="B5002" t="s">
        <v>17688</v>
      </c>
      <c r="C5002" t="s">
        <v>17689</v>
      </c>
      <c r="D5002" t="s">
        <v>80</v>
      </c>
      <c r="E5002" t="s">
        <v>962</v>
      </c>
      <c r="F5002" t="s">
        <v>17690</v>
      </c>
      <c r="G5002" t="s">
        <v>18</v>
      </c>
      <c r="H5002">
        <v>14</v>
      </c>
      <c r="I5002">
        <v>6</v>
      </c>
      <c r="J5002">
        <v>2013</v>
      </c>
      <c r="K5002">
        <v>1</v>
      </c>
      <c r="L5002" t="s">
        <v>137</v>
      </c>
      <c r="M5002" t="s">
        <v>3925</v>
      </c>
    </row>
    <row r="5003" spans="1:13" x14ac:dyDescent="0.25">
      <c r="A5003">
        <v>4990</v>
      </c>
      <c r="B5003" t="s">
        <v>17691</v>
      </c>
      <c r="C5003" t="s">
        <v>17692</v>
      </c>
      <c r="D5003" t="s">
        <v>98</v>
      </c>
      <c r="E5003" t="s">
        <v>60</v>
      </c>
      <c r="F5003" t="s">
        <v>17693</v>
      </c>
      <c r="G5003" t="s">
        <v>175</v>
      </c>
      <c r="H5003">
        <v>65</v>
      </c>
      <c r="I5003">
        <v>92</v>
      </c>
      <c r="J5003">
        <v>2012</v>
      </c>
      <c r="K5003">
        <v>6</v>
      </c>
      <c r="L5003" t="s">
        <v>41</v>
      </c>
      <c r="M5003" t="s">
        <v>17694</v>
      </c>
    </row>
    <row r="5004" spans="1:13" x14ac:dyDescent="0.25">
      <c r="A5004">
        <v>4991</v>
      </c>
      <c r="B5004" t="s">
        <v>17695</v>
      </c>
      <c r="C5004" t="s">
        <v>17696</v>
      </c>
      <c r="D5004" t="s">
        <v>80</v>
      </c>
      <c r="E5004" t="s">
        <v>1068</v>
      </c>
      <c r="F5004" t="s">
        <v>17697</v>
      </c>
      <c r="G5004" t="s">
        <v>156</v>
      </c>
      <c r="H5004">
        <v>11</v>
      </c>
      <c r="I5004">
        <v>13</v>
      </c>
      <c r="J5004">
        <v>2012</v>
      </c>
      <c r="K5004">
        <v>3</v>
      </c>
      <c r="L5004" t="s">
        <v>83</v>
      </c>
      <c r="M5004" t="s">
        <v>578</v>
      </c>
    </row>
    <row r="5005" spans="1:13" x14ac:dyDescent="0.25">
      <c r="A5005">
        <v>4992</v>
      </c>
      <c r="B5005" t="s">
        <v>17698</v>
      </c>
      <c r="C5005" t="s">
        <v>17699</v>
      </c>
      <c r="D5005" t="s">
        <v>30</v>
      </c>
      <c r="E5005" t="s">
        <v>3116</v>
      </c>
      <c r="F5005" t="s">
        <v>17700</v>
      </c>
      <c r="G5005" t="s">
        <v>233</v>
      </c>
      <c r="H5005">
        <v>19</v>
      </c>
      <c r="I5005">
        <v>12</v>
      </c>
      <c r="J5005">
        <v>1998</v>
      </c>
      <c r="K5005">
        <v>1</v>
      </c>
      <c r="L5005" t="s">
        <v>251</v>
      </c>
      <c r="M5005" t="s">
        <v>5067</v>
      </c>
    </row>
    <row r="5006" spans="1:13" x14ac:dyDescent="0.25">
      <c r="A5006">
        <v>4993</v>
      </c>
      <c r="B5006" t="s">
        <v>17701</v>
      </c>
      <c r="C5006" t="s">
        <v>17702</v>
      </c>
      <c r="D5006" t="s">
        <v>1337</v>
      </c>
      <c r="E5006" t="s">
        <v>1442</v>
      </c>
      <c r="F5006" t="s">
        <v>17703</v>
      </c>
      <c r="G5006" t="s">
        <v>18</v>
      </c>
      <c r="H5006">
        <v>16</v>
      </c>
      <c r="I5006">
        <v>8</v>
      </c>
      <c r="J5006">
        <v>2009</v>
      </c>
      <c r="K5006">
        <v>1</v>
      </c>
      <c r="L5006" t="s">
        <v>2853</v>
      </c>
      <c r="M5006" t="s">
        <v>2854</v>
      </c>
    </row>
    <row r="5007" spans="1:13" x14ac:dyDescent="0.25">
      <c r="A5007">
        <v>4994</v>
      </c>
      <c r="B5007" t="s">
        <v>17704</v>
      </c>
      <c r="C5007" t="s">
        <v>17705</v>
      </c>
      <c r="D5007" t="s">
        <v>52</v>
      </c>
      <c r="E5007" t="s">
        <v>17706</v>
      </c>
      <c r="F5007" t="s">
        <v>17707</v>
      </c>
      <c r="G5007" t="s">
        <v>69</v>
      </c>
      <c r="H5007">
        <v>35</v>
      </c>
      <c r="I5007">
        <v>20</v>
      </c>
      <c r="J5007">
        <v>2000</v>
      </c>
      <c r="K5007">
        <v>1</v>
      </c>
      <c r="L5007" t="s">
        <v>203</v>
      </c>
      <c r="M5007" t="s">
        <v>17708</v>
      </c>
    </row>
    <row r="5008" spans="1:13" x14ac:dyDescent="0.25">
      <c r="A5008">
        <v>4995</v>
      </c>
      <c r="B5008" t="s">
        <v>17709</v>
      </c>
      <c r="C5008" t="s">
        <v>17710</v>
      </c>
      <c r="D5008" t="s">
        <v>80</v>
      </c>
      <c r="E5008" t="s">
        <v>17711</v>
      </c>
      <c r="F5008" t="s">
        <v>17712</v>
      </c>
      <c r="G5008" t="s">
        <v>6043</v>
      </c>
      <c r="H5008">
        <v>99</v>
      </c>
      <c r="I5008">
        <v>70</v>
      </c>
      <c r="J5008">
        <v>1985</v>
      </c>
      <c r="K5008">
        <v>5</v>
      </c>
      <c r="L5008" t="s">
        <v>83</v>
      </c>
      <c r="M5008" t="s">
        <v>1819</v>
      </c>
    </row>
    <row r="5009" spans="1:13" x14ac:dyDescent="0.25">
      <c r="A5009">
        <v>4996</v>
      </c>
      <c r="B5009" t="s">
        <v>17713</v>
      </c>
      <c r="C5009" t="s">
        <v>17714</v>
      </c>
      <c r="D5009" t="s">
        <v>30</v>
      </c>
      <c r="E5009" t="s">
        <v>179</v>
      </c>
      <c r="F5009" t="s">
        <v>17715</v>
      </c>
      <c r="G5009" t="s">
        <v>40</v>
      </c>
      <c r="H5009">
        <v>88</v>
      </c>
      <c r="I5009">
        <v>62</v>
      </c>
      <c r="J5009">
        <v>1946</v>
      </c>
      <c r="K5009">
        <v>3</v>
      </c>
      <c r="L5009" t="s">
        <v>251</v>
      </c>
      <c r="M5009" t="s">
        <v>251</v>
      </c>
    </row>
    <row r="5010" spans="1:13" x14ac:dyDescent="0.25">
      <c r="A5010">
        <v>4997</v>
      </c>
      <c r="B5010" t="s">
        <v>17716</v>
      </c>
      <c r="C5010" t="s">
        <v>17717</v>
      </c>
      <c r="D5010" t="s">
        <v>503</v>
      </c>
      <c r="E5010" t="s">
        <v>1803</v>
      </c>
      <c r="F5010" t="s">
        <v>17718</v>
      </c>
      <c r="G5010" t="s">
        <v>233</v>
      </c>
      <c r="H5010">
        <v>380</v>
      </c>
      <c r="I5010">
        <v>220</v>
      </c>
      <c r="J5010">
        <v>2011</v>
      </c>
      <c r="K5010">
        <v>1</v>
      </c>
      <c r="L5010" t="s">
        <v>506</v>
      </c>
      <c r="M5010" t="s">
        <v>506</v>
      </c>
    </row>
    <row r="5011" spans="1:13" x14ac:dyDescent="0.25">
      <c r="A5011">
        <v>4998</v>
      </c>
      <c r="B5011" t="s">
        <v>17719</v>
      </c>
      <c r="C5011" t="s">
        <v>17720</v>
      </c>
      <c r="D5011" t="s">
        <v>243</v>
      </c>
      <c r="E5011" t="s">
        <v>2600</v>
      </c>
      <c r="F5011" t="s">
        <v>17721</v>
      </c>
      <c r="G5011" t="s">
        <v>181</v>
      </c>
      <c r="H5011">
        <v>187</v>
      </c>
      <c r="I5011">
        <v>127</v>
      </c>
      <c r="J5011">
        <v>2004</v>
      </c>
      <c r="K5011">
        <v>1</v>
      </c>
      <c r="L5011" t="s">
        <v>41</v>
      </c>
      <c r="M5011" t="s">
        <v>17722</v>
      </c>
    </row>
    <row r="5012" spans="1:13" x14ac:dyDescent="0.25">
      <c r="A5012">
        <v>4999</v>
      </c>
      <c r="B5012" t="s">
        <v>17723</v>
      </c>
      <c r="C5012" t="s">
        <v>17724</v>
      </c>
      <c r="D5012" t="s">
        <v>80</v>
      </c>
      <c r="E5012" t="s">
        <v>274</v>
      </c>
      <c r="F5012" t="s">
        <v>17725</v>
      </c>
      <c r="G5012" t="s">
        <v>69</v>
      </c>
      <c r="H5012">
        <v>132</v>
      </c>
      <c r="I5012">
        <v>47</v>
      </c>
      <c r="J5012">
        <v>2011</v>
      </c>
      <c r="K5012">
        <v>1</v>
      </c>
      <c r="L5012" t="s">
        <v>137</v>
      </c>
      <c r="M5012" t="s">
        <v>605</v>
      </c>
    </row>
    <row r="5013" spans="1:13" x14ac:dyDescent="0.25">
      <c r="A5013">
        <v>5000</v>
      </c>
      <c r="B5013" t="s">
        <v>17726</v>
      </c>
      <c r="C5013" t="s">
        <v>17727</v>
      </c>
      <c r="D5013" t="s">
        <v>1011</v>
      </c>
      <c r="E5013" t="s">
        <v>485</v>
      </c>
      <c r="F5013" t="s">
        <v>17728</v>
      </c>
      <c r="G5013" t="s">
        <v>336</v>
      </c>
      <c r="H5013">
        <v>27</v>
      </c>
      <c r="I5013">
        <v>22</v>
      </c>
      <c r="J5013">
        <v>2006</v>
      </c>
      <c r="K5013">
        <v>4</v>
      </c>
      <c r="L5013" t="s">
        <v>41</v>
      </c>
      <c r="M5013" t="s">
        <v>1762</v>
      </c>
    </row>
  </sheetData>
  <hyperlinks>
    <hyperlink ref="C2" r:id="rId1" xr:uid="{1DBCE511-7F9D-4F9F-ACB0-1252DF9B7880}"/>
    <hyperlink ref="C343" r:id="rId2" xr:uid="{C5FC5800-B4A5-49A8-8B85-8CBC45D6D79E}"/>
  </hyperlinks>
  <pageMargins left="0.7" right="0.7" top="0.75" bottom="0.75" header="0.3" footer="0.3"/>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B0257-FDB6-4E7B-BBFE-0117ABF3B788}">
  <dimension ref="A1:Q5013"/>
  <sheetViews>
    <sheetView topLeftCell="C1" zoomScaleNormal="100" workbookViewId="0">
      <selection activeCell="G5001" sqref="G5001:H5001"/>
    </sheetView>
  </sheetViews>
  <sheetFormatPr defaultRowHeight="15" x14ac:dyDescent="0.25"/>
  <cols>
    <col min="1" max="1" width="7.140625" bestFit="1" customWidth="1"/>
    <col min="2" max="2" width="46" customWidth="1"/>
    <col min="3" max="3" width="7.7109375" bestFit="1" customWidth="1"/>
    <col min="4" max="4" width="18.7109375" bestFit="1" customWidth="1"/>
    <col min="5" max="5" width="12.28515625" bestFit="1" customWidth="1"/>
    <col min="6" max="6" width="20.85546875" bestFit="1" customWidth="1"/>
    <col min="7" max="8" width="20.85546875" customWidth="1"/>
    <col min="9" max="9" width="16.5703125" customWidth="1"/>
    <col min="10" max="10" width="22.42578125" bestFit="1" customWidth="1"/>
    <col min="11" max="11" width="28.28515625" bestFit="1" customWidth="1"/>
    <col min="12" max="12" width="10.42578125" bestFit="1" customWidth="1"/>
    <col min="13" max="13" width="19.28515625" bestFit="1" customWidth="1"/>
    <col min="14" max="14" width="10.85546875" bestFit="1" customWidth="1"/>
    <col min="15" max="15" width="12.85546875" bestFit="1" customWidth="1"/>
    <col min="16" max="16" width="20.5703125" bestFit="1" customWidth="1"/>
    <col min="17" max="17" width="16.140625" bestFit="1" customWidth="1"/>
  </cols>
  <sheetData>
    <row r="1" spans="1:17" x14ac:dyDescent="0.25">
      <c r="A1" t="s">
        <v>0</v>
      </c>
      <c r="B1" t="s">
        <v>1</v>
      </c>
      <c r="C1" t="s">
        <v>3</v>
      </c>
      <c r="D1" t="s">
        <v>17777</v>
      </c>
      <c r="E1" t="s">
        <v>4</v>
      </c>
      <c r="F1" t="s">
        <v>17779</v>
      </c>
      <c r="G1" t="s">
        <v>17778</v>
      </c>
      <c r="H1" t="s">
        <v>17780</v>
      </c>
      <c r="I1" t="s">
        <v>5</v>
      </c>
      <c r="J1" t="s">
        <v>17781</v>
      </c>
      <c r="K1" t="s">
        <v>6</v>
      </c>
      <c r="L1" t="s">
        <v>7</v>
      </c>
      <c r="M1" t="s">
        <v>8</v>
      </c>
      <c r="N1" t="s">
        <v>9</v>
      </c>
      <c r="O1" t="s">
        <v>10</v>
      </c>
      <c r="P1" t="s">
        <v>12</v>
      </c>
      <c r="Q1" t="s">
        <v>17782</v>
      </c>
    </row>
    <row r="2" spans="1:17" x14ac:dyDescent="0.25">
      <c r="A2">
        <v>1</v>
      </c>
      <c r="B2" t="s">
        <v>13</v>
      </c>
      <c r="C2" t="s">
        <v>15</v>
      </c>
      <c r="D2" t="str">
        <f>VLOOKUP(data_to_clean[[#This Row],[state]],abbreviation_table[],2,FALSE)</f>
        <v>Arizona</v>
      </c>
      <c r="E2" t="s">
        <v>16</v>
      </c>
      <c r="F2" t="str">
        <f>TRIM(LEFT(data_to_clean[[#This Row],[revenue]],FIND(" ",data_to_clean[[#This Row],[revenue]])))</f>
        <v>36.9</v>
      </c>
      <c r="G2" t="str">
        <f>RIGHT(data_to_clean[[#This Row],[revenue]],LEN(data_to_clean[[#This Row],[revenue]])-FIND(" ",data_to_clean[[#This Row],[revenue]]))</f>
        <v>Million</v>
      </c>
      <c r="H2" s="7">
        <f>VALUE(IF(data_to_clean[[#This Row],[multiplicity]]="Million",_xlfn.CONCAT(SUBSTITUTE(data_to_clean[[#This Row],[number]],".",""),"00000"),_xlfn.CONCAT(SUBSTITUTE(data_to_clean[[#This Row],[number]],".",""),"00000000")))</f>
        <v>36900000</v>
      </c>
      <c r="I2" t="s">
        <v>17</v>
      </c>
      <c r="J2">
        <f>ROUND(VALUE(SUBSTITUTE(data_to_clean[[#This Row],[growth_%]],".",",")),0)</f>
        <v>36680</v>
      </c>
      <c r="K2" t="s">
        <v>18</v>
      </c>
      <c r="L2">
        <v>40</v>
      </c>
      <c r="M2">
        <v>5</v>
      </c>
      <c r="N2">
        <v>2015</v>
      </c>
      <c r="O2">
        <v>1</v>
      </c>
      <c r="P2" t="s">
        <v>19</v>
      </c>
      <c r="Q2" t="b">
        <f>AND(ISNUMBER(data_to_clean[[#This Row],[revenue_formatted]]),ISNUMBER(data_to_clean[[#This Row],[growth_formatted_%]]),ISNUMBER(data_to_clean[[#This Row],[workers]]),ISNUMBER(data_to_clean[[#This Row],[previous_workers]]),ISNUMBER(data_to_clean[[#This Row],[founded]]),ISNUMBER(data_to_clean[[#This Row],[yrs_on_list]]))</f>
        <v>1</v>
      </c>
    </row>
    <row r="3" spans="1:17" x14ac:dyDescent="0.25">
      <c r="A3">
        <v>2</v>
      </c>
      <c r="B3" t="s">
        <v>20</v>
      </c>
      <c r="C3" t="s">
        <v>22</v>
      </c>
      <c r="D3" t="str">
        <f>VLOOKUP(data_to_clean[[#This Row],[state]],abbreviation_table[],2,FALSE)</f>
        <v>Tennessee</v>
      </c>
      <c r="E3" t="s">
        <v>23</v>
      </c>
      <c r="F3" t="str">
        <f>TRIM(LEFT(data_to_clean[[#This Row],[revenue]],FIND(" ",data_to_clean[[#This Row],[revenue]])))</f>
        <v>33.6</v>
      </c>
      <c r="G3" t="str">
        <f>RIGHT(data_to_clean[[#This Row],[revenue]],LEN(data_to_clean[[#This Row],[revenue]])-FIND(" ",data_to_clean[[#This Row],[revenue]]))</f>
        <v>Million</v>
      </c>
      <c r="H3" s="7">
        <f>VALUE(IF(data_to_clean[[#This Row],[multiplicity]]="Million",_xlfn.CONCAT(SUBSTITUTE(data_to_clean[[#This Row],[number]],".",""),"00000"),_xlfn.CONCAT(SUBSTITUTE(data_to_clean[[#This Row],[number]],".",""),"00000000")))</f>
        <v>33600000</v>
      </c>
      <c r="I3" t="s">
        <v>24</v>
      </c>
      <c r="J3">
        <f>ROUND(VALUE(SUBSTITUTE(data_to_clean[[#This Row],[growth_%]],".",",")),0)</f>
        <v>30548</v>
      </c>
      <c r="K3" t="s">
        <v>25</v>
      </c>
      <c r="L3">
        <v>39</v>
      </c>
      <c r="M3">
        <v>8</v>
      </c>
      <c r="N3">
        <v>2015</v>
      </c>
      <c r="O3">
        <v>1</v>
      </c>
      <c r="P3" t="s">
        <v>27</v>
      </c>
      <c r="Q3" t="b">
        <f>AND(ISNUMBER(data_to_clean[[#This Row],[revenue_formatted]]),ISNUMBER(data_to_clean[[#This Row],[growth_formatted_%]]),ISNUMBER(data_to_clean[[#This Row],[workers]]),ISNUMBER(data_to_clean[[#This Row],[previous_workers]]),ISNUMBER(data_to_clean[[#This Row],[founded]]),ISNUMBER(data_to_clean[[#This Row],[yrs_on_list]]))</f>
        <v>1</v>
      </c>
    </row>
    <row r="4" spans="1:17" x14ac:dyDescent="0.25">
      <c r="A4">
        <v>3</v>
      </c>
      <c r="B4" t="s">
        <v>28</v>
      </c>
      <c r="C4" t="s">
        <v>30</v>
      </c>
      <c r="D4" t="str">
        <f>VLOOKUP(data_to_clean[[#This Row],[state]],abbreviation_table[],2,FALSE)</f>
        <v>Texas</v>
      </c>
      <c r="E4" t="s">
        <v>31</v>
      </c>
      <c r="F4" t="str">
        <f>TRIM(LEFT(data_to_clean[[#This Row],[revenue]],FIND(" ",data_to_clean[[#This Row],[revenue]])))</f>
        <v>24.9</v>
      </c>
      <c r="G4" t="str">
        <f>RIGHT(data_to_clean[[#This Row],[revenue]],LEN(data_to_clean[[#This Row],[revenue]])-FIND(" ",data_to_clean[[#This Row],[revenue]]))</f>
        <v>Million</v>
      </c>
      <c r="H4" s="7">
        <f>VALUE(IF(data_to_clean[[#This Row],[multiplicity]]="Million",_xlfn.CONCAT(SUBSTITUTE(data_to_clean[[#This Row],[number]],".",""),"00000"),_xlfn.CONCAT(SUBSTITUTE(data_to_clean[[#This Row],[number]],".",""),"00000000")))</f>
        <v>24900000</v>
      </c>
      <c r="I4" t="s">
        <v>32</v>
      </c>
      <c r="J4">
        <f>ROUND(VALUE(SUBSTITUTE(data_to_clean[[#This Row],[growth_%]],".",",")),0)</f>
        <v>23880</v>
      </c>
      <c r="K4" t="s">
        <v>33</v>
      </c>
      <c r="L4">
        <v>190</v>
      </c>
      <c r="M4">
        <v>10</v>
      </c>
      <c r="N4">
        <v>2015</v>
      </c>
      <c r="O4">
        <v>1</v>
      </c>
      <c r="P4" t="s">
        <v>34</v>
      </c>
      <c r="Q4" t="b">
        <f>AND(ISNUMBER(data_to_clean[[#This Row],[revenue_formatted]]),ISNUMBER(data_to_clean[[#This Row],[growth_formatted_%]]),ISNUMBER(data_to_clean[[#This Row],[workers]]),ISNUMBER(data_to_clean[[#This Row],[previous_workers]]),ISNUMBER(data_to_clean[[#This Row],[founded]]),ISNUMBER(data_to_clean[[#This Row],[yrs_on_list]]))</f>
        <v>1</v>
      </c>
    </row>
    <row r="5" spans="1:17" x14ac:dyDescent="0.25">
      <c r="A5">
        <v>4</v>
      </c>
      <c r="B5" t="s">
        <v>35</v>
      </c>
      <c r="C5" t="s">
        <v>37</v>
      </c>
      <c r="D5" t="str">
        <f>VLOOKUP(data_to_clean[[#This Row],[state]],abbreviation_table[],2,FALSE)</f>
        <v>New Mexico</v>
      </c>
      <c r="E5" t="s">
        <v>38</v>
      </c>
      <c r="F5" t="str">
        <f>TRIM(LEFT(data_to_clean[[#This Row],[revenue]],FIND(" ",data_to_clean[[#This Row],[revenue]])))</f>
        <v>32.4</v>
      </c>
      <c r="G5" t="str">
        <f>RIGHT(data_to_clean[[#This Row],[revenue]],LEN(data_to_clean[[#This Row],[revenue]])-FIND(" ",data_to_clean[[#This Row],[revenue]]))</f>
        <v>Million</v>
      </c>
      <c r="H5" s="7">
        <f>VALUE(IF(data_to_clean[[#This Row],[multiplicity]]="Million",_xlfn.CONCAT(SUBSTITUTE(data_to_clean[[#This Row],[number]],".",""),"00000"),_xlfn.CONCAT(SUBSTITUTE(data_to_clean[[#This Row],[number]],".",""),"00000000")))</f>
        <v>32400000</v>
      </c>
      <c r="I5" t="s">
        <v>39</v>
      </c>
      <c r="J5">
        <f>ROUND(VALUE(SUBSTITUTE(data_to_clean[[#This Row],[growth_%]],".",",")),0)</f>
        <v>21850</v>
      </c>
      <c r="K5" t="s">
        <v>40</v>
      </c>
      <c r="L5">
        <v>57</v>
      </c>
      <c r="M5">
        <v>2</v>
      </c>
      <c r="N5">
        <v>2014</v>
      </c>
      <c r="O5">
        <v>1</v>
      </c>
      <c r="P5" t="s">
        <v>42</v>
      </c>
      <c r="Q5" t="b">
        <f>AND(ISNUMBER(data_to_clean[[#This Row],[revenue_formatted]]),ISNUMBER(data_to_clean[[#This Row],[growth_formatted_%]]),ISNUMBER(data_to_clean[[#This Row],[workers]]),ISNUMBER(data_to_clean[[#This Row],[previous_workers]]),ISNUMBER(data_to_clean[[#This Row],[founded]]),ISNUMBER(data_to_clean[[#This Row],[yrs_on_list]]))</f>
        <v>1</v>
      </c>
    </row>
    <row r="6" spans="1:17" x14ac:dyDescent="0.25">
      <c r="A6">
        <v>5</v>
      </c>
      <c r="B6" t="s">
        <v>43</v>
      </c>
      <c r="C6" t="s">
        <v>45</v>
      </c>
      <c r="D6" t="str">
        <f>VLOOKUP(data_to_clean[[#This Row],[state]],abbreviation_table[],2,FALSE)</f>
        <v>Pennsylvania</v>
      </c>
      <c r="E6" t="s">
        <v>46</v>
      </c>
      <c r="F6" t="str">
        <f>TRIM(LEFT(data_to_clean[[#This Row],[revenue]],FIND(" ",data_to_clean[[#This Row],[revenue]])))</f>
        <v>22.5</v>
      </c>
      <c r="G6" t="str">
        <f>RIGHT(data_to_clean[[#This Row],[revenue]],LEN(data_to_clean[[#This Row],[revenue]])-FIND(" ",data_to_clean[[#This Row],[revenue]]))</f>
        <v>Million</v>
      </c>
      <c r="H6" s="7">
        <f>VALUE(IF(data_to_clean[[#This Row],[multiplicity]]="Million",_xlfn.CONCAT(SUBSTITUTE(data_to_clean[[#This Row],[number]],".",""),"00000"),_xlfn.CONCAT(SUBSTITUTE(data_to_clean[[#This Row],[number]],".",""),"00000000")))</f>
        <v>22500000</v>
      </c>
      <c r="I6" t="s">
        <v>47</v>
      </c>
      <c r="J6">
        <f>ROUND(VALUE(SUBSTITUTE(data_to_clean[[#This Row],[growth_%]],".",",")),0)</f>
        <v>18166</v>
      </c>
      <c r="K6" t="s">
        <v>48</v>
      </c>
      <c r="L6">
        <v>25</v>
      </c>
      <c r="M6">
        <v>6</v>
      </c>
      <c r="N6">
        <v>2014</v>
      </c>
      <c r="O6">
        <v>1</v>
      </c>
      <c r="P6" t="s">
        <v>49</v>
      </c>
      <c r="Q6" t="b">
        <f>AND(ISNUMBER(data_to_clean[[#This Row],[revenue_formatted]]),ISNUMBER(data_to_clean[[#This Row],[growth_formatted_%]]),ISNUMBER(data_to_clean[[#This Row],[workers]]),ISNUMBER(data_to_clean[[#This Row],[previous_workers]]),ISNUMBER(data_to_clean[[#This Row],[founded]]),ISNUMBER(data_to_clean[[#This Row],[yrs_on_list]]))</f>
        <v>1</v>
      </c>
    </row>
    <row r="7" spans="1:17" x14ac:dyDescent="0.25">
      <c r="A7">
        <v>6</v>
      </c>
      <c r="B7" t="s">
        <v>50</v>
      </c>
      <c r="C7" t="s">
        <v>52</v>
      </c>
      <c r="D7" t="str">
        <f>VLOOKUP(data_to_clean[[#This Row],[state]],abbreviation_table[],2,FALSE)</f>
        <v>Florida</v>
      </c>
      <c r="E7" t="s">
        <v>53</v>
      </c>
      <c r="F7" t="str">
        <f>TRIM(LEFT(data_to_clean[[#This Row],[revenue]],FIND(" ",data_to_clean[[#This Row],[revenue]])))</f>
        <v>271.8</v>
      </c>
      <c r="G7" t="str">
        <f>RIGHT(data_to_clean[[#This Row],[revenue]],LEN(data_to_clean[[#This Row],[revenue]])-FIND(" ",data_to_clean[[#This Row],[revenue]]))</f>
        <v>Million</v>
      </c>
      <c r="H7" s="7">
        <f>VALUE(IF(data_to_clean[[#This Row],[multiplicity]]="Million",_xlfn.CONCAT(SUBSTITUTE(data_to_clean[[#This Row],[number]],".",""),"00000"),_xlfn.CONCAT(SUBSTITUTE(data_to_clean[[#This Row],[number]],".",""),"00000000")))</f>
        <v>271800000</v>
      </c>
      <c r="I7" t="s">
        <v>54</v>
      </c>
      <c r="J7">
        <f>ROUND(VALUE(SUBSTITUTE(data_to_clean[[#This Row],[growth_%]],".",",")),0)</f>
        <v>14183</v>
      </c>
      <c r="K7" t="s">
        <v>55</v>
      </c>
      <c r="L7">
        <v>742</v>
      </c>
      <c r="M7">
        <v>18</v>
      </c>
      <c r="N7">
        <v>2009</v>
      </c>
      <c r="O7">
        <v>1</v>
      </c>
      <c r="P7" t="s">
        <v>56</v>
      </c>
      <c r="Q7" t="b">
        <f>AND(ISNUMBER(data_to_clean[[#This Row],[revenue_formatted]]),ISNUMBER(data_to_clean[[#This Row],[growth_formatted_%]]),ISNUMBER(data_to_clean[[#This Row],[workers]]),ISNUMBER(data_to_clean[[#This Row],[previous_workers]]),ISNUMBER(data_to_clean[[#This Row],[founded]]),ISNUMBER(data_to_clean[[#This Row],[yrs_on_list]]))</f>
        <v>1</v>
      </c>
    </row>
    <row r="8" spans="1:17" x14ac:dyDescent="0.25">
      <c r="A8">
        <v>7</v>
      </c>
      <c r="B8" t="s">
        <v>57</v>
      </c>
      <c r="C8" t="s">
        <v>59</v>
      </c>
      <c r="D8" t="str">
        <f>VLOOKUP(data_to_clean[[#This Row],[state]],abbreviation_table[],2,FALSE)</f>
        <v>New Jersey</v>
      </c>
      <c r="E8" t="s">
        <v>60</v>
      </c>
      <c r="F8" t="str">
        <f>TRIM(LEFT(data_to_clean[[#This Row],[revenue]],FIND(" ",data_to_clean[[#This Row],[revenue]])))</f>
        <v>20.5</v>
      </c>
      <c r="G8" t="str">
        <f>RIGHT(data_to_clean[[#This Row],[revenue]],LEN(data_to_clean[[#This Row],[revenue]])-FIND(" ",data_to_clean[[#This Row],[revenue]]))</f>
        <v>Million</v>
      </c>
      <c r="H8" s="7">
        <f>VALUE(IF(data_to_clean[[#This Row],[multiplicity]]="Million",_xlfn.CONCAT(SUBSTITUTE(data_to_clean[[#This Row],[number]],".",""),"00000"),_xlfn.CONCAT(SUBSTITUTE(data_to_clean[[#This Row],[number]],".",""),"00000000")))</f>
        <v>20500000</v>
      </c>
      <c r="I8" t="s">
        <v>61</v>
      </c>
      <c r="J8">
        <f>ROUND(VALUE(SUBSTITUTE(data_to_clean[[#This Row],[growth_%]],".",",")),0)</f>
        <v>13481</v>
      </c>
      <c r="K8" t="s">
        <v>40</v>
      </c>
      <c r="L8">
        <v>12</v>
      </c>
      <c r="M8">
        <v>1</v>
      </c>
      <c r="N8">
        <v>2014</v>
      </c>
      <c r="O8">
        <v>1</v>
      </c>
      <c r="P8" t="s">
        <v>63</v>
      </c>
      <c r="Q8" t="b">
        <f>AND(ISNUMBER(data_to_clean[[#This Row],[revenue_formatted]]),ISNUMBER(data_to_clean[[#This Row],[growth_formatted_%]]),ISNUMBER(data_to_clean[[#This Row],[workers]]),ISNUMBER(data_to_clean[[#This Row],[previous_workers]]),ISNUMBER(data_to_clean[[#This Row],[founded]]),ISNUMBER(data_to_clean[[#This Row],[yrs_on_list]]))</f>
        <v>1</v>
      </c>
    </row>
    <row r="9" spans="1:17" x14ac:dyDescent="0.25">
      <c r="A9">
        <v>8</v>
      </c>
      <c r="B9" t="s">
        <v>64</v>
      </c>
      <c r="C9" t="s">
        <v>66</v>
      </c>
      <c r="D9" t="str">
        <f>VLOOKUP(data_to_clean[[#This Row],[state]],abbreviation_table[],2,FALSE)</f>
        <v>Virginia</v>
      </c>
      <c r="E9" t="s">
        <v>67</v>
      </c>
      <c r="F9" t="str">
        <f>TRIM(LEFT(data_to_clean[[#This Row],[revenue]],FIND(" ",data_to_clean[[#This Row],[revenue]])))</f>
        <v>23.3</v>
      </c>
      <c r="G9" t="str">
        <f>RIGHT(data_to_clean[[#This Row],[revenue]],LEN(data_to_clean[[#This Row],[revenue]])-FIND(" ",data_to_clean[[#This Row],[revenue]]))</f>
        <v>Million</v>
      </c>
      <c r="H9" s="7">
        <f>VALUE(IF(data_to_clean[[#This Row],[multiplicity]]="Million",_xlfn.CONCAT(SUBSTITUTE(data_to_clean[[#This Row],[number]],".",""),"00000"),_xlfn.CONCAT(SUBSTITUTE(data_to_clean[[#This Row],[number]],".",""),"00000000")))</f>
        <v>23300000</v>
      </c>
      <c r="I9" t="s">
        <v>68</v>
      </c>
      <c r="J9">
        <f>ROUND(VALUE(SUBSTITUTE(data_to_clean[[#This Row],[growth_%]],".",",")),0)</f>
        <v>12701</v>
      </c>
      <c r="K9" t="s">
        <v>69</v>
      </c>
      <c r="L9">
        <v>72</v>
      </c>
      <c r="M9">
        <v>1</v>
      </c>
      <c r="N9">
        <v>2015</v>
      </c>
      <c r="O9">
        <v>1</v>
      </c>
      <c r="P9" t="s">
        <v>71</v>
      </c>
      <c r="Q9" t="b">
        <f>AND(ISNUMBER(data_to_clean[[#This Row],[revenue_formatted]]),ISNUMBER(data_to_clean[[#This Row],[growth_formatted_%]]),ISNUMBER(data_to_clean[[#This Row],[workers]]),ISNUMBER(data_to_clean[[#This Row],[previous_workers]]),ISNUMBER(data_to_clean[[#This Row],[founded]]),ISNUMBER(data_to_clean[[#This Row],[yrs_on_list]]))</f>
        <v>1</v>
      </c>
    </row>
    <row r="10" spans="1:17" x14ac:dyDescent="0.25">
      <c r="A10">
        <v>9</v>
      </c>
      <c r="B10" t="s">
        <v>72</v>
      </c>
      <c r="C10" t="s">
        <v>74</v>
      </c>
      <c r="D10" t="str">
        <f>VLOOKUP(data_to_clean[[#This Row],[state]],abbreviation_table[],2,FALSE)</f>
        <v>Ohio</v>
      </c>
      <c r="E10" t="s">
        <v>75</v>
      </c>
      <c r="F10" t="str">
        <f>TRIM(LEFT(data_to_clean[[#This Row],[revenue]],FIND(" ",data_to_clean[[#This Row],[revenue]])))</f>
        <v>225.9</v>
      </c>
      <c r="G10" t="str">
        <f>RIGHT(data_to_clean[[#This Row],[revenue]],LEN(data_to_clean[[#This Row],[revenue]])-FIND(" ",data_to_clean[[#This Row],[revenue]]))</f>
        <v>Million</v>
      </c>
      <c r="H10" s="7">
        <f>VALUE(IF(data_to_clean[[#This Row],[multiplicity]]="Million",_xlfn.CONCAT(SUBSTITUTE(data_to_clean[[#This Row],[number]],".",""),"00000"),_xlfn.CONCAT(SUBSTITUTE(data_to_clean[[#This Row],[number]],".",""),"00000000")))</f>
        <v>225900000</v>
      </c>
      <c r="I10" t="s">
        <v>76</v>
      </c>
      <c r="J10">
        <f>ROUND(VALUE(SUBSTITUTE(data_to_clean[[#This Row],[growth_%]],".",",")),0)</f>
        <v>12565</v>
      </c>
      <c r="K10" t="s">
        <v>55</v>
      </c>
      <c r="L10">
        <v>60</v>
      </c>
      <c r="M10">
        <v>10</v>
      </c>
      <c r="N10">
        <v>2008</v>
      </c>
      <c r="O10">
        <v>1</v>
      </c>
      <c r="P10" t="s">
        <v>77</v>
      </c>
      <c r="Q10" t="b">
        <f>AND(ISNUMBER(data_to_clean[[#This Row],[revenue_formatted]]),ISNUMBER(data_to_clean[[#This Row],[growth_formatted_%]]),ISNUMBER(data_to_clean[[#This Row],[workers]]),ISNUMBER(data_to_clean[[#This Row],[previous_workers]]),ISNUMBER(data_to_clean[[#This Row],[founded]]),ISNUMBER(data_to_clean[[#This Row],[yrs_on_list]]))</f>
        <v>1</v>
      </c>
    </row>
    <row r="11" spans="1:17" x14ac:dyDescent="0.25">
      <c r="A11">
        <v>10</v>
      </c>
      <c r="B11" t="s">
        <v>78</v>
      </c>
      <c r="C11" t="s">
        <v>80</v>
      </c>
      <c r="D11" t="str">
        <f>VLOOKUP(data_to_clean[[#This Row],[state]],abbreviation_table[],2,FALSE)</f>
        <v>California</v>
      </c>
      <c r="E11" t="s">
        <v>81</v>
      </c>
      <c r="F11" t="str">
        <f>TRIM(LEFT(data_to_clean[[#This Row],[revenue]],FIND(" ",data_to_clean[[#This Row],[revenue]])))</f>
        <v>21.4</v>
      </c>
      <c r="G11" t="str">
        <f>RIGHT(data_to_clean[[#This Row],[revenue]],LEN(data_to_clean[[#This Row],[revenue]])-FIND(" ",data_to_clean[[#This Row],[revenue]]))</f>
        <v>Million</v>
      </c>
      <c r="H11" s="7">
        <f>VALUE(IF(data_to_clean[[#This Row],[multiplicity]]="Million",_xlfn.CONCAT(SUBSTITUTE(data_to_clean[[#This Row],[number]],".",""),"00000"),_xlfn.CONCAT(SUBSTITUTE(data_to_clean[[#This Row],[number]],".",""),"00000000")))</f>
        <v>21400000</v>
      </c>
      <c r="I11" t="s">
        <v>82</v>
      </c>
      <c r="J11">
        <f>ROUND(VALUE(SUBSTITUTE(data_to_clean[[#This Row],[growth_%]],".",",")),0)</f>
        <v>11996</v>
      </c>
      <c r="K11" t="s">
        <v>18</v>
      </c>
      <c r="L11">
        <v>37</v>
      </c>
      <c r="M11">
        <v>5</v>
      </c>
      <c r="N11">
        <v>2014</v>
      </c>
      <c r="O11">
        <v>1</v>
      </c>
      <c r="P11" t="s">
        <v>83</v>
      </c>
      <c r="Q11" t="b">
        <f>AND(ISNUMBER(data_to_clean[[#This Row],[revenue_formatted]]),ISNUMBER(data_to_clean[[#This Row],[growth_formatted_%]]),ISNUMBER(data_to_clean[[#This Row],[workers]]),ISNUMBER(data_to_clean[[#This Row],[previous_workers]]),ISNUMBER(data_to_clean[[#This Row],[founded]]),ISNUMBER(data_to_clean[[#This Row],[yrs_on_list]]))</f>
        <v>1</v>
      </c>
    </row>
    <row r="12" spans="1:17" x14ac:dyDescent="0.25">
      <c r="A12">
        <v>11</v>
      </c>
      <c r="B12" t="s">
        <v>84</v>
      </c>
      <c r="C12" t="s">
        <v>86</v>
      </c>
      <c r="D12" t="str">
        <f>VLOOKUP(data_to_clean[[#This Row],[state]],abbreviation_table[],2,FALSE)</f>
        <v>Colorado</v>
      </c>
      <c r="E12" t="s">
        <v>87</v>
      </c>
      <c r="F12" t="str">
        <f>TRIM(LEFT(data_to_clean[[#This Row],[revenue]],FIND(" ",data_to_clean[[#This Row],[revenue]])))</f>
        <v>13.9</v>
      </c>
      <c r="G12" t="str">
        <f>RIGHT(data_to_clean[[#This Row],[revenue]],LEN(data_to_clean[[#This Row],[revenue]])-FIND(" ",data_to_clean[[#This Row],[revenue]]))</f>
        <v>Million</v>
      </c>
      <c r="H12" s="7">
        <f>VALUE(IF(data_to_clean[[#This Row],[multiplicity]]="Million",_xlfn.CONCAT(SUBSTITUTE(data_to_clean[[#This Row],[number]],".",""),"00000"),_xlfn.CONCAT(SUBSTITUTE(data_to_clean[[#This Row],[number]],".",""),"00000000")))</f>
        <v>13900000</v>
      </c>
      <c r="I12" t="s">
        <v>88</v>
      </c>
      <c r="J12">
        <f>ROUND(VALUE(SUBSTITUTE(data_to_clean[[#This Row],[growth_%]],".",",")),0)</f>
        <v>11949</v>
      </c>
      <c r="K12" t="s">
        <v>40</v>
      </c>
      <c r="L12">
        <v>40</v>
      </c>
      <c r="M12">
        <v>2</v>
      </c>
      <c r="N12">
        <v>2014</v>
      </c>
      <c r="O12">
        <v>1</v>
      </c>
      <c r="P12" t="s">
        <v>89</v>
      </c>
      <c r="Q12" t="b">
        <f>AND(ISNUMBER(data_to_clean[[#This Row],[revenue_formatted]]),ISNUMBER(data_to_clean[[#This Row],[growth_formatted_%]]),ISNUMBER(data_to_clean[[#This Row],[workers]]),ISNUMBER(data_to_clean[[#This Row],[previous_workers]]),ISNUMBER(data_to_clean[[#This Row],[founded]]),ISNUMBER(data_to_clean[[#This Row],[yrs_on_list]]))</f>
        <v>1</v>
      </c>
    </row>
    <row r="13" spans="1:17" x14ac:dyDescent="0.25">
      <c r="A13">
        <v>12</v>
      </c>
      <c r="B13" t="s">
        <v>90</v>
      </c>
      <c r="C13" t="s">
        <v>66</v>
      </c>
      <c r="D13" t="str">
        <f>VLOOKUP(data_to_clean[[#This Row],[state]],abbreviation_table[],2,FALSE)</f>
        <v>Virginia</v>
      </c>
      <c r="E13" t="s">
        <v>92</v>
      </c>
      <c r="F13" t="str">
        <f>TRIM(LEFT(data_to_clean[[#This Row],[revenue]],FIND(" ",data_to_clean[[#This Row],[revenue]])))</f>
        <v>30.3</v>
      </c>
      <c r="G13" t="str">
        <f>RIGHT(data_to_clean[[#This Row],[revenue]],LEN(data_to_clean[[#This Row],[revenue]])-FIND(" ",data_to_clean[[#This Row],[revenue]]))</f>
        <v>Million</v>
      </c>
      <c r="H13" s="7">
        <f>VALUE(IF(data_to_clean[[#This Row],[multiplicity]]="Million",_xlfn.CONCAT(SUBSTITUTE(data_to_clean[[#This Row],[number]],".",""),"00000"),_xlfn.CONCAT(SUBSTITUTE(data_to_clean[[#This Row],[number]],".",""),"00000000")))</f>
        <v>30300000</v>
      </c>
      <c r="I13" t="s">
        <v>93</v>
      </c>
      <c r="J13">
        <f>ROUND(VALUE(SUBSTITUTE(data_to_clean[[#This Row],[growth_%]],".",",")),0)</f>
        <v>11633</v>
      </c>
      <c r="K13" t="s">
        <v>25</v>
      </c>
      <c r="L13">
        <v>226</v>
      </c>
      <c r="M13">
        <v>18</v>
      </c>
      <c r="N13">
        <v>2013</v>
      </c>
      <c r="O13">
        <v>1</v>
      </c>
      <c r="P13" t="s">
        <v>95</v>
      </c>
      <c r="Q13" t="b">
        <f>AND(ISNUMBER(data_to_clean[[#This Row],[revenue_formatted]]),ISNUMBER(data_to_clean[[#This Row],[growth_formatted_%]]),ISNUMBER(data_to_clean[[#This Row],[workers]]),ISNUMBER(data_to_clean[[#This Row],[previous_workers]]),ISNUMBER(data_to_clean[[#This Row],[founded]]),ISNUMBER(data_to_clean[[#This Row],[yrs_on_list]]))</f>
        <v>1</v>
      </c>
    </row>
    <row r="14" spans="1:17" x14ac:dyDescent="0.25">
      <c r="A14">
        <v>13</v>
      </c>
      <c r="B14" t="s">
        <v>96</v>
      </c>
      <c r="C14" t="s">
        <v>98</v>
      </c>
      <c r="D14" t="str">
        <f>VLOOKUP(data_to_clean[[#This Row],[state]],abbreviation_table[],2,FALSE)</f>
        <v>Washington</v>
      </c>
      <c r="E14" t="s">
        <v>99</v>
      </c>
      <c r="F14" t="str">
        <f>TRIM(LEFT(data_to_clean[[#This Row],[revenue]],FIND(" ",data_to_clean[[#This Row],[revenue]])))</f>
        <v>19.1</v>
      </c>
      <c r="G14" t="str">
        <f>RIGHT(data_to_clean[[#This Row],[revenue]],LEN(data_to_clean[[#This Row],[revenue]])-FIND(" ",data_to_clean[[#This Row],[revenue]]))</f>
        <v>Million</v>
      </c>
      <c r="H14" s="7">
        <f>VALUE(IF(data_to_clean[[#This Row],[multiplicity]]="Million",_xlfn.CONCAT(SUBSTITUTE(data_to_clean[[#This Row],[number]],".",""),"00000"),_xlfn.CONCAT(SUBSTITUTE(data_to_clean[[#This Row],[number]],".",""),"00000000")))</f>
        <v>19100000</v>
      </c>
      <c r="I14" t="s">
        <v>100</v>
      </c>
      <c r="J14">
        <f>ROUND(VALUE(SUBSTITUTE(data_to_clean[[#This Row],[growth_%]],".",",")),0)</f>
        <v>11623</v>
      </c>
      <c r="K14" t="s">
        <v>33</v>
      </c>
      <c r="L14">
        <v>23</v>
      </c>
      <c r="M14">
        <v>3</v>
      </c>
      <c r="N14">
        <v>2013</v>
      </c>
      <c r="O14">
        <v>1</v>
      </c>
      <c r="P14" t="s">
        <v>102</v>
      </c>
      <c r="Q14" t="b">
        <f>AND(ISNUMBER(data_to_clean[[#This Row],[revenue_formatted]]),ISNUMBER(data_to_clean[[#This Row],[growth_formatted_%]]),ISNUMBER(data_to_clean[[#This Row],[workers]]),ISNUMBER(data_to_clean[[#This Row],[previous_workers]]),ISNUMBER(data_to_clean[[#This Row],[founded]]),ISNUMBER(data_to_clean[[#This Row],[yrs_on_list]]))</f>
        <v>1</v>
      </c>
    </row>
    <row r="15" spans="1:17" x14ac:dyDescent="0.25">
      <c r="A15">
        <v>14</v>
      </c>
      <c r="B15" t="s">
        <v>103</v>
      </c>
      <c r="C15" t="s">
        <v>105</v>
      </c>
      <c r="D15" t="str">
        <f>VLOOKUP(data_to_clean[[#This Row],[state]],abbreviation_table[],2,FALSE)</f>
        <v>New York</v>
      </c>
      <c r="E15" t="s">
        <v>99</v>
      </c>
      <c r="F15" t="str">
        <f>TRIM(LEFT(data_to_clean[[#This Row],[revenue]],FIND(" ",data_to_clean[[#This Row],[revenue]])))</f>
        <v>19.1</v>
      </c>
      <c r="G15" t="str">
        <f>RIGHT(data_to_clean[[#This Row],[revenue]],LEN(data_to_clean[[#This Row],[revenue]])-FIND(" ",data_to_clean[[#This Row],[revenue]]))</f>
        <v>Million</v>
      </c>
      <c r="H15" s="7">
        <f>VALUE(IF(data_to_clean[[#This Row],[multiplicity]]="Million",_xlfn.CONCAT(SUBSTITUTE(data_to_clean[[#This Row],[number]],".",""),"00000"),_xlfn.CONCAT(SUBSTITUTE(data_to_clean[[#This Row],[number]],".",""),"00000000")))</f>
        <v>19100000</v>
      </c>
      <c r="I15" t="s">
        <v>106</v>
      </c>
      <c r="J15">
        <f>ROUND(VALUE(SUBSTITUTE(data_to_clean[[#This Row],[growth_%]],".",",")),0)</f>
        <v>10562</v>
      </c>
      <c r="K15" t="s">
        <v>107</v>
      </c>
      <c r="L15">
        <v>66</v>
      </c>
      <c r="M15">
        <v>10</v>
      </c>
      <c r="N15">
        <v>2015</v>
      </c>
      <c r="O15">
        <v>1</v>
      </c>
      <c r="P15" t="s">
        <v>108</v>
      </c>
      <c r="Q15" t="b">
        <f>AND(ISNUMBER(data_to_clean[[#This Row],[revenue_formatted]]),ISNUMBER(data_to_clean[[#This Row],[growth_formatted_%]]),ISNUMBER(data_to_clean[[#This Row],[workers]]),ISNUMBER(data_to_clean[[#This Row],[previous_workers]]),ISNUMBER(data_to_clean[[#This Row],[founded]]),ISNUMBER(data_to_clean[[#This Row],[yrs_on_list]]))</f>
        <v>1</v>
      </c>
    </row>
    <row r="16" spans="1:17" x14ac:dyDescent="0.25">
      <c r="A16">
        <v>15</v>
      </c>
      <c r="B16" t="s">
        <v>109</v>
      </c>
      <c r="C16" t="s">
        <v>80</v>
      </c>
      <c r="D16" t="str">
        <f>VLOOKUP(data_to_clean[[#This Row],[state]],abbreviation_table[],2,FALSE)</f>
        <v>California</v>
      </c>
      <c r="E16" t="s">
        <v>111</v>
      </c>
      <c r="F16" t="str">
        <f>TRIM(LEFT(data_to_clean[[#This Row],[revenue]],FIND(" ",data_to_clean[[#This Row],[revenue]])))</f>
        <v>17.3</v>
      </c>
      <c r="G16" t="str">
        <f>RIGHT(data_to_clean[[#This Row],[revenue]],LEN(data_to_clean[[#This Row],[revenue]])-FIND(" ",data_to_clean[[#This Row],[revenue]]))</f>
        <v>Million</v>
      </c>
      <c r="H16" s="7">
        <f>VALUE(IF(data_to_clean[[#This Row],[multiplicity]]="Million",_xlfn.CONCAT(SUBSTITUTE(data_to_clean[[#This Row],[number]],".",""),"00000"),_xlfn.CONCAT(SUBSTITUTE(data_to_clean[[#This Row],[number]],".",""),"00000000")))</f>
        <v>17300000</v>
      </c>
      <c r="I16" t="s">
        <v>112</v>
      </c>
      <c r="J16">
        <f>ROUND(VALUE(SUBSTITUTE(data_to_clean[[#This Row],[growth_%]],".",",")),0)</f>
        <v>10176</v>
      </c>
      <c r="K16" t="s">
        <v>18</v>
      </c>
      <c r="L16">
        <v>109</v>
      </c>
      <c r="M16">
        <v>8</v>
      </c>
      <c r="N16">
        <v>2014</v>
      </c>
      <c r="O16">
        <v>3</v>
      </c>
      <c r="P16" t="s">
        <v>83</v>
      </c>
      <c r="Q16" t="b">
        <f>AND(ISNUMBER(data_to_clean[[#This Row],[revenue_formatted]]),ISNUMBER(data_to_clean[[#This Row],[growth_formatted_%]]),ISNUMBER(data_to_clean[[#This Row],[workers]]),ISNUMBER(data_to_clean[[#This Row],[previous_workers]]),ISNUMBER(data_to_clean[[#This Row],[founded]]),ISNUMBER(data_to_clean[[#This Row],[yrs_on_list]]))</f>
        <v>1</v>
      </c>
    </row>
    <row r="17" spans="1:17" x14ac:dyDescent="0.25">
      <c r="A17">
        <v>16</v>
      </c>
      <c r="B17" t="s">
        <v>113</v>
      </c>
      <c r="C17" t="s">
        <v>105</v>
      </c>
      <c r="D17" t="str">
        <f>VLOOKUP(data_to_clean[[#This Row],[state]],abbreviation_table[],2,FALSE)</f>
        <v>New York</v>
      </c>
      <c r="E17" t="s">
        <v>115</v>
      </c>
      <c r="F17" t="str">
        <f>TRIM(LEFT(data_to_clean[[#This Row],[revenue]],FIND(" ",data_to_clean[[#This Row],[revenue]])))</f>
        <v>10.7</v>
      </c>
      <c r="G17" t="str">
        <f>RIGHT(data_to_clean[[#This Row],[revenue]],LEN(data_to_clean[[#This Row],[revenue]])-FIND(" ",data_to_clean[[#This Row],[revenue]]))</f>
        <v>Million</v>
      </c>
      <c r="H17" s="7">
        <f>VALUE(IF(data_to_clean[[#This Row],[multiplicity]]="Million",_xlfn.CONCAT(SUBSTITUTE(data_to_clean[[#This Row],[number]],".",""),"00000"),_xlfn.CONCAT(SUBSTITUTE(data_to_clean[[#This Row],[number]],".",""),"00000000")))</f>
        <v>10700000</v>
      </c>
      <c r="I17" t="s">
        <v>116</v>
      </c>
      <c r="J17">
        <f>ROUND(VALUE(SUBSTITUTE(data_to_clean[[#This Row],[growth_%]],".",",")),0)</f>
        <v>9753</v>
      </c>
      <c r="K17" t="s">
        <v>18</v>
      </c>
      <c r="L17">
        <v>110</v>
      </c>
      <c r="M17">
        <v>3</v>
      </c>
      <c r="N17">
        <v>2015</v>
      </c>
      <c r="O17">
        <v>1</v>
      </c>
      <c r="P17" t="s">
        <v>108</v>
      </c>
      <c r="Q17" t="b">
        <f>AND(ISNUMBER(data_to_clean[[#This Row],[revenue_formatted]]),ISNUMBER(data_to_clean[[#This Row],[growth_formatted_%]]),ISNUMBER(data_to_clean[[#This Row],[workers]]),ISNUMBER(data_to_clean[[#This Row],[previous_workers]]),ISNUMBER(data_to_clean[[#This Row],[founded]]),ISNUMBER(data_to_clean[[#This Row],[yrs_on_list]]))</f>
        <v>1</v>
      </c>
    </row>
    <row r="18" spans="1:17" x14ac:dyDescent="0.25">
      <c r="A18">
        <v>17</v>
      </c>
      <c r="B18" t="s">
        <v>117</v>
      </c>
      <c r="C18" t="s">
        <v>119</v>
      </c>
      <c r="D18" t="str">
        <f>VLOOKUP(data_to_clean[[#This Row],[state]],abbreviation_table[],2,FALSE)</f>
        <v>Georgia</v>
      </c>
      <c r="E18" t="s">
        <v>120</v>
      </c>
      <c r="F18" t="str">
        <f>TRIM(LEFT(data_to_clean[[#This Row],[revenue]],FIND(" ",data_to_clean[[#This Row],[revenue]])))</f>
        <v>105.8</v>
      </c>
      <c r="G18" t="str">
        <f>RIGHT(data_to_clean[[#This Row],[revenue]],LEN(data_to_clean[[#This Row],[revenue]])-FIND(" ",data_to_clean[[#This Row],[revenue]]))</f>
        <v>Million</v>
      </c>
      <c r="H18" s="7">
        <f>VALUE(IF(data_to_clean[[#This Row],[multiplicity]]="Million",_xlfn.CONCAT(SUBSTITUTE(data_to_clean[[#This Row],[number]],".",""),"00000"),_xlfn.CONCAT(SUBSTITUTE(data_to_clean[[#This Row],[number]],".",""),"00000000")))</f>
        <v>105800000</v>
      </c>
      <c r="I18" t="s">
        <v>121</v>
      </c>
      <c r="J18">
        <f>ROUND(VALUE(SUBSTITUTE(data_to_clean[[#This Row],[growth_%]],".",",")),0)</f>
        <v>9265</v>
      </c>
      <c r="K18" t="s">
        <v>107</v>
      </c>
      <c r="L18">
        <v>190</v>
      </c>
      <c r="M18">
        <v>32</v>
      </c>
      <c r="N18">
        <v>2014</v>
      </c>
      <c r="O18">
        <v>1</v>
      </c>
      <c r="P18" t="s">
        <v>123</v>
      </c>
      <c r="Q18" t="b">
        <f>AND(ISNUMBER(data_to_clean[[#This Row],[revenue_formatted]]),ISNUMBER(data_to_clean[[#This Row],[growth_formatted_%]]),ISNUMBER(data_to_clean[[#This Row],[workers]]),ISNUMBER(data_to_clean[[#This Row],[previous_workers]]),ISNUMBER(data_to_clean[[#This Row],[founded]]),ISNUMBER(data_to_clean[[#This Row],[yrs_on_list]]))</f>
        <v>1</v>
      </c>
    </row>
    <row r="19" spans="1:17" x14ac:dyDescent="0.25">
      <c r="A19">
        <v>18</v>
      </c>
      <c r="B19" t="s">
        <v>124</v>
      </c>
      <c r="C19" t="s">
        <v>105</v>
      </c>
      <c r="D19" t="str">
        <f>VLOOKUP(data_to_clean[[#This Row],[state]],abbreviation_table[],2,FALSE)</f>
        <v>New York</v>
      </c>
      <c r="E19" t="s">
        <v>126</v>
      </c>
      <c r="F19" t="str">
        <f>TRIM(LEFT(data_to_clean[[#This Row],[revenue]],FIND(" ",data_to_clean[[#This Row],[revenue]])))</f>
        <v>19</v>
      </c>
      <c r="G19" t="str">
        <f>RIGHT(data_to_clean[[#This Row],[revenue]],LEN(data_to_clean[[#This Row],[revenue]])-FIND(" ",data_to_clean[[#This Row],[revenue]]))</f>
        <v>Million</v>
      </c>
      <c r="H19" s="7">
        <f>VALUE(IF(data_to_clean[[#This Row],[multiplicity]]="Million",_xlfn.CONCAT(SUBSTITUTE(data_to_clean[[#This Row],[number]],".",""),"00000"),_xlfn.CONCAT(SUBSTITUTE(data_to_clean[[#This Row],[number]],".",""),"00000000")))</f>
        <v>1900000</v>
      </c>
      <c r="I19" t="s">
        <v>127</v>
      </c>
      <c r="J19">
        <f>ROUND(VALUE(SUBSTITUTE(data_to_clean[[#This Row],[growth_%]],".",",")),0)</f>
        <v>9179</v>
      </c>
      <c r="K19" t="s">
        <v>40</v>
      </c>
      <c r="L19">
        <v>14</v>
      </c>
      <c r="M19">
        <v>2</v>
      </c>
      <c r="N19">
        <v>2013</v>
      </c>
      <c r="O19">
        <v>1</v>
      </c>
      <c r="P19" t="s">
        <v>108</v>
      </c>
      <c r="Q19" t="b">
        <f>AND(ISNUMBER(data_to_clean[[#This Row],[revenue_formatted]]),ISNUMBER(data_to_clean[[#This Row],[growth_formatted_%]]),ISNUMBER(data_to_clean[[#This Row],[workers]]),ISNUMBER(data_to_clean[[#This Row],[previous_workers]]),ISNUMBER(data_to_clean[[#This Row],[founded]]),ISNUMBER(data_to_clean[[#This Row],[yrs_on_list]]))</f>
        <v>1</v>
      </c>
    </row>
    <row r="20" spans="1:17" x14ac:dyDescent="0.25">
      <c r="A20">
        <v>19</v>
      </c>
      <c r="B20" t="s">
        <v>128</v>
      </c>
      <c r="C20" t="s">
        <v>80</v>
      </c>
      <c r="D20" t="str">
        <f>VLOOKUP(data_to_clean[[#This Row],[state]],abbreviation_table[],2,FALSE)</f>
        <v>California</v>
      </c>
      <c r="E20" t="s">
        <v>130</v>
      </c>
      <c r="F20" t="str">
        <f>TRIM(LEFT(data_to_clean[[#This Row],[revenue]],FIND(" ",data_to_clean[[#This Row],[revenue]])))</f>
        <v>24.4</v>
      </c>
      <c r="G20" t="str">
        <f>RIGHT(data_to_clean[[#This Row],[revenue]],LEN(data_to_clean[[#This Row],[revenue]])-FIND(" ",data_to_clean[[#This Row],[revenue]]))</f>
        <v>Million</v>
      </c>
      <c r="H20" s="7">
        <f>VALUE(IF(data_to_clean[[#This Row],[multiplicity]]="Million",_xlfn.CONCAT(SUBSTITUTE(data_to_clean[[#This Row],[number]],".",""),"00000"),_xlfn.CONCAT(SUBSTITUTE(data_to_clean[[#This Row],[number]],".",""),"00000000")))</f>
        <v>24400000</v>
      </c>
      <c r="I20" t="s">
        <v>131</v>
      </c>
      <c r="J20">
        <f>ROUND(VALUE(SUBSTITUTE(data_to_clean[[#This Row],[growth_%]],".",",")),0)</f>
        <v>8657</v>
      </c>
      <c r="K20" t="s">
        <v>55</v>
      </c>
      <c r="L20">
        <v>191</v>
      </c>
      <c r="M20">
        <v>66</v>
      </c>
      <c r="N20">
        <v>2006</v>
      </c>
      <c r="O20">
        <v>1</v>
      </c>
      <c r="P20" t="s">
        <v>132</v>
      </c>
      <c r="Q20" t="b">
        <f>AND(ISNUMBER(data_to_clean[[#This Row],[revenue_formatted]]),ISNUMBER(data_to_clean[[#This Row],[growth_formatted_%]]),ISNUMBER(data_to_clean[[#This Row],[workers]]),ISNUMBER(data_to_clean[[#This Row],[previous_workers]]),ISNUMBER(data_to_clean[[#This Row],[founded]]),ISNUMBER(data_to_clean[[#This Row],[yrs_on_list]]))</f>
        <v>1</v>
      </c>
    </row>
    <row r="21" spans="1:17" x14ac:dyDescent="0.25">
      <c r="A21">
        <v>20</v>
      </c>
      <c r="B21" t="s">
        <v>133</v>
      </c>
      <c r="C21" t="s">
        <v>80</v>
      </c>
      <c r="D21" t="str">
        <f>VLOOKUP(data_to_clean[[#This Row],[state]],abbreviation_table[],2,FALSE)</f>
        <v>California</v>
      </c>
      <c r="E21" t="s">
        <v>135</v>
      </c>
      <c r="F21" t="str">
        <f>TRIM(LEFT(data_to_clean[[#This Row],[revenue]],FIND(" ",data_to_clean[[#This Row],[revenue]])))</f>
        <v>9.6</v>
      </c>
      <c r="G21" t="str">
        <f>RIGHT(data_to_clean[[#This Row],[revenue]],LEN(data_to_clean[[#This Row],[revenue]])-FIND(" ",data_to_clean[[#This Row],[revenue]]))</f>
        <v>Million</v>
      </c>
      <c r="H21" s="7">
        <f>VALUE(IF(data_to_clean[[#This Row],[multiplicity]]="Million",_xlfn.CONCAT(SUBSTITUTE(data_to_clean[[#This Row],[number]],".",""),"00000"),_xlfn.CONCAT(SUBSTITUTE(data_to_clean[[#This Row],[number]],".",""),"00000000")))</f>
        <v>9600000</v>
      </c>
      <c r="I21" t="s">
        <v>136</v>
      </c>
      <c r="J21">
        <f>ROUND(VALUE(SUBSTITUTE(data_to_clean[[#This Row],[growth_%]],".",",")),0)</f>
        <v>8544</v>
      </c>
      <c r="K21" t="s">
        <v>40</v>
      </c>
      <c r="L21">
        <v>35</v>
      </c>
      <c r="M21">
        <v>2</v>
      </c>
      <c r="N21">
        <v>2015</v>
      </c>
      <c r="O21">
        <v>1</v>
      </c>
      <c r="P21" t="s">
        <v>138</v>
      </c>
      <c r="Q21" t="b">
        <f>AND(ISNUMBER(data_to_clean[[#This Row],[revenue_formatted]]),ISNUMBER(data_to_clean[[#This Row],[growth_formatted_%]]),ISNUMBER(data_to_clean[[#This Row],[workers]]),ISNUMBER(data_to_clean[[#This Row],[previous_workers]]),ISNUMBER(data_to_clean[[#This Row],[founded]]),ISNUMBER(data_to_clean[[#This Row],[yrs_on_list]]))</f>
        <v>1</v>
      </c>
    </row>
    <row r="22" spans="1:17" x14ac:dyDescent="0.25">
      <c r="A22">
        <v>21</v>
      </c>
      <c r="B22" t="s">
        <v>139</v>
      </c>
      <c r="C22" t="s">
        <v>141</v>
      </c>
      <c r="D22" t="str">
        <f>VLOOKUP(data_to_clean[[#This Row],[state]],abbreviation_table[],2,FALSE)</f>
        <v>Kentucky</v>
      </c>
      <c r="E22" t="s">
        <v>142</v>
      </c>
      <c r="F22" t="str">
        <f>TRIM(LEFT(data_to_clean[[#This Row],[revenue]],FIND(" ",data_to_clean[[#This Row],[revenue]])))</f>
        <v>10.2</v>
      </c>
      <c r="G22" t="str">
        <f>RIGHT(data_to_clean[[#This Row],[revenue]],LEN(data_to_clean[[#This Row],[revenue]])-FIND(" ",data_to_clean[[#This Row],[revenue]]))</f>
        <v>Million</v>
      </c>
      <c r="H22" s="7">
        <f>VALUE(IF(data_to_clean[[#This Row],[multiplicity]]="Million",_xlfn.CONCAT(SUBSTITUTE(data_to_clean[[#This Row],[number]],".",""),"00000"),_xlfn.CONCAT(SUBSTITUTE(data_to_clean[[#This Row],[number]],".",""),"00000000")))</f>
        <v>10200000</v>
      </c>
      <c r="I22" t="s">
        <v>143</v>
      </c>
      <c r="J22">
        <f>ROUND(VALUE(SUBSTITUTE(data_to_clean[[#This Row],[growth_%]],".",",")),0)</f>
        <v>8327</v>
      </c>
      <c r="K22" t="s">
        <v>55</v>
      </c>
      <c r="L22">
        <v>45</v>
      </c>
      <c r="M22">
        <v>1</v>
      </c>
      <c r="N22">
        <v>2015</v>
      </c>
      <c r="O22">
        <v>1</v>
      </c>
      <c r="P22" t="s">
        <v>144</v>
      </c>
      <c r="Q22" t="b">
        <f>AND(ISNUMBER(data_to_clean[[#This Row],[revenue_formatted]]),ISNUMBER(data_to_clean[[#This Row],[growth_formatted_%]]),ISNUMBER(data_to_clean[[#This Row],[workers]]),ISNUMBER(data_to_clean[[#This Row],[previous_workers]]),ISNUMBER(data_to_clean[[#This Row],[founded]]),ISNUMBER(data_to_clean[[#This Row],[yrs_on_list]]))</f>
        <v>1</v>
      </c>
    </row>
    <row r="23" spans="1:17" x14ac:dyDescent="0.25">
      <c r="A23">
        <v>22</v>
      </c>
      <c r="B23" t="s">
        <v>145</v>
      </c>
      <c r="C23" t="s">
        <v>52</v>
      </c>
      <c r="D23" t="str">
        <f>VLOOKUP(data_to_clean[[#This Row],[state]],abbreviation_table[],2,FALSE)</f>
        <v>Florida</v>
      </c>
      <c r="E23" t="s">
        <v>147</v>
      </c>
      <c r="F23" t="str">
        <f>TRIM(LEFT(data_to_clean[[#This Row],[revenue]],FIND(" ",data_to_clean[[#This Row],[revenue]])))</f>
        <v>11.9</v>
      </c>
      <c r="G23" t="str">
        <f>RIGHT(data_to_clean[[#This Row],[revenue]],LEN(data_to_clean[[#This Row],[revenue]])-FIND(" ",data_to_clean[[#This Row],[revenue]]))</f>
        <v>Million</v>
      </c>
      <c r="H23" s="7">
        <f>VALUE(IF(data_to_clean[[#This Row],[multiplicity]]="Million",_xlfn.CONCAT(SUBSTITUTE(data_to_clean[[#This Row],[number]],".",""),"00000"),_xlfn.CONCAT(SUBSTITUTE(data_to_clean[[#This Row],[number]],".",""),"00000000")))</f>
        <v>11900000</v>
      </c>
      <c r="I23" t="s">
        <v>148</v>
      </c>
      <c r="J23">
        <f>ROUND(VALUE(SUBSTITUTE(data_to_clean[[#This Row],[growth_%]],".",",")),0)</f>
        <v>8283</v>
      </c>
      <c r="K23" t="s">
        <v>149</v>
      </c>
      <c r="L23">
        <v>12</v>
      </c>
      <c r="M23">
        <v>2</v>
      </c>
      <c r="N23">
        <v>2014</v>
      </c>
      <c r="O23">
        <v>1</v>
      </c>
      <c r="P23" t="s">
        <v>150</v>
      </c>
      <c r="Q23" t="b">
        <f>AND(ISNUMBER(data_to_clean[[#This Row],[revenue_formatted]]),ISNUMBER(data_to_clean[[#This Row],[growth_formatted_%]]),ISNUMBER(data_to_clean[[#This Row],[workers]]),ISNUMBER(data_to_clean[[#This Row],[previous_workers]]),ISNUMBER(data_to_clean[[#This Row],[founded]]),ISNUMBER(data_to_clean[[#This Row],[yrs_on_list]]))</f>
        <v>1</v>
      </c>
    </row>
    <row r="24" spans="1:17" x14ac:dyDescent="0.25">
      <c r="A24">
        <v>23</v>
      </c>
      <c r="B24" t="s">
        <v>151</v>
      </c>
      <c r="C24" t="s">
        <v>153</v>
      </c>
      <c r="D24" t="str">
        <f>VLOOKUP(data_to_clean[[#This Row],[state]],abbreviation_table[],2,FALSE)</f>
        <v>Idaho</v>
      </c>
      <c r="E24" t="s">
        <v>154</v>
      </c>
      <c r="F24" t="str">
        <f>TRIM(LEFT(data_to_clean[[#This Row],[revenue]],FIND(" ",data_to_clean[[#This Row],[revenue]])))</f>
        <v>13.8</v>
      </c>
      <c r="G24" t="str">
        <f>RIGHT(data_to_clean[[#This Row],[revenue]],LEN(data_to_clean[[#This Row],[revenue]])-FIND(" ",data_to_clean[[#This Row],[revenue]]))</f>
        <v>Million</v>
      </c>
      <c r="H24" s="7">
        <f>VALUE(IF(data_to_clean[[#This Row],[multiplicity]]="Million",_xlfn.CONCAT(SUBSTITUTE(data_to_clean[[#This Row],[number]],".",""),"00000"),_xlfn.CONCAT(SUBSTITUTE(data_to_clean[[#This Row],[number]],".",""),"00000000")))</f>
        <v>13800000</v>
      </c>
      <c r="I24" t="s">
        <v>155</v>
      </c>
      <c r="J24">
        <f>ROUND(VALUE(SUBSTITUTE(data_to_clean[[#This Row],[growth_%]],".",",")),0)</f>
        <v>7966</v>
      </c>
      <c r="K24" t="s">
        <v>156</v>
      </c>
      <c r="L24">
        <v>37</v>
      </c>
      <c r="M24">
        <v>10</v>
      </c>
      <c r="N24">
        <v>2013</v>
      </c>
      <c r="O24">
        <v>2</v>
      </c>
      <c r="P24" t="s">
        <v>158</v>
      </c>
      <c r="Q24" t="b">
        <f>AND(ISNUMBER(data_to_clean[[#This Row],[revenue_formatted]]),ISNUMBER(data_to_clean[[#This Row],[growth_formatted_%]]),ISNUMBER(data_to_clean[[#This Row],[workers]]),ISNUMBER(data_to_clean[[#This Row],[previous_workers]]),ISNUMBER(data_to_clean[[#This Row],[founded]]),ISNUMBER(data_to_clean[[#This Row],[yrs_on_list]]))</f>
        <v>1</v>
      </c>
    </row>
    <row r="25" spans="1:17" x14ac:dyDescent="0.25">
      <c r="A25">
        <v>24</v>
      </c>
      <c r="B25" t="s">
        <v>159</v>
      </c>
      <c r="C25" t="s">
        <v>80</v>
      </c>
      <c r="D25" t="str">
        <f>VLOOKUP(data_to_clean[[#This Row],[state]],abbreviation_table[],2,FALSE)</f>
        <v>California</v>
      </c>
      <c r="E25" t="s">
        <v>161</v>
      </c>
      <c r="F25" t="str">
        <f>TRIM(LEFT(data_to_clean[[#This Row],[revenue]],FIND(" ",data_to_clean[[#This Row],[revenue]])))</f>
        <v>10.5</v>
      </c>
      <c r="G25" t="str">
        <f>RIGHT(data_to_clean[[#This Row],[revenue]],LEN(data_to_clean[[#This Row],[revenue]])-FIND(" ",data_to_clean[[#This Row],[revenue]]))</f>
        <v>Million</v>
      </c>
      <c r="H25" s="7">
        <f>VALUE(IF(data_to_clean[[#This Row],[multiplicity]]="Million",_xlfn.CONCAT(SUBSTITUTE(data_to_clean[[#This Row],[number]],".",""),"00000"),_xlfn.CONCAT(SUBSTITUTE(data_to_clean[[#This Row],[number]],".",""),"00000000")))</f>
        <v>10500000</v>
      </c>
      <c r="I25" t="s">
        <v>162</v>
      </c>
      <c r="J25">
        <f>ROUND(VALUE(SUBSTITUTE(data_to_clean[[#This Row],[growth_%]],".",",")),0)</f>
        <v>7926</v>
      </c>
      <c r="K25" t="s">
        <v>156</v>
      </c>
      <c r="L25">
        <v>70</v>
      </c>
      <c r="M25">
        <v>5</v>
      </c>
      <c r="N25">
        <v>2015</v>
      </c>
      <c r="O25">
        <v>1</v>
      </c>
      <c r="P25" t="s">
        <v>163</v>
      </c>
      <c r="Q25" t="b">
        <f>AND(ISNUMBER(data_to_clean[[#This Row],[revenue_formatted]]),ISNUMBER(data_to_clean[[#This Row],[growth_formatted_%]]),ISNUMBER(data_to_clean[[#This Row],[workers]]),ISNUMBER(data_to_clean[[#This Row],[previous_workers]]),ISNUMBER(data_to_clean[[#This Row],[founded]]),ISNUMBER(data_to_clean[[#This Row],[yrs_on_list]]))</f>
        <v>1</v>
      </c>
    </row>
    <row r="26" spans="1:17" x14ac:dyDescent="0.25">
      <c r="A26">
        <v>25</v>
      </c>
      <c r="B26" t="s">
        <v>164</v>
      </c>
      <c r="C26" t="s">
        <v>166</v>
      </c>
      <c r="D26" t="str">
        <f>VLOOKUP(data_to_clean[[#This Row],[state]],abbreviation_table[],2,FALSE)</f>
        <v>Utah</v>
      </c>
      <c r="E26" t="s">
        <v>167</v>
      </c>
      <c r="F26" t="str">
        <f>TRIM(LEFT(data_to_clean[[#This Row],[revenue]],FIND(" ",data_to_clean[[#This Row],[revenue]])))</f>
        <v>8.9</v>
      </c>
      <c r="G26" t="str">
        <f>RIGHT(data_to_clean[[#This Row],[revenue]],LEN(data_to_clean[[#This Row],[revenue]])-FIND(" ",data_to_clean[[#This Row],[revenue]]))</f>
        <v>Million</v>
      </c>
      <c r="H26" s="7">
        <f>VALUE(IF(data_to_clean[[#This Row],[multiplicity]]="Million",_xlfn.CONCAT(SUBSTITUTE(data_to_clean[[#This Row],[number]],".",""),"00000"),_xlfn.CONCAT(SUBSTITUTE(data_to_clean[[#This Row],[number]],".",""),"00000000")))</f>
        <v>8900000</v>
      </c>
      <c r="I26" t="s">
        <v>168</v>
      </c>
      <c r="J26">
        <f>ROUND(VALUE(SUBSTITUTE(data_to_clean[[#This Row],[growth_%]],".",",")),0)</f>
        <v>7478</v>
      </c>
      <c r="K26" t="s">
        <v>156</v>
      </c>
      <c r="L26">
        <v>42</v>
      </c>
      <c r="M26">
        <v>2</v>
      </c>
      <c r="N26">
        <v>2015</v>
      </c>
      <c r="O26">
        <v>1</v>
      </c>
      <c r="P26" t="s">
        <v>170</v>
      </c>
      <c r="Q26" t="b">
        <f>AND(ISNUMBER(data_to_clean[[#This Row],[revenue_formatted]]),ISNUMBER(data_to_clean[[#This Row],[growth_formatted_%]]),ISNUMBER(data_to_clean[[#This Row],[workers]]),ISNUMBER(data_to_clean[[#This Row],[previous_workers]]),ISNUMBER(data_to_clean[[#This Row],[founded]]),ISNUMBER(data_to_clean[[#This Row],[yrs_on_list]]))</f>
        <v>1</v>
      </c>
    </row>
    <row r="27" spans="1:17" x14ac:dyDescent="0.25">
      <c r="A27">
        <v>26</v>
      </c>
      <c r="B27" t="s">
        <v>171</v>
      </c>
      <c r="C27" t="s">
        <v>30</v>
      </c>
      <c r="D27" t="str">
        <f>VLOOKUP(data_to_clean[[#This Row],[state]],abbreviation_table[],2,FALSE)</f>
        <v>Texas</v>
      </c>
      <c r="E27" t="s">
        <v>173</v>
      </c>
      <c r="F27" t="str">
        <f>TRIM(LEFT(data_to_clean[[#This Row],[revenue]],FIND(" ",data_to_clean[[#This Row],[revenue]])))</f>
        <v>128.2</v>
      </c>
      <c r="G27" t="str">
        <f>RIGHT(data_to_clean[[#This Row],[revenue]],LEN(data_to_clean[[#This Row],[revenue]])-FIND(" ",data_to_clean[[#This Row],[revenue]]))</f>
        <v>Million</v>
      </c>
      <c r="H27" s="7">
        <f>VALUE(IF(data_to_clean[[#This Row],[multiplicity]]="Million",_xlfn.CONCAT(SUBSTITUTE(data_to_clean[[#This Row],[number]],".",""),"00000"),_xlfn.CONCAT(SUBSTITUTE(data_to_clean[[#This Row],[number]],".",""),"00000000")))</f>
        <v>128200000</v>
      </c>
      <c r="I27" t="s">
        <v>174</v>
      </c>
      <c r="J27">
        <f>ROUND(VALUE(SUBSTITUTE(data_to_clean[[#This Row],[growth_%]],".",",")),0)</f>
        <v>7427</v>
      </c>
      <c r="K27" t="s">
        <v>175</v>
      </c>
      <c r="L27">
        <v>191</v>
      </c>
      <c r="M27">
        <v>14</v>
      </c>
      <c r="N27">
        <v>2015</v>
      </c>
      <c r="O27">
        <v>1</v>
      </c>
      <c r="P27" t="s">
        <v>176</v>
      </c>
      <c r="Q27" t="b">
        <f>AND(ISNUMBER(data_to_clean[[#This Row],[revenue_formatted]]),ISNUMBER(data_to_clean[[#This Row],[growth_formatted_%]]),ISNUMBER(data_to_clean[[#This Row],[workers]]),ISNUMBER(data_to_clean[[#This Row],[previous_workers]]),ISNUMBER(data_to_clean[[#This Row],[founded]]),ISNUMBER(data_to_clean[[#This Row],[yrs_on_list]]))</f>
        <v>1</v>
      </c>
    </row>
    <row r="28" spans="1:17" x14ac:dyDescent="0.25">
      <c r="A28">
        <v>27</v>
      </c>
      <c r="B28" t="s">
        <v>177</v>
      </c>
      <c r="C28" t="s">
        <v>66</v>
      </c>
      <c r="D28" t="str">
        <f>VLOOKUP(data_to_clean[[#This Row],[state]],abbreviation_table[],2,FALSE)</f>
        <v>Virginia</v>
      </c>
      <c r="E28" t="s">
        <v>179</v>
      </c>
      <c r="F28" t="str">
        <f>TRIM(LEFT(data_to_clean[[#This Row],[revenue]],FIND(" ",data_to_clean[[#This Row],[revenue]])))</f>
        <v>15.8</v>
      </c>
      <c r="G28" t="str">
        <f>RIGHT(data_to_clean[[#This Row],[revenue]],LEN(data_to_clean[[#This Row],[revenue]])-FIND(" ",data_to_clean[[#This Row],[revenue]]))</f>
        <v>Million</v>
      </c>
      <c r="H28" s="7">
        <f>VALUE(IF(data_to_clean[[#This Row],[multiplicity]]="Million",_xlfn.CONCAT(SUBSTITUTE(data_to_clean[[#This Row],[number]],".",""),"00000"),_xlfn.CONCAT(SUBSTITUTE(data_to_clean[[#This Row],[number]],".",""),"00000000")))</f>
        <v>15800000</v>
      </c>
      <c r="I28" t="s">
        <v>180</v>
      </c>
      <c r="J28">
        <f>ROUND(VALUE(SUBSTITUTE(data_to_clean[[#This Row],[growth_%]],".",",")),0)</f>
        <v>7329</v>
      </c>
      <c r="K28" t="s">
        <v>181</v>
      </c>
      <c r="L28">
        <v>191</v>
      </c>
      <c r="M28">
        <v>7</v>
      </c>
      <c r="N28">
        <v>2013</v>
      </c>
      <c r="O28">
        <v>1</v>
      </c>
      <c r="P28" t="s">
        <v>182</v>
      </c>
      <c r="Q28" t="b">
        <f>AND(ISNUMBER(data_to_clean[[#This Row],[revenue_formatted]]),ISNUMBER(data_to_clean[[#This Row],[growth_formatted_%]]),ISNUMBER(data_to_clean[[#This Row],[workers]]),ISNUMBER(data_to_clean[[#This Row],[previous_workers]]),ISNUMBER(data_to_clean[[#This Row],[founded]]),ISNUMBER(data_to_clean[[#This Row],[yrs_on_list]]))</f>
        <v>1</v>
      </c>
    </row>
    <row r="29" spans="1:17" x14ac:dyDescent="0.25">
      <c r="A29">
        <v>28</v>
      </c>
      <c r="B29" t="s">
        <v>183</v>
      </c>
      <c r="C29" t="s">
        <v>153</v>
      </c>
      <c r="D29" t="str">
        <f>VLOOKUP(data_to_clean[[#This Row],[state]],abbreviation_table[],2,FALSE)</f>
        <v>Idaho</v>
      </c>
      <c r="E29" t="s">
        <v>185</v>
      </c>
      <c r="F29" t="str">
        <f>TRIM(LEFT(data_to_clean[[#This Row],[revenue]],FIND(" ",data_to_clean[[#This Row],[revenue]])))</f>
        <v>7.8</v>
      </c>
      <c r="G29" t="str">
        <f>RIGHT(data_to_clean[[#This Row],[revenue]],LEN(data_to_clean[[#This Row],[revenue]])-FIND(" ",data_to_clean[[#This Row],[revenue]]))</f>
        <v>Million</v>
      </c>
      <c r="H29" s="7">
        <f>VALUE(IF(data_to_clean[[#This Row],[multiplicity]]="Million",_xlfn.CONCAT(SUBSTITUTE(data_to_clean[[#This Row],[number]],".",""),"00000"),_xlfn.CONCAT(SUBSTITUTE(data_to_clean[[#This Row],[number]],".",""),"00000000")))</f>
        <v>7800000</v>
      </c>
      <c r="I29" t="s">
        <v>186</v>
      </c>
      <c r="J29">
        <f>ROUND(VALUE(SUBSTITUTE(data_to_clean[[#This Row],[growth_%]],".",",")),0)</f>
        <v>7301</v>
      </c>
      <c r="K29" t="s">
        <v>187</v>
      </c>
      <c r="L29">
        <v>8</v>
      </c>
      <c r="M29">
        <v>1</v>
      </c>
      <c r="N29">
        <v>2014</v>
      </c>
      <c r="O29">
        <v>2</v>
      </c>
      <c r="P29" t="s">
        <v>158</v>
      </c>
      <c r="Q29" t="b">
        <f>AND(ISNUMBER(data_to_clean[[#This Row],[revenue_formatted]]),ISNUMBER(data_to_clean[[#This Row],[growth_formatted_%]]),ISNUMBER(data_to_clean[[#This Row],[workers]]),ISNUMBER(data_to_clean[[#This Row],[previous_workers]]),ISNUMBER(data_to_clean[[#This Row],[founded]]),ISNUMBER(data_to_clean[[#This Row],[yrs_on_list]]))</f>
        <v>1</v>
      </c>
    </row>
    <row r="30" spans="1:17" x14ac:dyDescent="0.25">
      <c r="A30">
        <v>29</v>
      </c>
      <c r="B30" t="s">
        <v>188</v>
      </c>
      <c r="C30" t="s">
        <v>190</v>
      </c>
      <c r="D30" t="str">
        <f>VLOOKUP(data_to_clean[[#This Row],[state]],abbreviation_table[],2,FALSE)</f>
        <v>Montana</v>
      </c>
      <c r="E30" t="s">
        <v>191</v>
      </c>
      <c r="F30" t="str">
        <f>TRIM(LEFT(data_to_clean[[#This Row],[revenue]],FIND(" ",data_to_clean[[#This Row],[revenue]])))</f>
        <v>11.8</v>
      </c>
      <c r="G30" t="str">
        <f>RIGHT(data_to_clean[[#This Row],[revenue]],LEN(data_to_clean[[#This Row],[revenue]])-FIND(" ",data_to_clean[[#This Row],[revenue]]))</f>
        <v>Million</v>
      </c>
      <c r="H30" s="7">
        <f>VALUE(IF(data_to_clean[[#This Row],[multiplicity]]="Million",_xlfn.CONCAT(SUBSTITUTE(data_to_clean[[#This Row],[number]],".",""),"00000"),_xlfn.CONCAT(SUBSTITUTE(data_to_clean[[#This Row],[number]],".",""),"00000000")))</f>
        <v>11800000</v>
      </c>
      <c r="I30" t="s">
        <v>192</v>
      </c>
      <c r="J30">
        <f>ROUND(VALUE(SUBSTITUTE(data_to_clean[[#This Row],[growth_%]],".",",")),0)</f>
        <v>7045</v>
      </c>
      <c r="K30" t="s">
        <v>156</v>
      </c>
      <c r="L30">
        <v>60</v>
      </c>
      <c r="M30">
        <v>3</v>
      </c>
      <c r="N30">
        <v>2014</v>
      </c>
      <c r="O30">
        <v>1</v>
      </c>
      <c r="P30" t="s">
        <v>193</v>
      </c>
      <c r="Q30" t="b">
        <f>AND(ISNUMBER(data_to_clean[[#This Row],[revenue_formatted]]),ISNUMBER(data_to_clean[[#This Row],[growth_formatted_%]]),ISNUMBER(data_to_clean[[#This Row],[workers]]),ISNUMBER(data_to_clean[[#This Row],[previous_workers]]),ISNUMBER(data_to_clean[[#This Row],[founded]]),ISNUMBER(data_to_clean[[#This Row],[yrs_on_list]]))</f>
        <v>1</v>
      </c>
    </row>
    <row r="31" spans="1:17" x14ac:dyDescent="0.25">
      <c r="A31">
        <v>30</v>
      </c>
      <c r="B31" t="s">
        <v>194</v>
      </c>
      <c r="C31" t="s">
        <v>52</v>
      </c>
      <c r="D31" t="str">
        <f>VLOOKUP(data_to_clean[[#This Row],[state]],abbreviation_table[],2,FALSE)</f>
        <v>Florida</v>
      </c>
      <c r="E31" t="s">
        <v>196</v>
      </c>
      <c r="F31" t="str">
        <f>TRIM(LEFT(data_to_clean[[#This Row],[revenue]],FIND(" ",data_to_clean[[#This Row],[revenue]])))</f>
        <v>156</v>
      </c>
      <c r="G31" t="str">
        <f>RIGHT(data_to_clean[[#This Row],[revenue]],LEN(data_to_clean[[#This Row],[revenue]])-FIND(" ",data_to_clean[[#This Row],[revenue]]))</f>
        <v>Million</v>
      </c>
      <c r="H31" s="7">
        <f>VALUE(IF(data_to_clean[[#This Row],[multiplicity]]="Million",_xlfn.CONCAT(SUBSTITUTE(data_to_clean[[#This Row],[number]],".",""),"00000"),_xlfn.CONCAT(SUBSTITUTE(data_to_clean[[#This Row],[number]],".",""),"00000000")))</f>
        <v>15600000</v>
      </c>
      <c r="I31" t="s">
        <v>197</v>
      </c>
      <c r="J31">
        <f>ROUND(VALUE(SUBSTITUTE(data_to_clean[[#This Row],[growth_%]],".",",")),0)</f>
        <v>6900</v>
      </c>
      <c r="K31" t="s">
        <v>55</v>
      </c>
      <c r="L31">
        <v>37</v>
      </c>
      <c r="M31">
        <v>6</v>
      </c>
      <c r="N31">
        <v>2015</v>
      </c>
      <c r="O31">
        <v>1</v>
      </c>
      <c r="P31" t="s">
        <v>198</v>
      </c>
      <c r="Q31" t="b">
        <f>AND(ISNUMBER(data_to_clean[[#This Row],[revenue_formatted]]),ISNUMBER(data_to_clean[[#This Row],[growth_formatted_%]]),ISNUMBER(data_to_clean[[#This Row],[workers]]),ISNUMBER(data_to_clean[[#This Row],[previous_workers]]),ISNUMBER(data_to_clean[[#This Row],[founded]]),ISNUMBER(data_to_clean[[#This Row],[yrs_on_list]]))</f>
        <v>1</v>
      </c>
    </row>
    <row r="32" spans="1:17" x14ac:dyDescent="0.25">
      <c r="A32">
        <v>31</v>
      </c>
      <c r="B32" t="s">
        <v>199</v>
      </c>
      <c r="C32" t="s">
        <v>52</v>
      </c>
      <c r="D32" t="str">
        <f>VLOOKUP(data_to_clean[[#This Row],[state]],abbreviation_table[],2,FALSE)</f>
        <v>Florida</v>
      </c>
      <c r="E32" t="s">
        <v>201</v>
      </c>
      <c r="F32" t="str">
        <f>TRIM(LEFT(data_to_clean[[#This Row],[revenue]],FIND(" ",data_to_clean[[#This Row],[revenue]])))</f>
        <v>20.4</v>
      </c>
      <c r="G32" t="str">
        <f>RIGHT(data_to_clean[[#This Row],[revenue]],LEN(data_to_clean[[#This Row],[revenue]])-FIND(" ",data_to_clean[[#This Row],[revenue]]))</f>
        <v>Million</v>
      </c>
      <c r="H32" s="7">
        <f>VALUE(IF(data_to_clean[[#This Row],[multiplicity]]="Million",_xlfn.CONCAT(SUBSTITUTE(data_to_clean[[#This Row],[number]],".",""),"00000"),_xlfn.CONCAT(SUBSTITUTE(data_to_clean[[#This Row],[number]],".",""),"00000000")))</f>
        <v>20400000</v>
      </c>
      <c r="I32" t="s">
        <v>202</v>
      </c>
      <c r="J32">
        <f>ROUND(VALUE(SUBSTITUTE(data_to_clean[[#This Row],[growth_%]],".",",")),0)</f>
        <v>6871</v>
      </c>
      <c r="K32" t="s">
        <v>187</v>
      </c>
      <c r="L32">
        <v>51</v>
      </c>
      <c r="M32">
        <v>35</v>
      </c>
      <c r="N32">
        <v>2014</v>
      </c>
      <c r="O32">
        <v>2</v>
      </c>
      <c r="P32" t="s">
        <v>203</v>
      </c>
      <c r="Q32" t="b">
        <f>AND(ISNUMBER(data_to_clean[[#This Row],[revenue_formatted]]),ISNUMBER(data_to_clean[[#This Row],[growth_formatted_%]]),ISNUMBER(data_to_clean[[#This Row],[workers]]),ISNUMBER(data_to_clean[[#This Row],[previous_workers]]),ISNUMBER(data_to_clean[[#This Row],[founded]]),ISNUMBER(data_to_clean[[#This Row],[yrs_on_list]]))</f>
        <v>1</v>
      </c>
    </row>
    <row r="33" spans="1:17" x14ac:dyDescent="0.25">
      <c r="A33">
        <v>32</v>
      </c>
      <c r="B33" t="s">
        <v>204</v>
      </c>
      <c r="C33" t="s">
        <v>98</v>
      </c>
      <c r="D33" t="str">
        <f>VLOOKUP(data_to_clean[[#This Row],[state]],abbreviation_table[],2,FALSE)</f>
        <v>Washington</v>
      </c>
      <c r="E33" t="s">
        <v>142</v>
      </c>
      <c r="F33" t="str">
        <f>TRIM(LEFT(data_to_clean[[#This Row],[revenue]],FIND(" ",data_to_clean[[#This Row],[revenue]])))</f>
        <v>10.2</v>
      </c>
      <c r="G33" t="str">
        <f>RIGHT(data_to_clean[[#This Row],[revenue]],LEN(data_to_clean[[#This Row],[revenue]])-FIND(" ",data_to_clean[[#This Row],[revenue]]))</f>
        <v>Million</v>
      </c>
      <c r="H33" s="7">
        <f>VALUE(IF(data_to_clean[[#This Row],[multiplicity]]="Million",_xlfn.CONCAT(SUBSTITUTE(data_to_clean[[#This Row],[number]],".",""),"00000"),_xlfn.CONCAT(SUBSTITUTE(data_to_clean[[#This Row],[number]],".",""),"00000000")))</f>
        <v>10200000</v>
      </c>
      <c r="I33" t="s">
        <v>206</v>
      </c>
      <c r="J33">
        <f>ROUND(VALUE(SUBSTITUTE(data_to_clean[[#This Row],[growth_%]],".",",")),0)</f>
        <v>6642</v>
      </c>
      <c r="K33" t="s">
        <v>40</v>
      </c>
      <c r="L33">
        <v>21</v>
      </c>
      <c r="M33">
        <v>4</v>
      </c>
      <c r="N33">
        <v>2013</v>
      </c>
      <c r="O33">
        <v>1</v>
      </c>
      <c r="P33" t="s">
        <v>101</v>
      </c>
      <c r="Q33" t="b">
        <f>AND(ISNUMBER(data_to_clean[[#This Row],[revenue_formatted]]),ISNUMBER(data_to_clean[[#This Row],[growth_formatted_%]]),ISNUMBER(data_to_clean[[#This Row],[workers]]),ISNUMBER(data_to_clean[[#This Row],[previous_workers]]),ISNUMBER(data_to_clean[[#This Row],[founded]]),ISNUMBER(data_to_clean[[#This Row],[yrs_on_list]]))</f>
        <v>1</v>
      </c>
    </row>
    <row r="34" spans="1:17" x14ac:dyDescent="0.25">
      <c r="A34">
        <v>33</v>
      </c>
      <c r="B34" t="s">
        <v>207</v>
      </c>
      <c r="C34" t="s">
        <v>22</v>
      </c>
      <c r="D34" t="str">
        <f>VLOOKUP(data_to_clean[[#This Row],[state]],abbreviation_table[],2,FALSE)</f>
        <v>Tennessee</v>
      </c>
      <c r="E34" t="s">
        <v>209</v>
      </c>
      <c r="F34" t="str">
        <f>TRIM(LEFT(data_to_clean[[#This Row],[revenue]],FIND(" ",data_to_clean[[#This Row],[revenue]])))</f>
        <v>7.2</v>
      </c>
      <c r="G34" t="str">
        <f>RIGHT(data_to_clean[[#This Row],[revenue]],LEN(data_to_clean[[#This Row],[revenue]])-FIND(" ",data_to_clean[[#This Row],[revenue]]))</f>
        <v>Million</v>
      </c>
      <c r="H34" s="7">
        <f>VALUE(IF(data_to_clean[[#This Row],[multiplicity]]="Million",_xlfn.CONCAT(SUBSTITUTE(data_to_clean[[#This Row],[number]],".",""),"00000"),_xlfn.CONCAT(SUBSTITUTE(data_to_clean[[#This Row],[number]],".",""),"00000000")))</f>
        <v>7200000</v>
      </c>
      <c r="I34" t="s">
        <v>210</v>
      </c>
      <c r="J34">
        <f>ROUND(VALUE(SUBSTITUTE(data_to_clean[[#This Row],[growth_%]],".",",")),0)</f>
        <v>6493</v>
      </c>
      <c r="K34" t="s">
        <v>211</v>
      </c>
      <c r="L34">
        <v>21</v>
      </c>
      <c r="M34">
        <v>3</v>
      </c>
      <c r="N34">
        <v>2013</v>
      </c>
      <c r="O34">
        <v>1</v>
      </c>
      <c r="P34" t="s">
        <v>212</v>
      </c>
      <c r="Q34" t="b">
        <f>AND(ISNUMBER(data_to_clean[[#This Row],[revenue_formatted]]),ISNUMBER(data_to_clean[[#This Row],[growth_formatted_%]]),ISNUMBER(data_to_clean[[#This Row],[workers]]),ISNUMBER(data_to_clean[[#This Row],[previous_workers]]),ISNUMBER(data_to_clean[[#This Row],[founded]]),ISNUMBER(data_to_clean[[#This Row],[yrs_on_list]]))</f>
        <v>1</v>
      </c>
    </row>
    <row r="35" spans="1:17" x14ac:dyDescent="0.25">
      <c r="A35">
        <v>34</v>
      </c>
      <c r="B35" t="s">
        <v>213</v>
      </c>
      <c r="C35" t="s">
        <v>215</v>
      </c>
      <c r="D35" t="str">
        <f>VLOOKUP(data_to_clean[[#This Row],[state]],abbreviation_table[],2,FALSE)</f>
        <v>North Carolina</v>
      </c>
      <c r="E35" t="s">
        <v>216</v>
      </c>
      <c r="F35" t="str">
        <f>TRIM(LEFT(data_to_clean[[#This Row],[revenue]],FIND(" ",data_to_clean[[#This Row],[revenue]])))</f>
        <v>20.8</v>
      </c>
      <c r="G35" t="str">
        <f>RIGHT(data_to_clean[[#This Row],[revenue]],LEN(data_to_clean[[#This Row],[revenue]])-FIND(" ",data_to_clean[[#This Row],[revenue]]))</f>
        <v>Million</v>
      </c>
      <c r="H35" s="7">
        <f>VALUE(IF(data_to_clean[[#This Row],[multiplicity]]="Million",_xlfn.CONCAT(SUBSTITUTE(data_to_clean[[#This Row],[number]],".",""),"00000"),_xlfn.CONCAT(SUBSTITUTE(data_to_clean[[#This Row],[number]],".",""),"00000000")))</f>
        <v>20800000</v>
      </c>
      <c r="I35" t="s">
        <v>217</v>
      </c>
      <c r="J35">
        <f>ROUND(VALUE(SUBSTITUTE(data_to_clean[[#This Row],[growth_%]],".",",")),0)</f>
        <v>6388</v>
      </c>
      <c r="K35" t="s">
        <v>218</v>
      </c>
      <c r="L35">
        <v>21</v>
      </c>
      <c r="M35">
        <v>6</v>
      </c>
      <c r="N35">
        <v>2010</v>
      </c>
      <c r="O35">
        <v>1</v>
      </c>
      <c r="P35" t="s">
        <v>220</v>
      </c>
      <c r="Q35" t="b">
        <f>AND(ISNUMBER(data_to_clean[[#This Row],[revenue_formatted]]),ISNUMBER(data_to_clean[[#This Row],[growth_formatted_%]]),ISNUMBER(data_to_clean[[#This Row],[workers]]),ISNUMBER(data_to_clean[[#This Row],[previous_workers]]),ISNUMBER(data_to_clean[[#This Row],[founded]]),ISNUMBER(data_to_clean[[#This Row],[yrs_on_list]]))</f>
        <v>1</v>
      </c>
    </row>
    <row r="36" spans="1:17" x14ac:dyDescent="0.25">
      <c r="A36">
        <v>35</v>
      </c>
      <c r="B36" t="s">
        <v>221</v>
      </c>
      <c r="C36" t="s">
        <v>223</v>
      </c>
      <c r="D36" t="str">
        <f>VLOOKUP(data_to_clean[[#This Row],[state]],abbreviation_table[],2,FALSE)</f>
        <v>Wisconsin</v>
      </c>
      <c r="E36" t="s">
        <v>224</v>
      </c>
      <c r="F36" t="str">
        <f>TRIM(LEFT(data_to_clean[[#This Row],[revenue]],FIND(" ",data_to_clean[[#This Row],[revenue]])))</f>
        <v>162.6</v>
      </c>
      <c r="G36" t="str">
        <f>RIGHT(data_to_clean[[#This Row],[revenue]],LEN(data_to_clean[[#This Row],[revenue]])-FIND(" ",data_to_clean[[#This Row],[revenue]]))</f>
        <v>Million</v>
      </c>
      <c r="H36" s="7">
        <f>VALUE(IF(data_to_clean[[#This Row],[multiplicity]]="Million",_xlfn.CONCAT(SUBSTITUTE(data_to_clean[[#This Row],[number]],".",""),"00000"),_xlfn.CONCAT(SUBSTITUTE(data_to_clean[[#This Row],[number]],".",""),"00000000")))</f>
        <v>162600000</v>
      </c>
      <c r="I36" t="s">
        <v>225</v>
      </c>
      <c r="J36">
        <f>ROUND(VALUE(SUBSTITUTE(data_to_clean[[#This Row],[growth_%]],".",",")),0)</f>
        <v>6383</v>
      </c>
      <c r="K36" t="s">
        <v>25</v>
      </c>
      <c r="L36">
        <v>38</v>
      </c>
      <c r="M36">
        <v>13</v>
      </c>
      <c r="N36">
        <v>2013</v>
      </c>
      <c r="O36">
        <v>3</v>
      </c>
      <c r="P36" t="s">
        <v>227</v>
      </c>
      <c r="Q36" t="b">
        <f>AND(ISNUMBER(data_to_clean[[#This Row],[revenue_formatted]]),ISNUMBER(data_to_clean[[#This Row],[growth_formatted_%]]),ISNUMBER(data_to_clean[[#This Row],[workers]]),ISNUMBER(data_to_clean[[#This Row],[previous_workers]]),ISNUMBER(data_to_clean[[#This Row],[founded]]),ISNUMBER(data_to_clean[[#This Row],[yrs_on_list]]))</f>
        <v>1</v>
      </c>
    </row>
    <row r="37" spans="1:17" x14ac:dyDescent="0.25">
      <c r="A37">
        <v>36</v>
      </c>
      <c r="B37" t="s">
        <v>228</v>
      </c>
      <c r="C37" t="s">
        <v>230</v>
      </c>
      <c r="D37" t="str">
        <f>VLOOKUP(data_to_clean[[#This Row],[state]],abbreviation_table[],2,FALSE)</f>
        <v>Michigan</v>
      </c>
      <c r="E37" t="s">
        <v>231</v>
      </c>
      <c r="F37" t="str">
        <f>TRIM(LEFT(data_to_clean[[#This Row],[revenue]],FIND(" ",data_to_clean[[#This Row],[revenue]])))</f>
        <v>48.9</v>
      </c>
      <c r="G37" t="str">
        <f>RIGHT(data_to_clean[[#This Row],[revenue]],LEN(data_to_clean[[#This Row],[revenue]])-FIND(" ",data_to_clean[[#This Row],[revenue]]))</f>
        <v>Million</v>
      </c>
      <c r="H37" s="7">
        <f>VALUE(IF(data_to_clean[[#This Row],[multiplicity]]="Million",_xlfn.CONCAT(SUBSTITUTE(data_to_clean[[#This Row],[number]],".",""),"00000"),_xlfn.CONCAT(SUBSTITUTE(data_to_clean[[#This Row],[number]],".",""),"00000000")))</f>
        <v>48900000</v>
      </c>
      <c r="I37" t="s">
        <v>232</v>
      </c>
      <c r="J37">
        <f>ROUND(VALUE(SUBSTITUTE(data_to_clean[[#This Row],[growth_%]],".",",")),0)</f>
        <v>6337</v>
      </c>
      <c r="K37" t="s">
        <v>233</v>
      </c>
      <c r="L37">
        <v>52</v>
      </c>
      <c r="M37">
        <v>2</v>
      </c>
      <c r="N37">
        <v>2014</v>
      </c>
      <c r="O37">
        <v>1</v>
      </c>
      <c r="P37" t="s">
        <v>235</v>
      </c>
      <c r="Q37" t="b">
        <f>AND(ISNUMBER(data_to_clean[[#This Row],[revenue_formatted]]),ISNUMBER(data_to_clean[[#This Row],[growth_formatted_%]]),ISNUMBER(data_to_clean[[#This Row],[workers]]),ISNUMBER(data_to_clean[[#This Row],[previous_workers]]),ISNUMBER(data_to_clean[[#This Row],[founded]]),ISNUMBER(data_to_clean[[#This Row],[yrs_on_list]]))</f>
        <v>1</v>
      </c>
    </row>
    <row r="38" spans="1:17" x14ac:dyDescent="0.25">
      <c r="A38">
        <v>37</v>
      </c>
      <c r="B38" t="s">
        <v>236</v>
      </c>
      <c r="C38" t="s">
        <v>86</v>
      </c>
      <c r="D38" t="str">
        <f>VLOOKUP(data_to_clean[[#This Row],[state]],abbreviation_table[],2,FALSE)</f>
        <v>Colorado</v>
      </c>
      <c r="E38" t="s">
        <v>238</v>
      </c>
      <c r="F38" t="str">
        <f>TRIM(LEFT(data_to_clean[[#This Row],[revenue]],FIND(" ",data_to_clean[[#This Row],[revenue]])))</f>
        <v>24</v>
      </c>
      <c r="G38" t="str">
        <f>RIGHT(data_to_clean[[#This Row],[revenue]],LEN(data_to_clean[[#This Row],[revenue]])-FIND(" ",data_to_clean[[#This Row],[revenue]]))</f>
        <v>Million</v>
      </c>
      <c r="H38" s="7">
        <f>VALUE(IF(data_to_clean[[#This Row],[multiplicity]]="Million",_xlfn.CONCAT(SUBSTITUTE(data_to_clean[[#This Row],[number]],".",""),"00000"),_xlfn.CONCAT(SUBSTITUTE(data_to_clean[[#This Row],[number]],".",""),"00000000")))</f>
        <v>2400000</v>
      </c>
      <c r="I38" t="s">
        <v>239</v>
      </c>
      <c r="J38">
        <f>ROUND(VALUE(SUBSTITUTE(data_to_clean[[#This Row],[growth_%]],".",",")),0)</f>
        <v>6287</v>
      </c>
      <c r="K38" t="s">
        <v>40</v>
      </c>
      <c r="L38">
        <v>11</v>
      </c>
      <c r="M38">
        <v>5</v>
      </c>
      <c r="N38">
        <v>2013</v>
      </c>
      <c r="O38">
        <v>1</v>
      </c>
      <c r="P38" t="s">
        <v>240</v>
      </c>
      <c r="Q38" t="b">
        <f>AND(ISNUMBER(data_to_clean[[#This Row],[revenue_formatted]]),ISNUMBER(data_to_clean[[#This Row],[growth_formatted_%]]),ISNUMBER(data_to_clean[[#This Row],[workers]]),ISNUMBER(data_to_clean[[#This Row],[previous_workers]]),ISNUMBER(data_to_clean[[#This Row],[founded]]),ISNUMBER(data_to_clean[[#This Row],[yrs_on_list]]))</f>
        <v>1</v>
      </c>
    </row>
    <row r="39" spans="1:17" x14ac:dyDescent="0.25">
      <c r="A39">
        <v>38</v>
      </c>
      <c r="B39" t="s">
        <v>241</v>
      </c>
      <c r="C39" t="s">
        <v>243</v>
      </c>
      <c r="D39" t="str">
        <f>VLOOKUP(data_to_clean[[#This Row],[state]],abbreviation_table[],2,FALSE)</f>
        <v>Maryland</v>
      </c>
      <c r="E39" t="s">
        <v>244</v>
      </c>
      <c r="F39" t="str">
        <f>TRIM(LEFT(data_to_clean[[#This Row],[revenue]],FIND(" ",data_to_clean[[#This Row],[revenue]])))</f>
        <v>17.5</v>
      </c>
      <c r="G39" t="str">
        <f>RIGHT(data_to_clean[[#This Row],[revenue]],LEN(data_to_clean[[#This Row],[revenue]])-FIND(" ",data_to_clean[[#This Row],[revenue]]))</f>
        <v>Million</v>
      </c>
      <c r="H39" s="7">
        <f>VALUE(IF(data_to_clean[[#This Row],[multiplicity]]="Million",_xlfn.CONCAT(SUBSTITUTE(data_to_clean[[#This Row],[number]],".",""),"00000"),_xlfn.CONCAT(SUBSTITUTE(data_to_clean[[#This Row],[number]],".",""),"00000000")))</f>
        <v>17500000</v>
      </c>
      <c r="I39" t="s">
        <v>245</v>
      </c>
      <c r="J39">
        <f>ROUND(VALUE(SUBSTITUTE(data_to_clean[[#This Row],[growth_%]],".",",")),0)</f>
        <v>6177</v>
      </c>
      <c r="K39" t="s">
        <v>187</v>
      </c>
      <c r="L39">
        <v>85</v>
      </c>
      <c r="M39">
        <v>25</v>
      </c>
      <c r="N39">
        <v>2012</v>
      </c>
      <c r="O39">
        <v>2</v>
      </c>
      <c r="P39" t="s">
        <v>246</v>
      </c>
      <c r="Q39" t="b">
        <f>AND(ISNUMBER(data_to_clean[[#This Row],[revenue_formatted]]),ISNUMBER(data_to_clean[[#This Row],[growth_formatted_%]]),ISNUMBER(data_to_clean[[#This Row],[workers]]),ISNUMBER(data_to_clean[[#This Row],[previous_workers]]),ISNUMBER(data_to_clean[[#This Row],[founded]]),ISNUMBER(data_to_clean[[#This Row],[yrs_on_list]]))</f>
        <v>1</v>
      </c>
    </row>
    <row r="40" spans="1:17" x14ac:dyDescent="0.25">
      <c r="A40">
        <v>39</v>
      </c>
      <c r="B40" t="s">
        <v>247</v>
      </c>
      <c r="C40" t="s">
        <v>30</v>
      </c>
      <c r="D40" t="str">
        <f>VLOOKUP(data_to_clean[[#This Row],[state]],abbreviation_table[],2,FALSE)</f>
        <v>Texas</v>
      </c>
      <c r="E40" t="s">
        <v>249</v>
      </c>
      <c r="F40" t="str">
        <f>TRIM(LEFT(data_to_clean[[#This Row],[revenue]],FIND(" ",data_to_clean[[#This Row],[revenue]])))</f>
        <v>45.2</v>
      </c>
      <c r="G40" t="str">
        <f>RIGHT(data_to_clean[[#This Row],[revenue]],LEN(data_to_clean[[#This Row],[revenue]])-FIND(" ",data_to_clean[[#This Row],[revenue]]))</f>
        <v>Million</v>
      </c>
      <c r="H40" s="7">
        <f>VALUE(IF(data_to_clean[[#This Row],[multiplicity]]="Million",_xlfn.CONCAT(SUBSTITUTE(data_to_clean[[#This Row],[number]],".",""),"00000"),_xlfn.CONCAT(SUBSTITUTE(data_to_clean[[#This Row],[number]],".",""),"00000000")))</f>
        <v>45200000</v>
      </c>
      <c r="I40" t="s">
        <v>250</v>
      </c>
      <c r="J40">
        <f>ROUND(VALUE(SUBSTITUTE(data_to_clean[[#This Row],[growth_%]],".",",")),0)</f>
        <v>6145</v>
      </c>
      <c r="K40" t="s">
        <v>233</v>
      </c>
      <c r="L40">
        <v>27</v>
      </c>
      <c r="M40">
        <v>7</v>
      </c>
      <c r="N40">
        <v>2013</v>
      </c>
      <c r="O40">
        <v>2</v>
      </c>
      <c r="P40" t="s">
        <v>252</v>
      </c>
      <c r="Q40" t="b">
        <f>AND(ISNUMBER(data_to_clean[[#This Row],[revenue_formatted]]),ISNUMBER(data_to_clean[[#This Row],[growth_formatted_%]]),ISNUMBER(data_to_clean[[#This Row],[workers]]),ISNUMBER(data_to_clean[[#This Row],[previous_workers]]),ISNUMBER(data_to_clean[[#This Row],[founded]]),ISNUMBER(data_to_clean[[#This Row],[yrs_on_list]]))</f>
        <v>1</v>
      </c>
    </row>
    <row r="41" spans="1:17" x14ac:dyDescent="0.25">
      <c r="A41">
        <v>40</v>
      </c>
      <c r="B41" t="s">
        <v>253</v>
      </c>
      <c r="C41" t="s">
        <v>30</v>
      </c>
      <c r="D41" t="str">
        <f>VLOOKUP(data_to_clean[[#This Row],[state]],abbreviation_table[],2,FALSE)</f>
        <v>Texas</v>
      </c>
      <c r="E41" t="s">
        <v>255</v>
      </c>
      <c r="F41" t="str">
        <f>TRIM(LEFT(data_to_clean[[#This Row],[revenue]],FIND(" ",data_to_clean[[#This Row],[revenue]])))</f>
        <v>15.2</v>
      </c>
      <c r="G41" t="str">
        <f>RIGHT(data_to_clean[[#This Row],[revenue]],LEN(data_to_clean[[#This Row],[revenue]])-FIND(" ",data_to_clean[[#This Row],[revenue]]))</f>
        <v>Million</v>
      </c>
      <c r="H41" s="7">
        <f>VALUE(IF(data_to_clean[[#This Row],[multiplicity]]="Million",_xlfn.CONCAT(SUBSTITUTE(data_to_clean[[#This Row],[number]],".",""),"00000"),_xlfn.CONCAT(SUBSTITUTE(data_to_clean[[#This Row],[number]],".",""),"00000000")))</f>
        <v>15200000</v>
      </c>
      <c r="I41" t="s">
        <v>256</v>
      </c>
      <c r="J41">
        <f>ROUND(VALUE(SUBSTITUTE(data_to_clean[[#This Row],[growth_%]],".",",")),0)</f>
        <v>6134</v>
      </c>
      <c r="K41" t="s">
        <v>257</v>
      </c>
      <c r="L41">
        <v>71</v>
      </c>
      <c r="M41">
        <v>1</v>
      </c>
      <c r="N41">
        <v>2014</v>
      </c>
      <c r="O41">
        <v>1</v>
      </c>
      <c r="P41" t="s">
        <v>258</v>
      </c>
      <c r="Q41" t="b">
        <f>AND(ISNUMBER(data_to_clean[[#This Row],[revenue_formatted]]),ISNUMBER(data_to_clean[[#This Row],[growth_formatted_%]]),ISNUMBER(data_to_clean[[#This Row],[workers]]),ISNUMBER(data_to_clean[[#This Row],[previous_workers]]),ISNUMBER(data_to_clean[[#This Row],[founded]]),ISNUMBER(data_to_clean[[#This Row],[yrs_on_list]]))</f>
        <v>1</v>
      </c>
    </row>
    <row r="42" spans="1:17" x14ac:dyDescent="0.25">
      <c r="A42">
        <v>41</v>
      </c>
      <c r="B42" t="s">
        <v>259</v>
      </c>
      <c r="C42" t="s">
        <v>105</v>
      </c>
      <c r="D42" t="str">
        <f>VLOOKUP(data_to_clean[[#This Row],[state]],abbreviation_table[],2,FALSE)</f>
        <v>New York</v>
      </c>
      <c r="E42" t="s">
        <v>261</v>
      </c>
      <c r="F42" t="str">
        <f>TRIM(LEFT(data_to_clean[[#This Row],[revenue]],FIND(" ",data_to_clean[[#This Row],[revenue]])))</f>
        <v>8.3</v>
      </c>
      <c r="G42" t="str">
        <f>RIGHT(data_to_clean[[#This Row],[revenue]],LEN(data_to_clean[[#This Row],[revenue]])-FIND(" ",data_to_clean[[#This Row],[revenue]]))</f>
        <v>Million</v>
      </c>
      <c r="H42" s="7">
        <f>VALUE(IF(data_to_clean[[#This Row],[multiplicity]]="Million",_xlfn.CONCAT(SUBSTITUTE(data_to_clean[[#This Row],[number]],".",""),"00000"),_xlfn.CONCAT(SUBSTITUTE(data_to_clean[[#This Row],[number]],".",""),"00000000")))</f>
        <v>8300000</v>
      </c>
      <c r="I42" t="s">
        <v>262</v>
      </c>
      <c r="J42">
        <f>ROUND(VALUE(SUBSTITUTE(data_to_clean[[#This Row],[growth_%]],".",",")),0)</f>
        <v>6056</v>
      </c>
      <c r="K42" t="s">
        <v>48</v>
      </c>
      <c r="L42">
        <v>13</v>
      </c>
      <c r="M42">
        <v>2</v>
      </c>
      <c r="N42">
        <v>2014</v>
      </c>
      <c r="O42">
        <v>1</v>
      </c>
      <c r="P42" t="s">
        <v>108</v>
      </c>
      <c r="Q42" t="b">
        <f>AND(ISNUMBER(data_to_clean[[#This Row],[revenue_formatted]]),ISNUMBER(data_to_clean[[#This Row],[growth_formatted_%]]),ISNUMBER(data_to_clean[[#This Row],[workers]]),ISNUMBER(data_to_clean[[#This Row],[previous_workers]]),ISNUMBER(data_to_clean[[#This Row],[founded]]),ISNUMBER(data_to_clean[[#This Row],[yrs_on_list]]))</f>
        <v>1</v>
      </c>
    </row>
    <row r="43" spans="1:17" x14ac:dyDescent="0.25">
      <c r="A43">
        <v>42</v>
      </c>
      <c r="B43" t="s">
        <v>263</v>
      </c>
      <c r="C43" t="s">
        <v>105</v>
      </c>
      <c r="D43" t="str">
        <f>VLOOKUP(data_to_clean[[#This Row],[state]],abbreviation_table[],2,FALSE)</f>
        <v>New York</v>
      </c>
      <c r="E43" t="s">
        <v>265</v>
      </c>
      <c r="F43" t="str">
        <f>TRIM(LEFT(data_to_clean[[#This Row],[revenue]],FIND(" ",data_to_clean[[#This Row],[revenue]])))</f>
        <v>6.4</v>
      </c>
      <c r="G43" t="str">
        <f>RIGHT(data_to_clean[[#This Row],[revenue]],LEN(data_to_clean[[#This Row],[revenue]])-FIND(" ",data_to_clean[[#This Row],[revenue]]))</f>
        <v>Million</v>
      </c>
      <c r="H43" s="7">
        <f>VALUE(IF(data_to_clean[[#This Row],[multiplicity]]="Million",_xlfn.CONCAT(SUBSTITUTE(data_to_clean[[#This Row],[number]],".",""),"00000"),_xlfn.CONCAT(SUBSTITUTE(data_to_clean[[#This Row],[number]],".",""),"00000000")))</f>
        <v>6400000</v>
      </c>
      <c r="I43" t="s">
        <v>266</v>
      </c>
      <c r="J43">
        <f>ROUND(VALUE(SUBSTITUTE(data_to_clean[[#This Row],[growth_%]],".",",")),0)</f>
        <v>6018</v>
      </c>
      <c r="K43" t="s">
        <v>187</v>
      </c>
      <c r="L43">
        <v>41</v>
      </c>
      <c r="M43">
        <v>5</v>
      </c>
      <c r="N43">
        <v>2014</v>
      </c>
      <c r="O43">
        <v>1</v>
      </c>
      <c r="P43" t="s">
        <v>108</v>
      </c>
      <c r="Q43" t="b">
        <f>AND(ISNUMBER(data_to_clean[[#This Row],[revenue_formatted]]),ISNUMBER(data_to_clean[[#This Row],[growth_formatted_%]]),ISNUMBER(data_to_clean[[#This Row],[workers]]),ISNUMBER(data_to_clean[[#This Row],[previous_workers]]),ISNUMBER(data_to_clean[[#This Row],[founded]]),ISNUMBER(data_to_clean[[#This Row],[yrs_on_list]]))</f>
        <v>1</v>
      </c>
    </row>
    <row r="44" spans="1:17" x14ac:dyDescent="0.25">
      <c r="A44">
        <v>43</v>
      </c>
      <c r="B44" t="s">
        <v>267</v>
      </c>
      <c r="C44" t="s">
        <v>80</v>
      </c>
      <c r="D44" t="str">
        <f>VLOOKUP(data_to_clean[[#This Row],[state]],abbreviation_table[],2,FALSE)</f>
        <v>California</v>
      </c>
      <c r="E44" t="s">
        <v>269</v>
      </c>
      <c r="F44" t="str">
        <f>TRIM(LEFT(data_to_clean[[#This Row],[revenue]],FIND(" ",data_to_clean[[#This Row],[revenue]])))</f>
        <v>7</v>
      </c>
      <c r="G44" t="str">
        <f>RIGHT(data_to_clean[[#This Row],[revenue]],LEN(data_to_clean[[#This Row],[revenue]])-FIND(" ",data_to_clean[[#This Row],[revenue]]))</f>
        <v>Million</v>
      </c>
      <c r="H44" s="7">
        <f>VALUE(IF(data_to_clean[[#This Row],[multiplicity]]="Million",_xlfn.CONCAT(SUBSTITUTE(data_to_clean[[#This Row],[number]],".",""),"00000"),_xlfn.CONCAT(SUBSTITUTE(data_to_clean[[#This Row],[number]],".",""),"00000000")))</f>
        <v>700000</v>
      </c>
      <c r="I44" t="s">
        <v>270</v>
      </c>
      <c r="J44">
        <f>ROUND(VALUE(SUBSTITUTE(data_to_clean[[#This Row],[growth_%]],".",",")),0)</f>
        <v>5936</v>
      </c>
      <c r="K44" t="s">
        <v>271</v>
      </c>
      <c r="L44">
        <v>15</v>
      </c>
      <c r="M44">
        <v>1</v>
      </c>
      <c r="N44">
        <v>2014</v>
      </c>
      <c r="O44">
        <v>2</v>
      </c>
      <c r="P44" t="s">
        <v>83</v>
      </c>
      <c r="Q44" t="b">
        <f>AND(ISNUMBER(data_to_clean[[#This Row],[revenue_formatted]]),ISNUMBER(data_to_clean[[#This Row],[growth_formatted_%]]),ISNUMBER(data_to_clean[[#This Row],[workers]]),ISNUMBER(data_to_clean[[#This Row],[previous_workers]]),ISNUMBER(data_to_clean[[#This Row],[founded]]),ISNUMBER(data_to_clean[[#This Row],[yrs_on_list]]))</f>
        <v>1</v>
      </c>
    </row>
    <row r="45" spans="1:17" x14ac:dyDescent="0.25">
      <c r="A45">
        <v>44</v>
      </c>
      <c r="B45" t="s">
        <v>272</v>
      </c>
      <c r="C45" t="s">
        <v>105</v>
      </c>
      <c r="D45" t="str">
        <f>VLOOKUP(data_to_clean[[#This Row],[state]],abbreviation_table[],2,FALSE)</f>
        <v>New York</v>
      </c>
      <c r="E45" t="s">
        <v>274</v>
      </c>
      <c r="F45" t="str">
        <f>TRIM(LEFT(data_to_clean[[#This Row],[revenue]],FIND(" ",data_to_clean[[#This Row],[revenue]])))</f>
        <v>8.8</v>
      </c>
      <c r="G45" t="str">
        <f>RIGHT(data_to_clean[[#This Row],[revenue]],LEN(data_to_clean[[#This Row],[revenue]])-FIND(" ",data_to_clean[[#This Row],[revenue]]))</f>
        <v>Million</v>
      </c>
      <c r="H45" s="7">
        <f>VALUE(IF(data_to_clean[[#This Row],[multiplicity]]="Million",_xlfn.CONCAT(SUBSTITUTE(data_to_clean[[#This Row],[number]],".",""),"00000"),_xlfn.CONCAT(SUBSTITUTE(data_to_clean[[#This Row],[number]],".",""),"00000000")))</f>
        <v>8800000</v>
      </c>
      <c r="I45" t="s">
        <v>275</v>
      </c>
      <c r="J45">
        <f>ROUND(VALUE(SUBSTITUTE(data_to_clean[[#This Row],[growth_%]],".",",")),0)</f>
        <v>5852</v>
      </c>
      <c r="K45" t="s">
        <v>18</v>
      </c>
      <c r="L45">
        <v>40</v>
      </c>
      <c r="M45">
        <v>12</v>
      </c>
      <c r="N45">
        <v>2014</v>
      </c>
      <c r="O45">
        <v>1</v>
      </c>
      <c r="P45" t="s">
        <v>108</v>
      </c>
      <c r="Q45" t="b">
        <f>AND(ISNUMBER(data_to_clean[[#This Row],[revenue_formatted]]),ISNUMBER(data_to_clean[[#This Row],[growth_formatted_%]]),ISNUMBER(data_to_clean[[#This Row],[workers]]),ISNUMBER(data_to_clean[[#This Row],[previous_workers]]),ISNUMBER(data_to_clean[[#This Row],[founded]]),ISNUMBER(data_to_clean[[#This Row],[yrs_on_list]]))</f>
        <v>1</v>
      </c>
    </row>
    <row r="46" spans="1:17" x14ac:dyDescent="0.25">
      <c r="A46">
        <v>45</v>
      </c>
      <c r="B46" t="s">
        <v>276</v>
      </c>
      <c r="C46" t="s">
        <v>80</v>
      </c>
      <c r="D46" t="str">
        <f>VLOOKUP(data_to_clean[[#This Row],[state]],abbreviation_table[],2,FALSE)</f>
        <v>California</v>
      </c>
      <c r="E46" t="s">
        <v>278</v>
      </c>
      <c r="F46" t="str">
        <f>TRIM(LEFT(data_to_clean[[#This Row],[revenue]],FIND(" ",data_to_clean[[#This Row],[revenue]])))</f>
        <v>6.2</v>
      </c>
      <c r="G46" t="str">
        <f>RIGHT(data_to_clean[[#This Row],[revenue]],LEN(data_to_clean[[#This Row],[revenue]])-FIND(" ",data_to_clean[[#This Row],[revenue]]))</f>
        <v>Million</v>
      </c>
      <c r="H46" s="7">
        <f>VALUE(IF(data_to_clean[[#This Row],[multiplicity]]="Million",_xlfn.CONCAT(SUBSTITUTE(data_to_clean[[#This Row],[number]],".",""),"00000"),_xlfn.CONCAT(SUBSTITUTE(data_to_clean[[#This Row],[number]],".",""),"00000000")))</f>
        <v>6200000</v>
      </c>
      <c r="I46" t="s">
        <v>279</v>
      </c>
      <c r="J46">
        <f>ROUND(VALUE(SUBSTITUTE(data_to_clean[[#This Row],[growth_%]],".",",")),0)</f>
        <v>5835</v>
      </c>
      <c r="K46" t="s">
        <v>233</v>
      </c>
      <c r="L46">
        <v>10</v>
      </c>
      <c r="M46">
        <v>2</v>
      </c>
      <c r="N46">
        <v>2004</v>
      </c>
      <c r="O46">
        <v>1</v>
      </c>
      <c r="P46" t="s">
        <v>280</v>
      </c>
      <c r="Q46" t="b">
        <f>AND(ISNUMBER(data_to_clean[[#This Row],[revenue_formatted]]),ISNUMBER(data_to_clean[[#This Row],[growth_formatted_%]]),ISNUMBER(data_to_clean[[#This Row],[workers]]),ISNUMBER(data_to_clean[[#This Row],[previous_workers]]),ISNUMBER(data_to_clean[[#This Row],[founded]]),ISNUMBER(data_to_clean[[#This Row],[yrs_on_list]]))</f>
        <v>1</v>
      </c>
    </row>
    <row r="47" spans="1:17" x14ac:dyDescent="0.25">
      <c r="A47">
        <v>46</v>
      </c>
      <c r="B47" t="s">
        <v>281</v>
      </c>
      <c r="C47" t="s">
        <v>105</v>
      </c>
      <c r="D47" t="str">
        <f>VLOOKUP(data_to_clean[[#This Row],[state]],abbreviation_table[],2,FALSE)</f>
        <v>New York</v>
      </c>
      <c r="E47" t="s">
        <v>283</v>
      </c>
      <c r="F47" t="str">
        <f>TRIM(LEFT(data_to_clean[[#This Row],[revenue]],FIND(" ",data_to_clean[[#This Row],[revenue]])))</f>
        <v>16.9</v>
      </c>
      <c r="G47" t="str">
        <f>RIGHT(data_to_clean[[#This Row],[revenue]],LEN(data_to_clean[[#This Row],[revenue]])-FIND(" ",data_to_clean[[#This Row],[revenue]]))</f>
        <v>Million</v>
      </c>
      <c r="H47" s="7">
        <f>VALUE(IF(data_to_clean[[#This Row],[multiplicity]]="Million",_xlfn.CONCAT(SUBSTITUTE(data_to_clean[[#This Row],[number]],".",""),"00000"),_xlfn.CONCAT(SUBSTITUTE(data_to_clean[[#This Row],[number]],".",""),"00000000")))</f>
        <v>16900000</v>
      </c>
      <c r="I47" t="s">
        <v>284</v>
      </c>
      <c r="J47">
        <f>ROUND(VALUE(SUBSTITUTE(data_to_clean[[#This Row],[growth_%]],".",",")),0)</f>
        <v>5768</v>
      </c>
      <c r="K47" t="s">
        <v>156</v>
      </c>
      <c r="L47">
        <v>56</v>
      </c>
      <c r="M47">
        <v>7</v>
      </c>
      <c r="N47">
        <v>2014</v>
      </c>
      <c r="O47">
        <v>1</v>
      </c>
      <c r="P47" t="s">
        <v>108</v>
      </c>
      <c r="Q47" t="b">
        <f>AND(ISNUMBER(data_to_clean[[#This Row],[revenue_formatted]]),ISNUMBER(data_to_clean[[#This Row],[growth_formatted_%]]),ISNUMBER(data_to_clean[[#This Row],[workers]]),ISNUMBER(data_to_clean[[#This Row],[previous_workers]]),ISNUMBER(data_to_clean[[#This Row],[founded]]),ISNUMBER(data_to_clean[[#This Row],[yrs_on_list]]))</f>
        <v>1</v>
      </c>
    </row>
    <row r="48" spans="1:17" x14ac:dyDescent="0.25">
      <c r="A48">
        <v>47</v>
      </c>
      <c r="B48" t="s">
        <v>285</v>
      </c>
      <c r="C48" t="s">
        <v>45</v>
      </c>
      <c r="D48" t="str">
        <f>VLOOKUP(data_to_clean[[#This Row],[state]],abbreviation_table[],2,FALSE)</f>
        <v>Pennsylvania</v>
      </c>
      <c r="E48" t="s">
        <v>287</v>
      </c>
      <c r="F48" t="str">
        <f>TRIM(LEFT(data_to_clean[[#This Row],[revenue]],FIND(" ",data_to_clean[[#This Row],[revenue]])))</f>
        <v>6.3</v>
      </c>
      <c r="G48" t="str">
        <f>RIGHT(data_to_clean[[#This Row],[revenue]],LEN(data_to_clean[[#This Row],[revenue]])-FIND(" ",data_to_clean[[#This Row],[revenue]]))</f>
        <v>Million</v>
      </c>
      <c r="H48" s="7">
        <f>VALUE(IF(data_to_clean[[#This Row],[multiplicity]]="Million",_xlfn.CONCAT(SUBSTITUTE(data_to_clean[[#This Row],[number]],".",""),"00000"),_xlfn.CONCAT(SUBSTITUTE(data_to_clean[[#This Row],[number]],".",""),"00000000")))</f>
        <v>6300000</v>
      </c>
      <c r="I48" t="s">
        <v>288</v>
      </c>
      <c r="J48">
        <f>ROUND(VALUE(SUBSTITUTE(data_to_clean[[#This Row],[growth_%]],".",",")),0)</f>
        <v>5638</v>
      </c>
      <c r="K48" t="s">
        <v>289</v>
      </c>
      <c r="L48">
        <v>46</v>
      </c>
      <c r="M48">
        <v>5</v>
      </c>
      <c r="N48">
        <v>2013</v>
      </c>
      <c r="O48">
        <v>1</v>
      </c>
      <c r="P48" t="s">
        <v>291</v>
      </c>
      <c r="Q48" t="b">
        <f>AND(ISNUMBER(data_to_clean[[#This Row],[revenue_formatted]]),ISNUMBER(data_to_clean[[#This Row],[growth_formatted_%]]),ISNUMBER(data_to_clean[[#This Row],[workers]]),ISNUMBER(data_to_clean[[#This Row],[previous_workers]]),ISNUMBER(data_to_clean[[#This Row],[founded]]),ISNUMBER(data_to_clean[[#This Row],[yrs_on_list]]))</f>
        <v>1</v>
      </c>
    </row>
    <row r="49" spans="1:17" x14ac:dyDescent="0.25">
      <c r="A49">
        <v>48</v>
      </c>
      <c r="B49" t="s">
        <v>292</v>
      </c>
      <c r="C49" t="s">
        <v>294</v>
      </c>
      <c r="D49" t="str">
        <f>VLOOKUP(data_to_clean[[#This Row],[state]],abbreviation_table[],2,FALSE)</f>
        <v>Minnesota</v>
      </c>
      <c r="E49" t="s">
        <v>295</v>
      </c>
      <c r="F49" t="str">
        <f>TRIM(LEFT(data_to_clean[[#This Row],[revenue]],FIND(" ",data_to_clean[[#This Row],[revenue]])))</f>
        <v>9.8</v>
      </c>
      <c r="G49" t="str">
        <f>RIGHT(data_to_clean[[#This Row],[revenue]],LEN(data_to_clean[[#This Row],[revenue]])-FIND(" ",data_to_clean[[#This Row],[revenue]]))</f>
        <v>Million</v>
      </c>
      <c r="H49" s="7">
        <f>VALUE(IF(data_to_clean[[#This Row],[multiplicity]]="Million",_xlfn.CONCAT(SUBSTITUTE(data_to_clean[[#This Row],[number]],".",""),"00000"),_xlfn.CONCAT(SUBSTITUTE(data_to_clean[[#This Row],[number]],".",""),"00000000")))</f>
        <v>9800000</v>
      </c>
      <c r="I49" t="s">
        <v>296</v>
      </c>
      <c r="J49">
        <f>ROUND(VALUE(SUBSTITUTE(data_to_clean[[#This Row],[growth_%]],".",",")),0)</f>
        <v>5638</v>
      </c>
      <c r="K49" t="s">
        <v>297</v>
      </c>
      <c r="L49">
        <v>86</v>
      </c>
      <c r="M49">
        <v>3</v>
      </c>
      <c r="N49">
        <v>2014</v>
      </c>
      <c r="O49">
        <v>1</v>
      </c>
      <c r="P49" t="s">
        <v>298</v>
      </c>
      <c r="Q49" t="b">
        <f>AND(ISNUMBER(data_to_clean[[#This Row],[revenue_formatted]]),ISNUMBER(data_to_clean[[#This Row],[growth_formatted_%]]),ISNUMBER(data_to_clean[[#This Row],[workers]]),ISNUMBER(data_to_clean[[#This Row],[previous_workers]]),ISNUMBER(data_to_clean[[#This Row],[founded]]),ISNUMBER(data_to_clean[[#This Row],[yrs_on_list]]))</f>
        <v>1</v>
      </c>
    </row>
    <row r="50" spans="1:17" x14ac:dyDescent="0.25">
      <c r="A50">
        <v>49</v>
      </c>
      <c r="B50" t="s">
        <v>299</v>
      </c>
      <c r="C50" t="s">
        <v>80</v>
      </c>
      <c r="D50" t="str">
        <f>VLOOKUP(data_to_clean[[#This Row],[state]],abbreviation_table[],2,FALSE)</f>
        <v>California</v>
      </c>
      <c r="E50" t="s">
        <v>301</v>
      </c>
      <c r="F50" t="str">
        <f>TRIM(LEFT(data_to_clean[[#This Row],[revenue]],FIND(" ",data_to_clean[[#This Row],[revenue]])))</f>
        <v>7.1</v>
      </c>
      <c r="G50" t="str">
        <f>RIGHT(data_to_clean[[#This Row],[revenue]],LEN(data_to_clean[[#This Row],[revenue]])-FIND(" ",data_to_clean[[#This Row],[revenue]]))</f>
        <v>Million</v>
      </c>
      <c r="H50" s="7">
        <f>VALUE(IF(data_to_clean[[#This Row],[multiplicity]]="Million",_xlfn.CONCAT(SUBSTITUTE(data_to_clean[[#This Row],[number]],".",""),"00000"),_xlfn.CONCAT(SUBSTITUTE(data_to_clean[[#This Row],[number]],".",""),"00000000")))</f>
        <v>7100000</v>
      </c>
      <c r="I50" t="s">
        <v>302</v>
      </c>
      <c r="J50">
        <f>ROUND(VALUE(SUBSTITUTE(data_to_clean[[#This Row],[growth_%]],".",",")),0)</f>
        <v>5634</v>
      </c>
      <c r="K50" t="s">
        <v>55</v>
      </c>
      <c r="L50">
        <v>22</v>
      </c>
      <c r="M50">
        <v>6</v>
      </c>
      <c r="N50">
        <v>2010</v>
      </c>
      <c r="O50">
        <v>1</v>
      </c>
      <c r="P50" t="s">
        <v>303</v>
      </c>
      <c r="Q50" t="b">
        <f>AND(ISNUMBER(data_to_clean[[#This Row],[revenue_formatted]]),ISNUMBER(data_to_clean[[#This Row],[growth_formatted_%]]),ISNUMBER(data_to_clean[[#This Row],[workers]]),ISNUMBER(data_to_clean[[#This Row],[previous_workers]]),ISNUMBER(data_to_clean[[#This Row],[founded]]),ISNUMBER(data_to_clean[[#This Row],[yrs_on_list]]))</f>
        <v>1</v>
      </c>
    </row>
    <row r="51" spans="1:17" x14ac:dyDescent="0.25">
      <c r="A51">
        <v>50</v>
      </c>
      <c r="B51" t="s">
        <v>304</v>
      </c>
      <c r="C51" t="s">
        <v>243</v>
      </c>
      <c r="D51" t="str">
        <f>VLOOKUP(data_to_clean[[#This Row],[state]],abbreviation_table[],2,FALSE)</f>
        <v>Maryland</v>
      </c>
      <c r="E51" t="s">
        <v>306</v>
      </c>
      <c r="F51" t="str">
        <f>TRIM(LEFT(data_to_clean[[#This Row],[revenue]],FIND(" ",data_to_clean[[#This Row],[revenue]])))</f>
        <v>48.5</v>
      </c>
      <c r="G51" t="str">
        <f>RIGHT(data_to_clean[[#This Row],[revenue]],LEN(data_to_clean[[#This Row],[revenue]])-FIND(" ",data_to_clean[[#This Row],[revenue]]))</f>
        <v>Million</v>
      </c>
      <c r="H51" s="7">
        <f>VALUE(IF(data_to_clean[[#This Row],[multiplicity]]="Million",_xlfn.CONCAT(SUBSTITUTE(data_to_clean[[#This Row],[number]],".",""),"00000"),_xlfn.CONCAT(SUBSTITUTE(data_to_clean[[#This Row],[number]],".",""),"00000000")))</f>
        <v>48500000</v>
      </c>
      <c r="I51" t="s">
        <v>307</v>
      </c>
      <c r="J51">
        <f>ROUND(VALUE(SUBSTITUTE(data_to_clean[[#This Row],[growth_%]],".",",")),0)</f>
        <v>5484</v>
      </c>
      <c r="K51" t="s">
        <v>308</v>
      </c>
      <c r="L51">
        <v>500</v>
      </c>
      <c r="M51">
        <v>70</v>
      </c>
      <c r="N51">
        <v>2012</v>
      </c>
      <c r="O51">
        <v>3</v>
      </c>
      <c r="P51" t="s">
        <v>309</v>
      </c>
      <c r="Q51" t="b">
        <f>AND(ISNUMBER(data_to_clean[[#This Row],[revenue_formatted]]),ISNUMBER(data_to_clean[[#This Row],[growth_formatted_%]]),ISNUMBER(data_to_clean[[#This Row],[workers]]),ISNUMBER(data_to_clean[[#This Row],[previous_workers]]),ISNUMBER(data_to_clean[[#This Row],[founded]]),ISNUMBER(data_to_clean[[#This Row],[yrs_on_list]]))</f>
        <v>1</v>
      </c>
    </row>
    <row r="52" spans="1:17" x14ac:dyDescent="0.25">
      <c r="A52">
        <v>51</v>
      </c>
      <c r="B52" t="s">
        <v>310</v>
      </c>
      <c r="C52" t="s">
        <v>105</v>
      </c>
      <c r="D52" t="str">
        <f>VLOOKUP(data_to_clean[[#This Row],[state]],abbreviation_table[],2,FALSE)</f>
        <v>New York</v>
      </c>
      <c r="E52" t="s">
        <v>312</v>
      </c>
      <c r="F52" t="str">
        <f>TRIM(LEFT(data_to_clean[[#This Row],[revenue]],FIND(" ",data_to_clean[[#This Row],[revenue]])))</f>
        <v>25</v>
      </c>
      <c r="G52" t="str">
        <f>RIGHT(data_to_clean[[#This Row],[revenue]],LEN(data_to_clean[[#This Row],[revenue]])-FIND(" ",data_to_clean[[#This Row],[revenue]]))</f>
        <v>Million</v>
      </c>
      <c r="H52" s="7">
        <f>VALUE(IF(data_to_clean[[#This Row],[multiplicity]]="Million",_xlfn.CONCAT(SUBSTITUTE(data_to_clean[[#This Row],[number]],".",""),"00000"),_xlfn.CONCAT(SUBSTITUTE(data_to_clean[[#This Row],[number]],".",""),"00000000")))</f>
        <v>2500000</v>
      </c>
      <c r="I52" t="s">
        <v>313</v>
      </c>
      <c r="J52">
        <f>ROUND(VALUE(SUBSTITUTE(data_to_clean[[#This Row],[growth_%]],".",",")),0)</f>
        <v>5450</v>
      </c>
      <c r="K52" t="s">
        <v>107</v>
      </c>
      <c r="L52">
        <v>400</v>
      </c>
      <c r="M52">
        <v>4</v>
      </c>
      <c r="N52">
        <v>2011</v>
      </c>
      <c r="O52">
        <v>1</v>
      </c>
      <c r="P52" t="s">
        <v>314</v>
      </c>
      <c r="Q52" t="b">
        <f>AND(ISNUMBER(data_to_clean[[#This Row],[revenue_formatted]]),ISNUMBER(data_to_clean[[#This Row],[growth_formatted_%]]),ISNUMBER(data_to_clean[[#This Row],[workers]]),ISNUMBER(data_to_clean[[#This Row],[previous_workers]]),ISNUMBER(data_to_clean[[#This Row],[founded]]),ISNUMBER(data_to_clean[[#This Row],[yrs_on_list]]))</f>
        <v>1</v>
      </c>
    </row>
    <row r="53" spans="1:17" x14ac:dyDescent="0.25">
      <c r="A53">
        <v>52</v>
      </c>
      <c r="B53" t="s">
        <v>315</v>
      </c>
      <c r="C53" t="s">
        <v>166</v>
      </c>
      <c r="D53" t="str">
        <f>VLOOKUP(data_to_clean[[#This Row],[state]],abbreviation_table[],2,FALSE)</f>
        <v>Utah</v>
      </c>
      <c r="E53" t="s">
        <v>317</v>
      </c>
      <c r="F53" t="str">
        <f>TRIM(LEFT(data_to_clean[[#This Row],[revenue]],FIND(" ",data_to_clean[[#This Row],[revenue]])))</f>
        <v>42.5</v>
      </c>
      <c r="G53" t="str">
        <f>RIGHT(data_to_clean[[#This Row],[revenue]],LEN(data_to_clean[[#This Row],[revenue]])-FIND(" ",data_to_clean[[#This Row],[revenue]]))</f>
        <v>Million</v>
      </c>
      <c r="H53" s="7">
        <f>VALUE(IF(data_to_clean[[#This Row],[multiplicity]]="Million",_xlfn.CONCAT(SUBSTITUTE(data_to_clean[[#This Row],[number]],".",""),"00000"),_xlfn.CONCAT(SUBSTITUTE(data_to_clean[[#This Row],[number]],".",""),"00000000")))</f>
        <v>42500000</v>
      </c>
      <c r="I53" t="s">
        <v>318</v>
      </c>
      <c r="J53">
        <f>ROUND(VALUE(SUBSTITUTE(data_to_clean[[#This Row],[growth_%]],".",",")),0)</f>
        <v>5417</v>
      </c>
      <c r="K53" t="s">
        <v>156</v>
      </c>
      <c r="L53">
        <v>430</v>
      </c>
      <c r="M53">
        <v>17</v>
      </c>
      <c r="N53">
        <v>2014</v>
      </c>
      <c r="O53">
        <v>2</v>
      </c>
      <c r="P53" t="s">
        <v>319</v>
      </c>
      <c r="Q53" t="b">
        <f>AND(ISNUMBER(data_to_clean[[#This Row],[revenue_formatted]]),ISNUMBER(data_to_clean[[#This Row],[growth_formatted_%]]),ISNUMBER(data_to_clean[[#This Row],[workers]]),ISNUMBER(data_to_clean[[#This Row],[previous_workers]]),ISNUMBER(data_to_clean[[#This Row],[founded]]),ISNUMBER(data_to_clean[[#This Row],[yrs_on_list]]))</f>
        <v>1</v>
      </c>
    </row>
    <row r="54" spans="1:17" x14ac:dyDescent="0.25">
      <c r="A54">
        <v>53</v>
      </c>
      <c r="B54" t="s">
        <v>320</v>
      </c>
      <c r="C54" t="s">
        <v>30</v>
      </c>
      <c r="D54" t="str">
        <f>VLOOKUP(data_to_clean[[#This Row],[state]],abbreviation_table[],2,FALSE)</f>
        <v>Texas</v>
      </c>
      <c r="E54" t="s">
        <v>322</v>
      </c>
      <c r="F54" t="str">
        <f>TRIM(LEFT(data_to_clean[[#This Row],[revenue]],FIND(" ",data_to_clean[[#This Row],[revenue]])))</f>
        <v>23.9</v>
      </c>
      <c r="G54" t="str">
        <f>RIGHT(data_to_clean[[#This Row],[revenue]],LEN(data_to_clean[[#This Row],[revenue]])-FIND(" ",data_to_clean[[#This Row],[revenue]]))</f>
        <v>Million</v>
      </c>
      <c r="H54" s="7">
        <f>VALUE(IF(data_to_clean[[#This Row],[multiplicity]]="Million",_xlfn.CONCAT(SUBSTITUTE(data_to_clean[[#This Row],[number]],".",""),"00000"),_xlfn.CONCAT(SUBSTITUTE(data_to_clean[[#This Row],[number]],".",""),"00000000")))</f>
        <v>23900000</v>
      </c>
      <c r="I54" t="s">
        <v>323</v>
      </c>
      <c r="J54">
        <f>ROUND(VALUE(SUBSTITUTE(data_to_clean[[#This Row],[growth_%]],".",",")),0)</f>
        <v>5060</v>
      </c>
      <c r="K54" t="s">
        <v>324</v>
      </c>
      <c r="L54">
        <v>60</v>
      </c>
      <c r="M54">
        <v>7</v>
      </c>
      <c r="N54">
        <v>2012</v>
      </c>
      <c r="O54">
        <v>3</v>
      </c>
      <c r="P54" t="s">
        <v>251</v>
      </c>
      <c r="Q54" t="b">
        <f>AND(ISNUMBER(data_to_clean[[#This Row],[revenue_formatted]]),ISNUMBER(data_to_clean[[#This Row],[growth_formatted_%]]),ISNUMBER(data_to_clean[[#This Row],[workers]]),ISNUMBER(data_to_clean[[#This Row],[previous_workers]]),ISNUMBER(data_to_clean[[#This Row],[founded]]),ISNUMBER(data_to_clean[[#This Row],[yrs_on_list]]))</f>
        <v>1</v>
      </c>
    </row>
    <row r="55" spans="1:17" x14ac:dyDescent="0.25">
      <c r="A55">
        <v>54</v>
      </c>
      <c r="B55" t="s">
        <v>325</v>
      </c>
      <c r="C55" t="s">
        <v>30</v>
      </c>
      <c r="D55" t="str">
        <f>VLOOKUP(data_to_clean[[#This Row],[state]],abbreviation_table[],2,FALSE)</f>
        <v>Texas</v>
      </c>
      <c r="E55" t="s">
        <v>327</v>
      </c>
      <c r="F55" t="str">
        <f>TRIM(LEFT(data_to_clean[[#This Row],[revenue]],FIND(" ",data_to_clean[[#This Row],[revenue]])))</f>
        <v>58.8</v>
      </c>
      <c r="G55" t="str">
        <f>RIGHT(data_to_clean[[#This Row],[revenue]],LEN(data_to_clean[[#This Row],[revenue]])-FIND(" ",data_to_clean[[#This Row],[revenue]]))</f>
        <v>Million</v>
      </c>
      <c r="H55" s="7">
        <f>VALUE(IF(data_to_clean[[#This Row],[multiplicity]]="Million",_xlfn.CONCAT(SUBSTITUTE(data_to_clean[[#This Row],[number]],".",""),"00000"),_xlfn.CONCAT(SUBSTITUTE(data_to_clean[[#This Row],[number]],".",""),"00000000")))</f>
        <v>58800000</v>
      </c>
      <c r="I55" t="s">
        <v>328</v>
      </c>
      <c r="J55">
        <f>ROUND(VALUE(SUBSTITUTE(data_to_clean[[#This Row],[growth_%]],".",",")),0)</f>
        <v>4978</v>
      </c>
      <c r="K55" t="s">
        <v>329</v>
      </c>
      <c r="L55">
        <v>87</v>
      </c>
      <c r="M55">
        <v>20</v>
      </c>
      <c r="N55">
        <v>2014</v>
      </c>
      <c r="O55">
        <v>2</v>
      </c>
      <c r="P55" t="s">
        <v>330</v>
      </c>
      <c r="Q55" t="b">
        <f>AND(ISNUMBER(data_to_clean[[#This Row],[revenue_formatted]]),ISNUMBER(data_to_clean[[#This Row],[growth_formatted_%]]),ISNUMBER(data_to_clean[[#This Row],[workers]]),ISNUMBER(data_to_clean[[#This Row],[previous_workers]]),ISNUMBER(data_to_clean[[#This Row],[founded]]),ISNUMBER(data_to_clean[[#This Row],[yrs_on_list]]))</f>
        <v>1</v>
      </c>
    </row>
    <row r="56" spans="1:17" x14ac:dyDescent="0.25">
      <c r="A56">
        <v>55</v>
      </c>
      <c r="B56" t="s">
        <v>331</v>
      </c>
      <c r="C56" t="s">
        <v>333</v>
      </c>
      <c r="D56" t="str">
        <f>VLOOKUP(data_to_clean[[#This Row],[state]],abbreviation_table[],2,FALSE)</f>
        <v>Alabama</v>
      </c>
      <c r="E56" t="s">
        <v>334</v>
      </c>
      <c r="F56" t="str">
        <f>TRIM(LEFT(data_to_clean[[#This Row],[revenue]],FIND(" ",data_to_clean[[#This Row],[revenue]])))</f>
        <v>5.1</v>
      </c>
      <c r="G56" t="str">
        <f>RIGHT(data_to_clean[[#This Row],[revenue]],LEN(data_to_clean[[#This Row],[revenue]])-FIND(" ",data_to_clean[[#This Row],[revenue]]))</f>
        <v>Million</v>
      </c>
      <c r="H56" s="7">
        <f>VALUE(IF(data_to_clean[[#This Row],[multiplicity]]="Million",_xlfn.CONCAT(SUBSTITUTE(data_to_clean[[#This Row],[number]],".",""),"00000"),_xlfn.CONCAT(SUBSTITUTE(data_to_clean[[#This Row],[number]],".",""),"00000000")))</f>
        <v>5100000</v>
      </c>
      <c r="I56" t="s">
        <v>335</v>
      </c>
      <c r="J56">
        <f>ROUND(VALUE(SUBSTITUTE(data_to_clean[[#This Row],[growth_%]],".",",")),0)</f>
        <v>4971</v>
      </c>
      <c r="K56" t="s">
        <v>336</v>
      </c>
      <c r="L56">
        <v>30</v>
      </c>
      <c r="M56">
        <v>2</v>
      </c>
      <c r="N56">
        <v>2015</v>
      </c>
      <c r="O56">
        <v>1</v>
      </c>
      <c r="P56" t="s">
        <v>338</v>
      </c>
      <c r="Q56" t="b">
        <f>AND(ISNUMBER(data_to_clean[[#This Row],[revenue_formatted]]),ISNUMBER(data_to_clean[[#This Row],[growth_formatted_%]]),ISNUMBER(data_to_clean[[#This Row],[workers]]),ISNUMBER(data_to_clean[[#This Row],[previous_workers]]),ISNUMBER(data_to_clean[[#This Row],[founded]]),ISNUMBER(data_to_clean[[#This Row],[yrs_on_list]]))</f>
        <v>1</v>
      </c>
    </row>
    <row r="57" spans="1:17" x14ac:dyDescent="0.25">
      <c r="A57">
        <v>56</v>
      </c>
      <c r="B57" t="s">
        <v>339</v>
      </c>
      <c r="C57" t="s">
        <v>341</v>
      </c>
      <c r="D57" t="str">
        <f>VLOOKUP(data_to_clean[[#This Row],[state]],abbreviation_table[],2,FALSE)</f>
        <v>Massachusetts</v>
      </c>
      <c r="E57" t="s">
        <v>342</v>
      </c>
      <c r="F57" t="str">
        <f>TRIM(LEFT(data_to_clean[[#This Row],[revenue]],FIND(" ",data_to_clean[[#This Row],[revenue]])))</f>
        <v>8</v>
      </c>
      <c r="G57" t="str">
        <f>RIGHT(data_to_clean[[#This Row],[revenue]],LEN(data_to_clean[[#This Row],[revenue]])-FIND(" ",data_to_clean[[#This Row],[revenue]]))</f>
        <v>Million</v>
      </c>
      <c r="H57" s="7">
        <f>VALUE(IF(data_to_clean[[#This Row],[multiplicity]]="Million",_xlfn.CONCAT(SUBSTITUTE(data_to_clean[[#This Row],[number]],".",""),"00000"),_xlfn.CONCAT(SUBSTITUTE(data_to_clean[[#This Row],[number]],".",""),"00000000")))</f>
        <v>800000</v>
      </c>
      <c r="I57" t="s">
        <v>343</v>
      </c>
      <c r="J57">
        <f>ROUND(VALUE(SUBSTITUTE(data_to_clean[[#This Row],[growth_%]],".",",")),0)</f>
        <v>4916</v>
      </c>
      <c r="K57" t="s">
        <v>40</v>
      </c>
      <c r="L57">
        <v>25</v>
      </c>
      <c r="M57">
        <v>8</v>
      </c>
      <c r="N57">
        <v>2014</v>
      </c>
      <c r="O57">
        <v>1</v>
      </c>
      <c r="P57" t="s">
        <v>345</v>
      </c>
      <c r="Q57" t="b">
        <f>AND(ISNUMBER(data_to_clean[[#This Row],[revenue_formatted]]),ISNUMBER(data_to_clean[[#This Row],[growth_formatted_%]]),ISNUMBER(data_to_clean[[#This Row],[workers]]),ISNUMBER(data_to_clean[[#This Row],[previous_workers]]),ISNUMBER(data_to_clean[[#This Row],[founded]]),ISNUMBER(data_to_clean[[#This Row],[yrs_on_list]]))</f>
        <v>1</v>
      </c>
    </row>
    <row r="58" spans="1:17" x14ac:dyDescent="0.25">
      <c r="A58">
        <v>57</v>
      </c>
      <c r="B58" t="s">
        <v>346</v>
      </c>
      <c r="C58" t="s">
        <v>74</v>
      </c>
      <c r="D58" t="str">
        <f>VLOOKUP(data_to_clean[[#This Row],[state]],abbreviation_table[],2,FALSE)</f>
        <v>Ohio</v>
      </c>
      <c r="E58" t="s">
        <v>185</v>
      </c>
      <c r="F58" t="str">
        <f>TRIM(LEFT(data_to_clean[[#This Row],[revenue]],FIND(" ",data_to_clean[[#This Row],[revenue]])))</f>
        <v>7.8</v>
      </c>
      <c r="G58" t="str">
        <f>RIGHT(data_to_clean[[#This Row],[revenue]],LEN(data_to_clean[[#This Row],[revenue]])-FIND(" ",data_to_clean[[#This Row],[revenue]]))</f>
        <v>Million</v>
      </c>
      <c r="H58" s="7">
        <f>VALUE(IF(data_to_clean[[#This Row],[multiplicity]]="Million",_xlfn.CONCAT(SUBSTITUTE(data_to_clean[[#This Row],[number]],".",""),"00000"),_xlfn.CONCAT(SUBSTITUTE(data_to_clean[[#This Row],[number]],".",""),"00000000")))</f>
        <v>7800000</v>
      </c>
      <c r="I58" t="s">
        <v>348</v>
      </c>
      <c r="J58">
        <f>ROUND(VALUE(SUBSTITUTE(data_to_clean[[#This Row],[growth_%]],".",",")),0)</f>
        <v>4908</v>
      </c>
      <c r="K58" t="s">
        <v>40</v>
      </c>
      <c r="L58">
        <v>7</v>
      </c>
      <c r="M58">
        <v>4</v>
      </c>
      <c r="N58">
        <v>2013</v>
      </c>
      <c r="O58">
        <v>1</v>
      </c>
      <c r="P58" t="s">
        <v>350</v>
      </c>
      <c r="Q58" t="b">
        <f>AND(ISNUMBER(data_to_clean[[#This Row],[revenue_formatted]]),ISNUMBER(data_to_clean[[#This Row],[growth_formatted_%]]),ISNUMBER(data_to_clean[[#This Row],[workers]]),ISNUMBER(data_to_clean[[#This Row],[previous_workers]]),ISNUMBER(data_to_clean[[#This Row],[founded]]),ISNUMBER(data_to_clean[[#This Row],[yrs_on_list]]))</f>
        <v>1</v>
      </c>
    </row>
    <row r="59" spans="1:17" x14ac:dyDescent="0.25">
      <c r="A59">
        <v>58</v>
      </c>
      <c r="B59" t="s">
        <v>351</v>
      </c>
      <c r="C59" t="s">
        <v>230</v>
      </c>
      <c r="D59" t="str">
        <f>VLOOKUP(data_to_clean[[#This Row],[state]],abbreviation_table[],2,FALSE)</f>
        <v>Michigan</v>
      </c>
      <c r="E59" t="s">
        <v>353</v>
      </c>
      <c r="F59" t="str">
        <f>TRIM(LEFT(data_to_clean[[#This Row],[revenue]],FIND(" ",data_to_clean[[#This Row],[revenue]])))</f>
        <v>25.9</v>
      </c>
      <c r="G59" t="str">
        <f>RIGHT(data_to_clean[[#This Row],[revenue]],LEN(data_to_clean[[#This Row],[revenue]])-FIND(" ",data_to_clean[[#This Row],[revenue]]))</f>
        <v>Million</v>
      </c>
      <c r="H59" s="7">
        <f>VALUE(IF(data_to_clean[[#This Row],[multiplicity]]="Million",_xlfn.CONCAT(SUBSTITUTE(data_to_clean[[#This Row],[number]],".",""),"00000"),_xlfn.CONCAT(SUBSTITUTE(data_to_clean[[#This Row],[number]],".",""),"00000000")))</f>
        <v>25900000</v>
      </c>
      <c r="I59" t="s">
        <v>354</v>
      </c>
      <c r="J59">
        <f>ROUND(VALUE(SUBSTITUTE(data_to_clean[[#This Row],[growth_%]],".",",")),0)</f>
        <v>4899</v>
      </c>
      <c r="K59" t="s">
        <v>40</v>
      </c>
      <c r="L59">
        <v>30</v>
      </c>
      <c r="M59">
        <v>6</v>
      </c>
      <c r="N59">
        <v>2015</v>
      </c>
      <c r="O59">
        <v>1</v>
      </c>
      <c r="P59" t="s">
        <v>355</v>
      </c>
      <c r="Q59" t="b">
        <f>AND(ISNUMBER(data_to_clean[[#This Row],[revenue_formatted]]),ISNUMBER(data_to_clean[[#This Row],[growth_formatted_%]]),ISNUMBER(data_to_clean[[#This Row],[workers]]),ISNUMBER(data_to_clean[[#This Row],[previous_workers]]),ISNUMBER(data_to_clean[[#This Row],[founded]]),ISNUMBER(data_to_clean[[#This Row],[yrs_on_list]]))</f>
        <v>1</v>
      </c>
    </row>
    <row r="60" spans="1:17" x14ac:dyDescent="0.25">
      <c r="A60">
        <v>59</v>
      </c>
      <c r="B60" t="s">
        <v>356</v>
      </c>
      <c r="C60" t="s">
        <v>105</v>
      </c>
      <c r="D60" t="str">
        <f>VLOOKUP(data_to_clean[[#This Row],[state]],abbreviation_table[],2,FALSE)</f>
        <v>New York</v>
      </c>
      <c r="E60" t="s">
        <v>358</v>
      </c>
      <c r="F60" t="str">
        <f>TRIM(LEFT(data_to_clean[[#This Row],[revenue]],FIND(" ",data_to_clean[[#This Row],[revenue]])))</f>
        <v>107.6</v>
      </c>
      <c r="G60" t="str">
        <f>RIGHT(data_to_clean[[#This Row],[revenue]],LEN(data_to_clean[[#This Row],[revenue]])-FIND(" ",data_to_clean[[#This Row],[revenue]]))</f>
        <v>Million</v>
      </c>
      <c r="H60" s="7">
        <f>VALUE(IF(data_to_clean[[#This Row],[multiplicity]]="Million",_xlfn.CONCAT(SUBSTITUTE(data_to_clean[[#This Row],[number]],".",""),"00000"),_xlfn.CONCAT(SUBSTITUTE(data_to_clean[[#This Row],[number]],".",""),"00000000")))</f>
        <v>107600000</v>
      </c>
      <c r="I60" t="s">
        <v>359</v>
      </c>
      <c r="J60">
        <f>ROUND(VALUE(SUBSTITUTE(data_to_clean[[#This Row],[growth_%]],".",",")),0)</f>
        <v>4838</v>
      </c>
      <c r="K60" t="s">
        <v>55</v>
      </c>
      <c r="L60">
        <v>116</v>
      </c>
      <c r="M60">
        <v>70</v>
      </c>
      <c r="N60">
        <v>2008</v>
      </c>
      <c r="O60">
        <v>2</v>
      </c>
      <c r="P60" t="s">
        <v>108</v>
      </c>
      <c r="Q60" t="b">
        <f>AND(ISNUMBER(data_to_clean[[#This Row],[revenue_formatted]]),ISNUMBER(data_to_clean[[#This Row],[growth_formatted_%]]),ISNUMBER(data_to_clean[[#This Row],[workers]]),ISNUMBER(data_to_clean[[#This Row],[previous_workers]]),ISNUMBER(data_to_clean[[#This Row],[founded]]),ISNUMBER(data_to_clean[[#This Row],[yrs_on_list]]))</f>
        <v>1</v>
      </c>
    </row>
    <row r="61" spans="1:17" x14ac:dyDescent="0.25">
      <c r="A61">
        <v>60</v>
      </c>
      <c r="B61" t="s">
        <v>360</v>
      </c>
      <c r="C61" t="s">
        <v>86</v>
      </c>
      <c r="D61" t="str">
        <f>VLOOKUP(data_to_clean[[#This Row],[state]],abbreviation_table[],2,FALSE)</f>
        <v>Colorado</v>
      </c>
      <c r="E61" t="s">
        <v>362</v>
      </c>
      <c r="F61" t="str">
        <f>TRIM(LEFT(data_to_clean[[#This Row],[revenue]],FIND(" ",data_to_clean[[#This Row],[revenue]])))</f>
        <v>42.4</v>
      </c>
      <c r="G61" t="str">
        <f>RIGHT(data_to_clean[[#This Row],[revenue]],LEN(data_to_clean[[#This Row],[revenue]])-FIND(" ",data_to_clean[[#This Row],[revenue]]))</f>
        <v>Million</v>
      </c>
      <c r="H61" s="7">
        <f>VALUE(IF(data_to_clean[[#This Row],[multiplicity]]="Million",_xlfn.CONCAT(SUBSTITUTE(data_to_clean[[#This Row],[number]],".",""),"00000"),_xlfn.CONCAT(SUBSTITUTE(data_to_clean[[#This Row],[number]],".",""),"00000000")))</f>
        <v>42400000</v>
      </c>
      <c r="I61" t="s">
        <v>363</v>
      </c>
      <c r="J61">
        <f>ROUND(VALUE(SUBSTITUTE(data_to_clean[[#This Row],[growth_%]],".",",")),0)</f>
        <v>4820</v>
      </c>
      <c r="K61" t="s">
        <v>156</v>
      </c>
      <c r="L61">
        <v>254</v>
      </c>
      <c r="M61">
        <v>25</v>
      </c>
      <c r="N61">
        <v>2012</v>
      </c>
      <c r="O61">
        <v>2</v>
      </c>
      <c r="P61" t="s">
        <v>364</v>
      </c>
      <c r="Q61" t="b">
        <f>AND(ISNUMBER(data_to_clean[[#This Row],[revenue_formatted]]),ISNUMBER(data_to_clean[[#This Row],[growth_formatted_%]]),ISNUMBER(data_to_clean[[#This Row],[workers]]),ISNUMBER(data_to_clean[[#This Row],[previous_workers]]),ISNUMBER(data_to_clean[[#This Row],[founded]]),ISNUMBER(data_to_clean[[#This Row],[yrs_on_list]]))</f>
        <v>1</v>
      </c>
    </row>
    <row r="62" spans="1:17" x14ac:dyDescent="0.25">
      <c r="A62">
        <v>61</v>
      </c>
      <c r="B62" t="s">
        <v>365</v>
      </c>
      <c r="C62" t="s">
        <v>119</v>
      </c>
      <c r="D62" t="str">
        <f>VLOOKUP(data_to_clean[[#This Row],[state]],abbreviation_table[],2,FALSE)</f>
        <v>Georgia</v>
      </c>
      <c r="E62" t="s">
        <v>367</v>
      </c>
      <c r="F62" t="str">
        <f>TRIM(LEFT(data_to_clean[[#This Row],[revenue]],FIND(" ",data_to_clean[[#This Row],[revenue]])))</f>
        <v>21.5</v>
      </c>
      <c r="G62" t="str">
        <f>RIGHT(data_to_clean[[#This Row],[revenue]],LEN(data_to_clean[[#This Row],[revenue]])-FIND(" ",data_to_clean[[#This Row],[revenue]]))</f>
        <v>Million</v>
      </c>
      <c r="H62" s="7">
        <f>VALUE(IF(data_to_clean[[#This Row],[multiplicity]]="Million",_xlfn.CONCAT(SUBSTITUTE(data_to_clean[[#This Row],[number]],".",""),"00000"),_xlfn.CONCAT(SUBSTITUTE(data_to_clean[[#This Row],[number]],".",""),"00000000")))</f>
        <v>21500000</v>
      </c>
      <c r="I62" t="s">
        <v>368</v>
      </c>
      <c r="J62">
        <f>ROUND(VALUE(SUBSTITUTE(data_to_clean[[#This Row],[growth_%]],".",",")),0)</f>
        <v>4730</v>
      </c>
      <c r="K62" t="s">
        <v>156</v>
      </c>
      <c r="L62">
        <v>162</v>
      </c>
      <c r="M62">
        <v>21</v>
      </c>
      <c r="N62">
        <v>2014</v>
      </c>
      <c r="O62">
        <v>1</v>
      </c>
      <c r="P62" t="s">
        <v>122</v>
      </c>
      <c r="Q62" t="b">
        <f>AND(ISNUMBER(data_to_clean[[#This Row],[revenue_formatted]]),ISNUMBER(data_to_clean[[#This Row],[growth_formatted_%]]),ISNUMBER(data_to_clean[[#This Row],[workers]]),ISNUMBER(data_to_clean[[#This Row],[previous_workers]]),ISNUMBER(data_to_clean[[#This Row],[founded]]),ISNUMBER(data_to_clean[[#This Row],[yrs_on_list]]))</f>
        <v>1</v>
      </c>
    </row>
    <row r="63" spans="1:17" x14ac:dyDescent="0.25">
      <c r="A63">
        <v>62</v>
      </c>
      <c r="B63" t="s">
        <v>369</v>
      </c>
      <c r="C63" t="s">
        <v>52</v>
      </c>
      <c r="D63" t="str">
        <f>VLOOKUP(data_to_clean[[#This Row],[state]],abbreviation_table[],2,FALSE)</f>
        <v>Florida</v>
      </c>
      <c r="E63" t="s">
        <v>371</v>
      </c>
      <c r="F63" t="str">
        <f>TRIM(LEFT(data_to_clean[[#This Row],[revenue]],FIND(" ",data_to_clean[[#This Row],[revenue]])))</f>
        <v>21</v>
      </c>
      <c r="G63" t="str">
        <f>RIGHT(data_to_clean[[#This Row],[revenue]],LEN(data_to_clean[[#This Row],[revenue]])-FIND(" ",data_to_clean[[#This Row],[revenue]]))</f>
        <v>Million</v>
      </c>
      <c r="H63" s="7">
        <f>VALUE(IF(data_to_clean[[#This Row],[multiplicity]]="Million",_xlfn.CONCAT(SUBSTITUTE(data_to_clean[[#This Row],[number]],".",""),"00000"),_xlfn.CONCAT(SUBSTITUTE(data_to_clean[[#This Row],[number]],".",""),"00000000")))</f>
        <v>2100000</v>
      </c>
      <c r="I63" t="s">
        <v>372</v>
      </c>
      <c r="J63">
        <f>ROUND(VALUE(SUBSTITUTE(data_to_clean[[#This Row],[growth_%]],".",",")),0)</f>
        <v>4469</v>
      </c>
      <c r="K63" t="s">
        <v>33</v>
      </c>
      <c r="L63">
        <v>8</v>
      </c>
      <c r="M63">
        <v>1</v>
      </c>
      <c r="N63">
        <v>2012</v>
      </c>
      <c r="O63">
        <v>2</v>
      </c>
      <c r="P63" t="s">
        <v>373</v>
      </c>
      <c r="Q63" t="b">
        <f>AND(ISNUMBER(data_to_clean[[#This Row],[revenue_formatted]]),ISNUMBER(data_to_clean[[#This Row],[growth_formatted_%]]),ISNUMBER(data_to_clean[[#This Row],[workers]]),ISNUMBER(data_to_clean[[#This Row],[previous_workers]]),ISNUMBER(data_to_clean[[#This Row],[founded]]),ISNUMBER(data_to_clean[[#This Row],[yrs_on_list]]))</f>
        <v>1</v>
      </c>
    </row>
    <row r="64" spans="1:17" x14ac:dyDescent="0.25">
      <c r="A64">
        <v>63</v>
      </c>
      <c r="B64" t="s">
        <v>374</v>
      </c>
      <c r="C64" t="s">
        <v>98</v>
      </c>
      <c r="D64" t="str">
        <f>VLOOKUP(data_to_clean[[#This Row],[state]],abbreviation_table[],2,FALSE)</f>
        <v>Washington</v>
      </c>
      <c r="E64" t="s">
        <v>376</v>
      </c>
      <c r="F64" t="str">
        <f>TRIM(LEFT(data_to_clean[[#This Row],[revenue]],FIND(" ",data_to_clean[[#This Row],[revenue]])))</f>
        <v>44.6</v>
      </c>
      <c r="G64" t="str">
        <f>RIGHT(data_to_clean[[#This Row],[revenue]],LEN(data_to_clean[[#This Row],[revenue]])-FIND(" ",data_to_clean[[#This Row],[revenue]]))</f>
        <v>Million</v>
      </c>
      <c r="H64" s="7">
        <f>VALUE(IF(data_to_clean[[#This Row],[multiplicity]]="Million",_xlfn.CONCAT(SUBSTITUTE(data_to_clean[[#This Row],[number]],".",""),"00000"),_xlfn.CONCAT(SUBSTITUTE(data_to_clean[[#This Row],[number]],".",""),"00000000")))</f>
        <v>44600000</v>
      </c>
      <c r="I64" t="s">
        <v>377</v>
      </c>
      <c r="J64">
        <f>ROUND(VALUE(SUBSTITUTE(data_to_clean[[#This Row],[growth_%]],".",",")),0)</f>
        <v>4442</v>
      </c>
      <c r="K64" t="s">
        <v>211</v>
      </c>
      <c r="L64">
        <v>100</v>
      </c>
      <c r="M64">
        <v>3</v>
      </c>
      <c r="N64">
        <v>2007</v>
      </c>
      <c r="O64">
        <v>1</v>
      </c>
      <c r="P64" t="s">
        <v>101</v>
      </c>
      <c r="Q64" t="b">
        <f>AND(ISNUMBER(data_to_clean[[#This Row],[revenue_formatted]]),ISNUMBER(data_to_clean[[#This Row],[growth_formatted_%]]),ISNUMBER(data_to_clean[[#This Row],[workers]]),ISNUMBER(data_to_clean[[#This Row],[previous_workers]]),ISNUMBER(data_to_clean[[#This Row],[founded]]),ISNUMBER(data_to_clean[[#This Row],[yrs_on_list]]))</f>
        <v>1</v>
      </c>
    </row>
    <row r="65" spans="1:17" x14ac:dyDescent="0.25">
      <c r="A65">
        <v>64</v>
      </c>
      <c r="B65" t="s">
        <v>378</v>
      </c>
      <c r="C65" t="s">
        <v>215</v>
      </c>
      <c r="D65" t="str">
        <f>VLOOKUP(data_to_clean[[#This Row],[state]],abbreviation_table[],2,FALSE)</f>
        <v>North Carolina</v>
      </c>
      <c r="E65" t="s">
        <v>380</v>
      </c>
      <c r="F65" t="str">
        <f>TRIM(LEFT(data_to_clean[[#This Row],[revenue]],FIND(" ",data_to_clean[[#This Row],[revenue]])))</f>
        <v>5.8</v>
      </c>
      <c r="G65" t="str">
        <f>RIGHT(data_to_clean[[#This Row],[revenue]],LEN(data_to_clean[[#This Row],[revenue]])-FIND(" ",data_to_clean[[#This Row],[revenue]]))</f>
        <v>Million</v>
      </c>
      <c r="H65" s="7">
        <f>VALUE(IF(data_to_clean[[#This Row],[multiplicity]]="Million",_xlfn.CONCAT(SUBSTITUTE(data_to_clean[[#This Row],[number]],".",""),"00000"),_xlfn.CONCAT(SUBSTITUTE(data_to_clean[[#This Row],[number]],".",""),"00000000")))</f>
        <v>5800000</v>
      </c>
      <c r="I65" t="s">
        <v>381</v>
      </c>
      <c r="J65">
        <f>ROUND(VALUE(SUBSTITUTE(data_to_clean[[#This Row],[growth_%]],".",",")),0)</f>
        <v>4430</v>
      </c>
      <c r="K65" t="s">
        <v>156</v>
      </c>
      <c r="L65">
        <v>28</v>
      </c>
      <c r="M65">
        <v>3</v>
      </c>
      <c r="N65">
        <v>2014</v>
      </c>
      <c r="O65">
        <v>1</v>
      </c>
      <c r="P65" t="s">
        <v>382</v>
      </c>
      <c r="Q65" t="b">
        <f>AND(ISNUMBER(data_to_clean[[#This Row],[revenue_formatted]]),ISNUMBER(data_to_clean[[#This Row],[growth_formatted_%]]),ISNUMBER(data_to_clean[[#This Row],[workers]]),ISNUMBER(data_to_clean[[#This Row],[previous_workers]]),ISNUMBER(data_to_clean[[#This Row],[founded]]),ISNUMBER(data_to_clean[[#This Row],[yrs_on_list]]))</f>
        <v>1</v>
      </c>
    </row>
    <row r="66" spans="1:17" x14ac:dyDescent="0.25">
      <c r="A66">
        <v>65</v>
      </c>
      <c r="B66" t="s">
        <v>383</v>
      </c>
      <c r="C66" t="s">
        <v>66</v>
      </c>
      <c r="D66" t="str">
        <f>VLOOKUP(data_to_clean[[#This Row],[state]],abbreviation_table[],2,FALSE)</f>
        <v>Virginia</v>
      </c>
      <c r="E66" t="s">
        <v>385</v>
      </c>
      <c r="F66" t="str">
        <f>TRIM(LEFT(data_to_clean[[#This Row],[revenue]],FIND(" ",data_to_clean[[#This Row],[revenue]])))</f>
        <v>89.7</v>
      </c>
      <c r="G66" t="str">
        <f>RIGHT(data_to_clean[[#This Row],[revenue]],LEN(data_to_clean[[#This Row],[revenue]])-FIND(" ",data_to_clean[[#This Row],[revenue]]))</f>
        <v>Million</v>
      </c>
      <c r="H66" s="7">
        <f>VALUE(IF(data_to_clean[[#This Row],[multiplicity]]="Million",_xlfn.CONCAT(SUBSTITUTE(data_to_clean[[#This Row],[number]],".",""),"00000"),_xlfn.CONCAT(SUBSTITUTE(data_to_clean[[#This Row],[number]],".",""),"00000000")))</f>
        <v>89700000</v>
      </c>
      <c r="I66" t="s">
        <v>386</v>
      </c>
      <c r="J66">
        <f>ROUND(VALUE(SUBSTITUTE(data_to_clean[[#This Row],[growth_%]],".",",")),0)</f>
        <v>4405</v>
      </c>
      <c r="K66" t="s">
        <v>107</v>
      </c>
      <c r="L66">
        <v>158</v>
      </c>
      <c r="M66">
        <v>4</v>
      </c>
      <c r="N66">
        <v>2014</v>
      </c>
      <c r="O66">
        <v>1</v>
      </c>
      <c r="P66" t="s">
        <v>387</v>
      </c>
      <c r="Q66" t="b">
        <f>AND(ISNUMBER(data_to_clean[[#This Row],[revenue_formatted]]),ISNUMBER(data_to_clean[[#This Row],[growth_formatted_%]]),ISNUMBER(data_to_clean[[#This Row],[workers]]),ISNUMBER(data_to_clean[[#This Row],[previous_workers]]),ISNUMBER(data_to_clean[[#This Row],[founded]]),ISNUMBER(data_to_clean[[#This Row],[yrs_on_list]]))</f>
        <v>1</v>
      </c>
    </row>
    <row r="67" spans="1:17" x14ac:dyDescent="0.25">
      <c r="A67">
        <v>66</v>
      </c>
      <c r="B67" t="s">
        <v>388</v>
      </c>
      <c r="C67" t="s">
        <v>80</v>
      </c>
      <c r="D67" t="str">
        <f>VLOOKUP(data_to_clean[[#This Row],[state]],abbreviation_table[],2,FALSE)</f>
        <v>California</v>
      </c>
      <c r="E67" t="s">
        <v>115</v>
      </c>
      <c r="F67" t="str">
        <f>TRIM(LEFT(data_to_clean[[#This Row],[revenue]],FIND(" ",data_to_clean[[#This Row],[revenue]])))</f>
        <v>10.7</v>
      </c>
      <c r="G67" t="str">
        <f>RIGHT(data_to_clean[[#This Row],[revenue]],LEN(data_to_clean[[#This Row],[revenue]])-FIND(" ",data_to_clean[[#This Row],[revenue]]))</f>
        <v>Million</v>
      </c>
      <c r="H67" s="7">
        <f>VALUE(IF(data_to_clean[[#This Row],[multiplicity]]="Million",_xlfn.CONCAT(SUBSTITUTE(data_to_clean[[#This Row],[number]],".",""),"00000"),_xlfn.CONCAT(SUBSTITUTE(data_to_clean[[#This Row],[number]],".",""),"00000000")))</f>
        <v>10700000</v>
      </c>
      <c r="I67" t="s">
        <v>390</v>
      </c>
      <c r="J67">
        <f>ROUND(VALUE(SUBSTITUTE(data_to_clean[[#This Row],[growth_%]],".",",")),0)</f>
        <v>4402</v>
      </c>
      <c r="K67" t="s">
        <v>233</v>
      </c>
      <c r="L67">
        <v>40</v>
      </c>
      <c r="M67">
        <v>5</v>
      </c>
      <c r="N67">
        <v>2015</v>
      </c>
      <c r="O67">
        <v>1</v>
      </c>
      <c r="P67" t="s">
        <v>391</v>
      </c>
      <c r="Q67" t="b">
        <f>AND(ISNUMBER(data_to_clean[[#This Row],[revenue_formatted]]),ISNUMBER(data_to_clean[[#This Row],[growth_formatted_%]]),ISNUMBER(data_to_clean[[#This Row],[workers]]),ISNUMBER(data_to_clean[[#This Row],[previous_workers]]),ISNUMBER(data_to_clean[[#This Row],[founded]]),ISNUMBER(data_to_clean[[#This Row],[yrs_on_list]]))</f>
        <v>1</v>
      </c>
    </row>
    <row r="68" spans="1:17" x14ac:dyDescent="0.25">
      <c r="A68">
        <v>67</v>
      </c>
      <c r="B68" t="s">
        <v>392</v>
      </c>
      <c r="C68" t="s">
        <v>66</v>
      </c>
      <c r="D68" t="str">
        <f>VLOOKUP(data_to_clean[[#This Row],[state]],abbreviation_table[],2,FALSE)</f>
        <v>Virginia</v>
      </c>
      <c r="E68" t="s">
        <v>394</v>
      </c>
      <c r="F68" t="str">
        <f>TRIM(LEFT(data_to_clean[[#This Row],[revenue]],FIND(" ",data_to_clean[[#This Row],[revenue]])))</f>
        <v>12.8</v>
      </c>
      <c r="G68" t="str">
        <f>RIGHT(data_to_clean[[#This Row],[revenue]],LEN(data_to_clean[[#This Row],[revenue]])-FIND(" ",data_to_clean[[#This Row],[revenue]]))</f>
        <v>Million</v>
      </c>
      <c r="H68" s="7">
        <f>VALUE(IF(data_to_clean[[#This Row],[multiplicity]]="Million",_xlfn.CONCAT(SUBSTITUTE(data_to_clean[[#This Row],[number]],".",""),"00000"),_xlfn.CONCAT(SUBSTITUTE(data_to_clean[[#This Row],[number]],".",""),"00000000")))</f>
        <v>12800000</v>
      </c>
      <c r="I68" t="s">
        <v>395</v>
      </c>
      <c r="J68">
        <f>ROUND(VALUE(SUBSTITUTE(data_to_clean[[#This Row],[growth_%]],".",",")),0)</f>
        <v>4346</v>
      </c>
      <c r="K68" t="s">
        <v>181</v>
      </c>
      <c r="L68">
        <v>64</v>
      </c>
      <c r="M68">
        <v>1</v>
      </c>
      <c r="N68">
        <v>2007</v>
      </c>
      <c r="O68">
        <v>2</v>
      </c>
      <c r="P68" t="s">
        <v>396</v>
      </c>
      <c r="Q68" t="b">
        <f>AND(ISNUMBER(data_to_clean[[#This Row],[revenue_formatted]]),ISNUMBER(data_to_clean[[#This Row],[growth_formatted_%]]),ISNUMBER(data_to_clean[[#This Row],[workers]]),ISNUMBER(data_to_clean[[#This Row],[previous_workers]]),ISNUMBER(data_to_clean[[#This Row],[founded]]),ISNUMBER(data_to_clean[[#This Row],[yrs_on_list]]))</f>
        <v>1</v>
      </c>
    </row>
    <row r="69" spans="1:17" x14ac:dyDescent="0.25">
      <c r="A69">
        <v>68</v>
      </c>
      <c r="B69" t="s">
        <v>397</v>
      </c>
      <c r="C69" t="s">
        <v>223</v>
      </c>
      <c r="D69" t="str">
        <f>VLOOKUP(data_to_clean[[#This Row],[state]],abbreviation_table[],2,FALSE)</f>
        <v>Wisconsin</v>
      </c>
      <c r="E69" t="s">
        <v>399</v>
      </c>
      <c r="F69" t="str">
        <f>TRIM(LEFT(data_to_clean[[#This Row],[revenue]],FIND(" ",data_to_clean[[#This Row],[revenue]])))</f>
        <v>9</v>
      </c>
      <c r="G69" t="str">
        <f>RIGHT(data_to_clean[[#This Row],[revenue]],LEN(data_to_clean[[#This Row],[revenue]])-FIND(" ",data_to_clean[[#This Row],[revenue]]))</f>
        <v>Million</v>
      </c>
      <c r="H69" s="7">
        <f>VALUE(IF(data_to_clean[[#This Row],[multiplicity]]="Million",_xlfn.CONCAT(SUBSTITUTE(data_to_clean[[#This Row],[number]],".",""),"00000"),_xlfn.CONCAT(SUBSTITUTE(data_to_clean[[#This Row],[number]],".",""),"00000000")))</f>
        <v>900000</v>
      </c>
      <c r="I69" t="s">
        <v>400</v>
      </c>
      <c r="J69">
        <f>ROUND(VALUE(SUBSTITUTE(data_to_clean[[#This Row],[growth_%]],".",",")),0)</f>
        <v>4323</v>
      </c>
      <c r="K69" t="s">
        <v>156</v>
      </c>
      <c r="L69">
        <v>63</v>
      </c>
      <c r="M69">
        <v>31</v>
      </c>
      <c r="N69">
        <v>2013</v>
      </c>
      <c r="O69">
        <v>1</v>
      </c>
      <c r="P69" t="s">
        <v>227</v>
      </c>
      <c r="Q69" t="b">
        <f>AND(ISNUMBER(data_to_clean[[#This Row],[revenue_formatted]]),ISNUMBER(data_to_clean[[#This Row],[growth_formatted_%]]),ISNUMBER(data_to_clean[[#This Row],[workers]]),ISNUMBER(data_to_clean[[#This Row],[previous_workers]]),ISNUMBER(data_to_clean[[#This Row],[founded]]),ISNUMBER(data_to_clean[[#This Row],[yrs_on_list]]))</f>
        <v>1</v>
      </c>
    </row>
    <row r="70" spans="1:17" x14ac:dyDescent="0.25">
      <c r="A70">
        <v>69</v>
      </c>
      <c r="B70" t="s">
        <v>401</v>
      </c>
      <c r="C70" t="s">
        <v>80</v>
      </c>
      <c r="D70" t="str">
        <f>VLOOKUP(data_to_clean[[#This Row],[state]],abbreviation_table[],2,FALSE)</f>
        <v>California</v>
      </c>
      <c r="E70" t="s">
        <v>403</v>
      </c>
      <c r="F70" t="str">
        <f>TRIM(LEFT(data_to_clean[[#This Row],[revenue]],FIND(" ",data_to_clean[[#This Row],[revenue]])))</f>
        <v>146.3</v>
      </c>
      <c r="G70" t="str">
        <f>RIGHT(data_to_clean[[#This Row],[revenue]],LEN(data_to_clean[[#This Row],[revenue]])-FIND(" ",data_to_clean[[#This Row],[revenue]]))</f>
        <v>Million</v>
      </c>
      <c r="H70" s="7">
        <f>VALUE(IF(data_to_clean[[#This Row],[multiplicity]]="Million",_xlfn.CONCAT(SUBSTITUTE(data_to_clean[[#This Row],[number]],".",""),"00000"),_xlfn.CONCAT(SUBSTITUTE(data_to_clean[[#This Row],[number]],".",""),"00000000")))</f>
        <v>146300000</v>
      </c>
      <c r="I70" t="s">
        <v>404</v>
      </c>
      <c r="J70">
        <f>ROUND(VALUE(SUBSTITUTE(data_to_clean[[#This Row],[growth_%]],".",",")),0)</f>
        <v>4309</v>
      </c>
      <c r="K70" t="s">
        <v>55</v>
      </c>
      <c r="L70">
        <v>380</v>
      </c>
      <c r="M70">
        <v>110</v>
      </c>
      <c r="N70">
        <v>2012</v>
      </c>
      <c r="O70">
        <v>1</v>
      </c>
      <c r="P70" t="s">
        <v>405</v>
      </c>
      <c r="Q70" t="b">
        <f>AND(ISNUMBER(data_to_clean[[#This Row],[revenue_formatted]]),ISNUMBER(data_to_clean[[#This Row],[growth_formatted_%]]),ISNUMBER(data_to_clean[[#This Row],[workers]]),ISNUMBER(data_to_clean[[#This Row],[previous_workers]]),ISNUMBER(data_to_clean[[#This Row],[founded]]),ISNUMBER(data_to_clean[[#This Row],[yrs_on_list]]))</f>
        <v>1</v>
      </c>
    </row>
    <row r="71" spans="1:17" x14ac:dyDescent="0.25">
      <c r="A71">
        <v>70</v>
      </c>
      <c r="B71" t="s">
        <v>406</v>
      </c>
      <c r="C71" t="s">
        <v>80</v>
      </c>
      <c r="D71" t="str">
        <f>VLOOKUP(data_to_clean[[#This Row],[state]],abbreviation_table[],2,FALSE)</f>
        <v>California</v>
      </c>
      <c r="E71" t="s">
        <v>408</v>
      </c>
      <c r="F71" t="str">
        <f>TRIM(LEFT(data_to_clean[[#This Row],[revenue]],FIND(" ",data_to_clean[[#This Row],[revenue]])))</f>
        <v>14.3</v>
      </c>
      <c r="G71" t="str">
        <f>RIGHT(data_to_clean[[#This Row],[revenue]],LEN(data_to_clean[[#This Row],[revenue]])-FIND(" ",data_to_clean[[#This Row],[revenue]]))</f>
        <v>Million</v>
      </c>
      <c r="H71" s="7">
        <f>VALUE(IF(data_to_clean[[#This Row],[multiplicity]]="Million",_xlfn.CONCAT(SUBSTITUTE(data_to_clean[[#This Row],[number]],".",""),"00000"),_xlfn.CONCAT(SUBSTITUTE(data_to_clean[[#This Row],[number]],".",""),"00000000")))</f>
        <v>14300000</v>
      </c>
      <c r="I71" t="s">
        <v>409</v>
      </c>
      <c r="J71">
        <f>ROUND(VALUE(SUBSTITUTE(data_to_clean[[#This Row],[growth_%]],".",",")),0)</f>
        <v>4283</v>
      </c>
      <c r="K71" t="s">
        <v>33</v>
      </c>
      <c r="L71">
        <v>7</v>
      </c>
      <c r="M71">
        <v>5</v>
      </c>
      <c r="N71">
        <v>2014</v>
      </c>
      <c r="O71">
        <v>1</v>
      </c>
      <c r="P71" t="s">
        <v>410</v>
      </c>
      <c r="Q71" t="b">
        <f>AND(ISNUMBER(data_to_clean[[#This Row],[revenue_formatted]]),ISNUMBER(data_to_clean[[#This Row],[growth_formatted_%]]),ISNUMBER(data_to_clean[[#This Row],[workers]]),ISNUMBER(data_to_clean[[#This Row],[previous_workers]]),ISNUMBER(data_to_clean[[#This Row],[founded]]),ISNUMBER(data_to_clean[[#This Row],[yrs_on_list]]))</f>
        <v>1</v>
      </c>
    </row>
    <row r="72" spans="1:17" x14ac:dyDescent="0.25">
      <c r="A72">
        <v>71</v>
      </c>
      <c r="B72" t="s">
        <v>411</v>
      </c>
      <c r="C72" t="s">
        <v>119</v>
      </c>
      <c r="D72" t="str">
        <f>VLOOKUP(data_to_clean[[#This Row],[state]],abbreviation_table[],2,FALSE)</f>
        <v>Georgia</v>
      </c>
      <c r="E72" t="s">
        <v>278</v>
      </c>
      <c r="F72" t="str">
        <f>TRIM(LEFT(data_to_clean[[#This Row],[revenue]],FIND(" ",data_to_clean[[#This Row],[revenue]])))</f>
        <v>6.2</v>
      </c>
      <c r="G72" t="str">
        <f>RIGHT(data_to_clean[[#This Row],[revenue]],LEN(data_to_clean[[#This Row],[revenue]])-FIND(" ",data_to_clean[[#This Row],[revenue]]))</f>
        <v>Million</v>
      </c>
      <c r="H72" s="7">
        <f>VALUE(IF(data_to_clean[[#This Row],[multiplicity]]="Million",_xlfn.CONCAT(SUBSTITUTE(data_to_clean[[#This Row],[number]],".",""),"00000"),_xlfn.CONCAT(SUBSTITUTE(data_to_clean[[#This Row],[number]],".",""),"00000000")))</f>
        <v>6200000</v>
      </c>
      <c r="I72" t="s">
        <v>413</v>
      </c>
      <c r="J72">
        <f>ROUND(VALUE(SUBSTITUTE(data_to_clean[[#This Row],[growth_%]],".",",")),0)</f>
        <v>4281</v>
      </c>
      <c r="K72" t="s">
        <v>175</v>
      </c>
      <c r="L72">
        <v>13</v>
      </c>
      <c r="M72">
        <v>7</v>
      </c>
      <c r="N72">
        <v>2014</v>
      </c>
      <c r="O72">
        <v>1</v>
      </c>
      <c r="P72" t="s">
        <v>122</v>
      </c>
      <c r="Q72" t="b">
        <f>AND(ISNUMBER(data_to_clean[[#This Row],[revenue_formatted]]),ISNUMBER(data_to_clean[[#This Row],[growth_formatted_%]]),ISNUMBER(data_to_clean[[#This Row],[workers]]),ISNUMBER(data_to_clean[[#This Row],[previous_workers]]),ISNUMBER(data_to_clean[[#This Row],[founded]]),ISNUMBER(data_to_clean[[#This Row],[yrs_on_list]]))</f>
        <v>1</v>
      </c>
    </row>
    <row r="73" spans="1:17" x14ac:dyDescent="0.25">
      <c r="A73">
        <v>72</v>
      </c>
      <c r="B73" t="s">
        <v>414</v>
      </c>
      <c r="C73" t="s">
        <v>30</v>
      </c>
      <c r="D73" t="str">
        <f>VLOOKUP(data_to_clean[[#This Row],[state]],abbreviation_table[],2,FALSE)</f>
        <v>Texas</v>
      </c>
      <c r="E73" t="s">
        <v>416</v>
      </c>
      <c r="F73" t="str">
        <f>TRIM(LEFT(data_to_clean[[#This Row],[revenue]],FIND(" ",data_to_clean[[#This Row],[revenue]])))</f>
        <v>4.7</v>
      </c>
      <c r="G73" t="str">
        <f>RIGHT(data_to_clean[[#This Row],[revenue]],LEN(data_to_clean[[#This Row],[revenue]])-FIND(" ",data_to_clean[[#This Row],[revenue]]))</f>
        <v>Million</v>
      </c>
      <c r="H73" s="7">
        <f>VALUE(IF(data_to_clean[[#This Row],[multiplicity]]="Million",_xlfn.CONCAT(SUBSTITUTE(data_to_clean[[#This Row],[number]],".",""),"00000"),_xlfn.CONCAT(SUBSTITUTE(data_to_clean[[#This Row],[number]],".",""),"00000000")))</f>
        <v>4700000</v>
      </c>
      <c r="I73" t="s">
        <v>417</v>
      </c>
      <c r="J73">
        <f>ROUND(VALUE(SUBSTITUTE(data_to_clean[[#This Row],[growth_%]],".",",")),0)</f>
        <v>4280</v>
      </c>
      <c r="K73" t="s">
        <v>40</v>
      </c>
      <c r="L73">
        <v>30</v>
      </c>
      <c r="M73">
        <v>3</v>
      </c>
      <c r="N73">
        <v>2015</v>
      </c>
      <c r="O73">
        <v>1</v>
      </c>
      <c r="P73" t="s">
        <v>34</v>
      </c>
      <c r="Q73" t="b">
        <f>AND(ISNUMBER(data_to_clean[[#This Row],[revenue_formatted]]),ISNUMBER(data_to_clean[[#This Row],[growth_formatted_%]]),ISNUMBER(data_to_clean[[#This Row],[workers]]),ISNUMBER(data_to_clean[[#This Row],[previous_workers]]),ISNUMBER(data_to_clean[[#This Row],[founded]]),ISNUMBER(data_to_clean[[#This Row],[yrs_on_list]]))</f>
        <v>1</v>
      </c>
    </row>
    <row r="74" spans="1:17" x14ac:dyDescent="0.25">
      <c r="A74">
        <v>73</v>
      </c>
      <c r="B74" t="s">
        <v>418</v>
      </c>
      <c r="C74" t="s">
        <v>215</v>
      </c>
      <c r="D74" t="str">
        <f>VLOOKUP(data_to_clean[[#This Row],[state]],abbreviation_table[],2,FALSE)</f>
        <v>North Carolina</v>
      </c>
      <c r="E74" t="s">
        <v>420</v>
      </c>
      <c r="F74" t="str">
        <f>TRIM(LEFT(data_to_clean[[#This Row],[revenue]],FIND(" ",data_to_clean[[#This Row],[revenue]])))</f>
        <v>20.9</v>
      </c>
      <c r="G74" t="str">
        <f>RIGHT(data_to_clean[[#This Row],[revenue]],LEN(data_to_clean[[#This Row],[revenue]])-FIND(" ",data_to_clean[[#This Row],[revenue]]))</f>
        <v>Million</v>
      </c>
      <c r="H74" s="7">
        <f>VALUE(IF(data_to_clean[[#This Row],[multiplicity]]="Million",_xlfn.CONCAT(SUBSTITUTE(data_to_clean[[#This Row],[number]],".",""),"00000"),_xlfn.CONCAT(SUBSTITUTE(data_to_clean[[#This Row],[number]],".",""),"00000000")))</f>
        <v>20900000</v>
      </c>
      <c r="I74" t="s">
        <v>421</v>
      </c>
      <c r="J74">
        <f>ROUND(VALUE(SUBSTITUTE(data_to_clean[[#This Row],[growth_%]],".",",")),0)</f>
        <v>4267</v>
      </c>
      <c r="K74" t="s">
        <v>156</v>
      </c>
      <c r="L74">
        <v>258</v>
      </c>
      <c r="M74">
        <v>28</v>
      </c>
      <c r="N74">
        <v>2013</v>
      </c>
      <c r="O74">
        <v>1</v>
      </c>
      <c r="P74" t="s">
        <v>422</v>
      </c>
      <c r="Q74" t="b">
        <f>AND(ISNUMBER(data_to_clean[[#This Row],[revenue_formatted]]),ISNUMBER(data_to_clean[[#This Row],[growth_formatted_%]]),ISNUMBER(data_to_clean[[#This Row],[workers]]),ISNUMBER(data_to_clean[[#This Row],[previous_workers]]),ISNUMBER(data_to_clean[[#This Row],[founded]]),ISNUMBER(data_to_clean[[#This Row],[yrs_on_list]]))</f>
        <v>1</v>
      </c>
    </row>
    <row r="75" spans="1:17" x14ac:dyDescent="0.25">
      <c r="A75">
        <v>74</v>
      </c>
      <c r="B75" t="s">
        <v>423</v>
      </c>
      <c r="C75" t="s">
        <v>59</v>
      </c>
      <c r="D75" t="str">
        <f>VLOOKUP(data_to_clean[[#This Row],[state]],abbreviation_table[],2,FALSE)</f>
        <v>New Jersey</v>
      </c>
      <c r="E75" t="s">
        <v>425</v>
      </c>
      <c r="F75" t="str">
        <f>TRIM(LEFT(data_to_clean[[#This Row],[revenue]],FIND(" ",data_to_clean[[#This Row],[revenue]])))</f>
        <v>4.6</v>
      </c>
      <c r="G75" t="str">
        <f>RIGHT(data_to_clean[[#This Row],[revenue]],LEN(data_to_clean[[#This Row],[revenue]])-FIND(" ",data_to_clean[[#This Row],[revenue]]))</f>
        <v>Million</v>
      </c>
      <c r="H75" s="7">
        <f>VALUE(IF(data_to_clean[[#This Row],[multiplicity]]="Million",_xlfn.CONCAT(SUBSTITUTE(data_to_clean[[#This Row],[number]],".",""),"00000"),_xlfn.CONCAT(SUBSTITUTE(data_to_clean[[#This Row],[number]],".",""),"00000000")))</f>
        <v>4600000</v>
      </c>
      <c r="I75" t="s">
        <v>426</v>
      </c>
      <c r="J75">
        <f>ROUND(VALUE(SUBSTITUTE(data_to_clean[[#This Row],[growth_%]],".",",")),0)</f>
        <v>4247</v>
      </c>
      <c r="K75" t="s">
        <v>156</v>
      </c>
      <c r="L75">
        <v>39</v>
      </c>
      <c r="M75">
        <v>1</v>
      </c>
      <c r="N75">
        <v>2011</v>
      </c>
      <c r="O75">
        <v>3</v>
      </c>
      <c r="P75" t="s">
        <v>427</v>
      </c>
      <c r="Q75" t="b">
        <f>AND(ISNUMBER(data_to_clean[[#This Row],[revenue_formatted]]),ISNUMBER(data_to_clean[[#This Row],[growth_formatted_%]]),ISNUMBER(data_to_clean[[#This Row],[workers]]),ISNUMBER(data_to_clean[[#This Row],[previous_workers]]),ISNUMBER(data_to_clean[[#This Row],[founded]]),ISNUMBER(data_to_clean[[#This Row],[yrs_on_list]]))</f>
        <v>1</v>
      </c>
    </row>
    <row r="76" spans="1:17" x14ac:dyDescent="0.25">
      <c r="A76">
        <v>75</v>
      </c>
      <c r="B76" t="s">
        <v>428</v>
      </c>
      <c r="C76" t="s">
        <v>52</v>
      </c>
      <c r="D76" t="str">
        <f>VLOOKUP(data_to_clean[[#This Row],[state]],abbreviation_table[],2,FALSE)</f>
        <v>Florida</v>
      </c>
      <c r="E76" t="s">
        <v>430</v>
      </c>
      <c r="F76" t="str">
        <f>TRIM(LEFT(data_to_clean[[#This Row],[revenue]],FIND(" ",data_to_clean[[#This Row],[revenue]])))</f>
        <v>6.7</v>
      </c>
      <c r="G76" t="str">
        <f>RIGHT(data_to_clean[[#This Row],[revenue]],LEN(data_to_clean[[#This Row],[revenue]])-FIND(" ",data_to_clean[[#This Row],[revenue]]))</f>
        <v>Million</v>
      </c>
      <c r="H76" s="7">
        <f>VALUE(IF(data_to_clean[[#This Row],[multiplicity]]="Million",_xlfn.CONCAT(SUBSTITUTE(data_to_clean[[#This Row],[number]],".",""),"00000"),_xlfn.CONCAT(SUBSTITUTE(data_to_clean[[#This Row],[number]],".",""),"00000000")))</f>
        <v>6700000</v>
      </c>
      <c r="I76" t="s">
        <v>431</v>
      </c>
      <c r="J76">
        <f>ROUND(VALUE(SUBSTITUTE(data_to_clean[[#This Row],[growth_%]],".",",")),0)</f>
        <v>4234</v>
      </c>
      <c r="K76" t="s">
        <v>324</v>
      </c>
      <c r="L76">
        <v>36</v>
      </c>
      <c r="M76">
        <v>2</v>
      </c>
      <c r="N76">
        <v>2012</v>
      </c>
      <c r="O76">
        <v>1</v>
      </c>
      <c r="P76" t="s">
        <v>56</v>
      </c>
      <c r="Q76" t="b">
        <f>AND(ISNUMBER(data_to_clean[[#This Row],[revenue_formatted]]),ISNUMBER(data_to_clean[[#This Row],[growth_formatted_%]]),ISNUMBER(data_to_clean[[#This Row],[workers]]),ISNUMBER(data_to_clean[[#This Row],[previous_workers]]),ISNUMBER(data_to_clean[[#This Row],[founded]]),ISNUMBER(data_to_clean[[#This Row],[yrs_on_list]]))</f>
        <v>1</v>
      </c>
    </row>
    <row r="77" spans="1:17" x14ac:dyDescent="0.25">
      <c r="A77">
        <v>76</v>
      </c>
      <c r="B77" t="s">
        <v>432</v>
      </c>
      <c r="C77" t="s">
        <v>434</v>
      </c>
      <c r="D77" t="str">
        <f>VLOOKUP(data_to_clean[[#This Row],[state]],abbreviation_table[],2,FALSE)</f>
        <v>Maine</v>
      </c>
      <c r="E77" t="s">
        <v>435</v>
      </c>
      <c r="F77" t="str">
        <f>TRIM(LEFT(data_to_clean[[#This Row],[revenue]],FIND(" ",data_to_clean[[#This Row],[revenue]])))</f>
        <v>10</v>
      </c>
      <c r="G77" t="str">
        <f>RIGHT(data_to_clean[[#This Row],[revenue]],LEN(data_to_clean[[#This Row],[revenue]])-FIND(" ",data_to_clean[[#This Row],[revenue]]))</f>
        <v>Million</v>
      </c>
      <c r="H77" s="7">
        <f>VALUE(IF(data_to_clean[[#This Row],[multiplicity]]="Million",_xlfn.CONCAT(SUBSTITUTE(data_to_clean[[#This Row],[number]],".",""),"00000"),_xlfn.CONCAT(SUBSTITUTE(data_to_clean[[#This Row],[number]],".",""),"00000000")))</f>
        <v>1000000</v>
      </c>
      <c r="I77" t="s">
        <v>436</v>
      </c>
      <c r="J77">
        <f>ROUND(VALUE(SUBSTITUTE(data_to_clean[[#This Row],[growth_%]],".",",")),0)</f>
        <v>4208</v>
      </c>
      <c r="K77" t="s">
        <v>55</v>
      </c>
      <c r="L77">
        <v>35</v>
      </c>
      <c r="M77">
        <v>2</v>
      </c>
      <c r="N77">
        <v>2014</v>
      </c>
      <c r="O77">
        <v>1</v>
      </c>
      <c r="P77" t="s">
        <v>437</v>
      </c>
      <c r="Q77" t="b">
        <f>AND(ISNUMBER(data_to_clean[[#This Row],[revenue_formatted]]),ISNUMBER(data_to_clean[[#This Row],[growth_formatted_%]]),ISNUMBER(data_to_clean[[#This Row],[workers]]),ISNUMBER(data_to_clean[[#This Row],[previous_workers]]),ISNUMBER(data_to_clean[[#This Row],[founded]]),ISNUMBER(data_to_clean[[#This Row],[yrs_on_list]]))</f>
        <v>1</v>
      </c>
    </row>
    <row r="78" spans="1:17" x14ac:dyDescent="0.25">
      <c r="A78">
        <v>77</v>
      </c>
      <c r="B78" t="s">
        <v>438</v>
      </c>
      <c r="C78" t="s">
        <v>45</v>
      </c>
      <c r="D78" t="str">
        <f>VLOOKUP(data_to_clean[[#This Row],[state]],abbreviation_table[],2,FALSE)</f>
        <v>Pennsylvania</v>
      </c>
      <c r="E78" t="s">
        <v>440</v>
      </c>
      <c r="F78" t="str">
        <f>TRIM(LEFT(data_to_clean[[#This Row],[revenue]],FIND(" ",data_to_clean[[#This Row],[revenue]])))</f>
        <v>8.2</v>
      </c>
      <c r="G78" t="str">
        <f>RIGHT(data_to_clean[[#This Row],[revenue]],LEN(data_to_clean[[#This Row],[revenue]])-FIND(" ",data_to_clean[[#This Row],[revenue]]))</f>
        <v>Million</v>
      </c>
      <c r="H78" s="7">
        <f>VALUE(IF(data_to_clean[[#This Row],[multiplicity]]="Million",_xlfn.CONCAT(SUBSTITUTE(data_to_clean[[#This Row],[number]],".",""),"00000"),_xlfn.CONCAT(SUBSTITUTE(data_to_clean[[#This Row],[number]],".",""),"00000000")))</f>
        <v>8200000</v>
      </c>
      <c r="I78" t="s">
        <v>441</v>
      </c>
      <c r="J78">
        <f>ROUND(VALUE(SUBSTITUTE(data_to_clean[[#This Row],[growth_%]],".",",")),0)</f>
        <v>4138</v>
      </c>
      <c r="K78" t="s">
        <v>25</v>
      </c>
      <c r="L78">
        <v>78</v>
      </c>
      <c r="M78">
        <v>11</v>
      </c>
      <c r="N78">
        <v>2015</v>
      </c>
      <c r="O78">
        <v>1</v>
      </c>
      <c r="P78" t="s">
        <v>442</v>
      </c>
      <c r="Q78" t="b">
        <f>AND(ISNUMBER(data_to_clean[[#This Row],[revenue_formatted]]),ISNUMBER(data_to_clean[[#This Row],[growth_formatted_%]]),ISNUMBER(data_to_clean[[#This Row],[workers]]),ISNUMBER(data_to_clean[[#This Row],[previous_workers]]),ISNUMBER(data_to_clean[[#This Row],[founded]]),ISNUMBER(data_to_clean[[#This Row],[yrs_on_list]]))</f>
        <v>1</v>
      </c>
    </row>
    <row r="79" spans="1:17" x14ac:dyDescent="0.25">
      <c r="A79">
        <v>78</v>
      </c>
      <c r="B79" t="s">
        <v>443</v>
      </c>
      <c r="C79" t="s">
        <v>243</v>
      </c>
      <c r="D79" t="str">
        <f>VLOOKUP(data_to_clean[[#This Row],[state]],abbreviation_table[],2,FALSE)</f>
        <v>Maryland</v>
      </c>
      <c r="E79" t="s">
        <v>445</v>
      </c>
      <c r="F79" t="str">
        <f>TRIM(LEFT(data_to_clean[[#This Row],[revenue]],FIND(" ",data_to_clean[[#This Row],[revenue]])))</f>
        <v>4.3</v>
      </c>
      <c r="G79" t="str">
        <f>RIGHT(data_to_clean[[#This Row],[revenue]],LEN(data_to_clean[[#This Row],[revenue]])-FIND(" ",data_to_clean[[#This Row],[revenue]]))</f>
        <v>Million</v>
      </c>
      <c r="H79" s="7">
        <f>VALUE(IF(data_to_clean[[#This Row],[multiplicity]]="Million",_xlfn.CONCAT(SUBSTITUTE(data_to_clean[[#This Row],[number]],".",""),"00000"),_xlfn.CONCAT(SUBSTITUTE(data_to_clean[[#This Row],[number]],".",""),"00000000")))</f>
        <v>4300000</v>
      </c>
      <c r="I79" t="s">
        <v>446</v>
      </c>
      <c r="J79">
        <f>ROUND(VALUE(SUBSTITUTE(data_to_clean[[#This Row],[growth_%]],".",",")),0)</f>
        <v>4091</v>
      </c>
      <c r="K79" t="s">
        <v>181</v>
      </c>
      <c r="L79">
        <v>14</v>
      </c>
      <c r="M79">
        <v>1</v>
      </c>
      <c r="N79">
        <v>2000</v>
      </c>
      <c r="O79">
        <v>1</v>
      </c>
      <c r="P79" t="s">
        <v>246</v>
      </c>
      <c r="Q79" t="b">
        <f>AND(ISNUMBER(data_to_clean[[#This Row],[revenue_formatted]]),ISNUMBER(data_to_clean[[#This Row],[growth_formatted_%]]),ISNUMBER(data_to_clean[[#This Row],[workers]]),ISNUMBER(data_to_clean[[#This Row],[previous_workers]]),ISNUMBER(data_to_clean[[#This Row],[founded]]),ISNUMBER(data_to_clean[[#This Row],[yrs_on_list]]))</f>
        <v>1</v>
      </c>
    </row>
    <row r="80" spans="1:17" x14ac:dyDescent="0.25">
      <c r="A80">
        <v>79</v>
      </c>
      <c r="B80" t="s">
        <v>447</v>
      </c>
      <c r="C80" t="s">
        <v>230</v>
      </c>
      <c r="D80" t="str">
        <f>VLOOKUP(data_to_clean[[#This Row],[state]],abbreviation_table[],2,FALSE)</f>
        <v>Michigan</v>
      </c>
      <c r="E80" t="s">
        <v>209</v>
      </c>
      <c r="F80" t="str">
        <f>TRIM(LEFT(data_to_clean[[#This Row],[revenue]],FIND(" ",data_to_clean[[#This Row],[revenue]])))</f>
        <v>7.2</v>
      </c>
      <c r="G80" t="str">
        <f>RIGHT(data_to_clean[[#This Row],[revenue]],LEN(data_to_clean[[#This Row],[revenue]])-FIND(" ",data_to_clean[[#This Row],[revenue]]))</f>
        <v>Million</v>
      </c>
      <c r="H80" s="7">
        <f>VALUE(IF(data_to_clean[[#This Row],[multiplicity]]="Million",_xlfn.CONCAT(SUBSTITUTE(data_to_clean[[#This Row],[number]],".",""),"00000"),_xlfn.CONCAT(SUBSTITUTE(data_to_clean[[#This Row],[number]],".",""),"00000000")))</f>
        <v>7200000</v>
      </c>
      <c r="I80" t="s">
        <v>449</v>
      </c>
      <c r="J80">
        <f>ROUND(VALUE(SUBSTITUTE(data_to_clean[[#This Row],[growth_%]],".",",")),0)</f>
        <v>4090</v>
      </c>
      <c r="K80" t="s">
        <v>233</v>
      </c>
      <c r="L80">
        <v>40</v>
      </c>
      <c r="M80">
        <v>6</v>
      </c>
      <c r="N80">
        <v>2002</v>
      </c>
      <c r="O80">
        <v>1</v>
      </c>
      <c r="P80" t="s">
        <v>450</v>
      </c>
      <c r="Q80" t="b">
        <f>AND(ISNUMBER(data_to_clean[[#This Row],[revenue_formatted]]),ISNUMBER(data_to_clean[[#This Row],[growth_formatted_%]]),ISNUMBER(data_to_clean[[#This Row],[workers]]),ISNUMBER(data_to_clean[[#This Row],[previous_workers]]),ISNUMBER(data_to_clean[[#This Row],[founded]]),ISNUMBER(data_to_clean[[#This Row],[yrs_on_list]]))</f>
        <v>1</v>
      </c>
    </row>
    <row r="81" spans="1:17" x14ac:dyDescent="0.25">
      <c r="A81">
        <v>80</v>
      </c>
      <c r="B81" t="s">
        <v>451</v>
      </c>
      <c r="C81" t="s">
        <v>166</v>
      </c>
      <c r="D81" t="str">
        <f>VLOOKUP(data_to_clean[[#This Row],[state]],abbreviation_table[],2,FALSE)</f>
        <v>Utah</v>
      </c>
      <c r="E81" t="s">
        <v>416</v>
      </c>
      <c r="F81" t="str">
        <f>TRIM(LEFT(data_to_clean[[#This Row],[revenue]],FIND(" ",data_to_clean[[#This Row],[revenue]])))</f>
        <v>4.7</v>
      </c>
      <c r="G81" t="str">
        <f>RIGHT(data_to_clean[[#This Row],[revenue]],LEN(data_to_clean[[#This Row],[revenue]])-FIND(" ",data_to_clean[[#This Row],[revenue]]))</f>
        <v>Million</v>
      </c>
      <c r="H81" s="7">
        <f>VALUE(IF(data_to_clean[[#This Row],[multiplicity]]="Million",_xlfn.CONCAT(SUBSTITUTE(data_to_clean[[#This Row],[number]],".",""),"00000"),_xlfn.CONCAT(SUBSTITUTE(data_to_clean[[#This Row],[number]],".",""),"00000000")))</f>
        <v>4700000</v>
      </c>
      <c r="I81" t="s">
        <v>453</v>
      </c>
      <c r="J81">
        <f>ROUND(VALUE(SUBSTITUTE(data_to_clean[[#This Row],[growth_%]],".",",")),0)</f>
        <v>4088</v>
      </c>
      <c r="K81" t="s">
        <v>40</v>
      </c>
      <c r="L81">
        <v>12</v>
      </c>
      <c r="M81">
        <v>2</v>
      </c>
      <c r="N81">
        <v>2015</v>
      </c>
      <c r="O81">
        <v>1</v>
      </c>
      <c r="P81" t="s">
        <v>170</v>
      </c>
      <c r="Q81" t="b">
        <f>AND(ISNUMBER(data_to_clean[[#This Row],[revenue_formatted]]),ISNUMBER(data_to_clean[[#This Row],[growth_formatted_%]]),ISNUMBER(data_to_clean[[#This Row],[workers]]),ISNUMBER(data_to_clean[[#This Row],[previous_workers]]),ISNUMBER(data_to_clean[[#This Row],[founded]]),ISNUMBER(data_to_clean[[#This Row],[yrs_on_list]]))</f>
        <v>1</v>
      </c>
    </row>
    <row r="82" spans="1:17" x14ac:dyDescent="0.25">
      <c r="A82">
        <v>81</v>
      </c>
      <c r="B82" t="s">
        <v>454</v>
      </c>
      <c r="C82" t="s">
        <v>243</v>
      </c>
      <c r="D82" t="str">
        <f>VLOOKUP(data_to_clean[[#This Row],[state]],abbreviation_table[],2,FALSE)</f>
        <v>Maryland</v>
      </c>
      <c r="E82" t="s">
        <v>456</v>
      </c>
      <c r="F82" t="str">
        <f>TRIM(LEFT(data_to_clean[[#This Row],[revenue]],FIND(" ",data_to_clean[[#This Row],[revenue]])))</f>
        <v>16.3</v>
      </c>
      <c r="G82" t="str">
        <f>RIGHT(data_to_clean[[#This Row],[revenue]],LEN(data_to_clean[[#This Row],[revenue]])-FIND(" ",data_to_clean[[#This Row],[revenue]]))</f>
        <v>Million</v>
      </c>
      <c r="H82" s="7">
        <f>VALUE(IF(data_to_clean[[#This Row],[multiplicity]]="Million",_xlfn.CONCAT(SUBSTITUTE(data_to_clean[[#This Row],[number]],".",""),"00000"),_xlfn.CONCAT(SUBSTITUTE(data_to_clean[[#This Row],[number]],".",""),"00000000")))</f>
        <v>16300000</v>
      </c>
      <c r="I82" t="s">
        <v>457</v>
      </c>
      <c r="J82">
        <f>ROUND(VALUE(SUBSTITUTE(data_to_clean[[#This Row],[growth_%]],".",",")),0)</f>
        <v>4035</v>
      </c>
      <c r="K82" t="s">
        <v>55</v>
      </c>
      <c r="L82">
        <v>38</v>
      </c>
      <c r="M82">
        <v>8</v>
      </c>
      <c r="N82">
        <v>2014</v>
      </c>
      <c r="O82">
        <v>1</v>
      </c>
      <c r="P82" t="s">
        <v>459</v>
      </c>
      <c r="Q82" t="b">
        <f>AND(ISNUMBER(data_to_clean[[#This Row],[revenue_formatted]]),ISNUMBER(data_to_clean[[#This Row],[growth_formatted_%]]),ISNUMBER(data_to_clean[[#This Row],[workers]]),ISNUMBER(data_to_clean[[#This Row],[previous_workers]]),ISNUMBER(data_to_clean[[#This Row],[founded]]),ISNUMBER(data_to_clean[[#This Row],[yrs_on_list]]))</f>
        <v>1</v>
      </c>
    </row>
    <row r="83" spans="1:17" x14ac:dyDescent="0.25">
      <c r="A83">
        <v>82</v>
      </c>
      <c r="B83" t="s">
        <v>460</v>
      </c>
      <c r="C83" t="s">
        <v>462</v>
      </c>
      <c r="D83" t="str">
        <f>VLOOKUP(data_to_clean[[#This Row],[state]],abbreviation_table[],2,FALSE)</f>
        <v>Kansas</v>
      </c>
      <c r="E83" t="s">
        <v>463</v>
      </c>
      <c r="F83" t="str">
        <f>TRIM(LEFT(data_to_clean[[#This Row],[revenue]],FIND(" ",data_to_clean[[#This Row],[revenue]])))</f>
        <v>54.4</v>
      </c>
      <c r="G83" t="str">
        <f>RIGHT(data_to_clean[[#This Row],[revenue]],LEN(data_to_clean[[#This Row],[revenue]])-FIND(" ",data_to_clean[[#This Row],[revenue]]))</f>
        <v>Million</v>
      </c>
      <c r="H83" s="7">
        <f>VALUE(IF(data_to_clean[[#This Row],[multiplicity]]="Million",_xlfn.CONCAT(SUBSTITUTE(data_to_clean[[#This Row],[number]],".",""),"00000"),_xlfn.CONCAT(SUBSTITUTE(data_to_clean[[#This Row],[number]],".",""),"00000000")))</f>
        <v>54400000</v>
      </c>
      <c r="I83" t="s">
        <v>464</v>
      </c>
      <c r="J83">
        <f>ROUND(VALUE(SUBSTITUTE(data_to_clean[[#This Row],[growth_%]],".",",")),0)</f>
        <v>3840</v>
      </c>
      <c r="K83" t="s">
        <v>25</v>
      </c>
      <c r="L83">
        <v>50</v>
      </c>
      <c r="M83">
        <v>4</v>
      </c>
      <c r="N83">
        <v>2015</v>
      </c>
      <c r="O83">
        <v>1</v>
      </c>
      <c r="P83" t="s">
        <v>466</v>
      </c>
      <c r="Q83" t="b">
        <f>AND(ISNUMBER(data_to_clean[[#This Row],[revenue_formatted]]),ISNUMBER(data_to_clean[[#This Row],[growth_formatted_%]]),ISNUMBER(data_to_clean[[#This Row],[workers]]),ISNUMBER(data_to_clean[[#This Row],[previous_workers]]),ISNUMBER(data_to_clean[[#This Row],[founded]]),ISNUMBER(data_to_clean[[#This Row],[yrs_on_list]]))</f>
        <v>1</v>
      </c>
    </row>
    <row r="84" spans="1:17" x14ac:dyDescent="0.25">
      <c r="A84">
        <v>83</v>
      </c>
      <c r="B84" t="s">
        <v>467</v>
      </c>
      <c r="C84" t="s">
        <v>30</v>
      </c>
      <c r="D84" t="str">
        <f>VLOOKUP(data_to_clean[[#This Row],[state]],abbreviation_table[],2,FALSE)</f>
        <v>Texas</v>
      </c>
      <c r="E84" t="s">
        <v>334</v>
      </c>
      <c r="F84" t="str">
        <f>TRIM(LEFT(data_to_clean[[#This Row],[revenue]],FIND(" ",data_to_clean[[#This Row],[revenue]])))</f>
        <v>5.1</v>
      </c>
      <c r="G84" t="str">
        <f>RIGHT(data_to_clean[[#This Row],[revenue]],LEN(data_to_clean[[#This Row],[revenue]])-FIND(" ",data_to_clean[[#This Row],[revenue]]))</f>
        <v>Million</v>
      </c>
      <c r="H84" s="7">
        <f>VALUE(IF(data_to_clean[[#This Row],[multiplicity]]="Million",_xlfn.CONCAT(SUBSTITUTE(data_to_clean[[#This Row],[number]],".",""),"00000"),_xlfn.CONCAT(SUBSTITUTE(data_to_clean[[#This Row],[number]],".",""),"00000000")))</f>
        <v>5100000</v>
      </c>
      <c r="I84" t="s">
        <v>469</v>
      </c>
      <c r="J84">
        <f>ROUND(VALUE(SUBSTITUTE(data_to_clean[[#This Row],[growth_%]],".",",")),0)</f>
        <v>3779</v>
      </c>
      <c r="K84" t="s">
        <v>156</v>
      </c>
      <c r="L84">
        <v>50</v>
      </c>
      <c r="M84">
        <v>15</v>
      </c>
      <c r="N84">
        <v>2012</v>
      </c>
      <c r="O84">
        <v>2</v>
      </c>
      <c r="P84" t="s">
        <v>470</v>
      </c>
      <c r="Q84" t="b">
        <f>AND(ISNUMBER(data_to_clean[[#This Row],[revenue_formatted]]),ISNUMBER(data_to_clean[[#This Row],[growth_formatted_%]]),ISNUMBER(data_to_clean[[#This Row],[workers]]),ISNUMBER(data_to_clean[[#This Row],[previous_workers]]),ISNUMBER(data_to_clean[[#This Row],[founded]]),ISNUMBER(data_to_clean[[#This Row],[yrs_on_list]]))</f>
        <v>1</v>
      </c>
    </row>
    <row r="85" spans="1:17" x14ac:dyDescent="0.25">
      <c r="A85">
        <v>83</v>
      </c>
      <c r="B85" t="s">
        <v>471</v>
      </c>
      <c r="C85" t="s">
        <v>80</v>
      </c>
      <c r="D85" t="str">
        <f>VLOOKUP(data_to_clean[[#This Row],[state]],abbreviation_table[],2,FALSE)</f>
        <v>California</v>
      </c>
      <c r="E85" t="s">
        <v>473</v>
      </c>
      <c r="F85" t="str">
        <f>TRIM(LEFT(data_to_clean[[#This Row],[revenue]],FIND(" ",data_to_clean[[#This Row],[revenue]])))</f>
        <v>25.8</v>
      </c>
      <c r="G85" t="str">
        <f>RIGHT(data_to_clean[[#This Row],[revenue]],LEN(data_to_clean[[#This Row],[revenue]])-FIND(" ",data_to_clean[[#This Row],[revenue]]))</f>
        <v>Million</v>
      </c>
      <c r="H85" s="7">
        <f>VALUE(IF(data_to_clean[[#This Row],[multiplicity]]="Million",_xlfn.CONCAT(SUBSTITUTE(data_to_clean[[#This Row],[number]],".",""),"00000"),_xlfn.CONCAT(SUBSTITUTE(data_to_clean[[#This Row],[number]],".",""),"00000000")))</f>
        <v>25800000</v>
      </c>
      <c r="I85" t="s">
        <v>474</v>
      </c>
      <c r="J85">
        <f>ROUND(VALUE(SUBSTITUTE(data_to_clean[[#This Row],[growth_%]],".",",")),0)</f>
        <v>3775</v>
      </c>
      <c r="K85" t="s">
        <v>233</v>
      </c>
      <c r="L85">
        <v>25</v>
      </c>
      <c r="M85">
        <v>3</v>
      </c>
      <c r="N85">
        <v>2013</v>
      </c>
      <c r="O85">
        <v>1</v>
      </c>
      <c r="P85" t="s">
        <v>475</v>
      </c>
      <c r="Q85" t="b">
        <f>AND(ISNUMBER(data_to_clean[[#This Row],[revenue_formatted]]),ISNUMBER(data_to_clean[[#This Row],[growth_formatted_%]]),ISNUMBER(data_to_clean[[#This Row],[workers]]),ISNUMBER(data_to_clean[[#This Row],[previous_workers]]),ISNUMBER(data_to_clean[[#This Row],[founded]]),ISNUMBER(data_to_clean[[#This Row],[yrs_on_list]]))</f>
        <v>1</v>
      </c>
    </row>
    <row r="86" spans="1:17" x14ac:dyDescent="0.25">
      <c r="A86">
        <v>84</v>
      </c>
      <c r="B86" t="s">
        <v>476</v>
      </c>
      <c r="C86" t="s">
        <v>166</v>
      </c>
      <c r="D86" t="str">
        <f>VLOOKUP(data_to_clean[[#This Row],[state]],abbreviation_table[],2,FALSE)</f>
        <v>Utah</v>
      </c>
      <c r="E86" t="s">
        <v>399</v>
      </c>
      <c r="F86" t="str">
        <f>TRIM(LEFT(data_to_clean[[#This Row],[revenue]],FIND(" ",data_to_clean[[#This Row],[revenue]])))</f>
        <v>9</v>
      </c>
      <c r="G86" t="str">
        <f>RIGHT(data_to_clean[[#This Row],[revenue]],LEN(data_to_clean[[#This Row],[revenue]])-FIND(" ",data_to_clean[[#This Row],[revenue]]))</f>
        <v>Million</v>
      </c>
      <c r="H86" s="7">
        <f>VALUE(IF(data_to_clean[[#This Row],[multiplicity]]="Million",_xlfn.CONCAT(SUBSTITUTE(data_to_clean[[#This Row],[number]],".",""),"00000"),_xlfn.CONCAT(SUBSTITUTE(data_to_clean[[#This Row],[number]],".",""),"00000000")))</f>
        <v>900000</v>
      </c>
      <c r="I86" t="s">
        <v>478</v>
      </c>
      <c r="J86">
        <f>ROUND(VALUE(SUBSTITUTE(data_to_clean[[#This Row],[growth_%]],".",",")),0)</f>
        <v>3728</v>
      </c>
      <c r="K86" t="s">
        <v>18</v>
      </c>
      <c r="L86">
        <v>13</v>
      </c>
      <c r="M86">
        <v>10</v>
      </c>
      <c r="N86">
        <v>2014</v>
      </c>
      <c r="O86">
        <v>2</v>
      </c>
      <c r="P86" t="s">
        <v>479</v>
      </c>
      <c r="Q86" t="b">
        <f>AND(ISNUMBER(data_to_clean[[#This Row],[revenue_formatted]]),ISNUMBER(data_to_clean[[#This Row],[growth_formatted_%]]),ISNUMBER(data_to_clean[[#This Row],[workers]]),ISNUMBER(data_to_clean[[#This Row],[previous_workers]]),ISNUMBER(data_to_clean[[#This Row],[founded]]),ISNUMBER(data_to_clean[[#This Row],[yrs_on_list]]))</f>
        <v>1</v>
      </c>
    </row>
    <row r="87" spans="1:17" x14ac:dyDescent="0.25">
      <c r="A87">
        <v>85</v>
      </c>
      <c r="B87" t="s">
        <v>480</v>
      </c>
      <c r="C87" t="s">
        <v>15</v>
      </c>
      <c r="D87" t="str">
        <f>VLOOKUP(data_to_clean[[#This Row],[state]],abbreviation_table[],2,FALSE)</f>
        <v>Arizona</v>
      </c>
      <c r="E87" t="s">
        <v>399</v>
      </c>
      <c r="F87" t="str">
        <f>TRIM(LEFT(data_to_clean[[#This Row],[revenue]],FIND(" ",data_to_clean[[#This Row],[revenue]])))</f>
        <v>9</v>
      </c>
      <c r="G87" t="str">
        <f>RIGHT(data_to_clean[[#This Row],[revenue]],LEN(data_to_clean[[#This Row],[revenue]])-FIND(" ",data_to_clean[[#This Row],[revenue]]))</f>
        <v>Million</v>
      </c>
      <c r="H87" s="7">
        <f>VALUE(IF(data_to_clean[[#This Row],[multiplicity]]="Million",_xlfn.CONCAT(SUBSTITUTE(data_to_clean[[#This Row],[number]],".",""),"00000"),_xlfn.CONCAT(SUBSTITUTE(data_to_clean[[#This Row],[number]],".",""),"00000000")))</f>
        <v>900000</v>
      </c>
      <c r="I87" t="s">
        <v>482</v>
      </c>
      <c r="J87">
        <f>ROUND(VALUE(SUBSTITUTE(data_to_clean[[#This Row],[growth_%]],".",",")),0)</f>
        <v>3692</v>
      </c>
      <c r="K87" t="s">
        <v>107</v>
      </c>
      <c r="L87">
        <v>19</v>
      </c>
      <c r="M87">
        <v>3</v>
      </c>
      <c r="N87">
        <v>2015</v>
      </c>
      <c r="O87">
        <v>1</v>
      </c>
      <c r="P87" t="s">
        <v>19</v>
      </c>
      <c r="Q87" t="b">
        <f>AND(ISNUMBER(data_to_clean[[#This Row],[revenue_formatted]]),ISNUMBER(data_to_clean[[#This Row],[growth_formatted_%]]),ISNUMBER(data_to_clean[[#This Row],[workers]]),ISNUMBER(data_to_clean[[#This Row],[previous_workers]]),ISNUMBER(data_to_clean[[#This Row],[founded]]),ISNUMBER(data_to_clean[[#This Row],[yrs_on_list]]))</f>
        <v>1</v>
      </c>
    </row>
    <row r="88" spans="1:17" x14ac:dyDescent="0.25">
      <c r="A88">
        <v>86</v>
      </c>
      <c r="B88" t="s">
        <v>483</v>
      </c>
      <c r="C88" t="s">
        <v>30</v>
      </c>
      <c r="D88" t="str">
        <f>VLOOKUP(data_to_clean[[#This Row],[state]],abbreviation_table[],2,FALSE)</f>
        <v>Texas</v>
      </c>
      <c r="E88" t="s">
        <v>485</v>
      </c>
      <c r="F88" t="str">
        <f>TRIM(LEFT(data_to_clean[[#This Row],[revenue]],FIND(" ",data_to_clean[[#This Row],[revenue]])))</f>
        <v>4.5</v>
      </c>
      <c r="G88" t="str">
        <f>RIGHT(data_to_clean[[#This Row],[revenue]],LEN(data_to_clean[[#This Row],[revenue]])-FIND(" ",data_to_clean[[#This Row],[revenue]]))</f>
        <v>Million</v>
      </c>
      <c r="H88" s="7">
        <f>VALUE(IF(data_to_clean[[#This Row],[multiplicity]]="Million",_xlfn.CONCAT(SUBSTITUTE(data_to_clean[[#This Row],[number]],".",""),"00000"),_xlfn.CONCAT(SUBSTITUTE(data_to_clean[[#This Row],[number]],".",""),"00000000")))</f>
        <v>4500000</v>
      </c>
      <c r="I88" t="s">
        <v>486</v>
      </c>
      <c r="J88">
        <f>ROUND(VALUE(SUBSTITUTE(data_to_clean[[#This Row],[growth_%]],".",",")),0)</f>
        <v>3684</v>
      </c>
      <c r="K88" t="s">
        <v>336</v>
      </c>
      <c r="L88">
        <v>463</v>
      </c>
      <c r="M88">
        <v>22</v>
      </c>
      <c r="N88">
        <v>2015</v>
      </c>
      <c r="O88">
        <v>1</v>
      </c>
      <c r="P88" t="s">
        <v>34</v>
      </c>
      <c r="Q88" t="b">
        <f>AND(ISNUMBER(data_to_clean[[#This Row],[revenue_formatted]]),ISNUMBER(data_to_clean[[#This Row],[growth_formatted_%]]),ISNUMBER(data_to_clean[[#This Row],[workers]]),ISNUMBER(data_to_clean[[#This Row],[previous_workers]]),ISNUMBER(data_to_clean[[#This Row],[founded]]),ISNUMBER(data_to_clean[[#This Row],[yrs_on_list]]))</f>
        <v>1</v>
      </c>
    </row>
    <row r="89" spans="1:17" x14ac:dyDescent="0.25">
      <c r="A89">
        <v>87</v>
      </c>
      <c r="B89" t="s">
        <v>487</v>
      </c>
      <c r="C89" t="s">
        <v>80</v>
      </c>
      <c r="D89" t="str">
        <f>VLOOKUP(data_to_clean[[#This Row],[state]],abbreviation_table[],2,FALSE)</f>
        <v>California</v>
      </c>
      <c r="E89" t="s">
        <v>489</v>
      </c>
      <c r="F89" t="str">
        <f>TRIM(LEFT(data_to_clean[[#This Row],[revenue]],FIND(" ",data_to_clean[[#This Row],[revenue]])))</f>
        <v>104.1</v>
      </c>
      <c r="G89" t="str">
        <f>RIGHT(data_to_clean[[#This Row],[revenue]],LEN(data_to_clean[[#This Row],[revenue]])-FIND(" ",data_to_clean[[#This Row],[revenue]]))</f>
        <v>Million</v>
      </c>
      <c r="H89" s="7">
        <f>VALUE(IF(data_to_clean[[#This Row],[multiplicity]]="Million",_xlfn.CONCAT(SUBSTITUTE(data_to_clean[[#This Row],[number]],".",""),"00000"),_xlfn.CONCAT(SUBSTITUTE(data_to_clean[[#This Row],[number]],".",""),"00000000")))</f>
        <v>104100000</v>
      </c>
      <c r="I89" t="s">
        <v>490</v>
      </c>
      <c r="J89">
        <f>ROUND(VALUE(SUBSTITUTE(data_to_clean[[#This Row],[growth_%]],".",",")),0)</f>
        <v>3665</v>
      </c>
      <c r="K89" t="s">
        <v>40</v>
      </c>
      <c r="L89">
        <v>1200</v>
      </c>
      <c r="M89">
        <v>30</v>
      </c>
      <c r="N89">
        <v>2012</v>
      </c>
      <c r="O89">
        <v>2</v>
      </c>
      <c r="P89" t="s">
        <v>163</v>
      </c>
      <c r="Q89" t="b">
        <f>AND(ISNUMBER(data_to_clean[[#This Row],[revenue_formatted]]),ISNUMBER(data_to_clean[[#This Row],[growth_formatted_%]]),ISNUMBER(data_to_clean[[#This Row],[workers]]),ISNUMBER(data_to_clean[[#This Row],[previous_workers]]),ISNUMBER(data_to_clean[[#This Row],[founded]]),ISNUMBER(data_to_clean[[#This Row],[yrs_on_list]]))</f>
        <v>1</v>
      </c>
    </row>
    <row r="90" spans="1:17" x14ac:dyDescent="0.25">
      <c r="A90">
        <v>88</v>
      </c>
      <c r="B90" t="s">
        <v>491</v>
      </c>
      <c r="C90" t="s">
        <v>80</v>
      </c>
      <c r="D90" t="str">
        <f>VLOOKUP(data_to_clean[[#This Row],[state]],abbreviation_table[],2,FALSE)</f>
        <v>California</v>
      </c>
      <c r="E90" t="s">
        <v>493</v>
      </c>
      <c r="F90" t="str">
        <f>TRIM(LEFT(data_to_clean[[#This Row],[revenue]],FIND(" ",data_to_clean[[#This Row],[revenue]])))</f>
        <v>3.9</v>
      </c>
      <c r="G90" t="str">
        <f>RIGHT(data_to_clean[[#This Row],[revenue]],LEN(data_to_clean[[#This Row],[revenue]])-FIND(" ",data_to_clean[[#This Row],[revenue]]))</f>
        <v>Million</v>
      </c>
      <c r="H90" s="7">
        <f>VALUE(IF(data_to_clean[[#This Row],[multiplicity]]="Million",_xlfn.CONCAT(SUBSTITUTE(data_to_clean[[#This Row],[number]],".",""),"00000"),_xlfn.CONCAT(SUBSTITUTE(data_to_clean[[#This Row],[number]],".",""),"00000000")))</f>
        <v>3900000</v>
      </c>
      <c r="I90" t="s">
        <v>494</v>
      </c>
      <c r="J90">
        <f>ROUND(VALUE(SUBSTITUTE(data_to_clean[[#This Row],[growth_%]],".",",")),0)</f>
        <v>3623</v>
      </c>
      <c r="K90" t="s">
        <v>289</v>
      </c>
      <c r="L90">
        <v>25</v>
      </c>
      <c r="M90">
        <v>3</v>
      </c>
      <c r="N90">
        <v>2015</v>
      </c>
      <c r="O90">
        <v>1</v>
      </c>
      <c r="P90" t="s">
        <v>495</v>
      </c>
      <c r="Q90" t="b">
        <f>AND(ISNUMBER(data_to_clean[[#This Row],[revenue_formatted]]),ISNUMBER(data_to_clean[[#This Row],[growth_formatted_%]]),ISNUMBER(data_to_clean[[#This Row],[workers]]),ISNUMBER(data_to_clean[[#This Row],[previous_workers]]),ISNUMBER(data_to_clean[[#This Row],[founded]]),ISNUMBER(data_to_clean[[#This Row],[yrs_on_list]]))</f>
        <v>1</v>
      </c>
    </row>
    <row r="91" spans="1:17" x14ac:dyDescent="0.25">
      <c r="A91">
        <v>89</v>
      </c>
      <c r="B91" t="s">
        <v>496</v>
      </c>
      <c r="C91" t="s">
        <v>80</v>
      </c>
      <c r="D91" t="str">
        <f>VLOOKUP(data_to_clean[[#This Row],[state]],abbreviation_table[],2,FALSE)</f>
        <v>California</v>
      </c>
      <c r="E91" t="s">
        <v>498</v>
      </c>
      <c r="F91" t="str">
        <f>TRIM(LEFT(data_to_clean[[#This Row],[revenue]],FIND(" ",data_to_clean[[#This Row],[revenue]])))</f>
        <v>10.4</v>
      </c>
      <c r="G91" t="str">
        <f>RIGHT(data_to_clean[[#This Row],[revenue]],LEN(data_to_clean[[#This Row],[revenue]])-FIND(" ",data_to_clean[[#This Row],[revenue]]))</f>
        <v>Million</v>
      </c>
      <c r="H91" s="7">
        <f>VALUE(IF(data_to_clean[[#This Row],[multiplicity]]="Million",_xlfn.CONCAT(SUBSTITUTE(data_to_clean[[#This Row],[number]],".",""),"00000"),_xlfn.CONCAT(SUBSTITUTE(data_to_clean[[#This Row],[number]],".",""),"00000000")))</f>
        <v>10400000</v>
      </c>
      <c r="I91" t="s">
        <v>499</v>
      </c>
      <c r="J91">
        <f>ROUND(VALUE(SUBSTITUTE(data_to_clean[[#This Row],[growth_%]],".",",")),0)</f>
        <v>3535</v>
      </c>
      <c r="K91" t="s">
        <v>257</v>
      </c>
      <c r="L91">
        <v>178</v>
      </c>
      <c r="M91">
        <v>11</v>
      </c>
      <c r="N91">
        <v>2015</v>
      </c>
      <c r="O91">
        <v>2</v>
      </c>
      <c r="P91" t="s">
        <v>500</v>
      </c>
      <c r="Q91" t="b">
        <f>AND(ISNUMBER(data_to_clean[[#This Row],[revenue_formatted]]),ISNUMBER(data_to_clean[[#This Row],[growth_formatted_%]]),ISNUMBER(data_to_clean[[#This Row],[workers]]),ISNUMBER(data_to_clean[[#This Row],[previous_workers]]),ISNUMBER(data_to_clean[[#This Row],[founded]]),ISNUMBER(data_to_clean[[#This Row],[yrs_on_list]]))</f>
        <v>1</v>
      </c>
    </row>
    <row r="92" spans="1:17" x14ac:dyDescent="0.25">
      <c r="A92">
        <v>90</v>
      </c>
      <c r="B92" t="s">
        <v>501</v>
      </c>
      <c r="C92" t="s">
        <v>503</v>
      </c>
      <c r="D92" t="str">
        <f>VLOOKUP(data_to_clean[[#This Row],[state]],abbreviation_table[],2,FALSE)</f>
        <v>Illinois</v>
      </c>
      <c r="E92" t="s">
        <v>504</v>
      </c>
      <c r="F92" t="str">
        <f>TRIM(LEFT(data_to_clean[[#This Row],[revenue]],FIND(" ",data_to_clean[[#This Row],[revenue]])))</f>
        <v>14.4</v>
      </c>
      <c r="G92" t="str">
        <f>RIGHT(data_to_clean[[#This Row],[revenue]],LEN(data_to_clean[[#This Row],[revenue]])-FIND(" ",data_to_clean[[#This Row],[revenue]]))</f>
        <v>Million</v>
      </c>
      <c r="H92" s="7">
        <f>VALUE(IF(data_to_clean[[#This Row],[multiplicity]]="Million",_xlfn.CONCAT(SUBSTITUTE(data_to_clean[[#This Row],[number]],".",""),"00000"),_xlfn.CONCAT(SUBSTITUTE(data_to_clean[[#This Row],[number]],".",""),"00000000")))</f>
        <v>14400000</v>
      </c>
      <c r="I92" t="s">
        <v>505</v>
      </c>
      <c r="J92">
        <f>ROUND(VALUE(SUBSTITUTE(data_to_clean[[#This Row],[growth_%]],".",",")),0)</f>
        <v>3532</v>
      </c>
      <c r="K92" t="s">
        <v>308</v>
      </c>
      <c r="L92">
        <v>49</v>
      </c>
      <c r="M92">
        <v>4</v>
      </c>
      <c r="N92">
        <v>2013</v>
      </c>
      <c r="O92">
        <v>2</v>
      </c>
      <c r="P92" t="s">
        <v>506</v>
      </c>
      <c r="Q92" t="b">
        <f>AND(ISNUMBER(data_to_clean[[#This Row],[revenue_formatted]]),ISNUMBER(data_to_clean[[#This Row],[growth_formatted_%]]),ISNUMBER(data_to_clean[[#This Row],[workers]]),ISNUMBER(data_to_clean[[#This Row],[previous_workers]]),ISNUMBER(data_to_clean[[#This Row],[founded]]),ISNUMBER(data_to_clean[[#This Row],[yrs_on_list]]))</f>
        <v>1</v>
      </c>
    </row>
    <row r="93" spans="1:17" x14ac:dyDescent="0.25">
      <c r="A93">
        <v>91</v>
      </c>
      <c r="B93" t="s">
        <v>507</v>
      </c>
      <c r="C93" t="s">
        <v>66</v>
      </c>
      <c r="D93" t="str">
        <f>VLOOKUP(data_to_clean[[#This Row],[state]],abbreviation_table[],2,FALSE)</f>
        <v>Virginia</v>
      </c>
      <c r="E93" t="s">
        <v>265</v>
      </c>
      <c r="F93" t="str">
        <f>TRIM(LEFT(data_to_clean[[#This Row],[revenue]],FIND(" ",data_to_clean[[#This Row],[revenue]])))</f>
        <v>6.4</v>
      </c>
      <c r="G93" t="str">
        <f>RIGHT(data_to_clean[[#This Row],[revenue]],LEN(data_to_clean[[#This Row],[revenue]])-FIND(" ",data_to_clean[[#This Row],[revenue]]))</f>
        <v>Million</v>
      </c>
      <c r="H93" s="7">
        <f>VALUE(IF(data_to_clean[[#This Row],[multiplicity]]="Million",_xlfn.CONCAT(SUBSTITUTE(data_to_clean[[#This Row],[number]],".",""),"00000"),_xlfn.CONCAT(SUBSTITUTE(data_to_clean[[#This Row],[number]],".",""),"00000000")))</f>
        <v>6400000</v>
      </c>
      <c r="I93" t="s">
        <v>509</v>
      </c>
      <c r="J93">
        <f>ROUND(VALUE(SUBSTITUTE(data_to_clean[[#This Row],[growth_%]],".",",")),0)</f>
        <v>3469</v>
      </c>
      <c r="K93" t="s">
        <v>181</v>
      </c>
      <c r="L93">
        <v>35</v>
      </c>
      <c r="M93">
        <v>5</v>
      </c>
      <c r="N93">
        <v>2012</v>
      </c>
      <c r="O93">
        <v>2</v>
      </c>
      <c r="P93" t="s">
        <v>396</v>
      </c>
      <c r="Q93" t="b">
        <f>AND(ISNUMBER(data_to_clean[[#This Row],[revenue_formatted]]),ISNUMBER(data_to_clean[[#This Row],[growth_formatted_%]]),ISNUMBER(data_to_clean[[#This Row],[workers]]),ISNUMBER(data_to_clean[[#This Row],[previous_workers]]),ISNUMBER(data_to_clean[[#This Row],[founded]]),ISNUMBER(data_to_clean[[#This Row],[yrs_on_list]]))</f>
        <v>1</v>
      </c>
    </row>
    <row r="94" spans="1:17" x14ac:dyDescent="0.25">
      <c r="A94">
        <v>92</v>
      </c>
      <c r="B94" t="s">
        <v>510</v>
      </c>
      <c r="C94" t="s">
        <v>141</v>
      </c>
      <c r="D94" t="str">
        <f>VLOOKUP(data_to_clean[[#This Row],[state]],abbreviation_table[],2,FALSE)</f>
        <v>Kentucky</v>
      </c>
      <c r="E94" t="s">
        <v>512</v>
      </c>
      <c r="F94" t="str">
        <f>TRIM(LEFT(data_to_clean[[#This Row],[revenue]],FIND(" ",data_to_clean[[#This Row],[revenue]])))</f>
        <v>4.9</v>
      </c>
      <c r="G94" t="str">
        <f>RIGHT(data_to_clean[[#This Row],[revenue]],LEN(data_to_clean[[#This Row],[revenue]])-FIND(" ",data_to_clean[[#This Row],[revenue]]))</f>
        <v>Million</v>
      </c>
      <c r="H94" s="7">
        <f>VALUE(IF(data_to_clean[[#This Row],[multiplicity]]="Million",_xlfn.CONCAT(SUBSTITUTE(data_to_clean[[#This Row],[number]],".",""),"00000"),_xlfn.CONCAT(SUBSTITUTE(data_to_clean[[#This Row],[number]],".",""),"00000000")))</f>
        <v>4900000</v>
      </c>
      <c r="I94" t="s">
        <v>513</v>
      </c>
      <c r="J94">
        <f>ROUND(VALUE(SUBSTITUTE(data_to_clean[[#This Row],[growth_%]],".",",")),0)</f>
        <v>3418</v>
      </c>
      <c r="K94" t="s">
        <v>55</v>
      </c>
      <c r="L94">
        <v>19</v>
      </c>
      <c r="M94">
        <v>1</v>
      </c>
      <c r="N94">
        <v>2014</v>
      </c>
      <c r="O94">
        <v>1</v>
      </c>
      <c r="P94" t="s">
        <v>515</v>
      </c>
      <c r="Q94" t="b">
        <f>AND(ISNUMBER(data_to_clean[[#This Row],[revenue_formatted]]),ISNUMBER(data_to_clean[[#This Row],[growth_formatted_%]]),ISNUMBER(data_to_clean[[#This Row],[workers]]),ISNUMBER(data_to_clean[[#This Row],[previous_workers]]),ISNUMBER(data_to_clean[[#This Row],[founded]]),ISNUMBER(data_to_clean[[#This Row],[yrs_on_list]]))</f>
        <v>1</v>
      </c>
    </row>
    <row r="95" spans="1:17" x14ac:dyDescent="0.25">
      <c r="A95">
        <v>93</v>
      </c>
      <c r="B95" t="s">
        <v>516</v>
      </c>
      <c r="C95" t="s">
        <v>230</v>
      </c>
      <c r="D95" t="str">
        <f>VLOOKUP(data_to_clean[[#This Row],[state]],abbreviation_table[],2,FALSE)</f>
        <v>Michigan</v>
      </c>
      <c r="E95" t="s">
        <v>518</v>
      </c>
      <c r="F95" t="str">
        <f>TRIM(LEFT(data_to_clean[[#This Row],[revenue]],FIND(" ",data_to_clean[[#This Row],[revenue]])))</f>
        <v>6.6</v>
      </c>
      <c r="G95" t="str">
        <f>RIGHT(data_to_clean[[#This Row],[revenue]],LEN(data_to_clean[[#This Row],[revenue]])-FIND(" ",data_to_clean[[#This Row],[revenue]]))</f>
        <v>Million</v>
      </c>
      <c r="H95" s="7">
        <f>VALUE(IF(data_to_clean[[#This Row],[multiplicity]]="Million",_xlfn.CONCAT(SUBSTITUTE(data_to_clean[[#This Row],[number]],".",""),"00000"),_xlfn.CONCAT(SUBSTITUTE(data_to_clean[[#This Row],[number]],".",""),"00000000")))</f>
        <v>6600000</v>
      </c>
      <c r="I95" t="s">
        <v>519</v>
      </c>
      <c r="J95">
        <f>ROUND(VALUE(SUBSTITUTE(data_to_clean[[#This Row],[growth_%]],".",",")),0)</f>
        <v>3400</v>
      </c>
      <c r="K95" t="s">
        <v>48</v>
      </c>
      <c r="L95">
        <v>25</v>
      </c>
      <c r="M95">
        <v>3</v>
      </c>
      <c r="N95">
        <v>2013</v>
      </c>
      <c r="O95">
        <v>2</v>
      </c>
      <c r="P95" t="s">
        <v>520</v>
      </c>
      <c r="Q95" t="b">
        <f>AND(ISNUMBER(data_to_clean[[#This Row],[revenue_formatted]]),ISNUMBER(data_to_clean[[#This Row],[growth_formatted_%]]),ISNUMBER(data_to_clean[[#This Row],[workers]]),ISNUMBER(data_to_clean[[#This Row],[previous_workers]]),ISNUMBER(data_to_clean[[#This Row],[founded]]),ISNUMBER(data_to_clean[[#This Row],[yrs_on_list]]))</f>
        <v>1</v>
      </c>
    </row>
    <row r="96" spans="1:17" x14ac:dyDescent="0.25">
      <c r="A96">
        <v>94</v>
      </c>
      <c r="B96" t="s">
        <v>521</v>
      </c>
      <c r="C96" t="s">
        <v>105</v>
      </c>
      <c r="D96" t="str">
        <f>VLOOKUP(data_to_clean[[#This Row],[state]],abbreviation_table[],2,FALSE)</f>
        <v>New York</v>
      </c>
      <c r="E96" t="s">
        <v>523</v>
      </c>
      <c r="F96" t="str">
        <f>TRIM(LEFT(data_to_clean[[#This Row],[revenue]],FIND(" ",data_to_clean[[#This Row],[revenue]])))</f>
        <v>7.3</v>
      </c>
      <c r="G96" t="str">
        <f>RIGHT(data_to_clean[[#This Row],[revenue]],LEN(data_to_clean[[#This Row],[revenue]])-FIND(" ",data_to_clean[[#This Row],[revenue]]))</f>
        <v>Million</v>
      </c>
      <c r="H96" s="7">
        <f>VALUE(IF(data_to_clean[[#This Row],[multiplicity]]="Million",_xlfn.CONCAT(SUBSTITUTE(data_to_clean[[#This Row],[number]],".",""),"00000"),_xlfn.CONCAT(SUBSTITUTE(data_to_clean[[#This Row],[number]],".",""),"00000000")))</f>
        <v>7300000</v>
      </c>
      <c r="I96" t="s">
        <v>524</v>
      </c>
      <c r="J96">
        <f>ROUND(VALUE(SUBSTITUTE(data_to_clean[[#This Row],[growth_%]],".",",")),0)</f>
        <v>3388</v>
      </c>
      <c r="K96" t="s">
        <v>69</v>
      </c>
      <c r="L96">
        <v>65</v>
      </c>
      <c r="M96">
        <v>7</v>
      </c>
      <c r="N96">
        <v>2014</v>
      </c>
      <c r="O96">
        <v>1</v>
      </c>
      <c r="P96" t="s">
        <v>525</v>
      </c>
      <c r="Q96" t="b">
        <f>AND(ISNUMBER(data_to_clean[[#This Row],[revenue_formatted]]),ISNUMBER(data_to_clean[[#This Row],[growth_formatted_%]]),ISNUMBER(data_to_clean[[#This Row],[workers]]),ISNUMBER(data_to_clean[[#This Row],[previous_workers]]),ISNUMBER(data_to_clean[[#This Row],[founded]]),ISNUMBER(data_to_clean[[#This Row],[yrs_on_list]]))</f>
        <v>1</v>
      </c>
    </row>
    <row r="97" spans="1:17" x14ac:dyDescent="0.25">
      <c r="A97">
        <v>95</v>
      </c>
      <c r="B97" t="s">
        <v>526</v>
      </c>
      <c r="C97" t="s">
        <v>80</v>
      </c>
      <c r="D97" t="str">
        <f>VLOOKUP(data_to_clean[[#This Row],[state]],abbreviation_table[],2,FALSE)</f>
        <v>California</v>
      </c>
      <c r="E97" t="s">
        <v>528</v>
      </c>
      <c r="F97" t="str">
        <f>TRIM(LEFT(data_to_clean[[#This Row],[revenue]],FIND(" ",data_to_clean[[#This Row],[revenue]])))</f>
        <v>7.4</v>
      </c>
      <c r="G97" t="str">
        <f>RIGHT(data_to_clean[[#This Row],[revenue]],LEN(data_to_clean[[#This Row],[revenue]])-FIND(" ",data_to_clean[[#This Row],[revenue]]))</f>
        <v>Million</v>
      </c>
      <c r="H97" s="7">
        <f>VALUE(IF(data_to_clean[[#This Row],[multiplicity]]="Million",_xlfn.CONCAT(SUBSTITUTE(data_to_clean[[#This Row],[number]],".",""),"00000"),_xlfn.CONCAT(SUBSTITUTE(data_to_clean[[#This Row],[number]],".",""),"00000000")))</f>
        <v>7400000</v>
      </c>
      <c r="I97" t="s">
        <v>529</v>
      </c>
      <c r="J97">
        <f>ROUND(VALUE(SUBSTITUTE(data_to_clean[[#This Row],[growth_%]],".",",")),0)</f>
        <v>3371</v>
      </c>
      <c r="K97" t="s">
        <v>18</v>
      </c>
      <c r="L97">
        <v>85</v>
      </c>
      <c r="M97">
        <v>1</v>
      </c>
      <c r="N97">
        <v>2014</v>
      </c>
      <c r="O97">
        <v>1</v>
      </c>
      <c r="P97" t="s">
        <v>530</v>
      </c>
      <c r="Q97" t="b">
        <f>AND(ISNUMBER(data_to_clean[[#This Row],[revenue_formatted]]),ISNUMBER(data_to_clean[[#This Row],[growth_formatted_%]]),ISNUMBER(data_to_clean[[#This Row],[workers]]),ISNUMBER(data_to_clean[[#This Row],[previous_workers]]),ISNUMBER(data_to_clean[[#This Row],[founded]]),ISNUMBER(data_to_clean[[#This Row],[yrs_on_list]]))</f>
        <v>1</v>
      </c>
    </row>
    <row r="98" spans="1:17" x14ac:dyDescent="0.25">
      <c r="A98">
        <v>96</v>
      </c>
      <c r="B98" t="s">
        <v>531</v>
      </c>
      <c r="C98" t="s">
        <v>80</v>
      </c>
      <c r="D98" t="str">
        <f>VLOOKUP(data_to_clean[[#This Row],[state]],abbreviation_table[],2,FALSE)</f>
        <v>California</v>
      </c>
      <c r="E98" t="s">
        <v>533</v>
      </c>
      <c r="F98" t="str">
        <f>TRIM(LEFT(data_to_clean[[#This Row],[revenue]],FIND(" ",data_to_clean[[#This Row],[revenue]])))</f>
        <v>15.3</v>
      </c>
      <c r="G98" t="str">
        <f>RIGHT(data_to_clean[[#This Row],[revenue]],LEN(data_to_clean[[#This Row],[revenue]])-FIND(" ",data_to_clean[[#This Row],[revenue]]))</f>
        <v>Million</v>
      </c>
      <c r="H98" s="7">
        <f>VALUE(IF(data_to_clean[[#This Row],[multiplicity]]="Million",_xlfn.CONCAT(SUBSTITUTE(data_to_clean[[#This Row],[number]],".",""),"00000"),_xlfn.CONCAT(SUBSTITUTE(data_to_clean[[#This Row],[number]],".",""),"00000000")))</f>
        <v>15300000</v>
      </c>
      <c r="I98" t="s">
        <v>534</v>
      </c>
      <c r="J98">
        <f>ROUND(VALUE(SUBSTITUTE(data_to_clean[[#This Row],[growth_%]],".",",")),0)</f>
        <v>3358</v>
      </c>
      <c r="K98" t="s">
        <v>55</v>
      </c>
      <c r="L98">
        <v>16</v>
      </c>
      <c r="M98">
        <v>8</v>
      </c>
      <c r="N98">
        <v>2011</v>
      </c>
      <c r="O98">
        <v>1</v>
      </c>
      <c r="P98" t="s">
        <v>137</v>
      </c>
      <c r="Q98" t="b">
        <f>AND(ISNUMBER(data_to_clean[[#This Row],[revenue_formatted]]),ISNUMBER(data_to_clean[[#This Row],[growth_formatted_%]]),ISNUMBER(data_to_clean[[#This Row],[workers]]),ISNUMBER(data_to_clean[[#This Row],[previous_workers]]),ISNUMBER(data_to_clean[[#This Row],[founded]]),ISNUMBER(data_to_clean[[#This Row],[yrs_on_list]]))</f>
        <v>1</v>
      </c>
    </row>
    <row r="99" spans="1:17" x14ac:dyDescent="0.25">
      <c r="A99">
        <v>97</v>
      </c>
      <c r="B99" t="s">
        <v>535</v>
      </c>
      <c r="C99" t="s">
        <v>105</v>
      </c>
      <c r="D99" t="str">
        <f>VLOOKUP(data_to_clean[[#This Row],[state]],abbreviation_table[],2,FALSE)</f>
        <v>New York</v>
      </c>
      <c r="E99" t="s">
        <v>537</v>
      </c>
      <c r="F99" t="str">
        <f>TRIM(LEFT(data_to_clean[[#This Row],[revenue]],FIND(" ",data_to_clean[[#This Row],[revenue]])))</f>
        <v>13.7</v>
      </c>
      <c r="G99" t="str">
        <f>RIGHT(data_to_clean[[#This Row],[revenue]],LEN(data_to_clean[[#This Row],[revenue]])-FIND(" ",data_to_clean[[#This Row],[revenue]]))</f>
        <v>Million</v>
      </c>
      <c r="H99" s="7">
        <f>VALUE(IF(data_to_clean[[#This Row],[multiplicity]]="Million",_xlfn.CONCAT(SUBSTITUTE(data_to_clean[[#This Row],[number]],".",""),"00000"),_xlfn.CONCAT(SUBSTITUTE(data_to_clean[[#This Row],[number]],".",""),"00000000")))</f>
        <v>13700000</v>
      </c>
      <c r="I99" t="s">
        <v>538</v>
      </c>
      <c r="J99">
        <f>ROUND(VALUE(SUBSTITUTE(data_to_clean[[#This Row],[growth_%]],".",",")),0)</f>
        <v>3350</v>
      </c>
      <c r="K99" t="s">
        <v>107</v>
      </c>
      <c r="L99">
        <v>54</v>
      </c>
      <c r="M99">
        <v>10</v>
      </c>
      <c r="N99">
        <v>2014</v>
      </c>
      <c r="O99">
        <v>1</v>
      </c>
      <c r="P99" t="s">
        <v>108</v>
      </c>
      <c r="Q99" t="b">
        <f>AND(ISNUMBER(data_to_clean[[#This Row],[revenue_formatted]]),ISNUMBER(data_to_clean[[#This Row],[growth_formatted_%]]),ISNUMBER(data_to_clean[[#This Row],[workers]]),ISNUMBER(data_to_clean[[#This Row],[previous_workers]]),ISNUMBER(data_to_clean[[#This Row],[founded]]),ISNUMBER(data_to_clean[[#This Row],[yrs_on_list]]))</f>
        <v>1</v>
      </c>
    </row>
    <row r="100" spans="1:17" x14ac:dyDescent="0.25">
      <c r="A100">
        <v>98</v>
      </c>
      <c r="B100" t="s">
        <v>539</v>
      </c>
      <c r="C100" t="s">
        <v>74</v>
      </c>
      <c r="D100" t="str">
        <f>VLOOKUP(data_to_clean[[#This Row],[state]],abbreviation_table[],2,FALSE)</f>
        <v>Ohio</v>
      </c>
      <c r="E100" t="s">
        <v>541</v>
      </c>
      <c r="F100" t="str">
        <f>TRIM(LEFT(data_to_clean[[#This Row],[revenue]],FIND(" ",data_to_clean[[#This Row],[revenue]])))</f>
        <v>4.8</v>
      </c>
      <c r="G100" t="str">
        <f>RIGHT(data_to_clean[[#This Row],[revenue]],LEN(data_to_clean[[#This Row],[revenue]])-FIND(" ",data_to_clean[[#This Row],[revenue]]))</f>
        <v>Million</v>
      </c>
      <c r="H100" s="7">
        <f>VALUE(IF(data_to_clean[[#This Row],[multiplicity]]="Million",_xlfn.CONCAT(SUBSTITUTE(data_to_clean[[#This Row],[number]],".",""),"00000"),_xlfn.CONCAT(SUBSTITUTE(data_to_clean[[#This Row],[number]],".",""),"00000000")))</f>
        <v>4800000</v>
      </c>
      <c r="I100" t="s">
        <v>542</v>
      </c>
      <c r="J100">
        <f>ROUND(VALUE(SUBSTITUTE(data_to_clean[[#This Row],[growth_%]],".",",")),0)</f>
        <v>3340</v>
      </c>
      <c r="K100" t="s">
        <v>25</v>
      </c>
      <c r="L100">
        <v>35</v>
      </c>
      <c r="M100">
        <v>1</v>
      </c>
      <c r="N100">
        <v>2014</v>
      </c>
      <c r="O100">
        <v>1</v>
      </c>
      <c r="P100" t="s">
        <v>544</v>
      </c>
      <c r="Q100" t="b">
        <f>AND(ISNUMBER(data_to_clean[[#This Row],[revenue_formatted]]),ISNUMBER(data_to_clean[[#This Row],[growth_formatted_%]]),ISNUMBER(data_to_clean[[#This Row],[workers]]),ISNUMBER(data_to_clean[[#This Row],[previous_workers]]),ISNUMBER(data_to_clean[[#This Row],[founded]]),ISNUMBER(data_to_clean[[#This Row],[yrs_on_list]]))</f>
        <v>1</v>
      </c>
    </row>
    <row r="101" spans="1:17" x14ac:dyDescent="0.25">
      <c r="A101">
        <v>99</v>
      </c>
      <c r="B101" t="s">
        <v>545</v>
      </c>
      <c r="C101" t="s">
        <v>503</v>
      </c>
      <c r="D101" t="str">
        <f>VLOOKUP(data_to_clean[[#This Row],[state]],abbreviation_table[],2,FALSE)</f>
        <v>Illinois</v>
      </c>
      <c r="E101" t="s">
        <v>547</v>
      </c>
      <c r="F101" t="str">
        <f>TRIM(LEFT(data_to_clean[[#This Row],[revenue]],FIND(" ",data_to_clean[[#This Row],[revenue]])))</f>
        <v>34.2</v>
      </c>
      <c r="G101" t="str">
        <f>RIGHT(data_to_clean[[#This Row],[revenue]],LEN(data_to_clean[[#This Row],[revenue]])-FIND(" ",data_to_clean[[#This Row],[revenue]]))</f>
        <v>Million</v>
      </c>
      <c r="H101" s="7">
        <f>VALUE(IF(data_to_clean[[#This Row],[multiplicity]]="Million",_xlfn.CONCAT(SUBSTITUTE(data_to_clean[[#This Row],[number]],".",""),"00000"),_xlfn.CONCAT(SUBSTITUTE(data_to_clean[[#This Row],[number]],".",""),"00000000")))</f>
        <v>34200000</v>
      </c>
      <c r="I101" t="s">
        <v>548</v>
      </c>
      <c r="J101">
        <f>ROUND(VALUE(SUBSTITUTE(data_to_clean[[#This Row],[growth_%]],".",",")),0)</f>
        <v>3326</v>
      </c>
      <c r="K101" t="s">
        <v>25</v>
      </c>
      <c r="L101">
        <v>450</v>
      </c>
      <c r="M101">
        <v>25</v>
      </c>
      <c r="N101">
        <v>2014</v>
      </c>
      <c r="O101">
        <v>1</v>
      </c>
      <c r="P101" t="s">
        <v>506</v>
      </c>
      <c r="Q101" t="b">
        <f>AND(ISNUMBER(data_to_clean[[#This Row],[revenue_formatted]]),ISNUMBER(data_to_clean[[#This Row],[growth_formatted_%]]),ISNUMBER(data_to_clean[[#This Row],[workers]]),ISNUMBER(data_to_clean[[#This Row],[previous_workers]]),ISNUMBER(data_to_clean[[#This Row],[founded]]),ISNUMBER(data_to_clean[[#This Row],[yrs_on_list]]))</f>
        <v>1</v>
      </c>
    </row>
    <row r="102" spans="1:17" x14ac:dyDescent="0.25">
      <c r="A102">
        <v>100</v>
      </c>
      <c r="B102" t="s">
        <v>549</v>
      </c>
      <c r="C102" t="s">
        <v>215</v>
      </c>
      <c r="D102" t="str">
        <f>VLOOKUP(data_to_clean[[#This Row],[state]],abbreviation_table[],2,FALSE)</f>
        <v>North Carolina</v>
      </c>
      <c r="E102" t="s">
        <v>551</v>
      </c>
      <c r="F102" t="str">
        <f>TRIM(LEFT(data_to_clean[[#This Row],[revenue]],FIND(" ",data_to_clean[[#This Row],[revenue]])))</f>
        <v>102.9</v>
      </c>
      <c r="G102" t="str">
        <f>RIGHT(data_to_clean[[#This Row],[revenue]],LEN(data_to_clean[[#This Row],[revenue]])-FIND(" ",data_to_clean[[#This Row],[revenue]]))</f>
        <v>Million</v>
      </c>
      <c r="H102" s="7">
        <f>VALUE(IF(data_to_clean[[#This Row],[multiplicity]]="Million",_xlfn.CONCAT(SUBSTITUTE(data_to_clean[[#This Row],[number]],".",""),"00000"),_xlfn.CONCAT(SUBSTITUTE(data_to_clean[[#This Row],[number]],".",""),"00000000")))</f>
        <v>102900000</v>
      </c>
      <c r="I102" t="s">
        <v>552</v>
      </c>
      <c r="J102">
        <f>ROUND(VALUE(SUBSTITUTE(data_to_clean[[#This Row],[growth_%]],".",",")),0)</f>
        <v>3307</v>
      </c>
      <c r="K102" t="s">
        <v>233</v>
      </c>
      <c r="L102">
        <v>585</v>
      </c>
      <c r="M102">
        <v>15</v>
      </c>
      <c r="N102">
        <v>2015</v>
      </c>
      <c r="O102">
        <v>2</v>
      </c>
      <c r="P102" t="s">
        <v>553</v>
      </c>
      <c r="Q102" t="b">
        <f>AND(ISNUMBER(data_to_clean[[#This Row],[revenue_formatted]]),ISNUMBER(data_to_clean[[#This Row],[growth_formatted_%]]),ISNUMBER(data_to_clean[[#This Row],[workers]]),ISNUMBER(data_to_clean[[#This Row],[previous_workers]]),ISNUMBER(data_to_clean[[#This Row],[founded]]),ISNUMBER(data_to_clean[[#This Row],[yrs_on_list]]))</f>
        <v>1</v>
      </c>
    </row>
    <row r="103" spans="1:17" x14ac:dyDescent="0.25">
      <c r="A103">
        <v>101</v>
      </c>
      <c r="B103" t="s">
        <v>554</v>
      </c>
      <c r="C103" t="s">
        <v>52</v>
      </c>
      <c r="D103" t="str">
        <f>VLOOKUP(data_to_clean[[#This Row],[state]],abbreviation_table[],2,FALSE)</f>
        <v>Florida</v>
      </c>
      <c r="E103" t="s">
        <v>87</v>
      </c>
      <c r="F103" t="str">
        <f>TRIM(LEFT(data_to_clean[[#This Row],[revenue]],FIND(" ",data_to_clean[[#This Row],[revenue]])))</f>
        <v>13.9</v>
      </c>
      <c r="G103" t="str">
        <f>RIGHT(data_to_clean[[#This Row],[revenue]],LEN(data_to_clean[[#This Row],[revenue]])-FIND(" ",data_to_clean[[#This Row],[revenue]]))</f>
        <v>Million</v>
      </c>
      <c r="H103" s="7">
        <f>VALUE(IF(data_to_clean[[#This Row],[multiplicity]]="Million",_xlfn.CONCAT(SUBSTITUTE(data_to_clean[[#This Row],[number]],".",""),"00000"),_xlfn.CONCAT(SUBSTITUTE(data_to_clean[[#This Row],[number]],".",""),"00000000")))</f>
        <v>13900000</v>
      </c>
      <c r="I103" t="s">
        <v>556</v>
      </c>
      <c r="J103">
        <f>ROUND(VALUE(SUBSTITUTE(data_to_clean[[#This Row],[growth_%]],".",",")),0)</f>
        <v>3279</v>
      </c>
      <c r="K103" t="s">
        <v>107</v>
      </c>
      <c r="L103">
        <v>50</v>
      </c>
      <c r="M103">
        <v>18</v>
      </c>
      <c r="N103">
        <v>2014</v>
      </c>
      <c r="O103">
        <v>1</v>
      </c>
      <c r="P103" t="s">
        <v>198</v>
      </c>
      <c r="Q103" t="b">
        <f>AND(ISNUMBER(data_to_clean[[#This Row],[revenue_formatted]]),ISNUMBER(data_to_clean[[#This Row],[growth_formatted_%]]),ISNUMBER(data_to_clean[[#This Row],[workers]]),ISNUMBER(data_to_clean[[#This Row],[previous_workers]]),ISNUMBER(data_to_clean[[#This Row],[founded]]),ISNUMBER(data_to_clean[[#This Row],[yrs_on_list]]))</f>
        <v>1</v>
      </c>
    </row>
    <row r="104" spans="1:17" x14ac:dyDescent="0.25">
      <c r="A104">
        <v>102</v>
      </c>
      <c r="B104" t="s">
        <v>557</v>
      </c>
      <c r="C104" t="s">
        <v>59</v>
      </c>
      <c r="D104" t="str">
        <f>VLOOKUP(data_to_clean[[#This Row],[state]],abbreviation_table[],2,FALSE)</f>
        <v>New Jersey</v>
      </c>
      <c r="E104" t="s">
        <v>399</v>
      </c>
      <c r="F104" t="str">
        <f>TRIM(LEFT(data_to_clean[[#This Row],[revenue]],FIND(" ",data_to_clean[[#This Row],[revenue]])))</f>
        <v>9</v>
      </c>
      <c r="G104" t="str">
        <f>RIGHT(data_to_clean[[#This Row],[revenue]],LEN(data_to_clean[[#This Row],[revenue]])-FIND(" ",data_to_clean[[#This Row],[revenue]]))</f>
        <v>Million</v>
      </c>
      <c r="H104" s="7">
        <f>VALUE(IF(data_to_clean[[#This Row],[multiplicity]]="Million",_xlfn.CONCAT(SUBSTITUTE(data_to_clean[[#This Row],[number]],".",""),"00000"),_xlfn.CONCAT(SUBSTITUTE(data_to_clean[[#This Row],[number]],".",""),"00000000")))</f>
        <v>900000</v>
      </c>
      <c r="I104" t="s">
        <v>559</v>
      </c>
      <c r="J104">
        <f>ROUND(VALUE(SUBSTITUTE(data_to_clean[[#This Row],[growth_%]],".",",")),0)</f>
        <v>3245</v>
      </c>
      <c r="K104" t="s">
        <v>156</v>
      </c>
      <c r="L104">
        <v>86</v>
      </c>
      <c r="M104">
        <v>4</v>
      </c>
      <c r="N104">
        <v>2015</v>
      </c>
      <c r="O104">
        <v>1</v>
      </c>
      <c r="P104" t="s">
        <v>560</v>
      </c>
      <c r="Q104" t="b">
        <f>AND(ISNUMBER(data_to_clean[[#This Row],[revenue_formatted]]),ISNUMBER(data_to_clean[[#This Row],[growth_formatted_%]]),ISNUMBER(data_to_clean[[#This Row],[workers]]),ISNUMBER(data_to_clean[[#This Row],[previous_workers]]),ISNUMBER(data_to_clean[[#This Row],[founded]]),ISNUMBER(data_to_clean[[#This Row],[yrs_on_list]]))</f>
        <v>1</v>
      </c>
    </row>
    <row r="105" spans="1:17" x14ac:dyDescent="0.25">
      <c r="A105">
        <v>103</v>
      </c>
      <c r="B105" t="s">
        <v>561</v>
      </c>
      <c r="C105" t="s">
        <v>66</v>
      </c>
      <c r="D105" t="str">
        <f>VLOOKUP(data_to_clean[[#This Row],[state]],abbreviation_table[],2,FALSE)</f>
        <v>Virginia</v>
      </c>
      <c r="E105" t="s">
        <v>563</v>
      </c>
      <c r="F105" t="str">
        <f>TRIM(LEFT(data_to_clean[[#This Row],[revenue]],FIND(" ",data_to_clean[[#This Row],[revenue]])))</f>
        <v>33</v>
      </c>
      <c r="G105" t="str">
        <f>RIGHT(data_to_clean[[#This Row],[revenue]],LEN(data_to_clean[[#This Row],[revenue]])-FIND(" ",data_to_clean[[#This Row],[revenue]]))</f>
        <v>Million</v>
      </c>
      <c r="H105" s="7">
        <f>VALUE(IF(data_to_clean[[#This Row],[multiplicity]]="Million",_xlfn.CONCAT(SUBSTITUTE(data_to_clean[[#This Row],[number]],".",""),"00000"),_xlfn.CONCAT(SUBSTITUTE(data_to_clean[[#This Row],[number]],".",""),"00000000")))</f>
        <v>3300000</v>
      </c>
      <c r="I105" t="s">
        <v>564</v>
      </c>
      <c r="J105">
        <f>ROUND(VALUE(SUBSTITUTE(data_to_clean[[#This Row],[growth_%]],".",",")),0)</f>
        <v>3215</v>
      </c>
      <c r="K105" t="s">
        <v>181</v>
      </c>
      <c r="L105">
        <v>151</v>
      </c>
      <c r="M105">
        <v>24</v>
      </c>
      <c r="N105">
        <v>2014</v>
      </c>
      <c r="O105">
        <v>1</v>
      </c>
      <c r="P105" t="s">
        <v>565</v>
      </c>
      <c r="Q105" t="b">
        <f>AND(ISNUMBER(data_to_clean[[#This Row],[revenue_formatted]]),ISNUMBER(data_to_clean[[#This Row],[growth_formatted_%]]),ISNUMBER(data_to_clean[[#This Row],[workers]]),ISNUMBER(data_to_clean[[#This Row],[previous_workers]]),ISNUMBER(data_to_clean[[#This Row],[founded]]),ISNUMBER(data_to_clean[[#This Row],[yrs_on_list]]))</f>
        <v>1</v>
      </c>
    </row>
    <row r="106" spans="1:17" x14ac:dyDescent="0.25">
      <c r="A106">
        <v>104</v>
      </c>
      <c r="B106" t="s">
        <v>566</v>
      </c>
      <c r="C106" t="s">
        <v>30</v>
      </c>
      <c r="D106" t="str">
        <f>VLOOKUP(data_to_clean[[#This Row],[state]],abbreviation_table[],2,FALSE)</f>
        <v>Texas</v>
      </c>
      <c r="E106" t="s">
        <v>504</v>
      </c>
      <c r="F106" t="str">
        <f>TRIM(LEFT(data_to_clean[[#This Row],[revenue]],FIND(" ",data_to_clean[[#This Row],[revenue]])))</f>
        <v>14.4</v>
      </c>
      <c r="G106" t="str">
        <f>RIGHT(data_to_clean[[#This Row],[revenue]],LEN(data_to_clean[[#This Row],[revenue]])-FIND(" ",data_to_clean[[#This Row],[revenue]]))</f>
        <v>Million</v>
      </c>
      <c r="H106" s="7">
        <f>VALUE(IF(data_to_clean[[#This Row],[multiplicity]]="Million",_xlfn.CONCAT(SUBSTITUTE(data_to_clean[[#This Row],[number]],".",""),"00000"),_xlfn.CONCAT(SUBSTITUTE(data_to_clean[[#This Row],[number]],".",""),"00000000")))</f>
        <v>14400000</v>
      </c>
      <c r="I106" t="s">
        <v>568</v>
      </c>
      <c r="J106">
        <f>ROUND(VALUE(SUBSTITUTE(data_to_clean[[#This Row],[growth_%]],".",",")),0)</f>
        <v>3210</v>
      </c>
      <c r="K106" t="s">
        <v>233</v>
      </c>
      <c r="L106">
        <v>46</v>
      </c>
      <c r="M106">
        <v>1</v>
      </c>
      <c r="N106">
        <v>2011</v>
      </c>
      <c r="O106">
        <v>1</v>
      </c>
      <c r="P106" t="s">
        <v>569</v>
      </c>
      <c r="Q106" t="b">
        <f>AND(ISNUMBER(data_to_clean[[#This Row],[revenue_formatted]]),ISNUMBER(data_to_clean[[#This Row],[growth_formatted_%]]),ISNUMBER(data_to_clean[[#This Row],[workers]]),ISNUMBER(data_to_clean[[#This Row],[previous_workers]]),ISNUMBER(data_to_clean[[#This Row],[founded]]),ISNUMBER(data_to_clean[[#This Row],[yrs_on_list]]))</f>
        <v>1</v>
      </c>
    </row>
    <row r="107" spans="1:17" x14ac:dyDescent="0.25">
      <c r="A107">
        <v>105</v>
      </c>
      <c r="B107" t="s">
        <v>570</v>
      </c>
      <c r="C107" t="s">
        <v>294</v>
      </c>
      <c r="D107" t="str">
        <f>VLOOKUP(data_to_clean[[#This Row],[state]],abbreviation_table[],2,FALSE)</f>
        <v>Minnesota</v>
      </c>
      <c r="E107" t="s">
        <v>572</v>
      </c>
      <c r="F107" t="str">
        <f>TRIM(LEFT(data_to_clean[[#This Row],[revenue]],FIND(" ",data_to_clean[[#This Row],[revenue]])))</f>
        <v>11.1</v>
      </c>
      <c r="G107" t="str">
        <f>RIGHT(data_to_clean[[#This Row],[revenue]],LEN(data_to_clean[[#This Row],[revenue]])-FIND(" ",data_to_clean[[#This Row],[revenue]]))</f>
        <v>Million</v>
      </c>
      <c r="H107" s="7">
        <f>VALUE(IF(data_to_clean[[#This Row],[multiplicity]]="Million",_xlfn.CONCAT(SUBSTITUTE(data_to_clean[[#This Row],[number]],".",""),"00000"),_xlfn.CONCAT(SUBSTITUTE(data_to_clean[[#This Row],[number]],".",""),"00000000")))</f>
        <v>11100000</v>
      </c>
      <c r="I107" t="s">
        <v>573</v>
      </c>
      <c r="J107">
        <f>ROUND(VALUE(SUBSTITUTE(data_to_clean[[#This Row],[growth_%]],".",",")),0)</f>
        <v>3206</v>
      </c>
      <c r="K107" t="s">
        <v>156</v>
      </c>
      <c r="L107">
        <v>180</v>
      </c>
      <c r="M107">
        <v>12</v>
      </c>
      <c r="N107">
        <v>2014</v>
      </c>
      <c r="O107">
        <v>2</v>
      </c>
      <c r="P107" t="s">
        <v>298</v>
      </c>
      <c r="Q107" t="b">
        <f>AND(ISNUMBER(data_to_clean[[#This Row],[revenue_formatted]]),ISNUMBER(data_to_clean[[#This Row],[growth_formatted_%]]),ISNUMBER(data_to_clean[[#This Row],[workers]]),ISNUMBER(data_to_clean[[#This Row],[previous_workers]]),ISNUMBER(data_to_clean[[#This Row],[founded]]),ISNUMBER(data_to_clean[[#This Row],[yrs_on_list]]))</f>
        <v>1</v>
      </c>
    </row>
    <row r="108" spans="1:17" x14ac:dyDescent="0.25">
      <c r="A108">
        <v>106</v>
      </c>
      <c r="B108" t="s">
        <v>574</v>
      </c>
      <c r="C108" t="s">
        <v>80</v>
      </c>
      <c r="D108" t="str">
        <f>VLOOKUP(data_to_clean[[#This Row],[state]],abbreviation_table[],2,FALSE)</f>
        <v>California</v>
      </c>
      <c r="E108" t="s">
        <v>576</v>
      </c>
      <c r="F108" t="str">
        <f>TRIM(LEFT(data_to_clean[[#This Row],[revenue]],FIND(" ",data_to_clean[[#This Row],[revenue]])))</f>
        <v>3.5</v>
      </c>
      <c r="G108" t="str">
        <f>RIGHT(data_to_clean[[#This Row],[revenue]],LEN(data_to_clean[[#This Row],[revenue]])-FIND(" ",data_to_clean[[#This Row],[revenue]]))</f>
        <v>Million</v>
      </c>
      <c r="H108" s="7">
        <f>VALUE(IF(data_to_clean[[#This Row],[multiplicity]]="Million",_xlfn.CONCAT(SUBSTITUTE(data_to_clean[[#This Row],[number]],".",""),"00000"),_xlfn.CONCAT(SUBSTITUTE(data_to_clean[[#This Row],[number]],".",""),"00000000")))</f>
        <v>3500000</v>
      </c>
      <c r="I108" t="s">
        <v>577</v>
      </c>
      <c r="J108">
        <f>ROUND(VALUE(SUBSTITUTE(data_to_clean[[#This Row],[growth_%]],".",",")),0)</f>
        <v>3201</v>
      </c>
      <c r="K108" t="s">
        <v>336</v>
      </c>
      <c r="L108">
        <v>18</v>
      </c>
      <c r="M108">
        <v>3</v>
      </c>
      <c r="N108">
        <v>2015</v>
      </c>
      <c r="O108">
        <v>1</v>
      </c>
      <c r="P108" t="s">
        <v>578</v>
      </c>
      <c r="Q108" t="b">
        <f>AND(ISNUMBER(data_to_clean[[#This Row],[revenue_formatted]]),ISNUMBER(data_to_clean[[#This Row],[growth_formatted_%]]),ISNUMBER(data_to_clean[[#This Row],[workers]]),ISNUMBER(data_to_clean[[#This Row],[previous_workers]]),ISNUMBER(data_to_clean[[#This Row],[founded]]),ISNUMBER(data_to_clean[[#This Row],[yrs_on_list]]))</f>
        <v>1</v>
      </c>
    </row>
    <row r="109" spans="1:17" x14ac:dyDescent="0.25">
      <c r="A109">
        <v>107</v>
      </c>
      <c r="B109" t="s">
        <v>579</v>
      </c>
      <c r="C109" t="s">
        <v>105</v>
      </c>
      <c r="D109" t="str">
        <f>VLOOKUP(data_to_clean[[#This Row],[state]],abbreviation_table[],2,FALSE)</f>
        <v>New York</v>
      </c>
      <c r="E109" t="s">
        <v>493</v>
      </c>
      <c r="F109" t="str">
        <f>TRIM(LEFT(data_to_clean[[#This Row],[revenue]],FIND(" ",data_to_clean[[#This Row],[revenue]])))</f>
        <v>3.9</v>
      </c>
      <c r="G109" t="str">
        <f>RIGHT(data_to_clean[[#This Row],[revenue]],LEN(data_to_clean[[#This Row],[revenue]])-FIND(" ",data_to_clean[[#This Row],[revenue]]))</f>
        <v>Million</v>
      </c>
      <c r="H109" s="7">
        <f>VALUE(IF(data_to_clean[[#This Row],[multiplicity]]="Million",_xlfn.CONCAT(SUBSTITUTE(data_to_clean[[#This Row],[number]],".",""),"00000"),_xlfn.CONCAT(SUBSTITUTE(data_to_clean[[#This Row],[number]],".",""),"00000000")))</f>
        <v>3900000</v>
      </c>
      <c r="I109" t="s">
        <v>581</v>
      </c>
      <c r="J109">
        <f>ROUND(VALUE(SUBSTITUTE(data_to_clean[[#This Row],[growth_%]],".",",")),0)</f>
        <v>3179</v>
      </c>
      <c r="K109" t="s">
        <v>336</v>
      </c>
      <c r="L109">
        <v>1</v>
      </c>
      <c r="M109">
        <v>1</v>
      </c>
      <c r="N109">
        <v>2015</v>
      </c>
      <c r="O109">
        <v>1</v>
      </c>
      <c r="P109" t="s">
        <v>582</v>
      </c>
      <c r="Q109" t="b">
        <f>AND(ISNUMBER(data_to_clean[[#This Row],[revenue_formatted]]),ISNUMBER(data_to_clean[[#This Row],[growth_formatted_%]]),ISNUMBER(data_to_clean[[#This Row],[workers]]),ISNUMBER(data_to_clean[[#This Row],[previous_workers]]),ISNUMBER(data_to_clean[[#This Row],[founded]]),ISNUMBER(data_to_clean[[#This Row],[yrs_on_list]]))</f>
        <v>1</v>
      </c>
    </row>
    <row r="110" spans="1:17" x14ac:dyDescent="0.25">
      <c r="A110">
        <v>108</v>
      </c>
      <c r="B110" t="s">
        <v>583</v>
      </c>
      <c r="C110" t="s">
        <v>119</v>
      </c>
      <c r="D110" t="str">
        <f>VLOOKUP(data_to_clean[[#This Row],[state]],abbreviation_table[],2,FALSE)</f>
        <v>Georgia</v>
      </c>
      <c r="E110" t="s">
        <v>585</v>
      </c>
      <c r="F110" t="str">
        <f>TRIM(LEFT(data_to_clean[[#This Row],[revenue]],FIND(" ",data_to_clean[[#This Row],[revenue]])))</f>
        <v>7.6</v>
      </c>
      <c r="G110" t="str">
        <f>RIGHT(data_to_clean[[#This Row],[revenue]],LEN(data_to_clean[[#This Row],[revenue]])-FIND(" ",data_to_clean[[#This Row],[revenue]]))</f>
        <v>Million</v>
      </c>
      <c r="H110" s="7">
        <f>VALUE(IF(data_to_clean[[#This Row],[multiplicity]]="Million",_xlfn.CONCAT(SUBSTITUTE(data_to_clean[[#This Row],[number]],".",""),"00000"),_xlfn.CONCAT(SUBSTITUTE(data_to_clean[[#This Row],[number]],".",""),"00000000")))</f>
        <v>7600000</v>
      </c>
      <c r="I110" t="s">
        <v>586</v>
      </c>
      <c r="J110">
        <f>ROUND(VALUE(SUBSTITUTE(data_to_clean[[#This Row],[growth_%]],".",",")),0)</f>
        <v>3136</v>
      </c>
      <c r="K110" t="s">
        <v>156</v>
      </c>
      <c r="L110">
        <v>50</v>
      </c>
      <c r="M110">
        <v>8</v>
      </c>
      <c r="N110">
        <v>2015</v>
      </c>
      <c r="O110">
        <v>1</v>
      </c>
      <c r="P110" t="s">
        <v>122</v>
      </c>
      <c r="Q110" t="b">
        <f>AND(ISNUMBER(data_to_clean[[#This Row],[revenue_formatted]]),ISNUMBER(data_to_clean[[#This Row],[growth_formatted_%]]),ISNUMBER(data_to_clean[[#This Row],[workers]]),ISNUMBER(data_to_clean[[#This Row],[previous_workers]]),ISNUMBER(data_to_clean[[#This Row],[founded]]),ISNUMBER(data_to_clean[[#This Row],[yrs_on_list]]))</f>
        <v>1</v>
      </c>
    </row>
    <row r="111" spans="1:17" x14ac:dyDescent="0.25">
      <c r="A111">
        <v>109</v>
      </c>
      <c r="B111" t="s">
        <v>587</v>
      </c>
      <c r="C111" t="s">
        <v>66</v>
      </c>
      <c r="D111" t="str">
        <f>VLOOKUP(data_to_clean[[#This Row],[state]],abbreviation_table[],2,FALSE)</f>
        <v>Virginia</v>
      </c>
      <c r="E111" t="s">
        <v>589</v>
      </c>
      <c r="F111" t="str">
        <f>TRIM(LEFT(data_to_clean[[#This Row],[revenue]],FIND(" ",data_to_clean[[#This Row],[revenue]])))</f>
        <v>59.3</v>
      </c>
      <c r="G111" t="str">
        <f>RIGHT(data_to_clean[[#This Row],[revenue]],LEN(data_to_clean[[#This Row],[revenue]])-FIND(" ",data_to_clean[[#This Row],[revenue]]))</f>
        <v>Million</v>
      </c>
      <c r="H111" s="7">
        <f>VALUE(IF(data_to_clean[[#This Row],[multiplicity]]="Million",_xlfn.CONCAT(SUBSTITUTE(data_to_clean[[#This Row],[number]],".",""),"00000"),_xlfn.CONCAT(SUBSTITUTE(data_to_clean[[#This Row],[number]],".",""),"00000000")))</f>
        <v>59300000</v>
      </c>
      <c r="I111" t="s">
        <v>590</v>
      </c>
      <c r="J111">
        <f>ROUND(VALUE(SUBSTITUTE(data_to_clean[[#This Row],[growth_%]],".",",")),0)</f>
        <v>3134</v>
      </c>
      <c r="K111" t="s">
        <v>181</v>
      </c>
      <c r="L111">
        <v>145</v>
      </c>
      <c r="M111">
        <v>17</v>
      </c>
      <c r="N111">
        <v>2008</v>
      </c>
      <c r="O111">
        <v>3</v>
      </c>
      <c r="P111" t="s">
        <v>591</v>
      </c>
      <c r="Q111" t="b">
        <f>AND(ISNUMBER(data_to_clean[[#This Row],[revenue_formatted]]),ISNUMBER(data_to_clean[[#This Row],[growth_formatted_%]]),ISNUMBER(data_to_clean[[#This Row],[workers]]),ISNUMBER(data_to_clean[[#This Row],[previous_workers]]),ISNUMBER(data_to_clean[[#This Row],[founded]]),ISNUMBER(data_to_clean[[#This Row],[yrs_on_list]]))</f>
        <v>1</v>
      </c>
    </row>
    <row r="112" spans="1:17" x14ac:dyDescent="0.25">
      <c r="A112">
        <v>110</v>
      </c>
      <c r="B112" t="s">
        <v>592</v>
      </c>
      <c r="C112" t="s">
        <v>503</v>
      </c>
      <c r="D112" t="str">
        <f>VLOOKUP(data_to_clean[[#This Row],[state]],abbreviation_table[],2,FALSE)</f>
        <v>Illinois</v>
      </c>
      <c r="E112" t="s">
        <v>416</v>
      </c>
      <c r="F112" t="str">
        <f>TRIM(LEFT(data_to_clean[[#This Row],[revenue]],FIND(" ",data_to_clean[[#This Row],[revenue]])))</f>
        <v>4.7</v>
      </c>
      <c r="G112" t="str">
        <f>RIGHT(data_to_clean[[#This Row],[revenue]],LEN(data_to_clean[[#This Row],[revenue]])-FIND(" ",data_to_clean[[#This Row],[revenue]]))</f>
        <v>Million</v>
      </c>
      <c r="H112" s="7">
        <f>VALUE(IF(data_to_clean[[#This Row],[multiplicity]]="Million",_xlfn.CONCAT(SUBSTITUTE(data_to_clean[[#This Row],[number]],".",""),"00000"),_xlfn.CONCAT(SUBSTITUTE(data_to_clean[[#This Row],[number]],".",""),"00000000")))</f>
        <v>4700000</v>
      </c>
      <c r="I112" t="s">
        <v>594</v>
      </c>
      <c r="J112">
        <f>ROUND(VALUE(SUBSTITUTE(data_to_clean[[#This Row],[growth_%]],".",",")),0)</f>
        <v>3099</v>
      </c>
      <c r="K112" t="s">
        <v>48</v>
      </c>
      <c r="L112">
        <v>10</v>
      </c>
      <c r="M112">
        <v>2</v>
      </c>
      <c r="N112">
        <v>2005</v>
      </c>
      <c r="O112">
        <v>2</v>
      </c>
      <c r="P112" t="s">
        <v>596</v>
      </c>
      <c r="Q112" t="b">
        <f>AND(ISNUMBER(data_to_clean[[#This Row],[revenue_formatted]]),ISNUMBER(data_to_clean[[#This Row],[growth_formatted_%]]),ISNUMBER(data_to_clean[[#This Row],[workers]]),ISNUMBER(data_to_clean[[#This Row],[previous_workers]]),ISNUMBER(data_to_clean[[#This Row],[founded]]),ISNUMBER(data_to_clean[[#This Row],[yrs_on_list]]))</f>
        <v>1</v>
      </c>
    </row>
    <row r="113" spans="1:17" x14ac:dyDescent="0.25">
      <c r="A113">
        <v>111</v>
      </c>
      <c r="B113" t="s">
        <v>597</v>
      </c>
      <c r="C113" t="s">
        <v>52</v>
      </c>
      <c r="D113" t="str">
        <f>VLOOKUP(data_to_clean[[#This Row],[state]],abbreviation_table[],2,FALSE)</f>
        <v>Florida</v>
      </c>
      <c r="E113" t="s">
        <v>185</v>
      </c>
      <c r="F113" t="str">
        <f>TRIM(LEFT(data_to_clean[[#This Row],[revenue]],FIND(" ",data_to_clean[[#This Row],[revenue]])))</f>
        <v>7.8</v>
      </c>
      <c r="G113" t="str">
        <f>RIGHT(data_to_clean[[#This Row],[revenue]],LEN(data_to_clean[[#This Row],[revenue]])-FIND(" ",data_to_clean[[#This Row],[revenue]]))</f>
        <v>Million</v>
      </c>
      <c r="H113" s="7">
        <f>VALUE(IF(data_to_clean[[#This Row],[multiplicity]]="Million",_xlfn.CONCAT(SUBSTITUTE(data_to_clean[[#This Row],[number]],".",""),"00000"),_xlfn.CONCAT(SUBSTITUTE(data_to_clean[[#This Row],[number]],".",""),"00000000")))</f>
        <v>7800000</v>
      </c>
      <c r="I113" t="s">
        <v>599</v>
      </c>
      <c r="J113">
        <f>ROUND(VALUE(SUBSTITUTE(data_to_clean[[#This Row],[growth_%]],".",",")),0)</f>
        <v>3051</v>
      </c>
      <c r="K113" t="s">
        <v>181</v>
      </c>
      <c r="L113">
        <v>52</v>
      </c>
      <c r="M113">
        <v>12</v>
      </c>
      <c r="N113">
        <v>2002</v>
      </c>
      <c r="O113">
        <v>1</v>
      </c>
      <c r="P113" t="s">
        <v>600</v>
      </c>
      <c r="Q113" t="b">
        <f>AND(ISNUMBER(data_to_clean[[#This Row],[revenue_formatted]]),ISNUMBER(data_to_clean[[#This Row],[growth_formatted_%]]),ISNUMBER(data_to_clean[[#This Row],[workers]]),ISNUMBER(data_to_clean[[#This Row],[previous_workers]]),ISNUMBER(data_to_clean[[#This Row],[founded]]),ISNUMBER(data_to_clean[[#This Row],[yrs_on_list]]))</f>
        <v>1</v>
      </c>
    </row>
    <row r="114" spans="1:17" x14ac:dyDescent="0.25">
      <c r="A114">
        <v>112</v>
      </c>
      <c r="B114" t="s">
        <v>601</v>
      </c>
      <c r="C114" t="s">
        <v>80</v>
      </c>
      <c r="D114" t="str">
        <f>VLOOKUP(data_to_clean[[#This Row],[state]],abbreviation_table[],2,FALSE)</f>
        <v>California</v>
      </c>
      <c r="E114" t="s">
        <v>603</v>
      </c>
      <c r="F114" t="str">
        <f>TRIM(LEFT(data_to_clean[[#This Row],[revenue]],FIND(" ",data_to_clean[[#This Row],[revenue]])))</f>
        <v>3.8</v>
      </c>
      <c r="G114" t="str">
        <f>RIGHT(data_to_clean[[#This Row],[revenue]],LEN(data_to_clean[[#This Row],[revenue]])-FIND(" ",data_to_clean[[#This Row],[revenue]]))</f>
        <v>Million</v>
      </c>
      <c r="H114" s="7">
        <f>VALUE(IF(data_to_clean[[#This Row],[multiplicity]]="Million",_xlfn.CONCAT(SUBSTITUTE(data_to_clean[[#This Row],[number]],".",""),"00000"),_xlfn.CONCAT(SUBSTITUTE(data_to_clean[[#This Row],[number]],".",""),"00000000")))</f>
        <v>3800000</v>
      </c>
      <c r="I114" t="s">
        <v>604</v>
      </c>
      <c r="J114">
        <f>ROUND(VALUE(SUBSTITUTE(data_to_clean[[#This Row],[growth_%]],".",",")),0)</f>
        <v>3050</v>
      </c>
      <c r="K114" t="s">
        <v>18</v>
      </c>
      <c r="L114">
        <v>310</v>
      </c>
      <c r="M114">
        <v>30</v>
      </c>
      <c r="N114">
        <v>2015</v>
      </c>
      <c r="O114">
        <v>1</v>
      </c>
      <c r="P114" t="s">
        <v>605</v>
      </c>
      <c r="Q114" t="b">
        <f>AND(ISNUMBER(data_to_clean[[#This Row],[revenue_formatted]]),ISNUMBER(data_to_clean[[#This Row],[growth_formatted_%]]),ISNUMBER(data_to_clean[[#This Row],[workers]]),ISNUMBER(data_to_clean[[#This Row],[previous_workers]]),ISNUMBER(data_to_clean[[#This Row],[founded]]),ISNUMBER(data_to_clean[[#This Row],[yrs_on_list]]))</f>
        <v>1</v>
      </c>
    </row>
    <row r="115" spans="1:17" x14ac:dyDescent="0.25">
      <c r="A115">
        <v>113</v>
      </c>
      <c r="B115" t="s">
        <v>606</v>
      </c>
      <c r="C115" t="s">
        <v>30</v>
      </c>
      <c r="D115" t="str">
        <f>VLOOKUP(data_to_clean[[#This Row],[state]],abbreviation_table[],2,FALSE)</f>
        <v>Texas</v>
      </c>
      <c r="E115" t="s">
        <v>334</v>
      </c>
      <c r="F115" t="str">
        <f>TRIM(LEFT(data_to_clean[[#This Row],[revenue]],FIND(" ",data_to_clean[[#This Row],[revenue]])))</f>
        <v>5.1</v>
      </c>
      <c r="G115" t="str">
        <f>RIGHT(data_to_clean[[#This Row],[revenue]],LEN(data_to_clean[[#This Row],[revenue]])-FIND(" ",data_to_clean[[#This Row],[revenue]]))</f>
        <v>Million</v>
      </c>
      <c r="H115" s="7">
        <f>VALUE(IF(data_to_clean[[#This Row],[multiplicity]]="Million",_xlfn.CONCAT(SUBSTITUTE(data_to_clean[[#This Row],[number]],".",""),"00000"),_xlfn.CONCAT(SUBSTITUTE(data_to_clean[[#This Row],[number]],".",""),"00000000")))</f>
        <v>5100000</v>
      </c>
      <c r="I115" t="s">
        <v>608</v>
      </c>
      <c r="J115">
        <f>ROUND(VALUE(SUBSTITUTE(data_to_clean[[#This Row],[growth_%]],".",",")),0)</f>
        <v>3031</v>
      </c>
      <c r="K115" t="s">
        <v>55</v>
      </c>
      <c r="L115">
        <v>15</v>
      </c>
      <c r="M115">
        <v>2</v>
      </c>
      <c r="N115">
        <v>2015</v>
      </c>
      <c r="O115">
        <v>1</v>
      </c>
      <c r="P115" t="s">
        <v>34</v>
      </c>
      <c r="Q115" t="b">
        <f>AND(ISNUMBER(data_to_clean[[#This Row],[revenue_formatted]]),ISNUMBER(data_to_clean[[#This Row],[growth_formatted_%]]),ISNUMBER(data_to_clean[[#This Row],[workers]]),ISNUMBER(data_to_clean[[#This Row],[previous_workers]]),ISNUMBER(data_to_clean[[#This Row],[founded]]),ISNUMBER(data_to_clean[[#This Row],[yrs_on_list]]))</f>
        <v>1</v>
      </c>
    </row>
    <row r="116" spans="1:17" x14ac:dyDescent="0.25">
      <c r="A116">
        <v>114</v>
      </c>
      <c r="B116" t="s">
        <v>609</v>
      </c>
      <c r="C116" t="s">
        <v>105</v>
      </c>
      <c r="D116" t="str">
        <f>VLOOKUP(data_to_clean[[#This Row],[state]],abbreviation_table[],2,FALSE)</f>
        <v>New York</v>
      </c>
      <c r="E116" t="s">
        <v>265</v>
      </c>
      <c r="F116" t="str">
        <f>TRIM(LEFT(data_to_clean[[#This Row],[revenue]],FIND(" ",data_to_clean[[#This Row],[revenue]])))</f>
        <v>6.4</v>
      </c>
      <c r="G116" t="str">
        <f>RIGHT(data_to_clean[[#This Row],[revenue]],LEN(data_to_clean[[#This Row],[revenue]])-FIND(" ",data_to_clean[[#This Row],[revenue]]))</f>
        <v>Million</v>
      </c>
      <c r="H116" s="7">
        <f>VALUE(IF(data_to_clean[[#This Row],[multiplicity]]="Million",_xlfn.CONCAT(SUBSTITUTE(data_to_clean[[#This Row],[number]],".",""),"00000"),_xlfn.CONCAT(SUBSTITUTE(data_to_clean[[#This Row],[number]],".",""),"00000000")))</f>
        <v>6400000</v>
      </c>
      <c r="I116" t="s">
        <v>611</v>
      </c>
      <c r="J116">
        <f>ROUND(VALUE(SUBSTITUTE(data_to_clean[[#This Row],[growth_%]],".",",")),0)</f>
        <v>3026</v>
      </c>
      <c r="K116" t="s">
        <v>33</v>
      </c>
      <c r="L116">
        <v>5</v>
      </c>
      <c r="M116">
        <v>3</v>
      </c>
      <c r="N116">
        <v>2010</v>
      </c>
      <c r="O116">
        <v>1</v>
      </c>
      <c r="P116" t="s">
        <v>108</v>
      </c>
      <c r="Q116" t="b">
        <f>AND(ISNUMBER(data_to_clean[[#This Row],[revenue_formatted]]),ISNUMBER(data_to_clean[[#This Row],[growth_formatted_%]]),ISNUMBER(data_to_clean[[#This Row],[workers]]),ISNUMBER(data_to_clean[[#This Row],[previous_workers]]),ISNUMBER(data_to_clean[[#This Row],[founded]]),ISNUMBER(data_to_clean[[#This Row],[yrs_on_list]]))</f>
        <v>1</v>
      </c>
    </row>
    <row r="117" spans="1:17" x14ac:dyDescent="0.25">
      <c r="A117">
        <v>115</v>
      </c>
      <c r="B117" t="s">
        <v>612</v>
      </c>
      <c r="C117" t="s">
        <v>80</v>
      </c>
      <c r="D117" t="str">
        <f>VLOOKUP(data_to_clean[[#This Row],[state]],abbreviation_table[],2,FALSE)</f>
        <v>California</v>
      </c>
      <c r="E117" t="s">
        <v>126</v>
      </c>
      <c r="F117" t="str">
        <f>TRIM(LEFT(data_to_clean[[#This Row],[revenue]],FIND(" ",data_to_clean[[#This Row],[revenue]])))</f>
        <v>19</v>
      </c>
      <c r="G117" t="str">
        <f>RIGHT(data_to_clean[[#This Row],[revenue]],LEN(data_to_clean[[#This Row],[revenue]])-FIND(" ",data_to_clean[[#This Row],[revenue]]))</f>
        <v>Million</v>
      </c>
      <c r="H117" s="7">
        <f>VALUE(IF(data_to_clean[[#This Row],[multiplicity]]="Million",_xlfn.CONCAT(SUBSTITUTE(data_to_clean[[#This Row],[number]],".",""),"00000"),_xlfn.CONCAT(SUBSTITUTE(data_to_clean[[#This Row],[number]],".",""),"00000000")))</f>
        <v>1900000</v>
      </c>
      <c r="I117" t="s">
        <v>614</v>
      </c>
      <c r="J117">
        <f>ROUND(VALUE(SUBSTITUTE(data_to_clean[[#This Row],[growth_%]],".",",")),0)</f>
        <v>3023</v>
      </c>
      <c r="K117" t="s">
        <v>156</v>
      </c>
      <c r="L117">
        <v>191</v>
      </c>
      <c r="M117">
        <v>46</v>
      </c>
      <c r="N117">
        <v>2013</v>
      </c>
      <c r="O117">
        <v>1</v>
      </c>
      <c r="P117" t="s">
        <v>163</v>
      </c>
      <c r="Q117" t="b">
        <f>AND(ISNUMBER(data_to_clean[[#This Row],[revenue_formatted]]),ISNUMBER(data_to_clean[[#This Row],[growth_formatted_%]]),ISNUMBER(data_to_clean[[#This Row],[workers]]),ISNUMBER(data_to_clean[[#This Row],[previous_workers]]),ISNUMBER(data_to_clean[[#This Row],[founded]]),ISNUMBER(data_to_clean[[#This Row],[yrs_on_list]]))</f>
        <v>1</v>
      </c>
    </row>
    <row r="118" spans="1:17" x14ac:dyDescent="0.25">
      <c r="A118">
        <v>116</v>
      </c>
      <c r="B118" t="s">
        <v>615</v>
      </c>
      <c r="C118" t="s">
        <v>333</v>
      </c>
      <c r="D118" t="str">
        <f>VLOOKUP(data_to_clean[[#This Row],[state]],abbreviation_table[],2,FALSE)</f>
        <v>Alabama</v>
      </c>
      <c r="E118" t="s">
        <v>617</v>
      </c>
      <c r="F118" t="str">
        <f>TRIM(LEFT(data_to_clean[[#This Row],[revenue]],FIND(" ",data_to_clean[[#This Row],[revenue]])))</f>
        <v>3.3</v>
      </c>
      <c r="G118" t="str">
        <f>RIGHT(data_to_clean[[#This Row],[revenue]],LEN(data_to_clean[[#This Row],[revenue]])-FIND(" ",data_to_clean[[#This Row],[revenue]]))</f>
        <v>Million</v>
      </c>
      <c r="H118" s="7">
        <f>VALUE(IF(data_to_clean[[#This Row],[multiplicity]]="Million",_xlfn.CONCAT(SUBSTITUTE(data_to_clean[[#This Row],[number]],".",""),"00000"),_xlfn.CONCAT(SUBSTITUTE(data_to_clean[[#This Row],[number]],".",""),"00000000")))</f>
        <v>3300000</v>
      </c>
      <c r="I118" t="s">
        <v>618</v>
      </c>
      <c r="J118">
        <f>ROUND(VALUE(SUBSTITUTE(data_to_clean[[#This Row],[growth_%]],".",",")),0)</f>
        <v>2994</v>
      </c>
      <c r="K118" t="s">
        <v>233</v>
      </c>
      <c r="L118">
        <v>40</v>
      </c>
      <c r="M118">
        <v>1</v>
      </c>
      <c r="N118">
        <v>2015</v>
      </c>
      <c r="O118">
        <v>1</v>
      </c>
      <c r="P118" t="s">
        <v>338</v>
      </c>
      <c r="Q118" t="b">
        <f>AND(ISNUMBER(data_to_clean[[#This Row],[revenue_formatted]]),ISNUMBER(data_to_clean[[#This Row],[growth_formatted_%]]),ISNUMBER(data_to_clean[[#This Row],[workers]]),ISNUMBER(data_to_clean[[#This Row],[previous_workers]]),ISNUMBER(data_to_clean[[#This Row],[founded]]),ISNUMBER(data_to_clean[[#This Row],[yrs_on_list]]))</f>
        <v>1</v>
      </c>
    </row>
    <row r="119" spans="1:17" x14ac:dyDescent="0.25">
      <c r="A119">
        <v>117</v>
      </c>
      <c r="B119" t="s">
        <v>619</v>
      </c>
      <c r="C119" t="s">
        <v>119</v>
      </c>
      <c r="D119" t="str">
        <f>VLOOKUP(data_to_clean[[#This Row],[state]],abbreviation_table[],2,FALSE)</f>
        <v>Georgia</v>
      </c>
      <c r="E119" t="s">
        <v>621</v>
      </c>
      <c r="F119" t="str">
        <f>TRIM(LEFT(data_to_clean[[#This Row],[revenue]],FIND(" ",data_to_clean[[#This Row],[revenue]])))</f>
        <v>3.1</v>
      </c>
      <c r="G119" t="str">
        <f>RIGHT(data_to_clean[[#This Row],[revenue]],LEN(data_to_clean[[#This Row],[revenue]])-FIND(" ",data_to_clean[[#This Row],[revenue]]))</f>
        <v>Million</v>
      </c>
      <c r="H119" s="7">
        <f>VALUE(IF(data_to_clean[[#This Row],[multiplicity]]="Million",_xlfn.CONCAT(SUBSTITUTE(data_to_clean[[#This Row],[number]],".",""),"00000"),_xlfn.CONCAT(SUBSTITUTE(data_to_clean[[#This Row],[number]],".",""),"00000000")))</f>
        <v>3100000</v>
      </c>
      <c r="I119" t="s">
        <v>622</v>
      </c>
      <c r="J119">
        <f>ROUND(VALUE(SUBSTITUTE(data_to_clean[[#This Row],[growth_%]],".",",")),0)</f>
        <v>2957</v>
      </c>
      <c r="K119" t="s">
        <v>623</v>
      </c>
      <c r="L119">
        <v>30</v>
      </c>
      <c r="M119">
        <v>3</v>
      </c>
      <c r="N119">
        <v>2015</v>
      </c>
      <c r="O119">
        <v>1</v>
      </c>
      <c r="P119" t="s">
        <v>122</v>
      </c>
      <c r="Q119" t="b">
        <f>AND(ISNUMBER(data_to_clean[[#This Row],[revenue_formatted]]),ISNUMBER(data_to_clean[[#This Row],[growth_formatted_%]]),ISNUMBER(data_to_clean[[#This Row],[workers]]),ISNUMBER(data_to_clean[[#This Row],[previous_workers]]),ISNUMBER(data_to_clean[[#This Row],[founded]]),ISNUMBER(data_to_clean[[#This Row],[yrs_on_list]]))</f>
        <v>1</v>
      </c>
    </row>
    <row r="120" spans="1:17" x14ac:dyDescent="0.25">
      <c r="A120">
        <v>118</v>
      </c>
      <c r="B120" t="s">
        <v>624</v>
      </c>
      <c r="C120" t="s">
        <v>119</v>
      </c>
      <c r="D120" t="str">
        <f>VLOOKUP(data_to_clean[[#This Row],[state]],abbreviation_table[],2,FALSE)</f>
        <v>Georgia</v>
      </c>
      <c r="E120" t="s">
        <v>626</v>
      </c>
      <c r="F120" t="str">
        <f>TRIM(LEFT(data_to_clean[[#This Row],[revenue]],FIND(" ",data_to_clean[[#This Row],[revenue]])))</f>
        <v>3.7</v>
      </c>
      <c r="G120" t="str">
        <f>RIGHT(data_to_clean[[#This Row],[revenue]],LEN(data_to_clean[[#This Row],[revenue]])-FIND(" ",data_to_clean[[#This Row],[revenue]]))</f>
        <v>Million</v>
      </c>
      <c r="H120" s="7">
        <f>VALUE(IF(data_to_clean[[#This Row],[multiplicity]]="Million",_xlfn.CONCAT(SUBSTITUTE(data_to_clean[[#This Row],[number]],".",""),"00000"),_xlfn.CONCAT(SUBSTITUTE(data_to_clean[[#This Row],[number]],".",""),"00000000")))</f>
        <v>3700000</v>
      </c>
      <c r="I120" t="s">
        <v>627</v>
      </c>
      <c r="J120">
        <f>ROUND(VALUE(SUBSTITUTE(data_to_clean[[#This Row],[growth_%]],".",",")),0)</f>
        <v>2939</v>
      </c>
      <c r="K120" t="s">
        <v>25</v>
      </c>
      <c r="L120">
        <v>15</v>
      </c>
      <c r="M120">
        <v>1</v>
      </c>
      <c r="N120">
        <v>2014</v>
      </c>
      <c r="O120">
        <v>1</v>
      </c>
      <c r="P120" t="s">
        <v>122</v>
      </c>
      <c r="Q120" t="b">
        <f>AND(ISNUMBER(data_to_clean[[#This Row],[revenue_formatted]]),ISNUMBER(data_to_clean[[#This Row],[growth_formatted_%]]),ISNUMBER(data_to_clean[[#This Row],[workers]]),ISNUMBER(data_to_clean[[#This Row],[previous_workers]]),ISNUMBER(data_to_clean[[#This Row],[founded]]),ISNUMBER(data_to_clean[[#This Row],[yrs_on_list]]))</f>
        <v>1</v>
      </c>
    </row>
    <row r="121" spans="1:17" x14ac:dyDescent="0.25">
      <c r="A121">
        <v>119</v>
      </c>
      <c r="B121" t="s">
        <v>628</v>
      </c>
      <c r="C121" t="s">
        <v>80</v>
      </c>
      <c r="D121" t="str">
        <f>VLOOKUP(data_to_clean[[#This Row],[state]],abbreviation_table[],2,FALSE)</f>
        <v>California</v>
      </c>
      <c r="E121" t="s">
        <v>630</v>
      </c>
      <c r="F121" t="str">
        <f>TRIM(LEFT(data_to_clean[[#This Row],[revenue]],FIND(" ",data_to_clean[[#This Row],[revenue]])))</f>
        <v>23.6</v>
      </c>
      <c r="G121" t="str">
        <f>RIGHT(data_to_clean[[#This Row],[revenue]],LEN(data_to_clean[[#This Row],[revenue]])-FIND(" ",data_to_clean[[#This Row],[revenue]]))</f>
        <v>Million</v>
      </c>
      <c r="H121" s="7">
        <f>VALUE(IF(data_to_clean[[#This Row],[multiplicity]]="Million",_xlfn.CONCAT(SUBSTITUTE(data_to_clean[[#This Row],[number]],".",""),"00000"),_xlfn.CONCAT(SUBSTITUTE(data_to_clean[[#This Row],[number]],".",""),"00000000")))</f>
        <v>23600000</v>
      </c>
      <c r="I121" t="s">
        <v>631</v>
      </c>
      <c r="J121">
        <f>ROUND(VALUE(SUBSTITUTE(data_to_clean[[#This Row],[growth_%]],".",",")),0)</f>
        <v>2911</v>
      </c>
      <c r="K121" t="s">
        <v>308</v>
      </c>
      <c r="L121">
        <v>740</v>
      </c>
      <c r="M121">
        <v>5</v>
      </c>
      <c r="N121">
        <v>2013</v>
      </c>
      <c r="O121">
        <v>2</v>
      </c>
      <c r="P121" t="s">
        <v>632</v>
      </c>
      <c r="Q121" t="b">
        <f>AND(ISNUMBER(data_to_clean[[#This Row],[revenue_formatted]]),ISNUMBER(data_to_clean[[#This Row],[growth_formatted_%]]),ISNUMBER(data_to_clean[[#This Row],[workers]]),ISNUMBER(data_to_clean[[#This Row],[previous_workers]]),ISNUMBER(data_to_clean[[#This Row],[founded]]),ISNUMBER(data_to_clean[[#This Row],[yrs_on_list]]))</f>
        <v>1</v>
      </c>
    </row>
    <row r="122" spans="1:17" x14ac:dyDescent="0.25">
      <c r="A122">
        <v>120</v>
      </c>
      <c r="B122" t="s">
        <v>633</v>
      </c>
      <c r="C122" t="s">
        <v>230</v>
      </c>
      <c r="D122" t="str">
        <f>VLOOKUP(data_to_clean[[#This Row],[state]],abbreviation_table[],2,FALSE)</f>
        <v>Michigan</v>
      </c>
      <c r="E122" t="s">
        <v>473</v>
      </c>
      <c r="F122" t="str">
        <f>TRIM(LEFT(data_to_clean[[#This Row],[revenue]],FIND(" ",data_to_clean[[#This Row],[revenue]])))</f>
        <v>25.8</v>
      </c>
      <c r="G122" t="str">
        <f>RIGHT(data_to_clean[[#This Row],[revenue]],LEN(data_to_clean[[#This Row],[revenue]])-FIND(" ",data_to_clean[[#This Row],[revenue]]))</f>
        <v>Million</v>
      </c>
      <c r="H122" s="7">
        <f>VALUE(IF(data_to_clean[[#This Row],[multiplicity]]="Million",_xlfn.CONCAT(SUBSTITUTE(data_to_clean[[#This Row],[number]],".",""),"00000"),_xlfn.CONCAT(SUBSTITUTE(data_to_clean[[#This Row],[number]],".",""),"00000000")))</f>
        <v>25800000</v>
      </c>
      <c r="I122" t="s">
        <v>635</v>
      </c>
      <c r="J122">
        <f>ROUND(VALUE(SUBSTITUTE(data_to_clean[[#This Row],[growth_%]],".",",")),0)</f>
        <v>2872</v>
      </c>
      <c r="K122" t="s">
        <v>25</v>
      </c>
      <c r="L122">
        <v>37</v>
      </c>
      <c r="M122">
        <v>12</v>
      </c>
      <c r="N122">
        <v>2012</v>
      </c>
      <c r="O122">
        <v>1</v>
      </c>
      <c r="P122" t="s">
        <v>636</v>
      </c>
      <c r="Q122" t="b">
        <f>AND(ISNUMBER(data_to_clean[[#This Row],[revenue_formatted]]),ISNUMBER(data_to_clean[[#This Row],[growth_formatted_%]]),ISNUMBER(data_to_clean[[#This Row],[workers]]),ISNUMBER(data_to_clean[[#This Row],[previous_workers]]),ISNUMBER(data_to_clean[[#This Row],[founded]]),ISNUMBER(data_to_clean[[#This Row],[yrs_on_list]]))</f>
        <v>1</v>
      </c>
    </row>
    <row r="123" spans="1:17" x14ac:dyDescent="0.25">
      <c r="A123">
        <v>121</v>
      </c>
      <c r="B123" t="s">
        <v>637</v>
      </c>
      <c r="C123" t="s">
        <v>119</v>
      </c>
      <c r="D123" t="str">
        <f>VLOOKUP(data_to_clean[[#This Row],[state]],abbreviation_table[],2,FALSE)</f>
        <v>Georgia</v>
      </c>
      <c r="E123" t="s">
        <v>639</v>
      </c>
      <c r="F123" t="str">
        <f>TRIM(LEFT(data_to_clean[[#This Row],[revenue]],FIND(" ",data_to_clean[[#This Row],[revenue]])))</f>
        <v>12.3</v>
      </c>
      <c r="G123" t="str">
        <f>RIGHT(data_to_clean[[#This Row],[revenue]],LEN(data_to_clean[[#This Row],[revenue]])-FIND(" ",data_to_clean[[#This Row],[revenue]]))</f>
        <v>Million</v>
      </c>
      <c r="H123" s="7">
        <f>VALUE(IF(data_to_clean[[#This Row],[multiplicity]]="Million",_xlfn.CONCAT(SUBSTITUTE(data_to_clean[[#This Row],[number]],".",""),"00000"),_xlfn.CONCAT(SUBSTITUTE(data_to_clean[[#This Row],[number]],".",""),"00000000")))</f>
        <v>12300000</v>
      </c>
      <c r="I123" t="s">
        <v>640</v>
      </c>
      <c r="J123">
        <f>ROUND(VALUE(SUBSTITUTE(data_to_clean[[#This Row],[growth_%]],".",",")),0)</f>
        <v>2861</v>
      </c>
      <c r="K123" t="s">
        <v>107</v>
      </c>
      <c r="L123">
        <v>66</v>
      </c>
      <c r="M123">
        <v>12</v>
      </c>
      <c r="N123">
        <v>2012</v>
      </c>
      <c r="O123">
        <v>1</v>
      </c>
      <c r="P123" t="s">
        <v>122</v>
      </c>
      <c r="Q123" t="b">
        <f>AND(ISNUMBER(data_to_clean[[#This Row],[revenue_formatted]]),ISNUMBER(data_to_clean[[#This Row],[growth_formatted_%]]),ISNUMBER(data_to_clean[[#This Row],[workers]]),ISNUMBER(data_to_clean[[#This Row],[previous_workers]]),ISNUMBER(data_to_clean[[#This Row],[founded]]),ISNUMBER(data_to_clean[[#This Row],[yrs_on_list]]))</f>
        <v>1</v>
      </c>
    </row>
    <row r="124" spans="1:17" x14ac:dyDescent="0.25">
      <c r="A124">
        <v>122</v>
      </c>
      <c r="B124" t="s">
        <v>641</v>
      </c>
      <c r="C124" t="s">
        <v>643</v>
      </c>
      <c r="D124" t="str">
        <f>VLOOKUP(data_to_clean[[#This Row],[state]],abbreviation_table[],2,FALSE)</f>
        <v>Connecticut</v>
      </c>
      <c r="E124" t="s">
        <v>518</v>
      </c>
      <c r="F124" t="str">
        <f>TRIM(LEFT(data_to_clean[[#This Row],[revenue]],FIND(" ",data_to_clean[[#This Row],[revenue]])))</f>
        <v>6.6</v>
      </c>
      <c r="G124" t="str">
        <f>RIGHT(data_to_clean[[#This Row],[revenue]],LEN(data_to_clean[[#This Row],[revenue]])-FIND(" ",data_to_clean[[#This Row],[revenue]]))</f>
        <v>Million</v>
      </c>
      <c r="H124" s="7">
        <f>VALUE(IF(data_to_clean[[#This Row],[multiplicity]]="Million",_xlfn.CONCAT(SUBSTITUTE(data_to_clean[[#This Row],[number]],".",""),"00000"),_xlfn.CONCAT(SUBSTITUTE(data_to_clean[[#This Row],[number]],".",""),"00000000")))</f>
        <v>6600000</v>
      </c>
      <c r="I124" t="s">
        <v>644</v>
      </c>
      <c r="J124">
        <f>ROUND(VALUE(SUBSTITUTE(data_to_clean[[#This Row],[growth_%]],".",",")),0)</f>
        <v>2813</v>
      </c>
      <c r="K124" t="s">
        <v>336</v>
      </c>
      <c r="L124">
        <v>60</v>
      </c>
      <c r="M124">
        <v>15</v>
      </c>
      <c r="N124">
        <v>2014</v>
      </c>
      <c r="O124">
        <v>1</v>
      </c>
      <c r="P124" t="s">
        <v>646</v>
      </c>
      <c r="Q124" t="b">
        <f>AND(ISNUMBER(data_to_clean[[#This Row],[revenue_formatted]]),ISNUMBER(data_to_clean[[#This Row],[growth_formatted_%]]),ISNUMBER(data_to_clean[[#This Row],[workers]]),ISNUMBER(data_to_clean[[#This Row],[previous_workers]]),ISNUMBER(data_to_clean[[#This Row],[founded]]),ISNUMBER(data_to_clean[[#This Row],[yrs_on_list]]))</f>
        <v>1</v>
      </c>
    </row>
    <row r="125" spans="1:17" x14ac:dyDescent="0.25">
      <c r="A125">
        <v>123</v>
      </c>
      <c r="B125" t="s">
        <v>647</v>
      </c>
      <c r="C125" t="s">
        <v>15</v>
      </c>
      <c r="D125" t="str">
        <f>VLOOKUP(data_to_clean[[#This Row],[state]],abbreviation_table[],2,FALSE)</f>
        <v>Arizona</v>
      </c>
      <c r="E125" t="s">
        <v>649</v>
      </c>
      <c r="F125" t="str">
        <f>TRIM(LEFT(data_to_clean[[#This Row],[revenue]],FIND(" ",data_to_clean[[#This Row],[revenue]])))</f>
        <v>79</v>
      </c>
      <c r="G125" t="str">
        <f>RIGHT(data_to_clean[[#This Row],[revenue]],LEN(data_to_clean[[#This Row],[revenue]])-FIND(" ",data_to_clean[[#This Row],[revenue]]))</f>
        <v>Million</v>
      </c>
      <c r="H125" s="7">
        <f>VALUE(IF(data_to_clean[[#This Row],[multiplicity]]="Million",_xlfn.CONCAT(SUBSTITUTE(data_to_clean[[#This Row],[number]],".",""),"00000"),_xlfn.CONCAT(SUBSTITUTE(data_to_clean[[#This Row],[number]],".",""),"00000000")))</f>
        <v>7900000</v>
      </c>
      <c r="I125" t="s">
        <v>650</v>
      </c>
      <c r="J125">
        <f>ROUND(VALUE(SUBSTITUTE(data_to_clean[[#This Row],[growth_%]],".",",")),0)</f>
        <v>2805</v>
      </c>
      <c r="K125" t="s">
        <v>40</v>
      </c>
      <c r="L125">
        <v>196</v>
      </c>
      <c r="M125">
        <v>32</v>
      </c>
      <c r="N125">
        <v>2014</v>
      </c>
      <c r="O125">
        <v>1</v>
      </c>
      <c r="P125" t="s">
        <v>651</v>
      </c>
      <c r="Q125" t="b">
        <f>AND(ISNUMBER(data_to_clean[[#This Row],[revenue_formatted]]),ISNUMBER(data_to_clean[[#This Row],[growth_formatted_%]]),ISNUMBER(data_to_clean[[#This Row],[workers]]),ISNUMBER(data_to_clean[[#This Row],[previous_workers]]),ISNUMBER(data_to_clean[[#This Row],[founded]]),ISNUMBER(data_to_clean[[#This Row],[yrs_on_list]]))</f>
        <v>1</v>
      </c>
    </row>
    <row r="126" spans="1:17" x14ac:dyDescent="0.25">
      <c r="A126">
        <v>124</v>
      </c>
      <c r="B126" t="s">
        <v>652</v>
      </c>
      <c r="C126" t="s">
        <v>80</v>
      </c>
      <c r="D126" t="str">
        <f>VLOOKUP(data_to_clean[[#This Row],[state]],abbreviation_table[],2,FALSE)</f>
        <v>California</v>
      </c>
      <c r="E126" t="s">
        <v>576</v>
      </c>
      <c r="F126" t="str">
        <f>TRIM(LEFT(data_to_clean[[#This Row],[revenue]],FIND(" ",data_to_clean[[#This Row],[revenue]])))</f>
        <v>3.5</v>
      </c>
      <c r="G126" t="str">
        <f>RIGHT(data_to_clean[[#This Row],[revenue]],LEN(data_to_clean[[#This Row],[revenue]])-FIND(" ",data_to_clean[[#This Row],[revenue]]))</f>
        <v>Million</v>
      </c>
      <c r="H126" s="7">
        <f>VALUE(IF(data_to_clean[[#This Row],[multiplicity]]="Million",_xlfn.CONCAT(SUBSTITUTE(data_to_clean[[#This Row],[number]],".",""),"00000"),_xlfn.CONCAT(SUBSTITUTE(data_to_clean[[#This Row],[number]],".",""),"00000000")))</f>
        <v>3500000</v>
      </c>
      <c r="I126" t="s">
        <v>654</v>
      </c>
      <c r="J126">
        <f>ROUND(VALUE(SUBSTITUTE(data_to_clean[[#This Row],[growth_%]],".",",")),0)</f>
        <v>2795</v>
      </c>
      <c r="K126" t="s">
        <v>25</v>
      </c>
      <c r="L126">
        <v>19</v>
      </c>
      <c r="M126">
        <v>7</v>
      </c>
      <c r="N126">
        <v>2012</v>
      </c>
      <c r="O126">
        <v>1</v>
      </c>
      <c r="P126" t="s">
        <v>163</v>
      </c>
      <c r="Q126" t="b">
        <f>AND(ISNUMBER(data_to_clean[[#This Row],[revenue_formatted]]),ISNUMBER(data_to_clean[[#This Row],[growth_formatted_%]]),ISNUMBER(data_to_clean[[#This Row],[workers]]),ISNUMBER(data_to_clean[[#This Row],[previous_workers]]),ISNUMBER(data_to_clean[[#This Row],[founded]]),ISNUMBER(data_to_clean[[#This Row],[yrs_on_list]]))</f>
        <v>1</v>
      </c>
    </row>
    <row r="127" spans="1:17" x14ac:dyDescent="0.25">
      <c r="A127">
        <v>125</v>
      </c>
      <c r="B127" t="s">
        <v>655</v>
      </c>
      <c r="C127" t="s">
        <v>80</v>
      </c>
      <c r="D127" t="str">
        <f>VLOOKUP(data_to_clean[[#This Row],[state]],abbreviation_table[],2,FALSE)</f>
        <v>California</v>
      </c>
      <c r="E127" t="s">
        <v>657</v>
      </c>
      <c r="F127" t="str">
        <f>TRIM(LEFT(data_to_clean[[#This Row],[revenue]],FIND(" ",data_to_clean[[#This Row],[revenue]])))</f>
        <v>38.8</v>
      </c>
      <c r="G127" t="str">
        <f>RIGHT(data_to_clean[[#This Row],[revenue]],LEN(data_to_clean[[#This Row],[revenue]])-FIND(" ",data_to_clean[[#This Row],[revenue]]))</f>
        <v>Million</v>
      </c>
      <c r="H127" s="7">
        <f>VALUE(IF(data_to_clean[[#This Row],[multiplicity]]="Million",_xlfn.CONCAT(SUBSTITUTE(data_to_clean[[#This Row],[number]],".",""),"00000"),_xlfn.CONCAT(SUBSTITUTE(data_to_clean[[#This Row],[number]],".",""),"00000000")))</f>
        <v>38800000</v>
      </c>
      <c r="I127" t="s">
        <v>658</v>
      </c>
      <c r="J127">
        <f>ROUND(VALUE(SUBSTITUTE(data_to_clean[[#This Row],[growth_%]],".",",")),0)</f>
        <v>2782</v>
      </c>
      <c r="K127" t="s">
        <v>55</v>
      </c>
      <c r="L127">
        <v>375</v>
      </c>
      <c r="M127">
        <v>75</v>
      </c>
      <c r="N127">
        <v>2014</v>
      </c>
      <c r="O127">
        <v>1</v>
      </c>
      <c r="P127" t="s">
        <v>578</v>
      </c>
      <c r="Q127" t="b">
        <f>AND(ISNUMBER(data_to_clean[[#This Row],[revenue_formatted]]),ISNUMBER(data_to_clean[[#This Row],[growth_formatted_%]]),ISNUMBER(data_to_clean[[#This Row],[workers]]),ISNUMBER(data_to_clean[[#This Row],[previous_workers]]),ISNUMBER(data_to_clean[[#This Row],[founded]]),ISNUMBER(data_to_clean[[#This Row],[yrs_on_list]]))</f>
        <v>1</v>
      </c>
    </row>
    <row r="128" spans="1:17" x14ac:dyDescent="0.25">
      <c r="A128">
        <v>126</v>
      </c>
      <c r="B128" t="s">
        <v>659</v>
      </c>
      <c r="C128" t="s">
        <v>52</v>
      </c>
      <c r="D128" t="str">
        <f>VLOOKUP(data_to_clean[[#This Row],[state]],abbreviation_table[],2,FALSE)</f>
        <v>Florida</v>
      </c>
      <c r="E128" t="s">
        <v>416</v>
      </c>
      <c r="F128" t="str">
        <f>TRIM(LEFT(data_to_clean[[#This Row],[revenue]],FIND(" ",data_to_clean[[#This Row],[revenue]])))</f>
        <v>4.7</v>
      </c>
      <c r="G128" t="str">
        <f>RIGHT(data_to_clean[[#This Row],[revenue]],LEN(data_to_clean[[#This Row],[revenue]])-FIND(" ",data_to_clean[[#This Row],[revenue]]))</f>
        <v>Million</v>
      </c>
      <c r="H128" s="7">
        <f>VALUE(IF(data_to_clean[[#This Row],[multiplicity]]="Million",_xlfn.CONCAT(SUBSTITUTE(data_to_clean[[#This Row],[number]],".",""),"00000"),_xlfn.CONCAT(SUBSTITUTE(data_to_clean[[#This Row],[number]],".",""),"00000000")))</f>
        <v>4700000</v>
      </c>
      <c r="I128" t="s">
        <v>661</v>
      </c>
      <c r="J128">
        <f>ROUND(VALUE(SUBSTITUTE(data_to_clean[[#This Row],[growth_%]],".",",")),0)</f>
        <v>2774</v>
      </c>
      <c r="K128" t="s">
        <v>336</v>
      </c>
      <c r="L128">
        <v>25</v>
      </c>
      <c r="M128">
        <v>5</v>
      </c>
      <c r="N128">
        <v>2015</v>
      </c>
      <c r="O128">
        <v>1</v>
      </c>
      <c r="P128" t="s">
        <v>662</v>
      </c>
      <c r="Q128" t="b">
        <f>AND(ISNUMBER(data_to_clean[[#This Row],[revenue_formatted]]),ISNUMBER(data_to_clean[[#This Row],[growth_formatted_%]]),ISNUMBER(data_to_clean[[#This Row],[workers]]),ISNUMBER(data_to_clean[[#This Row],[previous_workers]]),ISNUMBER(data_to_clean[[#This Row],[founded]]),ISNUMBER(data_to_clean[[#This Row],[yrs_on_list]]))</f>
        <v>1</v>
      </c>
    </row>
    <row r="129" spans="1:17" x14ac:dyDescent="0.25">
      <c r="A129">
        <v>127</v>
      </c>
      <c r="B129" t="s">
        <v>663</v>
      </c>
      <c r="C129" t="s">
        <v>74</v>
      </c>
      <c r="D129" t="str">
        <f>VLOOKUP(data_to_clean[[#This Row],[state]],abbreviation_table[],2,FALSE)</f>
        <v>Ohio</v>
      </c>
      <c r="E129" t="s">
        <v>665</v>
      </c>
      <c r="F129" t="str">
        <f>TRIM(LEFT(data_to_clean[[#This Row],[revenue]],FIND(" ",data_to_clean[[#This Row],[revenue]])))</f>
        <v>3.2</v>
      </c>
      <c r="G129" t="str">
        <f>RIGHT(data_to_clean[[#This Row],[revenue]],LEN(data_to_clean[[#This Row],[revenue]])-FIND(" ",data_to_clean[[#This Row],[revenue]]))</f>
        <v>Million</v>
      </c>
      <c r="H129" s="7">
        <f>VALUE(IF(data_to_clean[[#This Row],[multiplicity]]="Million",_xlfn.CONCAT(SUBSTITUTE(data_to_clean[[#This Row],[number]],".",""),"00000"),_xlfn.CONCAT(SUBSTITUTE(data_to_clean[[#This Row],[number]],".",""),"00000000")))</f>
        <v>3200000</v>
      </c>
      <c r="I129" t="s">
        <v>666</v>
      </c>
      <c r="J129">
        <f>ROUND(VALUE(SUBSTITUTE(data_to_clean[[#This Row],[growth_%]],".",",")),0)</f>
        <v>2743</v>
      </c>
      <c r="K129" t="s">
        <v>55</v>
      </c>
      <c r="L129">
        <v>8</v>
      </c>
      <c r="M129">
        <v>1</v>
      </c>
      <c r="N129">
        <v>2015</v>
      </c>
      <c r="O129">
        <v>1</v>
      </c>
      <c r="P129" t="s">
        <v>667</v>
      </c>
      <c r="Q129" t="b">
        <f>AND(ISNUMBER(data_to_clean[[#This Row],[revenue_formatted]]),ISNUMBER(data_to_clean[[#This Row],[growth_formatted_%]]),ISNUMBER(data_to_clean[[#This Row],[workers]]),ISNUMBER(data_to_clean[[#This Row],[previous_workers]]),ISNUMBER(data_to_clean[[#This Row],[founded]]),ISNUMBER(data_to_clean[[#This Row],[yrs_on_list]]))</f>
        <v>1</v>
      </c>
    </row>
    <row r="130" spans="1:17" x14ac:dyDescent="0.25">
      <c r="A130">
        <v>128</v>
      </c>
      <c r="B130" t="s">
        <v>668</v>
      </c>
      <c r="C130" t="s">
        <v>52</v>
      </c>
      <c r="D130" t="str">
        <f>VLOOKUP(data_to_clean[[#This Row],[state]],abbreviation_table[],2,FALSE)</f>
        <v>Florida</v>
      </c>
      <c r="E130" t="s">
        <v>665</v>
      </c>
      <c r="F130" t="str">
        <f>TRIM(LEFT(data_to_clean[[#This Row],[revenue]],FIND(" ",data_to_clean[[#This Row],[revenue]])))</f>
        <v>3.2</v>
      </c>
      <c r="G130" t="str">
        <f>RIGHT(data_to_clean[[#This Row],[revenue]],LEN(data_to_clean[[#This Row],[revenue]])-FIND(" ",data_to_clean[[#This Row],[revenue]]))</f>
        <v>Million</v>
      </c>
      <c r="H130" s="7">
        <f>VALUE(IF(data_to_clean[[#This Row],[multiplicity]]="Million",_xlfn.CONCAT(SUBSTITUTE(data_to_clean[[#This Row],[number]],".",""),"00000"),_xlfn.CONCAT(SUBSTITUTE(data_to_clean[[#This Row],[number]],".",""),"00000000")))</f>
        <v>3200000</v>
      </c>
      <c r="I130" t="s">
        <v>670</v>
      </c>
      <c r="J130">
        <f>ROUND(VALUE(SUBSTITUTE(data_to_clean[[#This Row],[growth_%]],".",",")),0)</f>
        <v>2729</v>
      </c>
      <c r="K130" t="s">
        <v>336</v>
      </c>
      <c r="L130">
        <v>20</v>
      </c>
      <c r="M130">
        <v>4</v>
      </c>
      <c r="N130">
        <v>2014</v>
      </c>
      <c r="O130">
        <v>1</v>
      </c>
      <c r="P130" t="s">
        <v>671</v>
      </c>
      <c r="Q130" t="b">
        <f>AND(ISNUMBER(data_to_clean[[#This Row],[revenue_formatted]]),ISNUMBER(data_to_clean[[#This Row],[growth_formatted_%]]),ISNUMBER(data_to_clean[[#This Row],[workers]]),ISNUMBER(data_to_clean[[#This Row],[previous_workers]]),ISNUMBER(data_to_clean[[#This Row],[founded]]),ISNUMBER(data_to_clean[[#This Row],[yrs_on_list]]))</f>
        <v>1</v>
      </c>
    </row>
    <row r="131" spans="1:17" x14ac:dyDescent="0.25">
      <c r="A131">
        <v>129</v>
      </c>
      <c r="B131" t="s">
        <v>672</v>
      </c>
      <c r="C131" t="s">
        <v>66</v>
      </c>
      <c r="D131" t="str">
        <f>VLOOKUP(data_to_clean[[#This Row],[state]],abbreviation_table[],2,FALSE)</f>
        <v>Virginia</v>
      </c>
      <c r="E131" t="s">
        <v>674</v>
      </c>
      <c r="F131" t="str">
        <f>TRIM(LEFT(data_to_clean[[#This Row],[revenue]],FIND(" ",data_to_clean[[#This Row],[revenue]])))</f>
        <v>30</v>
      </c>
      <c r="G131" t="str">
        <f>RIGHT(data_to_clean[[#This Row],[revenue]],LEN(data_to_clean[[#This Row],[revenue]])-FIND(" ",data_to_clean[[#This Row],[revenue]]))</f>
        <v>Million</v>
      </c>
      <c r="H131" s="7">
        <f>VALUE(IF(data_to_clean[[#This Row],[multiplicity]]="Million",_xlfn.CONCAT(SUBSTITUTE(data_to_clean[[#This Row],[number]],".",""),"00000"),_xlfn.CONCAT(SUBSTITUTE(data_to_clean[[#This Row],[number]],".",""),"00000000")))</f>
        <v>3000000</v>
      </c>
      <c r="I131" t="s">
        <v>675</v>
      </c>
      <c r="J131">
        <f>ROUND(VALUE(SUBSTITUTE(data_to_clean[[#This Row],[growth_%]],".",",")),0)</f>
        <v>2729</v>
      </c>
      <c r="K131" t="s">
        <v>69</v>
      </c>
      <c r="L131">
        <v>125</v>
      </c>
      <c r="M131">
        <v>8</v>
      </c>
      <c r="N131">
        <v>2015</v>
      </c>
      <c r="O131">
        <v>1</v>
      </c>
      <c r="P131" t="s">
        <v>676</v>
      </c>
      <c r="Q131" t="b">
        <f>AND(ISNUMBER(data_to_clean[[#This Row],[revenue_formatted]]),ISNUMBER(data_to_clean[[#This Row],[growth_formatted_%]]),ISNUMBER(data_to_clean[[#This Row],[workers]]),ISNUMBER(data_to_clean[[#This Row],[previous_workers]]),ISNUMBER(data_to_clean[[#This Row],[founded]]),ISNUMBER(data_to_clean[[#This Row],[yrs_on_list]]))</f>
        <v>1</v>
      </c>
    </row>
    <row r="132" spans="1:17" x14ac:dyDescent="0.25">
      <c r="A132">
        <v>130</v>
      </c>
      <c r="B132" t="s">
        <v>677</v>
      </c>
      <c r="C132" t="s">
        <v>503</v>
      </c>
      <c r="D132" t="str">
        <f>VLOOKUP(data_to_clean[[#This Row],[state]],abbreviation_table[],2,FALSE)</f>
        <v>Illinois</v>
      </c>
      <c r="E132" t="s">
        <v>621</v>
      </c>
      <c r="F132" t="str">
        <f>TRIM(LEFT(data_to_clean[[#This Row],[revenue]],FIND(" ",data_to_clean[[#This Row],[revenue]])))</f>
        <v>3.1</v>
      </c>
      <c r="G132" t="str">
        <f>RIGHT(data_to_clean[[#This Row],[revenue]],LEN(data_to_clean[[#This Row],[revenue]])-FIND(" ",data_to_clean[[#This Row],[revenue]]))</f>
        <v>Million</v>
      </c>
      <c r="H132" s="7">
        <f>VALUE(IF(data_to_clean[[#This Row],[multiplicity]]="Million",_xlfn.CONCAT(SUBSTITUTE(data_to_clean[[#This Row],[number]],".",""),"00000"),_xlfn.CONCAT(SUBSTITUTE(data_to_clean[[#This Row],[number]],".",""),"00000000")))</f>
        <v>3100000</v>
      </c>
      <c r="I132" t="s">
        <v>679</v>
      </c>
      <c r="J132">
        <f>ROUND(VALUE(SUBSTITUTE(data_to_clean[[#This Row],[growth_%]],".",",")),0)</f>
        <v>2705</v>
      </c>
      <c r="K132" t="s">
        <v>211</v>
      </c>
      <c r="L132">
        <v>5</v>
      </c>
      <c r="M132">
        <v>1</v>
      </c>
      <c r="N132">
        <v>2015</v>
      </c>
      <c r="O132">
        <v>1</v>
      </c>
      <c r="P132" t="s">
        <v>506</v>
      </c>
      <c r="Q132" t="b">
        <f>AND(ISNUMBER(data_to_clean[[#This Row],[revenue_formatted]]),ISNUMBER(data_to_clean[[#This Row],[growth_formatted_%]]),ISNUMBER(data_to_clean[[#This Row],[workers]]),ISNUMBER(data_to_clean[[#This Row],[previous_workers]]),ISNUMBER(data_to_clean[[#This Row],[founded]]),ISNUMBER(data_to_clean[[#This Row],[yrs_on_list]]))</f>
        <v>1</v>
      </c>
    </row>
    <row r="133" spans="1:17" x14ac:dyDescent="0.25">
      <c r="A133">
        <v>131</v>
      </c>
      <c r="B133" t="s">
        <v>680</v>
      </c>
      <c r="C133" t="s">
        <v>119</v>
      </c>
      <c r="D133" t="str">
        <f>VLOOKUP(data_to_clean[[#This Row],[state]],abbreviation_table[],2,FALSE)</f>
        <v>Georgia</v>
      </c>
      <c r="E133" t="s">
        <v>430</v>
      </c>
      <c r="F133" t="str">
        <f>TRIM(LEFT(data_to_clean[[#This Row],[revenue]],FIND(" ",data_to_clean[[#This Row],[revenue]])))</f>
        <v>6.7</v>
      </c>
      <c r="G133" t="str">
        <f>RIGHT(data_to_clean[[#This Row],[revenue]],LEN(data_to_clean[[#This Row],[revenue]])-FIND(" ",data_to_clean[[#This Row],[revenue]]))</f>
        <v>Million</v>
      </c>
      <c r="H133" s="7">
        <f>VALUE(IF(data_to_clean[[#This Row],[multiplicity]]="Million",_xlfn.CONCAT(SUBSTITUTE(data_to_clean[[#This Row],[number]],".",""),"00000"),_xlfn.CONCAT(SUBSTITUTE(data_to_clean[[#This Row],[number]],".",""),"00000000")))</f>
        <v>6700000</v>
      </c>
      <c r="I133" t="s">
        <v>682</v>
      </c>
      <c r="J133">
        <f>ROUND(VALUE(SUBSTITUTE(data_to_clean[[#This Row],[growth_%]],".",",")),0)</f>
        <v>2697</v>
      </c>
      <c r="K133" t="s">
        <v>336</v>
      </c>
      <c r="L133">
        <v>98</v>
      </c>
      <c r="M133">
        <v>12</v>
      </c>
      <c r="N133">
        <v>2013</v>
      </c>
      <c r="O133">
        <v>1</v>
      </c>
      <c r="P133" t="s">
        <v>122</v>
      </c>
      <c r="Q133" t="b">
        <f>AND(ISNUMBER(data_to_clean[[#This Row],[revenue_formatted]]),ISNUMBER(data_to_clean[[#This Row],[growth_formatted_%]]),ISNUMBER(data_to_clean[[#This Row],[workers]]),ISNUMBER(data_to_clean[[#This Row],[previous_workers]]),ISNUMBER(data_to_clean[[#This Row],[founded]]),ISNUMBER(data_to_clean[[#This Row],[yrs_on_list]]))</f>
        <v>1</v>
      </c>
    </row>
    <row r="134" spans="1:17" x14ac:dyDescent="0.25">
      <c r="A134">
        <v>132</v>
      </c>
      <c r="B134" t="s">
        <v>683</v>
      </c>
      <c r="C134" t="s">
        <v>15</v>
      </c>
      <c r="D134" t="str">
        <f>VLOOKUP(data_to_clean[[#This Row],[state]],abbreviation_table[],2,FALSE)</f>
        <v>Arizona</v>
      </c>
      <c r="E134" t="s">
        <v>685</v>
      </c>
      <c r="F134" t="str">
        <f>TRIM(LEFT(data_to_clean[[#This Row],[revenue]],FIND(" ",data_to_clean[[#This Row],[revenue]])))</f>
        <v>84.8</v>
      </c>
      <c r="G134" t="str">
        <f>RIGHT(data_to_clean[[#This Row],[revenue]],LEN(data_to_clean[[#This Row],[revenue]])-FIND(" ",data_to_clean[[#This Row],[revenue]]))</f>
        <v>Million</v>
      </c>
      <c r="H134" s="7">
        <f>VALUE(IF(data_to_clean[[#This Row],[multiplicity]]="Million",_xlfn.CONCAT(SUBSTITUTE(data_to_clean[[#This Row],[number]],".",""),"00000"),_xlfn.CONCAT(SUBSTITUTE(data_to_clean[[#This Row],[number]],".",""),"00000000")))</f>
        <v>84800000</v>
      </c>
      <c r="I134" t="s">
        <v>686</v>
      </c>
      <c r="J134">
        <f>ROUND(VALUE(SUBSTITUTE(data_to_clean[[#This Row],[growth_%]],".",",")),0)</f>
        <v>2694</v>
      </c>
      <c r="K134" t="s">
        <v>55</v>
      </c>
      <c r="L134">
        <v>941</v>
      </c>
      <c r="M134">
        <v>51</v>
      </c>
      <c r="N134">
        <v>2014</v>
      </c>
      <c r="O134">
        <v>1</v>
      </c>
      <c r="P134" t="s">
        <v>687</v>
      </c>
      <c r="Q134" t="b">
        <f>AND(ISNUMBER(data_to_clean[[#This Row],[revenue_formatted]]),ISNUMBER(data_to_clean[[#This Row],[growth_formatted_%]]),ISNUMBER(data_to_clean[[#This Row],[workers]]),ISNUMBER(data_to_clean[[#This Row],[previous_workers]]),ISNUMBER(data_to_clean[[#This Row],[founded]]),ISNUMBER(data_to_clean[[#This Row],[yrs_on_list]]))</f>
        <v>1</v>
      </c>
    </row>
    <row r="135" spans="1:17" x14ac:dyDescent="0.25">
      <c r="A135">
        <v>133</v>
      </c>
      <c r="B135" t="s">
        <v>688</v>
      </c>
      <c r="C135" t="s">
        <v>105</v>
      </c>
      <c r="D135" t="str">
        <f>VLOOKUP(data_to_clean[[#This Row],[state]],abbreviation_table[],2,FALSE)</f>
        <v>New York</v>
      </c>
      <c r="E135" t="s">
        <v>690</v>
      </c>
      <c r="F135" t="str">
        <f>TRIM(LEFT(data_to_clean[[#This Row],[revenue]],FIND(" ",data_to_clean[[#This Row],[revenue]])))</f>
        <v>12.4</v>
      </c>
      <c r="G135" t="str">
        <f>RIGHT(data_to_clean[[#This Row],[revenue]],LEN(data_to_clean[[#This Row],[revenue]])-FIND(" ",data_to_clean[[#This Row],[revenue]]))</f>
        <v>Million</v>
      </c>
      <c r="H135" s="7">
        <f>VALUE(IF(data_to_clean[[#This Row],[multiplicity]]="Million",_xlfn.CONCAT(SUBSTITUTE(data_to_clean[[#This Row],[number]],".",""),"00000"),_xlfn.CONCAT(SUBSTITUTE(data_to_clean[[#This Row],[number]],".",""),"00000000")))</f>
        <v>12400000</v>
      </c>
      <c r="I135" t="s">
        <v>691</v>
      </c>
      <c r="J135">
        <f>ROUND(VALUE(SUBSTITUTE(data_to_clean[[#This Row],[growth_%]],".",",")),0)</f>
        <v>2690</v>
      </c>
      <c r="K135" t="s">
        <v>40</v>
      </c>
      <c r="L135">
        <v>11</v>
      </c>
      <c r="M135">
        <v>2</v>
      </c>
      <c r="N135">
        <v>2015</v>
      </c>
      <c r="O135">
        <v>1</v>
      </c>
      <c r="P135" t="s">
        <v>692</v>
      </c>
      <c r="Q135" t="b">
        <f>AND(ISNUMBER(data_to_clean[[#This Row],[revenue_formatted]]),ISNUMBER(data_to_clean[[#This Row],[growth_formatted_%]]),ISNUMBER(data_to_clean[[#This Row],[workers]]),ISNUMBER(data_to_clean[[#This Row],[previous_workers]]),ISNUMBER(data_to_clean[[#This Row],[founded]]),ISNUMBER(data_to_clean[[#This Row],[yrs_on_list]]))</f>
        <v>1</v>
      </c>
    </row>
    <row r="136" spans="1:17" x14ac:dyDescent="0.25">
      <c r="A136">
        <v>134</v>
      </c>
      <c r="B136" t="s">
        <v>693</v>
      </c>
      <c r="C136" t="s">
        <v>80</v>
      </c>
      <c r="D136" t="str">
        <f>VLOOKUP(data_to_clean[[#This Row],[state]],abbreviation_table[],2,FALSE)</f>
        <v>California</v>
      </c>
      <c r="E136" t="s">
        <v>657</v>
      </c>
      <c r="F136" t="str">
        <f>TRIM(LEFT(data_to_clean[[#This Row],[revenue]],FIND(" ",data_to_clean[[#This Row],[revenue]])))</f>
        <v>38.8</v>
      </c>
      <c r="G136" t="str">
        <f>RIGHT(data_to_clean[[#This Row],[revenue]],LEN(data_to_clean[[#This Row],[revenue]])-FIND(" ",data_to_clean[[#This Row],[revenue]]))</f>
        <v>Million</v>
      </c>
      <c r="H136" s="7">
        <f>VALUE(IF(data_to_clean[[#This Row],[multiplicity]]="Million",_xlfn.CONCAT(SUBSTITUTE(data_to_clean[[#This Row],[number]],".",""),"00000"),_xlfn.CONCAT(SUBSTITUTE(data_to_clean[[#This Row],[number]],".",""),"00000000")))</f>
        <v>38800000</v>
      </c>
      <c r="I136" t="s">
        <v>695</v>
      </c>
      <c r="J136">
        <f>ROUND(VALUE(SUBSTITUTE(data_to_clean[[#This Row],[growth_%]],".",",")),0)</f>
        <v>2679</v>
      </c>
      <c r="K136" t="s">
        <v>289</v>
      </c>
      <c r="L136">
        <v>274</v>
      </c>
      <c r="M136">
        <v>54</v>
      </c>
      <c r="N136">
        <v>2013</v>
      </c>
      <c r="O136">
        <v>2</v>
      </c>
      <c r="P136" t="s">
        <v>696</v>
      </c>
      <c r="Q136" t="b">
        <f>AND(ISNUMBER(data_to_clean[[#This Row],[revenue_formatted]]),ISNUMBER(data_to_clean[[#This Row],[growth_formatted_%]]),ISNUMBER(data_to_clean[[#This Row],[workers]]),ISNUMBER(data_to_clean[[#This Row],[previous_workers]]),ISNUMBER(data_to_clean[[#This Row],[founded]]),ISNUMBER(data_to_clean[[#This Row],[yrs_on_list]]))</f>
        <v>1</v>
      </c>
    </row>
    <row r="137" spans="1:17" x14ac:dyDescent="0.25">
      <c r="A137">
        <v>135</v>
      </c>
      <c r="B137" t="s">
        <v>697</v>
      </c>
      <c r="C137" t="s">
        <v>45</v>
      </c>
      <c r="D137" t="str">
        <f>VLOOKUP(data_to_clean[[#This Row],[state]],abbreviation_table[],2,FALSE)</f>
        <v>Pennsylvania</v>
      </c>
      <c r="E137" t="s">
        <v>699</v>
      </c>
      <c r="F137" t="str">
        <f>TRIM(LEFT(data_to_clean[[#This Row],[revenue]],FIND(" ",data_to_clean[[#This Row],[revenue]])))</f>
        <v>4</v>
      </c>
      <c r="G137" t="str">
        <f>RIGHT(data_to_clean[[#This Row],[revenue]],LEN(data_to_clean[[#This Row],[revenue]])-FIND(" ",data_to_clean[[#This Row],[revenue]]))</f>
        <v>Million</v>
      </c>
      <c r="H137" s="7">
        <f>VALUE(IF(data_to_clean[[#This Row],[multiplicity]]="Million",_xlfn.CONCAT(SUBSTITUTE(data_to_clean[[#This Row],[number]],".",""),"00000"),_xlfn.CONCAT(SUBSTITUTE(data_to_clean[[#This Row],[number]],".",""),"00000000")))</f>
        <v>400000</v>
      </c>
      <c r="I137" t="s">
        <v>700</v>
      </c>
      <c r="J137">
        <f>ROUND(VALUE(SUBSTITUTE(data_to_clean[[#This Row],[growth_%]],".",",")),0)</f>
        <v>2668</v>
      </c>
      <c r="K137" t="s">
        <v>156</v>
      </c>
      <c r="L137">
        <v>21</v>
      </c>
      <c r="M137">
        <v>5</v>
      </c>
      <c r="N137">
        <v>2015</v>
      </c>
      <c r="O137">
        <v>1</v>
      </c>
      <c r="P137" t="s">
        <v>701</v>
      </c>
      <c r="Q137" t="b">
        <f>AND(ISNUMBER(data_to_clean[[#This Row],[revenue_formatted]]),ISNUMBER(data_to_clean[[#This Row],[growth_formatted_%]]),ISNUMBER(data_to_clean[[#This Row],[workers]]),ISNUMBER(data_to_clean[[#This Row],[previous_workers]]),ISNUMBER(data_to_clean[[#This Row],[founded]]),ISNUMBER(data_to_clean[[#This Row],[yrs_on_list]]))</f>
        <v>1</v>
      </c>
    </row>
    <row r="138" spans="1:17" x14ac:dyDescent="0.25">
      <c r="A138">
        <v>136</v>
      </c>
      <c r="B138" t="s">
        <v>702</v>
      </c>
      <c r="C138" t="s">
        <v>30</v>
      </c>
      <c r="D138" t="str">
        <f>VLOOKUP(data_to_clean[[#This Row],[state]],abbreviation_table[],2,FALSE)</f>
        <v>Texas</v>
      </c>
      <c r="E138" t="s">
        <v>704</v>
      </c>
      <c r="F138" t="str">
        <f>TRIM(LEFT(data_to_clean[[#This Row],[revenue]],FIND(" ",data_to_clean[[#This Row],[revenue]])))</f>
        <v>5.4</v>
      </c>
      <c r="G138" t="str">
        <f>RIGHT(data_to_clean[[#This Row],[revenue]],LEN(data_to_clean[[#This Row],[revenue]])-FIND(" ",data_to_clean[[#This Row],[revenue]]))</f>
        <v>Million</v>
      </c>
      <c r="H138" s="7">
        <f>VALUE(IF(data_to_clean[[#This Row],[multiplicity]]="Million",_xlfn.CONCAT(SUBSTITUTE(data_to_clean[[#This Row],[number]],".",""),"00000"),_xlfn.CONCAT(SUBSTITUTE(data_to_clean[[#This Row],[number]],".",""),"00000000")))</f>
        <v>5400000</v>
      </c>
      <c r="I138" t="s">
        <v>705</v>
      </c>
      <c r="J138">
        <f>ROUND(VALUE(SUBSTITUTE(data_to_clean[[#This Row],[growth_%]],".",",")),0)</f>
        <v>2657</v>
      </c>
      <c r="K138" t="s">
        <v>55</v>
      </c>
      <c r="L138">
        <v>6</v>
      </c>
      <c r="M138">
        <v>2</v>
      </c>
      <c r="N138">
        <v>2015</v>
      </c>
      <c r="O138">
        <v>1</v>
      </c>
      <c r="P138" t="s">
        <v>707</v>
      </c>
      <c r="Q138" t="b">
        <f>AND(ISNUMBER(data_to_clean[[#This Row],[revenue_formatted]]),ISNUMBER(data_to_clean[[#This Row],[growth_formatted_%]]),ISNUMBER(data_to_clean[[#This Row],[workers]]),ISNUMBER(data_to_clean[[#This Row],[previous_workers]]),ISNUMBER(data_to_clean[[#This Row],[founded]]),ISNUMBER(data_to_clean[[#This Row],[yrs_on_list]]))</f>
        <v>1</v>
      </c>
    </row>
    <row r="139" spans="1:17" x14ac:dyDescent="0.25">
      <c r="A139">
        <v>137</v>
      </c>
      <c r="B139" t="s">
        <v>708</v>
      </c>
      <c r="C139" t="s">
        <v>105</v>
      </c>
      <c r="D139" t="str">
        <f>VLOOKUP(data_to_clean[[#This Row],[state]],abbreviation_table[],2,FALSE)</f>
        <v>New York</v>
      </c>
      <c r="E139" t="s">
        <v>710</v>
      </c>
      <c r="F139" t="str">
        <f>TRIM(LEFT(data_to_clean[[#This Row],[revenue]],FIND(" ",data_to_clean[[#This Row],[revenue]])))</f>
        <v>6.5</v>
      </c>
      <c r="G139" t="str">
        <f>RIGHT(data_to_clean[[#This Row],[revenue]],LEN(data_to_clean[[#This Row],[revenue]])-FIND(" ",data_to_clean[[#This Row],[revenue]]))</f>
        <v>Million</v>
      </c>
      <c r="H139" s="7">
        <f>VALUE(IF(data_to_clean[[#This Row],[multiplicity]]="Million",_xlfn.CONCAT(SUBSTITUTE(data_to_clean[[#This Row],[number]],".",""),"00000"),_xlfn.CONCAT(SUBSTITUTE(data_to_clean[[#This Row],[number]],".",""),"00000000")))</f>
        <v>6500000</v>
      </c>
      <c r="I139" t="s">
        <v>711</v>
      </c>
      <c r="J139">
        <f>ROUND(VALUE(SUBSTITUTE(data_to_clean[[#This Row],[growth_%]],".",",")),0)</f>
        <v>2636</v>
      </c>
      <c r="K139" t="s">
        <v>40</v>
      </c>
      <c r="L139">
        <v>6</v>
      </c>
      <c r="M139">
        <v>2</v>
      </c>
      <c r="N139">
        <v>2014</v>
      </c>
      <c r="O139">
        <v>1</v>
      </c>
      <c r="P139" t="s">
        <v>108</v>
      </c>
      <c r="Q139" t="b">
        <f>AND(ISNUMBER(data_to_clean[[#This Row],[revenue_formatted]]),ISNUMBER(data_to_clean[[#This Row],[growth_formatted_%]]),ISNUMBER(data_to_clean[[#This Row],[workers]]),ISNUMBER(data_to_clean[[#This Row],[previous_workers]]),ISNUMBER(data_to_clean[[#This Row],[founded]]),ISNUMBER(data_to_clean[[#This Row],[yrs_on_list]]))</f>
        <v>1</v>
      </c>
    </row>
    <row r="140" spans="1:17" x14ac:dyDescent="0.25">
      <c r="A140">
        <v>138</v>
      </c>
      <c r="B140" t="s">
        <v>712</v>
      </c>
      <c r="C140" t="s">
        <v>105</v>
      </c>
      <c r="D140" t="str">
        <f>VLOOKUP(data_to_clean[[#This Row],[state]],abbreviation_table[],2,FALSE)</f>
        <v>New York</v>
      </c>
      <c r="E140" t="s">
        <v>295</v>
      </c>
      <c r="F140" t="str">
        <f>TRIM(LEFT(data_to_clean[[#This Row],[revenue]],FIND(" ",data_to_clean[[#This Row],[revenue]])))</f>
        <v>9.8</v>
      </c>
      <c r="G140" t="str">
        <f>RIGHT(data_to_clean[[#This Row],[revenue]],LEN(data_to_clean[[#This Row],[revenue]])-FIND(" ",data_to_clean[[#This Row],[revenue]]))</f>
        <v>Million</v>
      </c>
      <c r="H140" s="7">
        <f>VALUE(IF(data_to_clean[[#This Row],[multiplicity]]="Million",_xlfn.CONCAT(SUBSTITUTE(data_to_clean[[#This Row],[number]],".",""),"00000"),_xlfn.CONCAT(SUBSTITUTE(data_to_clean[[#This Row],[number]],".",""),"00000000")))</f>
        <v>9800000</v>
      </c>
      <c r="I140" t="s">
        <v>714</v>
      </c>
      <c r="J140">
        <f>ROUND(VALUE(SUBSTITUTE(data_to_clean[[#This Row],[growth_%]],".",",")),0)</f>
        <v>2634</v>
      </c>
      <c r="K140" t="s">
        <v>257</v>
      </c>
      <c r="L140">
        <v>176</v>
      </c>
      <c r="M140">
        <v>10</v>
      </c>
      <c r="N140">
        <v>2014</v>
      </c>
      <c r="O140">
        <v>1</v>
      </c>
      <c r="P140" t="s">
        <v>108</v>
      </c>
      <c r="Q140" t="b">
        <f>AND(ISNUMBER(data_to_clean[[#This Row],[revenue_formatted]]),ISNUMBER(data_to_clean[[#This Row],[growth_formatted_%]]),ISNUMBER(data_to_clean[[#This Row],[workers]]),ISNUMBER(data_to_clean[[#This Row],[previous_workers]]),ISNUMBER(data_to_clean[[#This Row],[founded]]),ISNUMBER(data_to_clean[[#This Row],[yrs_on_list]]))</f>
        <v>1</v>
      </c>
    </row>
    <row r="141" spans="1:17" x14ac:dyDescent="0.25">
      <c r="A141">
        <v>139</v>
      </c>
      <c r="B141" t="s">
        <v>715</v>
      </c>
      <c r="C141" t="s">
        <v>59</v>
      </c>
      <c r="D141" t="str">
        <f>VLOOKUP(data_to_clean[[#This Row],[state]],abbreviation_table[],2,FALSE)</f>
        <v>New Jersey</v>
      </c>
      <c r="E141" t="s">
        <v>201</v>
      </c>
      <c r="F141" t="str">
        <f>TRIM(LEFT(data_to_clean[[#This Row],[revenue]],FIND(" ",data_to_clean[[#This Row],[revenue]])))</f>
        <v>20.4</v>
      </c>
      <c r="G141" t="str">
        <f>RIGHT(data_to_clean[[#This Row],[revenue]],LEN(data_to_clean[[#This Row],[revenue]])-FIND(" ",data_to_clean[[#This Row],[revenue]]))</f>
        <v>Million</v>
      </c>
      <c r="H141" s="7">
        <f>VALUE(IF(data_to_clean[[#This Row],[multiplicity]]="Million",_xlfn.CONCAT(SUBSTITUTE(data_to_clean[[#This Row],[number]],".",""),"00000"),_xlfn.CONCAT(SUBSTITUTE(data_to_clean[[#This Row],[number]],".",""),"00000000")))</f>
        <v>20400000</v>
      </c>
      <c r="I141" t="s">
        <v>717</v>
      </c>
      <c r="J141">
        <f>ROUND(VALUE(SUBSTITUTE(data_to_clean[[#This Row],[growth_%]],".",",")),0)</f>
        <v>2624</v>
      </c>
      <c r="K141" t="s">
        <v>149</v>
      </c>
      <c r="L141">
        <v>10</v>
      </c>
      <c r="M141">
        <v>2</v>
      </c>
      <c r="N141">
        <v>2013</v>
      </c>
      <c r="O141">
        <v>2</v>
      </c>
      <c r="P141" t="s">
        <v>718</v>
      </c>
      <c r="Q141" t="b">
        <f>AND(ISNUMBER(data_to_clean[[#This Row],[revenue_formatted]]),ISNUMBER(data_to_clean[[#This Row],[growth_formatted_%]]),ISNUMBER(data_to_clean[[#This Row],[workers]]),ISNUMBER(data_to_clean[[#This Row],[previous_workers]]),ISNUMBER(data_to_clean[[#This Row],[founded]]),ISNUMBER(data_to_clean[[#This Row],[yrs_on_list]]))</f>
        <v>1</v>
      </c>
    </row>
    <row r="142" spans="1:17" x14ac:dyDescent="0.25">
      <c r="A142">
        <v>140</v>
      </c>
      <c r="B142" t="s">
        <v>719</v>
      </c>
      <c r="C142" t="s">
        <v>105</v>
      </c>
      <c r="D142" t="str">
        <f>VLOOKUP(data_to_clean[[#This Row],[state]],abbreviation_table[],2,FALSE)</f>
        <v>New York</v>
      </c>
      <c r="E142" t="s">
        <v>621</v>
      </c>
      <c r="F142" t="str">
        <f>TRIM(LEFT(data_to_clean[[#This Row],[revenue]],FIND(" ",data_to_clean[[#This Row],[revenue]])))</f>
        <v>3.1</v>
      </c>
      <c r="G142" t="str">
        <f>RIGHT(data_to_clean[[#This Row],[revenue]],LEN(data_to_clean[[#This Row],[revenue]])-FIND(" ",data_to_clean[[#This Row],[revenue]]))</f>
        <v>Million</v>
      </c>
      <c r="H142" s="7">
        <f>VALUE(IF(data_to_clean[[#This Row],[multiplicity]]="Million",_xlfn.CONCAT(SUBSTITUTE(data_to_clean[[#This Row],[number]],".",""),"00000"),_xlfn.CONCAT(SUBSTITUTE(data_to_clean[[#This Row],[number]],".",""),"00000000")))</f>
        <v>3100000</v>
      </c>
      <c r="I142" t="s">
        <v>721</v>
      </c>
      <c r="J142">
        <f>ROUND(VALUE(SUBSTITUTE(data_to_clean[[#This Row],[growth_%]],".",",")),0)</f>
        <v>2621</v>
      </c>
      <c r="K142" t="s">
        <v>40</v>
      </c>
      <c r="L142">
        <v>4</v>
      </c>
      <c r="M142">
        <v>2</v>
      </c>
      <c r="N142">
        <v>2015</v>
      </c>
      <c r="O142">
        <v>1</v>
      </c>
      <c r="P142" t="s">
        <v>108</v>
      </c>
      <c r="Q142" t="b">
        <f>AND(ISNUMBER(data_to_clean[[#This Row],[revenue_formatted]]),ISNUMBER(data_to_clean[[#This Row],[growth_formatted_%]]),ISNUMBER(data_to_clean[[#This Row],[workers]]),ISNUMBER(data_to_clean[[#This Row],[previous_workers]]),ISNUMBER(data_to_clean[[#This Row],[founded]]),ISNUMBER(data_to_clean[[#This Row],[yrs_on_list]]))</f>
        <v>1</v>
      </c>
    </row>
    <row r="143" spans="1:17" x14ac:dyDescent="0.25">
      <c r="A143">
        <v>141</v>
      </c>
      <c r="B143" t="s">
        <v>722</v>
      </c>
      <c r="C143" t="s">
        <v>30</v>
      </c>
      <c r="D143" t="str">
        <f>VLOOKUP(data_to_clean[[#This Row],[state]],abbreviation_table[],2,FALSE)</f>
        <v>Texas</v>
      </c>
      <c r="E143" t="s">
        <v>301</v>
      </c>
      <c r="F143" t="str">
        <f>TRIM(LEFT(data_to_clean[[#This Row],[revenue]],FIND(" ",data_to_clean[[#This Row],[revenue]])))</f>
        <v>7.1</v>
      </c>
      <c r="G143" t="str">
        <f>RIGHT(data_to_clean[[#This Row],[revenue]],LEN(data_to_clean[[#This Row],[revenue]])-FIND(" ",data_to_clean[[#This Row],[revenue]]))</f>
        <v>Million</v>
      </c>
      <c r="H143" s="7">
        <f>VALUE(IF(data_to_clean[[#This Row],[multiplicity]]="Million",_xlfn.CONCAT(SUBSTITUTE(data_to_clean[[#This Row],[number]],".",""),"00000"),_xlfn.CONCAT(SUBSTITUTE(data_to_clean[[#This Row],[number]],".",""),"00000000")))</f>
        <v>7100000</v>
      </c>
      <c r="I143" t="s">
        <v>724</v>
      </c>
      <c r="J143">
        <f>ROUND(VALUE(SUBSTITUTE(data_to_clean[[#This Row],[growth_%]],".",",")),0)</f>
        <v>2618</v>
      </c>
      <c r="K143" t="s">
        <v>181</v>
      </c>
      <c r="L143">
        <v>12</v>
      </c>
      <c r="M143">
        <v>3</v>
      </c>
      <c r="N143">
        <v>2014</v>
      </c>
      <c r="O143">
        <v>1</v>
      </c>
      <c r="P143" t="s">
        <v>707</v>
      </c>
      <c r="Q143" t="b">
        <f>AND(ISNUMBER(data_to_clean[[#This Row],[revenue_formatted]]),ISNUMBER(data_to_clean[[#This Row],[growth_formatted_%]]),ISNUMBER(data_to_clean[[#This Row],[workers]]),ISNUMBER(data_to_clean[[#This Row],[previous_workers]]),ISNUMBER(data_to_clean[[#This Row],[founded]]),ISNUMBER(data_to_clean[[#This Row],[yrs_on_list]]))</f>
        <v>1</v>
      </c>
    </row>
    <row r="144" spans="1:17" x14ac:dyDescent="0.25">
      <c r="A144">
        <v>142</v>
      </c>
      <c r="B144" t="s">
        <v>725</v>
      </c>
      <c r="C144" t="s">
        <v>80</v>
      </c>
      <c r="D144" t="str">
        <f>VLOOKUP(data_to_clean[[#This Row],[state]],abbreviation_table[],2,FALSE)</f>
        <v>California</v>
      </c>
      <c r="E144" t="s">
        <v>727</v>
      </c>
      <c r="F144" t="str">
        <f>TRIM(LEFT(data_to_clean[[#This Row],[revenue]],FIND(" ",data_to_clean[[#This Row],[revenue]])))</f>
        <v>101.1</v>
      </c>
      <c r="G144" t="str">
        <f>RIGHT(data_to_clean[[#This Row],[revenue]],LEN(data_to_clean[[#This Row],[revenue]])-FIND(" ",data_to_clean[[#This Row],[revenue]]))</f>
        <v>Million</v>
      </c>
      <c r="H144" s="7">
        <f>VALUE(IF(data_to_clean[[#This Row],[multiplicity]]="Million",_xlfn.CONCAT(SUBSTITUTE(data_to_clean[[#This Row],[number]],".",""),"00000"),_xlfn.CONCAT(SUBSTITUTE(data_to_clean[[#This Row],[number]],".",""),"00000000")))</f>
        <v>101100000</v>
      </c>
      <c r="I144" t="s">
        <v>728</v>
      </c>
      <c r="J144">
        <f>ROUND(VALUE(SUBSTITUTE(data_to_clean[[#This Row],[growth_%]],".",",")),0)</f>
        <v>2603</v>
      </c>
      <c r="K144" t="s">
        <v>175</v>
      </c>
      <c r="L144">
        <v>358</v>
      </c>
      <c r="M144">
        <v>84</v>
      </c>
      <c r="N144">
        <v>2013</v>
      </c>
      <c r="O144">
        <v>2</v>
      </c>
      <c r="P144" t="s">
        <v>730</v>
      </c>
      <c r="Q144" t="b">
        <f>AND(ISNUMBER(data_to_clean[[#This Row],[revenue_formatted]]),ISNUMBER(data_to_clean[[#This Row],[growth_formatted_%]]),ISNUMBER(data_to_clean[[#This Row],[workers]]),ISNUMBER(data_to_clean[[#This Row],[previous_workers]]),ISNUMBER(data_to_clean[[#This Row],[founded]]),ISNUMBER(data_to_clean[[#This Row],[yrs_on_list]]))</f>
        <v>1</v>
      </c>
    </row>
    <row r="145" spans="1:17" x14ac:dyDescent="0.25">
      <c r="A145">
        <v>143</v>
      </c>
      <c r="B145" t="s">
        <v>731</v>
      </c>
      <c r="C145" t="s">
        <v>66</v>
      </c>
      <c r="D145" t="str">
        <f>VLOOKUP(data_to_clean[[#This Row],[state]],abbreviation_table[],2,FALSE)</f>
        <v>Virginia</v>
      </c>
      <c r="E145" t="s">
        <v>733</v>
      </c>
      <c r="F145" t="str">
        <f>TRIM(LEFT(data_to_clean[[#This Row],[revenue]],FIND(" ",data_to_clean[[#This Row],[revenue]])))</f>
        <v>25.1</v>
      </c>
      <c r="G145" t="str">
        <f>RIGHT(data_to_clean[[#This Row],[revenue]],LEN(data_to_clean[[#This Row],[revenue]])-FIND(" ",data_to_clean[[#This Row],[revenue]]))</f>
        <v>Million</v>
      </c>
      <c r="H145" s="7">
        <f>VALUE(IF(data_to_clean[[#This Row],[multiplicity]]="Million",_xlfn.CONCAT(SUBSTITUTE(data_to_clean[[#This Row],[number]],".",""),"00000"),_xlfn.CONCAT(SUBSTITUTE(data_to_clean[[#This Row],[number]],".",""),"00000000")))</f>
        <v>25100000</v>
      </c>
      <c r="I145" t="s">
        <v>734</v>
      </c>
      <c r="J145">
        <f>ROUND(VALUE(SUBSTITUTE(data_to_clean[[#This Row],[growth_%]],".",",")),0)</f>
        <v>2596</v>
      </c>
      <c r="K145" t="s">
        <v>181</v>
      </c>
      <c r="L145">
        <v>145</v>
      </c>
      <c r="M145">
        <v>1</v>
      </c>
      <c r="N145">
        <v>2010</v>
      </c>
      <c r="O145">
        <v>2</v>
      </c>
      <c r="P145" t="s">
        <v>735</v>
      </c>
      <c r="Q145" t="b">
        <f>AND(ISNUMBER(data_to_clean[[#This Row],[revenue_formatted]]),ISNUMBER(data_to_clean[[#This Row],[growth_formatted_%]]),ISNUMBER(data_to_clean[[#This Row],[workers]]),ISNUMBER(data_to_clean[[#This Row],[previous_workers]]),ISNUMBER(data_to_clean[[#This Row],[founded]]),ISNUMBER(data_to_clean[[#This Row],[yrs_on_list]]))</f>
        <v>1</v>
      </c>
    </row>
    <row r="146" spans="1:17" x14ac:dyDescent="0.25">
      <c r="A146">
        <v>144</v>
      </c>
      <c r="B146" t="s">
        <v>736</v>
      </c>
      <c r="C146" t="s">
        <v>22</v>
      </c>
      <c r="D146" t="str">
        <f>VLOOKUP(data_to_clean[[#This Row],[state]],abbreviation_table[],2,FALSE)</f>
        <v>Tennessee</v>
      </c>
      <c r="E146" t="s">
        <v>416</v>
      </c>
      <c r="F146" t="str">
        <f>TRIM(LEFT(data_to_clean[[#This Row],[revenue]],FIND(" ",data_to_clean[[#This Row],[revenue]])))</f>
        <v>4.7</v>
      </c>
      <c r="G146" t="str">
        <f>RIGHT(data_to_clean[[#This Row],[revenue]],LEN(data_to_clean[[#This Row],[revenue]])-FIND(" ",data_to_clean[[#This Row],[revenue]]))</f>
        <v>Million</v>
      </c>
      <c r="H146" s="7">
        <f>VALUE(IF(data_to_clean[[#This Row],[multiplicity]]="Million",_xlfn.CONCAT(SUBSTITUTE(data_to_clean[[#This Row],[number]],".",""),"00000"),_xlfn.CONCAT(SUBSTITUTE(data_to_clean[[#This Row],[number]],".",""),"00000000")))</f>
        <v>4700000</v>
      </c>
      <c r="I146" t="s">
        <v>738</v>
      </c>
      <c r="J146">
        <f>ROUND(VALUE(SUBSTITUTE(data_to_clean[[#This Row],[growth_%]],".",",")),0)</f>
        <v>2579</v>
      </c>
      <c r="K146" t="s">
        <v>336</v>
      </c>
      <c r="L146">
        <v>4</v>
      </c>
      <c r="M146">
        <v>2</v>
      </c>
      <c r="N146">
        <v>2014</v>
      </c>
      <c r="O146">
        <v>1</v>
      </c>
      <c r="P146" t="s">
        <v>212</v>
      </c>
      <c r="Q146" t="b">
        <f>AND(ISNUMBER(data_to_clean[[#This Row],[revenue_formatted]]),ISNUMBER(data_to_clean[[#This Row],[growth_formatted_%]]),ISNUMBER(data_to_clean[[#This Row],[workers]]),ISNUMBER(data_to_clean[[#This Row],[previous_workers]]),ISNUMBER(data_to_clean[[#This Row],[founded]]),ISNUMBER(data_to_clean[[#This Row],[yrs_on_list]]))</f>
        <v>1</v>
      </c>
    </row>
    <row r="147" spans="1:17" x14ac:dyDescent="0.25">
      <c r="A147">
        <v>145</v>
      </c>
      <c r="B147" t="s">
        <v>739</v>
      </c>
      <c r="C147" t="s">
        <v>243</v>
      </c>
      <c r="D147" t="str">
        <f>VLOOKUP(data_to_clean[[#This Row],[state]],abbreviation_table[],2,FALSE)</f>
        <v>Maryland</v>
      </c>
      <c r="E147" t="s">
        <v>576</v>
      </c>
      <c r="F147" t="str">
        <f>TRIM(LEFT(data_to_clean[[#This Row],[revenue]],FIND(" ",data_to_clean[[#This Row],[revenue]])))</f>
        <v>3.5</v>
      </c>
      <c r="G147" t="str">
        <f>RIGHT(data_to_clean[[#This Row],[revenue]],LEN(data_to_clean[[#This Row],[revenue]])-FIND(" ",data_to_clean[[#This Row],[revenue]]))</f>
        <v>Million</v>
      </c>
      <c r="H147" s="7">
        <f>VALUE(IF(data_to_clean[[#This Row],[multiplicity]]="Million",_xlfn.CONCAT(SUBSTITUTE(data_to_clean[[#This Row],[number]],".",""),"00000"),_xlfn.CONCAT(SUBSTITUTE(data_to_clean[[#This Row],[number]],".",""),"00000000")))</f>
        <v>3500000</v>
      </c>
      <c r="I147" t="s">
        <v>741</v>
      </c>
      <c r="J147">
        <f>ROUND(VALUE(SUBSTITUTE(data_to_clean[[#This Row],[growth_%]],".",",")),0)</f>
        <v>2564</v>
      </c>
      <c r="K147" t="s">
        <v>233</v>
      </c>
      <c r="L147">
        <v>16</v>
      </c>
      <c r="M147">
        <v>2</v>
      </c>
      <c r="N147">
        <v>2013</v>
      </c>
      <c r="O147">
        <v>1</v>
      </c>
      <c r="P147" t="s">
        <v>742</v>
      </c>
      <c r="Q147" t="b">
        <f>AND(ISNUMBER(data_to_clean[[#This Row],[revenue_formatted]]),ISNUMBER(data_to_clean[[#This Row],[growth_formatted_%]]),ISNUMBER(data_to_clean[[#This Row],[workers]]),ISNUMBER(data_to_clean[[#This Row],[previous_workers]]),ISNUMBER(data_to_clean[[#This Row],[founded]]),ISNUMBER(data_to_clean[[#This Row],[yrs_on_list]]))</f>
        <v>1</v>
      </c>
    </row>
    <row r="148" spans="1:17" x14ac:dyDescent="0.25">
      <c r="A148">
        <v>146</v>
      </c>
      <c r="B148" t="s">
        <v>743</v>
      </c>
      <c r="C148" t="s">
        <v>66</v>
      </c>
      <c r="D148" t="str">
        <f>VLOOKUP(data_to_clean[[#This Row],[state]],abbreviation_table[],2,FALSE)</f>
        <v>Virginia</v>
      </c>
      <c r="E148" t="s">
        <v>704</v>
      </c>
      <c r="F148" t="str">
        <f>TRIM(LEFT(data_to_clean[[#This Row],[revenue]],FIND(" ",data_to_clean[[#This Row],[revenue]])))</f>
        <v>5.4</v>
      </c>
      <c r="G148" t="str">
        <f>RIGHT(data_to_clean[[#This Row],[revenue]],LEN(data_to_clean[[#This Row],[revenue]])-FIND(" ",data_to_clean[[#This Row],[revenue]]))</f>
        <v>Million</v>
      </c>
      <c r="H148" s="7">
        <f>VALUE(IF(data_to_clean[[#This Row],[multiplicity]]="Million",_xlfn.CONCAT(SUBSTITUTE(data_to_clean[[#This Row],[number]],".",""),"00000"),_xlfn.CONCAT(SUBSTITUTE(data_to_clean[[#This Row],[number]],".",""),"00000000")))</f>
        <v>5400000</v>
      </c>
      <c r="I148" t="s">
        <v>745</v>
      </c>
      <c r="J148">
        <f>ROUND(VALUE(SUBSTITUTE(data_to_clean[[#This Row],[growth_%]],".",",")),0)</f>
        <v>2556</v>
      </c>
      <c r="K148" t="s">
        <v>181</v>
      </c>
      <c r="L148">
        <v>57</v>
      </c>
      <c r="M148">
        <v>1</v>
      </c>
      <c r="N148">
        <v>2010</v>
      </c>
      <c r="O148">
        <v>2</v>
      </c>
      <c r="P148" t="s">
        <v>746</v>
      </c>
      <c r="Q148" t="b">
        <f>AND(ISNUMBER(data_to_clean[[#This Row],[revenue_formatted]]),ISNUMBER(data_to_clean[[#This Row],[growth_formatted_%]]),ISNUMBER(data_to_clean[[#This Row],[workers]]),ISNUMBER(data_to_clean[[#This Row],[previous_workers]]),ISNUMBER(data_to_clean[[#This Row],[founded]]),ISNUMBER(data_to_clean[[#This Row],[yrs_on_list]]))</f>
        <v>1</v>
      </c>
    </row>
    <row r="149" spans="1:17" x14ac:dyDescent="0.25">
      <c r="A149">
        <v>147</v>
      </c>
      <c r="B149" t="s">
        <v>747</v>
      </c>
      <c r="C149" t="s">
        <v>462</v>
      </c>
      <c r="D149" t="str">
        <f>VLOOKUP(data_to_clean[[#This Row],[state]],abbreviation_table[],2,FALSE)</f>
        <v>Kansas</v>
      </c>
      <c r="E149" t="s">
        <v>749</v>
      </c>
      <c r="F149" t="str">
        <f>TRIM(LEFT(data_to_clean[[#This Row],[revenue]],FIND(" ",data_to_clean[[#This Row],[revenue]])))</f>
        <v>9.2</v>
      </c>
      <c r="G149" t="str">
        <f>RIGHT(data_to_clean[[#This Row],[revenue]],LEN(data_to_clean[[#This Row],[revenue]])-FIND(" ",data_to_clean[[#This Row],[revenue]]))</f>
        <v>Million</v>
      </c>
      <c r="H149" s="7">
        <f>VALUE(IF(data_to_clean[[#This Row],[multiplicity]]="Million",_xlfn.CONCAT(SUBSTITUTE(data_to_clean[[#This Row],[number]],".",""),"00000"),_xlfn.CONCAT(SUBSTITUTE(data_to_clean[[#This Row],[number]],".",""),"00000000")))</f>
        <v>9200000</v>
      </c>
      <c r="I149" t="s">
        <v>750</v>
      </c>
      <c r="J149">
        <f>ROUND(VALUE(SUBSTITUTE(data_to_clean[[#This Row],[growth_%]],".",",")),0)</f>
        <v>2540</v>
      </c>
      <c r="K149" t="s">
        <v>25</v>
      </c>
      <c r="L149">
        <v>18</v>
      </c>
      <c r="M149">
        <v>1</v>
      </c>
      <c r="N149">
        <v>1999</v>
      </c>
      <c r="O149">
        <v>1</v>
      </c>
      <c r="P149" t="s">
        <v>466</v>
      </c>
      <c r="Q149" t="b">
        <f>AND(ISNUMBER(data_to_clean[[#This Row],[revenue_formatted]]),ISNUMBER(data_to_clean[[#This Row],[growth_formatted_%]]),ISNUMBER(data_to_clean[[#This Row],[workers]]),ISNUMBER(data_to_clean[[#This Row],[previous_workers]]),ISNUMBER(data_to_clean[[#This Row],[founded]]),ISNUMBER(data_to_clean[[#This Row],[yrs_on_list]]))</f>
        <v>1</v>
      </c>
    </row>
    <row r="150" spans="1:17" x14ac:dyDescent="0.25">
      <c r="A150">
        <v>148</v>
      </c>
      <c r="B150" t="s">
        <v>751</v>
      </c>
      <c r="C150" t="s">
        <v>753</v>
      </c>
      <c r="D150" t="str">
        <f>VLOOKUP(data_to_clean[[#This Row],[state]],abbreviation_table[],2,FALSE)</f>
        <v>Nevada</v>
      </c>
      <c r="E150" t="s">
        <v>754</v>
      </c>
      <c r="F150" t="str">
        <f>TRIM(LEFT(data_to_clean[[#This Row],[revenue]],FIND(" ",data_to_clean[[#This Row],[revenue]])))</f>
        <v>18.5</v>
      </c>
      <c r="G150" t="str">
        <f>RIGHT(data_to_clean[[#This Row],[revenue]],LEN(data_to_clean[[#This Row],[revenue]])-FIND(" ",data_to_clean[[#This Row],[revenue]]))</f>
        <v>Million</v>
      </c>
      <c r="H150" s="7">
        <f>VALUE(IF(data_to_clean[[#This Row],[multiplicity]]="Million",_xlfn.CONCAT(SUBSTITUTE(data_to_clean[[#This Row],[number]],".",""),"00000"),_xlfn.CONCAT(SUBSTITUTE(data_to_clean[[#This Row],[number]],".",""),"00000000")))</f>
        <v>18500000</v>
      </c>
      <c r="I150" t="s">
        <v>755</v>
      </c>
      <c r="J150">
        <f>ROUND(VALUE(SUBSTITUTE(data_to_clean[[#This Row],[growth_%]],".",",")),0)</f>
        <v>2526</v>
      </c>
      <c r="K150" t="s">
        <v>69</v>
      </c>
      <c r="L150">
        <v>36</v>
      </c>
      <c r="M150">
        <v>3</v>
      </c>
      <c r="N150">
        <v>2012</v>
      </c>
      <c r="O150">
        <v>2</v>
      </c>
      <c r="P150" t="s">
        <v>757</v>
      </c>
      <c r="Q150" t="b">
        <f>AND(ISNUMBER(data_to_clean[[#This Row],[revenue_formatted]]),ISNUMBER(data_to_clean[[#This Row],[growth_formatted_%]]),ISNUMBER(data_to_clean[[#This Row],[workers]]),ISNUMBER(data_to_clean[[#This Row],[previous_workers]]),ISNUMBER(data_to_clean[[#This Row],[founded]]),ISNUMBER(data_to_clean[[#This Row],[yrs_on_list]]))</f>
        <v>1</v>
      </c>
    </row>
    <row r="151" spans="1:17" x14ac:dyDescent="0.25">
      <c r="A151">
        <v>149</v>
      </c>
      <c r="B151" t="s">
        <v>758</v>
      </c>
      <c r="C151" t="s">
        <v>503</v>
      </c>
      <c r="D151" t="str">
        <f>VLOOKUP(data_to_clean[[#This Row],[state]],abbreviation_table[],2,FALSE)</f>
        <v>Illinois</v>
      </c>
      <c r="E151" t="s">
        <v>760</v>
      </c>
      <c r="F151" t="str">
        <f>TRIM(LEFT(data_to_clean[[#This Row],[revenue]],FIND(" ",data_to_clean[[#This Row],[revenue]])))</f>
        <v>2.8</v>
      </c>
      <c r="G151" t="str">
        <f>RIGHT(data_to_clean[[#This Row],[revenue]],LEN(data_to_clean[[#This Row],[revenue]])-FIND(" ",data_to_clean[[#This Row],[revenue]]))</f>
        <v>Million</v>
      </c>
      <c r="H151" s="7">
        <f>VALUE(IF(data_to_clean[[#This Row],[multiplicity]]="Million",_xlfn.CONCAT(SUBSTITUTE(data_to_clean[[#This Row],[number]],".",""),"00000"),_xlfn.CONCAT(SUBSTITUTE(data_to_clean[[#This Row],[number]],".",""),"00000000")))</f>
        <v>2800000</v>
      </c>
      <c r="I151" t="s">
        <v>761</v>
      </c>
      <c r="J151">
        <f>ROUND(VALUE(SUBSTITUTE(data_to_clean[[#This Row],[growth_%]],".",",")),0)</f>
        <v>2514</v>
      </c>
      <c r="K151" t="s">
        <v>18</v>
      </c>
      <c r="L151">
        <v>12</v>
      </c>
      <c r="M151">
        <v>2</v>
      </c>
      <c r="N151">
        <v>2015</v>
      </c>
      <c r="O151">
        <v>1</v>
      </c>
      <c r="P151" t="s">
        <v>506</v>
      </c>
      <c r="Q151" t="b">
        <f>AND(ISNUMBER(data_to_clean[[#This Row],[revenue_formatted]]),ISNUMBER(data_to_clean[[#This Row],[growth_formatted_%]]),ISNUMBER(data_to_clean[[#This Row],[workers]]),ISNUMBER(data_to_clean[[#This Row],[previous_workers]]),ISNUMBER(data_to_clean[[#This Row],[founded]]),ISNUMBER(data_to_clean[[#This Row],[yrs_on_list]]))</f>
        <v>1</v>
      </c>
    </row>
    <row r="152" spans="1:17" x14ac:dyDescent="0.25">
      <c r="A152">
        <v>150</v>
      </c>
      <c r="B152" t="s">
        <v>762</v>
      </c>
      <c r="C152" t="s">
        <v>764</v>
      </c>
      <c r="D152" t="str">
        <f>VLOOKUP(data_to_clean[[#This Row],[state]],abbreviation_table[],2,FALSE)</f>
        <v>North Dakota</v>
      </c>
      <c r="E152" t="s">
        <v>765</v>
      </c>
      <c r="F152" t="str">
        <f>TRIM(LEFT(data_to_clean[[#This Row],[revenue]],FIND(" ",data_to_clean[[#This Row],[revenue]])))</f>
        <v>5.5</v>
      </c>
      <c r="G152" t="str">
        <f>RIGHT(data_to_clean[[#This Row],[revenue]],LEN(data_to_clean[[#This Row],[revenue]])-FIND(" ",data_to_clean[[#This Row],[revenue]]))</f>
        <v>Million</v>
      </c>
      <c r="H152" s="7">
        <f>VALUE(IF(data_to_clean[[#This Row],[multiplicity]]="Million",_xlfn.CONCAT(SUBSTITUTE(data_to_clean[[#This Row],[number]],".",""),"00000"),_xlfn.CONCAT(SUBSTITUTE(data_to_clean[[#This Row],[number]],".",""),"00000000")))</f>
        <v>5500000</v>
      </c>
      <c r="I152" t="s">
        <v>766</v>
      </c>
      <c r="J152">
        <f>ROUND(VALUE(SUBSTITUTE(data_to_clean[[#This Row],[growth_%]],".",",")),0)</f>
        <v>2507</v>
      </c>
      <c r="K152" t="s">
        <v>107</v>
      </c>
      <c r="L152">
        <v>55</v>
      </c>
      <c r="M152">
        <v>1</v>
      </c>
      <c r="N152">
        <v>2006</v>
      </c>
      <c r="O152">
        <v>2</v>
      </c>
      <c r="P152" t="s">
        <v>767</v>
      </c>
      <c r="Q152" t="b">
        <f>AND(ISNUMBER(data_to_clean[[#This Row],[revenue_formatted]]),ISNUMBER(data_to_clean[[#This Row],[growth_formatted_%]]),ISNUMBER(data_to_clean[[#This Row],[workers]]),ISNUMBER(data_to_clean[[#This Row],[previous_workers]]),ISNUMBER(data_to_clean[[#This Row],[founded]]),ISNUMBER(data_to_clean[[#This Row],[yrs_on_list]]))</f>
        <v>1</v>
      </c>
    </row>
    <row r="153" spans="1:17" x14ac:dyDescent="0.25">
      <c r="A153">
        <v>151</v>
      </c>
      <c r="B153" t="s">
        <v>768</v>
      </c>
      <c r="C153" t="s">
        <v>80</v>
      </c>
      <c r="D153" t="str">
        <f>VLOOKUP(data_to_clean[[#This Row],[state]],abbreviation_table[],2,FALSE)</f>
        <v>California</v>
      </c>
      <c r="E153" t="s">
        <v>770</v>
      </c>
      <c r="F153" t="str">
        <f>TRIM(LEFT(data_to_clean[[#This Row],[revenue]],FIND(" ",data_to_clean[[#This Row],[revenue]])))</f>
        <v>4.4</v>
      </c>
      <c r="G153" t="str">
        <f>RIGHT(data_to_clean[[#This Row],[revenue]],LEN(data_to_clean[[#This Row],[revenue]])-FIND(" ",data_to_clean[[#This Row],[revenue]]))</f>
        <v>Million</v>
      </c>
      <c r="H153" s="7">
        <f>VALUE(IF(data_to_clean[[#This Row],[multiplicity]]="Million",_xlfn.CONCAT(SUBSTITUTE(data_to_clean[[#This Row],[number]],".",""),"00000"),_xlfn.CONCAT(SUBSTITUTE(data_to_clean[[#This Row],[number]],".",""),"00000000")))</f>
        <v>4400000</v>
      </c>
      <c r="I153" t="s">
        <v>771</v>
      </c>
      <c r="J153">
        <f>ROUND(VALUE(SUBSTITUTE(data_to_clean[[#This Row],[growth_%]],".",",")),0)</f>
        <v>2482</v>
      </c>
      <c r="K153" t="s">
        <v>156</v>
      </c>
      <c r="L153">
        <v>55</v>
      </c>
      <c r="M153">
        <v>6</v>
      </c>
      <c r="N153">
        <v>2014</v>
      </c>
      <c r="O153">
        <v>1</v>
      </c>
      <c r="P153" t="s">
        <v>772</v>
      </c>
      <c r="Q153" t="b">
        <f>AND(ISNUMBER(data_to_clean[[#This Row],[revenue_formatted]]),ISNUMBER(data_to_clean[[#This Row],[growth_formatted_%]]),ISNUMBER(data_to_clean[[#This Row],[workers]]),ISNUMBER(data_to_clean[[#This Row],[previous_workers]]),ISNUMBER(data_to_clean[[#This Row],[founded]]),ISNUMBER(data_to_clean[[#This Row],[yrs_on_list]]))</f>
        <v>1</v>
      </c>
    </row>
    <row r="154" spans="1:17" x14ac:dyDescent="0.25">
      <c r="A154">
        <v>152</v>
      </c>
      <c r="B154" t="s">
        <v>773</v>
      </c>
      <c r="C154" t="s">
        <v>52</v>
      </c>
      <c r="D154" t="str">
        <f>VLOOKUP(data_to_clean[[#This Row],[state]],abbreviation_table[],2,FALSE)</f>
        <v>Florida</v>
      </c>
      <c r="E154" t="s">
        <v>775</v>
      </c>
      <c r="F154" t="str">
        <f>TRIM(LEFT(data_to_clean[[#This Row],[revenue]],FIND(" ",data_to_clean[[#This Row],[revenue]])))</f>
        <v>21.8</v>
      </c>
      <c r="G154" t="str">
        <f>RIGHT(data_to_clean[[#This Row],[revenue]],LEN(data_to_clean[[#This Row],[revenue]])-FIND(" ",data_to_clean[[#This Row],[revenue]]))</f>
        <v>Million</v>
      </c>
      <c r="H154" s="7">
        <f>VALUE(IF(data_to_clean[[#This Row],[multiplicity]]="Million",_xlfn.CONCAT(SUBSTITUTE(data_to_clean[[#This Row],[number]],".",""),"00000"),_xlfn.CONCAT(SUBSTITUTE(data_to_clean[[#This Row],[number]],".",""),"00000000")))</f>
        <v>21800000</v>
      </c>
      <c r="I154" t="s">
        <v>776</v>
      </c>
      <c r="J154">
        <f>ROUND(VALUE(SUBSTITUTE(data_to_clean[[#This Row],[growth_%]],".",",")),0)</f>
        <v>2482</v>
      </c>
      <c r="K154" t="s">
        <v>233</v>
      </c>
      <c r="L154">
        <v>71</v>
      </c>
      <c r="M154">
        <v>21</v>
      </c>
      <c r="N154">
        <v>2015</v>
      </c>
      <c r="O154">
        <v>1</v>
      </c>
      <c r="P154" t="s">
        <v>777</v>
      </c>
      <c r="Q154" t="b">
        <f>AND(ISNUMBER(data_to_clean[[#This Row],[revenue_formatted]]),ISNUMBER(data_to_clean[[#This Row],[growth_formatted_%]]),ISNUMBER(data_to_clean[[#This Row],[workers]]),ISNUMBER(data_to_clean[[#This Row],[previous_workers]]),ISNUMBER(data_to_clean[[#This Row],[founded]]),ISNUMBER(data_to_clean[[#This Row],[yrs_on_list]]))</f>
        <v>1</v>
      </c>
    </row>
    <row r="155" spans="1:17" x14ac:dyDescent="0.25">
      <c r="A155">
        <v>153</v>
      </c>
      <c r="B155" t="s">
        <v>778</v>
      </c>
      <c r="C155" t="s">
        <v>780</v>
      </c>
      <c r="D155" t="str">
        <f>VLOOKUP(data_to_clean[[#This Row],[state]],abbreviation_table[],2,FALSE)</f>
        <v>New Hampshire</v>
      </c>
      <c r="E155" t="s">
        <v>770</v>
      </c>
      <c r="F155" t="str">
        <f>TRIM(LEFT(data_to_clean[[#This Row],[revenue]],FIND(" ",data_to_clean[[#This Row],[revenue]])))</f>
        <v>4.4</v>
      </c>
      <c r="G155" t="str">
        <f>RIGHT(data_to_clean[[#This Row],[revenue]],LEN(data_to_clean[[#This Row],[revenue]])-FIND(" ",data_to_clean[[#This Row],[revenue]]))</f>
        <v>Million</v>
      </c>
      <c r="H155" s="7">
        <f>VALUE(IF(data_to_clean[[#This Row],[multiplicity]]="Million",_xlfn.CONCAT(SUBSTITUTE(data_to_clean[[#This Row],[number]],".",""),"00000"),_xlfn.CONCAT(SUBSTITUTE(data_to_clean[[#This Row],[number]],".",""),"00000000")))</f>
        <v>4400000</v>
      </c>
      <c r="I155" t="s">
        <v>781</v>
      </c>
      <c r="J155">
        <f>ROUND(VALUE(SUBSTITUTE(data_to_clean[[#This Row],[growth_%]],".",",")),0)</f>
        <v>2475</v>
      </c>
      <c r="K155" t="s">
        <v>156</v>
      </c>
      <c r="L155">
        <v>48</v>
      </c>
      <c r="M155">
        <v>20</v>
      </c>
      <c r="N155">
        <v>2011</v>
      </c>
      <c r="O155">
        <v>1</v>
      </c>
      <c r="P155" t="s">
        <v>782</v>
      </c>
      <c r="Q155" t="b">
        <f>AND(ISNUMBER(data_to_clean[[#This Row],[revenue_formatted]]),ISNUMBER(data_to_clean[[#This Row],[growth_formatted_%]]),ISNUMBER(data_to_clean[[#This Row],[workers]]),ISNUMBER(data_to_clean[[#This Row],[previous_workers]]),ISNUMBER(data_to_clean[[#This Row],[founded]]),ISNUMBER(data_to_clean[[#This Row],[yrs_on_list]]))</f>
        <v>1</v>
      </c>
    </row>
    <row r="156" spans="1:17" x14ac:dyDescent="0.25">
      <c r="A156">
        <v>154</v>
      </c>
      <c r="B156" t="s">
        <v>783</v>
      </c>
      <c r="C156" t="s">
        <v>52</v>
      </c>
      <c r="D156" t="str">
        <f>VLOOKUP(data_to_clean[[#This Row],[state]],abbreviation_table[],2,FALSE)</f>
        <v>Florida</v>
      </c>
      <c r="E156" t="s">
        <v>785</v>
      </c>
      <c r="F156" t="str">
        <f>TRIM(LEFT(data_to_clean[[#This Row],[revenue]],FIND(" ",data_to_clean[[#This Row],[revenue]])))</f>
        <v>28.4</v>
      </c>
      <c r="G156" t="str">
        <f>RIGHT(data_to_clean[[#This Row],[revenue]],LEN(data_to_clean[[#This Row],[revenue]])-FIND(" ",data_to_clean[[#This Row],[revenue]]))</f>
        <v>Million</v>
      </c>
      <c r="H156" s="7">
        <f>VALUE(IF(data_to_clean[[#This Row],[multiplicity]]="Million",_xlfn.CONCAT(SUBSTITUTE(data_to_clean[[#This Row],[number]],".",""),"00000"),_xlfn.CONCAT(SUBSTITUTE(data_to_clean[[#This Row],[number]],".",""),"00000000")))</f>
        <v>28400000</v>
      </c>
      <c r="I156" t="s">
        <v>786</v>
      </c>
      <c r="J156">
        <f>ROUND(VALUE(SUBSTITUTE(data_to_clean[[#This Row],[growth_%]],".",",")),0)</f>
        <v>2470</v>
      </c>
      <c r="K156" t="s">
        <v>25</v>
      </c>
      <c r="L156">
        <v>350</v>
      </c>
      <c r="M156">
        <v>30</v>
      </c>
      <c r="N156">
        <v>2014</v>
      </c>
      <c r="O156">
        <v>2</v>
      </c>
      <c r="P156" t="s">
        <v>787</v>
      </c>
      <c r="Q156" t="b">
        <f>AND(ISNUMBER(data_to_clean[[#This Row],[revenue_formatted]]),ISNUMBER(data_to_clean[[#This Row],[growth_formatted_%]]),ISNUMBER(data_to_clean[[#This Row],[workers]]),ISNUMBER(data_to_clean[[#This Row],[previous_workers]]),ISNUMBER(data_to_clean[[#This Row],[founded]]),ISNUMBER(data_to_clean[[#This Row],[yrs_on_list]]))</f>
        <v>1</v>
      </c>
    </row>
    <row r="157" spans="1:17" x14ac:dyDescent="0.25">
      <c r="A157">
        <v>155</v>
      </c>
      <c r="B157" t="s">
        <v>788</v>
      </c>
      <c r="C157" t="s">
        <v>80</v>
      </c>
      <c r="D157" t="str">
        <f>VLOOKUP(data_to_clean[[#This Row],[state]],abbreviation_table[],2,FALSE)</f>
        <v>California</v>
      </c>
      <c r="E157" t="s">
        <v>699</v>
      </c>
      <c r="F157" t="str">
        <f>TRIM(LEFT(data_to_clean[[#This Row],[revenue]],FIND(" ",data_to_clean[[#This Row],[revenue]])))</f>
        <v>4</v>
      </c>
      <c r="G157" t="str">
        <f>RIGHT(data_to_clean[[#This Row],[revenue]],LEN(data_to_clean[[#This Row],[revenue]])-FIND(" ",data_to_clean[[#This Row],[revenue]]))</f>
        <v>Million</v>
      </c>
      <c r="H157" s="7">
        <f>VALUE(IF(data_to_clean[[#This Row],[multiplicity]]="Million",_xlfn.CONCAT(SUBSTITUTE(data_to_clean[[#This Row],[number]],".",""),"00000"),_xlfn.CONCAT(SUBSTITUTE(data_to_clean[[#This Row],[number]],".",""),"00000000")))</f>
        <v>400000</v>
      </c>
      <c r="I157" t="s">
        <v>790</v>
      </c>
      <c r="J157">
        <f>ROUND(VALUE(SUBSTITUTE(data_to_clean[[#This Row],[growth_%]],".",",")),0)</f>
        <v>2466</v>
      </c>
      <c r="K157" t="s">
        <v>18</v>
      </c>
      <c r="L157">
        <v>5</v>
      </c>
      <c r="M157">
        <v>1</v>
      </c>
      <c r="N157">
        <v>2013</v>
      </c>
      <c r="O157">
        <v>1</v>
      </c>
      <c r="P157" t="s">
        <v>791</v>
      </c>
      <c r="Q157" t="b">
        <f>AND(ISNUMBER(data_to_clean[[#This Row],[revenue_formatted]]),ISNUMBER(data_to_clean[[#This Row],[growth_formatted_%]]),ISNUMBER(data_to_clean[[#This Row],[workers]]),ISNUMBER(data_to_clean[[#This Row],[previous_workers]]),ISNUMBER(data_to_clean[[#This Row],[founded]]),ISNUMBER(data_to_clean[[#This Row],[yrs_on_list]]))</f>
        <v>1</v>
      </c>
    </row>
    <row r="158" spans="1:17" x14ac:dyDescent="0.25">
      <c r="A158">
        <v>156</v>
      </c>
      <c r="B158" t="s">
        <v>792</v>
      </c>
      <c r="C158" t="s">
        <v>341</v>
      </c>
      <c r="D158" t="str">
        <f>VLOOKUP(data_to_clean[[#This Row],[state]],abbreviation_table[],2,FALSE)</f>
        <v>Massachusetts</v>
      </c>
      <c r="E158" t="s">
        <v>794</v>
      </c>
      <c r="F158" t="str">
        <f>TRIM(LEFT(data_to_clean[[#This Row],[revenue]],FIND(" ",data_to_clean[[#This Row],[revenue]])))</f>
        <v>13.6</v>
      </c>
      <c r="G158" t="str">
        <f>RIGHT(data_to_clean[[#This Row],[revenue]],LEN(data_to_clean[[#This Row],[revenue]])-FIND(" ",data_to_clean[[#This Row],[revenue]]))</f>
        <v>Million</v>
      </c>
      <c r="H158" s="7">
        <f>VALUE(IF(data_to_clean[[#This Row],[multiplicity]]="Million",_xlfn.CONCAT(SUBSTITUTE(data_to_clean[[#This Row],[number]],".",""),"00000"),_xlfn.CONCAT(SUBSTITUTE(data_to_clean[[#This Row],[number]],".",""),"00000000")))</f>
        <v>13600000</v>
      </c>
      <c r="I158" t="s">
        <v>795</v>
      </c>
      <c r="J158">
        <f>ROUND(VALUE(SUBSTITUTE(data_to_clean[[#This Row],[growth_%]],".",",")),0)</f>
        <v>2418</v>
      </c>
      <c r="K158" t="s">
        <v>156</v>
      </c>
      <c r="L158">
        <v>58</v>
      </c>
      <c r="M158">
        <v>5</v>
      </c>
      <c r="N158">
        <v>2015</v>
      </c>
      <c r="O158">
        <v>1</v>
      </c>
      <c r="P158" t="s">
        <v>344</v>
      </c>
      <c r="Q158" t="b">
        <f>AND(ISNUMBER(data_to_clean[[#This Row],[revenue_formatted]]),ISNUMBER(data_to_clean[[#This Row],[growth_formatted_%]]),ISNUMBER(data_to_clean[[#This Row],[workers]]),ISNUMBER(data_to_clean[[#This Row],[previous_workers]]),ISNUMBER(data_to_clean[[#This Row],[founded]]),ISNUMBER(data_to_clean[[#This Row],[yrs_on_list]]))</f>
        <v>1</v>
      </c>
    </row>
    <row r="159" spans="1:17" x14ac:dyDescent="0.25">
      <c r="A159">
        <v>157</v>
      </c>
      <c r="B159" t="s">
        <v>796</v>
      </c>
      <c r="C159" t="s">
        <v>80</v>
      </c>
      <c r="D159" t="str">
        <f>VLOOKUP(data_to_clean[[#This Row],[state]],abbreviation_table[],2,FALSE)</f>
        <v>California</v>
      </c>
      <c r="E159" t="s">
        <v>798</v>
      </c>
      <c r="F159" t="str">
        <f>TRIM(LEFT(data_to_clean[[#This Row],[revenue]],FIND(" ",data_to_clean[[#This Row],[revenue]])))</f>
        <v>3</v>
      </c>
      <c r="G159" t="str">
        <f>RIGHT(data_to_clean[[#This Row],[revenue]],LEN(data_to_clean[[#This Row],[revenue]])-FIND(" ",data_to_clean[[#This Row],[revenue]]))</f>
        <v>Million</v>
      </c>
      <c r="H159" s="7">
        <f>VALUE(IF(data_to_clean[[#This Row],[multiplicity]]="Million",_xlfn.CONCAT(SUBSTITUTE(data_to_clean[[#This Row],[number]],".",""),"00000"),_xlfn.CONCAT(SUBSTITUTE(data_to_clean[[#This Row],[number]],".",""),"00000000")))</f>
        <v>300000</v>
      </c>
      <c r="I159" t="s">
        <v>799</v>
      </c>
      <c r="J159">
        <f>ROUND(VALUE(SUBSTITUTE(data_to_clean[[#This Row],[growth_%]],".",",")),0)</f>
        <v>2416</v>
      </c>
      <c r="K159" t="s">
        <v>181</v>
      </c>
      <c r="L159">
        <v>42</v>
      </c>
      <c r="M159">
        <v>5</v>
      </c>
      <c r="N159">
        <v>2005</v>
      </c>
      <c r="O159">
        <v>2</v>
      </c>
      <c r="P159" t="s">
        <v>800</v>
      </c>
      <c r="Q159" t="b">
        <f>AND(ISNUMBER(data_to_clean[[#This Row],[revenue_formatted]]),ISNUMBER(data_to_clean[[#This Row],[growth_formatted_%]]),ISNUMBER(data_to_clean[[#This Row],[workers]]),ISNUMBER(data_to_clean[[#This Row],[previous_workers]]),ISNUMBER(data_to_clean[[#This Row],[founded]]),ISNUMBER(data_to_clean[[#This Row],[yrs_on_list]]))</f>
        <v>1</v>
      </c>
    </row>
    <row r="160" spans="1:17" x14ac:dyDescent="0.25">
      <c r="A160">
        <v>158</v>
      </c>
      <c r="B160" t="s">
        <v>801</v>
      </c>
      <c r="C160" t="s">
        <v>105</v>
      </c>
      <c r="D160" t="str">
        <f>VLOOKUP(data_to_clean[[#This Row],[state]],abbreviation_table[],2,FALSE)</f>
        <v>New York</v>
      </c>
      <c r="E160" t="s">
        <v>803</v>
      </c>
      <c r="F160" t="str">
        <f>TRIM(LEFT(data_to_clean[[#This Row],[revenue]],FIND(" ",data_to_clean[[#This Row],[revenue]])))</f>
        <v>20.6</v>
      </c>
      <c r="G160" t="str">
        <f>RIGHT(data_to_clean[[#This Row],[revenue]],LEN(data_to_clean[[#This Row],[revenue]])-FIND(" ",data_to_clean[[#This Row],[revenue]]))</f>
        <v>Million</v>
      </c>
      <c r="H160" s="7">
        <f>VALUE(IF(data_to_clean[[#This Row],[multiplicity]]="Million",_xlfn.CONCAT(SUBSTITUTE(data_to_clean[[#This Row],[number]],".",""),"00000"),_xlfn.CONCAT(SUBSTITUTE(data_to_clean[[#This Row],[number]],".",""),"00000000")))</f>
        <v>20600000</v>
      </c>
      <c r="I160" t="s">
        <v>804</v>
      </c>
      <c r="J160">
        <f>ROUND(VALUE(SUBSTITUTE(data_to_clean[[#This Row],[growth_%]],".",",")),0)</f>
        <v>2412</v>
      </c>
      <c r="K160" t="s">
        <v>308</v>
      </c>
      <c r="L160">
        <v>545</v>
      </c>
      <c r="M160">
        <v>166</v>
      </c>
      <c r="N160">
        <v>2009</v>
      </c>
      <c r="O160">
        <v>8</v>
      </c>
      <c r="P160" t="s">
        <v>805</v>
      </c>
      <c r="Q160" t="b">
        <f>AND(ISNUMBER(data_to_clean[[#This Row],[revenue_formatted]]),ISNUMBER(data_to_clean[[#This Row],[growth_formatted_%]]),ISNUMBER(data_to_clean[[#This Row],[workers]]),ISNUMBER(data_to_clean[[#This Row],[previous_workers]]),ISNUMBER(data_to_clean[[#This Row],[founded]]),ISNUMBER(data_to_clean[[#This Row],[yrs_on_list]]))</f>
        <v>1</v>
      </c>
    </row>
    <row r="161" spans="1:17" x14ac:dyDescent="0.25">
      <c r="A161">
        <v>159</v>
      </c>
      <c r="B161" t="s">
        <v>806</v>
      </c>
      <c r="C161" t="s">
        <v>215</v>
      </c>
      <c r="D161" t="str">
        <f>VLOOKUP(data_to_clean[[#This Row],[state]],abbreviation_table[],2,FALSE)</f>
        <v>North Carolina</v>
      </c>
      <c r="E161" t="s">
        <v>798</v>
      </c>
      <c r="F161" t="str">
        <f>TRIM(LEFT(data_to_clean[[#This Row],[revenue]],FIND(" ",data_to_clean[[#This Row],[revenue]])))</f>
        <v>3</v>
      </c>
      <c r="G161" t="str">
        <f>RIGHT(data_to_clean[[#This Row],[revenue]],LEN(data_to_clean[[#This Row],[revenue]])-FIND(" ",data_to_clean[[#This Row],[revenue]]))</f>
        <v>Million</v>
      </c>
      <c r="H161" s="7">
        <f>VALUE(IF(data_to_clean[[#This Row],[multiplicity]]="Million",_xlfn.CONCAT(SUBSTITUTE(data_to_clean[[#This Row],[number]],".",""),"00000"),_xlfn.CONCAT(SUBSTITUTE(data_to_clean[[#This Row],[number]],".",""),"00000000")))</f>
        <v>300000</v>
      </c>
      <c r="I161" t="s">
        <v>808</v>
      </c>
      <c r="J161">
        <f>ROUND(VALUE(SUBSTITUTE(data_to_clean[[#This Row],[growth_%]],".",",")),0)</f>
        <v>2392</v>
      </c>
      <c r="K161" t="s">
        <v>40</v>
      </c>
      <c r="L161">
        <v>15</v>
      </c>
      <c r="M161">
        <v>3</v>
      </c>
      <c r="N161">
        <v>2014</v>
      </c>
      <c r="O161">
        <v>1</v>
      </c>
      <c r="P161" t="s">
        <v>809</v>
      </c>
      <c r="Q161" t="b">
        <f>AND(ISNUMBER(data_to_clean[[#This Row],[revenue_formatted]]),ISNUMBER(data_to_clean[[#This Row],[growth_formatted_%]]),ISNUMBER(data_to_clean[[#This Row],[workers]]),ISNUMBER(data_to_clean[[#This Row],[previous_workers]]),ISNUMBER(data_to_clean[[#This Row],[founded]]),ISNUMBER(data_to_clean[[#This Row],[yrs_on_list]]))</f>
        <v>1</v>
      </c>
    </row>
    <row r="162" spans="1:17" x14ac:dyDescent="0.25">
      <c r="A162">
        <v>160</v>
      </c>
      <c r="B162" t="s">
        <v>810</v>
      </c>
      <c r="C162" t="s">
        <v>223</v>
      </c>
      <c r="D162" t="str">
        <f>VLOOKUP(data_to_clean[[#This Row],[state]],abbreviation_table[],2,FALSE)</f>
        <v>Wisconsin</v>
      </c>
      <c r="E162" t="s">
        <v>512</v>
      </c>
      <c r="F162" t="str">
        <f>TRIM(LEFT(data_to_clean[[#This Row],[revenue]],FIND(" ",data_to_clean[[#This Row],[revenue]])))</f>
        <v>4.9</v>
      </c>
      <c r="G162" t="str">
        <f>RIGHT(data_to_clean[[#This Row],[revenue]],LEN(data_to_clean[[#This Row],[revenue]])-FIND(" ",data_to_clean[[#This Row],[revenue]]))</f>
        <v>Million</v>
      </c>
      <c r="H162" s="7">
        <f>VALUE(IF(data_to_clean[[#This Row],[multiplicity]]="Million",_xlfn.CONCAT(SUBSTITUTE(data_to_clean[[#This Row],[number]],".",""),"00000"),_xlfn.CONCAT(SUBSTITUTE(data_to_clean[[#This Row],[number]],".",""),"00000000")))</f>
        <v>4900000</v>
      </c>
      <c r="I162" t="s">
        <v>812</v>
      </c>
      <c r="J162">
        <f>ROUND(VALUE(SUBSTITUTE(data_to_clean[[#This Row],[growth_%]],".",",")),0)</f>
        <v>2384</v>
      </c>
      <c r="K162" t="s">
        <v>211</v>
      </c>
      <c r="L162">
        <v>36</v>
      </c>
      <c r="M162">
        <v>5</v>
      </c>
      <c r="N162">
        <v>2014</v>
      </c>
      <c r="O162">
        <v>1</v>
      </c>
      <c r="P162" t="s">
        <v>813</v>
      </c>
      <c r="Q162" t="b">
        <f>AND(ISNUMBER(data_to_clean[[#This Row],[revenue_formatted]]),ISNUMBER(data_to_clean[[#This Row],[growth_formatted_%]]),ISNUMBER(data_to_clean[[#This Row],[workers]]),ISNUMBER(data_to_clean[[#This Row],[previous_workers]]),ISNUMBER(data_to_clean[[#This Row],[founded]]),ISNUMBER(data_to_clean[[#This Row],[yrs_on_list]]))</f>
        <v>1</v>
      </c>
    </row>
    <row r="163" spans="1:17" x14ac:dyDescent="0.25">
      <c r="A163">
        <v>161</v>
      </c>
      <c r="B163" t="s">
        <v>814</v>
      </c>
      <c r="C163" t="s">
        <v>52</v>
      </c>
      <c r="D163" t="str">
        <f>VLOOKUP(data_to_clean[[#This Row],[state]],abbreviation_table[],2,FALSE)</f>
        <v>Florida</v>
      </c>
      <c r="E163" t="s">
        <v>816</v>
      </c>
      <c r="F163" t="str">
        <f>TRIM(LEFT(data_to_clean[[#This Row],[revenue]],FIND(" ",data_to_clean[[#This Row],[revenue]])))</f>
        <v>72.3</v>
      </c>
      <c r="G163" t="str">
        <f>RIGHT(data_to_clean[[#This Row],[revenue]],LEN(data_to_clean[[#This Row],[revenue]])-FIND(" ",data_to_clean[[#This Row],[revenue]]))</f>
        <v>Million</v>
      </c>
      <c r="H163" s="7">
        <f>VALUE(IF(data_to_clean[[#This Row],[multiplicity]]="Million",_xlfn.CONCAT(SUBSTITUTE(data_to_clean[[#This Row],[number]],".",""),"00000"),_xlfn.CONCAT(SUBSTITUTE(data_to_clean[[#This Row],[number]],".",""),"00000000")))</f>
        <v>72300000</v>
      </c>
      <c r="I163" t="s">
        <v>817</v>
      </c>
      <c r="J163">
        <f>ROUND(VALUE(SUBSTITUTE(data_to_clean[[#This Row],[growth_%]],".",",")),0)</f>
        <v>2370</v>
      </c>
      <c r="K163" t="s">
        <v>289</v>
      </c>
      <c r="L163">
        <v>650</v>
      </c>
      <c r="M163">
        <v>200</v>
      </c>
      <c r="N163">
        <v>2010</v>
      </c>
      <c r="O163">
        <v>4</v>
      </c>
      <c r="P163" t="s">
        <v>671</v>
      </c>
      <c r="Q163" t="b">
        <f>AND(ISNUMBER(data_to_clean[[#This Row],[revenue_formatted]]),ISNUMBER(data_to_clean[[#This Row],[growth_formatted_%]]),ISNUMBER(data_to_clean[[#This Row],[workers]]),ISNUMBER(data_to_clean[[#This Row],[previous_workers]]),ISNUMBER(data_to_clean[[#This Row],[founded]]),ISNUMBER(data_to_clean[[#This Row],[yrs_on_list]]))</f>
        <v>1</v>
      </c>
    </row>
    <row r="164" spans="1:17" x14ac:dyDescent="0.25">
      <c r="A164">
        <v>162</v>
      </c>
      <c r="B164" t="s">
        <v>818</v>
      </c>
      <c r="C164" t="s">
        <v>30</v>
      </c>
      <c r="D164" t="str">
        <f>VLOOKUP(data_to_clean[[#This Row],[state]],abbreviation_table[],2,FALSE)</f>
        <v>Texas</v>
      </c>
      <c r="E164" t="s">
        <v>820</v>
      </c>
      <c r="F164" t="str">
        <f>TRIM(LEFT(data_to_clean[[#This Row],[revenue]],FIND(" ",data_to_clean[[#This Row],[revenue]])))</f>
        <v>13.3</v>
      </c>
      <c r="G164" t="str">
        <f>RIGHT(data_to_clean[[#This Row],[revenue]],LEN(data_to_clean[[#This Row],[revenue]])-FIND(" ",data_to_clean[[#This Row],[revenue]]))</f>
        <v>Million</v>
      </c>
      <c r="H164" s="7">
        <f>VALUE(IF(data_to_clean[[#This Row],[multiplicity]]="Million",_xlfn.CONCAT(SUBSTITUTE(data_to_clean[[#This Row],[number]],".",""),"00000"),_xlfn.CONCAT(SUBSTITUTE(data_to_clean[[#This Row],[number]],".",""),"00000000")))</f>
        <v>13300000</v>
      </c>
      <c r="I164" t="s">
        <v>821</v>
      </c>
      <c r="J164">
        <f>ROUND(VALUE(SUBSTITUTE(data_to_clean[[#This Row],[growth_%]],".",",")),0)</f>
        <v>2358</v>
      </c>
      <c r="K164" t="s">
        <v>175</v>
      </c>
      <c r="L164">
        <v>8</v>
      </c>
      <c r="M164">
        <v>2</v>
      </c>
      <c r="N164">
        <v>2015</v>
      </c>
      <c r="O164">
        <v>1</v>
      </c>
      <c r="P164" t="s">
        <v>34</v>
      </c>
      <c r="Q164" t="b">
        <f>AND(ISNUMBER(data_to_clean[[#This Row],[revenue_formatted]]),ISNUMBER(data_to_clean[[#This Row],[growth_formatted_%]]),ISNUMBER(data_to_clean[[#This Row],[workers]]),ISNUMBER(data_to_clean[[#This Row],[previous_workers]]),ISNUMBER(data_to_clean[[#This Row],[founded]]),ISNUMBER(data_to_clean[[#This Row],[yrs_on_list]]))</f>
        <v>1</v>
      </c>
    </row>
    <row r="165" spans="1:17" x14ac:dyDescent="0.25">
      <c r="A165">
        <v>163</v>
      </c>
      <c r="B165" t="s">
        <v>822</v>
      </c>
      <c r="C165" t="s">
        <v>52</v>
      </c>
      <c r="D165" t="str">
        <f>VLOOKUP(data_to_clean[[#This Row],[state]],abbreviation_table[],2,FALSE)</f>
        <v>Florida</v>
      </c>
      <c r="E165" t="s">
        <v>824</v>
      </c>
      <c r="F165" t="str">
        <f>TRIM(LEFT(data_to_clean[[#This Row],[revenue]],FIND(" ",data_to_clean[[#This Row],[revenue]])))</f>
        <v>2.5</v>
      </c>
      <c r="G165" t="str">
        <f>RIGHT(data_to_clean[[#This Row],[revenue]],LEN(data_to_clean[[#This Row],[revenue]])-FIND(" ",data_to_clean[[#This Row],[revenue]]))</f>
        <v>Million</v>
      </c>
      <c r="H165" s="7">
        <f>VALUE(IF(data_to_clean[[#This Row],[multiplicity]]="Million",_xlfn.CONCAT(SUBSTITUTE(data_to_clean[[#This Row],[number]],".",""),"00000"),_xlfn.CONCAT(SUBSTITUTE(data_to_clean[[#This Row],[number]],".",""),"00000000")))</f>
        <v>2500000</v>
      </c>
      <c r="I165" t="s">
        <v>825</v>
      </c>
      <c r="J165">
        <f>ROUND(VALUE(SUBSTITUTE(data_to_clean[[#This Row],[growth_%]],".",",")),0)</f>
        <v>2357</v>
      </c>
      <c r="K165" t="s">
        <v>156</v>
      </c>
      <c r="L165">
        <v>60</v>
      </c>
      <c r="M165">
        <v>25</v>
      </c>
      <c r="N165">
        <v>2013</v>
      </c>
      <c r="O165">
        <v>1</v>
      </c>
      <c r="P165" t="s">
        <v>203</v>
      </c>
      <c r="Q165" t="b">
        <f>AND(ISNUMBER(data_to_clean[[#This Row],[revenue_formatted]]),ISNUMBER(data_to_clean[[#This Row],[growth_formatted_%]]),ISNUMBER(data_to_clean[[#This Row],[workers]]),ISNUMBER(data_to_clean[[#This Row],[previous_workers]]),ISNUMBER(data_to_clean[[#This Row],[founded]]),ISNUMBER(data_to_clean[[#This Row],[yrs_on_list]]))</f>
        <v>1</v>
      </c>
    </row>
    <row r="166" spans="1:17" x14ac:dyDescent="0.25">
      <c r="A166">
        <v>164</v>
      </c>
      <c r="B166" t="s">
        <v>826</v>
      </c>
      <c r="C166" t="s">
        <v>243</v>
      </c>
      <c r="D166" t="str">
        <f>VLOOKUP(data_to_clean[[#This Row],[state]],abbreviation_table[],2,FALSE)</f>
        <v>Maryland</v>
      </c>
      <c r="E166" t="s">
        <v>828</v>
      </c>
      <c r="F166" t="str">
        <f>TRIM(LEFT(data_to_clean[[#This Row],[revenue]],FIND(" ",data_to_clean[[#This Row],[revenue]])))</f>
        <v>15.9</v>
      </c>
      <c r="G166" t="str">
        <f>RIGHT(data_to_clean[[#This Row],[revenue]],LEN(data_to_clean[[#This Row],[revenue]])-FIND(" ",data_to_clean[[#This Row],[revenue]]))</f>
        <v>Million</v>
      </c>
      <c r="H166" s="7">
        <f>VALUE(IF(data_to_clean[[#This Row],[multiplicity]]="Million",_xlfn.CONCAT(SUBSTITUTE(data_to_clean[[#This Row],[number]],".",""),"00000"),_xlfn.CONCAT(SUBSTITUTE(data_to_clean[[#This Row],[number]],".",""),"00000000")))</f>
        <v>15900000</v>
      </c>
      <c r="I166" t="s">
        <v>829</v>
      </c>
      <c r="J166">
        <f>ROUND(VALUE(SUBSTITUTE(data_to_clean[[#This Row],[growth_%]],".",",")),0)</f>
        <v>2354</v>
      </c>
      <c r="K166" t="s">
        <v>297</v>
      </c>
      <c r="L166">
        <v>100</v>
      </c>
      <c r="M166">
        <v>6</v>
      </c>
      <c r="N166">
        <v>2011</v>
      </c>
      <c r="O166">
        <v>1</v>
      </c>
      <c r="P166" t="s">
        <v>830</v>
      </c>
      <c r="Q166" t="b">
        <f>AND(ISNUMBER(data_to_clean[[#This Row],[revenue_formatted]]),ISNUMBER(data_to_clean[[#This Row],[growth_formatted_%]]),ISNUMBER(data_to_clean[[#This Row],[workers]]),ISNUMBER(data_to_clean[[#This Row],[previous_workers]]),ISNUMBER(data_to_clean[[#This Row],[founded]]),ISNUMBER(data_to_clean[[#This Row],[yrs_on_list]]))</f>
        <v>1</v>
      </c>
    </row>
    <row r="167" spans="1:17" x14ac:dyDescent="0.25">
      <c r="A167">
        <v>165</v>
      </c>
      <c r="B167" t="s">
        <v>831</v>
      </c>
      <c r="C167" t="s">
        <v>105</v>
      </c>
      <c r="D167" t="str">
        <f>VLOOKUP(data_to_clean[[#This Row],[state]],abbreviation_table[],2,FALSE)</f>
        <v>New York</v>
      </c>
      <c r="E167" t="s">
        <v>833</v>
      </c>
      <c r="F167" t="str">
        <f>TRIM(LEFT(data_to_clean[[#This Row],[revenue]],FIND(" ",data_to_clean[[#This Row],[revenue]])))</f>
        <v>100.8</v>
      </c>
      <c r="G167" t="str">
        <f>RIGHT(data_to_clean[[#This Row],[revenue]],LEN(data_to_clean[[#This Row],[revenue]])-FIND(" ",data_to_clean[[#This Row],[revenue]]))</f>
        <v>Million</v>
      </c>
      <c r="H167" s="7">
        <f>VALUE(IF(data_to_clean[[#This Row],[multiplicity]]="Million",_xlfn.CONCAT(SUBSTITUTE(data_to_clean[[#This Row],[number]],".",""),"00000"),_xlfn.CONCAT(SUBSTITUTE(data_to_clean[[#This Row],[number]],".",""),"00000000")))</f>
        <v>100800000</v>
      </c>
      <c r="I167" t="s">
        <v>834</v>
      </c>
      <c r="J167">
        <f>ROUND(VALUE(SUBSTITUTE(data_to_clean[[#This Row],[growth_%]],".",",")),0)</f>
        <v>2345</v>
      </c>
      <c r="K167" t="s">
        <v>40</v>
      </c>
      <c r="L167">
        <v>63</v>
      </c>
      <c r="M167">
        <v>11</v>
      </c>
      <c r="N167">
        <v>2013</v>
      </c>
      <c r="O167">
        <v>2</v>
      </c>
      <c r="P167" t="s">
        <v>108</v>
      </c>
      <c r="Q167" t="b">
        <f>AND(ISNUMBER(data_to_clean[[#This Row],[revenue_formatted]]),ISNUMBER(data_to_clean[[#This Row],[growth_formatted_%]]),ISNUMBER(data_to_clean[[#This Row],[workers]]),ISNUMBER(data_to_clean[[#This Row],[previous_workers]]),ISNUMBER(data_to_clean[[#This Row],[founded]]),ISNUMBER(data_to_clean[[#This Row],[yrs_on_list]]))</f>
        <v>1</v>
      </c>
    </row>
    <row r="168" spans="1:17" x14ac:dyDescent="0.25">
      <c r="A168">
        <v>166</v>
      </c>
      <c r="B168" t="s">
        <v>835</v>
      </c>
      <c r="C168" t="s">
        <v>230</v>
      </c>
      <c r="D168" t="str">
        <f>VLOOKUP(data_to_clean[[#This Row],[state]],abbreviation_table[],2,FALSE)</f>
        <v>Michigan</v>
      </c>
      <c r="E168" t="s">
        <v>798</v>
      </c>
      <c r="F168" t="str">
        <f>TRIM(LEFT(data_to_clean[[#This Row],[revenue]],FIND(" ",data_to_clean[[#This Row],[revenue]])))</f>
        <v>3</v>
      </c>
      <c r="G168" t="str">
        <f>RIGHT(data_to_clean[[#This Row],[revenue]],LEN(data_to_clean[[#This Row],[revenue]])-FIND(" ",data_to_clean[[#This Row],[revenue]]))</f>
        <v>Million</v>
      </c>
      <c r="H168" s="7">
        <f>VALUE(IF(data_to_clean[[#This Row],[multiplicity]]="Million",_xlfn.CONCAT(SUBSTITUTE(data_to_clean[[#This Row],[number]],".",""),"00000"),_xlfn.CONCAT(SUBSTITUTE(data_to_clean[[#This Row],[number]],".",""),"00000000")))</f>
        <v>300000</v>
      </c>
      <c r="I168" t="s">
        <v>837</v>
      </c>
      <c r="J168">
        <f>ROUND(VALUE(SUBSTITUTE(data_to_clean[[#This Row],[growth_%]],".",",")),0)</f>
        <v>2340</v>
      </c>
      <c r="K168" t="s">
        <v>40</v>
      </c>
      <c r="L168">
        <v>12</v>
      </c>
      <c r="M168">
        <v>3</v>
      </c>
      <c r="N168">
        <v>2013</v>
      </c>
      <c r="O168">
        <v>1</v>
      </c>
      <c r="P168" t="s">
        <v>636</v>
      </c>
      <c r="Q168" t="b">
        <f>AND(ISNUMBER(data_to_clean[[#This Row],[revenue_formatted]]),ISNUMBER(data_to_clean[[#This Row],[growth_formatted_%]]),ISNUMBER(data_to_clean[[#This Row],[workers]]),ISNUMBER(data_to_clean[[#This Row],[previous_workers]]),ISNUMBER(data_to_clean[[#This Row],[founded]]),ISNUMBER(data_to_clean[[#This Row],[yrs_on_list]]))</f>
        <v>1</v>
      </c>
    </row>
    <row r="169" spans="1:17" x14ac:dyDescent="0.25">
      <c r="A169">
        <v>167</v>
      </c>
      <c r="B169" t="s">
        <v>838</v>
      </c>
      <c r="C169" t="s">
        <v>52</v>
      </c>
      <c r="D169" t="str">
        <f>VLOOKUP(data_to_clean[[#This Row],[state]],abbreviation_table[],2,FALSE)</f>
        <v>Florida</v>
      </c>
      <c r="E169" t="s">
        <v>840</v>
      </c>
      <c r="F169" t="str">
        <f>TRIM(LEFT(data_to_clean[[#This Row],[revenue]],FIND(" ",data_to_clean[[#This Row],[revenue]])))</f>
        <v>15.5</v>
      </c>
      <c r="G169" t="str">
        <f>RIGHT(data_to_clean[[#This Row],[revenue]],LEN(data_to_clean[[#This Row],[revenue]])-FIND(" ",data_to_clean[[#This Row],[revenue]]))</f>
        <v>Million</v>
      </c>
      <c r="H169" s="7">
        <f>VALUE(IF(data_to_clean[[#This Row],[multiplicity]]="Million",_xlfn.CONCAT(SUBSTITUTE(data_to_clean[[#This Row],[number]],".",""),"00000"),_xlfn.CONCAT(SUBSTITUTE(data_to_clean[[#This Row],[number]],".",""),"00000000")))</f>
        <v>15500000</v>
      </c>
      <c r="I169" t="s">
        <v>841</v>
      </c>
      <c r="J169">
        <f>ROUND(VALUE(SUBSTITUTE(data_to_clean[[#This Row],[growth_%]],".",",")),0)</f>
        <v>2314</v>
      </c>
      <c r="K169" t="s">
        <v>55</v>
      </c>
      <c r="L169">
        <v>40</v>
      </c>
      <c r="M169">
        <v>8</v>
      </c>
      <c r="N169">
        <v>2013</v>
      </c>
      <c r="O169">
        <v>1</v>
      </c>
      <c r="P169" t="s">
        <v>842</v>
      </c>
      <c r="Q169" t="b">
        <f>AND(ISNUMBER(data_to_clean[[#This Row],[revenue_formatted]]),ISNUMBER(data_to_clean[[#This Row],[growth_formatted_%]]),ISNUMBER(data_to_clean[[#This Row],[workers]]),ISNUMBER(data_to_clean[[#This Row],[previous_workers]]),ISNUMBER(data_to_clean[[#This Row],[founded]]),ISNUMBER(data_to_clean[[#This Row],[yrs_on_list]]))</f>
        <v>1</v>
      </c>
    </row>
    <row r="170" spans="1:17" x14ac:dyDescent="0.25">
      <c r="A170">
        <v>168</v>
      </c>
      <c r="B170" t="s">
        <v>843</v>
      </c>
      <c r="C170" t="s">
        <v>243</v>
      </c>
      <c r="D170" t="str">
        <f>VLOOKUP(data_to_clean[[#This Row],[state]],abbreviation_table[],2,FALSE)</f>
        <v>Maryland</v>
      </c>
      <c r="E170" t="s">
        <v>845</v>
      </c>
      <c r="F170" t="str">
        <f>TRIM(LEFT(data_to_clean[[#This Row],[revenue]],FIND(" ",data_to_clean[[#This Row],[revenue]])))</f>
        <v>53.1</v>
      </c>
      <c r="G170" t="str">
        <f>RIGHT(data_to_clean[[#This Row],[revenue]],LEN(data_to_clean[[#This Row],[revenue]])-FIND(" ",data_to_clean[[#This Row],[revenue]]))</f>
        <v>Million</v>
      </c>
      <c r="H170" s="7">
        <f>VALUE(IF(data_to_clean[[#This Row],[multiplicity]]="Million",_xlfn.CONCAT(SUBSTITUTE(data_to_clean[[#This Row],[number]],".",""),"00000"),_xlfn.CONCAT(SUBSTITUTE(data_to_clean[[#This Row],[number]],".",""),"00000000")))</f>
        <v>53100000</v>
      </c>
      <c r="I170" t="s">
        <v>846</v>
      </c>
      <c r="J170">
        <f>ROUND(VALUE(SUBSTITUTE(data_to_clean[[#This Row],[growth_%]],".",",")),0)</f>
        <v>2305</v>
      </c>
      <c r="K170" t="s">
        <v>181</v>
      </c>
      <c r="L170">
        <v>199</v>
      </c>
      <c r="M170">
        <v>2</v>
      </c>
      <c r="N170">
        <v>2014</v>
      </c>
      <c r="O170">
        <v>1</v>
      </c>
      <c r="P170" t="s">
        <v>742</v>
      </c>
      <c r="Q170" t="b">
        <f>AND(ISNUMBER(data_to_clean[[#This Row],[revenue_formatted]]),ISNUMBER(data_to_clean[[#This Row],[growth_formatted_%]]),ISNUMBER(data_to_clean[[#This Row],[workers]]),ISNUMBER(data_to_clean[[#This Row],[previous_workers]]),ISNUMBER(data_to_clean[[#This Row],[founded]]),ISNUMBER(data_to_clean[[#This Row],[yrs_on_list]]))</f>
        <v>1</v>
      </c>
    </row>
    <row r="171" spans="1:17" x14ac:dyDescent="0.25">
      <c r="A171">
        <v>169</v>
      </c>
      <c r="B171" t="s">
        <v>847</v>
      </c>
      <c r="C171" t="s">
        <v>30</v>
      </c>
      <c r="D171" t="str">
        <f>VLOOKUP(data_to_clean[[#This Row],[state]],abbreviation_table[],2,FALSE)</f>
        <v>Texas</v>
      </c>
      <c r="E171" t="s">
        <v>621</v>
      </c>
      <c r="F171" t="str">
        <f>TRIM(LEFT(data_to_clean[[#This Row],[revenue]],FIND(" ",data_to_clean[[#This Row],[revenue]])))</f>
        <v>3.1</v>
      </c>
      <c r="G171" t="str">
        <f>RIGHT(data_to_clean[[#This Row],[revenue]],LEN(data_to_clean[[#This Row],[revenue]])-FIND(" ",data_to_clean[[#This Row],[revenue]]))</f>
        <v>Million</v>
      </c>
      <c r="H171" s="7">
        <f>VALUE(IF(data_to_clean[[#This Row],[multiplicity]]="Million",_xlfn.CONCAT(SUBSTITUTE(data_to_clean[[#This Row],[number]],".",""),"00000"),_xlfn.CONCAT(SUBSTITUTE(data_to_clean[[#This Row],[number]],".",""),"00000000")))</f>
        <v>3100000</v>
      </c>
      <c r="I171" t="s">
        <v>849</v>
      </c>
      <c r="J171">
        <f>ROUND(VALUE(SUBSTITUTE(data_to_clean[[#This Row],[growth_%]],".",",")),0)</f>
        <v>2276</v>
      </c>
      <c r="K171" t="s">
        <v>156</v>
      </c>
      <c r="L171">
        <v>36</v>
      </c>
      <c r="M171">
        <v>7</v>
      </c>
      <c r="N171">
        <v>2014</v>
      </c>
      <c r="O171">
        <v>1</v>
      </c>
      <c r="P171" t="s">
        <v>470</v>
      </c>
      <c r="Q171" t="b">
        <f>AND(ISNUMBER(data_to_clean[[#This Row],[revenue_formatted]]),ISNUMBER(data_to_clean[[#This Row],[growth_formatted_%]]),ISNUMBER(data_to_clean[[#This Row],[workers]]),ISNUMBER(data_to_clean[[#This Row],[previous_workers]]),ISNUMBER(data_to_clean[[#This Row],[founded]]),ISNUMBER(data_to_clean[[#This Row],[yrs_on_list]]))</f>
        <v>1</v>
      </c>
    </row>
    <row r="172" spans="1:17" x14ac:dyDescent="0.25">
      <c r="A172">
        <v>170</v>
      </c>
      <c r="B172" t="s">
        <v>850</v>
      </c>
      <c r="C172" t="s">
        <v>852</v>
      </c>
      <c r="D172" t="str">
        <f>VLOOKUP(data_to_clean[[#This Row],[state]],abbreviation_table[],2,FALSE)</f>
        <v>Missouri</v>
      </c>
      <c r="E172" t="s">
        <v>265</v>
      </c>
      <c r="F172" t="str">
        <f>TRIM(LEFT(data_to_clean[[#This Row],[revenue]],FIND(" ",data_to_clean[[#This Row],[revenue]])))</f>
        <v>6.4</v>
      </c>
      <c r="G172" t="str">
        <f>RIGHT(data_to_clean[[#This Row],[revenue]],LEN(data_to_clean[[#This Row],[revenue]])-FIND(" ",data_to_clean[[#This Row],[revenue]]))</f>
        <v>Million</v>
      </c>
      <c r="H172" s="7">
        <f>VALUE(IF(data_to_clean[[#This Row],[multiplicity]]="Million",_xlfn.CONCAT(SUBSTITUTE(data_to_clean[[#This Row],[number]],".",""),"00000"),_xlfn.CONCAT(SUBSTITUTE(data_to_clean[[#This Row],[number]],".",""),"00000000")))</f>
        <v>6400000</v>
      </c>
      <c r="I172" t="s">
        <v>853</v>
      </c>
      <c r="J172">
        <f>ROUND(VALUE(SUBSTITUTE(data_to_clean[[#This Row],[growth_%]],".",",")),0)</f>
        <v>2274</v>
      </c>
      <c r="K172" t="s">
        <v>18</v>
      </c>
      <c r="L172">
        <v>90</v>
      </c>
      <c r="M172">
        <v>6</v>
      </c>
      <c r="N172">
        <v>2014</v>
      </c>
      <c r="O172">
        <v>2</v>
      </c>
      <c r="P172" t="s">
        <v>854</v>
      </c>
      <c r="Q172" t="b">
        <f>AND(ISNUMBER(data_to_clean[[#This Row],[revenue_formatted]]),ISNUMBER(data_to_clean[[#This Row],[growth_formatted_%]]),ISNUMBER(data_to_clean[[#This Row],[workers]]),ISNUMBER(data_to_clean[[#This Row],[previous_workers]]),ISNUMBER(data_to_clean[[#This Row],[founded]]),ISNUMBER(data_to_clean[[#This Row],[yrs_on_list]]))</f>
        <v>1</v>
      </c>
    </row>
    <row r="173" spans="1:17" x14ac:dyDescent="0.25">
      <c r="A173">
        <v>171</v>
      </c>
      <c r="B173" t="s">
        <v>855</v>
      </c>
      <c r="C173" t="s">
        <v>341</v>
      </c>
      <c r="D173" t="str">
        <f>VLOOKUP(data_to_clean[[#This Row],[state]],abbreviation_table[],2,FALSE)</f>
        <v>Massachusetts</v>
      </c>
      <c r="E173" t="s">
        <v>798</v>
      </c>
      <c r="F173" t="str">
        <f>TRIM(LEFT(data_to_clean[[#This Row],[revenue]],FIND(" ",data_to_clean[[#This Row],[revenue]])))</f>
        <v>3</v>
      </c>
      <c r="G173" t="str">
        <f>RIGHT(data_to_clean[[#This Row],[revenue]],LEN(data_to_clean[[#This Row],[revenue]])-FIND(" ",data_to_clean[[#This Row],[revenue]]))</f>
        <v>Million</v>
      </c>
      <c r="H173" s="7">
        <f>VALUE(IF(data_to_clean[[#This Row],[multiplicity]]="Million",_xlfn.CONCAT(SUBSTITUTE(data_to_clean[[#This Row],[number]],".",""),"00000"),_xlfn.CONCAT(SUBSTITUTE(data_to_clean[[#This Row],[number]],".",""),"00000000")))</f>
        <v>300000</v>
      </c>
      <c r="I173" t="s">
        <v>857</v>
      </c>
      <c r="J173">
        <f>ROUND(VALUE(SUBSTITUTE(data_to_clean[[#This Row],[growth_%]],".",",")),0)</f>
        <v>2263</v>
      </c>
      <c r="K173" t="s">
        <v>18</v>
      </c>
      <c r="L173">
        <v>30</v>
      </c>
      <c r="M173">
        <v>3</v>
      </c>
      <c r="N173">
        <v>2012</v>
      </c>
      <c r="O173">
        <v>1</v>
      </c>
      <c r="P173" t="s">
        <v>344</v>
      </c>
      <c r="Q173" t="b">
        <f>AND(ISNUMBER(data_to_clean[[#This Row],[revenue_formatted]]),ISNUMBER(data_to_clean[[#This Row],[growth_formatted_%]]),ISNUMBER(data_to_clean[[#This Row],[workers]]),ISNUMBER(data_to_clean[[#This Row],[previous_workers]]),ISNUMBER(data_to_clean[[#This Row],[founded]]),ISNUMBER(data_to_clean[[#This Row],[yrs_on_list]]))</f>
        <v>1</v>
      </c>
    </row>
    <row r="174" spans="1:17" x14ac:dyDescent="0.25">
      <c r="A174">
        <v>172</v>
      </c>
      <c r="B174" t="s">
        <v>858</v>
      </c>
      <c r="C174" t="s">
        <v>860</v>
      </c>
      <c r="D174" t="str">
        <f>VLOOKUP(data_to_clean[[#This Row],[state]],abbreviation_table[],2,FALSE)</f>
        <v>Indiana</v>
      </c>
      <c r="E174" t="s">
        <v>861</v>
      </c>
      <c r="F174" t="str">
        <f>TRIM(LEFT(data_to_clean[[#This Row],[revenue]],FIND(" ",data_to_clean[[#This Row],[revenue]])))</f>
        <v>5.7</v>
      </c>
      <c r="G174" t="str">
        <f>RIGHT(data_to_clean[[#This Row],[revenue]],LEN(data_to_clean[[#This Row],[revenue]])-FIND(" ",data_to_clean[[#This Row],[revenue]]))</f>
        <v>Million</v>
      </c>
      <c r="H174" s="7">
        <f>VALUE(IF(data_to_clean[[#This Row],[multiplicity]]="Million",_xlfn.CONCAT(SUBSTITUTE(data_to_clean[[#This Row],[number]],".",""),"00000"),_xlfn.CONCAT(SUBSTITUTE(data_to_clean[[#This Row],[number]],".",""),"00000000")))</f>
        <v>5700000</v>
      </c>
      <c r="I174" t="s">
        <v>862</v>
      </c>
      <c r="J174">
        <f>ROUND(VALUE(SUBSTITUTE(data_to_clean[[#This Row],[growth_%]],".",",")),0)</f>
        <v>2248</v>
      </c>
      <c r="K174" t="s">
        <v>40</v>
      </c>
      <c r="L174">
        <v>8</v>
      </c>
      <c r="M174">
        <v>3</v>
      </c>
      <c r="N174">
        <v>2015</v>
      </c>
      <c r="O174">
        <v>1</v>
      </c>
      <c r="P174" t="s">
        <v>864</v>
      </c>
      <c r="Q174" t="b">
        <f>AND(ISNUMBER(data_to_clean[[#This Row],[revenue_formatted]]),ISNUMBER(data_to_clean[[#This Row],[growth_formatted_%]]),ISNUMBER(data_to_clean[[#This Row],[workers]]),ISNUMBER(data_to_clean[[#This Row],[previous_workers]]),ISNUMBER(data_to_clean[[#This Row],[founded]]),ISNUMBER(data_to_clean[[#This Row],[yrs_on_list]]))</f>
        <v>1</v>
      </c>
    </row>
    <row r="175" spans="1:17" x14ac:dyDescent="0.25">
      <c r="A175">
        <v>173</v>
      </c>
      <c r="B175" t="s">
        <v>865</v>
      </c>
      <c r="C175" t="s">
        <v>30</v>
      </c>
      <c r="D175" t="str">
        <f>VLOOKUP(data_to_clean[[#This Row],[state]],abbreviation_table[],2,FALSE)</f>
        <v>Texas</v>
      </c>
      <c r="E175" t="s">
        <v>867</v>
      </c>
      <c r="F175" t="str">
        <f>TRIM(LEFT(data_to_clean[[#This Row],[revenue]],FIND(" ",data_to_clean[[#This Row],[revenue]])))</f>
        <v>17.4</v>
      </c>
      <c r="G175" t="str">
        <f>RIGHT(data_to_clean[[#This Row],[revenue]],LEN(data_to_clean[[#This Row],[revenue]])-FIND(" ",data_to_clean[[#This Row],[revenue]]))</f>
        <v>Million</v>
      </c>
      <c r="H175" s="7">
        <f>VALUE(IF(data_to_clean[[#This Row],[multiplicity]]="Million",_xlfn.CONCAT(SUBSTITUTE(data_to_clean[[#This Row],[number]],".",""),"00000"),_xlfn.CONCAT(SUBSTITUTE(data_to_clean[[#This Row],[number]],".",""),"00000000")))</f>
        <v>17400000</v>
      </c>
      <c r="I175" t="s">
        <v>868</v>
      </c>
      <c r="J175">
        <f>ROUND(VALUE(SUBSTITUTE(data_to_clean[[#This Row],[growth_%]],".",",")),0)</f>
        <v>2240</v>
      </c>
      <c r="K175" t="s">
        <v>18</v>
      </c>
      <c r="L175">
        <v>48</v>
      </c>
      <c r="M175">
        <v>2</v>
      </c>
      <c r="N175">
        <v>2014</v>
      </c>
      <c r="O175">
        <v>2</v>
      </c>
      <c r="P175" t="s">
        <v>330</v>
      </c>
      <c r="Q175" t="b">
        <f>AND(ISNUMBER(data_to_clean[[#This Row],[revenue_formatted]]),ISNUMBER(data_to_clean[[#This Row],[growth_formatted_%]]),ISNUMBER(data_to_clean[[#This Row],[workers]]),ISNUMBER(data_to_clean[[#This Row],[previous_workers]]),ISNUMBER(data_to_clean[[#This Row],[founded]]),ISNUMBER(data_to_clean[[#This Row],[yrs_on_list]]))</f>
        <v>1</v>
      </c>
    </row>
    <row r="176" spans="1:17" x14ac:dyDescent="0.25">
      <c r="A176">
        <v>174</v>
      </c>
      <c r="B176" t="s">
        <v>869</v>
      </c>
      <c r="C176" t="s">
        <v>503</v>
      </c>
      <c r="D176" t="str">
        <f>VLOOKUP(data_to_clean[[#This Row],[state]],abbreviation_table[],2,FALSE)</f>
        <v>Illinois</v>
      </c>
      <c r="E176" t="s">
        <v>871</v>
      </c>
      <c r="F176" t="str">
        <f>TRIM(LEFT(data_to_clean[[#This Row],[revenue]],FIND(" ",data_to_clean[[#This Row],[revenue]])))</f>
        <v>2.6</v>
      </c>
      <c r="G176" t="str">
        <f>RIGHT(data_to_clean[[#This Row],[revenue]],LEN(data_to_clean[[#This Row],[revenue]])-FIND(" ",data_to_clean[[#This Row],[revenue]]))</f>
        <v>Million</v>
      </c>
      <c r="H176" s="7">
        <f>VALUE(IF(data_to_clean[[#This Row],[multiplicity]]="Million",_xlfn.CONCAT(SUBSTITUTE(data_to_clean[[#This Row],[number]],".",""),"00000"),_xlfn.CONCAT(SUBSTITUTE(data_to_clean[[#This Row],[number]],".",""),"00000000")))</f>
        <v>2600000</v>
      </c>
      <c r="I176" t="s">
        <v>872</v>
      </c>
      <c r="J176">
        <f>ROUND(VALUE(SUBSTITUTE(data_to_clean[[#This Row],[growth_%]],".",",")),0)</f>
        <v>2236</v>
      </c>
      <c r="K176" t="s">
        <v>336</v>
      </c>
      <c r="L176">
        <v>30</v>
      </c>
      <c r="M176">
        <v>8</v>
      </c>
      <c r="N176">
        <v>2015</v>
      </c>
      <c r="O176">
        <v>1</v>
      </c>
      <c r="P176" t="s">
        <v>506</v>
      </c>
      <c r="Q176" t="b">
        <f>AND(ISNUMBER(data_to_clean[[#This Row],[revenue_formatted]]),ISNUMBER(data_to_clean[[#This Row],[growth_formatted_%]]),ISNUMBER(data_to_clean[[#This Row],[workers]]),ISNUMBER(data_to_clean[[#This Row],[previous_workers]]),ISNUMBER(data_to_clean[[#This Row],[founded]]),ISNUMBER(data_to_clean[[#This Row],[yrs_on_list]]))</f>
        <v>1</v>
      </c>
    </row>
    <row r="177" spans="1:17" x14ac:dyDescent="0.25">
      <c r="A177">
        <v>175</v>
      </c>
      <c r="B177" t="s">
        <v>873</v>
      </c>
      <c r="C177" t="s">
        <v>15</v>
      </c>
      <c r="D177" t="str">
        <f>VLOOKUP(data_to_clean[[#This Row],[state]],abbreviation_table[],2,FALSE)</f>
        <v>Arizona</v>
      </c>
      <c r="E177" t="s">
        <v>875</v>
      </c>
      <c r="F177" t="str">
        <f>TRIM(LEFT(data_to_clean[[#This Row],[revenue]],FIND(" ",data_to_clean[[#This Row],[revenue]])))</f>
        <v>14.2</v>
      </c>
      <c r="G177" t="str">
        <f>RIGHT(data_to_clean[[#This Row],[revenue]],LEN(data_to_clean[[#This Row],[revenue]])-FIND(" ",data_to_clean[[#This Row],[revenue]]))</f>
        <v>Million</v>
      </c>
      <c r="H177" s="7">
        <f>VALUE(IF(data_to_clean[[#This Row],[multiplicity]]="Million",_xlfn.CONCAT(SUBSTITUTE(data_to_clean[[#This Row],[number]],".",""),"00000"),_xlfn.CONCAT(SUBSTITUTE(data_to_clean[[#This Row],[number]],".",""),"00000000")))</f>
        <v>14200000</v>
      </c>
      <c r="I177" t="s">
        <v>876</v>
      </c>
      <c r="J177">
        <f>ROUND(VALUE(SUBSTITUTE(data_to_clean[[#This Row],[growth_%]],".",",")),0)</f>
        <v>2234</v>
      </c>
      <c r="K177" t="s">
        <v>156</v>
      </c>
      <c r="L177">
        <v>105</v>
      </c>
      <c r="M177">
        <v>25</v>
      </c>
      <c r="N177">
        <v>2011</v>
      </c>
      <c r="O177">
        <v>3</v>
      </c>
      <c r="P177" t="s">
        <v>877</v>
      </c>
      <c r="Q177" t="b">
        <f>AND(ISNUMBER(data_to_clean[[#This Row],[revenue_formatted]]),ISNUMBER(data_to_clean[[#This Row],[growth_formatted_%]]),ISNUMBER(data_to_clean[[#This Row],[workers]]),ISNUMBER(data_to_clean[[#This Row],[previous_workers]]),ISNUMBER(data_to_clean[[#This Row],[founded]]),ISNUMBER(data_to_clean[[#This Row],[yrs_on_list]]))</f>
        <v>1</v>
      </c>
    </row>
    <row r="178" spans="1:17" x14ac:dyDescent="0.25">
      <c r="A178">
        <v>176</v>
      </c>
      <c r="B178" t="s">
        <v>878</v>
      </c>
      <c r="C178" t="s">
        <v>105</v>
      </c>
      <c r="D178" t="str">
        <f>VLOOKUP(data_to_clean[[#This Row],[state]],abbreviation_table[],2,FALSE)</f>
        <v>New York</v>
      </c>
      <c r="E178" t="s">
        <v>880</v>
      </c>
      <c r="F178" t="str">
        <f>TRIM(LEFT(data_to_clean[[#This Row],[revenue]],FIND(" ",data_to_clean[[#This Row],[revenue]])))</f>
        <v>12</v>
      </c>
      <c r="G178" t="str">
        <f>RIGHT(data_to_clean[[#This Row],[revenue]],LEN(data_to_clean[[#This Row],[revenue]])-FIND(" ",data_to_clean[[#This Row],[revenue]]))</f>
        <v>Million</v>
      </c>
      <c r="H178" s="7">
        <f>VALUE(IF(data_to_clean[[#This Row],[multiplicity]]="Million",_xlfn.CONCAT(SUBSTITUTE(data_to_clean[[#This Row],[number]],".",""),"00000"),_xlfn.CONCAT(SUBSTITUTE(data_to_clean[[#This Row],[number]],".",""),"00000000")))</f>
        <v>1200000</v>
      </c>
      <c r="I178" t="s">
        <v>881</v>
      </c>
      <c r="J178">
        <f>ROUND(VALUE(SUBSTITUTE(data_to_clean[[#This Row],[growth_%]],".",",")),0)</f>
        <v>2231</v>
      </c>
      <c r="K178" t="s">
        <v>324</v>
      </c>
      <c r="L178">
        <v>80</v>
      </c>
      <c r="M178">
        <v>40</v>
      </c>
      <c r="N178">
        <v>2015</v>
      </c>
      <c r="O178">
        <v>1</v>
      </c>
      <c r="P178" t="s">
        <v>882</v>
      </c>
      <c r="Q178" t="b">
        <f>AND(ISNUMBER(data_to_clean[[#This Row],[revenue_formatted]]),ISNUMBER(data_to_clean[[#This Row],[growth_formatted_%]]),ISNUMBER(data_to_clean[[#This Row],[workers]]),ISNUMBER(data_to_clean[[#This Row],[previous_workers]]),ISNUMBER(data_to_clean[[#This Row],[founded]]),ISNUMBER(data_to_clean[[#This Row],[yrs_on_list]]))</f>
        <v>1</v>
      </c>
    </row>
    <row r="179" spans="1:17" x14ac:dyDescent="0.25">
      <c r="A179">
        <v>177</v>
      </c>
      <c r="B179" t="s">
        <v>883</v>
      </c>
      <c r="C179" t="s">
        <v>105</v>
      </c>
      <c r="D179" t="str">
        <f>VLOOKUP(data_to_clean[[#This Row],[state]],abbreviation_table[],2,FALSE)</f>
        <v>New York</v>
      </c>
      <c r="E179" t="s">
        <v>617</v>
      </c>
      <c r="F179" t="str">
        <f>TRIM(LEFT(data_to_clean[[#This Row],[revenue]],FIND(" ",data_to_clean[[#This Row],[revenue]])))</f>
        <v>3.3</v>
      </c>
      <c r="G179" t="str">
        <f>RIGHT(data_to_clean[[#This Row],[revenue]],LEN(data_to_clean[[#This Row],[revenue]])-FIND(" ",data_to_clean[[#This Row],[revenue]]))</f>
        <v>Million</v>
      </c>
      <c r="H179" s="7">
        <f>VALUE(IF(data_to_clean[[#This Row],[multiplicity]]="Million",_xlfn.CONCAT(SUBSTITUTE(data_to_clean[[#This Row],[number]],".",""),"00000"),_xlfn.CONCAT(SUBSTITUTE(data_to_clean[[#This Row],[number]],".",""),"00000000")))</f>
        <v>3300000</v>
      </c>
      <c r="I179" t="s">
        <v>885</v>
      </c>
      <c r="J179">
        <f>ROUND(VALUE(SUBSTITUTE(data_to_clean[[#This Row],[growth_%]],".",",")),0)</f>
        <v>2205</v>
      </c>
      <c r="K179" t="s">
        <v>18</v>
      </c>
      <c r="L179">
        <v>9</v>
      </c>
      <c r="M179">
        <v>2</v>
      </c>
      <c r="N179">
        <v>2015</v>
      </c>
      <c r="O179">
        <v>1</v>
      </c>
      <c r="P179" t="s">
        <v>882</v>
      </c>
      <c r="Q179" t="b">
        <f>AND(ISNUMBER(data_to_clean[[#This Row],[revenue_formatted]]),ISNUMBER(data_to_clean[[#This Row],[growth_formatted_%]]),ISNUMBER(data_to_clean[[#This Row],[workers]]),ISNUMBER(data_to_clean[[#This Row],[previous_workers]]),ISNUMBER(data_to_clean[[#This Row],[founded]]),ISNUMBER(data_to_clean[[#This Row],[yrs_on_list]]))</f>
        <v>1</v>
      </c>
    </row>
    <row r="180" spans="1:17" x14ac:dyDescent="0.25">
      <c r="A180">
        <v>178</v>
      </c>
      <c r="B180" t="s">
        <v>886</v>
      </c>
      <c r="C180" t="s">
        <v>80</v>
      </c>
      <c r="D180" t="str">
        <f>VLOOKUP(data_to_clean[[#This Row],[state]],abbreviation_table[],2,FALSE)</f>
        <v>California</v>
      </c>
      <c r="E180" t="s">
        <v>269</v>
      </c>
      <c r="F180" t="str">
        <f>TRIM(LEFT(data_to_clean[[#This Row],[revenue]],FIND(" ",data_to_clean[[#This Row],[revenue]])))</f>
        <v>7</v>
      </c>
      <c r="G180" t="str">
        <f>RIGHT(data_to_clean[[#This Row],[revenue]],LEN(data_to_clean[[#This Row],[revenue]])-FIND(" ",data_to_clean[[#This Row],[revenue]]))</f>
        <v>Million</v>
      </c>
      <c r="H180" s="7">
        <f>VALUE(IF(data_to_clean[[#This Row],[multiplicity]]="Million",_xlfn.CONCAT(SUBSTITUTE(data_to_clean[[#This Row],[number]],".",""),"00000"),_xlfn.CONCAT(SUBSTITUTE(data_to_clean[[#This Row],[number]],".",""),"00000000")))</f>
        <v>700000</v>
      </c>
      <c r="I180" t="s">
        <v>888</v>
      </c>
      <c r="J180">
        <f>ROUND(VALUE(SUBSTITUTE(data_to_clean[[#This Row],[growth_%]],".",",")),0)</f>
        <v>2172</v>
      </c>
      <c r="K180" t="s">
        <v>40</v>
      </c>
      <c r="L180">
        <v>18</v>
      </c>
      <c r="M180">
        <v>5</v>
      </c>
      <c r="N180">
        <v>2011</v>
      </c>
      <c r="O180">
        <v>1</v>
      </c>
      <c r="P180" t="s">
        <v>889</v>
      </c>
      <c r="Q180" t="b">
        <f>AND(ISNUMBER(data_to_clean[[#This Row],[revenue_formatted]]),ISNUMBER(data_to_clean[[#This Row],[growth_formatted_%]]),ISNUMBER(data_to_clean[[#This Row],[workers]]),ISNUMBER(data_to_clean[[#This Row],[previous_workers]]),ISNUMBER(data_to_clean[[#This Row],[founded]]),ISNUMBER(data_to_clean[[#This Row],[yrs_on_list]]))</f>
        <v>1</v>
      </c>
    </row>
    <row r="181" spans="1:17" x14ac:dyDescent="0.25">
      <c r="A181">
        <v>179</v>
      </c>
      <c r="B181" t="s">
        <v>890</v>
      </c>
      <c r="C181" t="s">
        <v>52</v>
      </c>
      <c r="D181" t="str">
        <f>VLOOKUP(data_to_clean[[#This Row],[state]],abbreviation_table[],2,FALSE)</f>
        <v>Florida</v>
      </c>
      <c r="E181" t="s">
        <v>892</v>
      </c>
      <c r="F181" t="str">
        <f>TRIM(LEFT(data_to_clean[[#This Row],[revenue]],FIND(" ",data_to_clean[[#This Row],[revenue]])))</f>
        <v>9.9</v>
      </c>
      <c r="G181" t="str">
        <f>RIGHT(data_to_clean[[#This Row],[revenue]],LEN(data_to_clean[[#This Row],[revenue]])-FIND(" ",data_to_clean[[#This Row],[revenue]]))</f>
        <v>Million</v>
      </c>
      <c r="H181" s="7">
        <f>VALUE(IF(data_to_clean[[#This Row],[multiplicity]]="Million",_xlfn.CONCAT(SUBSTITUTE(data_to_clean[[#This Row],[number]],".",""),"00000"),_xlfn.CONCAT(SUBSTITUTE(data_to_clean[[#This Row],[number]],".",""),"00000000")))</f>
        <v>9900000</v>
      </c>
      <c r="I181" t="s">
        <v>893</v>
      </c>
      <c r="J181">
        <f>ROUND(VALUE(SUBSTITUTE(data_to_clean[[#This Row],[growth_%]],".",",")),0)</f>
        <v>2155</v>
      </c>
      <c r="K181" t="s">
        <v>175</v>
      </c>
      <c r="L181">
        <v>50</v>
      </c>
      <c r="M181">
        <v>10</v>
      </c>
      <c r="N181">
        <v>2011</v>
      </c>
      <c r="O181">
        <v>1</v>
      </c>
      <c r="P181" t="s">
        <v>203</v>
      </c>
      <c r="Q181" t="b">
        <f>AND(ISNUMBER(data_to_clean[[#This Row],[revenue_formatted]]),ISNUMBER(data_to_clean[[#This Row],[growth_formatted_%]]),ISNUMBER(data_to_clean[[#This Row],[workers]]),ISNUMBER(data_to_clean[[#This Row],[previous_workers]]),ISNUMBER(data_to_clean[[#This Row],[founded]]),ISNUMBER(data_to_clean[[#This Row],[yrs_on_list]]))</f>
        <v>1</v>
      </c>
    </row>
    <row r="182" spans="1:17" x14ac:dyDescent="0.25">
      <c r="A182">
        <v>180</v>
      </c>
      <c r="B182" t="s">
        <v>894</v>
      </c>
      <c r="C182" t="s">
        <v>503</v>
      </c>
      <c r="D182" t="str">
        <f>VLOOKUP(data_to_clean[[#This Row],[state]],abbreviation_table[],2,FALSE)</f>
        <v>Illinois</v>
      </c>
      <c r="E182" t="s">
        <v>896</v>
      </c>
      <c r="F182" t="str">
        <f>TRIM(LEFT(data_to_clean[[#This Row],[revenue]],FIND(" ",data_to_clean[[#This Row],[revenue]])))</f>
        <v>10.3</v>
      </c>
      <c r="G182" t="str">
        <f>RIGHT(data_to_clean[[#This Row],[revenue]],LEN(data_to_clean[[#This Row],[revenue]])-FIND(" ",data_to_clean[[#This Row],[revenue]]))</f>
        <v>Million</v>
      </c>
      <c r="H182" s="7">
        <f>VALUE(IF(data_to_clean[[#This Row],[multiplicity]]="Million",_xlfn.CONCAT(SUBSTITUTE(data_to_clean[[#This Row],[number]],".",""),"00000"),_xlfn.CONCAT(SUBSTITUTE(data_to_clean[[#This Row],[number]],".",""),"00000000")))</f>
        <v>10300000</v>
      </c>
      <c r="I182" t="s">
        <v>897</v>
      </c>
      <c r="J182">
        <f>ROUND(VALUE(SUBSTITUTE(data_to_clean[[#This Row],[growth_%]],".",",")),0)</f>
        <v>2142</v>
      </c>
      <c r="K182" t="s">
        <v>211</v>
      </c>
      <c r="L182">
        <v>13</v>
      </c>
      <c r="M182">
        <v>3</v>
      </c>
      <c r="N182">
        <v>2014</v>
      </c>
      <c r="O182">
        <v>1</v>
      </c>
      <c r="P182" t="s">
        <v>506</v>
      </c>
      <c r="Q182" t="b">
        <f>AND(ISNUMBER(data_to_clean[[#This Row],[revenue_formatted]]),ISNUMBER(data_to_clean[[#This Row],[growth_formatted_%]]),ISNUMBER(data_to_clean[[#This Row],[workers]]),ISNUMBER(data_to_clean[[#This Row],[previous_workers]]),ISNUMBER(data_to_clean[[#This Row],[founded]]),ISNUMBER(data_to_clean[[#This Row],[yrs_on_list]]))</f>
        <v>1</v>
      </c>
    </row>
    <row r="183" spans="1:17" x14ac:dyDescent="0.25">
      <c r="A183">
        <v>181</v>
      </c>
      <c r="B183" t="s">
        <v>898</v>
      </c>
      <c r="C183" t="s">
        <v>153</v>
      </c>
      <c r="D183" t="str">
        <f>VLOOKUP(data_to_clean[[#This Row],[state]],abbreviation_table[],2,FALSE)</f>
        <v>Idaho</v>
      </c>
      <c r="E183" t="s">
        <v>621</v>
      </c>
      <c r="F183" t="str">
        <f>TRIM(LEFT(data_to_clean[[#This Row],[revenue]],FIND(" ",data_to_clean[[#This Row],[revenue]])))</f>
        <v>3.1</v>
      </c>
      <c r="G183" t="str">
        <f>RIGHT(data_to_clean[[#This Row],[revenue]],LEN(data_to_clean[[#This Row],[revenue]])-FIND(" ",data_to_clean[[#This Row],[revenue]]))</f>
        <v>Million</v>
      </c>
      <c r="H183" s="7">
        <f>VALUE(IF(data_to_clean[[#This Row],[multiplicity]]="Million",_xlfn.CONCAT(SUBSTITUTE(data_to_clean[[#This Row],[number]],".",""),"00000"),_xlfn.CONCAT(SUBSTITUTE(data_to_clean[[#This Row],[number]],".",""),"00000000")))</f>
        <v>3100000</v>
      </c>
      <c r="I183" t="s">
        <v>900</v>
      </c>
      <c r="J183">
        <f>ROUND(VALUE(SUBSTITUTE(data_to_clean[[#This Row],[growth_%]],".",",")),0)</f>
        <v>2142</v>
      </c>
      <c r="K183" t="s">
        <v>18</v>
      </c>
      <c r="L183">
        <v>41</v>
      </c>
      <c r="M183">
        <v>1</v>
      </c>
      <c r="N183">
        <v>2007</v>
      </c>
      <c r="O183">
        <v>1</v>
      </c>
      <c r="P183" t="s">
        <v>158</v>
      </c>
      <c r="Q183" t="b">
        <f>AND(ISNUMBER(data_to_clean[[#This Row],[revenue_formatted]]),ISNUMBER(data_to_clean[[#This Row],[growth_formatted_%]]),ISNUMBER(data_to_clean[[#This Row],[workers]]),ISNUMBER(data_to_clean[[#This Row],[previous_workers]]),ISNUMBER(data_to_clean[[#This Row],[founded]]),ISNUMBER(data_to_clean[[#This Row],[yrs_on_list]]))</f>
        <v>1</v>
      </c>
    </row>
    <row r="184" spans="1:17" x14ac:dyDescent="0.25">
      <c r="A184">
        <v>182</v>
      </c>
      <c r="B184" t="s">
        <v>901</v>
      </c>
      <c r="C184" t="s">
        <v>22</v>
      </c>
      <c r="D184" t="str">
        <f>VLOOKUP(data_to_clean[[#This Row],[state]],abbreviation_table[],2,FALSE)</f>
        <v>Tennessee</v>
      </c>
      <c r="E184" t="s">
        <v>425</v>
      </c>
      <c r="F184" t="str">
        <f>TRIM(LEFT(data_to_clean[[#This Row],[revenue]],FIND(" ",data_to_clean[[#This Row],[revenue]])))</f>
        <v>4.6</v>
      </c>
      <c r="G184" t="str">
        <f>RIGHT(data_to_clean[[#This Row],[revenue]],LEN(data_to_clean[[#This Row],[revenue]])-FIND(" ",data_to_clean[[#This Row],[revenue]]))</f>
        <v>Million</v>
      </c>
      <c r="H184" s="7">
        <f>VALUE(IF(data_to_clean[[#This Row],[multiplicity]]="Million",_xlfn.CONCAT(SUBSTITUTE(data_to_clean[[#This Row],[number]],".",""),"00000"),_xlfn.CONCAT(SUBSTITUTE(data_to_clean[[#This Row],[number]],".",""),"00000000")))</f>
        <v>4600000</v>
      </c>
      <c r="I184" t="s">
        <v>903</v>
      </c>
      <c r="J184">
        <f>ROUND(VALUE(SUBSTITUTE(data_to_clean[[#This Row],[growth_%]],".",",")),0)</f>
        <v>2138</v>
      </c>
      <c r="K184" t="s">
        <v>297</v>
      </c>
      <c r="L184">
        <v>55</v>
      </c>
      <c r="M184">
        <v>20</v>
      </c>
      <c r="N184">
        <v>2014</v>
      </c>
      <c r="O184">
        <v>1</v>
      </c>
      <c r="P184" t="s">
        <v>904</v>
      </c>
      <c r="Q184" t="b">
        <f>AND(ISNUMBER(data_to_clean[[#This Row],[revenue_formatted]]),ISNUMBER(data_to_clean[[#This Row],[growth_formatted_%]]),ISNUMBER(data_to_clean[[#This Row],[workers]]),ISNUMBER(data_to_clean[[#This Row],[previous_workers]]),ISNUMBER(data_to_clean[[#This Row],[founded]]),ISNUMBER(data_to_clean[[#This Row],[yrs_on_list]]))</f>
        <v>1</v>
      </c>
    </row>
    <row r="185" spans="1:17" x14ac:dyDescent="0.25">
      <c r="A185">
        <v>183</v>
      </c>
      <c r="B185" t="s">
        <v>905</v>
      </c>
      <c r="C185" t="s">
        <v>98</v>
      </c>
      <c r="D185" t="str">
        <f>VLOOKUP(data_to_clean[[#This Row],[state]],abbreviation_table[],2,FALSE)</f>
        <v>Washington</v>
      </c>
      <c r="E185" t="s">
        <v>394</v>
      </c>
      <c r="F185" t="str">
        <f>TRIM(LEFT(data_to_clean[[#This Row],[revenue]],FIND(" ",data_to_clean[[#This Row],[revenue]])))</f>
        <v>12.8</v>
      </c>
      <c r="G185" t="str">
        <f>RIGHT(data_to_clean[[#This Row],[revenue]],LEN(data_to_clean[[#This Row],[revenue]])-FIND(" ",data_to_clean[[#This Row],[revenue]]))</f>
        <v>Million</v>
      </c>
      <c r="H185" s="7">
        <f>VALUE(IF(data_to_clean[[#This Row],[multiplicity]]="Million",_xlfn.CONCAT(SUBSTITUTE(data_to_clean[[#This Row],[number]],".",""),"00000"),_xlfn.CONCAT(SUBSTITUTE(data_to_clean[[#This Row],[number]],".",""),"00000000")))</f>
        <v>12800000</v>
      </c>
      <c r="I185" t="s">
        <v>907</v>
      </c>
      <c r="J185">
        <f>ROUND(VALUE(SUBSTITUTE(data_to_clean[[#This Row],[growth_%]],".",",")),0)</f>
        <v>2123</v>
      </c>
      <c r="K185" t="s">
        <v>156</v>
      </c>
      <c r="L185">
        <v>100</v>
      </c>
      <c r="M185">
        <v>15</v>
      </c>
      <c r="N185">
        <v>2004</v>
      </c>
      <c r="O185">
        <v>2</v>
      </c>
      <c r="P185" t="s">
        <v>908</v>
      </c>
      <c r="Q185" t="b">
        <f>AND(ISNUMBER(data_to_clean[[#This Row],[revenue_formatted]]),ISNUMBER(data_to_clean[[#This Row],[growth_formatted_%]]),ISNUMBER(data_to_clean[[#This Row],[workers]]),ISNUMBER(data_to_clean[[#This Row],[previous_workers]]),ISNUMBER(data_to_clean[[#This Row],[founded]]),ISNUMBER(data_to_clean[[#This Row],[yrs_on_list]]))</f>
        <v>1</v>
      </c>
    </row>
    <row r="186" spans="1:17" x14ac:dyDescent="0.25">
      <c r="A186">
        <v>184</v>
      </c>
      <c r="B186" t="s">
        <v>909</v>
      </c>
      <c r="C186" t="s">
        <v>119</v>
      </c>
      <c r="D186" t="str">
        <f>VLOOKUP(data_to_clean[[#This Row],[state]],abbreviation_table[],2,FALSE)</f>
        <v>Georgia</v>
      </c>
      <c r="E186" t="s">
        <v>911</v>
      </c>
      <c r="F186" t="str">
        <f>TRIM(LEFT(data_to_clean[[#This Row],[revenue]],FIND(" ",data_to_clean[[#This Row],[revenue]])))</f>
        <v>2.7</v>
      </c>
      <c r="G186" t="str">
        <f>RIGHT(data_to_clean[[#This Row],[revenue]],LEN(data_to_clean[[#This Row],[revenue]])-FIND(" ",data_to_clean[[#This Row],[revenue]]))</f>
        <v>Million</v>
      </c>
      <c r="H186" s="7">
        <f>VALUE(IF(data_to_clean[[#This Row],[multiplicity]]="Million",_xlfn.CONCAT(SUBSTITUTE(data_to_clean[[#This Row],[number]],".",""),"00000"),_xlfn.CONCAT(SUBSTITUTE(data_to_clean[[#This Row],[number]],".",""),"00000000")))</f>
        <v>2700000</v>
      </c>
      <c r="I186" t="s">
        <v>912</v>
      </c>
      <c r="J186">
        <f>ROUND(VALUE(SUBSTITUTE(data_to_clean[[#This Row],[growth_%]],".",",")),0)</f>
        <v>2116</v>
      </c>
      <c r="K186" t="s">
        <v>55</v>
      </c>
      <c r="L186">
        <v>64</v>
      </c>
      <c r="M186">
        <v>12</v>
      </c>
      <c r="N186">
        <v>2015</v>
      </c>
      <c r="O186">
        <v>1</v>
      </c>
      <c r="P186" t="s">
        <v>913</v>
      </c>
      <c r="Q186" t="b">
        <f>AND(ISNUMBER(data_to_clean[[#This Row],[revenue_formatted]]),ISNUMBER(data_to_clean[[#This Row],[growth_formatted_%]]),ISNUMBER(data_to_clean[[#This Row],[workers]]),ISNUMBER(data_to_clean[[#This Row],[previous_workers]]),ISNUMBER(data_to_clean[[#This Row],[founded]]),ISNUMBER(data_to_clean[[#This Row],[yrs_on_list]]))</f>
        <v>1</v>
      </c>
    </row>
    <row r="187" spans="1:17" x14ac:dyDescent="0.25">
      <c r="A187">
        <v>185</v>
      </c>
      <c r="B187" t="s">
        <v>914</v>
      </c>
      <c r="C187" t="s">
        <v>86</v>
      </c>
      <c r="D187" t="str">
        <f>VLOOKUP(data_to_clean[[#This Row],[state]],abbreviation_table[],2,FALSE)</f>
        <v>Colorado</v>
      </c>
      <c r="E187" t="s">
        <v>916</v>
      </c>
      <c r="F187" t="str">
        <f>TRIM(LEFT(data_to_clean[[#This Row],[revenue]],FIND(" ",data_to_clean[[#This Row],[revenue]])))</f>
        <v>85.8</v>
      </c>
      <c r="G187" t="str">
        <f>RIGHT(data_to_clean[[#This Row],[revenue]],LEN(data_to_clean[[#This Row],[revenue]])-FIND(" ",data_to_clean[[#This Row],[revenue]]))</f>
        <v>Million</v>
      </c>
      <c r="H187" s="7">
        <f>VALUE(IF(data_to_clean[[#This Row],[multiplicity]]="Million",_xlfn.CONCAT(SUBSTITUTE(data_to_clean[[#This Row],[number]],".",""),"00000"),_xlfn.CONCAT(SUBSTITUTE(data_to_clean[[#This Row],[number]],".",""),"00000000")))</f>
        <v>85800000</v>
      </c>
      <c r="I187" t="s">
        <v>917</v>
      </c>
      <c r="J187">
        <f>ROUND(VALUE(SUBSTITUTE(data_to_clean[[#This Row],[growth_%]],".",",")),0)</f>
        <v>2112</v>
      </c>
      <c r="K187" t="s">
        <v>336</v>
      </c>
      <c r="L187">
        <v>103</v>
      </c>
      <c r="M187">
        <v>3</v>
      </c>
      <c r="N187">
        <v>2014</v>
      </c>
      <c r="O187">
        <v>2</v>
      </c>
      <c r="P187" t="s">
        <v>89</v>
      </c>
      <c r="Q187" t="b">
        <f>AND(ISNUMBER(data_to_clean[[#This Row],[revenue_formatted]]),ISNUMBER(data_to_clean[[#This Row],[growth_formatted_%]]),ISNUMBER(data_to_clean[[#This Row],[workers]]),ISNUMBER(data_to_clean[[#This Row],[previous_workers]]),ISNUMBER(data_to_clean[[#This Row],[founded]]),ISNUMBER(data_to_clean[[#This Row],[yrs_on_list]]))</f>
        <v>1</v>
      </c>
    </row>
    <row r="188" spans="1:17" x14ac:dyDescent="0.25">
      <c r="A188">
        <v>186</v>
      </c>
      <c r="B188" t="s">
        <v>918</v>
      </c>
      <c r="C188" t="s">
        <v>66</v>
      </c>
      <c r="D188" t="str">
        <f>VLOOKUP(data_to_clean[[#This Row],[state]],abbreviation_table[],2,FALSE)</f>
        <v>Virginia</v>
      </c>
      <c r="E188" t="s">
        <v>704</v>
      </c>
      <c r="F188" t="str">
        <f>TRIM(LEFT(data_to_clean[[#This Row],[revenue]],FIND(" ",data_to_clean[[#This Row],[revenue]])))</f>
        <v>5.4</v>
      </c>
      <c r="G188" t="str">
        <f>RIGHT(data_to_clean[[#This Row],[revenue]],LEN(data_to_clean[[#This Row],[revenue]])-FIND(" ",data_to_clean[[#This Row],[revenue]]))</f>
        <v>Million</v>
      </c>
      <c r="H188" s="7">
        <f>VALUE(IF(data_to_clean[[#This Row],[multiplicity]]="Million",_xlfn.CONCAT(SUBSTITUTE(data_to_clean[[#This Row],[number]],".",""),"00000"),_xlfn.CONCAT(SUBSTITUTE(data_to_clean[[#This Row],[number]],".",""),"00000000")))</f>
        <v>5400000</v>
      </c>
      <c r="I188" t="s">
        <v>920</v>
      </c>
      <c r="J188">
        <f>ROUND(VALUE(SUBSTITUTE(data_to_clean[[#This Row],[growth_%]],".",",")),0)</f>
        <v>2107</v>
      </c>
      <c r="K188" t="s">
        <v>233</v>
      </c>
      <c r="L188">
        <v>23</v>
      </c>
      <c r="M188">
        <v>1</v>
      </c>
      <c r="N188">
        <v>2015</v>
      </c>
      <c r="O188">
        <v>1</v>
      </c>
      <c r="P188" t="s">
        <v>921</v>
      </c>
      <c r="Q188" t="b">
        <f>AND(ISNUMBER(data_to_clean[[#This Row],[revenue_formatted]]),ISNUMBER(data_to_clean[[#This Row],[growth_formatted_%]]),ISNUMBER(data_to_clean[[#This Row],[workers]]),ISNUMBER(data_to_clean[[#This Row],[previous_workers]]),ISNUMBER(data_to_clean[[#This Row],[founded]]),ISNUMBER(data_to_clean[[#This Row],[yrs_on_list]]))</f>
        <v>1</v>
      </c>
    </row>
    <row r="189" spans="1:17" x14ac:dyDescent="0.25">
      <c r="A189">
        <v>187</v>
      </c>
      <c r="B189" t="s">
        <v>922</v>
      </c>
      <c r="C189" t="s">
        <v>80</v>
      </c>
      <c r="D189" t="str">
        <f>VLOOKUP(data_to_clean[[#This Row],[state]],abbreviation_table[],2,FALSE)</f>
        <v>California</v>
      </c>
      <c r="E189" t="s">
        <v>440</v>
      </c>
      <c r="F189" t="str">
        <f>TRIM(LEFT(data_to_clean[[#This Row],[revenue]],FIND(" ",data_to_clean[[#This Row],[revenue]])))</f>
        <v>8.2</v>
      </c>
      <c r="G189" t="str">
        <f>RIGHT(data_to_clean[[#This Row],[revenue]],LEN(data_to_clean[[#This Row],[revenue]])-FIND(" ",data_to_clean[[#This Row],[revenue]]))</f>
        <v>Million</v>
      </c>
      <c r="H189" s="7">
        <f>VALUE(IF(data_to_clean[[#This Row],[multiplicity]]="Million",_xlfn.CONCAT(SUBSTITUTE(data_to_clean[[#This Row],[number]],".",""),"00000"),_xlfn.CONCAT(SUBSTITUTE(data_to_clean[[#This Row],[number]],".",""),"00000000")))</f>
        <v>8200000</v>
      </c>
      <c r="I189" t="s">
        <v>924</v>
      </c>
      <c r="J189">
        <f>ROUND(VALUE(SUBSTITUTE(data_to_clean[[#This Row],[growth_%]],".",",")),0)</f>
        <v>2101</v>
      </c>
      <c r="K189" t="s">
        <v>33</v>
      </c>
      <c r="L189">
        <v>15</v>
      </c>
      <c r="M189">
        <v>1</v>
      </c>
      <c r="N189">
        <v>2013</v>
      </c>
      <c r="O189">
        <v>1</v>
      </c>
      <c r="P189" t="s">
        <v>137</v>
      </c>
      <c r="Q189" t="b">
        <f>AND(ISNUMBER(data_to_clean[[#This Row],[revenue_formatted]]),ISNUMBER(data_to_clean[[#This Row],[growth_formatted_%]]),ISNUMBER(data_to_clean[[#This Row],[workers]]),ISNUMBER(data_to_clean[[#This Row],[previous_workers]]),ISNUMBER(data_to_clean[[#This Row],[founded]]),ISNUMBER(data_to_clean[[#This Row],[yrs_on_list]]))</f>
        <v>1</v>
      </c>
    </row>
    <row r="190" spans="1:17" x14ac:dyDescent="0.25">
      <c r="A190">
        <v>188</v>
      </c>
      <c r="B190" t="s">
        <v>925</v>
      </c>
      <c r="C190" t="s">
        <v>119</v>
      </c>
      <c r="D190" t="str">
        <f>VLOOKUP(data_to_clean[[#This Row],[state]],abbreviation_table[],2,FALSE)</f>
        <v>Georgia</v>
      </c>
      <c r="E190" t="s">
        <v>927</v>
      </c>
      <c r="F190" t="str">
        <f>TRIM(LEFT(data_to_clean[[#This Row],[revenue]],FIND(" ",data_to_clean[[#This Row],[revenue]])))</f>
        <v>6.9</v>
      </c>
      <c r="G190" t="str">
        <f>RIGHT(data_to_clean[[#This Row],[revenue]],LEN(data_to_clean[[#This Row],[revenue]])-FIND(" ",data_to_clean[[#This Row],[revenue]]))</f>
        <v>Million</v>
      </c>
      <c r="H190" s="7">
        <f>VALUE(IF(data_to_clean[[#This Row],[multiplicity]]="Million",_xlfn.CONCAT(SUBSTITUTE(data_to_clean[[#This Row],[number]],".",""),"00000"),_xlfn.CONCAT(SUBSTITUTE(data_to_clean[[#This Row],[number]],".",""),"00000000")))</f>
        <v>6900000</v>
      </c>
      <c r="I190" t="s">
        <v>928</v>
      </c>
      <c r="J190">
        <f>ROUND(VALUE(SUBSTITUTE(data_to_clean[[#This Row],[growth_%]],".",",")),0)</f>
        <v>2099</v>
      </c>
      <c r="K190" t="s">
        <v>33</v>
      </c>
      <c r="L190">
        <v>142</v>
      </c>
      <c r="M190">
        <v>6</v>
      </c>
      <c r="N190">
        <v>2015</v>
      </c>
      <c r="O190">
        <v>1</v>
      </c>
      <c r="P190" t="s">
        <v>122</v>
      </c>
      <c r="Q190" t="b">
        <f>AND(ISNUMBER(data_to_clean[[#This Row],[revenue_formatted]]),ISNUMBER(data_to_clean[[#This Row],[growth_formatted_%]]),ISNUMBER(data_to_clean[[#This Row],[workers]]),ISNUMBER(data_to_clean[[#This Row],[previous_workers]]),ISNUMBER(data_to_clean[[#This Row],[founded]]),ISNUMBER(data_to_clean[[#This Row],[yrs_on_list]]))</f>
        <v>1</v>
      </c>
    </row>
    <row r="191" spans="1:17" x14ac:dyDescent="0.25">
      <c r="A191">
        <v>189</v>
      </c>
      <c r="B191" t="s">
        <v>929</v>
      </c>
      <c r="C191" t="s">
        <v>764</v>
      </c>
      <c r="D191" t="str">
        <f>VLOOKUP(data_to_clean[[#This Row],[state]],abbreviation_table[],2,FALSE)</f>
        <v>North Dakota</v>
      </c>
      <c r="E191" t="s">
        <v>209</v>
      </c>
      <c r="F191" t="str">
        <f>TRIM(LEFT(data_to_clean[[#This Row],[revenue]],FIND(" ",data_to_clean[[#This Row],[revenue]])))</f>
        <v>7.2</v>
      </c>
      <c r="G191" t="str">
        <f>RIGHT(data_to_clean[[#This Row],[revenue]],LEN(data_to_clean[[#This Row],[revenue]])-FIND(" ",data_to_clean[[#This Row],[revenue]]))</f>
        <v>Million</v>
      </c>
      <c r="H191" s="7">
        <f>VALUE(IF(data_to_clean[[#This Row],[multiplicity]]="Million",_xlfn.CONCAT(SUBSTITUTE(data_to_clean[[#This Row],[number]],".",""),"00000"),_xlfn.CONCAT(SUBSTITUTE(data_to_clean[[#This Row],[number]],".",""),"00000000")))</f>
        <v>7200000</v>
      </c>
      <c r="I191" t="s">
        <v>931</v>
      </c>
      <c r="J191">
        <f>ROUND(VALUE(SUBSTITUTE(data_to_clean[[#This Row],[growth_%]],".",",")),0)</f>
        <v>2098</v>
      </c>
      <c r="K191" t="s">
        <v>48</v>
      </c>
      <c r="L191">
        <v>18</v>
      </c>
      <c r="M191">
        <v>3</v>
      </c>
      <c r="N191">
        <v>2013</v>
      </c>
      <c r="O191">
        <v>2</v>
      </c>
      <c r="P191" t="s">
        <v>767</v>
      </c>
      <c r="Q191" t="b">
        <f>AND(ISNUMBER(data_to_clean[[#This Row],[revenue_formatted]]),ISNUMBER(data_to_clean[[#This Row],[growth_formatted_%]]),ISNUMBER(data_to_clean[[#This Row],[workers]]),ISNUMBER(data_to_clean[[#This Row],[previous_workers]]),ISNUMBER(data_to_clean[[#This Row],[founded]]),ISNUMBER(data_to_clean[[#This Row],[yrs_on_list]]))</f>
        <v>1</v>
      </c>
    </row>
    <row r="192" spans="1:17" x14ac:dyDescent="0.25">
      <c r="A192">
        <v>190</v>
      </c>
      <c r="B192" t="s">
        <v>932</v>
      </c>
      <c r="C192" t="s">
        <v>59</v>
      </c>
      <c r="D192" t="str">
        <f>VLOOKUP(data_to_clean[[#This Row],[state]],abbreviation_table[],2,FALSE)</f>
        <v>New Jersey</v>
      </c>
      <c r="E192" t="s">
        <v>934</v>
      </c>
      <c r="F192" t="str">
        <f>TRIM(LEFT(data_to_clean[[#This Row],[revenue]],FIND(" ",data_to_clean[[#This Row],[revenue]])))</f>
        <v>12.7</v>
      </c>
      <c r="G192" t="str">
        <f>RIGHT(data_to_clean[[#This Row],[revenue]],LEN(data_to_clean[[#This Row],[revenue]])-FIND(" ",data_to_clean[[#This Row],[revenue]]))</f>
        <v>Million</v>
      </c>
      <c r="H192" s="7">
        <f>VALUE(IF(data_to_clean[[#This Row],[multiplicity]]="Million",_xlfn.CONCAT(SUBSTITUTE(data_to_clean[[#This Row],[number]],".",""),"00000"),_xlfn.CONCAT(SUBSTITUTE(data_to_clean[[#This Row],[number]],".",""),"00000000")))</f>
        <v>12700000</v>
      </c>
      <c r="I192" t="s">
        <v>935</v>
      </c>
      <c r="J192">
        <f>ROUND(VALUE(SUBSTITUTE(data_to_clean[[#This Row],[growth_%]],".",",")),0)</f>
        <v>2096</v>
      </c>
      <c r="K192" t="s">
        <v>33</v>
      </c>
      <c r="L192">
        <v>28</v>
      </c>
      <c r="M192">
        <v>2</v>
      </c>
      <c r="N192">
        <v>2014</v>
      </c>
      <c r="O192">
        <v>1</v>
      </c>
      <c r="P192" t="s">
        <v>936</v>
      </c>
      <c r="Q192" t="b">
        <f>AND(ISNUMBER(data_to_clean[[#This Row],[revenue_formatted]]),ISNUMBER(data_to_clean[[#This Row],[growth_formatted_%]]),ISNUMBER(data_to_clean[[#This Row],[workers]]),ISNUMBER(data_to_clean[[#This Row],[previous_workers]]),ISNUMBER(data_to_clean[[#This Row],[founded]]),ISNUMBER(data_to_clean[[#This Row],[yrs_on_list]]))</f>
        <v>1</v>
      </c>
    </row>
    <row r="193" spans="1:17" x14ac:dyDescent="0.25">
      <c r="A193">
        <v>191</v>
      </c>
      <c r="B193" t="s">
        <v>937</v>
      </c>
      <c r="C193" t="s">
        <v>119</v>
      </c>
      <c r="D193" t="str">
        <f>VLOOKUP(data_to_clean[[#This Row],[state]],abbreviation_table[],2,FALSE)</f>
        <v>Georgia</v>
      </c>
      <c r="E193" t="s">
        <v>939</v>
      </c>
      <c r="F193" t="str">
        <f>TRIM(LEFT(data_to_clean[[#This Row],[revenue]],FIND(" ",data_to_clean[[#This Row],[revenue]])))</f>
        <v>4.1</v>
      </c>
      <c r="G193" t="str">
        <f>RIGHT(data_to_clean[[#This Row],[revenue]],LEN(data_to_clean[[#This Row],[revenue]])-FIND(" ",data_to_clean[[#This Row],[revenue]]))</f>
        <v>Million</v>
      </c>
      <c r="H193" s="7">
        <f>VALUE(IF(data_to_clean[[#This Row],[multiplicity]]="Million",_xlfn.CONCAT(SUBSTITUTE(data_to_clean[[#This Row],[number]],".",""),"00000"),_xlfn.CONCAT(SUBSTITUTE(data_to_clean[[#This Row],[number]],".",""),"00000000")))</f>
        <v>4100000</v>
      </c>
      <c r="I193" t="s">
        <v>940</v>
      </c>
      <c r="J193">
        <f>ROUND(VALUE(SUBSTITUTE(data_to_clean[[#This Row],[growth_%]],".",",")),0)</f>
        <v>2082</v>
      </c>
      <c r="K193" t="s">
        <v>211</v>
      </c>
      <c r="L193">
        <v>14</v>
      </c>
      <c r="M193">
        <v>1</v>
      </c>
      <c r="N193">
        <v>2015</v>
      </c>
      <c r="O193">
        <v>1</v>
      </c>
      <c r="P193" t="s">
        <v>122</v>
      </c>
      <c r="Q193" t="b">
        <f>AND(ISNUMBER(data_to_clean[[#This Row],[revenue_formatted]]),ISNUMBER(data_to_clean[[#This Row],[growth_formatted_%]]),ISNUMBER(data_to_clean[[#This Row],[workers]]),ISNUMBER(data_to_clean[[#This Row],[previous_workers]]),ISNUMBER(data_to_clean[[#This Row],[founded]]),ISNUMBER(data_to_clean[[#This Row],[yrs_on_list]]))</f>
        <v>1</v>
      </c>
    </row>
    <row r="194" spans="1:17" x14ac:dyDescent="0.25">
      <c r="A194">
        <v>192</v>
      </c>
      <c r="B194" t="s">
        <v>941</v>
      </c>
      <c r="C194" t="s">
        <v>66</v>
      </c>
      <c r="D194" t="str">
        <f>VLOOKUP(data_to_clean[[#This Row],[state]],abbreviation_table[],2,FALSE)</f>
        <v>Virginia</v>
      </c>
      <c r="E194" t="s">
        <v>943</v>
      </c>
      <c r="F194" t="str">
        <f>TRIM(LEFT(data_to_clean[[#This Row],[revenue]],FIND(" ",data_to_clean[[#This Row],[revenue]])))</f>
        <v>24.7</v>
      </c>
      <c r="G194" t="str">
        <f>RIGHT(data_to_clean[[#This Row],[revenue]],LEN(data_to_clean[[#This Row],[revenue]])-FIND(" ",data_to_clean[[#This Row],[revenue]]))</f>
        <v>Million</v>
      </c>
      <c r="H194" s="7">
        <f>VALUE(IF(data_to_clean[[#This Row],[multiplicity]]="Million",_xlfn.CONCAT(SUBSTITUTE(data_to_clean[[#This Row],[number]],".",""),"00000"),_xlfn.CONCAT(SUBSTITUTE(data_to_clean[[#This Row],[number]],".",""),"00000000")))</f>
        <v>24700000</v>
      </c>
      <c r="I194" t="s">
        <v>944</v>
      </c>
      <c r="J194">
        <f>ROUND(VALUE(SUBSTITUTE(data_to_clean[[#This Row],[growth_%]],".",",")),0)</f>
        <v>2077</v>
      </c>
      <c r="K194" t="s">
        <v>181</v>
      </c>
      <c r="L194">
        <v>350</v>
      </c>
      <c r="M194">
        <v>35</v>
      </c>
      <c r="N194">
        <v>1995</v>
      </c>
      <c r="O194">
        <v>4</v>
      </c>
      <c r="P194" t="s">
        <v>746</v>
      </c>
      <c r="Q194" t="b">
        <f>AND(ISNUMBER(data_to_clean[[#This Row],[revenue_formatted]]),ISNUMBER(data_to_clean[[#This Row],[growth_formatted_%]]),ISNUMBER(data_to_clean[[#This Row],[workers]]),ISNUMBER(data_to_clean[[#This Row],[previous_workers]]),ISNUMBER(data_to_clean[[#This Row],[founded]]),ISNUMBER(data_to_clean[[#This Row],[yrs_on_list]]))</f>
        <v>1</v>
      </c>
    </row>
    <row r="195" spans="1:17" x14ac:dyDescent="0.25">
      <c r="A195">
        <v>193</v>
      </c>
      <c r="B195" t="s">
        <v>945</v>
      </c>
      <c r="C195" t="s">
        <v>243</v>
      </c>
      <c r="D195" t="str">
        <f>VLOOKUP(data_to_clean[[#This Row],[state]],abbreviation_table[],2,FALSE)</f>
        <v>Maryland</v>
      </c>
      <c r="E195" t="s">
        <v>485</v>
      </c>
      <c r="F195" t="str">
        <f>TRIM(LEFT(data_to_clean[[#This Row],[revenue]],FIND(" ",data_to_clean[[#This Row],[revenue]])))</f>
        <v>4.5</v>
      </c>
      <c r="G195" t="str">
        <f>RIGHT(data_to_clean[[#This Row],[revenue]],LEN(data_to_clean[[#This Row],[revenue]])-FIND(" ",data_to_clean[[#This Row],[revenue]]))</f>
        <v>Million</v>
      </c>
      <c r="H195" s="7">
        <f>VALUE(IF(data_to_clean[[#This Row],[multiplicity]]="Million",_xlfn.CONCAT(SUBSTITUTE(data_to_clean[[#This Row],[number]],".",""),"00000"),_xlfn.CONCAT(SUBSTITUTE(data_to_clean[[#This Row],[number]],".",""),"00000000")))</f>
        <v>4500000</v>
      </c>
      <c r="I195" t="s">
        <v>947</v>
      </c>
      <c r="J195">
        <f>ROUND(VALUE(SUBSTITUTE(data_to_clean[[#This Row],[growth_%]],".",",")),0)</f>
        <v>2077</v>
      </c>
      <c r="K195" t="s">
        <v>181</v>
      </c>
      <c r="L195">
        <v>10</v>
      </c>
      <c r="M195">
        <v>2</v>
      </c>
      <c r="N195">
        <v>2009</v>
      </c>
      <c r="O195">
        <v>1</v>
      </c>
      <c r="P195" t="s">
        <v>948</v>
      </c>
      <c r="Q195" t="b">
        <f>AND(ISNUMBER(data_to_clean[[#This Row],[revenue_formatted]]),ISNUMBER(data_to_clean[[#This Row],[growth_formatted_%]]),ISNUMBER(data_to_clean[[#This Row],[workers]]),ISNUMBER(data_to_clean[[#This Row],[previous_workers]]),ISNUMBER(data_to_clean[[#This Row],[founded]]),ISNUMBER(data_to_clean[[#This Row],[yrs_on_list]]))</f>
        <v>1</v>
      </c>
    </row>
    <row r="196" spans="1:17" x14ac:dyDescent="0.25">
      <c r="A196">
        <v>194</v>
      </c>
      <c r="B196" t="s">
        <v>949</v>
      </c>
      <c r="C196" t="s">
        <v>52</v>
      </c>
      <c r="D196" t="str">
        <f>VLOOKUP(data_to_clean[[#This Row],[state]],abbreviation_table[],2,FALSE)</f>
        <v>Florida</v>
      </c>
      <c r="E196" t="s">
        <v>951</v>
      </c>
      <c r="F196" t="str">
        <f>TRIM(LEFT(data_to_clean[[#This Row],[revenue]],FIND(" ",data_to_clean[[#This Row],[revenue]])))</f>
        <v>32.9</v>
      </c>
      <c r="G196" t="str">
        <f>RIGHT(data_to_clean[[#This Row],[revenue]],LEN(data_to_clean[[#This Row],[revenue]])-FIND(" ",data_to_clean[[#This Row],[revenue]]))</f>
        <v>Million</v>
      </c>
      <c r="H196" s="7">
        <f>VALUE(IF(data_to_clean[[#This Row],[multiplicity]]="Million",_xlfn.CONCAT(SUBSTITUTE(data_to_clean[[#This Row],[number]],".",""),"00000"),_xlfn.CONCAT(SUBSTITUTE(data_to_clean[[#This Row],[number]],".",""),"00000000")))</f>
        <v>32900000</v>
      </c>
      <c r="I196" t="s">
        <v>952</v>
      </c>
      <c r="J196">
        <f>ROUND(VALUE(SUBSTITUTE(data_to_clean[[#This Row],[growth_%]],".",",")),0)</f>
        <v>2068</v>
      </c>
      <c r="K196" t="s">
        <v>25</v>
      </c>
      <c r="L196">
        <v>45</v>
      </c>
      <c r="M196">
        <v>4</v>
      </c>
      <c r="N196">
        <v>2014</v>
      </c>
      <c r="O196">
        <v>1</v>
      </c>
      <c r="P196" t="s">
        <v>954</v>
      </c>
      <c r="Q196" t="b">
        <f>AND(ISNUMBER(data_to_clean[[#This Row],[revenue_formatted]]),ISNUMBER(data_to_clean[[#This Row],[growth_formatted_%]]),ISNUMBER(data_to_clean[[#This Row],[workers]]),ISNUMBER(data_to_clean[[#This Row],[previous_workers]]),ISNUMBER(data_to_clean[[#This Row],[founded]]),ISNUMBER(data_to_clean[[#This Row],[yrs_on_list]]))</f>
        <v>1</v>
      </c>
    </row>
    <row r="197" spans="1:17" x14ac:dyDescent="0.25">
      <c r="A197">
        <v>195</v>
      </c>
      <c r="B197" t="s">
        <v>955</v>
      </c>
      <c r="C197" t="s">
        <v>80</v>
      </c>
      <c r="D197" t="str">
        <f>VLOOKUP(data_to_clean[[#This Row],[state]],abbreviation_table[],2,FALSE)</f>
        <v>California</v>
      </c>
      <c r="E197" t="s">
        <v>957</v>
      </c>
      <c r="F197" t="str">
        <f>TRIM(LEFT(data_to_clean[[#This Row],[revenue]],FIND(" ",data_to_clean[[#This Row],[revenue]])))</f>
        <v>2.2</v>
      </c>
      <c r="G197" t="str">
        <f>RIGHT(data_to_clean[[#This Row],[revenue]],LEN(data_to_clean[[#This Row],[revenue]])-FIND(" ",data_to_clean[[#This Row],[revenue]]))</f>
        <v>Million</v>
      </c>
      <c r="H197" s="7">
        <f>VALUE(IF(data_to_clean[[#This Row],[multiplicity]]="Million",_xlfn.CONCAT(SUBSTITUTE(data_to_clean[[#This Row],[number]],".",""),"00000"),_xlfn.CONCAT(SUBSTITUTE(data_to_clean[[#This Row],[number]],".",""),"00000000")))</f>
        <v>2200000</v>
      </c>
      <c r="I197" t="s">
        <v>958</v>
      </c>
      <c r="J197">
        <f>ROUND(VALUE(SUBSTITUTE(data_to_clean[[#This Row],[growth_%]],".",",")),0)</f>
        <v>2047</v>
      </c>
      <c r="K197" t="s">
        <v>175</v>
      </c>
      <c r="L197">
        <v>10</v>
      </c>
      <c r="M197">
        <v>2</v>
      </c>
      <c r="N197">
        <v>2014</v>
      </c>
      <c r="O197">
        <v>1</v>
      </c>
      <c r="P197" t="s">
        <v>959</v>
      </c>
      <c r="Q197" t="b">
        <f>AND(ISNUMBER(data_to_clean[[#This Row],[revenue_formatted]]),ISNUMBER(data_to_clean[[#This Row],[growth_formatted_%]]),ISNUMBER(data_to_clean[[#This Row],[workers]]),ISNUMBER(data_to_clean[[#This Row],[previous_workers]]),ISNUMBER(data_to_clean[[#This Row],[founded]]),ISNUMBER(data_to_clean[[#This Row],[yrs_on_list]]))</f>
        <v>1</v>
      </c>
    </row>
    <row r="198" spans="1:17" x14ac:dyDescent="0.25">
      <c r="A198">
        <v>196</v>
      </c>
      <c r="B198" t="s">
        <v>960</v>
      </c>
      <c r="C198" t="s">
        <v>80</v>
      </c>
      <c r="D198" t="str">
        <f>VLOOKUP(data_to_clean[[#This Row],[state]],abbreviation_table[],2,FALSE)</f>
        <v>California</v>
      </c>
      <c r="E198" t="s">
        <v>962</v>
      </c>
      <c r="F198" t="str">
        <f>TRIM(LEFT(data_to_clean[[#This Row],[revenue]],FIND(" ",data_to_clean[[#This Row],[revenue]])))</f>
        <v>3.6</v>
      </c>
      <c r="G198" t="str">
        <f>RIGHT(data_to_clean[[#This Row],[revenue]],LEN(data_to_clean[[#This Row],[revenue]])-FIND(" ",data_to_clean[[#This Row],[revenue]]))</f>
        <v>Million</v>
      </c>
      <c r="H198" s="7">
        <f>VALUE(IF(data_to_clean[[#This Row],[multiplicity]]="Million",_xlfn.CONCAT(SUBSTITUTE(data_to_clean[[#This Row],[number]],".",""),"00000"),_xlfn.CONCAT(SUBSTITUTE(data_to_clean[[#This Row],[number]],".",""),"00000000")))</f>
        <v>3600000</v>
      </c>
      <c r="I198" t="s">
        <v>963</v>
      </c>
      <c r="J198">
        <f>ROUND(VALUE(SUBSTITUTE(data_to_clean[[#This Row],[growth_%]],".",",")),0)</f>
        <v>2037</v>
      </c>
      <c r="K198" t="s">
        <v>187</v>
      </c>
      <c r="L198">
        <v>62</v>
      </c>
      <c r="M198">
        <v>5</v>
      </c>
      <c r="N198">
        <v>2014</v>
      </c>
      <c r="O198">
        <v>1</v>
      </c>
      <c r="P198" t="s">
        <v>964</v>
      </c>
      <c r="Q198" t="b">
        <f>AND(ISNUMBER(data_to_clean[[#This Row],[revenue_formatted]]),ISNUMBER(data_to_clean[[#This Row],[growth_formatted_%]]),ISNUMBER(data_to_clean[[#This Row],[workers]]),ISNUMBER(data_to_clean[[#This Row],[previous_workers]]),ISNUMBER(data_to_clean[[#This Row],[founded]]),ISNUMBER(data_to_clean[[#This Row],[yrs_on_list]]))</f>
        <v>1</v>
      </c>
    </row>
    <row r="199" spans="1:17" x14ac:dyDescent="0.25">
      <c r="A199">
        <v>197</v>
      </c>
      <c r="B199" t="s">
        <v>965</v>
      </c>
      <c r="C199" t="s">
        <v>243</v>
      </c>
      <c r="D199" t="str">
        <f>VLOOKUP(data_to_clean[[#This Row],[state]],abbreviation_table[],2,FALSE)</f>
        <v>Maryland</v>
      </c>
      <c r="E199" t="s">
        <v>216</v>
      </c>
      <c r="F199" t="str">
        <f>TRIM(LEFT(data_to_clean[[#This Row],[revenue]],FIND(" ",data_to_clean[[#This Row],[revenue]])))</f>
        <v>20.8</v>
      </c>
      <c r="G199" t="str">
        <f>RIGHT(data_to_clean[[#This Row],[revenue]],LEN(data_to_clean[[#This Row],[revenue]])-FIND(" ",data_to_clean[[#This Row],[revenue]]))</f>
        <v>Million</v>
      </c>
      <c r="H199" s="7">
        <f>VALUE(IF(data_to_clean[[#This Row],[multiplicity]]="Million",_xlfn.CONCAT(SUBSTITUTE(data_to_clean[[#This Row],[number]],".",""),"00000"),_xlfn.CONCAT(SUBSTITUTE(data_to_clean[[#This Row],[number]],".",""),"00000000")))</f>
        <v>20800000</v>
      </c>
      <c r="I199" t="s">
        <v>967</v>
      </c>
      <c r="J199">
        <f>ROUND(VALUE(SUBSTITUTE(data_to_clean[[#This Row],[growth_%]],".",",")),0)</f>
        <v>2037</v>
      </c>
      <c r="K199" t="s">
        <v>181</v>
      </c>
      <c r="L199">
        <v>60</v>
      </c>
      <c r="M199">
        <v>10</v>
      </c>
      <c r="N199">
        <v>2012</v>
      </c>
      <c r="O199">
        <v>3</v>
      </c>
      <c r="P199" t="s">
        <v>968</v>
      </c>
      <c r="Q199" t="b">
        <f>AND(ISNUMBER(data_to_clean[[#This Row],[revenue_formatted]]),ISNUMBER(data_to_clean[[#This Row],[growth_formatted_%]]),ISNUMBER(data_to_clean[[#This Row],[workers]]),ISNUMBER(data_to_clean[[#This Row],[previous_workers]]),ISNUMBER(data_to_clean[[#This Row],[founded]]),ISNUMBER(data_to_clean[[#This Row],[yrs_on_list]]))</f>
        <v>1</v>
      </c>
    </row>
    <row r="200" spans="1:17" x14ac:dyDescent="0.25">
      <c r="A200">
        <v>198</v>
      </c>
      <c r="B200" t="s">
        <v>969</v>
      </c>
      <c r="C200" t="s">
        <v>166</v>
      </c>
      <c r="D200" t="str">
        <f>VLOOKUP(data_to_clean[[#This Row],[state]],abbreviation_table[],2,FALSE)</f>
        <v>Utah</v>
      </c>
      <c r="E200" t="s">
        <v>962</v>
      </c>
      <c r="F200" t="str">
        <f>TRIM(LEFT(data_to_clean[[#This Row],[revenue]],FIND(" ",data_to_clean[[#This Row],[revenue]])))</f>
        <v>3.6</v>
      </c>
      <c r="G200" t="str">
        <f>RIGHT(data_to_clean[[#This Row],[revenue]],LEN(data_to_clean[[#This Row],[revenue]])-FIND(" ",data_to_clean[[#This Row],[revenue]]))</f>
        <v>Million</v>
      </c>
      <c r="H200" s="7">
        <f>VALUE(IF(data_to_clean[[#This Row],[multiplicity]]="Million",_xlfn.CONCAT(SUBSTITUTE(data_to_clean[[#This Row],[number]],".",""),"00000"),_xlfn.CONCAT(SUBSTITUTE(data_to_clean[[#This Row],[number]],".",""),"00000000")))</f>
        <v>3600000</v>
      </c>
      <c r="I200" t="s">
        <v>971</v>
      </c>
      <c r="J200">
        <f>ROUND(VALUE(SUBSTITUTE(data_to_clean[[#This Row],[growth_%]],".",",")),0)</f>
        <v>2030</v>
      </c>
      <c r="K200" t="s">
        <v>156</v>
      </c>
      <c r="L200">
        <v>18</v>
      </c>
      <c r="M200">
        <v>4</v>
      </c>
      <c r="N200">
        <v>2013</v>
      </c>
      <c r="O200">
        <v>1</v>
      </c>
      <c r="P200" t="s">
        <v>170</v>
      </c>
      <c r="Q200" t="b">
        <f>AND(ISNUMBER(data_to_clean[[#This Row],[revenue_formatted]]),ISNUMBER(data_to_clean[[#This Row],[growth_formatted_%]]),ISNUMBER(data_to_clean[[#This Row],[workers]]),ISNUMBER(data_to_clean[[#This Row],[previous_workers]]),ISNUMBER(data_to_clean[[#This Row],[founded]]),ISNUMBER(data_to_clean[[#This Row],[yrs_on_list]]))</f>
        <v>1</v>
      </c>
    </row>
    <row r="201" spans="1:17" x14ac:dyDescent="0.25">
      <c r="A201">
        <v>199</v>
      </c>
      <c r="B201" t="s">
        <v>972</v>
      </c>
      <c r="C201" t="s">
        <v>974</v>
      </c>
      <c r="D201" t="str">
        <f>VLOOKUP(data_to_clean[[#This Row],[state]],abbreviation_table[],2,FALSE)</f>
        <v>District of Columbia</v>
      </c>
      <c r="E201" t="s">
        <v>408</v>
      </c>
      <c r="F201" t="str">
        <f>TRIM(LEFT(data_to_clean[[#This Row],[revenue]],FIND(" ",data_to_clean[[#This Row],[revenue]])))</f>
        <v>14.3</v>
      </c>
      <c r="G201" t="str">
        <f>RIGHT(data_to_clean[[#This Row],[revenue]],LEN(data_to_clean[[#This Row],[revenue]])-FIND(" ",data_to_clean[[#This Row],[revenue]]))</f>
        <v>Million</v>
      </c>
      <c r="H201" s="7">
        <f>VALUE(IF(data_to_clean[[#This Row],[multiplicity]]="Million",_xlfn.CONCAT(SUBSTITUTE(data_to_clean[[#This Row],[number]],".",""),"00000"),_xlfn.CONCAT(SUBSTITUTE(data_to_clean[[#This Row],[number]],".",""),"00000000")))</f>
        <v>14300000</v>
      </c>
      <c r="I201" t="s">
        <v>975</v>
      </c>
      <c r="J201">
        <f>ROUND(VALUE(SUBSTITUTE(data_to_clean[[#This Row],[growth_%]],".",",")),0)</f>
        <v>2027</v>
      </c>
      <c r="K201" t="s">
        <v>18</v>
      </c>
      <c r="L201">
        <v>30</v>
      </c>
      <c r="M201">
        <v>1</v>
      </c>
      <c r="N201">
        <v>2015</v>
      </c>
      <c r="O201">
        <v>1</v>
      </c>
      <c r="P201" t="s">
        <v>976</v>
      </c>
      <c r="Q201" t="b">
        <f>AND(ISNUMBER(data_to_clean[[#This Row],[revenue_formatted]]),ISNUMBER(data_to_clean[[#This Row],[growth_formatted_%]]),ISNUMBER(data_to_clean[[#This Row],[workers]]),ISNUMBER(data_to_clean[[#This Row],[previous_workers]]),ISNUMBER(data_to_clean[[#This Row],[founded]]),ISNUMBER(data_to_clean[[#This Row],[yrs_on_list]]))</f>
        <v>1</v>
      </c>
    </row>
    <row r="202" spans="1:17" x14ac:dyDescent="0.25">
      <c r="A202">
        <v>200</v>
      </c>
      <c r="B202" t="s">
        <v>977</v>
      </c>
      <c r="C202" t="s">
        <v>80</v>
      </c>
      <c r="D202" t="str">
        <f>VLOOKUP(data_to_clean[[#This Row],[state]],abbreviation_table[],2,FALSE)</f>
        <v>California</v>
      </c>
      <c r="E202" t="s">
        <v>699</v>
      </c>
      <c r="F202" t="str">
        <f>TRIM(LEFT(data_to_clean[[#This Row],[revenue]],FIND(" ",data_to_clean[[#This Row],[revenue]])))</f>
        <v>4</v>
      </c>
      <c r="G202" t="str">
        <f>RIGHT(data_to_clean[[#This Row],[revenue]],LEN(data_to_clean[[#This Row],[revenue]])-FIND(" ",data_to_clean[[#This Row],[revenue]]))</f>
        <v>Million</v>
      </c>
      <c r="H202" s="7">
        <f>VALUE(IF(data_to_clean[[#This Row],[multiplicity]]="Million",_xlfn.CONCAT(SUBSTITUTE(data_to_clean[[#This Row],[number]],".",""),"00000"),_xlfn.CONCAT(SUBSTITUTE(data_to_clean[[#This Row],[number]],".",""),"00000000")))</f>
        <v>400000</v>
      </c>
      <c r="I202" t="s">
        <v>979</v>
      </c>
      <c r="J202">
        <f>ROUND(VALUE(SUBSTITUTE(data_to_clean[[#This Row],[growth_%]],".",",")),0)</f>
        <v>2018</v>
      </c>
      <c r="K202" t="s">
        <v>156</v>
      </c>
      <c r="L202">
        <v>23</v>
      </c>
      <c r="M202">
        <v>8</v>
      </c>
      <c r="N202">
        <v>2014</v>
      </c>
      <c r="O202">
        <v>2</v>
      </c>
      <c r="P202" t="s">
        <v>980</v>
      </c>
      <c r="Q202" t="b">
        <f>AND(ISNUMBER(data_to_clean[[#This Row],[revenue_formatted]]),ISNUMBER(data_to_clean[[#This Row],[growth_formatted_%]]),ISNUMBER(data_to_clean[[#This Row],[workers]]),ISNUMBER(data_to_clean[[#This Row],[previous_workers]]),ISNUMBER(data_to_clean[[#This Row],[founded]]),ISNUMBER(data_to_clean[[#This Row],[yrs_on_list]]))</f>
        <v>1</v>
      </c>
    </row>
    <row r="203" spans="1:17" x14ac:dyDescent="0.25">
      <c r="A203">
        <v>201</v>
      </c>
      <c r="B203" t="s">
        <v>981</v>
      </c>
      <c r="C203" t="s">
        <v>852</v>
      </c>
      <c r="D203" t="str">
        <f>VLOOKUP(data_to_clean[[#This Row],[state]],abbreviation_table[],2,FALSE)</f>
        <v>Missouri</v>
      </c>
      <c r="E203" t="s">
        <v>983</v>
      </c>
      <c r="F203" t="str">
        <f>TRIM(LEFT(data_to_clean[[#This Row],[revenue]],FIND(" ",data_to_clean[[#This Row],[revenue]])))</f>
        <v>138.4</v>
      </c>
      <c r="G203" t="str">
        <f>RIGHT(data_to_clean[[#This Row],[revenue]],LEN(data_to_clean[[#This Row],[revenue]])-FIND(" ",data_to_clean[[#This Row],[revenue]]))</f>
        <v>Million</v>
      </c>
      <c r="H203" s="7">
        <f>VALUE(IF(data_to_clean[[#This Row],[multiplicity]]="Million",_xlfn.CONCAT(SUBSTITUTE(data_to_clean[[#This Row],[number]],".",""),"00000"),_xlfn.CONCAT(SUBSTITUTE(data_to_clean[[#This Row],[number]],".",""),"00000000")))</f>
        <v>138400000</v>
      </c>
      <c r="I203" t="s">
        <v>984</v>
      </c>
      <c r="J203">
        <f>ROUND(VALUE(SUBSTITUTE(data_to_clean[[#This Row],[growth_%]],".",",")),0)</f>
        <v>2013</v>
      </c>
      <c r="K203" t="s">
        <v>18</v>
      </c>
      <c r="L203">
        <v>102</v>
      </c>
      <c r="M203">
        <v>27</v>
      </c>
      <c r="N203">
        <v>2005</v>
      </c>
      <c r="O203">
        <v>1</v>
      </c>
      <c r="P203" t="s">
        <v>985</v>
      </c>
      <c r="Q203" t="b">
        <f>AND(ISNUMBER(data_to_clean[[#This Row],[revenue_formatted]]),ISNUMBER(data_to_clean[[#This Row],[growth_formatted_%]]),ISNUMBER(data_to_clean[[#This Row],[workers]]),ISNUMBER(data_to_clean[[#This Row],[previous_workers]]),ISNUMBER(data_to_clean[[#This Row],[founded]]),ISNUMBER(data_to_clean[[#This Row],[yrs_on_list]]))</f>
        <v>1</v>
      </c>
    </row>
    <row r="204" spans="1:17" x14ac:dyDescent="0.25">
      <c r="A204">
        <v>202</v>
      </c>
      <c r="B204" t="s">
        <v>986</v>
      </c>
      <c r="C204" t="s">
        <v>503</v>
      </c>
      <c r="D204" t="str">
        <f>VLOOKUP(data_to_clean[[#This Row],[state]],abbreviation_table[],2,FALSE)</f>
        <v>Illinois</v>
      </c>
      <c r="E204" t="s">
        <v>988</v>
      </c>
      <c r="F204" t="str">
        <f>TRIM(LEFT(data_to_clean[[#This Row],[revenue]],FIND(" ",data_to_clean[[#This Row],[revenue]])))</f>
        <v>40.5</v>
      </c>
      <c r="G204" t="str">
        <f>RIGHT(data_to_clean[[#This Row],[revenue]],LEN(data_to_clean[[#This Row],[revenue]])-FIND(" ",data_to_clean[[#This Row],[revenue]]))</f>
        <v>Million</v>
      </c>
      <c r="H204" s="7">
        <f>VALUE(IF(data_to_clean[[#This Row],[multiplicity]]="Million",_xlfn.CONCAT(SUBSTITUTE(data_to_clean[[#This Row],[number]],".",""),"00000"),_xlfn.CONCAT(SUBSTITUTE(data_to_clean[[#This Row],[number]],".",""),"00000000")))</f>
        <v>40500000</v>
      </c>
      <c r="I204" t="s">
        <v>989</v>
      </c>
      <c r="J204">
        <f>ROUND(VALUE(SUBSTITUTE(data_to_clean[[#This Row],[growth_%]],".",",")),0)</f>
        <v>2007</v>
      </c>
      <c r="K204" t="s">
        <v>336</v>
      </c>
      <c r="L204">
        <v>2330</v>
      </c>
      <c r="M204">
        <v>220</v>
      </c>
      <c r="N204">
        <v>2015</v>
      </c>
      <c r="O204">
        <v>1</v>
      </c>
      <c r="P204" t="s">
        <v>990</v>
      </c>
      <c r="Q204" t="b">
        <f>AND(ISNUMBER(data_to_clean[[#This Row],[revenue_formatted]]),ISNUMBER(data_to_clean[[#This Row],[growth_formatted_%]]),ISNUMBER(data_to_clean[[#This Row],[workers]]),ISNUMBER(data_to_clean[[#This Row],[previous_workers]]),ISNUMBER(data_to_clean[[#This Row],[founded]]),ISNUMBER(data_to_clean[[#This Row],[yrs_on_list]]))</f>
        <v>1</v>
      </c>
    </row>
    <row r="205" spans="1:17" x14ac:dyDescent="0.25">
      <c r="A205">
        <v>203</v>
      </c>
      <c r="B205" t="s">
        <v>991</v>
      </c>
      <c r="C205" t="s">
        <v>80</v>
      </c>
      <c r="D205" t="str">
        <f>VLOOKUP(data_to_clean[[#This Row],[state]],abbreviation_table[],2,FALSE)</f>
        <v>California</v>
      </c>
      <c r="E205" t="s">
        <v>993</v>
      </c>
      <c r="F205" t="str">
        <f>TRIM(LEFT(data_to_clean[[#This Row],[revenue]],FIND(" ",data_to_clean[[#This Row],[revenue]])))</f>
        <v>2.3</v>
      </c>
      <c r="G205" t="str">
        <f>RIGHT(data_to_clean[[#This Row],[revenue]],LEN(data_to_clean[[#This Row],[revenue]])-FIND(" ",data_to_clean[[#This Row],[revenue]]))</f>
        <v>Million</v>
      </c>
      <c r="H205" s="7">
        <f>VALUE(IF(data_to_clean[[#This Row],[multiplicity]]="Million",_xlfn.CONCAT(SUBSTITUTE(data_to_clean[[#This Row],[number]],".",""),"00000"),_xlfn.CONCAT(SUBSTITUTE(data_to_clean[[#This Row],[number]],".",""),"00000000")))</f>
        <v>2300000</v>
      </c>
      <c r="I205" t="s">
        <v>994</v>
      </c>
      <c r="J205">
        <f>ROUND(VALUE(SUBSTITUTE(data_to_clean[[#This Row],[growth_%]],".",",")),0)</f>
        <v>2004</v>
      </c>
      <c r="K205" t="s">
        <v>69</v>
      </c>
      <c r="L205">
        <v>5</v>
      </c>
      <c r="M205">
        <v>2</v>
      </c>
      <c r="N205">
        <v>2013</v>
      </c>
      <c r="O205">
        <v>1</v>
      </c>
      <c r="P205" t="s">
        <v>995</v>
      </c>
      <c r="Q205" t="b">
        <f>AND(ISNUMBER(data_to_clean[[#This Row],[revenue_formatted]]),ISNUMBER(data_to_clean[[#This Row],[growth_formatted_%]]),ISNUMBER(data_to_clean[[#This Row],[workers]]),ISNUMBER(data_to_clean[[#This Row],[previous_workers]]),ISNUMBER(data_to_clean[[#This Row],[founded]]),ISNUMBER(data_to_clean[[#This Row],[yrs_on_list]]))</f>
        <v>1</v>
      </c>
    </row>
    <row r="206" spans="1:17" x14ac:dyDescent="0.25">
      <c r="A206">
        <v>204</v>
      </c>
      <c r="B206" t="s">
        <v>996</v>
      </c>
      <c r="C206" t="s">
        <v>80</v>
      </c>
      <c r="D206" t="str">
        <f>VLOOKUP(data_to_clean[[#This Row],[state]],abbreviation_table[],2,FALSE)</f>
        <v>California</v>
      </c>
      <c r="E206" t="s">
        <v>957</v>
      </c>
      <c r="F206" t="str">
        <f>TRIM(LEFT(data_to_clean[[#This Row],[revenue]],FIND(" ",data_to_clean[[#This Row],[revenue]])))</f>
        <v>2.2</v>
      </c>
      <c r="G206" t="str">
        <f>RIGHT(data_to_clean[[#This Row],[revenue]],LEN(data_to_clean[[#This Row],[revenue]])-FIND(" ",data_to_clean[[#This Row],[revenue]]))</f>
        <v>Million</v>
      </c>
      <c r="H206" s="7">
        <f>VALUE(IF(data_to_clean[[#This Row],[multiplicity]]="Million",_xlfn.CONCAT(SUBSTITUTE(data_to_clean[[#This Row],[number]],".",""),"00000"),_xlfn.CONCAT(SUBSTITUTE(data_to_clean[[#This Row],[number]],".",""),"00000000")))</f>
        <v>2200000</v>
      </c>
      <c r="I206" t="s">
        <v>998</v>
      </c>
      <c r="J206">
        <f>ROUND(VALUE(SUBSTITUTE(data_to_clean[[#This Row],[growth_%]],".",",")),0)</f>
        <v>1997</v>
      </c>
      <c r="K206" t="s">
        <v>233</v>
      </c>
      <c r="L206">
        <v>5</v>
      </c>
      <c r="M206">
        <v>1</v>
      </c>
      <c r="N206">
        <v>2014</v>
      </c>
      <c r="O206">
        <v>1</v>
      </c>
      <c r="P206" t="s">
        <v>999</v>
      </c>
      <c r="Q206" t="b">
        <f>AND(ISNUMBER(data_to_clean[[#This Row],[revenue_formatted]]),ISNUMBER(data_to_clean[[#This Row],[growth_formatted_%]]),ISNUMBER(data_to_clean[[#This Row],[workers]]),ISNUMBER(data_to_clean[[#This Row],[previous_workers]]),ISNUMBER(data_to_clean[[#This Row],[founded]]),ISNUMBER(data_to_clean[[#This Row],[yrs_on_list]]))</f>
        <v>1</v>
      </c>
    </row>
    <row r="207" spans="1:17" x14ac:dyDescent="0.25">
      <c r="A207">
        <v>205</v>
      </c>
      <c r="B207" t="s">
        <v>1000</v>
      </c>
      <c r="C207" t="s">
        <v>52</v>
      </c>
      <c r="D207" t="str">
        <f>VLOOKUP(data_to_clean[[#This Row],[state]],abbreviation_table[],2,FALSE)</f>
        <v>Florida</v>
      </c>
      <c r="E207" t="s">
        <v>1002</v>
      </c>
      <c r="F207" t="str">
        <f>TRIM(LEFT(data_to_clean[[#This Row],[revenue]],FIND(" ",data_to_clean[[#This Row],[revenue]])))</f>
        <v>37.5</v>
      </c>
      <c r="G207" t="str">
        <f>RIGHT(data_to_clean[[#This Row],[revenue]],LEN(data_to_clean[[#This Row],[revenue]])-FIND(" ",data_to_clean[[#This Row],[revenue]]))</f>
        <v>Million</v>
      </c>
      <c r="H207" s="7">
        <f>VALUE(IF(data_to_clean[[#This Row],[multiplicity]]="Million",_xlfn.CONCAT(SUBSTITUTE(data_to_clean[[#This Row],[number]],".",""),"00000"),_xlfn.CONCAT(SUBSTITUTE(data_to_clean[[#This Row],[number]],".",""),"00000000")))</f>
        <v>37500000</v>
      </c>
      <c r="I207" t="s">
        <v>1003</v>
      </c>
      <c r="J207">
        <f>ROUND(VALUE(SUBSTITUTE(data_to_clean[[#This Row],[growth_%]],".",",")),0)</f>
        <v>1987</v>
      </c>
      <c r="K207" t="s">
        <v>40</v>
      </c>
      <c r="L207">
        <v>25</v>
      </c>
      <c r="M207">
        <v>3</v>
      </c>
      <c r="N207">
        <v>2014</v>
      </c>
      <c r="O207">
        <v>1</v>
      </c>
      <c r="P207" t="s">
        <v>1004</v>
      </c>
      <c r="Q207" t="b">
        <f>AND(ISNUMBER(data_to_clean[[#This Row],[revenue_formatted]]),ISNUMBER(data_to_clean[[#This Row],[growth_formatted_%]]),ISNUMBER(data_to_clean[[#This Row],[workers]]),ISNUMBER(data_to_clean[[#This Row],[previous_workers]]),ISNUMBER(data_to_clean[[#This Row],[founded]]),ISNUMBER(data_to_clean[[#This Row],[yrs_on_list]]))</f>
        <v>1</v>
      </c>
    </row>
    <row r="208" spans="1:17" x14ac:dyDescent="0.25">
      <c r="A208">
        <v>206</v>
      </c>
      <c r="B208" t="s">
        <v>1005</v>
      </c>
      <c r="C208" t="s">
        <v>52</v>
      </c>
      <c r="D208" t="str">
        <f>VLOOKUP(data_to_clean[[#This Row],[state]],abbreviation_table[],2,FALSE)</f>
        <v>Florida</v>
      </c>
      <c r="E208" t="s">
        <v>334</v>
      </c>
      <c r="F208" t="str">
        <f>TRIM(LEFT(data_to_clean[[#This Row],[revenue]],FIND(" ",data_to_clean[[#This Row],[revenue]])))</f>
        <v>5.1</v>
      </c>
      <c r="G208" t="str">
        <f>RIGHT(data_to_clean[[#This Row],[revenue]],LEN(data_to_clean[[#This Row],[revenue]])-FIND(" ",data_to_clean[[#This Row],[revenue]]))</f>
        <v>Million</v>
      </c>
      <c r="H208" s="7">
        <f>VALUE(IF(data_to_clean[[#This Row],[multiplicity]]="Million",_xlfn.CONCAT(SUBSTITUTE(data_to_clean[[#This Row],[number]],".",""),"00000"),_xlfn.CONCAT(SUBSTITUTE(data_to_clean[[#This Row],[number]],".",""),"00000000")))</f>
        <v>5100000</v>
      </c>
      <c r="I208" t="s">
        <v>1007</v>
      </c>
      <c r="J208">
        <f>ROUND(VALUE(SUBSTITUTE(data_to_clean[[#This Row],[growth_%]],".",",")),0)</f>
        <v>1972</v>
      </c>
      <c r="K208" t="s">
        <v>211</v>
      </c>
      <c r="L208">
        <v>29</v>
      </c>
      <c r="M208">
        <v>3</v>
      </c>
      <c r="N208">
        <v>2011</v>
      </c>
      <c r="O208">
        <v>2</v>
      </c>
      <c r="P208" t="s">
        <v>1008</v>
      </c>
      <c r="Q208" t="b">
        <f>AND(ISNUMBER(data_to_clean[[#This Row],[revenue_formatted]]),ISNUMBER(data_to_clean[[#This Row],[growth_formatted_%]]),ISNUMBER(data_to_clean[[#This Row],[workers]]),ISNUMBER(data_to_clean[[#This Row],[previous_workers]]),ISNUMBER(data_to_clean[[#This Row],[founded]]),ISNUMBER(data_to_clean[[#This Row],[yrs_on_list]]))</f>
        <v>1</v>
      </c>
    </row>
    <row r="209" spans="1:17" x14ac:dyDescent="0.25">
      <c r="A209">
        <v>207</v>
      </c>
      <c r="B209" t="s">
        <v>1009</v>
      </c>
      <c r="C209" t="s">
        <v>1011</v>
      </c>
      <c r="D209" t="str">
        <f>VLOOKUP(data_to_clean[[#This Row],[state]],abbreviation_table[],2,FALSE)</f>
        <v>Nebraska</v>
      </c>
      <c r="E209" t="s">
        <v>1012</v>
      </c>
      <c r="F209" t="str">
        <f>TRIM(LEFT(data_to_clean[[#This Row],[revenue]],FIND(" ",data_to_clean[[#This Row],[revenue]])))</f>
        <v>113.5</v>
      </c>
      <c r="G209" t="str">
        <f>RIGHT(data_to_clean[[#This Row],[revenue]],LEN(data_to_clean[[#This Row],[revenue]])-FIND(" ",data_to_clean[[#This Row],[revenue]]))</f>
        <v>Million</v>
      </c>
      <c r="H209" s="7">
        <f>VALUE(IF(data_to_clean[[#This Row],[multiplicity]]="Million",_xlfn.CONCAT(SUBSTITUTE(data_to_clean[[#This Row],[number]],".",""),"00000"),_xlfn.CONCAT(SUBSTITUTE(data_to_clean[[#This Row],[number]],".",""),"00000000")))</f>
        <v>113500000</v>
      </c>
      <c r="I209" t="s">
        <v>1013</v>
      </c>
      <c r="J209">
        <f>ROUND(VALUE(SUBSTITUTE(data_to_clean[[#This Row],[growth_%]],".",",")),0)</f>
        <v>1968</v>
      </c>
      <c r="K209" t="s">
        <v>187</v>
      </c>
      <c r="L209">
        <v>250</v>
      </c>
      <c r="M209">
        <v>50</v>
      </c>
      <c r="N209">
        <v>2013</v>
      </c>
      <c r="O209">
        <v>2</v>
      </c>
      <c r="P209" t="s">
        <v>1015</v>
      </c>
      <c r="Q209" t="b">
        <f>AND(ISNUMBER(data_to_clean[[#This Row],[revenue_formatted]]),ISNUMBER(data_to_clean[[#This Row],[growth_formatted_%]]),ISNUMBER(data_to_clean[[#This Row],[workers]]),ISNUMBER(data_to_clean[[#This Row],[previous_workers]]),ISNUMBER(data_to_clean[[#This Row],[founded]]),ISNUMBER(data_to_clean[[#This Row],[yrs_on_list]]))</f>
        <v>1</v>
      </c>
    </row>
    <row r="210" spans="1:17" x14ac:dyDescent="0.25">
      <c r="A210">
        <v>208</v>
      </c>
      <c r="B210" t="s">
        <v>1016</v>
      </c>
      <c r="C210" t="s">
        <v>52</v>
      </c>
      <c r="D210" t="str">
        <f>VLOOKUP(data_to_clean[[#This Row],[state]],abbreviation_table[],2,FALSE)</f>
        <v>Florida</v>
      </c>
      <c r="E210" t="s">
        <v>493</v>
      </c>
      <c r="F210" t="str">
        <f>TRIM(LEFT(data_to_clean[[#This Row],[revenue]],FIND(" ",data_to_clean[[#This Row],[revenue]])))</f>
        <v>3.9</v>
      </c>
      <c r="G210" t="str">
        <f>RIGHT(data_to_clean[[#This Row],[revenue]],LEN(data_to_clean[[#This Row],[revenue]])-FIND(" ",data_to_clean[[#This Row],[revenue]]))</f>
        <v>Million</v>
      </c>
      <c r="H210" s="7">
        <f>VALUE(IF(data_to_clean[[#This Row],[multiplicity]]="Million",_xlfn.CONCAT(SUBSTITUTE(data_to_clean[[#This Row],[number]],".",""),"00000"),_xlfn.CONCAT(SUBSTITUTE(data_to_clean[[#This Row],[number]],".",""),"00000000")))</f>
        <v>3900000</v>
      </c>
      <c r="I210" t="s">
        <v>1018</v>
      </c>
      <c r="J210">
        <f>ROUND(VALUE(SUBSTITUTE(data_to_clean[[#This Row],[growth_%]],".",",")),0)</f>
        <v>1963</v>
      </c>
      <c r="K210" t="s">
        <v>18</v>
      </c>
      <c r="L210">
        <v>23</v>
      </c>
      <c r="M210">
        <v>5</v>
      </c>
      <c r="N210">
        <v>2014</v>
      </c>
      <c r="O210">
        <v>1</v>
      </c>
      <c r="P210" t="s">
        <v>1019</v>
      </c>
      <c r="Q210" t="b">
        <f>AND(ISNUMBER(data_to_clean[[#This Row],[revenue_formatted]]),ISNUMBER(data_to_clean[[#This Row],[growth_formatted_%]]),ISNUMBER(data_to_clean[[#This Row],[workers]]),ISNUMBER(data_to_clean[[#This Row],[previous_workers]]),ISNUMBER(data_to_clean[[#This Row],[founded]]),ISNUMBER(data_to_clean[[#This Row],[yrs_on_list]]))</f>
        <v>1</v>
      </c>
    </row>
    <row r="211" spans="1:17" x14ac:dyDescent="0.25">
      <c r="A211">
        <v>209</v>
      </c>
      <c r="B211" t="s">
        <v>1020</v>
      </c>
      <c r="C211" t="s">
        <v>22</v>
      </c>
      <c r="D211" t="str">
        <f>VLOOKUP(data_to_clean[[#This Row],[state]],abbreviation_table[],2,FALSE)</f>
        <v>Tennessee</v>
      </c>
      <c r="E211" t="s">
        <v>1022</v>
      </c>
      <c r="F211" t="str">
        <f>TRIM(LEFT(data_to_clean[[#This Row],[revenue]],FIND(" ",data_to_clean[[#This Row],[revenue]])))</f>
        <v>22.3</v>
      </c>
      <c r="G211" t="str">
        <f>RIGHT(data_to_clean[[#This Row],[revenue]],LEN(data_to_clean[[#This Row],[revenue]])-FIND(" ",data_to_clean[[#This Row],[revenue]]))</f>
        <v>Million</v>
      </c>
      <c r="H211" s="7">
        <f>VALUE(IF(data_to_clean[[#This Row],[multiplicity]]="Million",_xlfn.CONCAT(SUBSTITUTE(data_to_clean[[#This Row],[number]],".",""),"00000"),_xlfn.CONCAT(SUBSTITUTE(data_to_clean[[#This Row],[number]],".",""),"00000000")))</f>
        <v>22300000</v>
      </c>
      <c r="I211" t="s">
        <v>1023</v>
      </c>
      <c r="J211">
        <f>ROUND(VALUE(SUBSTITUTE(data_to_clean[[#This Row],[growth_%]],".",",")),0)</f>
        <v>1953</v>
      </c>
      <c r="K211" t="s">
        <v>18</v>
      </c>
      <c r="L211">
        <v>42</v>
      </c>
      <c r="M211">
        <v>14</v>
      </c>
      <c r="N211">
        <v>2011</v>
      </c>
      <c r="O211">
        <v>1</v>
      </c>
      <c r="P211" t="s">
        <v>1024</v>
      </c>
      <c r="Q211" t="b">
        <f>AND(ISNUMBER(data_to_clean[[#This Row],[revenue_formatted]]),ISNUMBER(data_to_clean[[#This Row],[growth_formatted_%]]),ISNUMBER(data_to_clean[[#This Row],[workers]]),ISNUMBER(data_to_clean[[#This Row],[previous_workers]]),ISNUMBER(data_to_clean[[#This Row],[founded]]),ISNUMBER(data_to_clean[[#This Row],[yrs_on_list]]))</f>
        <v>1</v>
      </c>
    </row>
    <row r="212" spans="1:17" x14ac:dyDescent="0.25">
      <c r="A212">
        <v>210</v>
      </c>
      <c r="B212" t="s">
        <v>1025</v>
      </c>
      <c r="C212" t="s">
        <v>852</v>
      </c>
      <c r="D212" t="str">
        <f>VLOOKUP(data_to_clean[[#This Row],[state]],abbreviation_table[],2,FALSE)</f>
        <v>Missouri</v>
      </c>
      <c r="E212" t="s">
        <v>962</v>
      </c>
      <c r="F212" t="str">
        <f>TRIM(LEFT(data_to_clean[[#This Row],[revenue]],FIND(" ",data_to_clean[[#This Row],[revenue]])))</f>
        <v>3.6</v>
      </c>
      <c r="G212" t="str">
        <f>RIGHT(data_to_clean[[#This Row],[revenue]],LEN(data_to_clean[[#This Row],[revenue]])-FIND(" ",data_to_clean[[#This Row],[revenue]]))</f>
        <v>Million</v>
      </c>
      <c r="H212" s="7">
        <f>VALUE(IF(data_to_clean[[#This Row],[multiplicity]]="Million",_xlfn.CONCAT(SUBSTITUTE(data_to_clean[[#This Row],[number]],".",""),"00000"),_xlfn.CONCAT(SUBSTITUTE(data_to_clean[[#This Row],[number]],".",""),"00000000")))</f>
        <v>3600000</v>
      </c>
      <c r="I212" t="s">
        <v>1027</v>
      </c>
      <c r="J212">
        <f>ROUND(VALUE(SUBSTITUTE(data_to_clean[[#This Row],[growth_%]],".",",")),0)</f>
        <v>1944</v>
      </c>
      <c r="K212" t="s">
        <v>233</v>
      </c>
      <c r="L212">
        <v>28</v>
      </c>
      <c r="M212">
        <v>4</v>
      </c>
      <c r="N212">
        <v>2015</v>
      </c>
      <c r="O212">
        <v>1</v>
      </c>
      <c r="P212" t="s">
        <v>1028</v>
      </c>
      <c r="Q212" t="b">
        <f>AND(ISNUMBER(data_to_clean[[#This Row],[revenue_formatted]]),ISNUMBER(data_to_clean[[#This Row],[growth_formatted_%]]),ISNUMBER(data_to_clean[[#This Row],[workers]]),ISNUMBER(data_to_clean[[#This Row],[previous_workers]]),ISNUMBER(data_to_clean[[#This Row],[founded]]),ISNUMBER(data_to_clean[[#This Row],[yrs_on_list]]))</f>
        <v>1</v>
      </c>
    </row>
    <row r="213" spans="1:17" x14ac:dyDescent="0.25">
      <c r="A213">
        <v>211</v>
      </c>
      <c r="B213" t="s">
        <v>1029</v>
      </c>
      <c r="C213" t="s">
        <v>1031</v>
      </c>
      <c r="D213" t="str">
        <f>VLOOKUP(data_to_clean[[#This Row],[state]],abbreviation_table[],2,FALSE)</f>
        <v>Wyoming</v>
      </c>
      <c r="E213" t="s">
        <v>770</v>
      </c>
      <c r="F213" t="str">
        <f>TRIM(LEFT(data_to_clean[[#This Row],[revenue]],FIND(" ",data_to_clean[[#This Row],[revenue]])))</f>
        <v>4.4</v>
      </c>
      <c r="G213" t="str">
        <f>RIGHT(data_to_clean[[#This Row],[revenue]],LEN(data_to_clean[[#This Row],[revenue]])-FIND(" ",data_to_clean[[#This Row],[revenue]]))</f>
        <v>Million</v>
      </c>
      <c r="H213" s="7">
        <f>VALUE(IF(data_to_clean[[#This Row],[multiplicity]]="Million",_xlfn.CONCAT(SUBSTITUTE(data_to_clean[[#This Row],[number]],".",""),"00000"),_xlfn.CONCAT(SUBSTITUTE(data_to_clean[[#This Row],[number]],".",""),"00000000")))</f>
        <v>4400000</v>
      </c>
      <c r="I213" t="s">
        <v>1032</v>
      </c>
      <c r="J213">
        <f>ROUND(VALUE(SUBSTITUTE(data_to_clean[[#This Row],[growth_%]],".",",")),0)</f>
        <v>1940</v>
      </c>
      <c r="K213" t="s">
        <v>623</v>
      </c>
      <c r="L213">
        <v>8</v>
      </c>
      <c r="M213">
        <v>1</v>
      </c>
      <c r="N213">
        <v>2015</v>
      </c>
      <c r="O213">
        <v>1</v>
      </c>
      <c r="P213" t="s">
        <v>1033</v>
      </c>
      <c r="Q213" t="b">
        <f>AND(ISNUMBER(data_to_clean[[#This Row],[revenue_formatted]]),ISNUMBER(data_to_clean[[#This Row],[growth_formatted_%]]),ISNUMBER(data_to_clean[[#This Row],[workers]]),ISNUMBER(data_to_clean[[#This Row],[previous_workers]]),ISNUMBER(data_to_clean[[#This Row],[founded]]),ISNUMBER(data_to_clean[[#This Row],[yrs_on_list]]))</f>
        <v>1</v>
      </c>
    </row>
    <row r="214" spans="1:17" x14ac:dyDescent="0.25">
      <c r="A214">
        <v>212</v>
      </c>
      <c r="B214" t="s">
        <v>1034</v>
      </c>
      <c r="C214" t="s">
        <v>105</v>
      </c>
      <c r="D214" t="str">
        <f>VLOOKUP(data_to_clean[[#This Row],[state]],abbreviation_table[],2,FALSE)</f>
        <v>New York</v>
      </c>
      <c r="E214" t="s">
        <v>1036</v>
      </c>
      <c r="F214" t="str">
        <f>TRIM(LEFT(data_to_clean[[#This Row],[revenue]],FIND(" ",data_to_clean[[#This Row],[revenue]])))</f>
        <v>61.1</v>
      </c>
      <c r="G214" t="str">
        <f>RIGHT(data_to_clean[[#This Row],[revenue]],LEN(data_to_clean[[#This Row],[revenue]])-FIND(" ",data_to_clean[[#This Row],[revenue]]))</f>
        <v>Million</v>
      </c>
      <c r="H214" s="7">
        <f>VALUE(IF(data_to_clean[[#This Row],[multiplicity]]="Million",_xlfn.CONCAT(SUBSTITUTE(data_to_clean[[#This Row],[number]],".",""),"00000"),_xlfn.CONCAT(SUBSTITUTE(data_to_clean[[#This Row],[number]],".",""),"00000000")))</f>
        <v>61100000</v>
      </c>
      <c r="I214" t="s">
        <v>1037</v>
      </c>
      <c r="J214">
        <f>ROUND(VALUE(SUBSTITUTE(data_to_clean[[#This Row],[growth_%]],".",",")),0)</f>
        <v>1938</v>
      </c>
      <c r="K214" t="s">
        <v>55</v>
      </c>
      <c r="L214">
        <v>1246</v>
      </c>
      <c r="M214">
        <v>105</v>
      </c>
      <c r="N214">
        <v>2008</v>
      </c>
      <c r="O214">
        <v>1</v>
      </c>
      <c r="P214" t="s">
        <v>62</v>
      </c>
      <c r="Q214" t="b">
        <f>AND(ISNUMBER(data_to_clean[[#This Row],[revenue_formatted]]),ISNUMBER(data_to_clean[[#This Row],[growth_formatted_%]]),ISNUMBER(data_to_clean[[#This Row],[workers]]),ISNUMBER(data_to_clean[[#This Row],[previous_workers]]),ISNUMBER(data_to_clean[[#This Row],[founded]]),ISNUMBER(data_to_clean[[#This Row],[yrs_on_list]]))</f>
        <v>1</v>
      </c>
    </row>
    <row r="215" spans="1:17" x14ac:dyDescent="0.25">
      <c r="A215">
        <v>213</v>
      </c>
      <c r="B215" t="s">
        <v>1038</v>
      </c>
      <c r="C215" t="s">
        <v>80</v>
      </c>
      <c r="D215" t="str">
        <f>VLOOKUP(data_to_clean[[#This Row],[state]],abbreviation_table[],2,FALSE)</f>
        <v>California</v>
      </c>
      <c r="E215" t="s">
        <v>911</v>
      </c>
      <c r="F215" t="str">
        <f>TRIM(LEFT(data_to_clean[[#This Row],[revenue]],FIND(" ",data_to_clean[[#This Row],[revenue]])))</f>
        <v>2.7</v>
      </c>
      <c r="G215" t="str">
        <f>RIGHT(data_to_clean[[#This Row],[revenue]],LEN(data_to_clean[[#This Row],[revenue]])-FIND(" ",data_to_clean[[#This Row],[revenue]]))</f>
        <v>Million</v>
      </c>
      <c r="H215" s="7">
        <f>VALUE(IF(data_to_clean[[#This Row],[multiplicity]]="Million",_xlfn.CONCAT(SUBSTITUTE(data_to_clean[[#This Row],[number]],".",""),"00000"),_xlfn.CONCAT(SUBSTITUTE(data_to_clean[[#This Row],[number]],".",""),"00000000")))</f>
        <v>2700000</v>
      </c>
      <c r="I215" t="s">
        <v>1040</v>
      </c>
      <c r="J215">
        <f>ROUND(VALUE(SUBSTITUTE(data_to_clean[[#This Row],[growth_%]],".",",")),0)</f>
        <v>1924</v>
      </c>
      <c r="K215" t="s">
        <v>1041</v>
      </c>
      <c r="L215">
        <v>30</v>
      </c>
      <c r="M215">
        <v>6</v>
      </c>
      <c r="N215">
        <v>2009</v>
      </c>
      <c r="O215">
        <v>2</v>
      </c>
      <c r="P215" t="s">
        <v>475</v>
      </c>
      <c r="Q215" t="b">
        <f>AND(ISNUMBER(data_to_clean[[#This Row],[revenue_formatted]]),ISNUMBER(data_to_clean[[#This Row],[growth_formatted_%]]),ISNUMBER(data_to_clean[[#This Row],[workers]]),ISNUMBER(data_to_clean[[#This Row],[previous_workers]]),ISNUMBER(data_to_clean[[#This Row],[founded]]),ISNUMBER(data_to_clean[[#This Row],[yrs_on_list]]))</f>
        <v>1</v>
      </c>
    </row>
    <row r="216" spans="1:17" x14ac:dyDescent="0.25">
      <c r="A216">
        <v>214</v>
      </c>
      <c r="B216" t="s">
        <v>1042</v>
      </c>
      <c r="C216" t="s">
        <v>52</v>
      </c>
      <c r="D216" t="str">
        <f>VLOOKUP(data_to_clean[[#This Row],[state]],abbreviation_table[],2,FALSE)</f>
        <v>Florida</v>
      </c>
      <c r="E216" t="s">
        <v>939</v>
      </c>
      <c r="F216" t="str">
        <f>TRIM(LEFT(data_to_clean[[#This Row],[revenue]],FIND(" ",data_to_clean[[#This Row],[revenue]])))</f>
        <v>4.1</v>
      </c>
      <c r="G216" t="str">
        <f>RIGHT(data_to_clean[[#This Row],[revenue]],LEN(data_to_clean[[#This Row],[revenue]])-FIND(" ",data_to_clean[[#This Row],[revenue]]))</f>
        <v>Million</v>
      </c>
      <c r="H216" s="7">
        <f>VALUE(IF(data_to_clean[[#This Row],[multiplicity]]="Million",_xlfn.CONCAT(SUBSTITUTE(data_to_clean[[#This Row],[number]],".",""),"00000"),_xlfn.CONCAT(SUBSTITUTE(data_to_clean[[#This Row],[number]],".",""),"00000000")))</f>
        <v>4100000</v>
      </c>
      <c r="I216" t="s">
        <v>1044</v>
      </c>
      <c r="J216">
        <f>ROUND(VALUE(SUBSTITUTE(data_to_clean[[#This Row],[growth_%]],".",",")),0)</f>
        <v>1919</v>
      </c>
      <c r="K216" t="s">
        <v>336</v>
      </c>
      <c r="L216">
        <v>14</v>
      </c>
      <c r="M216">
        <v>2</v>
      </c>
      <c r="N216">
        <v>2014</v>
      </c>
      <c r="O216">
        <v>1</v>
      </c>
      <c r="P216" t="s">
        <v>56</v>
      </c>
      <c r="Q216" t="b">
        <f>AND(ISNUMBER(data_to_clean[[#This Row],[revenue_formatted]]),ISNUMBER(data_to_clean[[#This Row],[growth_formatted_%]]),ISNUMBER(data_to_clean[[#This Row],[workers]]),ISNUMBER(data_to_clean[[#This Row],[previous_workers]]),ISNUMBER(data_to_clean[[#This Row],[founded]]),ISNUMBER(data_to_clean[[#This Row],[yrs_on_list]]))</f>
        <v>1</v>
      </c>
    </row>
    <row r="217" spans="1:17" x14ac:dyDescent="0.25">
      <c r="A217">
        <v>215</v>
      </c>
      <c r="B217" t="s">
        <v>1045</v>
      </c>
      <c r="C217" t="s">
        <v>59</v>
      </c>
      <c r="D217" t="str">
        <f>VLOOKUP(data_to_clean[[#This Row],[state]],abbreviation_table[],2,FALSE)</f>
        <v>New Jersey</v>
      </c>
      <c r="E217" t="s">
        <v>1047</v>
      </c>
      <c r="F217" t="str">
        <f>TRIM(LEFT(data_to_clean[[#This Row],[revenue]],FIND(" ",data_to_clean[[#This Row],[revenue]])))</f>
        <v>161.8</v>
      </c>
      <c r="G217" t="str">
        <f>RIGHT(data_to_clean[[#This Row],[revenue]],LEN(data_to_clean[[#This Row],[revenue]])-FIND(" ",data_to_clean[[#This Row],[revenue]]))</f>
        <v>Million</v>
      </c>
      <c r="H217" s="7">
        <f>VALUE(IF(data_to_clean[[#This Row],[multiplicity]]="Million",_xlfn.CONCAT(SUBSTITUTE(data_to_clean[[#This Row],[number]],".",""),"00000"),_xlfn.CONCAT(SUBSTITUTE(data_to_clean[[#This Row],[number]],".",""),"00000000")))</f>
        <v>161800000</v>
      </c>
      <c r="I217" t="s">
        <v>1048</v>
      </c>
      <c r="J217">
        <f>ROUND(VALUE(SUBSTITUTE(data_to_clean[[#This Row],[growth_%]],".",",")),0)</f>
        <v>1917</v>
      </c>
      <c r="K217" t="s">
        <v>175</v>
      </c>
      <c r="L217">
        <v>1160</v>
      </c>
      <c r="M217">
        <v>40</v>
      </c>
      <c r="N217">
        <v>2009</v>
      </c>
      <c r="O217">
        <v>4</v>
      </c>
      <c r="P217" t="s">
        <v>1049</v>
      </c>
      <c r="Q217" t="b">
        <f>AND(ISNUMBER(data_to_clean[[#This Row],[revenue_formatted]]),ISNUMBER(data_to_clean[[#This Row],[growth_formatted_%]]),ISNUMBER(data_to_clean[[#This Row],[workers]]),ISNUMBER(data_to_clean[[#This Row],[previous_workers]]),ISNUMBER(data_to_clean[[#This Row],[founded]]),ISNUMBER(data_to_clean[[#This Row],[yrs_on_list]]))</f>
        <v>1</v>
      </c>
    </row>
    <row r="218" spans="1:17" x14ac:dyDescent="0.25">
      <c r="A218">
        <v>216</v>
      </c>
      <c r="B218" t="s">
        <v>1050</v>
      </c>
      <c r="C218" t="s">
        <v>974</v>
      </c>
      <c r="D218" t="str">
        <f>VLOOKUP(data_to_clean[[#This Row],[state]],abbreviation_table[],2,FALSE)</f>
        <v>District of Columbia</v>
      </c>
      <c r="E218" t="s">
        <v>1052</v>
      </c>
      <c r="F218" t="str">
        <f>TRIM(LEFT(data_to_clean[[#This Row],[revenue]],FIND(" ",data_to_clean[[#This Row],[revenue]])))</f>
        <v>31.5</v>
      </c>
      <c r="G218" t="str">
        <f>RIGHT(data_to_clean[[#This Row],[revenue]],LEN(data_to_clean[[#This Row],[revenue]])-FIND(" ",data_to_clean[[#This Row],[revenue]]))</f>
        <v>Million</v>
      </c>
      <c r="H218" s="7">
        <f>VALUE(IF(data_to_clean[[#This Row],[multiplicity]]="Million",_xlfn.CONCAT(SUBSTITUTE(data_to_clean[[#This Row],[number]],".",""),"00000"),_xlfn.CONCAT(SUBSTITUTE(data_to_clean[[#This Row],[number]],".",""),"00000000")))</f>
        <v>31500000</v>
      </c>
      <c r="I218" t="s">
        <v>1053</v>
      </c>
      <c r="J218">
        <f>ROUND(VALUE(SUBSTITUTE(data_to_clean[[#This Row],[growth_%]],".",",")),0)</f>
        <v>1915</v>
      </c>
      <c r="K218" t="s">
        <v>156</v>
      </c>
      <c r="L218">
        <v>54</v>
      </c>
      <c r="M218">
        <v>21</v>
      </c>
      <c r="N218">
        <v>2011</v>
      </c>
      <c r="O218">
        <v>2</v>
      </c>
      <c r="P218" t="s">
        <v>976</v>
      </c>
      <c r="Q218" t="b">
        <f>AND(ISNUMBER(data_to_clean[[#This Row],[revenue_formatted]]),ISNUMBER(data_to_clean[[#This Row],[growth_formatted_%]]),ISNUMBER(data_to_clean[[#This Row],[workers]]),ISNUMBER(data_to_clean[[#This Row],[previous_workers]]),ISNUMBER(data_to_clean[[#This Row],[founded]]),ISNUMBER(data_to_clean[[#This Row],[yrs_on_list]]))</f>
        <v>1</v>
      </c>
    </row>
    <row r="219" spans="1:17" x14ac:dyDescent="0.25">
      <c r="A219">
        <v>217</v>
      </c>
      <c r="B219" t="s">
        <v>1054</v>
      </c>
      <c r="C219" t="s">
        <v>52</v>
      </c>
      <c r="D219" t="str">
        <f>VLOOKUP(data_to_clean[[#This Row],[state]],abbreviation_table[],2,FALSE)</f>
        <v>Florida</v>
      </c>
      <c r="E219" t="s">
        <v>485</v>
      </c>
      <c r="F219" t="str">
        <f>TRIM(LEFT(data_to_clean[[#This Row],[revenue]],FIND(" ",data_to_clean[[#This Row],[revenue]])))</f>
        <v>4.5</v>
      </c>
      <c r="G219" t="str">
        <f>RIGHT(data_to_clean[[#This Row],[revenue]],LEN(data_to_clean[[#This Row],[revenue]])-FIND(" ",data_to_clean[[#This Row],[revenue]]))</f>
        <v>Million</v>
      </c>
      <c r="H219" s="7">
        <f>VALUE(IF(data_to_clean[[#This Row],[multiplicity]]="Million",_xlfn.CONCAT(SUBSTITUTE(data_to_clean[[#This Row],[number]],".",""),"00000"),_xlfn.CONCAT(SUBSTITUTE(data_to_clean[[#This Row],[number]],".",""),"00000000")))</f>
        <v>4500000</v>
      </c>
      <c r="I219" t="s">
        <v>1056</v>
      </c>
      <c r="J219">
        <f>ROUND(VALUE(SUBSTITUTE(data_to_clean[[#This Row],[growth_%]],".",",")),0)</f>
        <v>1915</v>
      </c>
      <c r="K219" t="s">
        <v>107</v>
      </c>
      <c r="L219">
        <v>75</v>
      </c>
      <c r="M219">
        <v>5</v>
      </c>
      <c r="N219">
        <v>2014</v>
      </c>
      <c r="O219">
        <v>1</v>
      </c>
      <c r="P219" t="s">
        <v>1004</v>
      </c>
      <c r="Q219" t="b">
        <f>AND(ISNUMBER(data_to_clean[[#This Row],[revenue_formatted]]),ISNUMBER(data_to_clean[[#This Row],[growth_formatted_%]]),ISNUMBER(data_to_clean[[#This Row],[workers]]),ISNUMBER(data_to_clean[[#This Row],[previous_workers]]),ISNUMBER(data_to_clean[[#This Row],[founded]]),ISNUMBER(data_to_clean[[#This Row],[yrs_on_list]]))</f>
        <v>1</v>
      </c>
    </row>
    <row r="220" spans="1:17" x14ac:dyDescent="0.25">
      <c r="A220">
        <v>218</v>
      </c>
      <c r="B220" t="s">
        <v>1057</v>
      </c>
      <c r="C220" t="s">
        <v>80</v>
      </c>
      <c r="D220" t="str">
        <f>VLOOKUP(data_to_clean[[#This Row],[state]],abbreviation_table[],2,FALSE)</f>
        <v>California</v>
      </c>
      <c r="E220" t="s">
        <v>576</v>
      </c>
      <c r="F220" t="str">
        <f>TRIM(LEFT(data_to_clean[[#This Row],[revenue]],FIND(" ",data_to_clean[[#This Row],[revenue]])))</f>
        <v>3.5</v>
      </c>
      <c r="G220" t="str">
        <f>RIGHT(data_to_clean[[#This Row],[revenue]],LEN(data_to_clean[[#This Row],[revenue]])-FIND(" ",data_to_clean[[#This Row],[revenue]]))</f>
        <v>Million</v>
      </c>
      <c r="H220" s="7">
        <f>VALUE(IF(data_to_clean[[#This Row],[multiplicity]]="Million",_xlfn.CONCAT(SUBSTITUTE(data_to_clean[[#This Row],[number]],".",""),"00000"),_xlfn.CONCAT(SUBSTITUTE(data_to_clean[[#This Row],[number]],".",""),"00000000")))</f>
        <v>3500000</v>
      </c>
      <c r="I220" t="s">
        <v>1059</v>
      </c>
      <c r="J220">
        <f>ROUND(VALUE(SUBSTITUTE(data_to_clean[[#This Row],[growth_%]],".",",")),0)</f>
        <v>1905</v>
      </c>
      <c r="K220" t="s">
        <v>308</v>
      </c>
      <c r="L220">
        <v>8</v>
      </c>
      <c r="M220">
        <v>3</v>
      </c>
      <c r="N220">
        <v>2014</v>
      </c>
      <c r="O220">
        <v>1</v>
      </c>
      <c r="P220" t="s">
        <v>1060</v>
      </c>
      <c r="Q220" t="b">
        <f>AND(ISNUMBER(data_to_clean[[#This Row],[revenue_formatted]]),ISNUMBER(data_to_clean[[#This Row],[growth_formatted_%]]),ISNUMBER(data_to_clean[[#This Row],[workers]]),ISNUMBER(data_to_clean[[#This Row],[previous_workers]]),ISNUMBER(data_to_clean[[#This Row],[founded]]),ISNUMBER(data_to_clean[[#This Row],[yrs_on_list]]))</f>
        <v>1</v>
      </c>
    </row>
    <row r="221" spans="1:17" x14ac:dyDescent="0.25">
      <c r="A221">
        <v>219</v>
      </c>
      <c r="B221" t="s">
        <v>1061</v>
      </c>
      <c r="C221" t="s">
        <v>80</v>
      </c>
      <c r="D221" t="str">
        <f>VLOOKUP(data_to_clean[[#This Row],[state]],abbreviation_table[],2,FALSE)</f>
        <v>California</v>
      </c>
      <c r="E221" t="s">
        <v>1063</v>
      </c>
      <c r="F221" t="str">
        <f>TRIM(LEFT(data_to_clean[[#This Row],[revenue]],FIND(" ",data_to_clean[[#This Row],[revenue]])))</f>
        <v>18.7</v>
      </c>
      <c r="G221" t="str">
        <f>RIGHT(data_to_clean[[#This Row],[revenue]],LEN(data_to_clean[[#This Row],[revenue]])-FIND(" ",data_to_clean[[#This Row],[revenue]]))</f>
        <v>Million</v>
      </c>
      <c r="H221" s="7">
        <f>VALUE(IF(data_to_clean[[#This Row],[multiplicity]]="Million",_xlfn.CONCAT(SUBSTITUTE(data_to_clean[[#This Row],[number]],".",""),"00000"),_xlfn.CONCAT(SUBSTITUTE(data_to_clean[[#This Row],[number]],".",""),"00000000")))</f>
        <v>18700000</v>
      </c>
      <c r="I221" t="s">
        <v>1064</v>
      </c>
      <c r="J221">
        <f>ROUND(VALUE(SUBSTITUTE(data_to_clean[[#This Row],[growth_%]],".",",")),0)</f>
        <v>1901</v>
      </c>
      <c r="K221" t="s">
        <v>149</v>
      </c>
      <c r="L221">
        <v>11</v>
      </c>
      <c r="M221">
        <v>4</v>
      </c>
      <c r="N221">
        <v>2000</v>
      </c>
      <c r="O221">
        <v>1</v>
      </c>
      <c r="P221" t="s">
        <v>1065</v>
      </c>
      <c r="Q221" t="b">
        <f>AND(ISNUMBER(data_to_clean[[#This Row],[revenue_formatted]]),ISNUMBER(data_to_clean[[#This Row],[growth_formatted_%]]),ISNUMBER(data_to_clean[[#This Row],[workers]]),ISNUMBER(data_to_clean[[#This Row],[previous_workers]]),ISNUMBER(data_to_clean[[#This Row],[founded]]),ISNUMBER(data_to_clean[[#This Row],[yrs_on_list]]))</f>
        <v>1</v>
      </c>
    </row>
    <row r="222" spans="1:17" x14ac:dyDescent="0.25">
      <c r="A222">
        <v>220</v>
      </c>
      <c r="B222" t="s">
        <v>1066</v>
      </c>
      <c r="C222" t="s">
        <v>30</v>
      </c>
      <c r="D222" t="str">
        <f>VLOOKUP(data_to_clean[[#This Row],[state]],abbreviation_table[],2,FALSE)</f>
        <v>Texas</v>
      </c>
      <c r="E222" t="s">
        <v>1068</v>
      </c>
      <c r="F222" t="str">
        <f>TRIM(LEFT(data_to_clean[[#This Row],[revenue]],FIND(" ",data_to_clean[[#This Row],[revenue]])))</f>
        <v>6.1</v>
      </c>
      <c r="G222" t="str">
        <f>RIGHT(data_to_clean[[#This Row],[revenue]],LEN(data_to_clean[[#This Row],[revenue]])-FIND(" ",data_to_clean[[#This Row],[revenue]]))</f>
        <v>Million</v>
      </c>
      <c r="H222" s="7">
        <f>VALUE(IF(data_to_clean[[#This Row],[multiplicity]]="Million",_xlfn.CONCAT(SUBSTITUTE(data_to_clean[[#This Row],[number]],".",""),"00000"),_xlfn.CONCAT(SUBSTITUTE(data_to_clean[[#This Row],[number]],".",""),"00000000")))</f>
        <v>6100000</v>
      </c>
      <c r="I222" t="s">
        <v>1069</v>
      </c>
      <c r="J222">
        <f>ROUND(VALUE(SUBSTITUTE(data_to_clean[[#This Row],[growth_%]],".",",")),0)</f>
        <v>1883</v>
      </c>
      <c r="K222" t="s">
        <v>48</v>
      </c>
      <c r="L222">
        <v>5</v>
      </c>
      <c r="M222">
        <v>2</v>
      </c>
      <c r="N222">
        <v>2013</v>
      </c>
      <c r="O222">
        <v>1</v>
      </c>
      <c r="P222" t="s">
        <v>1070</v>
      </c>
      <c r="Q222" t="b">
        <f>AND(ISNUMBER(data_to_clean[[#This Row],[revenue_formatted]]),ISNUMBER(data_to_clean[[#This Row],[growth_formatted_%]]),ISNUMBER(data_to_clean[[#This Row],[workers]]),ISNUMBER(data_to_clean[[#This Row],[previous_workers]]),ISNUMBER(data_to_clean[[#This Row],[founded]]),ISNUMBER(data_to_clean[[#This Row],[yrs_on_list]]))</f>
        <v>1</v>
      </c>
    </row>
    <row r="223" spans="1:17" x14ac:dyDescent="0.25">
      <c r="A223">
        <v>221</v>
      </c>
      <c r="B223" t="s">
        <v>1071</v>
      </c>
      <c r="C223" t="s">
        <v>215</v>
      </c>
      <c r="D223" t="str">
        <f>VLOOKUP(data_to_clean[[#This Row],[state]],abbreviation_table[],2,FALSE)</f>
        <v>North Carolina</v>
      </c>
      <c r="E223" t="s">
        <v>435</v>
      </c>
      <c r="F223" t="str">
        <f>TRIM(LEFT(data_to_clean[[#This Row],[revenue]],FIND(" ",data_to_clean[[#This Row],[revenue]])))</f>
        <v>10</v>
      </c>
      <c r="G223" t="str">
        <f>RIGHT(data_to_clean[[#This Row],[revenue]],LEN(data_to_clean[[#This Row],[revenue]])-FIND(" ",data_to_clean[[#This Row],[revenue]]))</f>
        <v>Million</v>
      </c>
      <c r="H223" s="7">
        <f>VALUE(IF(data_to_clean[[#This Row],[multiplicity]]="Million",_xlfn.CONCAT(SUBSTITUTE(data_to_clean[[#This Row],[number]],".",""),"00000"),_xlfn.CONCAT(SUBSTITUTE(data_to_clean[[#This Row],[number]],".",""),"00000000")))</f>
        <v>1000000</v>
      </c>
      <c r="I223" t="s">
        <v>1073</v>
      </c>
      <c r="J223">
        <f>ROUND(VALUE(SUBSTITUTE(data_to_clean[[#This Row],[growth_%]],".",",")),0)</f>
        <v>1882</v>
      </c>
      <c r="K223" t="s">
        <v>156</v>
      </c>
      <c r="L223">
        <v>90</v>
      </c>
      <c r="M223">
        <v>2</v>
      </c>
      <c r="N223">
        <v>2010</v>
      </c>
      <c r="O223">
        <v>3</v>
      </c>
      <c r="P223" t="s">
        <v>1074</v>
      </c>
      <c r="Q223" t="b">
        <f>AND(ISNUMBER(data_to_clean[[#This Row],[revenue_formatted]]),ISNUMBER(data_to_clean[[#This Row],[growth_formatted_%]]),ISNUMBER(data_to_clean[[#This Row],[workers]]),ISNUMBER(data_to_clean[[#This Row],[previous_workers]]),ISNUMBER(data_to_clean[[#This Row],[founded]]),ISNUMBER(data_to_clean[[#This Row],[yrs_on_list]]))</f>
        <v>1</v>
      </c>
    </row>
    <row r="224" spans="1:17" x14ac:dyDescent="0.25">
      <c r="A224">
        <v>222</v>
      </c>
      <c r="B224" t="s">
        <v>1075</v>
      </c>
      <c r="C224" t="s">
        <v>105</v>
      </c>
      <c r="D224" t="str">
        <f>VLOOKUP(data_to_clean[[#This Row],[state]],abbreviation_table[],2,FALSE)</f>
        <v>New York</v>
      </c>
      <c r="E224" t="s">
        <v>911</v>
      </c>
      <c r="F224" t="str">
        <f>TRIM(LEFT(data_to_clean[[#This Row],[revenue]],FIND(" ",data_to_clean[[#This Row],[revenue]])))</f>
        <v>2.7</v>
      </c>
      <c r="G224" t="str">
        <f>RIGHT(data_to_clean[[#This Row],[revenue]],LEN(data_to_clean[[#This Row],[revenue]])-FIND(" ",data_to_clean[[#This Row],[revenue]]))</f>
        <v>Million</v>
      </c>
      <c r="H224" s="7">
        <f>VALUE(IF(data_to_clean[[#This Row],[multiplicity]]="Million",_xlfn.CONCAT(SUBSTITUTE(data_to_clean[[#This Row],[number]],".",""),"00000"),_xlfn.CONCAT(SUBSTITUTE(data_to_clean[[#This Row],[number]],".",""),"00000000")))</f>
        <v>2700000</v>
      </c>
      <c r="I224" t="s">
        <v>1077</v>
      </c>
      <c r="J224">
        <f>ROUND(VALUE(SUBSTITUTE(data_to_clean[[#This Row],[growth_%]],".",",")),0)</f>
        <v>1878</v>
      </c>
      <c r="K224" t="s">
        <v>18</v>
      </c>
      <c r="L224">
        <v>11</v>
      </c>
      <c r="M224">
        <v>5</v>
      </c>
      <c r="N224">
        <v>2015</v>
      </c>
      <c r="O224">
        <v>1</v>
      </c>
      <c r="P224" t="s">
        <v>108</v>
      </c>
      <c r="Q224" t="b">
        <f>AND(ISNUMBER(data_to_clean[[#This Row],[revenue_formatted]]),ISNUMBER(data_to_clean[[#This Row],[growth_formatted_%]]),ISNUMBER(data_to_clean[[#This Row],[workers]]),ISNUMBER(data_to_clean[[#This Row],[previous_workers]]),ISNUMBER(data_to_clean[[#This Row],[founded]]),ISNUMBER(data_to_clean[[#This Row],[yrs_on_list]]))</f>
        <v>1</v>
      </c>
    </row>
    <row r="225" spans="1:17" x14ac:dyDescent="0.25">
      <c r="A225">
        <v>223</v>
      </c>
      <c r="B225" t="s">
        <v>1078</v>
      </c>
      <c r="C225" t="s">
        <v>59</v>
      </c>
      <c r="D225" t="str">
        <f>VLOOKUP(data_to_clean[[#This Row],[state]],abbreviation_table[],2,FALSE)</f>
        <v>New Jersey</v>
      </c>
      <c r="E225" t="s">
        <v>1080</v>
      </c>
      <c r="F225" t="str">
        <f>TRIM(LEFT(data_to_clean[[#This Row],[revenue]],FIND(" ",data_to_clean[[#This Row],[revenue]])))</f>
        <v>7.7</v>
      </c>
      <c r="G225" t="str">
        <f>RIGHT(data_to_clean[[#This Row],[revenue]],LEN(data_to_clean[[#This Row],[revenue]])-FIND(" ",data_to_clean[[#This Row],[revenue]]))</f>
        <v>Million</v>
      </c>
      <c r="H225" s="7">
        <f>VALUE(IF(data_to_clean[[#This Row],[multiplicity]]="Million",_xlfn.CONCAT(SUBSTITUTE(data_to_clean[[#This Row],[number]],".",""),"00000"),_xlfn.CONCAT(SUBSTITUTE(data_to_clean[[#This Row],[number]],".",""),"00000000")))</f>
        <v>7700000</v>
      </c>
      <c r="I225" t="s">
        <v>1081</v>
      </c>
      <c r="J225">
        <f>ROUND(VALUE(SUBSTITUTE(data_to_clean[[#This Row],[growth_%]],".",",")),0)</f>
        <v>1852</v>
      </c>
      <c r="K225" t="s">
        <v>156</v>
      </c>
      <c r="L225">
        <v>45</v>
      </c>
      <c r="M225">
        <v>7</v>
      </c>
      <c r="N225">
        <v>2015</v>
      </c>
      <c r="O225">
        <v>1</v>
      </c>
      <c r="P225" t="s">
        <v>1082</v>
      </c>
      <c r="Q225" t="b">
        <f>AND(ISNUMBER(data_to_clean[[#This Row],[revenue_formatted]]),ISNUMBER(data_to_clean[[#This Row],[growth_formatted_%]]),ISNUMBER(data_to_clean[[#This Row],[workers]]),ISNUMBER(data_to_clean[[#This Row],[previous_workers]]),ISNUMBER(data_to_clean[[#This Row],[founded]]),ISNUMBER(data_to_clean[[#This Row],[yrs_on_list]]))</f>
        <v>1</v>
      </c>
    </row>
    <row r="226" spans="1:17" x14ac:dyDescent="0.25">
      <c r="A226">
        <v>224</v>
      </c>
      <c r="B226" t="s">
        <v>1083</v>
      </c>
      <c r="C226" t="s">
        <v>80</v>
      </c>
      <c r="D226" t="str">
        <f>VLOOKUP(data_to_clean[[#This Row],[state]],abbreviation_table[],2,FALSE)</f>
        <v>California</v>
      </c>
      <c r="E226" t="s">
        <v>485</v>
      </c>
      <c r="F226" t="str">
        <f>TRIM(LEFT(data_to_clean[[#This Row],[revenue]],FIND(" ",data_to_clean[[#This Row],[revenue]])))</f>
        <v>4.5</v>
      </c>
      <c r="G226" t="str">
        <f>RIGHT(data_to_clean[[#This Row],[revenue]],LEN(data_to_clean[[#This Row],[revenue]])-FIND(" ",data_to_clean[[#This Row],[revenue]]))</f>
        <v>Million</v>
      </c>
      <c r="H226" s="7">
        <f>VALUE(IF(data_to_clean[[#This Row],[multiplicity]]="Million",_xlfn.CONCAT(SUBSTITUTE(data_to_clean[[#This Row],[number]],".",""),"00000"),_xlfn.CONCAT(SUBSTITUTE(data_to_clean[[#This Row],[number]],".",""),"00000000")))</f>
        <v>4500000</v>
      </c>
      <c r="I226" t="s">
        <v>1085</v>
      </c>
      <c r="J226">
        <f>ROUND(VALUE(SUBSTITUTE(data_to_clean[[#This Row],[growth_%]],".",",")),0)</f>
        <v>1844</v>
      </c>
      <c r="K226" t="s">
        <v>33</v>
      </c>
      <c r="L226">
        <v>15</v>
      </c>
      <c r="M226">
        <v>3</v>
      </c>
      <c r="N226">
        <v>2014</v>
      </c>
      <c r="O226">
        <v>1</v>
      </c>
      <c r="P226" t="s">
        <v>391</v>
      </c>
      <c r="Q226" t="b">
        <f>AND(ISNUMBER(data_to_clean[[#This Row],[revenue_formatted]]),ISNUMBER(data_to_clean[[#This Row],[growth_formatted_%]]),ISNUMBER(data_to_clean[[#This Row],[workers]]),ISNUMBER(data_to_clean[[#This Row],[previous_workers]]),ISNUMBER(data_to_clean[[#This Row],[founded]]),ISNUMBER(data_to_clean[[#This Row],[yrs_on_list]]))</f>
        <v>1</v>
      </c>
    </row>
    <row r="227" spans="1:17" x14ac:dyDescent="0.25">
      <c r="A227">
        <v>225</v>
      </c>
      <c r="B227" t="s">
        <v>1086</v>
      </c>
      <c r="C227" t="s">
        <v>105</v>
      </c>
      <c r="D227" t="str">
        <f>VLOOKUP(data_to_clean[[#This Row],[state]],abbreviation_table[],2,FALSE)</f>
        <v>New York</v>
      </c>
      <c r="E227" t="s">
        <v>440</v>
      </c>
      <c r="F227" t="str">
        <f>TRIM(LEFT(data_to_clean[[#This Row],[revenue]],FIND(" ",data_to_clean[[#This Row],[revenue]])))</f>
        <v>8.2</v>
      </c>
      <c r="G227" t="str">
        <f>RIGHT(data_to_clean[[#This Row],[revenue]],LEN(data_to_clean[[#This Row],[revenue]])-FIND(" ",data_to_clean[[#This Row],[revenue]]))</f>
        <v>Million</v>
      </c>
      <c r="H227" s="7">
        <f>VALUE(IF(data_to_clean[[#This Row],[multiplicity]]="Million",_xlfn.CONCAT(SUBSTITUTE(data_to_clean[[#This Row],[number]],".",""),"00000"),_xlfn.CONCAT(SUBSTITUTE(data_to_clean[[#This Row],[number]],".",""),"00000000")))</f>
        <v>8200000</v>
      </c>
      <c r="I227" t="s">
        <v>1088</v>
      </c>
      <c r="J227">
        <f>ROUND(VALUE(SUBSTITUTE(data_to_clean[[#This Row],[growth_%]],".",",")),0)</f>
        <v>1838</v>
      </c>
      <c r="K227" t="s">
        <v>175</v>
      </c>
      <c r="L227">
        <v>25</v>
      </c>
      <c r="M227">
        <v>7</v>
      </c>
      <c r="N227">
        <v>2013</v>
      </c>
      <c r="O227">
        <v>1</v>
      </c>
      <c r="P227" t="s">
        <v>1089</v>
      </c>
      <c r="Q227" t="b">
        <f>AND(ISNUMBER(data_to_clean[[#This Row],[revenue_formatted]]),ISNUMBER(data_to_clean[[#This Row],[growth_formatted_%]]),ISNUMBER(data_to_clean[[#This Row],[workers]]),ISNUMBER(data_to_clean[[#This Row],[previous_workers]]),ISNUMBER(data_to_clean[[#This Row],[founded]]),ISNUMBER(data_to_clean[[#This Row],[yrs_on_list]]))</f>
        <v>1</v>
      </c>
    </row>
    <row r="228" spans="1:17" x14ac:dyDescent="0.25">
      <c r="A228">
        <v>226</v>
      </c>
      <c r="B228" t="s">
        <v>1090</v>
      </c>
      <c r="C228" t="s">
        <v>66</v>
      </c>
      <c r="D228" t="str">
        <f>VLOOKUP(data_to_clean[[#This Row],[state]],abbreviation_table[],2,FALSE)</f>
        <v>Virginia</v>
      </c>
      <c r="E228" t="s">
        <v>518</v>
      </c>
      <c r="F228" t="str">
        <f>TRIM(LEFT(data_to_clean[[#This Row],[revenue]],FIND(" ",data_to_clean[[#This Row],[revenue]])))</f>
        <v>6.6</v>
      </c>
      <c r="G228" t="str">
        <f>RIGHT(data_to_clean[[#This Row],[revenue]],LEN(data_to_clean[[#This Row],[revenue]])-FIND(" ",data_to_clean[[#This Row],[revenue]]))</f>
        <v>Million</v>
      </c>
      <c r="H228" s="7">
        <f>VALUE(IF(data_to_clean[[#This Row],[multiplicity]]="Million",_xlfn.CONCAT(SUBSTITUTE(data_to_clean[[#This Row],[number]],".",""),"00000"),_xlfn.CONCAT(SUBSTITUTE(data_to_clean[[#This Row],[number]],".",""),"00000000")))</f>
        <v>6600000</v>
      </c>
      <c r="I228" t="s">
        <v>1092</v>
      </c>
      <c r="J228">
        <f>ROUND(VALUE(SUBSTITUTE(data_to_clean[[#This Row],[growth_%]],".",",")),0)</f>
        <v>1821</v>
      </c>
      <c r="K228" t="s">
        <v>181</v>
      </c>
      <c r="L228">
        <v>15</v>
      </c>
      <c r="M228">
        <v>3</v>
      </c>
      <c r="N228">
        <v>2012</v>
      </c>
      <c r="O228">
        <v>2</v>
      </c>
      <c r="P228" t="s">
        <v>1093</v>
      </c>
      <c r="Q228" t="b">
        <f>AND(ISNUMBER(data_to_clean[[#This Row],[revenue_formatted]]),ISNUMBER(data_to_clean[[#This Row],[growth_formatted_%]]),ISNUMBER(data_to_clean[[#This Row],[workers]]),ISNUMBER(data_to_clean[[#This Row],[previous_workers]]),ISNUMBER(data_to_clean[[#This Row],[founded]]),ISNUMBER(data_to_clean[[#This Row],[yrs_on_list]]))</f>
        <v>1</v>
      </c>
    </row>
    <row r="229" spans="1:17" x14ac:dyDescent="0.25">
      <c r="A229">
        <v>227</v>
      </c>
      <c r="B229" t="s">
        <v>1094</v>
      </c>
      <c r="C229" t="s">
        <v>52</v>
      </c>
      <c r="D229" t="str">
        <f>VLOOKUP(data_to_clean[[#This Row],[state]],abbreviation_table[],2,FALSE)</f>
        <v>Florida</v>
      </c>
      <c r="E229" t="s">
        <v>115</v>
      </c>
      <c r="F229" t="str">
        <f>TRIM(LEFT(data_to_clean[[#This Row],[revenue]],FIND(" ",data_to_clean[[#This Row],[revenue]])))</f>
        <v>10.7</v>
      </c>
      <c r="G229" t="str">
        <f>RIGHT(data_to_clean[[#This Row],[revenue]],LEN(data_to_clean[[#This Row],[revenue]])-FIND(" ",data_to_clean[[#This Row],[revenue]]))</f>
        <v>Million</v>
      </c>
      <c r="H229" s="7">
        <f>VALUE(IF(data_to_clean[[#This Row],[multiplicity]]="Million",_xlfn.CONCAT(SUBSTITUTE(data_to_clean[[#This Row],[number]],".",""),"00000"),_xlfn.CONCAT(SUBSTITUTE(data_to_clean[[#This Row],[number]],".",""),"00000000")))</f>
        <v>10700000</v>
      </c>
      <c r="I229" t="s">
        <v>1096</v>
      </c>
      <c r="J229">
        <f>ROUND(VALUE(SUBSTITUTE(data_to_clean[[#This Row],[growth_%]],".",",")),0)</f>
        <v>1814</v>
      </c>
      <c r="K229" t="s">
        <v>55</v>
      </c>
      <c r="L229">
        <v>4</v>
      </c>
      <c r="M229">
        <v>2</v>
      </c>
      <c r="N229">
        <v>2014</v>
      </c>
      <c r="O229">
        <v>1</v>
      </c>
      <c r="P229" t="s">
        <v>1004</v>
      </c>
      <c r="Q229" t="b">
        <f>AND(ISNUMBER(data_to_clean[[#This Row],[revenue_formatted]]),ISNUMBER(data_to_clean[[#This Row],[growth_formatted_%]]),ISNUMBER(data_to_clean[[#This Row],[workers]]),ISNUMBER(data_to_clean[[#This Row],[previous_workers]]),ISNUMBER(data_to_clean[[#This Row],[founded]]),ISNUMBER(data_to_clean[[#This Row],[yrs_on_list]]))</f>
        <v>1</v>
      </c>
    </row>
    <row r="230" spans="1:17" x14ac:dyDescent="0.25">
      <c r="A230">
        <v>228</v>
      </c>
      <c r="B230" t="s">
        <v>1097</v>
      </c>
      <c r="C230" t="s">
        <v>119</v>
      </c>
      <c r="D230" t="str">
        <f>VLOOKUP(data_to_clean[[#This Row],[state]],abbreviation_table[],2,FALSE)</f>
        <v>Georgia</v>
      </c>
      <c r="E230" t="s">
        <v>209</v>
      </c>
      <c r="F230" t="str">
        <f>TRIM(LEFT(data_to_clean[[#This Row],[revenue]],FIND(" ",data_to_clean[[#This Row],[revenue]])))</f>
        <v>7.2</v>
      </c>
      <c r="G230" t="str">
        <f>RIGHT(data_to_clean[[#This Row],[revenue]],LEN(data_to_clean[[#This Row],[revenue]])-FIND(" ",data_to_clean[[#This Row],[revenue]]))</f>
        <v>Million</v>
      </c>
      <c r="H230" s="7">
        <f>VALUE(IF(data_to_clean[[#This Row],[multiplicity]]="Million",_xlfn.CONCAT(SUBSTITUTE(data_to_clean[[#This Row],[number]],".",""),"00000"),_xlfn.CONCAT(SUBSTITUTE(data_to_clean[[#This Row],[number]],".",""),"00000000")))</f>
        <v>7200000</v>
      </c>
      <c r="I230" t="s">
        <v>1099</v>
      </c>
      <c r="J230">
        <f>ROUND(VALUE(SUBSTITUTE(data_to_clean[[#This Row],[growth_%]],".",",")),0)</f>
        <v>1809</v>
      </c>
      <c r="K230" t="s">
        <v>257</v>
      </c>
      <c r="L230">
        <v>40</v>
      </c>
      <c r="M230">
        <v>8</v>
      </c>
      <c r="N230">
        <v>2014</v>
      </c>
      <c r="O230">
        <v>2</v>
      </c>
      <c r="P230" t="s">
        <v>1100</v>
      </c>
      <c r="Q230" t="b">
        <f>AND(ISNUMBER(data_to_clean[[#This Row],[revenue_formatted]]),ISNUMBER(data_to_clean[[#This Row],[growth_formatted_%]]),ISNUMBER(data_to_clean[[#This Row],[workers]]),ISNUMBER(data_to_clean[[#This Row],[previous_workers]]),ISNUMBER(data_to_clean[[#This Row],[founded]]),ISNUMBER(data_to_clean[[#This Row],[yrs_on_list]]))</f>
        <v>1</v>
      </c>
    </row>
    <row r="231" spans="1:17" x14ac:dyDescent="0.25">
      <c r="A231">
        <v>229</v>
      </c>
      <c r="B231" t="s">
        <v>1101</v>
      </c>
      <c r="C231" t="s">
        <v>852</v>
      </c>
      <c r="D231" t="str">
        <f>VLOOKUP(data_to_clean[[#This Row],[state]],abbreviation_table[],2,FALSE)</f>
        <v>Missouri</v>
      </c>
      <c r="E231" t="s">
        <v>871</v>
      </c>
      <c r="F231" t="str">
        <f>TRIM(LEFT(data_to_clean[[#This Row],[revenue]],FIND(" ",data_to_clean[[#This Row],[revenue]])))</f>
        <v>2.6</v>
      </c>
      <c r="G231" t="str">
        <f>RIGHT(data_to_clean[[#This Row],[revenue]],LEN(data_to_clean[[#This Row],[revenue]])-FIND(" ",data_to_clean[[#This Row],[revenue]]))</f>
        <v>Million</v>
      </c>
      <c r="H231" s="7">
        <f>VALUE(IF(data_to_clean[[#This Row],[multiplicity]]="Million",_xlfn.CONCAT(SUBSTITUTE(data_to_clean[[#This Row],[number]],".",""),"00000"),_xlfn.CONCAT(SUBSTITUTE(data_to_clean[[#This Row],[number]],".",""),"00000000")))</f>
        <v>2600000</v>
      </c>
      <c r="I231" t="s">
        <v>1103</v>
      </c>
      <c r="J231">
        <f>ROUND(VALUE(SUBSTITUTE(data_to_clean[[#This Row],[growth_%]],".",",")),0)</f>
        <v>1802</v>
      </c>
      <c r="K231" t="s">
        <v>233</v>
      </c>
      <c r="L231">
        <v>5</v>
      </c>
      <c r="M231">
        <v>1</v>
      </c>
      <c r="N231">
        <v>2012</v>
      </c>
      <c r="O231">
        <v>1</v>
      </c>
      <c r="P231" t="s">
        <v>77</v>
      </c>
      <c r="Q231" t="b">
        <f>AND(ISNUMBER(data_to_clean[[#This Row],[revenue_formatted]]),ISNUMBER(data_to_clean[[#This Row],[growth_formatted_%]]),ISNUMBER(data_to_clean[[#This Row],[workers]]),ISNUMBER(data_to_clean[[#This Row],[previous_workers]]),ISNUMBER(data_to_clean[[#This Row],[founded]]),ISNUMBER(data_to_clean[[#This Row],[yrs_on_list]]))</f>
        <v>1</v>
      </c>
    </row>
    <row r="232" spans="1:17" x14ac:dyDescent="0.25">
      <c r="A232">
        <v>230</v>
      </c>
      <c r="B232" t="s">
        <v>1104</v>
      </c>
      <c r="C232" t="s">
        <v>243</v>
      </c>
      <c r="D232" t="str">
        <f>VLOOKUP(data_to_clean[[#This Row],[state]],abbreviation_table[],2,FALSE)</f>
        <v>Maryland</v>
      </c>
      <c r="E232" t="s">
        <v>1106</v>
      </c>
      <c r="F232" t="str">
        <f>TRIM(LEFT(data_to_clean[[#This Row],[revenue]],FIND(" ",data_to_clean[[#This Row],[revenue]])))</f>
        <v>2.9</v>
      </c>
      <c r="G232" t="str">
        <f>RIGHT(data_to_clean[[#This Row],[revenue]],LEN(data_to_clean[[#This Row],[revenue]])-FIND(" ",data_to_clean[[#This Row],[revenue]]))</f>
        <v>Million</v>
      </c>
      <c r="H232" s="7">
        <f>VALUE(IF(data_to_clean[[#This Row],[multiplicity]]="Million",_xlfn.CONCAT(SUBSTITUTE(data_to_clean[[#This Row],[number]],".",""),"00000"),_xlfn.CONCAT(SUBSTITUTE(data_to_clean[[#This Row],[number]],".",""),"00000000")))</f>
        <v>2900000</v>
      </c>
      <c r="I232" t="s">
        <v>1107</v>
      </c>
      <c r="J232">
        <f>ROUND(VALUE(SUBSTITUTE(data_to_clean[[#This Row],[growth_%]],".",",")),0)</f>
        <v>1797</v>
      </c>
      <c r="K232" t="s">
        <v>55</v>
      </c>
      <c r="L232">
        <v>33</v>
      </c>
      <c r="M232">
        <v>3</v>
      </c>
      <c r="N232">
        <v>2015</v>
      </c>
      <c r="O232">
        <v>1</v>
      </c>
      <c r="P232" t="s">
        <v>830</v>
      </c>
      <c r="Q232" t="b">
        <f>AND(ISNUMBER(data_to_clean[[#This Row],[revenue_formatted]]),ISNUMBER(data_to_clean[[#This Row],[growth_formatted_%]]),ISNUMBER(data_to_clean[[#This Row],[workers]]),ISNUMBER(data_to_clean[[#This Row],[previous_workers]]),ISNUMBER(data_to_clean[[#This Row],[founded]]),ISNUMBER(data_to_clean[[#This Row],[yrs_on_list]]))</f>
        <v>1</v>
      </c>
    </row>
    <row r="233" spans="1:17" x14ac:dyDescent="0.25">
      <c r="A233">
        <v>231</v>
      </c>
      <c r="B233" t="s">
        <v>1108</v>
      </c>
      <c r="C233" t="s">
        <v>503</v>
      </c>
      <c r="D233" t="str">
        <f>VLOOKUP(data_to_clean[[#This Row],[state]],abbreviation_table[],2,FALSE)</f>
        <v>Illinois</v>
      </c>
      <c r="E233" t="s">
        <v>1110</v>
      </c>
      <c r="F233" t="str">
        <f>TRIM(LEFT(data_to_clean[[#This Row],[revenue]],FIND(" ",data_to_clean[[#This Row],[revenue]])))</f>
        <v>46.2</v>
      </c>
      <c r="G233" t="str">
        <f>RIGHT(data_to_clean[[#This Row],[revenue]],LEN(data_to_clean[[#This Row],[revenue]])-FIND(" ",data_to_clean[[#This Row],[revenue]]))</f>
        <v>Million</v>
      </c>
      <c r="H233" s="7">
        <f>VALUE(IF(data_to_clean[[#This Row],[multiplicity]]="Million",_xlfn.CONCAT(SUBSTITUTE(data_to_clean[[#This Row],[number]],".",""),"00000"),_xlfn.CONCAT(SUBSTITUTE(data_to_clean[[#This Row],[number]],".",""),"00000000")))</f>
        <v>46200000</v>
      </c>
      <c r="I233" t="s">
        <v>1111</v>
      </c>
      <c r="J233">
        <f>ROUND(VALUE(SUBSTITUTE(data_to_clean[[#This Row],[growth_%]],".",",")),0)</f>
        <v>1797</v>
      </c>
      <c r="K233" t="s">
        <v>623</v>
      </c>
      <c r="L233">
        <v>79</v>
      </c>
      <c r="M233">
        <v>22</v>
      </c>
      <c r="N233">
        <v>2012</v>
      </c>
      <c r="O233">
        <v>2</v>
      </c>
      <c r="P233" t="s">
        <v>506</v>
      </c>
      <c r="Q233" t="b">
        <f>AND(ISNUMBER(data_to_clean[[#This Row],[revenue_formatted]]),ISNUMBER(data_to_clean[[#This Row],[growth_formatted_%]]),ISNUMBER(data_to_clean[[#This Row],[workers]]),ISNUMBER(data_to_clean[[#This Row],[previous_workers]]),ISNUMBER(data_to_clean[[#This Row],[founded]]),ISNUMBER(data_to_clean[[#This Row],[yrs_on_list]]))</f>
        <v>1</v>
      </c>
    </row>
    <row r="234" spans="1:17" x14ac:dyDescent="0.25">
      <c r="A234">
        <v>232</v>
      </c>
      <c r="B234" t="s">
        <v>1112</v>
      </c>
      <c r="C234" t="s">
        <v>80</v>
      </c>
      <c r="D234" t="str">
        <f>VLOOKUP(data_to_clean[[#This Row],[state]],abbreviation_table[],2,FALSE)</f>
        <v>California</v>
      </c>
      <c r="E234" t="s">
        <v>1114</v>
      </c>
      <c r="F234" t="str">
        <f>TRIM(LEFT(data_to_clean[[#This Row],[revenue]],FIND(" ",data_to_clean[[#This Row],[revenue]])))</f>
        <v>120.5</v>
      </c>
      <c r="G234" t="str">
        <f>RIGHT(data_to_clean[[#This Row],[revenue]],LEN(data_to_clean[[#This Row],[revenue]])-FIND(" ",data_to_clean[[#This Row],[revenue]]))</f>
        <v>Million</v>
      </c>
      <c r="H234" s="7">
        <f>VALUE(IF(data_to_clean[[#This Row],[multiplicity]]="Million",_xlfn.CONCAT(SUBSTITUTE(data_to_clean[[#This Row],[number]],".",""),"00000"),_xlfn.CONCAT(SUBSTITUTE(data_to_clean[[#This Row],[number]],".",""),"00000000")))</f>
        <v>120500000</v>
      </c>
      <c r="I234" t="s">
        <v>1115</v>
      </c>
      <c r="J234">
        <f>ROUND(VALUE(SUBSTITUTE(data_to_clean[[#This Row],[growth_%]],".",",")),0)</f>
        <v>1796</v>
      </c>
      <c r="K234" t="s">
        <v>25</v>
      </c>
      <c r="L234">
        <v>22</v>
      </c>
      <c r="M234">
        <v>2</v>
      </c>
      <c r="N234">
        <v>2015</v>
      </c>
      <c r="O234">
        <v>1</v>
      </c>
      <c r="P234" t="s">
        <v>1116</v>
      </c>
      <c r="Q234" t="b">
        <f>AND(ISNUMBER(data_to_clean[[#This Row],[revenue_formatted]]),ISNUMBER(data_to_clean[[#This Row],[growth_formatted_%]]),ISNUMBER(data_to_clean[[#This Row],[workers]]),ISNUMBER(data_to_clean[[#This Row],[previous_workers]]),ISNUMBER(data_to_clean[[#This Row],[founded]]),ISNUMBER(data_to_clean[[#This Row],[yrs_on_list]]))</f>
        <v>1</v>
      </c>
    </row>
    <row r="235" spans="1:17" x14ac:dyDescent="0.25">
      <c r="A235">
        <v>233</v>
      </c>
      <c r="B235" t="s">
        <v>1117</v>
      </c>
      <c r="C235" t="s">
        <v>80</v>
      </c>
      <c r="D235" t="str">
        <f>VLOOKUP(data_to_clean[[#This Row],[state]],abbreviation_table[],2,FALSE)</f>
        <v>California</v>
      </c>
      <c r="E235" t="s">
        <v>416</v>
      </c>
      <c r="F235" t="str">
        <f>TRIM(LEFT(data_to_clean[[#This Row],[revenue]],FIND(" ",data_to_clean[[#This Row],[revenue]])))</f>
        <v>4.7</v>
      </c>
      <c r="G235" t="str">
        <f>RIGHT(data_to_clean[[#This Row],[revenue]],LEN(data_to_clean[[#This Row],[revenue]])-FIND(" ",data_to_clean[[#This Row],[revenue]]))</f>
        <v>Million</v>
      </c>
      <c r="H235" s="7">
        <f>VALUE(IF(data_to_clean[[#This Row],[multiplicity]]="Million",_xlfn.CONCAT(SUBSTITUTE(data_to_clean[[#This Row],[number]],".",""),"00000"),_xlfn.CONCAT(SUBSTITUTE(data_to_clean[[#This Row],[number]],".",""),"00000000")))</f>
        <v>4700000</v>
      </c>
      <c r="I235" t="s">
        <v>1119</v>
      </c>
      <c r="J235">
        <f>ROUND(VALUE(SUBSTITUTE(data_to_clean[[#This Row],[growth_%]],".",",")),0)</f>
        <v>1792</v>
      </c>
      <c r="K235" t="s">
        <v>156</v>
      </c>
      <c r="L235">
        <v>30</v>
      </c>
      <c r="M235">
        <v>11</v>
      </c>
      <c r="N235">
        <v>2012</v>
      </c>
      <c r="O235">
        <v>1</v>
      </c>
      <c r="P235" t="s">
        <v>391</v>
      </c>
      <c r="Q235" t="b">
        <f>AND(ISNUMBER(data_to_clean[[#This Row],[revenue_formatted]]),ISNUMBER(data_to_clean[[#This Row],[growth_formatted_%]]),ISNUMBER(data_to_clean[[#This Row],[workers]]),ISNUMBER(data_to_clean[[#This Row],[previous_workers]]),ISNUMBER(data_to_clean[[#This Row],[founded]]),ISNUMBER(data_to_clean[[#This Row],[yrs_on_list]]))</f>
        <v>1</v>
      </c>
    </row>
    <row r="236" spans="1:17" x14ac:dyDescent="0.25">
      <c r="A236">
        <v>234</v>
      </c>
      <c r="B236" t="s">
        <v>1120</v>
      </c>
      <c r="C236" t="s">
        <v>30</v>
      </c>
      <c r="D236" t="str">
        <f>VLOOKUP(data_to_clean[[#This Row],[state]],abbreviation_table[],2,FALSE)</f>
        <v>Texas</v>
      </c>
      <c r="E236" t="s">
        <v>880</v>
      </c>
      <c r="F236" t="str">
        <f>TRIM(LEFT(data_to_clean[[#This Row],[revenue]],FIND(" ",data_to_clean[[#This Row],[revenue]])))</f>
        <v>12</v>
      </c>
      <c r="G236" t="str">
        <f>RIGHT(data_to_clean[[#This Row],[revenue]],LEN(data_to_clean[[#This Row],[revenue]])-FIND(" ",data_to_clean[[#This Row],[revenue]]))</f>
        <v>Million</v>
      </c>
      <c r="H236" s="7">
        <f>VALUE(IF(data_to_clean[[#This Row],[multiplicity]]="Million",_xlfn.CONCAT(SUBSTITUTE(data_to_clean[[#This Row],[number]],".",""),"00000"),_xlfn.CONCAT(SUBSTITUTE(data_to_clean[[#This Row],[number]],".",""),"00000000")))</f>
        <v>1200000</v>
      </c>
      <c r="I236" t="s">
        <v>1122</v>
      </c>
      <c r="J236">
        <f>ROUND(VALUE(SUBSTITUTE(data_to_clean[[#This Row],[growth_%]],".",",")),0)</f>
        <v>1790</v>
      </c>
      <c r="K236" t="s">
        <v>149</v>
      </c>
      <c r="L236">
        <v>44</v>
      </c>
      <c r="M236">
        <v>5</v>
      </c>
      <c r="N236">
        <v>2015</v>
      </c>
      <c r="O236">
        <v>1</v>
      </c>
      <c r="P236" t="s">
        <v>1123</v>
      </c>
      <c r="Q236" t="b">
        <f>AND(ISNUMBER(data_to_clean[[#This Row],[revenue_formatted]]),ISNUMBER(data_to_clean[[#This Row],[growth_formatted_%]]),ISNUMBER(data_to_clean[[#This Row],[workers]]),ISNUMBER(data_to_clean[[#This Row],[previous_workers]]),ISNUMBER(data_to_clean[[#This Row],[founded]]),ISNUMBER(data_to_clean[[#This Row],[yrs_on_list]]))</f>
        <v>1</v>
      </c>
    </row>
    <row r="237" spans="1:17" x14ac:dyDescent="0.25">
      <c r="A237">
        <v>235</v>
      </c>
      <c r="B237" t="s">
        <v>1124</v>
      </c>
      <c r="C237" t="s">
        <v>80</v>
      </c>
      <c r="D237" t="str">
        <f>VLOOKUP(data_to_clean[[#This Row],[state]],abbreviation_table[],2,FALSE)</f>
        <v>California</v>
      </c>
      <c r="E237" t="s">
        <v>993</v>
      </c>
      <c r="F237" t="str">
        <f>TRIM(LEFT(data_to_clean[[#This Row],[revenue]],FIND(" ",data_to_clean[[#This Row],[revenue]])))</f>
        <v>2.3</v>
      </c>
      <c r="G237" t="str">
        <f>RIGHT(data_to_clean[[#This Row],[revenue]],LEN(data_to_clean[[#This Row],[revenue]])-FIND(" ",data_to_clean[[#This Row],[revenue]]))</f>
        <v>Million</v>
      </c>
      <c r="H237" s="7">
        <f>VALUE(IF(data_to_clean[[#This Row],[multiplicity]]="Million",_xlfn.CONCAT(SUBSTITUTE(data_to_clean[[#This Row],[number]],".",""),"00000"),_xlfn.CONCAT(SUBSTITUTE(data_to_clean[[#This Row],[number]],".",""),"00000000")))</f>
        <v>2300000</v>
      </c>
      <c r="I237" t="s">
        <v>1126</v>
      </c>
      <c r="J237">
        <f>ROUND(VALUE(SUBSTITUTE(data_to_clean[[#This Row],[growth_%]],".",",")),0)</f>
        <v>1790</v>
      </c>
      <c r="K237" t="s">
        <v>297</v>
      </c>
      <c r="L237">
        <v>3</v>
      </c>
      <c r="M237">
        <v>1</v>
      </c>
      <c r="N237">
        <v>2014</v>
      </c>
      <c r="O237">
        <v>1</v>
      </c>
      <c r="P237" t="s">
        <v>83</v>
      </c>
      <c r="Q237" t="b">
        <f>AND(ISNUMBER(data_to_clean[[#This Row],[revenue_formatted]]),ISNUMBER(data_to_clean[[#This Row],[growth_formatted_%]]),ISNUMBER(data_to_clean[[#This Row],[workers]]),ISNUMBER(data_to_clean[[#This Row],[previous_workers]]),ISNUMBER(data_to_clean[[#This Row],[founded]]),ISNUMBER(data_to_clean[[#This Row],[yrs_on_list]]))</f>
        <v>1</v>
      </c>
    </row>
    <row r="238" spans="1:17" x14ac:dyDescent="0.25">
      <c r="A238">
        <v>236</v>
      </c>
      <c r="B238" t="s">
        <v>1127</v>
      </c>
      <c r="C238" t="s">
        <v>80</v>
      </c>
      <c r="D238" t="str">
        <f>VLOOKUP(data_to_clean[[#This Row],[state]],abbreviation_table[],2,FALSE)</f>
        <v>California</v>
      </c>
      <c r="E238" t="s">
        <v>445</v>
      </c>
      <c r="F238" t="str">
        <f>TRIM(LEFT(data_to_clean[[#This Row],[revenue]],FIND(" ",data_to_clean[[#This Row],[revenue]])))</f>
        <v>4.3</v>
      </c>
      <c r="G238" t="str">
        <f>RIGHT(data_to_clean[[#This Row],[revenue]],LEN(data_to_clean[[#This Row],[revenue]])-FIND(" ",data_to_clean[[#This Row],[revenue]]))</f>
        <v>Million</v>
      </c>
      <c r="H238" s="7">
        <f>VALUE(IF(data_to_clean[[#This Row],[multiplicity]]="Million",_xlfn.CONCAT(SUBSTITUTE(data_to_clean[[#This Row],[number]],".",""),"00000"),_xlfn.CONCAT(SUBSTITUTE(data_to_clean[[#This Row],[number]],".",""),"00000000")))</f>
        <v>4300000</v>
      </c>
      <c r="I238" t="s">
        <v>1129</v>
      </c>
      <c r="J238">
        <f>ROUND(VALUE(SUBSTITUTE(data_to_clean[[#This Row],[growth_%]],".",",")),0)</f>
        <v>1786</v>
      </c>
      <c r="K238" t="s">
        <v>55</v>
      </c>
      <c r="L238">
        <v>19</v>
      </c>
      <c r="M238">
        <v>10</v>
      </c>
      <c r="N238">
        <v>2014</v>
      </c>
      <c r="O238">
        <v>1</v>
      </c>
      <c r="P238" t="s">
        <v>1130</v>
      </c>
      <c r="Q238" t="b">
        <f>AND(ISNUMBER(data_to_clean[[#This Row],[revenue_formatted]]),ISNUMBER(data_to_clean[[#This Row],[growth_formatted_%]]),ISNUMBER(data_to_clean[[#This Row],[workers]]),ISNUMBER(data_to_clean[[#This Row],[previous_workers]]),ISNUMBER(data_to_clean[[#This Row],[founded]]),ISNUMBER(data_to_clean[[#This Row],[yrs_on_list]]))</f>
        <v>1</v>
      </c>
    </row>
    <row r="239" spans="1:17" x14ac:dyDescent="0.25">
      <c r="A239">
        <v>237</v>
      </c>
      <c r="B239" t="s">
        <v>1131</v>
      </c>
      <c r="C239" t="s">
        <v>243</v>
      </c>
      <c r="D239" t="str">
        <f>VLOOKUP(data_to_clean[[#This Row],[state]],abbreviation_table[],2,FALSE)</f>
        <v>Maryland</v>
      </c>
      <c r="E239" t="s">
        <v>572</v>
      </c>
      <c r="F239" t="str">
        <f>TRIM(LEFT(data_to_clean[[#This Row],[revenue]],FIND(" ",data_to_clean[[#This Row],[revenue]])))</f>
        <v>11.1</v>
      </c>
      <c r="G239" t="str">
        <f>RIGHT(data_to_clean[[#This Row],[revenue]],LEN(data_to_clean[[#This Row],[revenue]])-FIND(" ",data_to_clean[[#This Row],[revenue]]))</f>
        <v>Million</v>
      </c>
      <c r="H239" s="7">
        <f>VALUE(IF(data_to_clean[[#This Row],[multiplicity]]="Million",_xlfn.CONCAT(SUBSTITUTE(data_to_clean[[#This Row],[number]],".",""),"00000"),_xlfn.CONCAT(SUBSTITUTE(data_to_clean[[#This Row],[number]],".",""),"00000000")))</f>
        <v>11100000</v>
      </c>
      <c r="I239" t="s">
        <v>1133</v>
      </c>
      <c r="J239">
        <f>ROUND(VALUE(SUBSTITUTE(data_to_clean[[#This Row],[growth_%]],".",",")),0)</f>
        <v>1781</v>
      </c>
      <c r="K239" t="s">
        <v>181</v>
      </c>
      <c r="L239">
        <v>152</v>
      </c>
      <c r="M239">
        <v>11</v>
      </c>
      <c r="N239">
        <v>2007</v>
      </c>
      <c r="O239">
        <v>1</v>
      </c>
      <c r="P239" t="s">
        <v>1134</v>
      </c>
      <c r="Q239" t="b">
        <f>AND(ISNUMBER(data_to_clean[[#This Row],[revenue_formatted]]),ISNUMBER(data_to_clean[[#This Row],[growth_formatted_%]]),ISNUMBER(data_to_clean[[#This Row],[workers]]),ISNUMBER(data_to_clean[[#This Row],[previous_workers]]),ISNUMBER(data_to_clean[[#This Row],[founded]]),ISNUMBER(data_to_clean[[#This Row],[yrs_on_list]]))</f>
        <v>1</v>
      </c>
    </row>
    <row r="240" spans="1:17" x14ac:dyDescent="0.25">
      <c r="A240">
        <v>238</v>
      </c>
      <c r="B240" t="s">
        <v>1135</v>
      </c>
      <c r="C240" t="s">
        <v>80</v>
      </c>
      <c r="D240" t="str">
        <f>VLOOKUP(data_to_clean[[#This Row],[state]],abbreviation_table[],2,FALSE)</f>
        <v>California</v>
      </c>
      <c r="E240" t="s">
        <v>962</v>
      </c>
      <c r="F240" t="str">
        <f>TRIM(LEFT(data_to_clean[[#This Row],[revenue]],FIND(" ",data_to_clean[[#This Row],[revenue]])))</f>
        <v>3.6</v>
      </c>
      <c r="G240" t="str">
        <f>RIGHT(data_to_clean[[#This Row],[revenue]],LEN(data_to_clean[[#This Row],[revenue]])-FIND(" ",data_to_clean[[#This Row],[revenue]]))</f>
        <v>Million</v>
      </c>
      <c r="H240" s="7">
        <f>VALUE(IF(data_to_clean[[#This Row],[multiplicity]]="Million",_xlfn.CONCAT(SUBSTITUTE(data_to_clean[[#This Row],[number]],".",""),"00000"),_xlfn.CONCAT(SUBSTITUTE(data_to_clean[[#This Row],[number]],".",""),"00000000")))</f>
        <v>3600000</v>
      </c>
      <c r="I240" t="s">
        <v>1137</v>
      </c>
      <c r="J240">
        <f>ROUND(VALUE(SUBSTITUTE(data_to_clean[[#This Row],[growth_%]],".",",")),0)</f>
        <v>1775</v>
      </c>
      <c r="K240" t="s">
        <v>156</v>
      </c>
      <c r="L240">
        <v>25</v>
      </c>
      <c r="M240">
        <v>3</v>
      </c>
      <c r="N240">
        <v>2014</v>
      </c>
      <c r="O240">
        <v>1</v>
      </c>
      <c r="P240" t="s">
        <v>1138</v>
      </c>
      <c r="Q240" t="b">
        <f>AND(ISNUMBER(data_to_clean[[#This Row],[revenue_formatted]]),ISNUMBER(data_to_clean[[#This Row],[growth_formatted_%]]),ISNUMBER(data_to_clean[[#This Row],[workers]]),ISNUMBER(data_to_clean[[#This Row],[previous_workers]]),ISNUMBER(data_to_clean[[#This Row],[founded]]),ISNUMBER(data_to_clean[[#This Row],[yrs_on_list]]))</f>
        <v>1</v>
      </c>
    </row>
    <row r="241" spans="1:17" x14ac:dyDescent="0.25">
      <c r="A241">
        <v>239</v>
      </c>
      <c r="B241" t="s">
        <v>1139</v>
      </c>
      <c r="C241" t="s">
        <v>74</v>
      </c>
      <c r="D241" t="str">
        <f>VLOOKUP(data_to_clean[[#This Row],[state]],abbreviation_table[],2,FALSE)</f>
        <v>Ohio</v>
      </c>
      <c r="E241" t="s">
        <v>523</v>
      </c>
      <c r="F241" t="str">
        <f>TRIM(LEFT(data_to_clean[[#This Row],[revenue]],FIND(" ",data_to_clean[[#This Row],[revenue]])))</f>
        <v>7.3</v>
      </c>
      <c r="G241" t="str">
        <f>RIGHT(data_to_clean[[#This Row],[revenue]],LEN(data_to_clean[[#This Row],[revenue]])-FIND(" ",data_to_clean[[#This Row],[revenue]]))</f>
        <v>Million</v>
      </c>
      <c r="H241" s="7">
        <f>VALUE(IF(data_to_clean[[#This Row],[multiplicity]]="Million",_xlfn.CONCAT(SUBSTITUTE(data_to_clean[[#This Row],[number]],".",""),"00000"),_xlfn.CONCAT(SUBSTITUTE(data_to_clean[[#This Row],[number]],".",""),"00000000")))</f>
        <v>7300000</v>
      </c>
      <c r="I241" t="s">
        <v>1141</v>
      </c>
      <c r="J241">
        <f>ROUND(VALUE(SUBSTITUTE(data_to_clean[[#This Row],[growth_%]],".",",")),0)</f>
        <v>1766</v>
      </c>
      <c r="K241" t="s">
        <v>211</v>
      </c>
      <c r="L241">
        <v>6</v>
      </c>
      <c r="M241">
        <v>2</v>
      </c>
      <c r="N241">
        <v>2013</v>
      </c>
      <c r="O241">
        <v>1</v>
      </c>
      <c r="P241" t="s">
        <v>544</v>
      </c>
      <c r="Q241" t="b">
        <f>AND(ISNUMBER(data_to_clean[[#This Row],[revenue_formatted]]),ISNUMBER(data_to_clean[[#This Row],[growth_formatted_%]]),ISNUMBER(data_to_clean[[#This Row],[workers]]),ISNUMBER(data_to_clean[[#This Row],[previous_workers]]),ISNUMBER(data_to_clean[[#This Row],[founded]]),ISNUMBER(data_to_clean[[#This Row],[yrs_on_list]]))</f>
        <v>1</v>
      </c>
    </row>
    <row r="242" spans="1:17" x14ac:dyDescent="0.25">
      <c r="A242">
        <v>240</v>
      </c>
      <c r="B242" t="s">
        <v>1142</v>
      </c>
      <c r="C242" t="s">
        <v>30</v>
      </c>
      <c r="D242" t="str">
        <f>VLOOKUP(data_to_clean[[#This Row],[state]],abbreviation_table[],2,FALSE)</f>
        <v>Texas</v>
      </c>
      <c r="E242" t="s">
        <v>287</v>
      </c>
      <c r="F242" t="str">
        <f>TRIM(LEFT(data_to_clean[[#This Row],[revenue]],FIND(" ",data_to_clean[[#This Row],[revenue]])))</f>
        <v>6.3</v>
      </c>
      <c r="G242" t="str">
        <f>RIGHT(data_to_clean[[#This Row],[revenue]],LEN(data_to_clean[[#This Row],[revenue]])-FIND(" ",data_to_clean[[#This Row],[revenue]]))</f>
        <v>Million</v>
      </c>
      <c r="H242" s="7">
        <f>VALUE(IF(data_to_clean[[#This Row],[multiplicity]]="Million",_xlfn.CONCAT(SUBSTITUTE(data_to_clean[[#This Row],[number]],".",""),"00000"),_xlfn.CONCAT(SUBSTITUTE(data_to_clean[[#This Row],[number]],".",""),"00000000")))</f>
        <v>6300000</v>
      </c>
      <c r="I242" t="s">
        <v>1144</v>
      </c>
      <c r="J242">
        <f>ROUND(VALUE(SUBSTITUTE(data_to_clean[[#This Row],[growth_%]],".",",")),0)</f>
        <v>1763</v>
      </c>
      <c r="K242" t="s">
        <v>40</v>
      </c>
      <c r="L242">
        <v>60</v>
      </c>
      <c r="M242">
        <v>10</v>
      </c>
      <c r="N242">
        <v>2013</v>
      </c>
      <c r="O242">
        <v>1</v>
      </c>
      <c r="P242" t="s">
        <v>251</v>
      </c>
      <c r="Q242" t="b">
        <f>AND(ISNUMBER(data_to_clean[[#This Row],[revenue_formatted]]),ISNUMBER(data_to_clean[[#This Row],[growth_formatted_%]]),ISNUMBER(data_to_clean[[#This Row],[workers]]),ISNUMBER(data_to_clean[[#This Row],[previous_workers]]),ISNUMBER(data_to_clean[[#This Row],[founded]]),ISNUMBER(data_to_clean[[#This Row],[yrs_on_list]]))</f>
        <v>1</v>
      </c>
    </row>
    <row r="243" spans="1:17" x14ac:dyDescent="0.25">
      <c r="A243">
        <v>241</v>
      </c>
      <c r="B243" t="s">
        <v>1145</v>
      </c>
      <c r="C243" t="s">
        <v>45</v>
      </c>
      <c r="D243" t="str">
        <f>VLOOKUP(data_to_clean[[#This Row],[state]],abbreviation_table[],2,FALSE)</f>
        <v>Pennsylvania</v>
      </c>
      <c r="E243" t="s">
        <v>617</v>
      </c>
      <c r="F243" t="str">
        <f>TRIM(LEFT(data_to_clean[[#This Row],[revenue]],FIND(" ",data_to_clean[[#This Row],[revenue]])))</f>
        <v>3.3</v>
      </c>
      <c r="G243" t="str">
        <f>RIGHT(data_to_clean[[#This Row],[revenue]],LEN(data_to_clean[[#This Row],[revenue]])-FIND(" ",data_to_clean[[#This Row],[revenue]]))</f>
        <v>Million</v>
      </c>
      <c r="H243" s="7">
        <f>VALUE(IF(data_to_clean[[#This Row],[multiplicity]]="Million",_xlfn.CONCAT(SUBSTITUTE(data_to_clean[[#This Row],[number]],".",""),"00000"),_xlfn.CONCAT(SUBSTITUTE(data_to_clean[[#This Row],[number]],".",""),"00000000")))</f>
        <v>3300000</v>
      </c>
      <c r="I243" t="s">
        <v>1147</v>
      </c>
      <c r="J243">
        <f>ROUND(VALUE(SUBSTITUTE(data_to_clean[[#This Row],[growth_%]],".",",")),0)</f>
        <v>1759</v>
      </c>
      <c r="K243" t="s">
        <v>233</v>
      </c>
      <c r="L243">
        <v>5</v>
      </c>
      <c r="M243">
        <v>2</v>
      </c>
      <c r="N243">
        <v>2015</v>
      </c>
      <c r="O243">
        <v>1</v>
      </c>
      <c r="P243" t="s">
        <v>1149</v>
      </c>
      <c r="Q243" t="b">
        <f>AND(ISNUMBER(data_to_clean[[#This Row],[revenue_formatted]]),ISNUMBER(data_to_clean[[#This Row],[growth_formatted_%]]),ISNUMBER(data_to_clean[[#This Row],[workers]]),ISNUMBER(data_to_clean[[#This Row],[previous_workers]]),ISNUMBER(data_to_clean[[#This Row],[founded]]),ISNUMBER(data_to_clean[[#This Row],[yrs_on_list]]))</f>
        <v>1</v>
      </c>
    </row>
    <row r="244" spans="1:17" x14ac:dyDescent="0.25">
      <c r="A244">
        <v>242</v>
      </c>
      <c r="B244" t="s">
        <v>1150</v>
      </c>
      <c r="C244" t="s">
        <v>215</v>
      </c>
      <c r="D244" t="str">
        <f>VLOOKUP(data_to_clean[[#This Row],[state]],abbreviation_table[],2,FALSE)</f>
        <v>North Carolina</v>
      </c>
      <c r="E244" t="s">
        <v>1152</v>
      </c>
      <c r="F244" t="str">
        <f>TRIM(LEFT(data_to_clean[[#This Row],[revenue]],FIND(" ",data_to_clean[[#This Row],[revenue]])))</f>
        <v>2.1</v>
      </c>
      <c r="G244" t="str">
        <f>RIGHT(data_to_clean[[#This Row],[revenue]],LEN(data_to_clean[[#This Row],[revenue]])-FIND(" ",data_to_clean[[#This Row],[revenue]]))</f>
        <v>Million</v>
      </c>
      <c r="H244" s="7">
        <f>VALUE(IF(data_to_clean[[#This Row],[multiplicity]]="Million",_xlfn.CONCAT(SUBSTITUTE(data_to_clean[[#This Row],[number]],".",""),"00000"),_xlfn.CONCAT(SUBSTITUTE(data_to_clean[[#This Row],[number]],".",""),"00000000")))</f>
        <v>2100000</v>
      </c>
      <c r="I244" t="s">
        <v>1153</v>
      </c>
      <c r="J244">
        <f>ROUND(VALUE(SUBSTITUTE(data_to_clean[[#This Row],[growth_%]],".",",")),0)</f>
        <v>1738</v>
      </c>
      <c r="K244" t="s">
        <v>55</v>
      </c>
      <c r="L244">
        <v>12</v>
      </c>
      <c r="M244">
        <v>2</v>
      </c>
      <c r="N244">
        <v>2013</v>
      </c>
      <c r="O244">
        <v>1</v>
      </c>
      <c r="P244" t="s">
        <v>1154</v>
      </c>
      <c r="Q244" t="b">
        <f>AND(ISNUMBER(data_to_clean[[#This Row],[revenue_formatted]]),ISNUMBER(data_to_clean[[#This Row],[growth_formatted_%]]),ISNUMBER(data_to_clean[[#This Row],[workers]]),ISNUMBER(data_to_clean[[#This Row],[previous_workers]]),ISNUMBER(data_to_clean[[#This Row],[founded]]),ISNUMBER(data_to_clean[[#This Row],[yrs_on_list]]))</f>
        <v>1</v>
      </c>
    </row>
    <row r="245" spans="1:17" x14ac:dyDescent="0.25">
      <c r="A245">
        <v>243</v>
      </c>
      <c r="B245" t="s">
        <v>1155</v>
      </c>
      <c r="C245" t="s">
        <v>243</v>
      </c>
      <c r="D245" t="str">
        <f>VLOOKUP(data_to_clean[[#This Row],[state]],abbreviation_table[],2,FALSE)</f>
        <v>Maryland</v>
      </c>
      <c r="E245" t="s">
        <v>1157</v>
      </c>
      <c r="F245" t="str">
        <f>TRIM(LEFT(data_to_clean[[#This Row],[revenue]],FIND(" ",data_to_clean[[#This Row],[revenue]])))</f>
        <v>5.3</v>
      </c>
      <c r="G245" t="str">
        <f>RIGHT(data_to_clean[[#This Row],[revenue]],LEN(data_to_clean[[#This Row],[revenue]])-FIND(" ",data_to_clean[[#This Row],[revenue]]))</f>
        <v>Million</v>
      </c>
      <c r="H245" s="7">
        <f>VALUE(IF(data_to_clean[[#This Row],[multiplicity]]="Million",_xlfn.CONCAT(SUBSTITUTE(data_to_clean[[#This Row],[number]],".",""),"00000"),_xlfn.CONCAT(SUBSTITUTE(data_to_clean[[#This Row],[number]],".",""),"00000000")))</f>
        <v>5300000</v>
      </c>
      <c r="I245" t="s">
        <v>1158</v>
      </c>
      <c r="J245">
        <f>ROUND(VALUE(SUBSTITUTE(data_to_clean[[#This Row],[growth_%]],".",",")),0)</f>
        <v>1734</v>
      </c>
      <c r="K245" t="s">
        <v>308</v>
      </c>
      <c r="L245">
        <v>40</v>
      </c>
      <c r="M245">
        <v>10</v>
      </c>
      <c r="N245">
        <v>2014</v>
      </c>
      <c r="O245">
        <v>1</v>
      </c>
      <c r="P245" t="s">
        <v>246</v>
      </c>
      <c r="Q245" t="b">
        <f>AND(ISNUMBER(data_to_clean[[#This Row],[revenue_formatted]]),ISNUMBER(data_to_clean[[#This Row],[growth_formatted_%]]),ISNUMBER(data_to_clean[[#This Row],[workers]]),ISNUMBER(data_to_clean[[#This Row],[previous_workers]]),ISNUMBER(data_to_clean[[#This Row],[founded]]),ISNUMBER(data_to_clean[[#This Row],[yrs_on_list]]))</f>
        <v>1</v>
      </c>
    </row>
    <row r="246" spans="1:17" x14ac:dyDescent="0.25">
      <c r="A246">
        <v>244</v>
      </c>
      <c r="B246" t="s">
        <v>1159</v>
      </c>
      <c r="C246" t="s">
        <v>52</v>
      </c>
      <c r="D246" t="str">
        <f>VLOOKUP(data_to_clean[[#This Row],[state]],abbreviation_table[],2,FALSE)</f>
        <v>Florida</v>
      </c>
      <c r="E246" t="s">
        <v>1161</v>
      </c>
      <c r="F246" t="str">
        <f>TRIM(LEFT(data_to_clean[[#This Row],[revenue]],FIND(" ",data_to_clean[[#This Row],[revenue]])))</f>
        <v>26.3</v>
      </c>
      <c r="G246" t="str">
        <f>RIGHT(data_to_clean[[#This Row],[revenue]],LEN(data_to_clean[[#This Row],[revenue]])-FIND(" ",data_to_clean[[#This Row],[revenue]]))</f>
        <v>Million</v>
      </c>
      <c r="H246" s="7">
        <f>VALUE(IF(data_to_clean[[#This Row],[multiplicity]]="Million",_xlfn.CONCAT(SUBSTITUTE(data_to_clean[[#This Row],[number]],".",""),"00000"),_xlfn.CONCAT(SUBSTITUTE(data_to_clean[[#This Row],[number]],".",""),"00000000")))</f>
        <v>26300000</v>
      </c>
      <c r="I246" t="s">
        <v>1162</v>
      </c>
      <c r="J246">
        <f>ROUND(VALUE(SUBSTITUTE(data_to_clean[[#This Row],[growth_%]],".",",")),0)</f>
        <v>1733</v>
      </c>
      <c r="K246" t="s">
        <v>40</v>
      </c>
      <c r="L246">
        <v>21</v>
      </c>
      <c r="M246">
        <v>5</v>
      </c>
      <c r="N246">
        <v>2012</v>
      </c>
      <c r="O246">
        <v>3</v>
      </c>
      <c r="P246" t="s">
        <v>1163</v>
      </c>
      <c r="Q246" t="b">
        <f>AND(ISNUMBER(data_to_clean[[#This Row],[revenue_formatted]]),ISNUMBER(data_to_clean[[#This Row],[growth_formatted_%]]),ISNUMBER(data_to_clean[[#This Row],[workers]]),ISNUMBER(data_to_clean[[#This Row],[previous_workers]]),ISNUMBER(data_to_clean[[#This Row],[founded]]),ISNUMBER(data_to_clean[[#This Row],[yrs_on_list]]))</f>
        <v>1</v>
      </c>
    </row>
    <row r="247" spans="1:17" x14ac:dyDescent="0.25">
      <c r="A247">
        <v>245</v>
      </c>
      <c r="B247" t="s">
        <v>1164</v>
      </c>
      <c r="C247" t="s">
        <v>119</v>
      </c>
      <c r="D247" t="str">
        <f>VLOOKUP(data_to_clean[[#This Row],[state]],abbreviation_table[],2,FALSE)</f>
        <v>Georgia</v>
      </c>
      <c r="E247" t="s">
        <v>425</v>
      </c>
      <c r="F247" t="str">
        <f>TRIM(LEFT(data_to_clean[[#This Row],[revenue]],FIND(" ",data_to_clean[[#This Row],[revenue]])))</f>
        <v>4.6</v>
      </c>
      <c r="G247" t="str">
        <f>RIGHT(data_to_clean[[#This Row],[revenue]],LEN(data_to_clean[[#This Row],[revenue]])-FIND(" ",data_to_clean[[#This Row],[revenue]]))</f>
        <v>Million</v>
      </c>
      <c r="H247" s="7">
        <f>VALUE(IF(data_to_clean[[#This Row],[multiplicity]]="Million",_xlfn.CONCAT(SUBSTITUTE(data_to_clean[[#This Row],[number]],".",""),"00000"),_xlfn.CONCAT(SUBSTITUTE(data_to_clean[[#This Row],[number]],".",""),"00000000")))</f>
        <v>4600000</v>
      </c>
      <c r="I247" t="s">
        <v>1166</v>
      </c>
      <c r="J247">
        <f>ROUND(VALUE(SUBSTITUTE(data_to_clean[[#This Row],[growth_%]],".",",")),0)</f>
        <v>1729</v>
      </c>
      <c r="K247" t="s">
        <v>336</v>
      </c>
      <c r="L247">
        <v>0</v>
      </c>
      <c r="M247">
        <v>3</v>
      </c>
      <c r="N247">
        <v>2010</v>
      </c>
      <c r="O247">
        <v>1</v>
      </c>
      <c r="P247" t="s">
        <v>122</v>
      </c>
      <c r="Q247" t="b">
        <f>AND(ISNUMBER(data_to_clean[[#This Row],[revenue_formatted]]),ISNUMBER(data_to_clean[[#This Row],[growth_formatted_%]]),ISNUMBER(data_to_clean[[#This Row],[workers]]),ISNUMBER(data_to_clean[[#This Row],[previous_workers]]),ISNUMBER(data_to_clean[[#This Row],[founded]]),ISNUMBER(data_to_clean[[#This Row],[yrs_on_list]]))</f>
        <v>1</v>
      </c>
    </row>
    <row r="248" spans="1:17" x14ac:dyDescent="0.25">
      <c r="A248">
        <v>246</v>
      </c>
      <c r="B248" t="s">
        <v>1167</v>
      </c>
      <c r="C248" t="s">
        <v>86</v>
      </c>
      <c r="D248" t="str">
        <f>VLOOKUP(data_to_clean[[#This Row],[state]],abbreviation_table[],2,FALSE)</f>
        <v>Colorado</v>
      </c>
      <c r="E248" t="s">
        <v>1169</v>
      </c>
      <c r="F248" t="str">
        <f>TRIM(LEFT(data_to_clean[[#This Row],[revenue]],FIND(" ",data_to_clean[[#This Row],[revenue]])))</f>
        <v>13.4</v>
      </c>
      <c r="G248" t="str">
        <f>RIGHT(data_to_clean[[#This Row],[revenue]],LEN(data_to_clean[[#This Row],[revenue]])-FIND(" ",data_to_clean[[#This Row],[revenue]]))</f>
        <v>Million</v>
      </c>
      <c r="H248" s="7">
        <f>VALUE(IF(data_to_clean[[#This Row],[multiplicity]]="Million",_xlfn.CONCAT(SUBSTITUTE(data_to_clean[[#This Row],[number]],".",""),"00000"),_xlfn.CONCAT(SUBSTITUTE(data_to_clean[[#This Row],[number]],".",""),"00000000")))</f>
        <v>13400000</v>
      </c>
      <c r="I248" t="s">
        <v>1170</v>
      </c>
      <c r="J248">
        <f>ROUND(VALUE(SUBSTITUTE(data_to_clean[[#This Row],[growth_%]],".",",")),0)</f>
        <v>1727</v>
      </c>
      <c r="K248" t="s">
        <v>211</v>
      </c>
      <c r="L248">
        <v>25</v>
      </c>
      <c r="M248">
        <v>4</v>
      </c>
      <c r="N248">
        <v>2014</v>
      </c>
      <c r="O248">
        <v>1</v>
      </c>
      <c r="P248" t="s">
        <v>1171</v>
      </c>
      <c r="Q248" t="b">
        <f>AND(ISNUMBER(data_to_clean[[#This Row],[revenue_formatted]]),ISNUMBER(data_to_clean[[#This Row],[growth_formatted_%]]),ISNUMBER(data_to_clean[[#This Row],[workers]]),ISNUMBER(data_to_clean[[#This Row],[previous_workers]]),ISNUMBER(data_to_clean[[#This Row],[founded]]),ISNUMBER(data_to_clean[[#This Row],[yrs_on_list]]))</f>
        <v>1</v>
      </c>
    </row>
    <row r="249" spans="1:17" x14ac:dyDescent="0.25">
      <c r="A249">
        <v>247</v>
      </c>
      <c r="B249" t="s">
        <v>1172</v>
      </c>
      <c r="C249" t="s">
        <v>119</v>
      </c>
      <c r="D249" t="str">
        <f>VLOOKUP(data_to_clean[[#This Row],[state]],abbreviation_table[],2,FALSE)</f>
        <v>Georgia</v>
      </c>
      <c r="E249" t="s">
        <v>1174</v>
      </c>
      <c r="F249" t="str">
        <f>TRIM(LEFT(data_to_clean[[#This Row],[revenue]],FIND(" ",data_to_clean[[#This Row],[revenue]])))</f>
        <v>467.4</v>
      </c>
      <c r="G249" t="str">
        <f>RIGHT(data_to_clean[[#This Row],[revenue]],LEN(data_to_clean[[#This Row],[revenue]])-FIND(" ",data_to_clean[[#This Row],[revenue]]))</f>
        <v>Million</v>
      </c>
      <c r="H249" s="7">
        <f>VALUE(IF(data_to_clean[[#This Row],[multiplicity]]="Million",_xlfn.CONCAT(SUBSTITUTE(data_to_clean[[#This Row],[number]],".",""),"00000"),_xlfn.CONCAT(SUBSTITUTE(data_to_clean[[#This Row],[number]],".",""),"00000000")))</f>
        <v>467400000</v>
      </c>
      <c r="I249" t="s">
        <v>1175</v>
      </c>
      <c r="J249">
        <f>ROUND(VALUE(SUBSTITUTE(data_to_clean[[#This Row],[growth_%]],".",",")),0)</f>
        <v>1724</v>
      </c>
      <c r="K249" t="s">
        <v>187</v>
      </c>
      <c r="L249">
        <v>900</v>
      </c>
      <c r="M249">
        <v>75</v>
      </c>
      <c r="N249">
        <v>2010</v>
      </c>
      <c r="O249">
        <v>2</v>
      </c>
      <c r="P249" t="s">
        <v>122</v>
      </c>
      <c r="Q249" t="b">
        <f>AND(ISNUMBER(data_to_clean[[#This Row],[revenue_formatted]]),ISNUMBER(data_to_clean[[#This Row],[growth_formatted_%]]),ISNUMBER(data_to_clean[[#This Row],[workers]]),ISNUMBER(data_to_clean[[#This Row],[previous_workers]]),ISNUMBER(data_to_clean[[#This Row],[founded]]),ISNUMBER(data_to_clean[[#This Row],[yrs_on_list]]))</f>
        <v>1</v>
      </c>
    </row>
    <row r="250" spans="1:17" x14ac:dyDescent="0.25">
      <c r="A250">
        <v>248</v>
      </c>
      <c r="B250" t="s">
        <v>1176</v>
      </c>
      <c r="C250" t="s">
        <v>15</v>
      </c>
      <c r="D250" t="str">
        <f>VLOOKUP(data_to_clean[[#This Row],[state]],abbreviation_table[],2,FALSE)</f>
        <v>Arizona</v>
      </c>
      <c r="E250" t="s">
        <v>261</v>
      </c>
      <c r="F250" t="str">
        <f>TRIM(LEFT(data_to_clean[[#This Row],[revenue]],FIND(" ",data_to_clean[[#This Row],[revenue]])))</f>
        <v>8.3</v>
      </c>
      <c r="G250" t="str">
        <f>RIGHT(data_to_clean[[#This Row],[revenue]],LEN(data_to_clean[[#This Row],[revenue]])-FIND(" ",data_to_clean[[#This Row],[revenue]]))</f>
        <v>Million</v>
      </c>
      <c r="H250" s="7">
        <f>VALUE(IF(data_to_clean[[#This Row],[multiplicity]]="Million",_xlfn.CONCAT(SUBSTITUTE(data_to_clean[[#This Row],[number]],".",""),"00000"),_xlfn.CONCAT(SUBSTITUTE(data_to_clean[[#This Row],[number]],".",""),"00000000")))</f>
        <v>8300000</v>
      </c>
      <c r="I250" t="s">
        <v>1178</v>
      </c>
      <c r="J250">
        <f>ROUND(VALUE(SUBSTITUTE(data_to_clean[[#This Row],[growth_%]],".",",")),0)</f>
        <v>1713</v>
      </c>
      <c r="K250" t="s">
        <v>289</v>
      </c>
      <c r="L250">
        <v>275</v>
      </c>
      <c r="M250">
        <v>35</v>
      </c>
      <c r="N250">
        <v>2014</v>
      </c>
      <c r="O250">
        <v>1</v>
      </c>
      <c r="P250" t="s">
        <v>19</v>
      </c>
      <c r="Q250" t="b">
        <f>AND(ISNUMBER(data_to_clean[[#This Row],[revenue_formatted]]),ISNUMBER(data_to_clean[[#This Row],[growth_formatted_%]]),ISNUMBER(data_to_clean[[#This Row],[workers]]),ISNUMBER(data_to_clean[[#This Row],[previous_workers]]),ISNUMBER(data_to_clean[[#This Row],[founded]]),ISNUMBER(data_to_clean[[#This Row],[yrs_on_list]]))</f>
        <v>1</v>
      </c>
    </row>
    <row r="251" spans="1:17" x14ac:dyDescent="0.25">
      <c r="A251">
        <v>249</v>
      </c>
      <c r="B251" t="s">
        <v>1179</v>
      </c>
      <c r="C251" t="s">
        <v>52</v>
      </c>
      <c r="D251" t="str">
        <f>VLOOKUP(data_to_clean[[#This Row],[state]],abbreviation_table[],2,FALSE)</f>
        <v>Florida</v>
      </c>
      <c r="E251" t="s">
        <v>993</v>
      </c>
      <c r="F251" t="str">
        <f>TRIM(LEFT(data_to_clean[[#This Row],[revenue]],FIND(" ",data_to_clean[[#This Row],[revenue]])))</f>
        <v>2.3</v>
      </c>
      <c r="G251" t="str">
        <f>RIGHT(data_to_clean[[#This Row],[revenue]],LEN(data_to_clean[[#This Row],[revenue]])-FIND(" ",data_to_clean[[#This Row],[revenue]]))</f>
        <v>Million</v>
      </c>
      <c r="H251" s="7">
        <f>VALUE(IF(data_to_clean[[#This Row],[multiplicity]]="Million",_xlfn.CONCAT(SUBSTITUTE(data_to_clean[[#This Row],[number]],".",""),"00000"),_xlfn.CONCAT(SUBSTITUTE(data_to_clean[[#This Row],[number]],".",""),"00000000")))</f>
        <v>2300000</v>
      </c>
      <c r="I251" t="s">
        <v>1181</v>
      </c>
      <c r="J251">
        <f>ROUND(VALUE(SUBSTITUTE(data_to_clean[[#This Row],[growth_%]],".",",")),0)</f>
        <v>1710</v>
      </c>
      <c r="K251" t="s">
        <v>336</v>
      </c>
      <c r="L251">
        <v>10</v>
      </c>
      <c r="M251">
        <v>2</v>
      </c>
      <c r="N251">
        <v>2015</v>
      </c>
      <c r="O251">
        <v>1</v>
      </c>
      <c r="P251" t="s">
        <v>56</v>
      </c>
      <c r="Q251" t="b">
        <f>AND(ISNUMBER(data_to_clean[[#This Row],[revenue_formatted]]),ISNUMBER(data_to_clean[[#This Row],[growth_formatted_%]]),ISNUMBER(data_to_clean[[#This Row],[workers]]),ISNUMBER(data_to_clean[[#This Row],[previous_workers]]),ISNUMBER(data_to_clean[[#This Row],[founded]]),ISNUMBER(data_to_clean[[#This Row],[yrs_on_list]]))</f>
        <v>1</v>
      </c>
    </row>
    <row r="252" spans="1:17" x14ac:dyDescent="0.25">
      <c r="A252">
        <v>250</v>
      </c>
      <c r="B252" t="s">
        <v>1182</v>
      </c>
      <c r="C252" t="s">
        <v>860</v>
      </c>
      <c r="D252" t="str">
        <f>VLOOKUP(data_to_clean[[#This Row],[state]],abbreviation_table[],2,FALSE)</f>
        <v>Indiana</v>
      </c>
      <c r="E252" t="s">
        <v>770</v>
      </c>
      <c r="F252" t="str">
        <f>TRIM(LEFT(data_to_clean[[#This Row],[revenue]],FIND(" ",data_to_clean[[#This Row],[revenue]])))</f>
        <v>4.4</v>
      </c>
      <c r="G252" t="str">
        <f>RIGHT(data_to_clean[[#This Row],[revenue]],LEN(data_to_clean[[#This Row],[revenue]])-FIND(" ",data_to_clean[[#This Row],[revenue]]))</f>
        <v>Million</v>
      </c>
      <c r="H252" s="7">
        <f>VALUE(IF(data_to_clean[[#This Row],[multiplicity]]="Million",_xlfn.CONCAT(SUBSTITUTE(data_to_clean[[#This Row],[number]],".",""),"00000"),_xlfn.CONCAT(SUBSTITUTE(data_to_clean[[#This Row],[number]],".",""),"00000000")))</f>
        <v>4400000</v>
      </c>
      <c r="I252" t="s">
        <v>1184</v>
      </c>
      <c r="J252">
        <f>ROUND(VALUE(SUBSTITUTE(data_to_clean[[#This Row],[growth_%]],".",",")),0)</f>
        <v>1703</v>
      </c>
      <c r="K252" t="s">
        <v>257</v>
      </c>
      <c r="L252">
        <v>59</v>
      </c>
      <c r="M252">
        <v>6</v>
      </c>
      <c r="N252">
        <v>2014</v>
      </c>
      <c r="O252">
        <v>1</v>
      </c>
      <c r="P252" t="s">
        <v>1185</v>
      </c>
      <c r="Q252" t="b">
        <f>AND(ISNUMBER(data_to_clean[[#This Row],[revenue_formatted]]),ISNUMBER(data_to_clean[[#This Row],[growth_formatted_%]]),ISNUMBER(data_to_clean[[#This Row],[workers]]),ISNUMBER(data_to_clean[[#This Row],[previous_workers]]),ISNUMBER(data_to_clean[[#This Row],[founded]]),ISNUMBER(data_to_clean[[#This Row],[yrs_on_list]]))</f>
        <v>1</v>
      </c>
    </row>
    <row r="253" spans="1:17" x14ac:dyDescent="0.25">
      <c r="A253">
        <v>251</v>
      </c>
      <c r="B253" t="s">
        <v>1186</v>
      </c>
      <c r="C253" t="s">
        <v>86</v>
      </c>
      <c r="D253" t="str">
        <f>VLOOKUP(data_to_clean[[#This Row],[state]],abbreviation_table[],2,FALSE)</f>
        <v>Colorado</v>
      </c>
      <c r="E253" t="s">
        <v>1110</v>
      </c>
      <c r="F253" t="str">
        <f>TRIM(LEFT(data_to_clean[[#This Row],[revenue]],FIND(" ",data_to_clean[[#This Row],[revenue]])))</f>
        <v>46.2</v>
      </c>
      <c r="G253" t="str">
        <f>RIGHT(data_to_clean[[#This Row],[revenue]],LEN(data_to_clean[[#This Row],[revenue]])-FIND(" ",data_to_clean[[#This Row],[revenue]]))</f>
        <v>Million</v>
      </c>
      <c r="H253" s="7">
        <f>VALUE(IF(data_to_clean[[#This Row],[multiplicity]]="Million",_xlfn.CONCAT(SUBSTITUTE(data_to_clean[[#This Row],[number]],".",""),"00000"),_xlfn.CONCAT(SUBSTITUTE(data_to_clean[[#This Row],[number]],".",""),"00000000")))</f>
        <v>46200000</v>
      </c>
      <c r="I253" t="s">
        <v>1188</v>
      </c>
      <c r="J253">
        <f>ROUND(VALUE(SUBSTITUTE(data_to_clean[[#This Row],[growth_%]],".",",")),0)</f>
        <v>1700</v>
      </c>
      <c r="K253" t="s">
        <v>233</v>
      </c>
      <c r="L253">
        <v>18</v>
      </c>
      <c r="M253">
        <v>4</v>
      </c>
      <c r="N253">
        <v>2015</v>
      </c>
      <c r="O253">
        <v>2</v>
      </c>
      <c r="P253" t="s">
        <v>1189</v>
      </c>
      <c r="Q253" t="b">
        <f>AND(ISNUMBER(data_to_clean[[#This Row],[revenue_formatted]]),ISNUMBER(data_to_clean[[#This Row],[growth_formatted_%]]),ISNUMBER(data_to_clean[[#This Row],[workers]]),ISNUMBER(data_to_clean[[#This Row],[previous_workers]]),ISNUMBER(data_to_clean[[#This Row],[founded]]),ISNUMBER(data_to_clean[[#This Row],[yrs_on_list]]))</f>
        <v>1</v>
      </c>
    </row>
    <row r="254" spans="1:17" x14ac:dyDescent="0.25">
      <c r="A254">
        <v>252</v>
      </c>
      <c r="B254" t="s">
        <v>1190</v>
      </c>
      <c r="C254" t="s">
        <v>294</v>
      </c>
      <c r="D254" t="str">
        <f>VLOOKUP(data_to_clean[[#This Row],[state]],abbreviation_table[],2,FALSE)</f>
        <v>Minnesota</v>
      </c>
      <c r="E254" t="s">
        <v>528</v>
      </c>
      <c r="F254" t="str">
        <f>TRIM(LEFT(data_to_clean[[#This Row],[revenue]],FIND(" ",data_to_clean[[#This Row],[revenue]])))</f>
        <v>7.4</v>
      </c>
      <c r="G254" t="str">
        <f>RIGHT(data_to_clean[[#This Row],[revenue]],LEN(data_to_clean[[#This Row],[revenue]])-FIND(" ",data_to_clean[[#This Row],[revenue]]))</f>
        <v>Million</v>
      </c>
      <c r="H254" s="7">
        <f>VALUE(IF(data_to_clean[[#This Row],[multiplicity]]="Million",_xlfn.CONCAT(SUBSTITUTE(data_to_clean[[#This Row],[number]],".",""),"00000"),_xlfn.CONCAT(SUBSTITUTE(data_to_clean[[#This Row],[number]],".",""),"00000000")))</f>
        <v>7400000</v>
      </c>
      <c r="I254" t="s">
        <v>1192</v>
      </c>
      <c r="J254">
        <f>ROUND(VALUE(SUBSTITUTE(data_to_clean[[#This Row],[growth_%]],".",",")),0)</f>
        <v>1699</v>
      </c>
      <c r="K254" t="s">
        <v>107</v>
      </c>
      <c r="L254">
        <v>35</v>
      </c>
      <c r="M254">
        <v>10</v>
      </c>
      <c r="N254">
        <v>2015</v>
      </c>
      <c r="O254">
        <v>1</v>
      </c>
      <c r="P254" t="s">
        <v>298</v>
      </c>
      <c r="Q254" t="b">
        <f>AND(ISNUMBER(data_to_clean[[#This Row],[revenue_formatted]]),ISNUMBER(data_to_clean[[#This Row],[growth_formatted_%]]),ISNUMBER(data_to_clean[[#This Row],[workers]]),ISNUMBER(data_to_clean[[#This Row],[previous_workers]]),ISNUMBER(data_to_clean[[#This Row],[founded]]),ISNUMBER(data_to_clean[[#This Row],[yrs_on_list]]))</f>
        <v>1</v>
      </c>
    </row>
    <row r="255" spans="1:17" x14ac:dyDescent="0.25">
      <c r="A255">
        <v>253</v>
      </c>
      <c r="B255" t="s">
        <v>1193</v>
      </c>
      <c r="C255" t="s">
        <v>341</v>
      </c>
      <c r="D255" t="str">
        <f>VLOOKUP(data_to_clean[[#This Row],[state]],abbreviation_table[],2,FALSE)</f>
        <v>Massachusetts</v>
      </c>
      <c r="E255" t="s">
        <v>626</v>
      </c>
      <c r="F255" t="str">
        <f>TRIM(LEFT(data_to_clean[[#This Row],[revenue]],FIND(" ",data_to_clean[[#This Row],[revenue]])))</f>
        <v>3.7</v>
      </c>
      <c r="G255" t="str">
        <f>RIGHT(data_to_clean[[#This Row],[revenue]],LEN(data_to_clean[[#This Row],[revenue]])-FIND(" ",data_to_clean[[#This Row],[revenue]]))</f>
        <v>Million</v>
      </c>
      <c r="H255" s="7">
        <f>VALUE(IF(data_to_clean[[#This Row],[multiplicity]]="Million",_xlfn.CONCAT(SUBSTITUTE(data_to_clean[[#This Row],[number]],".",""),"00000"),_xlfn.CONCAT(SUBSTITUTE(data_to_clean[[#This Row],[number]],".",""),"00000000")))</f>
        <v>3700000</v>
      </c>
      <c r="I255" t="s">
        <v>1195</v>
      </c>
      <c r="J255">
        <f>ROUND(VALUE(SUBSTITUTE(data_to_clean[[#This Row],[growth_%]],".",",")),0)</f>
        <v>1693</v>
      </c>
      <c r="K255" t="s">
        <v>329</v>
      </c>
      <c r="L255">
        <v>25</v>
      </c>
      <c r="M255">
        <v>12</v>
      </c>
      <c r="N255">
        <v>2014</v>
      </c>
      <c r="O255">
        <v>1</v>
      </c>
      <c r="P255" t="s">
        <v>1196</v>
      </c>
      <c r="Q255" t="b">
        <f>AND(ISNUMBER(data_to_clean[[#This Row],[revenue_formatted]]),ISNUMBER(data_to_clean[[#This Row],[growth_formatted_%]]),ISNUMBER(data_to_clean[[#This Row],[workers]]),ISNUMBER(data_to_clean[[#This Row],[previous_workers]]),ISNUMBER(data_to_clean[[#This Row],[founded]]),ISNUMBER(data_to_clean[[#This Row],[yrs_on_list]]))</f>
        <v>1</v>
      </c>
    </row>
    <row r="256" spans="1:17" x14ac:dyDescent="0.25">
      <c r="A256">
        <v>254</v>
      </c>
      <c r="B256" t="s">
        <v>1197</v>
      </c>
      <c r="C256" t="s">
        <v>153</v>
      </c>
      <c r="D256" t="str">
        <f>VLOOKUP(data_to_clean[[#This Row],[state]],abbreviation_table[],2,FALSE)</f>
        <v>Idaho</v>
      </c>
      <c r="E256" t="s">
        <v>621</v>
      </c>
      <c r="F256" t="str">
        <f>TRIM(LEFT(data_to_clean[[#This Row],[revenue]],FIND(" ",data_to_clean[[#This Row],[revenue]])))</f>
        <v>3.1</v>
      </c>
      <c r="G256" t="str">
        <f>RIGHT(data_to_clean[[#This Row],[revenue]],LEN(data_to_clean[[#This Row],[revenue]])-FIND(" ",data_to_clean[[#This Row],[revenue]]))</f>
        <v>Million</v>
      </c>
      <c r="H256" s="7">
        <f>VALUE(IF(data_to_clean[[#This Row],[multiplicity]]="Million",_xlfn.CONCAT(SUBSTITUTE(data_to_clean[[#This Row],[number]],".",""),"00000"),_xlfn.CONCAT(SUBSTITUTE(data_to_clean[[#This Row],[number]],".",""),"00000000")))</f>
        <v>3100000</v>
      </c>
      <c r="I256" t="s">
        <v>1199</v>
      </c>
      <c r="J256">
        <f>ROUND(VALUE(SUBSTITUTE(data_to_clean[[#This Row],[growth_%]],".",",")),0)</f>
        <v>1693</v>
      </c>
      <c r="K256" t="s">
        <v>40</v>
      </c>
      <c r="L256">
        <v>9</v>
      </c>
      <c r="M256">
        <v>2</v>
      </c>
      <c r="N256">
        <v>2014</v>
      </c>
      <c r="O256">
        <v>1</v>
      </c>
      <c r="P256" t="s">
        <v>1200</v>
      </c>
      <c r="Q256" t="b">
        <f>AND(ISNUMBER(data_to_clean[[#This Row],[revenue_formatted]]),ISNUMBER(data_to_clean[[#This Row],[growth_formatted_%]]),ISNUMBER(data_to_clean[[#This Row],[workers]]),ISNUMBER(data_to_clean[[#This Row],[previous_workers]]),ISNUMBER(data_to_clean[[#This Row],[founded]]),ISNUMBER(data_to_clean[[#This Row],[yrs_on_list]]))</f>
        <v>1</v>
      </c>
    </row>
    <row r="257" spans="1:17" x14ac:dyDescent="0.25">
      <c r="A257">
        <v>255</v>
      </c>
      <c r="B257" t="s">
        <v>1201</v>
      </c>
      <c r="C257" t="s">
        <v>230</v>
      </c>
      <c r="D257" t="str">
        <f>VLOOKUP(data_to_clean[[#This Row],[state]],abbreviation_table[],2,FALSE)</f>
        <v>Michigan</v>
      </c>
      <c r="E257" t="s">
        <v>161</v>
      </c>
      <c r="F257" t="str">
        <f>TRIM(LEFT(data_to_clean[[#This Row],[revenue]],FIND(" ",data_to_clean[[#This Row],[revenue]])))</f>
        <v>10.5</v>
      </c>
      <c r="G257" t="str">
        <f>RIGHT(data_to_clean[[#This Row],[revenue]],LEN(data_to_clean[[#This Row],[revenue]])-FIND(" ",data_to_clean[[#This Row],[revenue]]))</f>
        <v>Million</v>
      </c>
      <c r="H257" s="7">
        <f>VALUE(IF(data_to_clean[[#This Row],[multiplicity]]="Million",_xlfn.CONCAT(SUBSTITUTE(data_to_clean[[#This Row],[number]],".",""),"00000"),_xlfn.CONCAT(SUBSTITUTE(data_to_clean[[#This Row],[number]],".",""),"00000000")))</f>
        <v>10500000</v>
      </c>
      <c r="I257" t="s">
        <v>1203</v>
      </c>
      <c r="J257">
        <f>ROUND(VALUE(SUBSTITUTE(data_to_clean[[#This Row],[growth_%]],".",",")),0)</f>
        <v>1686</v>
      </c>
      <c r="K257" t="s">
        <v>18</v>
      </c>
      <c r="L257">
        <v>20</v>
      </c>
      <c r="M257">
        <v>4</v>
      </c>
      <c r="N257">
        <v>2014</v>
      </c>
      <c r="O257">
        <v>1</v>
      </c>
      <c r="P257" t="s">
        <v>1204</v>
      </c>
      <c r="Q257" t="b">
        <f>AND(ISNUMBER(data_to_clean[[#This Row],[revenue_formatted]]),ISNUMBER(data_to_clean[[#This Row],[growth_formatted_%]]),ISNUMBER(data_to_clean[[#This Row],[workers]]),ISNUMBER(data_to_clean[[#This Row],[previous_workers]]),ISNUMBER(data_to_clean[[#This Row],[founded]]),ISNUMBER(data_to_clean[[#This Row],[yrs_on_list]]))</f>
        <v>1</v>
      </c>
    </row>
    <row r="258" spans="1:17" x14ac:dyDescent="0.25">
      <c r="A258">
        <v>256</v>
      </c>
      <c r="B258" t="s">
        <v>1205</v>
      </c>
      <c r="C258" t="s">
        <v>105</v>
      </c>
      <c r="D258" t="str">
        <f>VLOOKUP(data_to_clean[[#This Row],[state]],abbreviation_table[],2,FALSE)</f>
        <v>New York</v>
      </c>
      <c r="E258" t="s">
        <v>1207</v>
      </c>
      <c r="F258" t="str">
        <f>TRIM(LEFT(data_to_clean[[#This Row],[revenue]],FIND(" ",data_to_clean[[#This Row],[revenue]])))</f>
        <v>10.1</v>
      </c>
      <c r="G258" t="str">
        <f>RIGHT(data_to_clean[[#This Row],[revenue]],LEN(data_to_clean[[#This Row],[revenue]])-FIND(" ",data_to_clean[[#This Row],[revenue]]))</f>
        <v>Million</v>
      </c>
      <c r="H258" s="7">
        <f>VALUE(IF(data_to_clean[[#This Row],[multiplicity]]="Million",_xlfn.CONCAT(SUBSTITUTE(data_to_clean[[#This Row],[number]],".",""),"00000"),_xlfn.CONCAT(SUBSTITUTE(data_to_clean[[#This Row],[number]],".",""),"00000000")))</f>
        <v>10100000</v>
      </c>
      <c r="I258" t="s">
        <v>1208</v>
      </c>
      <c r="J258">
        <f>ROUND(VALUE(SUBSTITUTE(data_to_clean[[#This Row],[growth_%]],".",",")),0)</f>
        <v>1682</v>
      </c>
      <c r="K258" t="s">
        <v>308</v>
      </c>
      <c r="L258">
        <v>2</v>
      </c>
      <c r="M258">
        <v>1</v>
      </c>
      <c r="N258">
        <v>2014</v>
      </c>
      <c r="O258">
        <v>1</v>
      </c>
      <c r="P258" t="s">
        <v>1209</v>
      </c>
      <c r="Q258" t="b">
        <f>AND(ISNUMBER(data_to_clean[[#This Row],[revenue_formatted]]),ISNUMBER(data_to_clean[[#This Row],[growth_formatted_%]]),ISNUMBER(data_to_clean[[#This Row],[workers]]),ISNUMBER(data_to_clean[[#This Row],[previous_workers]]),ISNUMBER(data_to_clean[[#This Row],[founded]]),ISNUMBER(data_to_clean[[#This Row],[yrs_on_list]]))</f>
        <v>1</v>
      </c>
    </row>
    <row r="259" spans="1:17" x14ac:dyDescent="0.25">
      <c r="A259">
        <v>257</v>
      </c>
      <c r="B259" t="s">
        <v>1210</v>
      </c>
      <c r="C259" t="s">
        <v>80</v>
      </c>
      <c r="D259" t="str">
        <f>VLOOKUP(data_to_clean[[#This Row],[state]],abbreviation_table[],2,FALSE)</f>
        <v>California</v>
      </c>
      <c r="E259" t="s">
        <v>274</v>
      </c>
      <c r="F259" t="str">
        <f>TRIM(LEFT(data_to_clean[[#This Row],[revenue]],FIND(" ",data_to_clean[[#This Row],[revenue]])))</f>
        <v>8.8</v>
      </c>
      <c r="G259" t="str">
        <f>RIGHT(data_to_clean[[#This Row],[revenue]],LEN(data_to_clean[[#This Row],[revenue]])-FIND(" ",data_to_clean[[#This Row],[revenue]]))</f>
        <v>Million</v>
      </c>
      <c r="H259" s="7">
        <f>VALUE(IF(data_to_clean[[#This Row],[multiplicity]]="Million",_xlfn.CONCAT(SUBSTITUTE(data_to_clean[[#This Row],[number]],".",""),"00000"),_xlfn.CONCAT(SUBSTITUTE(data_to_clean[[#This Row],[number]],".",""),"00000000")))</f>
        <v>8800000</v>
      </c>
      <c r="I259" t="s">
        <v>1212</v>
      </c>
      <c r="J259">
        <f>ROUND(VALUE(SUBSTITUTE(data_to_clean[[#This Row],[growth_%]],".",",")),0)</f>
        <v>1677</v>
      </c>
      <c r="K259" t="s">
        <v>48</v>
      </c>
      <c r="L259">
        <v>15</v>
      </c>
      <c r="M259">
        <v>3</v>
      </c>
      <c r="N259">
        <v>2014</v>
      </c>
      <c r="O259">
        <v>2</v>
      </c>
      <c r="P259" t="s">
        <v>1213</v>
      </c>
      <c r="Q259" t="b">
        <f>AND(ISNUMBER(data_to_clean[[#This Row],[revenue_formatted]]),ISNUMBER(data_to_clean[[#This Row],[growth_formatted_%]]),ISNUMBER(data_to_clean[[#This Row],[workers]]),ISNUMBER(data_to_clean[[#This Row],[previous_workers]]),ISNUMBER(data_to_clean[[#This Row],[founded]]),ISNUMBER(data_to_clean[[#This Row],[yrs_on_list]]))</f>
        <v>1</v>
      </c>
    </row>
    <row r="260" spans="1:17" x14ac:dyDescent="0.25">
      <c r="A260">
        <v>258</v>
      </c>
      <c r="B260" t="s">
        <v>1214</v>
      </c>
      <c r="C260" t="s">
        <v>166</v>
      </c>
      <c r="D260" t="str">
        <f>VLOOKUP(data_to_clean[[#This Row],[state]],abbreviation_table[],2,FALSE)</f>
        <v>Utah</v>
      </c>
      <c r="E260" t="s">
        <v>327</v>
      </c>
      <c r="F260" t="str">
        <f>TRIM(LEFT(data_to_clean[[#This Row],[revenue]],FIND(" ",data_to_clean[[#This Row],[revenue]])))</f>
        <v>58.8</v>
      </c>
      <c r="G260" t="str">
        <f>RIGHT(data_to_clean[[#This Row],[revenue]],LEN(data_to_clean[[#This Row],[revenue]])-FIND(" ",data_to_clean[[#This Row],[revenue]]))</f>
        <v>Million</v>
      </c>
      <c r="H260" s="7">
        <f>VALUE(IF(data_to_clean[[#This Row],[multiplicity]]="Million",_xlfn.CONCAT(SUBSTITUTE(data_to_clean[[#This Row],[number]],".",""),"00000"),_xlfn.CONCAT(SUBSTITUTE(data_to_clean[[#This Row],[number]],".",""),"00000000")))</f>
        <v>58800000</v>
      </c>
      <c r="I260" t="s">
        <v>1216</v>
      </c>
      <c r="J260">
        <f>ROUND(VALUE(SUBSTITUTE(data_to_clean[[#This Row],[growth_%]],".",",")),0)</f>
        <v>1673</v>
      </c>
      <c r="K260" t="s">
        <v>175</v>
      </c>
      <c r="L260">
        <v>250</v>
      </c>
      <c r="M260">
        <v>30</v>
      </c>
      <c r="N260">
        <v>2014</v>
      </c>
      <c r="O260">
        <v>1</v>
      </c>
      <c r="P260" t="s">
        <v>1217</v>
      </c>
      <c r="Q260" t="b">
        <f>AND(ISNUMBER(data_to_clean[[#This Row],[revenue_formatted]]),ISNUMBER(data_to_clean[[#This Row],[growth_formatted_%]]),ISNUMBER(data_to_clean[[#This Row],[workers]]),ISNUMBER(data_to_clean[[#This Row],[previous_workers]]),ISNUMBER(data_to_clean[[#This Row],[founded]]),ISNUMBER(data_to_clean[[#This Row],[yrs_on_list]]))</f>
        <v>1</v>
      </c>
    </row>
    <row r="261" spans="1:17" x14ac:dyDescent="0.25">
      <c r="A261">
        <v>259</v>
      </c>
      <c r="B261" t="s">
        <v>1218</v>
      </c>
      <c r="C261" t="s">
        <v>30</v>
      </c>
      <c r="D261" t="str">
        <f>VLOOKUP(data_to_clean[[#This Row],[state]],abbreviation_table[],2,FALSE)</f>
        <v>Texas</v>
      </c>
      <c r="E261" t="s">
        <v>209</v>
      </c>
      <c r="F261" t="str">
        <f>TRIM(LEFT(data_to_clean[[#This Row],[revenue]],FIND(" ",data_to_clean[[#This Row],[revenue]])))</f>
        <v>7.2</v>
      </c>
      <c r="G261" t="str">
        <f>RIGHT(data_to_clean[[#This Row],[revenue]],LEN(data_to_clean[[#This Row],[revenue]])-FIND(" ",data_to_clean[[#This Row],[revenue]]))</f>
        <v>Million</v>
      </c>
      <c r="H261" s="7">
        <f>VALUE(IF(data_to_clean[[#This Row],[multiplicity]]="Million",_xlfn.CONCAT(SUBSTITUTE(data_to_clean[[#This Row],[number]],".",""),"00000"),_xlfn.CONCAT(SUBSTITUTE(data_to_clean[[#This Row],[number]],".",""),"00000000")))</f>
        <v>7200000</v>
      </c>
      <c r="I261" t="s">
        <v>1220</v>
      </c>
      <c r="J261">
        <f>ROUND(VALUE(SUBSTITUTE(data_to_clean[[#This Row],[growth_%]],".",",")),0)</f>
        <v>1666</v>
      </c>
      <c r="K261" t="s">
        <v>40</v>
      </c>
      <c r="L261">
        <v>25</v>
      </c>
      <c r="M261">
        <v>2</v>
      </c>
      <c r="N261">
        <v>2014</v>
      </c>
      <c r="O261">
        <v>1</v>
      </c>
      <c r="P261" t="s">
        <v>34</v>
      </c>
      <c r="Q261" t="b">
        <f>AND(ISNUMBER(data_to_clean[[#This Row],[revenue_formatted]]),ISNUMBER(data_to_clean[[#This Row],[growth_formatted_%]]),ISNUMBER(data_to_clean[[#This Row],[workers]]),ISNUMBER(data_to_clean[[#This Row],[previous_workers]]),ISNUMBER(data_to_clean[[#This Row],[founded]]),ISNUMBER(data_to_clean[[#This Row],[yrs_on_list]]))</f>
        <v>1</v>
      </c>
    </row>
    <row r="262" spans="1:17" x14ac:dyDescent="0.25">
      <c r="A262">
        <v>260</v>
      </c>
      <c r="B262" t="s">
        <v>1221</v>
      </c>
      <c r="C262" t="s">
        <v>74</v>
      </c>
      <c r="D262" t="str">
        <f>VLOOKUP(data_to_clean[[#This Row],[state]],abbreviation_table[],2,FALSE)</f>
        <v>Ohio</v>
      </c>
      <c r="E262" t="s">
        <v>626</v>
      </c>
      <c r="F262" t="str">
        <f>TRIM(LEFT(data_to_clean[[#This Row],[revenue]],FIND(" ",data_to_clean[[#This Row],[revenue]])))</f>
        <v>3.7</v>
      </c>
      <c r="G262" t="str">
        <f>RIGHT(data_to_clean[[#This Row],[revenue]],LEN(data_to_clean[[#This Row],[revenue]])-FIND(" ",data_to_clean[[#This Row],[revenue]]))</f>
        <v>Million</v>
      </c>
      <c r="H262" s="7">
        <f>VALUE(IF(data_to_clean[[#This Row],[multiplicity]]="Million",_xlfn.CONCAT(SUBSTITUTE(data_to_clean[[#This Row],[number]],".",""),"00000"),_xlfn.CONCAT(SUBSTITUTE(data_to_clean[[#This Row],[number]],".",""),"00000000")))</f>
        <v>3700000</v>
      </c>
      <c r="I262" t="s">
        <v>1223</v>
      </c>
      <c r="J262">
        <f>ROUND(VALUE(SUBSTITUTE(data_to_clean[[#This Row],[growth_%]],".",",")),0)</f>
        <v>1662</v>
      </c>
      <c r="K262" t="s">
        <v>40</v>
      </c>
      <c r="L262">
        <v>5</v>
      </c>
      <c r="M262">
        <v>3</v>
      </c>
      <c r="N262">
        <v>2014</v>
      </c>
      <c r="O262">
        <v>1</v>
      </c>
      <c r="P262" t="s">
        <v>1224</v>
      </c>
      <c r="Q262" t="b">
        <f>AND(ISNUMBER(data_to_clean[[#This Row],[revenue_formatted]]),ISNUMBER(data_to_clean[[#This Row],[growth_formatted_%]]),ISNUMBER(data_to_clean[[#This Row],[workers]]),ISNUMBER(data_to_clean[[#This Row],[previous_workers]]),ISNUMBER(data_to_clean[[#This Row],[founded]]),ISNUMBER(data_to_clean[[#This Row],[yrs_on_list]]))</f>
        <v>1</v>
      </c>
    </row>
    <row r="263" spans="1:17" x14ac:dyDescent="0.25">
      <c r="A263">
        <v>261</v>
      </c>
      <c r="B263" t="s">
        <v>1225</v>
      </c>
      <c r="C263" t="s">
        <v>86</v>
      </c>
      <c r="D263" t="str">
        <f>VLOOKUP(data_to_clean[[#This Row],[state]],abbreviation_table[],2,FALSE)</f>
        <v>Colorado</v>
      </c>
      <c r="E263" t="s">
        <v>1227</v>
      </c>
      <c r="F263" t="str">
        <f>TRIM(LEFT(data_to_clean[[#This Row],[revenue]],FIND(" ",data_to_clean[[#This Row],[revenue]])))</f>
        <v>4.2</v>
      </c>
      <c r="G263" t="str">
        <f>RIGHT(data_to_clean[[#This Row],[revenue]],LEN(data_to_clean[[#This Row],[revenue]])-FIND(" ",data_to_clean[[#This Row],[revenue]]))</f>
        <v>Million</v>
      </c>
      <c r="H263" s="7">
        <f>VALUE(IF(data_to_clean[[#This Row],[multiplicity]]="Million",_xlfn.CONCAT(SUBSTITUTE(data_to_clean[[#This Row],[number]],".",""),"00000"),_xlfn.CONCAT(SUBSTITUTE(data_to_clean[[#This Row],[number]],".",""),"00000000")))</f>
        <v>4200000</v>
      </c>
      <c r="I263" t="s">
        <v>1228</v>
      </c>
      <c r="J263">
        <f>ROUND(VALUE(SUBSTITUTE(data_to_clean[[#This Row],[growth_%]],".",",")),0)</f>
        <v>1654</v>
      </c>
      <c r="K263" t="s">
        <v>55</v>
      </c>
      <c r="L263">
        <v>31</v>
      </c>
      <c r="M263">
        <v>12</v>
      </c>
      <c r="N263">
        <v>2015</v>
      </c>
      <c r="O263">
        <v>1</v>
      </c>
      <c r="P263" t="s">
        <v>89</v>
      </c>
      <c r="Q263" t="b">
        <f>AND(ISNUMBER(data_to_clean[[#This Row],[revenue_formatted]]),ISNUMBER(data_to_clean[[#This Row],[growth_formatted_%]]),ISNUMBER(data_to_clean[[#This Row],[workers]]),ISNUMBER(data_to_clean[[#This Row],[previous_workers]]),ISNUMBER(data_to_clean[[#This Row],[founded]]),ISNUMBER(data_to_clean[[#This Row],[yrs_on_list]]))</f>
        <v>1</v>
      </c>
    </row>
    <row r="264" spans="1:17" x14ac:dyDescent="0.25">
      <c r="A264">
        <v>262</v>
      </c>
      <c r="B264" t="s">
        <v>1229</v>
      </c>
      <c r="C264" t="s">
        <v>30</v>
      </c>
      <c r="D264" t="str">
        <f>VLOOKUP(data_to_clean[[#This Row],[state]],abbreviation_table[],2,FALSE)</f>
        <v>Texas</v>
      </c>
      <c r="E264" t="s">
        <v>1231</v>
      </c>
      <c r="F264" t="str">
        <f>TRIM(LEFT(data_to_clean[[#This Row],[revenue]],FIND(" ",data_to_clean[[#This Row],[revenue]])))</f>
        <v>8.5</v>
      </c>
      <c r="G264" t="str">
        <f>RIGHT(data_to_clean[[#This Row],[revenue]],LEN(data_to_clean[[#This Row],[revenue]])-FIND(" ",data_to_clean[[#This Row],[revenue]]))</f>
        <v>Million</v>
      </c>
      <c r="H264" s="7">
        <f>VALUE(IF(data_to_clean[[#This Row],[multiplicity]]="Million",_xlfn.CONCAT(SUBSTITUTE(data_to_clean[[#This Row],[number]],".",""),"00000"),_xlfn.CONCAT(SUBSTITUTE(data_to_clean[[#This Row],[number]],".",""),"00000000")))</f>
        <v>8500000</v>
      </c>
      <c r="I264" t="s">
        <v>1232</v>
      </c>
      <c r="J264">
        <f>ROUND(VALUE(SUBSTITUTE(data_to_clean[[#This Row],[growth_%]],".",",")),0)</f>
        <v>1653</v>
      </c>
      <c r="K264" t="s">
        <v>329</v>
      </c>
      <c r="L264">
        <v>29</v>
      </c>
      <c r="M264">
        <v>16</v>
      </c>
      <c r="N264">
        <v>2012</v>
      </c>
      <c r="O264">
        <v>1</v>
      </c>
      <c r="P264" t="s">
        <v>470</v>
      </c>
      <c r="Q264" t="b">
        <f>AND(ISNUMBER(data_to_clean[[#This Row],[revenue_formatted]]),ISNUMBER(data_to_clean[[#This Row],[growth_formatted_%]]),ISNUMBER(data_to_clean[[#This Row],[workers]]),ISNUMBER(data_to_clean[[#This Row],[previous_workers]]),ISNUMBER(data_to_clean[[#This Row],[founded]]),ISNUMBER(data_to_clean[[#This Row],[yrs_on_list]]))</f>
        <v>1</v>
      </c>
    </row>
    <row r="265" spans="1:17" x14ac:dyDescent="0.25">
      <c r="A265">
        <v>263</v>
      </c>
      <c r="B265" t="s">
        <v>1233</v>
      </c>
      <c r="C265" t="s">
        <v>243</v>
      </c>
      <c r="D265" t="str">
        <f>VLOOKUP(data_to_clean[[#This Row],[state]],abbreviation_table[],2,FALSE)</f>
        <v>Maryland</v>
      </c>
      <c r="E265" t="s">
        <v>416</v>
      </c>
      <c r="F265" t="str">
        <f>TRIM(LEFT(data_to_clean[[#This Row],[revenue]],FIND(" ",data_to_clean[[#This Row],[revenue]])))</f>
        <v>4.7</v>
      </c>
      <c r="G265" t="str">
        <f>RIGHT(data_to_clean[[#This Row],[revenue]],LEN(data_to_clean[[#This Row],[revenue]])-FIND(" ",data_to_clean[[#This Row],[revenue]]))</f>
        <v>Million</v>
      </c>
      <c r="H265" s="7">
        <f>VALUE(IF(data_to_clean[[#This Row],[multiplicity]]="Million",_xlfn.CONCAT(SUBSTITUTE(data_to_clean[[#This Row],[number]],".",""),"00000"),_xlfn.CONCAT(SUBSTITUTE(data_to_clean[[#This Row],[number]],".",""),"00000000")))</f>
        <v>4700000</v>
      </c>
      <c r="I265" t="s">
        <v>1235</v>
      </c>
      <c r="J265">
        <f>ROUND(VALUE(SUBSTITUTE(data_to_clean[[#This Row],[growth_%]],".",",")),0)</f>
        <v>1652</v>
      </c>
      <c r="K265" t="s">
        <v>336</v>
      </c>
      <c r="L265">
        <v>175</v>
      </c>
      <c r="M265">
        <v>20</v>
      </c>
      <c r="N265">
        <v>2014</v>
      </c>
      <c r="O265">
        <v>2</v>
      </c>
      <c r="P265" t="s">
        <v>1236</v>
      </c>
      <c r="Q265" t="b">
        <f>AND(ISNUMBER(data_to_clean[[#This Row],[revenue_formatted]]),ISNUMBER(data_to_clean[[#This Row],[growth_formatted_%]]),ISNUMBER(data_to_clean[[#This Row],[workers]]),ISNUMBER(data_to_clean[[#This Row],[previous_workers]]),ISNUMBER(data_to_clean[[#This Row],[founded]]),ISNUMBER(data_to_clean[[#This Row],[yrs_on_list]]))</f>
        <v>1</v>
      </c>
    </row>
    <row r="266" spans="1:17" x14ac:dyDescent="0.25">
      <c r="A266">
        <v>264</v>
      </c>
      <c r="B266" t="s">
        <v>1237</v>
      </c>
      <c r="C266" t="s">
        <v>105</v>
      </c>
      <c r="D266" t="str">
        <f>VLOOKUP(data_to_clean[[#This Row],[state]],abbreviation_table[],2,FALSE)</f>
        <v>New York</v>
      </c>
      <c r="E266" t="s">
        <v>485</v>
      </c>
      <c r="F266" t="str">
        <f>TRIM(LEFT(data_to_clean[[#This Row],[revenue]],FIND(" ",data_to_clean[[#This Row],[revenue]])))</f>
        <v>4.5</v>
      </c>
      <c r="G266" t="str">
        <f>RIGHT(data_to_clean[[#This Row],[revenue]],LEN(data_to_clean[[#This Row],[revenue]])-FIND(" ",data_to_clean[[#This Row],[revenue]]))</f>
        <v>Million</v>
      </c>
      <c r="H266" s="7">
        <f>VALUE(IF(data_to_clean[[#This Row],[multiplicity]]="Million",_xlfn.CONCAT(SUBSTITUTE(data_to_clean[[#This Row],[number]],".",""),"00000"),_xlfn.CONCAT(SUBSTITUTE(data_to_clean[[#This Row],[number]],".",""),"00000000")))</f>
        <v>4500000</v>
      </c>
      <c r="I266" t="s">
        <v>1239</v>
      </c>
      <c r="J266">
        <f>ROUND(VALUE(SUBSTITUTE(data_to_clean[[#This Row],[growth_%]],".",",")),0)</f>
        <v>1651</v>
      </c>
      <c r="K266" t="s">
        <v>40</v>
      </c>
      <c r="L266">
        <v>18</v>
      </c>
      <c r="M266">
        <v>3</v>
      </c>
      <c r="N266">
        <v>2015</v>
      </c>
      <c r="O266">
        <v>1</v>
      </c>
      <c r="P266" t="s">
        <v>1240</v>
      </c>
      <c r="Q266" t="b">
        <f>AND(ISNUMBER(data_to_clean[[#This Row],[revenue_formatted]]),ISNUMBER(data_to_clean[[#This Row],[growth_formatted_%]]),ISNUMBER(data_to_clean[[#This Row],[workers]]),ISNUMBER(data_to_clean[[#This Row],[previous_workers]]),ISNUMBER(data_to_clean[[#This Row],[founded]]),ISNUMBER(data_to_clean[[#This Row],[yrs_on_list]]))</f>
        <v>1</v>
      </c>
    </row>
    <row r="267" spans="1:17" x14ac:dyDescent="0.25">
      <c r="A267">
        <v>265</v>
      </c>
      <c r="B267" t="s">
        <v>1241</v>
      </c>
      <c r="C267" t="s">
        <v>80</v>
      </c>
      <c r="D267" t="str">
        <f>VLOOKUP(data_to_clean[[#This Row],[state]],abbreviation_table[],2,FALSE)</f>
        <v>California</v>
      </c>
      <c r="E267" t="s">
        <v>871</v>
      </c>
      <c r="F267" t="str">
        <f>TRIM(LEFT(data_to_clean[[#This Row],[revenue]],FIND(" ",data_to_clean[[#This Row],[revenue]])))</f>
        <v>2.6</v>
      </c>
      <c r="G267" t="str">
        <f>RIGHT(data_to_clean[[#This Row],[revenue]],LEN(data_to_clean[[#This Row],[revenue]])-FIND(" ",data_to_clean[[#This Row],[revenue]]))</f>
        <v>Million</v>
      </c>
      <c r="H267" s="7">
        <f>VALUE(IF(data_to_clean[[#This Row],[multiplicity]]="Million",_xlfn.CONCAT(SUBSTITUTE(data_to_clean[[#This Row],[number]],".",""),"00000"),_xlfn.CONCAT(SUBSTITUTE(data_to_clean[[#This Row],[number]],".",""),"00000000")))</f>
        <v>2600000</v>
      </c>
      <c r="I267" t="s">
        <v>1243</v>
      </c>
      <c r="J267">
        <f>ROUND(VALUE(SUBSTITUTE(data_to_clean[[#This Row],[growth_%]],".",",")),0)</f>
        <v>1650</v>
      </c>
      <c r="K267" t="s">
        <v>271</v>
      </c>
      <c r="L267">
        <v>18</v>
      </c>
      <c r="M267">
        <v>3</v>
      </c>
      <c r="N267">
        <v>2015</v>
      </c>
      <c r="O267">
        <v>1</v>
      </c>
      <c r="P267" t="s">
        <v>1244</v>
      </c>
      <c r="Q267" t="b">
        <f>AND(ISNUMBER(data_to_clean[[#This Row],[revenue_formatted]]),ISNUMBER(data_to_clean[[#This Row],[growth_formatted_%]]),ISNUMBER(data_to_clean[[#This Row],[workers]]),ISNUMBER(data_to_clean[[#This Row],[previous_workers]]),ISNUMBER(data_to_clean[[#This Row],[founded]]),ISNUMBER(data_to_clean[[#This Row],[yrs_on_list]]))</f>
        <v>1</v>
      </c>
    </row>
    <row r="268" spans="1:17" x14ac:dyDescent="0.25">
      <c r="A268">
        <v>266</v>
      </c>
      <c r="B268" t="s">
        <v>1245</v>
      </c>
      <c r="C268" t="s">
        <v>503</v>
      </c>
      <c r="D268" t="str">
        <f>VLOOKUP(data_to_clean[[#This Row],[state]],abbreviation_table[],2,FALSE)</f>
        <v>Illinois</v>
      </c>
      <c r="E268" t="s">
        <v>957</v>
      </c>
      <c r="F268" t="str">
        <f>TRIM(LEFT(data_to_clean[[#This Row],[revenue]],FIND(" ",data_to_clean[[#This Row],[revenue]])))</f>
        <v>2.2</v>
      </c>
      <c r="G268" t="str">
        <f>RIGHT(data_to_clean[[#This Row],[revenue]],LEN(data_to_clean[[#This Row],[revenue]])-FIND(" ",data_to_clean[[#This Row],[revenue]]))</f>
        <v>Million</v>
      </c>
      <c r="H268" s="7">
        <f>VALUE(IF(data_to_clean[[#This Row],[multiplicity]]="Million",_xlfn.CONCAT(SUBSTITUTE(data_to_clean[[#This Row],[number]],".",""),"00000"),_xlfn.CONCAT(SUBSTITUTE(data_to_clean[[#This Row],[number]],".",""),"00000000")))</f>
        <v>2200000</v>
      </c>
      <c r="I268" t="s">
        <v>1247</v>
      </c>
      <c r="J268">
        <f>ROUND(VALUE(SUBSTITUTE(data_to_clean[[#This Row],[growth_%]],".",",")),0)</f>
        <v>1648</v>
      </c>
      <c r="K268" t="s">
        <v>257</v>
      </c>
      <c r="L268">
        <v>16</v>
      </c>
      <c r="M268">
        <v>1</v>
      </c>
      <c r="N268">
        <v>2011</v>
      </c>
      <c r="O268">
        <v>1</v>
      </c>
      <c r="P268" t="s">
        <v>1248</v>
      </c>
      <c r="Q268" t="b">
        <f>AND(ISNUMBER(data_to_clean[[#This Row],[revenue_formatted]]),ISNUMBER(data_to_clean[[#This Row],[growth_formatted_%]]),ISNUMBER(data_to_clean[[#This Row],[workers]]),ISNUMBER(data_to_clean[[#This Row],[previous_workers]]),ISNUMBER(data_to_clean[[#This Row],[founded]]),ISNUMBER(data_to_clean[[#This Row],[yrs_on_list]]))</f>
        <v>1</v>
      </c>
    </row>
    <row r="269" spans="1:17" x14ac:dyDescent="0.25">
      <c r="A269">
        <v>267</v>
      </c>
      <c r="B269" t="s">
        <v>1249</v>
      </c>
      <c r="C269" t="s">
        <v>98</v>
      </c>
      <c r="D269" t="str">
        <f>VLOOKUP(data_to_clean[[#This Row],[state]],abbreviation_table[],2,FALSE)</f>
        <v>Washington</v>
      </c>
      <c r="E269" t="s">
        <v>1251</v>
      </c>
      <c r="F269" t="str">
        <f>TRIM(LEFT(data_to_clean[[#This Row],[revenue]],FIND(" ",data_to_clean[[#This Row],[revenue]])))</f>
        <v>71.6</v>
      </c>
      <c r="G269" t="str">
        <f>RIGHT(data_to_clean[[#This Row],[revenue]],LEN(data_to_clean[[#This Row],[revenue]])-FIND(" ",data_to_clean[[#This Row],[revenue]]))</f>
        <v>Million</v>
      </c>
      <c r="H269" s="7">
        <f>VALUE(IF(data_to_clean[[#This Row],[multiplicity]]="Million",_xlfn.CONCAT(SUBSTITUTE(data_to_clean[[#This Row],[number]],".",""),"00000"),_xlfn.CONCAT(SUBSTITUTE(data_to_clean[[#This Row],[number]],".",""),"00000000")))</f>
        <v>71600000</v>
      </c>
      <c r="I269" t="s">
        <v>1252</v>
      </c>
      <c r="J269">
        <f>ROUND(VALUE(SUBSTITUTE(data_to_clean[[#This Row],[growth_%]],".",",")),0)</f>
        <v>1636</v>
      </c>
      <c r="K269" t="s">
        <v>187</v>
      </c>
      <c r="L269">
        <v>49</v>
      </c>
      <c r="M269">
        <v>13</v>
      </c>
      <c r="N269">
        <v>2009</v>
      </c>
      <c r="O269">
        <v>1</v>
      </c>
      <c r="P269" t="s">
        <v>1253</v>
      </c>
      <c r="Q269" t="b">
        <f>AND(ISNUMBER(data_to_clean[[#This Row],[revenue_formatted]]),ISNUMBER(data_to_clean[[#This Row],[growth_formatted_%]]),ISNUMBER(data_to_clean[[#This Row],[workers]]),ISNUMBER(data_to_clean[[#This Row],[previous_workers]]),ISNUMBER(data_to_clean[[#This Row],[founded]]),ISNUMBER(data_to_clean[[#This Row],[yrs_on_list]]))</f>
        <v>1</v>
      </c>
    </row>
    <row r="270" spans="1:17" x14ac:dyDescent="0.25">
      <c r="A270">
        <v>268</v>
      </c>
      <c r="B270" t="s">
        <v>1254</v>
      </c>
      <c r="C270" t="s">
        <v>45</v>
      </c>
      <c r="D270" t="str">
        <f>VLOOKUP(data_to_clean[[#This Row],[state]],abbreviation_table[],2,FALSE)</f>
        <v>Pennsylvania</v>
      </c>
      <c r="E270" t="s">
        <v>1256</v>
      </c>
      <c r="F270" t="str">
        <f>TRIM(LEFT(data_to_clean[[#This Row],[revenue]],FIND(" ",data_to_clean[[#This Row],[revenue]])))</f>
        <v>726.1</v>
      </c>
      <c r="G270" t="str">
        <f>RIGHT(data_to_clean[[#This Row],[revenue]],LEN(data_to_clean[[#This Row],[revenue]])-FIND(" ",data_to_clean[[#This Row],[revenue]]))</f>
        <v>Million</v>
      </c>
      <c r="H270" s="7">
        <f>VALUE(IF(data_to_clean[[#This Row],[multiplicity]]="Million",_xlfn.CONCAT(SUBSTITUTE(data_to_clean[[#This Row],[number]],".",""),"00000"),_xlfn.CONCAT(SUBSTITUTE(data_to_clean[[#This Row],[number]],".",""),"00000000")))</f>
        <v>726100000</v>
      </c>
      <c r="I270" t="s">
        <v>1257</v>
      </c>
      <c r="J270">
        <f>ROUND(VALUE(SUBSTITUTE(data_to_clean[[#This Row],[growth_%]],".",",")),0)</f>
        <v>1635</v>
      </c>
      <c r="K270" t="s">
        <v>55</v>
      </c>
      <c r="L270">
        <v>164</v>
      </c>
      <c r="M270">
        <v>26</v>
      </c>
      <c r="N270">
        <v>2011</v>
      </c>
      <c r="O270">
        <v>4</v>
      </c>
      <c r="P270" t="s">
        <v>1259</v>
      </c>
      <c r="Q270" t="b">
        <f>AND(ISNUMBER(data_to_clean[[#This Row],[revenue_formatted]]),ISNUMBER(data_to_clean[[#This Row],[growth_formatted_%]]),ISNUMBER(data_to_clean[[#This Row],[workers]]),ISNUMBER(data_to_clean[[#This Row],[previous_workers]]),ISNUMBER(data_to_clean[[#This Row],[founded]]),ISNUMBER(data_to_clean[[#This Row],[yrs_on_list]]))</f>
        <v>1</v>
      </c>
    </row>
    <row r="271" spans="1:17" x14ac:dyDescent="0.25">
      <c r="A271">
        <v>269</v>
      </c>
      <c r="B271" t="s">
        <v>1260</v>
      </c>
      <c r="C271" t="s">
        <v>1262</v>
      </c>
      <c r="D271" t="str">
        <f>VLOOKUP(data_to_clean[[#This Row],[state]],abbreviation_table[],2,FALSE)</f>
        <v>South Carolina</v>
      </c>
      <c r="E271" t="s">
        <v>911</v>
      </c>
      <c r="F271" t="str">
        <f>TRIM(LEFT(data_to_clean[[#This Row],[revenue]],FIND(" ",data_to_clean[[#This Row],[revenue]])))</f>
        <v>2.7</v>
      </c>
      <c r="G271" t="str">
        <f>RIGHT(data_to_clean[[#This Row],[revenue]],LEN(data_to_clean[[#This Row],[revenue]])-FIND(" ",data_to_clean[[#This Row],[revenue]]))</f>
        <v>Million</v>
      </c>
      <c r="H271" s="7">
        <f>VALUE(IF(data_to_clean[[#This Row],[multiplicity]]="Million",_xlfn.CONCAT(SUBSTITUTE(data_to_clean[[#This Row],[number]],".",""),"00000"),_xlfn.CONCAT(SUBSTITUTE(data_to_clean[[#This Row],[number]],".",""),"00000000")))</f>
        <v>2700000</v>
      </c>
      <c r="I271" t="s">
        <v>1263</v>
      </c>
      <c r="J271">
        <f>ROUND(VALUE(SUBSTITUTE(data_to_clean[[#This Row],[growth_%]],".",",")),0)</f>
        <v>1627</v>
      </c>
      <c r="K271" t="s">
        <v>18</v>
      </c>
      <c r="L271">
        <v>6</v>
      </c>
      <c r="M271">
        <v>1</v>
      </c>
      <c r="N271">
        <v>2015</v>
      </c>
      <c r="O271">
        <v>1</v>
      </c>
      <c r="P271" t="s">
        <v>1265</v>
      </c>
      <c r="Q271" t="b">
        <f>AND(ISNUMBER(data_to_clean[[#This Row],[revenue_formatted]]),ISNUMBER(data_to_clean[[#This Row],[growth_formatted_%]]),ISNUMBER(data_to_clean[[#This Row],[workers]]),ISNUMBER(data_to_clean[[#This Row],[previous_workers]]),ISNUMBER(data_to_clean[[#This Row],[founded]]),ISNUMBER(data_to_clean[[#This Row],[yrs_on_list]]))</f>
        <v>1</v>
      </c>
    </row>
    <row r="272" spans="1:17" x14ac:dyDescent="0.25">
      <c r="A272">
        <v>270</v>
      </c>
      <c r="B272" t="s">
        <v>1266</v>
      </c>
      <c r="C272" t="s">
        <v>243</v>
      </c>
      <c r="D272" t="str">
        <f>VLOOKUP(data_to_clean[[#This Row],[state]],abbreviation_table[],2,FALSE)</f>
        <v>Maryland</v>
      </c>
      <c r="E272" t="s">
        <v>1268</v>
      </c>
      <c r="F272" t="str">
        <f>TRIM(LEFT(data_to_clean[[#This Row],[revenue]],FIND(" ",data_to_clean[[#This Row],[revenue]])))</f>
        <v>259.4</v>
      </c>
      <c r="G272" t="str">
        <f>RIGHT(data_to_clean[[#This Row],[revenue]],LEN(data_to_clean[[#This Row],[revenue]])-FIND(" ",data_to_clean[[#This Row],[revenue]]))</f>
        <v>Million</v>
      </c>
      <c r="H272" s="7">
        <f>VALUE(IF(data_to_clean[[#This Row],[multiplicity]]="Million",_xlfn.CONCAT(SUBSTITUTE(data_to_clean[[#This Row],[number]],".",""),"00000"),_xlfn.CONCAT(SUBSTITUTE(data_to_clean[[#This Row],[number]],".",""),"00000000")))</f>
        <v>259400000</v>
      </c>
      <c r="I272" t="s">
        <v>1269</v>
      </c>
      <c r="J272">
        <f>ROUND(VALUE(SUBSTITUTE(data_to_clean[[#This Row],[growth_%]],".",",")),0)</f>
        <v>1622</v>
      </c>
      <c r="K272" t="s">
        <v>181</v>
      </c>
      <c r="L272">
        <v>231</v>
      </c>
      <c r="M272">
        <v>175</v>
      </c>
      <c r="N272">
        <v>1999</v>
      </c>
      <c r="O272">
        <v>4</v>
      </c>
      <c r="P272" t="s">
        <v>1270</v>
      </c>
      <c r="Q272" t="b">
        <f>AND(ISNUMBER(data_to_clean[[#This Row],[revenue_formatted]]),ISNUMBER(data_to_clean[[#This Row],[growth_formatted_%]]),ISNUMBER(data_to_clean[[#This Row],[workers]]),ISNUMBER(data_to_clean[[#This Row],[previous_workers]]),ISNUMBER(data_to_clean[[#This Row],[founded]]),ISNUMBER(data_to_clean[[#This Row],[yrs_on_list]]))</f>
        <v>1</v>
      </c>
    </row>
    <row r="273" spans="1:17" x14ac:dyDescent="0.25">
      <c r="A273">
        <v>271</v>
      </c>
      <c r="B273" t="s">
        <v>1271</v>
      </c>
      <c r="C273" t="s">
        <v>503</v>
      </c>
      <c r="D273" t="str">
        <f>VLOOKUP(data_to_clean[[#This Row],[state]],abbreviation_table[],2,FALSE)</f>
        <v>Illinois</v>
      </c>
      <c r="E273" t="s">
        <v>1080</v>
      </c>
      <c r="F273" t="str">
        <f>TRIM(LEFT(data_to_clean[[#This Row],[revenue]],FIND(" ",data_to_clean[[#This Row],[revenue]])))</f>
        <v>7.7</v>
      </c>
      <c r="G273" t="str">
        <f>RIGHT(data_to_clean[[#This Row],[revenue]],LEN(data_to_clean[[#This Row],[revenue]])-FIND(" ",data_to_clean[[#This Row],[revenue]]))</f>
        <v>Million</v>
      </c>
      <c r="H273" s="7">
        <f>VALUE(IF(data_to_clean[[#This Row],[multiplicity]]="Million",_xlfn.CONCAT(SUBSTITUTE(data_to_clean[[#This Row],[number]],".",""),"00000"),_xlfn.CONCAT(SUBSTITUTE(data_to_clean[[#This Row],[number]],".",""),"00000000")))</f>
        <v>7700000</v>
      </c>
      <c r="I273" t="s">
        <v>1273</v>
      </c>
      <c r="J273">
        <f>ROUND(VALUE(SUBSTITUTE(data_to_clean[[#This Row],[growth_%]],".",",")),0)</f>
        <v>1621</v>
      </c>
      <c r="K273" t="s">
        <v>48</v>
      </c>
      <c r="L273">
        <v>12</v>
      </c>
      <c r="M273">
        <v>2</v>
      </c>
      <c r="N273">
        <v>2015</v>
      </c>
      <c r="O273">
        <v>1</v>
      </c>
      <c r="P273" t="s">
        <v>1274</v>
      </c>
      <c r="Q273" t="b">
        <f>AND(ISNUMBER(data_to_clean[[#This Row],[revenue_formatted]]),ISNUMBER(data_to_clean[[#This Row],[growth_formatted_%]]),ISNUMBER(data_to_clean[[#This Row],[workers]]),ISNUMBER(data_to_clean[[#This Row],[previous_workers]]),ISNUMBER(data_to_clean[[#This Row],[founded]]),ISNUMBER(data_to_clean[[#This Row],[yrs_on_list]]))</f>
        <v>1</v>
      </c>
    </row>
    <row r="274" spans="1:17" x14ac:dyDescent="0.25">
      <c r="A274">
        <v>272</v>
      </c>
      <c r="B274" t="s">
        <v>1275</v>
      </c>
      <c r="C274" t="s">
        <v>341</v>
      </c>
      <c r="D274" t="str">
        <f>VLOOKUP(data_to_clean[[#This Row],[state]],abbreviation_table[],2,FALSE)</f>
        <v>Massachusetts</v>
      </c>
      <c r="E274" t="s">
        <v>1277</v>
      </c>
      <c r="F274" t="str">
        <f>TRIM(LEFT(data_to_clean[[#This Row],[revenue]],FIND(" ",data_to_clean[[#This Row],[revenue]])))</f>
        <v>8.6</v>
      </c>
      <c r="G274" t="str">
        <f>RIGHT(data_to_clean[[#This Row],[revenue]],LEN(data_to_clean[[#This Row],[revenue]])-FIND(" ",data_to_clean[[#This Row],[revenue]]))</f>
        <v>Million</v>
      </c>
      <c r="H274" s="7">
        <f>VALUE(IF(data_to_clean[[#This Row],[multiplicity]]="Million",_xlfn.CONCAT(SUBSTITUTE(data_to_clean[[#This Row],[number]],".",""),"00000"),_xlfn.CONCAT(SUBSTITUTE(data_to_clean[[#This Row],[number]],".",""),"00000000")))</f>
        <v>8600000</v>
      </c>
      <c r="I274" t="s">
        <v>1278</v>
      </c>
      <c r="J274">
        <f>ROUND(VALUE(SUBSTITUTE(data_to_clean[[#This Row],[growth_%]],".",",")),0)</f>
        <v>1609</v>
      </c>
      <c r="K274" t="s">
        <v>18</v>
      </c>
      <c r="L274">
        <v>375</v>
      </c>
      <c r="M274">
        <v>65</v>
      </c>
      <c r="N274">
        <v>2012</v>
      </c>
      <c r="O274">
        <v>2</v>
      </c>
      <c r="P274" t="s">
        <v>1279</v>
      </c>
      <c r="Q274" t="b">
        <f>AND(ISNUMBER(data_to_clean[[#This Row],[revenue_formatted]]),ISNUMBER(data_to_clean[[#This Row],[growth_formatted_%]]),ISNUMBER(data_to_clean[[#This Row],[workers]]),ISNUMBER(data_to_clean[[#This Row],[previous_workers]]),ISNUMBER(data_to_clean[[#This Row],[founded]]),ISNUMBER(data_to_clean[[#This Row],[yrs_on_list]]))</f>
        <v>1</v>
      </c>
    </row>
    <row r="275" spans="1:17" x14ac:dyDescent="0.25">
      <c r="A275">
        <v>273</v>
      </c>
      <c r="B275" t="s">
        <v>1280</v>
      </c>
      <c r="C275" t="s">
        <v>105</v>
      </c>
      <c r="D275" t="str">
        <f>VLOOKUP(data_to_clean[[#This Row],[state]],abbreviation_table[],2,FALSE)</f>
        <v>New York</v>
      </c>
      <c r="E275" t="s">
        <v>1282</v>
      </c>
      <c r="F275" t="str">
        <f>TRIM(LEFT(data_to_clean[[#This Row],[revenue]],FIND(" ",data_to_clean[[#This Row],[revenue]])))</f>
        <v>14</v>
      </c>
      <c r="G275" t="str">
        <f>RIGHT(data_to_clean[[#This Row],[revenue]],LEN(data_to_clean[[#This Row],[revenue]])-FIND(" ",data_to_clean[[#This Row],[revenue]]))</f>
        <v>Million</v>
      </c>
      <c r="H275" s="7">
        <f>VALUE(IF(data_to_clean[[#This Row],[multiplicity]]="Million",_xlfn.CONCAT(SUBSTITUTE(data_to_clean[[#This Row],[number]],".",""),"00000"),_xlfn.CONCAT(SUBSTITUTE(data_to_clean[[#This Row],[number]],".",""),"00000000")))</f>
        <v>1400000</v>
      </c>
      <c r="I275" t="s">
        <v>1283</v>
      </c>
      <c r="J275">
        <f>ROUND(VALUE(SUBSTITUTE(data_to_clean[[#This Row],[growth_%]],".",",")),0)</f>
        <v>1606</v>
      </c>
      <c r="K275" t="s">
        <v>156</v>
      </c>
      <c r="L275">
        <v>81</v>
      </c>
      <c r="M275">
        <v>16</v>
      </c>
      <c r="N275">
        <v>2014</v>
      </c>
      <c r="O275">
        <v>1</v>
      </c>
      <c r="P275" t="s">
        <v>108</v>
      </c>
      <c r="Q275" t="b">
        <f>AND(ISNUMBER(data_to_clean[[#This Row],[revenue_formatted]]),ISNUMBER(data_to_clean[[#This Row],[growth_formatted_%]]),ISNUMBER(data_to_clean[[#This Row],[workers]]),ISNUMBER(data_to_clean[[#This Row],[previous_workers]]),ISNUMBER(data_to_clean[[#This Row],[founded]]),ISNUMBER(data_to_clean[[#This Row],[yrs_on_list]]))</f>
        <v>1</v>
      </c>
    </row>
    <row r="276" spans="1:17" x14ac:dyDescent="0.25">
      <c r="A276">
        <v>274</v>
      </c>
      <c r="B276" t="s">
        <v>1284</v>
      </c>
      <c r="C276" t="s">
        <v>503</v>
      </c>
      <c r="D276" t="str">
        <f>VLOOKUP(data_to_clean[[#This Row],[state]],abbreviation_table[],2,FALSE)</f>
        <v>Illinois</v>
      </c>
      <c r="E276" t="s">
        <v>798</v>
      </c>
      <c r="F276" t="str">
        <f>TRIM(LEFT(data_to_clean[[#This Row],[revenue]],FIND(" ",data_to_clean[[#This Row],[revenue]])))</f>
        <v>3</v>
      </c>
      <c r="G276" t="str">
        <f>RIGHT(data_to_clean[[#This Row],[revenue]],LEN(data_to_clean[[#This Row],[revenue]])-FIND(" ",data_to_clean[[#This Row],[revenue]]))</f>
        <v>Million</v>
      </c>
      <c r="H276" s="7">
        <f>VALUE(IF(data_to_clean[[#This Row],[multiplicity]]="Million",_xlfn.CONCAT(SUBSTITUTE(data_to_clean[[#This Row],[number]],".",""),"00000"),_xlfn.CONCAT(SUBSTITUTE(data_to_clean[[#This Row],[number]],".",""),"00000000")))</f>
        <v>300000</v>
      </c>
      <c r="I276" t="s">
        <v>1286</v>
      </c>
      <c r="J276">
        <f>ROUND(VALUE(SUBSTITUTE(data_to_clean[[#This Row],[growth_%]],".",",")),0)</f>
        <v>1601</v>
      </c>
      <c r="K276" t="s">
        <v>336</v>
      </c>
      <c r="L276">
        <v>10</v>
      </c>
      <c r="M276">
        <v>1</v>
      </c>
      <c r="N276">
        <v>2011</v>
      </c>
      <c r="O276">
        <v>2</v>
      </c>
      <c r="P276" t="s">
        <v>1287</v>
      </c>
      <c r="Q276" t="b">
        <f>AND(ISNUMBER(data_to_clean[[#This Row],[revenue_formatted]]),ISNUMBER(data_to_clean[[#This Row],[growth_formatted_%]]),ISNUMBER(data_to_clean[[#This Row],[workers]]),ISNUMBER(data_to_clean[[#This Row],[previous_workers]]),ISNUMBER(data_to_clean[[#This Row],[founded]]),ISNUMBER(data_to_clean[[#This Row],[yrs_on_list]]))</f>
        <v>1</v>
      </c>
    </row>
    <row r="277" spans="1:17" x14ac:dyDescent="0.25">
      <c r="A277">
        <v>275</v>
      </c>
      <c r="B277" t="s">
        <v>1288</v>
      </c>
      <c r="C277" t="s">
        <v>66</v>
      </c>
      <c r="D277" t="str">
        <f>VLOOKUP(data_to_clean[[#This Row],[state]],abbreviation_table[],2,FALSE)</f>
        <v>Virginia</v>
      </c>
      <c r="E277" t="s">
        <v>1290</v>
      </c>
      <c r="F277" t="str">
        <f>TRIM(LEFT(data_to_clean[[#This Row],[revenue]],FIND(" ",data_to_clean[[#This Row],[revenue]])))</f>
        <v>18.4</v>
      </c>
      <c r="G277" t="str">
        <f>RIGHT(data_to_clean[[#This Row],[revenue]],LEN(data_to_clean[[#This Row],[revenue]])-FIND(" ",data_to_clean[[#This Row],[revenue]]))</f>
        <v>Million</v>
      </c>
      <c r="H277" s="7">
        <f>VALUE(IF(data_to_clean[[#This Row],[multiplicity]]="Million",_xlfn.CONCAT(SUBSTITUTE(data_to_clean[[#This Row],[number]],".",""),"00000"),_xlfn.CONCAT(SUBSTITUTE(data_to_clean[[#This Row],[number]],".",""),"00000000")))</f>
        <v>18400000</v>
      </c>
      <c r="I277" t="s">
        <v>1291</v>
      </c>
      <c r="J277">
        <f>ROUND(VALUE(SUBSTITUTE(data_to_clean[[#This Row],[growth_%]],".",",")),0)</f>
        <v>1600</v>
      </c>
      <c r="K277" t="s">
        <v>297</v>
      </c>
      <c r="L277">
        <v>106</v>
      </c>
      <c r="M277">
        <v>16</v>
      </c>
      <c r="N277">
        <v>2014</v>
      </c>
      <c r="O277">
        <v>1</v>
      </c>
      <c r="P277" t="s">
        <v>735</v>
      </c>
      <c r="Q277" t="b">
        <f>AND(ISNUMBER(data_to_clean[[#This Row],[revenue_formatted]]),ISNUMBER(data_to_clean[[#This Row],[growth_formatted_%]]),ISNUMBER(data_to_clean[[#This Row],[workers]]),ISNUMBER(data_to_clean[[#This Row],[previous_workers]]),ISNUMBER(data_to_clean[[#This Row],[founded]]),ISNUMBER(data_to_clean[[#This Row],[yrs_on_list]]))</f>
        <v>1</v>
      </c>
    </row>
    <row r="278" spans="1:17" x14ac:dyDescent="0.25">
      <c r="A278">
        <v>276</v>
      </c>
      <c r="B278" t="s">
        <v>1292</v>
      </c>
      <c r="C278" t="s">
        <v>59</v>
      </c>
      <c r="D278" t="str">
        <f>VLOOKUP(data_to_clean[[#This Row],[state]],abbreviation_table[],2,FALSE)</f>
        <v>New Jersey</v>
      </c>
      <c r="E278" t="s">
        <v>939</v>
      </c>
      <c r="F278" t="str">
        <f>TRIM(LEFT(data_to_clean[[#This Row],[revenue]],FIND(" ",data_to_clean[[#This Row],[revenue]])))</f>
        <v>4.1</v>
      </c>
      <c r="G278" t="str">
        <f>RIGHT(data_to_clean[[#This Row],[revenue]],LEN(data_to_clean[[#This Row],[revenue]])-FIND(" ",data_to_clean[[#This Row],[revenue]]))</f>
        <v>Million</v>
      </c>
      <c r="H278" s="7">
        <f>VALUE(IF(data_to_clean[[#This Row],[multiplicity]]="Million",_xlfn.CONCAT(SUBSTITUTE(data_to_clean[[#This Row],[number]],".",""),"00000"),_xlfn.CONCAT(SUBSTITUTE(data_to_clean[[#This Row],[number]],".",""),"00000000")))</f>
        <v>4100000</v>
      </c>
      <c r="I278" t="s">
        <v>1294</v>
      </c>
      <c r="J278">
        <f>ROUND(VALUE(SUBSTITUTE(data_to_clean[[#This Row],[growth_%]],".",",")),0)</f>
        <v>1599</v>
      </c>
      <c r="K278" t="s">
        <v>156</v>
      </c>
      <c r="L278">
        <v>20</v>
      </c>
      <c r="M278">
        <v>15</v>
      </c>
      <c r="N278">
        <v>2011</v>
      </c>
      <c r="O278">
        <v>1</v>
      </c>
      <c r="P278" t="s">
        <v>63</v>
      </c>
      <c r="Q278" t="b">
        <f>AND(ISNUMBER(data_to_clean[[#This Row],[revenue_formatted]]),ISNUMBER(data_to_clean[[#This Row],[growth_formatted_%]]),ISNUMBER(data_to_clean[[#This Row],[workers]]),ISNUMBER(data_to_clean[[#This Row],[previous_workers]]),ISNUMBER(data_to_clean[[#This Row],[founded]]),ISNUMBER(data_to_clean[[#This Row],[yrs_on_list]]))</f>
        <v>1</v>
      </c>
    </row>
    <row r="279" spans="1:17" x14ac:dyDescent="0.25">
      <c r="A279">
        <v>277</v>
      </c>
      <c r="B279" t="s">
        <v>1295</v>
      </c>
      <c r="C279" t="s">
        <v>1262</v>
      </c>
      <c r="D279" t="str">
        <f>VLOOKUP(data_to_clean[[#This Row],[state]],abbreviation_table[],2,FALSE)</f>
        <v>South Carolina</v>
      </c>
      <c r="E279" t="s">
        <v>1297</v>
      </c>
      <c r="F279" t="str">
        <f>TRIM(LEFT(data_to_clean[[#This Row],[revenue]],FIND(" ",data_to_clean[[#This Row],[revenue]])))</f>
        <v>8.4</v>
      </c>
      <c r="G279" t="str">
        <f>RIGHT(data_to_clean[[#This Row],[revenue]],LEN(data_to_clean[[#This Row],[revenue]])-FIND(" ",data_to_clean[[#This Row],[revenue]]))</f>
        <v>Million</v>
      </c>
      <c r="H279" s="7">
        <f>VALUE(IF(data_to_clean[[#This Row],[multiplicity]]="Million",_xlfn.CONCAT(SUBSTITUTE(data_to_clean[[#This Row],[number]],".",""),"00000"),_xlfn.CONCAT(SUBSTITUTE(data_to_clean[[#This Row],[number]],".",""),"00000000")))</f>
        <v>8400000</v>
      </c>
      <c r="I279" t="s">
        <v>1298</v>
      </c>
      <c r="J279">
        <f>ROUND(VALUE(SUBSTITUTE(data_to_clean[[#This Row],[growth_%]],".",",")),0)</f>
        <v>1572</v>
      </c>
      <c r="K279" t="s">
        <v>25</v>
      </c>
      <c r="L279">
        <v>81</v>
      </c>
      <c r="M279">
        <v>15</v>
      </c>
      <c r="N279">
        <v>2009</v>
      </c>
      <c r="O279">
        <v>2</v>
      </c>
      <c r="P279" t="s">
        <v>1299</v>
      </c>
      <c r="Q279" t="b">
        <f>AND(ISNUMBER(data_to_clean[[#This Row],[revenue_formatted]]),ISNUMBER(data_to_clean[[#This Row],[growth_formatted_%]]),ISNUMBER(data_to_clean[[#This Row],[workers]]),ISNUMBER(data_to_clean[[#This Row],[previous_workers]]),ISNUMBER(data_to_clean[[#This Row],[founded]]),ISNUMBER(data_to_clean[[#This Row],[yrs_on_list]]))</f>
        <v>1</v>
      </c>
    </row>
    <row r="280" spans="1:17" x14ac:dyDescent="0.25">
      <c r="A280">
        <v>278</v>
      </c>
      <c r="B280" t="s">
        <v>1300</v>
      </c>
      <c r="C280" t="s">
        <v>243</v>
      </c>
      <c r="D280" t="str">
        <f>VLOOKUP(data_to_clean[[#This Row],[state]],abbreviation_table[],2,FALSE)</f>
        <v>Maryland</v>
      </c>
      <c r="E280" t="s">
        <v>765</v>
      </c>
      <c r="F280" t="str">
        <f>TRIM(LEFT(data_to_clean[[#This Row],[revenue]],FIND(" ",data_to_clean[[#This Row],[revenue]])))</f>
        <v>5.5</v>
      </c>
      <c r="G280" t="str">
        <f>RIGHT(data_to_clean[[#This Row],[revenue]],LEN(data_to_clean[[#This Row],[revenue]])-FIND(" ",data_to_clean[[#This Row],[revenue]]))</f>
        <v>Million</v>
      </c>
      <c r="H280" s="7">
        <f>VALUE(IF(data_to_clean[[#This Row],[multiplicity]]="Million",_xlfn.CONCAT(SUBSTITUTE(data_to_clean[[#This Row],[number]],".",""),"00000"),_xlfn.CONCAT(SUBSTITUTE(data_to_clean[[#This Row],[number]],".",""),"00000000")))</f>
        <v>5500000</v>
      </c>
      <c r="I280" t="s">
        <v>1302</v>
      </c>
      <c r="J280">
        <f>ROUND(VALUE(SUBSTITUTE(data_to_clean[[#This Row],[growth_%]],".",",")),0)</f>
        <v>1570</v>
      </c>
      <c r="K280" t="s">
        <v>181</v>
      </c>
      <c r="L280">
        <v>22</v>
      </c>
      <c r="M280">
        <v>3</v>
      </c>
      <c r="N280">
        <v>1999</v>
      </c>
      <c r="O280">
        <v>4</v>
      </c>
      <c r="P280" t="s">
        <v>830</v>
      </c>
      <c r="Q280" t="b">
        <f>AND(ISNUMBER(data_to_clean[[#This Row],[revenue_formatted]]),ISNUMBER(data_to_clean[[#This Row],[growth_formatted_%]]),ISNUMBER(data_to_clean[[#This Row],[workers]]),ISNUMBER(data_to_clean[[#This Row],[previous_workers]]),ISNUMBER(data_to_clean[[#This Row],[founded]]),ISNUMBER(data_to_clean[[#This Row],[yrs_on_list]]))</f>
        <v>1</v>
      </c>
    </row>
    <row r="281" spans="1:17" x14ac:dyDescent="0.25">
      <c r="A281">
        <v>279</v>
      </c>
      <c r="B281" t="s">
        <v>1303</v>
      </c>
      <c r="C281" t="s">
        <v>105</v>
      </c>
      <c r="D281" t="str">
        <f>VLOOKUP(data_to_clean[[#This Row],[state]],abbreviation_table[],2,FALSE)</f>
        <v>New York</v>
      </c>
      <c r="E281" t="s">
        <v>1305</v>
      </c>
      <c r="F281" t="str">
        <f>TRIM(LEFT(data_to_clean[[#This Row],[revenue]],FIND(" ",data_to_clean[[#This Row],[revenue]])))</f>
        <v>5.2</v>
      </c>
      <c r="G281" t="str">
        <f>RIGHT(data_to_clean[[#This Row],[revenue]],LEN(data_to_clean[[#This Row],[revenue]])-FIND(" ",data_to_clean[[#This Row],[revenue]]))</f>
        <v>Million</v>
      </c>
      <c r="H281" s="7">
        <f>VALUE(IF(data_to_clean[[#This Row],[multiplicity]]="Million",_xlfn.CONCAT(SUBSTITUTE(data_to_clean[[#This Row],[number]],".",""),"00000"),_xlfn.CONCAT(SUBSTITUTE(data_to_clean[[#This Row],[number]],".",""),"00000000")))</f>
        <v>5200000</v>
      </c>
      <c r="I281" t="s">
        <v>1306</v>
      </c>
      <c r="J281">
        <f>ROUND(VALUE(SUBSTITUTE(data_to_clean[[#This Row],[growth_%]],".",",")),0)</f>
        <v>1568</v>
      </c>
      <c r="K281" t="s">
        <v>55</v>
      </c>
      <c r="L281">
        <v>45</v>
      </c>
      <c r="M281">
        <v>5</v>
      </c>
      <c r="N281">
        <v>2012</v>
      </c>
      <c r="O281">
        <v>2</v>
      </c>
      <c r="P281" t="s">
        <v>108</v>
      </c>
      <c r="Q281" t="b">
        <f>AND(ISNUMBER(data_to_clean[[#This Row],[revenue_formatted]]),ISNUMBER(data_to_clean[[#This Row],[growth_formatted_%]]),ISNUMBER(data_to_clean[[#This Row],[workers]]),ISNUMBER(data_to_clean[[#This Row],[previous_workers]]),ISNUMBER(data_to_clean[[#This Row],[founded]]),ISNUMBER(data_to_clean[[#This Row],[yrs_on_list]]))</f>
        <v>1</v>
      </c>
    </row>
    <row r="282" spans="1:17" x14ac:dyDescent="0.25">
      <c r="A282">
        <v>280</v>
      </c>
      <c r="B282" t="s">
        <v>1307</v>
      </c>
      <c r="C282" t="s">
        <v>503</v>
      </c>
      <c r="D282" t="str">
        <f>VLOOKUP(data_to_clean[[#This Row],[state]],abbreviation_table[],2,FALSE)</f>
        <v>Illinois</v>
      </c>
      <c r="E282" t="s">
        <v>1309</v>
      </c>
      <c r="F282" t="str">
        <f>TRIM(LEFT(data_to_clean[[#This Row],[revenue]],FIND(" ",data_to_clean[[#This Row],[revenue]])))</f>
        <v>3.4</v>
      </c>
      <c r="G282" t="str">
        <f>RIGHT(data_to_clean[[#This Row],[revenue]],LEN(data_to_clean[[#This Row],[revenue]])-FIND(" ",data_to_clean[[#This Row],[revenue]]))</f>
        <v>Million</v>
      </c>
      <c r="H282" s="7">
        <f>VALUE(IF(data_to_clean[[#This Row],[multiplicity]]="Million",_xlfn.CONCAT(SUBSTITUTE(data_to_clean[[#This Row],[number]],".",""),"00000"),_xlfn.CONCAT(SUBSTITUTE(data_to_clean[[#This Row],[number]],".",""),"00000000")))</f>
        <v>3400000</v>
      </c>
      <c r="I282" t="s">
        <v>1310</v>
      </c>
      <c r="J282">
        <f>ROUND(VALUE(SUBSTITUTE(data_to_clean[[#This Row],[growth_%]],".",",")),0)</f>
        <v>1558</v>
      </c>
      <c r="K282" t="s">
        <v>336</v>
      </c>
      <c r="L282">
        <v>32</v>
      </c>
      <c r="M282">
        <v>1</v>
      </c>
      <c r="N282">
        <v>2013</v>
      </c>
      <c r="O282">
        <v>1</v>
      </c>
      <c r="P282" t="s">
        <v>506</v>
      </c>
      <c r="Q282" t="b">
        <f>AND(ISNUMBER(data_to_clean[[#This Row],[revenue_formatted]]),ISNUMBER(data_to_clean[[#This Row],[growth_formatted_%]]),ISNUMBER(data_to_clean[[#This Row],[workers]]),ISNUMBER(data_to_clean[[#This Row],[previous_workers]]),ISNUMBER(data_to_clean[[#This Row],[founded]]),ISNUMBER(data_to_clean[[#This Row],[yrs_on_list]]))</f>
        <v>1</v>
      </c>
    </row>
    <row r="283" spans="1:17" x14ac:dyDescent="0.25">
      <c r="A283">
        <v>281</v>
      </c>
      <c r="B283" t="s">
        <v>1311</v>
      </c>
      <c r="C283" t="s">
        <v>52</v>
      </c>
      <c r="D283" t="str">
        <f>VLOOKUP(data_to_clean[[#This Row],[state]],abbreviation_table[],2,FALSE)</f>
        <v>Florida</v>
      </c>
      <c r="E283" t="s">
        <v>993</v>
      </c>
      <c r="F283" t="str">
        <f>TRIM(LEFT(data_to_clean[[#This Row],[revenue]],FIND(" ",data_to_clean[[#This Row],[revenue]])))</f>
        <v>2.3</v>
      </c>
      <c r="G283" t="str">
        <f>RIGHT(data_to_clean[[#This Row],[revenue]],LEN(data_to_clean[[#This Row],[revenue]])-FIND(" ",data_to_clean[[#This Row],[revenue]]))</f>
        <v>Million</v>
      </c>
      <c r="H283" s="7">
        <f>VALUE(IF(data_to_clean[[#This Row],[multiplicity]]="Million",_xlfn.CONCAT(SUBSTITUTE(data_to_clean[[#This Row],[number]],".",""),"00000"),_xlfn.CONCAT(SUBSTITUTE(data_to_clean[[#This Row],[number]],".",""),"00000000")))</f>
        <v>2300000</v>
      </c>
      <c r="I283" t="s">
        <v>1313</v>
      </c>
      <c r="J283">
        <f>ROUND(VALUE(SUBSTITUTE(data_to_clean[[#This Row],[growth_%]],".",",")),0)</f>
        <v>1554</v>
      </c>
      <c r="K283" t="s">
        <v>623</v>
      </c>
      <c r="L283">
        <v>9</v>
      </c>
      <c r="M283">
        <v>2</v>
      </c>
      <c r="N283">
        <v>2011</v>
      </c>
      <c r="O283">
        <v>1</v>
      </c>
      <c r="P283" t="s">
        <v>1315</v>
      </c>
      <c r="Q283" t="b">
        <f>AND(ISNUMBER(data_to_clean[[#This Row],[revenue_formatted]]),ISNUMBER(data_to_clean[[#This Row],[growth_formatted_%]]),ISNUMBER(data_to_clean[[#This Row],[workers]]),ISNUMBER(data_to_clean[[#This Row],[previous_workers]]),ISNUMBER(data_to_clean[[#This Row],[founded]]),ISNUMBER(data_to_clean[[#This Row],[yrs_on_list]]))</f>
        <v>1</v>
      </c>
    </row>
    <row r="284" spans="1:17" x14ac:dyDescent="0.25">
      <c r="A284">
        <v>282</v>
      </c>
      <c r="B284" t="s">
        <v>1316</v>
      </c>
      <c r="C284" t="s">
        <v>119</v>
      </c>
      <c r="D284" t="str">
        <f>VLOOKUP(data_to_clean[[#This Row],[state]],abbreviation_table[],2,FALSE)</f>
        <v>Georgia</v>
      </c>
      <c r="E284" t="s">
        <v>1318</v>
      </c>
      <c r="F284" t="str">
        <f>TRIM(LEFT(data_to_clean[[#This Row],[revenue]],FIND(" ",data_to_clean[[#This Row],[revenue]])))</f>
        <v>40.9</v>
      </c>
      <c r="G284" t="str">
        <f>RIGHT(data_to_clean[[#This Row],[revenue]],LEN(data_to_clean[[#This Row],[revenue]])-FIND(" ",data_to_clean[[#This Row],[revenue]]))</f>
        <v>Million</v>
      </c>
      <c r="H284" s="7">
        <f>VALUE(IF(data_to_clean[[#This Row],[multiplicity]]="Million",_xlfn.CONCAT(SUBSTITUTE(data_to_clean[[#This Row],[number]],".",""),"00000"),_xlfn.CONCAT(SUBSTITUTE(data_to_clean[[#This Row],[number]],".",""),"00000000")))</f>
        <v>40900000</v>
      </c>
      <c r="I284" t="s">
        <v>1319</v>
      </c>
      <c r="J284">
        <f>ROUND(VALUE(SUBSTITUTE(data_to_clean[[#This Row],[growth_%]],".",",")),0)</f>
        <v>1554</v>
      </c>
      <c r="K284" t="s">
        <v>324</v>
      </c>
      <c r="L284">
        <v>323</v>
      </c>
      <c r="M284">
        <v>47</v>
      </c>
      <c r="N284">
        <v>2012</v>
      </c>
      <c r="O284">
        <v>3</v>
      </c>
      <c r="P284" t="s">
        <v>122</v>
      </c>
      <c r="Q284" t="b">
        <f>AND(ISNUMBER(data_to_clean[[#This Row],[revenue_formatted]]),ISNUMBER(data_to_clean[[#This Row],[growth_formatted_%]]),ISNUMBER(data_to_clean[[#This Row],[workers]]),ISNUMBER(data_to_clean[[#This Row],[previous_workers]]),ISNUMBER(data_to_clean[[#This Row],[founded]]),ISNUMBER(data_to_clean[[#This Row],[yrs_on_list]]))</f>
        <v>1</v>
      </c>
    </row>
    <row r="285" spans="1:17" x14ac:dyDescent="0.25">
      <c r="A285">
        <v>283</v>
      </c>
      <c r="B285" t="s">
        <v>1320</v>
      </c>
      <c r="C285" t="s">
        <v>1262</v>
      </c>
      <c r="D285" t="str">
        <f>VLOOKUP(data_to_clean[[#This Row],[state]],abbreviation_table[],2,FALSE)</f>
        <v>South Carolina</v>
      </c>
      <c r="E285" t="s">
        <v>537</v>
      </c>
      <c r="F285" t="str">
        <f>TRIM(LEFT(data_to_clean[[#This Row],[revenue]],FIND(" ",data_to_clean[[#This Row],[revenue]])))</f>
        <v>13.7</v>
      </c>
      <c r="G285" t="str">
        <f>RIGHT(data_to_clean[[#This Row],[revenue]],LEN(data_to_clean[[#This Row],[revenue]])-FIND(" ",data_to_clean[[#This Row],[revenue]]))</f>
        <v>Million</v>
      </c>
      <c r="H285" s="7">
        <f>VALUE(IF(data_to_clean[[#This Row],[multiplicity]]="Million",_xlfn.CONCAT(SUBSTITUTE(data_to_clean[[#This Row],[number]],".",""),"00000"),_xlfn.CONCAT(SUBSTITUTE(data_to_clean[[#This Row],[number]],".",""),"00000000")))</f>
        <v>13700000</v>
      </c>
      <c r="I285" t="s">
        <v>1322</v>
      </c>
      <c r="J285">
        <f>ROUND(VALUE(SUBSTITUTE(data_to_clean[[#This Row],[growth_%]],".",",")),0)</f>
        <v>1553</v>
      </c>
      <c r="K285" t="s">
        <v>211</v>
      </c>
      <c r="L285">
        <v>23</v>
      </c>
      <c r="M285">
        <v>5</v>
      </c>
      <c r="N285">
        <v>2015</v>
      </c>
      <c r="O285">
        <v>1</v>
      </c>
      <c r="P285" t="s">
        <v>1323</v>
      </c>
      <c r="Q285" t="b">
        <f>AND(ISNUMBER(data_to_clean[[#This Row],[revenue_formatted]]),ISNUMBER(data_to_clean[[#This Row],[growth_formatted_%]]),ISNUMBER(data_to_clean[[#This Row],[workers]]),ISNUMBER(data_to_clean[[#This Row],[previous_workers]]),ISNUMBER(data_to_clean[[#This Row],[founded]]),ISNUMBER(data_to_clean[[#This Row],[yrs_on_list]]))</f>
        <v>1</v>
      </c>
    </row>
    <row r="286" spans="1:17" x14ac:dyDescent="0.25">
      <c r="A286">
        <v>284</v>
      </c>
      <c r="B286" t="s">
        <v>1324</v>
      </c>
      <c r="C286" t="s">
        <v>215</v>
      </c>
      <c r="D286" t="str">
        <f>VLOOKUP(data_to_clean[[#This Row],[state]],abbreviation_table[],2,FALSE)</f>
        <v>North Carolina</v>
      </c>
      <c r="E286" t="s">
        <v>1326</v>
      </c>
      <c r="F286" t="str">
        <f>TRIM(LEFT(data_to_clean[[#This Row],[revenue]],FIND(" ",data_to_clean[[#This Row],[revenue]])))</f>
        <v>93.9</v>
      </c>
      <c r="G286" t="str">
        <f>RIGHT(data_to_clean[[#This Row],[revenue]],LEN(data_to_clean[[#This Row],[revenue]])-FIND(" ",data_to_clean[[#This Row],[revenue]]))</f>
        <v>Million</v>
      </c>
      <c r="H286" s="7">
        <f>VALUE(IF(data_to_clean[[#This Row],[multiplicity]]="Million",_xlfn.CONCAT(SUBSTITUTE(data_to_clean[[#This Row],[number]],".",""),"00000"),_xlfn.CONCAT(SUBSTITUTE(data_to_clean[[#This Row],[number]],".",""),"00000000")))</f>
        <v>93900000</v>
      </c>
      <c r="I286" t="s">
        <v>1327</v>
      </c>
      <c r="J286">
        <f>ROUND(VALUE(SUBSTITUTE(data_to_clean[[#This Row],[growth_%]],".",",")),0)</f>
        <v>1549</v>
      </c>
      <c r="K286" t="s">
        <v>55</v>
      </c>
      <c r="L286">
        <v>502</v>
      </c>
      <c r="M286">
        <v>65</v>
      </c>
      <c r="N286">
        <v>2014</v>
      </c>
      <c r="O286">
        <v>1</v>
      </c>
      <c r="P286" t="s">
        <v>422</v>
      </c>
      <c r="Q286" t="b">
        <f>AND(ISNUMBER(data_to_clean[[#This Row],[revenue_formatted]]),ISNUMBER(data_to_clean[[#This Row],[growth_formatted_%]]),ISNUMBER(data_to_clean[[#This Row],[workers]]),ISNUMBER(data_to_clean[[#This Row],[previous_workers]]),ISNUMBER(data_to_clean[[#This Row],[founded]]),ISNUMBER(data_to_clean[[#This Row],[yrs_on_list]]))</f>
        <v>1</v>
      </c>
    </row>
    <row r="287" spans="1:17" x14ac:dyDescent="0.25">
      <c r="A287">
        <v>285</v>
      </c>
      <c r="B287" t="s">
        <v>1328</v>
      </c>
      <c r="C287" t="s">
        <v>30</v>
      </c>
      <c r="D287" t="str">
        <f>VLOOKUP(data_to_clean[[#This Row],[state]],abbreviation_table[],2,FALSE)</f>
        <v>Texas</v>
      </c>
      <c r="E287" t="s">
        <v>512</v>
      </c>
      <c r="F287" t="str">
        <f>TRIM(LEFT(data_to_clean[[#This Row],[revenue]],FIND(" ",data_to_clean[[#This Row],[revenue]])))</f>
        <v>4.9</v>
      </c>
      <c r="G287" t="str">
        <f>RIGHT(data_to_clean[[#This Row],[revenue]],LEN(data_to_clean[[#This Row],[revenue]])-FIND(" ",data_to_clean[[#This Row],[revenue]]))</f>
        <v>Million</v>
      </c>
      <c r="H287" s="7">
        <f>VALUE(IF(data_to_clean[[#This Row],[multiplicity]]="Million",_xlfn.CONCAT(SUBSTITUTE(data_to_clean[[#This Row],[number]],".",""),"00000"),_xlfn.CONCAT(SUBSTITUTE(data_to_clean[[#This Row],[number]],".",""),"00000000")))</f>
        <v>4900000</v>
      </c>
      <c r="I287" t="s">
        <v>1330</v>
      </c>
      <c r="J287">
        <f>ROUND(VALUE(SUBSTITUTE(data_to_clean[[#This Row],[growth_%]],".",",")),0)</f>
        <v>1549</v>
      </c>
      <c r="K287" t="s">
        <v>156</v>
      </c>
      <c r="L287">
        <v>73</v>
      </c>
      <c r="M287">
        <v>21</v>
      </c>
      <c r="N287">
        <v>2013</v>
      </c>
      <c r="O287">
        <v>1</v>
      </c>
      <c r="P287" t="s">
        <v>34</v>
      </c>
      <c r="Q287" t="b">
        <f>AND(ISNUMBER(data_to_clean[[#This Row],[revenue_formatted]]),ISNUMBER(data_to_clean[[#This Row],[growth_formatted_%]]),ISNUMBER(data_to_clean[[#This Row],[workers]]),ISNUMBER(data_to_clean[[#This Row],[previous_workers]]),ISNUMBER(data_to_clean[[#This Row],[founded]]),ISNUMBER(data_to_clean[[#This Row],[yrs_on_list]]))</f>
        <v>1</v>
      </c>
    </row>
    <row r="288" spans="1:17" x14ac:dyDescent="0.25">
      <c r="A288">
        <v>286</v>
      </c>
      <c r="B288" t="s">
        <v>1331</v>
      </c>
      <c r="C288" t="s">
        <v>333</v>
      </c>
      <c r="D288" t="str">
        <f>VLOOKUP(data_to_clean[[#This Row],[state]],abbreviation_table[],2,FALSE)</f>
        <v>Alabama</v>
      </c>
      <c r="E288" t="s">
        <v>1012</v>
      </c>
      <c r="F288" t="str">
        <f>TRIM(LEFT(data_to_clean[[#This Row],[revenue]],FIND(" ",data_to_clean[[#This Row],[revenue]])))</f>
        <v>113.5</v>
      </c>
      <c r="G288" t="str">
        <f>RIGHT(data_to_clean[[#This Row],[revenue]],LEN(data_to_clean[[#This Row],[revenue]])-FIND(" ",data_to_clean[[#This Row],[revenue]]))</f>
        <v>Million</v>
      </c>
      <c r="H288" s="7">
        <f>VALUE(IF(data_to_clean[[#This Row],[multiplicity]]="Million",_xlfn.CONCAT(SUBSTITUTE(data_to_clean[[#This Row],[number]],".",""),"00000"),_xlfn.CONCAT(SUBSTITUTE(data_to_clean[[#This Row],[number]],".",""),"00000000")))</f>
        <v>113500000</v>
      </c>
      <c r="I288" t="s">
        <v>1333</v>
      </c>
      <c r="J288">
        <f>ROUND(VALUE(SUBSTITUTE(data_to_clean[[#This Row],[growth_%]],".",",")),0)</f>
        <v>1545</v>
      </c>
      <c r="K288" t="s">
        <v>55</v>
      </c>
      <c r="L288">
        <v>1500</v>
      </c>
      <c r="M288">
        <v>500</v>
      </c>
      <c r="N288">
        <v>2014</v>
      </c>
      <c r="O288">
        <v>2</v>
      </c>
      <c r="P288" t="s">
        <v>1334</v>
      </c>
      <c r="Q288" t="b">
        <f>AND(ISNUMBER(data_to_clean[[#This Row],[revenue_formatted]]),ISNUMBER(data_to_clean[[#This Row],[growth_formatted_%]]),ISNUMBER(data_to_clean[[#This Row],[workers]]),ISNUMBER(data_to_clean[[#This Row],[previous_workers]]),ISNUMBER(data_to_clean[[#This Row],[founded]]),ISNUMBER(data_to_clean[[#This Row],[yrs_on_list]]))</f>
        <v>1</v>
      </c>
    </row>
    <row r="289" spans="1:17" x14ac:dyDescent="0.25">
      <c r="A289">
        <v>287</v>
      </c>
      <c r="B289" t="s">
        <v>1335</v>
      </c>
      <c r="C289" t="s">
        <v>1337</v>
      </c>
      <c r="D289" t="str">
        <f>VLOOKUP(data_to_clean[[#This Row],[state]],abbreviation_table[],2,FALSE)</f>
        <v>Louisiana</v>
      </c>
      <c r="E289" t="s">
        <v>911</v>
      </c>
      <c r="F289" t="str">
        <f>TRIM(LEFT(data_to_clean[[#This Row],[revenue]],FIND(" ",data_to_clean[[#This Row],[revenue]])))</f>
        <v>2.7</v>
      </c>
      <c r="G289" t="str">
        <f>RIGHT(data_to_clean[[#This Row],[revenue]],LEN(data_to_clean[[#This Row],[revenue]])-FIND(" ",data_to_clean[[#This Row],[revenue]]))</f>
        <v>Million</v>
      </c>
      <c r="H289" s="7">
        <f>VALUE(IF(data_to_clean[[#This Row],[multiplicity]]="Million",_xlfn.CONCAT(SUBSTITUTE(data_to_clean[[#This Row],[number]],".",""),"00000"),_xlfn.CONCAT(SUBSTITUTE(data_to_clean[[#This Row],[number]],".",""),"00000000")))</f>
        <v>2700000</v>
      </c>
      <c r="I289" t="s">
        <v>1338</v>
      </c>
      <c r="J289">
        <f>ROUND(VALUE(SUBSTITUTE(data_to_clean[[#This Row],[growth_%]],".",",")),0)</f>
        <v>1541</v>
      </c>
      <c r="K289" t="s">
        <v>308</v>
      </c>
      <c r="L289">
        <v>11</v>
      </c>
      <c r="M289">
        <v>2</v>
      </c>
      <c r="N289">
        <v>2015</v>
      </c>
      <c r="O289">
        <v>1</v>
      </c>
      <c r="P289" t="s">
        <v>1339</v>
      </c>
      <c r="Q289" t="b">
        <f>AND(ISNUMBER(data_to_clean[[#This Row],[revenue_formatted]]),ISNUMBER(data_to_clean[[#This Row],[growth_formatted_%]]),ISNUMBER(data_to_clean[[#This Row],[workers]]),ISNUMBER(data_to_clean[[#This Row],[previous_workers]]),ISNUMBER(data_to_clean[[#This Row],[founded]]),ISNUMBER(data_to_clean[[#This Row],[yrs_on_list]]))</f>
        <v>1</v>
      </c>
    </row>
    <row r="290" spans="1:17" x14ac:dyDescent="0.25">
      <c r="A290">
        <v>288</v>
      </c>
      <c r="B290" t="s">
        <v>1340</v>
      </c>
      <c r="C290" t="s">
        <v>30</v>
      </c>
      <c r="D290" t="str">
        <f>VLOOKUP(data_to_clean[[#This Row],[state]],abbreviation_table[],2,FALSE)</f>
        <v>Texas</v>
      </c>
      <c r="E290" t="s">
        <v>1342</v>
      </c>
      <c r="F290" t="str">
        <f>TRIM(LEFT(data_to_clean[[#This Row],[revenue]],FIND(" ",data_to_clean[[#This Row],[revenue]])))</f>
        <v>9.1</v>
      </c>
      <c r="G290" t="str">
        <f>RIGHT(data_to_clean[[#This Row],[revenue]],LEN(data_to_clean[[#This Row],[revenue]])-FIND(" ",data_to_clean[[#This Row],[revenue]]))</f>
        <v>Million</v>
      </c>
      <c r="H290" s="7">
        <f>VALUE(IF(data_to_clean[[#This Row],[multiplicity]]="Million",_xlfn.CONCAT(SUBSTITUTE(data_to_clean[[#This Row],[number]],".",""),"00000"),_xlfn.CONCAT(SUBSTITUTE(data_to_clean[[#This Row],[number]],".",""),"00000000")))</f>
        <v>9100000</v>
      </c>
      <c r="I290" t="s">
        <v>1343</v>
      </c>
      <c r="J290">
        <f>ROUND(VALUE(SUBSTITUTE(data_to_clean[[#This Row],[growth_%]],".",",")),0)</f>
        <v>1539</v>
      </c>
      <c r="K290" t="s">
        <v>211</v>
      </c>
      <c r="L290">
        <v>88</v>
      </c>
      <c r="M290">
        <v>15</v>
      </c>
      <c r="N290">
        <v>2007</v>
      </c>
      <c r="O290">
        <v>2</v>
      </c>
      <c r="P290" t="s">
        <v>34</v>
      </c>
      <c r="Q290" t="b">
        <f>AND(ISNUMBER(data_to_clean[[#This Row],[revenue_formatted]]),ISNUMBER(data_to_clean[[#This Row],[growth_formatted_%]]),ISNUMBER(data_to_clean[[#This Row],[workers]]),ISNUMBER(data_to_clean[[#This Row],[previous_workers]]),ISNUMBER(data_to_clean[[#This Row],[founded]]),ISNUMBER(data_to_clean[[#This Row],[yrs_on_list]]))</f>
        <v>1</v>
      </c>
    </row>
    <row r="291" spans="1:17" x14ac:dyDescent="0.25">
      <c r="A291">
        <v>289</v>
      </c>
      <c r="B291" t="s">
        <v>1344</v>
      </c>
      <c r="C291" t="s">
        <v>80</v>
      </c>
      <c r="D291" t="str">
        <f>VLOOKUP(data_to_clean[[#This Row],[state]],abbreviation_table[],2,FALSE)</f>
        <v>California</v>
      </c>
      <c r="E291" t="s">
        <v>1346</v>
      </c>
      <c r="F291" t="str">
        <f>TRIM(LEFT(data_to_clean[[#This Row],[revenue]],FIND(" ",data_to_clean[[#This Row],[revenue]])))</f>
        <v>97.4</v>
      </c>
      <c r="G291" t="str">
        <f>RIGHT(data_to_clean[[#This Row],[revenue]],LEN(data_to_clean[[#This Row],[revenue]])-FIND(" ",data_to_clean[[#This Row],[revenue]]))</f>
        <v>Million</v>
      </c>
      <c r="H291" s="7">
        <f>VALUE(IF(data_to_clean[[#This Row],[multiplicity]]="Million",_xlfn.CONCAT(SUBSTITUTE(data_to_clean[[#This Row],[number]],".",""),"00000"),_xlfn.CONCAT(SUBSTITUTE(data_to_clean[[#This Row],[number]],".",""),"00000000")))</f>
        <v>97400000</v>
      </c>
      <c r="I291" t="s">
        <v>1347</v>
      </c>
      <c r="J291">
        <f>ROUND(VALUE(SUBSTITUTE(data_to_clean[[#This Row],[growth_%]],".",",")),0)</f>
        <v>1522</v>
      </c>
      <c r="K291" t="s">
        <v>55</v>
      </c>
      <c r="L291">
        <v>60</v>
      </c>
      <c r="M291">
        <v>12</v>
      </c>
      <c r="N291">
        <v>2007</v>
      </c>
      <c r="O291">
        <v>3</v>
      </c>
      <c r="P291" t="s">
        <v>605</v>
      </c>
      <c r="Q291" t="b">
        <f>AND(ISNUMBER(data_to_clean[[#This Row],[revenue_formatted]]),ISNUMBER(data_to_clean[[#This Row],[growth_formatted_%]]),ISNUMBER(data_to_clean[[#This Row],[workers]]),ISNUMBER(data_to_clean[[#This Row],[previous_workers]]),ISNUMBER(data_to_clean[[#This Row],[founded]]),ISNUMBER(data_to_clean[[#This Row],[yrs_on_list]]))</f>
        <v>1</v>
      </c>
    </row>
    <row r="292" spans="1:17" x14ac:dyDescent="0.25">
      <c r="A292">
        <v>290</v>
      </c>
      <c r="B292" t="s">
        <v>1348</v>
      </c>
      <c r="C292" t="s">
        <v>80</v>
      </c>
      <c r="D292" t="str">
        <f>VLOOKUP(data_to_clean[[#This Row],[state]],abbreviation_table[],2,FALSE)</f>
        <v>California</v>
      </c>
      <c r="E292" t="s">
        <v>871</v>
      </c>
      <c r="F292" t="str">
        <f>TRIM(LEFT(data_to_clean[[#This Row],[revenue]],FIND(" ",data_to_clean[[#This Row],[revenue]])))</f>
        <v>2.6</v>
      </c>
      <c r="G292" t="str">
        <f>RIGHT(data_to_clean[[#This Row],[revenue]],LEN(data_to_clean[[#This Row],[revenue]])-FIND(" ",data_to_clean[[#This Row],[revenue]]))</f>
        <v>Million</v>
      </c>
      <c r="H292" s="7">
        <f>VALUE(IF(data_to_clean[[#This Row],[multiplicity]]="Million",_xlfn.CONCAT(SUBSTITUTE(data_to_clean[[#This Row],[number]],".",""),"00000"),_xlfn.CONCAT(SUBSTITUTE(data_to_clean[[#This Row],[number]],".",""),"00000000")))</f>
        <v>2600000</v>
      </c>
      <c r="I292" t="s">
        <v>1350</v>
      </c>
      <c r="J292">
        <f>ROUND(VALUE(SUBSTITUTE(data_to_clean[[#This Row],[growth_%]],".",",")),0)</f>
        <v>1522</v>
      </c>
      <c r="K292" t="s">
        <v>18</v>
      </c>
      <c r="L292">
        <v>15</v>
      </c>
      <c r="M292">
        <v>2</v>
      </c>
      <c r="N292">
        <v>2015</v>
      </c>
      <c r="O292">
        <v>1</v>
      </c>
      <c r="P292" t="s">
        <v>1351</v>
      </c>
      <c r="Q292" t="b">
        <f>AND(ISNUMBER(data_to_clean[[#This Row],[revenue_formatted]]),ISNUMBER(data_to_clean[[#This Row],[growth_formatted_%]]),ISNUMBER(data_to_clean[[#This Row],[workers]]),ISNUMBER(data_to_clean[[#This Row],[previous_workers]]),ISNUMBER(data_to_clean[[#This Row],[founded]]),ISNUMBER(data_to_clean[[#This Row],[yrs_on_list]]))</f>
        <v>1</v>
      </c>
    </row>
    <row r="293" spans="1:17" x14ac:dyDescent="0.25">
      <c r="A293">
        <v>291</v>
      </c>
      <c r="B293" t="s">
        <v>1352</v>
      </c>
      <c r="C293" t="s">
        <v>52</v>
      </c>
      <c r="D293" t="str">
        <f>VLOOKUP(data_to_clean[[#This Row],[state]],abbreviation_table[],2,FALSE)</f>
        <v>Florida</v>
      </c>
      <c r="E293" t="s">
        <v>1068</v>
      </c>
      <c r="F293" t="str">
        <f>TRIM(LEFT(data_to_clean[[#This Row],[revenue]],FIND(" ",data_to_clean[[#This Row],[revenue]])))</f>
        <v>6.1</v>
      </c>
      <c r="G293" t="str">
        <f>RIGHT(data_to_clean[[#This Row],[revenue]],LEN(data_to_clean[[#This Row],[revenue]])-FIND(" ",data_to_clean[[#This Row],[revenue]]))</f>
        <v>Million</v>
      </c>
      <c r="H293" s="7">
        <f>VALUE(IF(data_to_clean[[#This Row],[multiplicity]]="Million",_xlfn.CONCAT(SUBSTITUTE(data_to_clean[[#This Row],[number]],".",""),"00000"),_xlfn.CONCAT(SUBSTITUTE(data_to_clean[[#This Row],[number]],".",""),"00000000")))</f>
        <v>6100000</v>
      </c>
      <c r="I293" t="s">
        <v>1354</v>
      </c>
      <c r="J293">
        <f>ROUND(VALUE(SUBSTITUTE(data_to_clean[[#This Row],[growth_%]],".",",")),0)</f>
        <v>1519</v>
      </c>
      <c r="K293" t="s">
        <v>336</v>
      </c>
      <c r="L293">
        <v>60</v>
      </c>
      <c r="M293">
        <v>5</v>
      </c>
      <c r="N293">
        <v>2015</v>
      </c>
      <c r="O293">
        <v>1</v>
      </c>
      <c r="P293" t="s">
        <v>1355</v>
      </c>
      <c r="Q293" t="b">
        <f>AND(ISNUMBER(data_to_clean[[#This Row],[revenue_formatted]]),ISNUMBER(data_to_clean[[#This Row],[growth_formatted_%]]),ISNUMBER(data_to_clean[[#This Row],[workers]]),ISNUMBER(data_to_clean[[#This Row],[previous_workers]]),ISNUMBER(data_to_clean[[#This Row],[founded]]),ISNUMBER(data_to_clean[[#This Row],[yrs_on_list]]))</f>
        <v>1</v>
      </c>
    </row>
    <row r="294" spans="1:17" x14ac:dyDescent="0.25">
      <c r="A294">
        <v>292</v>
      </c>
      <c r="B294" t="s">
        <v>1356</v>
      </c>
      <c r="C294" t="s">
        <v>66</v>
      </c>
      <c r="D294" t="str">
        <f>VLOOKUP(data_to_clean[[#This Row],[state]],abbreviation_table[],2,FALSE)</f>
        <v>Virginia</v>
      </c>
      <c r="E294" t="s">
        <v>295</v>
      </c>
      <c r="F294" t="str">
        <f>TRIM(LEFT(data_to_clean[[#This Row],[revenue]],FIND(" ",data_to_clean[[#This Row],[revenue]])))</f>
        <v>9.8</v>
      </c>
      <c r="G294" t="str">
        <f>RIGHT(data_to_clean[[#This Row],[revenue]],LEN(data_to_clean[[#This Row],[revenue]])-FIND(" ",data_to_clean[[#This Row],[revenue]]))</f>
        <v>Million</v>
      </c>
      <c r="H294" s="7">
        <f>VALUE(IF(data_to_clean[[#This Row],[multiplicity]]="Million",_xlfn.CONCAT(SUBSTITUTE(data_to_clean[[#This Row],[number]],".",""),"00000"),_xlfn.CONCAT(SUBSTITUTE(data_to_clean[[#This Row],[number]],".",""),"00000000")))</f>
        <v>9800000</v>
      </c>
      <c r="I294" t="s">
        <v>1358</v>
      </c>
      <c r="J294">
        <f>ROUND(VALUE(SUBSTITUTE(data_to_clean[[#This Row],[growth_%]],".",",")),0)</f>
        <v>1518</v>
      </c>
      <c r="K294" t="s">
        <v>181</v>
      </c>
      <c r="L294">
        <v>175</v>
      </c>
      <c r="M294">
        <v>4</v>
      </c>
      <c r="N294">
        <v>2002</v>
      </c>
      <c r="O294">
        <v>1</v>
      </c>
      <c r="P294" t="s">
        <v>565</v>
      </c>
      <c r="Q294" t="b">
        <f>AND(ISNUMBER(data_to_clean[[#This Row],[revenue_formatted]]),ISNUMBER(data_to_clean[[#This Row],[growth_formatted_%]]),ISNUMBER(data_to_clean[[#This Row],[workers]]),ISNUMBER(data_to_clean[[#This Row],[previous_workers]]),ISNUMBER(data_to_clean[[#This Row],[founded]]),ISNUMBER(data_to_clean[[#This Row],[yrs_on_list]]))</f>
        <v>1</v>
      </c>
    </row>
    <row r="295" spans="1:17" x14ac:dyDescent="0.25">
      <c r="A295">
        <v>293</v>
      </c>
      <c r="B295" t="s">
        <v>1359</v>
      </c>
      <c r="C295" t="s">
        <v>119</v>
      </c>
      <c r="D295" t="str">
        <f>VLOOKUP(data_to_clean[[#This Row],[state]],abbreviation_table[],2,FALSE)</f>
        <v>Georgia</v>
      </c>
      <c r="E295" t="s">
        <v>216</v>
      </c>
      <c r="F295" t="str">
        <f>TRIM(LEFT(data_to_clean[[#This Row],[revenue]],FIND(" ",data_to_clean[[#This Row],[revenue]])))</f>
        <v>20.8</v>
      </c>
      <c r="G295" t="str">
        <f>RIGHT(data_to_clean[[#This Row],[revenue]],LEN(data_to_clean[[#This Row],[revenue]])-FIND(" ",data_to_clean[[#This Row],[revenue]]))</f>
        <v>Million</v>
      </c>
      <c r="H295" s="7">
        <f>VALUE(IF(data_to_clean[[#This Row],[multiplicity]]="Million",_xlfn.CONCAT(SUBSTITUTE(data_to_clean[[#This Row],[number]],".",""),"00000"),_xlfn.CONCAT(SUBSTITUTE(data_to_clean[[#This Row],[number]],".",""),"00000000")))</f>
        <v>20800000</v>
      </c>
      <c r="I295" t="s">
        <v>1361</v>
      </c>
      <c r="J295">
        <f>ROUND(VALUE(SUBSTITUTE(data_to_clean[[#This Row],[growth_%]],".",",")),0)</f>
        <v>1516</v>
      </c>
      <c r="K295" t="s">
        <v>48</v>
      </c>
      <c r="L295">
        <v>90</v>
      </c>
      <c r="M295">
        <v>35</v>
      </c>
      <c r="N295">
        <v>2014</v>
      </c>
      <c r="O295">
        <v>1</v>
      </c>
      <c r="P295" t="s">
        <v>1362</v>
      </c>
      <c r="Q295" t="b">
        <f>AND(ISNUMBER(data_to_clean[[#This Row],[revenue_formatted]]),ISNUMBER(data_to_clean[[#This Row],[growth_formatted_%]]),ISNUMBER(data_to_clean[[#This Row],[workers]]),ISNUMBER(data_to_clean[[#This Row],[previous_workers]]),ISNUMBER(data_to_clean[[#This Row],[founded]]),ISNUMBER(data_to_clean[[#This Row],[yrs_on_list]]))</f>
        <v>1</v>
      </c>
    </row>
    <row r="296" spans="1:17" x14ac:dyDescent="0.25">
      <c r="A296">
        <v>294</v>
      </c>
      <c r="B296" t="s">
        <v>1363</v>
      </c>
      <c r="C296" t="s">
        <v>52</v>
      </c>
      <c r="D296" t="str">
        <f>VLOOKUP(data_to_clean[[#This Row],[state]],abbreviation_table[],2,FALSE)</f>
        <v>Florida</v>
      </c>
      <c r="E296" t="s">
        <v>962</v>
      </c>
      <c r="F296" t="str">
        <f>TRIM(LEFT(data_to_clean[[#This Row],[revenue]],FIND(" ",data_to_clean[[#This Row],[revenue]])))</f>
        <v>3.6</v>
      </c>
      <c r="G296" t="str">
        <f>RIGHT(data_to_clean[[#This Row],[revenue]],LEN(data_to_clean[[#This Row],[revenue]])-FIND(" ",data_to_clean[[#This Row],[revenue]]))</f>
        <v>Million</v>
      </c>
      <c r="H296" s="7">
        <f>VALUE(IF(data_to_clean[[#This Row],[multiplicity]]="Million",_xlfn.CONCAT(SUBSTITUTE(data_to_clean[[#This Row],[number]],".",""),"00000"),_xlfn.CONCAT(SUBSTITUTE(data_to_clean[[#This Row],[number]],".",""),"00000000")))</f>
        <v>3600000</v>
      </c>
      <c r="I296" t="s">
        <v>1365</v>
      </c>
      <c r="J296">
        <f>ROUND(VALUE(SUBSTITUTE(data_to_clean[[#This Row],[growth_%]],".",",")),0)</f>
        <v>1516</v>
      </c>
      <c r="K296" t="s">
        <v>48</v>
      </c>
      <c r="L296">
        <v>63</v>
      </c>
      <c r="M296">
        <v>6</v>
      </c>
      <c r="N296">
        <v>2015</v>
      </c>
      <c r="O296">
        <v>1</v>
      </c>
      <c r="P296" t="s">
        <v>56</v>
      </c>
      <c r="Q296" t="b">
        <f>AND(ISNUMBER(data_to_clean[[#This Row],[revenue_formatted]]),ISNUMBER(data_to_clean[[#This Row],[growth_formatted_%]]),ISNUMBER(data_to_clean[[#This Row],[workers]]),ISNUMBER(data_to_clean[[#This Row],[previous_workers]]),ISNUMBER(data_to_clean[[#This Row],[founded]]),ISNUMBER(data_to_clean[[#This Row],[yrs_on_list]]))</f>
        <v>1</v>
      </c>
    </row>
    <row r="297" spans="1:17" x14ac:dyDescent="0.25">
      <c r="A297">
        <v>295</v>
      </c>
      <c r="B297" t="s">
        <v>1366</v>
      </c>
      <c r="C297" t="s">
        <v>52</v>
      </c>
      <c r="D297" t="str">
        <f>VLOOKUP(data_to_clean[[#This Row],[state]],abbreviation_table[],2,FALSE)</f>
        <v>Florida</v>
      </c>
      <c r="E297" t="s">
        <v>957</v>
      </c>
      <c r="F297" t="str">
        <f>TRIM(LEFT(data_to_clean[[#This Row],[revenue]],FIND(" ",data_to_clean[[#This Row],[revenue]])))</f>
        <v>2.2</v>
      </c>
      <c r="G297" t="str">
        <f>RIGHT(data_to_clean[[#This Row],[revenue]],LEN(data_to_clean[[#This Row],[revenue]])-FIND(" ",data_to_clean[[#This Row],[revenue]]))</f>
        <v>Million</v>
      </c>
      <c r="H297" s="7">
        <f>VALUE(IF(data_to_clean[[#This Row],[multiplicity]]="Million",_xlfn.CONCAT(SUBSTITUTE(data_to_clean[[#This Row],[number]],".",""),"00000"),_xlfn.CONCAT(SUBSTITUTE(data_to_clean[[#This Row],[number]],".",""),"00000000")))</f>
        <v>2200000</v>
      </c>
      <c r="I297" t="s">
        <v>1368</v>
      </c>
      <c r="J297">
        <f>ROUND(VALUE(SUBSTITUTE(data_to_clean[[#This Row],[growth_%]],".",",")),0)</f>
        <v>1515</v>
      </c>
      <c r="K297" t="s">
        <v>297</v>
      </c>
      <c r="L297">
        <v>22</v>
      </c>
      <c r="M297">
        <v>3</v>
      </c>
      <c r="N297">
        <v>2014</v>
      </c>
      <c r="O297">
        <v>1</v>
      </c>
      <c r="P297" t="s">
        <v>1369</v>
      </c>
      <c r="Q297" t="b">
        <f>AND(ISNUMBER(data_to_clean[[#This Row],[revenue_formatted]]),ISNUMBER(data_to_clean[[#This Row],[growth_formatted_%]]),ISNUMBER(data_to_clean[[#This Row],[workers]]),ISNUMBER(data_to_clean[[#This Row],[previous_workers]]),ISNUMBER(data_to_clean[[#This Row],[founded]]),ISNUMBER(data_to_clean[[#This Row],[yrs_on_list]]))</f>
        <v>1</v>
      </c>
    </row>
    <row r="298" spans="1:17" x14ac:dyDescent="0.25">
      <c r="A298">
        <v>296</v>
      </c>
      <c r="B298" t="s">
        <v>1370</v>
      </c>
      <c r="C298" t="s">
        <v>98</v>
      </c>
      <c r="D298" t="str">
        <f>VLOOKUP(data_to_clean[[#This Row],[state]],abbreviation_table[],2,FALSE)</f>
        <v>Washington</v>
      </c>
      <c r="E298" t="s">
        <v>287</v>
      </c>
      <c r="F298" t="str">
        <f>TRIM(LEFT(data_to_clean[[#This Row],[revenue]],FIND(" ",data_to_clean[[#This Row],[revenue]])))</f>
        <v>6.3</v>
      </c>
      <c r="G298" t="str">
        <f>RIGHT(data_to_clean[[#This Row],[revenue]],LEN(data_to_clean[[#This Row],[revenue]])-FIND(" ",data_to_clean[[#This Row],[revenue]]))</f>
        <v>Million</v>
      </c>
      <c r="H298" s="7">
        <f>VALUE(IF(data_to_clean[[#This Row],[multiplicity]]="Million",_xlfn.CONCAT(SUBSTITUTE(data_to_clean[[#This Row],[number]],".",""),"00000"),_xlfn.CONCAT(SUBSTITUTE(data_to_clean[[#This Row],[number]],".",""),"00000000")))</f>
        <v>6300000</v>
      </c>
      <c r="I298" t="s">
        <v>1372</v>
      </c>
      <c r="J298">
        <f>ROUND(VALUE(SUBSTITUTE(data_to_clean[[#This Row],[growth_%]],".",",")),0)</f>
        <v>1509</v>
      </c>
      <c r="K298" t="s">
        <v>156</v>
      </c>
      <c r="L298">
        <v>44</v>
      </c>
      <c r="M298">
        <v>15</v>
      </c>
      <c r="N298">
        <v>2012</v>
      </c>
      <c r="O298">
        <v>2</v>
      </c>
      <c r="P298" t="s">
        <v>101</v>
      </c>
      <c r="Q298" t="b">
        <f>AND(ISNUMBER(data_to_clean[[#This Row],[revenue_formatted]]),ISNUMBER(data_to_clean[[#This Row],[growth_formatted_%]]),ISNUMBER(data_to_clean[[#This Row],[workers]]),ISNUMBER(data_to_clean[[#This Row],[previous_workers]]),ISNUMBER(data_to_clean[[#This Row],[founded]]),ISNUMBER(data_to_clean[[#This Row],[yrs_on_list]]))</f>
        <v>1</v>
      </c>
    </row>
    <row r="299" spans="1:17" x14ac:dyDescent="0.25">
      <c r="A299">
        <v>297</v>
      </c>
      <c r="B299" t="s">
        <v>1373</v>
      </c>
      <c r="C299" t="s">
        <v>153</v>
      </c>
      <c r="D299" t="str">
        <f>VLOOKUP(data_to_clean[[#This Row],[state]],abbreviation_table[],2,FALSE)</f>
        <v>Idaho</v>
      </c>
      <c r="E299" t="s">
        <v>1342</v>
      </c>
      <c r="F299" t="str">
        <f>TRIM(LEFT(data_to_clean[[#This Row],[revenue]],FIND(" ",data_to_clean[[#This Row],[revenue]])))</f>
        <v>9.1</v>
      </c>
      <c r="G299" t="str">
        <f>RIGHT(data_to_clean[[#This Row],[revenue]],LEN(data_to_clean[[#This Row],[revenue]])-FIND(" ",data_to_clean[[#This Row],[revenue]]))</f>
        <v>Million</v>
      </c>
      <c r="H299" s="7">
        <f>VALUE(IF(data_to_clean[[#This Row],[multiplicity]]="Million",_xlfn.CONCAT(SUBSTITUTE(data_to_clean[[#This Row],[number]],".",""),"00000"),_xlfn.CONCAT(SUBSTITUTE(data_to_clean[[#This Row],[number]],".",""),"00000000")))</f>
        <v>9100000</v>
      </c>
      <c r="I299" t="s">
        <v>1375</v>
      </c>
      <c r="J299">
        <f>ROUND(VALUE(SUBSTITUTE(data_to_clean[[#This Row],[growth_%]],".",",")),0)</f>
        <v>1508</v>
      </c>
      <c r="K299" t="s">
        <v>25</v>
      </c>
      <c r="L299">
        <v>15</v>
      </c>
      <c r="M299">
        <v>5</v>
      </c>
      <c r="N299">
        <v>2008</v>
      </c>
      <c r="O299">
        <v>3</v>
      </c>
      <c r="P299" t="s">
        <v>1376</v>
      </c>
      <c r="Q299" t="b">
        <f>AND(ISNUMBER(data_to_clean[[#This Row],[revenue_formatted]]),ISNUMBER(data_to_clean[[#This Row],[growth_formatted_%]]),ISNUMBER(data_to_clean[[#This Row],[workers]]),ISNUMBER(data_to_clean[[#This Row],[previous_workers]]),ISNUMBER(data_to_clean[[#This Row],[founded]]),ISNUMBER(data_to_clean[[#This Row],[yrs_on_list]]))</f>
        <v>1</v>
      </c>
    </row>
    <row r="300" spans="1:17" x14ac:dyDescent="0.25">
      <c r="A300">
        <v>298</v>
      </c>
      <c r="B300" t="s">
        <v>1377</v>
      </c>
      <c r="C300" t="s">
        <v>80</v>
      </c>
      <c r="D300" t="str">
        <f>VLOOKUP(data_to_clean[[#This Row],[state]],abbreviation_table[],2,FALSE)</f>
        <v>California</v>
      </c>
      <c r="E300" t="s">
        <v>191</v>
      </c>
      <c r="F300" t="str">
        <f>TRIM(LEFT(data_to_clean[[#This Row],[revenue]],FIND(" ",data_to_clean[[#This Row],[revenue]])))</f>
        <v>11.8</v>
      </c>
      <c r="G300" t="str">
        <f>RIGHT(data_to_clean[[#This Row],[revenue]],LEN(data_to_clean[[#This Row],[revenue]])-FIND(" ",data_to_clean[[#This Row],[revenue]]))</f>
        <v>Million</v>
      </c>
      <c r="H300" s="7">
        <f>VALUE(IF(data_to_clean[[#This Row],[multiplicity]]="Million",_xlfn.CONCAT(SUBSTITUTE(data_to_clean[[#This Row],[number]],".",""),"00000"),_xlfn.CONCAT(SUBSTITUTE(data_to_clean[[#This Row],[number]],".",""),"00000000")))</f>
        <v>11800000</v>
      </c>
      <c r="I300" t="s">
        <v>1379</v>
      </c>
      <c r="J300">
        <f>ROUND(VALUE(SUBSTITUTE(data_to_clean[[#This Row],[growth_%]],".",",")),0)</f>
        <v>1506</v>
      </c>
      <c r="K300" t="s">
        <v>156</v>
      </c>
      <c r="L300">
        <v>102</v>
      </c>
      <c r="M300">
        <v>12</v>
      </c>
      <c r="N300">
        <v>2013</v>
      </c>
      <c r="O300">
        <v>1</v>
      </c>
      <c r="P300" t="s">
        <v>163</v>
      </c>
      <c r="Q300" t="b">
        <f>AND(ISNUMBER(data_to_clean[[#This Row],[revenue_formatted]]),ISNUMBER(data_to_clean[[#This Row],[growth_formatted_%]]),ISNUMBER(data_to_clean[[#This Row],[workers]]),ISNUMBER(data_to_clean[[#This Row],[previous_workers]]),ISNUMBER(data_to_clean[[#This Row],[founded]]),ISNUMBER(data_to_clean[[#This Row],[yrs_on_list]]))</f>
        <v>1</v>
      </c>
    </row>
    <row r="301" spans="1:17" x14ac:dyDescent="0.25">
      <c r="A301">
        <v>299</v>
      </c>
      <c r="B301" t="s">
        <v>1380</v>
      </c>
      <c r="C301" t="s">
        <v>119</v>
      </c>
      <c r="D301" t="str">
        <f>VLOOKUP(data_to_clean[[#This Row],[state]],abbreviation_table[],2,FALSE)</f>
        <v>Georgia</v>
      </c>
      <c r="E301" t="s">
        <v>665</v>
      </c>
      <c r="F301" t="str">
        <f>TRIM(LEFT(data_to_clean[[#This Row],[revenue]],FIND(" ",data_to_clean[[#This Row],[revenue]])))</f>
        <v>3.2</v>
      </c>
      <c r="G301" t="str">
        <f>RIGHT(data_to_clean[[#This Row],[revenue]],LEN(data_to_clean[[#This Row],[revenue]])-FIND(" ",data_to_clean[[#This Row],[revenue]]))</f>
        <v>Million</v>
      </c>
      <c r="H301" s="7">
        <f>VALUE(IF(data_to_clean[[#This Row],[multiplicity]]="Million",_xlfn.CONCAT(SUBSTITUTE(data_to_clean[[#This Row],[number]],".",""),"00000"),_xlfn.CONCAT(SUBSTITUTE(data_to_clean[[#This Row],[number]],".",""),"00000000")))</f>
        <v>3200000</v>
      </c>
      <c r="I301" t="s">
        <v>1382</v>
      </c>
      <c r="J301">
        <f>ROUND(VALUE(SUBSTITUTE(data_to_clean[[#This Row],[growth_%]],".",",")),0)</f>
        <v>1501</v>
      </c>
      <c r="K301" t="s">
        <v>18</v>
      </c>
      <c r="L301">
        <v>35</v>
      </c>
      <c r="M301">
        <v>3</v>
      </c>
      <c r="N301">
        <v>2011</v>
      </c>
      <c r="O301">
        <v>1</v>
      </c>
      <c r="P301" t="s">
        <v>122</v>
      </c>
      <c r="Q301" t="b">
        <f>AND(ISNUMBER(data_to_clean[[#This Row],[revenue_formatted]]),ISNUMBER(data_to_clean[[#This Row],[growth_formatted_%]]),ISNUMBER(data_to_clean[[#This Row],[workers]]),ISNUMBER(data_to_clean[[#This Row],[previous_workers]]),ISNUMBER(data_to_clean[[#This Row],[founded]]),ISNUMBER(data_to_clean[[#This Row],[yrs_on_list]]))</f>
        <v>1</v>
      </c>
    </row>
    <row r="302" spans="1:17" x14ac:dyDescent="0.25">
      <c r="A302">
        <v>300</v>
      </c>
      <c r="B302" t="s">
        <v>1383</v>
      </c>
      <c r="C302" t="s">
        <v>52</v>
      </c>
      <c r="D302" t="str">
        <f>VLOOKUP(data_to_clean[[#This Row],[state]],abbreviation_table[],2,FALSE)</f>
        <v>Florida</v>
      </c>
      <c r="E302" t="s">
        <v>1385</v>
      </c>
      <c r="F302" t="str">
        <f>TRIM(LEFT(data_to_clean[[#This Row],[revenue]],FIND(" ",data_to_clean[[#This Row],[revenue]])))</f>
        <v>14.1</v>
      </c>
      <c r="G302" t="str">
        <f>RIGHT(data_to_clean[[#This Row],[revenue]],LEN(data_to_clean[[#This Row],[revenue]])-FIND(" ",data_to_clean[[#This Row],[revenue]]))</f>
        <v>Million</v>
      </c>
      <c r="H302" s="7">
        <f>VALUE(IF(data_to_clean[[#This Row],[multiplicity]]="Million",_xlfn.CONCAT(SUBSTITUTE(data_to_clean[[#This Row],[number]],".",""),"00000"),_xlfn.CONCAT(SUBSTITUTE(data_to_clean[[#This Row],[number]],".",""),"00000000")))</f>
        <v>14100000</v>
      </c>
      <c r="I302" t="s">
        <v>1386</v>
      </c>
      <c r="J302">
        <f>ROUND(VALUE(SUBSTITUTE(data_to_clean[[#This Row],[growth_%]],".",",")),0)</f>
        <v>1496</v>
      </c>
      <c r="K302" t="s">
        <v>55</v>
      </c>
      <c r="L302">
        <v>100</v>
      </c>
      <c r="M302">
        <v>10</v>
      </c>
      <c r="N302">
        <v>2012</v>
      </c>
      <c r="O302">
        <v>1</v>
      </c>
      <c r="P302" t="s">
        <v>1387</v>
      </c>
      <c r="Q302" t="b">
        <f>AND(ISNUMBER(data_to_clean[[#This Row],[revenue_formatted]]),ISNUMBER(data_to_clean[[#This Row],[growth_formatted_%]]),ISNUMBER(data_to_clean[[#This Row],[workers]]),ISNUMBER(data_to_clean[[#This Row],[previous_workers]]),ISNUMBER(data_to_clean[[#This Row],[founded]]),ISNUMBER(data_to_clean[[#This Row],[yrs_on_list]]))</f>
        <v>1</v>
      </c>
    </row>
    <row r="303" spans="1:17" x14ac:dyDescent="0.25">
      <c r="A303">
        <v>301</v>
      </c>
      <c r="B303" t="s">
        <v>1388</v>
      </c>
      <c r="C303" t="s">
        <v>153</v>
      </c>
      <c r="D303" t="str">
        <f>VLOOKUP(data_to_clean[[#This Row],[state]],abbreviation_table[],2,FALSE)</f>
        <v>Idaho</v>
      </c>
      <c r="E303" t="s">
        <v>518</v>
      </c>
      <c r="F303" t="str">
        <f>TRIM(LEFT(data_to_clean[[#This Row],[revenue]],FIND(" ",data_to_clean[[#This Row],[revenue]])))</f>
        <v>6.6</v>
      </c>
      <c r="G303" t="str">
        <f>RIGHT(data_to_clean[[#This Row],[revenue]],LEN(data_to_clean[[#This Row],[revenue]])-FIND(" ",data_to_clean[[#This Row],[revenue]]))</f>
        <v>Million</v>
      </c>
      <c r="H303" s="7">
        <f>VALUE(IF(data_to_clean[[#This Row],[multiplicity]]="Million",_xlfn.CONCAT(SUBSTITUTE(data_to_clean[[#This Row],[number]],".",""),"00000"),_xlfn.CONCAT(SUBSTITUTE(data_to_clean[[#This Row],[number]],".",""),"00000000")))</f>
        <v>6600000</v>
      </c>
      <c r="I303" t="s">
        <v>1390</v>
      </c>
      <c r="J303">
        <f>ROUND(VALUE(SUBSTITUTE(data_to_clean[[#This Row],[growth_%]],".",",")),0)</f>
        <v>1493</v>
      </c>
      <c r="K303" t="s">
        <v>218</v>
      </c>
      <c r="L303">
        <v>20</v>
      </c>
      <c r="M303">
        <v>4</v>
      </c>
      <c r="N303">
        <v>2015</v>
      </c>
      <c r="O303">
        <v>1</v>
      </c>
      <c r="P303" t="s">
        <v>158</v>
      </c>
      <c r="Q303" t="b">
        <f>AND(ISNUMBER(data_to_clean[[#This Row],[revenue_formatted]]),ISNUMBER(data_to_clean[[#This Row],[growth_formatted_%]]),ISNUMBER(data_to_clean[[#This Row],[workers]]),ISNUMBER(data_to_clean[[#This Row],[previous_workers]]),ISNUMBER(data_to_clean[[#This Row],[founded]]),ISNUMBER(data_to_clean[[#This Row],[yrs_on_list]]))</f>
        <v>1</v>
      </c>
    </row>
    <row r="304" spans="1:17" x14ac:dyDescent="0.25">
      <c r="A304">
        <v>302</v>
      </c>
      <c r="B304" t="s">
        <v>1391</v>
      </c>
      <c r="C304" t="s">
        <v>98</v>
      </c>
      <c r="D304" t="str">
        <f>VLOOKUP(data_to_clean[[#This Row],[state]],abbreviation_table[],2,FALSE)</f>
        <v>Washington</v>
      </c>
      <c r="E304" t="s">
        <v>911</v>
      </c>
      <c r="F304" t="str">
        <f>TRIM(LEFT(data_to_clean[[#This Row],[revenue]],FIND(" ",data_to_clean[[#This Row],[revenue]])))</f>
        <v>2.7</v>
      </c>
      <c r="G304" t="str">
        <f>RIGHT(data_to_clean[[#This Row],[revenue]],LEN(data_to_clean[[#This Row],[revenue]])-FIND(" ",data_to_clean[[#This Row],[revenue]]))</f>
        <v>Million</v>
      </c>
      <c r="H304" s="7">
        <f>VALUE(IF(data_to_clean[[#This Row],[multiplicity]]="Million",_xlfn.CONCAT(SUBSTITUTE(data_to_clean[[#This Row],[number]],".",""),"00000"),_xlfn.CONCAT(SUBSTITUTE(data_to_clean[[#This Row],[number]],".",""),"00000000")))</f>
        <v>2700000</v>
      </c>
      <c r="I304" t="s">
        <v>1393</v>
      </c>
      <c r="J304">
        <f>ROUND(VALUE(SUBSTITUTE(data_to_clean[[#This Row],[growth_%]],".",",")),0)</f>
        <v>1488</v>
      </c>
      <c r="K304" t="s">
        <v>40</v>
      </c>
      <c r="L304">
        <v>46</v>
      </c>
      <c r="M304">
        <v>2</v>
      </c>
      <c r="N304">
        <v>2014</v>
      </c>
      <c r="O304">
        <v>1</v>
      </c>
      <c r="P304" t="s">
        <v>1394</v>
      </c>
      <c r="Q304" t="b">
        <f>AND(ISNUMBER(data_to_clean[[#This Row],[revenue_formatted]]),ISNUMBER(data_to_clean[[#This Row],[growth_formatted_%]]),ISNUMBER(data_to_clean[[#This Row],[workers]]),ISNUMBER(data_to_clean[[#This Row],[previous_workers]]),ISNUMBER(data_to_clean[[#This Row],[founded]]),ISNUMBER(data_to_clean[[#This Row],[yrs_on_list]]))</f>
        <v>1</v>
      </c>
    </row>
    <row r="305" spans="1:17" x14ac:dyDescent="0.25">
      <c r="A305">
        <v>303</v>
      </c>
      <c r="B305" t="s">
        <v>1395</v>
      </c>
      <c r="C305" t="s">
        <v>52</v>
      </c>
      <c r="D305" t="str">
        <f>VLOOKUP(data_to_clean[[#This Row],[state]],abbreviation_table[],2,FALSE)</f>
        <v>Florida</v>
      </c>
      <c r="E305" t="s">
        <v>1397</v>
      </c>
      <c r="F305" t="str">
        <f>TRIM(LEFT(data_to_clean[[#This Row],[revenue]],FIND(" ",data_to_clean[[#This Row],[revenue]])))</f>
        <v>47.1</v>
      </c>
      <c r="G305" t="str">
        <f>RIGHT(data_to_clean[[#This Row],[revenue]],LEN(data_to_clean[[#This Row],[revenue]])-FIND(" ",data_to_clean[[#This Row],[revenue]]))</f>
        <v>Million</v>
      </c>
      <c r="H305" s="7">
        <f>VALUE(IF(data_to_clean[[#This Row],[multiplicity]]="Million",_xlfn.CONCAT(SUBSTITUTE(data_to_clean[[#This Row],[number]],".",""),"00000"),_xlfn.CONCAT(SUBSTITUTE(data_to_clean[[#This Row],[number]],".",""),"00000000")))</f>
        <v>47100000</v>
      </c>
      <c r="I305" t="s">
        <v>1398</v>
      </c>
      <c r="J305">
        <f>ROUND(VALUE(SUBSTITUTE(data_to_clean[[#This Row],[growth_%]],".",",")),0)</f>
        <v>1487</v>
      </c>
      <c r="K305" t="s">
        <v>25</v>
      </c>
      <c r="L305">
        <v>55</v>
      </c>
      <c r="M305">
        <v>6</v>
      </c>
      <c r="N305">
        <v>2014</v>
      </c>
      <c r="O305">
        <v>1</v>
      </c>
      <c r="P305" t="s">
        <v>198</v>
      </c>
      <c r="Q305" t="b">
        <f>AND(ISNUMBER(data_to_clean[[#This Row],[revenue_formatted]]),ISNUMBER(data_to_clean[[#This Row],[growth_formatted_%]]),ISNUMBER(data_to_clean[[#This Row],[workers]]),ISNUMBER(data_to_clean[[#This Row],[previous_workers]]),ISNUMBER(data_to_clean[[#This Row],[founded]]),ISNUMBER(data_to_clean[[#This Row],[yrs_on_list]]))</f>
        <v>1</v>
      </c>
    </row>
    <row r="306" spans="1:17" x14ac:dyDescent="0.25">
      <c r="A306">
        <v>304</v>
      </c>
      <c r="B306" t="s">
        <v>1399</v>
      </c>
      <c r="C306" t="s">
        <v>80</v>
      </c>
      <c r="D306" t="str">
        <f>VLOOKUP(data_to_clean[[#This Row],[state]],abbreviation_table[],2,FALSE)</f>
        <v>California</v>
      </c>
      <c r="E306" t="s">
        <v>1401</v>
      </c>
      <c r="F306" t="str">
        <f>TRIM(LEFT(data_to_clean[[#This Row],[revenue]],FIND(" ",data_to_clean[[#This Row],[revenue]])))</f>
        <v>65.2</v>
      </c>
      <c r="G306" t="str">
        <f>RIGHT(data_to_clean[[#This Row],[revenue]],LEN(data_to_clean[[#This Row],[revenue]])-FIND(" ",data_to_clean[[#This Row],[revenue]]))</f>
        <v>Million</v>
      </c>
      <c r="H306" s="7">
        <f>VALUE(IF(data_to_clean[[#This Row],[multiplicity]]="Million",_xlfn.CONCAT(SUBSTITUTE(data_to_clean[[#This Row],[number]],".",""),"00000"),_xlfn.CONCAT(SUBSTITUTE(data_to_clean[[#This Row],[number]],".",""),"00000000")))</f>
        <v>65200000</v>
      </c>
      <c r="I306" t="s">
        <v>1402</v>
      </c>
      <c r="J306">
        <f>ROUND(VALUE(SUBSTITUTE(data_to_clean[[#This Row],[growth_%]],".",",")),0)</f>
        <v>1482</v>
      </c>
      <c r="K306" t="s">
        <v>18</v>
      </c>
      <c r="L306">
        <v>203</v>
      </c>
      <c r="M306">
        <v>140</v>
      </c>
      <c r="N306">
        <v>2005</v>
      </c>
      <c r="O306">
        <v>2</v>
      </c>
      <c r="P306" t="s">
        <v>1403</v>
      </c>
      <c r="Q306" t="b">
        <f>AND(ISNUMBER(data_to_clean[[#This Row],[revenue_formatted]]),ISNUMBER(data_to_clean[[#This Row],[growth_formatted_%]]),ISNUMBER(data_to_clean[[#This Row],[workers]]),ISNUMBER(data_to_clean[[#This Row],[previous_workers]]),ISNUMBER(data_to_clean[[#This Row],[founded]]),ISNUMBER(data_to_clean[[#This Row],[yrs_on_list]]))</f>
        <v>1</v>
      </c>
    </row>
    <row r="307" spans="1:17" x14ac:dyDescent="0.25">
      <c r="A307">
        <v>305</v>
      </c>
      <c r="B307" t="s">
        <v>1404</v>
      </c>
      <c r="C307" t="s">
        <v>105</v>
      </c>
      <c r="D307" t="str">
        <f>VLOOKUP(data_to_clean[[#This Row],[state]],abbreviation_table[],2,FALSE)</f>
        <v>New York</v>
      </c>
      <c r="E307" t="s">
        <v>770</v>
      </c>
      <c r="F307" t="str">
        <f>TRIM(LEFT(data_to_clean[[#This Row],[revenue]],FIND(" ",data_to_clean[[#This Row],[revenue]])))</f>
        <v>4.4</v>
      </c>
      <c r="G307" t="str">
        <f>RIGHT(data_to_clean[[#This Row],[revenue]],LEN(data_to_clean[[#This Row],[revenue]])-FIND(" ",data_to_clean[[#This Row],[revenue]]))</f>
        <v>Million</v>
      </c>
      <c r="H307" s="7">
        <f>VALUE(IF(data_to_clean[[#This Row],[multiplicity]]="Million",_xlfn.CONCAT(SUBSTITUTE(data_to_clean[[#This Row],[number]],".",""),"00000"),_xlfn.CONCAT(SUBSTITUTE(data_to_clean[[#This Row],[number]],".",""),"00000000")))</f>
        <v>4400000</v>
      </c>
      <c r="I307" t="s">
        <v>1406</v>
      </c>
      <c r="J307">
        <f>ROUND(VALUE(SUBSTITUTE(data_to_clean[[#This Row],[growth_%]],".",",")),0)</f>
        <v>1480</v>
      </c>
      <c r="K307" t="s">
        <v>156</v>
      </c>
      <c r="L307">
        <v>80</v>
      </c>
      <c r="M307">
        <v>9</v>
      </c>
      <c r="N307">
        <v>2013</v>
      </c>
      <c r="O307">
        <v>1</v>
      </c>
      <c r="P307" t="s">
        <v>108</v>
      </c>
      <c r="Q307" t="b">
        <f>AND(ISNUMBER(data_to_clean[[#This Row],[revenue_formatted]]),ISNUMBER(data_to_clean[[#This Row],[growth_formatted_%]]),ISNUMBER(data_to_clean[[#This Row],[workers]]),ISNUMBER(data_to_clean[[#This Row],[previous_workers]]),ISNUMBER(data_to_clean[[#This Row],[founded]]),ISNUMBER(data_to_clean[[#This Row],[yrs_on_list]]))</f>
        <v>1</v>
      </c>
    </row>
    <row r="308" spans="1:17" x14ac:dyDescent="0.25">
      <c r="A308">
        <v>306</v>
      </c>
      <c r="B308" t="s">
        <v>1407</v>
      </c>
      <c r="C308" t="s">
        <v>333</v>
      </c>
      <c r="D308" t="str">
        <f>VLOOKUP(data_to_clean[[#This Row],[state]],abbreviation_table[],2,FALSE)</f>
        <v>Alabama</v>
      </c>
      <c r="E308" t="s">
        <v>1409</v>
      </c>
      <c r="F308" t="str">
        <f>TRIM(LEFT(data_to_clean[[#This Row],[revenue]],FIND(" ",data_to_clean[[#This Row],[revenue]])))</f>
        <v>76.9</v>
      </c>
      <c r="G308" t="str">
        <f>RIGHT(data_to_clean[[#This Row],[revenue]],LEN(data_to_clean[[#This Row],[revenue]])-FIND(" ",data_to_clean[[#This Row],[revenue]]))</f>
        <v>Million</v>
      </c>
      <c r="H308" s="7">
        <f>VALUE(IF(data_to_clean[[#This Row],[multiplicity]]="Million",_xlfn.CONCAT(SUBSTITUTE(data_to_clean[[#This Row],[number]],".",""),"00000"),_xlfn.CONCAT(SUBSTITUTE(data_to_clean[[#This Row],[number]],".",""),"00000000")))</f>
        <v>76900000</v>
      </c>
      <c r="I308" t="s">
        <v>1410</v>
      </c>
      <c r="J308">
        <f>ROUND(VALUE(SUBSTITUTE(data_to_clean[[#This Row],[growth_%]],".",",")),0)</f>
        <v>1472</v>
      </c>
      <c r="K308" t="s">
        <v>55</v>
      </c>
      <c r="L308">
        <v>60</v>
      </c>
      <c r="M308">
        <v>30</v>
      </c>
      <c r="N308">
        <v>2012</v>
      </c>
      <c r="O308">
        <v>1</v>
      </c>
      <c r="P308" t="s">
        <v>1411</v>
      </c>
      <c r="Q308" t="b">
        <f>AND(ISNUMBER(data_to_clean[[#This Row],[revenue_formatted]]),ISNUMBER(data_to_clean[[#This Row],[growth_formatted_%]]),ISNUMBER(data_to_clean[[#This Row],[workers]]),ISNUMBER(data_to_clean[[#This Row],[previous_workers]]),ISNUMBER(data_to_clean[[#This Row],[founded]]),ISNUMBER(data_to_clean[[#This Row],[yrs_on_list]]))</f>
        <v>1</v>
      </c>
    </row>
    <row r="309" spans="1:17" x14ac:dyDescent="0.25">
      <c r="A309">
        <v>307</v>
      </c>
      <c r="B309" t="s">
        <v>1412</v>
      </c>
      <c r="C309" t="s">
        <v>119</v>
      </c>
      <c r="D309" t="str">
        <f>VLOOKUP(data_to_clean[[#This Row],[state]],abbreviation_table[],2,FALSE)</f>
        <v>Georgia</v>
      </c>
      <c r="E309" t="s">
        <v>1414</v>
      </c>
      <c r="F309" t="str">
        <f>TRIM(LEFT(data_to_clean[[#This Row],[revenue]],FIND(" ",data_to_clean[[#This Row],[revenue]])))</f>
        <v>16.1</v>
      </c>
      <c r="G309" t="str">
        <f>RIGHT(data_to_clean[[#This Row],[revenue]],LEN(data_to_clean[[#This Row],[revenue]])-FIND(" ",data_to_clean[[#This Row],[revenue]]))</f>
        <v>Million</v>
      </c>
      <c r="H309" s="7">
        <f>VALUE(IF(data_to_clean[[#This Row],[multiplicity]]="Million",_xlfn.CONCAT(SUBSTITUTE(data_to_clean[[#This Row],[number]],".",""),"00000"),_xlfn.CONCAT(SUBSTITUTE(data_to_clean[[#This Row],[number]],".",""),"00000000")))</f>
        <v>16100000</v>
      </c>
      <c r="I309" t="s">
        <v>1415</v>
      </c>
      <c r="J309">
        <f>ROUND(VALUE(SUBSTITUTE(data_to_clean[[#This Row],[growth_%]],".",",")),0)</f>
        <v>1470</v>
      </c>
      <c r="K309" t="s">
        <v>18</v>
      </c>
      <c r="L309">
        <v>36</v>
      </c>
      <c r="M309">
        <v>6</v>
      </c>
      <c r="N309">
        <v>2012</v>
      </c>
      <c r="O309">
        <v>3</v>
      </c>
      <c r="P309" t="s">
        <v>122</v>
      </c>
      <c r="Q309" t="b">
        <f>AND(ISNUMBER(data_to_clean[[#This Row],[revenue_formatted]]),ISNUMBER(data_to_clean[[#This Row],[growth_formatted_%]]),ISNUMBER(data_to_clean[[#This Row],[workers]]),ISNUMBER(data_to_clean[[#This Row],[previous_workers]]),ISNUMBER(data_to_clean[[#This Row],[founded]]),ISNUMBER(data_to_clean[[#This Row],[yrs_on_list]]))</f>
        <v>1</v>
      </c>
    </row>
    <row r="310" spans="1:17" x14ac:dyDescent="0.25">
      <c r="A310">
        <v>308</v>
      </c>
      <c r="B310" t="s">
        <v>1416</v>
      </c>
      <c r="C310" t="s">
        <v>80</v>
      </c>
      <c r="D310" t="str">
        <f>VLOOKUP(data_to_clean[[#This Row],[state]],abbreviation_table[],2,FALSE)</f>
        <v>California</v>
      </c>
      <c r="E310" t="s">
        <v>1418</v>
      </c>
      <c r="F310" t="str">
        <f>TRIM(LEFT(data_to_clean[[#This Row],[revenue]],FIND(" ",data_to_clean[[#This Row],[revenue]])))</f>
        <v>6.8</v>
      </c>
      <c r="G310" t="str">
        <f>RIGHT(data_to_clean[[#This Row],[revenue]],LEN(data_to_clean[[#This Row],[revenue]])-FIND(" ",data_to_clean[[#This Row],[revenue]]))</f>
        <v>Million</v>
      </c>
      <c r="H310" s="7">
        <f>VALUE(IF(data_to_clean[[#This Row],[multiplicity]]="Million",_xlfn.CONCAT(SUBSTITUTE(data_to_clean[[#This Row],[number]],".",""),"00000"),_xlfn.CONCAT(SUBSTITUTE(data_to_clean[[#This Row],[number]],".",""),"00000000")))</f>
        <v>6800000</v>
      </c>
      <c r="I310" t="s">
        <v>1419</v>
      </c>
      <c r="J310">
        <f>ROUND(VALUE(SUBSTITUTE(data_to_clean[[#This Row],[growth_%]],".",",")),0)</f>
        <v>1469</v>
      </c>
      <c r="K310" t="s">
        <v>48</v>
      </c>
      <c r="L310">
        <v>19</v>
      </c>
      <c r="M310">
        <v>3</v>
      </c>
      <c r="N310">
        <v>2014</v>
      </c>
      <c r="O310">
        <v>1</v>
      </c>
      <c r="P310" t="s">
        <v>137</v>
      </c>
      <c r="Q310" t="b">
        <f>AND(ISNUMBER(data_to_clean[[#This Row],[revenue_formatted]]),ISNUMBER(data_to_clean[[#This Row],[growth_formatted_%]]),ISNUMBER(data_to_clean[[#This Row],[workers]]),ISNUMBER(data_to_clean[[#This Row],[previous_workers]]),ISNUMBER(data_to_clean[[#This Row],[founded]]),ISNUMBER(data_to_clean[[#This Row],[yrs_on_list]]))</f>
        <v>1</v>
      </c>
    </row>
    <row r="311" spans="1:17" x14ac:dyDescent="0.25">
      <c r="A311">
        <v>309</v>
      </c>
      <c r="B311" t="s">
        <v>1420</v>
      </c>
      <c r="C311" t="s">
        <v>80</v>
      </c>
      <c r="D311" t="str">
        <f>VLOOKUP(data_to_clean[[#This Row],[state]],abbreviation_table[],2,FALSE)</f>
        <v>California</v>
      </c>
      <c r="E311" t="s">
        <v>1106</v>
      </c>
      <c r="F311" t="str">
        <f>TRIM(LEFT(data_to_clean[[#This Row],[revenue]],FIND(" ",data_to_clean[[#This Row],[revenue]])))</f>
        <v>2.9</v>
      </c>
      <c r="G311" t="str">
        <f>RIGHT(data_to_clean[[#This Row],[revenue]],LEN(data_to_clean[[#This Row],[revenue]])-FIND(" ",data_to_clean[[#This Row],[revenue]]))</f>
        <v>Million</v>
      </c>
      <c r="H311" s="7">
        <f>VALUE(IF(data_to_clean[[#This Row],[multiplicity]]="Million",_xlfn.CONCAT(SUBSTITUTE(data_to_clean[[#This Row],[number]],".",""),"00000"),_xlfn.CONCAT(SUBSTITUTE(data_to_clean[[#This Row],[number]],".",""),"00000000")))</f>
        <v>2900000</v>
      </c>
      <c r="I311" t="s">
        <v>1422</v>
      </c>
      <c r="J311">
        <f>ROUND(VALUE(SUBSTITUTE(data_to_clean[[#This Row],[growth_%]],".",",")),0)</f>
        <v>1468</v>
      </c>
      <c r="K311" t="s">
        <v>18</v>
      </c>
      <c r="L311">
        <v>18</v>
      </c>
      <c r="M311">
        <v>8</v>
      </c>
      <c r="N311">
        <v>2015</v>
      </c>
      <c r="O311">
        <v>1</v>
      </c>
      <c r="P311" t="s">
        <v>1423</v>
      </c>
      <c r="Q311" t="b">
        <f>AND(ISNUMBER(data_to_clean[[#This Row],[revenue_formatted]]),ISNUMBER(data_to_clean[[#This Row],[growth_formatted_%]]),ISNUMBER(data_to_clean[[#This Row],[workers]]),ISNUMBER(data_to_clean[[#This Row],[previous_workers]]),ISNUMBER(data_to_clean[[#This Row],[founded]]),ISNUMBER(data_to_clean[[#This Row],[yrs_on_list]]))</f>
        <v>1</v>
      </c>
    </row>
    <row r="312" spans="1:17" x14ac:dyDescent="0.25">
      <c r="A312">
        <v>310</v>
      </c>
      <c r="B312" t="s">
        <v>1424</v>
      </c>
      <c r="C312" t="s">
        <v>74</v>
      </c>
      <c r="D312" t="str">
        <f>VLOOKUP(data_to_clean[[#This Row],[state]],abbreviation_table[],2,FALSE)</f>
        <v>Ohio</v>
      </c>
      <c r="E312" t="s">
        <v>1309</v>
      </c>
      <c r="F312" t="str">
        <f>TRIM(LEFT(data_to_clean[[#This Row],[revenue]],FIND(" ",data_to_clean[[#This Row],[revenue]])))</f>
        <v>3.4</v>
      </c>
      <c r="G312" t="str">
        <f>RIGHT(data_to_clean[[#This Row],[revenue]],LEN(data_to_clean[[#This Row],[revenue]])-FIND(" ",data_to_clean[[#This Row],[revenue]]))</f>
        <v>Million</v>
      </c>
      <c r="H312" s="7">
        <f>VALUE(IF(data_to_clean[[#This Row],[multiplicity]]="Million",_xlfn.CONCAT(SUBSTITUTE(data_to_clean[[#This Row],[number]],".",""),"00000"),_xlfn.CONCAT(SUBSTITUTE(data_to_clean[[#This Row],[number]],".",""),"00000000")))</f>
        <v>3400000</v>
      </c>
      <c r="I312" t="s">
        <v>1426</v>
      </c>
      <c r="J312">
        <f>ROUND(VALUE(SUBSTITUTE(data_to_clean[[#This Row],[growth_%]],".",",")),0)</f>
        <v>1467</v>
      </c>
      <c r="K312" t="s">
        <v>25</v>
      </c>
      <c r="L312">
        <v>23</v>
      </c>
      <c r="M312">
        <v>2</v>
      </c>
      <c r="N312">
        <v>2012</v>
      </c>
      <c r="O312">
        <v>1</v>
      </c>
      <c r="P312" t="s">
        <v>1427</v>
      </c>
      <c r="Q312" t="b">
        <f>AND(ISNUMBER(data_to_clean[[#This Row],[revenue_formatted]]),ISNUMBER(data_to_clean[[#This Row],[growth_formatted_%]]),ISNUMBER(data_to_clean[[#This Row],[workers]]),ISNUMBER(data_to_clean[[#This Row],[previous_workers]]),ISNUMBER(data_to_clean[[#This Row],[founded]]),ISNUMBER(data_to_clean[[#This Row],[yrs_on_list]]))</f>
        <v>1</v>
      </c>
    </row>
    <row r="313" spans="1:17" x14ac:dyDescent="0.25">
      <c r="A313">
        <v>311</v>
      </c>
      <c r="B313" t="s">
        <v>1428</v>
      </c>
      <c r="C313" t="s">
        <v>52</v>
      </c>
      <c r="D313" t="str">
        <f>VLOOKUP(data_to_clean[[#This Row],[state]],abbreviation_table[],2,FALSE)</f>
        <v>Florida</v>
      </c>
      <c r="E313" t="s">
        <v>380</v>
      </c>
      <c r="F313" t="str">
        <f>TRIM(LEFT(data_to_clean[[#This Row],[revenue]],FIND(" ",data_to_clean[[#This Row],[revenue]])))</f>
        <v>5.8</v>
      </c>
      <c r="G313" t="str">
        <f>RIGHT(data_to_clean[[#This Row],[revenue]],LEN(data_to_clean[[#This Row],[revenue]])-FIND(" ",data_to_clean[[#This Row],[revenue]]))</f>
        <v>Million</v>
      </c>
      <c r="H313" s="7">
        <f>VALUE(IF(data_to_clean[[#This Row],[multiplicity]]="Million",_xlfn.CONCAT(SUBSTITUTE(data_to_clean[[#This Row],[number]],".",""),"00000"),_xlfn.CONCAT(SUBSTITUTE(data_to_clean[[#This Row],[number]],".",""),"00000000")))</f>
        <v>5800000</v>
      </c>
      <c r="I313" t="s">
        <v>1430</v>
      </c>
      <c r="J313">
        <f>ROUND(VALUE(SUBSTITUTE(data_to_clean[[#This Row],[growth_%]],".",",")),0)</f>
        <v>1464</v>
      </c>
      <c r="K313" t="s">
        <v>187</v>
      </c>
      <c r="L313">
        <v>6</v>
      </c>
      <c r="M313">
        <v>2</v>
      </c>
      <c r="N313">
        <v>2014</v>
      </c>
      <c r="O313">
        <v>1</v>
      </c>
      <c r="P313" t="s">
        <v>1431</v>
      </c>
      <c r="Q313" t="b">
        <f>AND(ISNUMBER(data_to_clean[[#This Row],[revenue_formatted]]),ISNUMBER(data_to_clean[[#This Row],[growth_formatted_%]]),ISNUMBER(data_to_clean[[#This Row],[workers]]),ISNUMBER(data_to_clean[[#This Row],[previous_workers]]),ISNUMBER(data_to_clean[[#This Row],[founded]]),ISNUMBER(data_to_clean[[#This Row],[yrs_on_list]]))</f>
        <v>1</v>
      </c>
    </row>
    <row r="314" spans="1:17" x14ac:dyDescent="0.25">
      <c r="A314">
        <v>312</v>
      </c>
      <c r="B314" t="s">
        <v>1432</v>
      </c>
      <c r="C314" t="s">
        <v>80</v>
      </c>
      <c r="D314" t="str">
        <f>VLOOKUP(data_to_clean[[#This Row],[state]],abbreviation_table[],2,FALSE)</f>
        <v>California</v>
      </c>
      <c r="E314" t="s">
        <v>665</v>
      </c>
      <c r="F314" t="str">
        <f>TRIM(LEFT(data_to_clean[[#This Row],[revenue]],FIND(" ",data_to_clean[[#This Row],[revenue]])))</f>
        <v>3.2</v>
      </c>
      <c r="G314" t="str">
        <f>RIGHT(data_to_clean[[#This Row],[revenue]],LEN(data_to_clean[[#This Row],[revenue]])-FIND(" ",data_to_clean[[#This Row],[revenue]]))</f>
        <v>Million</v>
      </c>
      <c r="H314" s="7">
        <f>VALUE(IF(data_to_clean[[#This Row],[multiplicity]]="Million",_xlfn.CONCAT(SUBSTITUTE(data_to_clean[[#This Row],[number]],".",""),"00000"),_xlfn.CONCAT(SUBSTITUTE(data_to_clean[[#This Row],[number]],".",""),"00000000")))</f>
        <v>3200000</v>
      </c>
      <c r="I314" t="s">
        <v>1434</v>
      </c>
      <c r="J314">
        <f>ROUND(VALUE(SUBSTITUTE(data_to_clean[[#This Row],[growth_%]],".",",")),0)</f>
        <v>1461</v>
      </c>
      <c r="K314" t="s">
        <v>336</v>
      </c>
      <c r="L314">
        <v>55</v>
      </c>
      <c r="M314">
        <v>4</v>
      </c>
      <c r="N314">
        <v>2015</v>
      </c>
      <c r="O314">
        <v>1</v>
      </c>
      <c r="P314" t="s">
        <v>1435</v>
      </c>
      <c r="Q314" t="b">
        <f>AND(ISNUMBER(data_to_clean[[#This Row],[revenue_formatted]]),ISNUMBER(data_to_clean[[#This Row],[growth_formatted_%]]),ISNUMBER(data_to_clean[[#This Row],[workers]]),ISNUMBER(data_to_clean[[#This Row],[previous_workers]]),ISNUMBER(data_to_clean[[#This Row],[founded]]),ISNUMBER(data_to_clean[[#This Row],[yrs_on_list]]))</f>
        <v>1</v>
      </c>
    </row>
    <row r="315" spans="1:17" x14ac:dyDescent="0.25">
      <c r="A315">
        <v>313</v>
      </c>
      <c r="B315" t="s">
        <v>1436</v>
      </c>
      <c r="C315" t="s">
        <v>80</v>
      </c>
      <c r="D315" t="str">
        <f>VLOOKUP(data_to_clean[[#This Row],[state]],abbreviation_table[],2,FALSE)</f>
        <v>California</v>
      </c>
      <c r="E315" t="s">
        <v>1157</v>
      </c>
      <c r="F315" t="str">
        <f>TRIM(LEFT(data_to_clean[[#This Row],[revenue]],FIND(" ",data_to_clean[[#This Row],[revenue]])))</f>
        <v>5.3</v>
      </c>
      <c r="G315" t="str">
        <f>RIGHT(data_to_clean[[#This Row],[revenue]],LEN(data_to_clean[[#This Row],[revenue]])-FIND(" ",data_to_clean[[#This Row],[revenue]]))</f>
        <v>Million</v>
      </c>
      <c r="H315" s="7">
        <f>VALUE(IF(data_to_clean[[#This Row],[multiplicity]]="Million",_xlfn.CONCAT(SUBSTITUTE(data_to_clean[[#This Row],[number]],".",""),"00000"),_xlfn.CONCAT(SUBSTITUTE(data_to_clean[[#This Row],[number]],".",""),"00000000")))</f>
        <v>5300000</v>
      </c>
      <c r="I315" t="s">
        <v>1438</v>
      </c>
      <c r="J315">
        <f>ROUND(VALUE(SUBSTITUTE(data_to_clean[[#This Row],[growth_%]],".",",")),0)</f>
        <v>1458</v>
      </c>
      <c r="K315" t="s">
        <v>40</v>
      </c>
      <c r="L315">
        <v>15</v>
      </c>
      <c r="M315">
        <v>4</v>
      </c>
      <c r="N315">
        <v>2014</v>
      </c>
      <c r="O315">
        <v>1</v>
      </c>
      <c r="P315" t="s">
        <v>1439</v>
      </c>
      <c r="Q315" t="b">
        <f>AND(ISNUMBER(data_to_clean[[#This Row],[revenue_formatted]]),ISNUMBER(data_to_clean[[#This Row],[growth_formatted_%]]),ISNUMBER(data_to_clean[[#This Row],[workers]]),ISNUMBER(data_to_clean[[#This Row],[previous_workers]]),ISNUMBER(data_to_clean[[#This Row],[founded]]),ISNUMBER(data_to_clean[[#This Row],[yrs_on_list]]))</f>
        <v>1</v>
      </c>
    </row>
    <row r="316" spans="1:17" x14ac:dyDescent="0.25">
      <c r="A316">
        <v>314</v>
      </c>
      <c r="B316" t="s">
        <v>1440</v>
      </c>
      <c r="C316" t="s">
        <v>1337</v>
      </c>
      <c r="D316" t="str">
        <f>VLOOKUP(data_to_clean[[#This Row],[state]],abbreviation_table[],2,FALSE)</f>
        <v>Louisiana</v>
      </c>
      <c r="E316" t="s">
        <v>1442</v>
      </c>
      <c r="F316" t="str">
        <f>TRIM(LEFT(data_to_clean[[#This Row],[revenue]],FIND(" ",data_to_clean[[#This Row],[revenue]])))</f>
        <v>2</v>
      </c>
      <c r="G316" t="str">
        <f>RIGHT(data_to_clean[[#This Row],[revenue]],LEN(data_to_clean[[#This Row],[revenue]])-FIND(" ",data_to_clean[[#This Row],[revenue]]))</f>
        <v>Million</v>
      </c>
      <c r="H316" s="7">
        <f>VALUE(IF(data_to_clean[[#This Row],[multiplicity]]="Million",_xlfn.CONCAT(SUBSTITUTE(data_to_clean[[#This Row],[number]],".",""),"00000"),_xlfn.CONCAT(SUBSTITUTE(data_to_clean[[#This Row],[number]],".",""),"00000000")))</f>
        <v>200000</v>
      </c>
      <c r="I316" t="s">
        <v>1443</v>
      </c>
      <c r="J316">
        <f>ROUND(VALUE(SUBSTITUTE(data_to_clean[[#This Row],[growth_%]],".",",")),0)</f>
        <v>1455</v>
      </c>
      <c r="K316" t="s">
        <v>156</v>
      </c>
      <c r="L316">
        <v>41</v>
      </c>
      <c r="M316">
        <v>15</v>
      </c>
      <c r="N316">
        <v>2015</v>
      </c>
      <c r="O316">
        <v>1</v>
      </c>
      <c r="P316" t="s">
        <v>1444</v>
      </c>
      <c r="Q316" t="b">
        <f>AND(ISNUMBER(data_to_clean[[#This Row],[revenue_formatted]]),ISNUMBER(data_to_clean[[#This Row],[growth_formatted_%]]),ISNUMBER(data_to_clean[[#This Row],[workers]]),ISNUMBER(data_to_clean[[#This Row],[previous_workers]]),ISNUMBER(data_to_clean[[#This Row],[founded]]),ISNUMBER(data_to_clean[[#This Row],[yrs_on_list]]))</f>
        <v>1</v>
      </c>
    </row>
    <row r="317" spans="1:17" x14ac:dyDescent="0.25">
      <c r="A317">
        <v>315</v>
      </c>
      <c r="B317" t="s">
        <v>1445</v>
      </c>
      <c r="C317" t="s">
        <v>80</v>
      </c>
      <c r="D317" t="str">
        <f>VLOOKUP(data_to_clean[[#This Row],[state]],abbreviation_table[],2,FALSE)</f>
        <v>California</v>
      </c>
      <c r="E317" t="s">
        <v>1447</v>
      </c>
      <c r="F317" t="str">
        <f>TRIM(LEFT(data_to_clean[[#This Row],[revenue]],FIND(" ",data_to_clean[[#This Row],[revenue]])))</f>
        <v>35.7</v>
      </c>
      <c r="G317" t="str">
        <f>RIGHT(data_to_clean[[#This Row],[revenue]],LEN(data_to_clean[[#This Row],[revenue]])-FIND(" ",data_to_clean[[#This Row],[revenue]]))</f>
        <v>Million</v>
      </c>
      <c r="H317" s="7">
        <f>VALUE(IF(data_to_clean[[#This Row],[multiplicity]]="Million",_xlfn.CONCAT(SUBSTITUTE(data_to_clean[[#This Row],[number]],".",""),"00000"),_xlfn.CONCAT(SUBSTITUTE(data_to_clean[[#This Row],[number]],".",""),"00000000")))</f>
        <v>35700000</v>
      </c>
      <c r="I317" t="s">
        <v>1448</v>
      </c>
      <c r="J317">
        <f>ROUND(VALUE(SUBSTITUTE(data_to_clean[[#This Row],[growth_%]],".",",")),0)</f>
        <v>1454</v>
      </c>
      <c r="K317" t="s">
        <v>18</v>
      </c>
      <c r="L317">
        <v>70</v>
      </c>
      <c r="M317">
        <v>5</v>
      </c>
      <c r="N317">
        <v>2014</v>
      </c>
      <c r="O317">
        <v>1</v>
      </c>
      <c r="P317" t="s">
        <v>137</v>
      </c>
      <c r="Q317" t="b">
        <f>AND(ISNUMBER(data_to_clean[[#This Row],[revenue_formatted]]),ISNUMBER(data_to_clean[[#This Row],[growth_formatted_%]]),ISNUMBER(data_to_clean[[#This Row],[workers]]),ISNUMBER(data_to_clean[[#This Row],[previous_workers]]),ISNUMBER(data_to_clean[[#This Row],[founded]]),ISNUMBER(data_to_clean[[#This Row],[yrs_on_list]]))</f>
        <v>1</v>
      </c>
    </row>
    <row r="318" spans="1:17" x14ac:dyDescent="0.25">
      <c r="A318">
        <v>316</v>
      </c>
      <c r="B318" t="s">
        <v>1449</v>
      </c>
      <c r="C318" t="s">
        <v>86</v>
      </c>
      <c r="D318" t="str">
        <f>VLOOKUP(data_to_clean[[#This Row],[state]],abbreviation_table[],2,FALSE)</f>
        <v>Colorado</v>
      </c>
      <c r="E318" t="s">
        <v>892</v>
      </c>
      <c r="F318" t="str">
        <f>TRIM(LEFT(data_to_clean[[#This Row],[revenue]],FIND(" ",data_to_clean[[#This Row],[revenue]])))</f>
        <v>9.9</v>
      </c>
      <c r="G318" t="str">
        <f>RIGHT(data_to_clean[[#This Row],[revenue]],LEN(data_to_clean[[#This Row],[revenue]])-FIND(" ",data_to_clean[[#This Row],[revenue]]))</f>
        <v>Million</v>
      </c>
      <c r="H318" s="7">
        <f>VALUE(IF(data_to_clean[[#This Row],[multiplicity]]="Million",_xlfn.CONCAT(SUBSTITUTE(data_to_clean[[#This Row],[number]],".",""),"00000"),_xlfn.CONCAT(SUBSTITUTE(data_to_clean[[#This Row],[number]],".",""),"00000000")))</f>
        <v>9900000</v>
      </c>
      <c r="I318" t="s">
        <v>1451</v>
      </c>
      <c r="J318">
        <f>ROUND(VALUE(SUBSTITUTE(data_to_clean[[#This Row],[growth_%]],".",",")),0)</f>
        <v>1449</v>
      </c>
      <c r="K318" t="s">
        <v>25</v>
      </c>
      <c r="L318">
        <v>11</v>
      </c>
      <c r="M318">
        <v>1</v>
      </c>
      <c r="N318">
        <v>2015</v>
      </c>
      <c r="O318">
        <v>1</v>
      </c>
      <c r="P318" t="s">
        <v>89</v>
      </c>
      <c r="Q318" t="b">
        <f>AND(ISNUMBER(data_to_clean[[#This Row],[revenue_formatted]]),ISNUMBER(data_to_clean[[#This Row],[growth_formatted_%]]),ISNUMBER(data_to_clean[[#This Row],[workers]]),ISNUMBER(data_to_clean[[#This Row],[previous_workers]]),ISNUMBER(data_to_clean[[#This Row],[founded]]),ISNUMBER(data_to_clean[[#This Row],[yrs_on_list]]))</f>
        <v>1</v>
      </c>
    </row>
    <row r="319" spans="1:17" x14ac:dyDescent="0.25">
      <c r="A319">
        <v>317</v>
      </c>
      <c r="B319" t="s">
        <v>1452</v>
      </c>
      <c r="C319" t="s">
        <v>141</v>
      </c>
      <c r="D319" t="str">
        <f>VLOOKUP(data_to_clean[[#This Row],[state]],abbreviation_table[],2,FALSE)</f>
        <v>Kentucky</v>
      </c>
      <c r="E319" t="s">
        <v>993</v>
      </c>
      <c r="F319" t="str">
        <f>TRIM(LEFT(data_to_clean[[#This Row],[revenue]],FIND(" ",data_to_clean[[#This Row],[revenue]])))</f>
        <v>2.3</v>
      </c>
      <c r="G319" t="str">
        <f>RIGHT(data_to_clean[[#This Row],[revenue]],LEN(data_to_clean[[#This Row],[revenue]])-FIND(" ",data_to_clean[[#This Row],[revenue]]))</f>
        <v>Million</v>
      </c>
      <c r="H319" s="7">
        <f>VALUE(IF(data_to_clean[[#This Row],[multiplicity]]="Million",_xlfn.CONCAT(SUBSTITUTE(data_to_clean[[#This Row],[number]],".",""),"00000"),_xlfn.CONCAT(SUBSTITUTE(data_to_clean[[#This Row],[number]],".",""),"00000000")))</f>
        <v>2300000</v>
      </c>
      <c r="I319" t="s">
        <v>1454</v>
      </c>
      <c r="J319">
        <f>ROUND(VALUE(SUBSTITUTE(data_to_clean[[#This Row],[growth_%]],".",",")),0)</f>
        <v>1448</v>
      </c>
      <c r="K319" t="s">
        <v>55</v>
      </c>
      <c r="L319">
        <v>20</v>
      </c>
      <c r="M319">
        <v>5</v>
      </c>
      <c r="N319">
        <v>2015</v>
      </c>
      <c r="O319">
        <v>1</v>
      </c>
      <c r="P319" t="s">
        <v>1455</v>
      </c>
      <c r="Q319" t="b">
        <f>AND(ISNUMBER(data_to_clean[[#This Row],[revenue_formatted]]),ISNUMBER(data_to_clean[[#This Row],[growth_formatted_%]]),ISNUMBER(data_to_clean[[#This Row],[workers]]),ISNUMBER(data_to_clean[[#This Row],[previous_workers]]),ISNUMBER(data_to_clean[[#This Row],[founded]]),ISNUMBER(data_to_clean[[#This Row],[yrs_on_list]]))</f>
        <v>1</v>
      </c>
    </row>
    <row r="320" spans="1:17" x14ac:dyDescent="0.25">
      <c r="A320">
        <v>318</v>
      </c>
      <c r="B320" t="s">
        <v>1456</v>
      </c>
      <c r="C320" t="s">
        <v>30</v>
      </c>
      <c r="D320" t="str">
        <f>VLOOKUP(data_to_clean[[#This Row],[state]],abbreviation_table[],2,FALSE)</f>
        <v>Texas</v>
      </c>
      <c r="E320" t="s">
        <v>380</v>
      </c>
      <c r="F320" t="str">
        <f>TRIM(LEFT(data_to_clean[[#This Row],[revenue]],FIND(" ",data_to_clean[[#This Row],[revenue]])))</f>
        <v>5.8</v>
      </c>
      <c r="G320" t="str">
        <f>RIGHT(data_to_clean[[#This Row],[revenue]],LEN(data_to_clean[[#This Row],[revenue]])-FIND(" ",data_to_clean[[#This Row],[revenue]]))</f>
        <v>Million</v>
      </c>
      <c r="H320" s="7">
        <f>VALUE(IF(data_to_clean[[#This Row],[multiplicity]]="Million",_xlfn.CONCAT(SUBSTITUTE(data_to_clean[[#This Row],[number]],".",""),"00000"),_xlfn.CONCAT(SUBSTITUTE(data_to_clean[[#This Row],[number]],".",""),"00000000")))</f>
        <v>5800000</v>
      </c>
      <c r="I320" t="s">
        <v>1458</v>
      </c>
      <c r="J320">
        <f>ROUND(VALUE(SUBSTITUTE(data_to_clean[[#This Row],[growth_%]],".",",")),0)</f>
        <v>1445</v>
      </c>
      <c r="K320" t="s">
        <v>40</v>
      </c>
      <c r="L320">
        <v>10</v>
      </c>
      <c r="M320">
        <v>2</v>
      </c>
      <c r="N320">
        <v>2015</v>
      </c>
      <c r="O320">
        <v>1</v>
      </c>
      <c r="P320" t="s">
        <v>34</v>
      </c>
      <c r="Q320" t="b">
        <f>AND(ISNUMBER(data_to_clean[[#This Row],[revenue_formatted]]),ISNUMBER(data_to_clean[[#This Row],[growth_formatted_%]]),ISNUMBER(data_to_clean[[#This Row],[workers]]),ISNUMBER(data_to_clean[[#This Row],[previous_workers]]),ISNUMBER(data_to_clean[[#This Row],[founded]]),ISNUMBER(data_to_clean[[#This Row],[yrs_on_list]]))</f>
        <v>1</v>
      </c>
    </row>
    <row r="321" spans="1:17" x14ac:dyDescent="0.25">
      <c r="A321">
        <v>319</v>
      </c>
      <c r="B321" t="s">
        <v>1459</v>
      </c>
      <c r="C321" t="s">
        <v>30</v>
      </c>
      <c r="D321" t="str">
        <f>VLOOKUP(data_to_clean[[#This Row],[state]],abbreviation_table[],2,FALSE)</f>
        <v>Texas</v>
      </c>
      <c r="E321" t="s">
        <v>760</v>
      </c>
      <c r="F321" t="str">
        <f>TRIM(LEFT(data_to_clean[[#This Row],[revenue]],FIND(" ",data_to_clean[[#This Row],[revenue]])))</f>
        <v>2.8</v>
      </c>
      <c r="G321" t="str">
        <f>RIGHT(data_to_clean[[#This Row],[revenue]],LEN(data_to_clean[[#This Row],[revenue]])-FIND(" ",data_to_clean[[#This Row],[revenue]]))</f>
        <v>Million</v>
      </c>
      <c r="H321" s="7">
        <f>VALUE(IF(data_to_clean[[#This Row],[multiplicity]]="Million",_xlfn.CONCAT(SUBSTITUTE(data_to_clean[[#This Row],[number]],".",""),"00000"),_xlfn.CONCAT(SUBSTITUTE(data_to_clean[[#This Row],[number]],".",""),"00000000")))</f>
        <v>2800000</v>
      </c>
      <c r="I321" t="s">
        <v>1461</v>
      </c>
      <c r="J321">
        <f>ROUND(VALUE(SUBSTITUTE(data_to_clean[[#This Row],[growth_%]],".",",")),0)</f>
        <v>1444</v>
      </c>
      <c r="K321" t="s">
        <v>623</v>
      </c>
      <c r="L321">
        <v>15</v>
      </c>
      <c r="M321">
        <v>2</v>
      </c>
      <c r="N321">
        <v>2014</v>
      </c>
      <c r="O321">
        <v>1</v>
      </c>
      <c r="P321" t="s">
        <v>1462</v>
      </c>
      <c r="Q321" t="b">
        <f>AND(ISNUMBER(data_to_clean[[#This Row],[revenue_formatted]]),ISNUMBER(data_to_clean[[#This Row],[growth_formatted_%]]),ISNUMBER(data_to_clean[[#This Row],[workers]]),ISNUMBER(data_to_clean[[#This Row],[previous_workers]]),ISNUMBER(data_to_clean[[#This Row],[founded]]),ISNUMBER(data_to_clean[[#This Row],[yrs_on_list]]))</f>
        <v>1</v>
      </c>
    </row>
    <row r="322" spans="1:17" x14ac:dyDescent="0.25">
      <c r="A322">
        <v>320</v>
      </c>
      <c r="B322" t="s">
        <v>1463</v>
      </c>
      <c r="C322" t="s">
        <v>80</v>
      </c>
      <c r="D322" t="str">
        <f>VLOOKUP(data_to_clean[[#This Row],[state]],abbreviation_table[],2,FALSE)</f>
        <v>California</v>
      </c>
      <c r="E322" t="s">
        <v>733</v>
      </c>
      <c r="F322" t="str">
        <f>TRIM(LEFT(data_to_clean[[#This Row],[revenue]],FIND(" ",data_to_clean[[#This Row],[revenue]])))</f>
        <v>25.1</v>
      </c>
      <c r="G322" t="str">
        <f>RIGHT(data_to_clean[[#This Row],[revenue]],LEN(data_to_clean[[#This Row],[revenue]])-FIND(" ",data_to_clean[[#This Row],[revenue]]))</f>
        <v>Million</v>
      </c>
      <c r="H322" s="7">
        <f>VALUE(IF(data_to_clean[[#This Row],[multiplicity]]="Million",_xlfn.CONCAT(SUBSTITUTE(data_to_clean[[#This Row],[number]],".",""),"00000"),_xlfn.CONCAT(SUBSTITUTE(data_to_clean[[#This Row],[number]],".",""),"00000000")))</f>
        <v>25100000</v>
      </c>
      <c r="I322" t="s">
        <v>1465</v>
      </c>
      <c r="J322">
        <f>ROUND(VALUE(SUBSTITUTE(data_to_clean[[#This Row],[growth_%]],".",",")),0)</f>
        <v>1438</v>
      </c>
      <c r="K322" t="s">
        <v>156</v>
      </c>
      <c r="L322">
        <v>179</v>
      </c>
      <c r="M322">
        <v>131</v>
      </c>
      <c r="N322">
        <v>2010</v>
      </c>
      <c r="O322">
        <v>1</v>
      </c>
      <c r="P322" t="s">
        <v>1466</v>
      </c>
      <c r="Q322" t="b">
        <f>AND(ISNUMBER(data_to_clean[[#This Row],[revenue_formatted]]),ISNUMBER(data_to_clean[[#This Row],[growth_formatted_%]]),ISNUMBER(data_to_clean[[#This Row],[workers]]),ISNUMBER(data_to_clean[[#This Row],[previous_workers]]),ISNUMBER(data_to_clean[[#This Row],[founded]]),ISNUMBER(data_to_clean[[#This Row],[yrs_on_list]]))</f>
        <v>1</v>
      </c>
    </row>
    <row r="323" spans="1:17" x14ac:dyDescent="0.25">
      <c r="A323">
        <v>321</v>
      </c>
      <c r="B323" t="s">
        <v>1467</v>
      </c>
      <c r="C323" t="s">
        <v>503</v>
      </c>
      <c r="D323" t="str">
        <f>VLOOKUP(data_to_clean[[#This Row],[state]],abbreviation_table[],2,FALSE)</f>
        <v>Illinois</v>
      </c>
      <c r="E323" t="s">
        <v>1469</v>
      </c>
      <c r="F323" t="str">
        <f>TRIM(LEFT(data_to_clean[[#This Row],[revenue]],FIND(" ",data_to_clean[[#This Row],[revenue]])))</f>
        <v>134.2</v>
      </c>
      <c r="G323" t="str">
        <f>RIGHT(data_to_clean[[#This Row],[revenue]],LEN(data_to_clean[[#This Row],[revenue]])-FIND(" ",data_to_clean[[#This Row],[revenue]]))</f>
        <v>Million</v>
      </c>
      <c r="H323" s="7">
        <f>VALUE(IF(data_to_clean[[#This Row],[multiplicity]]="Million",_xlfn.CONCAT(SUBSTITUTE(data_to_clean[[#This Row],[number]],".",""),"00000"),_xlfn.CONCAT(SUBSTITUTE(data_to_clean[[#This Row],[number]],".",""),"00000000")))</f>
        <v>134200000</v>
      </c>
      <c r="I323" t="s">
        <v>1470</v>
      </c>
      <c r="J323">
        <f>ROUND(VALUE(SUBSTITUTE(data_to_clean[[#This Row],[growth_%]],".",",")),0)</f>
        <v>1435</v>
      </c>
      <c r="K323" t="s">
        <v>107</v>
      </c>
      <c r="L323">
        <v>308</v>
      </c>
      <c r="M323">
        <v>27</v>
      </c>
      <c r="N323">
        <v>2012</v>
      </c>
      <c r="O323">
        <v>4</v>
      </c>
      <c r="P323" t="s">
        <v>506</v>
      </c>
      <c r="Q323" t="b">
        <f>AND(ISNUMBER(data_to_clean[[#This Row],[revenue_formatted]]),ISNUMBER(data_to_clean[[#This Row],[growth_formatted_%]]),ISNUMBER(data_to_clean[[#This Row],[workers]]),ISNUMBER(data_to_clean[[#This Row],[previous_workers]]),ISNUMBER(data_to_clean[[#This Row],[founded]]),ISNUMBER(data_to_clean[[#This Row],[yrs_on_list]]))</f>
        <v>1</v>
      </c>
    </row>
    <row r="324" spans="1:17" x14ac:dyDescent="0.25">
      <c r="A324">
        <v>322</v>
      </c>
      <c r="B324" t="s">
        <v>1471</v>
      </c>
      <c r="C324" t="s">
        <v>80</v>
      </c>
      <c r="D324" t="str">
        <f>VLOOKUP(data_to_clean[[#This Row],[state]],abbreviation_table[],2,FALSE)</f>
        <v>California</v>
      </c>
      <c r="E324" t="s">
        <v>1473</v>
      </c>
      <c r="F324" t="str">
        <f>TRIM(LEFT(data_to_clean[[#This Row],[revenue]],FIND(" ",data_to_clean[[#This Row],[revenue]])))</f>
        <v>5</v>
      </c>
      <c r="G324" t="str">
        <f>RIGHT(data_to_clean[[#This Row],[revenue]],LEN(data_to_clean[[#This Row],[revenue]])-FIND(" ",data_to_clean[[#This Row],[revenue]]))</f>
        <v>Million</v>
      </c>
      <c r="H324" s="7">
        <f>VALUE(IF(data_to_clean[[#This Row],[multiplicity]]="Million",_xlfn.CONCAT(SUBSTITUTE(data_to_clean[[#This Row],[number]],".",""),"00000"),_xlfn.CONCAT(SUBSTITUTE(data_to_clean[[#This Row],[number]],".",""),"00000000")))</f>
        <v>500000</v>
      </c>
      <c r="I324" t="s">
        <v>1474</v>
      </c>
      <c r="J324">
        <f>ROUND(VALUE(SUBSTITUTE(data_to_clean[[#This Row],[growth_%]],".",",")),0)</f>
        <v>1434</v>
      </c>
      <c r="K324" t="s">
        <v>18</v>
      </c>
      <c r="L324">
        <v>47</v>
      </c>
      <c r="M324">
        <v>8</v>
      </c>
      <c r="N324">
        <v>2014</v>
      </c>
      <c r="O324">
        <v>2</v>
      </c>
      <c r="P324" t="s">
        <v>1475</v>
      </c>
      <c r="Q324" t="b">
        <f>AND(ISNUMBER(data_to_clean[[#This Row],[revenue_formatted]]),ISNUMBER(data_to_clean[[#This Row],[growth_formatted_%]]),ISNUMBER(data_to_clean[[#This Row],[workers]]),ISNUMBER(data_to_clean[[#This Row],[previous_workers]]),ISNUMBER(data_to_clean[[#This Row],[founded]]),ISNUMBER(data_to_clean[[#This Row],[yrs_on_list]]))</f>
        <v>1</v>
      </c>
    </row>
    <row r="325" spans="1:17" x14ac:dyDescent="0.25">
      <c r="A325">
        <v>323</v>
      </c>
      <c r="B325" t="s">
        <v>1476</v>
      </c>
      <c r="C325" t="s">
        <v>80</v>
      </c>
      <c r="D325" t="str">
        <f>VLOOKUP(data_to_clean[[#This Row],[state]],abbreviation_table[],2,FALSE)</f>
        <v>California</v>
      </c>
      <c r="E325" t="s">
        <v>440</v>
      </c>
      <c r="F325" t="str">
        <f>TRIM(LEFT(data_to_clean[[#This Row],[revenue]],FIND(" ",data_to_clean[[#This Row],[revenue]])))</f>
        <v>8.2</v>
      </c>
      <c r="G325" t="str">
        <f>RIGHT(data_to_clean[[#This Row],[revenue]],LEN(data_to_clean[[#This Row],[revenue]])-FIND(" ",data_to_clean[[#This Row],[revenue]]))</f>
        <v>Million</v>
      </c>
      <c r="H325" s="7">
        <f>VALUE(IF(data_to_clean[[#This Row],[multiplicity]]="Million",_xlfn.CONCAT(SUBSTITUTE(data_to_clean[[#This Row],[number]],".",""),"00000"),_xlfn.CONCAT(SUBSTITUTE(data_to_clean[[#This Row],[number]],".",""),"00000000")))</f>
        <v>8200000</v>
      </c>
      <c r="I325" t="s">
        <v>1478</v>
      </c>
      <c r="J325">
        <f>ROUND(VALUE(SUBSTITUTE(data_to_clean[[#This Row],[growth_%]],".",",")),0)</f>
        <v>1426</v>
      </c>
      <c r="K325" t="s">
        <v>156</v>
      </c>
      <c r="L325">
        <v>203</v>
      </c>
      <c r="M325">
        <v>52</v>
      </c>
      <c r="N325">
        <v>2012</v>
      </c>
      <c r="O325">
        <v>2</v>
      </c>
      <c r="P325" t="s">
        <v>137</v>
      </c>
      <c r="Q325" t="b">
        <f>AND(ISNUMBER(data_to_clean[[#This Row],[revenue_formatted]]),ISNUMBER(data_to_clean[[#This Row],[growth_formatted_%]]),ISNUMBER(data_to_clean[[#This Row],[workers]]),ISNUMBER(data_to_clean[[#This Row],[previous_workers]]),ISNUMBER(data_to_clean[[#This Row],[founded]]),ISNUMBER(data_to_clean[[#This Row],[yrs_on_list]]))</f>
        <v>1</v>
      </c>
    </row>
    <row r="326" spans="1:17" x14ac:dyDescent="0.25">
      <c r="A326">
        <v>324</v>
      </c>
      <c r="B326" t="s">
        <v>1479</v>
      </c>
      <c r="C326" t="s">
        <v>52</v>
      </c>
      <c r="D326" t="str">
        <f>VLOOKUP(data_to_clean[[#This Row],[state]],abbreviation_table[],2,FALSE)</f>
        <v>Florida</v>
      </c>
      <c r="E326" t="s">
        <v>871</v>
      </c>
      <c r="F326" t="str">
        <f>TRIM(LEFT(data_to_clean[[#This Row],[revenue]],FIND(" ",data_to_clean[[#This Row],[revenue]])))</f>
        <v>2.6</v>
      </c>
      <c r="G326" t="str">
        <f>RIGHT(data_to_clean[[#This Row],[revenue]],LEN(data_to_clean[[#This Row],[revenue]])-FIND(" ",data_to_clean[[#This Row],[revenue]]))</f>
        <v>Million</v>
      </c>
      <c r="H326" s="7">
        <f>VALUE(IF(data_to_clean[[#This Row],[multiplicity]]="Million",_xlfn.CONCAT(SUBSTITUTE(data_to_clean[[#This Row],[number]],".",""),"00000"),_xlfn.CONCAT(SUBSTITUTE(data_to_clean[[#This Row],[number]],".",""),"00000000")))</f>
        <v>2600000</v>
      </c>
      <c r="I326" t="s">
        <v>1481</v>
      </c>
      <c r="J326">
        <f>ROUND(VALUE(SUBSTITUTE(data_to_clean[[#This Row],[growth_%]],".",",")),0)</f>
        <v>1424</v>
      </c>
      <c r="K326" t="s">
        <v>211</v>
      </c>
      <c r="L326">
        <v>6</v>
      </c>
      <c r="M326">
        <v>1</v>
      </c>
      <c r="N326">
        <v>2014</v>
      </c>
      <c r="O326">
        <v>1</v>
      </c>
      <c r="P326" t="s">
        <v>1482</v>
      </c>
      <c r="Q326" t="b">
        <f>AND(ISNUMBER(data_to_clean[[#This Row],[revenue_formatted]]),ISNUMBER(data_to_clean[[#This Row],[growth_formatted_%]]),ISNUMBER(data_to_clean[[#This Row],[workers]]),ISNUMBER(data_to_clean[[#This Row],[previous_workers]]),ISNUMBER(data_to_clean[[#This Row],[founded]]),ISNUMBER(data_to_clean[[#This Row],[yrs_on_list]]))</f>
        <v>1</v>
      </c>
    </row>
    <row r="327" spans="1:17" x14ac:dyDescent="0.25">
      <c r="A327">
        <v>325</v>
      </c>
      <c r="B327" t="s">
        <v>1483</v>
      </c>
      <c r="C327" t="s">
        <v>30</v>
      </c>
      <c r="D327" t="str">
        <f>VLOOKUP(data_to_clean[[#This Row],[state]],abbreviation_table[],2,FALSE)</f>
        <v>Texas</v>
      </c>
      <c r="E327" t="s">
        <v>993</v>
      </c>
      <c r="F327" t="str">
        <f>TRIM(LEFT(data_to_clean[[#This Row],[revenue]],FIND(" ",data_to_clean[[#This Row],[revenue]])))</f>
        <v>2.3</v>
      </c>
      <c r="G327" t="str">
        <f>RIGHT(data_to_clean[[#This Row],[revenue]],LEN(data_to_clean[[#This Row],[revenue]])-FIND(" ",data_to_clean[[#This Row],[revenue]]))</f>
        <v>Million</v>
      </c>
      <c r="H327" s="7">
        <f>VALUE(IF(data_to_clean[[#This Row],[multiplicity]]="Million",_xlfn.CONCAT(SUBSTITUTE(data_to_clean[[#This Row],[number]],".",""),"00000"),_xlfn.CONCAT(SUBSTITUTE(data_to_clean[[#This Row],[number]],".",""),"00000000")))</f>
        <v>2300000</v>
      </c>
      <c r="I327" t="s">
        <v>1485</v>
      </c>
      <c r="J327">
        <f>ROUND(VALUE(SUBSTITUTE(data_to_clean[[#This Row],[growth_%]],".",",")),0)</f>
        <v>1423</v>
      </c>
      <c r="K327" t="s">
        <v>187</v>
      </c>
      <c r="L327">
        <v>14</v>
      </c>
      <c r="M327">
        <v>3</v>
      </c>
      <c r="N327">
        <v>2015</v>
      </c>
      <c r="O327">
        <v>1</v>
      </c>
      <c r="P327" t="s">
        <v>258</v>
      </c>
      <c r="Q327" t="b">
        <f>AND(ISNUMBER(data_to_clean[[#This Row],[revenue_formatted]]),ISNUMBER(data_to_clean[[#This Row],[growth_formatted_%]]),ISNUMBER(data_to_clean[[#This Row],[workers]]),ISNUMBER(data_to_clean[[#This Row],[previous_workers]]),ISNUMBER(data_to_clean[[#This Row],[founded]]),ISNUMBER(data_to_clean[[#This Row],[yrs_on_list]]))</f>
        <v>1</v>
      </c>
    </row>
    <row r="328" spans="1:17" x14ac:dyDescent="0.25">
      <c r="A328">
        <v>326</v>
      </c>
      <c r="B328" t="s">
        <v>1486</v>
      </c>
      <c r="C328" t="s">
        <v>30</v>
      </c>
      <c r="D328" t="str">
        <f>VLOOKUP(data_to_clean[[#This Row],[state]],abbreviation_table[],2,FALSE)</f>
        <v>Texas</v>
      </c>
      <c r="E328" t="s">
        <v>603</v>
      </c>
      <c r="F328" t="str">
        <f>TRIM(LEFT(data_to_clean[[#This Row],[revenue]],FIND(" ",data_to_clean[[#This Row],[revenue]])))</f>
        <v>3.8</v>
      </c>
      <c r="G328" t="str">
        <f>RIGHT(data_to_clean[[#This Row],[revenue]],LEN(data_to_clean[[#This Row],[revenue]])-FIND(" ",data_to_clean[[#This Row],[revenue]]))</f>
        <v>Million</v>
      </c>
      <c r="H328" s="7">
        <f>VALUE(IF(data_to_clean[[#This Row],[multiplicity]]="Million",_xlfn.CONCAT(SUBSTITUTE(data_to_clean[[#This Row],[number]],".",""),"00000"),_xlfn.CONCAT(SUBSTITUTE(data_to_clean[[#This Row],[number]],".",""),"00000000")))</f>
        <v>3800000</v>
      </c>
      <c r="I328" t="s">
        <v>1488</v>
      </c>
      <c r="J328">
        <f>ROUND(VALUE(SUBSTITUTE(data_to_clean[[#This Row],[growth_%]],".",",")),0)</f>
        <v>1423</v>
      </c>
      <c r="K328" t="s">
        <v>48</v>
      </c>
      <c r="L328">
        <v>10</v>
      </c>
      <c r="M328">
        <v>2</v>
      </c>
      <c r="N328">
        <v>2009</v>
      </c>
      <c r="O328">
        <v>1</v>
      </c>
      <c r="P328" t="s">
        <v>34</v>
      </c>
      <c r="Q328" t="b">
        <f>AND(ISNUMBER(data_to_clean[[#This Row],[revenue_formatted]]),ISNUMBER(data_to_clean[[#This Row],[growth_formatted_%]]),ISNUMBER(data_to_clean[[#This Row],[workers]]),ISNUMBER(data_to_clean[[#This Row],[previous_workers]]),ISNUMBER(data_to_clean[[#This Row],[founded]]),ISNUMBER(data_to_clean[[#This Row],[yrs_on_list]]))</f>
        <v>1</v>
      </c>
    </row>
    <row r="329" spans="1:17" x14ac:dyDescent="0.25">
      <c r="A329">
        <v>327</v>
      </c>
      <c r="B329" t="s">
        <v>1489</v>
      </c>
      <c r="C329" t="s">
        <v>80</v>
      </c>
      <c r="D329" t="str">
        <f>VLOOKUP(data_to_clean[[#This Row],[state]],abbreviation_table[],2,FALSE)</f>
        <v>California</v>
      </c>
      <c r="E329" t="s">
        <v>1418</v>
      </c>
      <c r="F329" t="str">
        <f>TRIM(LEFT(data_to_clean[[#This Row],[revenue]],FIND(" ",data_to_clean[[#This Row],[revenue]])))</f>
        <v>6.8</v>
      </c>
      <c r="G329" t="str">
        <f>RIGHT(data_to_clean[[#This Row],[revenue]],LEN(data_to_clean[[#This Row],[revenue]])-FIND(" ",data_to_clean[[#This Row],[revenue]]))</f>
        <v>Million</v>
      </c>
      <c r="H329" s="7">
        <f>VALUE(IF(data_to_clean[[#This Row],[multiplicity]]="Million",_xlfn.CONCAT(SUBSTITUTE(data_to_clean[[#This Row],[number]],".",""),"00000"),_xlfn.CONCAT(SUBSTITUTE(data_to_clean[[#This Row],[number]],".",""),"00000000")))</f>
        <v>6800000</v>
      </c>
      <c r="I329" t="s">
        <v>1491</v>
      </c>
      <c r="J329">
        <f>ROUND(VALUE(SUBSTITUTE(data_to_clean[[#This Row],[growth_%]],".",",")),0)</f>
        <v>1418</v>
      </c>
      <c r="K329" t="s">
        <v>297</v>
      </c>
      <c r="L329">
        <v>24</v>
      </c>
      <c r="M329">
        <v>8</v>
      </c>
      <c r="N329">
        <v>2012</v>
      </c>
      <c r="O329">
        <v>1</v>
      </c>
      <c r="P329" t="s">
        <v>964</v>
      </c>
      <c r="Q329" t="b">
        <f>AND(ISNUMBER(data_to_clean[[#This Row],[revenue_formatted]]),ISNUMBER(data_to_clean[[#This Row],[growth_formatted_%]]),ISNUMBER(data_to_clean[[#This Row],[workers]]),ISNUMBER(data_to_clean[[#This Row],[previous_workers]]),ISNUMBER(data_to_clean[[#This Row],[founded]]),ISNUMBER(data_to_clean[[#This Row],[yrs_on_list]]))</f>
        <v>1</v>
      </c>
    </row>
    <row r="330" spans="1:17" x14ac:dyDescent="0.25">
      <c r="A330">
        <v>328</v>
      </c>
      <c r="B330" t="s">
        <v>1492</v>
      </c>
      <c r="C330" t="s">
        <v>30</v>
      </c>
      <c r="D330" t="str">
        <f>VLOOKUP(data_to_clean[[#This Row],[state]],abbreviation_table[],2,FALSE)</f>
        <v>Texas</v>
      </c>
      <c r="E330" t="s">
        <v>1494</v>
      </c>
      <c r="F330" t="str">
        <f>TRIM(LEFT(data_to_clean[[#This Row],[revenue]],FIND(" ",data_to_clean[[#This Row],[revenue]])))</f>
        <v>27.3</v>
      </c>
      <c r="G330" t="str">
        <f>RIGHT(data_to_clean[[#This Row],[revenue]],LEN(data_to_clean[[#This Row],[revenue]])-FIND(" ",data_to_clean[[#This Row],[revenue]]))</f>
        <v>Million</v>
      </c>
      <c r="H330" s="7">
        <f>VALUE(IF(data_to_clean[[#This Row],[multiplicity]]="Million",_xlfn.CONCAT(SUBSTITUTE(data_to_clean[[#This Row],[number]],".",""),"00000"),_xlfn.CONCAT(SUBSTITUTE(data_to_clean[[#This Row],[number]],".",""),"00000000")))</f>
        <v>27300000</v>
      </c>
      <c r="I330" t="s">
        <v>1495</v>
      </c>
      <c r="J330">
        <f>ROUND(VALUE(SUBSTITUTE(data_to_clean[[#This Row],[growth_%]],".",",")),0)</f>
        <v>1409</v>
      </c>
      <c r="K330" t="s">
        <v>156</v>
      </c>
      <c r="L330">
        <v>101</v>
      </c>
      <c r="M330">
        <v>13</v>
      </c>
      <c r="N330">
        <v>2013</v>
      </c>
      <c r="O330">
        <v>2</v>
      </c>
      <c r="P330" t="s">
        <v>1496</v>
      </c>
      <c r="Q330" t="b">
        <f>AND(ISNUMBER(data_to_clean[[#This Row],[revenue_formatted]]),ISNUMBER(data_to_clean[[#This Row],[growth_formatted_%]]),ISNUMBER(data_to_clean[[#This Row],[workers]]),ISNUMBER(data_to_clean[[#This Row],[previous_workers]]),ISNUMBER(data_to_clean[[#This Row],[founded]]),ISNUMBER(data_to_clean[[#This Row],[yrs_on_list]]))</f>
        <v>1</v>
      </c>
    </row>
    <row r="331" spans="1:17" x14ac:dyDescent="0.25">
      <c r="A331">
        <v>329</v>
      </c>
      <c r="B331" t="s">
        <v>1497</v>
      </c>
      <c r="C331" t="s">
        <v>230</v>
      </c>
      <c r="D331" t="str">
        <f>VLOOKUP(data_to_clean[[#This Row],[state]],abbreviation_table[],2,FALSE)</f>
        <v>Michigan</v>
      </c>
      <c r="E331" t="s">
        <v>1499</v>
      </c>
      <c r="F331" t="str">
        <f>TRIM(LEFT(data_to_clean[[#This Row],[revenue]],FIND(" ",data_to_clean[[#This Row],[revenue]])))</f>
        <v>9.7</v>
      </c>
      <c r="G331" t="str">
        <f>RIGHT(data_to_clean[[#This Row],[revenue]],LEN(data_to_clean[[#This Row],[revenue]])-FIND(" ",data_to_clean[[#This Row],[revenue]]))</f>
        <v>Million</v>
      </c>
      <c r="H331" s="7">
        <f>VALUE(IF(data_to_clean[[#This Row],[multiplicity]]="Million",_xlfn.CONCAT(SUBSTITUTE(data_to_clean[[#This Row],[number]],".",""),"00000"),_xlfn.CONCAT(SUBSTITUTE(data_to_clean[[#This Row],[number]],".",""),"00000000")))</f>
        <v>9700000</v>
      </c>
      <c r="I331" t="s">
        <v>1500</v>
      </c>
      <c r="J331">
        <f>ROUND(VALUE(SUBSTITUTE(data_to_clean[[#This Row],[growth_%]],".",",")),0)</f>
        <v>1408</v>
      </c>
      <c r="K331" t="s">
        <v>18</v>
      </c>
      <c r="L331">
        <v>18</v>
      </c>
      <c r="M331">
        <v>5</v>
      </c>
      <c r="N331">
        <v>2012</v>
      </c>
      <c r="O331">
        <v>1</v>
      </c>
      <c r="P331" t="s">
        <v>1501</v>
      </c>
      <c r="Q331" t="b">
        <f>AND(ISNUMBER(data_to_clean[[#This Row],[revenue_formatted]]),ISNUMBER(data_to_clean[[#This Row],[growth_formatted_%]]),ISNUMBER(data_to_clean[[#This Row],[workers]]),ISNUMBER(data_to_clean[[#This Row],[previous_workers]]),ISNUMBER(data_to_clean[[#This Row],[founded]]),ISNUMBER(data_to_clean[[#This Row],[yrs_on_list]]))</f>
        <v>1</v>
      </c>
    </row>
    <row r="332" spans="1:17" x14ac:dyDescent="0.25">
      <c r="A332">
        <v>330</v>
      </c>
      <c r="B332" t="s">
        <v>1502</v>
      </c>
      <c r="C332" t="s">
        <v>215</v>
      </c>
      <c r="D332" t="str">
        <f>VLOOKUP(data_to_clean[[#This Row],[state]],abbreviation_table[],2,FALSE)</f>
        <v>North Carolina</v>
      </c>
      <c r="E332" t="s">
        <v>1106</v>
      </c>
      <c r="F332" t="str">
        <f>TRIM(LEFT(data_to_clean[[#This Row],[revenue]],FIND(" ",data_to_clean[[#This Row],[revenue]])))</f>
        <v>2.9</v>
      </c>
      <c r="G332" t="str">
        <f>RIGHT(data_to_clean[[#This Row],[revenue]],LEN(data_to_clean[[#This Row],[revenue]])-FIND(" ",data_to_clean[[#This Row],[revenue]]))</f>
        <v>Million</v>
      </c>
      <c r="H332" s="7">
        <f>VALUE(IF(data_to_clean[[#This Row],[multiplicity]]="Million",_xlfn.CONCAT(SUBSTITUTE(data_to_clean[[#This Row],[number]],".",""),"00000"),_xlfn.CONCAT(SUBSTITUTE(data_to_clean[[#This Row],[number]],".",""),"00000000")))</f>
        <v>2900000</v>
      </c>
      <c r="I332" t="s">
        <v>1504</v>
      </c>
      <c r="J332">
        <f>ROUND(VALUE(SUBSTITUTE(data_to_clean[[#This Row],[growth_%]],".",",")),0)</f>
        <v>1408</v>
      </c>
      <c r="K332" t="s">
        <v>156</v>
      </c>
      <c r="L332">
        <v>25</v>
      </c>
      <c r="M332">
        <v>1</v>
      </c>
      <c r="N332">
        <v>2015</v>
      </c>
      <c r="O332">
        <v>1</v>
      </c>
      <c r="P332" t="s">
        <v>422</v>
      </c>
      <c r="Q332" t="b">
        <f>AND(ISNUMBER(data_to_clean[[#This Row],[revenue_formatted]]),ISNUMBER(data_to_clean[[#This Row],[growth_formatted_%]]),ISNUMBER(data_to_clean[[#This Row],[workers]]),ISNUMBER(data_to_clean[[#This Row],[previous_workers]]),ISNUMBER(data_to_clean[[#This Row],[founded]]),ISNUMBER(data_to_clean[[#This Row],[yrs_on_list]]))</f>
        <v>1</v>
      </c>
    </row>
    <row r="333" spans="1:17" x14ac:dyDescent="0.25">
      <c r="A333">
        <v>331</v>
      </c>
      <c r="B333" t="s">
        <v>1505</v>
      </c>
      <c r="C333" t="s">
        <v>30</v>
      </c>
      <c r="D333" t="str">
        <f>VLOOKUP(data_to_clean[[#This Row],[state]],abbreviation_table[],2,FALSE)</f>
        <v>Texas</v>
      </c>
      <c r="E333" t="s">
        <v>1507</v>
      </c>
      <c r="F333" t="str">
        <f>TRIM(LEFT(data_to_clean[[#This Row],[revenue]],FIND(" ",data_to_clean[[#This Row],[revenue]])))</f>
        <v>16.2</v>
      </c>
      <c r="G333" t="str">
        <f>RIGHT(data_to_clean[[#This Row],[revenue]],LEN(data_to_clean[[#This Row],[revenue]])-FIND(" ",data_to_clean[[#This Row],[revenue]]))</f>
        <v>Million</v>
      </c>
      <c r="H333" s="7">
        <f>VALUE(IF(data_to_clean[[#This Row],[multiplicity]]="Million",_xlfn.CONCAT(SUBSTITUTE(data_to_clean[[#This Row],[number]],".",""),"00000"),_xlfn.CONCAT(SUBSTITUTE(data_to_clean[[#This Row],[number]],".",""),"00000000")))</f>
        <v>16200000</v>
      </c>
      <c r="I333" t="s">
        <v>1508</v>
      </c>
      <c r="J333">
        <f>ROUND(VALUE(SUBSTITUTE(data_to_clean[[#This Row],[growth_%]],".",",")),0)</f>
        <v>1406</v>
      </c>
      <c r="K333" t="s">
        <v>25</v>
      </c>
      <c r="L333">
        <v>84</v>
      </c>
      <c r="M333">
        <v>22</v>
      </c>
      <c r="N333">
        <v>2014</v>
      </c>
      <c r="O333">
        <v>1</v>
      </c>
      <c r="P333" t="s">
        <v>34</v>
      </c>
      <c r="Q333" t="b">
        <f>AND(ISNUMBER(data_to_clean[[#This Row],[revenue_formatted]]),ISNUMBER(data_to_clean[[#This Row],[growth_formatted_%]]),ISNUMBER(data_to_clean[[#This Row],[workers]]),ISNUMBER(data_to_clean[[#This Row],[previous_workers]]),ISNUMBER(data_to_clean[[#This Row],[founded]]),ISNUMBER(data_to_clean[[#This Row],[yrs_on_list]]))</f>
        <v>1</v>
      </c>
    </row>
    <row r="334" spans="1:17" x14ac:dyDescent="0.25">
      <c r="A334">
        <v>332</v>
      </c>
      <c r="B334" t="s">
        <v>1509</v>
      </c>
      <c r="C334" t="s">
        <v>119</v>
      </c>
      <c r="D334" t="str">
        <f>VLOOKUP(data_to_clean[[#This Row],[state]],abbreviation_table[],2,FALSE)</f>
        <v>Georgia</v>
      </c>
      <c r="E334" t="s">
        <v>1442</v>
      </c>
      <c r="F334" t="str">
        <f>TRIM(LEFT(data_to_clean[[#This Row],[revenue]],FIND(" ",data_to_clean[[#This Row],[revenue]])))</f>
        <v>2</v>
      </c>
      <c r="G334" t="str">
        <f>RIGHT(data_to_clean[[#This Row],[revenue]],LEN(data_to_clean[[#This Row],[revenue]])-FIND(" ",data_to_clean[[#This Row],[revenue]]))</f>
        <v>Million</v>
      </c>
      <c r="H334" s="7">
        <f>VALUE(IF(data_to_clean[[#This Row],[multiplicity]]="Million",_xlfn.CONCAT(SUBSTITUTE(data_to_clean[[#This Row],[number]],".",""),"00000"),_xlfn.CONCAT(SUBSTITUTE(data_to_clean[[#This Row],[number]],".",""),"00000000")))</f>
        <v>200000</v>
      </c>
      <c r="I334" t="s">
        <v>1511</v>
      </c>
      <c r="J334">
        <f>ROUND(VALUE(SUBSTITUTE(data_to_clean[[#This Row],[growth_%]],".",",")),0)</f>
        <v>1405</v>
      </c>
      <c r="K334" t="s">
        <v>18</v>
      </c>
      <c r="L334">
        <v>12</v>
      </c>
      <c r="M334">
        <v>2</v>
      </c>
      <c r="N334">
        <v>2007</v>
      </c>
      <c r="O334">
        <v>1</v>
      </c>
      <c r="P334" t="s">
        <v>1512</v>
      </c>
      <c r="Q334" t="b">
        <f>AND(ISNUMBER(data_to_clean[[#This Row],[revenue_formatted]]),ISNUMBER(data_to_clean[[#This Row],[growth_formatted_%]]),ISNUMBER(data_to_clean[[#This Row],[workers]]),ISNUMBER(data_to_clean[[#This Row],[previous_workers]]),ISNUMBER(data_to_clean[[#This Row],[founded]]),ISNUMBER(data_to_clean[[#This Row],[yrs_on_list]]))</f>
        <v>1</v>
      </c>
    </row>
    <row r="335" spans="1:17" x14ac:dyDescent="0.25">
      <c r="A335">
        <v>333</v>
      </c>
      <c r="B335" t="s">
        <v>1513</v>
      </c>
      <c r="C335" t="s">
        <v>105</v>
      </c>
      <c r="D335" t="str">
        <f>VLOOKUP(data_to_clean[[#This Row],[state]],abbreviation_table[],2,FALSE)</f>
        <v>New York</v>
      </c>
      <c r="E335" t="s">
        <v>1309</v>
      </c>
      <c r="F335" t="str">
        <f>TRIM(LEFT(data_to_clean[[#This Row],[revenue]],FIND(" ",data_to_clean[[#This Row],[revenue]])))</f>
        <v>3.4</v>
      </c>
      <c r="G335" t="str">
        <f>RIGHT(data_to_clean[[#This Row],[revenue]],LEN(data_to_clean[[#This Row],[revenue]])-FIND(" ",data_to_clean[[#This Row],[revenue]]))</f>
        <v>Million</v>
      </c>
      <c r="H335" s="7">
        <f>VALUE(IF(data_to_clean[[#This Row],[multiplicity]]="Million",_xlfn.CONCAT(SUBSTITUTE(data_to_clean[[#This Row],[number]],".",""),"00000"),_xlfn.CONCAT(SUBSTITUTE(data_to_clean[[#This Row],[number]],".",""),"00000000")))</f>
        <v>3400000</v>
      </c>
      <c r="I335" t="s">
        <v>1515</v>
      </c>
      <c r="J335">
        <f>ROUND(VALUE(SUBSTITUTE(data_to_clean[[#This Row],[growth_%]],".",",")),0)</f>
        <v>1404</v>
      </c>
      <c r="K335" t="s">
        <v>107</v>
      </c>
      <c r="L335">
        <v>54</v>
      </c>
      <c r="M335">
        <v>20</v>
      </c>
      <c r="N335">
        <v>2013</v>
      </c>
      <c r="O335">
        <v>1</v>
      </c>
      <c r="P335" t="s">
        <v>108</v>
      </c>
      <c r="Q335" t="b">
        <f>AND(ISNUMBER(data_to_clean[[#This Row],[revenue_formatted]]),ISNUMBER(data_to_clean[[#This Row],[growth_formatted_%]]),ISNUMBER(data_to_clean[[#This Row],[workers]]),ISNUMBER(data_to_clean[[#This Row],[previous_workers]]),ISNUMBER(data_to_clean[[#This Row],[founded]]),ISNUMBER(data_to_clean[[#This Row],[yrs_on_list]]))</f>
        <v>1</v>
      </c>
    </row>
    <row r="336" spans="1:17" x14ac:dyDescent="0.25">
      <c r="A336">
        <v>334</v>
      </c>
      <c r="B336" t="s">
        <v>1516</v>
      </c>
      <c r="C336" t="s">
        <v>52</v>
      </c>
      <c r="D336" t="str">
        <f>VLOOKUP(data_to_clean[[#This Row],[state]],abbreviation_table[],2,FALSE)</f>
        <v>Florida</v>
      </c>
      <c r="E336" t="s">
        <v>699</v>
      </c>
      <c r="F336" t="str">
        <f>TRIM(LEFT(data_to_clean[[#This Row],[revenue]],FIND(" ",data_to_clean[[#This Row],[revenue]])))</f>
        <v>4</v>
      </c>
      <c r="G336" t="str">
        <f>RIGHT(data_to_clean[[#This Row],[revenue]],LEN(data_to_clean[[#This Row],[revenue]])-FIND(" ",data_to_clean[[#This Row],[revenue]]))</f>
        <v>Million</v>
      </c>
      <c r="H336" s="7">
        <f>VALUE(IF(data_to_clean[[#This Row],[multiplicity]]="Million",_xlfn.CONCAT(SUBSTITUTE(data_to_clean[[#This Row],[number]],".",""),"00000"),_xlfn.CONCAT(SUBSTITUTE(data_to_clean[[#This Row],[number]],".",""),"00000000")))</f>
        <v>400000</v>
      </c>
      <c r="I336" t="s">
        <v>1518</v>
      </c>
      <c r="J336">
        <f>ROUND(VALUE(SUBSTITUTE(data_to_clean[[#This Row],[growth_%]],".",",")),0)</f>
        <v>1400</v>
      </c>
      <c r="K336" t="s">
        <v>18</v>
      </c>
      <c r="L336">
        <v>38</v>
      </c>
      <c r="M336">
        <v>1</v>
      </c>
      <c r="N336">
        <v>2014</v>
      </c>
      <c r="O336">
        <v>2</v>
      </c>
      <c r="P336" t="s">
        <v>1519</v>
      </c>
      <c r="Q336" t="b">
        <f>AND(ISNUMBER(data_to_clean[[#This Row],[revenue_formatted]]),ISNUMBER(data_to_clean[[#This Row],[growth_formatted_%]]),ISNUMBER(data_to_clean[[#This Row],[workers]]),ISNUMBER(data_to_clean[[#This Row],[previous_workers]]),ISNUMBER(data_to_clean[[#This Row],[founded]]),ISNUMBER(data_to_clean[[#This Row],[yrs_on_list]]))</f>
        <v>1</v>
      </c>
    </row>
    <row r="337" spans="1:17" x14ac:dyDescent="0.25">
      <c r="A337">
        <v>335</v>
      </c>
      <c r="B337" t="s">
        <v>1520</v>
      </c>
      <c r="C337" t="s">
        <v>15</v>
      </c>
      <c r="D337" t="str">
        <f>VLOOKUP(data_to_clean[[#This Row],[state]],abbreviation_table[],2,FALSE)</f>
        <v>Arizona</v>
      </c>
      <c r="E337" t="s">
        <v>760</v>
      </c>
      <c r="F337" t="str">
        <f>TRIM(LEFT(data_to_clean[[#This Row],[revenue]],FIND(" ",data_to_clean[[#This Row],[revenue]])))</f>
        <v>2.8</v>
      </c>
      <c r="G337" t="str">
        <f>RIGHT(data_to_clean[[#This Row],[revenue]],LEN(data_to_clean[[#This Row],[revenue]])-FIND(" ",data_to_clean[[#This Row],[revenue]]))</f>
        <v>Million</v>
      </c>
      <c r="H337" s="7">
        <f>VALUE(IF(data_to_clean[[#This Row],[multiplicity]]="Million",_xlfn.CONCAT(SUBSTITUTE(data_to_clean[[#This Row],[number]],".",""),"00000"),_xlfn.CONCAT(SUBSTITUTE(data_to_clean[[#This Row],[number]],".",""),"00000000")))</f>
        <v>2800000</v>
      </c>
      <c r="I337" t="s">
        <v>1522</v>
      </c>
      <c r="J337">
        <f>ROUND(VALUE(SUBSTITUTE(data_to_clean[[#This Row],[growth_%]],".",",")),0)</f>
        <v>1398</v>
      </c>
      <c r="K337" t="s">
        <v>297</v>
      </c>
      <c r="L337">
        <v>140</v>
      </c>
      <c r="M337">
        <v>35</v>
      </c>
      <c r="N337">
        <v>2015</v>
      </c>
      <c r="O337">
        <v>1</v>
      </c>
      <c r="P337" t="s">
        <v>19</v>
      </c>
      <c r="Q337" t="b">
        <f>AND(ISNUMBER(data_to_clean[[#This Row],[revenue_formatted]]),ISNUMBER(data_to_clean[[#This Row],[growth_formatted_%]]),ISNUMBER(data_to_clean[[#This Row],[workers]]),ISNUMBER(data_to_clean[[#This Row],[previous_workers]]),ISNUMBER(data_to_clean[[#This Row],[founded]]),ISNUMBER(data_to_clean[[#This Row],[yrs_on_list]]))</f>
        <v>1</v>
      </c>
    </row>
    <row r="338" spans="1:17" x14ac:dyDescent="0.25">
      <c r="A338">
        <v>336</v>
      </c>
      <c r="B338" t="s">
        <v>1523</v>
      </c>
      <c r="C338" t="s">
        <v>333</v>
      </c>
      <c r="D338" t="str">
        <f>VLOOKUP(data_to_clean[[#This Row],[state]],abbreviation_table[],2,FALSE)</f>
        <v>Alabama</v>
      </c>
      <c r="E338" t="s">
        <v>957</v>
      </c>
      <c r="F338" t="str">
        <f>TRIM(LEFT(data_to_clean[[#This Row],[revenue]],FIND(" ",data_to_clean[[#This Row],[revenue]])))</f>
        <v>2.2</v>
      </c>
      <c r="G338" t="str">
        <f>RIGHT(data_to_clean[[#This Row],[revenue]],LEN(data_to_clean[[#This Row],[revenue]])-FIND(" ",data_to_clean[[#This Row],[revenue]]))</f>
        <v>Million</v>
      </c>
      <c r="H338" s="7">
        <f>VALUE(IF(data_to_clean[[#This Row],[multiplicity]]="Million",_xlfn.CONCAT(SUBSTITUTE(data_to_clean[[#This Row],[number]],".",""),"00000"),_xlfn.CONCAT(SUBSTITUTE(data_to_clean[[#This Row],[number]],".",""),"00000000")))</f>
        <v>2200000</v>
      </c>
      <c r="I338" t="s">
        <v>1525</v>
      </c>
      <c r="J338">
        <f>ROUND(VALUE(SUBSTITUTE(data_to_clean[[#This Row],[growth_%]],".",",")),0)</f>
        <v>1386</v>
      </c>
      <c r="K338" t="s">
        <v>187</v>
      </c>
      <c r="L338">
        <v>12</v>
      </c>
      <c r="M338">
        <v>4</v>
      </c>
      <c r="N338">
        <v>2014</v>
      </c>
      <c r="O338">
        <v>1</v>
      </c>
      <c r="P338" t="s">
        <v>1526</v>
      </c>
      <c r="Q338" t="b">
        <f>AND(ISNUMBER(data_to_clean[[#This Row],[revenue_formatted]]),ISNUMBER(data_to_clean[[#This Row],[growth_formatted_%]]),ISNUMBER(data_to_clean[[#This Row],[workers]]),ISNUMBER(data_to_clean[[#This Row],[previous_workers]]),ISNUMBER(data_to_clean[[#This Row],[founded]]),ISNUMBER(data_to_clean[[#This Row],[yrs_on_list]]))</f>
        <v>1</v>
      </c>
    </row>
    <row r="339" spans="1:17" x14ac:dyDescent="0.25">
      <c r="A339">
        <v>337</v>
      </c>
      <c r="B339" t="s">
        <v>1527</v>
      </c>
      <c r="C339" t="s">
        <v>30</v>
      </c>
      <c r="D339" t="str">
        <f>VLOOKUP(data_to_clean[[#This Row],[state]],abbreviation_table[],2,FALSE)</f>
        <v>Texas</v>
      </c>
      <c r="E339" t="s">
        <v>626</v>
      </c>
      <c r="F339" t="str">
        <f>TRIM(LEFT(data_to_clean[[#This Row],[revenue]],FIND(" ",data_to_clean[[#This Row],[revenue]])))</f>
        <v>3.7</v>
      </c>
      <c r="G339" t="str">
        <f>RIGHT(data_to_clean[[#This Row],[revenue]],LEN(data_to_clean[[#This Row],[revenue]])-FIND(" ",data_to_clean[[#This Row],[revenue]]))</f>
        <v>Million</v>
      </c>
      <c r="H339" s="7">
        <f>VALUE(IF(data_to_clean[[#This Row],[multiplicity]]="Million",_xlfn.CONCAT(SUBSTITUTE(data_to_clean[[#This Row],[number]],".",""),"00000"),_xlfn.CONCAT(SUBSTITUTE(data_to_clean[[#This Row],[number]],".",""),"00000000")))</f>
        <v>3700000</v>
      </c>
      <c r="I339" t="s">
        <v>1529</v>
      </c>
      <c r="J339">
        <f>ROUND(VALUE(SUBSTITUTE(data_to_clean[[#This Row],[growth_%]],".",",")),0)</f>
        <v>1385</v>
      </c>
      <c r="K339" t="s">
        <v>181</v>
      </c>
      <c r="L339">
        <v>41</v>
      </c>
      <c r="M339">
        <v>7</v>
      </c>
      <c r="N339">
        <v>2014</v>
      </c>
      <c r="O339">
        <v>1</v>
      </c>
      <c r="P339" t="s">
        <v>707</v>
      </c>
      <c r="Q339" t="b">
        <f>AND(ISNUMBER(data_to_clean[[#This Row],[revenue_formatted]]),ISNUMBER(data_to_clean[[#This Row],[growth_formatted_%]]),ISNUMBER(data_to_clean[[#This Row],[workers]]),ISNUMBER(data_to_clean[[#This Row],[previous_workers]]),ISNUMBER(data_to_clean[[#This Row],[founded]]),ISNUMBER(data_to_clean[[#This Row],[yrs_on_list]]))</f>
        <v>1</v>
      </c>
    </row>
    <row r="340" spans="1:17" x14ac:dyDescent="0.25">
      <c r="A340">
        <v>338</v>
      </c>
      <c r="B340" t="s">
        <v>1530</v>
      </c>
      <c r="C340" t="s">
        <v>105</v>
      </c>
      <c r="D340" t="str">
        <f>VLOOKUP(data_to_clean[[#This Row],[state]],abbreviation_table[],2,FALSE)</f>
        <v>New York</v>
      </c>
      <c r="E340" t="s">
        <v>861</v>
      </c>
      <c r="F340" t="str">
        <f>TRIM(LEFT(data_to_clean[[#This Row],[revenue]],FIND(" ",data_to_clean[[#This Row],[revenue]])))</f>
        <v>5.7</v>
      </c>
      <c r="G340" t="str">
        <f>RIGHT(data_to_clean[[#This Row],[revenue]],LEN(data_to_clean[[#This Row],[revenue]])-FIND(" ",data_to_clean[[#This Row],[revenue]]))</f>
        <v>Million</v>
      </c>
      <c r="H340" s="7">
        <f>VALUE(IF(data_to_clean[[#This Row],[multiplicity]]="Million",_xlfn.CONCAT(SUBSTITUTE(data_to_clean[[#This Row],[number]],".",""),"00000"),_xlfn.CONCAT(SUBSTITUTE(data_to_clean[[#This Row],[number]],".",""),"00000000")))</f>
        <v>5700000</v>
      </c>
      <c r="I340" t="s">
        <v>1532</v>
      </c>
      <c r="J340">
        <f>ROUND(VALUE(SUBSTITUTE(data_to_clean[[#This Row],[growth_%]],".",",")),0)</f>
        <v>1380</v>
      </c>
      <c r="K340" t="s">
        <v>156</v>
      </c>
      <c r="L340">
        <v>80</v>
      </c>
      <c r="M340">
        <v>31</v>
      </c>
      <c r="N340">
        <v>2013</v>
      </c>
      <c r="O340">
        <v>1</v>
      </c>
      <c r="P340" t="s">
        <v>108</v>
      </c>
      <c r="Q340" t="b">
        <f>AND(ISNUMBER(data_to_clean[[#This Row],[revenue_formatted]]),ISNUMBER(data_to_clean[[#This Row],[growth_formatted_%]]),ISNUMBER(data_to_clean[[#This Row],[workers]]),ISNUMBER(data_to_clean[[#This Row],[previous_workers]]),ISNUMBER(data_to_clean[[#This Row],[founded]]),ISNUMBER(data_to_clean[[#This Row],[yrs_on_list]]))</f>
        <v>1</v>
      </c>
    </row>
    <row r="341" spans="1:17" x14ac:dyDescent="0.25">
      <c r="A341">
        <v>339</v>
      </c>
      <c r="B341" t="s">
        <v>1533</v>
      </c>
      <c r="C341" t="s">
        <v>30</v>
      </c>
      <c r="D341" t="str">
        <f>VLOOKUP(data_to_clean[[#This Row],[state]],abbreviation_table[],2,FALSE)</f>
        <v>Texas</v>
      </c>
      <c r="E341" t="s">
        <v>1535</v>
      </c>
      <c r="F341" t="str">
        <f>TRIM(LEFT(data_to_clean[[#This Row],[revenue]],FIND(" ",data_to_clean[[#This Row],[revenue]])))</f>
        <v>6</v>
      </c>
      <c r="G341" t="str">
        <f>RIGHT(data_to_clean[[#This Row],[revenue]],LEN(data_to_clean[[#This Row],[revenue]])-FIND(" ",data_to_clean[[#This Row],[revenue]]))</f>
        <v>Million</v>
      </c>
      <c r="H341" s="7">
        <f>VALUE(IF(data_to_clean[[#This Row],[multiplicity]]="Million",_xlfn.CONCAT(SUBSTITUTE(data_to_clean[[#This Row],[number]],".",""),"00000"),_xlfn.CONCAT(SUBSTITUTE(data_to_clean[[#This Row],[number]],".",""),"00000000")))</f>
        <v>600000</v>
      </c>
      <c r="I341" t="s">
        <v>1536</v>
      </c>
      <c r="J341">
        <f>ROUND(VALUE(SUBSTITUTE(data_to_clean[[#This Row],[growth_%]],".",",")),0)</f>
        <v>1373</v>
      </c>
      <c r="K341" t="s">
        <v>233</v>
      </c>
      <c r="L341">
        <v>9</v>
      </c>
      <c r="M341">
        <v>1</v>
      </c>
      <c r="N341">
        <v>2014</v>
      </c>
      <c r="O341">
        <v>1</v>
      </c>
      <c r="P341" t="s">
        <v>1537</v>
      </c>
      <c r="Q341" t="b">
        <f>AND(ISNUMBER(data_to_clean[[#This Row],[revenue_formatted]]),ISNUMBER(data_to_clean[[#This Row],[growth_formatted_%]]),ISNUMBER(data_to_clean[[#This Row],[workers]]),ISNUMBER(data_to_clean[[#This Row],[previous_workers]]),ISNUMBER(data_to_clean[[#This Row],[founded]]),ISNUMBER(data_to_clean[[#This Row],[yrs_on_list]]))</f>
        <v>1</v>
      </c>
    </row>
    <row r="342" spans="1:17" x14ac:dyDescent="0.25">
      <c r="A342">
        <v>340</v>
      </c>
      <c r="B342" t="s">
        <v>1538</v>
      </c>
      <c r="C342" t="s">
        <v>243</v>
      </c>
      <c r="D342" t="str">
        <f>VLOOKUP(data_to_clean[[#This Row],[state]],abbreviation_table[],2,FALSE)</f>
        <v>Maryland</v>
      </c>
      <c r="E342" t="s">
        <v>1442</v>
      </c>
      <c r="F342" t="str">
        <f>TRIM(LEFT(data_to_clean[[#This Row],[revenue]],FIND(" ",data_to_clean[[#This Row],[revenue]])))</f>
        <v>2</v>
      </c>
      <c r="G342" t="str">
        <f>RIGHT(data_to_clean[[#This Row],[revenue]],LEN(data_to_clean[[#This Row],[revenue]])-FIND(" ",data_to_clean[[#This Row],[revenue]]))</f>
        <v>Million</v>
      </c>
      <c r="H342" s="7">
        <f>VALUE(IF(data_to_clean[[#This Row],[multiplicity]]="Million",_xlfn.CONCAT(SUBSTITUTE(data_to_clean[[#This Row],[number]],".",""),"00000"),_xlfn.CONCAT(SUBSTITUTE(data_to_clean[[#This Row],[number]],".",""),"00000000")))</f>
        <v>200000</v>
      </c>
      <c r="I342" t="s">
        <v>1540</v>
      </c>
      <c r="J342">
        <f>ROUND(VALUE(SUBSTITUTE(data_to_clean[[#This Row],[growth_%]],".",",")),0)</f>
        <v>1359</v>
      </c>
      <c r="K342" t="s">
        <v>175</v>
      </c>
      <c r="L342">
        <v>5</v>
      </c>
      <c r="M342">
        <v>2</v>
      </c>
      <c r="N342">
        <v>2011</v>
      </c>
      <c r="O342">
        <v>1</v>
      </c>
      <c r="P342" t="s">
        <v>1541</v>
      </c>
      <c r="Q342" t="b">
        <f>AND(ISNUMBER(data_to_clean[[#This Row],[revenue_formatted]]),ISNUMBER(data_to_clean[[#This Row],[growth_formatted_%]]),ISNUMBER(data_to_clean[[#This Row],[workers]]),ISNUMBER(data_to_clean[[#This Row],[previous_workers]]),ISNUMBER(data_to_clean[[#This Row],[founded]]),ISNUMBER(data_to_clean[[#This Row],[yrs_on_list]]))</f>
        <v>1</v>
      </c>
    </row>
    <row r="343" spans="1:17" x14ac:dyDescent="0.25">
      <c r="A343">
        <v>341</v>
      </c>
      <c r="B343" t="s">
        <v>1542</v>
      </c>
      <c r="C343" t="s">
        <v>1544</v>
      </c>
      <c r="D343" t="e">
        <f>VLOOKUP(data_to_clean[[#This Row],[state]],abbreviation_table[],2,FALSE)</f>
        <v>#N/A</v>
      </c>
      <c r="E343" t="s">
        <v>957</v>
      </c>
      <c r="F343" t="str">
        <f>TRIM(LEFT(data_to_clean[[#This Row],[revenue]],FIND(" ",data_to_clean[[#This Row],[revenue]])))</f>
        <v>2.2</v>
      </c>
      <c r="G343" t="str">
        <f>RIGHT(data_to_clean[[#This Row],[revenue]],LEN(data_to_clean[[#This Row],[revenue]])-FIND(" ",data_to_clean[[#This Row],[revenue]]))</f>
        <v>Million</v>
      </c>
      <c r="H343" s="7">
        <f>VALUE(IF(data_to_clean[[#This Row],[multiplicity]]="Million",_xlfn.CONCAT(SUBSTITUTE(data_to_clean[[#This Row],[number]],".",""),"00000"),_xlfn.CONCAT(SUBSTITUTE(data_to_clean[[#This Row],[number]],".",""),"00000000")))</f>
        <v>2200000</v>
      </c>
      <c r="I343" t="s">
        <v>1545</v>
      </c>
      <c r="J343">
        <f>ROUND(VALUE(SUBSTITUTE(data_to_clean[[#This Row],[growth_%]],".",",")),0)</f>
        <v>1354</v>
      </c>
      <c r="K343" t="s">
        <v>18</v>
      </c>
      <c r="L343">
        <v>7</v>
      </c>
      <c r="M343">
        <v>4</v>
      </c>
      <c r="N343">
        <v>2015</v>
      </c>
      <c r="O343">
        <v>1</v>
      </c>
      <c r="P343" t="s">
        <v>1546</v>
      </c>
      <c r="Q343" t="b">
        <f>AND(ISNUMBER(data_to_clean[[#This Row],[revenue_formatted]]),ISNUMBER(data_to_clean[[#This Row],[growth_formatted_%]]),ISNUMBER(data_to_clean[[#This Row],[workers]]),ISNUMBER(data_to_clean[[#This Row],[previous_workers]]),ISNUMBER(data_to_clean[[#This Row],[founded]]),ISNUMBER(data_to_clean[[#This Row],[yrs_on_list]]))</f>
        <v>1</v>
      </c>
    </row>
    <row r="344" spans="1:17" x14ac:dyDescent="0.25">
      <c r="A344">
        <v>342</v>
      </c>
      <c r="B344" t="s">
        <v>1547</v>
      </c>
      <c r="C344" t="s">
        <v>503</v>
      </c>
      <c r="D344" t="str">
        <f>VLOOKUP(data_to_clean[[#This Row],[state]],abbreviation_table[],2,FALSE)</f>
        <v>Illinois</v>
      </c>
      <c r="E344" t="s">
        <v>690</v>
      </c>
      <c r="F344" t="str">
        <f>TRIM(LEFT(data_to_clean[[#This Row],[revenue]],FIND(" ",data_to_clean[[#This Row],[revenue]])))</f>
        <v>12.4</v>
      </c>
      <c r="G344" t="str">
        <f>RIGHT(data_to_clean[[#This Row],[revenue]],LEN(data_to_clean[[#This Row],[revenue]])-FIND(" ",data_to_clean[[#This Row],[revenue]]))</f>
        <v>Million</v>
      </c>
      <c r="H344" s="7">
        <f>VALUE(IF(data_to_clean[[#This Row],[multiplicity]]="Million",_xlfn.CONCAT(SUBSTITUTE(data_to_clean[[#This Row],[number]],".",""),"00000"),_xlfn.CONCAT(SUBSTITUTE(data_to_clean[[#This Row],[number]],".",""),"00000000")))</f>
        <v>12400000</v>
      </c>
      <c r="I344" t="s">
        <v>1549</v>
      </c>
      <c r="J344">
        <f>ROUND(VALUE(SUBSTITUTE(data_to_clean[[#This Row],[growth_%]],".",",")),0)</f>
        <v>1347</v>
      </c>
      <c r="K344" t="s">
        <v>257</v>
      </c>
      <c r="L344">
        <v>171</v>
      </c>
      <c r="M344">
        <v>7</v>
      </c>
      <c r="N344">
        <v>2013</v>
      </c>
      <c r="O344">
        <v>1</v>
      </c>
      <c r="P344" t="s">
        <v>506</v>
      </c>
      <c r="Q344" t="b">
        <f>AND(ISNUMBER(data_to_clean[[#This Row],[revenue_formatted]]),ISNUMBER(data_to_clean[[#This Row],[growth_formatted_%]]),ISNUMBER(data_to_clean[[#This Row],[workers]]),ISNUMBER(data_to_clean[[#This Row],[previous_workers]]),ISNUMBER(data_to_clean[[#This Row],[founded]]),ISNUMBER(data_to_clean[[#This Row],[yrs_on_list]]))</f>
        <v>1</v>
      </c>
    </row>
    <row r="345" spans="1:17" x14ac:dyDescent="0.25">
      <c r="A345">
        <v>343</v>
      </c>
      <c r="B345" t="s">
        <v>1550</v>
      </c>
      <c r="C345" t="s">
        <v>105</v>
      </c>
      <c r="D345" t="str">
        <f>VLOOKUP(data_to_clean[[#This Row],[state]],abbreviation_table[],2,FALSE)</f>
        <v>New York</v>
      </c>
      <c r="E345" t="s">
        <v>445</v>
      </c>
      <c r="F345" t="str">
        <f>TRIM(LEFT(data_to_clean[[#This Row],[revenue]],FIND(" ",data_to_clean[[#This Row],[revenue]])))</f>
        <v>4.3</v>
      </c>
      <c r="G345" t="str">
        <f>RIGHT(data_to_clean[[#This Row],[revenue]],LEN(data_to_clean[[#This Row],[revenue]])-FIND(" ",data_to_clean[[#This Row],[revenue]]))</f>
        <v>Million</v>
      </c>
      <c r="H345" s="7">
        <f>VALUE(IF(data_to_clean[[#This Row],[multiplicity]]="Million",_xlfn.CONCAT(SUBSTITUTE(data_to_clean[[#This Row],[number]],".",""),"00000"),_xlfn.CONCAT(SUBSTITUTE(data_to_clean[[#This Row],[number]],".",""),"00000000")))</f>
        <v>4300000</v>
      </c>
      <c r="I345" t="s">
        <v>1552</v>
      </c>
      <c r="J345">
        <f>ROUND(VALUE(SUBSTITUTE(data_to_clean[[#This Row],[growth_%]],".",",")),0)</f>
        <v>1344</v>
      </c>
      <c r="K345" t="s">
        <v>218</v>
      </c>
      <c r="L345">
        <v>25</v>
      </c>
      <c r="M345">
        <v>3</v>
      </c>
      <c r="N345">
        <v>2015</v>
      </c>
      <c r="O345">
        <v>1</v>
      </c>
      <c r="P345" t="s">
        <v>108</v>
      </c>
      <c r="Q345" t="b">
        <f>AND(ISNUMBER(data_to_clean[[#This Row],[revenue_formatted]]),ISNUMBER(data_to_clean[[#This Row],[growth_formatted_%]]),ISNUMBER(data_to_clean[[#This Row],[workers]]),ISNUMBER(data_to_clean[[#This Row],[previous_workers]]),ISNUMBER(data_to_clean[[#This Row],[founded]]),ISNUMBER(data_to_clean[[#This Row],[yrs_on_list]]))</f>
        <v>1</v>
      </c>
    </row>
    <row r="346" spans="1:17" x14ac:dyDescent="0.25">
      <c r="A346">
        <v>344</v>
      </c>
      <c r="B346" t="s">
        <v>1553</v>
      </c>
      <c r="C346" t="s">
        <v>52</v>
      </c>
      <c r="D346" t="str">
        <f>VLOOKUP(data_to_clean[[#This Row],[state]],abbreviation_table[],2,FALSE)</f>
        <v>Florida</v>
      </c>
      <c r="E346" t="s">
        <v>1555</v>
      </c>
      <c r="F346" t="str">
        <f>TRIM(LEFT(data_to_clean[[#This Row],[revenue]],FIND(" ",data_to_clean[[#This Row],[revenue]])))</f>
        <v>33.8</v>
      </c>
      <c r="G346" t="str">
        <f>RIGHT(data_to_clean[[#This Row],[revenue]],LEN(data_to_clean[[#This Row],[revenue]])-FIND(" ",data_to_clean[[#This Row],[revenue]]))</f>
        <v>Million</v>
      </c>
      <c r="H346" s="7">
        <f>VALUE(IF(data_to_clean[[#This Row],[multiplicity]]="Million",_xlfn.CONCAT(SUBSTITUTE(data_to_clean[[#This Row],[number]],".",""),"00000"),_xlfn.CONCAT(SUBSTITUTE(data_to_clean[[#This Row],[number]],".",""),"00000000")))</f>
        <v>33800000</v>
      </c>
      <c r="I346" t="s">
        <v>1556</v>
      </c>
      <c r="J346">
        <f>ROUND(VALUE(SUBSTITUTE(data_to_clean[[#This Row],[growth_%]],".",",")),0)</f>
        <v>1333</v>
      </c>
      <c r="K346" t="s">
        <v>18</v>
      </c>
      <c r="L346">
        <v>60</v>
      </c>
      <c r="M346">
        <v>5</v>
      </c>
      <c r="N346">
        <v>2013</v>
      </c>
      <c r="O346">
        <v>2</v>
      </c>
      <c r="P346" t="s">
        <v>787</v>
      </c>
      <c r="Q346" t="b">
        <f>AND(ISNUMBER(data_to_clean[[#This Row],[revenue_formatted]]),ISNUMBER(data_to_clean[[#This Row],[growth_formatted_%]]),ISNUMBER(data_to_clean[[#This Row],[workers]]),ISNUMBER(data_to_clean[[#This Row],[previous_workers]]),ISNUMBER(data_to_clean[[#This Row],[founded]]),ISNUMBER(data_to_clean[[#This Row],[yrs_on_list]]))</f>
        <v>1</v>
      </c>
    </row>
    <row r="347" spans="1:17" x14ac:dyDescent="0.25">
      <c r="A347">
        <v>345</v>
      </c>
      <c r="B347" t="s">
        <v>1557</v>
      </c>
      <c r="C347" t="s">
        <v>15</v>
      </c>
      <c r="D347" t="str">
        <f>VLOOKUP(data_to_clean[[#This Row],[state]],abbreviation_table[],2,FALSE)</f>
        <v>Arizona</v>
      </c>
      <c r="E347" t="s">
        <v>209</v>
      </c>
      <c r="F347" t="str">
        <f>TRIM(LEFT(data_to_clean[[#This Row],[revenue]],FIND(" ",data_to_clean[[#This Row],[revenue]])))</f>
        <v>7.2</v>
      </c>
      <c r="G347" t="str">
        <f>RIGHT(data_to_clean[[#This Row],[revenue]],LEN(data_to_clean[[#This Row],[revenue]])-FIND(" ",data_to_clean[[#This Row],[revenue]]))</f>
        <v>Million</v>
      </c>
      <c r="H347" s="7">
        <f>VALUE(IF(data_to_clean[[#This Row],[multiplicity]]="Million",_xlfn.CONCAT(SUBSTITUTE(data_to_clean[[#This Row],[number]],".",""),"00000"),_xlfn.CONCAT(SUBSTITUTE(data_to_clean[[#This Row],[number]],".",""),"00000000")))</f>
        <v>7200000</v>
      </c>
      <c r="I347" t="s">
        <v>1559</v>
      </c>
      <c r="J347">
        <f>ROUND(VALUE(SUBSTITUTE(data_to_clean[[#This Row],[growth_%]],".",",")),0)</f>
        <v>1329</v>
      </c>
      <c r="K347" t="s">
        <v>336</v>
      </c>
      <c r="L347">
        <v>230</v>
      </c>
      <c r="M347">
        <v>16</v>
      </c>
      <c r="N347">
        <v>2015</v>
      </c>
      <c r="O347">
        <v>1</v>
      </c>
      <c r="P347" t="s">
        <v>651</v>
      </c>
      <c r="Q347" t="b">
        <f>AND(ISNUMBER(data_to_clean[[#This Row],[revenue_formatted]]),ISNUMBER(data_to_clean[[#This Row],[growth_formatted_%]]),ISNUMBER(data_to_clean[[#This Row],[workers]]),ISNUMBER(data_to_clean[[#This Row],[previous_workers]]),ISNUMBER(data_to_clean[[#This Row],[founded]]),ISNUMBER(data_to_clean[[#This Row],[yrs_on_list]]))</f>
        <v>1</v>
      </c>
    </row>
    <row r="348" spans="1:17" x14ac:dyDescent="0.25">
      <c r="A348">
        <v>346</v>
      </c>
      <c r="B348" t="s">
        <v>1560</v>
      </c>
      <c r="C348" t="s">
        <v>80</v>
      </c>
      <c r="D348" t="str">
        <f>VLOOKUP(data_to_clean[[#This Row],[state]],abbreviation_table[],2,FALSE)</f>
        <v>California</v>
      </c>
      <c r="E348" t="s">
        <v>1562</v>
      </c>
      <c r="F348" t="str">
        <f>TRIM(LEFT(data_to_clean[[#This Row],[revenue]],FIND(" ",data_to_clean[[#This Row],[revenue]])))</f>
        <v>64.3</v>
      </c>
      <c r="G348" t="str">
        <f>RIGHT(data_to_clean[[#This Row],[revenue]],LEN(data_to_clean[[#This Row],[revenue]])-FIND(" ",data_to_clean[[#This Row],[revenue]]))</f>
        <v>Million</v>
      </c>
      <c r="H348" s="7">
        <f>VALUE(IF(data_to_clean[[#This Row],[multiplicity]]="Million",_xlfn.CONCAT(SUBSTITUTE(data_to_clean[[#This Row],[number]],".",""),"00000"),_xlfn.CONCAT(SUBSTITUTE(data_to_clean[[#This Row],[number]],".",""),"00000000")))</f>
        <v>64300000</v>
      </c>
      <c r="I348" t="s">
        <v>1563</v>
      </c>
      <c r="J348">
        <f>ROUND(VALUE(SUBSTITUTE(data_to_clean[[#This Row],[growth_%]],".",",")),0)</f>
        <v>1328</v>
      </c>
      <c r="K348" t="s">
        <v>40</v>
      </c>
      <c r="L348">
        <v>21</v>
      </c>
      <c r="M348">
        <v>8</v>
      </c>
      <c r="N348">
        <v>2010</v>
      </c>
      <c r="O348">
        <v>4</v>
      </c>
      <c r="P348" t="s">
        <v>964</v>
      </c>
      <c r="Q348" t="b">
        <f>AND(ISNUMBER(data_to_clean[[#This Row],[revenue_formatted]]),ISNUMBER(data_to_clean[[#This Row],[growth_formatted_%]]),ISNUMBER(data_to_clean[[#This Row],[workers]]),ISNUMBER(data_to_clean[[#This Row],[previous_workers]]),ISNUMBER(data_to_clean[[#This Row],[founded]]),ISNUMBER(data_to_clean[[#This Row],[yrs_on_list]]))</f>
        <v>1</v>
      </c>
    </row>
    <row r="349" spans="1:17" x14ac:dyDescent="0.25">
      <c r="A349">
        <v>347</v>
      </c>
      <c r="B349" t="s">
        <v>1564</v>
      </c>
      <c r="C349" t="s">
        <v>74</v>
      </c>
      <c r="D349" t="str">
        <f>VLOOKUP(data_to_clean[[#This Row],[state]],abbreviation_table[],2,FALSE)</f>
        <v>Ohio</v>
      </c>
      <c r="E349" t="s">
        <v>911</v>
      </c>
      <c r="F349" t="str">
        <f>TRIM(LEFT(data_to_clean[[#This Row],[revenue]],FIND(" ",data_to_clean[[#This Row],[revenue]])))</f>
        <v>2.7</v>
      </c>
      <c r="G349" t="str">
        <f>RIGHT(data_to_clean[[#This Row],[revenue]],LEN(data_to_clean[[#This Row],[revenue]])-FIND(" ",data_to_clean[[#This Row],[revenue]]))</f>
        <v>Million</v>
      </c>
      <c r="H349" s="7">
        <f>VALUE(IF(data_to_clean[[#This Row],[multiplicity]]="Million",_xlfn.CONCAT(SUBSTITUTE(data_to_clean[[#This Row],[number]],".",""),"00000"),_xlfn.CONCAT(SUBSTITUTE(data_to_clean[[#This Row],[number]],".",""),"00000000")))</f>
        <v>2700000</v>
      </c>
      <c r="I349" t="s">
        <v>1566</v>
      </c>
      <c r="J349">
        <f>ROUND(VALUE(SUBSTITUTE(data_to_clean[[#This Row],[growth_%]],".",",")),0)</f>
        <v>1326</v>
      </c>
      <c r="K349" t="s">
        <v>336</v>
      </c>
      <c r="L349">
        <v>2</v>
      </c>
      <c r="M349">
        <v>2</v>
      </c>
      <c r="N349">
        <v>2014</v>
      </c>
      <c r="O349">
        <v>1</v>
      </c>
      <c r="P349" t="s">
        <v>349</v>
      </c>
      <c r="Q349" t="b">
        <f>AND(ISNUMBER(data_to_clean[[#This Row],[revenue_formatted]]),ISNUMBER(data_to_clean[[#This Row],[growth_formatted_%]]),ISNUMBER(data_to_clean[[#This Row],[workers]]),ISNUMBER(data_to_clean[[#This Row],[previous_workers]]),ISNUMBER(data_to_clean[[#This Row],[founded]]),ISNUMBER(data_to_clean[[#This Row],[yrs_on_list]]))</f>
        <v>1</v>
      </c>
    </row>
    <row r="350" spans="1:17" x14ac:dyDescent="0.25">
      <c r="A350">
        <v>348</v>
      </c>
      <c r="B350" t="s">
        <v>1567</v>
      </c>
      <c r="C350" t="s">
        <v>503</v>
      </c>
      <c r="D350" t="str">
        <f>VLOOKUP(data_to_clean[[#This Row],[state]],abbreviation_table[],2,FALSE)</f>
        <v>Illinois</v>
      </c>
      <c r="E350" t="s">
        <v>1569</v>
      </c>
      <c r="F350" t="str">
        <f>TRIM(LEFT(data_to_clean[[#This Row],[revenue]],FIND(" ",data_to_clean[[#This Row],[revenue]])))</f>
        <v>29.1</v>
      </c>
      <c r="G350" t="str">
        <f>RIGHT(data_to_clean[[#This Row],[revenue]],LEN(data_to_clean[[#This Row],[revenue]])-FIND(" ",data_to_clean[[#This Row],[revenue]]))</f>
        <v>Million</v>
      </c>
      <c r="H350" s="7">
        <f>VALUE(IF(data_to_clean[[#This Row],[multiplicity]]="Million",_xlfn.CONCAT(SUBSTITUTE(data_to_clean[[#This Row],[number]],".",""),"00000"),_xlfn.CONCAT(SUBSTITUTE(data_to_clean[[#This Row],[number]],".",""),"00000000")))</f>
        <v>29100000</v>
      </c>
      <c r="I350" t="s">
        <v>1570</v>
      </c>
      <c r="J350">
        <f>ROUND(VALUE(SUBSTITUTE(data_to_clean[[#This Row],[growth_%]],".",",")),0)</f>
        <v>1323</v>
      </c>
      <c r="K350" t="s">
        <v>25</v>
      </c>
      <c r="L350">
        <v>15</v>
      </c>
      <c r="M350">
        <v>3</v>
      </c>
      <c r="N350">
        <v>2011</v>
      </c>
      <c r="O350">
        <v>1</v>
      </c>
      <c r="P350" t="s">
        <v>1571</v>
      </c>
      <c r="Q350" t="b">
        <f>AND(ISNUMBER(data_to_clean[[#This Row],[revenue_formatted]]),ISNUMBER(data_to_clean[[#This Row],[growth_formatted_%]]),ISNUMBER(data_to_clean[[#This Row],[workers]]),ISNUMBER(data_to_clean[[#This Row],[previous_workers]]),ISNUMBER(data_to_clean[[#This Row],[founded]]),ISNUMBER(data_to_clean[[#This Row],[yrs_on_list]]))</f>
        <v>1</v>
      </c>
    </row>
    <row r="351" spans="1:17" x14ac:dyDescent="0.25">
      <c r="A351">
        <v>349</v>
      </c>
      <c r="B351" t="s">
        <v>1572</v>
      </c>
      <c r="C351" t="s">
        <v>98</v>
      </c>
      <c r="D351" t="str">
        <f>VLOOKUP(data_to_clean[[#This Row],[state]],abbreviation_table[],2,FALSE)</f>
        <v>Washington</v>
      </c>
      <c r="E351" t="s">
        <v>498</v>
      </c>
      <c r="F351" t="str">
        <f>TRIM(LEFT(data_to_clean[[#This Row],[revenue]],FIND(" ",data_to_clean[[#This Row],[revenue]])))</f>
        <v>10.4</v>
      </c>
      <c r="G351" t="str">
        <f>RIGHT(data_to_clean[[#This Row],[revenue]],LEN(data_to_clean[[#This Row],[revenue]])-FIND(" ",data_to_clean[[#This Row],[revenue]]))</f>
        <v>Million</v>
      </c>
      <c r="H351" s="7">
        <f>VALUE(IF(data_to_clean[[#This Row],[multiplicity]]="Million",_xlfn.CONCAT(SUBSTITUTE(data_to_clean[[#This Row],[number]],".",""),"00000"),_xlfn.CONCAT(SUBSTITUTE(data_to_clean[[#This Row],[number]],".",""),"00000000")))</f>
        <v>10400000</v>
      </c>
      <c r="I351" t="s">
        <v>1574</v>
      </c>
      <c r="J351">
        <f>ROUND(VALUE(SUBSTITUTE(data_to_clean[[#This Row],[growth_%]],".",",")),0)</f>
        <v>1317</v>
      </c>
      <c r="K351" t="s">
        <v>40</v>
      </c>
      <c r="L351">
        <v>18</v>
      </c>
      <c r="M351">
        <v>4</v>
      </c>
      <c r="N351">
        <v>2013</v>
      </c>
      <c r="O351">
        <v>2</v>
      </c>
      <c r="P351" t="s">
        <v>101</v>
      </c>
      <c r="Q351" t="b">
        <f>AND(ISNUMBER(data_to_clean[[#This Row],[revenue_formatted]]),ISNUMBER(data_to_clean[[#This Row],[growth_formatted_%]]),ISNUMBER(data_to_clean[[#This Row],[workers]]),ISNUMBER(data_to_clean[[#This Row],[previous_workers]]),ISNUMBER(data_to_clean[[#This Row],[founded]]),ISNUMBER(data_to_clean[[#This Row],[yrs_on_list]]))</f>
        <v>1</v>
      </c>
    </row>
    <row r="352" spans="1:17" x14ac:dyDescent="0.25">
      <c r="A352">
        <v>350</v>
      </c>
      <c r="B352" t="s">
        <v>1575</v>
      </c>
      <c r="C352" t="s">
        <v>80</v>
      </c>
      <c r="D352" t="str">
        <f>VLOOKUP(data_to_clean[[#This Row],[state]],abbreviation_table[],2,FALSE)</f>
        <v>California</v>
      </c>
      <c r="E352" t="s">
        <v>993</v>
      </c>
      <c r="F352" t="str">
        <f>TRIM(LEFT(data_to_clean[[#This Row],[revenue]],FIND(" ",data_to_clean[[#This Row],[revenue]])))</f>
        <v>2.3</v>
      </c>
      <c r="G352" t="str">
        <f>RIGHT(data_to_clean[[#This Row],[revenue]],LEN(data_to_clean[[#This Row],[revenue]])-FIND(" ",data_to_clean[[#This Row],[revenue]]))</f>
        <v>Million</v>
      </c>
      <c r="H352" s="7">
        <f>VALUE(IF(data_to_clean[[#This Row],[multiplicity]]="Million",_xlfn.CONCAT(SUBSTITUTE(data_to_clean[[#This Row],[number]],".",""),"00000"),_xlfn.CONCAT(SUBSTITUTE(data_to_clean[[#This Row],[number]],".",""),"00000000")))</f>
        <v>2300000</v>
      </c>
      <c r="I352" t="s">
        <v>1577</v>
      </c>
      <c r="J352">
        <f>ROUND(VALUE(SUBSTITUTE(data_to_clean[[#This Row],[growth_%]],".",",")),0)</f>
        <v>1314</v>
      </c>
      <c r="K352" t="s">
        <v>156</v>
      </c>
      <c r="L352">
        <v>19</v>
      </c>
      <c r="M352">
        <v>4</v>
      </c>
      <c r="N352">
        <v>2012</v>
      </c>
      <c r="O352">
        <v>1</v>
      </c>
      <c r="P352" t="s">
        <v>391</v>
      </c>
      <c r="Q352" t="b">
        <f>AND(ISNUMBER(data_to_clean[[#This Row],[revenue_formatted]]),ISNUMBER(data_to_clean[[#This Row],[growth_formatted_%]]),ISNUMBER(data_to_clean[[#This Row],[workers]]),ISNUMBER(data_to_clean[[#This Row],[previous_workers]]),ISNUMBER(data_to_clean[[#This Row],[founded]]),ISNUMBER(data_to_clean[[#This Row],[yrs_on_list]]))</f>
        <v>1</v>
      </c>
    </row>
    <row r="353" spans="1:17" x14ac:dyDescent="0.25">
      <c r="A353">
        <v>351</v>
      </c>
      <c r="B353" t="s">
        <v>1578</v>
      </c>
      <c r="C353" t="s">
        <v>80</v>
      </c>
      <c r="D353" t="str">
        <f>VLOOKUP(data_to_clean[[#This Row],[state]],abbreviation_table[],2,FALSE)</f>
        <v>California</v>
      </c>
      <c r="E353" t="s">
        <v>1580</v>
      </c>
      <c r="F353" t="str">
        <f>TRIM(LEFT(data_to_clean[[#This Row],[revenue]],FIND(" ",data_to_clean[[#This Row],[revenue]])))</f>
        <v>35.3</v>
      </c>
      <c r="G353" t="str">
        <f>RIGHT(data_to_clean[[#This Row],[revenue]],LEN(data_to_clean[[#This Row],[revenue]])-FIND(" ",data_to_clean[[#This Row],[revenue]]))</f>
        <v>Million</v>
      </c>
      <c r="H353" s="7">
        <f>VALUE(IF(data_to_clean[[#This Row],[multiplicity]]="Million",_xlfn.CONCAT(SUBSTITUTE(data_to_clean[[#This Row],[number]],".",""),"00000"),_xlfn.CONCAT(SUBSTITUTE(data_to_clean[[#This Row],[number]],".",""),"00000000")))</f>
        <v>35300000</v>
      </c>
      <c r="I353" t="s">
        <v>1581</v>
      </c>
      <c r="J353">
        <f>ROUND(VALUE(SUBSTITUTE(data_to_clean[[#This Row],[growth_%]],".",",")),0)</f>
        <v>1302</v>
      </c>
      <c r="K353" t="s">
        <v>107</v>
      </c>
      <c r="L353">
        <v>400</v>
      </c>
      <c r="M353">
        <v>55</v>
      </c>
      <c r="N353">
        <v>2012</v>
      </c>
      <c r="O353">
        <v>2</v>
      </c>
      <c r="P353" t="s">
        <v>163</v>
      </c>
      <c r="Q353" t="b">
        <f>AND(ISNUMBER(data_to_clean[[#This Row],[revenue_formatted]]),ISNUMBER(data_to_clean[[#This Row],[growth_formatted_%]]),ISNUMBER(data_to_clean[[#This Row],[workers]]),ISNUMBER(data_to_clean[[#This Row],[previous_workers]]),ISNUMBER(data_to_clean[[#This Row],[founded]]),ISNUMBER(data_to_clean[[#This Row],[yrs_on_list]]))</f>
        <v>1</v>
      </c>
    </row>
    <row r="354" spans="1:17" x14ac:dyDescent="0.25">
      <c r="A354">
        <v>352</v>
      </c>
      <c r="B354" t="s">
        <v>1582</v>
      </c>
      <c r="C354" t="s">
        <v>80</v>
      </c>
      <c r="D354" t="str">
        <f>VLOOKUP(data_to_clean[[#This Row],[state]],abbreviation_table[],2,FALSE)</f>
        <v>California</v>
      </c>
      <c r="E354" t="s">
        <v>1584</v>
      </c>
      <c r="F354" t="str">
        <f>TRIM(LEFT(data_to_clean[[#This Row],[revenue]],FIND(" ",data_to_clean[[#This Row],[revenue]])))</f>
        <v>24.2</v>
      </c>
      <c r="G354" t="str">
        <f>RIGHT(data_to_clean[[#This Row],[revenue]],LEN(data_to_clean[[#This Row],[revenue]])-FIND(" ",data_to_clean[[#This Row],[revenue]]))</f>
        <v>Million</v>
      </c>
      <c r="H354" s="7">
        <f>VALUE(IF(data_to_clean[[#This Row],[multiplicity]]="Million",_xlfn.CONCAT(SUBSTITUTE(data_to_clean[[#This Row],[number]],".",""),"00000"),_xlfn.CONCAT(SUBSTITUTE(data_to_clean[[#This Row],[number]],".",""),"00000000")))</f>
        <v>24200000</v>
      </c>
      <c r="I354" t="s">
        <v>1585</v>
      </c>
      <c r="J354">
        <f>ROUND(VALUE(SUBSTITUTE(data_to_clean[[#This Row],[growth_%]],".",",")),0)</f>
        <v>1293</v>
      </c>
      <c r="K354" t="s">
        <v>33</v>
      </c>
      <c r="L354">
        <v>166</v>
      </c>
      <c r="M354">
        <v>37</v>
      </c>
      <c r="N354">
        <v>2014</v>
      </c>
      <c r="O354">
        <v>2</v>
      </c>
      <c r="P354" t="s">
        <v>1586</v>
      </c>
      <c r="Q354" t="b">
        <f>AND(ISNUMBER(data_to_clean[[#This Row],[revenue_formatted]]),ISNUMBER(data_to_clean[[#This Row],[growth_formatted_%]]),ISNUMBER(data_to_clean[[#This Row],[workers]]),ISNUMBER(data_to_clean[[#This Row],[previous_workers]]),ISNUMBER(data_to_clean[[#This Row],[founded]]),ISNUMBER(data_to_clean[[#This Row],[yrs_on_list]]))</f>
        <v>1</v>
      </c>
    </row>
    <row r="355" spans="1:17" x14ac:dyDescent="0.25">
      <c r="A355">
        <v>353</v>
      </c>
      <c r="B355" t="s">
        <v>1587</v>
      </c>
      <c r="C355" t="s">
        <v>22</v>
      </c>
      <c r="D355" t="str">
        <f>VLOOKUP(data_to_clean[[#This Row],[state]],abbreviation_table[],2,FALSE)</f>
        <v>Tennessee</v>
      </c>
      <c r="E355" t="s">
        <v>861</v>
      </c>
      <c r="F355" t="str">
        <f>TRIM(LEFT(data_to_clean[[#This Row],[revenue]],FIND(" ",data_to_clean[[#This Row],[revenue]])))</f>
        <v>5.7</v>
      </c>
      <c r="G355" t="str">
        <f>RIGHT(data_to_clean[[#This Row],[revenue]],LEN(data_to_clean[[#This Row],[revenue]])-FIND(" ",data_to_clean[[#This Row],[revenue]]))</f>
        <v>Million</v>
      </c>
      <c r="H355" s="7">
        <f>VALUE(IF(data_to_clean[[#This Row],[multiplicity]]="Million",_xlfn.CONCAT(SUBSTITUTE(data_to_clean[[#This Row],[number]],".",""),"00000"),_xlfn.CONCAT(SUBSTITUTE(data_to_clean[[#This Row],[number]],".",""),"00000000")))</f>
        <v>5700000</v>
      </c>
      <c r="I355" t="s">
        <v>1589</v>
      </c>
      <c r="J355">
        <f>ROUND(VALUE(SUBSTITUTE(data_to_clean[[#This Row],[growth_%]],".",",")),0)</f>
        <v>1291</v>
      </c>
      <c r="K355" t="s">
        <v>336</v>
      </c>
      <c r="L355">
        <v>15</v>
      </c>
      <c r="M355">
        <v>7</v>
      </c>
      <c r="N355">
        <v>2014</v>
      </c>
      <c r="O355">
        <v>1</v>
      </c>
      <c r="P355" t="s">
        <v>27</v>
      </c>
      <c r="Q355" t="b">
        <f>AND(ISNUMBER(data_to_clean[[#This Row],[revenue_formatted]]),ISNUMBER(data_to_clean[[#This Row],[growth_formatted_%]]),ISNUMBER(data_to_clean[[#This Row],[workers]]),ISNUMBER(data_to_clean[[#This Row],[previous_workers]]),ISNUMBER(data_to_clean[[#This Row],[founded]]),ISNUMBER(data_to_clean[[#This Row],[yrs_on_list]]))</f>
        <v>1</v>
      </c>
    </row>
    <row r="356" spans="1:17" x14ac:dyDescent="0.25">
      <c r="A356">
        <v>354</v>
      </c>
      <c r="B356" t="s">
        <v>1590</v>
      </c>
      <c r="C356" t="s">
        <v>59</v>
      </c>
      <c r="D356" t="str">
        <f>VLOOKUP(data_to_clean[[#This Row],[state]],abbreviation_table[],2,FALSE)</f>
        <v>New Jersey</v>
      </c>
      <c r="E356" t="s">
        <v>1592</v>
      </c>
      <c r="F356" t="str">
        <f>TRIM(LEFT(data_to_clean[[#This Row],[revenue]],FIND(" ",data_to_clean[[#This Row],[revenue]])))</f>
        <v>19.7</v>
      </c>
      <c r="G356" t="str">
        <f>RIGHT(data_to_clean[[#This Row],[revenue]],LEN(data_to_clean[[#This Row],[revenue]])-FIND(" ",data_to_clean[[#This Row],[revenue]]))</f>
        <v>Million</v>
      </c>
      <c r="H356" s="7">
        <f>VALUE(IF(data_to_clean[[#This Row],[multiplicity]]="Million",_xlfn.CONCAT(SUBSTITUTE(data_to_clean[[#This Row],[number]],".",""),"00000"),_xlfn.CONCAT(SUBSTITUTE(data_to_clean[[#This Row],[number]],".",""),"00000000")))</f>
        <v>19700000</v>
      </c>
      <c r="I356" t="s">
        <v>1593</v>
      </c>
      <c r="J356">
        <f>ROUND(VALUE(SUBSTITUTE(data_to_clean[[#This Row],[growth_%]],".",",")),0)</f>
        <v>1288</v>
      </c>
      <c r="K356" t="s">
        <v>336</v>
      </c>
      <c r="L356">
        <v>185</v>
      </c>
      <c r="M356">
        <v>32</v>
      </c>
      <c r="N356">
        <v>2010</v>
      </c>
      <c r="O356">
        <v>2</v>
      </c>
      <c r="P356" t="s">
        <v>1594</v>
      </c>
      <c r="Q356" t="b">
        <f>AND(ISNUMBER(data_to_clean[[#This Row],[revenue_formatted]]),ISNUMBER(data_to_clean[[#This Row],[growth_formatted_%]]),ISNUMBER(data_to_clean[[#This Row],[workers]]),ISNUMBER(data_to_clean[[#This Row],[previous_workers]]),ISNUMBER(data_to_clean[[#This Row],[founded]]),ISNUMBER(data_to_clean[[#This Row],[yrs_on_list]]))</f>
        <v>1</v>
      </c>
    </row>
    <row r="357" spans="1:17" x14ac:dyDescent="0.25">
      <c r="A357">
        <v>355</v>
      </c>
      <c r="B357" t="s">
        <v>1595</v>
      </c>
      <c r="C357" t="s">
        <v>503</v>
      </c>
      <c r="D357" t="str">
        <f>VLOOKUP(data_to_clean[[#This Row],[state]],abbreviation_table[],2,FALSE)</f>
        <v>Illinois</v>
      </c>
      <c r="E357" t="s">
        <v>1106</v>
      </c>
      <c r="F357" t="str">
        <f>TRIM(LEFT(data_to_clean[[#This Row],[revenue]],FIND(" ",data_to_clean[[#This Row],[revenue]])))</f>
        <v>2.9</v>
      </c>
      <c r="G357" t="str">
        <f>RIGHT(data_to_clean[[#This Row],[revenue]],LEN(data_to_clean[[#This Row],[revenue]])-FIND(" ",data_to_clean[[#This Row],[revenue]]))</f>
        <v>Million</v>
      </c>
      <c r="H357" s="7">
        <f>VALUE(IF(data_to_clean[[#This Row],[multiplicity]]="Million",_xlfn.CONCAT(SUBSTITUTE(data_to_clean[[#This Row],[number]],".",""),"00000"),_xlfn.CONCAT(SUBSTITUTE(data_to_clean[[#This Row],[number]],".",""),"00000000")))</f>
        <v>2900000</v>
      </c>
      <c r="I357" t="s">
        <v>1597</v>
      </c>
      <c r="J357">
        <f>ROUND(VALUE(SUBSTITUTE(data_to_clean[[#This Row],[growth_%]],".",",")),0)</f>
        <v>1283</v>
      </c>
      <c r="K357" t="s">
        <v>107</v>
      </c>
      <c r="L357">
        <v>16</v>
      </c>
      <c r="M357">
        <v>2</v>
      </c>
      <c r="N357">
        <v>2015</v>
      </c>
      <c r="O357">
        <v>1</v>
      </c>
      <c r="P357" t="s">
        <v>1598</v>
      </c>
      <c r="Q357" t="b">
        <f>AND(ISNUMBER(data_to_clean[[#This Row],[revenue_formatted]]),ISNUMBER(data_to_clean[[#This Row],[growth_formatted_%]]),ISNUMBER(data_to_clean[[#This Row],[workers]]),ISNUMBER(data_to_clean[[#This Row],[previous_workers]]),ISNUMBER(data_to_clean[[#This Row],[founded]]),ISNUMBER(data_to_clean[[#This Row],[yrs_on_list]]))</f>
        <v>1</v>
      </c>
    </row>
    <row r="358" spans="1:17" x14ac:dyDescent="0.25">
      <c r="A358">
        <v>356</v>
      </c>
      <c r="B358" t="s">
        <v>1599</v>
      </c>
      <c r="C358" t="s">
        <v>80</v>
      </c>
      <c r="D358" t="str">
        <f>VLOOKUP(data_to_clean[[#This Row],[state]],abbreviation_table[],2,FALSE)</f>
        <v>California</v>
      </c>
      <c r="E358" t="s">
        <v>993</v>
      </c>
      <c r="F358" t="str">
        <f>TRIM(LEFT(data_to_clean[[#This Row],[revenue]],FIND(" ",data_to_clean[[#This Row],[revenue]])))</f>
        <v>2.3</v>
      </c>
      <c r="G358" t="str">
        <f>RIGHT(data_to_clean[[#This Row],[revenue]],LEN(data_to_clean[[#This Row],[revenue]])-FIND(" ",data_to_clean[[#This Row],[revenue]]))</f>
        <v>Million</v>
      </c>
      <c r="H358" s="7">
        <f>VALUE(IF(data_to_clean[[#This Row],[multiplicity]]="Million",_xlfn.CONCAT(SUBSTITUTE(data_to_clean[[#This Row],[number]],".",""),"00000"),_xlfn.CONCAT(SUBSTITUTE(data_to_clean[[#This Row],[number]],".",""),"00000000")))</f>
        <v>2300000</v>
      </c>
      <c r="I358" t="s">
        <v>1601</v>
      </c>
      <c r="J358">
        <f>ROUND(VALUE(SUBSTITUTE(data_to_clean[[#This Row],[growth_%]],".",",")),0)</f>
        <v>1282</v>
      </c>
      <c r="K358" t="s">
        <v>336</v>
      </c>
      <c r="L358">
        <v>8</v>
      </c>
      <c r="M358">
        <v>3</v>
      </c>
      <c r="N358">
        <v>2013</v>
      </c>
      <c r="O358">
        <v>1</v>
      </c>
      <c r="P358" t="s">
        <v>1602</v>
      </c>
      <c r="Q358" t="b">
        <f>AND(ISNUMBER(data_to_clean[[#This Row],[revenue_formatted]]),ISNUMBER(data_to_clean[[#This Row],[growth_formatted_%]]),ISNUMBER(data_to_clean[[#This Row],[workers]]),ISNUMBER(data_to_clean[[#This Row],[previous_workers]]),ISNUMBER(data_to_clean[[#This Row],[founded]]),ISNUMBER(data_to_clean[[#This Row],[yrs_on_list]]))</f>
        <v>1</v>
      </c>
    </row>
    <row r="359" spans="1:17" x14ac:dyDescent="0.25">
      <c r="A359">
        <v>357</v>
      </c>
      <c r="B359" t="s">
        <v>1603</v>
      </c>
      <c r="C359" t="s">
        <v>166</v>
      </c>
      <c r="D359" t="str">
        <f>VLOOKUP(data_to_clean[[#This Row],[state]],abbreviation_table[],2,FALSE)</f>
        <v>Utah</v>
      </c>
      <c r="E359" t="s">
        <v>342</v>
      </c>
      <c r="F359" t="str">
        <f>TRIM(LEFT(data_to_clean[[#This Row],[revenue]],FIND(" ",data_to_clean[[#This Row],[revenue]])))</f>
        <v>8</v>
      </c>
      <c r="G359" t="str">
        <f>RIGHT(data_to_clean[[#This Row],[revenue]],LEN(data_to_clean[[#This Row],[revenue]])-FIND(" ",data_to_clean[[#This Row],[revenue]]))</f>
        <v>Million</v>
      </c>
      <c r="H359" s="7">
        <f>VALUE(IF(data_to_clean[[#This Row],[multiplicity]]="Million",_xlfn.CONCAT(SUBSTITUTE(data_to_clean[[#This Row],[number]],".",""),"00000"),_xlfn.CONCAT(SUBSTITUTE(data_to_clean[[#This Row],[number]],".",""),"00000000")))</f>
        <v>800000</v>
      </c>
      <c r="I359" t="s">
        <v>1605</v>
      </c>
      <c r="J359">
        <f>ROUND(VALUE(SUBSTITUTE(data_to_clean[[#This Row],[growth_%]],".",",")),0)</f>
        <v>1279</v>
      </c>
      <c r="K359" t="s">
        <v>156</v>
      </c>
      <c r="L359">
        <v>100</v>
      </c>
      <c r="M359">
        <v>7</v>
      </c>
      <c r="N359">
        <v>2014</v>
      </c>
      <c r="O359">
        <v>2</v>
      </c>
      <c r="P359" t="s">
        <v>319</v>
      </c>
      <c r="Q359" t="b">
        <f>AND(ISNUMBER(data_to_clean[[#This Row],[revenue_formatted]]),ISNUMBER(data_to_clean[[#This Row],[growth_formatted_%]]),ISNUMBER(data_to_clean[[#This Row],[workers]]),ISNUMBER(data_to_clean[[#This Row],[previous_workers]]),ISNUMBER(data_to_clean[[#This Row],[founded]]),ISNUMBER(data_to_clean[[#This Row],[yrs_on_list]]))</f>
        <v>1</v>
      </c>
    </row>
    <row r="360" spans="1:17" x14ac:dyDescent="0.25">
      <c r="A360">
        <v>358</v>
      </c>
      <c r="B360" t="s">
        <v>1606</v>
      </c>
      <c r="C360" t="s">
        <v>66</v>
      </c>
      <c r="D360" t="str">
        <f>VLOOKUP(data_to_clean[[#This Row],[state]],abbreviation_table[],2,FALSE)</f>
        <v>Virginia</v>
      </c>
      <c r="E360" t="s">
        <v>1608</v>
      </c>
      <c r="F360" t="str">
        <f>TRIM(LEFT(data_to_clean[[#This Row],[revenue]],FIND(" ",data_to_clean[[#This Row],[revenue]])))</f>
        <v>8.1</v>
      </c>
      <c r="G360" t="str">
        <f>RIGHT(data_to_clean[[#This Row],[revenue]],LEN(data_to_clean[[#This Row],[revenue]])-FIND(" ",data_to_clean[[#This Row],[revenue]]))</f>
        <v>Million</v>
      </c>
      <c r="H360" s="7">
        <f>VALUE(IF(data_to_clean[[#This Row],[multiplicity]]="Million",_xlfn.CONCAT(SUBSTITUTE(data_to_clean[[#This Row],[number]],".",""),"00000"),_xlfn.CONCAT(SUBSTITUTE(data_to_clean[[#This Row],[number]],".",""),"00000000")))</f>
        <v>8100000</v>
      </c>
      <c r="I360" t="s">
        <v>1609</v>
      </c>
      <c r="J360">
        <f>ROUND(VALUE(SUBSTITUTE(data_to_clean[[#This Row],[growth_%]],".",",")),0)</f>
        <v>1279</v>
      </c>
      <c r="K360" t="s">
        <v>336</v>
      </c>
      <c r="L360">
        <v>27</v>
      </c>
      <c r="M360">
        <v>3</v>
      </c>
      <c r="N360">
        <v>1999</v>
      </c>
      <c r="O360">
        <v>3</v>
      </c>
      <c r="P360" t="s">
        <v>1093</v>
      </c>
      <c r="Q360" t="b">
        <f>AND(ISNUMBER(data_to_clean[[#This Row],[revenue_formatted]]),ISNUMBER(data_to_clean[[#This Row],[growth_formatted_%]]),ISNUMBER(data_to_clean[[#This Row],[workers]]),ISNUMBER(data_to_clean[[#This Row],[previous_workers]]),ISNUMBER(data_to_clean[[#This Row],[founded]]),ISNUMBER(data_to_clean[[#This Row],[yrs_on_list]]))</f>
        <v>1</v>
      </c>
    </row>
    <row r="361" spans="1:17" x14ac:dyDescent="0.25">
      <c r="A361">
        <v>359</v>
      </c>
      <c r="B361" t="s">
        <v>1610</v>
      </c>
      <c r="C361" t="s">
        <v>80</v>
      </c>
      <c r="D361" t="str">
        <f>VLOOKUP(data_to_clean[[#This Row],[state]],abbreviation_table[],2,FALSE)</f>
        <v>California</v>
      </c>
      <c r="E361" t="s">
        <v>1612</v>
      </c>
      <c r="F361" t="str">
        <f>TRIM(LEFT(data_to_clean[[#This Row],[revenue]],FIND(" ",data_to_clean[[#This Row],[revenue]])))</f>
        <v>5.9</v>
      </c>
      <c r="G361" t="str">
        <f>RIGHT(data_to_clean[[#This Row],[revenue]],LEN(data_to_clean[[#This Row],[revenue]])-FIND(" ",data_to_clean[[#This Row],[revenue]]))</f>
        <v>Million</v>
      </c>
      <c r="H361" s="7">
        <f>VALUE(IF(data_to_clean[[#This Row],[multiplicity]]="Million",_xlfn.CONCAT(SUBSTITUTE(data_to_clean[[#This Row],[number]],".",""),"00000"),_xlfn.CONCAT(SUBSTITUTE(data_to_clean[[#This Row],[number]],".",""),"00000000")))</f>
        <v>5900000</v>
      </c>
      <c r="I361" t="s">
        <v>1613</v>
      </c>
      <c r="J361">
        <f>ROUND(VALUE(SUBSTITUTE(data_to_clean[[#This Row],[growth_%]],".",",")),0)</f>
        <v>1276</v>
      </c>
      <c r="K361" t="s">
        <v>156</v>
      </c>
      <c r="L361">
        <v>80</v>
      </c>
      <c r="M361">
        <v>5</v>
      </c>
      <c r="N361">
        <v>2014</v>
      </c>
      <c r="O361">
        <v>1</v>
      </c>
      <c r="P361" t="s">
        <v>500</v>
      </c>
      <c r="Q361" t="b">
        <f>AND(ISNUMBER(data_to_clean[[#This Row],[revenue_formatted]]),ISNUMBER(data_to_clean[[#This Row],[growth_formatted_%]]),ISNUMBER(data_to_clean[[#This Row],[workers]]),ISNUMBER(data_to_clean[[#This Row],[previous_workers]]),ISNUMBER(data_to_clean[[#This Row],[founded]]),ISNUMBER(data_to_clean[[#This Row],[yrs_on_list]]))</f>
        <v>1</v>
      </c>
    </row>
    <row r="362" spans="1:17" x14ac:dyDescent="0.25">
      <c r="A362">
        <v>360</v>
      </c>
      <c r="B362" t="s">
        <v>1614</v>
      </c>
      <c r="C362" t="s">
        <v>503</v>
      </c>
      <c r="D362" t="str">
        <f>VLOOKUP(data_to_clean[[#This Row],[state]],abbreviation_table[],2,FALSE)</f>
        <v>Illinois</v>
      </c>
      <c r="E362" t="s">
        <v>1152</v>
      </c>
      <c r="F362" t="str">
        <f>TRIM(LEFT(data_to_clean[[#This Row],[revenue]],FIND(" ",data_to_clean[[#This Row],[revenue]])))</f>
        <v>2.1</v>
      </c>
      <c r="G362" t="str">
        <f>RIGHT(data_to_clean[[#This Row],[revenue]],LEN(data_to_clean[[#This Row],[revenue]])-FIND(" ",data_to_clean[[#This Row],[revenue]]))</f>
        <v>Million</v>
      </c>
      <c r="H362" s="7">
        <f>VALUE(IF(data_to_clean[[#This Row],[multiplicity]]="Million",_xlfn.CONCAT(SUBSTITUTE(data_to_clean[[#This Row],[number]],".",""),"00000"),_xlfn.CONCAT(SUBSTITUTE(data_to_clean[[#This Row],[number]],".",""),"00000000")))</f>
        <v>2100000</v>
      </c>
      <c r="I362" t="s">
        <v>1616</v>
      </c>
      <c r="J362">
        <f>ROUND(VALUE(SUBSTITUTE(data_to_clean[[#This Row],[growth_%]],".",",")),0)</f>
        <v>1271</v>
      </c>
      <c r="K362" t="s">
        <v>156</v>
      </c>
      <c r="L362">
        <v>17</v>
      </c>
      <c r="M362">
        <v>2</v>
      </c>
      <c r="N362">
        <v>2013</v>
      </c>
      <c r="O362">
        <v>1</v>
      </c>
      <c r="P362" t="s">
        <v>1617</v>
      </c>
      <c r="Q362" t="b">
        <f>AND(ISNUMBER(data_to_clean[[#This Row],[revenue_formatted]]),ISNUMBER(data_to_clean[[#This Row],[growth_formatted_%]]),ISNUMBER(data_to_clean[[#This Row],[workers]]),ISNUMBER(data_to_clean[[#This Row],[previous_workers]]),ISNUMBER(data_to_clean[[#This Row],[founded]]),ISNUMBER(data_to_clean[[#This Row],[yrs_on_list]]))</f>
        <v>1</v>
      </c>
    </row>
    <row r="363" spans="1:17" x14ac:dyDescent="0.25">
      <c r="A363">
        <v>361</v>
      </c>
      <c r="B363" t="s">
        <v>1618</v>
      </c>
      <c r="C363" t="s">
        <v>852</v>
      </c>
      <c r="D363" t="str">
        <f>VLOOKUP(data_to_clean[[#This Row],[state]],abbreviation_table[],2,FALSE)</f>
        <v>Missouri</v>
      </c>
      <c r="E363" t="s">
        <v>1612</v>
      </c>
      <c r="F363" t="str">
        <f>TRIM(LEFT(data_to_clean[[#This Row],[revenue]],FIND(" ",data_to_clean[[#This Row],[revenue]])))</f>
        <v>5.9</v>
      </c>
      <c r="G363" t="str">
        <f>RIGHT(data_to_clean[[#This Row],[revenue]],LEN(data_to_clean[[#This Row],[revenue]])-FIND(" ",data_to_clean[[#This Row],[revenue]]))</f>
        <v>Million</v>
      </c>
      <c r="H363" s="7">
        <f>VALUE(IF(data_to_clean[[#This Row],[multiplicity]]="Million",_xlfn.CONCAT(SUBSTITUTE(data_to_clean[[#This Row],[number]],".",""),"00000"),_xlfn.CONCAT(SUBSTITUTE(data_to_clean[[#This Row],[number]],".",""),"00000000")))</f>
        <v>5900000</v>
      </c>
      <c r="I363" t="s">
        <v>1620</v>
      </c>
      <c r="J363">
        <f>ROUND(VALUE(SUBSTITUTE(data_to_clean[[#This Row],[growth_%]],".",",")),0)</f>
        <v>1265</v>
      </c>
      <c r="K363" t="s">
        <v>18</v>
      </c>
      <c r="L363">
        <v>3</v>
      </c>
      <c r="M363">
        <v>4</v>
      </c>
      <c r="N363">
        <v>2009</v>
      </c>
      <c r="O363">
        <v>1</v>
      </c>
      <c r="P363" t="s">
        <v>1621</v>
      </c>
      <c r="Q363" t="b">
        <f>AND(ISNUMBER(data_to_clean[[#This Row],[revenue_formatted]]),ISNUMBER(data_to_clean[[#This Row],[growth_formatted_%]]),ISNUMBER(data_to_clean[[#This Row],[workers]]),ISNUMBER(data_to_clean[[#This Row],[previous_workers]]),ISNUMBER(data_to_clean[[#This Row],[founded]]),ISNUMBER(data_to_clean[[#This Row],[yrs_on_list]]))</f>
        <v>1</v>
      </c>
    </row>
    <row r="364" spans="1:17" x14ac:dyDescent="0.25">
      <c r="A364">
        <v>362</v>
      </c>
      <c r="B364" t="s">
        <v>1622</v>
      </c>
      <c r="C364" t="s">
        <v>80</v>
      </c>
      <c r="D364" t="str">
        <f>VLOOKUP(data_to_clean[[#This Row],[state]],abbreviation_table[],2,FALSE)</f>
        <v>California</v>
      </c>
      <c r="E364" t="s">
        <v>274</v>
      </c>
      <c r="F364" t="str">
        <f>TRIM(LEFT(data_to_clean[[#This Row],[revenue]],FIND(" ",data_to_clean[[#This Row],[revenue]])))</f>
        <v>8.8</v>
      </c>
      <c r="G364" t="str">
        <f>RIGHT(data_to_clean[[#This Row],[revenue]],LEN(data_to_clean[[#This Row],[revenue]])-FIND(" ",data_to_clean[[#This Row],[revenue]]))</f>
        <v>Million</v>
      </c>
      <c r="H364" s="7">
        <f>VALUE(IF(data_to_clean[[#This Row],[multiplicity]]="Million",_xlfn.CONCAT(SUBSTITUTE(data_to_clean[[#This Row],[number]],".",""),"00000"),_xlfn.CONCAT(SUBSTITUTE(data_to_clean[[#This Row],[number]],".",""),"00000000")))</f>
        <v>8800000</v>
      </c>
      <c r="I364" t="s">
        <v>1624</v>
      </c>
      <c r="J364">
        <f>ROUND(VALUE(SUBSTITUTE(data_to_clean[[#This Row],[growth_%]],".",",")),0)</f>
        <v>1255</v>
      </c>
      <c r="K364" t="s">
        <v>40</v>
      </c>
      <c r="L364">
        <v>17</v>
      </c>
      <c r="M364">
        <v>3</v>
      </c>
      <c r="N364">
        <v>2014</v>
      </c>
      <c r="O364">
        <v>1</v>
      </c>
      <c r="P364" t="s">
        <v>1625</v>
      </c>
      <c r="Q364" t="b">
        <f>AND(ISNUMBER(data_to_clean[[#This Row],[revenue_formatted]]),ISNUMBER(data_to_clean[[#This Row],[growth_formatted_%]]),ISNUMBER(data_to_clean[[#This Row],[workers]]),ISNUMBER(data_to_clean[[#This Row],[previous_workers]]),ISNUMBER(data_to_clean[[#This Row],[founded]]),ISNUMBER(data_to_clean[[#This Row],[yrs_on_list]]))</f>
        <v>1</v>
      </c>
    </row>
    <row r="365" spans="1:17" x14ac:dyDescent="0.25">
      <c r="A365">
        <v>363</v>
      </c>
      <c r="B365" t="s">
        <v>1626</v>
      </c>
      <c r="C365" t="s">
        <v>66</v>
      </c>
      <c r="D365" t="str">
        <f>VLOOKUP(data_to_clean[[#This Row],[state]],abbreviation_table[],2,FALSE)</f>
        <v>Virginia</v>
      </c>
      <c r="E365" t="s">
        <v>1628</v>
      </c>
      <c r="F365" t="str">
        <f>TRIM(LEFT(data_to_clean[[#This Row],[revenue]],FIND(" ",data_to_clean[[#This Row],[revenue]])))</f>
        <v>16</v>
      </c>
      <c r="G365" t="str">
        <f>RIGHT(data_to_clean[[#This Row],[revenue]],LEN(data_to_clean[[#This Row],[revenue]])-FIND(" ",data_to_clean[[#This Row],[revenue]]))</f>
        <v>Million</v>
      </c>
      <c r="H365" s="7">
        <f>VALUE(IF(data_to_clean[[#This Row],[multiplicity]]="Million",_xlfn.CONCAT(SUBSTITUTE(data_to_clean[[#This Row],[number]],".",""),"00000"),_xlfn.CONCAT(SUBSTITUTE(data_to_clean[[#This Row],[number]],".",""),"00000000")))</f>
        <v>1600000</v>
      </c>
      <c r="I365" t="s">
        <v>1629</v>
      </c>
      <c r="J365">
        <f>ROUND(VALUE(SUBSTITUTE(data_to_clean[[#This Row],[growth_%]],".",",")),0)</f>
        <v>1255</v>
      </c>
      <c r="K365" t="s">
        <v>233</v>
      </c>
      <c r="L365">
        <v>32</v>
      </c>
      <c r="M365">
        <v>3</v>
      </c>
      <c r="N365">
        <v>2014</v>
      </c>
      <c r="O365">
        <v>1</v>
      </c>
      <c r="P365" t="s">
        <v>1630</v>
      </c>
      <c r="Q365" t="b">
        <f>AND(ISNUMBER(data_to_clean[[#This Row],[revenue_formatted]]),ISNUMBER(data_to_clean[[#This Row],[growth_formatted_%]]),ISNUMBER(data_to_clean[[#This Row],[workers]]),ISNUMBER(data_to_clean[[#This Row],[previous_workers]]),ISNUMBER(data_to_clean[[#This Row],[founded]]),ISNUMBER(data_to_clean[[#This Row],[yrs_on_list]]))</f>
        <v>1</v>
      </c>
    </row>
    <row r="366" spans="1:17" x14ac:dyDescent="0.25">
      <c r="A366">
        <v>364</v>
      </c>
      <c r="B366" t="s">
        <v>1631</v>
      </c>
      <c r="C366" t="s">
        <v>153</v>
      </c>
      <c r="D366" t="str">
        <f>VLOOKUP(data_to_clean[[#This Row],[state]],abbreviation_table[],2,FALSE)</f>
        <v>Idaho</v>
      </c>
      <c r="E366" t="s">
        <v>880</v>
      </c>
      <c r="F366" t="str">
        <f>TRIM(LEFT(data_to_clean[[#This Row],[revenue]],FIND(" ",data_to_clean[[#This Row],[revenue]])))</f>
        <v>12</v>
      </c>
      <c r="G366" t="str">
        <f>RIGHT(data_to_clean[[#This Row],[revenue]],LEN(data_to_clean[[#This Row],[revenue]])-FIND(" ",data_to_clean[[#This Row],[revenue]]))</f>
        <v>Million</v>
      </c>
      <c r="H366" s="7">
        <f>VALUE(IF(data_to_clean[[#This Row],[multiplicity]]="Million",_xlfn.CONCAT(SUBSTITUTE(data_to_clean[[#This Row],[number]],".",""),"00000"),_xlfn.CONCAT(SUBSTITUTE(data_to_clean[[#This Row],[number]],".",""),"00000000")))</f>
        <v>1200000</v>
      </c>
      <c r="I366" t="s">
        <v>1633</v>
      </c>
      <c r="J366">
        <f>ROUND(VALUE(SUBSTITUTE(data_to_clean[[#This Row],[growth_%]],".",",")),0)</f>
        <v>1253</v>
      </c>
      <c r="K366" t="s">
        <v>48</v>
      </c>
      <c r="L366">
        <v>29</v>
      </c>
      <c r="M366">
        <v>19</v>
      </c>
      <c r="N366">
        <v>2012</v>
      </c>
      <c r="O366">
        <v>3</v>
      </c>
      <c r="P366" t="s">
        <v>1634</v>
      </c>
      <c r="Q366" t="b">
        <f>AND(ISNUMBER(data_to_clean[[#This Row],[revenue_formatted]]),ISNUMBER(data_to_clean[[#This Row],[growth_formatted_%]]),ISNUMBER(data_to_clean[[#This Row],[workers]]),ISNUMBER(data_to_clean[[#This Row],[previous_workers]]),ISNUMBER(data_to_clean[[#This Row],[founded]]),ISNUMBER(data_to_clean[[#This Row],[yrs_on_list]]))</f>
        <v>1</v>
      </c>
    </row>
    <row r="367" spans="1:17" x14ac:dyDescent="0.25">
      <c r="A367">
        <v>365</v>
      </c>
      <c r="B367" t="s">
        <v>1635</v>
      </c>
      <c r="C367" t="s">
        <v>22</v>
      </c>
      <c r="D367" t="str">
        <f>VLOOKUP(data_to_clean[[#This Row],[state]],abbreviation_table[],2,FALSE)</f>
        <v>Tennessee</v>
      </c>
      <c r="E367" t="s">
        <v>533</v>
      </c>
      <c r="F367" t="str">
        <f>TRIM(LEFT(data_to_clean[[#This Row],[revenue]],FIND(" ",data_to_clean[[#This Row],[revenue]])))</f>
        <v>15.3</v>
      </c>
      <c r="G367" t="str">
        <f>RIGHT(data_to_clean[[#This Row],[revenue]],LEN(data_to_clean[[#This Row],[revenue]])-FIND(" ",data_to_clean[[#This Row],[revenue]]))</f>
        <v>Million</v>
      </c>
      <c r="H367" s="7">
        <f>VALUE(IF(data_to_clean[[#This Row],[multiplicity]]="Million",_xlfn.CONCAT(SUBSTITUTE(data_to_clean[[#This Row],[number]],".",""),"00000"),_xlfn.CONCAT(SUBSTITUTE(data_to_clean[[#This Row],[number]],".",""),"00000000")))</f>
        <v>15300000</v>
      </c>
      <c r="I367" t="s">
        <v>1637</v>
      </c>
      <c r="J367">
        <f>ROUND(VALUE(SUBSTITUTE(data_to_clean[[#This Row],[growth_%]],".",",")),0)</f>
        <v>1248</v>
      </c>
      <c r="K367" t="s">
        <v>289</v>
      </c>
      <c r="L367">
        <v>22</v>
      </c>
      <c r="M367">
        <v>7</v>
      </c>
      <c r="N367">
        <v>2014</v>
      </c>
      <c r="O367">
        <v>1</v>
      </c>
      <c r="P367" t="s">
        <v>27</v>
      </c>
      <c r="Q367" t="b">
        <f>AND(ISNUMBER(data_to_clean[[#This Row],[revenue_formatted]]),ISNUMBER(data_to_clean[[#This Row],[growth_formatted_%]]),ISNUMBER(data_to_clean[[#This Row],[workers]]),ISNUMBER(data_to_clean[[#This Row],[previous_workers]]),ISNUMBER(data_to_clean[[#This Row],[founded]]),ISNUMBER(data_to_clean[[#This Row],[yrs_on_list]]))</f>
        <v>1</v>
      </c>
    </row>
    <row r="368" spans="1:17" x14ac:dyDescent="0.25">
      <c r="A368">
        <v>366</v>
      </c>
      <c r="B368" t="s">
        <v>1638</v>
      </c>
      <c r="C368" t="s">
        <v>22</v>
      </c>
      <c r="D368" t="str">
        <f>VLOOKUP(data_to_clean[[#This Row],[state]],abbreviation_table[],2,FALSE)</f>
        <v>Tennessee</v>
      </c>
      <c r="E368" t="s">
        <v>1640</v>
      </c>
      <c r="F368" t="str">
        <f>TRIM(LEFT(data_to_clean[[#This Row],[revenue]],FIND(" ",data_to_clean[[#This Row],[revenue]])))</f>
        <v>28</v>
      </c>
      <c r="G368" t="str">
        <f>RIGHT(data_to_clean[[#This Row],[revenue]],LEN(data_to_clean[[#This Row],[revenue]])-FIND(" ",data_to_clean[[#This Row],[revenue]]))</f>
        <v>Million</v>
      </c>
      <c r="H368" s="7">
        <f>VALUE(IF(data_to_clean[[#This Row],[multiplicity]]="Million",_xlfn.CONCAT(SUBSTITUTE(data_to_clean[[#This Row],[number]],".",""),"00000"),_xlfn.CONCAT(SUBSTITUTE(data_to_clean[[#This Row],[number]],".",""),"00000000")))</f>
        <v>2800000</v>
      </c>
      <c r="I368" t="s">
        <v>1641</v>
      </c>
      <c r="J368">
        <f>ROUND(VALUE(SUBSTITUTE(data_to_clean[[#This Row],[growth_%]],".",",")),0)</f>
        <v>1248</v>
      </c>
      <c r="K368" t="s">
        <v>25</v>
      </c>
      <c r="L368">
        <v>36</v>
      </c>
      <c r="M368">
        <v>4</v>
      </c>
      <c r="N368">
        <v>2014</v>
      </c>
      <c r="O368">
        <v>1</v>
      </c>
      <c r="P368" t="s">
        <v>1024</v>
      </c>
      <c r="Q368" t="b">
        <f>AND(ISNUMBER(data_to_clean[[#This Row],[revenue_formatted]]),ISNUMBER(data_to_clean[[#This Row],[growth_formatted_%]]),ISNUMBER(data_to_clean[[#This Row],[workers]]),ISNUMBER(data_to_clean[[#This Row],[previous_workers]]),ISNUMBER(data_to_clean[[#This Row],[founded]]),ISNUMBER(data_to_clean[[#This Row],[yrs_on_list]]))</f>
        <v>1</v>
      </c>
    </row>
    <row r="369" spans="1:17" x14ac:dyDescent="0.25">
      <c r="A369">
        <v>367</v>
      </c>
      <c r="B369" t="s">
        <v>1642</v>
      </c>
      <c r="C369" t="s">
        <v>860</v>
      </c>
      <c r="D369" t="str">
        <f>VLOOKUP(data_to_clean[[#This Row],[state]],abbreviation_table[],2,FALSE)</f>
        <v>Indiana</v>
      </c>
      <c r="E369" t="s">
        <v>871</v>
      </c>
      <c r="F369" t="str">
        <f>TRIM(LEFT(data_to_clean[[#This Row],[revenue]],FIND(" ",data_to_clean[[#This Row],[revenue]])))</f>
        <v>2.6</v>
      </c>
      <c r="G369" t="str">
        <f>RIGHT(data_to_clean[[#This Row],[revenue]],LEN(data_to_clean[[#This Row],[revenue]])-FIND(" ",data_to_clean[[#This Row],[revenue]]))</f>
        <v>Million</v>
      </c>
      <c r="H369" s="7">
        <f>VALUE(IF(data_to_clean[[#This Row],[multiplicity]]="Million",_xlfn.CONCAT(SUBSTITUTE(data_to_clean[[#This Row],[number]],".",""),"00000"),_xlfn.CONCAT(SUBSTITUTE(data_to_clean[[#This Row],[number]],".",""),"00000000")))</f>
        <v>2600000</v>
      </c>
      <c r="I369" t="s">
        <v>1644</v>
      </c>
      <c r="J369">
        <f>ROUND(VALUE(SUBSTITUTE(data_to_clean[[#This Row],[growth_%]],".",",")),0)</f>
        <v>1241</v>
      </c>
      <c r="K369" t="s">
        <v>233</v>
      </c>
      <c r="L369">
        <v>11</v>
      </c>
      <c r="M369">
        <v>2</v>
      </c>
      <c r="N369">
        <v>2013</v>
      </c>
      <c r="O369">
        <v>1</v>
      </c>
      <c r="P369" t="s">
        <v>1645</v>
      </c>
      <c r="Q369" t="b">
        <f>AND(ISNUMBER(data_to_clean[[#This Row],[revenue_formatted]]),ISNUMBER(data_to_clean[[#This Row],[growth_formatted_%]]),ISNUMBER(data_to_clean[[#This Row],[workers]]),ISNUMBER(data_to_clean[[#This Row],[previous_workers]]),ISNUMBER(data_to_clean[[#This Row],[founded]]),ISNUMBER(data_to_clean[[#This Row],[yrs_on_list]]))</f>
        <v>1</v>
      </c>
    </row>
    <row r="370" spans="1:17" x14ac:dyDescent="0.25">
      <c r="A370">
        <v>368</v>
      </c>
      <c r="B370" t="s">
        <v>1646</v>
      </c>
      <c r="C370" t="s">
        <v>66</v>
      </c>
      <c r="D370" t="str">
        <f>VLOOKUP(data_to_clean[[#This Row],[state]],abbreviation_table[],2,FALSE)</f>
        <v>Virginia</v>
      </c>
      <c r="E370" t="s">
        <v>871</v>
      </c>
      <c r="F370" t="str">
        <f>TRIM(LEFT(data_to_clean[[#This Row],[revenue]],FIND(" ",data_to_clean[[#This Row],[revenue]])))</f>
        <v>2.6</v>
      </c>
      <c r="G370" t="str">
        <f>RIGHT(data_to_clean[[#This Row],[revenue]],LEN(data_to_clean[[#This Row],[revenue]])-FIND(" ",data_to_clean[[#This Row],[revenue]]))</f>
        <v>Million</v>
      </c>
      <c r="H370" s="7">
        <f>VALUE(IF(data_to_clean[[#This Row],[multiplicity]]="Million",_xlfn.CONCAT(SUBSTITUTE(data_to_clean[[#This Row],[number]],".",""),"00000"),_xlfn.CONCAT(SUBSTITUTE(data_to_clean[[#This Row],[number]],".",""),"00000000")))</f>
        <v>2600000</v>
      </c>
      <c r="I370" t="s">
        <v>1648</v>
      </c>
      <c r="J370">
        <f>ROUND(VALUE(SUBSTITUTE(data_to_clean[[#This Row],[growth_%]],".",",")),0)</f>
        <v>1241</v>
      </c>
      <c r="K370" t="s">
        <v>297</v>
      </c>
      <c r="L370">
        <v>19</v>
      </c>
      <c r="M370">
        <v>3</v>
      </c>
      <c r="N370">
        <v>2002</v>
      </c>
      <c r="O370">
        <v>2</v>
      </c>
      <c r="P370" t="s">
        <v>396</v>
      </c>
      <c r="Q370" t="b">
        <f>AND(ISNUMBER(data_to_clean[[#This Row],[revenue_formatted]]),ISNUMBER(data_to_clean[[#This Row],[growth_formatted_%]]),ISNUMBER(data_to_clean[[#This Row],[workers]]),ISNUMBER(data_to_clean[[#This Row],[previous_workers]]),ISNUMBER(data_to_clean[[#This Row],[founded]]),ISNUMBER(data_to_clean[[#This Row],[yrs_on_list]]))</f>
        <v>1</v>
      </c>
    </row>
    <row r="371" spans="1:17" x14ac:dyDescent="0.25">
      <c r="A371">
        <v>369</v>
      </c>
      <c r="B371" t="s">
        <v>1649</v>
      </c>
      <c r="C371" t="s">
        <v>98</v>
      </c>
      <c r="D371" t="str">
        <f>VLOOKUP(data_to_clean[[#This Row],[state]],abbreviation_table[],2,FALSE)</f>
        <v>Washington</v>
      </c>
      <c r="E371" t="s">
        <v>621</v>
      </c>
      <c r="F371" t="str">
        <f>TRIM(LEFT(data_to_clean[[#This Row],[revenue]],FIND(" ",data_to_clean[[#This Row],[revenue]])))</f>
        <v>3.1</v>
      </c>
      <c r="G371" t="str">
        <f>RIGHT(data_to_clean[[#This Row],[revenue]],LEN(data_to_clean[[#This Row],[revenue]])-FIND(" ",data_to_clean[[#This Row],[revenue]]))</f>
        <v>Million</v>
      </c>
      <c r="H371" s="7">
        <f>VALUE(IF(data_to_clean[[#This Row],[multiplicity]]="Million",_xlfn.CONCAT(SUBSTITUTE(data_to_clean[[#This Row],[number]],".",""),"00000"),_xlfn.CONCAT(SUBSTITUTE(data_to_clean[[#This Row],[number]],".",""),"00000000")))</f>
        <v>3100000</v>
      </c>
      <c r="I371" t="s">
        <v>1651</v>
      </c>
      <c r="J371">
        <f>ROUND(VALUE(SUBSTITUTE(data_to_clean[[#This Row],[growth_%]],".",",")),0)</f>
        <v>1240</v>
      </c>
      <c r="K371" t="s">
        <v>156</v>
      </c>
      <c r="L371">
        <v>85</v>
      </c>
      <c r="M371">
        <v>20</v>
      </c>
      <c r="N371">
        <v>2013</v>
      </c>
      <c r="O371">
        <v>1</v>
      </c>
      <c r="P371" t="s">
        <v>101</v>
      </c>
      <c r="Q371" t="b">
        <f>AND(ISNUMBER(data_to_clean[[#This Row],[revenue_formatted]]),ISNUMBER(data_to_clean[[#This Row],[growth_formatted_%]]),ISNUMBER(data_to_clean[[#This Row],[workers]]),ISNUMBER(data_to_clean[[#This Row],[previous_workers]]),ISNUMBER(data_to_clean[[#This Row],[founded]]),ISNUMBER(data_to_clean[[#This Row],[yrs_on_list]]))</f>
        <v>1</v>
      </c>
    </row>
    <row r="372" spans="1:17" x14ac:dyDescent="0.25">
      <c r="A372">
        <v>370</v>
      </c>
      <c r="B372" t="s">
        <v>1652</v>
      </c>
      <c r="C372" t="s">
        <v>30</v>
      </c>
      <c r="D372" t="str">
        <f>VLOOKUP(data_to_clean[[#This Row],[state]],abbreviation_table[],2,FALSE)</f>
        <v>Texas</v>
      </c>
      <c r="E372" t="s">
        <v>416</v>
      </c>
      <c r="F372" t="str">
        <f>TRIM(LEFT(data_to_clean[[#This Row],[revenue]],FIND(" ",data_to_clean[[#This Row],[revenue]])))</f>
        <v>4.7</v>
      </c>
      <c r="G372" t="str">
        <f>RIGHT(data_to_clean[[#This Row],[revenue]],LEN(data_to_clean[[#This Row],[revenue]])-FIND(" ",data_to_clean[[#This Row],[revenue]]))</f>
        <v>Million</v>
      </c>
      <c r="H372" s="7">
        <f>VALUE(IF(data_to_clean[[#This Row],[multiplicity]]="Million",_xlfn.CONCAT(SUBSTITUTE(data_to_clean[[#This Row],[number]],".",""),"00000"),_xlfn.CONCAT(SUBSTITUTE(data_to_clean[[#This Row],[number]],".",""),"00000000")))</f>
        <v>4700000</v>
      </c>
      <c r="I372" t="s">
        <v>1654</v>
      </c>
      <c r="J372">
        <f>ROUND(VALUE(SUBSTITUTE(data_to_clean[[#This Row],[growth_%]],".",",")),0)</f>
        <v>1238</v>
      </c>
      <c r="K372" t="s">
        <v>297</v>
      </c>
      <c r="L372">
        <v>30</v>
      </c>
      <c r="M372">
        <v>3</v>
      </c>
      <c r="N372">
        <v>2014</v>
      </c>
      <c r="O372">
        <v>1</v>
      </c>
      <c r="P372" t="s">
        <v>251</v>
      </c>
      <c r="Q372" t="b">
        <f>AND(ISNUMBER(data_to_clean[[#This Row],[revenue_formatted]]),ISNUMBER(data_to_clean[[#This Row],[growth_formatted_%]]),ISNUMBER(data_to_clean[[#This Row],[workers]]),ISNUMBER(data_to_clean[[#This Row],[previous_workers]]),ISNUMBER(data_to_clean[[#This Row],[founded]]),ISNUMBER(data_to_clean[[#This Row],[yrs_on_list]]))</f>
        <v>1</v>
      </c>
    </row>
    <row r="373" spans="1:17" x14ac:dyDescent="0.25">
      <c r="A373">
        <v>371</v>
      </c>
      <c r="B373" t="s">
        <v>1655</v>
      </c>
      <c r="C373" t="s">
        <v>1262</v>
      </c>
      <c r="D373" t="str">
        <f>VLOOKUP(data_to_clean[[#This Row],[state]],abbreviation_table[],2,FALSE)</f>
        <v>South Carolina</v>
      </c>
      <c r="E373" t="s">
        <v>911</v>
      </c>
      <c r="F373" t="str">
        <f>TRIM(LEFT(data_to_clean[[#This Row],[revenue]],FIND(" ",data_to_clean[[#This Row],[revenue]])))</f>
        <v>2.7</v>
      </c>
      <c r="G373" t="str">
        <f>RIGHT(data_to_clean[[#This Row],[revenue]],LEN(data_to_clean[[#This Row],[revenue]])-FIND(" ",data_to_clean[[#This Row],[revenue]]))</f>
        <v>Million</v>
      </c>
      <c r="H373" s="7">
        <f>VALUE(IF(data_to_clean[[#This Row],[multiplicity]]="Million",_xlfn.CONCAT(SUBSTITUTE(data_to_clean[[#This Row],[number]],".",""),"00000"),_xlfn.CONCAT(SUBSTITUTE(data_to_clean[[#This Row],[number]],".",""),"00000000")))</f>
        <v>2700000</v>
      </c>
      <c r="I373" t="s">
        <v>1657</v>
      </c>
      <c r="J373">
        <f>ROUND(VALUE(SUBSTITUTE(data_to_clean[[#This Row],[growth_%]],".",",")),0)</f>
        <v>1232</v>
      </c>
      <c r="K373" t="s">
        <v>48</v>
      </c>
      <c r="L373">
        <v>6</v>
      </c>
      <c r="M373">
        <v>3</v>
      </c>
      <c r="N373">
        <v>2015</v>
      </c>
      <c r="O373">
        <v>1</v>
      </c>
      <c r="P373" t="s">
        <v>1658</v>
      </c>
      <c r="Q373" t="b">
        <f>AND(ISNUMBER(data_to_clean[[#This Row],[revenue_formatted]]),ISNUMBER(data_to_clean[[#This Row],[growth_formatted_%]]),ISNUMBER(data_to_clean[[#This Row],[workers]]),ISNUMBER(data_to_clean[[#This Row],[previous_workers]]),ISNUMBER(data_to_clean[[#This Row],[founded]]),ISNUMBER(data_to_clean[[#This Row],[yrs_on_list]]))</f>
        <v>1</v>
      </c>
    </row>
    <row r="374" spans="1:17" x14ac:dyDescent="0.25">
      <c r="A374">
        <v>372</v>
      </c>
      <c r="B374" t="s">
        <v>1659</v>
      </c>
      <c r="C374" t="s">
        <v>52</v>
      </c>
      <c r="D374" t="str">
        <f>VLOOKUP(data_to_clean[[#This Row],[state]],abbreviation_table[],2,FALSE)</f>
        <v>Florida</v>
      </c>
      <c r="E374" t="s">
        <v>265</v>
      </c>
      <c r="F374" t="str">
        <f>TRIM(LEFT(data_to_clean[[#This Row],[revenue]],FIND(" ",data_to_clean[[#This Row],[revenue]])))</f>
        <v>6.4</v>
      </c>
      <c r="G374" t="str">
        <f>RIGHT(data_to_clean[[#This Row],[revenue]],LEN(data_to_clean[[#This Row],[revenue]])-FIND(" ",data_to_clean[[#This Row],[revenue]]))</f>
        <v>Million</v>
      </c>
      <c r="H374" s="7">
        <f>VALUE(IF(data_to_clean[[#This Row],[multiplicity]]="Million",_xlfn.CONCAT(SUBSTITUTE(data_to_clean[[#This Row],[number]],".",""),"00000"),_xlfn.CONCAT(SUBSTITUTE(data_to_clean[[#This Row],[number]],".",""),"00000000")))</f>
        <v>6400000</v>
      </c>
      <c r="I374" t="s">
        <v>1661</v>
      </c>
      <c r="J374">
        <f>ROUND(VALUE(SUBSTITUTE(data_to_clean[[#This Row],[growth_%]],".",",")),0)</f>
        <v>1231</v>
      </c>
      <c r="K374" t="s">
        <v>55</v>
      </c>
      <c r="L374">
        <v>10</v>
      </c>
      <c r="M374">
        <v>3</v>
      </c>
      <c r="N374">
        <v>1994</v>
      </c>
      <c r="O374">
        <v>1</v>
      </c>
      <c r="P374" t="s">
        <v>1662</v>
      </c>
      <c r="Q374" t="b">
        <f>AND(ISNUMBER(data_to_clean[[#This Row],[revenue_formatted]]),ISNUMBER(data_to_clean[[#This Row],[growth_formatted_%]]),ISNUMBER(data_to_clean[[#This Row],[workers]]),ISNUMBER(data_to_clean[[#This Row],[previous_workers]]),ISNUMBER(data_to_clean[[#This Row],[founded]]),ISNUMBER(data_to_clean[[#This Row],[yrs_on_list]]))</f>
        <v>1</v>
      </c>
    </row>
    <row r="375" spans="1:17" x14ac:dyDescent="0.25">
      <c r="A375">
        <v>373</v>
      </c>
      <c r="B375" t="s">
        <v>1663</v>
      </c>
      <c r="C375" t="s">
        <v>66</v>
      </c>
      <c r="D375" t="str">
        <f>VLOOKUP(data_to_clean[[#This Row],[state]],abbreviation_table[],2,FALSE)</f>
        <v>Virginia</v>
      </c>
      <c r="E375" t="s">
        <v>1665</v>
      </c>
      <c r="F375" t="str">
        <f>TRIM(LEFT(data_to_clean[[#This Row],[revenue]],FIND(" ",data_to_clean[[#This Row],[revenue]])))</f>
        <v>21.7</v>
      </c>
      <c r="G375" t="str">
        <f>RIGHT(data_to_clean[[#This Row],[revenue]],LEN(data_to_clean[[#This Row],[revenue]])-FIND(" ",data_to_clean[[#This Row],[revenue]]))</f>
        <v>Million</v>
      </c>
      <c r="H375" s="7">
        <f>VALUE(IF(data_to_clean[[#This Row],[multiplicity]]="Million",_xlfn.CONCAT(SUBSTITUTE(data_to_clean[[#This Row],[number]],".",""),"00000"),_xlfn.CONCAT(SUBSTITUTE(data_to_clean[[#This Row],[number]],".",""),"00000000")))</f>
        <v>21700000</v>
      </c>
      <c r="I375" t="s">
        <v>1666</v>
      </c>
      <c r="J375">
        <f>ROUND(VALUE(SUBSTITUTE(data_to_clean[[#This Row],[growth_%]],".",",")),0)</f>
        <v>1229</v>
      </c>
      <c r="K375" t="s">
        <v>181</v>
      </c>
      <c r="L375">
        <v>134</v>
      </c>
      <c r="M375">
        <v>13</v>
      </c>
      <c r="N375">
        <v>2005</v>
      </c>
      <c r="O375">
        <v>2</v>
      </c>
      <c r="P375" t="s">
        <v>396</v>
      </c>
      <c r="Q375" t="b">
        <f>AND(ISNUMBER(data_to_clean[[#This Row],[revenue_formatted]]),ISNUMBER(data_to_clean[[#This Row],[growth_formatted_%]]),ISNUMBER(data_to_clean[[#This Row],[workers]]),ISNUMBER(data_to_clean[[#This Row],[previous_workers]]),ISNUMBER(data_to_clean[[#This Row],[founded]]),ISNUMBER(data_to_clean[[#This Row],[yrs_on_list]]))</f>
        <v>1</v>
      </c>
    </row>
    <row r="376" spans="1:17" x14ac:dyDescent="0.25">
      <c r="A376">
        <v>374</v>
      </c>
      <c r="B376" t="s">
        <v>1667</v>
      </c>
      <c r="C376" t="s">
        <v>105</v>
      </c>
      <c r="D376" t="str">
        <f>VLOOKUP(data_to_clean[[#This Row],[state]],abbreviation_table[],2,FALSE)</f>
        <v>New York</v>
      </c>
      <c r="E376" t="s">
        <v>1309</v>
      </c>
      <c r="F376" t="str">
        <f>TRIM(LEFT(data_to_clean[[#This Row],[revenue]],FIND(" ",data_to_clean[[#This Row],[revenue]])))</f>
        <v>3.4</v>
      </c>
      <c r="G376" t="str">
        <f>RIGHT(data_to_clean[[#This Row],[revenue]],LEN(data_to_clean[[#This Row],[revenue]])-FIND(" ",data_to_clean[[#This Row],[revenue]]))</f>
        <v>Million</v>
      </c>
      <c r="H376" s="7">
        <f>VALUE(IF(data_to_clean[[#This Row],[multiplicity]]="Million",_xlfn.CONCAT(SUBSTITUTE(data_to_clean[[#This Row],[number]],".",""),"00000"),_xlfn.CONCAT(SUBSTITUTE(data_to_clean[[#This Row],[number]],".",""),"00000000")))</f>
        <v>3400000</v>
      </c>
      <c r="I376" t="s">
        <v>1669</v>
      </c>
      <c r="J376">
        <f>ROUND(VALUE(SUBSTITUTE(data_to_clean[[#This Row],[growth_%]],".",",")),0)</f>
        <v>1227</v>
      </c>
      <c r="K376" t="s">
        <v>297</v>
      </c>
      <c r="L376">
        <v>121</v>
      </c>
      <c r="M376">
        <v>16</v>
      </c>
      <c r="N376">
        <v>2014</v>
      </c>
      <c r="O376">
        <v>1</v>
      </c>
      <c r="P376" t="s">
        <v>108</v>
      </c>
      <c r="Q376" t="b">
        <f>AND(ISNUMBER(data_to_clean[[#This Row],[revenue_formatted]]),ISNUMBER(data_to_clean[[#This Row],[growth_formatted_%]]),ISNUMBER(data_to_clean[[#This Row],[workers]]),ISNUMBER(data_to_clean[[#This Row],[previous_workers]]),ISNUMBER(data_to_clean[[#This Row],[founded]]),ISNUMBER(data_to_clean[[#This Row],[yrs_on_list]]))</f>
        <v>1</v>
      </c>
    </row>
    <row r="377" spans="1:17" x14ac:dyDescent="0.25">
      <c r="A377">
        <v>375</v>
      </c>
      <c r="B377" t="s">
        <v>1670</v>
      </c>
      <c r="C377" t="s">
        <v>503</v>
      </c>
      <c r="D377" t="str">
        <f>VLOOKUP(data_to_clean[[#This Row],[state]],abbreviation_table[],2,FALSE)</f>
        <v>Illinois</v>
      </c>
      <c r="E377" t="s">
        <v>699</v>
      </c>
      <c r="F377" t="str">
        <f>TRIM(LEFT(data_to_clean[[#This Row],[revenue]],FIND(" ",data_to_clean[[#This Row],[revenue]])))</f>
        <v>4</v>
      </c>
      <c r="G377" t="str">
        <f>RIGHT(data_to_clean[[#This Row],[revenue]],LEN(data_to_clean[[#This Row],[revenue]])-FIND(" ",data_to_clean[[#This Row],[revenue]]))</f>
        <v>Million</v>
      </c>
      <c r="H377" s="7">
        <f>VALUE(IF(data_to_clean[[#This Row],[multiplicity]]="Million",_xlfn.CONCAT(SUBSTITUTE(data_to_clean[[#This Row],[number]],".",""),"00000"),_xlfn.CONCAT(SUBSTITUTE(data_to_clean[[#This Row],[number]],".",""),"00000000")))</f>
        <v>400000</v>
      </c>
      <c r="I377" t="s">
        <v>1672</v>
      </c>
      <c r="J377">
        <f>ROUND(VALUE(SUBSTITUTE(data_to_clean[[#This Row],[growth_%]],".",",")),0)</f>
        <v>1226</v>
      </c>
      <c r="K377" t="s">
        <v>55</v>
      </c>
      <c r="L377">
        <v>24</v>
      </c>
      <c r="M377">
        <v>12</v>
      </c>
      <c r="N377">
        <v>2011</v>
      </c>
      <c r="O377">
        <v>2</v>
      </c>
      <c r="P377" t="s">
        <v>506</v>
      </c>
      <c r="Q377" t="b">
        <f>AND(ISNUMBER(data_to_clean[[#This Row],[revenue_formatted]]),ISNUMBER(data_to_clean[[#This Row],[growth_formatted_%]]),ISNUMBER(data_to_clean[[#This Row],[workers]]),ISNUMBER(data_to_clean[[#This Row],[previous_workers]]),ISNUMBER(data_to_clean[[#This Row],[founded]]),ISNUMBER(data_to_clean[[#This Row],[yrs_on_list]]))</f>
        <v>1</v>
      </c>
    </row>
    <row r="378" spans="1:17" x14ac:dyDescent="0.25">
      <c r="A378">
        <v>376</v>
      </c>
      <c r="B378" t="s">
        <v>1673</v>
      </c>
      <c r="C378" t="s">
        <v>52</v>
      </c>
      <c r="D378" t="str">
        <f>VLOOKUP(data_to_clean[[#This Row],[state]],abbreviation_table[],2,FALSE)</f>
        <v>Florida</v>
      </c>
      <c r="E378" t="s">
        <v>1675</v>
      </c>
      <c r="F378" t="str">
        <f>TRIM(LEFT(data_to_clean[[#This Row],[revenue]],FIND(" ",data_to_clean[[#This Row],[revenue]])))</f>
        <v>137.2</v>
      </c>
      <c r="G378" t="str">
        <f>RIGHT(data_to_clean[[#This Row],[revenue]],LEN(data_to_clean[[#This Row],[revenue]])-FIND(" ",data_to_clean[[#This Row],[revenue]]))</f>
        <v>Million</v>
      </c>
      <c r="H378" s="7">
        <f>VALUE(IF(data_to_clean[[#This Row],[multiplicity]]="Million",_xlfn.CONCAT(SUBSTITUTE(data_to_clean[[#This Row],[number]],".",""),"00000"),_xlfn.CONCAT(SUBSTITUTE(data_to_clean[[#This Row],[number]],".",""),"00000000")))</f>
        <v>137200000</v>
      </c>
      <c r="I378" t="s">
        <v>1676</v>
      </c>
      <c r="J378">
        <f>ROUND(VALUE(SUBSTITUTE(data_to_clean[[#This Row],[growth_%]],".",",")),0)</f>
        <v>1226</v>
      </c>
      <c r="K378" t="s">
        <v>40</v>
      </c>
      <c r="L378">
        <v>90</v>
      </c>
      <c r="M378">
        <v>8</v>
      </c>
      <c r="N378">
        <v>2013</v>
      </c>
      <c r="O378">
        <v>2</v>
      </c>
      <c r="P378" t="s">
        <v>1677</v>
      </c>
      <c r="Q378" t="b">
        <f>AND(ISNUMBER(data_to_clean[[#This Row],[revenue_formatted]]),ISNUMBER(data_to_clean[[#This Row],[growth_formatted_%]]),ISNUMBER(data_to_clean[[#This Row],[workers]]),ISNUMBER(data_to_clean[[#This Row],[previous_workers]]),ISNUMBER(data_to_clean[[#This Row],[founded]]),ISNUMBER(data_to_clean[[#This Row],[yrs_on_list]]))</f>
        <v>1</v>
      </c>
    </row>
    <row r="379" spans="1:17" x14ac:dyDescent="0.25">
      <c r="A379">
        <v>377</v>
      </c>
      <c r="B379" t="s">
        <v>1678</v>
      </c>
      <c r="C379" t="s">
        <v>15</v>
      </c>
      <c r="D379" t="str">
        <f>VLOOKUP(data_to_clean[[#This Row],[state]],abbreviation_table[],2,FALSE)</f>
        <v>Arizona</v>
      </c>
      <c r="E379" t="s">
        <v>603</v>
      </c>
      <c r="F379" t="str">
        <f>TRIM(LEFT(data_to_clean[[#This Row],[revenue]],FIND(" ",data_to_clean[[#This Row],[revenue]])))</f>
        <v>3.8</v>
      </c>
      <c r="G379" t="str">
        <f>RIGHT(data_to_clean[[#This Row],[revenue]],LEN(data_to_clean[[#This Row],[revenue]])-FIND(" ",data_to_clean[[#This Row],[revenue]]))</f>
        <v>Million</v>
      </c>
      <c r="H379" s="7">
        <f>VALUE(IF(data_to_clean[[#This Row],[multiplicity]]="Million",_xlfn.CONCAT(SUBSTITUTE(data_to_clean[[#This Row],[number]],".",""),"00000"),_xlfn.CONCAT(SUBSTITUTE(data_to_clean[[#This Row],[number]],".",""),"00000000")))</f>
        <v>3800000</v>
      </c>
      <c r="I379" t="s">
        <v>1680</v>
      </c>
      <c r="J379">
        <f>ROUND(VALUE(SUBSTITUTE(data_to_clean[[#This Row],[growth_%]],".",",")),0)</f>
        <v>1221</v>
      </c>
      <c r="K379" t="s">
        <v>48</v>
      </c>
      <c r="L379">
        <v>6</v>
      </c>
      <c r="M379">
        <v>1</v>
      </c>
      <c r="N379">
        <v>2014</v>
      </c>
      <c r="O379">
        <v>1</v>
      </c>
      <c r="P379" t="s">
        <v>1681</v>
      </c>
      <c r="Q379" t="b">
        <f>AND(ISNUMBER(data_to_clean[[#This Row],[revenue_formatted]]),ISNUMBER(data_to_clean[[#This Row],[growth_formatted_%]]),ISNUMBER(data_to_clean[[#This Row],[workers]]),ISNUMBER(data_to_clean[[#This Row],[previous_workers]]),ISNUMBER(data_to_clean[[#This Row],[founded]]),ISNUMBER(data_to_clean[[#This Row],[yrs_on_list]]))</f>
        <v>1</v>
      </c>
    </row>
    <row r="380" spans="1:17" x14ac:dyDescent="0.25">
      <c r="A380">
        <v>378</v>
      </c>
      <c r="B380" t="s">
        <v>1682</v>
      </c>
      <c r="C380" t="s">
        <v>243</v>
      </c>
      <c r="D380" t="str">
        <f>VLOOKUP(data_to_clean[[#This Row],[state]],abbreviation_table[],2,FALSE)</f>
        <v>Maryland</v>
      </c>
      <c r="E380" t="s">
        <v>1684</v>
      </c>
      <c r="F380" t="str">
        <f>TRIM(LEFT(data_to_clean[[#This Row],[revenue]],FIND(" ",data_to_clean[[#This Row],[revenue]])))</f>
        <v>31.4</v>
      </c>
      <c r="G380" t="str">
        <f>RIGHT(data_to_clean[[#This Row],[revenue]],LEN(data_to_clean[[#This Row],[revenue]])-FIND(" ",data_to_clean[[#This Row],[revenue]]))</f>
        <v>Million</v>
      </c>
      <c r="H380" s="7">
        <f>VALUE(IF(data_to_clean[[#This Row],[multiplicity]]="Million",_xlfn.CONCAT(SUBSTITUTE(data_to_clean[[#This Row],[number]],".",""),"00000"),_xlfn.CONCAT(SUBSTITUTE(data_to_clean[[#This Row],[number]],".",""),"00000000")))</f>
        <v>31400000</v>
      </c>
      <c r="I380" t="s">
        <v>1685</v>
      </c>
      <c r="J380">
        <f>ROUND(VALUE(SUBSTITUTE(data_to_clean[[#This Row],[growth_%]],".",",")),0)</f>
        <v>1220</v>
      </c>
      <c r="K380" t="s">
        <v>297</v>
      </c>
      <c r="L380">
        <v>131</v>
      </c>
      <c r="M380">
        <v>12</v>
      </c>
      <c r="N380">
        <v>2008</v>
      </c>
      <c r="O380">
        <v>1</v>
      </c>
      <c r="P380" t="s">
        <v>742</v>
      </c>
      <c r="Q380" t="b">
        <f>AND(ISNUMBER(data_to_clean[[#This Row],[revenue_formatted]]),ISNUMBER(data_to_clean[[#This Row],[growth_formatted_%]]),ISNUMBER(data_to_clean[[#This Row],[workers]]),ISNUMBER(data_to_clean[[#This Row],[previous_workers]]),ISNUMBER(data_to_clean[[#This Row],[founded]]),ISNUMBER(data_to_clean[[#This Row],[yrs_on_list]]))</f>
        <v>1</v>
      </c>
    </row>
    <row r="381" spans="1:17" x14ac:dyDescent="0.25">
      <c r="A381">
        <v>379</v>
      </c>
      <c r="B381" t="s">
        <v>1686</v>
      </c>
      <c r="C381" t="s">
        <v>462</v>
      </c>
      <c r="D381" t="str">
        <f>VLOOKUP(data_to_clean[[#This Row],[state]],abbreviation_table[],2,FALSE)</f>
        <v>Kansas</v>
      </c>
      <c r="E381" t="s">
        <v>1442</v>
      </c>
      <c r="F381" t="str">
        <f>TRIM(LEFT(data_to_clean[[#This Row],[revenue]],FIND(" ",data_to_clean[[#This Row],[revenue]])))</f>
        <v>2</v>
      </c>
      <c r="G381" t="str">
        <f>RIGHT(data_to_clean[[#This Row],[revenue]],LEN(data_to_clean[[#This Row],[revenue]])-FIND(" ",data_to_clean[[#This Row],[revenue]]))</f>
        <v>Million</v>
      </c>
      <c r="H381" s="7">
        <f>VALUE(IF(data_to_clean[[#This Row],[multiplicity]]="Million",_xlfn.CONCAT(SUBSTITUTE(data_to_clean[[#This Row],[number]],".",""),"00000"),_xlfn.CONCAT(SUBSTITUTE(data_to_clean[[#This Row],[number]],".",""),"00000000")))</f>
        <v>200000</v>
      </c>
      <c r="I381" t="s">
        <v>1688</v>
      </c>
      <c r="J381">
        <f>ROUND(VALUE(SUBSTITUTE(data_to_clean[[#This Row],[growth_%]],".",",")),0)</f>
        <v>1216</v>
      </c>
      <c r="K381" t="s">
        <v>156</v>
      </c>
      <c r="L381">
        <v>45</v>
      </c>
      <c r="M381">
        <v>12</v>
      </c>
      <c r="N381">
        <v>2012</v>
      </c>
      <c r="O381">
        <v>1</v>
      </c>
      <c r="P381" t="s">
        <v>1689</v>
      </c>
      <c r="Q381" t="b">
        <f>AND(ISNUMBER(data_to_clean[[#This Row],[revenue_formatted]]),ISNUMBER(data_to_clean[[#This Row],[growth_formatted_%]]),ISNUMBER(data_to_clean[[#This Row],[workers]]),ISNUMBER(data_to_clean[[#This Row],[previous_workers]]),ISNUMBER(data_to_clean[[#This Row],[founded]]),ISNUMBER(data_to_clean[[#This Row],[yrs_on_list]]))</f>
        <v>1</v>
      </c>
    </row>
    <row r="382" spans="1:17" x14ac:dyDescent="0.25">
      <c r="A382">
        <v>380</v>
      </c>
      <c r="B382" t="s">
        <v>1690</v>
      </c>
      <c r="C382" t="s">
        <v>80</v>
      </c>
      <c r="D382" t="str">
        <f>VLOOKUP(data_to_clean[[#This Row],[state]],abbreviation_table[],2,FALSE)</f>
        <v>California</v>
      </c>
      <c r="E382" t="s">
        <v>1692</v>
      </c>
      <c r="F382" t="str">
        <f>TRIM(LEFT(data_to_clean[[#This Row],[revenue]],FIND(" ",data_to_clean[[#This Row],[revenue]])))</f>
        <v>21.6</v>
      </c>
      <c r="G382" t="str">
        <f>RIGHT(data_to_clean[[#This Row],[revenue]],LEN(data_to_clean[[#This Row],[revenue]])-FIND(" ",data_to_clean[[#This Row],[revenue]]))</f>
        <v>Million</v>
      </c>
      <c r="H382" s="7">
        <f>VALUE(IF(data_to_clean[[#This Row],[multiplicity]]="Million",_xlfn.CONCAT(SUBSTITUTE(data_to_clean[[#This Row],[number]],".",""),"00000"),_xlfn.CONCAT(SUBSTITUTE(data_to_clean[[#This Row],[number]],".",""),"00000000")))</f>
        <v>21600000</v>
      </c>
      <c r="I382" t="s">
        <v>1693</v>
      </c>
      <c r="J382">
        <f>ROUND(VALUE(SUBSTITUTE(data_to_clean[[#This Row],[growth_%]],".",",")),0)</f>
        <v>1210</v>
      </c>
      <c r="K382" t="s">
        <v>156</v>
      </c>
      <c r="L382">
        <v>75</v>
      </c>
      <c r="M382">
        <v>12</v>
      </c>
      <c r="N382">
        <v>2012</v>
      </c>
      <c r="O382">
        <v>1</v>
      </c>
      <c r="P382" t="s">
        <v>137</v>
      </c>
      <c r="Q382" t="b">
        <f>AND(ISNUMBER(data_to_clean[[#This Row],[revenue_formatted]]),ISNUMBER(data_to_clean[[#This Row],[growth_formatted_%]]),ISNUMBER(data_to_clean[[#This Row],[workers]]),ISNUMBER(data_to_clean[[#This Row],[previous_workers]]),ISNUMBER(data_to_clean[[#This Row],[founded]]),ISNUMBER(data_to_clean[[#This Row],[yrs_on_list]]))</f>
        <v>1</v>
      </c>
    </row>
    <row r="383" spans="1:17" x14ac:dyDescent="0.25">
      <c r="A383">
        <v>381</v>
      </c>
      <c r="B383" t="s">
        <v>1694</v>
      </c>
      <c r="C383" t="s">
        <v>166</v>
      </c>
      <c r="D383" t="str">
        <f>VLOOKUP(data_to_clean[[#This Row],[state]],abbreviation_table[],2,FALSE)</f>
        <v>Utah</v>
      </c>
      <c r="E383" t="s">
        <v>269</v>
      </c>
      <c r="F383" t="str">
        <f>TRIM(LEFT(data_to_clean[[#This Row],[revenue]],FIND(" ",data_to_clean[[#This Row],[revenue]])))</f>
        <v>7</v>
      </c>
      <c r="G383" t="str">
        <f>RIGHT(data_to_clean[[#This Row],[revenue]],LEN(data_to_clean[[#This Row],[revenue]])-FIND(" ",data_to_clean[[#This Row],[revenue]]))</f>
        <v>Million</v>
      </c>
      <c r="H383" s="7">
        <f>VALUE(IF(data_to_clean[[#This Row],[multiplicity]]="Million",_xlfn.CONCAT(SUBSTITUTE(data_to_clean[[#This Row],[number]],".",""),"00000"),_xlfn.CONCAT(SUBSTITUTE(data_to_clean[[#This Row],[number]],".",""),"00000000")))</f>
        <v>700000</v>
      </c>
      <c r="I383" t="s">
        <v>1696</v>
      </c>
      <c r="J383">
        <f>ROUND(VALUE(SUBSTITUTE(data_to_clean[[#This Row],[growth_%]],".",",")),0)</f>
        <v>1204</v>
      </c>
      <c r="K383" t="s">
        <v>55</v>
      </c>
      <c r="L383">
        <v>84</v>
      </c>
      <c r="M383">
        <v>14</v>
      </c>
      <c r="N383">
        <v>2015</v>
      </c>
      <c r="O383">
        <v>1</v>
      </c>
      <c r="P383" t="s">
        <v>1697</v>
      </c>
      <c r="Q383" t="b">
        <f>AND(ISNUMBER(data_to_clean[[#This Row],[revenue_formatted]]),ISNUMBER(data_to_clean[[#This Row],[growth_formatted_%]]),ISNUMBER(data_to_clean[[#This Row],[workers]]),ISNUMBER(data_to_clean[[#This Row],[previous_workers]]),ISNUMBER(data_to_clean[[#This Row],[founded]]),ISNUMBER(data_to_clean[[#This Row],[yrs_on_list]]))</f>
        <v>1</v>
      </c>
    </row>
    <row r="384" spans="1:17" x14ac:dyDescent="0.25">
      <c r="A384">
        <v>382</v>
      </c>
      <c r="B384" t="s">
        <v>1698</v>
      </c>
      <c r="C384" t="s">
        <v>105</v>
      </c>
      <c r="D384" t="str">
        <f>VLOOKUP(data_to_clean[[#This Row],[state]],abbreviation_table[],2,FALSE)</f>
        <v>New York</v>
      </c>
      <c r="E384" t="s">
        <v>1700</v>
      </c>
      <c r="F384" t="str">
        <f>TRIM(LEFT(data_to_clean[[#This Row],[revenue]],FIND(" ",data_to_clean[[#This Row],[revenue]])))</f>
        <v>30.8</v>
      </c>
      <c r="G384" t="str">
        <f>RIGHT(data_to_clean[[#This Row],[revenue]],LEN(data_to_clean[[#This Row],[revenue]])-FIND(" ",data_to_clean[[#This Row],[revenue]]))</f>
        <v>Million</v>
      </c>
      <c r="H384" s="7">
        <f>VALUE(IF(data_to_clean[[#This Row],[multiplicity]]="Million",_xlfn.CONCAT(SUBSTITUTE(data_to_clean[[#This Row],[number]],".",""),"00000"),_xlfn.CONCAT(SUBSTITUTE(data_to_clean[[#This Row],[number]],".",""),"00000000")))</f>
        <v>30800000</v>
      </c>
      <c r="I384" t="s">
        <v>1701</v>
      </c>
      <c r="J384">
        <f>ROUND(VALUE(SUBSTITUTE(data_to_clean[[#This Row],[growth_%]],".",",")),0)</f>
        <v>1203</v>
      </c>
      <c r="K384" t="s">
        <v>156</v>
      </c>
      <c r="L384">
        <v>41</v>
      </c>
      <c r="M384">
        <v>28</v>
      </c>
      <c r="N384">
        <v>2011</v>
      </c>
      <c r="O384">
        <v>2</v>
      </c>
      <c r="P384" t="s">
        <v>108</v>
      </c>
      <c r="Q384" t="b">
        <f>AND(ISNUMBER(data_to_clean[[#This Row],[revenue_formatted]]),ISNUMBER(data_to_clean[[#This Row],[growth_formatted_%]]),ISNUMBER(data_to_clean[[#This Row],[workers]]),ISNUMBER(data_to_clean[[#This Row],[previous_workers]]),ISNUMBER(data_to_clean[[#This Row],[founded]]),ISNUMBER(data_to_clean[[#This Row],[yrs_on_list]]))</f>
        <v>1</v>
      </c>
    </row>
    <row r="385" spans="1:17" x14ac:dyDescent="0.25">
      <c r="A385">
        <v>383</v>
      </c>
      <c r="B385" t="s">
        <v>1702</v>
      </c>
      <c r="C385" t="s">
        <v>45</v>
      </c>
      <c r="D385" t="str">
        <f>VLOOKUP(data_to_clean[[#This Row],[state]],abbreviation_table[],2,FALSE)</f>
        <v>Pennsylvania</v>
      </c>
      <c r="E385" t="s">
        <v>1704</v>
      </c>
      <c r="F385" t="str">
        <f>TRIM(LEFT(data_to_clean[[#This Row],[revenue]],FIND(" ",data_to_clean[[#This Row],[revenue]])))</f>
        <v>255.9</v>
      </c>
      <c r="G385" t="str">
        <f>RIGHT(data_to_clean[[#This Row],[revenue]],LEN(data_to_clean[[#This Row],[revenue]])-FIND(" ",data_to_clean[[#This Row],[revenue]]))</f>
        <v>Million</v>
      </c>
      <c r="H385" s="7">
        <f>VALUE(IF(data_to_clean[[#This Row],[multiplicity]]="Million",_xlfn.CONCAT(SUBSTITUTE(data_to_clean[[#This Row],[number]],".",""),"00000"),_xlfn.CONCAT(SUBSTITUTE(data_to_clean[[#This Row],[number]],".",""),"00000000")))</f>
        <v>255900000</v>
      </c>
      <c r="I385" t="s">
        <v>1705</v>
      </c>
      <c r="J385">
        <f>ROUND(VALUE(SUBSTITUTE(data_to_clean[[#This Row],[growth_%]],".",",")),0)</f>
        <v>1201</v>
      </c>
      <c r="K385" t="s">
        <v>48</v>
      </c>
      <c r="L385">
        <v>56</v>
      </c>
      <c r="M385">
        <v>10</v>
      </c>
      <c r="N385">
        <v>2012</v>
      </c>
      <c r="O385">
        <v>2</v>
      </c>
      <c r="P385" t="s">
        <v>1706</v>
      </c>
      <c r="Q385" t="b">
        <f>AND(ISNUMBER(data_to_clean[[#This Row],[revenue_formatted]]),ISNUMBER(data_to_clean[[#This Row],[growth_formatted_%]]),ISNUMBER(data_to_clean[[#This Row],[workers]]),ISNUMBER(data_to_clean[[#This Row],[previous_workers]]),ISNUMBER(data_to_clean[[#This Row],[founded]]),ISNUMBER(data_to_clean[[#This Row],[yrs_on_list]]))</f>
        <v>1</v>
      </c>
    </row>
    <row r="386" spans="1:17" x14ac:dyDescent="0.25">
      <c r="A386">
        <v>384</v>
      </c>
      <c r="B386" t="s">
        <v>1707</v>
      </c>
      <c r="C386" t="s">
        <v>52</v>
      </c>
      <c r="D386" t="str">
        <f>VLOOKUP(data_to_clean[[#This Row],[state]],abbreviation_table[],2,FALSE)</f>
        <v>Florida</v>
      </c>
      <c r="E386" t="s">
        <v>278</v>
      </c>
      <c r="F386" t="str">
        <f>TRIM(LEFT(data_to_clean[[#This Row],[revenue]],FIND(" ",data_to_clean[[#This Row],[revenue]])))</f>
        <v>6.2</v>
      </c>
      <c r="G386" t="str">
        <f>RIGHT(data_to_clean[[#This Row],[revenue]],LEN(data_to_clean[[#This Row],[revenue]])-FIND(" ",data_to_clean[[#This Row],[revenue]]))</f>
        <v>Million</v>
      </c>
      <c r="H386" s="7">
        <f>VALUE(IF(data_to_clean[[#This Row],[multiplicity]]="Million",_xlfn.CONCAT(SUBSTITUTE(data_to_clean[[#This Row],[number]],".",""),"00000"),_xlfn.CONCAT(SUBSTITUTE(data_to_clean[[#This Row],[number]],".",""),"00000000")))</f>
        <v>6200000</v>
      </c>
      <c r="I386" t="s">
        <v>1709</v>
      </c>
      <c r="J386">
        <f>ROUND(VALUE(SUBSTITUTE(data_to_clean[[#This Row],[growth_%]],".",",")),0)</f>
        <v>1198</v>
      </c>
      <c r="K386" t="s">
        <v>18</v>
      </c>
      <c r="L386">
        <v>21</v>
      </c>
      <c r="M386">
        <v>2</v>
      </c>
      <c r="N386">
        <v>2014</v>
      </c>
      <c r="O386">
        <v>1</v>
      </c>
      <c r="P386" t="s">
        <v>56</v>
      </c>
      <c r="Q386" t="b">
        <f>AND(ISNUMBER(data_to_clean[[#This Row],[revenue_formatted]]),ISNUMBER(data_to_clean[[#This Row],[growth_formatted_%]]),ISNUMBER(data_to_clean[[#This Row],[workers]]),ISNUMBER(data_to_clean[[#This Row],[previous_workers]]),ISNUMBER(data_to_clean[[#This Row],[founded]]),ISNUMBER(data_to_clean[[#This Row],[yrs_on_list]]))</f>
        <v>1</v>
      </c>
    </row>
    <row r="387" spans="1:17" x14ac:dyDescent="0.25">
      <c r="A387">
        <v>385</v>
      </c>
      <c r="B387" t="s">
        <v>1710</v>
      </c>
      <c r="C387" t="s">
        <v>974</v>
      </c>
      <c r="D387" t="str">
        <f>VLOOKUP(data_to_clean[[#This Row],[state]],abbreviation_table[],2,FALSE)</f>
        <v>District of Columbia</v>
      </c>
      <c r="E387" t="s">
        <v>394</v>
      </c>
      <c r="F387" t="str">
        <f>TRIM(LEFT(data_to_clean[[#This Row],[revenue]],FIND(" ",data_to_clean[[#This Row],[revenue]])))</f>
        <v>12.8</v>
      </c>
      <c r="G387" t="str">
        <f>RIGHT(data_to_clean[[#This Row],[revenue]],LEN(data_to_clean[[#This Row],[revenue]])-FIND(" ",data_to_clean[[#This Row],[revenue]]))</f>
        <v>Million</v>
      </c>
      <c r="H387" s="7">
        <f>VALUE(IF(data_to_clean[[#This Row],[multiplicity]]="Million",_xlfn.CONCAT(SUBSTITUTE(data_to_clean[[#This Row],[number]],".",""),"00000"),_xlfn.CONCAT(SUBSTITUTE(data_to_clean[[#This Row],[number]],".",""),"00000000")))</f>
        <v>12800000</v>
      </c>
      <c r="I387" t="s">
        <v>1712</v>
      </c>
      <c r="J387">
        <f>ROUND(VALUE(SUBSTITUTE(data_to_clean[[#This Row],[growth_%]],".",",")),0)</f>
        <v>1192</v>
      </c>
      <c r="K387" t="s">
        <v>40</v>
      </c>
      <c r="L387">
        <v>90</v>
      </c>
      <c r="M387">
        <v>19</v>
      </c>
      <c r="N387">
        <v>2014</v>
      </c>
      <c r="O387">
        <v>1</v>
      </c>
      <c r="P387" t="s">
        <v>976</v>
      </c>
      <c r="Q387" t="b">
        <f>AND(ISNUMBER(data_to_clean[[#This Row],[revenue_formatted]]),ISNUMBER(data_to_clean[[#This Row],[growth_formatted_%]]),ISNUMBER(data_to_clean[[#This Row],[workers]]),ISNUMBER(data_to_clean[[#This Row],[previous_workers]]),ISNUMBER(data_to_clean[[#This Row],[founded]]),ISNUMBER(data_to_clean[[#This Row],[yrs_on_list]]))</f>
        <v>1</v>
      </c>
    </row>
    <row r="388" spans="1:17" x14ac:dyDescent="0.25">
      <c r="A388">
        <v>386</v>
      </c>
      <c r="B388" t="s">
        <v>1713</v>
      </c>
      <c r="C388" t="s">
        <v>66</v>
      </c>
      <c r="D388" t="str">
        <f>VLOOKUP(data_to_clean[[#This Row],[state]],abbreviation_table[],2,FALSE)</f>
        <v>Virginia</v>
      </c>
      <c r="E388" t="s">
        <v>334</v>
      </c>
      <c r="F388" t="str">
        <f>TRIM(LEFT(data_to_clean[[#This Row],[revenue]],FIND(" ",data_to_clean[[#This Row],[revenue]])))</f>
        <v>5.1</v>
      </c>
      <c r="G388" t="str">
        <f>RIGHT(data_to_clean[[#This Row],[revenue]],LEN(data_to_clean[[#This Row],[revenue]])-FIND(" ",data_to_clean[[#This Row],[revenue]]))</f>
        <v>Million</v>
      </c>
      <c r="H388" s="7">
        <f>VALUE(IF(data_to_clean[[#This Row],[multiplicity]]="Million",_xlfn.CONCAT(SUBSTITUTE(data_to_clean[[#This Row],[number]],".",""),"00000"),_xlfn.CONCAT(SUBSTITUTE(data_to_clean[[#This Row],[number]],".",""),"00000000")))</f>
        <v>5100000</v>
      </c>
      <c r="I388" t="s">
        <v>1715</v>
      </c>
      <c r="J388">
        <f>ROUND(VALUE(SUBSTITUTE(data_to_clean[[#This Row],[growth_%]],".",",")),0)</f>
        <v>1192</v>
      </c>
      <c r="K388" t="s">
        <v>297</v>
      </c>
      <c r="L388">
        <v>47</v>
      </c>
      <c r="M388">
        <v>6</v>
      </c>
      <c r="N388">
        <v>2014</v>
      </c>
      <c r="O388">
        <v>1</v>
      </c>
      <c r="P388" t="s">
        <v>1716</v>
      </c>
      <c r="Q388" t="b">
        <f>AND(ISNUMBER(data_to_clean[[#This Row],[revenue_formatted]]),ISNUMBER(data_to_clean[[#This Row],[growth_formatted_%]]),ISNUMBER(data_to_clean[[#This Row],[workers]]),ISNUMBER(data_to_clean[[#This Row],[previous_workers]]),ISNUMBER(data_to_clean[[#This Row],[founded]]),ISNUMBER(data_to_clean[[#This Row],[yrs_on_list]]))</f>
        <v>1</v>
      </c>
    </row>
    <row r="389" spans="1:17" x14ac:dyDescent="0.25">
      <c r="A389">
        <v>387</v>
      </c>
      <c r="B389" t="s">
        <v>1717</v>
      </c>
      <c r="C389" t="s">
        <v>80</v>
      </c>
      <c r="D389" t="str">
        <f>VLOOKUP(data_to_clean[[#This Row],[state]],abbreviation_table[],2,FALSE)</f>
        <v>California</v>
      </c>
      <c r="E389" t="s">
        <v>1719</v>
      </c>
      <c r="F389" t="str">
        <f>TRIM(LEFT(data_to_clean[[#This Row],[revenue]],FIND(" ",data_to_clean[[#This Row],[revenue]])))</f>
        <v>19.5</v>
      </c>
      <c r="G389" t="str">
        <f>RIGHT(data_to_clean[[#This Row],[revenue]],LEN(data_to_clean[[#This Row],[revenue]])-FIND(" ",data_to_clean[[#This Row],[revenue]]))</f>
        <v>Million</v>
      </c>
      <c r="H389" s="7">
        <f>VALUE(IF(data_to_clean[[#This Row],[multiplicity]]="Million",_xlfn.CONCAT(SUBSTITUTE(data_to_clean[[#This Row],[number]],".",""),"00000"),_xlfn.CONCAT(SUBSTITUTE(data_to_clean[[#This Row],[number]],".",""),"00000000")))</f>
        <v>19500000</v>
      </c>
      <c r="I389" t="s">
        <v>1720</v>
      </c>
      <c r="J389">
        <f>ROUND(VALUE(SUBSTITUTE(data_to_clean[[#This Row],[growth_%]],".",",")),0)</f>
        <v>1191</v>
      </c>
      <c r="K389" t="s">
        <v>18</v>
      </c>
      <c r="L389">
        <v>122</v>
      </c>
      <c r="M389">
        <v>16</v>
      </c>
      <c r="N389">
        <v>2014</v>
      </c>
      <c r="O389">
        <v>1</v>
      </c>
      <c r="P389" t="s">
        <v>83</v>
      </c>
      <c r="Q389" t="b">
        <f>AND(ISNUMBER(data_to_clean[[#This Row],[revenue_formatted]]),ISNUMBER(data_to_clean[[#This Row],[growth_formatted_%]]),ISNUMBER(data_to_clean[[#This Row],[workers]]),ISNUMBER(data_to_clean[[#This Row],[previous_workers]]),ISNUMBER(data_to_clean[[#This Row],[founded]]),ISNUMBER(data_to_clean[[#This Row],[yrs_on_list]]))</f>
        <v>1</v>
      </c>
    </row>
    <row r="390" spans="1:17" x14ac:dyDescent="0.25">
      <c r="A390">
        <v>388</v>
      </c>
      <c r="B390" t="s">
        <v>1721</v>
      </c>
      <c r="C390" t="s">
        <v>45</v>
      </c>
      <c r="D390" t="str">
        <f>VLOOKUP(data_to_clean[[#This Row],[state]],abbreviation_table[],2,FALSE)</f>
        <v>Pennsylvania</v>
      </c>
      <c r="E390" t="s">
        <v>824</v>
      </c>
      <c r="F390" t="str">
        <f>TRIM(LEFT(data_to_clean[[#This Row],[revenue]],FIND(" ",data_to_clean[[#This Row],[revenue]])))</f>
        <v>2.5</v>
      </c>
      <c r="G390" t="str">
        <f>RIGHT(data_to_clean[[#This Row],[revenue]],LEN(data_to_clean[[#This Row],[revenue]])-FIND(" ",data_to_clean[[#This Row],[revenue]]))</f>
        <v>Million</v>
      </c>
      <c r="H390" s="7">
        <f>VALUE(IF(data_to_clean[[#This Row],[multiplicity]]="Million",_xlfn.CONCAT(SUBSTITUTE(data_to_clean[[#This Row],[number]],".",""),"00000"),_xlfn.CONCAT(SUBSTITUTE(data_to_clean[[#This Row],[number]],".",""),"00000000")))</f>
        <v>2500000</v>
      </c>
      <c r="I390" t="s">
        <v>1723</v>
      </c>
      <c r="J390">
        <f>ROUND(VALUE(SUBSTITUTE(data_to_clean[[#This Row],[growth_%]],".",",")),0)</f>
        <v>1187</v>
      </c>
      <c r="K390" t="s">
        <v>18</v>
      </c>
      <c r="L390">
        <v>12</v>
      </c>
      <c r="M390">
        <v>2</v>
      </c>
      <c r="N390">
        <v>2014</v>
      </c>
      <c r="O390">
        <v>1</v>
      </c>
      <c r="P390" t="s">
        <v>1724</v>
      </c>
      <c r="Q390" t="b">
        <f>AND(ISNUMBER(data_to_clean[[#This Row],[revenue_formatted]]),ISNUMBER(data_to_clean[[#This Row],[growth_formatted_%]]),ISNUMBER(data_to_clean[[#This Row],[workers]]),ISNUMBER(data_to_clean[[#This Row],[previous_workers]]),ISNUMBER(data_to_clean[[#This Row],[founded]]),ISNUMBER(data_to_clean[[#This Row],[yrs_on_list]]))</f>
        <v>1</v>
      </c>
    </row>
    <row r="391" spans="1:17" x14ac:dyDescent="0.25">
      <c r="A391">
        <v>389</v>
      </c>
      <c r="B391" t="s">
        <v>1725</v>
      </c>
      <c r="C391" t="s">
        <v>119</v>
      </c>
      <c r="D391" t="str">
        <f>VLOOKUP(data_to_clean[[#This Row],[state]],abbreviation_table[],2,FALSE)</f>
        <v>Georgia</v>
      </c>
      <c r="E391" t="s">
        <v>541</v>
      </c>
      <c r="F391" t="str">
        <f>TRIM(LEFT(data_to_clean[[#This Row],[revenue]],FIND(" ",data_to_clean[[#This Row],[revenue]])))</f>
        <v>4.8</v>
      </c>
      <c r="G391" t="str">
        <f>RIGHT(data_to_clean[[#This Row],[revenue]],LEN(data_to_clean[[#This Row],[revenue]])-FIND(" ",data_to_clean[[#This Row],[revenue]]))</f>
        <v>Million</v>
      </c>
      <c r="H391" s="7">
        <f>VALUE(IF(data_to_clean[[#This Row],[multiplicity]]="Million",_xlfn.CONCAT(SUBSTITUTE(data_to_clean[[#This Row],[number]],".",""),"00000"),_xlfn.CONCAT(SUBSTITUTE(data_to_clean[[#This Row],[number]],".",""),"00000000")))</f>
        <v>4800000</v>
      </c>
      <c r="I391" t="s">
        <v>1727</v>
      </c>
      <c r="J391">
        <f>ROUND(VALUE(SUBSTITUTE(data_to_clean[[#This Row],[growth_%]],".",",")),0)</f>
        <v>1184</v>
      </c>
      <c r="K391" t="s">
        <v>271</v>
      </c>
      <c r="L391">
        <v>28</v>
      </c>
      <c r="M391">
        <v>16</v>
      </c>
      <c r="N391">
        <v>2013</v>
      </c>
      <c r="O391">
        <v>1</v>
      </c>
      <c r="P391" t="s">
        <v>122</v>
      </c>
      <c r="Q391" t="b">
        <f>AND(ISNUMBER(data_to_clean[[#This Row],[revenue_formatted]]),ISNUMBER(data_to_clean[[#This Row],[growth_formatted_%]]),ISNUMBER(data_to_clean[[#This Row],[workers]]),ISNUMBER(data_to_clean[[#This Row],[previous_workers]]),ISNUMBER(data_to_clean[[#This Row],[founded]]),ISNUMBER(data_to_clean[[#This Row],[yrs_on_list]]))</f>
        <v>1</v>
      </c>
    </row>
    <row r="392" spans="1:17" x14ac:dyDescent="0.25">
      <c r="A392">
        <v>390</v>
      </c>
      <c r="B392" t="s">
        <v>1728</v>
      </c>
      <c r="C392" t="s">
        <v>66</v>
      </c>
      <c r="D392" t="str">
        <f>VLOOKUP(data_to_clean[[#This Row],[state]],abbreviation_table[],2,FALSE)</f>
        <v>Virginia</v>
      </c>
      <c r="E392" t="s">
        <v>1106</v>
      </c>
      <c r="F392" t="str">
        <f>TRIM(LEFT(data_to_clean[[#This Row],[revenue]],FIND(" ",data_to_clean[[#This Row],[revenue]])))</f>
        <v>2.9</v>
      </c>
      <c r="G392" t="str">
        <f>RIGHT(data_to_clean[[#This Row],[revenue]],LEN(data_to_clean[[#This Row],[revenue]])-FIND(" ",data_to_clean[[#This Row],[revenue]]))</f>
        <v>Million</v>
      </c>
      <c r="H392" s="7">
        <f>VALUE(IF(data_to_clean[[#This Row],[multiplicity]]="Million",_xlfn.CONCAT(SUBSTITUTE(data_to_clean[[#This Row],[number]],".",""),"00000"),_xlfn.CONCAT(SUBSTITUTE(data_to_clean[[#This Row],[number]],".",""),"00000000")))</f>
        <v>2900000</v>
      </c>
      <c r="I392" t="s">
        <v>1730</v>
      </c>
      <c r="J392">
        <f>ROUND(VALUE(SUBSTITUTE(data_to_clean[[#This Row],[growth_%]],".",",")),0)</f>
        <v>1180</v>
      </c>
      <c r="K392" t="s">
        <v>257</v>
      </c>
      <c r="L392">
        <v>11</v>
      </c>
      <c r="M392">
        <v>2</v>
      </c>
      <c r="N392">
        <v>2013</v>
      </c>
      <c r="O392">
        <v>1</v>
      </c>
      <c r="P392" t="s">
        <v>921</v>
      </c>
      <c r="Q392" t="b">
        <f>AND(ISNUMBER(data_to_clean[[#This Row],[revenue_formatted]]),ISNUMBER(data_to_clean[[#This Row],[growth_formatted_%]]),ISNUMBER(data_to_clean[[#This Row],[workers]]),ISNUMBER(data_to_clean[[#This Row],[previous_workers]]),ISNUMBER(data_to_clean[[#This Row],[founded]]),ISNUMBER(data_to_clean[[#This Row],[yrs_on_list]]))</f>
        <v>1</v>
      </c>
    </row>
    <row r="393" spans="1:17" x14ac:dyDescent="0.25">
      <c r="A393">
        <v>391</v>
      </c>
      <c r="B393" t="s">
        <v>1731</v>
      </c>
      <c r="C393" t="s">
        <v>166</v>
      </c>
      <c r="D393" t="str">
        <f>VLOOKUP(data_to_clean[[#This Row],[state]],abbreviation_table[],2,FALSE)</f>
        <v>Utah</v>
      </c>
      <c r="E393" t="s">
        <v>425</v>
      </c>
      <c r="F393" t="str">
        <f>TRIM(LEFT(data_to_clean[[#This Row],[revenue]],FIND(" ",data_to_clean[[#This Row],[revenue]])))</f>
        <v>4.6</v>
      </c>
      <c r="G393" t="str">
        <f>RIGHT(data_to_clean[[#This Row],[revenue]],LEN(data_to_clean[[#This Row],[revenue]])-FIND(" ",data_to_clean[[#This Row],[revenue]]))</f>
        <v>Million</v>
      </c>
      <c r="H393" s="7">
        <f>VALUE(IF(data_to_clean[[#This Row],[multiplicity]]="Million",_xlfn.CONCAT(SUBSTITUTE(data_to_clean[[#This Row],[number]],".",""),"00000"),_xlfn.CONCAT(SUBSTITUTE(data_to_clean[[#This Row],[number]],".",""),"00000000")))</f>
        <v>4600000</v>
      </c>
      <c r="I393" t="s">
        <v>1733</v>
      </c>
      <c r="J393">
        <f>ROUND(VALUE(SUBSTITUTE(data_to_clean[[#This Row],[growth_%]],".",",")),0)</f>
        <v>1169</v>
      </c>
      <c r="K393" t="s">
        <v>48</v>
      </c>
      <c r="L393">
        <v>70</v>
      </c>
      <c r="M393">
        <v>5</v>
      </c>
      <c r="N393">
        <v>2014</v>
      </c>
      <c r="O393">
        <v>1</v>
      </c>
      <c r="P393" t="s">
        <v>1735</v>
      </c>
      <c r="Q393" t="b">
        <f>AND(ISNUMBER(data_to_clean[[#This Row],[revenue_formatted]]),ISNUMBER(data_to_clean[[#This Row],[growth_formatted_%]]),ISNUMBER(data_to_clean[[#This Row],[workers]]),ISNUMBER(data_to_clean[[#This Row],[previous_workers]]),ISNUMBER(data_to_clean[[#This Row],[founded]]),ISNUMBER(data_to_clean[[#This Row],[yrs_on_list]]))</f>
        <v>1</v>
      </c>
    </row>
    <row r="394" spans="1:17" x14ac:dyDescent="0.25">
      <c r="A394">
        <v>392</v>
      </c>
      <c r="B394" t="s">
        <v>1736</v>
      </c>
      <c r="C394" t="s">
        <v>22</v>
      </c>
      <c r="D394" t="str">
        <f>VLOOKUP(data_to_clean[[#This Row],[state]],abbreviation_table[],2,FALSE)</f>
        <v>Tennessee</v>
      </c>
      <c r="E394" t="s">
        <v>760</v>
      </c>
      <c r="F394" t="str">
        <f>TRIM(LEFT(data_to_clean[[#This Row],[revenue]],FIND(" ",data_to_clean[[#This Row],[revenue]])))</f>
        <v>2.8</v>
      </c>
      <c r="G394" t="str">
        <f>RIGHT(data_to_clean[[#This Row],[revenue]],LEN(data_to_clean[[#This Row],[revenue]])-FIND(" ",data_to_clean[[#This Row],[revenue]]))</f>
        <v>Million</v>
      </c>
      <c r="H394" s="7">
        <f>VALUE(IF(data_to_clean[[#This Row],[multiplicity]]="Million",_xlfn.CONCAT(SUBSTITUTE(data_to_clean[[#This Row],[number]],".",""),"00000"),_xlfn.CONCAT(SUBSTITUTE(data_to_clean[[#This Row],[number]],".",""),"00000000")))</f>
        <v>2800000</v>
      </c>
      <c r="I394" t="s">
        <v>1738</v>
      </c>
      <c r="J394">
        <f>ROUND(VALUE(SUBSTITUTE(data_to_clean[[#This Row],[growth_%]],".",",")),0)</f>
        <v>1168</v>
      </c>
      <c r="K394" t="s">
        <v>289</v>
      </c>
      <c r="L394">
        <v>12</v>
      </c>
      <c r="M394">
        <v>2</v>
      </c>
      <c r="N394">
        <v>2014</v>
      </c>
      <c r="O394">
        <v>1</v>
      </c>
      <c r="P394" t="s">
        <v>26</v>
      </c>
      <c r="Q394" t="b">
        <f>AND(ISNUMBER(data_to_clean[[#This Row],[revenue_formatted]]),ISNUMBER(data_to_clean[[#This Row],[growth_formatted_%]]),ISNUMBER(data_to_clean[[#This Row],[workers]]),ISNUMBER(data_to_clean[[#This Row],[previous_workers]]),ISNUMBER(data_to_clean[[#This Row],[founded]]),ISNUMBER(data_to_clean[[#This Row],[yrs_on_list]]))</f>
        <v>1</v>
      </c>
    </row>
    <row r="395" spans="1:17" x14ac:dyDescent="0.25">
      <c r="A395">
        <v>393</v>
      </c>
      <c r="B395" t="s">
        <v>1739</v>
      </c>
      <c r="C395" t="s">
        <v>59</v>
      </c>
      <c r="D395" t="str">
        <f>VLOOKUP(data_to_clean[[#This Row],[state]],abbreviation_table[],2,FALSE)</f>
        <v>New Jersey</v>
      </c>
      <c r="E395" t="s">
        <v>416</v>
      </c>
      <c r="F395" t="str">
        <f>TRIM(LEFT(data_to_clean[[#This Row],[revenue]],FIND(" ",data_to_clean[[#This Row],[revenue]])))</f>
        <v>4.7</v>
      </c>
      <c r="G395" t="str">
        <f>RIGHT(data_to_clean[[#This Row],[revenue]],LEN(data_to_clean[[#This Row],[revenue]])-FIND(" ",data_to_clean[[#This Row],[revenue]]))</f>
        <v>Million</v>
      </c>
      <c r="H395" s="7">
        <f>VALUE(IF(data_to_clean[[#This Row],[multiplicity]]="Million",_xlfn.CONCAT(SUBSTITUTE(data_to_clean[[#This Row],[number]],".",""),"00000"),_xlfn.CONCAT(SUBSTITUTE(data_to_clean[[#This Row],[number]],".",""),"00000000")))</f>
        <v>4700000</v>
      </c>
      <c r="I395" t="s">
        <v>1741</v>
      </c>
      <c r="J395">
        <f>ROUND(VALUE(SUBSTITUTE(data_to_clean[[#This Row],[growth_%]],".",",")),0)</f>
        <v>1166</v>
      </c>
      <c r="K395" t="s">
        <v>297</v>
      </c>
      <c r="L395">
        <v>115</v>
      </c>
      <c r="M395">
        <v>15</v>
      </c>
      <c r="N395">
        <v>2012</v>
      </c>
      <c r="O395">
        <v>2</v>
      </c>
      <c r="P395" t="s">
        <v>1742</v>
      </c>
      <c r="Q395" t="b">
        <f>AND(ISNUMBER(data_to_clean[[#This Row],[revenue_formatted]]),ISNUMBER(data_to_clean[[#This Row],[growth_formatted_%]]),ISNUMBER(data_to_clean[[#This Row],[workers]]),ISNUMBER(data_to_clean[[#This Row],[previous_workers]]),ISNUMBER(data_to_clean[[#This Row],[founded]]),ISNUMBER(data_to_clean[[#This Row],[yrs_on_list]]))</f>
        <v>1</v>
      </c>
    </row>
    <row r="396" spans="1:17" x14ac:dyDescent="0.25">
      <c r="A396">
        <v>394</v>
      </c>
      <c r="B396" t="s">
        <v>1743</v>
      </c>
      <c r="C396" t="s">
        <v>86</v>
      </c>
      <c r="D396" t="str">
        <f>VLOOKUP(data_to_clean[[#This Row],[state]],abbreviation_table[],2,FALSE)</f>
        <v>Colorado</v>
      </c>
      <c r="E396" t="s">
        <v>1442</v>
      </c>
      <c r="F396" t="str">
        <f>TRIM(LEFT(data_to_clean[[#This Row],[revenue]],FIND(" ",data_to_clean[[#This Row],[revenue]])))</f>
        <v>2</v>
      </c>
      <c r="G396" t="str">
        <f>RIGHT(data_to_clean[[#This Row],[revenue]],LEN(data_to_clean[[#This Row],[revenue]])-FIND(" ",data_to_clean[[#This Row],[revenue]]))</f>
        <v>Million</v>
      </c>
      <c r="H396" s="7">
        <f>VALUE(IF(data_to_clean[[#This Row],[multiplicity]]="Million",_xlfn.CONCAT(SUBSTITUTE(data_to_clean[[#This Row],[number]],".",""),"00000"),_xlfn.CONCAT(SUBSTITUTE(data_to_clean[[#This Row],[number]],".",""),"00000000")))</f>
        <v>200000</v>
      </c>
      <c r="I396" t="s">
        <v>1745</v>
      </c>
      <c r="J396">
        <f>ROUND(VALUE(SUBSTITUTE(data_to_clean[[#This Row],[growth_%]],".",",")),0)</f>
        <v>1164</v>
      </c>
      <c r="K396" t="s">
        <v>156</v>
      </c>
      <c r="L396">
        <v>24</v>
      </c>
      <c r="M396">
        <v>2</v>
      </c>
      <c r="N396">
        <v>2014</v>
      </c>
      <c r="O396">
        <v>1</v>
      </c>
      <c r="P396" t="s">
        <v>364</v>
      </c>
      <c r="Q396" t="b">
        <f>AND(ISNUMBER(data_to_clean[[#This Row],[revenue_formatted]]),ISNUMBER(data_to_clean[[#This Row],[growth_formatted_%]]),ISNUMBER(data_to_clean[[#This Row],[workers]]),ISNUMBER(data_to_clean[[#This Row],[previous_workers]]),ISNUMBER(data_to_clean[[#This Row],[founded]]),ISNUMBER(data_to_clean[[#This Row],[yrs_on_list]]))</f>
        <v>1</v>
      </c>
    </row>
    <row r="397" spans="1:17" x14ac:dyDescent="0.25">
      <c r="A397">
        <v>395</v>
      </c>
      <c r="B397" t="s">
        <v>1746</v>
      </c>
      <c r="C397" t="s">
        <v>80</v>
      </c>
      <c r="D397" t="str">
        <f>VLOOKUP(data_to_clean[[#This Row],[state]],abbreviation_table[],2,FALSE)</f>
        <v>California</v>
      </c>
      <c r="E397" t="s">
        <v>1106</v>
      </c>
      <c r="F397" t="str">
        <f>TRIM(LEFT(data_to_clean[[#This Row],[revenue]],FIND(" ",data_to_clean[[#This Row],[revenue]])))</f>
        <v>2.9</v>
      </c>
      <c r="G397" t="str">
        <f>RIGHT(data_to_clean[[#This Row],[revenue]],LEN(data_to_clean[[#This Row],[revenue]])-FIND(" ",data_to_clean[[#This Row],[revenue]]))</f>
        <v>Million</v>
      </c>
      <c r="H397" s="7">
        <f>VALUE(IF(data_to_clean[[#This Row],[multiplicity]]="Million",_xlfn.CONCAT(SUBSTITUTE(data_to_clean[[#This Row],[number]],".",""),"00000"),_xlfn.CONCAT(SUBSTITUTE(data_to_clean[[#This Row],[number]],".",""),"00000000")))</f>
        <v>2900000</v>
      </c>
      <c r="I397" t="s">
        <v>1748</v>
      </c>
      <c r="J397">
        <f>ROUND(VALUE(SUBSTITUTE(data_to_clean[[#This Row],[growth_%]],".",",")),0)</f>
        <v>1157</v>
      </c>
      <c r="K397" t="s">
        <v>156</v>
      </c>
      <c r="L397">
        <v>52</v>
      </c>
      <c r="M397">
        <v>10</v>
      </c>
      <c r="N397">
        <v>2012</v>
      </c>
      <c r="O397">
        <v>1</v>
      </c>
      <c r="P397" t="s">
        <v>500</v>
      </c>
      <c r="Q397" t="b">
        <f>AND(ISNUMBER(data_to_clean[[#This Row],[revenue_formatted]]),ISNUMBER(data_to_clean[[#This Row],[growth_formatted_%]]),ISNUMBER(data_to_clean[[#This Row],[workers]]),ISNUMBER(data_to_clean[[#This Row],[previous_workers]]),ISNUMBER(data_to_clean[[#This Row],[founded]]),ISNUMBER(data_to_clean[[#This Row],[yrs_on_list]]))</f>
        <v>1</v>
      </c>
    </row>
    <row r="398" spans="1:17" x14ac:dyDescent="0.25">
      <c r="A398">
        <v>396</v>
      </c>
      <c r="B398" t="s">
        <v>1749</v>
      </c>
      <c r="C398" t="s">
        <v>80</v>
      </c>
      <c r="D398" t="str">
        <f>VLOOKUP(data_to_clean[[#This Row],[state]],abbreviation_table[],2,FALSE)</f>
        <v>California</v>
      </c>
      <c r="E398" t="s">
        <v>1207</v>
      </c>
      <c r="F398" t="str">
        <f>TRIM(LEFT(data_to_clean[[#This Row],[revenue]],FIND(" ",data_to_clean[[#This Row],[revenue]])))</f>
        <v>10.1</v>
      </c>
      <c r="G398" t="str">
        <f>RIGHT(data_to_clean[[#This Row],[revenue]],LEN(data_to_clean[[#This Row],[revenue]])-FIND(" ",data_to_clean[[#This Row],[revenue]]))</f>
        <v>Million</v>
      </c>
      <c r="H398" s="7">
        <f>VALUE(IF(data_to_clean[[#This Row],[multiplicity]]="Million",_xlfn.CONCAT(SUBSTITUTE(data_to_clean[[#This Row],[number]],".",""),"00000"),_xlfn.CONCAT(SUBSTITUTE(data_to_clean[[#This Row],[number]],".",""),"00000000")))</f>
        <v>10100000</v>
      </c>
      <c r="I398" t="s">
        <v>1751</v>
      </c>
      <c r="J398">
        <f>ROUND(VALUE(SUBSTITUTE(data_to_clean[[#This Row],[growth_%]],".",",")),0)</f>
        <v>1152</v>
      </c>
      <c r="K398" t="s">
        <v>187</v>
      </c>
      <c r="L398">
        <v>30</v>
      </c>
      <c r="M398">
        <v>12</v>
      </c>
      <c r="N398">
        <v>2013</v>
      </c>
      <c r="O398">
        <v>2</v>
      </c>
      <c r="P398" t="s">
        <v>1752</v>
      </c>
      <c r="Q398" t="b">
        <f>AND(ISNUMBER(data_to_clean[[#This Row],[revenue_formatted]]),ISNUMBER(data_to_clean[[#This Row],[growth_formatted_%]]),ISNUMBER(data_to_clean[[#This Row],[workers]]),ISNUMBER(data_to_clean[[#This Row],[previous_workers]]),ISNUMBER(data_to_clean[[#This Row],[founded]]),ISNUMBER(data_to_clean[[#This Row],[yrs_on_list]]))</f>
        <v>1</v>
      </c>
    </row>
    <row r="399" spans="1:17" x14ac:dyDescent="0.25">
      <c r="A399">
        <v>397</v>
      </c>
      <c r="B399" t="s">
        <v>1753</v>
      </c>
      <c r="C399" t="s">
        <v>45</v>
      </c>
      <c r="D399" t="str">
        <f>VLOOKUP(data_to_clean[[#This Row],[state]],abbreviation_table[],2,FALSE)</f>
        <v>Pennsylvania</v>
      </c>
      <c r="E399" t="s">
        <v>927</v>
      </c>
      <c r="F399" t="str">
        <f>TRIM(LEFT(data_to_clean[[#This Row],[revenue]],FIND(" ",data_to_clean[[#This Row],[revenue]])))</f>
        <v>6.9</v>
      </c>
      <c r="G399" t="str">
        <f>RIGHT(data_to_clean[[#This Row],[revenue]],LEN(data_to_clean[[#This Row],[revenue]])-FIND(" ",data_to_clean[[#This Row],[revenue]]))</f>
        <v>Million</v>
      </c>
      <c r="H399" s="7">
        <f>VALUE(IF(data_to_clean[[#This Row],[multiplicity]]="Million",_xlfn.CONCAT(SUBSTITUTE(data_to_clean[[#This Row],[number]],".",""),"00000"),_xlfn.CONCAT(SUBSTITUTE(data_to_clean[[#This Row],[number]],".",""),"00000000")))</f>
        <v>6900000</v>
      </c>
      <c r="I399" t="s">
        <v>1755</v>
      </c>
      <c r="J399">
        <f>ROUND(VALUE(SUBSTITUTE(data_to_clean[[#This Row],[growth_%]],".",",")),0)</f>
        <v>1147</v>
      </c>
      <c r="K399" t="s">
        <v>55</v>
      </c>
      <c r="L399">
        <v>3</v>
      </c>
      <c r="M399">
        <v>2</v>
      </c>
      <c r="N399">
        <v>2013</v>
      </c>
      <c r="O399">
        <v>1</v>
      </c>
      <c r="P399" t="s">
        <v>49</v>
      </c>
      <c r="Q399" t="b">
        <f>AND(ISNUMBER(data_to_clean[[#This Row],[revenue_formatted]]),ISNUMBER(data_to_clean[[#This Row],[growth_formatted_%]]),ISNUMBER(data_to_clean[[#This Row],[workers]]),ISNUMBER(data_to_clean[[#This Row],[previous_workers]]),ISNUMBER(data_to_clean[[#This Row],[founded]]),ISNUMBER(data_to_clean[[#This Row],[yrs_on_list]]))</f>
        <v>1</v>
      </c>
    </row>
    <row r="400" spans="1:17" x14ac:dyDescent="0.25">
      <c r="A400">
        <v>398</v>
      </c>
      <c r="B400" t="s">
        <v>1756</v>
      </c>
      <c r="C400" t="s">
        <v>753</v>
      </c>
      <c r="D400" t="str">
        <f>VLOOKUP(data_to_clean[[#This Row],[state]],abbreviation_table[],2,FALSE)</f>
        <v>Nevada</v>
      </c>
      <c r="E400" t="s">
        <v>798</v>
      </c>
      <c r="F400" t="str">
        <f>TRIM(LEFT(data_to_clean[[#This Row],[revenue]],FIND(" ",data_to_clean[[#This Row],[revenue]])))</f>
        <v>3</v>
      </c>
      <c r="G400" t="str">
        <f>RIGHT(data_to_clean[[#This Row],[revenue]],LEN(data_to_clean[[#This Row],[revenue]])-FIND(" ",data_to_clean[[#This Row],[revenue]]))</f>
        <v>Million</v>
      </c>
      <c r="H400" s="7">
        <f>VALUE(IF(data_to_clean[[#This Row],[multiplicity]]="Million",_xlfn.CONCAT(SUBSTITUTE(data_to_clean[[#This Row],[number]],".",""),"00000"),_xlfn.CONCAT(SUBSTITUTE(data_to_clean[[#This Row],[number]],".",""),"00000000")))</f>
        <v>300000</v>
      </c>
      <c r="I400" t="s">
        <v>1758</v>
      </c>
      <c r="J400">
        <f>ROUND(VALUE(SUBSTITUTE(data_to_clean[[#This Row],[growth_%]],".",",")),0)</f>
        <v>1147</v>
      </c>
      <c r="K400" t="s">
        <v>40</v>
      </c>
      <c r="L400">
        <v>25</v>
      </c>
      <c r="M400">
        <v>4</v>
      </c>
      <c r="N400">
        <v>2012</v>
      </c>
      <c r="O400">
        <v>1</v>
      </c>
      <c r="P400" t="s">
        <v>757</v>
      </c>
      <c r="Q400" t="b">
        <f>AND(ISNUMBER(data_to_clean[[#This Row],[revenue_formatted]]),ISNUMBER(data_to_clean[[#This Row],[growth_formatted_%]]),ISNUMBER(data_to_clean[[#This Row],[workers]]),ISNUMBER(data_to_clean[[#This Row],[previous_workers]]),ISNUMBER(data_to_clean[[#This Row],[founded]]),ISNUMBER(data_to_clean[[#This Row],[yrs_on_list]]))</f>
        <v>1</v>
      </c>
    </row>
    <row r="401" spans="1:17" x14ac:dyDescent="0.25">
      <c r="A401">
        <v>399</v>
      </c>
      <c r="B401" t="s">
        <v>1759</v>
      </c>
      <c r="C401" t="s">
        <v>1011</v>
      </c>
      <c r="D401" t="str">
        <f>VLOOKUP(data_to_clean[[#This Row],[state]],abbreviation_table[],2,FALSE)</f>
        <v>Nebraska</v>
      </c>
      <c r="E401" t="s">
        <v>760</v>
      </c>
      <c r="F401" t="str">
        <f>TRIM(LEFT(data_to_clean[[#This Row],[revenue]],FIND(" ",data_to_clean[[#This Row],[revenue]])))</f>
        <v>2.8</v>
      </c>
      <c r="G401" t="str">
        <f>RIGHT(data_to_clean[[#This Row],[revenue]],LEN(data_to_clean[[#This Row],[revenue]])-FIND(" ",data_to_clean[[#This Row],[revenue]]))</f>
        <v>Million</v>
      </c>
      <c r="H401" s="7">
        <f>VALUE(IF(data_to_clean[[#This Row],[multiplicity]]="Million",_xlfn.CONCAT(SUBSTITUTE(data_to_clean[[#This Row],[number]],".",""),"00000"),_xlfn.CONCAT(SUBSTITUTE(data_to_clean[[#This Row],[number]],".",""),"00000000")))</f>
        <v>2800000</v>
      </c>
      <c r="I401" t="s">
        <v>1761</v>
      </c>
      <c r="J401">
        <f>ROUND(VALUE(SUBSTITUTE(data_to_clean[[#This Row],[growth_%]],".",",")),0)</f>
        <v>1144</v>
      </c>
      <c r="K401" t="s">
        <v>156</v>
      </c>
      <c r="L401">
        <v>7</v>
      </c>
      <c r="M401">
        <v>2</v>
      </c>
      <c r="N401">
        <v>2012</v>
      </c>
      <c r="O401">
        <v>1</v>
      </c>
      <c r="P401" t="s">
        <v>1762</v>
      </c>
      <c r="Q401" t="b">
        <f>AND(ISNUMBER(data_to_clean[[#This Row],[revenue_formatted]]),ISNUMBER(data_to_clean[[#This Row],[growth_formatted_%]]),ISNUMBER(data_to_clean[[#This Row],[workers]]),ISNUMBER(data_to_clean[[#This Row],[previous_workers]]),ISNUMBER(data_to_clean[[#This Row],[founded]]),ISNUMBER(data_to_clean[[#This Row],[yrs_on_list]]))</f>
        <v>1</v>
      </c>
    </row>
    <row r="402" spans="1:17" x14ac:dyDescent="0.25">
      <c r="A402">
        <v>400</v>
      </c>
      <c r="B402" t="s">
        <v>1763</v>
      </c>
      <c r="C402" t="s">
        <v>503</v>
      </c>
      <c r="D402" t="str">
        <f>VLOOKUP(data_to_clean[[#This Row],[state]],abbreviation_table[],2,FALSE)</f>
        <v>Illinois</v>
      </c>
      <c r="E402" t="s">
        <v>704</v>
      </c>
      <c r="F402" t="str">
        <f>TRIM(LEFT(data_to_clean[[#This Row],[revenue]],FIND(" ",data_to_clean[[#This Row],[revenue]])))</f>
        <v>5.4</v>
      </c>
      <c r="G402" t="str">
        <f>RIGHT(data_to_clean[[#This Row],[revenue]],LEN(data_to_clean[[#This Row],[revenue]])-FIND(" ",data_to_clean[[#This Row],[revenue]]))</f>
        <v>Million</v>
      </c>
      <c r="H402" s="7">
        <f>VALUE(IF(data_to_clean[[#This Row],[multiplicity]]="Million",_xlfn.CONCAT(SUBSTITUTE(data_to_clean[[#This Row],[number]],".",""),"00000"),_xlfn.CONCAT(SUBSTITUTE(data_to_clean[[#This Row],[number]],".",""),"00000000")))</f>
        <v>5400000</v>
      </c>
      <c r="I402" t="s">
        <v>1765</v>
      </c>
      <c r="J402">
        <f>ROUND(VALUE(SUBSTITUTE(data_to_clean[[#This Row],[growth_%]],".",",")),0)</f>
        <v>1142</v>
      </c>
      <c r="K402" t="s">
        <v>48</v>
      </c>
      <c r="L402">
        <v>5</v>
      </c>
      <c r="M402">
        <v>1</v>
      </c>
      <c r="N402">
        <v>2014</v>
      </c>
      <c r="O402">
        <v>1</v>
      </c>
      <c r="P402" t="s">
        <v>506</v>
      </c>
      <c r="Q402" t="b">
        <f>AND(ISNUMBER(data_to_clean[[#This Row],[revenue_formatted]]),ISNUMBER(data_to_clean[[#This Row],[growth_formatted_%]]),ISNUMBER(data_to_clean[[#This Row],[workers]]),ISNUMBER(data_to_clean[[#This Row],[previous_workers]]),ISNUMBER(data_to_clean[[#This Row],[founded]]),ISNUMBER(data_to_clean[[#This Row],[yrs_on_list]]))</f>
        <v>1</v>
      </c>
    </row>
    <row r="403" spans="1:17" x14ac:dyDescent="0.25">
      <c r="A403">
        <v>401</v>
      </c>
      <c r="B403" t="s">
        <v>1766</v>
      </c>
      <c r="C403" t="s">
        <v>1768</v>
      </c>
      <c r="D403" t="str">
        <f>VLOOKUP(data_to_clean[[#This Row],[state]],abbreviation_table[],2,FALSE)</f>
        <v>Oregon</v>
      </c>
      <c r="E403" t="s">
        <v>1769</v>
      </c>
      <c r="F403" t="str">
        <f>TRIM(LEFT(data_to_clean[[#This Row],[revenue]],FIND(" ",data_to_clean[[#This Row],[revenue]])))</f>
        <v>15.4</v>
      </c>
      <c r="G403" t="str">
        <f>RIGHT(data_to_clean[[#This Row],[revenue]],LEN(data_to_clean[[#This Row],[revenue]])-FIND(" ",data_to_clean[[#This Row],[revenue]]))</f>
        <v>Million</v>
      </c>
      <c r="H403" s="7">
        <f>VALUE(IF(data_to_clean[[#This Row],[multiplicity]]="Million",_xlfn.CONCAT(SUBSTITUTE(data_to_clean[[#This Row],[number]],".",""),"00000"),_xlfn.CONCAT(SUBSTITUTE(data_to_clean[[#This Row],[number]],".",""),"00000000")))</f>
        <v>15400000</v>
      </c>
      <c r="I403" t="s">
        <v>1770</v>
      </c>
      <c r="J403">
        <f>ROUND(VALUE(SUBSTITUTE(data_to_clean[[#This Row],[growth_%]],".",",")),0)</f>
        <v>1142</v>
      </c>
      <c r="K403" t="s">
        <v>107</v>
      </c>
      <c r="L403">
        <v>42</v>
      </c>
      <c r="M403">
        <v>6</v>
      </c>
      <c r="N403">
        <v>2014</v>
      </c>
      <c r="O403">
        <v>1</v>
      </c>
      <c r="P403" t="s">
        <v>437</v>
      </c>
      <c r="Q403" t="b">
        <f>AND(ISNUMBER(data_to_clean[[#This Row],[revenue_formatted]]),ISNUMBER(data_to_clean[[#This Row],[growth_formatted_%]]),ISNUMBER(data_to_clean[[#This Row],[workers]]),ISNUMBER(data_to_clean[[#This Row],[previous_workers]]),ISNUMBER(data_to_clean[[#This Row],[founded]]),ISNUMBER(data_to_clean[[#This Row],[yrs_on_list]]))</f>
        <v>1</v>
      </c>
    </row>
    <row r="404" spans="1:17" x14ac:dyDescent="0.25">
      <c r="A404">
        <v>402</v>
      </c>
      <c r="B404" t="s">
        <v>1771</v>
      </c>
      <c r="C404" t="s">
        <v>52</v>
      </c>
      <c r="D404" t="str">
        <f>VLOOKUP(data_to_clean[[#This Row],[state]],abbreviation_table[],2,FALSE)</f>
        <v>Florida</v>
      </c>
      <c r="E404" t="s">
        <v>1773</v>
      </c>
      <c r="F404" t="str">
        <f>TRIM(LEFT(data_to_clean[[#This Row],[revenue]],FIND(" ",data_to_clean[[#This Row],[revenue]])))</f>
        <v>9.5</v>
      </c>
      <c r="G404" t="str">
        <f>RIGHT(data_to_clean[[#This Row],[revenue]],LEN(data_to_clean[[#This Row],[revenue]])-FIND(" ",data_to_clean[[#This Row],[revenue]]))</f>
        <v>Million</v>
      </c>
      <c r="H404" s="7">
        <f>VALUE(IF(data_to_clean[[#This Row],[multiplicity]]="Million",_xlfn.CONCAT(SUBSTITUTE(data_to_clean[[#This Row],[number]],".",""),"00000"),_xlfn.CONCAT(SUBSTITUTE(data_to_clean[[#This Row],[number]],".",""),"00000000")))</f>
        <v>9500000</v>
      </c>
      <c r="I404" t="s">
        <v>1774</v>
      </c>
      <c r="J404">
        <f>ROUND(VALUE(SUBSTITUTE(data_to_clean[[#This Row],[growth_%]],".",",")),0)</f>
        <v>1137</v>
      </c>
      <c r="K404" t="s">
        <v>181</v>
      </c>
      <c r="L404">
        <v>52</v>
      </c>
      <c r="M404">
        <v>8</v>
      </c>
      <c r="N404">
        <v>2011</v>
      </c>
      <c r="O404">
        <v>2</v>
      </c>
      <c r="P404" t="s">
        <v>56</v>
      </c>
      <c r="Q404" t="b">
        <f>AND(ISNUMBER(data_to_clean[[#This Row],[revenue_formatted]]),ISNUMBER(data_to_clean[[#This Row],[growth_formatted_%]]),ISNUMBER(data_to_clean[[#This Row],[workers]]),ISNUMBER(data_to_clean[[#This Row],[previous_workers]]),ISNUMBER(data_to_clean[[#This Row],[founded]]),ISNUMBER(data_to_clean[[#This Row],[yrs_on_list]]))</f>
        <v>1</v>
      </c>
    </row>
    <row r="405" spans="1:17" x14ac:dyDescent="0.25">
      <c r="A405">
        <v>403</v>
      </c>
      <c r="B405" t="s">
        <v>1775</v>
      </c>
      <c r="C405" t="s">
        <v>80</v>
      </c>
      <c r="D405" t="str">
        <f>VLOOKUP(data_to_clean[[#This Row],[state]],abbreviation_table[],2,FALSE)</f>
        <v>California</v>
      </c>
      <c r="E405" t="s">
        <v>939</v>
      </c>
      <c r="F405" t="str">
        <f>TRIM(LEFT(data_to_clean[[#This Row],[revenue]],FIND(" ",data_to_clean[[#This Row],[revenue]])))</f>
        <v>4.1</v>
      </c>
      <c r="G405" t="str">
        <f>RIGHT(data_to_clean[[#This Row],[revenue]],LEN(data_to_clean[[#This Row],[revenue]])-FIND(" ",data_to_clean[[#This Row],[revenue]]))</f>
        <v>Million</v>
      </c>
      <c r="H405" s="7">
        <f>VALUE(IF(data_to_clean[[#This Row],[multiplicity]]="Million",_xlfn.CONCAT(SUBSTITUTE(data_to_clean[[#This Row],[number]],".",""),"00000"),_xlfn.CONCAT(SUBSTITUTE(data_to_clean[[#This Row],[number]],".",""),"00000000")))</f>
        <v>4100000</v>
      </c>
      <c r="I405" t="s">
        <v>1777</v>
      </c>
      <c r="J405">
        <f>ROUND(VALUE(SUBSTITUTE(data_to_clean[[#This Row],[growth_%]],".",",")),0)</f>
        <v>1136</v>
      </c>
      <c r="K405" t="s">
        <v>336</v>
      </c>
      <c r="L405">
        <v>4</v>
      </c>
      <c r="M405">
        <v>1</v>
      </c>
      <c r="N405">
        <v>2012</v>
      </c>
      <c r="O405">
        <v>1</v>
      </c>
      <c r="P405" t="s">
        <v>163</v>
      </c>
      <c r="Q405" t="b">
        <f>AND(ISNUMBER(data_to_clean[[#This Row],[revenue_formatted]]),ISNUMBER(data_to_clean[[#This Row],[growth_formatted_%]]),ISNUMBER(data_to_clean[[#This Row],[workers]]),ISNUMBER(data_to_clean[[#This Row],[previous_workers]]),ISNUMBER(data_to_clean[[#This Row],[founded]]),ISNUMBER(data_to_clean[[#This Row],[yrs_on_list]]))</f>
        <v>1</v>
      </c>
    </row>
    <row r="406" spans="1:17" x14ac:dyDescent="0.25">
      <c r="A406">
        <v>404</v>
      </c>
      <c r="B406" t="s">
        <v>1778</v>
      </c>
      <c r="C406" t="s">
        <v>166</v>
      </c>
      <c r="D406" t="str">
        <f>VLOOKUP(data_to_clean[[#This Row],[state]],abbreviation_table[],2,FALSE)</f>
        <v>Utah</v>
      </c>
      <c r="E406" t="s">
        <v>1780</v>
      </c>
      <c r="F406" t="str">
        <f>TRIM(LEFT(data_to_clean[[#This Row],[revenue]],FIND(" ",data_to_clean[[#This Row],[revenue]])))</f>
        <v>211.2</v>
      </c>
      <c r="G406" t="str">
        <f>RIGHT(data_to_clean[[#This Row],[revenue]],LEN(data_to_clean[[#This Row],[revenue]])-FIND(" ",data_to_clean[[#This Row],[revenue]]))</f>
        <v>Million</v>
      </c>
      <c r="H406" s="7">
        <f>VALUE(IF(data_to_clean[[#This Row],[multiplicity]]="Million",_xlfn.CONCAT(SUBSTITUTE(data_to_clean[[#This Row],[number]],".",""),"00000"),_xlfn.CONCAT(SUBSTITUTE(data_to_clean[[#This Row],[number]],".",""),"00000000")))</f>
        <v>211200000</v>
      </c>
      <c r="I406" t="s">
        <v>1781</v>
      </c>
      <c r="J406">
        <f>ROUND(VALUE(SUBSTITUTE(data_to_clean[[#This Row],[growth_%]],".",",")),0)</f>
        <v>1133</v>
      </c>
      <c r="K406" t="s">
        <v>18</v>
      </c>
      <c r="L406">
        <v>118</v>
      </c>
      <c r="M406">
        <v>19</v>
      </c>
      <c r="N406">
        <v>2013</v>
      </c>
      <c r="O406">
        <v>1</v>
      </c>
      <c r="P406" t="s">
        <v>319</v>
      </c>
      <c r="Q406" t="b">
        <f>AND(ISNUMBER(data_to_clean[[#This Row],[revenue_formatted]]),ISNUMBER(data_to_clean[[#This Row],[growth_formatted_%]]),ISNUMBER(data_to_clean[[#This Row],[workers]]),ISNUMBER(data_to_clean[[#This Row],[previous_workers]]),ISNUMBER(data_to_clean[[#This Row],[founded]]),ISNUMBER(data_to_clean[[#This Row],[yrs_on_list]]))</f>
        <v>1</v>
      </c>
    </row>
    <row r="407" spans="1:17" x14ac:dyDescent="0.25">
      <c r="A407">
        <v>405</v>
      </c>
      <c r="B407" t="s">
        <v>1782</v>
      </c>
      <c r="C407" t="s">
        <v>30</v>
      </c>
      <c r="D407" t="str">
        <f>VLOOKUP(data_to_clean[[#This Row],[state]],abbreviation_table[],2,FALSE)</f>
        <v>Texas</v>
      </c>
      <c r="E407" t="s">
        <v>238</v>
      </c>
      <c r="F407" t="str">
        <f>TRIM(LEFT(data_to_clean[[#This Row],[revenue]],FIND(" ",data_to_clean[[#This Row],[revenue]])))</f>
        <v>24</v>
      </c>
      <c r="G407" t="str">
        <f>RIGHT(data_to_clean[[#This Row],[revenue]],LEN(data_to_clean[[#This Row],[revenue]])-FIND(" ",data_to_clean[[#This Row],[revenue]]))</f>
        <v>Million</v>
      </c>
      <c r="H407" s="7">
        <f>VALUE(IF(data_to_clean[[#This Row],[multiplicity]]="Million",_xlfn.CONCAT(SUBSTITUTE(data_to_clean[[#This Row],[number]],".",""),"00000"),_xlfn.CONCAT(SUBSTITUTE(data_to_clean[[#This Row],[number]],".",""),"00000000")))</f>
        <v>2400000</v>
      </c>
      <c r="I407" t="s">
        <v>1784</v>
      </c>
      <c r="J407">
        <f>ROUND(VALUE(SUBSTITUTE(data_to_clean[[#This Row],[growth_%]],".",",")),0)</f>
        <v>1131</v>
      </c>
      <c r="K407" t="s">
        <v>336</v>
      </c>
      <c r="L407">
        <v>50</v>
      </c>
      <c r="M407">
        <v>12</v>
      </c>
      <c r="N407">
        <v>2005</v>
      </c>
      <c r="O407">
        <v>1</v>
      </c>
      <c r="P407" t="s">
        <v>707</v>
      </c>
      <c r="Q407" t="b">
        <f>AND(ISNUMBER(data_to_clean[[#This Row],[revenue_formatted]]),ISNUMBER(data_to_clean[[#This Row],[growth_formatted_%]]),ISNUMBER(data_to_clean[[#This Row],[workers]]),ISNUMBER(data_to_clean[[#This Row],[previous_workers]]),ISNUMBER(data_to_clean[[#This Row],[founded]]),ISNUMBER(data_to_clean[[#This Row],[yrs_on_list]]))</f>
        <v>1</v>
      </c>
    </row>
    <row r="408" spans="1:17" x14ac:dyDescent="0.25">
      <c r="A408">
        <v>406</v>
      </c>
      <c r="B408" t="s">
        <v>1785</v>
      </c>
      <c r="C408" t="s">
        <v>30</v>
      </c>
      <c r="D408" t="str">
        <f>VLOOKUP(data_to_clean[[#This Row],[state]],abbreviation_table[],2,FALSE)</f>
        <v>Texas</v>
      </c>
      <c r="E408" t="s">
        <v>1787</v>
      </c>
      <c r="F408" t="str">
        <f>TRIM(LEFT(data_to_clean[[#This Row],[revenue]],FIND(" ",data_to_clean[[#This Row],[revenue]])))</f>
        <v>32.7</v>
      </c>
      <c r="G408" t="str">
        <f>RIGHT(data_to_clean[[#This Row],[revenue]],LEN(data_to_clean[[#This Row],[revenue]])-FIND(" ",data_to_clean[[#This Row],[revenue]]))</f>
        <v>Million</v>
      </c>
      <c r="H408" s="7">
        <f>VALUE(IF(data_to_clean[[#This Row],[multiplicity]]="Million",_xlfn.CONCAT(SUBSTITUTE(data_to_clean[[#This Row],[number]],".",""),"00000"),_xlfn.CONCAT(SUBSTITUTE(data_to_clean[[#This Row],[number]],".",""),"00000000")))</f>
        <v>32700000</v>
      </c>
      <c r="I408" t="s">
        <v>1788</v>
      </c>
      <c r="J408">
        <f>ROUND(VALUE(SUBSTITUTE(data_to_clean[[#This Row],[growth_%]],".",",")),0)</f>
        <v>1128</v>
      </c>
      <c r="K408" t="s">
        <v>149</v>
      </c>
      <c r="L408">
        <v>37</v>
      </c>
      <c r="M408">
        <v>10</v>
      </c>
      <c r="N408">
        <v>2012</v>
      </c>
      <c r="O408">
        <v>3</v>
      </c>
      <c r="P408" t="s">
        <v>1789</v>
      </c>
      <c r="Q408" t="b">
        <f>AND(ISNUMBER(data_to_clean[[#This Row],[revenue_formatted]]),ISNUMBER(data_to_clean[[#This Row],[growth_formatted_%]]),ISNUMBER(data_to_clean[[#This Row],[workers]]),ISNUMBER(data_to_clean[[#This Row],[previous_workers]]),ISNUMBER(data_to_clean[[#This Row],[founded]]),ISNUMBER(data_to_clean[[#This Row],[yrs_on_list]]))</f>
        <v>1</v>
      </c>
    </row>
    <row r="409" spans="1:17" x14ac:dyDescent="0.25">
      <c r="A409">
        <v>407</v>
      </c>
      <c r="B409" t="s">
        <v>1790</v>
      </c>
      <c r="C409" t="s">
        <v>80</v>
      </c>
      <c r="D409" t="str">
        <f>VLOOKUP(data_to_clean[[#This Row],[state]],abbreviation_table[],2,FALSE)</f>
        <v>California</v>
      </c>
      <c r="E409" t="s">
        <v>962</v>
      </c>
      <c r="F409" t="str">
        <f>TRIM(LEFT(data_to_clean[[#This Row],[revenue]],FIND(" ",data_to_clean[[#This Row],[revenue]])))</f>
        <v>3.6</v>
      </c>
      <c r="G409" t="str">
        <f>RIGHT(data_to_clean[[#This Row],[revenue]],LEN(data_to_clean[[#This Row],[revenue]])-FIND(" ",data_to_clean[[#This Row],[revenue]]))</f>
        <v>Million</v>
      </c>
      <c r="H409" s="7">
        <f>VALUE(IF(data_to_clean[[#This Row],[multiplicity]]="Million",_xlfn.CONCAT(SUBSTITUTE(data_to_clean[[#This Row],[number]],".",""),"00000"),_xlfn.CONCAT(SUBSTITUTE(data_to_clean[[#This Row],[number]],".",""),"00000000")))</f>
        <v>3600000</v>
      </c>
      <c r="I409" t="s">
        <v>1792</v>
      </c>
      <c r="J409">
        <f>ROUND(VALUE(SUBSTITUTE(data_to_clean[[#This Row],[growth_%]],".",",")),0)</f>
        <v>1121</v>
      </c>
      <c r="K409" t="s">
        <v>156</v>
      </c>
      <c r="L409">
        <v>32</v>
      </c>
      <c r="M409">
        <v>6</v>
      </c>
      <c r="N409">
        <v>2014</v>
      </c>
      <c r="O409">
        <v>1</v>
      </c>
      <c r="P409" t="s">
        <v>163</v>
      </c>
      <c r="Q409" t="b">
        <f>AND(ISNUMBER(data_to_clean[[#This Row],[revenue_formatted]]),ISNUMBER(data_to_clean[[#This Row],[growth_formatted_%]]),ISNUMBER(data_to_clean[[#This Row],[workers]]),ISNUMBER(data_to_clean[[#This Row],[previous_workers]]),ISNUMBER(data_to_clean[[#This Row],[founded]]),ISNUMBER(data_to_clean[[#This Row],[yrs_on_list]]))</f>
        <v>1</v>
      </c>
    </row>
    <row r="410" spans="1:17" x14ac:dyDescent="0.25">
      <c r="A410">
        <v>408</v>
      </c>
      <c r="B410" t="s">
        <v>1793</v>
      </c>
      <c r="C410" t="s">
        <v>503</v>
      </c>
      <c r="D410" t="str">
        <f>VLOOKUP(data_to_clean[[#This Row],[state]],abbreviation_table[],2,FALSE)</f>
        <v>Illinois</v>
      </c>
      <c r="E410" t="s">
        <v>367</v>
      </c>
      <c r="F410" t="str">
        <f>TRIM(LEFT(data_to_clean[[#This Row],[revenue]],FIND(" ",data_to_clean[[#This Row],[revenue]])))</f>
        <v>21.5</v>
      </c>
      <c r="G410" t="str">
        <f>RIGHT(data_to_clean[[#This Row],[revenue]],LEN(data_to_clean[[#This Row],[revenue]])-FIND(" ",data_to_clean[[#This Row],[revenue]]))</f>
        <v>Million</v>
      </c>
      <c r="H410" s="7">
        <f>VALUE(IF(data_to_clean[[#This Row],[multiplicity]]="Million",_xlfn.CONCAT(SUBSTITUTE(data_to_clean[[#This Row],[number]],".",""),"00000"),_xlfn.CONCAT(SUBSTITUTE(data_to_clean[[#This Row],[number]],".",""),"00000000")))</f>
        <v>21500000</v>
      </c>
      <c r="I410" t="s">
        <v>1795</v>
      </c>
      <c r="J410">
        <f>ROUND(VALUE(SUBSTITUTE(data_to_clean[[#This Row],[growth_%]],".",",")),0)</f>
        <v>1115</v>
      </c>
      <c r="K410" t="s">
        <v>156</v>
      </c>
      <c r="L410">
        <v>255</v>
      </c>
      <c r="M410">
        <v>55</v>
      </c>
      <c r="N410">
        <v>2012</v>
      </c>
      <c r="O410">
        <v>1</v>
      </c>
      <c r="P410" t="s">
        <v>506</v>
      </c>
      <c r="Q410" t="b">
        <f>AND(ISNUMBER(data_to_clean[[#This Row],[revenue_formatted]]),ISNUMBER(data_to_clean[[#This Row],[growth_formatted_%]]),ISNUMBER(data_to_clean[[#This Row],[workers]]),ISNUMBER(data_to_clean[[#This Row],[previous_workers]]),ISNUMBER(data_to_clean[[#This Row],[founded]]),ISNUMBER(data_to_clean[[#This Row],[yrs_on_list]]))</f>
        <v>1</v>
      </c>
    </row>
    <row r="411" spans="1:17" x14ac:dyDescent="0.25">
      <c r="A411">
        <v>409</v>
      </c>
      <c r="B411" t="s">
        <v>1796</v>
      </c>
      <c r="C411" t="s">
        <v>52</v>
      </c>
      <c r="D411" t="str">
        <f>VLOOKUP(data_to_clean[[#This Row],[state]],abbreviation_table[],2,FALSE)</f>
        <v>Florida</v>
      </c>
      <c r="E411" t="s">
        <v>1798</v>
      </c>
      <c r="F411" t="str">
        <f>TRIM(LEFT(data_to_clean[[#This Row],[revenue]],FIND(" ",data_to_clean[[#This Row],[revenue]])))</f>
        <v>5.6</v>
      </c>
      <c r="G411" t="str">
        <f>RIGHT(data_to_clean[[#This Row],[revenue]],LEN(data_to_clean[[#This Row],[revenue]])-FIND(" ",data_to_clean[[#This Row],[revenue]]))</f>
        <v>Million</v>
      </c>
      <c r="H411" s="7">
        <f>VALUE(IF(data_to_clean[[#This Row],[multiplicity]]="Million",_xlfn.CONCAT(SUBSTITUTE(data_to_clean[[#This Row],[number]],".",""),"00000"),_xlfn.CONCAT(SUBSTITUTE(data_to_clean[[#This Row],[number]],".",""),"00000000")))</f>
        <v>5600000</v>
      </c>
      <c r="I411" t="s">
        <v>1799</v>
      </c>
      <c r="J411">
        <f>ROUND(VALUE(SUBSTITUTE(data_to_clean[[#This Row],[growth_%]],".",",")),0)</f>
        <v>1113</v>
      </c>
      <c r="K411" t="s">
        <v>308</v>
      </c>
      <c r="L411">
        <v>10</v>
      </c>
      <c r="M411">
        <v>2</v>
      </c>
      <c r="N411">
        <v>2008</v>
      </c>
      <c r="O411">
        <v>1</v>
      </c>
      <c r="P411" t="s">
        <v>1800</v>
      </c>
      <c r="Q411" t="b">
        <f>AND(ISNUMBER(data_to_clean[[#This Row],[revenue_formatted]]),ISNUMBER(data_to_clean[[#This Row],[growth_formatted_%]]),ISNUMBER(data_to_clean[[#This Row],[workers]]),ISNUMBER(data_to_clean[[#This Row],[previous_workers]]),ISNUMBER(data_to_clean[[#This Row],[founded]]),ISNUMBER(data_to_clean[[#This Row],[yrs_on_list]]))</f>
        <v>1</v>
      </c>
    </row>
    <row r="412" spans="1:17" x14ac:dyDescent="0.25">
      <c r="A412">
        <v>410</v>
      </c>
      <c r="B412" t="s">
        <v>1801</v>
      </c>
      <c r="C412" t="s">
        <v>243</v>
      </c>
      <c r="D412" t="str">
        <f>VLOOKUP(data_to_clean[[#This Row],[state]],abbreviation_table[],2,FALSE)</f>
        <v>Maryland</v>
      </c>
      <c r="E412" t="s">
        <v>1803</v>
      </c>
      <c r="F412" t="str">
        <f>TRIM(LEFT(data_to_clean[[#This Row],[revenue]],FIND(" ",data_to_clean[[#This Row],[revenue]])))</f>
        <v>11.6</v>
      </c>
      <c r="G412" t="str">
        <f>RIGHT(data_to_clean[[#This Row],[revenue]],LEN(data_to_clean[[#This Row],[revenue]])-FIND(" ",data_to_clean[[#This Row],[revenue]]))</f>
        <v>Million</v>
      </c>
      <c r="H412" s="7">
        <f>VALUE(IF(data_to_clean[[#This Row],[multiplicity]]="Million",_xlfn.CONCAT(SUBSTITUTE(data_to_clean[[#This Row],[number]],".",""),"00000"),_xlfn.CONCAT(SUBSTITUTE(data_to_clean[[#This Row],[number]],".",""),"00000000")))</f>
        <v>11600000</v>
      </c>
      <c r="I412" t="s">
        <v>1804</v>
      </c>
      <c r="J412">
        <f>ROUND(VALUE(SUBSTITUTE(data_to_clean[[#This Row],[growth_%]],".",",")),0)</f>
        <v>1112</v>
      </c>
      <c r="K412" t="s">
        <v>55</v>
      </c>
      <c r="L412">
        <v>55</v>
      </c>
      <c r="M412">
        <v>5</v>
      </c>
      <c r="N412">
        <v>2012</v>
      </c>
      <c r="O412">
        <v>2</v>
      </c>
      <c r="P412" t="s">
        <v>948</v>
      </c>
      <c r="Q412" t="b">
        <f>AND(ISNUMBER(data_to_clean[[#This Row],[revenue_formatted]]),ISNUMBER(data_to_clean[[#This Row],[growth_formatted_%]]),ISNUMBER(data_to_clean[[#This Row],[workers]]),ISNUMBER(data_to_clean[[#This Row],[previous_workers]]),ISNUMBER(data_to_clean[[#This Row],[founded]]),ISNUMBER(data_to_clean[[#This Row],[yrs_on_list]]))</f>
        <v>1</v>
      </c>
    </row>
    <row r="413" spans="1:17" x14ac:dyDescent="0.25">
      <c r="A413">
        <v>411</v>
      </c>
      <c r="B413" t="s">
        <v>1805</v>
      </c>
      <c r="C413" t="s">
        <v>52</v>
      </c>
      <c r="D413" t="str">
        <f>VLOOKUP(data_to_clean[[#This Row],[state]],abbreviation_table[],2,FALSE)</f>
        <v>Florida</v>
      </c>
      <c r="E413" t="s">
        <v>274</v>
      </c>
      <c r="F413" t="str">
        <f>TRIM(LEFT(data_to_clean[[#This Row],[revenue]],FIND(" ",data_to_clean[[#This Row],[revenue]])))</f>
        <v>8.8</v>
      </c>
      <c r="G413" t="str">
        <f>RIGHT(data_to_clean[[#This Row],[revenue]],LEN(data_to_clean[[#This Row],[revenue]])-FIND(" ",data_to_clean[[#This Row],[revenue]]))</f>
        <v>Million</v>
      </c>
      <c r="H413" s="7">
        <f>VALUE(IF(data_to_clean[[#This Row],[multiplicity]]="Million",_xlfn.CONCAT(SUBSTITUTE(data_to_clean[[#This Row],[number]],".",""),"00000"),_xlfn.CONCAT(SUBSTITUTE(data_to_clean[[#This Row],[number]],".",""),"00000000")))</f>
        <v>8800000</v>
      </c>
      <c r="I413" t="s">
        <v>1807</v>
      </c>
      <c r="J413">
        <f>ROUND(VALUE(SUBSTITUTE(data_to_clean[[#This Row],[growth_%]],".",",")),0)</f>
        <v>1111</v>
      </c>
      <c r="K413" t="s">
        <v>297</v>
      </c>
      <c r="L413">
        <v>7</v>
      </c>
      <c r="M413">
        <v>6</v>
      </c>
      <c r="N413">
        <v>2014</v>
      </c>
      <c r="O413">
        <v>1</v>
      </c>
      <c r="P413" t="s">
        <v>203</v>
      </c>
      <c r="Q413" t="b">
        <f>AND(ISNUMBER(data_to_clean[[#This Row],[revenue_formatted]]),ISNUMBER(data_to_clean[[#This Row],[growth_formatted_%]]),ISNUMBER(data_to_clean[[#This Row],[workers]]),ISNUMBER(data_to_clean[[#This Row],[previous_workers]]),ISNUMBER(data_to_clean[[#This Row],[founded]]),ISNUMBER(data_to_clean[[#This Row],[yrs_on_list]]))</f>
        <v>1</v>
      </c>
    </row>
    <row r="414" spans="1:17" x14ac:dyDescent="0.25">
      <c r="A414">
        <v>412</v>
      </c>
      <c r="B414" t="s">
        <v>1808</v>
      </c>
      <c r="C414" t="s">
        <v>80</v>
      </c>
      <c r="D414" t="str">
        <f>VLOOKUP(data_to_clean[[#This Row],[state]],abbreviation_table[],2,FALSE)</f>
        <v>California</v>
      </c>
      <c r="E414" t="s">
        <v>301</v>
      </c>
      <c r="F414" t="str">
        <f>TRIM(LEFT(data_to_clean[[#This Row],[revenue]],FIND(" ",data_to_clean[[#This Row],[revenue]])))</f>
        <v>7.1</v>
      </c>
      <c r="G414" t="str">
        <f>RIGHT(data_to_clean[[#This Row],[revenue]],LEN(data_to_clean[[#This Row],[revenue]])-FIND(" ",data_to_clean[[#This Row],[revenue]]))</f>
        <v>Million</v>
      </c>
      <c r="H414" s="7">
        <f>VALUE(IF(data_to_clean[[#This Row],[multiplicity]]="Million",_xlfn.CONCAT(SUBSTITUTE(data_to_clean[[#This Row],[number]],".",""),"00000"),_xlfn.CONCAT(SUBSTITUTE(data_to_clean[[#This Row],[number]],".",""),"00000000")))</f>
        <v>7100000</v>
      </c>
      <c r="I414" t="s">
        <v>1810</v>
      </c>
      <c r="J414">
        <f>ROUND(VALUE(SUBSTITUTE(data_to_clean[[#This Row],[growth_%]],".",",")),0)</f>
        <v>1108</v>
      </c>
      <c r="K414" t="s">
        <v>18</v>
      </c>
      <c r="L414">
        <v>7</v>
      </c>
      <c r="M414">
        <v>1</v>
      </c>
      <c r="N414">
        <v>2013</v>
      </c>
      <c r="O414">
        <v>1</v>
      </c>
      <c r="P414" t="s">
        <v>1811</v>
      </c>
      <c r="Q414" t="b">
        <f>AND(ISNUMBER(data_to_clean[[#This Row],[revenue_formatted]]),ISNUMBER(data_to_clean[[#This Row],[growth_formatted_%]]),ISNUMBER(data_to_clean[[#This Row],[workers]]),ISNUMBER(data_to_clean[[#This Row],[previous_workers]]),ISNUMBER(data_to_clean[[#This Row],[founded]]),ISNUMBER(data_to_clean[[#This Row],[yrs_on_list]]))</f>
        <v>1</v>
      </c>
    </row>
    <row r="415" spans="1:17" x14ac:dyDescent="0.25">
      <c r="A415">
        <v>413</v>
      </c>
      <c r="B415" t="s">
        <v>1812</v>
      </c>
      <c r="C415" t="s">
        <v>30</v>
      </c>
      <c r="D415" t="str">
        <f>VLOOKUP(data_to_clean[[#This Row],[state]],abbreviation_table[],2,FALSE)</f>
        <v>Texas</v>
      </c>
      <c r="E415" t="s">
        <v>1814</v>
      </c>
      <c r="F415" t="str">
        <f>TRIM(LEFT(data_to_clean[[#This Row],[revenue]],FIND(" ",data_to_clean[[#This Row],[revenue]])))</f>
        <v>368.6</v>
      </c>
      <c r="G415" t="str">
        <f>RIGHT(data_to_clean[[#This Row],[revenue]],LEN(data_to_clean[[#This Row],[revenue]])-FIND(" ",data_to_clean[[#This Row],[revenue]]))</f>
        <v>Million</v>
      </c>
      <c r="H415" s="7">
        <f>VALUE(IF(data_to_clean[[#This Row],[multiplicity]]="Million",_xlfn.CONCAT(SUBSTITUTE(data_to_clean[[#This Row],[number]],".",""),"00000"),_xlfn.CONCAT(SUBSTITUTE(data_to_clean[[#This Row],[number]],".",""),"00000000")))</f>
        <v>368600000</v>
      </c>
      <c r="I415" t="s">
        <v>1815</v>
      </c>
      <c r="J415">
        <f>ROUND(VALUE(SUBSTITUTE(data_to_clean[[#This Row],[growth_%]],".",",")),0)</f>
        <v>1107</v>
      </c>
      <c r="K415" t="s">
        <v>25</v>
      </c>
      <c r="L415">
        <v>614</v>
      </c>
      <c r="M415">
        <v>51</v>
      </c>
      <c r="N415">
        <v>2014</v>
      </c>
      <c r="O415">
        <v>1</v>
      </c>
      <c r="P415" t="s">
        <v>34</v>
      </c>
      <c r="Q415" t="b">
        <f>AND(ISNUMBER(data_to_clean[[#This Row],[revenue_formatted]]),ISNUMBER(data_to_clean[[#This Row],[growth_formatted_%]]),ISNUMBER(data_to_clean[[#This Row],[workers]]),ISNUMBER(data_to_clean[[#This Row],[previous_workers]]),ISNUMBER(data_to_clean[[#This Row],[founded]]),ISNUMBER(data_to_clean[[#This Row],[yrs_on_list]]))</f>
        <v>1</v>
      </c>
    </row>
    <row r="416" spans="1:17" x14ac:dyDescent="0.25">
      <c r="A416">
        <v>414</v>
      </c>
      <c r="B416" t="s">
        <v>1816</v>
      </c>
      <c r="C416" t="s">
        <v>80</v>
      </c>
      <c r="D416" t="str">
        <f>VLOOKUP(data_to_clean[[#This Row],[state]],abbreviation_table[],2,FALSE)</f>
        <v>California</v>
      </c>
      <c r="E416" t="s">
        <v>765</v>
      </c>
      <c r="F416" t="str">
        <f>TRIM(LEFT(data_to_clean[[#This Row],[revenue]],FIND(" ",data_to_clean[[#This Row],[revenue]])))</f>
        <v>5.5</v>
      </c>
      <c r="G416" t="str">
        <f>RIGHT(data_to_clean[[#This Row],[revenue]],LEN(data_to_clean[[#This Row],[revenue]])-FIND(" ",data_to_clean[[#This Row],[revenue]]))</f>
        <v>Million</v>
      </c>
      <c r="H416" s="7">
        <f>VALUE(IF(data_to_clean[[#This Row],[multiplicity]]="Million",_xlfn.CONCAT(SUBSTITUTE(data_to_clean[[#This Row],[number]],".",""),"00000"),_xlfn.CONCAT(SUBSTITUTE(data_to_clean[[#This Row],[number]],".",""),"00000000")))</f>
        <v>5500000</v>
      </c>
      <c r="I416" t="s">
        <v>1818</v>
      </c>
      <c r="J416">
        <f>ROUND(VALUE(SUBSTITUTE(data_to_clean[[#This Row],[growth_%]],".",",")),0)</f>
        <v>1107</v>
      </c>
      <c r="K416" t="s">
        <v>25</v>
      </c>
      <c r="L416">
        <v>5</v>
      </c>
      <c r="M416">
        <v>4</v>
      </c>
      <c r="N416">
        <v>2012</v>
      </c>
      <c r="O416">
        <v>1</v>
      </c>
      <c r="P416" t="s">
        <v>1819</v>
      </c>
      <c r="Q416" t="b">
        <f>AND(ISNUMBER(data_to_clean[[#This Row],[revenue_formatted]]),ISNUMBER(data_to_clean[[#This Row],[growth_formatted_%]]),ISNUMBER(data_to_clean[[#This Row],[workers]]),ISNUMBER(data_to_clean[[#This Row],[previous_workers]]),ISNUMBER(data_to_clean[[#This Row],[founded]]),ISNUMBER(data_to_clean[[#This Row],[yrs_on_list]]))</f>
        <v>1</v>
      </c>
    </row>
    <row r="417" spans="1:17" x14ac:dyDescent="0.25">
      <c r="A417">
        <v>415</v>
      </c>
      <c r="B417" t="s">
        <v>1820</v>
      </c>
      <c r="C417" t="s">
        <v>974</v>
      </c>
      <c r="D417" t="str">
        <f>VLOOKUP(data_to_clean[[#This Row],[state]],abbreviation_table[],2,FALSE)</f>
        <v>District of Columbia</v>
      </c>
      <c r="E417" t="s">
        <v>760</v>
      </c>
      <c r="F417" t="str">
        <f>TRIM(LEFT(data_to_clean[[#This Row],[revenue]],FIND(" ",data_to_clean[[#This Row],[revenue]])))</f>
        <v>2.8</v>
      </c>
      <c r="G417" t="str">
        <f>RIGHT(data_to_clean[[#This Row],[revenue]],LEN(data_to_clean[[#This Row],[revenue]])-FIND(" ",data_to_clean[[#This Row],[revenue]]))</f>
        <v>Million</v>
      </c>
      <c r="H417" s="7">
        <f>VALUE(IF(data_to_clean[[#This Row],[multiplicity]]="Million",_xlfn.CONCAT(SUBSTITUTE(data_to_clean[[#This Row],[number]],".",""),"00000"),_xlfn.CONCAT(SUBSTITUTE(data_to_clean[[#This Row],[number]],".",""),"00000000")))</f>
        <v>2800000</v>
      </c>
      <c r="I417" t="s">
        <v>1822</v>
      </c>
      <c r="J417">
        <f>ROUND(VALUE(SUBSTITUTE(data_to_clean[[#This Row],[growth_%]],".",",")),0)</f>
        <v>1103</v>
      </c>
      <c r="K417" t="s">
        <v>69</v>
      </c>
      <c r="L417">
        <v>23</v>
      </c>
      <c r="M417">
        <v>4</v>
      </c>
      <c r="N417">
        <v>2015</v>
      </c>
      <c r="O417">
        <v>1</v>
      </c>
      <c r="P417" t="s">
        <v>976</v>
      </c>
      <c r="Q417" t="b">
        <f>AND(ISNUMBER(data_to_clean[[#This Row],[revenue_formatted]]),ISNUMBER(data_to_clean[[#This Row],[growth_formatted_%]]),ISNUMBER(data_to_clean[[#This Row],[workers]]),ISNUMBER(data_to_clean[[#This Row],[previous_workers]]),ISNUMBER(data_to_clean[[#This Row],[founded]]),ISNUMBER(data_to_clean[[#This Row],[yrs_on_list]]))</f>
        <v>1</v>
      </c>
    </row>
    <row r="418" spans="1:17" x14ac:dyDescent="0.25">
      <c r="A418">
        <v>416</v>
      </c>
      <c r="B418" t="s">
        <v>1823</v>
      </c>
      <c r="C418" t="s">
        <v>80</v>
      </c>
      <c r="D418" t="str">
        <f>VLOOKUP(data_to_clean[[#This Row],[state]],abbreviation_table[],2,FALSE)</f>
        <v>California</v>
      </c>
      <c r="E418" t="s">
        <v>1282</v>
      </c>
      <c r="F418" t="str">
        <f>TRIM(LEFT(data_to_clean[[#This Row],[revenue]],FIND(" ",data_to_clean[[#This Row],[revenue]])))</f>
        <v>14</v>
      </c>
      <c r="G418" t="str">
        <f>RIGHT(data_to_clean[[#This Row],[revenue]],LEN(data_to_clean[[#This Row],[revenue]])-FIND(" ",data_to_clean[[#This Row],[revenue]]))</f>
        <v>Million</v>
      </c>
      <c r="H418" s="7">
        <f>VALUE(IF(data_to_clean[[#This Row],[multiplicity]]="Million",_xlfn.CONCAT(SUBSTITUTE(data_to_clean[[#This Row],[number]],".",""),"00000"),_xlfn.CONCAT(SUBSTITUTE(data_to_clean[[#This Row],[number]],".",""),"00000000")))</f>
        <v>1400000</v>
      </c>
      <c r="I418" t="s">
        <v>1825</v>
      </c>
      <c r="J418">
        <f>ROUND(VALUE(SUBSTITUTE(data_to_clean[[#This Row],[growth_%]],".",",")),0)</f>
        <v>1103</v>
      </c>
      <c r="K418" t="s">
        <v>18</v>
      </c>
      <c r="L418">
        <v>80</v>
      </c>
      <c r="M418">
        <v>12</v>
      </c>
      <c r="N418">
        <v>2008</v>
      </c>
      <c r="O418">
        <v>1</v>
      </c>
      <c r="P418" t="s">
        <v>1826</v>
      </c>
      <c r="Q418" t="b">
        <f>AND(ISNUMBER(data_to_clean[[#This Row],[revenue_formatted]]),ISNUMBER(data_to_clean[[#This Row],[growth_formatted_%]]),ISNUMBER(data_to_clean[[#This Row],[workers]]),ISNUMBER(data_to_clean[[#This Row],[previous_workers]]),ISNUMBER(data_to_clean[[#This Row],[founded]]),ISNUMBER(data_to_clean[[#This Row],[yrs_on_list]]))</f>
        <v>1</v>
      </c>
    </row>
    <row r="419" spans="1:17" x14ac:dyDescent="0.25">
      <c r="A419">
        <v>417</v>
      </c>
      <c r="B419" t="s">
        <v>1827</v>
      </c>
      <c r="C419" t="s">
        <v>80</v>
      </c>
      <c r="D419" t="str">
        <f>VLOOKUP(data_to_clean[[#This Row],[state]],abbreviation_table[],2,FALSE)</f>
        <v>California</v>
      </c>
      <c r="E419" t="s">
        <v>274</v>
      </c>
      <c r="F419" t="str">
        <f>TRIM(LEFT(data_to_clean[[#This Row],[revenue]],FIND(" ",data_to_clean[[#This Row],[revenue]])))</f>
        <v>8.8</v>
      </c>
      <c r="G419" t="str">
        <f>RIGHT(data_to_clean[[#This Row],[revenue]],LEN(data_to_clean[[#This Row],[revenue]])-FIND(" ",data_to_clean[[#This Row],[revenue]]))</f>
        <v>Million</v>
      </c>
      <c r="H419" s="7">
        <f>VALUE(IF(data_to_clean[[#This Row],[multiplicity]]="Million",_xlfn.CONCAT(SUBSTITUTE(data_to_clean[[#This Row],[number]],".",""),"00000"),_xlfn.CONCAT(SUBSTITUTE(data_to_clean[[#This Row],[number]],".",""),"00000000")))</f>
        <v>8800000</v>
      </c>
      <c r="I419" t="s">
        <v>1829</v>
      </c>
      <c r="J419">
        <f>ROUND(VALUE(SUBSTITUTE(data_to_clean[[#This Row],[growth_%]],".",",")),0)</f>
        <v>1097</v>
      </c>
      <c r="K419" t="s">
        <v>18</v>
      </c>
      <c r="L419">
        <v>113</v>
      </c>
      <c r="M419">
        <v>23</v>
      </c>
      <c r="N419">
        <v>2010</v>
      </c>
      <c r="O419">
        <v>2</v>
      </c>
      <c r="P419" t="s">
        <v>137</v>
      </c>
      <c r="Q419" t="b">
        <f>AND(ISNUMBER(data_to_clean[[#This Row],[revenue_formatted]]),ISNUMBER(data_to_clean[[#This Row],[growth_formatted_%]]),ISNUMBER(data_to_clean[[#This Row],[workers]]),ISNUMBER(data_to_clean[[#This Row],[previous_workers]]),ISNUMBER(data_to_clean[[#This Row],[founded]]),ISNUMBER(data_to_clean[[#This Row],[yrs_on_list]]))</f>
        <v>1</v>
      </c>
    </row>
    <row r="420" spans="1:17" x14ac:dyDescent="0.25">
      <c r="A420">
        <v>418</v>
      </c>
      <c r="B420" t="s">
        <v>1830</v>
      </c>
      <c r="C420" t="s">
        <v>230</v>
      </c>
      <c r="D420" t="str">
        <f>VLOOKUP(data_to_clean[[#This Row],[state]],abbreviation_table[],2,FALSE)</f>
        <v>Michigan</v>
      </c>
      <c r="E420" t="s">
        <v>179</v>
      </c>
      <c r="F420" t="str">
        <f>TRIM(LEFT(data_to_clean[[#This Row],[revenue]],FIND(" ",data_to_clean[[#This Row],[revenue]])))</f>
        <v>15.8</v>
      </c>
      <c r="G420" t="str">
        <f>RIGHT(data_to_clean[[#This Row],[revenue]],LEN(data_to_clean[[#This Row],[revenue]])-FIND(" ",data_to_clean[[#This Row],[revenue]]))</f>
        <v>Million</v>
      </c>
      <c r="H420" s="7">
        <f>VALUE(IF(data_to_clean[[#This Row],[multiplicity]]="Million",_xlfn.CONCAT(SUBSTITUTE(data_to_clean[[#This Row],[number]],".",""),"00000"),_xlfn.CONCAT(SUBSTITUTE(data_to_clean[[#This Row],[number]],".",""),"00000000")))</f>
        <v>15800000</v>
      </c>
      <c r="I420" t="s">
        <v>1832</v>
      </c>
      <c r="J420">
        <f>ROUND(VALUE(SUBSTITUTE(data_to_clean[[#This Row],[growth_%]],".",",")),0)</f>
        <v>1095</v>
      </c>
      <c r="K420" t="s">
        <v>233</v>
      </c>
      <c r="L420">
        <v>51</v>
      </c>
      <c r="M420">
        <v>5</v>
      </c>
      <c r="N420">
        <v>2014</v>
      </c>
      <c r="O420">
        <v>1</v>
      </c>
      <c r="P420" t="s">
        <v>1833</v>
      </c>
      <c r="Q420" t="b">
        <f>AND(ISNUMBER(data_to_clean[[#This Row],[revenue_formatted]]),ISNUMBER(data_to_clean[[#This Row],[growth_formatted_%]]),ISNUMBER(data_to_clean[[#This Row],[workers]]),ISNUMBER(data_to_clean[[#This Row],[previous_workers]]),ISNUMBER(data_to_clean[[#This Row],[founded]]),ISNUMBER(data_to_clean[[#This Row],[yrs_on_list]]))</f>
        <v>1</v>
      </c>
    </row>
    <row r="421" spans="1:17" x14ac:dyDescent="0.25">
      <c r="A421">
        <v>419</v>
      </c>
      <c r="B421" t="s">
        <v>1834</v>
      </c>
      <c r="C421" t="s">
        <v>80</v>
      </c>
      <c r="D421" t="str">
        <f>VLOOKUP(data_to_clean[[#This Row],[state]],abbreviation_table[],2,FALSE)</f>
        <v>California</v>
      </c>
      <c r="E421" t="s">
        <v>1836</v>
      </c>
      <c r="F421" t="str">
        <f>TRIM(LEFT(data_to_clean[[#This Row],[revenue]],FIND(" ",data_to_clean[[#This Row],[revenue]])))</f>
        <v>35.9</v>
      </c>
      <c r="G421" t="str">
        <f>RIGHT(data_to_clean[[#This Row],[revenue]],LEN(data_to_clean[[#This Row],[revenue]])-FIND(" ",data_to_clean[[#This Row],[revenue]]))</f>
        <v>Million</v>
      </c>
      <c r="H421" s="7">
        <f>VALUE(IF(data_to_clean[[#This Row],[multiplicity]]="Million",_xlfn.CONCAT(SUBSTITUTE(data_to_clean[[#This Row],[number]],".",""),"00000"),_xlfn.CONCAT(SUBSTITUTE(data_to_clean[[#This Row],[number]],".",""),"00000000")))</f>
        <v>35900000</v>
      </c>
      <c r="I421" t="s">
        <v>1837</v>
      </c>
      <c r="J421">
        <f>ROUND(VALUE(SUBSTITUTE(data_to_clean[[#This Row],[growth_%]],".",",")),0)</f>
        <v>1093</v>
      </c>
      <c r="K421" t="s">
        <v>18</v>
      </c>
      <c r="L421">
        <v>25</v>
      </c>
      <c r="M421">
        <v>8</v>
      </c>
      <c r="N421">
        <v>2014</v>
      </c>
      <c r="O421">
        <v>2</v>
      </c>
      <c r="P421" t="s">
        <v>137</v>
      </c>
      <c r="Q421" t="b">
        <f>AND(ISNUMBER(data_to_clean[[#This Row],[revenue_formatted]]),ISNUMBER(data_to_clean[[#This Row],[growth_formatted_%]]),ISNUMBER(data_to_clean[[#This Row],[workers]]),ISNUMBER(data_to_clean[[#This Row],[previous_workers]]),ISNUMBER(data_to_clean[[#This Row],[founded]]),ISNUMBER(data_to_clean[[#This Row],[yrs_on_list]]))</f>
        <v>1</v>
      </c>
    </row>
    <row r="422" spans="1:17" x14ac:dyDescent="0.25">
      <c r="A422">
        <v>420</v>
      </c>
      <c r="B422" t="s">
        <v>1838</v>
      </c>
      <c r="C422" t="s">
        <v>341</v>
      </c>
      <c r="D422" t="str">
        <f>VLOOKUP(data_to_clean[[#This Row],[state]],abbreviation_table[],2,FALSE)</f>
        <v>Massachusetts</v>
      </c>
      <c r="E422" t="s">
        <v>269</v>
      </c>
      <c r="F422" t="str">
        <f>TRIM(LEFT(data_to_clean[[#This Row],[revenue]],FIND(" ",data_to_clean[[#This Row],[revenue]])))</f>
        <v>7</v>
      </c>
      <c r="G422" t="str">
        <f>RIGHT(data_to_clean[[#This Row],[revenue]],LEN(data_to_clean[[#This Row],[revenue]])-FIND(" ",data_to_clean[[#This Row],[revenue]]))</f>
        <v>Million</v>
      </c>
      <c r="H422" s="7">
        <f>VALUE(IF(data_to_clean[[#This Row],[multiplicity]]="Million",_xlfn.CONCAT(SUBSTITUTE(data_to_clean[[#This Row],[number]],".",""),"00000"),_xlfn.CONCAT(SUBSTITUTE(data_to_clean[[#This Row],[number]],".",""),"00000000")))</f>
        <v>700000</v>
      </c>
      <c r="I422" t="s">
        <v>1840</v>
      </c>
      <c r="J422">
        <f>ROUND(VALUE(SUBSTITUTE(data_to_clean[[#This Row],[growth_%]],".",",")),0)</f>
        <v>1093</v>
      </c>
      <c r="K422" t="s">
        <v>336</v>
      </c>
      <c r="L422">
        <v>65</v>
      </c>
      <c r="M422">
        <v>10</v>
      </c>
      <c r="N422">
        <v>2012</v>
      </c>
      <c r="O422">
        <v>1</v>
      </c>
      <c r="P422" t="s">
        <v>344</v>
      </c>
      <c r="Q422" t="b">
        <f>AND(ISNUMBER(data_to_clean[[#This Row],[revenue_formatted]]),ISNUMBER(data_to_clean[[#This Row],[growth_formatted_%]]),ISNUMBER(data_to_clean[[#This Row],[workers]]),ISNUMBER(data_to_clean[[#This Row],[previous_workers]]),ISNUMBER(data_to_clean[[#This Row],[founded]]),ISNUMBER(data_to_clean[[#This Row],[yrs_on_list]]))</f>
        <v>1</v>
      </c>
    </row>
    <row r="423" spans="1:17" x14ac:dyDescent="0.25">
      <c r="A423">
        <v>421</v>
      </c>
      <c r="B423" t="s">
        <v>1841</v>
      </c>
      <c r="C423" t="s">
        <v>105</v>
      </c>
      <c r="D423" t="str">
        <f>VLOOKUP(data_to_clean[[#This Row],[state]],abbreviation_table[],2,FALSE)</f>
        <v>New York</v>
      </c>
      <c r="E423" t="s">
        <v>760</v>
      </c>
      <c r="F423" t="str">
        <f>TRIM(LEFT(data_to_clean[[#This Row],[revenue]],FIND(" ",data_to_clean[[#This Row],[revenue]])))</f>
        <v>2.8</v>
      </c>
      <c r="G423" t="str">
        <f>RIGHT(data_to_clean[[#This Row],[revenue]],LEN(data_to_clean[[#This Row],[revenue]])-FIND(" ",data_to_clean[[#This Row],[revenue]]))</f>
        <v>Million</v>
      </c>
      <c r="H423" s="7">
        <f>VALUE(IF(data_to_clean[[#This Row],[multiplicity]]="Million",_xlfn.CONCAT(SUBSTITUTE(data_to_clean[[#This Row],[number]],".",""),"00000"),_xlfn.CONCAT(SUBSTITUTE(data_to_clean[[#This Row],[number]],".",""),"00000000")))</f>
        <v>2800000</v>
      </c>
      <c r="I423" t="s">
        <v>1843</v>
      </c>
      <c r="J423">
        <f>ROUND(VALUE(SUBSTITUTE(data_to_clean[[#This Row],[growth_%]],".",",")),0)</f>
        <v>1093</v>
      </c>
      <c r="K423" t="s">
        <v>289</v>
      </c>
      <c r="L423">
        <v>35</v>
      </c>
      <c r="M423">
        <v>3</v>
      </c>
      <c r="N423">
        <v>2012</v>
      </c>
      <c r="O423">
        <v>2</v>
      </c>
      <c r="P423" t="s">
        <v>882</v>
      </c>
      <c r="Q423" t="b">
        <f>AND(ISNUMBER(data_to_clean[[#This Row],[revenue_formatted]]),ISNUMBER(data_to_clean[[#This Row],[growth_formatted_%]]),ISNUMBER(data_to_clean[[#This Row],[workers]]),ISNUMBER(data_to_clean[[#This Row],[previous_workers]]),ISNUMBER(data_to_clean[[#This Row],[founded]]),ISNUMBER(data_to_clean[[#This Row],[yrs_on_list]]))</f>
        <v>1</v>
      </c>
    </row>
    <row r="424" spans="1:17" x14ac:dyDescent="0.25">
      <c r="A424">
        <v>422</v>
      </c>
      <c r="B424" t="s">
        <v>1844</v>
      </c>
      <c r="C424" t="s">
        <v>1768</v>
      </c>
      <c r="D424" t="str">
        <f>VLOOKUP(data_to_clean[[#This Row],[state]],abbreviation_table[],2,FALSE)</f>
        <v>Oregon</v>
      </c>
      <c r="E424" t="s">
        <v>1442</v>
      </c>
      <c r="F424" t="str">
        <f>TRIM(LEFT(data_to_clean[[#This Row],[revenue]],FIND(" ",data_to_clean[[#This Row],[revenue]])))</f>
        <v>2</v>
      </c>
      <c r="G424" t="str">
        <f>RIGHT(data_to_clean[[#This Row],[revenue]],LEN(data_to_clean[[#This Row],[revenue]])-FIND(" ",data_to_clean[[#This Row],[revenue]]))</f>
        <v>Million</v>
      </c>
      <c r="H424" s="7">
        <f>VALUE(IF(data_to_clean[[#This Row],[multiplicity]]="Million",_xlfn.CONCAT(SUBSTITUTE(data_to_clean[[#This Row],[number]],".",""),"00000"),_xlfn.CONCAT(SUBSTITUTE(data_to_clean[[#This Row],[number]],".",""),"00000000")))</f>
        <v>200000</v>
      </c>
      <c r="I424" t="s">
        <v>1846</v>
      </c>
      <c r="J424">
        <f>ROUND(VALUE(SUBSTITUTE(data_to_clean[[#This Row],[growth_%]],".",",")),0)</f>
        <v>1091</v>
      </c>
      <c r="K424" t="s">
        <v>297</v>
      </c>
      <c r="L424">
        <v>25</v>
      </c>
      <c r="M424">
        <v>2</v>
      </c>
      <c r="N424">
        <v>2014</v>
      </c>
      <c r="O424">
        <v>1</v>
      </c>
      <c r="P424" t="s">
        <v>437</v>
      </c>
      <c r="Q424" t="b">
        <f>AND(ISNUMBER(data_to_clean[[#This Row],[revenue_formatted]]),ISNUMBER(data_to_clean[[#This Row],[growth_formatted_%]]),ISNUMBER(data_to_clean[[#This Row],[workers]]),ISNUMBER(data_to_clean[[#This Row],[previous_workers]]),ISNUMBER(data_to_clean[[#This Row],[founded]]),ISNUMBER(data_to_clean[[#This Row],[yrs_on_list]]))</f>
        <v>1</v>
      </c>
    </row>
    <row r="425" spans="1:17" x14ac:dyDescent="0.25">
      <c r="A425">
        <v>423</v>
      </c>
      <c r="B425" t="s">
        <v>1847</v>
      </c>
      <c r="C425" t="s">
        <v>52</v>
      </c>
      <c r="D425" t="str">
        <f>VLOOKUP(data_to_clean[[#This Row],[state]],abbreviation_table[],2,FALSE)</f>
        <v>Florida</v>
      </c>
      <c r="E425" t="s">
        <v>927</v>
      </c>
      <c r="F425" t="str">
        <f>TRIM(LEFT(data_to_clean[[#This Row],[revenue]],FIND(" ",data_to_clean[[#This Row],[revenue]])))</f>
        <v>6.9</v>
      </c>
      <c r="G425" t="str">
        <f>RIGHT(data_to_clean[[#This Row],[revenue]],LEN(data_to_clean[[#This Row],[revenue]])-FIND(" ",data_to_clean[[#This Row],[revenue]]))</f>
        <v>Million</v>
      </c>
      <c r="H425" s="7">
        <f>VALUE(IF(data_to_clean[[#This Row],[multiplicity]]="Million",_xlfn.CONCAT(SUBSTITUTE(data_to_clean[[#This Row],[number]],".",""),"00000"),_xlfn.CONCAT(SUBSTITUTE(data_to_clean[[#This Row],[number]],".",""),"00000000")))</f>
        <v>6900000</v>
      </c>
      <c r="I425" t="s">
        <v>1849</v>
      </c>
      <c r="J425">
        <f>ROUND(VALUE(SUBSTITUTE(data_to_clean[[#This Row],[growth_%]],".",",")),0)</f>
        <v>1086</v>
      </c>
      <c r="K425" t="s">
        <v>25</v>
      </c>
      <c r="L425">
        <v>8</v>
      </c>
      <c r="M425">
        <v>3</v>
      </c>
      <c r="N425">
        <v>2014</v>
      </c>
      <c r="O425">
        <v>1</v>
      </c>
      <c r="P425" t="s">
        <v>203</v>
      </c>
      <c r="Q425" t="b">
        <f>AND(ISNUMBER(data_to_clean[[#This Row],[revenue_formatted]]),ISNUMBER(data_to_clean[[#This Row],[growth_formatted_%]]),ISNUMBER(data_to_clean[[#This Row],[workers]]),ISNUMBER(data_to_clean[[#This Row],[previous_workers]]),ISNUMBER(data_to_clean[[#This Row],[founded]]),ISNUMBER(data_to_clean[[#This Row],[yrs_on_list]]))</f>
        <v>1</v>
      </c>
    </row>
    <row r="426" spans="1:17" x14ac:dyDescent="0.25">
      <c r="A426">
        <v>424</v>
      </c>
      <c r="B426" t="s">
        <v>1850</v>
      </c>
      <c r="C426" t="s">
        <v>66</v>
      </c>
      <c r="D426" t="str">
        <f>VLOOKUP(data_to_clean[[#This Row],[state]],abbreviation_table[],2,FALSE)</f>
        <v>Virginia</v>
      </c>
      <c r="E426" t="s">
        <v>295</v>
      </c>
      <c r="F426" t="str">
        <f>TRIM(LEFT(data_to_clean[[#This Row],[revenue]],FIND(" ",data_to_clean[[#This Row],[revenue]])))</f>
        <v>9.8</v>
      </c>
      <c r="G426" t="str">
        <f>RIGHT(data_to_clean[[#This Row],[revenue]],LEN(data_to_clean[[#This Row],[revenue]])-FIND(" ",data_to_clean[[#This Row],[revenue]]))</f>
        <v>Million</v>
      </c>
      <c r="H426" s="7">
        <f>VALUE(IF(data_to_clean[[#This Row],[multiplicity]]="Million",_xlfn.CONCAT(SUBSTITUTE(data_to_clean[[#This Row],[number]],".",""),"00000"),_xlfn.CONCAT(SUBSTITUTE(data_to_clean[[#This Row],[number]],".",""),"00000000")))</f>
        <v>9800000</v>
      </c>
      <c r="I426" t="s">
        <v>1852</v>
      </c>
      <c r="J426">
        <f>ROUND(VALUE(SUBSTITUTE(data_to_clean[[#This Row],[growth_%]],".",",")),0)</f>
        <v>1083</v>
      </c>
      <c r="K426" t="s">
        <v>181</v>
      </c>
      <c r="L426">
        <v>103</v>
      </c>
      <c r="M426">
        <v>35</v>
      </c>
      <c r="N426">
        <v>2005</v>
      </c>
      <c r="O426">
        <v>1</v>
      </c>
      <c r="P426" t="s">
        <v>1853</v>
      </c>
      <c r="Q426" t="b">
        <f>AND(ISNUMBER(data_to_clean[[#This Row],[revenue_formatted]]),ISNUMBER(data_to_clean[[#This Row],[growth_formatted_%]]),ISNUMBER(data_to_clean[[#This Row],[workers]]),ISNUMBER(data_to_clean[[#This Row],[previous_workers]]),ISNUMBER(data_to_clean[[#This Row],[founded]]),ISNUMBER(data_to_clean[[#This Row],[yrs_on_list]]))</f>
        <v>1</v>
      </c>
    </row>
    <row r="427" spans="1:17" x14ac:dyDescent="0.25">
      <c r="A427">
        <v>425</v>
      </c>
      <c r="B427" t="s">
        <v>1854</v>
      </c>
      <c r="C427" t="s">
        <v>80</v>
      </c>
      <c r="D427" t="str">
        <f>VLOOKUP(data_to_clean[[#This Row],[state]],abbreviation_table[],2,FALSE)</f>
        <v>California</v>
      </c>
      <c r="E427" t="s">
        <v>710</v>
      </c>
      <c r="F427" t="str">
        <f>TRIM(LEFT(data_to_clean[[#This Row],[revenue]],FIND(" ",data_to_clean[[#This Row],[revenue]])))</f>
        <v>6.5</v>
      </c>
      <c r="G427" t="str">
        <f>RIGHT(data_to_clean[[#This Row],[revenue]],LEN(data_to_clean[[#This Row],[revenue]])-FIND(" ",data_to_clean[[#This Row],[revenue]]))</f>
        <v>Million</v>
      </c>
      <c r="H427" s="7">
        <f>VALUE(IF(data_to_clean[[#This Row],[multiplicity]]="Million",_xlfn.CONCAT(SUBSTITUTE(data_to_clean[[#This Row],[number]],".",""),"00000"),_xlfn.CONCAT(SUBSTITUTE(data_to_clean[[#This Row],[number]],".",""),"00000000")))</f>
        <v>6500000</v>
      </c>
      <c r="I427" t="s">
        <v>1856</v>
      </c>
      <c r="J427">
        <f>ROUND(VALUE(SUBSTITUTE(data_to_clean[[#This Row],[growth_%]],".",",")),0)</f>
        <v>1075</v>
      </c>
      <c r="K427" t="s">
        <v>18</v>
      </c>
      <c r="L427">
        <v>38</v>
      </c>
      <c r="M427">
        <v>3</v>
      </c>
      <c r="N427">
        <v>2012</v>
      </c>
      <c r="O427">
        <v>2</v>
      </c>
      <c r="P427" t="s">
        <v>578</v>
      </c>
      <c r="Q427" t="b">
        <f>AND(ISNUMBER(data_to_clean[[#This Row],[revenue_formatted]]),ISNUMBER(data_to_clean[[#This Row],[growth_formatted_%]]),ISNUMBER(data_to_clean[[#This Row],[workers]]),ISNUMBER(data_to_clean[[#This Row],[previous_workers]]),ISNUMBER(data_to_clean[[#This Row],[founded]]),ISNUMBER(data_to_clean[[#This Row],[yrs_on_list]]))</f>
        <v>1</v>
      </c>
    </row>
    <row r="428" spans="1:17" x14ac:dyDescent="0.25">
      <c r="A428">
        <v>426</v>
      </c>
      <c r="B428" t="s">
        <v>1857</v>
      </c>
      <c r="C428" t="s">
        <v>223</v>
      </c>
      <c r="D428" t="str">
        <f>VLOOKUP(data_to_clean[[#This Row],[state]],abbreviation_table[],2,FALSE)</f>
        <v>Wisconsin</v>
      </c>
      <c r="E428" t="s">
        <v>704</v>
      </c>
      <c r="F428" t="str">
        <f>TRIM(LEFT(data_to_clean[[#This Row],[revenue]],FIND(" ",data_to_clean[[#This Row],[revenue]])))</f>
        <v>5.4</v>
      </c>
      <c r="G428" t="str">
        <f>RIGHT(data_to_clean[[#This Row],[revenue]],LEN(data_to_clean[[#This Row],[revenue]])-FIND(" ",data_to_clean[[#This Row],[revenue]]))</f>
        <v>Million</v>
      </c>
      <c r="H428" s="7">
        <f>VALUE(IF(data_to_clean[[#This Row],[multiplicity]]="Million",_xlfn.CONCAT(SUBSTITUTE(data_to_clean[[#This Row],[number]],".",""),"00000"),_xlfn.CONCAT(SUBSTITUTE(data_to_clean[[#This Row],[number]],".",""),"00000000")))</f>
        <v>5400000</v>
      </c>
      <c r="I428" t="s">
        <v>1859</v>
      </c>
      <c r="J428">
        <f>ROUND(VALUE(SUBSTITUTE(data_to_clean[[#This Row],[growth_%]],".",",")),0)</f>
        <v>1074</v>
      </c>
      <c r="K428" t="s">
        <v>211</v>
      </c>
      <c r="L428">
        <v>24</v>
      </c>
      <c r="M428">
        <v>4</v>
      </c>
      <c r="N428">
        <v>2011</v>
      </c>
      <c r="O428">
        <v>1</v>
      </c>
      <c r="P428" t="s">
        <v>1860</v>
      </c>
      <c r="Q428" t="b">
        <f>AND(ISNUMBER(data_to_clean[[#This Row],[revenue_formatted]]),ISNUMBER(data_to_clean[[#This Row],[growth_formatted_%]]),ISNUMBER(data_to_clean[[#This Row],[workers]]),ISNUMBER(data_to_clean[[#This Row],[previous_workers]]),ISNUMBER(data_to_clean[[#This Row],[founded]]),ISNUMBER(data_to_clean[[#This Row],[yrs_on_list]]))</f>
        <v>1</v>
      </c>
    </row>
    <row r="429" spans="1:17" x14ac:dyDescent="0.25">
      <c r="A429">
        <v>427</v>
      </c>
      <c r="B429" t="s">
        <v>1861</v>
      </c>
      <c r="C429" t="s">
        <v>30</v>
      </c>
      <c r="D429" t="str">
        <f>VLOOKUP(data_to_clean[[#This Row],[state]],abbreviation_table[],2,FALSE)</f>
        <v>Texas</v>
      </c>
      <c r="E429" t="s">
        <v>1863</v>
      </c>
      <c r="F429" t="str">
        <f>TRIM(LEFT(data_to_clean[[#This Row],[revenue]],FIND(" ",data_to_clean[[#This Row],[revenue]])))</f>
        <v>374.2</v>
      </c>
      <c r="G429" t="str">
        <f>RIGHT(data_to_clean[[#This Row],[revenue]],LEN(data_to_clean[[#This Row],[revenue]])-FIND(" ",data_to_clean[[#This Row],[revenue]]))</f>
        <v>Million</v>
      </c>
      <c r="H429" s="7">
        <f>VALUE(IF(data_to_clean[[#This Row],[multiplicity]]="Million",_xlfn.CONCAT(SUBSTITUTE(data_to_clean[[#This Row],[number]],".",""),"00000"),_xlfn.CONCAT(SUBSTITUTE(data_to_clean[[#This Row],[number]],".",""),"00000000")))</f>
        <v>374200000</v>
      </c>
      <c r="I429" t="s">
        <v>1864</v>
      </c>
      <c r="J429">
        <f>ROUND(VALUE(SUBSTITUTE(data_to_clean[[#This Row],[growth_%]],".",",")),0)</f>
        <v>1065</v>
      </c>
      <c r="K429" t="s">
        <v>55</v>
      </c>
      <c r="L429">
        <v>4572</v>
      </c>
      <c r="M429">
        <v>398</v>
      </c>
      <c r="N429">
        <v>2003</v>
      </c>
      <c r="O429">
        <v>2</v>
      </c>
      <c r="P429" t="s">
        <v>34</v>
      </c>
      <c r="Q429" t="b">
        <f>AND(ISNUMBER(data_to_clean[[#This Row],[revenue_formatted]]),ISNUMBER(data_to_clean[[#This Row],[growth_formatted_%]]),ISNUMBER(data_to_clean[[#This Row],[workers]]),ISNUMBER(data_to_clean[[#This Row],[previous_workers]]),ISNUMBER(data_to_clean[[#This Row],[founded]]),ISNUMBER(data_to_clean[[#This Row],[yrs_on_list]]))</f>
        <v>1</v>
      </c>
    </row>
    <row r="430" spans="1:17" x14ac:dyDescent="0.25">
      <c r="A430">
        <v>428</v>
      </c>
      <c r="B430" t="s">
        <v>1865</v>
      </c>
      <c r="C430" t="s">
        <v>30</v>
      </c>
      <c r="D430" t="str">
        <f>VLOOKUP(data_to_clean[[#This Row],[state]],abbreviation_table[],2,FALSE)</f>
        <v>Texas</v>
      </c>
      <c r="E430" t="s">
        <v>1612</v>
      </c>
      <c r="F430" t="str">
        <f>TRIM(LEFT(data_to_clean[[#This Row],[revenue]],FIND(" ",data_to_clean[[#This Row],[revenue]])))</f>
        <v>5.9</v>
      </c>
      <c r="G430" t="str">
        <f>RIGHT(data_to_clean[[#This Row],[revenue]],LEN(data_to_clean[[#This Row],[revenue]])-FIND(" ",data_to_clean[[#This Row],[revenue]]))</f>
        <v>Million</v>
      </c>
      <c r="H430" s="7">
        <f>VALUE(IF(data_to_clean[[#This Row],[multiplicity]]="Million",_xlfn.CONCAT(SUBSTITUTE(data_to_clean[[#This Row],[number]],".",""),"00000"),_xlfn.CONCAT(SUBSTITUTE(data_to_clean[[#This Row],[number]],".",""),"00000000")))</f>
        <v>5900000</v>
      </c>
      <c r="I430" t="s">
        <v>1867</v>
      </c>
      <c r="J430">
        <f>ROUND(VALUE(SUBSTITUTE(data_to_clean[[#This Row],[growth_%]],".",",")),0)</f>
        <v>1056</v>
      </c>
      <c r="K430" t="s">
        <v>48</v>
      </c>
      <c r="L430">
        <v>24</v>
      </c>
      <c r="M430">
        <v>5</v>
      </c>
      <c r="N430">
        <v>2013</v>
      </c>
      <c r="O430">
        <v>2</v>
      </c>
      <c r="P430" t="s">
        <v>1868</v>
      </c>
      <c r="Q430" t="b">
        <f>AND(ISNUMBER(data_to_clean[[#This Row],[revenue_formatted]]),ISNUMBER(data_to_clean[[#This Row],[growth_formatted_%]]),ISNUMBER(data_to_clean[[#This Row],[workers]]),ISNUMBER(data_to_clean[[#This Row],[previous_workers]]),ISNUMBER(data_to_clean[[#This Row],[founded]]),ISNUMBER(data_to_clean[[#This Row],[yrs_on_list]]))</f>
        <v>1</v>
      </c>
    </row>
    <row r="431" spans="1:17" x14ac:dyDescent="0.25">
      <c r="A431">
        <v>429</v>
      </c>
      <c r="B431" t="s">
        <v>1869</v>
      </c>
      <c r="C431" t="s">
        <v>974</v>
      </c>
      <c r="D431" t="str">
        <f>VLOOKUP(data_to_clean[[#This Row],[state]],abbreviation_table[],2,FALSE)</f>
        <v>District of Columbia</v>
      </c>
      <c r="E431" t="s">
        <v>1305</v>
      </c>
      <c r="F431" t="str">
        <f>TRIM(LEFT(data_to_clean[[#This Row],[revenue]],FIND(" ",data_to_clean[[#This Row],[revenue]])))</f>
        <v>5.2</v>
      </c>
      <c r="G431" t="str">
        <f>RIGHT(data_to_clean[[#This Row],[revenue]],LEN(data_to_clean[[#This Row],[revenue]])-FIND(" ",data_to_clean[[#This Row],[revenue]]))</f>
        <v>Million</v>
      </c>
      <c r="H431" s="7">
        <f>VALUE(IF(data_to_clean[[#This Row],[multiplicity]]="Million",_xlfn.CONCAT(SUBSTITUTE(data_to_clean[[#This Row],[number]],".",""),"00000"),_xlfn.CONCAT(SUBSTITUTE(data_to_clean[[#This Row],[number]],".",""),"00000000")))</f>
        <v>5200000</v>
      </c>
      <c r="I431" t="s">
        <v>1871</v>
      </c>
      <c r="J431">
        <f>ROUND(VALUE(SUBSTITUTE(data_to_clean[[#This Row],[growth_%]],".",",")),0)</f>
        <v>1052</v>
      </c>
      <c r="K431" t="s">
        <v>257</v>
      </c>
      <c r="L431">
        <v>30</v>
      </c>
      <c r="M431">
        <v>15</v>
      </c>
      <c r="N431">
        <v>2013</v>
      </c>
      <c r="O431">
        <v>1</v>
      </c>
      <c r="P431" t="s">
        <v>976</v>
      </c>
      <c r="Q431" t="b">
        <f>AND(ISNUMBER(data_to_clean[[#This Row],[revenue_formatted]]),ISNUMBER(data_to_clean[[#This Row],[growth_formatted_%]]),ISNUMBER(data_to_clean[[#This Row],[workers]]),ISNUMBER(data_to_clean[[#This Row],[previous_workers]]),ISNUMBER(data_to_clean[[#This Row],[founded]]),ISNUMBER(data_to_clean[[#This Row],[yrs_on_list]]))</f>
        <v>1</v>
      </c>
    </row>
    <row r="432" spans="1:17" x14ac:dyDescent="0.25">
      <c r="A432">
        <v>430</v>
      </c>
      <c r="B432" t="s">
        <v>1872</v>
      </c>
      <c r="C432" t="s">
        <v>86</v>
      </c>
      <c r="D432" t="str">
        <f>VLOOKUP(data_to_clean[[#This Row],[state]],abbreviation_table[],2,FALSE)</f>
        <v>Colorado</v>
      </c>
      <c r="E432" t="s">
        <v>445</v>
      </c>
      <c r="F432" t="str">
        <f>TRIM(LEFT(data_to_clean[[#This Row],[revenue]],FIND(" ",data_to_clean[[#This Row],[revenue]])))</f>
        <v>4.3</v>
      </c>
      <c r="G432" t="str">
        <f>RIGHT(data_to_clean[[#This Row],[revenue]],LEN(data_to_clean[[#This Row],[revenue]])-FIND(" ",data_to_clean[[#This Row],[revenue]]))</f>
        <v>Million</v>
      </c>
      <c r="H432" s="7">
        <f>VALUE(IF(data_to_clean[[#This Row],[multiplicity]]="Million",_xlfn.CONCAT(SUBSTITUTE(data_to_clean[[#This Row],[number]],".",""),"00000"),_xlfn.CONCAT(SUBSTITUTE(data_to_clean[[#This Row],[number]],".",""),"00000000")))</f>
        <v>4300000</v>
      </c>
      <c r="I432" t="s">
        <v>1874</v>
      </c>
      <c r="J432">
        <f>ROUND(VALUE(SUBSTITUTE(data_to_clean[[#This Row],[growth_%]],".",",")),0)</f>
        <v>1047</v>
      </c>
      <c r="K432" t="s">
        <v>271</v>
      </c>
      <c r="L432">
        <v>13</v>
      </c>
      <c r="M432">
        <v>1</v>
      </c>
      <c r="N432">
        <v>2009</v>
      </c>
      <c r="O432">
        <v>1</v>
      </c>
      <c r="P432" t="s">
        <v>1875</v>
      </c>
      <c r="Q432" t="b">
        <f>AND(ISNUMBER(data_to_clean[[#This Row],[revenue_formatted]]),ISNUMBER(data_to_clean[[#This Row],[growth_formatted_%]]),ISNUMBER(data_to_clean[[#This Row],[workers]]),ISNUMBER(data_to_clean[[#This Row],[previous_workers]]),ISNUMBER(data_to_clean[[#This Row],[founded]]),ISNUMBER(data_to_clean[[#This Row],[yrs_on_list]]))</f>
        <v>1</v>
      </c>
    </row>
    <row r="433" spans="1:17" x14ac:dyDescent="0.25">
      <c r="A433">
        <v>431</v>
      </c>
      <c r="B433" t="s">
        <v>1876</v>
      </c>
      <c r="C433" t="s">
        <v>215</v>
      </c>
      <c r="D433" t="str">
        <f>VLOOKUP(data_to_clean[[#This Row],[state]],abbreviation_table[],2,FALSE)</f>
        <v>North Carolina</v>
      </c>
      <c r="E433" t="s">
        <v>512</v>
      </c>
      <c r="F433" t="str">
        <f>TRIM(LEFT(data_to_clean[[#This Row],[revenue]],FIND(" ",data_to_clean[[#This Row],[revenue]])))</f>
        <v>4.9</v>
      </c>
      <c r="G433" t="str">
        <f>RIGHT(data_to_clean[[#This Row],[revenue]],LEN(data_to_clean[[#This Row],[revenue]])-FIND(" ",data_to_clean[[#This Row],[revenue]]))</f>
        <v>Million</v>
      </c>
      <c r="H433" s="7">
        <f>VALUE(IF(data_to_clean[[#This Row],[multiplicity]]="Million",_xlfn.CONCAT(SUBSTITUTE(data_to_clean[[#This Row],[number]],".",""),"00000"),_xlfn.CONCAT(SUBSTITUTE(data_to_clean[[#This Row],[number]],".",""),"00000000")))</f>
        <v>4900000</v>
      </c>
      <c r="I433" t="s">
        <v>1878</v>
      </c>
      <c r="J433">
        <f>ROUND(VALUE(SUBSTITUTE(data_to_clean[[#This Row],[growth_%]],".",",")),0)</f>
        <v>1047</v>
      </c>
      <c r="K433" t="s">
        <v>48</v>
      </c>
      <c r="L433">
        <v>210</v>
      </c>
      <c r="M433">
        <v>20</v>
      </c>
      <c r="N433">
        <v>2015</v>
      </c>
      <c r="O433">
        <v>1</v>
      </c>
      <c r="P433" t="s">
        <v>1879</v>
      </c>
      <c r="Q433" t="b">
        <f>AND(ISNUMBER(data_to_clean[[#This Row],[revenue_formatted]]),ISNUMBER(data_to_clean[[#This Row],[growth_formatted_%]]),ISNUMBER(data_to_clean[[#This Row],[workers]]),ISNUMBER(data_to_clean[[#This Row],[previous_workers]]),ISNUMBER(data_to_clean[[#This Row],[founded]]),ISNUMBER(data_to_clean[[#This Row],[yrs_on_list]]))</f>
        <v>1</v>
      </c>
    </row>
    <row r="434" spans="1:17" x14ac:dyDescent="0.25">
      <c r="A434">
        <v>432</v>
      </c>
      <c r="B434" t="s">
        <v>1880</v>
      </c>
      <c r="C434" t="s">
        <v>643</v>
      </c>
      <c r="D434" t="str">
        <f>VLOOKUP(data_to_clean[[#This Row],[state]],abbreviation_table[],2,FALSE)</f>
        <v>Connecticut</v>
      </c>
      <c r="E434" t="s">
        <v>1277</v>
      </c>
      <c r="F434" t="str">
        <f>TRIM(LEFT(data_to_clean[[#This Row],[revenue]],FIND(" ",data_to_clean[[#This Row],[revenue]])))</f>
        <v>8.6</v>
      </c>
      <c r="G434" t="str">
        <f>RIGHT(data_to_clean[[#This Row],[revenue]],LEN(data_to_clean[[#This Row],[revenue]])-FIND(" ",data_to_clean[[#This Row],[revenue]]))</f>
        <v>Million</v>
      </c>
      <c r="H434" s="7">
        <f>VALUE(IF(data_to_clean[[#This Row],[multiplicity]]="Million",_xlfn.CONCAT(SUBSTITUTE(data_to_clean[[#This Row],[number]],".",""),"00000"),_xlfn.CONCAT(SUBSTITUTE(data_to_clean[[#This Row],[number]],".",""),"00000000")))</f>
        <v>8600000</v>
      </c>
      <c r="I434" t="s">
        <v>1882</v>
      </c>
      <c r="J434">
        <f>ROUND(VALUE(SUBSTITUTE(data_to_clean[[#This Row],[growth_%]],".",",")),0)</f>
        <v>1047</v>
      </c>
      <c r="K434" t="s">
        <v>623</v>
      </c>
      <c r="L434">
        <v>120</v>
      </c>
      <c r="M434">
        <v>15</v>
      </c>
      <c r="N434">
        <v>2013</v>
      </c>
      <c r="O434">
        <v>2</v>
      </c>
      <c r="P434" t="s">
        <v>1883</v>
      </c>
      <c r="Q434" t="b">
        <f>AND(ISNUMBER(data_to_clean[[#This Row],[revenue_formatted]]),ISNUMBER(data_to_clean[[#This Row],[growth_formatted_%]]),ISNUMBER(data_to_clean[[#This Row],[workers]]),ISNUMBER(data_to_clean[[#This Row],[previous_workers]]),ISNUMBER(data_to_clean[[#This Row],[founded]]),ISNUMBER(data_to_clean[[#This Row],[yrs_on_list]]))</f>
        <v>1</v>
      </c>
    </row>
    <row r="435" spans="1:17" x14ac:dyDescent="0.25">
      <c r="A435">
        <v>433</v>
      </c>
      <c r="B435" t="s">
        <v>1884</v>
      </c>
      <c r="C435" t="s">
        <v>74</v>
      </c>
      <c r="D435" t="str">
        <f>VLOOKUP(data_to_clean[[#This Row],[state]],abbreviation_table[],2,FALSE)</f>
        <v>Ohio</v>
      </c>
      <c r="E435" t="s">
        <v>201</v>
      </c>
      <c r="F435" t="str">
        <f>TRIM(LEFT(data_to_clean[[#This Row],[revenue]],FIND(" ",data_to_clean[[#This Row],[revenue]])))</f>
        <v>20.4</v>
      </c>
      <c r="G435" t="str">
        <f>RIGHT(data_to_clean[[#This Row],[revenue]],LEN(data_to_clean[[#This Row],[revenue]])-FIND(" ",data_to_clean[[#This Row],[revenue]]))</f>
        <v>Million</v>
      </c>
      <c r="H435" s="7">
        <f>VALUE(IF(data_to_clean[[#This Row],[multiplicity]]="Million",_xlfn.CONCAT(SUBSTITUTE(data_to_clean[[#This Row],[number]],".",""),"00000"),_xlfn.CONCAT(SUBSTITUTE(data_to_clean[[#This Row],[number]],".",""),"00000000")))</f>
        <v>20400000</v>
      </c>
      <c r="I435" t="s">
        <v>1886</v>
      </c>
      <c r="J435">
        <f>ROUND(VALUE(SUBSTITUTE(data_to_clean[[#This Row],[growth_%]],".",",")),0)</f>
        <v>1046</v>
      </c>
      <c r="K435" t="s">
        <v>289</v>
      </c>
      <c r="L435">
        <v>34</v>
      </c>
      <c r="M435">
        <v>12</v>
      </c>
      <c r="N435">
        <v>1988</v>
      </c>
      <c r="O435">
        <v>1</v>
      </c>
      <c r="P435" t="s">
        <v>1887</v>
      </c>
      <c r="Q435" t="b">
        <f>AND(ISNUMBER(data_to_clean[[#This Row],[revenue_formatted]]),ISNUMBER(data_to_clean[[#This Row],[growth_formatted_%]]),ISNUMBER(data_to_clean[[#This Row],[workers]]),ISNUMBER(data_to_clean[[#This Row],[previous_workers]]),ISNUMBER(data_to_clean[[#This Row],[founded]]),ISNUMBER(data_to_clean[[#This Row],[yrs_on_list]]))</f>
        <v>1</v>
      </c>
    </row>
    <row r="436" spans="1:17" x14ac:dyDescent="0.25">
      <c r="A436">
        <v>434</v>
      </c>
      <c r="B436" t="s">
        <v>1888</v>
      </c>
      <c r="C436" t="s">
        <v>80</v>
      </c>
      <c r="D436" t="str">
        <f>VLOOKUP(data_to_clean[[#This Row],[state]],abbreviation_table[],2,FALSE)</f>
        <v>California</v>
      </c>
      <c r="E436" t="s">
        <v>1890</v>
      </c>
      <c r="F436" t="str">
        <f>TRIM(LEFT(data_to_clean[[#This Row],[revenue]],FIND(" ",data_to_clean[[#This Row],[revenue]])))</f>
        <v>13.2</v>
      </c>
      <c r="G436" t="str">
        <f>RIGHT(data_to_clean[[#This Row],[revenue]],LEN(data_to_clean[[#This Row],[revenue]])-FIND(" ",data_to_clean[[#This Row],[revenue]]))</f>
        <v>Million</v>
      </c>
      <c r="H436" s="7">
        <f>VALUE(IF(data_to_clean[[#This Row],[multiplicity]]="Million",_xlfn.CONCAT(SUBSTITUTE(data_to_clean[[#This Row],[number]],".",""),"00000"),_xlfn.CONCAT(SUBSTITUTE(data_to_clean[[#This Row],[number]],".",""),"00000000")))</f>
        <v>13200000</v>
      </c>
      <c r="I436" t="s">
        <v>1891</v>
      </c>
      <c r="J436">
        <f>ROUND(VALUE(SUBSTITUTE(data_to_clean[[#This Row],[growth_%]],".",",")),0)</f>
        <v>1045</v>
      </c>
      <c r="K436" t="s">
        <v>289</v>
      </c>
      <c r="L436">
        <v>130</v>
      </c>
      <c r="M436">
        <v>20</v>
      </c>
      <c r="N436">
        <v>2011</v>
      </c>
      <c r="O436">
        <v>1</v>
      </c>
      <c r="P436" t="s">
        <v>163</v>
      </c>
      <c r="Q436" t="b">
        <f>AND(ISNUMBER(data_to_clean[[#This Row],[revenue_formatted]]),ISNUMBER(data_to_clean[[#This Row],[growth_formatted_%]]),ISNUMBER(data_to_clean[[#This Row],[workers]]),ISNUMBER(data_to_clean[[#This Row],[previous_workers]]),ISNUMBER(data_to_clean[[#This Row],[founded]]),ISNUMBER(data_to_clean[[#This Row],[yrs_on_list]]))</f>
        <v>1</v>
      </c>
    </row>
    <row r="437" spans="1:17" x14ac:dyDescent="0.25">
      <c r="A437">
        <v>435</v>
      </c>
      <c r="B437" t="s">
        <v>1892</v>
      </c>
      <c r="C437" t="s">
        <v>66</v>
      </c>
      <c r="D437" t="str">
        <f>VLOOKUP(data_to_clean[[#This Row],[state]],abbreviation_table[],2,FALSE)</f>
        <v>Virginia</v>
      </c>
      <c r="E437" t="s">
        <v>1894</v>
      </c>
      <c r="F437" t="str">
        <f>TRIM(LEFT(data_to_clean[[#This Row],[revenue]],FIND(" ",data_to_clean[[#This Row],[revenue]])))</f>
        <v>38.5</v>
      </c>
      <c r="G437" t="str">
        <f>RIGHT(data_to_clean[[#This Row],[revenue]],LEN(data_to_clean[[#This Row],[revenue]])-FIND(" ",data_to_clean[[#This Row],[revenue]]))</f>
        <v>Million</v>
      </c>
      <c r="H437" s="7">
        <f>VALUE(IF(data_to_clean[[#This Row],[multiplicity]]="Million",_xlfn.CONCAT(SUBSTITUTE(data_to_clean[[#This Row],[number]],".",""),"00000"),_xlfn.CONCAT(SUBSTITUTE(data_to_clean[[#This Row],[number]],".",""),"00000000")))</f>
        <v>38500000</v>
      </c>
      <c r="I437" t="s">
        <v>1895</v>
      </c>
      <c r="J437">
        <f>ROUND(VALUE(SUBSTITUTE(data_to_clean[[#This Row],[growth_%]],".",",")),0)</f>
        <v>1044</v>
      </c>
      <c r="K437" t="s">
        <v>48</v>
      </c>
      <c r="L437">
        <v>125</v>
      </c>
      <c r="M437">
        <v>50</v>
      </c>
      <c r="N437">
        <v>2011</v>
      </c>
      <c r="O437">
        <v>2</v>
      </c>
      <c r="P437" t="s">
        <v>1896</v>
      </c>
      <c r="Q437" t="b">
        <f>AND(ISNUMBER(data_to_clean[[#This Row],[revenue_formatted]]),ISNUMBER(data_to_clean[[#This Row],[growth_formatted_%]]),ISNUMBER(data_to_clean[[#This Row],[workers]]),ISNUMBER(data_to_clean[[#This Row],[previous_workers]]),ISNUMBER(data_to_clean[[#This Row],[founded]]),ISNUMBER(data_to_clean[[#This Row],[yrs_on_list]]))</f>
        <v>1</v>
      </c>
    </row>
    <row r="438" spans="1:17" x14ac:dyDescent="0.25">
      <c r="A438">
        <v>436</v>
      </c>
      <c r="B438" t="s">
        <v>1897</v>
      </c>
      <c r="C438" t="s">
        <v>66</v>
      </c>
      <c r="D438" t="str">
        <f>VLOOKUP(data_to_clean[[#This Row],[state]],abbreviation_table[],2,FALSE)</f>
        <v>Virginia</v>
      </c>
      <c r="E438" t="s">
        <v>1899</v>
      </c>
      <c r="F438" t="str">
        <f>TRIM(LEFT(data_to_clean[[#This Row],[revenue]],FIND(" ",data_to_clean[[#This Row],[revenue]])))</f>
        <v>21.3</v>
      </c>
      <c r="G438" t="str">
        <f>RIGHT(data_to_clean[[#This Row],[revenue]],LEN(data_to_clean[[#This Row],[revenue]])-FIND(" ",data_to_clean[[#This Row],[revenue]]))</f>
        <v>Million</v>
      </c>
      <c r="H438" s="7">
        <f>VALUE(IF(data_to_clean[[#This Row],[multiplicity]]="Million",_xlfn.CONCAT(SUBSTITUTE(data_to_clean[[#This Row],[number]],".",""),"00000"),_xlfn.CONCAT(SUBSTITUTE(data_to_clean[[#This Row],[number]],".",""),"00000000")))</f>
        <v>21300000</v>
      </c>
      <c r="I438" t="s">
        <v>1900</v>
      </c>
      <c r="J438">
        <f>ROUND(VALUE(SUBSTITUTE(data_to_clean[[#This Row],[growth_%]],".",",")),0)</f>
        <v>1044</v>
      </c>
      <c r="K438" t="s">
        <v>297</v>
      </c>
      <c r="L438">
        <v>50</v>
      </c>
      <c r="M438">
        <v>17</v>
      </c>
      <c r="N438">
        <v>2011</v>
      </c>
      <c r="O438">
        <v>2</v>
      </c>
      <c r="P438" t="s">
        <v>1853</v>
      </c>
      <c r="Q438" t="b">
        <f>AND(ISNUMBER(data_to_clean[[#This Row],[revenue_formatted]]),ISNUMBER(data_to_clean[[#This Row],[growth_formatted_%]]),ISNUMBER(data_to_clean[[#This Row],[workers]]),ISNUMBER(data_to_clean[[#This Row],[previous_workers]]),ISNUMBER(data_to_clean[[#This Row],[founded]]),ISNUMBER(data_to_clean[[#This Row],[yrs_on_list]]))</f>
        <v>1</v>
      </c>
    </row>
    <row r="439" spans="1:17" x14ac:dyDescent="0.25">
      <c r="A439">
        <v>437</v>
      </c>
      <c r="B439" t="s">
        <v>1901</v>
      </c>
      <c r="C439" t="s">
        <v>860</v>
      </c>
      <c r="D439" t="str">
        <f>VLOOKUP(data_to_clean[[#This Row],[state]],abbreviation_table[],2,FALSE)</f>
        <v>Indiana</v>
      </c>
      <c r="E439" t="s">
        <v>1903</v>
      </c>
      <c r="F439" t="str">
        <f>TRIM(LEFT(data_to_clean[[#This Row],[revenue]],FIND(" ",data_to_clean[[#This Row],[revenue]])))</f>
        <v>67.8</v>
      </c>
      <c r="G439" t="str">
        <f>RIGHT(data_to_clean[[#This Row],[revenue]],LEN(data_to_clean[[#This Row],[revenue]])-FIND(" ",data_to_clean[[#This Row],[revenue]]))</f>
        <v>Million</v>
      </c>
      <c r="H439" s="7">
        <f>VALUE(IF(data_to_clean[[#This Row],[multiplicity]]="Million",_xlfn.CONCAT(SUBSTITUTE(data_to_clean[[#This Row],[number]],".",""),"00000"),_xlfn.CONCAT(SUBSTITUTE(data_to_clean[[#This Row],[number]],".",""),"00000000")))</f>
        <v>67800000</v>
      </c>
      <c r="I439" t="s">
        <v>1904</v>
      </c>
      <c r="J439">
        <f>ROUND(VALUE(SUBSTITUTE(data_to_clean[[#This Row],[growth_%]],".",",")),0)</f>
        <v>1043</v>
      </c>
      <c r="K439" t="s">
        <v>187</v>
      </c>
      <c r="L439">
        <v>53</v>
      </c>
      <c r="M439">
        <v>12</v>
      </c>
      <c r="N439">
        <v>2009</v>
      </c>
      <c r="O439">
        <v>4</v>
      </c>
      <c r="P439" t="s">
        <v>1905</v>
      </c>
      <c r="Q439" t="b">
        <f>AND(ISNUMBER(data_to_clean[[#This Row],[revenue_formatted]]),ISNUMBER(data_to_clean[[#This Row],[growth_formatted_%]]),ISNUMBER(data_to_clean[[#This Row],[workers]]),ISNUMBER(data_to_clean[[#This Row],[previous_workers]]),ISNUMBER(data_to_clean[[#This Row],[founded]]),ISNUMBER(data_to_clean[[#This Row],[yrs_on_list]]))</f>
        <v>1</v>
      </c>
    </row>
    <row r="440" spans="1:17" x14ac:dyDescent="0.25">
      <c r="A440">
        <v>438</v>
      </c>
      <c r="B440" t="s">
        <v>1906</v>
      </c>
      <c r="C440" t="s">
        <v>503</v>
      </c>
      <c r="D440" t="str">
        <f>VLOOKUP(data_to_clean[[#This Row],[state]],abbreviation_table[],2,FALSE)</f>
        <v>Illinois</v>
      </c>
      <c r="E440" t="s">
        <v>1207</v>
      </c>
      <c r="F440" t="str">
        <f>TRIM(LEFT(data_to_clean[[#This Row],[revenue]],FIND(" ",data_to_clean[[#This Row],[revenue]])))</f>
        <v>10.1</v>
      </c>
      <c r="G440" t="str">
        <f>RIGHT(data_to_clean[[#This Row],[revenue]],LEN(data_to_clean[[#This Row],[revenue]])-FIND(" ",data_to_clean[[#This Row],[revenue]]))</f>
        <v>Million</v>
      </c>
      <c r="H440" s="7">
        <f>VALUE(IF(data_to_clean[[#This Row],[multiplicity]]="Million",_xlfn.CONCAT(SUBSTITUTE(data_to_clean[[#This Row],[number]],".",""),"00000"),_xlfn.CONCAT(SUBSTITUTE(data_to_clean[[#This Row],[number]],".",""),"00000000")))</f>
        <v>10100000</v>
      </c>
      <c r="I440" t="s">
        <v>1908</v>
      </c>
      <c r="J440">
        <f>ROUND(VALUE(SUBSTITUTE(data_to_clean[[#This Row],[growth_%]],".",",")),0)</f>
        <v>1042</v>
      </c>
      <c r="K440" t="s">
        <v>25</v>
      </c>
      <c r="L440">
        <v>80</v>
      </c>
      <c r="M440">
        <v>3</v>
      </c>
      <c r="N440">
        <v>2013</v>
      </c>
      <c r="O440">
        <v>2</v>
      </c>
      <c r="P440" t="s">
        <v>506</v>
      </c>
      <c r="Q440" t="b">
        <f>AND(ISNUMBER(data_to_clean[[#This Row],[revenue_formatted]]),ISNUMBER(data_to_clean[[#This Row],[growth_formatted_%]]),ISNUMBER(data_to_clean[[#This Row],[workers]]),ISNUMBER(data_to_clean[[#This Row],[previous_workers]]),ISNUMBER(data_to_clean[[#This Row],[founded]]),ISNUMBER(data_to_clean[[#This Row],[yrs_on_list]]))</f>
        <v>1</v>
      </c>
    </row>
    <row r="441" spans="1:17" x14ac:dyDescent="0.25">
      <c r="A441">
        <v>439</v>
      </c>
      <c r="B441" t="s">
        <v>1909</v>
      </c>
      <c r="C441" t="s">
        <v>119</v>
      </c>
      <c r="D441" t="str">
        <f>VLOOKUP(data_to_clean[[#This Row],[state]],abbreviation_table[],2,FALSE)</f>
        <v>Georgia</v>
      </c>
      <c r="E441" t="s">
        <v>216</v>
      </c>
      <c r="F441" t="str">
        <f>TRIM(LEFT(data_to_clean[[#This Row],[revenue]],FIND(" ",data_to_clean[[#This Row],[revenue]])))</f>
        <v>20.8</v>
      </c>
      <c r="G441" t="str">
        <f>RIGHT(data_to_clean[[#This Row],[revenue]],LEN(data_to_clean[[#This Row],[revenue]])-FIND(" ",data_to_clean[[#This Row],[revenue]]))</f>
        <v>Million</v>
      </c>
      <c r="H441" s="7">
        <f>VALUE(IF(data_to_clean[[#This Row],[multiplicity]]="Million",_xlfn.CONCAT(SUBSTITUTE(data_to_clean[[#This Row],[number]],".",""),"00000"),_xlfn.CONCAT(SUBSTITUTE(data_to_clean[[#This Row],[number]],".",""),"00000000")))</f>
        <v>20800000</v>
      </c>
      <c r="I441" t="s">
        <v>1911</v>
      </c>
      <c r="J441">
        <f>ROUND(VALUE(SUBSTITUTE(data_to_clean[[#This Row],[growth_%]],".",",")),0)</f>
        <v>1040</v>
      </c>
      <c r="K441" t="s">
        <v>69</v>
      </c>
      <c r="L441">
        <v>19</v>
      </c>
      <c r="M441">
        <v>8</v>
      </c>
      <c r="N441">
        <v>2011</v>
      </c>
      <c r="O441">
        <v>1</v>
      </c>
      <c r="P441" t="s">
        <v>1912</v>
      </c>
      <c r="Q441" t="b">
        <f>AND(ISNUMBER(data_to_clean[[#This Row],[revenue_formatted]]),ISNUMBER(data_to_clean[[#This Row],[growth_formatted_%]]),ISNUMBER(data_to_clean[[#This Row],[workers]]),ISNUMBER(data_to_clean[[#This Row],[previous_workers]]),ISNUMBER(data_to_clean[[#This Row],[founded]]),ISNUMBER(data_to_clean[[#This Row],[yrs_on_list]]))</f>
        <v>1</v>
      </c>
    </row>
    <row r="442" spans="1:17" x14ac:dyDescent="0.25">
      <c r="A442">
        <v>440</v>
      </c>
      <c r="B442" t="s">
        <v>1913</v>
      </c>
      <c r="C442" t="s">
        <v>153</v>
      </c>
      <c r="D442" t="str">
        <f>VLOOKUP(data_to_clean[[#This Row],[state]],abbreviation_table[],2,FALSE)</f>
        <v>Idaho</v>
      </c>
      <c r="E442" t="s">
        <v>1915</v>
      </c>
      <c r="F442" t="str">
        <f>TRIM(LEFT(data_to_clean[[#This Row],[revenue]],FIND(" ",data_to_clean[[#This Row],[revenue]])))</f>
        <v>94.6</v>
      </c>
      <c r="G442" t="str">
        <f>RIGHT(data_to_clean[[#This Row],[revenue]],LEN(data_to_clean[[#This Row],[revenue]])-FIND(" ",data_to_clean[[#This Row],[revenue]]))</f>
        <v>Million</v>
      </c>
      <c r="H442" s="7">
        <f>VALUE(IF(data_to_clean[[#This Row],[multiplicity]]="Million",_xlfn.CONCAT(SUBSTITUTE(data_to_clean[[#This Row],[number]],".",""),"00000"),_xlfn.CONCAT(SUBSTITUTE(data_to_clean[[#This Row],[number]],".",""),"00000000")))</f>
        <v>94600000</v>
      </c>
      <c r="I442" t="s">
        <v>1916</v>
      </c>
      <c r="J442">
        <f>ROUND(VALUE(SUBSTITUTE(data_to_clean[[#This Row],[growth_%]],".",",")),0)</f>
        <v>1035</v>
      </c>
      <c r="K442" t="s">
        <v>156</v>
      </c>
      <c r="L442">
        <v>96</v>
      </c>
      <c r="M442">
        <v>13</v>
      </c>
      <c r="N442">
        <v>2014</v>
      </c>
      <c r="O442">
        <v>2</v>
      </c>
      <c r="P442" t="s">
        <v>1917</v>
      </c>
      <c r="Q442" t="b">
        <f>AND(ISNUMBER(data_to_clean[[#This Row],[revenue_formatted]]),ISNUMBER(data_to_clean[[#This Row],[growth_formatted_%]]),ISNUMBER(data_to_clean[[#This Row],[workers]]),ISNUMBER(data_to_clean[[#This Row],[previous_workers]]),ISNUMBER(data_to_clean[[#This Row],[founded]]),ISNUMBER(data_to_clean[[#This Row],[yrs_on_list]]))</f>
        <v>1</v>
      </c>
    </row>
    <row r="443" spans="1:17" x14ac:dyDescent="0.25">
      <c r="A443">
        <v>441</v>
      </c>
      <c r="B443" t="s">
        <v>1918</v>
      </c>
      <c r="C443" t="s">
        <v>119</v>
      </c>
      <c r="D443" t="str">
        <f>VLOOKUP(data_to_clean[[#This Row],[state]],abbreviation_table[],2,FALSE)</f>
        <v>Georgia</v>
      </c>
      <c r="E443" t="s">
        <v>1920</v>
      </c>
      <c r="F443" t="str">
        <f>TRIM(LEFT(data_to_clean[[#This Row],[revenue]],FIND(" ",data_to_clean[[#This Row],[revenue]])))</f>
        <v>2.4</v>
      </c>
      <c r="G443" t="str">
        <f>RIGHT(data_to_clean[[#This Row],[revenue]],LEN(data_to_clean[[#This Row],[revenue]])-FIND(" ",data_to_clean[[#This Row],[revenue]]))</f>
        <v>Million</v>
      </c>
      <c r="H443" s="7">
        <f>VALUE(IF(data_to_clean[[#This Row],[multiplicity]]="Million",_xlfn.CONCAT(SUBSTITUTE(data_to_clean[[#This Row],[number]],".",""),"00000"),_xlfn.CONCAT(SUBSTITUTE(data_to_clean[[#This Row],[number]],".",""),"00000000")))</f>
        <v>2400000</v>
      </c>
      <c r="I443" t="s">
        <v>1921</v>
      </c>
      <c r="J443">
        <f>ROUND(VALUE(SUBSTITUTE(data_to_clean[[#This Row],[growth_%]],".",",")),0)</f>
        <v>1033</v>
      </c>
      <c r="K443" t="s">
        <v>233</v>
      </c>
      <c r="L443">
        <v>5</v>
      </c>
      <c r="M443">
        <v>1</v>
      </c>
      <c r="N443">
        <v>2007</v>
      </c>
      <c r="O443">
        <v>1</v>
      </c>
      <c r="P443" t="s">
        <v>123</v>
      </c>
      <c r="Q443" t="b">
        <f>AND(ISNUMBER(data_to_clean[[#This Row],[revenue_formatted]]),ISNUMBER(data_to_clean[[#This Row],[growth_formatted_%]]),ISNUMBER(data_to_clean[[#This Row],[workers]]),ISNUMBER(data_to_clean[[#This Row],[previous_workers]]),ISNUMBER(data_to_clean[[#This Row],[founded]]),ISNUMBER(data_to_clean[[#This Row],[yrs_on_list]]))</f>
        <v>1</v>
      </c>
    </row>
    <row r="444" spans="1:17" x14ac:dyDescent="0.25">
      <c r="A444">
        <v>442</v>
      </c>
      <c r="B444" t="s">
        <v>1922</v>
      </c>
      <c r="C444" t="s">
        <v>80</v>
      </c>
      <c r="D444" t="str">
        <f>VLOOKUP(data_to_clean[[#This Row],[state]],abbreviation_table[],2,FALSE)</f>
        <v>California</v>
      </c>
      <c r="E444" t="s">
        <v>828</v>
      </c>
      <c r="F444" t="str">
        <f>TRIM(LEFT(data_to_clean[[#This Row],[revenue]],FIND(" ",data_to_clean[[#This Row],[revenue]])))</f>
        <v>15.9</v>
      </c>
      <c r="G444" t="str">
        <f>RIGHT(data_to_clean[[#This Row],[revenue]],LEN(data_to_clean[[#This Row],[revenue]])-FIND(" ",data_to_clean[[#This Row],[revenue]]))</f>
        <v>Million</v>
      </c>
      <c r="H444" s="7">
        <f>VALUE(IF(data_to_clean[[#This Row],[multiplicity]]="Million",_xlfn.CONCAT(SUBSTITUTE(data_to_clean[[#This Row],[number]],".",""),"00000"),_xlfn.CONCAT(SUBSTITUTE(data_to_clean[[#This Row],[number]],".",""),"00000000")))</f>
        <v>15900000</v>
      </c>
      <c r="I444" t="s">
        <v>1924</v>
      </c>
      <c r="J444">
        <f>ROUND(VALUE(SUBSTITUTE(data_to_clean[[#This Row],[growth_%]],".",",")),0)</f>
        <v>1031</v>
      </c>
      <c r="K444" t="s">
        <v>33</v>
      </c>
      <c r="L444">
        <v>49</v>
      </c>
      <c r="M444">
        <v>9</v>
      </c>
      <c r="N444">
        <v>1985</v>
      </c>
      <c r="O444">
        <v>2</v>
      </c>
      <c r="P444" t="s">
        <v>1925</v>
      </c>
      <c r="Q444" t="b">
        <f>AND(ISNUMBER(data_to_clean[[#This Row],[revenue_formatted]]),ISNUMBER(data_to_clean[[#This Row],[growth_formatted_%]]),ISNUMBER(data_to_clean[[#This Row],[workers]]),ISNUMBER(data_to_clean[[#This Row],[previous_workers]]),ISNUMBER(data_to_clean[[#This Row],[founded]]),ISNUMBER(data_to_clean[[#This Row],[yrs_on_list]]))</f>
        <v>1</v>
      </c>
    </row>
    <row r="445" spans="1:17" x14ac:dyDescent="0.25">
      <c r="A445">
        <v>443</v>
      </c>
      <c r="B445" t="s">
        <v>1926</v>
      </c>
      <c r="C445" t="s">
        <v>503</v>
      </c>
      <c r="D445" t="str">
        <f>VLOOKUP(data_to_clean[[#This Row],[state]],abbreviation_table[],2,FALSE)</f>
        <v>Illinois</v>
      </c>
      <c r="E445" t="s">
        <v>934</v>
      </c>
      <c r="F445" t="str">
        <f>TRIM(LEFT(data_to_clean[[#This Row],[revenue]],FIND(" ",data_to_clean[[#This Row],[revenue]])))</f>
        <v>12.7</v>
      </c>
      <c r="G445" t="str">
        <f>RIGHT(data_to_clean[[#This Row],[revenue]],LEN(data_to_clean[[#This Row],[revenue]])-FIND(" ",data_to_clean[[#This Row],[revenue]]))</f>
        <v>Million</v>
      </c>
      <c r="H445" s="7">
        <f>VALUE(IF(data_to_clean[[#This Row],[multiplicity]]="Million",_xlfn.CONCAT(SUBSTITUTE(data_to_clean[[#This Row],[number]],".",""),"00000"),_xlfn.CONCAT(SUBSTITUTE(data_to_clean[[#This Row],[number]],".",""),"00000000")))</f>
        <v>12700000</v>
      </c>
      <c r="I445" t="s">
        <v>1928</v>
      </c>
      <c r="J445">
        <f>ROUND(VALUE(SUBSTITUTE(data_to_clean[[#This Row],[growth_%]],".",",")),0)</f>
        <v>1031</v>
      </c>
      <c r="K445" t="s">
        <v>297</v>
      </c>
      <c r="L445">
        <v>94</v>
      </c>
      <c r="M445">
        <v>2</v>
      </c>
      <c r="N445">
        <v>2011</v>
      </c>
      <c r="O445">
        <v>1</v>
      </c>
      <c r="P445" t="s">
        <v>1929</v>
      </c>
      <c r="Q445" t="b">
        <f>AND(ISNUMBER(data_to_clean[[#This Row],[revenue_formatted]]),ISNUMBER(data_to_clean[[#This Row],[growth_formatted_%]]),ISNUMBER(data_to_clean[[#This Row],[workers]]),ISNUMBER(data_to_clean[[#This Row],[previous_workers]]),ISNUMBER(data_to_clean[[#This Row],[founded]]),ISNUMBER(data_to_clean[[#This Row],[yrs_on_list]]))</f>
        <v>1</v>
      </c>
    </row>
    <row r="446" spans="1:17" x14ac:dyDescent="0.25">
      <c r="A446">
        <v>444</v>
      </c>
      <c r="B446" t="s">
        <v>1930</v>
      </c>
      <c r="C446" t="s">
        <v>105</v>
      </c>
      <c r="D446" t="str">
        <f>VLOOKUP(data_to_clean[[#This Row],[state]],abbreviation_table[],2,FALSE)</f>
        <v>New York</v>
      </c>
      <c r="E446" t="s">
        <v>167</v>
      </c>
      <c r="F446" t="str">
        <f>TRIM(LEFT(data_to_clean[[#This Row],[revenue]],FIND(" ",data_to_clean[[#This Row],[revenue]])))</f>
        <v>8.9</v>
      </c>
      <c r="G446" t="str">
        <f>RIGHT(data_to_clean[[#This Row],[revenue]],LEN(data_to_clean[[#This Row],[revenue]])-FIND(" ",data_to_clean[[#This Row],[revenue]]))</f>
        <v>Million</v>
      </c>
      <c r="H446" s="7">
        <f>VALUE(IF(data_to_clean[[#This Row],[multiplicity]]="Million",_xlfn.CONCAT(SUBSTITUTE(data_to_clean[[#This Row],[number]],".",""),"00000"),_xlfn.CONCAT(SUBSTITUTE(data_to_clean[[#This Row],[number]],".",""),"00000000")))</f>
        <v>8900000</v>
      </c>
      <c r="I446" t="s">
        <v>1932</v>
      </c>
      <c r="J446">
        <f>ROUND(VALUE(SUBSTITUTE(data_to_clean[[#This Row],[growth_%]],".",",")),0)</f>
        <v>1031</v>
      </c>
      <c r="K446" t="s">
        <v>187</v>
      </c>
      <c r="L446">
        <v>9</v>
      </c>
      <c r="M446">
        <v>6</v>
      </c>
      <c r="N446">
        <v>2014</v>
      </c>
      <c r="O446">
        <v>1</v>
      </c>
      <c r="P446" t="s">
        <v>108</v>
      </c>
      <c r="Q446" t="b">
        <f>AND(ISNUMBER(data_to_clean[[#This Row],[revenue_formatted]]),ISNUMBER(data_to_clean[[#This Row],[growth_formatted_%]]),ISNUMBER(data_to_clean[[#This Row],[workers]]),ISNUMBER(data_to_clean[[#This Row],[previous_workers]]),ISNUMBER(data_to_clean[[#This Row],[founded]]),ISNUMBER(data_to_clean[[#This Row],[yrs_on_list]]))</f>
        <v>1</v>
      </c>
    </row>
    <row r="447" spans="1:17" x14ac:dyDescent="0.25">
      <c r="A447">
        <v>445</v>
      </c>
      <c r="B447" t="s">
        <v>1933</v>
      </c>
      <c r="C447" t="s">
        <v>80</v>
      </c>
      <c r="D447" t="str">
        <f>VLOOKUP(data_to_clean[[#This Row],[state]],abbreviation_table[],2,FALSE)</f>
        <v>California</v>
      </c>
      <c r="E447" t="s">
        <v>939</v>
      </c>
      <c r="F447" t="str">
        <f>TRIM(LEFT(data_to_clean[[#This Row],[revenue]],FIND(" ",data_to_clean[[#This Row],[revenue]])))</f>
        <v>4.1</v>
      </c>
      <c r="G447" t="str">
        <f>RIGHT(data_to_clean[[#This Row],[revenue]],LEN(data_to_clean[[#This Row],[revenue]])-FIND(" ",data_to_clean[[#This Row],[revenue]]))</f>
        <v>Million</v>
      </c>
      <c r="H447" s="7">
        <f>VALUE(IF(data_to_clean[[#This Row],[multiplicity]]="Million",_xlfn.CONCAT(SUBSTITUTE(data_to_clean[[#This Row],[number]],".",""),"00000"),_xlfn.CONCAT(SUBSTITUTE(data_to_clean[[#This Row],[number]],".",""),"00000000")))</f>
        <v>4100000</v>
      </c>
      <c r="I447" t="s">
        <v>1935</v>
      </c>
      <c r="J447">
        <f>ROUND(VALUE(SUBSTITUTE(data_to_clean[[#This Row],[growth_%]],".",",")),0)</f>
        <v>1023</v>
      </c>
      <c r="K447" t="s">
        <v>233</v>
      </c>
      <c r="L447">
        <v>8</v>
      </c>
      <c r="M447">
        <v>1</v>
      </c>
      <c r="N447">
        <v>2015</v>
      </c>
      <c r="O447">
        <v>1</v>
      </c>
      <c r="P447" t="s">
        <v>163</v>
      </c>
      <c r="Q447" t="b">
        <f>AND(ISNUMBER(data_to_clean[[#This Row],[revenue_formatted]]),ISNUMBER(data_to_clean[[#This Row],[growth_formatted_%]]),ISNUMBER(data_to_clean[[#This Row],[workers]]),ISNUMBER(data_to_clean[[#This Row],[previous_workers]]),ISNUMBER(data_to_clean[[#This Row],[founded]]),ISNUMBER(data_to_clean[[#This Row],[yrs_on_list]]))</f>
        <v>1</v>
      </c>
    </row>
    <row r="448" spans="1:17" x14ac:dyDescent="0.25">
      <c r="A448">
        <v>446</v>
      </c>
      <c r="B448" t="s">
        <v>1936</v>
      </c>
      <c r="C448" t="s">
        <v>1768</v>
      </c>
      <c r="D448" t="str">
        <f>VLOOKUP(data_to_clean[[#This Row],[state]],abbreviation_table[],2,FALSE)</f>
        <v>Oregon</v>
      </c>
      <c r="E448" t="s">
        <v>798</v>
      </c>
      <c r="F448" t="str">
        <f>TRIM(LEFT(data_to_clean[[#This Row],[revenue]],FIND(" ",data_to_clean[[#This Row],[revenue]])))</f>
        <v>3</v>
      </c>
      <c r="G448" t="str">
        <f>RIGHT(data_to_clean[[#This Row],[revenue]],LEN(data_to_clean[[#This Row],[revenue]])-FIND(" ",data_to_clean[[#This Row],[revenue]]))</f>
        <v>Million</v>
      </c>
      <c r="H448" s="7">
        <f>VALUE(IF(data_to_clean[[#This Row],[multiplicity]]="Million",_xlfn.CONCAT(SUBSTITUTE(data_to_clean[[#This Row],[number]],".",""),"00000"),_xlfn.CONCAT(SUBSTITUTE(data_to_clean[[#This Row],[number]],".",""),"00000000")))</f>
        <v>300000</v>
      </c>
      <c r="I448" t="s">
        <v>1938</v>
      </c>
      <c r="J448">
        <f>ROUND(VALUE(SUBSTITUTE(data_to_clean[[#This Row],[growth_%]],".",",")),0)</f>
        <v>1021</v>
      </c>
      <c r="K448" t="s">
        <v>18</v>
      </c>
      <c r="L448">
        <v>45</v>
      </c>
      <c r="M448">
        <v>4</v>
      </c>
      <c r="N448">
        <v>2013</v>
      </c>
      <c r="O448">
        <v>1</v>
      </c>
      <c r="P448" t="s">
        <v>437</v>
      </c>
      <c r="Q448" t="b">
        <f>AND(ISNUMBER(data_to_clean[[#This Row],[revenue_formatted]]),ISNUMBER(data_to_clean[[#This Row],[growth_formatted_%]]),ISNUMBER(data_to_clean[[#This Row],[workers]]),ISNUMBER(data_to_clean[[#This Row],[previous_workers]]),ISNUMBER(data_to_clean[[#This Row],[founded]]),ISNUMBER(data_to_clean[[#This Row],[yrs_on_list]]))</f>
        <v>1</v>
      </c>
    </row>
    <row r="449" spans="1:17" x14ac:dyDescent="0.25">
      <c r="A449">
        <v>447</v>
      </c>
      <c r="B449" t="s">
        <v>1939</v>
      </c>
      <c r="C449" t="s">
        <v>503</v>
      </c>
      <c r="D449" t="str">
        <f>VLOOKUP(data_to_clean[[#This Row],[state]],abbreviation_table[],2,FALSE)</f>
        <v>Illinois</v>
      </c>
      <c r="E449" t="s">
        <v>1022</v>
      </c>
      <c r="F449" t="str">
        <f>TRIM(LEFT(data_to_clean[[#This Row],[revenue]],FIND(" ",data_to_clean[[#This Row],[revenue]])))</f>
        <v>22.3</v>
      </c>
      <c r="G449" t="str">
        <f>RIGHT(data_to_clean[[#This Row],[revenue]],LEN(data_to_clean[[#This Row],[revenue]])-FIND(" ",data_to_clean[[#This Row],[revenue]]))</f>
        <v>Million</v>
      </c>
      <c r="H449" s="7">
        <f>VALUE(IF(data_to_clean[[#This Row],[multiplicity]]="Million",_xlfn.CONCAT(SUBSTITUTE(data_to_clean[[#This Row],[number]],".",""),"00000"),_xlfn.CONCAT(SUBSTITUTE(data_to_clean[[#This Row],[number]],".",""),"00000000")))</f>
        <v>22300000</v>
      </c>
      <c r="I449" t="s">
        <v>1941</v>
      </c>
      <c r="J449">
        <f>ROUND(VALUE(SUBSTITUTE(data_to_clean[[#This Row],[growth_%]],".",",")),0)</f>
        <v>1018</v>
      </c>
      <c r="K449" t="s">
        <v>33</v>
      </c>
      <c r="L449">
        <v>18</v>
      </c>
      <c r="M449">
        <v>8</v>
      </c>
      <c r="N449">
        <v>2013</v>
      </c>
      <c r="O449">
        <v>3</v>
      </c>
      <c r="P449" t="s">
        <v>1942</v>
      </c>
      <c r="Q449" t="b">
        <f>AND(ISNUMBER(data_to_clean[[#This Row],[revenue_formatted]]),ISNUMBER(data_to_clean[[#This Row],[growth_formatted_%]]),ISNUMBER(data_to_clean[[#This Row],[workers]]),ISNUMBER(data_to_clean[[#This Row],[previous_workers]]),ISNUMBER(data_to_clean[[#This Row],[founded]]),ISNUMBER(data_to_clean[[#This Row],[yrs_on_list]]))</f>
        <v>1</v>
      </c>
    </row>
    <row r="450" spans="1:17" x14ac:dyDescent="0.25">
      <c r="A450">
        <v>448</v>
      </c>
      <c r="B450" t="s">
        <v>1943</v>
      </c>
      <c r="C450" t="s">
        <v>80</v>
      </c>
      <c r="D450" t="str">
        <f>VLOOKUP(data_to_clean[[#This Row],[state]],abbreviation_table[],2,FALSE)</f>
        <v>California</v>
      </c>
      <c r="E450" t="s">
        <v>1684</v>
      </c>
      <c r="F450" t="str">
        <f>TRIM(LEFT(data_to_clean[[#This Row],[revenue]],FIND(" ",data_to_clean[[#This Row],[revenue]])))</f>
        <v>31.4</v>
      </c>
      <c r="G450" t="str">
        <f>RIGHT(data_to_clean[[#This Row],[revenue]],LEN(data_to_clean[[#This Row],[revenue]])-FIND(" ",data_to_clean[[#This Row],[revenue]]))</f>
        <v>Million</v>
      </c>
      <c r="H450" s="7">
        <f>VALUE(IF(data_to_clean[[#This Row],[multiplicity]]="Million",_xlfn.CONCAT(SUBSTITUTE(data_to_clean[[#This Row],[number]],".",""),"00000"),_xlfn.CONCAT(SUBSTITUTE(data_to_clean[[#This Row],[number]],".",""),"00000000")))</f>
        <v>31400000</v>
      </c>
      <c r="I450" t="s">
        <v>1945</v>
      </c>
      <c r="J450">
        <f>ROUND(VALUE(SUBSTITUTE(data_to_clean[[#This Row],[growth_%]],".",",")),0)</f>
        <v>1015</v>
      </c>
      <c r="K450" t="s">
        <v>156</v>
      </c>
      <c r="L450">
        <v>238</v>
      </c>
      <c r="M450">
        <v>43</v>
      </c>
      <c r="N450">
        <v>2012</v>
      </c>
      <c r="O450">
        <v>2</v>
      </c>
      <c r="P450" t="s">
        <v>163</v>
      </c>
      <c r="Q450" t="b">
        <f>AND(ISNUMBER(data_to_clean[[#This Row],[revenue_formatted]]),ISNUMBER(data_to_clean[[#This Row],[growth_formatted_%]]),ISNUMBER(data_to_clean[[#This Row],[workers]]),ISNUMBER(data_to_clean[[#This Row],[previous_workers]]),ISNUMBER(data_to_clean[[#This Row],[founded]]),ISNUMBER(data_to_clean[[#This Row],[yrs_on_list]]))</f>
        <v>1</v>
      </c>
    </row>
    <row r="451" spans="1:17" x14ac:dyDescent="0.25">
      <c r="A451">
        <v>449</v>
      </c>
      <c r="B451" t="s">
        <v>1946</v>
      </c>
      <c r="C451" t="s">
        <v>230</v>
      </c>
      <c r="D451" t="str">
        <f>VLOOKUP(data_to_clean[[#This Row],[state]],abbreviation_table[],2,FALSE)</f>
        <v>Michigan</v>
      </c>
      <c r="E451" t="s">
        <v>1948</v>
      </c>
      <c r="F451" t="str">
        <f>TRIM(LEFT(data_to_clean[[#This Row],[revenue]],FIND(" ",data_to_clean[[#This Row],[revenue]])))</f>
        <v>74.3</v>
      </c>
      <c r="G451" t="str">
        <f>RIGHT(data_to_clean[[#This Row],[revenue]],LEN(data_to_clean[[#This Row],[revenue]])-FIND(" ",data_to_clean[[#This Row],[revenue]]))</f>
        <v>Million</v>
      </c>
      <c r="H451" s="7">
        <f>VALUE(IF(data_to_clean[[#This Row],[multiplicity]]="Million",_xlfn.CONCAT(SUBSTITUTE(data_to_clean[[#This Row],[number]],".",""),"00000"),_xlfn.CONCAT(SUBSTITUTE(data_to_clean[[#This Row],[number]],".",""),"00000000")))</f>
        <v>74300000</v>
      </c>
      <c r="I451" t="s">
        <v>1949</v>
      </c>
      <c r="J451">
        <f>ROUND(VALUE(SUBSTITUTE(data_to_clean[[#This Row],[growth_%]],".",",")),0)</f>
        <v>1013</v>
      </c>
      <c r="K451" t="s">
        <v>55</v>
      </c>
      <c r="L451">
        <v>163</v>
      </c>
      <c r="M451">
        <v>53</v>
      </c>
      <c r="N451">
        <v>1984</v>
      </c>
      <c r="O451">
        <v>4</v>
      </c>
      <c r="P451" t="s">
        <v>1950</v>
      </c>
      <c r="Q451" t="b">
        <f>AND(ISNUMBER(data_to_clean[[#This Row],[revenue_formatted]]),ISNUMBER(data_to_clean[[#This Row],[growth_formatted_%]]),ISNUMBER(data_to_clean[[#This Row],[workers]]),ISNUMBER(data_to_clean[[#This Row],[previous_workers]]),ISNUMBER(data_to_clean[[#This Row],[founded]]),ISNUMBER(data_to_clean[[#This Row],[yrs_on_list]]))</f>
        <v>1</v>
      </c>
    </row>
    <row r="452" spans="1:17" x14ac:dyDescent="0.25">
      <c r="A452">
        <v>450</v>
      </c>
      <c r="B452" t="s">
        <v>1951</v>
      </c>
      <c r="C452" t="s">
        <v>215</v>
      </c>
      <c r="D452" t="str">
        <f>VLOOKUP(data_to_clean[[#This Row],[state]],abbreviation_table[],2,FALSE)</f>
        <v>North Carolina</v>
      </c>
      <c r="E452" t="s">
        <v>493</v>
      </c>
      <c r="F452" t="str">
        <f>TRIM(LEFT(data_to_clean[[#This Row],[revenue]],FIND(" ",data_to_clean[[#This Row],[revenue]])))</f>
        <v>3.9</v>
      </c>
      <c r="G452" t="str">
        <f>RIGHT(data_to_clean[[#This Row],[revenue]],LEN(data_to_clean[[#This Row],[revenue]])-FIND(" ",data_to_clean[[#This Row],[revenue]]))</f>
        <v>Million</v>
      </c>
      <c r="H452" s="7">
        <f>VALUE(IF(data_to_clean[[#This Row],[multiplicity]]="Million",_xlfn.CONCAT(SUBSTITUTE(data_to_clean[[#This Row],[number]],".",""),"00000"),_xlfn.CONCAT(SUBSTITUTE(data_to_clean[[#This Row],[number]],".",""),"00000000")))</f>
        <v>3900000</v>
      </c>
      <c r="I452" t="s">
        <v>1953</v>
      </c>
      <c r="J452">
        <f>ROUND(VALUE(SUBSTITUTE(data_to_clean[[#This Row],[growth_%]],".",",")),0)</f>
        <v>1007</v>
      </c>
      <c r="K452" t="s">
        <v>25</v>
      </c>
      <c r="L452">
        <v>5</v>
      </c>
      <c r="M452">
        <v>5</v>
      </c>
      <c r="N452">
        <v>2013</v>
      </c>
      <c r="O452">
        <v>1</v>
      </c>
      <c r="P452" t="s">
        <v>1954</v>
      </c>
      <c r="Q452" t="b">
        <f>AND(ISNUMBER(data_to_clean[[#This Row],[revenue_formatted]]),ISNUMBER(data_to_clean[[#This Row],[growth_formatted_%]]),ISNUMBER(data_to_clean[[#This Row],[workers]]),ISNUMBER(data_to_clean[[#This Row],[previous_workers]]),ISNUMBER(data_to_clean[[#This Row],[founded]]),ISNUMBER(data_to_clean[[#This Row],[yrs_on_list]]))</f>
        <v>1</v>
      </c>
    </row>
    <row r="453" spans="1:17" x14ac:dyDescent="0.25">
      <c r="A453">
        <v>451</v>
      </c>
      <c r="B453" t="s">
        <v>1955</v>
      </c>
      <c r="C453" t="s">
        <v>243</v>
      </c>
      <c r="D453" t="str">
        <f>VLOOKUP(data_to_clean[[#This Row],[state]],abbreviation_table[],2,FALSE)</f>
        <v>Maryland</v>
      </c>
      <c r="E453" t="s">
        <v>1612</v>
      </c>
      <c r="F453" t="str">
        <f>TRIM(LEFT(data_to_clean[[#This Row],[revenue]],FIND(" ",data_to_clean[[#This Row],[revenue]])))</f>
        <v>5.9</v>
      </c>
      <c r="G453" t="str">
        <f>RIGHT(data_to_clean[[#This Row],[revenue]],LEN(data_to_clean[[#This Row],[revenue]])-FIND(" ",data_to_clean[[#This Row],[revenue]]))</f>
        <v>Million</v>
      </c>
      <c r="H453" s="7">
        <f>VALUE(IF(data_to_clean[[#This Row],[multiplicity]]="Million",_xlfn.CONCAT(SUBSTITUTE(data_to_clean[[#This Row],[number]],".",""),"00000"),_xlfn.CONCAT(SUBSTITUTE(data_to_clean[[#This Row],[number]],".",""),"00000000")))</f>
        <v>5900000</v>
      </c>
      <c r="I453" t="s">
        <v>1957</v>
      </c>
      <c r="J453">
        <f>ROUND(VALUE(SUBSTITUTE(data_to_clean[[#This Row],[growth_%]],".",",")),0)</f>
        <v>1002</v>
      </c>
      <c r="K453" t="s">
        <v>181</v>
      </c>
      <c r="L453">
        <v>70</v>
      </c>
      <c r="M453">
        <v>6</v>
      </c>
      <c r="N453">
        <v>2010</v>
      </c>
      <c r="O453">
        <v>1</v>
      </c>
      <c r="P453" t="s">
        <v>742</v>
      </c>
      <c r="Q453" t="b">
        <f>AND(ISNUMBER(data_to_clean[[#This Row],[revenue_formatted]]),ISNUMBER(data_to_clean[[#This Row],[growth_formatted_%]]),ISNUMBER(data_to_clean[[#This Row],[workers]]),ISNUMBER(data_to_clean[[#This Row],[previous_workers]]),ISNUMBER(data_to_clean[[#This Row],[founded]]),ISNUMBER(data_to_clean[[#This Row],[yrs_on_list]]))</f>
        <v>1</v>
      </c>
    </row>
    <row r="454" spans="1:17" x14ac:dyDescent="0.25">
      <c r="A454">
        <v>452</v>
      </c>
      <c r="B454" t="s">
        <v>1958</v>
      </c>
      <c r="C454" t="s">
        <v>1960</v>
      </c>
      <c r="D454" t="str">
        <f>VLOOKUP(data_to_clean[[#This Row],[state]],abbreviation_table[],2,FALSE)</f>
        <v>Iowa</v>
      </c>
      <c r="E454" t="s">
        <v>1961</v>
      </c>
      <c r="F454" t="str">
        <f>TRIM(LEFT(data_to_clean[[#This Row],[revenue]],FIND(" ",data_to_clean[[#This Row],[revenue]])))</f>
        <v>45.1</v>
      </c>
      <c r="G454" t="str">
        <f>RIGHT(data_to_clean[[#This Row],[revenue]],LEN(data_to_clean[[#This Row],[revenue]])-FIND(" ",data_to_clean[[#This Row],[revenue]]))</f>
        <v>Million</v>
      </c>
      <c r="H454" s="7">
        <f>VALUE(IF(data_to_clean[[#This Row],[multiplicity]]="Million",_xlfn.CONCAT(SUBSTITUTE(data_to_clean[[#This Row],[number]],".",""),"00000"),_xlfn.CONCAT(SUBSTITUTE(data_to_clean[[#This Row],[number]],".",""),"00000000")))</f>
        <v>45100000</v>
      </c>
      <c r="I454" t="s">
        <v>1962</v>
      </c>
      <c r="J454">
        <f>ROUND(VALUE(SUBSTITUTE(data_to_clean[[#This Row],[growth_%]],".",",")),0)</f>
        <v>1002</v>
      </c>
      <c r="K454" t="s">
        <v>336</v>
      </c>
      <c r="L454">
        <v>2000</v>
      </c>
      <c r="M454">
        <v>400</v>
      </c>
      <c r="N454">
        <v>2015</v>
      </c>
      <c r="O454">
        <v>1</v>
      </c>
      <c r="P454" t="s">
        <v>1963</v>
      </c>
      <c r="Q454" t="b">
        <f>AND(ISNUMBER(data_to_clean[[#This Row],[revenue_formatted]]),ISNUMBER(data_to_clean[[#This Row],[growth_formatted_%]]),ISNUMBER(data_to_clean[[#This Row],[workers]]),ISNUMBER(data_to_clean[[#This Row],[previous_workers]]),ISNUMBER(data_to_clean[[#This Row],[founded]]),ISNUMBER(data_to_clean[[#This Row],[yrs_on_list]]))</f>
        <v>1</v>
      </c>
    </row>
    <row r="455" spans="1:17" x14ac:dyDescent="0.25">
      <c r="A455">
        <v>453</v>
      </c>
      <c r="B455" t="s">
        <v>1964</v>
      </c>
      <c r="C455" t="s">
        <v>66</v>
      </c>
      <c r="D455" t="str">
        <f>VLOOKUP(data_to_clean[[#This Row],[state]],abbreviation_table[],2,FALSE)</f>
        <v>Virginia</v>
      </c>
      <c r="E455" t="s">
        <v>911</v>
      </c>
      <c r="F455" t="str">
        <f>TRIM(LEFT(data_to_clean[[#This Row],[revenue]],FIND(" ",data_to_clean[[#This Row],[revenue]])))</f>
        <v>2.7</v>
      </c>
      <c r="G455" t="str">
        <f>RIGHT(data_to_clean[[#This Row],[revenue]],LEN(data_to_clean[[#This Row],[revenue]])-FIND(" ",data_to_clean[[#This Row],[revenue]]))</f>
        <v>Million</v>
      </c>
      <c r="H455" s="7">
        <f>VALUE(IF(data_to_clean[[#This Row],[multiplicity]]="Million",_xlfn.CONCAT(SUBSTITUTE(data_to_clean[[#This Row],[number]],".",""),"00000"),_xlfn.CONCAT(SUBSTITUTE(data_to_clean[[#This Row],[number]],".",""),"00000000")))</f>
        <v>2700000</v>
      </c>
      <c r="I455" t="s">
        <v>1966</v>
      </c>
      <c r="J455">
        <f>ROUND(VALUE(SUBSTITUTE(data_to_clean[[#This Row],[growth_%]],".",",")),0)</f>
        <v>1002</v>
      </c>
      <c r="K455" t="s">
        <v>187</v>
      </c>
      <c r="L455">
        <v>45</v>
      </c>
      <c r="M455">
        <v>8</v>
      </c>
      <c r="N455">
        <v>2014</v>
      </c>
      <c r="O455">
        <v>2</v>
      </c>
      <c r="P455" t="s">
        <v>1093</v>
      </c>
      <c r="Q455" t="b">
        <f>AND(ISNUMBER(data_to_clean[[#This Row],[revenue_formatted]]),ISNUMBER(data_to_clean[[#This Row],[growth_formatted_%]]),ISNUMBER(data_to_clean[[#This Row],[workers]]),ISNUMBER(data_to_clean[[#This Row],[previous_workers]]),ISNUMBER(data_to_clean[[#This Row],[founded]]),ISNUMBER(data_to_clean[[#This Row],[yrs_on_list]]))</f>
        <v>1</v>
      </c>
    </row>
    <row r="456" spans="1:17" x14ac:dyDescent="0.25">
      <c r="A456">
        <v>454</v>
      </c>
      <c r="B456" t="s">
        <v>1967</v>
      </c>
      <c r="C456" t="s">
        <v>1337</v>
      </c>
      <c r="D456" t="str">
        <f>VLOOKUP(data_to_clean[[#This Row],[state]],abbreviation_table[],2,FALSE)</f>
        <v>Louisiana</v>
      </c>
      <c r="E456" t="s">
        <v>1969</v>
      </c>
      <c r="F456" t="str">
        <f>TRIM(LEFT(data_to_clean[[#This Row],[revenue]],FIND(" ",data_to_clean[[#This Row],[revenue]])))</f>
        <v>18.6</v>
      </c>
      <c r="G456" t="str">
        <f>RIGHT(data_to_clean[[#This Row],[revenue]],LEN(data_to_clean[[#This Row],[revenue]])-FIND(" ",data_to_clean[[#This Row],[revenue]]))</f>
        <v>Million</v>
      </c>
      <c r="H456" s="7">
        <f>VALUE(IF(data_to_clean[[#This Row],[multiplicity]]="Million",_xlfn.CONCAT(SUBSTITUTE(data_to_clean[[#This Row],[number]],".",""),"00000"),_xlfn.CONCAT(SUBSTITUTE(data_to_clean[[#This Row],[number]],".",""),"00000000")))</f>
        <v>18600000</v>
      </c>
      <c r="I456" t="s">
        <v>1970</v>
      </c>
      <c r="J456">
        <f>ROUND(VALUE(SUBSTITUTE(data_to_clean[[#This Row],[growth_%]],".",",")),0)</f>
        <v>998</v>
      </c>
      <c r="K456" t="s">
        <v>324</v>
      </c>
      <c r="L456">
        <v>180</v>
      </c>
      <c r="M456">
        <v>30</v>
      </c>
      <c r="N456">
        <v>2013</v>
      </c>
      <c r="O456">
        <v>2</v>
      </c>
      <c r="P456" t="s">
        <v>1971</v>
      </c>
      <c r="Q456" t="b">
        <f>AND(ISNUMBER(data_to_clean[[#This Row],[revenue_formatted]]),ISNUMBER(data_to_clean[[#This Row],[growth_formatted_%]]),ISNUMBER(data_to_clean[[#This Row],[workers]]),ISNUMBER(data_to_clean[[#This Row],[previous_workers]]),ISNUMBER(data_to_clean[[#This Row],[founded]]),ISNUMBER(data_to_clean[[#This Row],[yrs_on_list]]))</f>
        <v>1</v>
      </c>
    </row>
    <row r="457" spans="1:17" x14ac:dyDescent="0.25">
      <c r="A457">
        <v>455</v>
      </c>
      <c r="B457" t="s">
        <v>1972</v>
      </c>
      <c r="C457" t="s">
        <v>80</v>
      </c>
      <c r="D457" t="str">
        <f>VLOOKUP(data_to_clean[[#This Row],[state]],abbreviation_table[],2,FALSE)</f>
        <v>California</v>
      </c>
      <c r="E457" t="s">
        <v>1974</v>
      </c>
      <c r="F457" t="str">
        <f>TRIM(LEFT(data_to_clean[[#This Row],[revenue]],FIND(" ",data_to_clean[[#This Row],[revenue]])))</f>
        <v>159.7</v>
      </c>
      <c r="G457" t="str">
        <f>RIGHT(data_to_clean[[#This Row],[revenue]],LEN(data_to_clean[[#This Row],[revenue]])-FIND(" ",data_to_clean[[#This Row],[revenue]]))</f>
        <v>Million</v>
      </c>
      <c r="H457" s="7">
        <f>VALUE(IF(data_to_clean[[#This Row],[multiplicity]]="Million",_xlfn.CONCAT(SUBSTITUTE(data_to_clean[[#This Row],[number]],".",""),"00000"),_xlfn.CONCAT(SUBSTITUTE(data_to_clean[[#This Row],[number]],".",""),"00000000")))</f>
        <v>159700000</v>
      </c>
      <c r="I457" t="s">
        <v>1975</v>
      </c>
      <c r="J457">
        <f>ROUND(VALUE(SUBSTITUTE(data_to_clean[[#This Row],[growth_%]],".",",")),0)</f>
        <v>996</v>
      </c>
      <c r="K457" t="s">
        <v>40</v>
      </c>
      <c r="L457">
        <v>77</v>
      </c>
      <c r="M457">
        <v>47</v>
      </c>
      <c r="N457">
        <v>2013</v>
      </c>
      <c r="O457">
        <v>3</v>
      </c>
      <c r="P457" t="s">
        <v>163</v>
      </c>
      <c r="Q457" t="b">
        <f>AND(ISNUMBER(data_to_clean[[#This Row],[revenue_formatted]]),ISNUMBER(data_to_clean[[#This Row],[growth_formatted_%]]),ISNUMBER(data_to_clean[[#This Row],[workers]]),ISNUMBER(data_to_clean[[#This Row],[previous_workers]]),ISNUMBER(data_to_clean[[#This Row],[founded]]),ISNUMBER(data_to_clean[[#This Row],[yrs_on_list]]))</f>
        <v>1</v>
      </c>
    </row>
    <row r="458" spans="1:17" x14ac:dyDescent="0.25">
      <c r="A458">
        <v>456</v>
      </c>
      <c r="B458" t="s">
        <v>1976</v>
      </c>
      <c r="C458" t="s">
        <v>80</v>
      </c>
      <c r="D458" t="str">
        <f>VLOOKUP(data_to_clean[[#This Row],[state]],abbreviation_table[],2,FALSE)</f>
        <v>California</v>
      </c>
      <c r="E458" t="s">
        <v>770</v>
      </c>
      <c r="F458" t="str">
        <f>TRIM(LEFT(data_to_clean[[#This Row],[revenue]],FIND(" ",data_to_clean[[#This Row],[revenue]])))</f>
        <v>4.4</v>
      </c>
      <c r="G458" t="str">
        <f>RIGHT(data_to_clean[[#This Row],[revenue]],LEN(data_to_clean[[#This Row],[revenue]])-FIND(" ",data_to_clean[[#This Row],[revenue]]))</f>
        <v>Million</v>
      </c>
      <c r="H458" s="7">
        <f>VALUE(IF(data_to_clean[[#This Row],[multiplicity]]="Million",_xlfn.CONCAT(SUBSTITUTE(data_to_clean[[#This Row],[number]],".",""),"00000"),_xlfn.CONCAT(SUBSTITUTE(data_to_clean[[#This Row],[number]],".",""),"00000000")))</f>
        <v>4400000</v>
      </c>
      <c r="I458" t="s">
        <v>1978</v>
      </c>
      <c r="J458">
        <f>ROUND(VALUE(SUBSTITUTE(data_to_clean[[#This Row],[growth_%]],".",",")),0)</f>
        <v>993</v>
      </c>
      <c r="K458" t="s">
        <v>48</v>
      </c>
      <c r="L458">
        <v>45</v>
      </c>
      <c r="M458">
        <v>3</v>
      </c>
      <c r="N458">
        <v>2014</v>
      </c>
      <c r="O458">
        <v>2</v>
      </c>
      <c r="P458" t="s">
        <v>1979</v>
      </c>
      <c r="Q458" t="b">
        <f>AND(ISNUMBER(data_to_clean[[#This Row],[revenue_formatted]]),ISNUMBER(data_to_clean[[#This Row],[growth_formatted_%]]),ISNUMBER(data_to_clean[[#This Row],[workers]]),ISNUMBER(data_to_clean[[#This Row],[previous_workers]]),ISNUMBER(data_to_clean[[#This Row],[founded]]),ISNUMBER(data_to_clean[[#This Row],[yrs_on_list]]))</f>
        <v>1</v>
      </c>
    </row>
    <row r="459" spans="1:17" x14ac:dyDescent="0.25">
      <c r="A459">
        <v>457</v>
      </c>
      <c r="B459" t="s">
        <v>1980</v>
      </c>
      <c r="C459" t="s">
        <v>503</v>
      </c>
      <c r="D459" t="str">
        <f>VLOOKUP(data_to_clean[[#This Row],[state]],abbreviation_table[],2,FALSE)</f>
        <v>Illinois</v>
      </c>
      <c r="E459" t="s">
        <v>1982</v>
      </c>
      <c r="F459" t="str">
        <f>TRIM(LEFT(data_to_clean[[#This Row],[revenue]],FIND(" ",data_to_clean[[#This Row],[revenue]])))</f>
        <v>29.8</v>
      </c>
      <c r="G459" t="str">
        <f>RIGHT(data_to_clean[[#This Row],[revenue]],LEN(data_to_clean[[#This Row],[revenue]])-FIND(" ",data_to_clean[[#This Row],[revenue]]))</f>
        <v>Million</v>
      </c>
      <c r="H459" s="7">
        <f>VALUE(IF(data_to_clean[[#This Row],[multiplicity]]="Million",_xlfn.CONCAT(SUBSTITUTE(data_to_clean[[#This Row],[number]],".",""),"00000"),_xlfn.CONCAT(SUBSTITUTE(data_to_clean[[#This Row],[number]],".",""),"00000000")))</f>
        <v>29800000</v>
      </c>
      <c r="I459" t="s">
        <v>1983</v>
      </c>
      <c r="J459">
        <f>ROUND(VALUE(SUBSTITUTE(data_to_clean[[#This Row],[growth_%]],".",",")),0)</f>
        <v>987</v>
      </c>
      <c r="K459" t="s">
        <v>623</v>
      </c>
      <c r="L459">
        <v>295</v>
      </c>
      <c r="M459">
        <v>52</v>
      </c>
      <c r="N459">
        <v>2014</v>
      </c>
      <c r="O459">
        <v>1</v>
      </c>
      <c r="P459" t="s">
        <v>1984</v>
      </c>
      <c r="Q459" t="b">
        <f>AND(ISNUMBER(data_to_clean[[#This Row],[revenue_formatted]]),ISNUMBER(data_to_clean[[#This Row],[growth_formatted_%]]),ISNUMBER(data_to_clean[[#This Row],[workers]]),ISNUMBER(data_to_clean[[#This Row],[previous_workers]]),ISNUMBER(data_to_clean[[#This Row],[founded]]),ISNUMBER(data_to_clean[[#This Row],[yrs_on_list]]))</f>
        <v>1</v>
      </c>
    </row>
    <row r="460" spans="1:17" x14ac:dyDescent="0.25">
      <c r="A460">
        <v>458</v>
      </c>
      <c r="B460" t="s">
        <v>1985</v>
      </c>
      <c r="C460" t="s">
        <v>80</v>
      </c>
      <c r="D460" t="str">
        <f>VLOOKUP(data_to_clean[[#This Row],[state]],abbreviation_table[],2,FALSE)</f>
        <v>California</v>
      </c>
      <c r="E460" t="s">
        <v>962</v>
      </c>
      <c r="F460" t="str">
        <f>TRIM(LEFT(data_to_clean[[#This Row],[revenue]],FIND(" ",data_to_clean[[#This Row],[revenue]])))</f>
        <v>3.6</v>
      </c>
      <c r="G460" t="str">
        <f>RIGHT(data_to_clean[[#This Row],[revenue]],LEN(data_to_clean[[#This Row],[revenue]])-FIND(" ",data_to_clean[[#This Row],[revenue]]))</f>
        <v>Million</v>
      </c>
      <c r="H460" s="7">
        <f>VALUE(IF(data_to_clean[[#This Row],[multiplicity]]="Million",_xlfn.CONCAT(SUBSTITUTE(data_to_clean[[#This Row],[number]],".",""),"00000"),_xlfn.CONCAT(SUBSTITUTE(data_to_clean[[#This Row],[number]],".",""),"00000000")))</f>
        <v>3600000</v>
      </c>
      <c r="I460" t="s">
        <v>1987</v>
      </c>
      <c r="J460">
        <f>ROUND(VALUE(SUBSTITUTE(data_to_clean[[#This Row],[growth_%]],".",",")),0)</f>
        <v>987</v>
      </c>
      <c r="K460" t="s">
        <v>48</v>
      </c>
      <c r="L460">
        <v>8</v>
      </c>
      <c r="M460">
        <v>4</v>
      </c>
      <c r="N460">
        <v>2011</v>
      </c>
      <c r="O460">
        <v>1</v>
      </c>
      <c r="P460" t="s">
        <v>1988</v>
      </c>
      <c r="Q460" t="b">
        <f>AND(ISNUMBER(data_to_clean[[#This Row],[revenue_formatted]]),ISNUMBER(data_to_clean[[#This Row],[growth_formatted_%]]),ISNUMBER(data_to_clean[[#This Row],[workers]]),ISNUMBER(data_to_clean[[#This Row],[previous_workers]]),ISNUMBER(data_to_clean[[#This Row],[founded]]),ISNUMBER(data_to_clean[[#This Row],[yrs_on_list]]))</f>
        <v>1</v>
      </c>
    </row>
    <row r="461" spans="1:17" x14ac:dyDescent="0.25">
      <c r="A461">
        <v>459</v>
      </c>
      <c r="B461" t="s">
        <v>1989</v>
      </c>
      <c r="C461" t="s">
        <v>52</v>
      </c>
      <c r="D461" t="str">
        <f>VLOOKUP(data_to_clean[[#This Row],[state]],abbreviation_table[],2,FALSE)</f>
        <v>Florida</v>
      </c>
      <c r="E461" t="s">
        <v>1991</v>
      </c>
      <c r="F461" t="str">
        <f>TRIM(LEFT(data_to_clean[[#This Row],[revenue]],FIND(" ",data_to_clean[[#This Row],[revenue]])))</f>
        <v>11.3</v>
      </c>
      <c r="G461" t="str">
        <f>RIGHT(data_to_clean[[#This Row],[revenue]],LEN(data_to_clean[[#This Row],[revenue]])-FIND(" ",data_to_clean[[#This Row],[revenue]]))</f>
        <v>Million</v>
      </c>
      <c r="H461" s="7">
        <f>VALUE(IF(data_to_clean[[#This Row],[multiplicity]]="Million",_xlfn.CONCAT(SUBSTITUTE(data_to_clean[[#This Row],[number]],".",""),"00000"),_xlfn.CONCAT(SUBSTITUTE(data_to_clean[[#This Row],[number]],".",""),"00000000")))</f>
        <v>11300000</v>
      </c>
      <c r="I461" t="s">
        <v>1992</v>
      </c>
      <c r="J461">
        <f>ROUND(VALUE(SUBSTITUTE(data_to_clean[[#This Row],[growth_%]],".",",")),0)</f>
        <v>986</v>
      </c>
      <c r="K461" t="s">
        <v>48</v>
      </c>
      <c r="L461">
        <v>20</v>
      </c>
      <c r="M461">
        <v>2</v>
      </c>
      <c r="N461">
        <v>2013</v>
      </c>
      <c r="O461">
        <v>2</v>
      </c>
      <c r="P461" t="s">
        <v>56</v>
      </c>
      <c r="Q461" t="b">
        <f>AND(ISNUMBER(data_to_clean[[#This Row],[revenue_formatted]]),ISNUMBER(data_to_clean[[#This Row],[growth_formatted_%]]),ISNUMBER(data_to_clean[[#This Row],[workers]]),ISNUMBER(data_to_clean[[#This Row],[previous_workers]]),ISNUMBER(data_to_clean[[#This Row],[founded]]),ISNUMBER(data_to_clean[[#This Row],[yrs_on_list]]))</f>
        <v>1</v>
      </c>
    </row>
    <row r="462" spans="1:17" x14ac:dyDescent="0.25">
      <c r="A462">
        <v>460</v>
      </c>
      <c r="B462" t="s">
        <v>1993</v>
      </c>
      <c r="C462" t="s">
        <v>434</v>
      </c>
      <c r="D462" t="str">
        <f>VLOOKUP(data_to_clean[[#This Row],[state]],abbreviation_table[],2,FALSE)</f>
        <v>Maine</v>
      </c>
      <c r="E462" t="s">
        <v>185</v>
      </c>
      <c r="F462" t="str">
        <f>TRIM(LEFT(data_to_clean[[#This Row],[revenue]],FIND(" ",data_to_clean[[#This Row],[revenue]])))</f>
        <v>7.8</v>
      </c>
      <c r="G462" t="str">
        <f>RIGHT(data_to_clean[[#This Row],[revenue]],LEN(data_to_clean[[#This Row],[revenue]])-FIND(" ",data_to_clean[[#This Row],[revenue]]))</f>
        <v>Million</v>
      </c>
      <c r="H462" s="7">
        <f>VALUE(IF(data_to_clean[[#This Row],[multiplicity]]="Million",_xlfn.CONCAT(SUBSTITUTE(data_to_clean[[#This Row],[number]],".",""),"00000"),_xlfn.CONCAT(SUBSTITUTE(data_to_clean[[#This Row],[number]],".",""),"00000000")))</f>
        <v>7800000</v>
      </c>
      <c r="I462" t="s">
        <v>1995</v>
      </c>
      <c r="J462">
        <f>ROUND(VALUE(SUBSTITUTE(data_to_clean[[#This Row],[growth_%]],".",",")),0)</f>
        <v>983</v>
      </c>
      <c r="K462" t="s">
        <v>211</v>
      </c>
      <c r="L462">
        <v>39</v>
      </c>
      <c r="M462">
        <v>2</v>
      </c>
      <c r="N462">
        <v>2015</v>
      </c>
      <c r="O462">
        <v>1</v>
      </c>
      <c r="P462" t="s">
        <v>1996</v>
      </c>
      <c r="Q462" t="b">
        <f>AND(ISNUMBER(data_to_clean[[#This Row],[revenue_formatted]]),ISNUMBER(data_to_clean[[#This Row],[growth_formatted_%]]),ISNUMBER(data_to_clean[[#This Row],[workers]]),ISNUMBER(data_to_clean[[#This Row],[previous_workers]]),ISNUMBER(data_to_clean[[#This Row],[founded]]),ISNUMBER(data_to_clean[[#This Row],[yrs_on_list]]))</f>
        <v>1</v>
      </c>
    </row>
    <row r="463" spans="1:17" x14ac:dyDescent="0.25">
      <c r="A463">
        <v>461</v>
      </c>
      <c r="B463" t="s">
        <v>1997</v>
      </c>
      <c r="C463" t="s">
        <v>1999</v>
      </c>
      <c r="D463" t="str">
        <f>VLOOKUP(data_to_clean[[#This Row],[state]],abbreviation_table[],2,FALSE)</f>
        <v>Oklahoma</v>
      </c>
      <c r="E463" t="s">
        <v>760</v>
      </c>
      <c r="F463" t="str">
        <f>TRIM(LEFT(data_to_clean[[#This Row],[revenue]],FIND(" ",data_to_clean[[#This Row],[revenue]])))</f>
        <v>2.8</v>
      </c>
      <c r="G463" t="str">
        <f>RIGHT(data_to_clean[[#This Row],[revenue]],LEN(data_to_clean[[#This Row],[revenue]])-FIND(" ",data_to_clean[[#This Row],[revenue]]))</f>
        <v>Million</v>
      </c>
      <c r="H463" s="7">
        <f>VALUE(IF(data_to_clean[[#This Row],[multiplicity]]="Million",_xlfn.CONCAT(SUBSTITUTE(data_to_clean[[#This Row],[number]],".",""),"00000"),_xlfn.CONCAT(SUBSTITUTE(data_to_clean[[#This Row],[number]],".",""),"00000000")))</f>
        <v>2800000</v>
      </c>
      <c r="I463" t="s">
        <v>2000</v>
      </c>
      <c r="J463">
        <f>ROUND(VALUE(SUBSTITUTE(data_to_clean[[#This Row],[growth_%]],".",",")),0)</f>
        <v>981</v>
      </c>
      <c r="K463" t="s">
        <v>48</v>
      </c>
      <c r="L463">
        <v>6</v>
      </c>
      <c r="M463">
        <v>2</v>
      </c>
      <c r="N463">
        <v>2015</v>
      </c>
      <c r="O463">
        <v>1</v>
      </c>
      <c r="P463" t="s">
        <v>2002</v>
      </c>
      <c r="Q463" t="b">
        <f>AND(ISNUMBER(data_to_clean[[#This Row],[revenue_formatted]]),ISNUMBER(data_to_clean[[#This Row],[growth_formatted_%]]),ISNUMBER(data_to_clean[[#This Row],[workers]]),ISNUMBER(data_to_clean[[#This Row],[previous_workers]]),ISNUMBER(data_to_clean[[#This Row],[founded]]),ISNUMBER(data_to_clean[[#This Row],[yrs_on_list]]))</f>
        <v>1</v>
      </c>
    </row>
    <row r="464" spans="1:17" x14ac:dyDescent="0.25">
      <c r="A464">
        <v>462</v>
      </c>
      <c r="B464" t="s">
        <v>2003</v>
      </c>
      <c r="C464" t="s">
        <v>66</v>
      </c>
      <c r="D464" t="str">
        <f>VLOOKUP(data_to_clean[[#This Row],[state]],abbreviation_table[],2,FALSE)</f>
        <v>Virginia</v>
      </c>
      <c r="E464" t="s">
        <v>665</v>
      </c>
      <c r="F464" t="str">
        <f>TRIM(LEFT(data_to_clean[[#This Row],[revenue]],FIND(" ",data_to_clean[[#This Row],[revenue]])))</f>
        <v>3.2</v>
      </c>
      <c r="G464" t="str">
        <f>RIGHT(data_to_clean[[#This Row],[revenue]],LEN(data_to_clean[[#This Row],[revenue]])-FIND(" ",data_to_clean[[#This Row],[revenue]]))</f>
        <v>Million</v>
      </c>
      <c r="H464" s="7">
        <f>VALUE(IF(data_to_clean[[#This Row],[multiplicity]]="Million",_xlfn.CONCAT(SUBSTITUTE(data_to_clean[[#This Row],[number]],".",""),"00000"),_xlfn.CONCAT(SUBSTITUTE(data_to_clean[[#This Row],[number]],".",""),"00000000")))</f>
        <v>3200000</v>
      </c>
      <c r="I464" t="s">
        <v>2005</v>
      </c>
      <c r="J464">
        <f>ROUND(VALUE(SUBSTITUTE(data_to_clean[[#This Row],[growth_%]],".",",")),0)</f>
        <v>977</v>
      </c>
      <c r="K464" t="s">
        <v>181</v>
      </c>
      <c r="L464">
        <v>15</v>
      </c>
      <c r="M464">
        <v>11</v>
      </c>
      <c r="N464">
        <v>2005</v>
      </c>
      <c r="O464">
        <v>2</v>
      </c>
      <c r="P464" t="s">
        <v>2006</v>
      </c>
      <c r="Q464" t="b">
        <f>AND(ISNUMBER(data_to_clean[[#This Row],[revenue_formatted]]),ISNUMBER(data_to_clean[[#This Row],[growth_formatted_%]]),ISNUMBER(data_to_clean[[#This Row],[workers]]),ISNUMBER(data_to_clean[[#This Row],[previous_workers]]),ISNUMBER(data_to_clean[[#This Row],[founded]]),ISNUMBER(data_to_clean[[#This Row],[yrs_on_list]]))</f>
        <v>1</v>
      </c>
    </row>
    <row r="465" spans="1:17" x14ac:dyDescent="0.25">
      <c r="A465">
        <v>463</v>
      </c>
      <c r="B465" t="s">
        <v>2007</v>
      </c>
      <c r="C465" t="s">
        <v>52</v>
      </c>
      <c r="D465" t="str">
        <f>VLOOKUP(data_to_clean[[#This Row],[state]],abbreviation_table[],2,FALSE)</f>
        <v>Florida</v>
      </c>
      <c r="E465" t="s">
        <v>2009</v>
      </c>
      <c r="F465" t="str">
        <f>TRIM(LEFT(data_to_clean[[#This Row],[revenue]],FIND(" ",data_to_clean[[#This Row],[revenue]])))</f>
        <v>18.8</v>
      </c>
      <c r="G465" t="str">
        <f>RIGHT(data_to_clean[[#This Row],[revenue]],LEN(data_to_clean[[#This Row],[revenue]])-FIND(" ",data_to_clean[[#This Row],[revenue]]))</f>
        <v>Million</v>
      </c>
      <c r="H465" s="7">
        <f>VALUE(IF(data_to_clean[[#This Row],[multiplicity]]="Million",_xlfn.CONCAT(SUBSTITUTE(data_to_clean[[#This Row],[number]],".",""),"00000"),_xlfn.CONCAT(SUBSTITUTE(data_to_clean[[#This Row],[number]],".",""),"00000000")))</f>
        <v>18800000</v>
      </c>
      <c r="I465" t="s">
        <v>2010</v>
      </c>
      <c r="J465">
        <f>ROUND(VALUE(SUBSTITUTE(data_to_clean[[#This Row],[growth_%]],".",",")),0)</f>
        <v>971</v>
      </c>
      <c r="K465" t="s">
        <v>18</v>
      </c>
      <c r="L465">
        <v>26</v>
      </c>
      <c r="M465">
        <v>15</v>
      </c>
      <c r="N465">
        <v>2009</v>
      </c>
      <c r="O465">
        <v>3</v>
      </c>
      <c r="P465" t="s">
        <v>203</v>
      </c>
      <c r="Q465" t="b">
        <f>AND(ISNUMBER(data_to_clean[[#This Row],[revenue_formatted]]),ISNUMBER(data_to_clean[[#This Row],[growth_formatted_%]]),ISNUMBER(data_to_clean[[#This Row],[workers]]),ISNUMBER(data_to_clean[[#This Row],[previous_workers]]),ISNUMBER(data_to_clean[[#This Row],[founded]]),ISNUMBER(data_to_clean[[#This Row],[yrs_on_list]]))</f>
        <v>1</v>
      </c>
    </row>
    <row r="466" spans="1:17" x14ac:dyDescent="0.25">
      <c r="A466">
        <v>464</v>
      </c>
      <c r="B466" t="s">
        <v>2011</v>
      </c>
      <c r="C466" t="s">
        <v>30</v>
      </c>
      <c r="D466" t="str">
        <f>VLOOKUP(data_to_clean[[#This Row],[state]],abbreviation_table[],2,FALSE)</f>
        <v>Texas</v>
      </c>
      <c r="E466" t="s">
        <v>2013</v>
      </c>
      <c r="F466" t="str">
        <f>TRIM(LEFT(data_to_clean[[#This Row],[revenue]],FIND(" ",data_to_clean[[#This Row],[revenue]])))</f>
        <v>7.5</v>
      </c>
      <c r="G466" t="str">
        <f>RIGHT(data_to_clean[[#This Row],[revenue]],LEN(data_to_clean[[#This Row],[revenue]])-FIND(" ",data_to_clean[[#This Row],[revenue]]))</f>
        <v>Million</v>
      </c>
      <c r="H466" s="7">
        <f>VALUE(IF(data_to_clean[[#This Row],[multiplicity]]="Million",_xlfn.CONCAT(SUBSTITUTE(data_to_clean[[#This Row],[number]],".",""),"00000"),_xlfn.CONCAT(SUBSTITUTE(data_to_clean[[#This Row],[number]],".",""),"00000000")))</f>
        <v>7500000</v>
      </c>
      <c r="I466" t="s">
        <v>2014</v>
      </c>
      <c r="J466">
        <f>ROUND(VALUE(SUBSTITUTE(data_to_clean[[#This Row],[growth_%]],".",",")),0)</f>
        <v>968</v>
      </c>
      <c r="K466" t="s">
        <v>107</v>
      </c>
      <c r="L466">
        <v>48</v>
      </c>
      <c r="M466">
        <v>6</v>
      </c>
      <c r="N466">
        <v>1909</v>
      </c>
      <c r="O466">
        <v>1</v>
      </c>
      <c r="P466" t="s">
        <v>258</v>
      </c>
      <c r="Q466" t="b">
        <f>AND(ISNUMBER(data_to_clean[[#This Row],[revenue_formatted]]),ISNUMBER(data_to_clean[[#This Row],[growth_formatted_%]]),ISNUMBER(data_to_clean[[#This Row],[workers]]),ISNUMBER(data_to_clean[[#This Row],[previous_workers]]),ISNUMBER(data_to_clean[[#This Row],[founded]]),ISNUMBER(data_to_clean[[#This Row],[yrs_on_list]]))</f>
        <v>1</v>
      </c>
    </row>
    <row r="467" spans="1:17" x14ac:dyDescent="0.25">
      <c r="A467">
        <v>465</v>
      </c>
      <c r="B467" t="s">
        <v>2015</v>
      </c>
      <c r="C467" t="s">
        <v>30</v>
      </c>
      <c r="D467" t="str">
        <f>VLOOKUP(data_to_clean[[#This Row],[state]],abbreviation_table[],2,FALSE)</f>
        <v>Texas</v>
      </c>
      <c r="E467" t="s">
        <v>875</v>
      </c>
      <c r="F467" t="str">
        <f>TRIM(LEFT(data_to_clean[[#This Row],[revenue]],FIND(" ",data_to_clean[[#This Row],[revenue]])))</f>
        <v>14.2</v>
      </c>
      <c r="G467" t="str">
        <f>RIGHT(data_to_clean[[#This Row],[revenue]],LEN(data_to_clean[[#This Row],[revenue]])-FIND(" ",data_to_clean[[#This Row],[revenue]]))</f>
        <v>Million</v>
      </c>
      <c r="H467" s="7">
        <f>VALUE(IF(data_to_clean[[#This Row],[multiplicity]]="Million",_xlfn.CONCAT(SUBSTITUTE(data_to_clean[[#This Row],[number]],".",""),"00000"),_xlfn.CONCAT(SUBSTITUTE(data_to_clean[[#This Row],[number]],".",""),"00000000")))</f>
        <v>14200000</v>
      </c>
      <c r="I467" t="s">
        <v>2017</v>
      </c>
      <c r="J467">
        <f>ROUND(VALUE(SUBSTITUTE(data_to_clean[[#This Row],[growth_%]],".",",")),0)</f>
        <v>967</v>
      </c>
      <c r="K467" t="s">
        <v>25</v>
      </c>
      <c r="L467">
        <v>103</v>
      </c>
      <c r="M467">
        <v>27</v>
      </c>
      <c r="N467">
        <v>2013</v>
      </c>
      <c r="O467">
        <v>1</v>
      </c>
      <c r="P467" t="s">
        <v>258</v>
      </c>
      <c r="Q467" t="b">
        <f>AND(ISNUMBER(data_to_clean[[#This Row],[revenue_formatted]]),ISNUMBER(data_to_clean[[#This Row],[growth_formatted_%]]),ISNUMBER(data_to_clean[[#This Row],[workers]]),ISNUMBER(data_to_clean[[#This Row],[previous_workers]]),ISNUMBER(data_to_clean[[#This Row],[founded]]),ISNUMBER(data_to_clean[[#This Row],[yrs_on_list]]))</f>
        <v>1</v>
      </c>
    </row>
    <row r="468" spans="1:17" x14ac:dyDescent="0.25">
      <c r="A468">
        <v>466</v>
      </c>
      <c r="B468" t="s">
        <v>2018</v>
      </c>
      <c r="C468" t="s">
        <v>860</v>
      </c>
      <c r="D468" t="str">
        <f>VLOOKUP(data_to_clean[[#This Row],[state]],abbreviation_table[],2,FALSE)</f>
        <v>Indiana</v>
      </c>
      <c r="E468" t="s">
        <v>867</v>
      </c>
      <c r="F468" t="str">
        <f>TRIM(LEFT(data_to_clean[[#This Row],[revenue]],FIND(" ",data_to_clean[[#This Row],[revenue]])))</f>
        <v>17.4</v>
      </c>
      <c r="G468" t="str">
        <f>RIGHT(data_to_clean[[#This Row],[revenue]],LEN(data_to_clean[[#This Row],[revenue]])-FIND(" ",data_to_clean[[#This Row],[revenue]]))</f>
        <v>Million</v>
      </c>
      <c r="H468" s="7">
        <f>VALUE(IF(data_to_clean[[#This Row],[multiplicity]]="Million",_xlfn.CONCAT(SUBSTITUTE(data_to_clean[[#This Row],[number]],".",""),"00000"),_xlfn.CONCAT(SUBSTITUTE(data_to_clean[[#This Row],[number]],".",""),"00000000")))</f>
        <v>17400000</v>
      </c>
      <c r="I468" t="s">
        <v>2020</v>
      </c>
      <c r="J468">
        <f>ROUND(VALUE(SUBSTITUTE(data_to_clean[[#This Row],[growth_%]],".",",")),0)</f>
        <v>966</v>
      </c>
      <c r="K468" t="s">
        <v>18</v>
      </c>
      <c r="L468">
        <v>36</v>
      </c>
      <c r="M468">
        <v>13</v>
      </c>
      <c r="N468">
        <v>2006</v>
      </c>
      <c r="O468">
        <v>1</v>
      </c>
      <c r="P468" t="s">
        <v>1185</v>
      </c>
      <c r="Q468" t="b">
        <f>AND(ISNUMBER(data_to_clean[[#This Row],[revenue_formatted]]),ISNUMBER(data_to_clean[[#This Row],[growth_formatted_%]]),ISNUMBER(data_to_clean[[#This Row],[workers]]),ISNUMBER(data_to_clean[[#This Row],[previous_workers]]),ISNUMBER(data_to_clean[[#This Row],[founded]]),ISNUMBER(data_to_clean[[#This Row],[yrs_on_list]]))</f>
        <v>1</v>
      </c>
    </row>
    <row r="469" spans="1:17" x14ac:dyDescent="0.25">
      <c r="A469">
        <v>467</v>
      </c>
      <c r="B469" t="s">
        <v>2021</v>
      </c>
      <c r="C469" t="s">
        <v>243</v>
      </c>
      <c r="D469" t="str">
        <f>VLOOKUP(data_to_clean[[#This Row],[state]],abbreviation_table[],2,FALSE)</f>
        <v>Maryland</v>
      </c>
      <c r="E469" t="s">
        <v>380</v>
      </c>
      <c r="F469" t="str">
        <f>TRIM(LEFT(data_to_clean[[#This Row],[revenue]],FIND(" ",data_to_clean[[#This Row],[revenue]])))</f>
        <v>5.8</v>
      </c>
      <c r="G469" t="str">
        <f>RIGHT(data_to_clean[[#This Row],[revenue]],LEN(data_to_clean[[#This Row],[revenue]])-FIND(" ",data_to_clean[[#This Row],[revenue]]))</f>
        <v>Million</v>
      </c>
      <c r="H469" s="7">
        <f>VALUE(IF(data_to_clean[[#This Row],[multiplicity]]="Million",_xlfn.CONCAT(SUBSTITUTE(data_to_clean[[#This Row],[number]],".",""),"00000"),_xlfn.CONCAT(SUBSTITUTE(data_to_clean[[#This Row],[number]],".",""),"00000000")))</f>
        <v>5800000</v>
      </c>
      <c r="I469" t="s">
        <v>2023</v>
      </c>
      <c r="J469">
        <f>ROUND(VALUE(SUBSTITUTE(data_to_clean[[#This Row],[growth_%]],".",",")),0)</f>
        <v>966</v>
      </c>
      <c r="K469" t="s">
        <v>289</v>
      </c>
      <c r="L469">
        <v>20</v>
      </c>
      <c r="M469">
        <v>4</v>
      </c>
      <c r="N469">
        <v>2014</v>
      </c>
      <c r="O469">
        <v>1</v>
      </c>
      <c r="P469" t="s">
        <v>2024</v>
      </c>
      <c r="Q469" t="b">
        <f>AND(ISNUMBER(data_to_clean[[#This Row],[revenue_formatted]]),ISNUMBER(data_to_clean[[#This Row],[growth_formatted_%]]),ISNUMBER(data_to_clean[[#This Row],[workers]]),ISNUMBER(data_to_clean[[#This Row],[previous_workers]]),ISNUMBER(data_to_clean[[#This Row],[founded]]),ISNUMBER(data_to_clean[[#This Row],[yrs_on_list]]))</f>
        <v>1</v>
      </c>
    </row>
    <row r="470" spans="1:17" x14ac:dyDescent="0.25">
      <c r="A470">
        <v>468</v>
      </c>
      <c r="B470" t="s">
        <v>2025</v>
      </c>
      <c r="C470" t="s">
        <v>80</v>
      </c>
      <c r="D470" t="str">
        <f>VLOOKUP(data_to_clean[[#This Row],[state]],abbreviation_table[],2,FALSE)</f>
        <v>California</v>
      </c>
      <c r="E470" t="s">
        <v>485</v>
      </c>
      <c r="F470" t="str">
        <f>TRIM(LEFT(data_to_clean[[#This Row],[revenue]],FIND(" ",data_to_clean[[#This Row],[revenue]])))</f>
        <v>4.5</v>
      </c>
      <c r="G470" t="str">
        <f>RIGHT(data_to_clean[[#This Row],[revenue]],LEN(data_to_clean[[#This Row],[revenue]])-FIND(" ",data_to_clean[[#This Row],[revenue]]))</f>
        <v>Million</v>
      </c>
      <c r="H470" s="7">
        <f>VALUE(IF(data_to_clean[[#This Row],[multiplicity]]="Million",_xlfn.CONCAT(SUBSTITUTE(data_to_clean[[#This Row],[number]],".",""),"00000"),_xlfn.CONCAT(SUBSTITUTE(data_to_clean[[#This Row],[number]],".",""),"00000000")))</f>
        <v>4500000</v>
      </c>
      <c r="I470" t="s">
        <v>2027</v>
      </c>
      <c r="J470">
        <f>ROUND(VALUE(SUBSTITUTE(data_to_clean[[#This Row],[growth_%]],".",",")),0)</f>
        <v>965</v>
      </c>
      <c r="K470" t="s">
        <v>18</v>
      </c>
      <c r="L470">
        <v>46</v>
      </c>
      <c r="M470">
        <v>8</v>
      </c>
      <c r="N470">
        <v>2014</v>
      </c>
      <c r="O470">
        <v>1</v>
      </c>
      <c r="P470" t="s">
        <v>964</v>
      </c>
      <c r="Q470" t="b">
        <f>AND(ISNUMBER(data_to_clean[[#This Row],[revenue_formatted]]),ISNUMBER(data_to_clean[[#This Row],[growth_formatted_%]]),ISNUMBER(data_to_clean[[#This Row],[workers]]),ISNUMBER(data_to_clean[[#This Row],[previous_workers]]),ISNUMBER(data_to_clean[[#This Row],[founded]]),ISNUMBER(data_to_clean[[#This Row],[yrs_on_list]]))</f>
        <v>1</v>
      </c>
    </row>
    <row r="471" spans="1:17" x14ac:dyDescent="0.25">
      <c r="A471">
        <v>469</v>
      </c>
      <c r="B471" t="s">
        <v>2028</v>
      </c>
      <c r="C471" t="s">
        <v>30</v>
      </c>
      <c r="D471" t="str">
        <f>VLOOKUP(data_to_clean[[#This Row],[state]],abbreviation_table[],2,FALSE)</f>
        <v>Texas</v>
      </c>
      <c r="E471" t="s">
        <v>2030</v>
      </c>
      <c r="F471" t="str">
        <f>TRIM(LEFT(data_to_clean[[#This Row],[revenue]],FIND(" ",data_to_clean[[#This Row],[revenue]])))</f>
        <v>52.3</v>
      </c>
      <c r="G471" t="str">
        <f>RIGHT(data_to_clean[[#This Row],[revenue]],LEN(data_to_clean[[#This Row],[revenue]])-FIND(" ",data_to_clean[[#This Row],[revenue]]))</f>
        <v>Million</v>
      </c>
      <c r="H471" s="7">
        <f>VALUE(IF(data_to_clean[[#This Row],[multiplicity]]="Million",_xlfn.CONCAT(SUBSTITUTE(data_to_clean[[#This Row],[number]],".",""),"00000"),_xlfn.CONCAT(SUBSTITUTE(data_to_clean[[#This Row],[number]],".",""),"00000000")))</f>
        <v>52300000</v>
      </c>
      <c r="I471" t="s">
        <v>2031</v>
      </c>
      <c r="J471">
        <f>ROUND(VALUE(SUBSTITUTE(data_to_clean[[#This Row],[growth_%]],".",",")),0)</f>
        <v>958</v>
      </c>
      <c r="K471" t="s">
        <v>156</v>
      </c>
      <c r="L471">
        <v>397</v>
      </c>
      <c r="M471">
        <v>155</v>
      </c>
      <c r="N471">
        <v>2009</v>
      </c>
      <c r="O471">
        <v>3</v>
      </c>
      <c r="P471" t="s">
        <v>1789</v>
      </c>
      <c r="Q471" t="b">
        <f>AND(ISNUMBER(data_to_clean[[#This Row],[revenue_formatted]]),ISNUMBER(data_to_clean[[#This Row],[growth_formatted_%]]),ISNUMBER(data_to_clean[[#This Row],[workers]]),ISNUMBER(data_to_clean[[#This Row],[previous_workers]]),ISNUMBER(data_to_clean[[#This Row],[founded]]),ISNUMBER(data_to_clean[[#This Row],[yrs_on_list]]))</f>
        <v>1</v>
      </c>
    </row>
    <row r="472" spans="1:17" x14ac:dyDescent="0.25">
      <c r="A472">
        <v>470</v>
      </c>
      <c r="B472" t="s">
        <v>2032</v>
      </c>
      <c r="C472" t="s">
        <v>86</v>
      </c>
      <c r="D472" t="str">
        <f>VLOOKUP(data_to_clean[[#This Row],[state]],abbreviation_table[],2,FALSE)</f>
        <v>Colorado</v>
      </c>
      <c r="E472" t="s">
        <v>2034</v>
      </c>
      <c r="F472" t="str">
        <f>TRIM(LEFT(data_to_clean[[#This Row],[revenue]],FIND(" ",data_to_clean[[#This Row],[revenue]])))</f>
        <v>40</v>
      </c>
      <c r="G472" t="str">
        <f>RIGHT(data_to_clean[[#This Row],[revenue]],LEN(data_to_clean[[#This Row],[revenue]])-FIND(" ",data_to_clean[[#This Row],[revenue]]))</f>
        <v>Million</v>
      </c>
      <c r="H472" s="7">
        <f>VALUE(IF(data_to_clean[[#This Row],[multiplicity]]="Million",_xlfn.CONCAT(SUBSTITUTE(data_to_clean[[#This Row],[number]],".",""),"00000"),_xlfn.CONCAT(SUBSTITUTE(data_to_clean[[#This Row],[number]],".",""),"00000000")))</f>
        <v>4000000</v>
      </c>
      <c r="I472" t="s">
        <v>2035</v>
      </c>
      <c r="J472">
        <f>ROUND(VALUE(SUBSTITUTE(data_to_clean[[#This Row],[growth_%]],".",",")),0)</f>
        <v>957</v>
      </c>
      <c r="K472" t="s">
        <v>25</v>
      </c>
      <c r="L472">
        <v>170</v>
      </c>
      <c r="M472">
        <v>35</v>
      </c>
      <c r="N472">
        <v>2009</v>
      </c>
      <c r="O472">
        <v>1</v>
      </c>
      <c r="P472" t="s">
        <v>89</v>
      </c>
      <c r="Q472" t="b">
        <f>AND(ISNUMBER(data_to_clean[[#This Row],[revenue_formatted]]),ISNUMBER(data_to_clean[[#This Row],[growth_formatted_%]]),ISNUMBER(data_to_clean[[#This Row],[workers]]),ISNUMBER(data_to_clean[[#This Row],[previous_workers]]),ISNUMBER(data_to_clean[[#This Row],[founded]]),ISNUMBER(data_to_clean[[#This Row],[yrs_on_list]]))</f>
        <v>1</v>
      </c>
    </row>
    <row r="473" spans="1:17" x14ac:dyDescent="0.25">
      <c r="A473">
        <v>471</v>
      </c>
      <c r="B473" t="s">
        <v>2036</v>
      </c>
      <c r="C473" t="s">
        <v>30</v>
      </c>
      <c r="D473" t="str">
        <f>VLOOKUP(data_to_clean[[#This Row],[state]],abbreviation_table[],2,FALSE)</f>
        <v>Texas</v>
      </c>
      <c r="E473" t="s">
        <v>2038</v>
      </c>
      <c r="F473" t="str">
        <f>TRIM(LEFT(data_to_clean[[#This Row],[revenue]],FIND(" ",data_to_clean[[#This Row],[revenue]])))</f>
        <v>42.9</v>
      </c>
      <c r="G473" t="str">
        <f>RIGHT(data_to_clean[[#This Row],[revenue]],LEN(data_to_clean[[#This Row],[revenue]])-FIND(" ",data_to_clean[[#This Row],[revenue]]))</f>
        <v>Million</v>
      </c>
      <c r="H473" s="7">
        <f>VALUE(IF(data_to_clean[[#This Row],[multiplicity]]="Million",_xlfn.CONCAT(SUBSTITUTE(data_to_clean[[#This Row],[number]],".",""),"00000"),_xlfn.CONCAT(SUBSTITUTE(data_to_clean[[#This Row],[number]],".",""),"00000000")))</f>
        <v>42900000</v>
      </c>
      <c r="I473" t="s">
        <v>2039</v>
      </c>
      <c r="J473">
        <f>ROUND(VALUE(SUBSTITUTE(data_to_clean[[#This Row],[growth_%]],".",",")),0)</f>
        <v>956</v>
      </c>
      <c r="K473" t="s">
        <v>55</v>
      </c>
      <c r="L473">
        <v>50</v>
      </c>
      <c r="M473">
        <v>16</v>
      </c>
      <c r="N473">
        <v>2013</v>
      </c>
      <c r="O473">
        <v>1</v>
      </c>
      <c r="P473" t="s">
        <v>2040</v>
      </c>
      <c r="Q473" t="b">
        <f>AND(ISNUMBER(data_to_clean[[#This Row],[revenue_formatted]]),ISNUMBER(data_to_clean[[#This Row],[growth_formatted_%]]),ISNUMBER(data_to_clean[[#This Row],[workers]]),ISNUMBER(data_to_clean[[#This Row],[previous_workers]]),ISNUMBER(data_to_clean[[#This Row],[founded]]),ISNUMBER(data_to_clean[[#This Row],[yrs_on_list]]))</f>
        <v>1</v>
      </c>
    </row>
    <row r="474" spans="1:17" x14ac:dyDescent="0.25">
      <c r="A474">
        <v>472</v>
      </c>
      <c r="B474" t="s">
        <v>2041</v>
      </c>
      <c r="C474" t="s">
        <v>66</v>
      </c>
      <c r="D474" t="str">
        <f>VLOOKUP(data_to_clean[[#This Row],[state]],abbreviation_table[],2,FALSE)</f>
        <v>Virginia</v>
      </c>
      <c r="E474" t="s">
        <v>1803</v>
      </c>
      <c r="F474" t="str">
        <f>TRIM(LEFT(data_to_clean[[#This Row],[revenue]],FIND(" ",data_to_clean[[#This Row],[revenue]])))</f>
        <v>11.6</v>
      </c>
      <c r="G474" t="str">
        <f>RIGHT(data_to_clean[[#This Row],[revenue]],LEN(data_to_clean[[#This Row],[revenue]])-FIND(" ",data_to_clean[[#This Row],[revenue]]))</f>
        <v>Million</v>
      </c>
      <c r="H474" s="7">
        <f>VALUE(IF(data_to_clean[[#This Row],[multiplicity]]="Million",_xlfn.CONCAT(SUBSTITUTE(data_to_clean[[#This Row],[number]],".",""),"00000"),_xlfn.CONCAT(SUBSTITUTE(data_to_clean[[#This Row],[number]],".",""),"00000000")))</f>
        <v>11600000</v>
      </c>
      <c r="I474" t="s">
        <v>2043</v>
      </c>
      <c r="J474">
        <f>ROUND(VALUE(SUBSTITUTE(data_to_clean[[#This Row],[growth_%]],".",",")),0)</f>
        <v>955</v>
      </c>
      <c r="K474" t="s">
        <v>187</v>
      </c>
      <c r="L474">
        <v>87</v>
      </c>
      <c r="M474">
        <v>14</v>
      </c>
      <c r="N474">
        <v>2012</v>
      </c>
      <c r="O474">
        <v>2</v>
      </c>
      <c r="P474" t="s">
        <v>2044</v>
      </c>
      <c r="Q474" t="b">
        <f>AND(ISNUMBER(data_to_clean[[#This Row],[revenue_formatted]]),ISNUMBER(data_to_clean[[#This Row],[growth_formatted_%]]),ISNUMBER(data_to_clean[[#This Row],[workers]]),ISNUMBER(data_to_clean[[#This Row],[previous_workers]]),ISNUMBER(data_to_clean[[#This Row],[founded]]),ISNUMBER(data_to_clean[[#This Row],[yrs_on_list]]))</f>
        <v>1</v>
      </c>
    </row>
    <row r="475" spans="1:17" x14ac:dyDescent="0.25">
      <c r="A475">
        <v>473</v>
      </c>
      <c r="B475" t="s">
        <v>2045</v>
      </c>
      <c r="C475" t="s">
        <v>98</v>
      </c>
      <c r="D475" t="str">
        <f>VLOOKUP(data_to_clean[[#This Row],[state]],abbreviation_table[],2,FALSE)</f>
        <v>Washington</v>
      </c>
      <c r="E475" t="s">
        <v>1442</v>
      </c>
      <c r="F475" t="str">
        <f>TRIM(LEFT(data_to_clean[[#This Row],[revenue]],FIND(" ",data_to_clean[[#This Row],[revenue]])))</f>
        <v>2</v>
      </c>
      <c r="G475" t="str">
        <f>RIGHT(data_to_clean[[#This Row],[revenue]],LEN(data_to_clean[[#This Row],[revenue]])-FIND(" ",data_to_clean[[#This Row],[revenue]]))</f>
        <v>Million</v>
      </c>
      <c r="H475" s="7">
        <f>VALUE(IF(data_to_clean[[#This Row],[multiplicity]]="Million",_xlfn.CONCAT(SUBSTITUTE(data_to_clean[[#This Row],[number]],".",""),"00000"),_xlfn.CONCAT(SUBSTITUTE(data_to_clean[[#This Row],[number]],".",""),"00000000")))</f>
        <v>200000</v>
      </c>
      <c r="I475" t="s">
        <v>2047</v>
      </c>
      <c r="J475">
        <f>ROUND(VALUE(SUBSTITUTE(data_to_clean[[#This Row],[growth_%]],".",",")),0)</f>
        <v>947</v>
      </c>
      <c r="K475" t="s">
        <v>336</v>
      </c>
      <c r="L475">
        <v>34</v>
      </c>
      <c r="M475">
        <v>4</v>
      </c>
      <c r="N475">
        <v>2012</v>
      </c>
      <c r="O475">
        <v>1</v>
      </c>
      <c r="P475" t="s">
        <v>2048</v>
      </c>
      <c r="Q475" t="b">
        <f>AND(ISNUMBER(data_to_clean[[#This Row],[revenue_formatted]]),ISNUMBER(data_to_clean[[#This Row],[growth_formatted_%]]),ISNUMBER(data_to_clean[[#This Row],[workers]]),ISNUMBER(data_to_clean[[#This Row],[previous_workers]]),ISNUMBER(data_to_clean[[#This Row],[founded]]),ISNUMBER(data_to_clean[[#This Row],[yrs_on_list]]))</f>
        <v>1</v>
      </c>
    </row>
    <row r="476" spans="1:17" x14ac:dyDescent="0.25">
      <c r="A476">
        <v>474</v>
      </c>
      <c r="B476" t="s">
        <v>2049</v>
      </c>
      <c r="C476" t="s">
        <v>105</v>
      </c>
      <c r="D476" t="str">
        <f>VLOOKUP(data_to_clean[[#This Row],[state]],abbreviation_table[],2,FALSE)</f>
        <v>New York</v>
      </c>
      <c r="E476" t="s">
        <v>301</v>
      </c>
      <c r="F476" t="str">
        <f>TRIM(LEFT(data_to_clean[[#This Row],[revenue]],FIND(" ",data_to_clean[[#This Row],[revenue]])))</f>
        <v>7.1</v>
      </c>
      <c r="G476" t="str">
        <f>RIGHT(data_to_clean[[#This Row],[revenue]],LEN(data_to_clean[[#This Row],[revenue]])-FIND(" ",data_to_clean[[#This Row],[revenue]]))</f>
        <v>Million</v>
      </c>
      <c r="H476" s="7">
        <f>VALUE(IF(data_to_clean[[#This Row],[multiplicity]]="Million",_xlfn.CONCAT(SUBSTITUTE(data_to_clean[[#This Row],[number]],".",""),"00000"),_xlfn.CONCAT(SUBSTITUTE(data_to_clean[[#This Row],[number]],".",""),"00000000")))</f>
        <v>7100000</v>
      </c>
      <c r="I476" t="s">
        <v>2051</v>
      </c>
      <c r="J476">
        <f>ROUND(VALUE(SUBSTITUTE(data_to_clean[[#This Row],[growth_%]],".",",")),0)</f>
        <v>947</v>
      </c>
      <c r="K476" t="s">
        <v>18</v>
      </c>
      <c r="L476">
        <v>77</v>
      </c>
      <c r="M476">
        <v>8</v>
      </c>
      <c r="N476">
        <v>2011</v>
      </c>
      <c r="O476">
        <v>2</v>
      </c>
      <c r="P476" t="s">
        <v>108</v>
      </c>
      <c r="Q476" t="b">
        <f>AND(ISNUMBER(data_to_clean[[#This Row],[revenue_formatted]]),ISNUMBER(data_to_clean[[#This Row],[growth_formatted_%]]),ISNUMBER(data_to_clean[[#This Row],[workers]]),ISNUMBER(data_to_clean[[#This Row],[previous_workers]]),ISNUMBER(data_to_clean[[#This Row],[founded]]),ISNUMBER(data_to_clean[[#This Row],[yrs_on_list]]))</f>
        <v>1</v>
      </c>
    </row>
    <row r="477" spans="1:17" x14ac:dyDescent="0.25">
      <c r="A477">
        <v>475</v>
      </c>
      <c r="B477" t="s">
        <v>2052</v>
      </c>
      <c r="C477" t="s">
        <v>119</v>
      </c>
      <c r="D477" t="str">
        <f>VLOOKUP(data_to_clean[[#This Row],[state]],abbreviation_table[],2,FALSE)</f>
        <v>Georgia</v>
      </c>
      <c r="E477" t="s">
        <v>1442</v>
      </c>
      <c r="F477" t="str">
        <f>TRIM(LEFT(data_to_clean[[#This Row],[revenue]],FIND(" ",data_to_clean[[#This Row],[revenue]])))</f>
        <v>2</v>
      </c>
      <c r="G477" t="str">
        <f>RIGHT(data_to_clean[[#This Row],[revenue]],LEN(data_to_clean[[#This Row],[revenue]])-FIND(" ",data_to_clean[[#This Row],[revenue]]))</f>
        <v>Million</v>
      </c>
      <c r="H477" s="7">
        <f>VALUE(IF(data_to_clean[[#This Row],[multiplicity]]="Million",_xlfn.CONCAT(SUBSTITUTE(data_to_clean[[#This Row],[number]],".",""),"00000"),_xlfn.CONCAT(SUBSTITUTE(data_to_clean[[#This Row],[number]],".",""),"00000000")))</f>
        <v>200000</v>
      </c>
      <c r="I477" t="s">
        <v>2054</v>
      </c>
      <c r="J477">
        <f>ROUND(VALUE(SUBSTITUTE(data_to_clean[[#This Row],[growth_%]],".",",")),0)</f>
        <v>935</v>
      </c>
      <c r="K477" t="s">
        <v>336</v>
      </c>
      <c r="L477">
        <v>5</v>
      </c>
      <c r="M477">
        <v>13</v>
      </c>
      <c r="N477">
        <v>2001</v>
      </c>
      <c r="O477">
        <v>1</v>
      </c>
      <c r="P477" t="s">
        <v>2055</v>
      </c>
      <c r="Q477" t="b">
        <f>AND(ISNUMBER(data_to_clean[[#This Row],[revenue_formatted]]),ISNUMBER(data_to_clean[[#This Row],[growth_formatted_%]]),ISNUMBER(data_to_clean[[#This Row],[workers]]),ISNUMBER(data_to_clean[[#This Row],[previous_workers]]),ISNUMBER(data_to_clean[[#This Row],[founded]]),ISNUMBER(data_to_clean[[#This Row],[yrs_on_list]]))</f>
        <v>1</v>
      </c>
    </row>
    <row r="478" spans="1:17" x14ac:dyDescent="0.25">
      <c r="A478">
        <v>476</v>
      </c>
      <c r="B478" t="s">
        <v>2056</v>
      </c>
      <c r="C478" t="s">
        <v>860</v>
      </c>
      <c r="D478" t="str">
        <f>VLOOKUP(data_to_clean[[#This Row],[state]],abbreviation_table[],2,FALSE)</f>
        <v>Indiana</v>
      </c>
      <c r="E478" t="s">
        <v>2058</v>
      </c>
      <c r="F478" t="str">
        <f>TRIM(LEFT(data_to_clean[[#This Row],[revenue]],FIND(" ",data_to_clean[[#This Row],[revenue]])))</f>
        <v>30.1</v>
      </c>
      <c r="G478" t="str">
        <f>RIGHT(data_to_clean[[#This Row],[revenue]],LEN(data_to_clean[[#This Row],[revenue]])-FIND(" ",data_to_clean[[#This Row],[revenue]]))</f>
        <v>Million</v>
      </c>
      <c r="H478" s="7">
        <f>VALUE(IF(data_to_clean[[#This Row],[multiplicity]]="Million",_xlfn.CONCAT(SUBSTITUTE(data_to_clean[[#This Row],[number]],".",""),"00000"),_xlfn.CONCAT(SUBSTITUTE(data_to_clean[[#This Row],[number]],".",""),"00000000")))</f>
        <v>30100000</v>
      </c>
      <c r="I478" t="s">
        <v>2059</v>
      </c>
      <c r="J478">
        <f>ROUND(VALUE(SUBSTITUTE(data_to_clean[[#This Row],[growth_%]],".",",")),0)</f>
        <v>927</v>
      </c>
      <c r="K478" t="s">
        <v>336</v>
      </c>
      <c r="L478">
        <v>80</v>
      </c>
      <c r="M478">
        <v>14</v>
      </c>
      <c r="N478">
        <v>2014</v>
      </c>
      <c r="O478">
        <v>1</v>
      </c>
      <c r="P478" t="s">
        <v>2060</v>
      </c>
      <c r="Q478" t="b">
        <f>AND(ISNUMBER(data_to_clean[[#This Row],[revenue_formatted]]),ISNUMBER(data_to_clean[[#This Row],[growth_formatted_%]]),ISNUMBER(data_to_clean[[#This Row],[workers]]),ISNUMBER(data_to_clean[[#This Row],[previous_workers]]),ISNUMBER(data_to_clean[[#This Row],[founded]]),ISNUMBER(data_to_clean[[#This Row],[yrs_on_list]]))</f>
        <v>1</v>
      </c>
    </row>
    <row r="479" spans="1:17" x14ac:dyDescent="0.25">
      <c r="A479">
        <v>477</v>
      </c>
      <c r="B479" t="s">
        <v>2061</v>
      </c>
      <c r="C479" t="s">
        <v>30</v>
      </c>
      <c r="D479" t="str">
        <f>VLOOKUP(data_to_clean[[#This Row],[state]],abbreviation_table[],2,FALSE)</f>
        <v>Texas</v>
      </c>
      <c r="E479" t="s">
        <v>798</v>
      </c>
      <c r="F479" t="str">
        <f>TRIM(LEFT(data_to_clean[[#This Row],[revenue]],FIND(" ",data_to_clean[[#This Row],[revenue]])))</f>
        <v>3</v>
      </c>
      <c r="G479" t="str">
        <f>RIGHT(data_to_clean[[#This Row],[revenue]],LEN(data_to_clean[[#This Row],[revenue]])-FIND(" ",data_to_clean[[#This Row],[revenue]]))</f>
        <v>Million</v>
      </c>
      <c r="H479" s="7">
        <f>VALUE(IF(data_to_clean[[#This Row],[multiplicity]]="Million",_xlfn.CONCAT(SUBSTITUTE(data_to_clean[[#This Row],[number]],".",""),"00000"),_xlfn.CONCAT(SUBSTITUTE(data_to_clean[[#This Row],[number]],".",""),"00000000")))</f>
        <v>300000</v>
      </c>
      <c r="I479" t="s">
        <v>2063</v>
      </c>
      <c r="J479">
        <f>ROUND(VALUE(SUBSTITUTE(data_to_clean[[#This Row],[growth_%]],".",",")),0)</f>
        <v>924</v>
      </c>
      <c r="K479" t="s">
        <v>156</v>
      </c>
      <c r="L479">
        <v>21</v>
      </c>
      <c r="M479">
        <v>3</v>
      </c>
      <c r="N479">
        <v>2014</v>
      </c>
      <c r="O479">
        <v>1</v>
      </c>
      <c r="P479" t="s">
        <v>258</v>
      </c>
      <c r="Q479" t="b">
        <f>AND(ISNUMBER(data_to_clean[[#This Row],[revenue_formatted]]),ISNUMBER(data_to_clean[[#This Row],[growth_formatted_%]]),ISNUMBER(data_to_clean[[#This Row],[workers]]),ISNUMBER(data_to_clean[[#This Row],[previous_workers]]),ISNUMBER(data_to_clean[[#This Row],[founded]]),ISNUMBER(data_to_clean[[#This Row],[yrs_on_list]]))</f>
        <v>1</v>
      </c>
    </row>
    <row r="480" spans="1:17" x14ac:dyDescent="0.25">
      <c r="A480">
        <v>478</v>
      </c>
      <c r="B480" t="s">
        <v>2064</v>
      </c>
      <c r="C480" t="s">
        <v>80</v>
      </c>
      <c r="D480" t="str">
        <f>VLOOKUP(data_to_clean[[#This Row],[state]],abbreviation_table[],2,FALSE)</f>
        <v>California</v>
      </c>
      <c r="E480" t="s">
        <v>1080</v>
      </c>
      <c r="F480" t="str">
        <f>TRIM(LEFT(data_to_clean[[#This Row],[revenue]],FIND(" ",data_to_clean[[#This Row],[revenue]])))</f>
        <v>7.7</v>
      </c>
      <c r="G480" t="str">
        <f>RIGHT(data_to_clean[[#This Row],[revenue]],LEN(data_to_clean[[#This Row],[revenue]])-FIND(" ",data_to_clean[[#This Row],[revenue]]))</f>
        <v>Million</v>
      </c>
      <c r="H480" s="7">
        <f>VALUE(IF(data_to_clean[[#This Row],[multiplicity]]="Million",_xlfn.CONCAT(SUBSTITUTE(data_to_clean[[#This Row],[number]],".",""),"00000"),_xlfn.CONCAT(SUBSTITUTE(data_to_clean[[#This Row],[number]],".",""),"00000000")))</f>
        <v>7700000</v>
      </c>
      <c r="I480" t="s">
        <v>2066</v>
      </c>
      <c r="J480">
        <f>ROUND(VALUE(SUBSTITUTE(data_to_clean[[#This Row],[growth_%]],".",",")),0)</f>
        <v>922</v>
      </c>
      <c r="K480" t="s">
        <v>107</v>
      </c>
      <c r="L480">
        <v>13</v>
      </c>
      <c r="M480">
        <v>6</v>
      </c>
      <c r="N480">
        <v>2012</v>
      </c>
      <c r="O480">
        <v>2</v>
      </c>
      <c r="P480" t="s">
        <v>2067</v>
      </c>
      <c r="Q480" t="b">
        <f>AND(ISNUMBER(data_to_clean[[#This Row],[revenue_formatted]]),ISNUMBER(data_to_clean[[#This Row],[growth_formatted_%]]),ISNUMBER(data_to_clean[[#This Row],[workers]]),ISNUMBER(data_to_clean[[#This Row],[previous_workers]]),ISNUMBER(data_to_clean[[#This Row],[founded]]),ISNUMBER(data_to_clean[[#This Row],[yrs_on_list]]))</f>
        <v>1</v>
      </c>
    </row>
    <row r="481" spans="1:17" x14ac:dyDescent="0.25">
      <c r="A481">
        <v>479</v>
      </c>
      <c r="B481" t="s">
        <v>2068</v>
      </c>
      <c r="C481" t="s">
        <v>80</v>
      </c>
      <c r="D481" t="str">
        <f>VLOOKUP(data_to_clean[[#This Row],[state]],abbreviation_table[],2,FALSE)</f>
        <v>California</v>
      </c>
      <c r="E481" t="s">
        <v>2070</v>
      </c>
      <c r="F481" t="str">
        <f>TRIM(LEFT(data_to_clean[[#This Row],[revenue]],FIND(" ",data_to_clean[[#This Row],[revenue]])))</f>
        <v>22.1</v>
      </c>
      <c r="G481" t="str">
        <f>RIGHT(data_to_clean[[#This Row],[revenue]],LEN(data_to_clean[[#This Row],[revenue]])-FIND(" ",data_to_clean[[#This Row],[revenue]]))</f>
        <v>Million</v>
      </c>
      <c r="H481" s="7">
        <f>VALUE(IF(data_to_clean[[#This Row],[multiplicity]]="Million",_xlfn.CONCAT(SUBSTITUTE(data_to_clean[[#This Row],[number]],".",""),"00000"),_xlfn.CONCAT(SUBSTITUTE(data_to_clean[[#This Row],[number]],".",""),"00000000")))</f>
        <v>22100000</v>
      </c>
      <c r="I481" t="s">
        <v>2071</v>
      </c>
      <c r="J481">
        <f>ROUND(VALUE(SUBSTITUTE(data_to_clean[[#This Row],[growth_%]],".",",")),0)</f>
        <v>916</v>
      </c>
      <c r="K481" t="s">
        <v>18</v>
      </c>
      <c r="L481">
        <v>65</v>
      </c>
      <c r="M481">
        <v>5</v>
      </c>
      <c r="N481">
        <v>2013</v>
      </c>
      <c r="O481">
        <v>2</v>
      </c>
      <c r="P481" t="s">
        <v>800</v>
      </c>
      <c r="Q481" t="b">
        <f>AND(ISNUMBER(data_to_clean[[#This Row],[revenue_formatted]]),ISNUMBER(data_to_clean[[#This Row],[growth_formatted_%]]),ISNUMBER(data_to_clean[[#This Row],[workers]]),ISNUMBER(data_to_clean[[#This Row],[previous_workers]]),ISNUMBER(data_to_clean[[#This Row],[founded]]),ISNUMBER(data_to_clean[[#This Row],[yrs_on_list]]))</f>
        <v>1</v>
      </c>
    </row>
    <row r="482" spans="1:17" x14ac:dyDescent="0.25">
      <c r="A482">
        <v>480</v>
      </c>
      <c r="B482" t="s">
        <v>2072</v>
      </c>
      <c r="C482" t="s">
        <v>52</v>
      </c>
      <c r="D482" t="str">
        <f>VLOOKUP(data_to_clean[[#This Row],[state]],abbreviation_table[],2,FALSE)</f>
        <v>Florida</v>
      </c>
      <c r="E482" t="s">
        <v>824</v>
      </c>
      <c r="F482" t="str">
        <f>TRIM(LEFT(data_to_clean[[#This Row],[revenue]],FIND(" ",data_to_clean[[#This Row],[revenue]])))</f>
        <v>2.5</v>
      </c>
      <c r="G482" t="str">
        <f>RIGHT(data_to_clean[[#This Row],[revenue]],LEN(data_to_clean[[#This Row],[revenue]])-FIND(" ",data_to_clean[[#This Row],[revenue]]))</f>
        <v>Million</v>
      </c>
      <c r="H482" s="7">
        <f>VALUE(IF(data_to_clean[[#This Row],[multiplicity]]="Million",_xlfn.CONCAT(SUBSTITUTE(data_to_clean[[#This Row],[number]],".",""),"00000"),_xlfn.CONCAT(SUBSTITUTE(data_to_clean[[#This Row],[number]],".",""),"00000000")))</f>
        <v>2500000</v>
      </c>
      <c r="I482" t="s">
        <v>2074</v>
      </c>
      <c r="J482">
        <f>ROUND(VALUE(SUBSTITUTE(data_to_clean[[#This Row],[growth_%]],".",",")),0)</f>
        <v>916</v>
      </c>
      <c r="K482" t="s">
        <v>156</v>
      </c>
      <c r="L482">
        <v>75</v>
      </c>
      <c r="M482">
        <v>20</v>
      </c>
      <c r="N482">
        <v>2003</v>
      </c>
      <c r="O482">
        <v>1</v>
      </c>
      <c r="P482" t="s">
        <v>2075</v>
      </c>
      <c r="Q482" t="b">
        <f>AND(ISNUMBER(data_to_clean[[#This Row],[revenue_formatted]]),ISNUMBER(data_to_clean[[#This Row],[growth_formatted_%]]),ISNUMBER(data_to_clean[[#This Row],[workers]]),ISNUMBER(data_to_clean[[#This Row],[previous_workers]]),ISNUMBER(data_to_clean[[#This Row],[founded]]),ISNUMBER(data_to_clean[[#This Row],[yrs_on_list]]))</f>
        <v>1</v>
      </c>
    </row>
    <row r="483" spans="1:17" x14ac:dyDescent="0.25">
      <c r="A483">
        <v>481</v>
      </c>
      <c r="B483" t="s">
        <v>2076</v>
      </c>
      <c r="C483" t="s">
        <v>1960</v>
      </c>
      <c r="D483" t="str">
        <f>VLOOKUP(data_to_clean[[#This Row],[state]],abbreviation_table[],2,FALSE)</f>
        <v>Iowa</v>
      </c>
      <c r="E483" t="s">
        <v>993</v>
      </c>
      <c r="F483" t="str">
        <f>TRIM(LEFT(data_to_clean[[#This Row],[revenue]],FIND(" ",data_to_clean[[#This Row],[revenue]])))</f>
        <v>2.3</v>
      </c>
      <c r="G483" t="str">
        <f>RIGHT(data_to_clean[[#This Row],[revenue]],LEN(data_to_clean[[#This Row],[revenue]])-FIND(" ",data_to_clean[[#This Row],[revenue]]))</f>
        <v>Million</v>
      </c>
      <c r="H483" s="7">
        <f>VALUE(IF(data_to_clean[[#This Row],[multiplicity]]="Million",_xlfn.CONCAT(SUBSTITUTE(data_to_clean[[#This Row],[number]],".",""),"00000"),_xlfn.CONCAT(SUBSTITUTE(data_to_clean[[#This Row],[number]],".",""),"00000000")))</f>
        <v>2300000</v>
      </c>
      <c r="I483" t="s">
        <v>2078</v>
      </c>
      <c r="J483">
        <f>ROUND(VALUE(SUBSTITUTE(data_to_clean[[#This Row],[growth_%]],".",",")),0)</f>
        <v>914</v>
      </c>
      <c r="K483" t="s">
        <v>156</v>
      </c>
      <c r="L483">
        <v>20</v>
      </c>
      <c r="M483">
        <v>3</v>
      </c>
      <c r="N483">
        <v>2013</v>
      </c>
      <c r="O483">
        <v>1</v>
      </c>
      <c r="P483" t="s">
        <v>2080</v>
      </c>
      <c r="Q483" t="b">
        <f>AND(ISNUMBER(data_to_clean[[#This Row],[revenue_formatted]]),ISNUMBER(data_to_clean[[#This Row],[growth_formatted_%]]),ISNUMBER(data_to_clean[[#This Row],[workers]]),ISNUMBER(data_to_clean[[#This Row],[previous_workers]]),ISNUMBER(data_to_clean[[#This Row],[founded]]),ISNUMBER(data_to_clean[[#This Row],[yrs_on_list]]))</f>
        <v>1</v>
      </c>
    </row>
    <row r="484" spans="1:17" x14ac:dyDescent="0.25">
      <c r="A484">
        <v>482</v>
      </c>
      <c r="B484" t="s">
        <v>2081</v>
      </c>
      <c r="C484" t="s">
        <v>86</v>
      </c>
      <c r="D484" t="str">
        <f>VLOOKUP(data_to_clean[[#This Row],[state]],abbreviation_table[],2,FALSE)</f>
        <v>Colorado</v>
      </c>
      <c r="E484" t="s">
        <v>824</v>
      </c>
      <c r="F484" t="str">
        <f>TRIM(LEFT(data_to_clean[[#This Row],[revenue]],FIND(" ",data_to_clean[[#This Row],[revenue]])))</f>
        <v>2.5</v>
      </c>
      <c r="G484" t="str">
        <f>RIGHT(data_to_clean[[#This Row],[revenue]],LEN(data_to_clean[[#This Row],[revenue]])-FIND(" ",data_to_clean[[#This Row],[revenue]]))</f>
        <v>Million</v>
      </c>
      <c r="H484" s="7">
        <f>VALUE(IF(data_to_clean[[#This Row],[multiplicity]]="Million",_xlfn.CONCAT(SUBSTITUTE(data_to_clean[[#This Row],[number]],".",""),"00000"),_xlfn.CONCAT(SUBSTITUTE(data_to_clean[[#This Row],[number]],".",""),"00000000")))</f>
        <v>2500000</v>
      </c>
      <c r="I484" t="s">
        <v>2083</v>
      </c>
      <c r="J484">
        <f>ROUND(VALUE(SUBSTITUTE(data_to_clean[[#This Row],[growth_%]],".",",")),0)</f>
        <v>912</v>
      </c>
      <c r="K484" t="s">
        <v>156</v>
      </c>
      <c r="L484">
        <v>21</v>
      </c>
      <c r="M484">
        <v>10</v>
      </c>
      <c r="N484">
        <v>2013</v>
      </c>
      <c r="O484">
        <v>1</v>
      </c>
      <c r="P484" t="s">
        <v>2085</v>
      </c>
      <c r="Q484" t="b">
        <f>AND(ISNUMBER(data_to_clean[[#This Row],[revenue_formatted]]),ISNUMBER(data_to_clean[[#This Row],[growth_formatted_%]]),ISNUMBER(data_to_clean[[#This Row],[workers]]),ISNUMBER(data_to_clean[[#This Row],[previous_workers]]),ISNUMBER(data_to_clean[[#This Row],[founded]]),ISNUMBER(data_to_clean[[#This Row],[yrs_on_list]]))</f>
        <v>1</v>
      </c>
    </row>
    <row r="485" spans="1:17" x14ac:dyDescent="0.25">
      <c r="A485">
        <v>483</v>
      </c>
      <c r="B485" t="s">
        <v>2086</v>
      </c>
      <c r="C485" t="s">
        <v>22</v>
      </c>
      <c r="D485" t="str">
        <f>VLOOKUP(data_to_clean[[#This Row],[state]],abbreviation_table[],2,FALSE)</f>
        <v>Tennessee</v>
      </c>
      <c r="E485" t="s">
        <v>2088</v>
      </c>
      <c r="F485" t="str">
        <f>TRIM(LEFT(data_to_clean[[#This Row],[revenue]],FIND(" ",data_to_clean[[#This Row],[revenue]])))</f>
        <v>31.3</v>
      </c>
      <c r="G485" t="str">
        <f>RIGHT(data_to_clean[[#This Row],[revenue]],LEN(data_to_clean[[#This Row],[revenue]])-FIND(" ",data_to_clean[[#This Row],[revenue]]))</f>
        <v>Million</v>
      </c>
      <c r="H485" s="7">
        <f>VALUE(IF(data_to_clean[[#This Row],[multiplicity]]="Million",_xlfn.CONCAT(SUBSTITUTE(data_to_clean[[#This Row],[number]],".",""),"00000"),_xlfn.CONCAT(SUBSTITUTE(data_to_clean[[#This Row],[number]],".",""),"00000000")))</f>
        <v>31300000</v>
      </c>
      <c r="I485" t="s">
        <v>2089</v>
      </c>
      <c r="J485">
        <f>ROUND(VALUE(SUBSTITUTE(data_to_clean[[#This Row],[growth_%]],".",",")),0)</f>
        <v>911</v>
      </c>
      <c r="K485" t="s">
        <v>25</v>
      </c>
      <c r="L485">
        <v>51</v>
      </c>
      <c r="M485">
        <v>6</v>
      </c>
      <c r="N485">
        <v>2013</v>
      </c>
      <c r="O485">
        <v>2</v>
      </c>
      <c r="P485" t="s">
        <v>1024</v>
      </c>
      <c r="Q485" t="b">
        <f>AND(ISNUMBER(data_to_clean[[#This Row],[revenue_formatted]]),ISNUMBER(data_to_clean[[#This Row],[growth_formatted_%]]),ISNUMBER(data_to_clean[[#This Row],[workers]]),ISNUMBER(data_to_clean[[#This Row],[previous_workers]]),ISNUMBER(data_to_clean[[#This Row],[founded]]),ISNUMBER(data_to_clean[[#This Row],[yrs_on_list]]))</f>
        <v>1</v>
      </c>
    </row>
    <row r="486" spans="1:17" x14ac:dyDescent="0.25">
      <c r="A486">
        <v>484</v>
      </c>
      <c r="B486" t="s">
        <v>2090</v>
      </c>
      <c r="C486" t="s">
        <v>66</v>
      </c>
      <c r="D486" t="str">
        <f>VLOOKUP(data_to_clean[[#This Row],[state]],abbreviation_table[],2,FALSE)</f>
        <v>Virginia</v>
      </c>
      <c r="E486" t="s">
        <v>576</v>
      </c>
      <c r="F486" t="str">
        <f>TRIM(LEFT(data_to_clean[[#This Row],[revenue]],FIND(" ",data_to_clean[[#This Row],[revenue]])))</f>
        <v>3.5</v>
      </c>
      <c r="G486" t="str">
        <f>RIGHT(data_to_clean[[#This Row],[revenue]],LEN(data_to_clean[[#This Row],[revenue]])-FIND(" ",data_to_clean[[#This Row],[revenue]]))</f>
        <v>Million</v>
      </c>
      <c r="H486" s="7">
        <f>VALUE(IF(data_to_clean[[#This Row],[multiplicity]]="Million",_xlfn.CONCAT(SUBSTITUTE(data_to_clean[[#This Row],[number]],".",""),"00000"),_xlfn.CONCAT(SUBSTITUTE(data_to_clean[[#This Row],[number]],".",""),"00000000")))</f>
        <v>3500000</v>
      </c>
      <c r="I486" t="s">
        <v>2092</v>
      </c>
      <c r="J486">
        <f>ROUND(VALUE(SUBSTITUTE(data_to_clean[[#This Row],[growth_%]],".",",")),0)</f>
        <v>905</v>
      </c>
      <c r="K486" t="s">
        <v>181</v>
      </c>
      <c r="L486">
        <v>20</v>
      </c>
      <c r="M486">
        <v>2</v>
      </c>
      <c r="N486">
        <v>2004</v>
      </c>
      <c r="O486">
        <v>2</v>
      </c>
      <c r="P486" t="s">
        <v>396</v>
      </c>
      <c r="Q486" t="b">
        <f>AND(ISNUMBER(data_to_clean[[#This Row],[revenue_formatted]]),ISNUMBER(data_to_clean[[#This Row],[growth_formatted_%]]),ISNUMBER(data_to_clean[[#This Row],[workers]]),ISNUMBER(data_to_clean[[#This Row],[previous_workers]]),ISNUMBER(data_to_clean[[#This Row],[founded]]),ISNUMBER(data_to_clean[[#This Row],[yrs_on_list]]))</f>
        <v>1</v>
      </c>
    </row>
    <row r="487" spans="1:17" x14ac:dyDescent="0.25">
      <c r="A487">
        <v>485</v>
      </c>
      <c r="B487" t="s">
        <v>2093</v>
      </c>
      <c r="C487" t="s">
        <v>59</v>
      </c>
      <c r="D487" t="str">
        <f>VLOOKUP(data_to_clean[[#This Row],[state]],abbreviation_table[],2,FALSE)</f>
        <v>New Jersey</v>
      </c>
      <c r="E487" t="s">
        <v>209</v>
      </c>
      <c r="F487" t="str">
        <f>TRIM(LEFT(data_to_clean[[#This Row],[revenue]],FIND(" ",data_to_clean[[#This Row],[revenue]])))</f>
        <v>7.2</v>
      </c>
      <c r="G487" t="str">
        <f>RIGHT(data_to_clean[[#This Row],[revenue]],LEN(data_to_clean[[#This Row],[revenue]])-FIND(" ",data_to_clean[[#This Row],[revenue]]))</f>
        <v>Million</v>
      </c>
      <c r="H487" s="7">
        <f>VALUE(IF(data_to_clean[[#This Row],[multiplicity]]="Million",_xlfn.CONCAT(SUBSTITUTE(data_to_clean[[#This Row],[number]],".",""),"00000"),_xlfn.CONCAT(SUBSTITUTE(data_to_clean[[#This Row],[number]],".",""),"00000000")))</f>
        <v>7200000</v>
      </c>
      <c r="I487" t="s">
        <v>2095</v>
      </c>
      <c r="J487">
        <f>ROUND(VALUE(SUBSTITUTE(data_to_clean[[#This Row],[growth_%]],".",",")),0)</f>
        <v>904</v>
      </c>
      <c r="K487" t="s">
        <v>33</v>
      </c>
      <c r="L487">
        <v>8</v>
      </c>
      <c r="M487">
        <v>5</v>
      </c>
      <c r="N487">
        <v>2013</v>
      </c>
      <c r="O487">
        <v>2</v>
      </c>
      <c r="P487" t="s">
        <v>2096</v>
      </c>
      <c r="Q487" t="b">
        <f>AND(ISNUMBER(data_to_clean[[#This Row],[revenue_formatted]]),ISNUMBER(data_to_clean[[#This Row],[growth_formatted_%]]),ISNUMBER(data_to_clean[[#This Row],[workers]]),ISNUMBER(data_to_clean[[#This Row],[previous_workers]]),ISNUMBER(data_to_clean[[#This Row],[founded]]),ISNUMBER(data_to_clean[[#This Row],[yrs_on_list]]))</f>
        <v>1</v>
      </c>
    </row>
    <row r="488" spans="1:17" x14ac:dyDescent="0.25">
      <c r="A488">
        <v>486</v>
      </c>
      <c r="B488" t="s">
        <v>2097</v>
      </c>
      <c r="C488" t="s">
        <v>80</v>
      </c>
      <c r="D488" t="str">
        <f>VLOOKUP(data_to_clean[[#This Row],[state]],abbreviation_table[],2,FALSE)</f>
        <v>California</v>
      </c>
      <c r="E488" t="s">
        <v>2099</v>
      </c>
      <c r="F488" t="str">
        <f>TRIM(LEFT(data_to_clean[[#This Row],[revenue]],FIND(" ",data_to_clean[[#This Row],[revenue]])))</f>
        <v>59.4</v>
      </c>
      <c r="G488" t="str">
        <f>RIGHT(data_to_clean[[#This Row],[revenue]],LEN(data_to_clean[[#This Row],[revenue]])-FIND(" ",data_to_clean[[#This Row],[revenue]]))</f>
        <v>Million</v>
      </c>
      <c r="H488" s="7">
        <f>VALUE(IF(data_to_clean[[#This Row],[multiplicity]]="Million",_xlfn.CONCAT(SUBSTITUTE(data_to_clean[[#This Row],[number]],".",""),"00000"),_xlfn.CONCAT(SUBSTITUTE(data_to_clean[[#This Row],[number]],".",""),"00000000")))</f>
        <v>59400000</v>
      </c>
      <c r="I488" t="s">
        <v>2100</v>
      </c>
      <c r="J488">
        <f>ROUND(VALUE(SUBSTITUTE(data_to_clean[[#This Row],[growth_%]],".",",")),0)</f>
        <v>903</v>
      </c>
      <c r="K488" t="s">
        <v>156</v>
      </c>
      <c r="L488">
        <v>574</v>
      </c>
      <c r="M488">
        <v>85</v>
      </c>
      <c r="N488">
        <v>2012</v>
      </c>
      <c r="O488">
        <v>1</v>
      </c>
      <c r="P488" t="s">
        <v>2101</v>
      </c>
      <c r="Q488" t="b">
        <f>AND(ISNUMBER(data_to_clean[[#This Row],[revenue_formatted]]),ISNUMBER(data_to_clean[[#This Row],[growth_formatted_%]]),ISNUMBER(data_to_clean[[#This Row],[workers]]),ISNUMBER(data_to_clean[[#This Row],[previous_workers]]),ISNUMBER(data_to_clean[[#This Row],[founded]]),ISNUMBER(data_to_clean[[#This Row],[yrs_on_list]]))</f>
        <v>1</v>
      </c>
    </row>
    <row r="489" spans="1:17" x14ac:dyDescent="0.25">
      <c r="A489">
        <v>487</v>
      </c>
      <c r="B489" t="s">
        <v>2102</v>
      </c>
      <c r="C489" t="s">
        <v>341</v>
      </c>
      <c r="D489" t="str">
        <f>VLOOKUP(data_to_clean[[#This Row],[state]],abbreviation_table[],2,FALSE)</f>
        <v>Massachusetts</v>
      </c>
      <c r="E489" t="s">
        <v>2104</v>
      </c>
      <c r="F489" t="str">
        <f>TRIM(LEFT(data_to_clean[[#This Row],[revenue]],FIND(" ",data_to_clean[[#This Row],[revenue]])))</f>
        <v>78.6</v>
      </c>
      <c r="G489" t="str">
        <f>RIGHT(data_to_clean[[#This Row],[revenue]],LEN(data_to_clean[[#This Row],[revenue]])-FIND(" ",data_to_clean[[#This Row],[revenue]]))</f>
        <v>Million</v>
      </c>
      <c r="H489" s="7">
        <f>VALUE(IF(data_to_clean[[#This Row],[multiplicity]]="Million",_xlfn.CONCAT(SUBSTITUTE(data_to_clean[[#This Row],[number]],".",""),"00000"),_xlfn.CONCAT(SUBSTITUTE(data_to_clean[[#This Row],[number]],".",""),"00000000")))</f>
        <v>78600000</v>
      </c>
      <c r="I489" t="s">
        <v>2105</v>
      </c>
      <c r="J489">
        <f>ROUND(VALUE(SUBSTITUTE(data_to_clean[[#This Row],[growth_%]],".",",")),0)</f>
        <v>902</v>
      </c>
      <c r="K489" t="s">
        <v>175</v>
      </c>
      <c r="L489">
        <v>90</v>
      </c>
      <c r="M489">
        <v>34</v>
      </c>
      <c r="N489">
        <v>2010</v>
      </c>
      <c r="O489">
        <v>3</v>
      </c>
      <c r="P489" t="s">
        <v>344</v>
      </c>
      <c r="Q489" t="b">
        <f>AND(ISNUMBER(data_to_clean[[#This Row],[revenue_formatted]]),ISNUMBER(data_to_clean[[#This Row],[growth_formatted_%]]),ISNUMBER(data_to_clean[[#This Row],[workers]]),ISNUMBER(data_to_clean[[#This Row],[previous_workers]]),ISNUMBER(data_to_clean[[#This Row],[founded]]),ISNUMBER(data_to_clean[[#This Row],[yrs_on_list]]))</f>
        <v>1</v>
      </c>
    </row>
    <row r="490" spans="1:17" x14ac:dyDescent="0.25">
      <c r="A490">
        <v>488</v>
      </c>
      <c r="B490" t="s">
        <v>2106</v>
      </c>
      <c r="C490" t="s">
        <v>1262</v>
      </c>
      <c r="D490" t="str">
        <f>VLOOKUP(data_to_clean[[#This Row],[state]],abbreviation_table[],2,FALSE)</f>
        <v>South Carolina</v>
      </c>
      <c r="E490" t="s">
        <v>2108</v>
      </c>
      <c r="F490" t="str">
        <f>TRIM(LEFT(data_to_clean[[#This Row],[revenue]],FIND(" ",data_to_clean[[#This Row],[revenue]])))</f>
        <v>11.4</v>
      </c>
      <c r="G490" t="str">
        <f>RIGHT(data_to_clean[[#This Row],[revenue]],LEN(data_to_clean[[#This Row],[revenue]])-FIND(" ",data_to_clean[[#This Row],[revenue]]))</f>
        <v>Million</v>
      </c>
      <c r="H490" s="7">
        <f>VALUE(IF(data_to_clean[[#This Row],[multiplicity]]="Million",_xlfn.CONCAT(SUBSTITUTE(data_to_clean[[#This Row],[number]],".",""),"00000"),_xlfn.CONCAT(SUBSTITUTE(data_to_clean[[#This Row],[number]],".",""),"00000000")))</f>
        <v>11400000</v>
      </c>
      <c r="I490" t="s">
        <v>2109</v>
      </c>
      <c r="J490">
        <f>ROUND(VALUE(SUBSTITUTE(data_to_clean[[#This Row],[growth_%]],".",",")),0)</f>
        <v>901</v>
      </c>
      <c r="K490" t="s">
        <v>107</v>
      </c>
      <c r="L490">
        <v>61</v>
      </c>
      <c r="M490">
        <v>19</v>
      </c>
      <c r="N490">
        <v>2015</v>
      </c>
      <c r="O490">
        <v>2</v>
      </c>
      <c r="P490" t="s">
        <v>596</v>
      </c>
      <c r="Q490" t="b">
        <f>AND(ISNUMBER(data_to_clean[[#This Row],[revenue_formatted]]),ISNUMBER(data_to_clean[[#This Row],[growth_formatted_%]]),ISNUMBER(data_to_clean[[#This Row],[workers]]),ISNUMBER(data_to_clean[[#This Row],[previous_workers]]),ISNUMBER(data_to_clean[[#This Row],[founded]]),ISNUMBER(data_to_clean[[#This Row],[yrs_on_list]]))</f>
        <v>1</v>
      </c>
    </row>
    <row r="491" spans="1:17" x14ac:dyDescent="0.25">
      <c r="A491">
        <v>489</v>
      </c>
      <c r="B491" t="s">
        <v>2111</v>
      </c>
      <c r="C491" t="s">
        <v>215</v>
      </c>
      <c r="D491" t="str">
        <f>VLOOKUP(data_to_clean[[#This Row],[state]],abbreviation_table[],2,FALSE)</f>
        <v>North Carolina</v>
      </c>
      <c r="E491" t="s">
        <v>704</v>
      </c>
      <c r="F491" t="str">
        <f>TRIM(LEFT(data_to_clean[[#This Row],[revenue]],FIND(" ",data_to_clean[[#This Row],[revenue]])))</f>
        <v>5.4</v>
      </c>
      <c r="G491" t="str">
        <f>RIGHT(data_to_clean[[#This Row],[revenue]],LEN(data_to_clean[[#This Row],[revenue]])-FIND(" ",data_to_clean[[#This Row],[revenue]]))</f>
        <v>Million</v>
      </c>
      <c r="H491" s="7">
        <f>VALUE(IF(data_to_clean[[#This Row],[multiplicity]]="Million",_xlfn.CONCAT(SUBSTITUTE(data_to_clean[[#This Row],[number]],".",""),"00000"),_xlfn.CONCAT(SUBSTITUTE(data_to_clean[[#This Row],[number]],".",""),"00000000")))</f>
        <v>5400000</v>
      </c>
      <c r="I491" t="s">
        <v>2113</v>
      </c>
      <c r="J491">
        <f>ROUND(VALUE(SUBSTITUTE(data_to_clean[[#This Row],[growth_%]],".",",")),0)</f>
        <v>900</v>
      </c>
      <c r="K491" t="s">
        <v>211</v>
      </c>
      <c r="L491">
        <v>7</v>
      </c>
      <c r="M491">
        <v>2</v>
      </c>
      <c r="N491">
        <v>2009</v>
      </c>
      <c r="O491">
        <v>2</v>
      </c>
      <c r="P491" t="s">
        <v>2114</v>
      </c>
      <c r="Q491" t="b">
        <f>AND(ISNUMBER(data_to_clean[[#This Row],[revenue_formatted]]),ISNUMBER(data_to_clean[[#This Row],[growth_formatted_%]]),ISNUMBER(data_to_clean[[#This Row],[workers]]),ISNUMBER(data_to_clean[[#This Row],[previous_workers]]),ISNUMBER(data_to_clean[[#This Row],[founded]]),ISNUMBER(data_to_clean[[#This Row],[yrs_on_list]]))</f>
        <v>1</v>
      </c>
    </row>
    <row r="492" spans="1:17" x14ac:dyDescent="0.25">
      <c r="A492">
        <v>490</v>
      </c>
      <c r="B492" t="s">
        <v>2115</v>
      </c>
      <c r="C492" t="s">
        <v>86</v>
      </c>
      <c r="D492" t="str">
        <f>VLOOKUP(data_to_clean[[#This Row],[state]],abbreviation_table[],2,FALSE)</f>
        <v>Colorado</v>
      </c>
      <c r="E492" t="s">
        <v>2117</v>
      </c>
      <c r="F492" t="str">
        <f>TRIM(LEFT(data_to_clean[[#This Row],[revenue]],FIND(" ",data_to_clean[[#This Row],[revenue]])))</f>
        <v>45.4</v>
      </c>
      <c r="G492" t="str">
        <f>RIGHT(data_to_clean[[#This Row],[revenue]],LEN(data_to_clean[[#This Row],[revenue]])-FIND(" ",data_to_clean[[#This Row],[revenue]]))</f>
        <v>Million</v>
      </c>
      <c r="H492" s="7">
        <f>VALUE(IF(data_to_clean[[#This Row],[multiplicity]]="Million",_xlfn.CONCAT(SUBSTITUTE(data_to_clean[[#This Row],[number]],".",""),"00000"),_xlfn.CONCAT(SUBSTITUTE(data_to_clean[[#This Row],[number]],".",""),"00000000")))</f>
        <v>45400000</v>
      </c>
      <c r="I492" t="s">
        <v>2118</v>
      </c>
      <c r="J492">
        <f>ROUND(VALUE(SUBSTITUTE(data_to_clean[[#This Row],[growth_%]],".",",")),0)</f>
        <v>897</v>
      </c>
      <c r="K492" t="s">
        <v>175</v>
      </c>
      <c r="L492">
        <v>78</v>
      </c>
      <c r="M492">
        <v>25</v>
      </c>
      <c r="N492">
        <v>2011</v>
      </c>
      <c r="O492">
        <v>2</v>
      </c>
      <c r="P492" t="s">
        <v>2085</v>
      </c>
      <c r="Q492" t="b">
        <f>AND(ISNUMBER(data_to_clean[[#This Row],[revenue_formatted]]),ISNUMBER(data_to_clean[[#This Row],[growth_formatted_%]]),ISNUMBER(data_to_clean[[#This Row],[workers]]),ISNUMBER(data_to_clean[[#This Row],[previous_workers]]),ISNUMBER(data_to_clean[[#This Row],[founded]]),ISNUMBER(data_to_clean[[#This Row],[yrs_on_list]]))</f>
        <v>1</v>
      </c>
    </row>
    <row r="493" spans="1:17" x14ac:dyDescent="0.25">
      <c r="A493">
        <v>491</v>
      </c>
      <c r="B493" t="s">
        <v>2119</v>
      </c>
      <c r="C493" t="s">
        <v>243</v>
      </c>
      <c r="D493" t="str">
        <f>VLOOKUP(data_to_clean[[#This Row],[state]],abbreviation_table[],2,FALSE)</f>
        <v>Maryland</v>
      </c>
      <c r="E493" t="s">
        <v>2121</v>
      </c>
      <c r="F493" t="str">
        <f>TRIM(LEFT(data_to_clean[[#This Row],[revenue]],FIND(" ",data_to_clean[[#This Row],[revenue]])))</f>
        <v>52.4</v>
      </c>
      <c r="G493" t="str">
        <f>RIGHT(data_to_clean[[#This Row],[revenue]],LEN(data_to_clean[[#This Row],[revenue]])-FIND(" ",data_to_clean[[#This Row],[revenue]]))</f>
        <v>Million</v>
      </c>
      <c r="H493" s="7">
        <f>VALUE(IF(data_to_clean[[#This Row],[multiplicity]]="Million",_xlfn.CONCAT(SUBSTITUTE(data_to_clean[[#This Row],[number]],".",""),"00000"),_xlfn.CONCAT(SUBSTITUTE(data_to_clean[[#This Row],[number]],".",""),"00000000")))</f>
        <v>52400000</v>
      </c>
      <c r="I493" t="s">
        <v>2122</v>
      </c>
      <c r="J493">
        <f>ROUND(VALUE(SUBSTITUTE(data_to_clean[[#This Row],[growth_%]],".",",")),0)</f>
        <v>895</v>
      </c>
      <c r="K493" t="s">
        <v>175</v>
      </c>
      <c r="L493">
        <v>17</v>
      </c>
      <c r="M493">
        <v>5</v>
      </c>
      <c r="N493">
        <v>2013</v>
      </c>
      <c r="O493">
        <v>1</v>
      </c>
      <c r="P493" t="s">
        <v>2123</v>
      </c>
      <c r="Q493" t="b">
        <f>AND(ISNUMBER(data_to_clean[[#This Row],[revenue_formatted]]),ISNUMBER(data_to_clean[[#This Row],[growth_formatted_%]]),ISNUMBER(data_to_clean[[#This Row],[workers]]),ISNUMBER(data_to_clean[[#This Row],[previous_workers]]),ISNUMBER(data_to_clean[[#This Row],[founded]]),ISNUMBER(data_to_clean[[#This Row],[yrs_on_list]]))</f>
        <v>1</v>
      </c>
    </row>
    <row r="494" spans="1:17" x14ac:dyDescent="0.25">
      <c r="A494">
        <v>492</v>
      </c>
      <c r="B494" t="s">
        <v>2124</v>
      </c>
      <c r="C494" t="s">
        <v>52</v>
      </c>
      <c r="D494" t="str">
        <f>VLOOKUP(data_to_clean[[#This Row],[state]],abbreviation_table[],2,FALSE)</f>
        <v>Florida</v>
      </c>
      <c r="E494" t="s">
        <v>704</v>
      </c>
      <c r="F494" t="str">
        <f>TRIM(LEFT(data_to_clean[[#This Row],[revenue]],FIND(" ",data_to_clean[[#This Row],[revenue]])))</f>
        <v>5.4</v>
      </c>
      <c r="G494" t="str">
        <f>RIGHT(data_to_clean[[#This Row],[revenue]],LEN(data_to_clean[[#This Row],[revenue]])-FIND(" ",data_to_clean[[#This Row],[revenue]]))</f>
        <v>Million</v>
      </c>
      <c r="H494" s="7">
        <f>VALUE(IF(data_to_clean[[#This Row],[multiplicity]]="Million",_xlfn.CONCAT(SUBSTITUTE(data_to_clean[[#This Row],[number]],".",""),"00000"),_xlfn.CONCAT(SUBSTITUTE(data_to_clean[[#This Row],[number]],".",""),"00000000")))</f>
        <v>5400000</v>
      </c>
      <c r="I494" t="s">
        <v>2126</v>
      </c>
      <c r="J494">
        <f>ROUND(VALUE(SUBSTITUTE(data_to_clean[[#This Row],[growth_%]],".",",")),0)</f>
        <v>895</v>
      </c>
      <c r="K494" t="s">
        <v>48</v>
      </c>
      <c r="L494">
        <v>30</v>
      </c>
      <c r="M494">
        <v>6</v>
      </c>
      <c r="N494">
        <v>2012</v>
      </c>
      <c r="O494">
        <v>2</v>
      </c>
      <c r="P494" t="s">
        <v>2127</v>
      </c>
      <c r="Q494" t="b">
        <f>AND(ISNUMBER(data_to_clean[[#This Row],[revenue_formatted]]),ISNUMBER(data_to_clean[[#This Row],[growth_formatted_%]]),ISNUMBER(data_to_clean[[#This Row],[workers]]),ISNUMBER(data_to_clean[[#This Row],[previous_workers]]),ISNUMBER(data_to_clean[[#This Row],[founded]]),ISNUMBER(data_to_clean[[#This Row],[yrs_on_list]]))</f>
        <v>1</v>
      </c>
    </row>
    <row r="495" spans="1:17" x14ac:dyDescent="0.25">
      <c r="A495">
        <v>493</v>
      </c>
      <c r="B495" t="s">
        <v>2128</v>
      </c>
      <c r="C495" t="s">
        <v>86</v>
      </c>
      <c r="D495" t="str">
        <f>VLOOKUP(data_to_clean[[#This Row],[state]],abbreviation_table[],2,FALSE)</f>
        <v>Colorado</v>
      </c>
      <c r="E495" t="s">
        <v>1157</v>
      </c>
      <c r="F495" t="str">
        <f>TRIM(LEFT(data_to_clean[[#This Row],[revenue]],FIND(" ",data_to_clean[[#This Row],[revenue]])))</f>
        <v>5.3</v>
      </c>
      <c r="G495" t="str">
        <f>RIGHT(data_to_clean[[#This Row],[revenue]],LEN(data_to_clean[[#This Row],[revenue]])-FIND(" ",data_to_clean[[#This Row],[revenue]]))</f>
        <v>Million</v>
      </c>
      <c r="H495" s="7">
        <f>VALUE(IF(data_to_clean[[#This Row],[multiplicity]]="Million",_xlfn.CONCAT(SUBSTITUTE(data_to_clean[[#This Row],[number]],".",""),"00000"),_xlfn.CONCAT(SUBSTITUTE(data_to_clean[[#This Row],[number]],".",""),"00000000")))</f>
        <v>5300000</v>
      </c>
      <c r="I495" t="s">
        <v>2130</v>
      </c>
      <c r="J495">
        <f>ROUND(VALUE(SUBSTITUTE(data_to_clean[[#This Row],[growth_%]],".",",")),0)</f>
        <v>894</v>
      </c>
      <c r="K495" t="s">
        <v>33</v>
      </c>
      <c r="L495">
        <v>36</v>
      </c>
      <c r="M495">
        <v>12</v>
      </c>
      <c r="N495">
        <v>2013</v>
      </c>
      <c r="O495">
        <v>1</v>
      </c>
      <c r="P495" t="s">
        <v>89</v>
      </c>
      <c r="Q495" t="b">
        <f>AND(ISNUMBER(data_to_clean[[#This Row],[revenue_formatted]]),ISNUMBER(data_to_clean[[#This Row],[growth_formatted_%]]),ISNUMBER(data_to_clean[[#This Row],[workers]]),ISNUMBER(data_to_clean[[#This Row],[previous_workers]]),ISNUMBER(data_to_clean[[#This Row],[founded]]),ISNUMBER(data_to_clean[[#This Row],[yrs_on_list]]))</f>
        <v>1</v>
      </c>
    </row>
    <row r="496" spans="1:17" x14ac:dyDescent="0.25">
      <c r="A496">
        <v>494</v>
      </c>
      <c r="B496" t="s">
        <v>2131</v>
      </c>
      <c r="C496" t="s">
        <v>45</v>
      </c>
      <c r="D496" t="str">
        <f>VLOOKUP(data_to_clean[[#This Row],[state]],abbreviation_table[],2,FALSE)</f>
        <v>Pennsylvania</v>
      </c>
      <c r="E496" t="s">
        <v>1290</v>
      </c>
      <c r="F496" t="str">
        <f>TRIM(LEFT(data_to_clean[[#This Row],[revenue]],FIND(" ",data_to_clean[[#This Row],[revenue]])))</f>
        <v>18.4</v>
      </c>
      <c r="G496" t="str">
        <f>RIGHT(data_to_clean[[#This Row],[revenue]],LEN(data_to_clean[[#This Row],[revenue]])-FIND(" ",data_to_clean[[#This Row],[revenue]]))</f>
        <v>Million</v>
      </c>
      <c r="H496" s="7">
        <f>VALUE(IF(data_to_clean[[#This Row],[multiplicity]]="Million",_xlfn.CONCAT(SUBSTITUTE(data_to_clean[[#This Row],[number]],".",""),"00000"),_xlfn.CONCAT(SUBSTITUTE(data_to_clean[[#This Row],[number]],".",""),"00000000")))</f>
        <v>18400000</v>
      </c>
      <c r="I496" t="s">
        <v>2133</v>
      </c>
      <c r="J496">
        <f>ROUND(VALUE(SUBSTITUTE(data_to_clean[[#This Row],[growth_%]],".",",")),0)</f>
        <v>891</v>
      </c>
      <c r="K496" t="s">
        <v>233</v>
      </c>
      <c r="L496">
        <v>28</v>
      </c>
      <c r="M496">
        <v>5</v>
      </c>
      <c r="N496">
        <v>2009</v>
      </c>
      <c r="O496">
        <v>3</v>
      </c>
      <c r="P496" t="s">
        <v>49</v>
      </c>
      <c r="Q496" t="b">
        <f>AND(ISNUMBER(data_to_clean[[#This Row],[revenue_formatted]]),ISNUMBER(data_to_clean[[#This Row],[growth_formatted_%]]),ISNUMBER(data_to_clean[[#This Row],[workers]]),ISNUMBER(data_to_clean[[#This Row],[previous_workers]]),ISNUMBER(data_to_clean[[#This Row],[founded]]),ISNUMBER(data_to_clean[[#This Row],[yrs_on_list]]))</f>
        <v>1</v>
      </c>
    </row>
    <row r="497" spans="1:17" x14ac:dyDescent="0.25">
      <c r="A497">
        <v>495</v>
      </c>
      <c r="B497" t="s">
        <v>2134</v>
      </c>
      <c r="C497" t="s">
        <v>80</v>
      </c>
      <c r="D497" t="str">
        <f>VLOOKUP(data_to_clean[[#This Row],[state]],abbreviation_table[],2,FALSE)</f>
        <v>California</v>
      </c>
      <c r="E497" t="s">
        <v>957</v>
      </c>
      <c r="F497" t="str">
        <f>TRIM(LEFT(data_to_clean[[#This Row],[revenue]],FIND(" ",data_to_clean[[#This Row],[revenue]])))</f>
        <v>2.2</v>
      </c>
      <c r="G497" t="str">
        <f>RIGHT(data_to_clean[[#This Row],[revenue]],LEN(data_to_clean[[#This Row],[revenue]])-FIND(" ",data_to_clean[[#This Row],[revenue]]))</f>
        <v>Million</v>
      </c>
      <c r="H497" s="7">
        <f>VALUE(IF(data_to_clean[[#This Row],[multiplicity]]="Million",_xlfn.CONCAT(SUBSTITUTE(data_to_clean[[#This Row],[number]],".",""),"00000"),_xlfn.CONCAT(SUBSTITUTE(data_to_clean[[#This Row],[number]],".",""),"00000000")))</f>
        <v>2200000</v>
      </c>
      <c r="I497" t="s">
        <v>2136</v>
      </c>
      <c r="J497">
        <f>ROUND(VALUE(SUBSTITUTE(data_to_clean[[#This Row],[growth_%]],".",",")),0)</f>
        <v>890</v>
      </c>
      <c r="K497" t="s">
        <v>55</v>
      </c>
      <c r="L497">
        <v>37</v>
      </c>
      <c r="M497">
        <v>2</v>
      </c>
      <c r="N497">
        <v>2014</v>
      </c>
      <c r="O497">
        <v>1</v>
      </c>
      <c r="P497" t="s">
        <v>2137</v>
      </c>
      <c r="Q497" t="b">
        <f>AND(ISNUMBER(data_to_clean[[#This Row],[revenue_formatted]]),ISNUMBER(data_to_clean[[#This Row],[growth_formatted_%]]),ISNUMBER(data_to_clean[[#This Row],[workers]]),ISNUMBER(data_to_clean[[#This Row],[previous_workers]]),ISNUMBER(data_to_clean[[#This Row],[founded]]),ISNUMBER(data_to_clean[[#This Row],[yrs_on_list]]))</f>
        <v>1</v>
      </c>
    </row>
    <row r="498" spans="1:17" x14ac:dyDescent="0.25">
      <c r="A498">
        <v>496</v>
      </c>
      <c r="B498" t="s">
        <v>2138</v>
      </c>
      <c r="C498" t="s">
        <v>98</v>
      </c>
      <c r="D498" t="str">
        <f>VLOOKUP(data_to_clean[[#This Row],[state]],abbreviation_table[],2,FALSE)</f>
        <v>Washington</v>
      </c>
      <c r="E498" t="s">
        <v>1106</v>
      </c>
      <c r="F498" t="str">
        <f>TRIM(LEFT(data_to_clean[[#This Row],[revenue]],FIND(" ",data_to_clean[[#This Row],[revenue]])))</f>
        <v>2.9</v>
      </c>
      <c r="G498" t="str">
        <f>RIGHT(data_to_clean[[#This Row],[revenue]],LEN(data_to_clean[[#This Row],[revenue]])-FIND(" ",data_to_clean[[#This Row],[revenue]]))</f>
        <v>Million</v>
      </c>
      <c r="H498" s="7">
        <f>VALUE(IF(data_to_clean[[#This Row],[multiplicity]]="Million",_xlfn.CONCAT(SUBSTITUTE(data_to_clean[[#This Row],[number]],".",""),"00000"),_xlfn.CONCAT(SUBSTITUTE(data_to_clean[[#This Row],[number]],".",""),"00000000")))</f>
        <v>2900000</v>
      </c>
      <c r="I498" t="s">
        <v>2140</v>
      </c>
      <c r="J498">
        <f>ROUND(VALUE(SUBSTITUTE(data_to_clean[[#This Row],[growth_%]],".",",")),0)</f>
        <v>887</v>
      </c>
      <c r="K498" t="s">
        <v>187</v>
      </c>
      <c r="L498">
        <v>6</v>
      </c>
      <c r="M498">
        <v>2</v>
      </c>
      <c r="N498">
        <v>2015</v>
      </c>
      <c r="O498">
        <v>1</v>
      </c>
      <c r="P498" t="s">
        <v>101</v>
      </c>
      <c r="Q498" t="b">
        <f>AND(ISNUMBER(data_to_clean[[#This Row],[revenue_formatted]]),ISNUMBER(data_to_clean[[#This Row],[growth_formatted_%]]),ISNUMBER(data_to_clean[[#This Row],[workers]]),ISNUMBER(data_to_clean[[#This Row],[previous_workers]]),ISNUMBER(data_to_clean[[#This Row],[founded]]),ISNUMBER(data_to_clean[[#This Row],[yrs_on_list]]))</f>
        <v>1</v>
      </c>
    </row>
    <row r="499" spans="1:17" x14ac:dyDescent="0.25">
      <c r="A499">
        <v>497</v>
      </c>
      <c r="B499" t="s">
        <v>2141</v>
      </c>
      <c r="C499" t="s">
        <v>119</v>
      </c>
      <c r="D499" t="str">
        <f>VLOOKUP(data_to_clean[[#This Row],[state]],abbreviation_table[],2,FALSE)</f>
        <v>Georgia</v>
      </c>
      <c r="E499" t="s">
        <v>1899</v>
      </c>
      <c r="F499" t="str">
        <f>TRIM(LEFT(data_to_clean[[#This Row],[revenue]],FIND(" ",data_to_clean[[#This Row],[revenue]])))</f>
        <v>21.3</v>
      </c>
      <c r="G499" t="str">
        <f>RIGHT(data_to_clean[[#This Row],[revenue]],LEN(data_to_clean[[#This Row],[revenue]])-FIND(" ",data_to_clean[[#This Row],[revenue]]))</f>
        <v>Million</v>
      </c>
      <c r="H499" s="7">
        <f>VALUE(IF(data_to_clean[[#This Row],[multiplicity]]="Million",_xlfn.CONCAT(SUBSTITUTE(data_to_clean[[#This Row],[number]],".",""),"00000"),_xlfn.CONCAT(SUBSTITUTE(data_to_clean[[#This Row],[number]],".",""),"00000000")))</f>
        <v>21300000</v>
      </c>
      <c r="I499" t="s">
        <v>2143</v>
      </c>
      <c r="J499">
        <f>ROUND(VALUE(SUBSTITUTE(data_to_clean[[#This Row],[growth_%]],".",",")),0)</f>
        <v>871</v>
      </c>
      <c r="K499" t="s">
        <v>336</v>
      </c>
      <c r="L499">
        <v>97</v>
      </c>
      <c r="M499">
        <v>10</v>
      </c>
      <c r="N499">
        <v>2013</v>
      </c>
      <c r="O499">
        <v>3</v>
      </c>
      <c r="P499" t="s">
        <v>122</v>
      </c>
      <c r="Q499" t="b">
        <f>AND(ISNUMBER(data_to_clean[[#This Row],[revenue_formatted]]),ISNUMBER(data_to_clean[[#This Row],[growth_formatted_%]]),ISNUMBER(data_to_clean[[#This Row],[workers]]),ISNUMBER(data_to_clean[[#This Row],[previous_workers]]),ISNUMBER(data_to_clean[[#This Row],[founded]]),ISNUMBER(data_to_clean[[#This Row],[yrs_on_list]]))</f>
        <v>1</v>
      </c>
    </row>
    <row r="500" spans="1:17" x14ac:dyDescent="0.25">
      <c r="A500">
        <v>498</v>
      </c>
      <c r="B500" t="s">
        <v>2144</v>
      </c>
      <c r="C500" t="s">
        <v>66</v>
      </c>
      <c r="D500" t="str">
        <f>VLOOKUP(data_to_clean[[#This Row],[state]],abbreviation_table[],2,FALSE)</f>
        <v>Virginia</v>
      </c>
      <c r="E500" t="s">
        <v>334</v>
      </c>
      <c r="F500" t="str">
        <f>TRIM(LEFT(data_to_clean[[#This Row],[revenue]],FIND(" ",data_to_clean[[#This Row],[revenue]])))</f>
        <v>5.1</v>
      </c>
      <c r="G500" t="str">
        <f>RIGHT(data_to_clean[[#This Row],[revenue]],LEN(data_to_clean[[#This Row],[revenue]])-FIND(" ",data_to_clean[[#This Row],[revenue]]))</f>
        <v>Million</v>
      </c>
      <c r="H500" s="7">
        <f>VALUE(IF(data_to_clean[[#This Row],[multiplicity]]="Million",_xlfn.CONCAT(SUBSTITUTE(data_to_clean[[#This Row],[number]],".",""),"00000"),_xlfn.CONCAT(SUBSTITUTE(data_to_clean[[#This Row],[number]],".",""),"00000000")))</f>
        <v>5100000</v>
      </c>
      <c r="I500" t="s">
        <v>2146</v>
      </c>
      <c r="J500">
        <f>ROUND(VALUE(SUBSTITUTE(data_to_clean[[#This Row],[growth_%]],".",",")),0)</f>
        <v>871</v>
      </c>
      <c r="K500" t="s">
        <v>297</v>
      </c>
      <c r="L500">
        <v>28</v>
      </c>
      <c r="M500">
        <v>2</v>
      </c>
      <c r="N500">
        <v>2010</v>
      </c>
      <c r="O500">
        <v>1</v>
      </c>
      <c r="P500" t="s">
        <v>2147</v>
      </c>
      <c r="Q500" t="b">
        <f>AND(ISNUMBER(data_to_clean[[#This Row],[revenue_formatted]]),ISNUMBER(data_to_clean[[#This Row],[growth_formatted_%]]),ISNUMBER(data_to_clean[[#This Row],[workers]]),ISNUMBER(data_to_clean[[#This Row],[previous_workers]]),ISNUMBER(data_to_clean[[#This Row],[founded]]),ISNUMBER(data_to_clean[[#This Row],[yrs_on_list]]))</f>
        <v>1</v>
      </c>
    </row>
    <row r="501" spans="1:17" x14ac:dyDescent="0.25">
      <c r="A501">
        <v>499</v>
      </c>
      <c r="B501" t="s">
        <v>2148</v>
      </c>
      <c r="C501" t="s">
        <v>30</v>
      </c>
      <c r="D501" t="str">
        <f>VLOOKUP(data_to_clean[[#This Row],[state]],abbreviation_table[],2,FALSE)</f>
        <v>Texas</v>
      </c>
      <c r="E501" t="s">
        <v>512</v>
      </c>
      <c r="F501" t="str">
        <f>TRIM(LEFT(data_to_clean[[#This Row],[revenue]],FIND(" ",data_to_clean[[#This Row],[revenue]])))</f>
        <v>4.9</v>
      </c>
      <c r="G501" t="str">
        <f>RIGHT(data_to_clean[[#This Row],[revenue]],LEN(data_to_clean[[#This Row],[revenue]])-FIND(" ",data_to_clean[[#This Row],[revenue]]))</f>
        <v>Million</v>
      </c>
      <c r="H501" s="7">
        <f>VALUE(IF(data_to_clean[[#This Row],[multiplicity]]="Million",_xlfn.CONCAT(SUBSTITUTE(data_to_clean[[#This Row],[number]],".",""),"00000"),_xlfn.CONCAT(SUBSTITUTE(data_to_clean[[#This Row],[number]],".",""),"00000000")))</f>
        <v>4900000</v>
      </c>
      <c r="I501" t="s">
        <v>2150</v>
      </c>
      <c r="J501">
        <f>ROUND(VALUE(SUBSTITUTE(data_to_clean[[#This Row],[growth_%]],".",",")),0)</f>
        <v>870</v>
      </c>
      <c r="K501" t="s">
        <v>69</v>
      </c>
      <c r="L501">
        <v>15</v>
      </c>
      <c r="M501">
        <v>2</v>
      </c>
      <c r="N501">
        <v>2010</v>
      </c>
      <c r="O501">
        <v>1</v>
      </c>
      <c r="P501" t="s">
        <v>251</v>
      </c>
      <c r="Q501" t="b">
        <f>AND(ISNUMBER(data_to_clean[[#This Row],[revenue_formatted]]),ISNUMBER(data_to_clean[[#This Row],[growth_formatted_%]]),ISNUMBER(data_to_clean[[#This Row],[workers]]),ISNUMBER(data_to_clean[[#This Row],[previous_workers]]),ISNUMBER(data_to_clean[[#This Row],[founded]]),ISNUMBER(data_to_clean[[#This Row],[yrs_on_list]]))</f>
        <v>1</v>
      </c>
    </row>
    <row r="502" spans="1:17" x14ac:dyDescent="0.25">
      <c r="A502">
        <v>500</v>
      </c>
      <c r="B502" t="s">
        <v>2151</v>
      </c>
      <c r="C502" t="s">
        <v>105</v>
      </c>
      <c r="D502" t="str">
        <f>VLOOKUP(data_to_clean[[#This Row],[state]],abbreviation_table[],2,FALSE)</f>
        <v>New York</v>
      </c>
      <c r="E502" t="s">
        <v>342</v>
      </c>
      <c r="F502" t="str">
        <f>TRIM(LEFT(data_to_clean[[#This Row],[revenue]],FIND(" ",data_to_clean[[#This Row],[revenue]])))</f>
        <v>8</v>
      </c>
      <c r="G502" t="str">
        <f>RIGHT(data_to_clean[[#This Row],[revenue]],LEN(data_to_clean[[#This Row],[revenue]])-FIND(" ",data_to_clean[[#This Row],[revenue]]))</f>
        <v>Million</v>
      </c>
      <c r="H502" s="7">
        <f>VALUE(IF(data_to_clean[[#This Row],[multiplicity]]="Million",_xlfn.CONCAT(SUBSTITUTE(data_to_clean[[#This Row],[number]],".",""),"00000"),_xlfn.CONCAT(SUBSTITUTE(data_to_clean[[#This Row],[number]],".",""),"00000000")))</f>
        <v>800000</v>
      </c>
      <c r="I502" t="s">
        <v>2153</v>
      </c>
      <c r="J502">
        <f>ROUND(VALUE(SUBSTITUTE(data_to_clean[[#This Row],[growth_%]],".",",")),0)</f>
        <v>870</v>
      </c>
      <c r="K502" t="s">
        <v>107</v>
      </c>
      <c r="L502">
        <v>70</v>
      </c>
      <c r="M502">
        <v>45</v>
      </c>
      <c r="N502">
        <v>2003</v>
      </c>
      <c r="O502">
        <v>1</v>
      </c>
      <c r="P502" t="s">
        <v>108</v>
      </c>
      <c r="Q502" t="b">
        <f>AND(ISNUMBER(data_to_clean[[#This Row],[revenue_formatted]]),ISNUMBER(data_to_clean[[#This Row],[growth_formatted_%]]),ISNUMBER(data_to_clean[[#This Row],[workers]]),ISNUMBER(data_to_clean[[#This Row],[previous_workers]]),ISNUMBER(data_to_clean[[#This Row],[founded]]),ISNUMBER(data_to_clean[[#This Row],[yrs_on_list]]))</f>
        <v>1</v>
      </c>
    </row>
    <row r="503" spans="1:17" x14ac:dyDescent="0.25">
      <c r="A503">
        <v>501</v>
      </c>
      <c r="B503" t="s">
        <v>2154</v>
      </c>
      <c r="C503" t="s">
        <v>45</v>
      </c>
      <c r="D503" t="str">
        <f>VLOOKUP(data_to_clean[[#This Row],[state]],abbreviation_table[],2,FALSE)</f>
        <v>Pennsylvania</v>
      </c>
      <c r="E503" t="s">
        <v>639</v>
      </c>
      <c r="F503" t="str">
        <f>TRIM(LEFT(data_to_clean[[#This Row],[revenue]],FIND(" ",data_to_clean[[#This Row],[revenue]])))</f>
        <v>12.3</v>
      </c>
      <c r="G503" t="str">
        <f>RIGHT(data_to_clean[[#This Row],[revenue]],LEN(data_to_clean[[#This Row],[revenue]])-FIND(" ",data_to_clean[[#This Row],[revenue]]))</f>
        <v>Million</v>
      </c>
      <c r="H503" s="7">
        <f>VALUE(IF(data_to_clean[[#This Row],[multiplicity]]="Million",_xlfn.CONCAT(SUBSTITUTE(data_to_clean[[#This Row],[number]],".",""),"00000"),_xlfn.CONCAT(SUBSTITUTE(data_to_clean[[#This Row],[number]],".",""),"00000000")))</f>
        <v>12300000</v>
      </c>
      <c r="I503" t="s">
        <v>2156</v>
      </c>
      <c r="J503">
        <f>ROUND(VALUE(SUBSTITUTE(data_to_clean[[#This Row],[growth_%]],".",",")),0)</f>
        <v>869</v>
      </c>
      <c r="K503" t="s">
        <v>69</v>
      </c>
      <c r="L503">
        <v>45</v>
      </c>
      <c r="M503">
        <v>6</v>
      </c>
      <c r="N503">
        <v>2005</v>
      </c>
      <c r="O503">
        <v>1</v>
      </c>
      <c r="P503" t="s">
        <v>2157</v>
      </c>
      <c r="Q503" t="b">
        <f>AND(ISNUMBER(data_to_clean[[#This Row],[revenue_formatted]]),ISNUMBER(data_to_clean[[#This Row],[growth_formatted_%]]),ISNUMBER(data_to_clean[[#This Row],[workers]]),ISNUMBER(data_to_clean[[#This Row],[previous_workers]]),ISNUMBER(data_to_clean[[#This Row],[founded]]),ISNUMBER(data_to_clean[[#This Row],[yrs_on_list]]))</f>
        <v>1</v>
      </c>
    </row>
    <row r="504" spans="1:17" x14ac:dyDescent="0.25">
      <c r="A504">
        <v>502</v>
      </c>
      <c r="B504" t="s">
        <v>2158</v>
      </c>
      <c r="C504" t="s">
        <v>80</v>
      </c>
      <c r="D504" t="str">
        <f>VLOOKUP(data_to_clean[[#This Row],[state]],abbreviation_table[],2,FALSE)</f>
        <v>California</v>
      </c>
      <c r="E504" t="s">
        <v>416</v>
      </c>
      <c r="F504" t="str">
        <f>TRIM(LEFT(data_to_clean[[#This Row],[revenue]],FIND(" ",data_to_clean[[#This Row],[revenue]])))</f>
        <v>4.7</v>
      </c>
      <c r="G504" t="str">
        <f>RIGHT(data_to_clean[[#This Row],[revenue]],LEN(data_to_clean[[#This Row],[revenue]])-FIND(" ",data_to_clean[[#This Row],[revenue]]))</f>
        <v>Million</v>
      </c>
      <c r="H504" s="7">
        <f>VALUE(IF(data_to_clean[[#This Row],[multiplicity]]="Million",_xlfn.CONCAT(SUBSTITUTE(data_to_clean[[#This Row],[number]],".",""),"00000"),_xlfn.CONCAT(SUBSTITUTE(data_to_clean[[#This Row],[number]],".",""),"00000000")))</f>
        <v>4700000</v>
      </c>
      <c r="I504" t="s">
        <v>2160</v>
      </c>
      <c r="J504">
        <f>ROUND(VALUE(SUBSTITUTE(data_to_clean[[#This Row],[growth_%]],".",",")),0)</f>
        <v>868</v>
      </c>
      <c r="K504" t="s">
        <v>55</v>
      </c>
      <c r="L504">
        <v>40</v>
      </c>
      <c r="M504">
        <v>3</v>
      </c>
      <c r="N504">
        <v>2014</v>
      </c>
      <c r="O504">
        <v>1</v>
      </c>
      <c r="P504" t="s">
        <v>163</v>
      </c>
      <c r="Q504" t="b">
        <f>AND(ISNUMBER(data_to_clean[[#This Row],[revenue_formatted]]),ISNUMBER(data_to_clean[[#This Row],[growth_formatted_%]]),ISNUMBER(data_to_clean[[#This Row],[workers]]),ISNUMBER(data_to_clean[[#This Row],[previous_workers]]),ISNUMBER(data_to_clean[[#This Row],[founded]]),ISNUMBER(data_to_clean[[#This Row],[yrs_on_list]]))</f>
        <v>1</v>
      </c>
    </row>
    <row r="505" spans="1:17" x14ac:dyDescent="0.25">
      <c r="A505">
        <v>503</v>
      </c>
      <c r="B505" t="s">
        <v>2161</v>
      </c>
      <c r="C505" t="s">
        <v>223</v>
      </c>
      <c r="D505" t="str">
        <f>VLOOKUP(data_to_clean[[#This Row],[state]],abbreviation_table[],2,FALSE)</f>
        <v>Wisconsin</v>
      </c>
      <c r="E505" t="s">
        <v>576</v>
      </c>
      <c r="F505" t="str">
        <f>TRIM(LEFT(data_to_clean[[#This Row],[revenue]],FIND(" ",data_to_clean[[#This Row],[revenue]])))</f>
        <v>3.5</v>
      </c>
      <c r="G505" t="str">
        <f>RIGHT(data_to_clean[[#This Row],[revenue]],LEN(data_to_clean[[#This Row],[revenue]])-FIND(" ",data_to_clean[[#This Row],[revenue]]))</f>
        <v>Million</v>
      </c>
      <c r="H505" s="7">
        <f>VALUE(IF(data_to_clean[[#This Row],[multiplicity]]="Million",_xlfn.CONCAT(SUBSTITUTE(data_to_clean[[#This Row],[number]],".",""),"00000"),_xlfn.CONCAT(SUBSTITUTE(data_to_clean[[#This Row],[number]],".",""),"00000000")))</f>
        <v>3500000</v>
      </c>
      <c r="I505" t="s">
        <v>2163</v>
      </c>
      <c r="J505">
        <f>ROUND(VALUE(SUBSTITUTE(data_to_clean[[#This Row],[growth_%]],".",",")),0)</f>
        <v>866</v>
      </c>
      <c r="K505" t="s">
        <v>156</v>
      </c>
      <c r="L505">
        <v>11</v>
      </c>
      <c r="M505">
        <v>3</v>
      </c>
      <c r="N505">
        <v>2008</v>
      </c>
      <c r="O505">
        <v>1</v>
      </c>
      <c r="P505" t="s">
        <v>2164</v>
      </c>
      <c r="Q505" t="b">
        <f>AND(ISNUMBER(data_to_clean[[#This Row],[revenue_formatted]]),ISNUMBER(data_to_clean[[#This Row],[growth_formatted_%]]),ISNUMBER(data_to_clean[[#This Row],[workers]]),ISNUMBER(data_to_clean[[#This Row],[previous_workers]]),ISNUMBER(data_to_clean[[#This Row],[founded]]),ISNUMBER(data_to_clean[[#This Row],[yrs_on_list]]))</f>
        <v>1</v>
      </c>
    </row>
    <row r="506" spans="1:17" x14ac:dyDescent="0.25">
      <c r="A506">
        <v>504</v>
      </c>
      <c r="B506" t="s">
        <v>2165</v>
      </c>
      <c r="C506" t="s">
        <v>1544</v>
      </c>
      <c r="D506" t="e">
        <f>VLOOKUP(data_to_clean[[#This Row],[state]],abbreviation_table[],2,FALSE)</f>
        <v>#N/A</v>
      </c>
      <c r="E506" t="s">
        <v>1231</v>
      </c>
      <c r="F506" t="str">
        <f>TRIM(LEFT(data_to_clean[[#This Row],[revenue]],FIND(" ",data_to_clean[[#This Row],[revenue]])))</f>
        <v>8.5</v>
      </c>
      <c r="G506" t="str">
        <f>RIGHT(data_to_clean[[#This Row],[revenue]],LEN(data_to_clean[[#This Row],[revenue]])-FIND(" ",data_to_clean[[#This Row],[revenue]]))</f>
        <v>Million</v>
      </c>
      <c r="H506" s="7">
        <f>VALUE(IF(data_to_clean[[#This Row],[multiplicity]]="Million",_xlfn.CONCAT(SUBSTITUTE(data_to_clean[[#This Row],[number]],".",""),"00000"),_xlfn.CONCAT(SUBSTITUTE(data_to_clean[[#This Row],[number]],".",""),"00000000")))</f>
        <v>8500000</v>
      </c>
      <c r="I506" t="s">
        <v>2167</v>
      </c>
      <c r="J506">
        <f>ROUND(VALUE(SUBSTITUTE(data_to_clean[[#This Row],[growth_%]],".",",")),0)</f>
        <v>865</v>
      </c>
      <c r="K506" t="s">
        <v>18</v>
      </c>
      <c r="L506">
        <v>30</v>
      </c>
      <c r="M506">
        <v>10</v>
      </c>
      <c r="N506">
        <v>2015</v>
      </c>
      <c r="O506">
        <v>1</v>
      </c>
      <c r="P506" t="s">
        <v>1546</v>
      </c>
      <c r="Q506" t="b">
        <f>AND(ISNUMBER(data_to_clean[[#This Row],[revenue_formatted]]),ISNUMBER(data_to_clean[[#This Row],[growth_formatted_%]]),ISNUMBER(data_to_clean[[#This Row],[workers]]),ISNUMBER(data_to_clean[[#This Row],[previous_workers]]),ISNUMBER(data_to_clean[[#This Row],[founded]]),ISNUMBER(data_to_clean[[#This Row],[yrs_on_list]]))</f>
        <v>1</v>
      </c>
    </row>
    <row r="507" spans="1:17" x14ac:dyDescent="0.25">
      <c r="A507">
        <v>505</v>
      </c>
      <c r="B507" t="s">
        <v>2168</v>
      </c>
      <c r="C507" t="s">
        <v>294</v>
      </c>
      <c r="D507" t="str">
        <f>VLOOKUP(data_to_clean[[#This Row],[state]],abbreviation_table[],2,FALSE)</f>
        <v>Minnesota</v>
      </c>
      <c r="E507" t="s">
        <v>2170</v>
      </c>
      <c r="F507" t="str">
        <f>TRIM(LEFT(data_to_clean[[#This Row],[revenue]],FIND(" ",data_to_clean[[#This Row],[revenue]])))</f>
        <v>18.1</v>
      </c>
      <c r="G507" t="str">
        <f>RIGHT(data_to_clean[[#This Row],[revenue]],LEN(data_to_clean[[#This Row],[revenue]])-FIND(" ",data_to_clean[[#This Row],[revenue]]))</f>
        <v>Million</v>
      </c>
      <c r="H507" s="7">
        <f>VALUE(IF(data_to_clean[[#This Row],[multiplicity]]="Million",_xlfn.CONCAT(SUBSTITUTE(data_to_clean[[#This Row],[number]],".",""),"00000"),_xlfn.CONCAT(SUBSTITUTE(data_to_clean[[#This Row],[number]],".",""),"00000000")))</f>
        <v>18100000</v>
      </c>
      <c r="I507" t="s">
        <v>2171</v>
      </c>
      <c r="J507">
        <f>ROUND(VALUE(SUBSTITUTE(data_to_clean[[#This Row],[growth_%]],".",",")),0)</f>
        <v>864</v>
      </c>
      <c r="K507" t="s">
        <v>48</v>
      </c>
      <c r="L507">
        <v>30</v>
      </c>
      <c r="M507">
        <v>2</v>
      </c>
      <c r="N507">
        <v>2008</v>
      </c>
      <c r="O507">
        <v>3</v>
      </c>
      <c r="P507" t="s">
        <v>2172</v>
      </c>
      <c r="Q507" t="b">
        <f>AND(ISNUMBER(data_to_clean[[#This Row],[revenue_formatted]]),ISNUMBER(data_to_clean[[#This Row],[growth_formatted_%]]),ISNUMBER(data_to_clean[[#This Row],[workers]]),ISNUMBER(data_to_clean[[#This Row],[previous_workers]]),ISNUMBER(data_to_clean[[#This Row],[founded]]),ISNUMBER(data_to_clean[[#This Row],[yrs_on_list]]))</f>
        <v>1</v>
      </c>
    </row>
    <row r="508" spans="1:17" x14ac:dyDescent="0.25">
      <c r="A508">
        <v>506</v>
      </c>
      <c r="B508" t="s">
        <v>2173</v>
      </c>
      <c r="C508" t="s">
        <v>80</v>
      </c>
      <c r="D508" t="str">
        <f>VLOOKUP(data_to_clean[[#This Row],[state]],abbreviation_table[],2,FALSE)</f>
        <v>California</v>
      </c>
      <c r="E508" t="s">
        <v>399</v>
      </c>
      <c r="F508" t="str">
        <f>TRIM(LEFT(data_to_clean[[#This Row],[revenue]],FIND(" ",data_to_clean[[#This Row],[revenue]])))</f>
        <v>9</v>
      </c>
      <c r="G508" t="str">
        <f>RIGHT(data_to_clean[[#This Row],[revenue]],LEN(data_to_clean[[#This Row],[revenue]])-FIND(" ",data_to_clean[[#This Row],[revenue]]))</f>
        <v>Million</v>
      </c>
      <c r="H508" s="7">
        <f>VALUE(IF(data_to_clean[[#This Row],[multiplicity]]="Million",_xlfn.CONCAT(SUBSTITUTE(data_to_clean[[#This Row],[number]],".",""),"00000"),_xlfn.CONCAT(SUBSTITUTE(data_to_clean[[#This Row],[number]],".",""),"00000000")))</f>
        <v>900000</v>
      </c>
      <c r="I508" t="s">
        <v>2175</v>
      </c>
      <c r="J508">
        <f>ROUND(VALUE(SUBSTITUTE(data_to_clean[[#This Row],[growth_%]],".",",")),0)</f>
        <v>863</v>
      </c>
      <c r="K508" t="s">
        <v>55</v>
      </c>
      <c r="L508">
        <v>150</v>
      </c>
      <c r="M508">
        <v>25</v>
      </c>
      <c r="N508">
        <v>2007</v>
      </c>
      <c r="O508">
        <v>3</v>
      </c>
      <c r="P508" t="s">
        <v>2176</v>
      </c>
      <c r="Q508" t="b">
        <f>AND(ISNUMBER(data_to_clean[[#This Row],[revenue_formatted]]),ISNUMBER(data_to_clean[[#This Row],[growth_formatted_%]]),ISNUMBER(data_to_clean[[#This Row],[workers]]),ISNUMBER(data_to_clean[[#This Row],[previous_workers]]),ISNUMBER(data_to_clean[[#This Row],[founded]]),ISNUMBER(data_to_clean[[#This Row],[yrs_on_list]]))</f>
        <v>1</v>
      </c>
    </row>
    <row r="509" spans="1:17" x14ac:dyDescent="0.25">
      <c r="A509">
        <v>507</v>
      </c>
      <c r="B509" t="s">
        <v>2177</v>
      </c>
      <c r="C509" t="s">
        <v>45</v>
      </c>
      <c r="D509" t="str">
        <f>VLOOKUP(data_to_clean[[#This Row],[state]],abbreviation_table[],2,FALSE)</f>
        <v>Pennsylvania</v>
      </c>
      <c r="E509" t="s">
        <v>115</v>
      </c>
      <c r="F509" t="str">
        <f>TRIM(LEFT(data_to_clean[[#This Row],[revenue]],FIND(" ",data_to_clean[[#This Row],[revenue]])))</f>
        <v>10.7</v>
      </c>
      <c r="G509" t="str">
        <f>RIGHT(data_to_clean[[#This Row],[revenue]],LEN(data_to_clean[[#This Row],[revenue]])-FIND(" ",data_to_clean[[#This Row],[revenue]]))</f>
        <v>Million</v>
      </c>
      <c r="H509" s="7">
        <f>VALUE(IF(data_to_clean[[#This Row],[multiplicity]]="Million",_xlfn.CONCAT(SUBSTITUTE(data_to_clean[[#This Row],[number]],".",""),"00000"),_xlfn.CONCAT(SUBSTITUTE(data_to_clean[[#This Row],[number]],".",""),"00000000")))</f>
        <v>10700000</v>
      </c>
      <c r="I509" t="s">
        <v>2179</v>
      </c>
      <c r="J509">
        <f>ROUND(VALUE(SUBSTITUTE(data_to_clean[[#This Row],[growth_%]],".",",")),0)</f>
        <v>861</v>
      </c>
      <c r="K509" t="s">
        <v>211</v>
      </c>
      <c r="L509">
        <v>54</v>
      </c>
      <c r="M509">
        <v>1</v>
      </c>
      <c r="N509">
        <v>2011</v>
      </c>
      <c r="O509">
        <v>3</v>
      </c>
      <c r="P509" t="s">
        <v>2180</v>
      </c>
      <c r="Q509" t="b">
        <f>AND(ISNUMBER(data_to_clean[[#This Row],[revenue_formatted]]),ISNUMBER(data_to_clean[[#This Row],[growth_formatted_%]]),ISNUMBER(data_to_clean[[#This Row],[workers]]),ISNUMBER(data_to_clean[[#This Row],[previous_workers]]),ISNUMBER(data_to_clean[[#This Row],[founded]]),ISNUMBER(data_to_clean[[#This Row],[yrs_on_list]]))</f>
        <v>1</v>
      </c>
    </row>
    <row r="510" spans="1:17" x14ac:dyDescent="0.25">
      <c r="A510">
        <v>508</v>
      </c>
      <c r="B510" t="s">
        <v>2181</v>
      </c>
      <c r="C510" t="s">
        <v>86</v>
      </c>
      <c r="D510" t="str">
        <f>VLOOKUP(data_to_clean[[#This Row],[state]],abbreviation_table[],2,FALSE)</f>
        <v>Colorado</v>
      </c>
      <c r="E510" t="s">
        <v>2183</v>
      </c>
      <c r="F510" t="str">
        <f>TRIM(LEFT(data_to_clean[[#This Row],[revenue]],FIND(" ",data_to_clean[[#This Row],[revenue]])))</f>
        <v>84.3</v>
      </c>
      <c r="G510" t="str">
        <f>RIGHT(data_to_clean[[#This Row],[revenue]],LEN(data_to_clean[[#This Row],[revenue]])-FIND(" ",data_to_clean[[#This Row],[revenue]]))</f>
        <v>Million</v>
      </c>
      <c r="H510" s="7">
        <f>VALUE(IF(data_to_clean[[#This Row],[multiplicity]]="Million",_xlfn.CONCAT(SUBSTITUTE(data_to_clean[[#This Row],[number]],".",""),"00000"),_xlfn.CONCAT(SUBSTITUTE(data_to_clean[[#This Row],[number]],".",""),"00000000")))</f>
        <v>84300000</v>
      </c>
      <c r="I510" t="s">
        <v>2184</v>
      </c>
      <c r="J510">
        <f>ROUND(VALUE(SUBSTITUTE(data_to_clean[[#This Row],[growth_%]],".",",")),0)</f>
        <v>858</v>
      </c>
      <c r="K510" t="s">
        <v>257</v>
      </c>
      <c r="L510">
        <v>440</v>
      </c>
      <c r="M510">
        <v>190</v>
      </c>
      <c r="N510">
        <v>2006</v>
      </c>
      <c r="O510">
        <v>2</v>
      </c>
      <c r="P510" t="s">
        <v>2185</v>
      </c>
      <c r="Q510" t="b">
        <f>AND(ISNUMBER(data_to_clean[[#This Row],[revenue_formatted]]),ISNUMBER(data_to_clean[[#This Row],[growth_formatted_%]]),ISNUMBER(data_to_clean[[#This Row],[workers]]),ISNUMBER(data_to_clean[[#This Row],[previous_workers]]),ISNUMBER(data_to_clean[[#This Row],[founded]]),ISNUMBER(data_to_clean[[#This Row],[yrs_on_list]]))</f>
        <v>1</v>
      </c>
    </row>
    <row r="511" spans="1:17" x14ac:dyDescent="0.25">
      <c r="A511">
        <v>509</v>
      </c>
      <c r="B511" t="s">
        <v>2186</v>
      </c>
      <c r="C511" t="s">
        <v>1337</v>
      </c>
      <c r="D511" t="str">
        <f>VLOOKUP(data_to_clean[[#This Row],[state]],abbreviation_table[],2,FALSE)</f>
        <v>Louisiana</v>
      </c>
      <c r="E511" t="s">
        <v>896</v>
      </c>
      <c r="F511" t="str">
        <f>TRIM(LEFT(data_to_clean[[#This Row],[revenue]],FIND(" ",data_to_clean[[#This Row],[revenue]])))</f>
        <v>10.3</v>
      </c>
      <c r="G511" t="str">
        <f>RIGHT(data_to_clean[[#This Row],[revenue]],LEN(data_to_clean[[#This Row],[revenue]])-FIND(" ",data_to_clean[[#This Row],[revenue]]))</f>
        <v>Million</v>
      </c>
      <c r="H511" s="7">
        <f>VALUE(IF(data_to_clean[[#This Row],[multiplicity]]="Million",_xlfn.CONCAT(SUBSTITUTE(data_to_clean[[#This Row],[number]],".",""),"00000"),_xlfn.CONCAT(SUBSTITUTE(data_to_clean[[#This Row],[number]],".",""),"00000000")))</f>
        <v>10300000</v>
      </c>
      <c r="I511" t="s">
        <v>2188</v>
      </c>
      <c r="J511">
        <f>ROUND(VALUE(SUBSTITUTE(data_to_clean[[#This Row],[growth_%]],".",",")),0)</f>
        <v>857</v>
      </c>
      <c r="K511" t="s">
        <v>211</v>
      </c>
      <c r="L511">
        <v>75</v>
      </c>
      <c r="M511">
        <v>6</v>
      </c>
      <c r="N511">
        <v>2015</v>
      </c>
      <c r="O511">
        <v>1</v>
      </c>
      <c r="P511" t="s">
        <v>2189</v>
      </c>
      <c r="Q511" t="b">
        <f>AND(ISNUMBER(data_to_clean[[#This Row],[revenue_formatted]]),ISNUMBER(data_to_clean[[#This Row],[growth_formatted_%]]),ISNUMBER(data_to_clean[[#This Row],[workers]]),ISNUMBER(data_to_clean[[#This Row],[previous_workers]]),ISNUMBER(data_to_clean[[#This Row],[founded]]),ISNUMBER(data_to_clean[[#This Row],[yrs_on_list]]))</f>
        <v>1</v>
      </c>
    </row>
    <row r="512" spans="1:17" x14ac:dyDescent="0.25">
      <c r="A512">
        <v>510</v>
      </c>
      <c r="B512" t="s">
        <v>2190</v>
      </c>
      <c r="C512" t="s">
        <v>503</v>
      </c>
      <c r="D512" t="str">
        <f>VLOOKUP(data_to_clean[[#This Row],[state]],abbreviation_table[],2,FALSE)</f>
        <v>Illinois</v>
      </c>
      <c r="E512" t="s">
        <v>1152</v>
      </c>
      <c r="F512" t="str">
        <f>TRIM(LEFT(data_to_clean[[#This Row],[revenue]],FIND(" ",data_to_clean[[#This Row],[revenue]])))</f>
        <v>2.1</v>
      </c>
      <c r="G512" t="str">
        <f>RIGHT(data_to_clean[[#This Row],[revenue]],LEN(data_to_clean[[#This Row],[revenue]])-FIND(" ",data_to_clean[[#This Row],[revenue]]))</f>
        <v>Million</v>
      </c>
      <c r="H512" s="7">
        <f>VALUE(IF(data_to_clean[[#This Row],[multiplicity]]="Million",_xlfn.CONCAT(SUBSTITUTE(data_to_clean[[#This Row],[number]],".",""),"00000"),_xlfn.CONCAT(SUBSTITUTE(data_to_clean[[#This Row],[number]],".",""),"00000000")))</f>
        <v>2100000</v>
      </c>
      <c r="I512" t="s">
        <v>2192</v>
      </c>
      <c r="J512">
        <f>ROUND(VALUE(SUBSTITUTE(data_to_clean[[#This Row],[growth_%]],".",",")),0)</f>
        <v>855</v>
      </c>
      <c r="K512" t="s">
        <v>336</v>
      </c>
      <c r="L512">
        <v>12</v>
      </c>
      <c r="M512">
        <v>4</v>
      </c>
      <c r="N512">
        <v>2011</v>
      </c>
      <c r="O512">
        <v>1</v>
      </c>
      <c r="P512" t="s">
        <v>2193</v>
      </c>
      <c r="Q512" t="b">
        <f>AND(ISNUMBER(data_to_clean[[#This Row],[revenue_formatted]]),ISNUMBER(data_to_clean[[#This Row],[growth_formatted_%]]),ISNUMBER(data_to_clean[[#This Row],[workers]]),ISNUMBER(data_to_clean[[#This Row],[previous_workers]]),ISNUMBER(data_to_clean[[#This Row],[founded]]),ISNUMBER(data_to_clean[[#This Row],[yrs_on_list]]))</f>
        <v>1</v>
      </c>
    </row>
    <row r="513" spans="1:17" x14ac:dyDescent="0.25">
      <c r="A513">
        <v>511</v>
      </c>
      <c r="B513" t="s">
        <v>2194</v>
      </c>
      <c r="C513" t="s">
        <v>59</v>
      </c>
      <c r="D513" t="str">
        <f>VLOOKUP(data_to_clean[[#This Row],[state]],abbreviation_table[],2,FALSE)</f>
        <v>New Jersey</v>
      </c>
      <c r="E513" t="s">
        <v>1507</v>
      </c>
      <c r="F513" t="str">
        <f>TRIM(LEFT(data_to_clean[[#This Row],[revenue]],FIND(" ",data_to_clean[[#This Row],[revenue]])))</f>
        <v>16.2</v>
      </c>
      <c r="G513" t="str">
        <f>RIGHT(data_to_clean[[#This Row],[revenue]],LEN(data_to_clean[[#This Row],[revenue]])-FIND(" ",data_to_clean[[#This Row],[revenue]]))</f>
        <v>Million</v>
      </c>
      <c r="H513" s="7">
        <f>VALUE(IF(data_to_clean[[#This Row],[multiplicity]]="Million",_xlfn.CONCAT(SUBSTITUTE(data_to_clean[[#This Row],[number]],".",""),"00000"),_xlfn.CONCAT(SUBSTITUTE(data_to_clean[[#This Row],[number]],".",""),"00000000")))</f>
        <v>16200000</v>
      </c>
      <c r="I513" t="s">
        <v>2196</v>
      </c>
      <c r="J513">
        <f>ROUND(VALUE(SUBSTITUTE(data_to_clean[[#This Row],[growth_%]],".",",")),0)</f>
        <v>855</v>
      </c>
      <c r="K513" t="s">
        <v>55</v>
      </c>
      <c r="L513">
        <v>80</v>
      </c>
      <c r="M513">
        <v>25</v>
      </c>
      <c r="N513">
        <v>2014</v>
      </c>
      <c r="O513">
        <v>1</v>
      </c>
      <c r="P513" t="s">
        <v>1049</v>
      </c>
      <c r="Q513" t="b">
        <f>AND(ISNUMBER(data_to_clean[[#This Row],[revenue_formatted]]),ISNUMBER(data_to_clean[[#This Row],[growth_formatted_%]]),ISNUMBER(data_to_clean[[#This Row],[workers]]),ISNUMBER(data_to_clean[[#This Row],[previous_workers]]),ISNUMBER(data_to_clean[[#This Row],[founded]]),ISNUMBER(data_to_clean[[#This Row],[yrs_on_list]]))</f>
        <v>1</v>
      </c>
    </row>
    <row r="514" spans="1:17" x14ac:dyDescent="0.25">
      <c r="A514">
        <v>512</v>
      </c>
      <c r="B514" t="s">
        <v>2197</v>
      </c>
      <c r="C514" t="s">
        <v>98</v>
      </c>
      <c r="D514" t="str">
        <f>VLOOKUP(data_to_clean[[#This Row],[state]],abbreviation_table[],2,FALSE)</f>
        <v>Washington</v>
      </c>
      <c r="E514" t="s">
        <v>2199</v>
      </c>
      <c r="F514" t="str">
        <f>TRIM(LEFT(data_to_clean[[#This Row],[revenue]],FIND(" ",data_to_clean[[#This Row],[revenue]])))</f>
        <v>27.2</v>
      </c>
      <c r="G514" t="str">
        <f>RIGHT(data_to_clean[[#This Row],[revenue]],LEN(data_to_clean[[#This Row],[revenue]])-FIND(" ",data_to_clean[[#This Row],[revenue]]))</f>
        <v>Million</v>
      </c>
      <c r="H514" s="7">
        <f>VALUE(IF(data_to_clean[[#This Row],[multiplicity]]="Million",_xlfn.CONCAT(SUBSTITUTE(data_to_clean[[#This Row],[number]],".",""),"00000"),_xlfn.CONCAT(SUBSTITUTE(data_to_clean[[#This Row],[number]],".",""),"00000000")))</f>
        <v>27200000</v>
      </c>
      <c r="I514" t="s">
        <v>2200</v>
      </c>
      <c r="J514">
        <f>ROUND(VALUE(SUBSTITUTE(data_to_clean[[#This Row],[growth_%]],".",",")),0)</f>
        <v>854</v>
      </c>
      <c r="K514" t="s">
        <v>187</v>
      </c>
      <c r="L514">
        <v>738</v>
      </c>
      <c r="M514">
        <v>125</v>
      </c>
      <c r="N514">
        <v>2005</v>
      </c>
      <c r="O514">
        <v>4</v>
      </c>
      <c r="P514" t="s">
        <v>2201</v>
      </c>
      <c r="Q514" t="b">
        <f>AND(ISNUMBER(data_to_clean[[#This Row],[revenue_formatted]]),ISNUMBER(data_to_clean[[#This Row],[growth_formatted_%]]),ISNUMBER(data_to_clean[[#This Row],[workers]]),ISNUMBER(data_to_clean[[#This Row],[previous_workers]]),ISNUMBER(data_to_clean[[#This Row],[founded]]),ISNUMBER(data_to_clean[[#This Row],[yrs_on_list]]))</f>
        <v>1</v>
      </c>
    </row>
    <row r="515" spans="1:17" x14ac:dyDescent="0.25">
      <c r="A515">
        <v>513</v>
      </c>
      <c r="B515" t="s">
        <v>2202</v>
      </c>
      <c r="C515" t="s">
        <v>503</v>
      </c>
      <c r="D515" t="str">
        <f>VLOOKUP(data_to_clean[[#This Row],[state]],abbreviation_table[],2,FALSE)</f>
        <v>Illinois</v>
      </c>
      <c r="E515" t="s">
        <v>957</v>
      </c>
      <c r="F515" t="str">
        <f>TRIM(LEFT(data_to_clean[[#This Row],[revenue]],FIND(" ",data_to_clean[[#This Row],[revenue]])))</f>
        <v>2.2</v>
      </c>
      <c r="G515" t="str">
        <f>RIGHT(data_to_clean[[#This Row],[revenue]],LEN(data_to_clean[[#This Row],[revenue]])-FIND(" ",data_to_clean[[#This Row],[revenue]]))</f>
        <v>Million</v>
      </c>
      <c r="H515" s="7">
        <f>VALUE(IF(data_to_clean[[#This Row],[multiplicity]]="Million",_xlfn.CONCAT(SUBSTITUTE(data_to_clean[[#This Row],[number]],".",""),"00000"),_xlfn.CONCAT(SUBSTITUTE(data_to_clean[[#This Row],[number]],".",""),"00000000")))</f>
        <v>2200000</v>
      </c>
      <c r="I515" t="s">
        <v>2204</v>
      </c>
      <c r="J515">
        <f>ROUND(VALUE(SUBSTITUTE(data_to_clean[[#This Row],[growth_%]],".",",")),0)</f>
        <v>853</v>
      </c>
      <c r="K515" t="s">
        <v>40</v>
      </c>
      <c r="L515">
        <v>9</v>
      </c>
      <c r="M515">
        <v>1</v>
      </c>
      <c r="N515">
        <v>2013</v>
      </c>
      <c r="O515">
        <v>1</v>
      </c>
      <c r="P515" t="s">
        <v>506</v>
      </c>
      <c r="Q515" t="b">
        <f>AND(ISNUMBER(data_to_clean[[#This Row],[revenue_formatted]]),ISNUMBER(data_to_clean[[#This Row],[growth_formatted_%]]),ISNUMBER(data_to_clean[[#This Row],[workers]]),ISNUMBER(data_to_clean[[#This Row],[previous_workers]]),ISNUMBER(data_to_clean[[#This Row],[founded]]),ISNUMBER(data_to_clean[[#This Row],[yrs_on_list]]))</f>
        <v>1</v>
      </c>
    </row>
    <row r="516" spans="1:17" x14ac:dyDescent="0.25">
      <c r="A516">
        <v>514</v>
      </c>
      <c r="B516" t="s">
        <v>2205</v>
      </c>
      <c r="C516" t="s">
        <v>80</v>
      </c>
      <c r="D516" t="str">
        <f>VLOOKUP(data_to_clean[[#This Row],[state]],abbreviation_table[],2,FALSE)</f>
        <v>California</v>
      </c>
      <c r="E516" t="s">
        <v>1920</v>
      </c>
      <c r="F516" t="str">
        <f>TRIM(LEFT(data_to_clean[[#This Row],[revenue]],FIND(" ",data_to_clean[[#This Row],[revenue]])))</f>
        <v>2.4</v>
      </c>
      <c r="G516" t="str">
        <f>RIGHT(data_to_clean[[#This Row],[revenue]],LEN(data_to_clean[[#This Row],[revenue]])-FIND(" ",data_to_clean[[#This Row],[revenue]]))</f>
        <v>Million</v>
      </c>
      <c r="H516" s="7">
        <f>VALUE(IF(data_to_clean[[#This Row],[multiplicity]]="Million",_xlfn.CONCAT(SUBSTITUTE(data_to_clean[[#This Row],[number]],".",""),"00000"),_xlfn.CONCAT(SUBSTITUTE(data_to_clean[[#This Row],[number]],".",""),"00000000")))</f>
        <v>2400000</v>
      </c>
      <c r="I516" t="s">
        <v>2207</v>
      </c>
      <c r="J516">
        <f>ROUND(VALUE(SUBSTITUTE(data_to_clean[[#This Row],[growth_%]],".",",")),0)</f>
        <v>852</v>
      </c>
      <c r="K516" t="s">
        <v>156</v>
      </c>
      <c r="L516">
        <v>16</v>
      </c>
      <c r="M516">
        <v>2</v>
      </c>
      <c r="N516">
        <v>2014</v>
      </c>
      <c r="O516">
        <v>1</v>
      </c>
      <c r="P516" t="s">
        <v>137</v>
      </c>
      <c r="Q516" t="b">
        <f>AND(ISNUMBER(data_to_clean[[#This Row],[revenue_formatted]]),ISNUMBER(data_to_clean[[#This Row],[growth_formatted_%]]),ISNUMBER(data_to_clean[[#This Row],[workers]]),ISNUMBER(data_to_clean[[#This Row],[previous_workers]]),ISNUMBER(data_to_clean[[#This Row],[founded]]),ISNUMBER(data_to_clean[[#This Row],[yrs_on_list]]))</f>
        <v>1</v>
      </c>
    </row>
    <row r="517" spans="1:17" x14ac:dyDescent="0.25">
      <c r="A517">
        <v>515</v>
      </c>
      <c r="B517" t="s">
        <v>2208</v>
      </c>
      <c r="C517" t="s">
        <v>974</v>
      </c>
      <c r="D517" t="str">
        <f>VLOOKUP(data_to_clean[[#This Row],[state]],abbreviation_table[],2,FALSE)</f>
        <v>District of Columbia</v>
      </c>
      <c r="E517" t="s">
        <v>2210</v>
      </c>
      <c r="F517" t="str">
        <f>TRIM(LEFT(data_to_clean[[#This Row],[revenue]],FIND(" ",data_to_clean[[#This Row],[revenue]])))</f>
        <v>8.7</v>
      </c>
      <c r="G517" t="str">
        <f>RIGHT(data_to_clean[[#This Row],[revenue]],LEN(data_to_clean[[#This Row],[revenue]])-FIND(" ",data_to_clean[[#This Row],[revenue]]))</f>
        <v>Million</v>
      </c>
      <c r="H517" s="7">
        <f>VALUE(IF(data_to_clean[[#This Row],[multiplicity]]="Million",_xlfn.CONCAT(SUBSTITUTE(data_to_clean[[#This Row],[number]],".",""),"00000"),_xlfn.CONCAT(SUBSTITUTE(data_to_clean[[#This Row],[number]],".",""),"00000000")))</f>
        <v>8700000</v>
      </c>
      <c r="I517" t="s">
        <v>2211</v>
      </c>
      <c r="J517">
        <f>ROUND(VALUE(SUBSTITUTE(data_to_clean[[#This Row],[growth_%]],".",",")),0)</f>
        <v>850</v>
      </c>
      <c r="K517" t="s">
        <v>181</v>
      </c>
      <c r="L517">
        <v>68</v>
      </c>
      <c r="M517">
        <v>15</v>
      </c>
      <c r="N517">
        <v>2011</v>
      </c>
      <c r="O517">
        <v>1</v>
      </c>
      <c r="P517" t="s">
        <v>976</v>
      </c>
      <c r="Q517" t="b">
        <f>AND(ISNUMBER(data_to_clean[[#This Row],[revenue_formatted]]),ISNUMBER(data_to_clean[[#This Row],[growth_formatted_%]]),ISNUMBER(data_to_clean[[#This Row],[workers]]),ISNUMBER(data_to_clean[[#This Row],[previous_workers]]),ISNUMBER(data_to_clean[[#This Row],[founded]]),ISNUMBER(data_to_clean[[#This Row],[yrs_on_list]]))</f>
        <v>1</v>
      </c>
    </row>
    <row r="518" spans="1:17" x14ac:dyDescent="0.25">
      <c r="A518">
        <v>516</v>
      </c>
      <c r="B518" t="s">
        <v>2212</v>
      </c>
      <c r="C518" t="s">
        <v>66</v>
      </c>
      <c r="D518" t="str">
        <f>VLOOKUP(data_to_clean[[#This Row],[state]],abbreviation_table[],2,FALSE)</f>
        <v>Virginia</v>
      </c>
      <c r="E518" t="s">
        <v>1068</v>
      </c>
      <c r="F518" t="str">
        <f>TRIM(LEFT(data_to_clean[[#This Row],[revenue]],FIND(" ",data_to_clean[[#This Row],[revenue]])))</f>
        <v>6.1</v>
      </c>
      <c r="G518" t="str">
        <f>RIGHT(data_to_clean[[#This Row],[revenue]],LEN(data_to_clean[[#This Row],[revenue]])-FIND(" ",data_to_clean[[#This Row],[revenue]]))</f>
        <v>Million</v>
      </c>
      <c r="H518" s="7">
        <f>VALUE(IF(data_to_clean[[#This Row],[multiplicity]]="Million",_xlfn.CONCAT(SUBSTITUTE(data_to_clean[[#This Row],[number]],".",""),"00000"),_xlfn.CONCAT(SUBSTITUTE(data_to_clean[[#This Row],[number]],".",""),"00000000")))</f>
        <v>6100000</v>
      </c>
      <c r="I518" t="s">
        <v>2214</v>
      </c>
      <c r="J518">
        <f>ROUND(VALUE(SUBSTITUTE(data_to_clean[[#This Row],[growth_%]],".",",")),0)</f>
        <v>850</v>
      </c>
      <c r="K518" t="s">
        <v>336</v>
      </c>
      <c r="L518">
        <v>30</v>
      </c>
      <c r="M518">
        <v>3</v>
      </c>
      <c r="N518">
        <v>2012</v>
      </c>
      <c r="O518">
        <v>1</v>
      </c>
      <c r="P518" t="s">
        <v>1896</v>
      </c>
      <c r="Q518" t="b">
        <f>AND(ISNUMBER(data_to_clean[[#This Row],[revenue_formatted]]),ISNUMBER(data_to_clean[[#This Row],[growth_formatted_%]]),ISNUMBER(data_to_clean[[#This Row],[workers]]),ISNUMBER(data_to_clean[[#This Row],[previous_workers]]),ISNUMBER(data_to_clean[[#This Row],[founded]]),ISNUMBER(data_to_clean[[#This Row],[yrs_on_list]]))</f>
        <v>1</v>
      </c>
    </row>
    <row r="519" spans="1:17" x14ac:dyDescent="0.25">
      <c r="A519">
        <v>517</v>
      </c>
      <c r="B519" t="s">
        <v>2215</v>
      </c>
      <c r="C519" t="s">
        <v>30</v>
      </c>
      <c r="D519" t="str">
        <f>VLOOKUP(data_to_clean[[#This Row],[state]],abbreviation_table[],2,FALSE)</f>
        <v>Texas</v>
      </c>
      <c r="E519" t="s">
        <v>456</v>
      </c>
      <c r="F519" t="str">
        <f>TRIM(LEFT(data_to_clean[[#This Row],[revenue]],FIND(" ",data_to_clean[[#This Row],[revenue]])))</f>
        <v>16.3</v>
      </c>
      <c r="G519" t="str">
        <f>RIGHT(data_to_clean[[#This Row],[revenue]],LEN(data_to_clean[[#This Row],[revenue]])-FIND(" ",data_to_clean[[#This Row],[revenue]]))</f>
        <v>Million</v>
      </c>
      <c r="H519" s="7">
        <f>VALUE(IF(data_to_clean[[#This Row],[multiplicity]]="Million",_xlfn.CONCAT(SUBSTITUTE(data_to_clean[[#This Row],[number]],".",""),"00000"),_xlfn.CONCAT(SUBSTITUTE(data_to_clean[[#This Row],[number]],".",""),"00000000")))</f>
        <v>16300000</v>
      </c>
      <c r="I519" t="s">
        <v>2217</v>
      </c>
      <c r="J519">
        <f>ROUND(VALUE(SUBSTITUTE(data_to_clean[[#This Row],[growth_%]],".",",")),0)</f>
        <v>848</v>
      </c>
      <c r="K519" t="s">
        <v>233</v>
      </c>
      <c r="L519">
        <v>23</v>
      </c>
      <c r="M519">
        <v>6</v>
      </c>
      <c r="N519">
        <v>2009</v>
      </c>
      <c r="O519">
        <v>3</v>
      </c>
      <c r="P519" t="s">
        <v>1716</v>
      </c>
      <c r="Q519" t="b">
        <f>AND(ISNUMBER(data_to_clean[[#This Row],[revenue_formatted]]),ISNUMBER(data_to_clean[[#This Row],[growth_formatted_%]]),ISNUMBER(data_to_clean[[#This Row],[workers]]),ISNUMBER(data_to_clean[[#This Row],[previous_workers]]),ISNUMBER(data_to_clean[[#This Row],[founded]]),ISNUMBER(data_to_clean[[#This Row],[yrs_on_list]]))</f>
        <v>1</v>
      </c>
    </row>
    <row r="520" spans="1:17" x14ac:dyDescent="0.25">
      <c r="A520">
        <v>518</v>
      </c>
      <c r="B520" t="s">
        <v>2218</v>
      </c>
      <c r="C520" t="s">
        <v>66</v>
      </c>
      <c r="D520" t="str">
        <f>VLOOKUP(data_to_clean[[#This Row],[state]],abbreviation_table[],2,FALSE)</f>
        <v>Virginia</v>
      </c>
      <c r="E520" t="s">
        <v>603</v>
      </c>
      <c r="F520" t="str">
        <f>TRIM(LEFT(data_to_clean[[#This Row],[revenue]],FIND(" ",data_to_clean[[#This Row],[revenue]])))</f>
        <v>3.8</v>
      </c>
      <c r="G520" t="str">
        <f>RIGHT(data_to_clean[[#This Row],[revenue]],LEN(data_to_clean[[#This Row],[revenue]])-FIND(" ",data_to_clean[[#This Row],[revenue]]))</f>
        <v>Million</v>
      </c>
      <c r="H520" s="7">
        <f>VALUE(IF(data_to_clean[[#This Row],[multiplicity]]="Million",_xlfn.CONCAT(SUBSTITUTE(data_to_clean[[#This Row],[number]],".",""),"00000"),_xlfn.CONCAT(SUBSTITUTE(data_to_clean[[#This Row],[number]],".",""),"00000000")))</f>
        <v>3800000</v>
      </c>
      <c r="I520" t="s">
        <v>2220</v>
      </c>
      <c r="J520">
        <f>ROUND(VALUE(SUBSTITUTE(data_to_clean[[#This Row],[growth_%]],".",",")),0)</f>
        <v>845</v>
      </c>
      <c r="K520" t="s">
        <v>40</v>
      </c>
      <c r="L520">
        <v>15</v>
      </c>
      <c r="M520">
        <v>4</v>
      </c>
      <c r="N520">
        <v>2015</v>
      </c>
      <c r="O520">
        <v>1</v>
      </c>
      <c r="P520" t="s">
        <v>2221</v>
      </c>
      <c r="Q520" t="b">
        <f>AND(ISNUMBER(data_to_clean[[#This Row],[revenue_formatted]]),ISNUMBER(data_to_clean[[#This Row],[growth_formatted_%]]),ISNUMBER(data_to_clean[[#This Row],[workers]]),ISNUMBER(data_to_clean[[#This Row],[previous_workers]]),ISNUMBER(data_to_clean[[#This Row],[founded]]),ISNUMBER(data_to_clean[[#This Row],[yrs_on_list]]))</f>
        <v>1</v>
      </c>
    </row>
    <row r="521" spans="1:17" x14ac:dyDescent="0.25">
      <c r="A521">
        <v>519</v>
      </c>
      <c r="B521" t="s">
        <v>2222</v>
      </c>
      <c r="C521" t="s">
        <v>243</v>
      </c>
      <c r="D521" t="str">
        <f>VLOOKUP(data_to_clean[[#This Row],[state]],abbreviation_table[],2,FALSE)</f>
        <v>Maryland</v>
      </c>
      <c r="E521" t="s">
        <v>2224</v>
      </c>
      <c r="F521" t="str">
        <f>TRIM(LEFT(data_to_clean[[#This Row],[revenue]],FIND(" ",data_to_clean[[#This Row],[revenue]])))</f>
        <v>12.6</v>
      </c>
      <c r="G521" t="str">
        <f>RIGHT(data_to_clean[[#This Row],[revenue]],LEN(data_to_clean[[#This Row],[revenue]])-FIND(" ",data_to_clean[[#This Row],[revenue]]))</f>
        <v>Million</v>
      </c>
      <c r="H521" s="7">
        <f>VALUE(IF(data_to_clean[[#This Row],[multiplicity]]="Million",_xlfn.CONCAT(SUBSTITUTE(data_to_clean[[#This Row],[number]],".",""),"00000"),_xlfn.CONCAT(SUBSTITUTE(data_to_clean[[#This Row],[number]],".",""),"00000000")))</f>
        <v>12600000</v>
      </c>
      <c r="I521" t="s">
        <v>2225</v>
      </c>
      <c r="J521">
        <f>ROUND(VALUE(SUBSTITUTE(data_to_clean[[#This Row],[growth_%]],".",",")),0)</f>
        <v>844</v>
      </c>
      <c r="K521" t="s">
        <v>181</v>
      </c>
      <c r="L521">
        <v>91</v>
      </c>
      <c r="M521">
        <v>5</v>
      </c>
      <c r="N521">
        <v>2005</v>
      </c>
      <c r="O521">
        <v>2</v>
      </c>
      <c r="P521" t="s">
        <v>2226</v>
      </c>
      <c r="Q521" t="b">
        <f>AND(ISNUMBER(data_to_clean[[#This Row],[revenue_formatted]]),ISNUMBER(data_to_clean[[#This Row],[growth_formatted_%]]),ISNUMBER(data_to_clean[[#This Row],[workers]]),ISNUMBER(data_to_clean[[#This Row],[previous_workers]]),ISNUMBER(data_to_clean[[#This Row],[founded]]),ISNUMBER(data_to_clean[[#This Row],[yrs_on_list]]))</f>
        <v>1</v>
      </c>
    </row>
    <row r="522" spans="1:17" x14ac:dyDescent="0.25">
      <c r="A522">
        <v>520</v>
      </c>
      <c r="B522" t="s">
        <v>2227</v>
      </c>
      <c r="C522" t="s">
        <v>852</v>
      </c>
      <c r="D522" t="str">
        <f>VLOOKUP(data_to_clean[[#This Row],[state]],abbreviation_table[],2,FALSE)</f>
        <v>Missouri</v>
      </c>
      <c r="E522" t="s">
        <v>1499</v>
      </c>
      <c r="F522" t="str">
        <f>TRIM(LEFT(data_to_clean[[#This Row],[revenue]],FIND(" ",data_to_clean[[#This Row],[revenue]])))</f>
        <v>9.7</v>
      </c>
      <c r="G522" t="str">
        <f>RIGHT(data_to_clean[[#This Row],[revenue]],LEN(data_to_clean[[#This Row],[revenue]])-FIND(" ",data_to_clean[[#This Row],[revenue]]))</f>
        <v>Million</v>
      </c>
      <c r="H522" s="7">
        <f>VALUE(IF(data_to_clean[[#This Row],[multiplicity]]="Million",_xlfn.CONCAT(SUBSTITUTE(data_to_clean[[#This Row],[number]],".",""),"00000"),_xlfn.CONCAT(SUBSTITUTE(data_to_clean[[#This Row],[number]],".",""),"00000000")))</f>
        <v>9700000</v>
      </c>
      <c r="I522" t="s">
        <v>2229</v>
      </c>
      <c r="J522">
        <f>ROUND(VALUE(SUBSTITUTE(data_to_clean[[#This Row],[growth_%]],".",",")),0)</f>
        <v>843</v>
      </c>
      <c r="K522" t="s">
        <v>25</v>
      </c>
      <c r="L522">
        <v>60</v>
      </c>
      <c r="M522">
        <v>5</v>
      </c>
      <c r="N522">
        <v>2014</v>
      </c>
      <c r="O522">
        <v>1</v>
      </c>
      <c r="P522" t="s">
        <v>2230</v>
      </c>
      <c r="Q522" t="b">
        <f>AND(ISNUMBER(data_to_clean[[#This Row],[revenue_formatted]]),ISNUMBER(data_to_clean[[#This Row],[growth_formatted_%]]),ISNUMBER(data_to_clean[[#This Row],[workers]]),ISNUMBER(data_to_clean[[#This Row],[previous_workers]]),ISNUMBER(data_to_clean[[#This Row],[founded]]),ISNUMBER(data_to_clean[[#This Row],[yrs_on_list]]))</f>
        <v>1</v>
      </c>
    </row>
    <row r="523" spans="1:17" x14ac:dyDescent="0.25">
      <c r="A523">
        <v>521</v>
      </c>
      <c r="B523" t="s">
        <v>2231</v>
      </c>
      <c r="C523" t="s">
        <v>30</v>
      </c>
      <c r="D523" t="str">
        <f>VLOOKUP(data_to_clean[[#This Row],[state]],abbreviation_table[],2,FALSE)</f>
        <v>Texas</v>
      </c>
      <c r="E523" t="s">
        <v>1899</v>
      </c>
      <c r="F523" t="str">
        <f>TRIM(LEFT(data_to_clean[[#This Row],[revenue]],FIND(" ",data_to_clean[[#This Row],[revenue]])))</f>
        <v>21.3</v>
      </c>
      <c r="G523" t="str">
        <f>RIGHT(data_to_clean[[#This Row],[revenue]],LEN(data_to_clean[[#This Row],[revenue]])-FIND(" ",data_to_clean[[#This Row],[revenue]]))</f>
        <v>Million</v>
      </c>
      <c r="H523" s="7">
        <f>VALUE(IF(data_to_clean[[#This Row],[multiplicity]]="Million",_xlfn.CONCAT(SUBSTITUTE(data_to_clean[[#This Row],[number]],".",""),"00000"),_xlfn.CONCAT(SUBSTITUTE(data_to_clean[[#This Row],[number]],".",""),"00000000")))</f>
        <v>21300000</v>
      </c>
      <c r="I523" t="s">
        <v>2233</v>
      </c>
      <c r="J523">
        <f>ROUND(VALUE(SUBSTITUTE(data_to_clean[[#This Row],[growth_%]],".",",")),0)</f>
        <v>842</v>
      </c>
      <c r="K523" t="s">
        <v>623</v>
      </c>
      <c r="L523">
        <v>107</v>
      </c>
      <c r="M523">
        <v>9</v>
      </c>
      <c r="N523">
        <v>2012</v>
      </c>
      <c r="O523">
        <v>3</v>
      </c>
      <c r="P523" t="s">
        <v>2234</v>
      </c>
      <c r="Q523" t="b">
        <f>AND(ISNUMBER(data_to_clean[[#This Row],[revenue_formatted]]),ISNUMBER(data_to_clean[[#This Row],[growth_formatted_%]]),ISNUMBER(data_to_clean[[#This Row],[workers]]),ISNUMBER(data_to_clean[[#This Row],[previous_workers]]),ISNUMBER(data_to_clean[[#This Row],[founded]]),ISNUMBER(data_to_clean[[#This Row],[yrs_on_list]]))</f>
        <v>1</v>
      </c>
    </row>
    <row r="524" spans="1:17" x14ac:dyDescent="0.25">
      <c r="A524">
        <v>522</v>
      </c>
      <c r="B524" t="s">
        <v>2235</v>
      </c>
      <c r="C524" t="s">
        <v>15</v>
      </c>
      <c r="D524" t="str">
        <f>VLOOKUP(data_to_clean[[#This Row],[state]],abbreviation_table[],2,FALSE)</f>
        <v>Arizona</v>
      </c>
      <c r="E524" t="s">
        <v>518</v>
      </c>
      <c r="F524" t="str">
        <f>TRIM(LEFT(data_to_clean[[#This Row],[revenue]],FIND(" ",data_to_clean[[#This Row],[revenue]])))</f>
        <v>6.6</v>
      </c>
      <c r="G524" t="str">
        <f>RIGHT(data_to_clean[[#This Row],[revenue]],LEN(data_to_clean[[#This Row],[revenue]])-FIND(" ",data_to_clean[[#This Row],[revenue]]))</f>
        <v>Million</v>
      </c>
      <c r="H524" s="7">
        <f>VALUE(IF(data_to_clean[[#This Row],[multiplicity]]="Million",_xlfn.CONCAT(SUBSTITUTE(data_to_clean[[#This Row],[number]],".",""),"00000"),_xlfn.CONCAT(SUBSTITUTE(data_to_clean[[#This Row],[number]],".",""),"00000000")))</f>
        <v>6600000</v>
      </c>
      <c r="I524" t="s">
        <v>2237</v>
      </c>
      <c r="J524">
        <f>ROUND(VALUE(SUBSTITUTE(data_to_clean[[#This Row],[growth_%]],".",",")),0)</f>
        <v>837</v>
      </c>
      <c r="K524" t="s">
        <v>211</v>
      </c>
      <c r="L524">
        <v>12</v>
      </c>
      <c r="M524">
        <v>3</v>
      </c>
      <c r="N524">
        <v>2012</v>
      </c>
      <c r="O524">
        <v>2</v>
      </c>
      <c r="P524" t="s">
        <v>2238</v>
      </c>
      <c r="Q524" t="b">
        <f>AND(ISNUMBER(data_to_clean[[#This Row],[revenue_formatted]]),ISNUMBER(data_to_clean[[#This Row],[growth_formatted_%]]),ISNUMBER(data_to_clean[[#This Row],[workers]]),ISNUMBER(data_to_clean[[#This Row],[previous_workers]]),ISNUMBER(data_to_clean[[#This Row],[founded]]),ISNUMBER(data_to_clean[[#This Row],[yrs_on_list]]))</f>
        <v>1</v>
      </c>
    </row>
    <row r="525" spans="1:17" x14ac:dyDescent="0.25">
      <c r="A525">
        <v>523</v>
      </c>
      <c r="B525" t="s">
        <v>2239</v>
      </c>
      <c r="C525" t="s">
        <v>341</v>
      </c>
      <c r="D525" t="str">
        <f>VLOOKUP(data_to_clean[[#This Row],[state]],abbreviation_table[],2,FALSE)</f>
        <v>Massachusetts</v>
      </c>
      <c r="E525" t="s">
        <v>824</v>
      </c>
      <c r="F525" t="str">
        <f>TRIM(LEFT(data_to_clean[[#This Row],[revenue]],FIND(" ",data_to_clean[[#This Row],[revenue]])))</f>
        <v>2.5</v>
      </c>
      <c r="G525" t="str">
        <f>RIGHT(data_to_clean[[#This Row],[revenue]],LEN(data_to_clean[[#This Row],[revenue]])-FIND(" ",data_to_clean[[#This Row],[revenue]]))</f>
        <v>Million</v>
      </c>
      <c r="H525" s="7">
        <f>VALUE(IF(data_to_clean[[#This Row],[multiplicity]]="Million",_xlfn.CONCAT(SUBSTITUTE(data_to_clean[[#This Row],[number]],".",""),"00000"),_xlfn.CONCAT(SUBSTITUTE(data_to_clean[[#This Row],[number]],".",""),"00000000")))</f>
        <v>2500000</v>
      </c>
      <c r="I525" t="s">
        <v>2241</v>
      </c>
      <c r="J525">
        <f>ROUND(VALUE(SUBSTITUTE(data_to_clean[[#This Row],[growth_%]],".",",")),0)</f>
        <v>836</v>
      </c>
      <c r="K525" t="s">
        <v>181</v>
      </c>
      <c r="L525">
        <v>51</v>
      </c>
      <c r="M525">
        <v>8</v>
      </c>
      <c r="N525">
        <v>2013</v>
      </c>
      <c r="O525">
        <v>1</v>
      </c>
      <c r="P525" t="s">
        <v>2242</v>
      </c>
      <c r="Q525" t="b">
        <f>AND(ISNUMBER(data_to_clean[[#This Row],[revenue_formatted]]),ISNUMBER(data_to_clean[[#This Row],[growth_formatted_%]]),ISNUMBER(data_to_clean[[#This Row],[workers]]),ISNUMBER(data_to_clean[[#This Row],[previous_workers]]),ISNUMBER(data_to_clean[[#This Row],[founded]]),ISNUMBER(data_to_clean[[#This Row],[yrs_on_list]]))</f>
        <v>1</v>
      </c>
    </row>
    <row r="526" spans="1:17" x14ac:dyDescent="0.25">
      <c r="A526">
        <v>524</v>
      </c>
      <c r="B526" t="s">
        <v>2243</v>
      </c>
      <c r="C526" t="s">
        <v>105</v>
      </c>
      <c r="D526" t="str">
        <f>VLOOKUP(data_to_clean[[#This Row],[state]],abbreviation_table[],2,FALSE)</f>
        <v>New York</v>
      </c>
      <c r="E526" t="s">
        <v>244</v>
      </c>
      <c r="F526" t="str">
        <f>TRIM(LEFT(data_to_clean[[#This Row],[revenue]],FIND(" ",data_to_clean[[#This Row],[revenue]])))</f>
        <v>17.5</v>
      </c>
      <c r="G526" t="str">
        <f>RIGHT(data_to_clean[[#This Row],[revenue]],LEN(data_to_clean[[#This Row],[revenue]])-FIND(" ",data_to_clean[[#This Row],[revenue]]))</f>
        <v>Million</v>
      </c>
      <c r="H526" s="7">
        <f>VALUE(IF(data_to_clean[[#This Row],[multiplicity]]="Million",_xlfn.CONCAT(SUBSTITUTE(data_to_clean[[#This Row],[number]],".",""),"00000"),_xlfn.CONCAT(SUBSTITUTE(data_to_clean[[#This Row],[number]],".",""),"00000000")))</f>
        <v>17500000</v>
      </c>
      <c r="I526" t="s">
        <v>2245</v>
      </c>
      <c r="J526">
        <f>ROUND(VALUE(SUBSTITUTE(data_to_clean[[#This Row],[growth_%]],".",",")),0)</f>
        <v>834</v>
      </c>
      <c r="K526" t="s">
        <v>55</v>
      </c>
      <c r="L526">
        <v>27</v>
      </c>
      <c r="M526">
        <v>6</v>
      </c>
      <c r="N526">
        <v>2015</v>
      </c>
      <c r="O526">
        <v>1</v>
      </c>
      <c r="P526" t="s">
        <v>2246</v>
      </c>
      <c r="Q526" t="b">
        <f>AND(ISNUMBER(data_to_clean[[#This Row],[revenue_formatted]]),ISNUMBER(data_to_clean[[#This Row],[growth_formatted_%]]),ISNUMBER(data_to_clean[[#This Row],[workers]]),ISNUMBER(data_to_clean[[#This Row],[previous_workers]]),ISNUMBER(data_to_clean[[#This Row],[founded]]),ISNUMBER(data_to_clean[[#This Row],[yrs_on_list]]))</f>
        <v>1</v>
      </c>
    </row>
    <row r="527" spans="1:17" x14ac:dyDescent="0.25">
      <c r="A527">
        <v>525</v>
      </c>
      <c r="B527" t="s">
        <v>2247</v>
      </c>
      <c r="C527" t="s">
        <v>215</v>
      </c>
      <c r="D527" t="str">
        <f>VLOOKUP(data_to_clean[[#This Row],[state]],abbreviation_table[],2,FALSE)</f>
        <v>North Carolina</v>
      </c>
      <c r="E527" t="s">
        <v>2249</v>
      </c>
      <c r="F527" t="str">
        <f>TRIM(LEFT(data_to_clean[[#This Row],[revenue]],FIND(" ",data_to_clean[[#This Row],[revenue]])))</f>
        <v>492.5</v>
      </c>
      <c r="G527" t="str">
        <f>RIGHT(data_to_clean[[#This Row],[revenue]],LEN(data_to_clean[[#This Row],[revenue]])-FIND(" ",data_to_clean[[#This Row],[revenue]]))</f>
        <v>Million</v>
      </c>
      <c r="H527" s="7">
        <f>VALUE(IF(data_to_clean[[#This Row],[multiplicity]]="Million",_xlfn.CONCAT(SUBSTITUTE(data_to_clean[[#This Row],[number]],".",""),"00000"),_xlfn.CONCAT(SUBSTITUTE(data_to_clean[[#This Row],[number]],".",""),"00000000")))</f>
        <v>492500000</v>
      </c>
      <c r="I527" t="s">
        <v>2250</v>
      </c>
      <c r="J527">
        <f>ROUND(VALUE(SUBSTITUTE(data_to_clean[[#This Row],[growth_%]],".",",")),0)</f>
        <v>831</v>
      </c>
      <c r="K527" t="s">
        <v>181</v>
      </c>
      <c r="L527">
        <v>37</v>
      </c>
      <c r="M527">
        <v>80</v>
      </c>
      <c r="N527">
        <v>2001</v>
      </c>
      <c r="O527">
        <v>2</v>
      </c>
      <c r="P527" t="s">
        <v>2251</v>
      </c>
      <c r="Q527" t="b">
        <f>AND(ISNUMBER(data_to_clean[[#This Row],[revenue_formatted]]),ISNUMBER(data_to_clean[[#This Row],[growth_formatted_%]]),ISNUMBER(data_to_clean[[#This Row],[workers]]),ISNUMBER(data_to_clean[[#This Row],[previous_workers]]),ISNUMBER(data_to_clean[[#This Row],[founded]]),ISNUMBER(data_to_clean[[#This Row],[yrs_on_list]]))</f>
        <v>1</v>
      </c>
    </row>
    <row r="528" spans="1:17" x14ac:dyDescent="0.25">
      <c r="A528">
        <v>526</v>
      </c>
      <c r="B528" t="s">
        <v>2252</v>
      </c>
      <c r="C528" t="s">
        <v>105</v>
      </c>
      <c r="D528" t="str">
        <f>VLOOKUP(data_to_clean[[#This Row],[state]],abbreviation_table[],2,FALSE)</f>
        <v>New York</v>
      </c>
      <c r="E528" t="s">
        <v>1535</v>
      </c>
      <c r="F528" t="str">
        <f>TRIM(LEFT(data_to_clean[[#This Row],[revenue]],FIND(" ",data_to_clean[[#This Row],[revenue]])))</f>
        <v>6</v>
      </c>
      <c r="G528" t="str">
        <f>RIGHT(data_to_clean[[#This Row],[revenue]],LEN(data_to_clean[[#This Row],[revenue]])-FIND(" ",data_to_clean[[#This Row],[revenue]]))</f>
        <v>Million</v>
      </c>
      <c r="H528" s="7">
        <f>VALUE(IF(data_to_clean[[#This Row],[multiplicity]]="Million",_xlfn.CONCAT(SUBSTITUTE(data_to_clean[[#This Row],[number]],".",""),"00000"),_xlfn.CONCAT(SUBSTITUTE(data_to_clean[[#This Row],[number]],".",""),"00000000")))</f>
        <v>600000</v>
      </c>
      <c r="I528" t="s">
        <v>2254</v>
      </c>
      <c r="J528">
        <f>ROUND(VALUE(SUBSTITUTE(data_to_clean[[#This Row],[growth_%]],".",",")),0)</f>
        <v>830</v>
      </c>
      <c r="K528" t="s">
        <v>18</v>
      </c>
      <c r="L528">
        <v>149</v>
      </c>
      <c r="M528">
        <v>28</v>
      </c>
      <c r="N528">
        <v>2013</v>
      </c>
      <c r="O528">
        <v>1</v>
      </c>
      <c r="P528" t="s">
        <v>108</v>
      </c>
      <c r="Q528" t="b">
        <f>AND(ISNUMBER(data_to_clean[[#This Row],[revenue_formatted]]),ISNUMBER(data_to_clean[[#This Row],[growth_formatted_%]]),ISNUMBER(data_to_clean[[#This Row],[workers]]),ISNUMBER(data_to_clean[[#This Row],[previous_workers]]),ISNUMBER(data_to_clean[[#This Row],[founded]]),ISNUMBER(data_to_clean[[#This Row],[yrs_on_list]]))</f>
        <v>1</v>
      </c>
    </row>
    <row r="529" spans="1:17" x14ac:dyDescent="0.25">
      <c r="A529">
        <v>527</v>
      </c>
      <c r="B529" t="s">
        <v>2255</v>
      </c>
      <c r="C529" t="s">
        <v>80</v>
      </c>
      <c r="D529" t="str">
        <f>VLOOKUP(data_to_clean[[#This Row],[state]],abbreviation_table[],2,FALSE)</f>
        <v>California</v>
      </c>
      <c r="E529" t="s">
        <v>485</v>
      </c>
      <c r="F529" t="str">
        <f>TRIM(LEFT(data_to_clean[[#This Row],[revenue]],FIND(" ",data_to_clean[[#This Row],[revenue]])))</f>
        <v>4.5</v>
      </c>
      <c r="G529" t="str">
        <f>RIGHT(data_to_clean[[#This Row],[revenue]],LEN(data_to_clean[[#This Row],[revenue]])-FIND(" ",data_to_clean[[#This Row],[revenue]]))</f>
        <v>Million</v>
      </c>
      <c r="H529" s="7">
        <f>VALUE(IF(data_to_clean[[#This Row],[multiplicity]]="Million",_xlfn.CONCAT(SUBSTITUTE(data_to_clean[[#This Row],[number]],".",""),"00000"),_xlfn.CONCAT(SUBSTITUTE(data_to_clean[[#This Row],[number]],".",""),"00000000")))</f>
        <v>4500000</v>
      </c>
      <c r="I529" t="s">
        <v>2257</v>
      </c>
      <c r="J529">
        <f>ROUND(VALUE(SUBSTITUTE(data_to_clean[[#This Row],[growth_%]],".",",")),0)</f>
        <v>828</v>
      </c>
      <c r="K529" t="s">
        <v>40</v>
      </c>
      <c r="L529">
        <v>30</v>
      </c>
      <c r="M529">
        <v>4</v>
      </c>
      <c r="N529">
        <v>2011</v>
      </c>
      <c r="O529">
        <v>1</v>
      </c>
      <c r="P529" t="s">
        <v>137</v>
      </c>
      <c r="Q529" t="b">
        <f>AND(ISNUMBER(data_to_clean[[#This Row],[revenue_formatted]]),ISNUMBER(data_to_clean[[#This Row],[growth_formatted_%]]),ISNUMBER(data_to_clean[[#This Row],[workers]]),ISNUMBER(data_to_clean[[#This Row],[previous_workers]]),ISNUMBER(data_to_clean[[#This Row],[founded]]),ISNUMBER(data_to_clean[[#This Row],[yrs_on_list]]))</f>
        <v>1</v>
      </c>
    </row>
    <row r="530" spans="1:17" x14ac:dyDescent="0.25">
      <c r="A530">
        <v>528</v>
      </c>
      <c r="B530" t="s">
        <v>2258</v>
      </c>
      <c r="C530" t="s">
        <v>105</v>
      </c>
      <c r="D530" t="str">
        <f>VLOOKUP(data_to_clean[[#This Row],[state]],abbreviation_table[],2,FALSE)</f>
        <v>New York</v>
      </c>
      <c r="E530" t="s">
        <v>1773</v>
      </c>
      <c r="F530" t="str">
        <f>TRIM(LEFT(data_to_clean[[#This Row],[revenue]],FIND(" ",data_to_clean[[#This Row],[revenue]])))</f>
        <v>9.5</v>
      </c>
      <c r="G530" t="str">
        <f>RIGHT(data_to_clean[[#This Row],[revenue]],LEN(data_to_clean[[#This Row],[revenue]])-FIND(" ",data_to_clean[[#This Row],[revenue]]))</f>
        <v>Million</v>
      </c>
      <c r="H530" s="7">
        <f>VALUE(IF(data_to_clean[[#This Row],[multiplicity]]="Million",_xlfn.CONCAT(SUBSTITUTE(data_to_clean[[#This Row],[number]],".",""),"00000"),_xlfn.CONCAT(SUBSTITUTE(data_to_clean[[#This Row],[number]],".",""),"00000000")))</f>
        <v>9500000</v>
      </c>
      <c r="I530" t="s">
        <v>2260</v>
      </c>
      <c r="J530">
        <f>ROUND(VALUE(SUBSTITUTE(data_to_clean[[#This Row],[growth_%]],".",",")),0)</f>
        <v>828</v>
      </c>
      <c r="K530" t="s">
        <v>156</v>
      </c>
      <c r="L530">
        <v>29</v>
      </c>
      <c r="M530">
        <v>3</v>
      </c>
      <c r="N530">
        <v>2009</v>
      </c>
      <c r="O530">
        <v>2</v>
      </c>
      <c r="P530" t="s">
        <v>882</v>
      </c>
      <c r="Q530" t="b">
        <f>AND(ISNUMBER(data_to_clean[[#This Row],[revenue_formatted]]),ISNUMBER(data_to_clean[[#This Row],[growth_formatted_%]]),ISNUMBER(data_to_clean[[#This Row],[workers]]),ISNUMBER(data_to_clean[[#This Row],[previous_workers]]),ISNUMBER(data_to_clean[[#This Row],[founded]]),ISNUMBER(data_to_clean[[#This Row],[yrs_on_list]]))</f>
        <v>1</v>
      </c>
    </row>
    <row r="531" spans="1:17" x14ac:dyDescent="0.25">
      <c r="A531">
        <v>529</v>
      </c>
      <c r="B531" t="s">
        <v>2261</v>
      </c>
      <c r="C531" t="s">
        <v>852</v>
      </c>
      <c r="D531" t="str">
        <f>VLOOKUP(data_to_clean[[#This Row],[state]],abbreviation_table[],2,FALSE)</f>
        <v>Missouri</v>
      </c>
      <c r="E531" t="s">
        <v>541</v>
      </c>
      <c r="F531" t="str">
        <f>TRIM(LEFT(data_to_clean[[#This Row],[revenue]],FIND(" ",data_to_clean[[#This Row],[revenue]])))</f>
        <v>4.8</v>
      </c>
      <c r="G531" t="str">
        <f>RIGHT(data_to_clean[[#This Row],[revenue]],LEN(data_to_clean[[#This Row],[revenue]])-FIND(" ",data_to_clean[[#This Row],[revenue]]))</f>
        <v>Million</v>
      </c>
      <c r="H531" s="7">
        <f>VALUE(IF(data_to_clean[[#This Row],[multiplicity]]="Million",_xlfn.CONCAT(SUBSTITUTE(data_to_clean[[#This Row],[number]],".",""),"00000"),_xlfn.CONCAT(SUBSTITUTE(data_to_clean[[#This Row],[number]],".",""),"00000000")))</f>
        <v>4800000</v>
      </c>
      <c r="I531" t="s">
        <v>2263</v>
      </c>
      <c r="J531">
        <f>ROUND(VALUE(SUBSTITUTE(data_to_clean[[#This Row],[growth_%]],".",",")),0)</f>
        <v>828</v>
      </c>
      <c r="K531" t="s">
        <v>40</v>
      </c>
      <c r="L531">
        <v>36</v>
      </c>
      <c r="M531">
        <v>5</v>
      </c>
      <c r="N531">
        <v>2014</v>
      </c>
      <c r="O531">
        <v>2</v>
      </c>
      <c r="P531" t="s">
        <v>2264</v>
      </c>
      <c r="Q531" t="b">
        <f>AND(ISNUMBER(data_to_clean[[#This Row],[revenue_formatted]]),ISNUMBER(data_to_clean[[#This Row],[growth_formatted_%]]),ISNUMBER(data_to_clean[[#This Row],[workers]]),ISNUMBER(data_to_clean[[#This Row],[previous_workers]]),ISNUMBER(data_to_clean[[#This Row],[founded]]),ISNUMBER(data_to_clean[[#This Row],[yrs_on_list]]))</f>
        <v>1</v>
      </c>
    </row>
    <row r="532" spans="1:17" x14ac:dyDescent="0.25">
      <c r="A532">
        <v>530</v>
      </c>
      <c r="B532" t="s">
        <v>2265</v>
      </c>
      <c r="C532" t="s">
        <v>30</v>
      </c>
      <c r="D532" t="str">
        <f>VLOOKUP(data_to_clean[[#This Row],[state]],abbreviation_table[],2,FALSE)</f>
        <v>Texas</v>
      </c>
      <c r="E532" t="s">
        <v>798</v>
      </c>
      <c r="F532" t="str">
        <f>TRIM(LEFT(data_to_clean[[#This Row],[revenue]],FIND(" ",data_to_clean[[#This Row],[revenue]])))</f>
        <v>3</v>
      </c>
      <c r="G532" t="str">
        <f>RIGHT(data_to_clean[[#This Row],[revenue]],LEN(data_to_clean[[#This Row],[revenue]])-FIND(" ",data_to_clean[[#This Row],[revenue]]))</f>
        <v>Million</v>
      </c>
      <c r="H532" s="7">
        <f>VALUE(IF(data_to_clean[[#This Row],[multiplicity]]="Million",_xlfn.CONCAT(SUBSTITUTE(data_to_clean[[#This Row],[number]],".",""),"00000"),_xlfn.CONCAT(SUBSTITUTE(data_to_clean[[#This Row],[number]],".",""),"00000000")))</f>
        <v>300000</v>
      </c>
      <c r="I532" t="s">
        <v>2267</v>
      </c>
      <c r="J532">
        <f>ROUND(VALUE(SUBSTITUTE(data_to_clean[[#This Row],[growth_%]],".",",")),0)</f>
        <v>826</v>
      </c>
      <c r="K532" t="s">
        <v>257</v>
      </c>
      <c r="L532">
        <v>27</v>
      </c>
      <c r="M532">
        <v>3</v>
      </c>
      <c r="N532">
        <v>2012</v>
      </c>
      <c r="O532">
        <v>1</v>
      </c>
      <c r="P532" t="s">
        <v>1789</v>
      </c>
      <c r="Q532" t="b">
        <f>AND(ISNUMBER(data_to_clean[[#This Row],[revenue_formatted]]),ISNUMBER(data_to_clean[[#This Row],[growth_formatted_%]]),ISNUMBER(data_to_clean[[#This Row],[workers]]),ISNUMBER(data_to_clean[[#This Row],[previous_workers]]),ISNUMBER(data_to_clean[[#This Row],[founded]]),ISNUMBER(data_to_clean[[#This Row],[yrs_on_list]]))</f>
        <v>1</v>
      </c>
    </row>
    <row r="533" spans="1:17" x14ac:dyDescent="0.25">
      <c r="A533">
        <v>531</v>
      </c>
      <c r="B533" t="s">
        <v>2268</v>
      </c>
      <c r="C533" t="s">
        <v>66</v>
      </c>
      <c r="D533" t="str">
        <f>VLOOKUP(data_to_clean[[#This Row],[state]],abbreviation_table[],2,FALSE)</f>
        <v>Virginia</v>
      </c>
      <c r="E533" t="s">
        <v>957</v>
      </c>
      <c r="F533" t="str">
        <f>TRIM(LEFT(data_to_clean[[#This Row],[revenue]],FIND(" ",data_to_clean[[#This Row],[revenue]])))</f>
        <v>2.2</v>
      </c>
      <c r="G533" t="str">
        <f>RIGHT(data_to_clean[[#This Row],[revenue]],LEN(data_to_clean[[#This Row],[revenue]])-FIND(" ",data_to_clean[[#This Row],[revenue]]))</f>
        <v>Million</v>
      </c>
      <c r="H533" s="7">
        <f>VALUE(IF(data_to_clean[[#This Row],[multiplicity]]="Million",_xlfn.CONCAT(SUBSTITUTE(data_to_clean[[#This Row],[number]],".",""),"00000"),_xlfn.CONCAT(SUBSTITUTE(data_to_clean[[#This Row],[number]],".",""),"00000000")))</f>
        <v>2200000</v>
      </c>
      <c r="I533" t="s">
        <v>2270</v>
      </c>
      <c r="J533">
        <f>ROUND(VALUE(SUBSTITUTE(data_to_clean[[#This Row],[growth_%]],".",",")),0)</f>
        <v>824</v>
      </c>
      <c r="K533" t="s">
        <v>48</v>
      </c>
      <c r="L533">
        <v>12</v>
      </c>
      <c r="M533">
        <v>2</v>
      </c>
      <c r="N533">
        <v>2014</v>
      </c>
      <c r="O533">
        <v>1</v>
      </c>
      <c r="P533" t="s">
        <v>2271</v>
      </c>
      <c r="Q533" t="b">
        <f>AND(ISNUMBER(data_to_clean[[#This Row],[revenue_formatted]]),ISNUMBER(data_to_clean[[#This Row],[growth_formatted_%]]),ISNUMBER(data_to_clean[[#This Row],[workers]]),ISNUMBER(data_to_clean[[#This Row],[previous_workers]]),ISNUMBER(data_to_clean[[#This Row],[founded]]),ISNUMBER(data_to_clean[[#This Row],[yrs_on_list]]))</f>
        <v>1</v>
      </c>
    </row>
    <row r="534" spans="1:17" x14ac:dyDescent="0.25">
      <c r="A534">
        <v>532</v>
      </c>
      <c r="B534" t="s">
        <v>2272</v>
      </c>
      <c r="C534" t="s">
        <v>80</v>
      </c>
      <c r="D534" t="str">
        <f>VLOOKUP(data_to_clean[[#This Row],[state]],abbreviation_table[],2,FALSE)</f>
        <v>California</v>
      </c>
      <c r="E534" t="s">
        <v>485</v>
      </c>
      <c r="F534" t="str">
        <f>TRIM(LEFT(data_to_clean[[#This Row],[revenue]],FIND(" ",data_to_clean[[#This Row],[revenue]])))</f>
        <v>4.5</v>
      </c>
      <c r="G534" t="str">
        <f>RIGHT(data_to_clean[[#This Row],[revenue]],LEN(data_to_clean[[#This Row],[revenue]])-FIND(" ",data_to_clean[[#This Row],[revenue]]))</f>
        <v>Million</v>
      </c>
      <c r="H534" s="7">
        <f>VALUE(IF(data_to_clean[[#This Row],[multiplicity]]="Million",_xlfn.CONCAT(SUBSTITUTE(data_to_clean[[#This Row],[number]],".",""),"00000"),_xlfn.CONCAT(SUBSTITUTE(data_to_clean[[#This Row],[number]],".",""),"00000000")))</f>
        <v>4500000</v>
      </c>
      <c r="I534" t="s">
        <v>2274</v>
      </c>
      <c r="J534">
        <f>ROUND(VALUE(SUBSTITUTE(data_to_clean[[#This Row],[growth_%]],".",",")),0)</f>
        <v>820</v>
      </c>
      <c r="K534" t="s">
        <v>33</v>
      </c>
      <c r="L534">
        <v>10</v>
      </c>
      <c r="M534">
        <v>2</v>
      </c>
      <c r="N534">
        <v>2014</v>
      </c>
      <c r="O534">
        <v>2</v>
      </c>
      <c r="P534" t="s">
        <v>391</v>
      </c>
      <c r="Q534" t="b">
        <f>AND(ISNUMBER(data_to_clean[[#This Row],[revenue_formatted]]),ISNUMBER(data_to_clean[[#This Row],[growth_formatted_%]]),ISNUMBER(data_to_clean[[#This Row],[workers]]),ISNUMBER(data_to_clean[[#This Row],[previous_workers]]),ISNUMBER(data_to_clean[[#This Row],[founded]]),ISNUMBER(data_to_clean[[#This Row],[yrs_on_list]]))</f>
        <v>1</v>
      </c>
    </row>
    <row r="535" spans="1:17" x14ac:dyDescent="0.25">
      <c r="A535">
        <v>533</v>
      </c>
      <c r="B535" t="s">
        <v>2275</v>
      </c>
      <c r="C535" t="s">
        <v>86</v>
      </c>
      <c r="D535" t="str">
        <f>VLOOKUP(data_to_clean[[#This Row],[state]],abbreviation_table[],2,FALSE)</f>
        <v>Colorado</v>
      </c>
      <c r="E535" t="s">
        <v>533</v>
      </c>
      <c r="F535" t="str">
        <f>TRIM(LEFT(data_to_clean[[#This Row],[revenue]],FIND(" ",data_to_clean[[#This Row],[revenue]])))</f>
        <v>15.3</v>
      </c>
      <c r="G535" t="str">
        <f>RIGHT(data_to_clean[[#This Row],[revenue]],LEN(data_to_clean[[#This Row],[revenue]])-FIND(" ",data_to_clean[[#This Row],[revenue]]))</f>
        <v>Million</v>
      </c>
      <c r="H535" s="7">
        <f>VALUE(IF(data_to_clean[[#This Row],[multiplicity]]="Million",_xlfn.CONCAT(SUBSTITUTE(data_to_clean[[#This Row],[number]],".",""),"00000"),_xlfn.CONCAT(SUBSTITUTE(data_to_clean[[#This Row],[number]],".",""),"00000000")))</f>
        <v>15300000</v>
      </c>
      <c r="I535" t="s">
        <v>2277</v>
      </c>
      <c r="J535">
        <f>ROUND(VALUE(SUBSTITUTE(data_to_clean[[#This Row],[growth_%]],".",",")),0)</f>
        <v>818</v>
      </c>
      <c r="K535" t="s">
        <v>55</v>
      </c>
      <c r="L535">
        <v>250</v>
      </c>
      <c r="M535">
        <v>35</v>
      </c>
      <c r="N535">
        <v>2004</v>
      </c>
      <c r="O535">
        <v>3</v>
      </c>
      <c r="P535" t="s">
        <v>2278</v>
      </c>
      <c r="Q535" t="b">
        <f>AND(ISNUMBER(data_to_clean[[#This Row],[revenue_formatted]]),ISNUMBER(data_to_clean[[#This Row],[growth_formatted_%]]),ISNUMBER(data_to_clean[[#This Row],[workers]]),ISNUMBER(data_to_clean[[#This Row],[previous_workers]]),ISNUMBER(data_to_clean[[#This Row],[founded]]),ISNUMBER(data_to_clean[[#This Row],[yrs_on_list]]))</f>
        <v>1</v>
      </c>
    </row>
    <row r="536" spans="1:17" x14ac:dyDescent="0.25">
      <c r="A536">
        <v>534</v>
      </c>
      <c r="B536" t="s">
        <v>2279</v>
      </c>
      <c r="C536" t="s">
        <v>80</v>
      </c>
      <c r="D536" t="str">
        <f>VLOOKUP(data_to_clean[[#This Row],[state]],abbreviation_table[],2,FALSE)</f>
        <v>California</v>
      </c>
      <c r="E536" t="s">
        <v>1106</v>
      </c>
      <c r="F536" t="str">
        <f>TRIM(LEFT(data_to_clean[[#This Row],[revenue]],FIND(" ",data_to_clean[[#This Row],[revenue]])))</f>
        <v>2.9</v>
      </c>
      <c r="G536" t="str">
        <f>RIGHT(data_to_clean[[#This Row],[revenue]],LEN(data_to_clean[[#This Row],[revenue]])-FIND(" ",data_to_clean[[#This Row],[revenue]]))</f>
        <v>Million</v>
      </c>
      <c r="H536" s="7">
        <f>VALUE(IF(data_to_clean[[#This Row],[multiplicity]]="Million",_xlfn.CONCAT(SUBSTITUTE(data_to_clean[[#This Row],[number]],".",""),"00000"),_xlfn.CONCAT(SUBSTITUTE(data_to_clean[[#This Row],[number]],".",""),"00000000")))</f>
        <v>2900000</v>
      </c>
      <c r="I536" t="s">
        <v>2281</v>
      </c>
      <c r="J536">
        <f>ROUND(VALUE(SUBSTITUTE(data_to_clean[[#This Row],[growth_%]],".",",")),0)</f>
        <v>817</v>
      </c>
      <c r="K536" t="s">
        <v>156</v>
      </c>
      <c r="L536">
        <v>20</v>
      </c>
      <c r="M536">
        <v>46</v>
      </c>
      <c r="N536">
        <v>2012</v>
      </c>
      <c r="O536">
        <v>2</v>
      </c>
      <c r="P536" t="s">
        <v>500</v>
      </c>
      <c r="Q536" t="b">
        <f>AND(ISNUMBER(data_to_clean[[#This Row],[revenue_formatted]]),ISNUMBER(data_to_clean[[#This Row],[growth_formatted_%]]),ISNUMBER(data_to_clean[[#This Row],[workers]]),ISNUMBER(data_to_clean[[#This Row],[previous_workers]]),ISNUMBER(data_to_clean[[#This Row],[founded]]),ISNUMBER(data_to_clean[[#This Row],[yrs_on_list]]))</f>
        <v>1</v>
      </c>
    </row>
    <row r="537" spans="1:17" x14ac:dyDescent="0.25">
      <c r="A537">
        <v>535</v>
      </c>
      <c r="B537" t="s">
        <v>2282</v>
      </c>
      <c r="C537" t="s">
        <v>119</v>
      </c>
      <c r="D537" t="str">
        <f>VLOOKUP(data_to_clean[[#This Row],[state]],abbreviation_table[],2,FALSE)</f>
        <v>Georgia</v>
      </c>
      <c r="E537" t="s">
        <v>2284</v>
      </c>
      <c r="F537" t="str">
        <f>TRIM(LEFT(data_to_clean[[#This Row],[revenue]],FIND(" ",data_to_clean[[#This Row],[revenue]])))</f>
        <v>7.9</v>
      </c>
      <c r="G537" t="str">
        <f>RIGHT(data_to_clean[[#This Row],[revenue]],LEN(data_to_clean[[#This Row],[revenue]])-FIND(" ",data_to_clean[[#This Row],[revenue]]))</f>
        <v>Million</v>
      </c>
      <c r="H537" s="7">
        <f>VALUE(IF(data_to_clean[[#This Row],[multiplicity]]="Million",_xlfn.CONCAT(SUBSTITUTE(data_to_clean[[#This Row],[number]],".",""),"00000"),_xlfn.CONCAT(SUBSTITUTE(data_to_clean[[#This Row],[number]],".",""),"00000000")))</f>
        <v>7900000</v>
      </c>
      <c r="I537" t="s">
        <v>2285</v>
      </c>
      <c r="J537">
        <f>ROUND(VALUE(SUBSTITUTE(data_to_clean[[#This Row],[growth_%]],".",",")),0)</f>
        <v>817</v>
      </c>
      <c r="K537" t="s">
        <v>40</v>
      </c>
      <c r="L537">
        <v>25</v>
      </c>
      <c r="M537">
        <v>5</v>
      </c>
      <c r="N537">
        <v>2013</v>
      </c>
      <c r="O537">
        <v>2</v>
      </c>
      <c r="P537" t="s">
        <v>122</v>
      </c>
      <c r="Q537" t="b">
        <f>AND(ISNUMBER(data_to_clean[[#This Row],[revenue_formatted]]),ISNUMBER(data_to_clean[[#This Row],[growth_formatted_%]]),ISNUMBER(data_to_clean[[#This Row],[workers]]),ISNUMBER(data_to_clean[[#This Row],[previous_workers]]),ISNUMBER(data_to_clean[[#This Row],[founded]]),ISNUMBER(data_to_clean[[#This Row],[yrs_on_list]]))</f>
        <v>1</v>
      </c>
    </row>
    <row r="538" spans="1:17" x14ac:dyDescent="0.25">
      <c r="A538">
        <v>536</v>
      </c>
      <c r="B538" t="s">
        <v>2286</v>
      </c>
      <c r="C538" t="s">
        <v>74</v>
      </c>
      <c r="D538" t="str">
        <f>VLOOKUP(data_to_clean[[#This Row],[state]],abbreviation_table[],2,FALSE)</f>
        <v>Ohio</v>
      </c>
      <c r="E538" t="s">
        <v>2288</v>
      </c>
      <c r="F538" t="str">
        <f>TRIM(LEFT(data_to_clean[[#This Row],[revenue]],FIND(" ",data_to_clean[[#This Row],[revenue]])))</f>
        <v>53.5</v>
      </c>
      <c r="G538" t="str">
        <f>RIGHT(data_to_clean[[#This Row],[revenue]],LEN(data_to_clean[[#This Row],[revenue]])-FIND(" ",data_to_clean[[#This Row],[revenue]]))</f>
        <v>Million</v>
      </c>
      <c r="H538" s="7">
        <f>VALUE(IF(data_to_clean[[#This Row],[multiplicity]]="Million",_xlfn.CONCAT(SUBSTITUTE(data_to_clean[[#This Row],[number]],".",""),"00000"),_xlfn.CONCAT(SUBSTITUTE(data_to_clean[[#This Row],[number]],".",""),"00000000")))</f>
        <v>53500000</v>
      </c>
      <c r="I538" t="s">
        <v>2289</v>
      </c>
      <c r="J538">
        <f>ROUND(VALUE(SUBSTITUTE(data_to_clean[[#This Row],[growth_%]],".",",")),0)</f>
        <v>816</v>
      </c>
      <c r="K538" t="s">
        <v>336</v>
      </c>
      <c r="L538">
        <v>33</v>
      </c>
      <c r="M538">
        <v>9</v>
      </c>
      <c r="N538">
        <v>2013</v>
      </c>
      <c r="O538">
        <v>2</v>
      </c>
      <c r="P538" t="s">
        <v>2290</v>
      </c>
      <c r="Q538" t="b">
        <f>AND(ISNUMBER(data_to_clean[[#This Row],[revenue_formatted]]),ISNUMBER(data_to_clean[[#This Row],[growth_formatted_%]]),ISNUMBER(data_to_clean[[#This Row],[workers]]),ISNUMBER(data_to_clean[[#This Row],[previous_workers]]),ISNUMBER(data_to_clean[[#This Row],[founded]]),ISNUMBER(data_to_clean[[#This Row],[yrs_on_list]]))</f>
        <v>1</v>
      </c>
    </row>
    <row r="539" spans="1:17" x14ac:dyDescent="0.25">
      <c r="A539">
        <v>537</v>
      </c>
      <c r="B539" t="s">
        <v>2291</v>
      </c>
      <c r="C539" t="s">
        <v>80</v>
      </c>
      <c r="D539" t="str">
        <f>VLOOKUP(data_to_clean[[#This Row],[state]],abbreviation_table[],2,FALSE)</f>
        <v>California</v>
      </c>
      <c r="E539" t="s">
        <v>794</v>
      </c>
      <c r="F539" t="str">
        <f>TRIM(LEFT(data_to_clean[[#This Row],[revenue]],FIND(" ",data_to_clean[[#This Row],[revenue]])))</f>
        <v>13.6</v>
      </c>
      <c r="G539" t="str">
        <f>RIGHT(data_to_clean[[#This Row],[revenue]],LEN(data_to_clean[[#This Row],[revenue]])-FIND(" ",data_to_clean[[#This Row],[revenue]]))</f>
        <v>Million</v>
      </c>
      <c r="H539" s="7">
        <f>VALUE(IF(data_to_clean[[#This Row],[multiplicity]]="Million",_xlfn.CONCAT(SUBSTITUTE(data_to_clean[[#This Row],[number]],".",""),"00000"),_xlfn.CONCAT(SUBSTITUTE(data_to_clean[[#This Row],[number]],".",""),"00000000")))</f>
        <v>13600000</v>
      </c>
      <c r="I539" t="s">
        <v>2293</v>
      </c>
      <c r="J539">
        <f>ROUND(VALUE(SUBSTITUTE(data_to_clean[[#This Row],[growth_%]],".",",")),0)</f>
        <v>816</v>
      </c>
      <c r="K539" t="s">
        <v>25</v>
      </c>
      <c r="L539">
        <v>39</v>
      </c>
      <c r="M539">
        <v>11</v>
      </c>
      <c r="N539">
        <v>2013</v>
      </c>
      <c r="O539">
        <v>1</v>
      </c>
      <c r="P539" t="s">
        <v>889</v>
      </c>
      <c r="Q539" t="b">
        <f>AND(ISNUMBER(data_to_clean[[#This Row],[revenue_formatted]]),ISNUMBER(data_to_clean[[#This Row],[growth_formatted_%]]),ISNUMBER(data_to_clean[[#This Row],[workers]]),ISNUMBER(data_to_clean[[#This Row],[previous_workers]]),ISNUMBER(data_to_clean[[#This Row],[founded]]),ISNUMBER(data_to_clean[[#This Row],[yrs_on_list]]))</f>
        <v>1</v>
      </c>
    </row>
    <row r="540" spans="1:17" x14ac:dyDescent="0.25">
      <c r="A540">
        <v>538</v>
      </c>
      <c r="B540" t="s">
        <v>2294</v>
      </c>
      <c r="C540" t="s">
        <v>119</v>
      </c>
      <c r="D540" t="str">
        <f>VLOOKUP(data_to_clean[[#This Row],[state]],abbreviation_table[],2,FALSE)</f>
        <v>Georgia</v>
      </c>
      <c r="E540" t="s">
        <v>126</v>
      </c>
      <c r="F540" t="str">
        <f>TRIM(LEFT(data_to_clean[[#This Row],[revenue]],FIND(" ",data_to_clean[[#This Row],[revenue]])))</f>
        <v>19</v>
      </c>
      <c r="G540" t="str">
        <f>RIGHT(data_to_clean[[#This Row],[revenue]],LEN(data_to_clean[[#This Row],[revenue]])-FIND(" ",data_to_clean[[#This Row],[revenue]]))</f>
        <v>Million</v>
      </c>
      <c r="H540" s="7">
        <f>VALUE(IF(data_to_clean[[#This Row],[multiplicity]]="Million",_xlfn.CONCAT(SUBSTITUTE(data_to_clean[[#This Row],[number]],".",""),"00000"),_xlfn.CONCAT(SUBSTITUTE(data_to_clean[[#This Row],[number]],".",""),"00000000")))</f>
        <v>1900000</v>
      </c>
      <c r="I540" t="s">
        <v>2296</v>
      </c>
      <c r="J540">
        <f>ROUND(VALUE(SUBSTITUTE(data_to_clean[[#This Row],[growth_%]],".",",")),0)</f>
        <v>816</v>
      </c>
      <c r="K540" t="s">
        <v>181</v>
      </c>
      <c r="L540">
        <v>210</v>
      </c>
      <c r="M540">
        <v>20</v>
      </c>
      <c r="N540">
        <v>2014</v>
      </c>
      <c r="O540">
        <v>1</v>
      </c>
      <c r="P540" t="s">
        <v>122</v>
      </c>
      <c r="Q540" t="b">
        <f>AND(ISNUMBER(data_to_clean[[#This Row],[revenue_formatted]]),ISNUMBER(data_to_clean[[#This Row],[growth_formatted_%]]),ISNUMBER(data_to_clean[[#This Row],[workers]]),ISNUMBER(data_to_clean[[#This Row],[previous_workers]]),ISNUMBER(data_to_clean[[#This Row],[founded]]),ISNUMBER(data_to_clean[[#This Row],[yrs_on_list]]))</f>
        <v>1</v>
      </c>
    </row>
    <row r="541" spans="1:17" x14ac:dyDescent="0.25">
      <c r="A541">
        <v>539</v>
      </c>
      <c r="B541" t="s">
        <v>2297</v>
      </c>
      <c r="C541" t="s">
        <v>753</v>
      </c>
      <c r="D541" t="str">
        <f>VLOOKUP(data_to_clean[[#This Row],[state]],abbreviation_table[],2,FALSE)</f>
        <v>Nevada</v>
      </c>
      <c r="E541" t="s">
        <v>416</v>
      </c>
      <c r="F541" t="str">
        <f>TRIM(LEFT(data_to_clean[[#This Row],[revenue]],FIND(" ",data_to_clean[[#This Row],[revenue]])))</f>
        <v>4.7</v>
      </c>
      <c r="G541" t="str">
        <f>RIGHT(data_to_clean[[#This Row],[revenue]],LEN(data_to_clean[[#This Row],[revenue]])-FIND(" ",data_to_clean[[#This Row],[revenue]]))</f>
        <v>Million</v>
      </c>
      <c r="H541" s="7">
        <f>VALUE(IF(data_to_clean[[#This Row],[multiplicity]]="Million",_xlfn.CONCAT(SUBSTITUTE(data_to_clean[[#This Row],[number]],".",""),"00000"),_xlfn.CONCAT(SUBSTITUTE(data_to_clean[[#This Row],[number]],".",""),"00000000")))</f>
        <v>4700000</v>
      </c>
      <c r="I541" t="s">
        <v>2299</v>
      </c>
      <c r="J541">
        <f>ROUND(VALUE(SUBSTITUTE(data_to_clean[[#This Row],[growth_%]],".",",")),0)</f>
        <v>815</v>
      </c>
      <c r="K541" t="s">
        <v>297</v>
      </c>
      <c r="L541">
        <v>13</v>
      </c>
      <c r="M541">
        <v>3</v>
      </c>
      <c r="N541">
        <v>2014</v>
      </c>
      <c r="O541">
        <v>1</v>
      </c>
      <c r="P541" t="s">
        <v>2300</v>
      </c>
      <c r="Q541" t="b">
        <f>AND(ISNUMBER(data_to_clean[[#This Row],[revenue_formatted]]),ISNUMBER(data_to_clean[[#This Row],[growth_formatted_%]]),ISNUMBER(data_to_clean[[#This Row],[workers]]),ISNUMBER(data_to_clean[[#This Row],[previous_workers]]),ISNUMBER(data_to_clean[[#This Row],[founded]]),ISNUMBER(data_to_clean[[#This Row],[yrs_on_list]]))</f>
        <v>1</v>
      </c>
    </row>
    <row r="542" spans="1:17" x14ac:dyDescent="0.25">
      <c r="A542">
        <v>540</v>
      </c>
      <c r="B542" t="s">
        <v>2301</v>
      </c>
      <c r="C542" t="s">
        <v>1768</v>
      </c>
      <c r="D542" t="str">
        <f>VLOOKUP(data_to_clean[[#This Row],[state]],abbreviation_table[],2,FALSE)</f>
        <v>Oregon</v>
      </c>
      <c r="E542" t="s">
        <v>1920</v>
      </c>
      <c r="F542" t="str">
        <f>TRIM(LEFT(data_to_clean[[#This Row],[revenue]],FIND(" ",data_to_clean[[#This Row],[revenue]])))</f>
        <v>2.4</v>
      </c>
      <c r="G542" t="str">
        <f>RIGHT(data_to_clean[[#This Row],[revenue]],LEN(data_to_clean[[#This Row],[revenue]])-FIND(" ",data_to_clean[[#This Row],[revenue]]))</f>
        <v>Million</v>
      </c>
      <c r="H542" s="7">
        <f>VALUE(IF(data_to_clean[[#This Row],[multiplicity]]="Million",_xlfn.CONCAT(SUBSTITUTE(data_to_clean[[#This Row],[number]],".",""),"00000"),_xlfn.CONCAT(SUBSTITUTE(data_to_clean[[#This Row],[number]],".",""),"00000000")))</f>
        <v>2400000</v>
      </c>
      <c r="I542" t="s">
        <v>2303</v>
      </c>
      <c r="J542">
        <f>ROUND(VALUE(SUBSTITUTE(data_to_clean[[#This Row],[growth_%]],".",",")),0)</f>
        <v>814</v>
      </c>
      <c r="K542" t="s">
        <v>336</v>
      </c>
      <c r="L542">
        <v>18</v>
      </c>
      <c r="M542">
        <v>7</v>
      </c>
      <c r="N542">
        <v>2010</v>
      </c>
      <c r="O542">
        <v>1</v>
      </c>
      <c r="P542" t="s">
        <v>2304</v>
      </c>
      <c r="Q542" t="b">
        <f>AND(ISNUMBER(data_to_clean[[#This Row],[revenue_formatted]]),ISNUMBER(data_to_clean[[#This Row],[growth_formatted_%]]),ISNUMBER(data_to_clean[[#This Row],[workers]]),ISNUMBER(data_to_clean[[#This Row],[previous_workers]]),ISNUMBER(data_to_clean[[#This Row],[founded]]),ISNUMBER(data_to_clean[[#This Row],[yrs_on_list]]))</f>
        <v>1</v>
      </c>
    </row>
    <row r="543" spans="1:17" x14ac:dyDescent="0.25">
      <c r="A543">
        <v>541</v>
      </c>
      <c r="B543" t="s">
        <v>2305</v>
      </c>
      <c r="C543" t="s">
        <v>230</v>
      </c>
      <c r="D543" t="str">
        <f>VLOOKUP(data_to_clean[[#This Row],[state]],abbreviation_table[],2,FALSE)</f>
        <v>Michigan</v>
      </c>
      <c r="E543" t="s">
        <v>1608</v>
      </c>
      <c r="F543" t="str">
        <f>TRIM(LEFT(data_to_clean[[#This Row],[revenue]],FIND(" ",data_to_clean[[#This Row],[revenue]])))</f>
        <v>8.1</v>
      </c>
      <c r="G543" t="str">
        <f>RIGHT(data_to_clean[[#This Row],[revenue]],LEN(data_to_clean[[#This Row],[revenue]])-FIND(" ",data_to_clean[[#This Row],[revenue]]))</f>
        <v>Million</v>
      </c>
      <c r="H543" s="7">
        <f>VALUE(IF(data_to_clean[[#This Row],[multiplicity]]="Million",_xlfn.CONCAT(SUBSTITUTE(data_to_clean[[#This Row],[number]],".",""),"00000"),_xlfn.CONCAT(SUBSTITUTE(data_to_clean[[#This Row],[number]],".",""),"00000000")))</f>
        <v>8100000</v>
      </c>
      <c r="I543" t="s">
        <v>2307</v>
      </c>
      <c r="J543">
        <f>ROUND(VALUE(SUBSTITUTE(data_to_clean[[#This Row],[growth_%]],".",",")),0)</f>
        <v>813</v>
      </c>
      <c r="K543" t="s">
        <v>181</v>
      </c>
      <c r="L543">
        <v>13</v>
      </c>
      <c r="M543">
        <v>5</v>
      </c>
      <c r="N543">
        <v>2009</v>
      </c>
      <c r="O543">
        <v>2</v>
      </c>
      <c r="P543" t="s">
        <v>2308</v>
      </c>
      <c r="Q543" t="b">
        <f>AND(ISNUMBER(data_to_clean[[#This Row],[revenue_formatted]]),ISNUMBER(data_to_clean[[#This Row],[growth_formatted_%]]),ISNUMBER(data_to_clean[[#This Row],[workers]]),ISNUMBER(data_to_clean[[#This Row],[previous_workers]]),ISNUMBER(data_to_clean[[#This Row],[founded]]),ISNUMBER(data_to_clean[[#This Row],[yrs_on_list]]))</f>
        <v>1</v>
      </c>
    </row>
    <row r="544" spans="1:17" x14ac:dyDescent="0.25">
      <c r="A544">
        <v>542</v>
      </c>
      <c r="B544" t="s">
        <v>2309</v>
      </c>
      <c r="C544" t="s">
        <v>852</v>
      </c>
      <c r="D544" t="str">
        <f>VLOOKUP(data_to_clean[[#This Row],[state]],abbreviation_table[],2,FALSE)</f>
        <v>Missouri</v>
      </c>
      <c r="E544" t="s">
        <v>1442</v>
      </c>
      <c r="F544" t="str">
        <f>TRIM(LEFT(data_to_clean[[#This Row],[revenue]],FIND(" ",data_to_clean[[#This Row],[revenue]])))</f>
        <v>2</v>
      </c>
      <c r="G544" t="str">
        <f>RIGHT(data_to_clean[[#This Row],[revenue]],LEN(data_to_clean[[#This Row],[revenue]])-FIND(" ",data_to_clean[[#This Row],[revenue]]))</f>
        <v>Million</v>
      </c>
      <c r="H544" s="7">
        <f>VALUE(IF(data_to_clean[[#This Row],[multiplicity]]="Million",_xlfn.CONCAT(SUBSTITUTE(data_to_clean[[#This Row],[number]],".",""),"00000"),_xlfn.CONCAT(SUBSTITUTE(data_to_clean[[#This Row],[number]],".",""),"00000000")))</f>
        <v>200000</v>
      </c>
      <c r="I544" t="s">
        <v>2311</v>
      </c>
      <c r="J544">
        <f>ROUND(VALUE(SUBSTITUTE(data_to_clean[[#This Row],[growth_%]],".",",")),0)</f>
        <v>812</v>
      </c>
      <c r="K544" t="s">
        <v>18</v>
      </c>
      <c r="L544">
        <v>15</v>
      </c>
      <c r="M544">
        <v>1</v>
      </c>
      <c r="N544">
        <v>2015</v>
      </c>
      <c r="O544">
        <v>1</v>
      </c>
      <c r="P544" t="s">
        <v>985</v>
      </c>
      <c r="Q544" t="b">
        <f>AND(ISNUMBER(data_to_clean[[#This Row],[revenue_formatted]]),ISNUMBER(data_to_clean[[#This Row],[growth_formatted_%]]),ISNUMBER(data_to_clean[[#This Row],[workers]]),ISNUMBER(data_to_clean[[#This Row],[previous_workers]]),ISNUMBER(data_to_clean[[#This Row],[founded]]),ISNUMBER(data_to_clean[[#This Row],[yrs_on_list]]))</f>
        <v>1</v>
      </c>
    </row>
    <row r="545" spans="1:17" x14ac:dyDescent="0.25">
      <c r="A545">
        <v>543</v>
      </c>
      <c r="B545" t="s">
        <v>2312</v>
      </c>
      <c r="C545" t="s">
        <v>30</v>
      </c>
      <c r="D545" t="str">
        <f>VLOOKUP(data_to_clean[[#This Row],[state]],abbreviation_table[],2,FALSE)</f>
        <v>Texas</v>
      </c>
      <c r="E545" t="s">
        <v>2314</v>
      </c>
      <c r="F545" t="str">
        <f>TRIM(LEFT(data_to_clean[[#This Row],[revenue]],FIND(" ",data_to_clean[[#This Row],[revenue]])))</f>
        <v>171.8</v>
      </c>
      <c r="G545" t="str">
        <f>RIGHT(data_to_clean[[#This Row],[revenue]],LEN(data_to_clean[[#This Row],[revenue]])-FIND(" ",data_to_clean[[#This Row],[revenue]]))</f>
        <v>Million</v>
      </c>
      <c r="H545" s="7">
        <f>VALUE(IF(data_to_clean[[#This Row],[multiplicity]]="Million",_xlfn.CONCAT(SUBSTITUTE(data_to_clean[[#This Row],[number]],".",""),"00000"),_xlfn.CONCAT(SUBSTITUTE(data_to_clean[[#This Row],[number]],".",""),"00000000")))</f>
        <v>171800000</v>
      </c>
      <c r="I545" t="s">
        <v>2315</v>
      </c>
      <c r="J545">
        <f>ROUND(VALUE(SUBSTITUTE(data_to_clean[[#This Row],[growth_%]],".",",")),0)</f>
        <v>811</v>
      </c>
      <c r="K545" t="s">
        <v>187</v>
      </c>
      <c r="L545">
        <v>500</v>
      </c>
      <c r="M545">
        <v>35</v>
      </c>
      <c r="N545">
        <v>2014</v>
      </c>
      <c r="O545">
        <v>2</v>
      </c>
      <c r="P545" t="s">
        <v>251</v>
      </c>
      <c r="Q545" t="b">
        <f>AND(ISNUMBER(data_to_clean[[#This Row],[revenue_formatted]]),ISNUMBER(data_to_clean[[#This Row],[growth_formatted_%]]),ISNUMBER(data_to_clean[[#This Row],[workers]]),ISNUMBER(data_to_clean[[#This Row],[previous_workers]]),ISNUMBER(data_to_clean[[#This Row],[founded]]),ISNUMBER(data_to_clean[[#This Row],[yrs_on_list]]))</f>
        <v>1</v>
      </c>
    </row>
    <row r="546" spans="1:17" x14ac:dyDescent="0.25">
      <c r="A546">
        <v>544</v>
      </c>
      <c r="B546" t="s">
        <v>2316</v>
      </c>
      <c r="C546" t="s">
        <v>105</v>
      </c>
      <c r="D546" t="str">
        <f>VLOOKUP(data_to_clean[[#This Row],[state]],abbreviation_table[],2,FALSE)</f>
        <v>New York</v>
      </c>
      <c r="E546" t="s">
        <v>2318</v>
      </c>
      <c r="F546" t="str">
        <f>TRIM(LEFT(data_to_clean[[#This Row],[revenue]],FIND(" ",data_to_clean[[#This Row],[revenue]])))</f>
        <v>31.6</v>
      </c>
      <c r="G546" t="str">
        <f>RIGHT(data_to_clean[[#This Row],[revenue]],LEN(data_to_clean[[#This Row],[revenue]])-FIND(" ",data_to_clean[[#This Row],[revenue]]))</f>
        <v>Million</v>
      </c>
      <c r="H546" s="7">
        <f>VALUE(IF(data_to_clean[[#This Row],[multiplicity]]="Million",_xlfn.CONCAT(SUBSTITUTE(data_to_clean[[#This Row],[number]],".",""),"00000"),_xlfn.CONCAT(SUBSTITUTE(data_to_clean[[#This Row],[number]],".",""),"00000000")))</f>
        <v>31600000</v>
      </c>
      <c r="I546" t="s">
        <v>2319</v>
      </c>
      <c r="J546">
        <f>ROUND(VALUE(SUBSTITUTE(data_to_clean[[#This Row],[growth_%]],".",",")),0)</f>
        <v>811</v>
      </c>
      <c r="K546" t="s">
        <v>40</v>
      </c>
      <c r="L546">
        <v>23</v>
      </c>
      <c r="M546">
        <v>8</v>
      </c>
      <c r="N546">
        <v>2009</v>
      </c>
      <c r="O546">
        <v>6</v>
      </c>
      <c r="P546" t="s">
        <v>108</v>
      </c>
      <c r="Q546" t="b">
        <f>AND(ISNUMBER(data_to_clean[[#This Row],[revenue_formatted]]),ISNUMBER(data_to_clean[[#This Row],[growth_formatted_%]]),ISNUMBER(data_to_clean[[#This Row],[workers]]),ISNUMBER(data_to_clean[[#This Row],[previous_workers]]),ISNUMBER(data_to_clean[[#This Row],[founded]]),ISNUMBER(data_to_clean[[#This Row],[yrs_on_list]]))</f>
        <v>1</v>
      </c>
    </row>
    <row r="547" spans="1:17" x14ac:dyDescent="0.25">
      <c r="A547">
        <v>545</v>
      </c>
      <c r="B547" t="s">
        <v>2320</v>
      </c>
      <c r="C547" t="s">
        <v>45</v>
      </c>
      <c r="D547" t="str">
        <f>VLOOKUP(data_to_clean[[#This Row],[state]],abbreviation_table[],2,FALSE)</f>
        <v>Pennsylvania</v>
      </c>
      <c r="E547" t="s">
        <v>440</v>
      </c>
      <c r="F547" t="str">
        <f>TRIM(LEFT(data_to_clean[[#This Row],[revenue]],FIND(" ",data_to_clean[[#This Row],[revenue]])))</f>
        <v>8.2</v>
      </c>
      <c r="G547" t="str">
        <f>RIGHT(data_to_clean[[#This Row],[revenue]],LEN(data_to_clean[[#This Row],[revenue]])-FIND(" ",data_to_clean[[#This Row],[revenue]]))</f>
        <v>Million</v>
      </c>
      <c r="H547" s="7">
        <f>VALUE(IF(data_to_clean[[#This Row],[multiplicity]]="Million",_xlfn.CONCAT(SUBSTITUTE(data_to_clean[[#This Row],[number]],".",""),"00000"),_xlfn.CONCAT(SUBSTITUTE(data_to_clean[[#This Row],[number]],".",""),"00000000")))</f>
        <v>8200000</v>
      </c>
      <c r="I547" t="s">
        <v>2322</v>
      </c>
      <c r="J547">
        <f>ROUND(VALUE(SUBSTITUTE(data_to_clean[[#This Row],[growth_%]],".",",")),0)</f>
        <v>810</v>
      </c>
      <c r="K547" t="s">
        <v>156</v>
      </c>
      <c r="L547">
        <v>46</v>
      </c>
      <c r="M547">
        <v>8</v>
      </c>
      <c r="N547">
        <v>2012</v>
      </c>
      <c r="O547">
        <v>2</v>
      </c>
      <c r="P547" t="s">
        <v>1149</v>
      </c>
      <c r="Q547" t="b">
        <f>AND(ISNUMBER(data_to_clean[[#This Row],[revenue_formatted]]),ISNUMBER(data_to_clean[[#This Row],[growth_formatted_%]]),ISNUMBER(data_to_clean[[#This Row],[workers]]),ISNUMBER(data_to_clean[[#This Row],[previous_workers]]),ISNUMBER(data_to_clean[[#This Row],[founded]]),ISNUMBER(data_to_clean[[#This Row],[yrs_on_list]]))</f>
        <v>1</v>
      </c>
    </row>
    <row r="548" spans="1:17" x14ac:dyDescent="0.25">
      <c r="A548">
        <v>546</v>
      </c>
      <c r="B548" t="s">
        <v>2323</v>
      </c>
      <c r="C548" t="s">
        <v>141</v>
      </c>
      <c r="D548" t="str">
        <f>VLOOKUP(data_to_clean[[#This Row],[state]],abbreviation_table[],2,FALSE)</f>
        <v>Kentucky</v>
      </c>
      <c r="E548" t="s">
        <v>523</v>
      </c>
      <c r="F548" t="str">
        <f>TRIM(LEFT(data_to_clean[[#This Row],[revenue]],FIND(" ",data_to_clean[[#This Row],[revenue]])))</f>
        <v>7.3</v>
      </c>
      <c r="G548" t="str">
        <f>RIGHT(data_to_clean[[#This Row],[revenue]],LEN(data_to_clean[[#This Row],[revenue]])-FIND(" ",data_to_clean[[#This Row],[revenue]]))</f>
        <v>Million</v>
      </c>
      <c r="H548" s="7">
        <f>VALUE(IF(data_to_clean[[#This Row],[multiplicity]]="Million",_xlfn.CONCAT(SUBSTITUTE(data_to_clean[[#This Row],[number]],".",""),"00000"),_xlfn.CONCAT(SUBSTITUTE(data_to_clean[[#This Row],[number]],".",""),"00000000")))</f>
        <v>7300000</v>
      </c>
      <c r="I548" t="s">
        <v>2325</v>
      </c>
      <c r="J548">
        <f>ROUND(VALUE(SUBSTITUTE(data_to_clean[[#This Row],[growth_%]],".",",")),0)</f>
        <v>810</v>
      </c>
      <c r="K548" t="s">
        <v>175</v>
      </c>
      <c r="L548">
        <v>10</v>
      </c>
      <c r="M548">
        <v>3</v>
      </c>
      <c r="N548">
        <v>2014</v>
      </c>
      <c r="O548">
        <v>1</v>
      </c>
      <c r="P548" t="s">
        <v>2326</v>
      </c>
      <c r="Q548" t="b">
        <f>AND(ISNUMBER(data_to_clean[[#This Row],[revenue_formatted]]),ISNUMBER(data_to_clean[[#This Row],[growth_formatted_%]]),ISNUMBER(data_to_clean[[#This Row],[workers]]),ISNUMBER(data_to_clean[[#This Row],[previous_workers]]),ISNUMBER(data_to_clean[[#This Row],[founded]]),ISNUMBER(data_to_clean[[#This Row],[yrs_on_list]]))</f>
        <v>1</v>
      </c>
    </row>
    <row r="549" spans="1:17" x14ac:dyDescent="0.25">
      <c r="A549">
        <v>547</v>
      </c>
      <c r="B549" t="s">
        <v>2327</v>
      </c>
      <c r="C549" t="s">
        <v>105</v>
      </c>
      <c r="D549" t="str">
        <f>VLOOKUP(data_to_clean[[#This Row],[state]],abbreviation_table[],2,FALSE)</f>
        <v>New York</v>
      </c>
      <c r="E549" t="s">
        <v>278</v>
      </c>
      <c r="F549" t="str">
        <f>TRIM(LEFT(data_to_clean[[#This Row],[revenue]],FIND(" ",data_to_clean[[#This Row],[revenue]])))</f>
        <v>6.2</v>
      </c>
      <c r="G549" t="str">
        <f>RIGHT(data_to_clean[[#This Row],[revenue]],LEN(data_to_clean[[#This Row],[revenue]])-FIND(" ",data_to_clean[[#This Row],[revenue]]))</f>
        <v>Million</v>
      </c>
      <c r="H549" s="7">
        <f>VALUE(IF(data_to_clean[[#This Row],[multiplicity]]="Million",_xlfn.CONCAT(SUBSTITUTE(data_to_clean[[#This Row],[number]],".",""),"00000"),_xlfn.CONCAT(SUBSTITUTE(data_to_clean[[#This Row],[number]],".",""),"00000000")))</f>
        <v>6200000</v>
      </c>
      <c r="I549" t="s">
        <v>2329</v>
      </c>
      <c r="J549">
        <f>ROUND(VALUE(SUBSTITUTE(data_to_clean[[#This Row],[growth_%]],".",",")),0)</f>
        <v>810</v>
      </c>
      <c r="K549" t="s">
        <v>25</v>
      </c>
      <c r="L549">
        <v>35</v>
      </c>
      <c r="M549">
        <v>5</v>
      </c>
      <c r="N549">
        <v>2014</v>
      </c>
      <c r="O549">
        <v>1</v>
      </c>
      <c r="P549" t="s">
        <v>2330</v>
      </c>
      <c r="Q549" t="b">
        <f>AND(ISNUMBER(data_to_clean[[#This Row],[revenue_formatted]]),ISNUMBER(data_to_clean[[#This Row],[growth_formatted_%]]),ISNUMBER(data_to_clean[[#This Row],[workers]]),ISNUMBER(data_to_clean[[#This Row],[previous_workers]]),ISNUMBER(data_to_clean[[#This Row],[founded]]),ISNUMBER(data_to_clean[[#This Row],[yrs_on_list]]))</f>
        <v>1</v>
      </c>
    </row>
    <row r="550" spans="1:17" x14ac:dyDescent="0.25">
      <c r="A550">
        <v>548</v>
      </c>
      <c r="B550" t="s">
        <v>2331</v>
      </c>
      <c r="C550" t="s">
        <v>974</v>
      </c>
      <c r="D550" t="str">
        <f>VLOOKUP(data_to_clean[[#This Row],[state]],abbreviation_table[],2,FALSE)</f>
        <v>District of Columbia</v>
      </c>
      <c r="E550" t="s">
        <v>115</v>
      </c>
      <c r="F550" t="str">
        <f>TRIM(LEFT(data_to_clean[[#This Row],[revenue]],FIND(" ",data_to_clean[[#This Row],[revenue]])))</f>
        <v>10.7</v>
      </c>
      <c r="G550" t="str">
        <f>RIGHT(data_to_clean[[#This Row],[revenue]],LEN(data_to_clean[[#This Row],[revenue]])-FIND(" ",data_to_clean[[#This Row],[revenue]]))</f>
        <v>Million</v>
      </c>
      <c r="H550" s="7">
        <f>VALUE(IF(data_to_clean[[#This Row],[multiplicity]]="Million",_xlfn.CONCAT(SUBSTITUTE(data_to_clean[[#This Row],[number]],".",""),"00000"),_xlfn.CONCAT(SUBSTITUTE(data_to_clean[[#This Row],[number]],".",""),"00000000")))</f>
        <v>10700000</v>
      </c>
      <c r="I550" t="s">
        <v>2333</v>
      </c>
      <c r="J550">
        <f>ROUND(VALUE(SUBSTITUTE(data_to_clean[[#This Row],[growth_%]],".",",")),0)</f>
        <v>809</v>
      </c>
      <c r="K550" t="s">
        <v>181</v>
      </c>
      <c r="L550">
        <v>43</v>
      </c>
      <c r="M550">
        <v>8</v>
      </c>
      <c r="N550">
        <v>2009</v>
      </c>
      <c r="O550">
        <v>2</v>
      </c>
      <c r="P550" t="s">
        <v>976</v>
      </c>
      <c r="Q550" t="b">
        <f>AND(ISNUMBER(data_to_clean[[#This Row],[revenue_formatted]]),ISNUMBER(data_to_clean[[#This Row],[growth_formatted_%]]),ISNUMBER(data_to_clean[[#This Row],[workers]]),ISNUMBER(data_to_clean[[#This Row],[previous_workers]]),ISNUMBER(data_to_clean[[#This Row],[founded]]),ISNUMBER(data_to_clean[[#This Row],[yrs_on_list]]))</f>
        <v>1</v>
      </c>
    </row>
    <row r="551" spans="1:17" x14ac:dyDescent="0.25">
      <c r="A551">
        <v>549</v>
      </c>
      <c r="B551" t="s">
        <v>2334</v>
      </c>
      <c r="C551" t="s">
        <v>52</v>
      </c>
      <c r="D551" t="str">
        <f>VLOOKUP(data_to_clean[[#This Row],[state]],abbreviation_table[],2,FALSE)</f>
        <v>Florida</v>
      </c>
      <c r="E551" t="s">
        <v>765</v>
      </c>
      <c r="F551" t="str">
        <f>TRIM(LEFT(data_to_clean[[#This Row],[revenue]],FIND(" ",data_to_clean[[#This Row],[revenue]])))</f>
        <v>5.5</v>
      </c>
      <c r="G551" t="str">
        <f>RIGHT(data_to_clean[[#This Row],[revenue]],LEN(data_to_clean[[#This Row],[revenue]])-FIND(" ",data_to_clean[[#This Row],[revenue]]))</f>
        <v>Million</v>
      </c>
      <c r="H551" s="7">
        <f>VALUE(IF(data_to_clean[[#This Row],[multiplicity]]="Million",_xlfn.CONCAT(SUBSTITUTE(data_to_clean[[#This Row],[number]],".",""),"00000"),_xlfn.CONCAT(SUBSTITUTE(data_to_clean[[#This Row],[number]],".",""),"00000000")))</f>
        <v>5500000</v>
      </c>
      <c r="I551" t="s">
        <v>2336</v>
      </c>
      <c r="J551">
        <f>ROUND(VALUE(SUBSTITUTE(data_to_clean[[#This Row],[growth_%]],".",",")),0)</f>
        <v>809</v>
      </c>
      <c r="K551" t="s">
        <v>329</v>
      </c>
      <c r="L551">
        <v>28</v>
      </c>
      <c r="M551">
        <v>6</v>
      </c>
      <c r="N551">
        <v>2014</v>
      </c>
      <c r="O551">
        <v>2</v>
      </c>
      <c r="P551" t="s">
        <v>671</v>
      </c>
      <c r="Q551" t="b">
        <f>AND(ISNUMBER(data_to_clean[[#This Row],[revenue_formatted]]),ISNUMBER(data_to_clean[[#This Row],[growth_formatted_%]]),ISNUMBER(data_to_clean[[#This Row],[workers]]),ISNUMBER(data_to_clean[[#This Row],[previous_workers]]),ISNUMBER(data_to_clean[[#This Row],[founded]]),ISNUMBER(data_to_clean[[#This Row],[yrs_on_list]]))</f>
        <v>1</v>
      </c>
    </row>
    <row r="552" spans="1:17" x14ac:dyDescent="0.25">
      <c r="A552">
        <v>550</v>
      </c>
      <c r="B552" t="s">
        <v>2337</v>
      </c>
      <c r="C552" t="s">
        <v>753</v>
      </c>
      <c r="D552" t="str">
        <f>VLOOKUP(data_to_clean[[#This Row],[state]],abbreviation_table[],2,FALSE)</f>
        <v>Nevada</v>
      </c>
      <c r="E552" t="s">
        <v>2339</v>
      </c>
      <c r="F552" t="str">
        <f>TRIM(LEFT(data_to_clean[[#This Row],[revenue]],FIND(" ",data_to_clean[[#This Row],[revenue]])))</f>
        <v>37.6</v>
      </c>
      <c r="G552" t="str">
        <f>RIGHT(data_to_clean[[#This Row],[revenue]],LEN(data_to_clean[[#This Row],[revenue]])-FIND(" ",data_to_clean[[#This Row],[revenue]]))</f>
        <v>Million</v>
      </c>
      <c r="H552" s="7">
        <f>VALUE(IF(data_to_clean[[#This Row],[multiplicity]]="Million",_xlfn.CONCAT(SUBSTITUTE(data_to_clean[[#This Row],[number]],".",""),"00000"),_xlfn.CONCAT(SUBSTITUTE(data_to_clean[[#This Row],[number]],".",""),"00000000")))</f>
        <v>37600000</v>
      </c>
      <c r="I552" t="s">
        <v>2340</v>
      </c>
      <c r="J552">
        <f>ROUND(VALUE(SUBSTITUTE(data_to_clean[[#This Row],[growth_%]],".",",")),0)</f>
        <v>808</v>
      </c>
      <c r="K552" t="s">
        <v>336</v>
      </c>
      <c r="L552">
        <v>316</v>
      </c>
      <c r="M552">
        <v>233</v>
      </c>
      <c r="N552">
        <v>2013</v>
      </c>
      <c r="O552">
        <v>2</v>
      </c>
      <c r="P552" t="s">
        <v>2300</v>
      </c>
      <c r="Q552" t="b">
        <f>AND(ISNUMBER(data_to_clean[[#This Row],[revenue_formatted]]),ISNUMBER(data_to_clean[[#This Row],[growth_formatted_%]]),ISNUMBER(data_to_clean[[#This Row],[workers]]),ISNUMBER(data_to_clean[[#This Row],[previous_workers]]),ISNUMBER(data_to_clean[[#This Row],[founded]]),ISNUMBER(data_to_clean[[#This Row],[yrs_on_list]]))</f>
        <v>1</v>
      </c>
    </row>
    <row r="553" spans="1:17" x14ac:dyDescent="0.25">
      <c r="A553">
        <v>551</v>
      </c>
      <c r="B553" t="s">
        <v>2341</v>
      </c>
      <c r="C553" t="s">
        <v>503</v>
      </c>
      <c r="D553" t="str">
        <f>VLOOKUP(data_to_clean[[#This Row],[state]],abbreviation_table[],2,FALSE)</f>
        <v>Illinois</v>
      </c>
      <c r="E553" t="s">
        <v>2013</v>
      </c>
      <c r="F553" t="str">
        <f>TRIM(LEFT(data_to_clean[[#This Row],[revenue]],FIND(" ",data_to_clean[[#This Row],[revenue]])))</f>
        <v>7.5</v>
      </c>
      <c r="G553" t="str">
        <f>RIGHT(data_to_clean[[#This Row],[revenue]],LEN(data_to_clean[[#This Row],[revenue]])-FIND(" ",data_to_clean[[#This Row],[revenue]]))</f>
        <v>Million</v>
      </c>
      <c r="H553" s="7">
        <f>VALUE(IF(data_to_clean[[#This Row],[multiplicity]]="Million",_xlfn.CONCAT(SUBSTITUTE(data_to_clean[[#This Row],[number]],".",""),"00000"),_xlfn.CONCAT(SUBSTITUTE(data_to_clean[[#This Row],[number]],".",""),"00000000")))</f>
        <v>7500000</v>
      </c>
      <c r="I553" t="s">
        <v>2343</v>
      </c>
      <c r="J553">
        <f>ROUND(VALUE(SUBSTITUTE(data_to_clean[[#This Row],[growth_%]],".",",")),0)</f>
        <v>808</v>
      </c>
      <c r="K553" t="s">
        <v>233</v>
      </c>
      <c r="L553">
        <v>18</v>
      </c>
      <c r="M553">
        <v>6</v>
      </c>
      <c r="N553">
        <v>2014</v>
      </c>
      <c r="O553">
        <v>1</v>
      </c>
      <c r="P553" t="s">
        <v>1617</v>
      </c>
      <c r="Q553" t="b">
        <f>AND(ISNUMBER(data_to_clean[[#This Row],[revenue_formatted]]),ISNUMBER(data_to_clean[[#This Row],[growth_formatted_%]]),ISNUMBER(data_to_clean[[#This Row],[workers]]),ISNUMBER(data_to_clean[[#This Row],[previous_workers]]),ISNUMBER(data_to_clean[[#This Row],[founded]]),ISNUMBER(data_to_clean[[#This Row],[yrs_on_list]]))</f>
        <v>1</v>
      </c>
    </row>
    <row r="554" spans="1:17" x14ac:dyDescent="0.25">
      <c r="A554">
        <v>552</v>
      </c>
      <c r="B554" t="s">
        <v>2344</v>
      </c>
      <c r="C554" t="s">
        <v>80</v>
      </c>
      <c r="D554" t="str">
        <f>VLOOKUP(data_to_clean[[#This Row],[state]],abbreviation_table[],2,FALSE)</f>
        <v>California</v>
      </c>
      <c r="E554" t="s">
        <v>2346</v>
      </c>
      <c r="F554" t="str">
        <f>TRIM(LEFT(data_to_clean[[#This Row],[revenue]],FIND(" ",data_to_clean[[#This Row],[revenue]])))</f>
        <v>11</v>
      </c>
      <c r="G554" t="str">
        <f>RIGHT(data_to_clean[[#This Row],[revenue]],LEN(data_to_clean[[#This Row],[revenue]])-FIND(" ",data_to_clean[[#This Row],[revenue]]))</f>
        <v>Million</v>
      </c>
      <c r="H554" s="7">
        <f>VALUE(IF(data_to_clean[[#This Row],[multiplicity]]="Million",_xlfn.CONCAT(SUBSTITUTE(data_to_clean[[#This Row],[number]],".",""),"00000"),_xlfn.CONCAT(SUBSTITUTE(data_to_clean[[#This Row],[number]],".",""),"00000000")))</f>
        <v>1100000</v>
      </c>
      <c r="I554" t="s">
        <v>2347</v>
      </c>
      <c r="J554">
        <f>ROUND(VALUE(SUBSTITUTE(data_to_clean[[#This Row],[growth_%]],".",",")),0)</f>
        <v>805</v>
      </c>
      <c r="K554" t="s">
        <v>156</v>
      </c>
      <c r="L554">
        <v>66</v>
      </c>
      <c r="M554">
        <v>12</v>
      </c>
      <c r="N554">
        <v>2011</v>
      </c>
      <c r="O554">
        <v>2</v>
      </c>
      <c r="P554" t="s">
        <v>2290</v>
      </c>
      <c r="Q554" t="b">
        <f>AND(ISNUMBER(data_to_clean[[#This Row],[revenue_formatted]]),ISNUMBER(data_to_clean[[#This Row],[growth_formatted_%]]),ISNUMBER(data_to_clean[[#This Row],[workers]]),ISNUMBER(data_to_clean[[#This Row],[previous_workers]]),ISNUMBER(data_to_clean[[#This Row],[founded]]),ISNUMBER(data_to_clean[[#This Row],[yrs_on_list]]))</f>
        <v>1</v>
      </c>
    </row>
    <row r="555" spans="1:17" x14ac:dyDescent="0.25">
      <c r="A555">
        <v>553</v>
      </c>
      <c r="B555" t="s">
        <v>2348</v>
      </c>
      <c r="C555" t="s">
        <v>190</v>
      </c>
      <c r="D555" t="str">
        <f>VLOOKUP(data_to_clean[[#This Row],[state]],abbreviation_table[],2,FALSE)</f>
        <v>Montana</v>
      </c>
      <c r="E555" t="s">
        <v>1157</v>
      </c>
      <c r="F555" t="str">
        <f>TRIM(LEFT(data_to_clean[[#This Row],[revenue]],FIND(" ",data_to_clean[[#This Row],[revenue]])))</f>
        <v>5.3</v>
      </c>
      <c r="G555" t="str">
        <f>RIGHT(data_to_clean[[#This Row],[revenue]],LEN(data_to_clean[[#This Row],[revenue]])-FIND(" ",data_to_clean[[#This Row],[revenue]]))</f>
        <v>Million</v>
      </c>
      <c r="H555" s="7">
        <f>VALUE(IF(data_to_clean[[#This Row],[multiplicity]]="Million",_xlfn.CONCAT(SUBSTITUTE(data_to_clean[[#This Row],[number]],".",""),"00000"),_xlfn.CONCAT(SUBSTITUTE(data_to_clean[[#This Row],[number]],".",""),"00000000")))</f>
        <v>5300000</v>
      </c>
      <c r="I555" t="s">
        <v>2350</v>
      </c>
      <c r="J555">
        <f>ROUND(VALUE(SUBSTITUTE(data_to_clean[[#This Row],[growth_%]],".",",")),0)</f>
        <v>804</v>
      </c>
      <c r="K555" t="s">
        <v>107</v>
      </c>
      <c r="L555">
        <v>33</v>
      </c>
      <c r="M555">
        <v>4</v>
      </c>
      <c r="N555">
        <v>2014</v>
      </c>
      <c r="O555">
        <v>2</v>
      </c>
      <c r="P555" t="s">
        <v>2351</v>
      </c>
      <c r="Q555" t="b">
        <f>AND(ISNUMBER(data_to_clean[[#This Row],[revenue_formatted]]),ISNUMBER(data_to_clean[[#This Row],[growth_formatted_%]]),ISNUMBER(data_to_clean[[#This Row],[workers]]),ISNUMBER(data_to_clean[[#This Row],[previous_workers]]),ISNUMBER(data_to_clean[[#This Row],[founded]]),ISNUMBER(data_to_clean[[#This Row],[yrs_on_list]]))</f>
        <v>1</v>
      </c>
    </row>
    <row r="556" spans="1:17" x14ac:dyDescent="0.25">
      <c r="A556">
        <v>554</v>
      </c>
      <c r="B556" t="s">
        <v>2352</v>
      </c>
      <c r="C556" t="s">
        <v>105</v>
      </c>
      <c r="D556" t="str">
        <f>VLOOKUP(data_to_clean[[#This Row],[state]],abbreviation_table[],2,FALSE)</f>
        <v>New York</v>
      </c>
      <c r="E556" t="s">
        <v>1535</v>
      </c>
      <c r="F556" t="str">
        <f>TRIM(LEFT(data_to_clean[[#This Row],[revenue]],FIND(" ",data_to_clean[[#This Row],[revenue]])))</f>
        <v>6</v>
      </c>
      <c r="G556" t="str">
        <f>RIGHT(data_to_clean[[#This Row],[revenue]],LEN(data_to_clean[[#This Row],[revenue]])-FIND(" ",data_to_clean[[#This Row],[revenue]]))</f>
        <v>Million</v>
      </c>
      <c r="H556" s="7">
        <f>VALUE(IF(data_to_clean[[#This Row],[multiplicity]]="Million",_xlfn.CONCAT(SUBSTITUTE(data_to_clean[[#This Row],[number]],".",""),"00000"),_xlfn.CONCAT(SUBSTITUTE(data_to_clean[[#This Row],[number]],".",""),"00000000")))</f>
        <v>600000</v>
      </c>
      <c r="I556" t="s">
        <v>2354</v>
      </c>
      <c r="J556">
        <f>ROUND(VALUE(SUBSTITUTE(data_to_clean[[#This Row],[growth_%]],".",",")),0)</f>
        <v>801</v>
      </c>
      <c r="K556" t="s">
        <v>40</v>
      </c>
      <c r="L556">
        <v>9</v>
      </c>
      <c r="M556">
        <v>2</v>
      </c>
      <c r="N556">
        <v>2008</v>
      </c>
      <c r="O556">
        <v>2</v>
      </c>
      <c r="P556" t="s">
        <v>2355</v>
      </c>
      <c r="Q556" t="b">
        <f>AND(ISNUMBER(data_to_clean[[#This Row],[revenue_formatted]]),ISNUMBER(data_to_clean[[#This Row],[growth_formatted_%]]),ISNUMBER(data_to_clean[[#This Row],[workers]]),ISNUMBER(data_to_clean[[#This Row],[previous_workers]]),ISNUMBER(data_to_clean[[#This Row],[founded]]),ISNUMBER(data_to_clean[[#This Row],[yrs_on_list]]))</f>
        <v>1</v>
      </c>
    </row>
    <row r="557" spans="1:17" x14ac:dyDescent="0.25">
      <c r="A557">
        <v>555</v>
      </c>
      <c r="B557" t="s">
        <v>2356</v>
      </c>
      <c r="C557" t="s">
        <v>74</v>
      </c>
      <c r="D557" t="str">
        <f>VLOOKUP(data_to_clean[[#This Row],[state]],abbreviation_table[],2,FALSE)</f>
        <v>Ohio</v>
      </c>
      <c r="E557" t="s">
        <v>115</v>
      </c>
      <c r="F557" t="str">
        <f>TRIM(LEFT(data_to_clean[[#This Row],[revenue]],FIND(" ",data_to_clean[[#This Row],[revenue]])))</f>
        <v>10.7</v>
      </c>
      <c r="G557" t="str">
        <f>RIGHT(data_to_clean[[#This Row],[revenue]],LEN(data_to_clean[[#This Row],[revenue]])-FIND(" ",data_to_clean[[#This Row],[revenue]]))</f>
        <v>Million</v>
      </c>
      <c r="H557" s="7">
        <f>VALUE(IF(data_to_clean[[#This Row],[multiplicity]]="Million",_xlfn.CONCAT(SUBSTITUTE(data_to_clean[[#This Row],[number]],".",""),"00000"),_xlfn.CONCAT(SUBSTITUTE(data_to_clean[[#This Row],[number]],".",""),"00000000")))</f>
        <v>10700000</v>
      </c>
      <c r="I557" t="s">
        <v>2358</v>
      </c>
      <c r="J557">
        <f>ROUND(VALUE(SUBSTITUTE(data_to_clean[[#This Row],[growth_%]],".",",")),0)</f>
        <v>801</v>
      </c>
      <c r="K557" t="s">
        <v>233</v>
      </c>
      <c r="L557">
        <v>9</v>
      </c>
      <c r="M557">
        <v>2</v>
      </c>
      <c r="N557">
        <v>2014</v>
      </c>
      <c r="O557">
        <v>1</v>
      </c>
      <c r="P557" t="s">
        <v>544</v>
      </c>
      <c r="Q557" t="b">
        <f>AND(ISNUMBER(data_to_clean[[#This Row],[revenue_formatted]]),ISNUMBER(data_to_clean[[#This Row],[growth_formatted_%]]),ISNUMBER(data_to_clean[[#This Row],[workers]]),ISNUMBER(data_to_clean[[#This Row],[previous_workers]]),ISNUMBER(data_to_clean[[#This Row],[founded]]),ISNUMBER(data_to_clean[[#This Row],[yrs_on_list]]))</f>
        <v>1</v>
      </c>
    </row>
    <row r="558" spans="1:17" x14ac:dyDescent="0.25">
      <c r="A558">
        <v>556</v>
      </c>
      <c r="B558" t="s">
        <v>2359</v>
      </c>
      <c r="C558" t="s">
        <v>59</v>
      </c>
      <c r="D558" t="str">
        <f>VLOOKUP(data_to_clean[[#This Row],[state]],abbreviation_table[],2,FALSE)</f>
        <v>New Jersey</v>
      </c>
      <c r="E558" t="s">
        <v>749</v>
      </c>
      <c r="F558" t="str">
        <f>TRIM(LEFT(data_to_clean[[#This Row],[revenue]],FIND(" ",data_to_clean[[#This Row],[revenue]])))</f>
        <v>9.2</v>
      </c>
      <c r="G558" t="str">
        <f>RIGHT(data_to_clean[[#This Row],[revenue]],LEN(data_to_clean[[#This Row],[revenue]])-FIND(" ",data_to_clean[[#This Row],[revenue]]))</f>
        <v>Million</v>
      </c>
      <c r="H558" s="7">
        <f>VALUE(IF(data_to_clean[[#This Row],[multiplicity]]="Million",_xlfn.CONCAT(SUBSTITUTE(data_to_clean[[#This Row],[number]],".",""),"00000"),_xlfn.CONCAT(SUBSTITUTE(data_to_clean[[#This Row],[number]],".",""),"00000000")))</f>
        <v>9200000</v>
      </c>
      <c r="I558" t="s">
        <v>2361</v>
      </c>
      <c r="J558">
        <f>ROUND(VALUE(SUBSTITUTE(data_to_clean[[#This Row],[growth_%]],".",",")),0)</f>
        <v>800</v>
      </c>
      <c r="K558" t="s">
        <v>181</v>
      </c>
      <c r="L558">
        <v>18</v>
      </c>
      <c r="M558">
        <v>5</v>
      </c>
      <c r="N558">
        <v>2006</v>
      </c>
      <c r="O558">
        <v>3</v>
      </c>
      <c r="P558" t="s">
        <v>2362</v>
      </c>
      <c r="Q558" t="b">
        <f>AND(ISNUMBER(data_to_clean[[#This Row],[revenue_formatted]]),ISNUMBER(data_to_clean[[#This Row],[growth_formatted_%]]),ISNUMBER(data_to_clean[[#This Row],[workers]]),ISNUMBER(data_to_clean[[#This Row],[previous_workers]]),ISNUMBER(data_to_clean[[#This Row],[founded]]),ISNUMBER(data_to_clean[[#This Row],[yrs_on_list]]))</f>
        <v>1</v>
      </c>
    </row>
    <row r="559" spans="1:17" x14ac:dyDescent="0.25">
      <c r="A559">
        <v>557</v>
      </c>
      <c r="B559" t="s">
        <v>2363</v>
      </c>
      <c r="C559" t="s">
        <v>243</v>
      </c>
      <c r="D559" t="str">
        <f>VLOOKUP(data_to_clean[[#This Row],[state]],abbreviation_table[],2,FALSE)</f>
        <v>Maryland</v>
      </c>
      <c r="E559" t="s">
        <v>957</v>
      </c>
      <c r="F559" t="str">
        <f>TRIM(LEFT(data_to_clean[[#This Row],[revenue]],FIND(" ",data_to_clean[[#This Row],[revenue]])))</f>
        <v>2.2</v>
      </c>
      <c r="G559" t="str">
        <f>RIGHT(data_to_clean[[#This Row],[revenue]],LEN(data_to_clean[[#This Row],[revenue]])-FIND(" ",data_to_clean[[#This Row],[revenue]]))</f>
        <v>Million</v>
      </c>
      <c r="H559" s="7">
        <f>VALUE(IF(data_to_clean[[#This Row],[multiplicity]]="Million",_xlfn.CONCAT(SUBSTITUTE(data_to_clean[[#This Row],[number]],".",""),"00000"),_xlfn.CONCAT(SUBSTITUTE(data_to_clean[[#This Row],[number]],".",""),"00000000")))</f>
        <v>2200000</v>
      </c>
      <c r="I559" t="s">
        <v>2365</v>
      </c>
      <c r="J559">
        <f>ROUND(VALUE(SUBSTITUTE(data_to_clean[[#This Row],[growth_%]],".",",")),0)</f>
        <v>797</v>
      </c>
      <c r="K559" t="s">
        <v>297</v>
      </c>
      <c r="L559">
        <v>72</v>
      </c>
      <c r="M559">
        <v>2</v>
      </c>
      <c r="N559">
        <v>2008</v>
      </c>
      <c r="O559">
        <v>1</v>
      </c>
      <c r="P559" t="s">
        <v>458</v>
      </c>
      <c r="Q559" t="b">
        <f>AND(ISNUMBER(data_to_clean[[#This Row],[revenue_formatted]]),ISNUMBER(data_to_clean[[#This Row],[growth_formatted_%]]),ISNUMBER(data_to_clean[[#This Row],[workers]]),ISNUMBER(data_to_clean[[#This Row],[previous_workers]]),ISNUMBER(data_to_clean[[#This Row],[founded]]),ISNUMBER(data_to_clean[[#This Row],[yrs_on_list]]))</f>
        <v>1</v>
      </c>
    </row>
    <row r="560" spans="1:17" x14ac:dyDescent="0.25">
      <c r="A560">
        <v>558</v>
      </c>
      <c r="B560" t="s">
        <v>2366</v>
      </c>
      <c r="C560" t="s">
        <v>80</v>
      </c>
      <c r="D560" t="str">
        <f>VLOOKUP(data_to_clean[[#This Row],[state]],abbreviation_table[],2,FALSE)</f>
        <v>California</v>
      </c>
      <c r="E560" t="s">
        <v>2224</v>
      </c>
      <c r="F560" t="str">
        <f>TRIM(LEFT(data_to_clean[[#This Row],[revenue]],FIND(" ",data_to_clean[[#This Row],[revenue]])))</f>
        <v>12.6</v>
      </c>
      <c r="G560" t="str">
        <f>RIGHT(data_to_clean[[#This Row],[revenue]],LEN(data_to_clean[[#This Row],[revenue]])-FIND(" ",data_to_clean[[#This Row],[revenue]]))</f>
        <v>Million</v>
      </c>
      <c r="H560" s="7">
        <f>VALUE(IF(data_to_clean[[#This Row],[multiplicity]]="Million",_xlfn.CONCAT(SUBSTITUTE(data_to_clean[[#This Row],[number]],".",""),"00000"),_xlfn.CONCAT(SUBSTITUTE(data_to_clean[[#This Row],[number]],".",""),"00000000")))</f>
        <v>12600000</v>
      </c>
      <c r="I560" t="s">
        <v>2368</v>
      </c>
      <c r="J560">
        <f>ROUND(VALUE(SUBSTITUTE(data_to_clean[[#This Row],[growth_%]],".",",")),0)</f>
        <v>797</v>
      </c>
      <c r="K560" t="s">
        <v>156</v>
      </c>
      <c r="L560">
        <v>134</v>
      </c>
      <c r="M560">
        <v>95</v>
      </c>
      <c r="N560">
        <v>2007</v>
      </c>
      <c r="O560">
        <v>3</v>
      </c>
      <c r="P560" t="s">
        <v>2369</v>
      </c>
      <c r="Q560" t="b">
        <f>AND(ISNUMBER(data_to_clean[[#This Row],[revenue_formatted]]),ISNUMBER(data_to_clean[[#This Row],[growth_formatted_%]]),ISNUMBER(data_to_clean[[#This Row],[workers]]),ISNUMBER(data_to_clean[[#This Row],[previous_workers]]),ISNUMBER(data_to_clean[[#This Row],[founded]]),ISNUMBER(data_to_clean[[#This Row],[yrs_on_list]]))</f>
        <v>1</v>
      </c>
    </row>
    <row r="561" spans="1:17" x14ac:dyDescent="0.25">
      <c r="A561">
        <v>559</v>
      </c>
      <c r="B561" t="s">
        <v>2370</v>
      </c>
      <c r="C561" t="s">
        <v>215</v>
      </c>
      <c r="D561" t="str">
        <f>VLOOKUP(data_to_clean[[#This Row],[state]],abbreviation_table[],2,FALSE)</f>
        <v>North Carolina</v>
      </c>
      <c r="E561" t="s">
        <v>2372</v>
      </c>
      <c r="F561" t="str">
        <f>TRIM(LEFT(data_to_clean[[#This Row],[revenue]],FIND(" ",data_to_clean[[#This Row],[revenue]])))</f>
        <v>27.4</v>
      </c>
      <c r="G561" t="str">
        <f>RIGHT(data_to_clean[[#This Row],[revenue]],LEN(data_to_clean[[#This Row],[revenue]])-FIND(" ",data_to_clean[[#This Row],[revenue]]))</f>
        <v>Million</v>
      </c>
      <c r="H561" s="7">
        <f>VALUE(IF(data_to_clean[[#This Row],[multiplicity]]="Million",_xlfn.CONCAT(SUBSTITUTE(data_to_clean[[#This Row],[number]],".",""),"00000"),_xlfn.CONCAT(SUBSTITUTE(data_to_clean[[#This Row],[number]],".",""),"00000000")))</f>
        <v>27400000</v>
      </c>
      <c r="I561" t="s">
        <v>2373</v>
      </c>
      <c r="J561">
        <f>ROUND(VALUE(SUBSTITUTE(data_to_clean[[#This Row],[growth_%]],".",",")),0)</f>
        <v>794</v>
      </c>
      <c r="K561" t="s">
        <v>257</v>
      </c>
      <c r="L561">
        <v>160</v>
      </c>
      <c r="M561">
        <v>32</v>
      </c>
      <c r="N561">
        <v>2014</v>
      </c>
      <c r="O561">
        <v>2</v>
      </c>
      <c r="P561" t="s">
        <v>1879</v>
      </c>
      <c r="Q561" t="b">
        <f>AND(ISNUMBER(data_to_clean[[#This Row],[revenue_formatted]]),ISNUMBER(data_to_clean[[#This Row],[growth_formatted_%]]),ISNUMBER(data_to_clean[[#This Row],[workers]]),ISNUMBER(data_to_clean[[#This Row],[previous_workers]]),ISNUMBER(data_to_clean[[#This Row],[founded]]),ISNUMBER(data_to_clean[[#This Row],[yrs_on_list]]))</f>
        <v>1</v>
      </c>
    </row>
    <row r="562" spans="1:17" x14ac:dyDescent="0.25">
      <c r="A562">
        <v>560</v>
      </c>
      <c r="B562" t="s">
        <v>2374</v>
      </c>
      <c r="C562" t="s">
        <v>66</v>
      </c>
      <c r="D562" t="str">
        <f>VLOOKUP(data_to_clean[[#This Row],[state]],abbreviation_table[],2,FALSE)</f>
        <v>Virginia</v>
      </c>
      <c r="E562" t="s">
        <v>1442</v>
      </c>
      <c r="F562" t="str">
        <f>TRIM(LEFT(data_to_clean[[#This Row],[revenue]],FIND(" ",data_to_clean[[#This Row],[revenue]])))</f>
        <v>2</v>
      </c>
      <c r="G562" t="str">
        <f>RIGHT(data_to_clean[[#This Row],[revenue]],LEN(data_to_clean[[#This Row],[revenue]])-FIND(" ",data_to_clean[[#This Row],[revenue]]))</f>
        <v>Million</v>
      </c>
      <c r="H562" s="7">
        <f>VALUE(IF(data_to_clean[[#This Row],[multiplicity]]="Million",_xlfn.CONCAT(SUBSTITUTE(data_to_clean[[#This Row],[number]],".",""),"00000"),_xlfn.CONCAT(SUBSTITUTE(data_to_clean[[#This Row],[number]],".",""),"00000000")))</f>
        <v>200000</v>
      </c>
      <c r="I562" t="s">
        <v>2376</v>
      </c>
      <c r="J562">
        <f>ROUND(VALUE(SUBSTITUTE(data_to_clean[[#This Row],[growth_%]],".",",")),0)</f>
        <v>794</v>
      </c>
      <c r="K562" t="s">
        <v>336</v>
      </c>
      <c r="L562">
        <v>10</v>
      </c>
      <c r="M562">
        <v>5</v>
      </c>
      <c r="N562">
        <v>2009</v>
      </c>
      <c r="O562">
        <v>1</v>
      </c>
      <c r="P562" t="s">
        <v>387</v>
      </c>
      <c r="Q562" t="b">
        <f>AND(ISNUMBER(data_to_clean[[#This Row],[revenue_formatted]]),ISNUMBER(data_to_clean[[#This Row],[growth_formatted_%]]),ISNUMBER(data_to_clean[[#This Row],[workers]]),ISNUMBER(data_to_clean[[#This Row],[previous_workers]]),ISNUMBER(data_to_clean[[#This Row],[founded]]),ISNUMBER(data_to_clean[[#This Row],[yrs_on_list]]))</f>
        <v>1</v>
      </c>
    </row>
    <row r="563" spans="1:17" x14ac:dyDescent="0.25">
      <c r="A563">
        <v>561</v>
      </c>
      <c r="B563" t="s">
        <v>2377</v>
      </c>
      <c r="C563" t="s">
        <v>80</v>
      </c>
      <c r="D563" t="str">
        <f>VLOOKUP(data_to_clean[[#This Row],[state]],abbreviation_table[],2,FALSE)</f>
        <v>California</v>
      </c>
      <c r="E563" t="s">
        <v>2379</v>
      </c>
      <c r="F563" t="str">
        <f>TRIM(LEFT(data_to_clean[[#This Row],[revenue]],FIND(" ",data_to_clean[[#This Row],[revenue]])))</f>
        <v>17.2</v>
      </c>
      <c r="G563" t="str">
        <f>RIGHT(data_to_clean[[#This Row],[revenue]],LEN(data_to_clean[[#This Row],[revenue]])-FIND(" ",data_to_clean[[#This Row],[revenue]]))</f>
        <v>Million</v>
      </c>
      <c r="H563" s="7">
        <f>VALUE(IF(data_to_clean[[#This Row],[multiplicity]]="Million",_xlfn.CONCAT(SUBSTITUTE(data_to_clean[[#This Row],[number]],".",""),"00000"),_xlfn.CONCAT(SUBSTITUTE(data_to_clean[[#This Row],[number]],".",""),"00000000")))</f>
        <v>17200000</v>
      </c>
      <c r="I563" t="s">
        <v>2380</v>
      </c>
      <c r="J563">
        <f>ROUND(VALUE(SUBSTITUTE(data_to_clean[[#This Row],[growth_%]],".",",")),0)</f>
        <v>792</v>
      </c>
      <c r="K563" t="s">
        <v>257</v>
      </c>
      <c r="L563">
        <v>700</v>
      </c>
      <c r="M563">
        <v>250</v>
      </c>
      <c r="N563">
        <v>2009</v>
      </c>
      <c r="O563">
        <v>1</v>
      </c>
      <c r="P563" t="s">
        <v>2381</v>
      </c>
      <c r="Q563" t="b">
        <f>AND(ISNUMBER(data_to_clean[[#This Row],[revenue_formatted]]),ISNUMBER(data_to_clean[[#This Row],[growth_formatted_%]]),ISNUMBER(data_to_clean[[#This Row],[workers]]),ISNUMBER(data_to_clean[[#This Row],[previous_workers]]),ISNUMBER(data_to_clean[[#This Row],[founded]]),ISNUMBER(data_to_clean[[#This Row],[yrs_on_list]]))</f>
        <v>1</v>
      </c>
    </row>
    <row r="564" spans="1:17" x14ac:dyDescent="0.25">
      <c r="A564">
        <v>562</v>
      </c>
      <c r="B564" t="s">
        <v>2382</v>
      </c>
      <c r="C564" t="s">
        <v>105</v>
      </c>
      <c r="D564" t="str">
        <f>VLOOKUP(data_to_clean[[#This Row],[state]],abbreviation_table[],2,FALSE)</f>
        <v>New York</v>
      </c>
      <c r="E564" t="s">
        <v>2384</v>
      </c>
      <c r="F564" t="str">
        <f>TRIM(LEFT(data_to_clean[[#This Row],[revenue]],FIND(" ",data_to_clean[[#This Row],[revenue]])))</f>
        <v>138.5</v>
      </c>
      <c r="G564" t="str">
        <f>RIGHT(data_to_clean[[#This Row],[revenue]],LEN(data_to_clean[[#This Row],[revenue]])-FIND(" ",data_to_clean[[#This Row],[revenue]]))</f>
        <v>Million</v>
      </c>
      <c r="H564" s="7">
        <f>VALUE(IF(data_to_clean[[#This Row],[multiplicity]]="Million",_xlfn.CONCAT(SUBSTITUTE(data_to_clean[[#This Row],[number]],".",""),"00000"),_xlfn.CONCAT(SUBSTITUTE(data_to_clean[[#This Row],[number]],".",""),"00000000")))</f>
        <v>138500000</v>
      </c>
      <c r="I564" t="s">
        <v>2385</v>
      </c>
      <c r="J564">
        <f>ROUND(VALUE(SUBSTITUTE(data_to_clean[[#This Row],[growth_%]],".",",")),0)</f>
        <v>790</v>
      </c>
      <c r="K564" t="s">
        <v>18</v>
      </c>
      <c r="L564">
        <v>205</v>
      </c>
      <c r="M564">
        <v>60</v>
      </c>
      <c r="N564">
        <v>2012</v>
      </c>
      <c r="O564">
        <v>3</v>
      </c>
      <c r="P564" t="s">
        <v>108</v>
      </c>
      <c r="Q564" t="b">
        <f>AND(ISNUMBER(data_to_clean[[#This Row],[revenue_formatted]]),ISNUMBER(data_to_clean[[#This Row],[growth_formatted_%]]),ISNUMBER(data_to_clean[[#This Row],[workers]]),ISNUMBER(data_to_clean[[#This Row],[previous_workers]]),ISNUMBER(data_to_clean[[#This Row],[founded]]),ISNUMBER(data_to_clean[[#This Row],[yrs_on_list]]))</f>
        <v>1</v>
      </c>
    </row>
    <row r="565" spans="1:17" x14ac:dyDescent="0.25">
      <c r="A565">
        <v>563</v>
      </c>
      <c r="B565" t="s">
        <v>2386</v>
      </c>
      <c r="C565" t="s">
        <v>105</v>
      </c>
      <c r="D565" t="str">
        <f>VLOOKUP(data_to_clean[[#This Row],[state]],abbreviation_table[],2,FALSE)</f>
        <v>New York</v>
      </c>
      <c r="E565" t="s">
        <v>927</v>
      </c>
      <c r="F565" t="str">
        <f>TRIM(LEFT(data_to_clean[[#This Row],[revenue]],FIND(" ",data_to_clean[[#This Row],[revenue]])))</f>
        <v>6.9</v>
      </c>
      <c r="G565" t="str">
        <f>RIGHT(data_to_clean[[#This Row],[revenue]],LEN(data_to_clean[[#This Row],[revenue]])-FIND(" ",data_to_clean[[#This Row],[revenue]]))</f>
        <v>Million</v>
      </c>
      <c r="H565" s="7">
        <f>VALUE(IF(data_to_clean[[#This Row],[multiplicity]]="Million",_xlfn.CONCAT(SUBSTITUTE(data_to_clean[[#This Row],[number]],".",""),"00000"),_xlfn.CONCAT(SUBSTITUTE(data_to_clean[[#This Row],[number]],".",""),"00000000")))</f>
        <v>6900000</v>
      </c>
      <c r="I565" t="s">
        <v>2388</v>
      </c>
      <c r="J565">
        <f>ROUND(VALUE(SUBSTITUTE(data_to_clean[[#This Row],[growth_%]],".",",")),0)</f>
        <v>787</v>
      </c>
      <c r="K565" t="s">
        <v>18</v>
      </c>
      <c r="L565">
        <v>32</v>
      </c>
      <c r="M565">
        <v>4</v>
      </c>
      <c r="N565">
        <v>2014</v>
      </c>
      <c r="O565">
        <v>2</v>
      </c>
      <c r="P565" t="s">
        <v>2389</v>
      </c>
      <c r="Q565" t="b">
        <f>AND(ISNUMBER(data_to_clean[[#This Row],[revenue_formatted]]),ISNUMBER(data_to_clean[[#This Row],[growth_formatted_%]]),ISNUMBER(data_to_clean[[#This Row],[workers]]),ISNUMBER(data_to_clean[[#This Row],[previous_workers]]),ISNUMBER(data_to_clean[[#This Row],[founded]]),ISNUMBER(data_to_clean[[#This Row],[yrs_on_list]]))</f>
        <v>1</v>
      </c>
    </row>
    <row r="566" spans="1:17" x14ac:dyDescent="0.25">
      <c r="A566">
        <v>564</v>
      </c>
      <c r="B566" t="s">
        <v>2390</v>
      </c>
      <c r="C566" t="s">
        <v>215</v>
      </c>
      <c r="D566" t="str">
        <f>VLOOKUP(data_to_clean[[#This Row],[state]],abbreviation_table[],2,FALSE)</f>
        <v>North Carolina</v>
      </c>
      <c r="E566" t="s">
        <v>2392</v>
      </c>
      <c r="F566" t="str">
        <f>TRIM(LEFT(data_to_clean[[#This Row],[revenue]],FIND(" ",data_to_clean[[#This Row],[revenue]])))</f>
        <v>77.4</v>
      </c>
      <c r="G566" t="str">
        <f>RIGHT(data_to_clean[[#This Row],[revenue]],LEN(data_to_clean[[#This Row],[revenue]])-FIND(" ",data_to_clean[[#This Row],[revenue]]))</f>
        <v>Million</v>
      </c>
      <c r="H566" s="7">
        <f>VALUE(IF(data_to_clean[[#This Row],[multiplicity]]="Million",_xlfn.CONCAT(SUBSTITUTE(data_to_clean[[#This Row],[number]],".",""),"00000"),_xlfn.CONCAT(SUBSTITUTE(data_to_clean[[#This Row],[number]],".",""),"00000000")))</f>
        <v>77400000</v>
      </c>
      <c r="I566" t="s">
        <v>2393</v>
      </c>
      <c r="J566">
        <f>ROUND(VALUE(SUBSTITUTE(data_to_clean[[#This Row],[growth_%]],".",",")),0)</f>
        <v>786</v>
      </c>
      <c r="K566" t="s">
        <v>40</v>
      </c>
      <c r="L566">
        <v>500</v>
      </c>
      <c r="M566">
        <v>56</v>
      </c>
      <c r="N566">
        <v>2013</v>
      </c>
      <c r="O566">
        <v>1</v>
      </c>
      <c r="P566" t="s">
        <v>1879</v>
      </c>
      <c r="Q566" t="b">
        <f>AND(ISNUMBER(data_to_clean[[#This Row],[revenue_formatted]]),ISNUMBER(data_to_clean[[#This Row],[growth_formatted_%]]),ISNUMBER(data_to_clean[[#This Row],[workers]]),ISNUMBER(data_to_clean[[#This Row],[previous_workers]]),ISNUMBER(data_to_clean[[#This Row],[founded]]),ISNUMBER(data_to_clean[[#This Row],[yrs_on_list]]))</f>
        <v>1</v>
      </c>
    </row>
    <row r="567" spans="1:17" x14ac:dyDescent="0.25">
      <c r="A567">
        <v>565</v>
      </c>
      <c r="B567" t="s">
        <v>2394</v>
      </c>
      <c r="C567" t="s">
        <v>30</v>
      </c>
      <c r="D567" t="str">
        <f>VLOOKUP(data_to_clean[[#This Row],[state]],abbreviation_table[],2,FALSE)</f>
        <v>Texas</v>
      </c>
      <c r="E567" t="s">
        <v>2396</v>
      </c>
      <c r="F567" t="str">
        <f>TRIM(LEFT(data_to_clean[[#This Row],[revenue]],FIND(" ",data_to_clean[[#This Row],[revenue]])))</f>
        <v>16.7</v>
      </c>
      <c r="G567" t="str">
        <f>RIGHT(data_to_clean[[#This Row],[revenue]],LEN(data_to_clean[[#This Row],[revenue]])-FIND(" ",data_to_clean[[#This Row],[revenue]]))</f>
        <v>Million</v>
      </c>
      <c r="H567" s="7">
        <f>VALUE(IF(data_to_clean[[#This Row],[multiplicity]]="Million",_xlfn.CONCAT(SUBSTITUTE(data_to_clean[[#This Row],[number]],".",""),"00000"),_xlfn.CONCAT(SUBSTITUTE(data_to_clean[[#This Row],[number]],".",""),"00000000")))</f>
        <v>16700000</v>
      </c>
      <c r="I567" t="s">
        <v>2397</v>
      </c>
      <c r="J567">
        <f>ROUND(VALUE(SUBSTITUTE(data_to_clean[[#This Row],[growth_%]],".",",")),0)</f>
        <v>784</v>
      </c>
      <c r="K567" t="s">
        <v>40</v>
      </c>
      <c r="L567">
        <v>11</v>
      </c>
      <c r="M567">
        <v>4</v>
      </c>
      <c r="N567">
        <v>2014</v>
      </c>
      <c r="O567">
        <v>1</v>
      </c>
      <c r="P567" t="s">
        <v>2398</v>
      </c>
      <c r="Q567" t="b">
        <f>AND(ISNUMBER(data_to_clean[[#This Row],[revenue_formatted]]),ISNUMBER(data_to_clean[[#This Row],[growth_formatted_%]]),ISNUMBER(data_to_clean[[#This Row],[workers]]),ISNUMBER(data_to_clean[[#This Row],[previous_workers]]),ISNUMBER(data_to_clean[[#This Row],[founded]]),ISNUMBER(data_to_clean[[#This Row],[yrs_on_list]]))</f>
        <v>1</v>
      </c>
    </row>
    <row r="568" spans="1:17" x14ac:dyDescent="0.25">
      <c r="A568">
        <v>566</v>
      </c>
      <c r="B568" t="s">
        <v>2399</v>
      </c>
      <c r="C568" t="s">
        <v>243</v>
      </c>
      <c r="D568" t="str">
        <f>VLOOKUP(data_to_clean[[#This Row],[state]],abbreviation_table[],2,FALSE)</f>
        <v>Maryland</v>
      </c>
      <c r="E568" t="s">
        <v>167</v>
      </c>
      <c r="F568" t="str">
        <f>TRIM(LEFT(data_to_clean[[#This Row],[revenue]],FIND(" ",data_to_clean[[#This Row],[revenue]])))</f>
        <v>8.9</v>
      </c>
      <c r="G568" t="str">
        <f>RIGHT(data_to_clean[[#This Row],[revenue]],LEN(data_to_clean[[#This Row],[revenue]])-FIND(" ",data_to_clean[[#This Row],[revenue]]))</f>
        <v>Million</v>
      </c>
      <c r="H568" s="7">
        <f>VALUE(IF(data_to_clean[[#This Row],[multiplicity]]="Million",_xlfn.CONCAT(SUBSTITUTE(data_to_clean[[#This Row],[number]],".",""),"00000"),_xlfn.CONCAT(SUBSTITUTE(data_to_clean[[#This Row],[number]],".",""),"00000000")))</f>
        <v>8900000</v>
      </c>
      <c r="I568" t="s">
        <v>2401</v>
      </c>
      <c r="J568">
        <f>ROUND(VALUE(SUBSTITUTE(data_to_clean[[#This Row],[growth_%]],".",",")),0)</f>
        <v>784</v>
      </c>
      <c r="K568" t="s">
        <v>181</v>
      </c>
      <c r="L568">
        <v>38</v>
      </c>
      <c r="M568">
        <v>9</v>
      </c>
      <c r="N568">
        <v>2011</v>
      </c>
      <c r="O568">
        <v>2</v>
      </c>
      <c r="P568" t="s">
        <v>2402</v>
      </c>
      <c r="Q568" t="b">
        <f>AND(ISNUMBER(data_to_clean[[#This Row],[revenue_formatted]]),ISNUMBER(data_to_clean[[#This Row],[growth_formatted_%]]),ISNUMBER(data_to_clean[[#This Row],[workers]]),ISNUMBER(data_to_clean[[#This Row],[previous_workers]]),ISNUMBER(data_to_clean[[#This Row],[founded]]),ISNUMBER(data_to_clean[[#This Row],[yrs_on_list]]))</f>
        <v>1</v>
      </c>
    </row>
    <row r="569" spans="1:17" x14ac:dyDescent="0.25">
      <c r="A569">
        <v>567</v>
      </c>
      <c r="B569" t="s">
        <v>2403</v>
      </c>
      <c r="C569" t="s">
        <v>105</v>
      </c>
      <c r="D569" t="str">
        <f>VLOOKUP(data_to_clean[[#This Row],[state]],abbreviation_table[],2,FALSE)</f>
        <v>New York</v>
      </c>
      <c r="E569" t="s">
        <v>760</v>
      </c>
      <c r="F569" t="str">
        <f>TRIM(LEFT(data_to_clean[[#This Row],[revenue]],FIND(" ",data_to_clean[[#This Row],[revenue]])))</f>
        <v>2.8</v>
      </c>
      <c r="G569" t="str">
        <f>RIGHT(data_to_clean[[#This Row],[revenue]],LEN(data_to_clean[[#This Row],[revenue]])-FIND(" ",data_to_clean[[#This Row],[revenue]]))</f>
        <v>Million</v>
      </c>
      <c r="H569" s="7">
        <f>VALUE(IF(data_to_clean[[#This Row],[multiplicity]]="Million",_xlfn.CONCAT(SUBSTITUTE(data_to_clean[[#This Row],[number]],".",""),"00000"),_xlfn.CONCAT(SUBSTITUTE(data_to_clean[[#This Row],[number]],".",""),"00000000")))</f>
        <v>2800000</v>
      </c>
      <c r="I569" t="s">
        <v>2405</v>
      </c>
      <c r="J569">
        <f>ROUND(VALUE(SUBSTITUTE(data_to_clean[[#This Row],[growth_%]],".",",")),0)</f>
        <v>778</v>
      </c>
      <c r="K569" t="s">
        <v>18</v>
      </c>
      <c r="L569">
        <v>11</v>
      </c>
      <c r="M569">
        <v>2</v>
      </c>
      <c r="N569">
        <v>2014</v>
      </c>
      <c r="O569">
        <v>1</v>
      </c>
      <c r="P569" t="s">
        <v>2406</v>
      </c>
      <c r="Q569" t="b">
        <f>AND(ISNUMBER(data_to_clean[[#This Row],[revenue_formatted]]),ISNUMBER(data_to_clean[[#This Row],[growth_formatted_%]]),ISNUMBER(data_to_clean[[#This Row],[workers]]),ISNUMBER(data_to_clean[[#This Row],[previous_workers]]),ISNUMBER(data_to_clean[[#This Row],[founded]]),ISNUMBER(data_to_clean[[#This Row],[yrs_on_list]]))</f>
        <v>1</v>
      </c>
    </row>
    <row r="570" spans="1:17" x14ac:dyDescent="0.25">
      <c r="A570">
        <v>568</v>
      </c>
      <c r="B570" t="s">
        <v>2407</v>
      </c>
      <c r="C570" t="s">
        <v>974</v>
      </c>
      <c r="D570" t="str">
        <f>VLOOKUP(data_to_clean[[#This Row],[state]],abbreviation_table[],2,FALSE)</f>
        <v>District of Columbia</v>
      </c>
      <c r="E570" t="s">
        <v>2409</v>
      </c>
      <c r="F570" t="str">
        <f>TRIM(LEFT(data_to_clean[[#This Row],[revenue]],FIND(" ",data_to_clean[[#This Row],[revenue]])))</f>
        <v>70.7</v>
      </c>
      <c r="G570" t="str">
        <f>RIGHT(data_to_clean[[#This Row],[revenue]],LEN(data_to_clean[[#This Row],[revenue]])-FIND(" ",data_to_clean[[#This Row],[revenue]]))</f>
        <v>Million</v>
      </c>
      <c r="H570" s="7">
        <f>VALUE(IF(data_to_clean[[#This Row],[multiplicity]]="Million",_xlfn.CONCAT(SUBSTITUTE(data_to_clean[[#This Row],[number]],".",""),"00000"),_xlfn.CONCAT(SUBSTITUTE(data_to_clean[[#This Row],[number]],".",""),"00000000")))</f>
        <v>70700000</v>
      </c>
      <c r="I570" t="s">
        <v>2410</v>
      </c>
      <c r="J570">
        <f>ROUND(VALUE(SUBSTITUTE(data_to_clean[[#This Row],[growth_%]],".",",")),0)</f>
        <v>776</v>
      </c>
      <c r="K570" t="s">
        <v>181</v>
      </c>
      <c r="L570">
        <v>280</v>
      </c>
      <c r="M570">
        <v>25</v>
      </c>
      <c r="N570">
        <v>2010</v>
      </c>
      <c r="O570">
        <v>2</v>
      </c>
      <c r="P570" t="s">
        <v>976</v>
      </c>
      <c r="Q570" t="b">
        <f>AND(ISNUMBER(data_to_clean[[#This Row],[revenue_formatted]]),ISNUMBER(data_to_clean[[#This Row],[growth_formatted_%]]),ISNUMBER(data_to_clean[[#This Row],[workers]]),ISNUMBER(data_to_clean[[#This Row],[previous_workers]]),ISNUMBER(data_to_clean[[#This Row],[founded]]),ISNUMBER(data_to_clean[[#This Row],[yrs_on_list]]))</f>
        <v>1</v>
      </c>
    </row>
    <row r="571" spans="1:17" x14ac:dyDescent="0.25">
      <c r="A571">
        <v>569</v>
      </c>
      <c r="B571" t="s">
        <v>2411</v>
      </c>
      <c r="C571" t="s">
        <v>52</v>
      </c>
      <c r="D571" t="str">
        <f>VLOOKUP(data_to_clean[[#This Row],[state]],abbreviation_table[],2,FALSE)</f>
        <v>Florida</v>
      </c>
      <c r="E571" t="s">
        <v>2413</v>
      </c>
      <c r="F571" t="str">
        <f>TRIM(LEFT(data_to_clean[[#This Row],[revenue]],FIND(" ",data_to_clean[[#This Row],[revenue]])))</f>
        <v>46.4</v>
      </c>
      <c r="G571" t="str">
        <f>RIGHT(data_to_clean[[#This Row],[revenue]],LEN(data_to_clean[[#This Row],[revenue]])-FIND(" ",data_to_clean[[#This Row],[revenue]]))</f>
        <v>Million</v>
      </c>
      <c r="H571" s="7">
        <f>VALUE(IF(data_to_clean[[#This Row],[multiplicity]]="Million",_xlfn.CONCAT(SUBSTITUTE(data_to_clean[[#This Row],[number]],".",""),"00000"),_xlfn.CONCAT(SUBSTITUTE(data_to_clean[[#This Row],[number]],".",""),"00000000")))</f>
        <v>46400000</v>
      </c>
      <c r="I571" t="s">
        <v>2414</v>
      </c>
      <c r="J571">
        <f>ROUND(VALUE(SUBSTITUTE(data_to_clean[[#This Row],[growth_%]],".",",")),0)</f>
        <v>775</v>
      </c>
      <c r="K571" t="s">
        <v>181</v>
      </c>
      <c r="L571">
        <v>190</v>
      </c>
      <c r="M571">
        <v>50</v>
      </c>
      <c r="N571">
        <v>2011</v>
      </c>
      <c r="O571">
        <v>3</v>
      </c>
      <c r="P571" t="s">
        <v>2415</v>
      </c>
      <c r="Q571" t="b">
        <f>AND(ISNUMBER(data_to_clean[[#This Row],[revenue_formatted]]),ISNUMBER(data_to_clean[[#This Row],[growth_formatted_%]]),ISNUMBER(data_to_clean[[#This Row],[workers]]),ISNUMBER(data_to_clean[[#This Row],[previous_workers]]),ISNUMBER(data_to_clean[[#This Row],[founded]]),ISNUMBER(data_to_clean[[#This Row],[yrs_on_list]]))</f>
        <v>1</v>
      </c>
    </row>
    <row r="572" spans="1:17" x14ac:dyDescent="0.25">
      <c r="A572">
        <v>570</v>
      </c>
      <c r="B572" t="s">
        <v>2416</v>
      </c>
      <c r="C572" t="s">
        <v>294</v>
      </c>
      <c r="D572" t="str">
        <f>VLOOKUP(data_to_clean[[#This Row],[state]],abbreviation_table[],2,FALSE)</f>
        <v>Minnesota</v>
      </c>
      <c r="E572" t="s">
        <v>1473</v>
      </c>
      <c r="F572" t="str">
        <f>TRIM(LEFT(data_to_clean[[#This Row],[revenue]],FIND(" ",data_to_clean[[#This Row],[revenue]])))</f>
        <v>5</v>
      </c>
      <c r="G572" t="str">
        <f>RIGHT(data_to_clean[[#This Row],[revenue]],LEN(data_to_clean[[#This Row],[revenue]])-FIND(" ",data_to_clean[[#This Row],[revenue]]))</f>
        <v>Million</v>
      </c>
      <c r="H572" s="7">
        <f>VALUE(IF(data_to_clean[[#This Row],[multiplicity]]="Million",_xlfn.CONCAT(SUBSTITUTE(data_to_clean[[#This Row],[number]],".",""),"00000"),_xlfn.CONCAT(SUBSTITUTE(data_to_clean[[#This Row],[number]],".",""),"00000000")))</f>
        <v>500000</v>
      </c>
      <c r="I572" t="s">
        <v>2418</v>
      </c>
      <c r="J572">
        <f>ROUND(VALUE(SUBSTITUTE(data_to_clean[[#This Row],[growth_%]],".",",")),0)</f>
        <v>774</v>
      </c>
      <c r="K572" t="s">
        <v>623</v>
      </c>
      <c r="L572">
        <v>90</v>
      </c>
      <c r="M572">
        <v>15</v>
      </c>
      <c r="N572">
        <v>2013</v>
      </c>
      <c r="O572">
        <v>1</v>
      </c>
      <c r="P572" t="s">
        <v>298</v>
      </c>
      <c r="Q572" t="b">
        <f>AND(ISNUMBER(data_to_clean[[#This Row],[revenue_formatted]]),ISNUMBER(data_to_clean[[#This Row],[growth_formatted_%]]),ISNUMBER(data_to_clean[[#This Row],[workers]]),ISNUMBER(data_to_clean[[#This Row],[previous_workers]]),ISNUMBER(data_to_clean[[#This Row],[founded]]),ISNUMBER(data_to_clean[[#This Row],[yrs_on_list]]))</f>
        <v>1</v>
      </c>
    </row>
    <row r="573" spans="1:17" x14ac:dyDescent="0.25">
      <c r="A573">
        <v>571</v>
      </c>
      <c r="B573" t="s">
        <v>2419</v>
      </c>
      <c r="C573" t="s">
        <v>223</v>
      </c>
      <c r="D573" t="str">
        <f>VLOOKUP(data_to_clean[[#This Row],[state]],abbreviation_table[],2,FALSE)</f>
        <v>Wisconsin</v>
      </c>
      <c r="E573" t="s">
        <v>626</v>
      </c>
      <c r="F573" t="str">
        <f>TRIM(LEFT(data_to_clean[[#This Row],[revenue]],FIND(" ",data_to_clean[[#This Row],[revenue]])))</f>
        <v>3.7</v>
      </c>
      <c r="G573" t="str">
        <f>RIGHT(data_to_clean[[#This Row],[revenue]],LEN(data_to_clean[[#This Row],[revenue]])-FIND(" ",data_to_clean[[#This Row],[revenue]]))</f>
        <v>Million</v>
      </c>
      <c r="H573" s="7">
        <f>VALUE(IF(data_to_clean[[#This Row],[multiplicity]]="Million",_xlfn.CONCAT(SUBSTITUTE(data_to_clean[[#This Row],[number]],".",""),"00000"),_xlfn.CONCAT(SUBSTITUTE(data_to_clean[[#This Row],[number]],".",""),"00000000")))</f>
        <v>3700000</v>
      </c>
      <c r="I573" t="s">
        <v>2421</v>
      </c>
      <c r="J573">
        <f>ROUND(VALUE(SUBSTITUTE(data_to_clean[[#This Row],[growth_%]],".",",")),0)</f>
        <v>774</v>
      </c>
      <c r="K573" t="s">
        <v>18</v>
      </c>
      <c r="L573">
        <v>22</v>
      </c>
      <c r="M573">
        <v>5</v>
      </c>
      <c r="N573">
        <v>2015</v>
      </c>
      <c r="O573">
        <v>1</v>
      </c>
      <c r="P573" t="s">
        <v>227</v>
      </c>
      <c r="Q573" t="b">
        <f>AND(ISNUMBER(data_to_clean[[#This Row],[revenue_formatted]]),ISNUMBER(data_to_clean[[#This Row],[growth_formatted_%]]),ISNUMBER(data_to_clean[[#This Row],[workers]]),ISNUMBER(data_to_clean[[#This Row],[previous_workers]]),ISNUMBER(data_to_clean[[#This Row],[founded]]),ISNUMBER(data_to_clean[[#This Row],[yrs_on_list]]))</f>
        <v>1</v>
      </c>
    </row>
    <row r="574" spans="1:17" x14ac:dyDescent="0.25">
      <c r="A574">
        <v>572</v>
      </c>
      <c r="B574" t="s">
        <v>2422</v>
      </c>
      <c r="C574" t="s">
        <v>860</v>
      </c>
      <c r="D574" t="str">
        <f>VLOOKUP(data_to_clean[[#This Row],[state]],abbreviation_table[],2,FALSE)</f>
        <v>Indiana</v>
      </c>
      <c r="E574" t="s">
        <v>244</v>
      </c>
      <c r="F574" t="str">
        <f>TRIM(LEFT(data_to_clean[[#This Row],[revenue]],FIND(" ",data_to_clean[[#This Row],[revenue]])))</f>
        <v>17.5</v>
      </c>
      <c r="G574" t="str">
        <f>RIGHT(data_to_clean[[#This Row],[revenue]],LEN(data_to_clean[[#This Row],[revenue]])-FIND(" ",data_to_clean[[#This Row],[revenue]]))</f>
        <v>Million</v>
      </c>
      <c r="H574" s="7">
        <f>VALUE(IF(data_to_clean[[#This Row],[multiplicity]]="Million",_xlfn.CONCAT(SUBSTITUTE(data_to_clean[[#This Row],[number]],".",""),"00000"),_xlfn.CONCAT(SUBSTITUTE(data_to_clean[[#This Row],[number]],".",""),"00000000")))</f>
        <v>17500000</v>
      </c>
      <c r="I574" t="s">
        <v>2424</v>
      </c>
      <c r="J574">
        <f>ROUND(VALUE(SUBSTITUTE(data_to_clean[[#This Row],[growth_%]],".",",")),0)</f>
        <v>772</v>
      </c>
      <c r="K574" t="s">
        <v>336</v>
      </c>
      <c r="L574">
        <v>55</v>
      </c>
      <c r="M574">
        <v>3</v>
      </c>
      <c r="N574">
        <v>2012</v>
      </c>
      <c r="O574">
        <v>1</v>
      </c>
      <c r="P574" t="s">
        <v>1185</v>
      </c>
      <c r="Q574" t="b">
        <f>AND(ISNUMBER(data_to_clean[[#This Row],[revenue_formatted]]),ISNUMBER(data_to_clean[[#This Row],[growth_formatted_%]]),ISNUMBER(data_to_clean[[#This Row],[workers]]),ISNUMBER(data_to_clean[[#This Row],[previous_workers]]),ISNUMBER(data_to_clean[[#This Row],[founded]]),ISNUMBER(data_to_clean[[#This Row],[yrs_on_list]]))</f>
        <v>1</v>
      </c>
    </row>
    <row r="575" spans="1:17" x14ac:dyDescent="0.25">
      <c r="A575">
        <v>573</v>
      </c>
      <c r="B575" t="s">
        <v>2425</v>
      </c>
      <c r="C575" t="s">
        <v>45</v>
      </c>
      <c r="D575" t="str">
        <f>VLOOKUP(data_to_clean[[#This Row],[state]],abbreviation_table[],2,FALSE)</f>
        <v>Pennsylvania</v>
      </c>
      <c r="E575" t="s">
        <v>2427</v>
      </c>
      <c r="F575" t="str">
        <f>TRIM(LEFT(data_to_clean[[#This Row],[revenue]],FIND(" ",data_to_clean[[#This Row],[revenue]])))</f>
        <v>41.9</v>
      </c>
      <c r="G575" t="str">
        <f>RIGHT(data_to_clean[[#This Row],[revenue]],LEN(data_to_clean[[#This Row],[revenue]])-FIND(" ",data_to_clean[[#This Row],[revenue]]))</f>
        <v>Million</v>
      </c>
      <c r="H575" s="7">
        <f>VALUE(IF(data_to_clean[[#This Row],[multiplicity]]="Million",_xlfn.CONCAT(SUBSTITUTE(data_to_clean[[#This Row],[number]],".",""),"00000"),_xlfn.CONCAT(SUBSTITUTE(data_to_clean[[#This Row],[number]],".",""),"00000000")))</f>
        <v>41900000</v>
      </c>
      <c r="I575" t="s">
        <v>2428</v>
      </c>
      <c r="J575">
        <f>ROUND(VALUE(SUBSTITUTE(data_to_clean[[#This Row],[growth_%]],".",",")),0)</f>
        <v>771</v>
      </c>
      <c r="K575" t="s">
        <v>25</v>
      </c>
      <c r="L575">
        <v>83</v>
      </c>
      <c r="M575">
        <v>7</v>
      </c>
      <c r="N575">
        <v>2013</v>
      </c>
      <c r="O575">
        <v>1</v>
      </c>
      <c r="P575" t="s">
        <v>1259</v>
      </c>
      <c r="Q575" t="b">
        <f>AND(ISNUMBER(data_to_clean[[#This Row],[revenue_formatted]]),ISNUMBER(data_to_clean[[#This Row],[growth_formatted_%]]),ISNUMBER(data_to_clean[[#This Row],[workers]]),ISNUMBER(data_to_clean[[#This Row],[previous_workers]]),ISNUMBER(data_to_clean[[#This Row],[founded]]),ISNUMBER(data_to_clean[[#This Row],[yrs_on_list]]))</f>
        <v>1</v>
      </c>
    </row>
    <row r="576" spans="1:17" x14ac:dyDescent="0.25">
      <c r="A576">
        <v>574</v>
      </c>
      <c r="B576" t="s">
        <v>2429</v>
      </c>
      <c r="C576" t="s">
        <v>503</v>
      </c>
      <c r="D576" t="str">
        <f>VLOOKUP(data_to_clean[[#This Row],[state]],abbreviation_table[],2,FALSE)</f>
        <v>Illinois</v>
      </c>
      <c r="E576" t="s">
        <v>2431</v>
      </c>
      <c r="F576" t="str">
        <f>TRIM(LEFT(data_to_clean[[#This Row],[revenue]],FIND(" ",data_to_clean[[#This Row],[revenue]])))</f>
        <v>79.6</v>
      </c>
      <c r="G576" t="str">
        <f>RIGHT(data_to_clean[[#This Row],[revenue]],LEN(data_to_clean[[#This Row],[revenue]])-FIND(" ",data_to_clean[[#This Row],[revenue]]))</f>
        <v>Million</v>
      </c>
      <c r="H576" s="7">
        <f>VALUE(IF(data_to_clean[[#This Row],[multiplicity]]="Million",_xlfn.CONCAT(SUBSTITUTE(data_to_clean[[#This Row],[number]],".",""),"00000"),_xlfn.CONCAT(SUBSTITUTE(data_to_clean[[#This Row],[number]],".",""),"00000000")))</f>
        <v>79600000</v>
      </c>
      <c r="I576" t="s">
        <v>2432</v>
      </c>
      <c r="J576">
        <f>ROUND(VALUE(SUBSTITUTE(data_to_clean[[#This Row],[growth_%]],".",",")),0)</f>
        <v>770</v>
      </c>
      <c r="K576" t="s">
        <v>55</v>
      </c>
      <c r="L576">
        <v>41</v>
      </c>
      <c r="M576">
        <v>10</v>
      </c>
      <c r="N576">
        <v>2003</v>
      </c>
      <c r="O576">
        <v>1</v>
      </c>
      <c r="P576" t="s">
        <v>2433</v>
      </c>
      <c r="Q576" t="b">
        <f>AND(ISNUMBER(data_to_clean[[#This Row],[revenue_formatted]]),ISNUMBER(data_to_clean[[#This Row],[growth_formatted_%]]),ISNUMBER(data_to_clean[[#This Row],[workers]]),ISNUMBER(data_to_clean[[#This Row],[previous_workers]]),ISNUMBER(data_to_clean[[#This Row],[founded]]),ISNUMBER(data_to_clean[[#This Row],[yrs_on_list]]))</f>
        <v>1</v>
      </c>
    </row>
    <row r="577" spans="1:17" x14ac:dyDescent="0.25">
      <c r="A577">
        <v>575</v>
      </c>
      <c r="B577" t="s">
        <v>2434</v>
      </c>
      <c r="C577" t="s">
        <v>66</v>
      </c>
      <c r="D577" t="str">
        <f>VLOOKUP(data_to_clean[[#This Row],[state]],abbreviation_table[],2,FALSE)</f>
        <v>Virginia</v>
      </c>
      <c r="E577" t="s">
        <v>2436</v>
      </c>
      <c r="F577" t="str">
        <f>TRIM(LEFT(data_to_clean[[#This Row],[revenue]],FIND(" ",data_to_clean[[#This Row],[revenue]])))</f>
        <v>16.4</v>
      </c>
      <c r="G577" t="str">
        <f>RIGHT(data_to_clean[[#This Row],[revenue]],LEN(data_to_clean[[#This Row],[revenue]])-FIND(" ",data_to_clean[[#This Row],[revenue]]))</f>
        <v>Million</v>
      </c>
      <c r="H577" s="7">
        <f>VALUE(IF(data_to_clean[[#This Row],[multiplicity]]="Million",_xlfn.CONCAT(SUBSTITUTE(data_to_clean[[#This Row],[number]],".",""),"00000"),_xlfn.CONCAT(SUBSTITUTE(data_to_clean[[#This Row],[number]],".",""),"00000000")))</f>
        <v>16400000</v>
      </c>
      <c r="I577" t="s">
        <v>2437</v>
      </c>
      <c r="J577">
        <f>ROUND(VALUE(SUBSTITUTE(data_to_clean[[#This Row],[growth_%]],".",",")),0)</f>
        <v>769</v>
      </c>
      <c r="K577" t="s">
        <v>181</v>
      </c>
      <c r="L577">
        <v>67</v>
      </c>
      <c r="M577">
        <v>23</v>
      </c>
      <c r="N577">
        <v>2012</v>
      </c>
      <c r="O577">
        <v>3</v>
      </c>
      <c r="P577" t="s">
        <v>2147</v>
      </c>
      <c r="Q577" t="b">
        <f>AND(ISNUMBER(data_to_clean[[#This Row],[revenue_formatted]]),ISNUMBER(data_to_clean[[#This Row],[growth_formatted_%]]),ISNUMBER(data_to_clean[[#This Row],[workers]]),ISNUMBER(data_to_clean[[#This Row],[previous_workers]]),ISNUMBER(data_to_clean[[#This Row],[founded]]),ISNUMBER(data_to_clean[[#This Row],[yrs_on_list]]))</f>
        <v>1</v>
      </c>
    </row>
    <row r="578" spans="1:17" x14ac:dyDescent="0.25">
      <c r="A578">
        <v>576</v>
      </c>
      <c r="B578" t="s">
        <v>2438</v>
      </c>
      <c r="C578" t="s">
        <v>66</v>
      </c>
      <c r="D578" t="str">
        <f>VLOOKUP(data_to_clean[[#This Row],[state]],abbreviation_table[],2,FALSE)</f>
        <v>Virginia</v>
      </c>
      <c r="E578" t="s">
        <v>2440</v>
      </c>
      <c r="F578" t="str">
        <f>TRIM(LEFT(data_to_clean[[#This Row],[revenue]],FIND(" ",data_to_clean[[#This Row],[revenue]])))</f>
        <v>12.5</v>
      </c>
      <c r="G578" t="str">
        <f>RIGHT(data_to_clean[[#This Row],[revenue]],LEN(data_to_clean[[#This Row],[revenue]])-FIND(" ",data_to_clean[[#This Row],[revenue]]))</f>
        <v>Million</v>
      </c>
      <c r="H578" s="7">
        <f>VALUE(IF(data_to_clean[[#This Row],[multiplicity]]="Million",_xlfn.CONCAT(SUBSTITUTE(data_to_clean[[#This Row],[number]],".",""),"00000"),_xlfn.CONCAT(SUBSTITUTE(data_to_clean[[#This Row],[number]],".",""),"00000000")))</f>
        <v>12500000</v>
      </c>
      <c r="I578" t="s">
        <v>2441</v>
      </c>
      <c r="J578">
        <f>ROUND(VALUE(SUBSTITUTE(data_to_clean[[#This Row],[growth_%]],".",",")),0)</f>
        <v>768</v>
      </c>
      <c r="K578" t="s">
        <v>181</v>
      </c>
      <c r="L578">
        <v>65</v>
      </c>
      <c r="M578">
        <v>10</v>
      </c>
      <c r="N578">
        <v>2013</v>
      </c>
      <c r="O578">
        <v>2</v>
      </c>
      <c r="P578" t="s">
        <v>565</v>
      </c>
      <c r="Q578" t="b">
        <f>AND(ISNUMBER(data_to_clean[[#This Row],[revenue_formatted]]),ISNUMBER(data_to_clean[[#This Row],[growth_formatted_%]]),ISNUMBER(data_to_clean[[#This Row],[workers]]),ISNUMBER(data_to_clean[[#This Row],[previous_workers]]),ISNUMBER(data_to_clean[[#This Row],[founded]]),ISNUMBER(data_to_clean[[#This Row],[yrs_on_list]]))</f>
        <v>1</v>
      </c>
    </row>
    <row r="579" spans="1:17" x14ac:dyDescent="0.25">
      <c r="A579">
        <v>577</v>
      </c>
      <c r="B579" t="s">
        <v>2442</v>
      </c>
      <c r="C579" t="s">
        <v>341</v>
      </c>
      <c r="D579" t="str">
        <f>VLOOKUP(data_to_clean[[#This Row],[state]],abbreviation_table[],2,FALSE)</f>
        <v>Massachusetts</v>
      </c>
      <c r="E579" t="s">
        <v>2444</v>
      </c>
      <c r="F579" t="str">
        <f>TRIM(LEFT(data_to_clean[[#This Row],[revenue]],FIND(" ",data_to_clean[[#This Row],[revenue]])))</f>
        <v>37.3</v>
      </c>
      <c r="G579" t="str">
        <f>RIGHT(data_to_clean[[#This Row],[revenue]],LEN(data_to_clean[[#This Row],[revenue]])-FIND(" ",data_to_clean[[#This Row],[revenue]]))</f>
        <v>Million</v>
      </c>
      <c r="H579" s="7">
        <f>VALUE(IF(data_to_clean[[#This Row],[multiplicity]]="Million",_xlfn.CONCAT(SUBSTITUTE(data_to_clean[[#This Row],[number]],".",""),"00000"),_xlfn.CONCAT(SUBSTITUTE(data_to_clean[[#This Row],[number]],".",""),"00000000")))</f>
        <v>37300000</v>
      </c>
      <c r="I579" t="s">
        <v>2445</v>
      </c>
      <c r="J579">
        <f>ROUND(VALUE(SUBSTITUTE(data_to_clean[[#This Row],[growth_%]],".",",")),0)</f>
        <v>767</v>
      </c>
      <c r="K579" t="s">
        <v>233</v>
      </c>
      <c r="L579">
        <v>225</v>
      </c>
      <c r="M579">
        <v>30</v>
      </c>
      <c r="N579">
        <v>2012</v>
      </c>
      <c r="O579">
        <v>1</v>
      </c>
      <c r="P579" t="s">
        <v>2446</v>
      </c>
      <c r="Q579" t="b">
        <f>AND(ISNUMBER(data_to_clean[[#This Row],[revenue_formatted]]),ISNUMBER(data_to_clean[[#This Row],[growth_formatted_%]]),ISNUMBER(data_to_clean[[#This Row],[workers]]),ISNUMBER(data_to_clean[[#This Row],[previous_workers]]),ISNUMBER(data_to_clean[[#This Row],[founded]]),ISNUMBER(data_to_clean[[#This Row],[yrs_on_list]]))</f>
        <v>1</v>
      </c>
    </row>
    <row r="580" spans="1:17" x14ac:dyDescent="0.25">
      <c r="A580">
        <v>578</v>
      </c>
      <c r="B580" t="s">
        <v>2447</v>
      </c>
      <c r="C580" t="s">
        <v>15</v>
      </c>
      <c r="D580" t="str">
        <f>VLOOKUP(data_to_clean[[#This Row],[state]],abbreviation_table[],2,FALSE)</f>
        <v>Arizona</v>
      </c>
      <c r="E580" t="s">
        <v>425</v>
      </c>
      <c r="F580" t="str">
        <f>TRIM(LEFT(data_to_clean[[#This Row],[revenue]],FIND(" ",data_to_clean[[#This Row],[revenue]])))</f>
        <v>4.6</v>
      </c>
      <c r="G580" t="str">
        <f>RIGHT(data_to_clean[[#This Row],[revenue]],LEN(data_to_clean[[#This Row],[revenue]])-FIND(" ",data_to_clean[[#This Row],[revenue]]))</f>
        <v>Million</v>
      </c>
      <c r="H580" s="7">
        <f>VALUE(IF(data_to_clean[[#This Row],[multiplicity]]="Million",_xlfn.CONCAT(SUBSTITUTE(data_to_clean[[#This Row],[number]],".",""),"00000"),_xlfn.CONCAT(SUBSTITUTE(data_to_clean[[#This Row],[number]],".",""),"00000000")))</f>
        <v>4600000</v>
      </c>
      <c r="I580" t="s">
        <v>2449</v>
      </c>
      <c r="J580">
        <f>ROUND(VALUE(SUBSTITUTE(data_to_clean[[#This Row],[growth_%]],".",",")),0)</f>
        <v>767</v>
      </c>
      <c r="K580" t="s">
        <v>149</v>
      </c>
      <c r="L580">
        <v>23</v>
      </c>
      <c r="M580">
        <v>3</v>
      </c>
      <c r="N580">
        <v>2012</v>
      </c>
      <c r="O580">
        <v>2</v>
      </c>
      <c r="P580" t="s">
        <v>1681</v>
      </c>
      <c r="Q580" t="b">
        <f>AND(ISNUMBER(data_to_clean[[#This Row],[revenue_formatted]]),ISNUMBER(data_to_clean[[#This Row],[growth_formatted_%]]),ISNUMBER(data_to_clean[[#This Row],[workers]]),ISNUMBER(data_to_clean[[#This Row],[previous_workers]]),ISNUMBER(data_to_clean[[#This Row],[founded]]),ISNUMBER(data_to_clean[[#This Row],[yrs_on_list]]))</f>
        <v>1</v>
      </c>
    </row>
    <row r="581" spans="1:17" x14ac:dyDescent="0.25">
      <c r="A581">
        <v>579</v>
      </c>
      <c r="B581" t="s">
        <v>2450</v>
      </c>
      <c r="C581" t="s">
        <v>1031</v>
      </c>
      <c r="D581" t="str">
        <f>VLOOKUP(data_to_clean[[#This Row],[state]],abbreviation_table[],2,FALSE)</f>
        <v>Wyoming</v>
      </c>
      <c r="E581" t="s">
        <v>269</v>
      </c>
      <c r="F581" t="str">
        <f>TRIM(LEFT(data_to_clean[[#This Row],[revenue]],FIND(" ",data_to_clean[[#This Row],[revenue]])))</f>
        <v>7</v>
      </c>
      <c r="G581" t="str">
        <f>RIGHT(data_to_clean[[#This Row],[revenue]],LEN(data_to_clean[[#This Row],[revenue]])-FIND(" ",data_to_clean[[#This Row],[revenue]]))</f>
        <v>Million</v>
      </c>
      <c r="H581" s="7">
        <f>VALUE(IF(data_to_clean[[#This Row],[multiplicity]]="Million",_xlfn.CONCAT(SUBSTITUTE(data_to_clean[[#This Row],[number]],".",""),"00000"),_xlfn.CONCAT(SUBSTITUTE(data_to_clean[[#This Row],[number]],".",""),"00000000")))</f>
        <v>700000</v>
      </c>
      <c r="I581" t="s">
        <v>2452</v>
      </c>
      <c r="J581">
        <f>ROUND(VALUE(SUBSTITUTE(data_to_clean[[#This Row],[growth_%]],".",",")),0)</f>
        <v>765</v>
      </c>
      <c r="K581" t="s">
        <v>18</v>
      </c>
      <c r="L581">
        <v>8</v>
      </c>
      <c r="M581">
        <v>2</v>
      </c>
      <c r="N581">
        <v>2014</v>
      </c>
      <c r="O581">
        <v>1</v>
      </c>
      <c r="P581" t="s">
        <v>2453</v>
      </c>
      <c r="Q581" t="b">
        <f>AND(ISNUMBER(data_to_clean[[#This Row],[revenue_formatted]]),ISNUMBER(data_to_clean[[#This Row],[growth_formatted_%]]),ISNUMBER(data_to_clean[[#This Row],[workers]]),ISNUMBER(data_to_clean[[#This Row],[previous_workers]]),ISNUMBER(data_to_clean[[#This Row],[founded]]),ISNUMBER(data_to_clean[[#This Row],[yrs_on_list]]))</f>
        <v>1</v>
      </c>
    </row>
    <row r="582" spans="1:17" x14ac:dyDescent="0.25">
      <c r="A582">
        <v>580</v>
      </c>
      <c r="B582" t="s">
        <v>2454</v>
      </c>
      <c r="C582" t="s">
        <v>1768</v>
      </c>
      <c r="D582" t="str">
        <f>VLOOKUP(data_to_clean[[#This Row],[state]],abbreviation_table[],2,FALSE)</f>
        <v>Oregon</v>
      </c>
      <c r="E582" t="s">
        <v>435</v>
      </c>
      <c r="F582" t="str">
        <f>TRIM(LEFT(data_to_clean[[#This Row],[revenue]],FIND(" ",data_to_clean[[#This Row],[revenue]])))</f>
        <v>10</v>
      </c>
      <c r="G582" t="str">
        <f>RIGHT(data_to_clean[[#This Row],[revenue]],LEN(data_to_clean[[#This Row],[revenue]])-FIND(" ",data_to_clean[[#This Row],[revenue]]))</f>
        <v>Million</v>
      </c>
      <c r="H582" s="7">
        <f>VALUE(IF(data_to_clean[[#This Row],[multiplicity]]="Million",_xlfn.CONCAT(SUBSTITUTE(data_to_clean[[#This Row],[number]],".",""),"00000"),_xlfn.CONCAT(SUBSTITUTE(data_to_clean[[#This Row],[number]],".",""),"00000000")))</f>
        <v>1000000</v>
      </c>
      <c r="I582" t="s">
        <v>2456</v>
      </c>
      <c r="J582">
        <f>ROUND(VALUE(SUBSTITUTE(data_to_clean[[#This Row],[growth_%]],".",",")),0)</f>
        <v>764</v>
      </c>
      <c r="K582" t="s">
        <v>107</v>
      </c>
      <c r="L582">
        <v>23</v>
      </c>
      <c r="M582">
        <v>5</v>
      </c>
      <c r="N582">
        <v>2008</v>
      </c>
      <c r="O582">
        <v>2</v>
      </c>
      <c r="P582" t="s">
        <v>2457</v>
      </c>
      <c r="Q582" t="b">
        <f>AND(ISNUMBER(data_to_clean[[#This Row],[revenue_formatted]]),ISNUMBER(data_to_clean[[#This Row],[growth_formatted_%]]),ISNUMBER(data_to_clean[[#This Row],[workers]]),ISNUMBER(data_to_clean[[#This Row],[previous_workers]]),ISNUMBER(data_to_clean[[#This Row],[founded]]),ISNUMBER(data_to_clean[[#This Row],[yrs_on_list]]))</f>
        <v>1</v>
      </c>
    </row>
    <row r="583" spans="1:17" x14ac:dyDescent="0.25">
      <c r="A583">
        <v>581</v>
      </c>
      <c r="B583" t="s">
        <v>2458</v>
      </c>
      <c r="C583" t="s">
        <v>52</v>
      </c>
      <c r="D583" t="str">
        <f>VLOOKUP(data_to_clean[[#This Row],[state]],abbreviation_table[],2,FALSE)</f>
        <v>Florida</v>
      </c>
      <c r="E583" t="s">
        <v>1068</v>
      </c>
      <c r="F583" t="str">
        <f>TRIM(LEFT(data_to_clean[[#This Row],[revenue]],FIND(" ",data_to_clean[[#This Row],[revenue]])))</f>
        <v>6.1</v>
      </c>
      <c r="G583" t="str">
        <f>RIGHT(data_to_clean[[#This Row],[revenue]],LEN(data_to_clean[[#This Row],[revenue]])-FIND(" ",data_to_clean[[#This Row],[revenue]]))</f>
        <v>Million</v>
      </c>
      <c r="H583" s="7">
        <f>VALUE(IF(data_to_clean[[#This Row],[multiplicity]]="Million",_xlfn.CONCAT(SUBSTITUTE(data_to_clean[[#This Row],[number]],".",""),"00000"),_xlfn.CONCAT(SUBSTITUTE(data_to_clean[[#This Row],[number]],".",""),"00000000")))</f>
        <v>6100000</v>
      </c>
      <c r="I583" t="s">
        <v>2460</v>
      </c>
      <c r="J583">
        <f>ROUND(VALUE(SUBSTITUTE(data_to_clean[[#This Row],[growth_%]],".",",")),0)</f>
        <v>763</v>
      </c>
      <c r="K583" t="s">
        <v>329</v>
      </c>
      <c r="L583">
        <v>10</v>
      </c>
      <c r="M583">
        <v>3</v>
      </c>
      <c r="N583">
        <v>2012</v>
      </c>
      <c r="O583">
        <v>1</v>
      </c>
      <c r="P583" t="s">
        <v>2461</v>
      </c>
      <c r="Q583" t="b">
        <f>AND(ISNUMBER(data_to_clean[[#This Row],[revenue_formatted]]),ISNUMBER(data_to_clean[[#This Row],[growth_formatted_%]]),ISNUMBER(data_to_clean[[#This Row],[workers]]),ISNUMBER(data_to_clean[[#This Row],[previous_workers]]),ISNUMBER(data_to_clean[[#This Row],[founded]]),ISNUMBER(data_to_clean[[#This Row],[yrs_on_list]]))</f>
        <v>1</v>
      </c>
    </row>
    <row r="584" spans="1:17" x14ac:dyDescent="0.25">
      <c r="A584">
        <v>582</v>
      </c>
      <c r="B584" t="s">
        <v>2462</v>
      </c>
      <c r="C584" t="s">
        <v>66</v>
      </c>
      <c r="D584" t="str">
        <f>VLOOKUP(data_to_clean[[#This Row],[state]],abbreviation_table[],2,FALSE)</f>
        <v>Virginia</v>
      </c>
      <c r="E584" t="s">
        <v>2464</v>
      </c>
      <c r="F584" t="str">
        <f>TRIM(LEFT(data_to_clean[[#This Row],[revenue]],FIND(" ",data_to_clean[[#This Row],[revenue]])))</f>
        <v>17.1</v>
      </c>
      <c r="G584" t="str">
        <f>RIGHT(data_to_clean[[#This Row],[revenue]],LEN(data_to_clean[[#This Row],[revenue]])-FIND(" ",data_to_clean[[#This Row],[revenue]]))</f>
        <v>Million</v>
      </c>
      <c r="H584" s="7">
        <f>VALUE(IF(data_to_clean[[#This Row],[multiplicity]]="Million",_xlfn.CONCAT(SUBSTITUTE(data_to_clean[[#This Row],[number]],".",""),"00000"),_xlfn.CONCAT(SUBSTITUTE(data_to_clean[[#This Row],[number]],".",""),"00000000")))</f>
        <v>17100000</v>
      </c>
      <c r="I584" t="s">
        <v>2465</v>
      </c>
      <c r="J584">
        <f>ROUND(VALUE(SUBSTITUTE(data_to_clean[[#This Row],[growth_%]],".",",")),0)</f>
        <v>759</v>
      </c>
      <c r="K584" t="s">
        <v>181</v>
      </c>
      <c r="L584">
        <v>183</v>
      </c>
      <c r="M584">
        <v>15</v>
      </c>
      <c r="N584">
        <v>2001</v>
      </c>
      <c r="O584">
        <v>3</v>
      </c>
      <c r="P584" t="s">
        <v>2006</v>
      </c>
      <c r="Q584" t="b">
        <f>AND(ISNUMBER(data_to_clean[[#This Row],[revenue_formatted]]),ISNUMBER(data_to_clean[[#This Row],[growth_formatted_%]]),ISNUMBER(data_to_clean[[#This Row],[workers]]),ISNUMBER(data_to_clean[[#This Row],[previous_workers]]),ISNUMBER(data_to_clean[[#This Row],[founded]]),ISNUMBER(data_to_clean[[#This Row],[yrs_on_list]]))</f>
        <v>1</v>
      </c>
    </row>
    <row r="585" spans="1:17" x14ac:dyDescent="0.25">
      <c r="A585">
        <v>583</v>
      </c>
      <c r="B585" t="s">
        <v>2466</v>
      </c>
      <c r="C585" t="s">
        <v>52</v>
      </c>
      <c r="D585" t="str">
        <f>VLOOKUP(data_to_clean[[#This Row],[state]],abbreviation_table[],2,FALSE)</f>
        <v>Florida</v>
      </c>
      <c r="E585" t="s">
        <v>2468</v>
      </c>
      <c r="F585" t="str">
        <f>TRIM(LEFT(data_to_clean[[#This Row],[revenue]],FIND(" ",data_to_clean[[#This Row],[revenue]])))</f>
        <v>45.5</v>
      </c>
      <c r="G585" t="str">
        <f>RIGHT(data_to_clean[[#This Row],[revenue]],LEN(data_to_clean[[#This Row],[revenue]])-FIND(" ",data_to_clean[[#This Row],[revenue]]))</f>
        <v>Million</v>
      </c>
      <c r="H585" s="7">
        <f>VALUE(IF(data_to_clean[[#This Row],[multiplicity]]="Million",_xlfn.CONCAT(SUBSTITUTE(data_to_clean[[#This Row],[number]],".",""),"00000"),_xlfn.CONCAT(SUBSTITUTE(data_to_clean[[#This Row],[number]],".",""),"00000000")))</f>
        <v>45500000</v>
      </c>
      <c r="I585" t="s">
        <v>2469</v>
      </c>
      <c r="J585">
        <f>ROUND(VALUE(SUBSTITUTE(data_to_clean[[#This Row],[growth_%]],".",",")),0)</f>
        <v>759</v>
      </c>
      <c r="K585" t="s">
        <v>329</v>
      </c>
      <c r="L585">
        <v>70</v>
      </c>
      <c r="M585">
        <v>27</v>
      </c>
      <c r="N585">
        <v>2011</v>
      </c>
      <c r="O585">
        <v>4</v>
      </c>
      <c r="P585" t="s">
        <v>56</v>
      </c>
      <c r="Q585" t="b">
        <f>AND(ISNUMBER(data_to_clean[[#This Row],[revenue_formatted]]),ISNUMBER(data_to_clean[[#This Row],[growth_formatted_%]]),ISNUMBER(data_to_clean[[#This Row],[workers]]),ISNUMBER(data_to_clean[[#This Row],[previous_workers]]),ISNUMBER(data_to_clean[[#This Row],[founded]]),ISNUMBER(data_to_clean[[#This Row],[yrs_on_list]]))</f>
        <v>1</v>
      </c>
    </row>
    <row r="586" spans="1:17" x14ac:dyDescent="0.25">
      <c r="A586">
        <v>584</v>
      </c>
      <c r="B586" t="s">
        <v>2470</v>
      </c>
      <c r="C586" t="s">
        <v>119</v>
      </c>
      <c r="D586" t="str">
        <f>VLOOKUP(data_to_clean[[#This Row],[state]],abbreviation_table[],2,FALSE)</f>
        <v>Georgia</v>
      </c>
      <c r="E586" t="s">
        <v>775</v>
      </c>
      <c r="F586" t="str">
        <f>TRIM(LEFT(data_to_clean[[#This Row],[revenue]],FIND(" ",data_to_clean[[#This Row],[revenue]])))</f>
        <v>21.8</v>
      </c>
      <c r="G586" t="str">
        <f>RIGHT(data_to_clean[[#This Row],[revenue]],LEN(data_to_clean[[#This Row],[revenue]])-FIND(" ",data_to_clean[[#This Row],[revenue]]))</f>
        <v>Million</v>
      </c>
      <c r="H586" s="7">
        <f>VALUE(IF(data_to_clean[[#This Row],[multiplicity]]="Million",_xlfn.CONCAT(SUBSTITUTE(data_to_clean[[#This Row],[number]],".",""),"00000"),_xlfn.CONCAT(SUBSTITUTE(data_to_clean[[#This Row],[number]],".",""),"00000000")))</f>
        <v>21800000</v>
      </c>
      <c r="I586" t="s">
        <v>2472</v>
      </c>
      <c r="J586">
        <f>ROUND(VALUE(SUBSTITUTE(data_to_clean[[#This Row],[growth_%]],".",",")),0)</f>
        <v>758</v>
      </c>
      <c r="K586" t="s">
        <v>187</v>
      </c>
      <c r="L586">
        <v>22</v>
      </c>
      <c r="M586">
        <v>5</v>
      </c>
      <c r="N586">
        <v>2015</v>
      </c>
      <c r="O586">
        <v>2</v>
      </c>
      <c r="P586" t="s">
        <v>122</v>
      </c>
      <c r="Q586" t="b">
        <f>AND(ISNUMBER(data_to_clean[[#This Row],[revenue_formatted]]),ISNUMBER(data_to_clean[[#This Row],[growth_formatted_%]]),ISNUMBER(data_to_clean[[#This Row],[workers]]),ISNUMBER(data_to_clean[[#This Row],[previous_workers]]),ISNUMBER(data_to_clean[[#This Row],[founded]]),ISNUMBER(data_to_clean[[#This Row],[yrs_on_list]]))</f>
        <v>1</v>
      </c>
    </row>
    <row r="587" spans="1:17" x14ac:dyDescent="0.25">
      <c r="A587">
        <v>585</v>
      </c>
      <c r="B587" t="s">
        <v>2473</v>
      </c>
      <c r="C587" t="s">
        <v>503</v>
      </c>
      <c r="D587" t="str">
        <f>VLOOKUP(data_to_clean[[#This Row],[state]],abbreviation_table[],2,FALSE)</f>
        <v>Illinois</v>
      </c>
      <c r="E587" t="s">
        <v>962</v>
      </c>
      <c r="F587" t="str">
        <f>TRIM(LEFT(data_to_clean[[#This Row],[revenue]],FIND(" ",data_to_clean[[#This Row],[revenue]])))</f>
        <v>3.6</v>
      </c>
      <c r="G587" t="str">
        <f>RIGHT(data_to_clean[[#This Row],[revenue]],LEN(data_to_clean[[#This Row],[revenue]])-FIND(" ",data_to_clean[[#This Row],[revenue]]))</f>
        <v>Million</v>
      </c>
      <c r="H587" s="7">
        <f>VALUE(IF(data_to_clean[[#This Row],[multiplicity]]="Million",_xlfn.CONCAT(SUBSTITUTE(data_to_clean[[#This Row],[number]],".",""),"00000"),_xlfn.CONCAT(SUBSTITUTE(data_to_clean[[#This Row],[number]],".",""),"00000000")))</f>
        <v>3600000</v>
      </c>
      <c r="I587" t="s">
        <v>2475</v>
      </c>
      <c r="J587">
        <f>ROUND(VALUE(SUBSTITUTE(data_to_clean[[#This Row],[growth_%]],".",",")),0)</f>
        <v>758</v>
      </c>
      <c r="K587" t="s">
        <v>308</v>
      </c>
      <c r="L587">
        <v>41</v>
      </c>
      <c r="M587">
        <v>20</v>
      </c>
      <c r="N587">
        <v>2013</v>
      </c>
      <c r="O587">
        <v>1</v>
      </c>
      <c r="P587" t="s">
        <v>2476</v>
      </c>
      <c r="Q587" t="b">
        <f>AND(ISNUMBER(data_to_clean[[#This Row],[revenue_formatted]]),ISNUMBER(data_to_clean[[#This Row],[growth_formatted_%]]),ISNUMBER(data_to_clean[[#This Row],[workers]]),ISNUMBER(data_to_clean[[#This Row],[previous_workers]]),ISNUMBER(data_to_clean[[#This Row],[founded]]),ISNUMBER(data_to_clean[[#This Row],[yrs_on_list]]))</f>
        <v>1</v>
      </c>
    </row>
    <row r="588" spans="1:17" x14ac:dyDescent="0.25">
      <c r="A588">
        <v>586</v>
      </c>
      <c r="B588" t="s">
        <v>2477</v>
      </c>
      <c r="C588" t="s">
        <v>66</v>
      </c>
      <c r="D588" t="str">
        <f>VLOOKUP(data_to_clean[[#This Row],[state]],abbreviation_table[],2,FALSE)</f>
        <v>Virginia</v>
      </c>
      <c r="E588" t="s">
        <v>824</v>
      </c>
      <c r="F588" t="str">
        <f>TRIM(LEFT(data_to_clean[[#This Row],[revenue]],FIND(" ",data_to_clean[[#This Row],[revenue]])))</f>
        <v>2.5</v>
      </c>
      <c r="G588" t="str">
        <f>RIGHT(data_to_clean[[#This Row],[revenue]],LEN(data_to_clean[[#This Row],[revenue]])-FIND(" ",data_to_clean[[#This Row],[revenue]]))</f>
        <v>Million</v>
      </c>
      <c r="H588" s="7">
        <f>VALUE(IF(data_to_clean[[#This Row],[multiplicity]]="Million",_xlfn.CONCAT(SUBSTITUTE(data_to_clean[[#This Row],[number]],".",""),"00000"),_xlfn.CONCAT(SUBSTITUTE(data_to_clean[[#This Row],[number]],".",""),"00000000")))</f>
        <v>2500000</v>
      </c>
      <c r="I588" t="s">
        <v>2479</v>
      </c>
      <c r="J588">
        <f>ROUND(VALUE(SUBSTITUTE(data_to_clean[[#This Row],[growth_%]],".",",")),0)</f>
        <v>756</v>
      </c>
      <c r="K588" t="s">
        <v>1041</v>
      </c>
      <c r="L588">
        <v>14</v>
      </c>
      <c r="M588">
        <v>2</v>
      </c>
      <c r="N588">
        <v>2010</v>
      </c>
      <c r="O588">
        <v>2</v>
      </c>
      <c r="P588" t="s">
        <v>396</v>
      </c>
      <c r="Q588" t="b">
        <f>AND(ISNUMBER(data_to_clean[[#This Row],[revenue_formatted]]),ISNUMBER(data_to_clean[[#This Row],[growth_formatted_%]]),ISNUMBER(data_to_clean[[#This Row],[workers]]),ISNUMBER(data_to_clean[[#This Row],[previous_workers]]),ISNUMBER(data_to_clean[[#This Row],[founded]]),ISNUMBER(data_to_clean[[#This Row],[yrs_on_list]]))</f>
        <v>1</v>
      </c>
    </row>
    <row r="589" spans="1:17" x14ac:dyDescent="0.25">
      <c r="A589">
        <v>587</v>
      </c>
      <c r="B589" t="s">
        <v>2480</v>
      </c>
      <c r="C589" t="s">
        <v>98</v>
      </c>
      <c r="D589" t="str">
        <f>VLOOKUP(data_to_clean[[#This Row],[state]],abbreviation_table[],2,FALSE)</f>
        <v>Washington</v>
      </c>
      <c r="E589" t="s">
        <v>2009</v>
      </c>
      <c r="F589" t="str">
        <f>TRIM(LEFT(data_to_clean[[#This Row],[revenue]],FIND(" ",data_to_clean[[#This Row],[revenue]])))</f>
        <v>18.8</v>
      </c>
      <c r="G589" t="str">
        <f>RIGHT(data_to_clean[[#This Row],[revenue]],LEN(data_to_clean[[#This Row],[revenue]])-FIND(" ",data_to_clean[[#This Row],[revenue]]))</f>
        <v>Million</v>
      </c>
      <c r="H589" s="7">
        <f>VALUE(IF(data_to_clean[[#This Row],[multiplicity]]="Million",_xlfn.CONCAT(SUBSTITUTE(data_to_clean[[#This Row],[number]],".",""),"00000"),_xlfn.CONCAT(SUBSTITUTE(data_to_clean[[#This Row],[number]],".",""),"00000000")))</f>
        <v>18800000</v>
      </c>
      <c r="I589" t="s">
        <v>2482</v>
      </c>
      <c r="J589">
        <f>ROUND(VALUE(SUBSTITUTE(data_to_clean[[#This Row],[growth_%]],".",",")),0)</f>
        <v>755</v>
      </c>
      <c r="K589" t="s">
        <v>18</v>
      </c>
      <c r="L589">
        <v>33</v>
      </c>
      <c r="M589">
        <v>8</v>
      </c>
      <c r="N589">
        <v>2010</v>
      </c>
      <c r="O589">
        <v>4</v>
      </c>
      <c r="P589" t="s">
        <v>2483</v>
      </c>
      <c r="Q589" t="b">
        <f>AND(ISNUMBER(data_to_clean[[#This Row],[revenue_formatted]]),ISNUMBER(data_to_clean[[#This Row],[growth_formatted_%]]),ISNUMBER(data_to_clean[[#This Row],[workers]]),ISNUMBER(data_to_clean[[#This Row],[previous_workers]]),ISNUMBER(data_to_clean[[#This Row],[founded]]),ISNUMBER(data_to_clean[[#This Row],[yrs_on_list]]))</f>
        <v>1</v>
      </c>
    </row>
    <row r="590" spans="1:17" x14ac:dyDescent="0.25">
      <c r="A590">
        <v>588</v>
      </c>
      <c r="B590" t="s">
        <v>2484</v>
      </c>
      <c r="C590" t="s">
        <v>119</v>
      </c>
      <c r="D590" t="str">
        <f>VLOOKUP(data_to_clean[[#This Row],[state]],abbreviation_table[],2,FALSE)</f>
        <v>Georgia</v>
      </c>
      <c r="E590" t="s">
        <v>626</v>
      </c>
      <c r="F590" t="str">
        <f>TRIM(LEFT(data_to_clean[[#This Row],[revenue]],FIND(" ",data_to_clean[[#This Row],[revenue]])))</f>
        <v>3.7</v>
      </c>
      <c r="G590" t="str">
        <f>RIGHT(data_to_clean[[#This Row],[revenue]],LEN(data_to_clean[[#This Row],[revenue]])-FIND(" ",data_to_clean[[#This Row],[revenue]]))</f>
        <v>Million</v>
      </c>
      <c r="H590" s="7">
        <f>VALUE(IF(data_to_clean[[#This Row],[multiplicity]]="Million",_xlfn.CONCAT(SUBSTITUTE(data_to_clean[[#This Row],[number]],".",""),"00000"),_xlfn.CONCAT(SUBSTITUTE(data_to_clean[[#This Row],[number]],".",""),"00000000")))</f>
        <v>3700000</v>
      </c>
      <c r="I590" t="s">
        <v>2486</v>
      </c>
      <c r="J590">
        <f>ROUND(VALUE(SUBSTITUTE(data_to_clean[[#This Row],[growth_%]],".",",")),0)</f>
        <v>755</v>
      </c>
      <c r="K590" t="s">
        <v>623</v>
      </c>
      <c r="L590">
        <v>25</v>
      </c>
      <c r="M590">
        <v>3</v>
      </c>
      <c r="N590">
        <v>2014</v>
      </c>
      <c r="O590">
        <v>2</v>
      </c>
      <c r="P590" t="s">
        <v>122</v>
      </c>
      <c r="Q590" t="b">
        <f>AND(ISNUMBER(data_to_clean[[#This Row],[revenue_formatted]]),ISNUMBER(data_to_clean[[#This Row],[growth_formatted_%]]),ISNUMBER(data_to_clean[[#This Row],[workers]]),ISNUMBER(data_to_clean[[#This Row],[previous_workers]]),ISNUMBER(data_to_clean[[#This Row],[founded]]),ISNUMBER(data_to_clean[[#This Row],[yrs_on_list]]))</f>
        <v>1</v>
      </c>
    </row>
    <row r="591" spans="1:17" x14ac:dyDescent="0.25">
      <c r="A591">
        <v>589</v>
      </c>
      <c r="B591" t="s">
        <v>2487</v>
      </c>
      <c r="C591" t="s">
        <v>1262</v>
      </c>
      <c r="D591" t="str">
        <f>VLOOKUP(data_to_clean[[#This Row],[state]],abbreviation_table[],2,FALSE)</f>
        <v>South Carolina</v>
      </c>
      <c r="E591" t="s">
        <v>939</v>
      </c>
      <c r="F591" t="str">
        <f>TRIM(LEFT(data_to_clean[[#This Row],[revenue]],FIND(" ",data_to_clean[[#This Row],[revenue]])))</f>
        <v>4.1</v>
      </c>
      <c r="G591" t="str">
        <f>RIGHT(data_to_clean[[#This Row],[revenue]],LEN(data_to_clean[[#This Row],[revenue]])-FIND(" ",data_to_clean[[#This Row],[revenue]]))</f>
        <v>Million</v>
      </c>
      <c r="H591" s="7">
        <f>VALUE(IF(data_to_clean[[#This Row],[multiplicity]]="Million",_xlfn.CONCAT(SUBSTITUTE(data_to_clean[[#This Row],[number]],".",""),"00000"),_xlfn.CONCAT(SUBSTITUTE(data_to_clean[[#This Row],[number]],".",""),"00000000")))</f>
        <v>4100000</v>
      </c>
      <c r="I591" t="s">
        <v>2489</v>
      </c>
      <c r="J591">
        <f>ROUND(VALUE(SUBSTITUTE(data_to_clean[[#This Row],[growth_%]],".",",")),0)</f>
        <v>754</v>
      </c>
      <c r="K591" t="s">
        <v>40</v>
      </c>
      <c r="L591">
        <v>4</v>
      </c>
      <c r="M591">
        <v>2</v>
      </c>
      <c r="N591">
        <v>2009</v>
      </c>
      <c r="O591">
        <v>2</v>
      </c>
      <c r="P591" t="s">
        <v>2490</v>
      </c>
      <c r="Q591" t="b">
        <f>AND(ISNUMBER(data_to_clean[[#This Row],[revenue_formatted]]),ISNUMBER(data_to_clean[[#This Row],[growth_formatted_%]]),ISNUMBER(data_to_clean[[#This Row],[workers]]),ISNUMBER(data_to_clean[[#This Row],[previous_workers]]),ISNUMBER(data_to_clean[[#This Row],[founded]]),ISNUMBER(data_to_clean[[#This Row],[yrs_on_list]]))</f>
        <v>1</v>
      </c>
    </row>
    <row r="592" spans="1:17" x14ac:dyDescent="0.25">
      <c r="A592">
        <v>590</v>
      </c>
      <c r="B592" t="s">
        <v>2491</v>
      </c>
      <c r="C592" t="s">
        <v>30</v>
      </c>
      <c r="D592" t="str">
        <f>VLOOKUP(data_to_clean[[#This Row],[state]],abbreviation_table[],2,FALSE)</f>
        <v>Texas</v>
      </c>
      <c r="E592" t="s">
        <v>1309</v>
      </c>
      <c r="F592" t="str">
        <f>TRIM(LEFT(data_to_clean[[#This Row],[revenue]],FIND(" ",data_to_clean[[#This Row],[revenue]])))</f>
        <v>3.4</v>
      </c>
      <c r="G592" t="str">
        <f>RIGHT(data_to_clean[[#This Row],[revenue]],LEN(data_to_clean[[#This Row],[revenue]])-FIND(" ",data_to_clean[[#This Row],[revenue]]))</f>
        <v>Million</v>
      </c>
      <c r="H592" s="7">
        <f>VALUE(IF(data_to_clean[[#This Row],[multiplicity]]="Million",_xlfn.CONCAT(SUBSTITUTE(data_to_clean[[#This Row],[number]],".",""),"00000"),_xlfn.CONCAT(SUBSTITUTE(data_to_clean[[#This Row],[number]],".",""),"00000000")))</f>
        <v>3400000</v>
      </c>
      <c r="I592" t="s">
        <v>2493</v>
      </c>
      <c r="J592">
        <f>ROUND(VALUE(SUBSTITUTE(data_to_clean[[#This Row],[growth_%]],".",",")),0)</f>
        <v>754</v>
      </c>
      <c r="K592" t="s">
        <v>1041</v>
      </c>
      <c r="L592">
        <v>34</v>
      </c>
      <c r="M592">
        <v>7</v>
      </c>
      <c r="N592">
        <v>2008</v>
      </c>
      <c r="O592">
        <v>1</v>
      </c>
      <c r="P592" t="s">
        <v>251</v>
      </c>
      <c r="Q592" t="b">
        <f>AND(ISNUMBER(data_to_clean[[#This Row],[revenue_formatted]]),ISNUMBER(data_to_clean[[#This Row],[growth_formatted_%]]),ISNUMBER(data_to_clean[[#This Row],[workers]]),ISNUMBER(data_to_clean[[#This Row],[previous_workers]]),ISNUMBER(data_to_clean[[#This Row],[founded]]),ISNUMBER(data_to_clean[[#This Row],[yrs_on_list]]))</f>
        <v>1</v>
      </c>
    </row>
    <row r="593" spans="1:17" x14ac:dyDescent="0.25">
      <c r="A593">
        <v>591</v>
      </c>
      <c r="B593" t="s">
        <v>2494</v>
      </c>
      <c r="C593" t="s">
        <v>341</v>
      </c>
      <c r="D593" t="str">
        <f>VLOOKUP(data_to_clean[[#This Row],[state]],abbreviation_table[],2,FALSE)</f>
        <v>Massachusetts</v>
      </c>
      <c r="E593" t="s">
        <v>2496</v>
      </c>
      <c r="F593" t="str">
        <f>TRIM(LEFT(data_to_clean[[#This Row],[revenue]],FIND(" ",data_to_clean[[#This Row],[revenue]])))</f>
        <v>13</v>
      </c>
      <c r="G593" t="str">
        <f>RIGHT(data_to_clean[[#This Row],[revenue]],LEN(data_to_clean[[#This Row],[revenue]])-FIND(" ",data_to_clean[[#This Row],[revenue]]))</f>
        <v>Million</v>
      </c>
      <c r="H593" s="7">
        <f>VALUE(IF(data_to_clean[[#This Row],[multiplicity]]="Million",_xlfn.CONCAT(SUBSTITUTE(data_to_clean[[#This Row],[number]],".",""),"00000"),_xlfn.CONCAT(SUBSTITUTE(data_to_clean[[#This Row],[number]],".",""),"00000000")))</f>
        <v>1300000</v>
      </c>
      <c r="I593" t="s">
        <v>2497</v>
      </c>
      <c r="J593">
        <f>ROUND(VALUE(SUBSTITUTE(data_to_clean[[#This Row],[growth_%]],".",",")),0)</f>
        <v>751</v>
      </c>
      <c r="K593" t="s">
        <v>18</v>
      </c>
      <c r="L593">
        <v>21</v>
      </c>
      <c r="M593">
        <v>15</v>
      </c>
      <c r="N593">
        <v>2010</v>
      </c>
      <c r="O593">
        <v>3</v>
      </c>
      <c r="P593" t="s">
        <v>344</v>
      </c>
      <c r="Q593" t="b">
        <f>AND(ISNUMBER(data_to_clean[[#This Row],[revenue_formatted]]),ISNUMBER(data_to_clean[[#This Row],[growth_formatted_%]]),ISNUMBER(data_to_clean[[#This Row],[workers]]),ISNUMBER(data_to_clean[[#This Row],[previous_workers]]),ISNUMBER(data_to_clean[[#This Row],[founded]]),ISNUMBER(data_to_clean[[#This Row],[yrs_on_list]]))</f>
        <v>1</v>
      </c>
    </row>
    <row r="594" spans="1:17" x14ac:dyDescent="0.25">
      <c r="A594">
        <v>592</v>
      </c>
      <c r="B594" t="s">
        <v>2498</v>
      </c>
      <c r="C594" t="s">
        <v>243</v>
      </c>
      <c r="D594" t="str">
        <f>VLOOKUP(data_to_clean[[#This Row],[state]],abbreviation_table[],2,FALSE)</f>
        <v>Maryland</v>
      </c>
      <c r="E594" t="s">
        <v>283</v>
      </c>
      <c r="F594" t="str">
        <f>TRIM(LEFT(data_to_clean[[#This Row],[revenue]],FIND(" ",data_to_clean[[#This Row],[revenue]])))</f>
        <v>16.9</v>
      </c>
      <c r="G594" t="str">
        <f>RIGHT(data_to_clean[[#This Row],[revenue]],LEN(data_to_clean[[#This Row],[revenue]])-FIND(" ",data_to_clean[[#This Row],[revenue]]))</f>
        <v>Million</v>
      </c>
      <c r="H594" s="7">
        <f>VALUE(IF(data_to_clean[[#This Row],[multiplicity]]="Million",_xlfn.CONCAT(SUBSTITUTE(data_to_clean[[#This Row],[number]],".",""),"00000"),_xlfn.CONCAT(SUBSTITUTE(data_to_clean[[#This Row],[number]],".",""),"00000000")))</f>
        <v>16900000</v>
      </c>
      <c r="I594" t="s">
        <v>2500</v>
      </c>
      <c r="J594">
        <f>ROUND(VALUE(SUBSTITUTE(data_to_clean[[#This Row],[growth_%]],".",",")),0)</f>
        <v>751</v>
      </c>
      <c r="K594" t="s">
        <v>181</v>
      </c>
      <c r="L594">
        <v>35</v>
      </c>
      <c r="M594">
        <v>16</v>
      </c>
      <c r="N594">
        <v>2008</v>
      </c>
      <c r="O594">
        <v>3</v>
      </c>
      <c r="P594" t="s">
        <v>1270</v>
      </c>
      <c r="Q594" t="b">
        <f>AND(ISNUMBER(data_to_clean[[#This Row],[revenue_formatted]]),ISNUMBER(data_to_clean[[#This Row],[growth_formatted_%]]),ISNUMBER(data_to_clean[[#This Row],[workers]]),ISNUMBER(data_to_clean[[#This Row],[previous_workers]]),ISNUMBER(data_to_clean[[#This Row],[founded]]),ISNUMBER(data_to_clean[[#This Row],[yrs_on_list]]))</f>
        <v>1</v>
      </c>
    </row>
    <row r="595" spans="1:17" x14ac:dyDescent="0.25">
      <c r="A595">
        <v>593</v>
      </c>
      <c r="B595" t="s">
        <v>2501</v>
      </c>
      <c r="C595" t="s">
        <v>503</v>
      </c>
      <c r="D595" t="str">
        <f>VLOOKUP(data_to_clean[[#This Row],[state]],abbreviation_table[],2,FALSE)</f>
        <v>Illinois</v>
      </c>
      <c r="E595" t="s">
        <v>1535</v>
      </c>
      <c r="F595" t="str">
        <f>TRIM(LEFT(data_to_clean[[#This Row],[revenue]],FIND(" ",data_to_clean[[#This Row],[revenue]])))</f>
        <v>6</v>
      </c>
      <c r="G595" t="str">
        <f>RIGHT(data_to_clean[[#This Row],[revenue]],LEN(data_to_clean[[#This Row],[revenue]])-FIND(" ",data_to_clean[[#This Row],[revenue]]))</f>
        <v>Million</v>
      </c>
      <c r="H595" s="7">
        <f>VALUE(IF(data_to_clean[[#This Row],[multiplicity]]="Million",_xlfn.CONCAT(SUBSTITUTE(data_to_clean[[#This Row],[number]],".",""),"00000"),_xlfn.CONCAT(SUBSTITUTE(data_to_clean[[#This Row],[number]],".",""),"00000000")))</f>
        <v>600000</v>
      </c>
      <c r="I595" t="s">
        <v>2503</v>
      </c>
      <c r="J595">
        <f>ROUND(VALUE(SUBSTITUTE(data_to_clean[[#This Row],[growth_%]],".",",")),0)</f>
        <v>750</v>
      </c>
      <c r="K595" t="s">
        <v>48</v>
      </c>
      <c r="L595">
        <v>10</v>
      </c>
      <c r="M595">
        <v>3</v>
      </c>
      <c r="N595">
        <v>2011</v>
      </c>
      <c r="O595">
        <v>2</v>
      </c>
      <c r="P595" t="s">
        <v>2504</v>
      </c>
      <c r="Q595" t="b">
        <f>AND(ISNUMBER(data_to_clean[[#This Row],[revenue_formatted]]),ISNUMBER(data_to_clean[[#This Row],[growth_formatted_%]]),ISNUMBER(data_to_clean[[#This Row],[workers]]),ISNUMBER(data_to_clean[[#This Row],[previous_workers]]),ISNUMBER(data_to_clean[[#This Row],[founded]]),ISNUMBER(data_to_clean[[#This Row],[yrs_on_list]]))</f>
        <v>1</v>
      </c>
    </row>
    <row r="596" spans="1:17" x14ac:dyDescent="0.25">
      <c r="A596">
        <v>594</v>
      </c>
      <c r="B596" t="s">
        <v>2505</v>
      </c>
      <c r="C596" t="s">
        <v>80</v>
      </c>
      <c r="D596" t="str">
        <f>VLOOKUP(data_to_clean[[#This Row],[state]],abbreviation_table[],2,FALSE)</f>
        <v>California</v>
      </c>
      <c r="E596" t="s">
        <v>1473</v>
      </c>
      <c r="F596" t="str">
        <f>TRIM(LEFT(data_to_clean[[#This Row],[revenue]],FIND(" ",data_to_clean[[#This Row],[revenue]])))</f>
        <v>5</v>
      </c>
      <c r="G596" t="str">
        <f>RIGHT(data_to_clean[[#This Row],[revenue]],LEN(data_to_clean[[#This Row],[revenue]])-FIND(" ",data_to_clean[[#This Row],[revenue]]))</f>
        <v>Million</v>
      </c>
      <c r="H596" s="7">
        <f>VALUE(IF(data_to_clean[[#This Row],[multiplicity]]="Million",_xlfn.CONCAT(SUBSTITUTE(data_to_clean[[#This Row],[number]],".",""),"00000"),_xlfn.CONCAT(SUBSTITUTE(data_to_clean[[#This Row],[number]],".",""),"00000000")))</f>
        <v>500000</v>
      </c>
      <c r="I596" t="s">
        <v>2507</v>
      </c>
      <c r="J596">
        <f>ROUND(VALUE(SUBSTITUTE(data_to_clean[[#This Row],[growth_%]],".",",")),0)</f>
        <v>750</v>
      </c>
      <c r="K596" t="s">
        <v>211</v>
      </c>
      <c r="L596">
        <v>14</v>
      </c>
      <c r="M596">
        <v>2</v>
      </c>
      <c r="N596">
        <v>2012</v>
      </c>
      <c r="O596">
        <v>1</v>
      </c>
      <c r="P596" t="s">
        <v>137</v>
      </c>
      <c r="Q596" t="b">
        <f>AND(ISNUMBER(data_to_clean[[#This Row],[revenue_formatted]]),ISNUMBER(data_to_clean[[#This Row],[growth_formatted_%]]),ISNUMBER(data_to_clean[[#This Row],[workers]]),ISNUMBER(data_to_clean[[#This Row],[previous_workers]]),ISNUMBER(data_to_clean[[#This Row],[founded]]),ISNUMBER(data_to_clean[[#This Row],[yrs_on_list]]))</f>
        <v>1</v>
      </c>
    </row>
    <row r="597" spans="1:17" x14ac:dyDescent="0.25">
      <c r="A597">
        <v>595</v>
      </c>
      <c r="B597" t="s">
        <v>2508</v>
      </c>
      <c r="C597" t="s">
        <v>15</v>
      </c>
      <c r="D597" t="str">
        <f>VLOOKUP(data_to_clean[[#This Row],[state]],abbreviation_table[],2,FALSE)</f>
        <v>Arizona</v>
      </c>
      <c r="E597" t="s">
        <v>1157</v>
      </c>
      <c r="F597" t="str">
        <f>TRIM(LEFT(data_to_clean[[#This Row],[revenue]],FIND(" ",data_to_clean[[#This Row],[revenue]])))</f>
        <v>5.3</v>
      </c>
      <c r="G597" t="str">
        <f>RIGHT(data_to_clean[[#This Row],[revenue]],LEN(data_to_clean[[#This Row],[revenue]])-FIND(" ",data_to_clean[[#This Row],[revenue]]))</f>
        <v>Million</v>
      </c>
      <c r="H597" s="7">
        <f>VALUE(IF(data_to_clean[[#This Row],[multiplicity]]="Million",_xlfn.CONCAT(SUBSTITUTE(data_to_clean[[#This Row],[number]],".",""),"00000"),_xlfn.CONCAT(SUBSTITUTE(data_to_clean[[#This Row],[number]],".",""),"00000000")))</f>
        <v>5300000</v>
      </c>
      <c r="I597" t="s">
        <v>2510</v>
      </c>
      <c r="J597">
        <f>ROUND(VALUE(SUBSTITUTE(data_to_clean[[#This Row],[growth_%]],".",",")),0)</f>
        <v>747</v>
      </c>
      <c r="K597" t="s">
        <v>297</v>
      </c>
      <c r="L597">
        <v>45</v>
      </c>
      <c r="M597">
        <v>5</v>
      </c>
      <c r="N597">
        <v>2015</v>
      </c>
      <c r="O597">
        <v>1</v>
      </c>
      <c r="P597" t="s">
        <v>19</v>
      </c>
      <c r="Q597" t="b">
        <f>AND(ISNUMBER(data_to_clean[[#This Row],[revenue_formatted]]),ISNUMBER(data_to_clean[[#This Row],[growth_formatted_%]]),ISNUMBER(data_to_clean[[#This Row],[workers]]),ISNUMBER(data_to_clean[[#This Row],[previous_workers]]),ISNUMBER(data_to_clean[[#This Row],[founded]]),ISNUMBER(data_to_clean[[#This Row],[yrs_on_list]]))</f>
        <v>1</v>
      </c>
    </row>
    <row r="598" spans="1:17" x14ac:dyDescent="0.25">
      <c r="A598">
        <v>596</v>
      </c>
      <c r="B598" t="s">
        <v>2511</v>
      </c>
      <c r="C598" t="s">
        <v>1960</v>
      </c>
      <c r="D598" t="str">
        <f>VLOOKUP(data_to_clean[[#This Row],[state]],abbreviation_table[],2,FALSE)</f>
        <v>Iowa</v>
      </c>
      <c r="E598" t="s">
        <v>1442</v>
      </c>
      <c r="F598" t="str">
        <f>TRIM(LEFT(data_to_clean[[#This Row],[revenue]],FIND(" ",data_to_clean[[#This Row],[revenue]])))</f>
        <v>2</v>
      </c>
      <c r="G598" t="str">
        <f>RIGHT(data_to_clean[[#This Row],[revenue]],LEN(data_to_clean[[#This Row],[revenue]])-FIND(" ",data_to_clean[[#This Row],[revenue]]))</f>
        <v>Million</v>
      </c>
      <c r="H598" s="7">
        <f>VALUE(IF(data_to_clean[[#This Row],[multiplicity]]="Million",_xlfn.CONCAT(SUBSTITUTE(data_to_clean[[#This Row],[number]],".",""),"00000"),_xlfn.CONCAT(SUBSTITUTE(data_to_clean[[#This Row],[number]],".",""),"00000000")))</f>
        <v>200000</v>
      </c>
      <c r="I598" t="s">
        <v>2513</v>
      </c>
      <c r="J598">
        <f>ROUND(VALUE(SUBSTITUTE(data_to_clean[[#This Row],[growth_%]],".",",")),0)</f>
        <v>746</v>
      </c>
      <c r="K598" t="s">
        <v>336</v>
      </c>
      <c r="L598">
        <v>18</v>
      </c>
      <c r="M598">
        <v>4</v>
      </c>
      <c r="N598">
        <v>2011</v>
      </c>
      <c r="O598">
        <v>1</v>
      </c>
      <c r="P598" t="s">
        <v>2080</v>
      </c>
      <c r="Q598" t="b">
        <f>AND(ISNUMBER(data_to_clean[[#This Row],[revenue_formatted]]),ISNUMBER(data_to_clean[[#This Row],[growth_formatted_%]]),ISNUMBER(data_to_clean[[#This Row],[workers]]),ISNUMBER(data_to_clean[[#This Row],[previous_workers]]),ISNUMBER(data_to_clean[[#This Row],[founded]]),ISNUMBER(data_to_clean[[#This Row],[yrs_on_list]]))</f>
        <v>1</v>
      </c>
    </row>
    <row r="599" spans="1:17" x14ac:dyDescent="0.25">
      <c r="A599">
        <v>597</v>
      </c>
      <c r="B599" t="s">
        <v>2514</v>
      </c>
      <c r="C599" t="s">
        <v>166</v>
      </c>
      <c r="D599" t="str">
        <f>VLOOKUP(data_to_clean[[#This Row],[state]],abbreviation_table[],2,FALSE)</f>
        <v>Utah</v>
      </c>
      <c r="E599" t="s">
        <v>2516</v>
      </c>
      <c r="F599" t="str">
        <f>TRIM(LEFT(data_to_clean[[#This Row],[revenue]],FIND(" ",data_to_clean[[#This Row],[revenue]])))</f>
        <v>14.9</v>
      </c>
      <c r="G599" t="str">
        <f>RIGHT(data_to_clean[[#This Row],[revenue]],LEN(data_to_clean[[#This Row],[revenue]])-FIND(" ",data_to_clean[[#This Row],[revenue]]))</f>
        <v>Million</v>
      </c>
      <c r="H599" s="7">
        <f>VALUE(IF(data_to_clean[[#This Row],[multiplicity]]="Million",_xlfn.CONCAT(SUBSTITUTE(data_to_clean[[#This Row],[number]],".",""),"00000"),_xlfn.CONCAT(SUBSTITUTE(data_to_clean[[#This Row],[number]],".",""),"00000000")))</f>
        <v>14900000</v>
      </c>
      <c r="I599" t="s">
        <v>2517</v>
      </c>
      <c r="J599">
        <f>ROUND(VALUE(SUBSTITUTE(data_to_clean[[#This Row],[growth_%]],".",",")),0)</f>
        <v>744</v>
      </c>
      <c r="K599" t="s">
        <v>40</v>
      </c>
      <c r="L599">
        <v>39</v>
      </c>
      <c r="M599">
        <v>9</v>
      </c>
      <c r="N599">
        <v>2013</v>
      </c>
      <c r="O599">
        <v>2</v>
      </c>
      <c r="P599" t="s">
        <v>319</v>
      </c>
      <c r="Q599" t="b">
        <f>AND(ISNUMBER(data_to_clean[[#This Row],[revenue_formatted]]),ISNUMBER(data_to_clean[[#This Row],[growth_formatted_%]]),ISNUMBER(data_to_clean[[#This Row],[workers]]),ISNUMBER(data_to_clean[[#This Row],[previous_workers]]),ISNUMBER(data_to_clean[[#This Row],[founded]]),ISNUMBER(data_to_clean[[#This Row],[yrs_on_list]]))</f>
        <v>1</v>
      </c>
    </row>
    <row r="600" spans="1:17" x14ac:dyDescent="0.25">
      <c r="A600">
        <v>598</v>
      </c>
      <c r="B600" t="s">
        <v>2518</v>
      </c>
      <c r="C600" t="s">
        <v>243</v>
      </c>
      <c r="D600" t="str">
        <f>VLOOKUP(data_to_clean[[#This Row],[state]],abbreviation_table[],2,FALSE)</f>
        <v>Maryland</v>
      </c>
      <c r="E600" t="s">
        <v>699</v>
      </c>
      <c r="F600" t="str">
        <f>TRIM(LEFT(data_to_clean[[#This Row],[revenue]],FIND(" ",data_to_clean[[#This Row],[revenue]])))</f>
        <v>4</v>
      </c>
      <c r="G600" t="str">
        <f>RIGHT(data_to_clean[[#This Row],[revenue]],LEN(data_to_clean[[#This Row],[revenue]])-FIND(" ",data_to_clean[[#This Row],[revenue]]))</f>
        <v>Million</v>
      </c>
      <c r="H600" s="7">
        <f>VALUE(IF(data_to_clean[[#This Row],[multiplicity]]="Million",_xlfn.CONCAT(SUBSTITUTE(data_to_clean[[#This Row],[number]],".",""),"00000"),_xlfn.CONCAT(SUBSTITUTE(data_to_clean[[#This Row],[number]],".",""),"00000000")))</f>
        <v>400000</v>
      </c>
      <c r="I600" t="s">
        <v>2520</v>
      </c>
      <c r="J600">
        <f>ROUND(VALUE(SUBSTITUTE(data_to_clean[[#This Row],[growth_%]],".",",")),0)</f>
        <v>743</v>
      </c>
      <c r="K600" t="s">
        <v>181</v>
      </c>
      <c r="L600">
        <v>30</v>
      </c>
      <c r="M600">
        <v>5</v>
      </c>
      <c r="N600">
        <v>2013</v>
      </c>
      <c r="O600">
        <v>1</v>
      </c>
      <c r="P600" t="s">
        <v>458</v>
      </c>
      <c r="Q600" t="b">
        <f>AND(ISNUMBER(data_to_clean[[#This Row],[revenue_formatted]]),ISNUMBER(data_to_clean[[#This Row],[growth_formatted_%]]),ISNUMBER(data_to_clean[[#This Row],[workers]]),ISNUMBER(data_to_clean[[#This Row],[previous_workers]]),ISNUMBER(data_to_clean[[#This Row],[founded]]),ISNUMBER(data_to_clean[[#This Row],[yrs_on_list]]))</f>
        <v>1</v>
      </c>
    </row>
    <row r="601" spans="1:17" x14ac:dyDescent="0.25">
      <c r="A601">
        <v>599</v>
      </c>
      <c r="B601" t="s">
        <v>2521</v>
      </c>
      <c r="C601" t="s">
        <v>80</v>
      </c>
      <c r="D601" t="str">
        <f>VLOOKUP(data_to_clean[[#This Row],[state]],abbreviation_table[],2,FALSE)</f>
        <v>California</v>
      </c>
      <c r="E601" t="s">
        <v>2523</v>
      </c>
      <c r="F601" t="str">
        <f>TRIM(LEFT(data_to_clean[[#This Row],[revenue]],FIND(" ",data_to_clean[[#This Row],[revenue]])))</f>
        <v>44</v>
      </c>
      <c r="G601" t="str">
        <f>RIGHT(data_to_clean[[#This Row],[revenue]],LEN(data_to_clean[[#This Row],[revenue]])-FIND(" ",data_to_clean[[#This Row],[revenue]]))</f>
        <v>Million</v>
      </c>
      <c r="H601" s="7">
        <f>VALUE(IF(data_to_clean[[#This Row],[multiplicity]]="Million",_xlfn.CONCAT(SUBSTITUTE(data_to_clean[[#This Row],[number]],".",""),"00000"),_xlfn.CONCAT(SUBSTITUTE(data_to_clean[[#This Row],[number]],".",""),"00000000")))</f>
        <v>4400000</v>
      </c>
      <c r="I601" t="s">
        <v>2524</v>
      </c>
      <c r="J601">
        <f>ROUND(VALUE(SUBSTITUTE(data_to_clean[[#This Row],[growth_%]],".",",")),0)</f>
        <v>741</v>
      </c>
      <c r="K601" t="s">
        <v>48</v>
      </c>
      <c r="L601">
        <v>55</v>
      </c>
      <c r="M601">
        <v>15</v>
      </c>
      <c r="N601">
        <v>2014</v>
      </c>
      <c r="O601">
        <v>1</v>
      </c>
      <c r="P601" t="s">
        <v>500</v>
      </c>
      <c r="Q601" t="b">
        <f>AND(ISNUMBER(data_to_clean[[#This Row],[revenue_formatted]]),ISNUMBER(data_to_clean[[#This Row],[growth_formatted_%]]),ISNUMBER(data_to_clean[[#This Row],[workers]]),ISNUMBER(data_to_clean[[#This Row],[previous_workers]]),ISNUMBER(data_to_clean[[#This Row],[founded]]),ISNUMBER(data_to_clean[[#This Row],[yrs_on_list]]))</f>
        <v>1</v>
      </c>
    </row>
    <row r="602" spans="1:17" x14ac:dyDescent="0.25">
      <c r="A602">
        <v>600</v>
      </c>
      <c r="B602" t="s">
        <v>2525</v>
      </c>
      <c r="C602" t="s">
        <v>119</v>
      </c>
      <c r="D602" t="str">
        <f>VLOOKUP(data_to_clean[[#This Row],[state]],abbreviation_table[],2,FALSE)</f>
        <v>Georgia</v>
      </c>
      <c r="E602" t="s">
        <v>1535</v>
      </c>
      <c r="F602" t="str">
        <f>TRIM(LEFT(data_to_clean[[#This Row],[revenue]],FIND(" ",data_to_clean[[#This Row],[revenue]])))</f>
        <v>6</v>
      </c>
      <c r="G602" t="str">
        <f>RIGHT(data_to_clean[[#This Row],[revenue]],LEN(data_to_clean[[#This Row],[revenue]])-FIND(" ",data_to_clean[[#This Row],[revenue]]))</f>
        <v>Million</v>
      </c>
      <c r="H602" s="7">
        <f>VALUE(IF(data_to_clean[[#This Row],[multiplicity]]="Million",_xlfn.CONCAT(SUBSTITUTE(data_to_clean[[#This Row],[number]],".",""),"00000"),_xlfn.CONCAT(SUBSTITUTE(data_to_clean[[#This Row],[number]],".",""),"00000000")))</f>
        <v>600000</v>
      </c>
      <c r="I602" t="s">
        <v>2527</v>
      </c>
      <c r="J602">
        <f>ROUND(VALUE(SUBSTITUTE(data_to_clean[[#This Row],[growth_%]],".",",")),0)</f>
        <v>740</v>
      </c>
      <c r="K602" t="s">
        <v>297</v>
      </c>
      <c r="L602">
        <v>113</v>
      </c>
      <c r="M602">
        <v>42</v>
      </c>
      <c r="N602">
        <v>2015</v>
      </c>
      <c r="O602">
        <v>1</v>
      </c>
      <c r="P602" t="s">
        <v>2055</v>
      </c>
      <c r="Q602" t="b">
        <f>AND(ISNUMBER(data_to_clean[[#This Row],[revenue_formatted]]),ISNUMBER(data_to_clean[[#This Row],[growth_formatted_%]]),ISNUMBER(data_to_clean[[#This Row],[workers]]),ISNUMBER(data_to_clean[[#This Row],[previous_workers]]),ISNUMBER(data_to_clean[[#This Row],[founded]]),ISNUMBER(data_to_clean[[#This Row],[yrs_on_list]]))</f>
        <v>1</v>
      </c>
    </row>
    <row r="603" spans="1:17" x14ac:dyDescent="0.25">
      <c r="A603">
        <v>601</v>
      </c>
      <c r="B603" t="s">
        <v>2528</v>
      </c>
      <c r="C603" t="s">
        <v>503</v>
      </c>
      <c r="D603" t="str">
        <f>VLOOKUP(data_to_clean[[#This Row],[state]],abbreviation_table[],2,FALSE)</f>
        <v>Illinois</v>
      </c>
      <c r="E603" t="s">
        <v>1309</v>
      </c>
      <c r="F603" t="str">
        <f>TRIM(LEFT(data_to_clean[[#This Row],[revenue]],FIND(" ",data_to_clean[[#This Row],[revenue]])))</f>
        <v>3.4</v>
      </c>
      <c r="G603" t="str">
        <f>RIGHT(data_to_clean[[#This Row],[revenue]],LEN(data_to_clean[[#This Row],[revenue]])-FIND(" ",data_to_clean[[#This Row],[revenue]]))</f>
        <v>Million</v>
      </c>
      <c r="H603" s="7">
        <f>VALUE(IF(data_to_clean[[#This Row],[multiplicity]]="Million",_xlfn.CONCAT(SUBSTITUTE(data_to_clean[[#This Row],[number]],".",""),"00000"),_xlfn.CONCAT(SUBSTITUTE(data_to_clean[[#This Row],[number]],".",""),"00000000")))</f>
        <v>3400000</v>
      </c>
      <c r="I603" t="s">
        <v>2530</v>
      </c>
      <c r="J603">
        <f>ROUND(VALUE(SUBSTITUTE(data_to_clean[[#This Row],[growth_%]],".",",")),0)</f>
        <v>739</v>
      </c>
      <c r="K603" t="s">
        <v>623</v>
      </c>
      <c r="L603">
        <v>12</v>
      </c>
      <c r="M603">
        <v>3</v>
      </c>
      <c r="N603">
        <v>2012</v>
      </c>
      <c r="O603">
        <v>1</v>
      </c>
      <c r="P603" t="s">
        <v>506</v>
      </c>
      <c r="Q603" t="b">
        <f>AND(ISNUMBER(data_to_clean[[#This Row],[revenue_formatted]]),ISNUMBER(data_to_clean[[#This Row],[growth_formatted_%]]),ISNUMBER(data_to_clean[[#This Row],[workers]]),ISNUMBER(data_to_clean[[#This Row],[previous_workers]]),ISNUMBER(data_to_clean[[#This Row],[founded]]),ISNUMBER(data_to_clean[[#This Row],[yrs_on_list]]))</f>
        <v>1</v>
      </c>
    </row>
    <row r="604" spans="1:17" x14ac:dyDescent="0.25">
      <c r="A604">
        <v>602</v>
      </c>
      <c r="B604" t="s">
        <v>2531</v>
      </c>
      <c r="C604" t="s">
        <v>105</v>
      </c>
      <c r="D604" t="str">
        <f>VLOOKUP(data_to_clean[[#This Row],[state]],abbreviation_table[],2,FALSE)</f>
        <v>New York</v>
      </c>
      <c r="E604" t="s">
        <v>1920</v>
      </c>
      <c r="F604" t="str">
        <f>TRIM(LEFT(data_to_clean[[#This Row],[revenue]],FIND(" ",data_to_clean[[#This Row],[revenue]])))</f>
        <v>2.4</v>
      </c>
      <c r="G604" t="str">
        <f>RIGHT(data_to_clean[[#This Row],[revenue]],LEN(data_to_clean[[#This Row],[revenue]])-FIND(" ",data_to_clean[[#This Row],[revenue]]))</f>
        <v>Million</v>
      </c>
      <c r="H604" s="7">
        <f>VALUE(IF(data_to_clean[[#This Row],[multiplicity]]="Million",_xlfn.CONCAT(SUBSTITUTE(data_to_clean[[#This Row],[number]],".",""),"00000"),_xlfn.CONCAT(SUBSTITUTE(data_to_clean[[#This Row],[number]],".",""),"00000000")))</f>
        <v>2400000</v>
      </c>
      <c r="I604" t="s">
        <v>2533</v>
      </c>
      <c r="J604">
        <f>ROUND(VALUE(SUBSTITUTE(data_to_clean[[#This Row],[growth_%]],".",",")),0)</f>
        <v>737</v>
      </c>
      <c r="K604" t="s">
        <v>18</v>
      </c>
      <c r="L604">
        <v>2</v>
      </c>
      <c r="M604">
        <v>1</v>
      </c>
      <c r="N604">
        <v>2010</v>
      </c>
      <c r="O604">
        <v>1</v>
      </c>
      <c r="P604" t="s">
        <v>2535</v>
      </c>
      <c r="Q604" t="b">
        <f>AND(ISNUMBER(data_to_clean[[#This Row],[revenue_formatted]]),ISNUMBER(data_to_clean[[#This Row],[growth_formatted_%]]),ISNUMBER(data_to_clean[[#This Row],[workers]]),ISNUMBER(data_to_clean[[#This Row],[previous_workers]]),ISNUMBER(data_to_clean[[#This Row],[founded]]),ISNUMBER(data_to_clean[[#This Row],[yrs_on_list]]))</f>
        <v>1</v>
      </c>
    </row>
    <row r="605" spans="1:17" x14ac:dyDescent="0.25">
      <c r="A605">
        <v>603</v>
      </c>
      <c r="B605" t="s">
        <v>2536</v>
      </c>
      <c r="C605" t="s">
        <v>80</v>
      </c>
      <c r="D605" t="str">
        <f>VLOOKUP(data_to_clean[[#This Row],[state]],abbreviation_table[],2,FALSE)</f>
        <v>California</v>
      </c>
      <c r="E605" t="s">
        <v>2538</v>
      </c>
      <c r="F605" t="str">
        <f>TRIM(LEFT(data_to_clean[[#This Row],[revenue]],FIND(" ",data_to_clean[[#This Row],[revenue]])))</f>
        <v>10.9</v>
      </c>
      <c r="G605" t="str">
        <f>RIGHT(data_to_clean[[#This Row],[revenue]],LEN(data_to_clean[[#This Row],[revenue]])-FIND(" ",data_to_clean[[#This Row],[revenue]]))</f>
        <v>Million</v>
      </c>
      <c r="H605" s="7">
        <f>VALUE(IF(data_to_clean[[#This Row],[multiplicity]]="Million",_xlfn.CONCAT(SUBSTITUTE(data_to_clean[[#This Row],[number]],".",""),"00000"),_xlfn.CONCAT(SUBSTITUTE(data_to_clean[[#This Row],[number]],".",""),"00000000")))</f>
        <v>10900000</v>
      </c>
      <c r="I605" t="s">
        <v>2539</v>
      </c>
      <c r="J605">
        <f>ROUND(VALUE(SUBSTITUTE(data_to_clean[[#This Row],[growth_%]],".",",")),0)</f>
        <v>736</v>
      </c>
      <c r="K605" t="s">
        <v>55</v>
      </c>
      <c r="L605">
        <v>202</v>
      </c>
      <c r="M605">
        <v>43</v>
      </c>
      <c r="N605">
        <v>2012</v>
      </c>
      <c r="O605">
        <v>2</v>
      </c>
      <c r="P605" t="s">
        <v>391</v>
      </c>
      <c r="Q605" t="b">
        <f>AND(ISNUMBER(data_to_clean[[#This Row],[revenue_formatted]]),ISNUMBER(data_to_clean[[#This Row],[growth_formatted_%]]),ISNUMBER(data_to_clean[[#This Row],[workers]]),ISNUMBER(data_to_clean[[#This Row],[previous_workers]]),ISNUMBER(data_to_clean[[#This Row],[founded]]),ISNUMBER(data_to_clean[[#This Row],[yrs_on_list]]))</f>
        <v>1</v>
      </c>
    </row>
    <row r="606" spans="1:17" x14ac:dyDescent="0.25">
      <c r="A606">
        <v>604</v>
      </c>
      <c r="B606" t="s">
        <v>2540</v>
      </c>
      <c r="C606" t="s">
        <v>80</v>
      </c>
      <c r="D606" t="str">
        <f>VLOOKUP(data_to_clean[[#This Row],[state]],abbreviation_table[],2,FALSE)</f>
        <v>California</v>
      </c>
      <c r="E606" t="s">
        <v>2542</v>
      </c>
      <c r="F606" t="str">
        <f>TRIM(LEFT(data_to_clean[[#This Row],[revenue]],FIND(" ",data_to_clean[[#This Row],[revenue]])))</f>
        <v>14.8</v>
      </c>
      <c r="G606" t="str">
        <f>RIGHT(data_to_clean[[#This Row],[revenue]],LEN(data_to_clean[[#This Row],[revenue]])-FIND(" ",data_to_clean[[#This Row],[revenue]]))</f>
        <v>Million</v>
      </c>
      <c r="H606" s="7">
        <f>VALUE(IF(data_to_clean[[#This Row],[multiplicity]]="Million",_xlfn.CONCAT(SUBSTITUTE(data_to_clean[[#This Row],[number]],".",""),"00000"),_xlfn.CONCAT(SUBSTITUTE(data_to_clean[[#This Row],[number]],".",""),"00000000")))</f>
        <v>14800000</v>
      </c>
      <c r="I606" t="s">
        <v>2543</v>
      </c>
      <c r="J606">
        <f>ROUND(VALUE(SUBSTITUTE(data_to_clean[[#This Row],[growth_%]],".",",")),0)</f>
        <v>736</v>
      </c>
      <c r="K606" t="s">
        <v>33</v>
      </c>
      <c r="L606">
        <v>102</v>
      </c>
      <c r="M606">
        <v>20</v>
      </c>
      <c r="N606">
        <v>2014</v>
      </c>
      <c r="O606">
        <v>1</v>
      </c>
      <c r="P606" t="s">
        <v>2544</v>
      </c>
      <c r="Q606" t="b">
        <f>AND(ISNUMBER(data_to_clean[[#This Row],[revenue_formatted]]),ISNUMBER(data_to_clean[[#This Row],[growth_formatted_%]]),ISNUMBER(data_to_clean[[#This Row],[workers]]),ISNUMBER(data_to_clean[[#This Row],[previous_workers]]),ISNUMBER(data_to_clean[[#This Row],[founded]]),ISNUMBER(data_to_clean[[#This Row],[yrs_on_list]]))</f>
        <v>1</v>
      </c>
    </row>
    <row r="607" spans="1:17" x14ac:dyDescent="0.25">
      <c r="A607">
        <v>605</v>
      </c>
      <c r="B607" t="s">
        <v>2545</v>
      </c>
      <c r="C607" t="s">
        <v>52</v>
      </c>
      <c r="D607" t="str">
        <f>VLOOKUP(data_to_clean[[#This Row],[state]],abbreviation_table[],2,FALSE)</f>
        <v>Florida</v>
      </c>
      <c r="E607" t="s">
        <v>2547</v>
      </c>
      <c r="F607" t="str">
        <f>TRIM(LEFT(data_to_clean[[#This Row],[revenue]],FIND(" ",data_to_clean[[#This Row],[revenue]])))</f>
        <v>3.5</v>
      </c>
      <c r="G607" t="str">
        <f>RIGHT(data_to_clean[[#This Row],[revenue]],LEN(data_to_clean[[#This Row],[revenue]])-FIND(" ",data_to_clean[[#This Row],[revenue]]))</f>
        <v>Billion</v>
      </c>
      <c r="H607" s="7">
        <f>VALUE(IF(data_to_clean[[#This Row],[multiplicity]]="Million",_xlfn.CONCAT(SUBSTITUTE(data_to_clean[[#This Row],[number]],".",""),"00000"),_xlfn.CONCAT(SUBSTITUTE(data_to_clean[[#This Row],[number]],".",""),"00000000")))</f>
        <v>3500000000</v>
      </c>
      <c r="I607" t="s">
        <v>2548</v>
      </c>
      <c r="J607">
        <f>ROUND(VALUE(SUBSTITUTE(data_to_clean[[#This Row],[growth_%]],".",",")),0)</f>
        <v>736</v>
      </c>
      <c r="K607" t="s">
        <v>48</v>
      </c>
      <c r="L607">
        <v>9833</v>
      </c>
      <c r="M607">
        <v>9833</v>
      </c>
      <c r="N607">
        <v>2011</v>
      </c>
      <c r="O607">
        <v>1</v>
      </c>
      <c r="P607" t="s">
        <v>2549</v>
      </c>
      <c r="Q607" t="b">
        <f>AND(ISNUMBER(data_to_clean[[#This Row],[revenue_formatted]]),ISNUMBER(data_to_clean[[#This Row],[growth_formatted_%]]),ISNUMBER(data_to_clean[[#This Row],[workers]]),ISNUMBER(data_to_clean[[#This Row],[previous_workers]]),ISNUMBER(data_to_clean[[#This Row],[founded]]),ISNUMBER(data_to_clean[[#This Row],[yrs_on_list]]))</f>
        <v>1</v>
      </c>
    </row>
    <row r="608" spans="1:17" x14ac:dyDescent="0.25">
      <c r="A608">
        <v>606</v>
      </c>
      <c r="B608" t="s">
        <v>2550</v>
      </c>
      <c r="C608" t="s">
        <v>1999</v>
      </c>
      <c r="D608" t="str">
        <f>VLOOKUP(data_to_clean[[#This Row],[state]],abbreviation_table[],2,FALSE)</f>
        <v>Oklahoma</v>
      </c>
      <c r="E608" t="s">
        <v>1535</v>
      </c>
      <c r="F608" t="str">
        <f>TRIM(LEFT(data_to_clean[[#This Row],[revenue]],FIND(" ",data_to_clean[[#This Row],[revenue]])))</f>
        <v>6</v>
      </c>
      <c r="G608" t="str">
        <f>RIGHT(data_to_clean[[#This Row],[revenue]],LEN(data_to_clean[[#This Row],[revenue]])-FIND(" ",data_to_clean[[#This Row],[revenue]]))</f>
        <v>Million</v>
      </c>
      <c r="H608" s="7">
        <f>VALUE(IF(data_to_clean[[#This Row],[multiplicity]]="Million",_xlfn.CONCAT(SUBSTITUTE(data_to_clean[[#This Row],[number]],".",""),"00000"),_xlfn.CONCAT(SUBSTITUTE(data_to_clean[[#This Row],[number]],".",""),"00000000")))</f>
        <v>600000</v>
      </c>
      <c r="I608" t="s">
        <v>2552</v>
      </c>
      <c r="J608">
        <f>ROUND(VALUE(SUBSTITUTE(data_to_clean[[#This Row],[growth_%]],".",",")),0)</f>
        <v>734</v>
      </c>
      <c r="K608" t="s">
        <v>181</v>
      </c>
      <c r="L608">
        <v>100</v>
      </c>
      <c r="M608">
        <v>30</v>
      </c>
      <c r="N608">
        <v>2009</v>
      </c>
      <c r="O608">
        <v>2</v>
      </c>
      <c r="P608" t="s">
        <v>2553</v>
      </c>
      <c r="Q608" t="b">
        <f>AND(ISNUMBER(data_to_clean[[#This Row],[revenue_formatted]]),ISNUMBER(data_to_clean[[#This Row],[growth_formatted_%]]),ISNUMBER(data_to_clean[[#This Row],[workers]]),ISNUMBER(data_to_clean[[#This Row],[previous_workers]]),ISNUMBER(data_to_clean[[#This Row],[founded]]),ISNUMBER(data_to_clean[[#This Row],[yrs_on_list]]))</f>
        <v>1</v>
      </c>
    </row>
    <row r="609" spans="1:17" x14ac:dyDescent="0.25">
      <c r="A609">
        <v>607</v>
      </c>
      <c r="B609" t="s">
        <v>2554</v>
      </c>
      <c r="C609" t="s">
        <v>80</v>
      </c>
      <c r="D609" t="str">
        <f>VLOOKUP(data_to_clean[[#This Row],[state]],abbreviation_table[],2,FALSE)</f>
        <v>California</v>
      </c>
      <c r="E609" t="s">
        <v>576</v>
      </c>
      <c r="F609" t="str">
        <f>TRIM(LEFT(data_to_clean[[#This Row],[revenue]],FIND(" ",data_to_clean[[#This Row],[revenue]])))</f>
        <v>3.5</v>
      </c>
      <c r="G609" t="str">
        <f>RIGHT(data_to_clean[[#This Row],[revenue]],LEN(data_to_clean[[#This Row],[revenue]])-FIND(" ",data_to_clean[[#This Row],[revenue]]))</f>
        <v>Million</v>
      </c>
      <c r="H609" s="7">
        <f>VALUE(IF(data_to_clean[[#This Row],[multiplicity]]="Million",_xlfn.CONCAT(SUBSTITUTE(data_to_clean[[#This Row],[number]],".",""),"00000"),_xlfn.CONCAT(SUBSTITUTE(data_to_clean[[#This Row],[number]],".",""),"00000000")))</f>
        <v>3500000</v>
      </c>
      <c r="I609" t="s">
        <v>2556</v>
      </c>
      <c r="J609">
        <f>ROUND(VALUE(SUBSTITUTE(data_to_clean[[#This Row],[growth_%]],".",",")),0)</f>
        <v>733</v>
      </c>
      <c r="K609" t="s">
        <v>336</v>
      </c>
      <c r="L609">
        <v>350</v>
      </c>
      <c r="M609">
        <v>40</v>
      </c>
      <c r="N609">
        <v>2014</v>
      </c>
      <c r="O609">
        <v>1</v>
      </c>
      <c r="P609" t="s">
        <v>1213</v>
      </c>
      <c r="Q609" t="b">
        <f>AND(ISNUMBER(data_to_clean[[#This Row],[revenue_formatted]]),ISNUMBER(data_to_clean[[#This Row],[growth_formatted_%]]),ISNUMBER(data_to_clean[[#This Row],[workers]]),ISNUMBER(data_to_clean[[#This Row],[previous_workers]]),ISNUMBER(data_to_clean[[#This Row],[founded]]),ISNUMBER(data_to_clean[[#This Row],[yrs_on_list]]))</f>
        <v>1</v>
      </c>
    </row>
    <row r="610" spans="1:17" x14ac:dyDescent="0.25">
      <c r="A610">
        <v>608</v>
      </c>
      <c r="B610" t="s">
        <v>2557</v>
      </c>
      <c r="C610" t="s">
        <v>45</v>
      </c>
      <c r="D610" t="str">
        <f>VLOOKUP(data_to_clean[[#This Row],[state]],abbreviation_table[],2,FALSE)</f>
        <v>Pennsylvania</v>
      </c>
      <c r="E610" t="s">
        <v>1106</v>
      </c>
      <c r="F610" t="str">
        <f>TRIM(LEFT(data_to_clean[[#This Row],[revenue]],FIND(" ",data_to_clean[[#This Row],[revenue]])))</f>
        <v>2.9</v>
      </c>
      <c r="G610" t="str">
        <f>RIGHT(data_to_clean[[#This Row],[revenue]],LEN(data_to_clean[[#This Row],[revenue]])-FIND(" ",data_to_clean[[#This Row],[revenue]]))</f>
        <v>Million</v>
      </c>
      <c r="H610" s="7">
        <f>VALUE(IF(data_to_clean[[#This Row],[multiplicity]]="Million",_xlfn.CONCAT(SUBSTITUTE(data_to_clean[[#This Row],[number]],".",""),"00000"),_xlfn.CONCAT(SUBSTITUTE(data_to_clean[[#This Row],[number]],".",""),"00000000")))</f>
        <v>2900000</v>
      </c>
      <c r="I610" t="s">
        <v>2559</v>
      </c>
      <c r="J610">
        <f>ROUND(VALUE(SUBSTITUTE(data_to_clean[[#This Row],[growth_%]],".",",")),0)</f>
        <v>733</v>
      </c>
      <c r="K610" t="s">
        <v>233</v>
      </c>
      <c r="L610">
        <v>9</v>
      </c>
      <c r="M610">
        <v>5</v>
      </c>
      <c r="N610">
        <v>2012</v>
      </c>
      <c r="O610">
        <v>2</v>
      </c>
      <c r="P610" t="s">
        <v>1149</v>
      </c>
      <c r="Q610" t="b">
        <f>AND(ISNUMBER(data_to_clean[[#This Row],[revenue_formatted]]),ISNUMBER(data_to_clean[[#This Row],[growth_formatted_%]]),ISNUMBER(data_to_clean[[#This Row],[workers]]),ISNUMBER(data_to_clean[[#This Row],[previous_workers]]),ISNUMBER(data_to_clean[[#This Row],[founded]]),ISNUMBER(data_to_clean[[#This Row],[yrs_on_list]]))</f>
        <v>1</v>
      </c>
    </row>
    <row r="611" spans="1:17" x14ac:dyDescent="0.25">
      <c r="A611">
        <v>609</v>
      </c>
      <c r="B611" t="s">
        <v>2560</v>
      </c>
      <c r="C611" t="s">
        <v>86</v>
      </c>
      <c r="D611" t="str">
        <f>VLOOKUP(data_to_clean[[#This Row],[state]],abbreviation_table[],2,FALSE)</f>
        <v>Colorado</v>
      </c>
      <c r="E611" t="s">
        <v>287</v>
      </c>
      <c r="F611" t="str">
        <f>TRIM(LEFT(data_to_clean[[#This Row],[revenue]],FIND(" ",data_to_clean[[#This Row],[revenue]])))</f>
        <v>6.3</v>
      </c>
      <c r="G611" t="str">
        <f>RIGHT(data_to_clean[[#This Row],[revenue]],LEN(data_to_clean[[#This Row],[revenue]])-FIND(" ",data_to_clean[[#This Row],[revenue]]))</f>
        <v>Million</v>
      </c>
      <c r="H611" s="7">
        <f>VALUE(IF(data_to_clean[[#This Row],[multiplicity]]="Million",_xlfn.CONCAT(SUBSTITUTE(data_to_clean[[#This Row],[number]],".",""),"00000"),_xlfn.CONCAT(SUBSTITUTE(data_to_clean[[#This Row],[number]],".",""),"00000000")))</f>
        <v>6300000</v>
      </c>
      <c r="I611" t="s">
        <v>2562</v>
      </c>
      <c r="J611">
        <f>ROUND(VALUE(SUBSTITUTE(data_to_clean[[#This Row],[growth_%]],".",",")),0)</f>
        <v>733</v>
      </c>
      <c r="K611" t="s">
        <v>156</v>
      </c>
      <c r="L611">
        <v>60</v>
      </c>
      <c r="M611">
        <v>13</v>
      </c>
      <c r="N611">
        <v>2009</v>
      </c>
      <c r="O611">
        <v>3</v>
      </c>
      <c r="P611" t="s">
        <v>1189</v>
      </c>
      <c r="Q611" t="b">
        <f>AND(ISNUMBER(data_to_clean[[#This Row],[revenue_formatted]]),ISNUMBER(data_to_clean[[#This Row],[growth_formatted_%]]),ISNUMBER(data_to_clean[[#This Row],[workers]]),ISNUMBER(data_to_clean[[#This Row],[previous_workers]]),ISNUMBER(data_to_clean[[#This Row],[founded]]),ISNUMBER(data_to_clean[[#This Row],[yrs_on_list]]))</f>
        <v>1</v>
      </c>
    </row>
    <row r="612" spans="1:17" x14ac:dyDescent="0.25">
      <c r="A612">
        <v>610</v>
      </c>
      <c r="B612" t="s">
        <v>2563</v>
      </c>
      <c r="C612" t="s">
        <v>80</v>
      </c>
      <c r="D612" t="str">
        <f>VLOOKUP(data_to_clean[[#This Row],[state]],abbreviation_table[],2,FALSE)</f>
        <v>California</v>
      </c>
      <c r="E612" t="s">
        <v>1106</v>
      </c>
      <c r="F612" t="str">
        <f>TRIM(LEFT(data_to_clean[[#This Row],[revenue]],FIND(" ",data_to_clean[[#This Row],[revenue]])))</f>
        <v>2.9</v>
      </c>
      <c r="G612" t="str">
        <f>RIGHT(data_to_clean[[#This Row],[revenue]],LEN(data_to_clean[[#This Row],[revenue]])-FIND(" ",data_to_clean[[#This Row],[revenue]]))</f>
        <v>Million</v>
      </c>
      <c r="H612" s="7">
        <f>VALUE(IF(data_to_clean[[#This Row],[multiplicity]]="Million",_xlfn.CONCAT(SUBSTITUTE(data_to_clean[[#This Row],[number]],".",""),"00000"),_xlfn.CONCAT(SUBSTITUTE(data_to_clean[[#This Row],[number]],".",""),"00000000")))</f>
        <v>2900000</v>
      </c>
      <c r="I612" t="s">
        <v>2565</v>
      </c>
      <c r="J612">
        <f>ROUND(VALUE(SUBSTITUTE(data_to_clean[[#This Row],[growth_%]],".",",")),0)</f>
        <v>732</v>
      </c>
      <c r="K612" t="s">
        <v>156</v>
      </c>
      <c r="L612">
        <v>32</v>
      </c>
      <c r="M612">
        <v>3</v>
      </c>
      <c r="N612">
        <v>2013</v>
      </c>
      <c r="O612">
        <v>1</v>
      </c>
      <c r="P612" t="s">
        <v>137</v>
      </c>
      <c r="Q612" t="b">
        <f>AND(ISNUMBER(data_to_clean[[#This Row],[revenue_formatted]]),ISNUMBER(data_to_clean[[#This Row],[growth_formatted_%]]),ISNUMBER(data_to_clean[[#This Row],[workers]]),ISNUMBER(data_to_clean[[#This Row],[previous_workers]]),ISNUMBER(data_to_clean[[#This Row],[founded]]),ISNUMBER(data_to_clean[[#This Row],[yrs_on_list]]))</f>
        <v>1</v>
      </c>
    </row>
    <row r="613" spans="1:17" x14ac:dyDescent="0.25">
      <c r="A613">
        <v>611</v>
      </c>
      <c r="B613" t="s">
        <v>2566</v>
      </c>
      <c r="C613" t="s">
        <v>243</v>
      </c>
      <c r="D613" t="str">
        <f>VLOOKUP(data_to_clean[[#This Row],[state]],abbreviation_table[],2,FALSE)</f>
        <v>Maryland</v>
      </c>
      <c r="E613" t="s">
        <v>749</v>
      </c>
      <c r="F613" t="str">
        <f>TRIM(LEFT(data_to_clean[[#This Row],[revenue]],FIND(" ",data_to_clean[[#This Row],[revenue]])))</f>
        <v>9.2</v>
      </c>
      <c r="G613" t="str">
        <f>RIGHT(data_to_clean[[#This Row],[revenue]],LEN(data_to_clean[[#This Row],[revenue]])-FIND(" ",data_to_clean[[#This Row],[revenue]]))</f>
        <v>Million</v>
      </c>
      <c r="H613" s="7">
        <f>VALUE(IF(data_to_clean[[#This Row],[multiplicity]]="Million",_xlfn.CONCAT(SUBSTITUTE(data_to_clean[[#This Row],[number]],".",""),"00000"),_xlfn.CONCAT(SUBSTITUTE(data_to_clean[[#This Row],[number]],".",""),"00000000")))</f>
        <v>9200000</v>
      </c>
      <c r="I613" t="s">
        <v>2568</v>
      </c>
      <c r="J613">
        <f>ROUND(VALUE(SUBSTITUTE(data_to_clean[[#This Row],[growth_%]],".",",")),0)</f>
        <v>729</v>
      </c>
      <c r="K613" t="s">
        <v>48</v>
      </c>
      <c r="L613">
        <v>14</v>
      </c>
      <c r="M613">
        <v>2</v>
      </c>
      <c r="N613">
        <v>2012</v>
      </c>
      <c r="O613">
        <v>1</v>
      </c>
      <c r="P613" t="s">
        <v>948</v>
      </c>
      <c r="Q613" t="b">
        <f>AND(ISNUMBER(data_to_clean[[#This Row],[revenue_formatted]]),ISNUMBER(data_to_clean[[#This Row],[growth_formatted_%]]),ISNUMBER(data_to_clean[[#This Row],[workers]]),ISNUMBER(data_to_clean[[#This Row],[previous_workers]]),ISNUMBER(data_to_clean[[#This Row],[founded]]),ISNUMBER(data_to_clean[[#This Row],[yrs_on_list]]))</f>
        <v>1</v>
      </c>
    </row>
    <row r="614" spans="1:17" x14ac:dyDescent="0.25">
      <c r="A614">
        <v>612</v>
      </c>
      <c r="B614" t="s">
        <v>2569</v>
      </c>
      <c r="C614" t="s">
        <v>166</v>
      </c>
      <c r="D614" t="str">
        <f>VLOOKUP(data_to_clean[[#This Row],[state]],abbreviation_table[],2,FALSE)</f>
        <v>Utah</v>
      </c>
      <c r="E614" t="s">
        <v>380</v>
      </c>
      <c r="F614" t="str">
        <f>TRIM(LEFT(data_to_clean[[#This Row],[revenue]],FIND(" ",data_to_clean[[#This Row],[revenue]])))</f>
        <v>5.8</v>
      </c>
      <c r="G614" t="str">
        <f>RIGHT(data_to_clean[[#This Row],[revenue]],LEN(data_to_clean[[#This Row],[revenue]])-FIND(" ",data_to_clean[[#This Row],[revenue]]))</f>
        <v>Million</v>
      </c>
      <c r="H614" s="7">
        <f>VALUE(IF(data_to_clean[[#This Row],[multiplicity]]="Million",_xlfn.CONCAT(SUBSTITUTE(data_to_clean[[#This Row],[number]],".",""),"00000"),_xlfn.CONCAT(SUBSTITUTE(data_to_clean[[#This Row],[number]],".",""),"00000000")))</f>
        <v>5800000</v>
      </c>
      <c r="I614" t="s">
        <v>2571</v>
      </c>
      <c r="J614">
        <f>ROUND(VALUE(SUBSTITUTE(data_to_clean[[#This Row],[growth_%]],".",",")),0)</f>
        <v>729</v>
      </c>
      <c r="K614" t="s">
        <v>156</v>
      </c>
      <c r="L614">
        <v>100</v>
      </c>
      <c r="M614">
        <v>15</v>
      </c>
      <c r="N614">
        <v>2014</v>
      </c>
      <c r="O614">
        <v>1</v>
      </c>
      <c r="P614" t="s">
        <v>2572</v>
      </c>
      <c r="Q614" t="b">
        <f>AND(ISNUMBER(data_to_clean[[#This Row],[revenue_formatted]]),ISNUMBER(data_to_clean[[#This Row],[growth_formatted_%]]),ISNUMBER(data_to_clean[[#This Row],[workers]]),ISNUMBER(data_to_clean[[#This Row],[previous_workers]]),ISNUMBER(data_to_clean[[#This Row],[founded]]),ISNUMBER(data_to_clean[[#This Row],[yrs_on_list]]))</f>
        <v>1</v>
      </c>
    </row>
    <row r="615" spans="1:17" x14ac:dyDescent="0.25">
      <c r="A615">
        <v>613</v>
      </c>
      <c r="B615" t="s">
        <v>2573</v>
      </c>
      <c r="C615" t="s">
        <v>166</v>
      </c>
      <c r="D615" t="str">
        <f>VLOOKUP(data_to_clean[[#This Row],[state]],abbreviation_table[],2,FALSE)</f>
        <v>Utah</v>
      </c>
      <c r="E615" t="s">
        <v>957</v>
      </c>
      <c r="F615" t="str">
        <f>TRIM(LEFT(data_to_clean[[#This Row],[revenue]],FIND(" ",data_to_clean[[#This Row],[revenue]])))</f>
        <v>2.2</v>
      </c>
      <c r="G615" t="str">
        <f>RIGHT(data_to_clean[[#This Row],[revenue]],LEN(data_to_clean[[#This Row],[revenue]])-FIND(" ",data_to_clean[[#This Row],[revenue]]))</f>
        <v>Million</v>
      </c>
      <c r="H615" s="7">
        <f>VALUE(IF(data_to_clean[[#This Row],[multiplicity]]="Million",_xlfn.CONCAT(SUBSTITUTE(data_to_clean[[#This Row],[number]],".",""),"00000"),_xlfn.CONCAT(SUBSTITUTE(data_to_clean[[#This Row],[number]],".",""),"00000000")))</f>
        <v>2200000</v>
      </c>
      <c r="I615" t="s">
        <v>2575</v>
      </c>
      <c r="J615">
        <f>ROUND(VALUE(SUBSTITUTE(data_to_clean[[#This Row],[growth_%]],".",",")),0)</f>
        <v>722</v>
      </c>
      <c r="K615" t="s">
        <v>55</v>
      </c>
      <c r="L615">
        <v>69</v>
      </c>
      <c r="M615">
        <v>18</v>
      </c>
      <c r="N615">
        <v>2014</v>
      </c>
      <c r="O615">
        <v>1</v>
      </c>
      <c r="P615" t="s">
        <v>1734</v>
      </c>
      <c r="Q615" t="b">
        <f>AND(ISNUMBER(data_to_clean[[#This Row],[revenue_formatted]]),ISNUMBER(data_to_clean[[#This Row],[growth_formatted_%]]),ISNUMBER(data_to_clean[[#This Row],[workers]]),ISNUMBER(data_to_clean[[#This Row],[previous_workers]]),ISNUMBER(data_to_clean[[#This Row],[founded]]),ISNUMBER(data_to_clean[[#This Row],[yrs_on_list]]))</f>
        <v>1</v>
      </c>
    </row>
    <row r="616" spans="1:17" x14ac:dyDescent="0.25">
      <c r="A616">
        <v>614</v>
      </c>
      <c r="B616" t="s">
        <v>2576</v>
      </c>
      <c r="C616" t="s">
        <v>105</v>
      </c>
      <c r="D616" t="str">
        <f>VLOOKUP(data_to_clean[[#This Row],[state]],abbreviation_table[],2,FALSE)</f>
        <v>New York</v>
      </c>
      <c r="E616" t="s">
        <v>2578</v>
      </c>
      <c r="F616" t="str">
        <f>TRIM(LEFT(data_to_clean[[#This Row],[revenue]],FIND(" ",data_to_clean[[#This Row],[revenue]])))</f>
        <v>15.6</v>
      </c>
      <c r="G616" t="str">
        <f>RIGHT(data_to_clean[[#This Row],[revenue]],LEN(data_to_clean[[#This Row],[revenue]])-FIND(" ",data_to_clean[[#This Row],[revenue]]))</f>
        <v>Million</v>
      </c>
      <c r="H616" s="7">
        <f>VALUE(IF(data_to_clean[[#This Row],[multiplicity]]="Million",_xlfn.CONCAT(SUBSTITUTE(data_to_clean[[#This Row],[number]],".",""),"00000"),_xlfn.CONCAT(SUBSTITUTE(data_to_clean[[#This Row],[number]],".",""),"00000000")))</f>
        <v>15600000</v>
      </c>
      <c r="I616" t="s">
        <v>2579</v>
      </c>
      <c r="J616">
        <f>ROUND(VALUE(SUBSTITUTE(data_to_clean[[#This Row],[growth_%]],".",",")),0)</f>
        <v>720</v>
      </c>
      <c r="K616" t="s">
        <v>107</v>
      </c>
      <c r="L616">
        <v>96</v>
      </c>
      <c r="M616">
        <v>38</v>
      </c>
      <c r="N616">
        <v>2013</v>
      </c>
      <c r="O616">
        <v>2</v>
      </c>
      <c r="P616" t="s">
        <v>108</v>
      </c>
      <c r="Q616" t="b">
        <f>AND(ISNUMBER(data_to_clean[[#This Row],[revenue_formatted]]),ISNUMBER(data_to_clean[[#This Row],[growth_formatted_%]]),ISNUMBER(data_to_clean[[#This Row],[workers]]),ISNUMBER(data_to_clean[[#This Row],[previous_workers]]),ISNUMBER(data_to_clean[[#This Row],[founded]]),ISNUMBER(data_to_clean[[#This Row],[yrs_on_list]]))</f>
        <v>1</v>
      </c>
    </row>
    <row r="617" spans="1:17" x14ac:dyDescent="0.25">
      <c r="A617">
        <v>615</v>
      </c>
      <c r="B617" t="s">
        <v>2580</v>
      </c>
      <c r="C617" t="s">
        <v>80</v>
      </c>
      <c r="D617" t="str">
        <f>VLOOKUP(data_to_clean[[#This Row],[state]],abbreviation_table[],2,FALSE)</f>
        <v>California</v>
      </c>
      <c r="E617" t="s">
        <v>2582</v>
      </c>
      <c r="F617" t="str">
        <f>TRIM(LEFT(data_to_clean[[#This Row],[revenue]],FIND(" ",data_to_clean[[#This Row],[revenue]])))</f>
        <v>27.6</v>
      </c>
      <c r="G617" t="str">
        <f>RIGHT(data_to_clean[[#This Row],[revenue]],LEN(data_to_clean[[#This Row],[revenue]])-FIND(" ",data_to_clean[[#This Row],[revenue]]))</f>
        <v>Million</v>
      </c>
      <c r="H617" s="7">
        <f>VALUE(IF(data_to_clean[[#This Row],[multiplicity]]="Million",_xlfn.CONCAT(SUBSTITUTE(data_to_clean[[#This Row],[number]],".",""),"00000"),_xlfn.CONCAT(SUBSTITUTE(data_to_clean[[#This Row],[number]],".",""),"00000000")))</f>
        <v>27600000</v>
      </c>
      <c r="I617" t="s">
        <v>2583</v>
      </c>
      <c r="J617">
        <f>ROUND(VALUE(SUBSTITUTE(data_to_clean[[#This Row],[growth_%]],".",",")),0)</f>
        <v>713</v>
      </c>
      <c r="K617" t="s">
        <v>336</v>
      </c>
      <c r="L617">
        <v>156</v>
      </c>
      <c r="M617">
        <v>55</v>
      </c>
      <c r="N617">
        <v>2012</v>
      </c>
      <c r="O617">
        <v>1</v>
      </c>
      <c r="P617" t="s">
        <v>2584</v>
      </c>
      <c r="Q617" t="b">
        <f>AND(ISNUMBER(data_to_clean[[#This Row],[revenue_formatted]]),ISNUMBER(data_to_clean[[#This Row],[growth_formatted_%]]),ISNUMBER(data_to_clean[[#This Row],[workers]]),ISNUMBER(data_to_clean[[#This Row],[previous_workers]]),ISNUMBER(data_to_clean[[#This Row],[founded]]),ISNUMBER(data_to_clean[[#This Row],[yrs_on_list]]))</f>
        <v>1</v>
      </c>
    </row>
    <row r="618" spans="1:17" x14ac:dyDescent="0.25">
      <c r="A618">
        <v>616</v>
      </c>
      <c r="B618" t="s">
        <v>2585</v>
      </c>
      <c r="C618" t="s">
        <v>294</v>
      </c>
      <c r="D618" t="str">
        <f>VLOOKUP(data_to_clean[[#This Row],[state]],abbreviation_table[],2,FALSE)</f>
        <v>Minnesota</v>
      </c>
      <c r="E618" t="s">
        <v>2587</v>
      </c>
      <c r="F618" t="str">
        <f>TRIM(LEFT(data_to_clean[[#This Row],[revenue]],FIND(" ",data_to_clean[[#This Row],[revenue]])))</f>
        <v>36.5</v>
      </c>
      <c r="G618" t="str">
        <f>RIGHT(data_to_clean[[#This Row],[revenue]],LEN(data_to_clean[[#This Row],[revenue]])-FIND(" ",data_to_clean[[#This Row],[revenue]]))</f>
        <v>Million</v>
      </c>
      <c r="H618" s="7">
        <f>VALUE(IF(data_to_clean[[#This Row],[multiplicity]]="Million",_xlfn.CONCAT(SUBSTITUTE(data_to_clean[[#This Row],[number]],".",""),"00000"),_xlfn.CONCAT(SUBSTITUTE(data_to_clean[[#This Row],[number]],".",""),"00000000")))</f>
        <v>36500000</v>
      </c>
      <c r="I618" t="s">
        <v>2588</v>
      </c>
      <c r="J618">
        <f>ROUND(VALUE(SUBSTITUTE(data_to_clean[[#This Row],[growth_%]],".",",")),0)</f>
        <v>712</v>
      </c>
      <c r="K618" t="s">
        <v>336</v>
      </c>
      <c r="L618">
        <v>96</v>
      </c>
      <c r="M618">
        <v>11</v>
      </c>
      <c r="N618">
        <v>2013</v>
      </c>
      <c r="O618">
        <v>2</v>
      </c>
      <c r="P618" t="s">
        <v>2589</v>
      </c>
      <c r="Q618" t="b">
        <f>AND(ISNUMBER(data_to_clean[[#This Row],[revenue_formatted]]),ISNUMBER(data_to_clean[[#This Row],[growth_formatted_%]]),ISNUMBER(data_to_clean[[#This Row],[workers]]),ISNUMBER(data_to_clean[[#This Row],[previous_workers]]),ISNUMBER(data_to_clean[[#This Row],[founded]]),ISNUMBER(data_to_clean[[#This Row],[yrs_on_list]]))</f>
        <v>1</v>
      </c>
    </row>
    <row r="619" spans="1:17" x14ac:dyDescent="0.25">
      <c r="A619">
        <v>617</v>
      </c>
      <c r="B619" t="s">
        <v>2590</v>
      </c>
      <c r="C619" t="s">
        <v>333</v>
      </c>
      <c r="D619" t="str">
        <f>VLOOKUP(data_to_clean[[#This Row],[state]],abbreviation_table[],2,FALSE)</f>
        <v>Alabama</v>
      </c>
      <c r="E619" t="s">
        <v>1106</v>
      </c>
      <c r="F619" t="str">
        <f>TRIM(LEFT(data_to_clean[[#This Row],[revenue]],FIND(" ",data_to_clean[[#This Row],[revenue]])))</f>
        <v>2.9</v>
      </c>
      <c r="G619" t="str">
        <f>RIGHT(data_to_clean[[#This Row],[revenue]],LEN(data_to_clean[[#This Row],[revenue]])-FIND(" ",data_to_clean[[#This Row],[revenue]]))</f>
        <v>Million</v>
      </c>
      <c r="H619" s="7">
        <f>VALUE(IF(data_to_clean[[#This Row],[multiplicity]]="Million",_xlfn.CONCAT(SUBSTITUTE(data_to_clean[[#This Row],[number]],".",""),"00000"),_xlfn.CONCAT(SUBSTITUTE(data_to_clean[[#This Row],[number]],".",""),"00000000")))</f>
        <v>2900000</v>
      </c>
      <c r="I619" t="s">
        <v>2592</v>
      </c>
      <c r="J619">
        <f>ROUND(VALUE(SUBSTITUTE(data_to_clean[[#This Row],[growth_%]],".",",")),0)</f>
        <v>711</v>
      </c>
      <c r="K619" t="s">
        <v>181</v>
      </c>
      <c r="L619">
        <v>32</v>
      </c>
      <c r="M619">
        <v>7</v>
      </c>
      <c r="N619">
        <v>2013</v>
      </c>
      <c r="O619">
        <v>2</v>
      </c>
      <c r="P619" t="s">
        <v>2594</v>
      </c>
      <c r="Q619" t="b">
        <f>AND(ISNUMBER(data_to_clean[[#This Row],[revenue_formatted]]),ISNUMBER(data_to_clean[[#This Row],[growth_formatted_%]]),ISNUMBER(data_to_clean[[#This Row],[workers]]),ISNUMBER(data_to_clean[[#This Row],[previous_workers]]),ISNUMBER(data_to_clean[[#This Row],[founded]]),ISNUMBER(data_to_clean[[#This Row],[yrs_on_list]]))</f>
        <v>1</v>
      </c>
    </row>
    <row r="620" spans="1:17" x14ac:dyDescent="0.25">
      <c r="A620">
        <v>618</v>
      </c>
      <c r="B620" t="s">
        <v>2595</v>
      </c>
      <c r="C620" t="s">
        <v>66</v>
      </c>
      <c r="D620" t="str">
        <f>VLOOKUP(data_to_clean[[#This Row],[state]],abbreviation_table[],2,FALSE)</f>
        <v>Virginia</v>
      </c>
      <c r="E620" t="s">
        <v>1612</v>
      </c>
      <c r="F620" t="str">
        <f>TRIM(LEFT(data_to_clean[[#This Row],[revenue]],FIND(" ",data_to_clean[[#This Row],[revenue]])))</f>
        <v>5.9</v>
      </c>
      <c r="G620" t="str">
        <f>RIGHT(data_to_clean[[#This Row],[revenue]],LEN(data_to_clean[[#This Row],[revenue]])-FIND(" ",data_to_clean[[#This Row],[revenue]]))</f>
        <v>Million</v>
      </c>
      <c r="H620" s="7">
        <f>VALUE(IF(data_to_clean[[#This Row],[multiplicity]]="Million",_xlfn.CONCAT(SUBSTITUTE(data_to_clean[[#This Row],[number]],".",""),"00000"),_xlfn.CONCAT(SUBSTITUTE(data_to_clean[[#This Row],[number]],".",""),"00000000")))</f>
        <v>5900000</v>
      </c>
      <c r="I620" t="s">
        <v>2597</v>
      </c>
      <c r="J620">
        <f>ROUND(VALUE(SUBSTITUTE(data_to_clean[[#This Row],[growth_%]],".",",")),0)</f>
        <v>711</v>
      </c>
      <c r="K620" t="s">
        <v>233</v>
      </c>
      <c r="L620">
        <v>10</v>
      </c>
      <c r="M620">
        <v>2</v>
      </c>
      <c r="N620">
        <v>2013</v>
      </c>
      <c r="O620">
        <v>2</v>
      </c>
      <c r="P620" t="s">
        <v>1716</v>
      </c>
      <c r="Q620" t="b">
        <f>AND(ISNUMBER(data_to_clean[[#This Row],[revenue_formatted]]),ISNUMBER(data_to_clean[[#This Row],[growth_formatted_%]]),ISNUMBER(data_to_clean[[#This Row],[workers]]),ISNUMBER(data_to_clean[[#This Row],[previous_workers]]),ISNUMBER(data_to_clean[[#This Row],[founded]]),ISNUMBER(data_to_clean[[#This Row],[yrs_on_list]]))</f>
        <v>1</v>
      </c>
    </row>
    <row r="621" spans="1:17" x14ac:dyDescent="0.25">
      <c r="A621">
        <v>619</v>
      </c>
      <c r="B621" t="s">
        <v>2598</v>
      </c>
      <c r="C621" t="s">
        <v>66</v>
      </c>
      <c r="D621" t="str">
        <f>VLOOKUP(data_to_clean[[#This Row],[state]],abbreviation_table[],2,FALSE)</f>
        <v>Virginia</v>
      </c>
      <c r="E621" t="s">
        <v>2600</v>
      </c>
      <c r="F621" t="str">
        <f>TRIM(LEFT(data_to_clean[[#This Row],[revenue]],FIND(" ",data_to_clean[[#This Row],[revenue]])))</f>
        <v>29.7</v>
      </c>
      <c r="G621" t="str">
        <f>RIGHT(data_to_clean[[#This Row],[revenue]],LEN(data_to_clean[[#This Row],[revenue]])-FIND(" ",data_to_clean[[#This Row],[revenue]]))</f>
        <v>Million</v>
      </c>
      <c r="H621" s="7">
        <f>VALUE(IF(data_to_clean[[#This Row],[multiplicity]]="Million",_xlfn.CONCAT(SUBSTITUTE(data_to_clean[[#This Row],[number]],".",""),"00000"),_xlfn.CONCAT(SUBSTITUTE(data_to_clean[[#This Row],[number]],".",""),"00000000")))</f>
        <v>29700000</v>
      </c>
      <c r="I621" t="s">
        <v>2601</v>
      </c>
      <c r="J621">
        <f>ROUND(VALUE(SUBSTITUTE(data_to_clean[[#This Row],[growth_%]],".",",")),0)</f>
        <v>710</v>
      </c>
      <c r="K621" t="s">
        <v>181</v>
      </c>
      <c r="L621">
        <v>22</v>
      </c>
      <c r="M621">
        <v>8</v>
      </c>
      <c r="N621">
        <v>2012</v>
      </c>
      <c r="O621">
        <v>3</v>
      </c>
      <c r="P621" t="s">
        <v>2362</v>
      </c>
      <c r="Q621" t="b">
        <f>AND(ISNUMBER(data_to_clean[[#This Row],[revenue_formatted]]),ISNUMBER(data_to_clean[[#This Row],[growth_formatted_%]]),ISNUMBER(data_to_clean[[#This Row],[workers]]),ISNUMBER(data_to_clean[[#This Row],[previous_workers]]),ISNUMBER(data_to_clean[[#This Row],[founded]]),ISNUMBER(data_to_clean[[#This Row],[yrs_on_list]]))</f>
        <v>1</v>
      </c>
    </row>
    <row r="622" spans="1:17" x14ac:dyDescent="0.25">
      <c r="A622">
        <v>620</v>
      </c>
      <c r="B622" t="s">
        <v>2602</v>
      </c>
      <c r="C622" t="s">
        <v>643</v>
      </c>
      <c r="D622" t="str">
        <f>VLOOKUP(data_to_clean[[#This Row],[state]],abbreviation_table[],2,FALSE)</f>
        <v>Connecticut</v>
      </c>
      <c r="E622" t="s">
        <v>2604</v>
      </c>
      <c r="F622" t="str">
        <f>TRIM(LEFT(data_to_clean[[#This Row],[revenue]],FIND(" ",data_to_clean[[#This Row],[revenue]])))</f>
        <v>29.6</v>
      </c>
      <c r="G622" t="str">
        <f>RIGHT(data_to_clean[[#This Row],[revenue]],LEN(data_to_clean[[#This Row],[revenue]])-FIND(" ",data_to_clean[[#This Row],[revenue]]))</f>
        <v>Million</v>
      </c>
      <c r="H622" s="7">
        <f>VALUE(IF(data_to_clean[[#This Row],[multiplicity]]="Million",_xlfn.CONCAT(SUBSTITUTE(data_to_clean[[#This Row],[number]],".",""),"00000"),_xlfn.CONCAT(SUBSTITUTE(data_to_clean[[#This Row],[number]],".",""),"00000000")))</f>
        <v>29600000</v>
      </c>
      <c r="I622" t="s">
        <v>2605</v>
      </c>
      <c r="J622">
        <f>ROUND(VALUE(SUBSTITUTE(data_to_clean[[#This Row],[growth_%]],".",",")),0)</f>
        <v>709</v>
      </c>
      <c r="K622" t="s">
        <v>175</v>
      </c>
      <c r="L622">
        <v>23</v>
      </c>
      <c r="M622">
        <v>20</v>
      </c>
      <c r="N622">
        <v>2014</v>
      </c>
      <c r="O622">
        <v>1</v>
      </c>
      <c r="P622" t="s">
        <v>2606</v>
      </c>
      <c r="Q622" t="b">
        <f>AND(ISNUMBER(data_to_clean[[#This Row],[revenue_formatted]]),ISNUMBER(data_to_clean[[#This Row],[growth_formatted_%]]),ISNUMBER(data_to_clean[[#This Row],[workers]]),ISNUMBER(data_to_clean[[#This Row],[previous_workers]]),ISNUMBER(data_to_clean[[#This Row],[founded]]),ISNUMBER(data_to_clean[[#This Row],[yrs_on_list]]))</f>
        <v>1</v>
      </c>
    </row>
    <row r="623" spans="1:17" x14ac:dyDescent="0.25">
      <c r="A623">
        <v>621</v>
      </c>
      <c r="B623" t="s">
        <v>2607</v>
      </c>
      <c r="C623" t="s">
        <v>98</v>
      </c>
      <c r="D623" t="str">
        <f>VLOOKUP(data_to_clean[[#This Row],[state]],abbreviation_table[],2,FALSE)</f>
        <v>Washington</v>
      </c>
      <c r="E623" t="s">
        <v>2609</v>
      </c>
      <c r="F623" t="str">
        <f>TRIM(LEFT(data_to_clean[[#This Row],[revenue]],FIND(" ",data_to_clean[[#This Row],[revenue]])))</f>
        <v>22.9</v>
      </c>
      <c r="G623" t="str">
        <f>RIGHT(data_to_clean[[#This Row],[revenue]],LEN(data_to_clean[[#This Row],[revenue]])-FIND(" ",data_to_clean[[#This Row],[revenue]]))</f>
        <v>Million</v>
      </c>
      <c r="H623" s="7">
        <f>VALUE(IF(data_to_clean[[#This Row],[multiplicity]]="Million",_xlfn.CONCAT(SUBSTITUTE(data_to_clean[[#This Row],[number]],".",""),"00000"),_xlfn.CONCAT(SUBSTITUTE(data_to_clean[[#This Row],[number]],".",""),"00000000")))</f>
        <v>22900000</v>
      </c>
      <c r="I623" t="s">
        <v>2610</v>
      </c>
      <c r="J623">
        <f>ROUND(VALUE(SUBSTITUTE(data_to_clean[[#This Row],[growth_%]],".",",")),0)</f>
        <v>709</v>
      </c>
      <c r="K623" t="s">
        <v>48</v>
      </c>
      <c r="L623">
        <v>100</v>
      </c>
      <c r="M623">
        <v>20</v>
      </c>
      <c r="N623">
        <v>1995</v>
      </c>
      <c r="O623">
        <v>1</v>
      </c>
      <c r="P623" t="s">
        <v>2611</v>
      </c>
      <c r="Q623" t="b">
        <f>AND(ISNUMBER(data_to_clean[[#This Row],[revenue_formatted]]),ISNUMBER(data_to_clean[[#This Row],[growth_formatted_%]]),ISNUMBER(data_to_clean[[#This Row],[workers]]),ISNUMBER(data_to_clean[[#This Row],[previous_workers]]),ISNUMBER(data_to_clean[[#This Row],[founded]]),ISNUMBER(data_to_clean[[#This Row],[yrs_on_list]]))</f>
        <v>1</v>
      </c>
    </row>
    <row r="624" spans="1:17" x14ac:dyDescent="0.25">
      <c r="A624">
        <v>622</v>
      </c>
      <c r="B624" t="s">
        <v>2612</v>
      </c>
      <c r="C624" t="s">
        <v>105</v>
      </c>
      <c r="D624" t="str">
        <f>VLOOKUP(data_to_clean[[#This Row],[state]],abbreviation_table[],2,FALSE)</f>
        <v>New York</v>
      </c>
      <c r="E624" t="s">
        <v>2614</v>
      </c>
      <c r="F624" t="str">
        <f>TRIM(LEFT(data_to_clean[[#This Row],[revenue]],FIND(" ",data_to_clean[[#This Row],[revenue]])))</f>
        <v>73.3</v>
      </c>
      <c r="G624" t="str">
        <f>RIGHT(data_to_clean[[#This Row],[revenue]],LEN(data_to_clean[[#This Row],[revenue]])-FIND(" ",data_to_clean[[#This Row],[revenue]]))</f>
        <v>Million</v>
      </c>
      <c r="H624" s="7">
        <f>VALUE(IF(data_to_clean[[#This Row],[multiplicity]]="Million",_xlfn.CONCAT(SUBSTITUTE(data_to_clean[[#This Row],[number]],".",""),"00000"),_xlfn.CONCAT(SUBSTITUTE(data_to_clean[[#This Row],[number]],".",""),"00000000")))</f>
        <v>73300000</v>
      </c>
      <c r="I624" t="s">
        <v>2615</v>
      </c>
      <c r="J624">
        <f>ROUND(VALUE(SUBSTITUTE(data_to_clean[[#This Row],[growth_%]],".",",")),0)</f>
        <v>707</v>
      </c>
      <c r="K624" t="s">
        <v>40</v>
      </c>
      <c r="L624">
        <v>156</v>
      </c>
      <c r="M624">
        <v>30</v>
      </c>
      <c r="N624">
        <v>2014</v>
      </c>
      <c r="O624">
        <v>1</v>
      </c>
      <c r="P624" t="s">
        <v>108</v>
      </c>
      <c r="Q624" t="b">
        <f>AND(ISNUMBER(data_to_clean[[#This Row],[revenue_formatted]]),ISNUMBER(data_to_clean[[#This Row],[growth_formatted_%]]),ISNUMBER(data_to_clean[[#This Row],[workers]]),ISNUMBER(data_to_clean[[#This Row],[previous_workers]]),ISNUMBER(data_to_clean[[#This Row],[founded]]),ISNUMBER(data_to_clean[[#This Row],[yrs_on_list]]))</f>
        <v>1</v>
      </c>
    </row>
    <row r="625" spans="1:17" x14ac:dyDescent="0.25">
      <c r="A625">
        <v>623</v>
      </c>
      <c r="B625" t="s">
        <v>2616</v>
      </c>
      <c r="C625" t="s">
        <v>166</v>
      </c>
      <c r="D625" t="str">
        <f>VLOOKUP(data_to_clean[[#This Row],[state]],abbreviation_table[],2,FALSE)</f>
        <v>Utah</v>
      </c>
      <c r="E625" t="s">
        <v>896</v>
      </c>
      <c r="F625" t="str">
        <f>TRIM(LEFT(data_to_clean[[#This Row],[revenue]],FIND(" ",data_to_clean[[#This Row],[revenue]])))</f>
        <v>10.3</v>
      </c>
      <c r="G625" t="str">
        <f>RIGHT(data_to_clean[[#This Row],[revenue]],LEN(data_to_clean[[#This Row],[revenue]])-FIND(" ",data_to_clean[[#This Row],[revenue]]))</f>
        <v>Million</v>
      </c>
      <c r="H625" s="7">
        <f>VALUE(IF(data_to_clean[[#This Row],[multiplicity]]="Million",_xlfn.CONCAT(SUBSTITUTE(data_to_clean[[#This Row],[number]],".",""),"00000"),_xlfn.CONCAT(SUBSTITUTE(data_to_clean[[#This Row],[number]],".",""),"00000000")))</f>
        <v>10300000</v>
      </c>
      <c r="I625" t="s">
        <v>2618</v>
      </c>
      <c r="J625">
        <f>ROUND(VALUE(SUBSTITUTE(data_to_clean[[#This Row],[growth_%]],".",",")),0)</f>
        <v>706</v>
      </c>
      <c r="K625" t="s">
        <v>107</v>
      </c>
      <c r="L625">
        <v>125</v>
      </c>
      <c r="M625">
        <v>50</v>
      </c>
      <c r="N625">
        <v>2012</v>
      </c>
      <c r="O625">
        <v>3</v>
      </c>
      <c r="P625" t="s">
        <v>2619</v>
      </c>
      <c r="Q625" t="b">
        <f>AND(ISNUMBER(data_to_clean[[#This Row],[revenue_formatted]]),ISNUMBER(data_to_clean[[#This Row],[growth_formatted_%]]),ISNUMBER(data_to_clean[[#This Row],[workers]]),ISNUMBER(data_to_clean[[#This Row],[previous_workers]]),ISNUMBER(data_to_clean[[#This Row],[founded]]),ISNUMBER(data_to_clean[[#This Row],[yrs_on_list]]))</f>
        <v>1</v>
      </c>
    </row>
    <row r="626" spans="1:17" x14ac:dyDescent="0.25">
      <c r="A626">
        <v>624</v>
      </c>
      <c r="B626" t="s">
        <v>2620</v>
      </c>
      <c r="C626" t="s">
        <v>230</v>
      </c>
      <c r="D626" t="str">
        <f>VLOOKUP(data_to_clean[[#This Row],[state]],abbreviation_table[],2,FALSE)</f>
        <v>Michigan</v>
      </c>
      <c r="E626" t="s">
        <v>209</v>
      </c>
      <c r="F626" t="str">
        <f>TRIM(LEFT(data_to_clean[[#This Row],[revenue]],FIND(" ",data_to_clean[[#This Row],[revenue]])))</f>
        <v>7.2</v>
      </c>
      <c r="G626" t="str">
        <f>RIGHT(data_to_clean[[#This Row],[revenue]],LEN(data_to_clean[[#This Row],[revenue]])-FIND(" ",data_to_clean[[#This Row],[revenue]]))</f>
        <v>Million</v>
      </c>
      <c r="H626" s="7">
        <f>VALUE(IF(data_to_clean[[#This Row],[multiplicity]]="Million",_xlfn.CONCAT(SUBSTITUTE(data_to_clean[[#This Row],[number]],".",""),"00000"),_xlfn.CONCAT(SUBSTITUTE(data_to_clean[[#This Row],[number]],".",""),"00000000")))</f>
        <v>7200000</v>
      </c>
      <c r="I626" t="s">
        <v>2622</v>
      </c>
      <c r="J626">
        <f>ROUND(VALUE(SUBSTITUTE(data_to_clean[[#This Row],[growth_%]],".",",")),0)</f>
        <v>705</v>
      </c>
      <c r="K626" t="s">
        <v>257</v>
      </c>
      <c r="L626">
        <v>58</v>
      </c>
      <c r="M626">
        <v>16</v>
      </c>
      <c r="N626">
        <v>2011</v>
      </c>
      <c r="O626">
        <v>3</v>
      </c>
      <c r="P626" t="s">
        <v>2623</v>
      </c>
      <c r="Q626" t="b">
        <f>AND(ISNUMBER(data_to_clean[[#This Row],[revenue_formatted]]),ISNUMBER(data_to_clean[[#This Row],[growth_formatted_%]]),ISNUMBER(data_to_clean[[#This Row],[workers]]),ISNUMBER(data_to_clean[[#This Row],[previous_workers]]),ISNUMBER(data_to_clean[[#This Row],[founded]]),ISNUMBER(data_to_clean[[#This Row],[yrs_on_list]]))</f>
        <v>1</v>
      </c>
    </row>
    <row r="627" spans="1:17" x14ac:dyDescent="0.25">
      <c r="A627">
        <v>625</v>
      </c>
      <c r="B627" t="s">
        <v>2624</v>
      </c>
      <c r="C627" t="s">
        <v>59</v>
      </c>
      <c r="D627" t="str">
        <f>VLOOKUP(data_to_clean[[#This Row],[state]],abbreviation_table[],2,FALSE)</f>
        <v>New Jersey</v>
      </c>
      <c r="E627" t="s">
        <v>765</v>
      </c>
      <c r="F627" t="str">
        <f>TRIM(LEFT(data_to_clean[[#This Row],[revenue]],FIND(" ",data_to_clean[[#This Row],[revenue]])))</f>
        <v>5.5</v>
      </c>
      <c r="G627" t="str">
        <f>RIGHT(data_to_clean[[#This Row],[revenue]],LEN(data_to_clean[[#This Row],[revenue]])-FIND(" ",data_to_clean[[#This Row],[revenue]]))</f>
        <v>Million</v>
      </c>
      <c r="H627" s="7">
        <f>VALUE(IF(data_to_clean[[#This Row],[multiplicity]]="Million",_xlfn.CONCAT(SUBSTITUTE(data_to_clean[[#This Row],[number]],".",""),"00000"),_xlfn.CONCAT(SUBSTITUTE(data_to_clean[[#This Row],[number]],".",""),"00000000")))</f>
        <v>5500000</v>
      </c>
      <c r="I627" t="s">
        <v>2626</v>
      </c>
      <c r="J627">
        <f>ROUND(VALUE(SUBSTITUTE(data_to_clean[[#This Row],[growth_%]],".",",")),0)</f>
        <v>704</v>
      </c>
      <c r="K627" t="s">
        <v>297</v>
      </c>
      <c r="L627">
        <v>60</v>
      </c>
      <c r="M627">
        <v>10</v>
      </c>
      <c r="N627">
        <v>2007</v>
      </c>
      <c r="O627">
        <v>2</v>
      </c>
      <c r="P627" t="s">
        <v>427</v>
      </c>
      <c r="Q627" t="b">
        <f>AND(ISNUMBER(data_to_clean[[#This Row],[revenue_formatted]]),ISNUMBER(data_to_clean[[#This Row],[growth_formatted_%]]),ISNUMBER(data_to_clean[[#This Row],[workers]]),ISNUMBER(data_to_clean[[#This Row],[previous_workers]]),ISNUMBER(data_to_clean[[#This Row],[founded]]),ISNUMBER(data_to_clean[[#This Row],[yrs_on_list]]))</f>
        <v>1</v>
      </c>
    </row>
    <row r="628" spans="1:17" x14ac:dyDescent="0.25">
      <c r="A628">
        <v>626</v>
      </c>
      <c r="B628" t="s">
        <v>2627</v>
      </c>
      <c r="C628" t="s">
        <v>643</v>
      </c>
      <c r="D628" t="str">
        <f>VLOOKUP(data_to_clean[[#This Row],[state]],abbreviation_table[],2,FALSE)</f>
        <v>Connecticut</v>
      </c>
      <c r="E628" t="s">
        <v>861</v>
      </c>
      <c r="F628" t="str">
        <f>TRIM(LEFT(data_to_clean[[#This Row],[revenue]],FIND(" ",data_to_clean[[#This Row],[revenue]])))</f>
        <v>5.7</v>
      </c>
      <c r="G628" t="str">
        <f>RIGHT(data_to_clean[[#This Row],[revenue]],LEN(data_to_clean[[#This Row],[revenue]])-FIND(" ",data_to_clean[[#This Row],[revenue]]))</f>
        <v>Million</v>
      </c>
      <c r="H628" s="7">
        <f>VALUE(IF(data_to_clean[[#This Row],[multiplicity]]="Million",_xlfn.CONCAT(SUBSTITUTE(data_to_clean[[#This Row],[number]],".",""),"00000"),_xlfn.CONCAT(SUBSTITUTE(data_to_clean[[#This Row],[number]],".",""),"00000000")))</f>
        <v>5700000</v>
      </c>
      <c r="I628" t="s">
        <v>2629</v>
      </c>
      <c r="J628">
        <f>ROUND(VALUE(SUBSTITUTE(data_to_clean[[#This Row],[growth_%]],".",",")),0)</f>
        <v>704</v>
      </c>
      <c r="K628" t="s">
        <v>175</v>
      </c>
      <c r="L628">
        <v>14</v>
      </c>
      <c r="M628">
        <v>1</v>
      </c>
      <c r="N628">
        <v>2013</v>
      </c>
      <c r="O628">
        <v>1</v>
      </c>
      <c r="P628" t="s">
        <v>2630</v>
      </c>
      <c r="Q628" t="b">
        <f>AND(ISNUMBER(data_to_clean[[#This Row],[revenue_formatted]]),ISNUMBER(data_to_clean[[#This Row],[growth_formatted_%]]),ISNUMBER(data_to_clean[[#This Row],[workers]]),ISNUMBER(data_to_clean[[#This Row],[previous_workers]]),ISNUMBER(data_to_clean[[#This Row],[founded]]),ISNUMBER(data_to_clean[[#This Row],[yrs_on_list]]))</f>
        <v>1</v>
      </c>
    </row>
    <row r="629" spans="1:17" x14ac:dyDescent="0.25">
      <c r="A629">
        <v>627</v>
      </c>
      <c r="B629" t="s">
        <v>2631</v>
      </c>
      <c r="C629" t="s">
        <v>119</v>
      </c>
      <c r="D629" t="str">
        <f>VLOOKUP(data_to_clean[[#This Row],[state]],abbreviation_table[],2,FALSE)</f>
        <v>Georgia</v>
      </c>
      <c r="E629" t="s">
        <v>523</v>
      </c>
      <c r="F629" t="str">
        <f>TRIM(LEFT(data_to_clean[[#This Row],[revenue]],FIND(" ",data_to_clean[[#This Row],[revenue]])))</f>
        <v>7.3</v>
      </c>
      <c r="G629" t="str">
        <f>RIGHT(data_to_clean[[#This Row],[revenue]],LEN(data_to_clean[[#This Row],[revenue]])-FIND(" ",data_to_clean[[#This Row],[revenue]]))</f>
        <v>Million</v>
      </c>
      <c r="H629" s="7">
        <f>VALUE(IF(data_to_clean[[#This Row],[multiplicity]]="Million",_xlfn.CONCAT(SUBSTITUTE(data_to_clean[[#This Row],[number]],".",""),"00000"),_xlfn.CONCAT(SUBSTITUTE(data_to_clean[[#This Row],[number]],".",""),"00000000")))</f>
        <v>7300000</v>
      </c>
      <c r="I629" t="s">
        <v>2633</v>
      </c>
      <c r="J629">
        <f>ROUND(VALUE(SUBSTITUTE(data_to_clean[[#This Row],[growth_%]],".",",")),0)</f>
        <v>702</v>
      </c>
      <c r="K629" t="s">
        <v>289</v>
      </c>
      <c r="L629">
        <v>100</v>
      </c>
      <c r="M629">
        <v>25</v>
      </c>
      <c r="N629">
        <v>1993</v>
      </c>
      <c r="O629">
        <v>5</v>
      </c>
      <c r="P629" t="s">
        <v>2634</v>
      </c>
      <c r="Q629" t="b">
        <f>AND(ISNUMBER(data_to_clean[[#This Row],[revenue_formatted]]),ISNUMBER(data_to_clean[[#This Row],[growth_formatted_%]]),ISNUMBER(data_to_clean[[#This Row],[workers]]),ISNUMBER(data_to_clean[[#This Row],[previous_workers]]),ISNUMBER(data_to_clean[[#This Row],[founded]]),ISNUMBER(data_to_clean[[#This Row],[yrs_on_list]]))</f>
        <v>1</v>
      </c>
    </row>
    <row r="630" spans="1:17" x14ac:dyDescent="0.25">
      <c r="A630">
        <v>628</v>
      </c>
      <c r="B630" t="s">
        <v>2635</v>
      </c>
      <c r="C630" t="s">
        <v>105</v>
      </c>
      <c r="D630" t="str">
        <f>VLOOKUP(data_to_clean[[#This Row],[state]],abbreviation_table[],2,FALSE)</f>
        <v>New York</v>
      </c>
      <c r="E630" t="s">
        <v>2637</v>
      </c>
      <c r="F630" t="str">
        <f>TRIM(LEFT(data_to_clean[[#This Row],[revenue]],FIND(" ",data_to_clean[[#This Row],[revenue]])))</f>
        <v>75.3</v>
      </c>
      <c r="G630" t="str">
        <f>RIGHT(data_to_clean[[#This Row],[revenue]],LEN(data_to_clean[[#This Row],[revenue]])-FIND(" ",data_to_clean[[#This Row],[revenue]]))</f>
        <v>Million</v>
      </c>
      <c r="H630" s="7">
        <f>VALUE(IF(data_to_clean[[#This Row],[multiplicity]]="Million",_xlfn.CONCAT(SUBSTITUTE(data_to_clean[[#This Row],[number]],".",""),"00000"),_xlfn.CONCAT(SUBSTITUTE(data_to_clean[[#This Row],[number]],".",""),"00000000")))</f>
        <v>75300000</v>
      </c>
      <c r="I630" t="s">
        <v>2638</v>
      </c>
      <c r="J630">
        <f>ROUND(VALUE(SUBSTITUTE(data_to_clean[[#This Row],[growth_%]],".",",")),0)</f>
        <v>700</v>
      </c>
      <c r="K630" t="s">
        <v>218</v>
      </c>
      <c r="L630">
        <v>296</v>
      </c>
      <c r="M630">
        <v>112</v>
      </c>
      <c r="N630">
        <v>2013</v>
      </c>
      <c r="O630">
        <v>2</v>
      </c>
      <c r="P630" t="s">
        <v>108</v>
      </c>
      <c r="Q630" t="b">
        <f>AND(ISNUMBER(data_to_clean[[#This Row],[revenue_formatted]]),ISNUMBER(data_to_clean[[#This Row],[growth_formatted_%]]),ISNUMBER(data_to_clean[[#This Row],[workers]]),ISNUMBER(data_to_clean[[#This Row],[previous_workers]]),ISNUMBER(data_to_clean[[#This Row],[founded]]),ISNUMBER(data_to_clean[[#This Row],[yrs_on_list]]))</f>
        <v>1</v>
      </c>
    </row>
    <row r="631" spans="1:17" x14ac:dyDescent="0.25">
      <c r="A631">
        <v>629</v>
      </c>
      <c r="B631" t="s">
        <v>2639</v>
      </c>
      <c r="C631" t="s">
        <v>294</v>
      </c>
      <c r="D631" t="str">
        <f>VLOOKUP(data_to_clean[[#This Row],[state]],abbreviation_table[],2,FALSE)</f>
        <v>Minnesota</v>
      </c>
      <c r="E631" t="s">
        <v>621</v>
      </c>
      <c r="F631" t="str">
        <f>TRIM(LEFT(data_to_clean[[#This Row],[revenue]],FIND(" ",data_to_clean[[#This Row],[revenue]])))</f>
        <v>3.1</v>
      </c>
      <c r="G631" t="str">
        <f>RIGHT(data_to_clean[[#This Row],[revenue]],LEN(data_to_clean[[#This Row],[revenue]])-FIND(" ",data_to_clean[[#This Row],[revenue]]))</f>
        <v>Million</v>
      </c>
      <c r="H631" s="7">
        <f>VALUE(IF(data_to_clean[[#This Row],[multiplicity]]="Million",_xlfn.CONCAT(SUBSTITUTE(data_to_clean[[#This Row],[number]],".",""),"00000"),_xlfn.CONCAT(SUBSTITUTE(data_to_clean[[#This Row],[number]],".",""),"00000000")))</f>
        <v>3100000</v>
      </c>
      <c r="I631" t="s">
        <v>2641</v>
      </c>
      <c r="J631">
        <f>ROUND(VALUE(SUBSTITUTE(data_to_clean[[#This Row],[growth_%]],".",",")),0)</f>
        <v>700</v>
      </c>
      <c r="K631" t="s">
        <v>40</v>
      </c>
      <c r="L631">
        <v>95</v>
      </c>
      <c r="M631">
        <v>8</v>
      </c>
      <c r="N631">
        <v>2014</v>
      </c>
      <c r="O631">
        <v>1</v>
      </c>
      <c r="P631" t="s">
        <v>298</v>
      </c>
      <c r="Q631" t="b">
        <f>AND(ISNUMBER(data_to_clean[[#This Row],[revenue_formatted]]),ISNUMBER(data_to_clean[[#This Row],[growth_formatted_%]]),ISNUMBER(data_to_clean[[#This Row],[workers]]),ISNUMBER(data_to_clean[[#This Row],[previous_workers]]),ISNUMBER(data_to_clean[[#This Row],[founded]]),ISNUMBER(data_to_clean[[#This Row],[yrs_on_list]]))</f>
        <v>1</v>
      </c>
    </row>
    <row r="632" spans="1:17" x14ac:dyDescent="0.25">
      <c r="A632">
        <v>630</v>
      </c>
      <c r="B632" t="s">
        <v>2642</v>
      </c>
      <c r="C632" t="s">
        <v>852</v>
      </c>
      <c r="D632" t="str">
        <f>VLOOKUP(data_to_clean[[#This Row],[state]],abbreviation_table[],2,FALSE)</f>
        <v>Missouri</v>
      </c>
      <c r="E632" t="s">
        <v>911</v>
      </c>
      <c r="F632" t="str">
        <f>TRIM(LEFT(data_to_clean[[#This Row],[revenue]],FIND(" ",data_to_clean[[#This Row],[revenue]])))</f>
        <v>2.7</v>
      </c>
      <c r="G632" t="str">
        <f>RIGHT(data_to_clean[[#This Row],[revenue]],LEN(data_to_clean[[#This Row],[revenue]])-FIND(" ",data_to_clean[[#This Row],[revenue]]))</f>
        <v>Million</v>
      </c>
      <c r="H632" s="7">
        <f>VALUE(IF(data_to_clean[[#This Row],[multiplicity]]="Million",_xlfn.CONCAT(SUBSTITUTE(data_to_clean[[#This Row],[number]],".",""),"00000"),_xlfn.CONCAT(SUBSTITUTE(data_to_clean[[#This Row],[number]],".",""),"00000000")))</f>
        <v>2700000</v>
      </c>
      <c r="I632" t="s">
        <v>2644</v>
      </c>
      <c r="J632">
        <f>ROUND(VALUE(SUBSTITUTE(data_to_clean[[#This Row],[growth_%]],".",",")),0)</f>
        <v>700</v>
      </c>
      <c r="K632" t="s">
        <v>297</v>
      </c>
      <c r="L632">
        <v>19</v>
      </c>
      <c r="M632">
        <v>4</v>
      </c>
      <c r="N632">
        <v>2000</v>
      </c>
      <c r="O632">
        <v>1</v>
      </c>
      <c r="P632" t="s">
        <v>2645</v>
      </c>
      <c r="Q632" t="b">
        <f>AND(ISNUMBER(data_to_clean[[#This Row],[revenue_formatted]]),ISNUMBER(data_to_clean[[#This Row],[growth_formatted_%]]),ISNUMBER(data_to_clean[[#This Row],[workers]]),ISNUMBER(data_to_clean[[#This Row],[previous_workers]]),ISNUMBER(data_to_clean[[#This Row],[founded]]),ISNUMBER(data_to_clean[[#This Row],[yrs_on_list]]))</f>
        <v>1</v>
      </c>
    </row>
    <row r="633" spans="1:17" x14ac:dyDescent="0.25">
      <c r="A633">
        <v>631</v>
      </c>
      <c r="B633" t="s">
        <v>2646</v>
      </c>
      <c r="C633" t="s">
        <v>66</v>
      </c>
      <c r="D633" t="str">
        <f>VLOOKUP(data_to_clean[[#This Row],[state]],abbreviation_table[],2,FALSE)</f>
        <v>Virginia</v>
      </c>
      <c r="E633" t="s">
        <v>2648</v>
      </c>
      <c r="F633" t="str">
        <f>TRIM(LEFT(data_to_clean[[#This Row],[revenue]],FIND(" ",data_to_clean[[#This Row],[revenue]])))</f>
        <v>49.1</v>
      </c>
      <c r="G633" t="str">
        <f>RIGHT(data_to_clean[[#This Row],[revenue]],LEN(data_to_clean[[#This Row],[revenue]])-FIND(" ",data_to_clean[[#This Row],[revenue]]))</f>
        <v>Million</v>
      </c>
      <c r="H633" s="7">
        <f>VALUE(IF(data_to_clean[[#This Row],[multiplicity]]="Million",_xlfn.CONCAT(SUBSTITUTE(data_to_clean[[#This Row],[number]],".",""),"00000"),_xlfn.CONCAT(SUBSTITUTE(data_to_clean[[#This Row],[number]],".",""),"00000000")))</f>
        <v>49100000</v>
      </c>
      <c r="I633" t="s">
        <v>2649</v>
      </c>
      <c r="J633">
        <f>ROUND(VALUE(SUBSTITUTE(data_to_clean[[#This Row],[growth_%]],".",",")),0)</f>
        <v>699</v>
      </c>
      <c r="K633" t="s">
        <v>187</v>
      </c>
      <c r="L633">
        <v>12</v>
      </c>
      <c r="M633">
        <v>5</v>
      </c>
      <c r="N633">
        <v>2014</v>
      </c>
      <c r="O633">
        <v>1</v>
      </c>
      <c r="P633" t="s">
        <v>2650</v>
      </c>
      <c r="Q633" t="b">
        <f>AND(ISNUMBER(data_to_clean[[#This Row],[revenue_formatted]]),ISNUMBER(data_to_clean[[#This Row],[growth_formatted_%]]),ISNUMBER(data_to_clean[[#This Row],[workers]]),ISNUMBER(data_to_clean[[#This Row],[previous_workers]]),ISNUMBER(data_to_clean[[#This Row],[founded]]),ISNUMBER(data_to_clean[[#This Row],[yrs_on_list]]))</f>
        <v>1</v>
      </c>
    </row>
    <row r="634" spans="1:17" x14ac:dyDescent="0.25">
      <c r="A634">
        <v>632</v>
      </c>
      <c r="B634" t="s">
        <v>2651</v>
      </c>
      <c r="C634" t="s">
        <v>153</v>
      </c>
      <c r="D634" t="str">
        <f>VLOOKUP(data_to_clean[[#This Row],[state]],abbreviation_table[],2,FALSE)</f>
        <v>Idaho</v>
      </c>
      <c r="E634" t="s">
        <v>399</v>
      </c>
      <c r="F634" t="str">
        <f>TRIM(LEFT(data_to_clean[[#This Row],[revenue]],FIND(" ",data_to_clean[[#This Row],[revenue]])))</f>
        <v>9</v>
      </c>
      <c r="G634" t="str">
        <f>RIGHT(data_to_clean[[#This Row],[revenue]],LEN(data_to_clean[[#This Row],[revenue]])-FIND(" ",data_to_clean[[#This Row],[revenue]]))</f>
        <v>Million</v>
      </c>
      <c r="H634" s="7">
        <f>VALUE(IF(data_to_clean[[#This Row],[multiplicity]]="Million",_xlfn.CONCAT(SUBSTITUTE(data_to_clean[[#This Row],[number]],".",""),"00000"),_xlfn.CONCAT(SUBSTITUTE(data_to_clean[[#This Row],[number]],".",""),"00000000")))</f>
        <v>900000</v>
      </c>
      <c r="I634" t="s">
        <v>2653</v>
      </c>
      <c r="J634">
        <f>ROUND(VALUE(SUBSTITUTE(data_to_clean[[#This Row],[growth_%]],".",",")),0)</f>
        <v>698</v>
      </c>
      <c r="K634" t="s">
        <v>336</v>
      </c>
      <c r="L634">
        <v>81</v>
      </c>
      <c r="M634">
        <v>7</v>
      </c>
      <c r="N634">
        <v>2013</v>
      </c>
      <c r="O634">
        <v>1</v>
      </c>
      <c r="P634" t="s">
        <v>2654</v>
      </c>
      <c r="Q634" t="b">
        <f>AND(ISNUMBER(data_to_clean[[#This Row],[revenue_formatted]]),ISNUMBER(data_to_clean[[#This Row],[growth_formatted_%]]),ISNUMBER(data_to_clean[[#This Row],[workers]]),ISNUMBER(data_to_clean[[#This Row],[previous_workers]]),ISNUMBER(data_to_clean[[#This Row],[founded]]),ISNUMBER(data_to_clean[[#This Row],[yrs_on_list]]))</f>
        <v>1</v>
      </c>
    </row>
    <row r="635" spans="1:17" x14ac:dyDescent="0.25">
      <c r="A635">
        <v>633</v>
      </c>
      <c r="B635" t="s">
        <v>2655</v>
      </c>
      <c r="C635" t="s">
        <v>119</v>
      </c>
      <c r="D635" t="str">
        <f>VLOOKUP(data_to_clean[[#This Row],[state]],abbreviation_table[],2,FALSE)</f>
        <v>Georgia</v>
      </c>
      <c r="E635" t="s">
        <v>265</v>
      </c>
      <c r="F635" t="str">
        <f>TRIM(LEFT(data_to_clean[[#This Row],[revenue]],FIND(" ",data_to_clean[[#This Row],[revenue]])))</f>
        <v>6.4</v>
      </c>
      <c r="G635" t="str">
        <f>RIGHT(data_to_clean[[#This Row],[revenue]],LEN(data_to_clean[[#This Row],[revenue]])-FIND(" ",data_to_clean[[#This Row],[revenue]]))</f>
        <v>Million</v>
      </c>
      <c r="H635" s="7">
        <f>VALUE(IF(data_to_clean[[#This Row],[multiplicity]]="Million",_xlfn.CONCAT(SUBSTITUTE(data_to_clean[[#This Row],[number]],".",""),"00000"),_xlfn.CONCAT(SUBSTITUTE(data_to_clean[[#This Row],[number]],".",""),"00000000")))</f>
        <v>6400000</v>
      </c>
      <c r="I635" t="s">
        <v>2657</v>
      </c>
      <c r="J635">
        <f>ROUND(VALUE(SUBSTITUTE(data_to_clean[[#This Row],[growth_%]],".",",")),0)</f>
        <v>698</v>
      </c>
      <c r="K635" t="s">
        <v>297</v>
      </c>
      <c r="L635">
        <v>36</v>
      </c>
      <c r="M635">
        <v>7</v>
      </c>
      <c r="N635">
        <v>2014</v>
      </c>
      <c r="O635">
        <v>2</v>
      </c>
      <c r="P635" t="s">
        <v>2658</v>
      </c>
      <c r="Q635" t="b">
        <f>AND(ISNUMBER(data_to_clean[[#This Row],[revenue_formatted]]),ISNUMBER(data_to_clean[[#This Row],[growth_formatted_%]]),ISNUMBER(data_to_clean[[#This Row],[workers]]),ISNUMBER(data_to_clean[[#This Row],[previous_workers]]),ISNUMBER(data_to_clean[[#This Row],[founded]]),ISNUMBER(data_to_clean[[#This Row],[yrs_on_list]]))</f>
        <v>1</v>
      </c>
    </row>
    <row r="636" spans="1:17" x14ac:dyDescent="0.25">
      <c r="A636">
        <v>634</v>
      </c>
      <c r="B636" t="s">
        <v>2659</v>
      </c>
      <c r="C636" t="s">
        <v>80</v>
      </c>
      <c r="D636" t="str">
        <f>VLOOKUP(data_to_clean[[#This Row],[state]],abbreviation_table[],2,FALSE)</f>
        <v>California</v>
      </c>
      <c r="E636" t="s">
        <v>265</v>
      </c>
      <c r="F636" t="str">
        <f>TRIM(LEFT(data_to_clean[[#This Row],[revenue]],FIND(" ",data_to_clean[[#This Row],[revenue]])))</f>
        <v>6.4</v>
      </c>
      <c r="G636" t="str">
        <f>RIGHT(data_to_clean[[#This Row],[revenue]],LEN(data_to_clean[[#This Row],[revenue]])-FIND(" ",data_to_clean[[#This Row],[revenue]]))</f>
        <v>Million</v>
      </c>
      <c r="H636" s="7">
        <f>VALUE(IF(data_to_clean[[#This Row],[multiplicity]]="Million",_xlfn.CONCAT(SUBSTITUTE(data_to_clean[[#This Row],[number]],".",""),"00000"),_xlfn.CONCAT(SUBSTITUTE(data_to_clean[[#This Row],[number]],".",""),"00000000")))</f>
        <v>6400000</v>
      </c>
      <c r="I636" t="s">
        <v>2661</v>
      </c>
      <c r="J636">
        <f>ROUND(VALUE(SUBSTITUTE(data_to_clean[[#This Row],[growth_%]],".",",")),0)</f>
        <v>697</v>
      </c>
      <c r="K636" t="s">
        <v>336</v>
      </c>
      <c r="L636">
        <v>35</v>
      </c>
      <c r="M636">
        <v>18</v>
      </c>
      <c r="N636">
        <v>2013</v>
      </c>
      <c r="O636">
        <v>2</v>
      </c>
      <c r="P636" t="s">
        <v>83</v>
      </c>
      <c r="Q636" t="b">
        <f>AND(ISNUMBER(data_to_clean[[#This Row],[revenue_formatted]]),ISNUMBER(data_to_clean[[#This Row],[growth_formatted_%]]),ISNUMBER(data_to_clean[[#This Row],[workers]]),ISNUMBER(data_to_clean[[#This Row],[previous_workers]]),ISNUMBER(data_to_clean[[#This Row],[founded]]),ISNUMBER(data_to_clean[[#This Row],[yrs_on_list]]))</f>
        <v>1</v>
      </c>
    </row>
    <row r="637" spans="1:17" x14ac:dyDescent="0.25">
      <c r="A637">
        <v>635</v>
      </c>
      <c r="B637" t="s">
        <v>2662</v>
      </c>
      <c r="C637" t="s">
        <v>230</v>
      </c>
      <c r="D637" t="str">
        <f>VLOOKUP(data_to_clean[[#This Row],[state]],abbreviation_table[],2,FALSE)</f>
        <v>Michigan</v>
      </c>
      <c r="E637" t="s">
        <v>957</v>
      </c>
      <c r="F637" t="str">
        <f>TRIM(LEFT(data_to_clean[[#This Row],[revenue]],FIND(" ",data_to_clean[[#This Row],[revenue]])))</f>
        <v>2.2</v>
      </c>
      <c r="G637" t="str">
        <f>RIGHT(data_to_clean[[#This Row],[revenue]],LEN(data_to_clean[[#This Row],[revenue]])-FIND(" ",data_to_clean[[#This Row],[revenue]]))</f>
        <v>Million</v>
      </c>
      <c r="H637" s="7">
        <f>VALUE(IF(data_to_clean[[#This Row],[multiplicity]]="Million",_xlfn.CONCAT(SUBSTITUTE(data_to_clean[[#This Row],[number]],".",""),"00000"),_xlfn.CONCAT(SUBSTITUTE(data_to_clean[[#This Row],[number]],".",""),"00000000")))</f>
        <v>2200000</v>
      </c>
      <c r="I637" t="s">
        <v>2664</v>
      </c>
      <c r="J637">
        <f>ROUND(VALUE(SUBSTITUTE(data_to_clean[[#This Row],[growth_%]],".",",")),0)</f>
        <v>696</v>
      </c>
      <c r="K637" t="s">
        <v>33</v>
      </c>
      <c r="L637">
        <v>10</v>
      </c>
      <c r="M637">
        <v>1</v>
      </c>
      <c r="N637">
        <v>2013</v>
      </c>
      <c r="O637">
        <v>1</v>
      </c>
      <c r="P637" t="s">
        <v>2665</v>
      </c>
      <c r="Q637" t="b">
        <f>AND(ISNUMBER(data_to_clean[[#This Row],[revenue_formatted]]),ISNUMBER(data_to_clean[[#This Row],[growth_formatted_%]]),ISNUMBER(data_to_clean[[#This Row],[workers]]),ISNUMBER(data_to_clean[[#This Row],[previous_workers]]),ISNUMBER(data_to_clean[[#This Row],[founded]]),ISNUMBER(data_to_clean[[#This Row],[yrs_on_list]]))</f>
        <v>1</v>
      </c>
    </row>
    <row r="638" spans="1:17" x14ac:dyDescent="0.25">
      <c r="A638">
        <v>636</v>
      </c>
      <c r="B638" t="s">
        <v>2666</v>
      </c>
      <c r="C638" t="s">
        <v>80</v>
      </c>
      <c r="D638" t="str">
        <f>VLOOKUP(data_to_clean[[#This Row],[state]],abbreviation_table[],2,FALSE)</f>
        <v>California</v>
      </c>
      <c r="E638" t="s">
        <v>1773</v>
      </c>
      <c r="F638" t="str">
        <f>TRIM(LEFT(data_to_clean[[#This Row],[revenue]],FIND(" ",data_to_clean[[#This Row],[revenue]])))</f>
        <v>9.5</v>
      </c>
      <c r="G638" t="str">
        <f>RIGHT(data_to_clean[[#This Row],[revenue]],LEN(data_to_clean[[#This Row],[revenue]])-FIND(" ",data_to_clean[[#This Row],[revenue]]))</f>
        <v>Million</v>
      </c>
      <c r="H638" s="7">
        <f>VALUE(IF(data_to_clean[[#This Row],[multiplicity]]="Million",_xlfn.CONCAT(SUBSTITUTE(data_to_clean[[#This Row],[number]],".",""),"00000"),_xlfn.CONCAT(SUBSTITUTE(data_to_clean[[#This Row],[number]],".",""),"00000000")))</f>
        <v>9500000</v>
      </c>
      <c r="I638" t="s">
        <v>2668</v>
      </c>
      <c r="J638">
        <f>ROUND(VALUE(SUBSTITUTE(data_to_clean[[#This Row],[growth_%]],".",",")),0)</f>
        <v>695</v>
      </c>
      <c r="K638" t="s">
        <v>336</v>
      </c>
      <c r="L638">
        <v>21</v>
      </c>
      <c r="M638">
        <v>4</v>
      </c>
      <c r="N638">
        <v>2012</v>
      </c>
      <c r="O638">
        <v>2</v>
      </c>
      <c r="P638" t="s">
        <v>1752</v>
      </c>
      <c r="Q638" t="b">
        <f>AND(ISNUMBER(data_to_clean[[#This Row],[revenue_formatted]]),ISNUMBER(data_to_clean[[#This Row],[growth_formatted_%]]),ISNUMBER(data_to_clean[[#This Row],[workers]]),ISNUMBER(data_to_clean[[#This Row],[previous_workers]]),ISNUMBER(data_to_clean[[#This Row],[founded]]),ISNUMBER(data_to_clean[[#This Row],[yrs_on_list]]))</f>
        <v>1</v>
      </c>
    </row>
    <row r="639" spans="1:17" x14ac:dyDescent="0.25">
      <c r="A639">
        <v>637</v>
      </c>
      <c r="B639" t="s">
        <v>2669</v>
      </c>
      <c r="C639" t="s">
        <v>30</v>
      </c>
      <c r="D639" t="str">
        <f>VLOOKUP(data_to_clean[[#This Row],[state]],abbreviation_table[],2,FALSE)</f>
        <v>Texas</v>
      </c>
      <c r="E639" t="s">
        <v>2671</v>
      </c>
      <c r="F639" t="str">
        <f>TRIM(LEFT(data_to_clean[[#This Row],[revenue]],FIND(" ",data_to_clean[[#This Row],[revenue]])))</f>
        <v>78.5</v>
      </c>
      <c r="G639" t="str">
        <f>RIGHT(data_to_clean[[#This Row],[revenue]],LEN(data_to_clean[[#This Row],[revenue]])-FIND(" ",data_to_clean[[#This Row],[revenue]]))</f>
        <v>Million</v>
      </c>
      <c r="H639" s="7">
        <f>VALUE(IF(data_to_clean[[#This Row],[multiplicity]]="Million",_xlfn.CONCAT(SUBSTITUTE(data_to_clean[[#This Row],[number]],".",""),"00000"),_xlfn.CONCAT(SUBSTITUTE(data_to_clean[[#This Row],[number]],".",""),"00000000")))</f>
        <v>78500000</v>
      </c>
      <c r="I639" t="s">
        <v>2672</v>
      </c>
      <c r="J639">
        <f>ROUND(VALUE(SUBSTITUTE(data_to_clean[[#This Row],[growth_%]],".",",")),0)</f>
        <v>694</v>
      </c>
      <c r="K639" t="s">
        <v>233</v>
      </c>
      <c r="L639">
        <v>450</v>
      </c>
      <c r="M639">
        <v>75</v>
      </c>
      <c r="N639">
        <v>2002</v>
      </c>
      <c r="O639">
        <v>4</v>
      </c>
      <c r="P639" t="s">
        <v>2673</v>
      </c>
      <c r="Q639" t="b">
        <f>AND(ISNUMBER(data_to_clean[[#This Row],[revenue_formatted]]),ISNUMBER(data_to_clean[[#This Row],[growth_formatted_%]]),ISNUMBER(data_to_clean[[#This Row],[workers]]),ISNUMBER(data_to_clean[[#This Row],[previous_workers]]),ISNUMBER(data_to_clean[[#This Row],[founded]]),ISNUMBER(data_to_clean[[#This Row],[yrs_on_list]]))</f>
        <v>1</v>
      </c>
    </row>
    <row r="640" spans="1:17" x14ac:dyDescent="0.25">
      <c r="A640">
        <v>638</v>
      </c>
      <c r="B640" t="s">
        <v>2674</v>
      </c>
      <c r="C640" t="s">
        <v>52</v>
      </c>
      <c r="D640" t="str">
        <f>VLOOKUP(data_to_clean[[#This Row],[state]],abbreviation_table[],2,FALSE)</f>
        <v>Florida</v>
      </c>
      <c r="E640" t="s">
        <v>993</v>
      </c>
      <c r="F640" t="str">
        <f>TRIM(LEFT(data_to_clean[[#This Row],[revenue]],FIND(" ",data_to_clean[[#This Row],[revenue]])))</f>
        <v>2.3</v>
      </c>
      <c r="G640" t="str">
        <f>RIGHT(data_to_clean[[#This Row],[revenue]],LEN(data_to_clean[[#This Row],[revenue]])-FIND(" ",data_to_clean[[#This Row],[revenue]]))</f>
        <v>Million</v>
      </c>
      <c r="H640" s="7">
        <f>VALUE(IF(data_to_clean[[#This Row],[multiplicity]]="Million",_xlfn.CONCAT(SUBSTITUTE(data_to_clean[[#This Row],[number]],".",""),"00000"),_xlfn.CONCAT(SUBSTITUTE(data_to_clean[[#This Row],[number]],".",""),"00000000")))</f>
        <v>2300000</v>
      </c>
      <c r="I640" t="s">
        <v>2676</v>
      </c>
      <c r="J640">
        <f>ROUND(VALUE(SUBSTITUTE(data_to_clean[[#This Row],[growth_%]],".",",")),0)</f>
        <v>692</v>
      </c>
      <c r="K640" t="s">
        <v>18</v>
      </c>
      <c r="L640">
        <v>7</v>
      </c>
      <c r="M640">
        <v>3</v>
      </c>
      <c r="N640">
        <v>2014</v>
      </c>
      <c r="O640">
        <v>1</v>
      </c>
      <c r="P640" t="s">
        <v>2677</v>
      </c>
      <c r="Q640" t="b">
        <f>AND(ISNUMBER(data_to_clean[[#This Row],[revenue_formatted]]),ISNUMBER(data_to_clean[[#This Row],[growth_formatted_%]]),ISNUMBER(data_to_clean[[#This Row],[workers]]),ISNUMBER(data_to_clean[[#This Row],[previous_workers]]),ISNUMBER(data_to_clean[[#This Row],[founded]]),ISNUMBER(data_to_clean[[#This Row],[yrs_on_list]]))</f>
        <v>1</v>
      </c>
    </row>
    <row r="641" spans="1:17" x14ac:dyDescent="0.25">
      <c r="A641">
        <v>639</v>
      </c>
      <c r="B641" t="s">
        <v>2678</v>
      </c>
      <c r="C641" t="s">
        <v>30</v>
      </c>
      <c r="D641" t="str">
        <f>VLOOKUP(data_to_clean[[#This Row],[state]],abbreviation_table[],2,FALSE)</f>
        <v>Texas</v>
      </c>
      <c r="E641" t="s">
        <v>1442</v>
      </c>
      <c r="F641" t="str">
        <f>TRIM(LEFT(data_to_clean[[#This Row],[revenue]],FIND(" ",data_to_clean[[#This Row],[revenue]])))</f>
        <v>2</v>
      </c>
      <c r="G641" t="str">
        <f>RIGHT(data_to_clean[[#This Row],[revenue]],LEN(data_to_clean[[#This Row],[revenue]])-FIND(" ",data_to_clean[[#This Row],[revenue]]))</f>
        <v>Million</v>
      </c>
      <c r="H641" s="7">
        <f>VALUE(IF(data_to_clean[[#This Row],[multiplicity]]="Million",_xlfn.CONCAT(SUBSTITUTE(data_to_clean[[#This Row],[number]],".",""),"00000"),_xlfn.CONCAT(SUBSTITUTE(data_to_clean[[#This Row],[number]],".",""),"00000000")))</f>
        <v>200000</v>
      </c>
      <c r="I641" t="s">
        <v>2680</v>
      </c>
      <c r="J641">
        <f>ROUND(VALUE(SUBSTITUTE(data_to_clean[[#This Row],[growth_%]],".",",")),0)</f>
        <v>692</v>
      </c>
      <c r="K641" t="s">
        <v>48</v>
      </c>
      <c r="L641">
        <v>10</v>
      </c>
      <c r="M641">
        <v>1</v>
      </c>
      <c r="N641">
        <v>2013</v>
      </c>
      <c r="O641">
        <v>1</v>
      </c>
      <c r="P641" t="s">
        <v>34</v>
      </c>
      <c r="Q641" t="b">
        <f>AND(ISNUMBER(data_to_clean[[#This Row],[revenue_formatted]]),ISNUMBER(data_to_clean[[#This Row],[growth_formatted_%]]),ISNUMBER(data_to_clean[[#This Row],[workers]]),ISNUMBER(data_to_clean[[#This Row],[previous_workers]]),ISNUMBER(data_to_clean[[#This Row],[founded]]),ISNUMBER(data_to_clean[[#This Row],[yrs_on_list]]))</f>
        <v>1</v>
      </c>
    </row>
    <row r="642" spans="1:17" x14ac:dyDescent="0.25">
      <c r="A642">
        <v>640</v>
      </c>
      <c r="B642" t="s">
        <v>2681</v>
      </c>
      <c r="C642" t="s">
        <v>80</v>
      </c>
      <c r="D642" t="str">
        <f>VLOOKUP(data_to_clean[[#This Row],[state]],abbreviation_table[],2,FALSE)</f>
        <v>California</v>
      </c>
      <c r="E642" t="s">
        <v>2683</v>
      </c>
      <c r="F642" t="str">
        <f>TRIM(LEFT(data_to_clean[[#This Row],[revenue]],FIND(" ",data_to_clean[[#This Row],[revenue]])))</f>
        <v>22.8</v>
      </c>
      <c r="G642" t="str">
        <f>RIGHT(data_to_clean[[#This Row],[revenue]],LEN(data_to_clean[[#This Row],[revenue]])-FIND(" ",data_to_clean[[#This Row],[revenue]]))</f>
        <v>Million</v>
      </c>
      <c r="H642" s="7">
        <f>VALUE(IF(data_to_clean[[#This Row],[multiplicity]]="Million",_xlfn.CONCAT(SUBSTITUTE(data_to_clean[[#This Row],[number]],".",""),"00000"),_xlfn.CONCAT(SUBSTITUTE(data_to_clean[[#This Row],[number]],".",""),"00000000")))</f>
        <v>22800000</v>
      </c>
      <c r="I642" t="s">
        <v>2684</v>
      </c>
      <c r="J642">
        <f>ROUND(VALUE(SUBSTITUTE(data_to_clean[[#This Row],[growth_%]],".",",")),0)</f>
        <v>692</v>
      </c>
      <c r="K642" t="s">
        <v>33</v>
      </c>
      <c r="L642">
        <v>40</v>
      </c>
      <c r="M642">
        <v>5</v>
      </c>
      <c r="N642">
        <v>2011</v>
      </c>
      <c r="O642">
        <v>2</v>
      </c>
      <c r="P642" t="s">
        <v>2685</v>
      </c>
      <c r="Q642" t="b">
        <f>AND(ISNUMBER(data_to_clean[[#This Row],[revenue_formatted]]),ISNUMBER(data_to_clean[[#This Row],[growth_formatted_%]]),ISNUMBER(data_to_clean[[#This Row],[workers]]),ISNUMBER(data_to_clean[[#This Row],[previous_workers]]),ISNUMBER(data_to_clean[[#This Row],[founded]]),ISNUMBER(data_to_clean[[#This Row],[yrs_on_list]]))</f>
        <v>1</v>
      </c>
    </row>
    <row r="643" spans="1:17" x14ac:dyDescent="0.25">
      <c r="A643">
        <v>641</v>
      </c>
      <c r="B643" t="s">
        <v>2686</v>
      </c>
      <c r="C643" t="s">
        <v>105</v>
      </c>
      <c r="D643" t="str">
        <f>VLOOKUP(data_to_clean[[#This Row],[state]],abbreviation_table[],2,FALSE)</f>
        <v>New York</v>
      </c>
      <c r="E643" t="s">
        <v>2688</v>
      </c>
      <c r="F643" t="str">
        <f>TRIM(LEFT(data_to_clean[[#This Row],[revenue]],FIND(" ",data_to_clean[[#This Row],[revenue]])))</f>
        <v>39.4</v>
      </c>
      <c r="G643" t="str">
        <f>RIGHT(data_to_clean[[#This Row],[revenue]],LEN(data_to_clean[[#This Row],[revenue]])-FIND(" ",data_to_clean[[#This Row],[revenue]]))</f>
        <v>Million</v>
      </c>
      <c r="H643" s="7">
        <f>VALUE(IF(data_to_clean[[#This Row],[multiplicity]]="Million",_xlfn.CONCAT(SUBSTITUTE(data_to_clean[[#This Row],[number]],".",""),"00000"),_xlfn.CONCAT(SUBSTITUTE(data_to_clean[[#This Row],[number]],".",""),"00000000")))</f>
        <v>39400000</v>
      </c>
      <c r="I643" t="s">
        <v>2689</v>
      </c>
      <c r="J643">
        <f>ROUND(VALUE(SUBSTITUTE(data_to_clean[[#This Row],[growth_%]],".",",")),0)</f>
        <v>691</v>
      </c>
      <c r="K643" t="s">
        <v>48</v>
      </c>
      <c r="L643">
        <v>60</v>
      </c>
      <c r="M643">
        <v>14</v>
      </c>
      <c r="N643">
        <v>2014</v>
      </c>
      <c r="O643">
        <v>2</v>
      </c>
      <c r="P643" t="s">
        <v>108</v>
      </c>
      <c r="Q643" t="b">
        <f>AND(ISNUMBER(data_to_clean[[#This Row],[revenue_formatted]]),ISNUMBER(data_to_clean[[#This Row],[growth_formatted_%]]),ISNUMBER(data_to_clean[[#This Row],[workers]]),ISNUMBER(data_to_clean[[#This Row],[previous_workers]]),ISNUMBER(data_to_clean[[#This Row],[founded]]),ISNUMBER(data_to_clean[[#This Row],[yrs_on_list]]))</f>
        <v>1</v>
      </c>
    </row>
    <row r="644" spans="1:17" x14ac:dyDescent="0.25">
      <c r="A644">
        <v>642</v>
      </c>
      <c r="B644" t="s">
        <v>2690</v>
      </c>
      <c r="C644" t="s">
        <v>80</v>
      </c>
      <c r="D644" t="str">
        <f>VLOOKUP(data_to_clean[[#This Row],[state]],abbreviation_table[],2,FALSE)</f>
        <v>California</v>
      </c>
      <c r="E644" t="s">
        <v>794</v>
      </c>
      <c r="F644" t="str">
        <f>TRIM(LEFT(data_to_clean[[#This Row],[revenue]],FIND(" ",data_to_clean[[#This Row],[revenue]])))</f>
        <v>13.6</v>
      </c>
      <c r="G644" t="str">
        <f>RIGHT(data_to_clean[[#This Row],[revenue]],LEN(data_to_clean[[#This Row],[revenue]])-FIND(" ",data_to_clean[[#This Row],[revenue]]))</f>
        <v>Million</v>
      </c>
      <c r="H644" s="7">
        <f>VALUE(IF(data_to_clean[[#This Row],[multiplicity]]="Million",_xlfn.CONCAT(SUBSTITUTE(data_to_clean[[#This Row],[number]],".",""),"00000"),_xlfn.CONCAT(SUBSTITUTE(data_to_clean[[#This Row],[number]],".",""),"00000000")))</f>
        <v>13600000</v>
      </c>
      <c r="I644" t="s">
        <v>2692</v>
      </c>
      <c r="J644">
        <f>ROUND(VALUE(SUBSTITUTE(data_to_clean[[#This Row],[growth_%]],".",",")),0)</f>
        <v>690</v>
      </c>
      <c r="K644" t="s">
        <v>48</v>
      </c>
      <c r="L644">
        <v>8</v>
      </c>
      <c r="M644">
        <v>2</v>
      </c>
      <c r="N644">
        <v>2013</v>
      </c>
      <c r="O644">
        <v>1</v>
      </c>
      <c r="P644" t="s">
        <v>2693</v>
      </c>
      <c r="Q644" t="b">
        <f>AND(ISNUMBER(data_to_clean[[#This Row],[revenue_formatted]]),ISNUMBER(data_to_clean[[#This Row],[growth_formatted_%]]),ISNUMBER(data_to_clean[[#This Row],[workers]]),ISNUMBER(data_to_clean[[#This Row],[previous_workers]]),ISNUMBER(data_to_clean[[#This Row],[founded]]),ISNUMBER(data_to_clean[[#This Row],[yrs_on_list]]))</f>
        <v>1</v>
      </c>
    </row>
    <row r="645" spans="1:17" x14ac:dyDescent="0.25">
      <c r="A645">
        <v>643</v>
      </c>
      <c r="B645" t="s">
        <v>2694</v>
      </c>
      <c r="C645" t="s">
        <v>30</v>
      </c>
      <c r="D645" t="str">
        <f>VLOOKUP(data_to_clean[[#This Row],[state]],abbreviation_table[],2,FALSE)</f>
        <v>Texas</v>
      </c>
      <c r="E645" t="s">
        <v>1169</v>
      </c>
      <c r="F645" t="str">
        <f>TRIM(LEFT(data_to_clean[[#This Row],[revenue]],FIND(" ",data_to_clean[[#This Row],[revenue]])))</f>
        <v>13.4</v>
      </c>
      <c r="G645" t="str">
        <f>RIGHT(data_to_clean[[#This Row],[revenue]],LEN(data_to_clean[[#This Row],[revenue]])-FIND(" ",data_to_clean[[#This Row],[revenue]]))</f>
        <v>Million</v>
      </c>
      <c r="H645" s="7">
        <f>VALUE(IF(data_to_clean[[#This Row],[multiplicity]]="Million",_xlfn.CONCAT(SUBSTITUTE(data_to_clean[[#This Row],[number]],".",""),"00000"),_xlfn.CONCAT(SUBSTITUTE(data_to_clean[[#This Row],[number]],".",""),"00000000")))</f>
        <v>13400000</v>
      </c>
      <c r="I645" t="s">
        <v>2696</v>
      </c>
      <c r="J645">
        <f>ROUND(VALUE(SUBSTITUTE(data_to_clean[[#This Row],[growth_%]],".",",")),0)</f>
        <v>690</v>
      </c>
      <c r="K645" t="s">
        <v>25</v>
      </c>
      <c r="L645">
        <v>13</v>
      </c>
      <c r="M645">
        <v>3</v>
      </c>
      <c r="N645">
        <v>2014</v>
      </c>
      <c r="O645">
        <v>1</v>
      </c>
      <c r="P645" t="s">
        <v>2697</v>
      </c>
      <c r="Q645" t="b">
        <f>AND(ISNUMBER(data_to_clean[[#This Row],[revenue_formatted]]),ISNUMBER(data_to_clean[[#This Row],[growth_formatted_%]]),ISNUMBER(data_to_clean[[#This Row],[workers]]),ISNUMBER(data_to_clean[[#This Row],[previous_workers]]),ISNUMBER(data_to_clean[[#This Row],[founded]]),ISNUMBER(data_to_clean[[#This Row],[yrs_on_list]]))</f>
        <v>1</v>
      </c>
    </row>
    <row r="646" spans="1:17" x14ac:dyDescent="0.25">
      <c r="A646">
        <v>644</v>
      </c>
      <c r="B646" t="s">
        <v>2698</v>
      </c>
      <c r="C646" t="s">
        <v>80</v>
      </c>
      <c r="D646" t="str">
        <f>VLOOKUP(data_to_clean[[#This Row],[state]],abbreviation_table[],2,FALSE)</f>
        <v>California</v>
      </c>
      <c r="E646" t="s">
        <v>342</v>
      </c>
      <c r="F646" t="str">
        <f>TRIM(LEFT(data_to_clean[[#This Row],[revenue]],FIND(" ",data_to_clean[[#This Row],[revenue]])))</f>
        <v>8</v>
      </c>
      <c r="G646" t="str">
        <f>RIGHT(data_to_clean[[#This Row],[revenue]],LEN(data_to_clean[[#This Row],[revenue]])-FIND(" ",data_to_clean[[#This Row],[revenue]]))</f>
        <v>Million</v>
      </c>
      <c r="H646" s="7">
        <f>VALUE(IF(data_to_clean[[#This Row],[multiplicity]]="Million",_xlfn.CONCAT(SUBSTITUTE(data_to_clean[[#This Row],[number]],".",""),"00000"),_xlfn.CONCAT(SUBSTITUTE(data_to_clean[[#This Row],[number]],".",""),"00000000")))</f>
        <v>800000</v>
      </c>
      <c r="I646" t="s">
        <v>2700</v>
      </c>
      <c r="J646">
        <f>ROUND(VALUE(SUBSTITUTE(data_to_clean[[#This Row],[growth_%]],".",",")),0)</f>
        <v>688</v>
      </c>
      <c r="K646" t="s">
        <v>336</v>
      </c>
      <c r="L646">
        <v>34</v>
      </c>
      <c r="M646">
        <v>4</v>
      </c>
      <c r="N646">
        <v>2011</v>
      </c>
      <c r="O646">
        <v>2</v>
      </c>
      <c r="P646" t="s">
        <v>2701</v>
      </c>
      <c r="Q646" t="b">
        <f>AND(ISNUMBER(data_to_clean[[#This Row],[revenue_formatted]]),ISNUMBER(data_to_clean[[#This Row],[growth_formatted_%]]),ISNUMBER(data_to_clean[[#This Row],[workers]]),ISNUMBER(data_to_clean[[#This Row],[previous_workers]]),ISNUMBER(data_to_clean[[#This Row],[founded]]),ISNUMBER(data_to_clean[[#This Row],[yrs_on_list]]))</f>
        <v>1</v>
      </c>
    </row>
    <row r="647" spans="1:17" x14ac:dyDescent="0.25">
      <c r="A647">
        <v>645</v>
      </c>
      <c r="B647" t="s">
        <v>2702</v>
      </c>
      <c r="C647" t="s">
        <v>223</v>
      </c>
      <c r="D647" t="str">
        <f>VLOOKUP(data_to_clean[[#This Row],[state]],abbreviation_table[],2,FALSE)</f>
        <v>Wisconsin</v>
      </c>
      <c r="E647" t="s">
        <v>871</v>
      </c>
      <c r="F647" t="str">
        <f>TRIM(LEFT(data_to_clean[[#This Row],[revenue]],FIND(" ",data_to_clean[[#This Row],[revenue]])))</f>
        <v>2.6</v>
      </c>
      <c r="G647" t="str">
        <f>RIGHT(data_to_clean[[#This Row],[revenue]],LEN(data_to_clean[[#This Row],[revenue]])-FIND(" ",data_to_clean[[#This Row],[revenue]]))</f>
        <v>Million</v>
      </c>
      <c r="H647" s="7">
        <f>VALUE(IF(data_to_clean[[#This Row],[multiplicity]]="Million",_xlfn.CONCAT(SUBSTITUTE(data_to_clean[[#This Row],[number]],".",""),"00000"),_xlfn.CONCAT(SUBSTITUTE(data_to_clean[[#This Row],[number]],".",""),"00000000")))</f>
        <v>2600000</v>
      </c>
      <c r="I647" t="s">
        <v>2704</v>
      </c>
      <c r="J647">
        <f>ROUND(VALUE(SUBSTITUTE(data_to_clean[[#This Row],[growth_%]],".",",")),0)</f>
        <v>685</v>
      </c>
      <c r="K647" t="s">
        <v>33</v>
      </c>
      <c r="L647">
        <v>50</v>
      </c>
      <c r="M647">
        <v>60</v>
      </c>
      <c r="N647">
        <v>2014</v>
      </c>
      <c r="O647">
        <v>2</v>
      </c>
      <c r="P647" t="s">
        <v>2705</v>
      </c>
      <c r="Q647" t="b">
        <f>AND(ISNUMBER(data_to_clean[[#This Row],[revenue_formatted]]),ISNUMBER(data_to_clean[[#This Row],[growth_formatted_%]]),ISNUMBER(data_to_clean[[#This Row],[workers]]),ISNUMBER(data_to_clean[[#This Row],[previous_workers]]),ISNUMBER(data_to_clean[[#This Row],[founded]]),ISNUMBER(data_to_clean[[#This Row],[yrs_on_list]]))</f>
        <v>1</v>
      </c>
    </row>
    <row r="648" spans="1:17" x14ac:dyDescent="0.25">
      <c r="A648">
        <v>646</v>
      </c>
      <c r="B648" t="s">
        <v>2706</v>
      </c>
      <c r="C648" t="s">
        <v>59</v>
      </c>
      <c r="D648" t="str">
        <f>VLOOKUP(data_to_clean[[#This Row],[state]],abbreviation_table[],2,FALSE)</f>
        <v>New Jersey</v>
      </c>
      <c r="E648" t="s">
        <v>765</v>
      </c>
      <c r="F648" t="str">
        <f>TRIM(LEFT(data_to_clean[[#This Row],[revenue]],FIND(" ",data_to_clean[[#This Row],[revenue]])))</f>
        <v>5.5</v>
      </c>
      <c r="G648" t="str">
        <f>RIGHT(data_to_clean[[#This Row],[revenue]],LEN(data_to_clean[[#This Row],[revenue]])-FIND(" ",data_to_clean[[#This Row],[revenue]]))</f>
        <v>Million</v>
      </c>
      <c r="H648" s="7">
        <f>VALUE(IF(data_to_clean[[#This Row],[multiplicity]]="Million",_xlfn.CONCAT(SUBSTITUTE(data_to_clean[[#This Row],[number]],".",""),"00000"),_xlfn.CONCAT(SUBSTITUTE(data_to_clean[[#This Row],[number]],".",""),"00000000")))</f>
        <v>5500000</v>
      </c>
      <c r="I648" t="s">
        <v>2708</v>
      </c>
      <c r="J648">
        <f>ROUND(VALUE(SUBSTITUTE(data_to_clean[[#This Row],[growth_%]],".",",")),0)</f>
        <v>685</v>
      </c>
      <c r="K648" t="s">
        <v>40</v>
      </c>
      <c r="L648">
        <v>18</v>
      </c>
      <c r="M648">
        <v>2</v>
      </c>
      <c r="N648">
        <v>2015</v>
      </c>
      <c r="O648">
        <v>1</v>
      </c>
      <c r="P648" t="s">
        <v>2709</v>
      </c>
      <c r="Q648" t="b">
        <f>AND(ISNUMBER(data_to_clean[[#This Row],[revenue_formatted]]),ISNUMBER(data_to_clean[[#This Row],[growth_formatted_%]]),ISNUMBER(data_to_clean[[#This Row],[workers]]),ISNUMBER(data_to_clean[[#This Row],[previous_workers]]),ISNUMBER(data_to_clean[[#This Row],[founded]]),ISNUMBER(data_to_clean[[#This Row],[yrs_on_list]]))</f>
        <v>1</v>
      </c>
    </row>
    <row r="649" spans="1:17" x14ac:dyDescent="0.25">
      <c r="A649">
        <v>647</v>
      </c>
      <c r="B649" t="s">
        <v>2710</v>
      </c>
      <c r="C649" t="s">
        <v>119</v>
      </c>
      <c r="D649" t="str">
        <f>VLOOKUP(data_to_clean[[#This Row],[state]],abbreviation_table[],2,FALSE)</f>
        <v>Georgia</v>
      </c>
      <c r="E649" t="s">
        <v>1920</v>
      </c>
      <c r="F649" t="str">
        <f>TRIM(LEFT(data_to_clean[[#This Row],[revenue]],FIND(" ",data_to_clean[[#This Row],[revenue]])))</f>
        <v>2.4</v>
      </c>
      <c r="G649" t="str">
        <f>RIGHT(data_to_clean[[#This Row],[revenue]],LEN(data_to_clean[[#This Row],[revenue]])-FIND(" ",data_to_clean[[#This Row],[revenue]]))</f>
        <v>Million</v>
      </c>
      <c r="H649" s="7">
        <f>VALUE(IF(data_to_clean[[#This Row],[multiplicity]]="Million",_xlfn.CONCAT(SUBSTITUTE(data_to_clean[[#This Row],[number]],".",""),"00000"),_xlfn.CONCAT(SUBSTITUTE(data_to_clean[[#This Row],[number]],".",""),"00000000")))</f>
        <v>2400000</v>
      </c>
      <c r="I649" t="s">
        <v>2712</v>
      </c>
      <c r="J649">
        <f>ROUND(VALUE(SUBSTITUTE(data_to_clean[[#This Row],[growth_%]],".",",")),0)</f>
        <v>685</v>
      </c>
      <c r="K649" t="s">
        <v>25</v>
      </c>
      <c r="L649">
        <v>22</v>
      </c>
      <c r="M649">
        <v>6</v>
      </c>
      <c r="N649">
        <v>2014</v>
      </c>
      <c r="O649">
        <v>1</v>
      </c>
      <c r="P649" t="s">
        <v>122</v>
      </c>
      <c r="Q649" t="b">
        <f>AND(ISNUMBER(data_to_clean[[#This Row],[revenue_formatted]]),ISNUMBER(data_to_clean[[#This Row],[growth_formatted_%]]),ISNUMBER(data_to_clean[[#This Row],[workers]]),ISNUMBER(data_to_clean[[#This Row],[previous_workers]]),ISNUMBER(data_to_clean[[#This Row],[founded]]),ISNUMBER(data_to_clean[[#This Row],[yrs_on_list]]))</f>
        <v>1</v>
      </c>
    </row>
    <row r="650" spans="1:17" x14ac:dyDescent="0.25">
      <c r="A650">
        <v>648</v>
      </c>
      <c r="B650" t="s">
        <v>2713</v>
      </c>
      <c r="C650" t="s">
        <v>66</v>
      </c>
      <c r="D650" t="str">
        <f>VLOOKUP(data_to_clean[[#This Row],[state]],abbreviation_table[],2,FALSE)</f>
        <v>Virginia</v>
      </c>
      <c r="E650" t="s">
        <v>939</v>
      </c>
      <c r="F650" t="str">
        <f>TRIM(LEFT(data_to_clean[[#This Row],[revenue]],FIND(" ",data_to_clean[[#This Row],[revenue]])))</f>
        <v>4.1</v>
      </c>
      <c r="G650" t="str">
        <f>RIGHT(data_to_clean[[#This Row],[revenue]],LEN(data_to_clean[[#This Row],[revenue]])-FIND(" ",data_to_clean[[#This Row],[revenue]]))</f>
        <v>Million</v>
      </c>
      <c r="H650" s="7">
        <f>VALUE(IF(data_to_clean[[#This Row],[multiplicity]]="Million",_xlfn.CONCAT(SUBSTITUTE(data_to_clean[[#This Row],[number]],".",""),"00000"),_xlfn.CONCAT(SUBSTITUTE(data_to_clean[[#This Row],[number]],".",""),"00000000")))</f>
        <v>4100000</v>
      </c>
      <c r="I650" t="s">
        <v>2715</v>
      </c>
      <c r="J650">
        <f>ROUND(VALUE(SUBSTITUTE(data_to_clean[[#This Row],[growth_%]],".",",")),0)</f>
        <v>683</v>
      </c>
      <c r="K650" t="s">
        <v>69</v>
      </c>
      <c r="L650">
        <v>54</v>
      </c>
      <c r="M650">
        <v>12</v>
      </c>
      <c r="N650">
        <v>2012</v>
      </c>
      <c r="O650">
        <v>2</v>
      </c>
      <c r="P650" t="s">
        <v>921</v>
      </c>
      <c r="Q650" t="b">
        <f>AND(ISNUMBER(data_to_clean[[#This Row],[revenue_formatted]]),ISNUMBER(data_to_clean[[#This Row],[growth_formatted_%]]),ISNUMBER(data_to_clean[[#This Row],[workers]]),ISNUMBER(data_to_clean[[#This Row],[previous_workers]]),ISNUMBER(data_to_clean[[#This Row],[founded]]),ISNUMBER(data_to_clean[[#This Row],[yrs_on_list]]))</f>
        <v>1</v>
      </c>
    </row>
    <row r="651" spans="1:17" x14ac:dyDescent="0.25">
      <c r="A651">
        <v>649</v>
      </c>
      <c r="B651" t="s">
        <v>2716</v>
      </c>
      <c r="C651" t="s">
        <v>80</v>
      </c>
      <c r="D651" t="str">
        <f>VLOOKUP(data_to_clean[[#This Row],[state]],abbreviation_table[],2,FALSE)</f>
        <v>California</v>
      </c>
      <c r="E651" t="s">
        <v>765</v>
      </c>
      <c r="F651" t="str">
        <f>TRIM(LEFT(data_to_clean[[#This Row],[revenue]],FIND(" ",data_to_clean[[#This Row],[revenue]])))</f>
        <v>5.5</v>
      </c>
      <c r="G651" t="str">
        <f>RIGHT(data_to_clean[[#This Row],[revenue]],LEN(data_to_clean[[#This Row],[revenue]])-FIND(" ",data_to_clean[[#This Row],[revenue]]))</f>
        <v>Million</v>
      </c>
      <c r="H651" s="7">
        <f>VALUE(IF(data_to_clean[[#This Row],[multiplicity]]="Million",_xlfn.CONCAT(SUBSTITUTE(data_to_clean[[#This Row],[number]],".",""),"00000"),_xlfn.CONCAT(SUBSTITUTE(data_to_clean[[#This Row],[number]],".",""),"00000000")))</f>
        <v>5500000</v>
      </c>
      <c r="I651" t="s">
        <v>2718</v>
      </c>
      <c r="J651">
        <f>ROUND(VALUE(SUBSTITUTE(data_to_clean[[#This Row],[growth_%]],".",",")),0)</f>
        <v>682</v>
      </c>
      <c r="K651" t="s">
        <v>271</v>
      </c>
      <c r="L651">
        <v>20</v>
      </c>
      <c r="M651">
        <v>3</v>
      </c>
      <c r="N651">
        <v>2013</v>
      </c>
      <c r="O651">
        <v>1</v>
      </c>
      <c r="P651" t="s">
        <v>2719</v>
      </c>
      <c r="Q651" t="b">
        <f>AND(ISNUMBER(data_to_clean[[#This Row],[revenue_formatted]]),ISNUMBER(data_to_clean[[#This Row],[growth_formatted_%]]),ISNUMBER(data_to_clean[[#This Row],[workers]]),ISNUMBER(data_to_clean[[#This Row],[previous_workers]]),ISNUMBER(data_to_clean[[#This Row],[founded]]),ISNUMBER(data_to_clean[[#This Row],[yrs_on_list]]))</f>
        <v>1</v>
      </c>
    </row>
    <row r="652" spans="1:17" x14ac:dyDescent="0.25">
      <c r="A652">
        <v>650</v>
      </c>
      <c r="B652" t="s">
        <v>2720</v>
      </c>
      <c r="C652" t="s">
        <v>30</v>
      </c>
      <c r="D652" t="str">
        <f>VLOOKUP(data_to_clean[[#This Row],[state]],abbreviation_table[],2,FALSE)</f>
        <v>Texas</v>
      </c>
      <c r="E652" t="s">
        <v>699</v>
      </c>
      <c r="F652" t="str">
        <f>TRIM(LEFT(data_to_clean[[#This Row],[revenue]],FIND(" ",data_to_clean[[#This Row],[revenue]])))</f>
        <v>4</v>
      </c>
      <c r="G652" t="str">
        <f>RIGHT(data_to_clean[[#This Row],[revenue]],LEN(data_to_clean[[#This Row],[revenue]])-FIND(" ",data_to_clean[[#This Row],[revenue]]))</f>
        <v>Million</v>
      </c>
      <c r="H652" s="7">
        <f>VALUE(IF(data_to_clean[[#This Row],[multiplicity]]="Million",_xlfn.CONCAT(SUBSTITUTE(data_to_clean[[#This Row],[number]],".",""),"00000"),_xlfn.CONCAT(SUBSTITUTE(data_to_clean[[#This Row],[number]],".",""),"00000000")))</f>
        <v>400000</v>
      </c>
      <c r="I652" t="s">
        <v>2722</v>
      </c>
      <c r="J652">
        <f>ROUND(VALUE(SUBSTITUTE(data_to_clean[[#This Row],[growth_%]],".",",")),0)</f>
        <v>682</v>
      </c>
      <c r="K652" t="s">
        <v>33</v>
      </c>
      <c r="L652">
        <v>54</v>
      </c>
      <c r="M652">
        <v>17</v>
      </c>
      <c r="N652">
        <v>2014</v>
      </c>
      <c r="O652">
        <v>2</v>
      </c>
      <c r="P652" t="s">
        <v>34</v>
      </c>
      <c r="Q652" t="b">
        <f>AND(ISNUMBER(data_to_clean[[#This Row],[revenue_formatted]]),ISNUMBER(data_to_clean[[#This Row],[growth_formatted_%]]),ISNUMBER(data_to_clean[[#This Row],[workers]]),ISNUMBER(data_to_clean[[#This Row],[previous_workers]]),ISNUMBER(data_to_clean[[#This Row],[founded]]),ISNUMBER(data_to_clean[[#This Row],[yrs_on_list]]))</f>
        <v>1</v>
      </c>
    </row>
    <row r="653" spans="1:17" x14ac:dyDescent="0.25">
      <c r="A653">
        <v>651</v>
      </c>
      <c r="B653" t="s">
        <v>2723</v>
      </c>
      <c r="C653" t="s">
        <v>74</v>
      </c>
      <c r="D653" t="str">
        <f>VLOOKUP(data_to_clean[[#This Row],[state]],abbreviation_table[],2,FALSE)</f>
        <v>Ohio</v>
      </c>
      <c r="E653" t="s">
        <v>1106</v>
      </c>
      <c r="F653" t="str">
        <f>TRIM(LEFT(data_to_clean[[#This Row],[revenue]],FIND(" ",data_to_clean[[#This Row],[revenue]])))</f>
        <v>2.9</v>
      </c>
      <c r="G653" t="str">
        <f>RIGHT(data_to_clean[[#This Row],[revenue]],LEN(data_to_clean[[#This Row],[revenue]])-FIND(" ",data_to_clean[[#This Row],[revenue]]))</f>
        <v>Million</v>
      </c>
      <c r="H653" s="7">
        <f>VALUE(IF(data_to_clean[[#This Row],[multiplicity]]="Million",_xlfn.CONCAT(SUBSTITUTE(data_to_clean[[#This Row],[number]],".",""),"00000"),_xlfn.CONCAT(SUBSTITUTE(data_to_clean[[#This Row],[number]],".",""),"00000000")))</f>
        <v>2900000</v>
      </c>
      <c r="I653" t="s">
        <v>2725</v>
      </c>
      <c r="J653">
        <f>ROUND(VALUE(SUBSTITUTE(data_to_clean[[#This Row],[growth_%]],".",",")),0)</f>
        <v>679</v>
      </c>
      <c r="K653" t="s">
        <v>33</v>
      </c>
      <c r="L653">
        <v>31</v>
      </c>
      <c r="M653">
        <v>4</v>
      </c>
      <c r="N653">
        <v>2006</v>
      </c>
      <c r="O653">
        <v>1</v>
      </c>
      <c r="P653" t="s">
        <v>2726</v>
      </c>
      <c r="Q653" t="b">
        <f>AND(ISNUMBER(data_to_clean[[#This Row],[revenue_formatted]]),ISNUMBER(data_to_clean[[#This Row],[growth_formatted_%]]),ISNUMBER(data_to_clean[[#This Row],[workers]]),ISNUMBER(data_to_clean[[#This Row],[previous_workers]]),ISNUMBER(data_to_clean[[#This Row],[founded]]),ISNUMBER(data_to_clean[[#This Row],[yrs_on_list]]))</f>
        <v>1</v>
      </c>
    </row>
    <row r="654" spans="1:17" x14ac:dyDescent="0.25">
      <c r="A654">
        <v>652</v>
      </c>
      <c r="B654" t="s">
        <v>2727</v>
      </c>
      <c r="C654" t="s">
        <v>86</v>
      </c>
      <c r="D654" t="str">
        <f>VLOOKUP(data_to_clean[[#This Row],[state]],abbreviation_table[],2,FALSE)</f>
        <v>Colorado</v>
      </c>
      <c r="E654" t="s">
        <v>1022</v>
      </c>
      <c r="F654" t="str">
        <f>TRIM(LEFT(data_to_clean[[#This Row],[revenue]],FIND(" ",data_to_clean[[#This Row],[revenue]])))</f>
        <v>22.3</v>
      </c>
      <c r="G654" t="str">
        <f>RIGHT(data_to_clean[[#This Row],[revenue]],LEN(data_to_clean[[#This Row],[revenue]])-FIND(" ",data_to_clean[[#This Row],[revenue]]))</f>
        <v>Million</v>
      </c>
      <c r="H654" s="7">
        <f>VALUE(IF(data_to_clean[[#This Row],[multiplicity]]="Million",_xlfn.CONCAT(SUBSTITUTE(data_to_clean[[#This Row],[number]],".",""),"00000"),_xlfn.CONCAT(SUBSTITUTE(data_to_clean[[#This Row],[number]],".",""),"00000000")))</f>
        <v>22300000</v>
      </c>
      <c r="I654" t="s">
        <v>2729</v>
      </c>
      <c r="J654">
        <f>ROUND(VALUE(SUBSTITUTE(data_to_clean[[#This Row],[growth_%]],".",",")),0)</f>
        <v>675</v>
      </c>
      <c r="K654" t="s">
        <v>55</v>
      </c>
      <c r="L654">
        <v>65</v>
      </c>
      <c r="M654">
        <v>10</v>
      </c>
      <c r="N654">
        <v>2005</v>
      </c>
      <c r="O654">
        <v>1</v>
      </c>
      <c r="P654" t="s">
        <v>1444</v>
      </c>
      <c r="Q654" t="b">
        <f>AND(ISNUMBER(data_to_clean[[#This Row],[revenue_formatted]]),ISNUMBER(data_to_clean[[#This Row],[growth_formatted_%]]),ISNUMBER(data_to_clean[[#This Row],[workers]]),ISNUMBER(data_to_clean[[#This Row],[previous_workers]]),ISNUMBER(data_to_clean[[#This Row],[founded]]),ISNUMBER(data_to_clean[[#This Row],[yrs_on_list]]))</f>
        <v>1</v>
      </c>
    </row>
    <row r="655" spans="1:17" x14ac:dyDescent="0.25">
      <c r="A655">
        <v>653</v>
      </c>
      <c r="B655" t="s">
        <v>2730</v>
      </c>
      <c r="C655" t="s">
        <v>215</v>
      </c>
      <c r="D655" t="str">
        <f>VLOOKUP(data_to_clean[[#This Row],[state]],abbreviation_table[],2,FALSE)</f>
        <v>North Carolina</v>
      </c>
      <c r="E655" t="s">
        <v>2732</v>
      </c>
      <c r="F655" t="str">
        <f>TRIM(LEFT(data_to_clean[[#This Row],[revenue]],FIND(" ",data_to_clean[[#This Row],[revenue]])))</f>
        <v>70</v>
      </c>
      <c r="G655" t="str">
        <f>RIGHT(data_to_clean[[#This Row],[revenue]],LEN(data_to_clean[[#This Row],[revenue]])-FIND(" ",data_to_clean[[#This Row],[revenue]]))</f>
        <v>Million</v>
      </c>
      <c r="H655" s="7">
        <f>VALUE(IF(data_to_clean[[#This Row],[multiplicity]]="Million",_xlfn.CONCAT(SUBSTITUTE(data_to_clean[[#This Row],[number]],".",""),"00000"),_xlfn.CONCAT(SUBSTITUTE(data_to_clean[[#This Row],[number]],".",""),"00000000")))</f>
        <v>7000000</v>
      </c>
      <c r="I655" t="s">
        <v>2733</v>
      </c>
      <c r="J655">
        <f>ROUND(VALUE(SUBSTITUTE(data_to_clean[[#This Row],[growth_%]],".",",")),0)</f>
        <v>674</v>
      </c>
      <c r="K655" t="s">
        <v>175</v>
      </c>
      <c r="L655">
        <v>181</v>
      </c>
      <c r="M655">
        <v>55</v>
      </c>
      <c r="N655">
        <v>2005</v>
      </c>
      <c r="O655">
        <v>1</v>
      </c>
      <c r="P655" t="s">
        <v>2734</v>
      </c>
      <c r="Q655" t="b">
        <f>AND(ISNUMBER(data_to_clean[[#This Row],[revenue_formatted]]),ISNUMBER(data_to_clean[[#This Row],[growth_formatted_%]]),ISNUMBER(data_to_clean[[#This Row],[workers]]),ISNUMBER(data_to_clean[[#This Row],[previous_workers]]),ISNUMBER(data_to_clean[[#This Row],[founded]]),ISNUMBER(data_to_clean[[#This Row],[yrs_on_list]]))</f>
        <v>1</v>
      </c>
    </row>
    <row r="656" spans="1:17" x14ac:dyDescent="0.25">
      <c r="A656">
        <v>654</v>
      </c>
      <c r="B656" t="s">
        <v>2735</v>
      </c>
      <c r="C656" t="s">
        <v>86</v>
      </c>
      <c r="D656" t="str">
        <f>VLOOKUP(data_to_clean[[#This Row],[state]],abbreviation_table[],2,FALSE)</f>
        <v>Colorado</v>
      </c>
      <c r="E656" t="s">
        <v>2737</v>
      </c>
      <c r="F656" t="str">
        <f>TRIM(LEFT(data_to_clean[[#This Row],[revenue]],FIND(" ",data_to_clean[[#This Row],[revenue]])))</f>
        <v>93.2</v>
      </c>
      <c r="G656" t="str">
        <f>RIGHT(data_to_clean[[#This Row],[revenue]],LEN(data_to_clean[[#This Row],[revenue]])-FIND(" ",data_to_clean[[#This Row],[revenue]]))</f>
        <v>Million</v>
      </c>
      <c r="H656" s="7">
        <f>VALUE(IF(data_to_clean[[#This Row],[multiplicity]]="Million",_xlfn.CONCAT(SUBSTITUTE(data_to_clean[[#This Row],[number]],".",""),"00000"),_xlfn.CONCAT(SUBSTITUTE(data_to_clean[[#This Row],[number]],".",""),"00000000")))</f>
        <v>93200000</v>
      </c>
      <c r="I656" t="s">
        <v>2738</v>
      </c>
      <c r="J656">
        <f>ROUND(VALUE(SUBSTITUTE(data_to_clean[[#This Row],[growth_%]],".",",")),0)</f>
        <v>671</v>
      </c>
      <c r="K656" t="s">
        <v>297</v>
      </c>
      <c r="L656">
        <v>307</v>
      </c>
      <c r="M656">
        <v>42</v>
      </c>
      <c r="N656">
        <v>1996</v>
      </c>
      <c r="O656">
        <v>3</v>
      </c>
      <c r="P656" t="s">
        <v>364</v>
      </c>
      <c r="Q656" t="b">
        <f>AND(ISNUMBER(data_to_clean[[#This Row],[revenue_formatted]]),ISNUMBER(data_to_clean[[#This Row],[growth_formatted_%]]),ISNUMBER(data_to_clean[[#This Row],[workers]]),ISNUMBER(data_to_clean[[#This Row],[previous_workers]]),ISNUMBER(data_to_clean[[#This Row],[founded]]),ISNUMBER(data_to_clean[[#This Row],[yrs_on_list]]))</f>
        <v>1</v>
      </c>
    </row>
    <row r="657" spans="1:17" x14ac:dyDescent="0.25">
      <c r="A657">
        <v>655</v>
      </c>
      <c r="B657" t="s">
        <v>2739</v>
      </c>
      <c r="C657" t="s">
        <v>80</v>
      </c>
      <c r="D657" t="str">
        <f>VLOOKUP(data_to_clean[[#This Row],[state]],abbreviation_table[],2,FALSE)</f>
        <v>California</v>
      </c>
      <c r="E657" t="s">
        <v>2199</v>
      </c>
      <c r="F657" t="str">
        <f>TRIM(LEFT(data_to_clean[[#This Row],[revenue]],FIND(" ",data_to_clean[[#This Row],[revenue]])))</f>
        <v>27.2</v>
      </c>
      <c r="G657" t="str">
        <f>RIGHT(data_to_clean[[#This Row],[revenue]],LEN(data_to_clean[[#This Row],[revenue]])-FIND(" ",data_to_clean[[#This Row],[revenue]]))</f>
        <v>Million</v>
      </c>
      <c r="H657" s="7">
        <f>VALUE(IF(data_to_clean[[#This Row],[multiplicity]]="Million",_xlfn.CONCAT(SUBSTITUTE(data_to_clean[[#This Row],[number]],".",""),"00000"),_xlfn.CONCAT(SUBSTITUTE(data_to_clean[[#This Row],[number]],".",""),"00000000")))</f>
        <v>27200000</v>
      </c>
      <c r="I657" t="s">
        <v>2741</v>
      </c>
      <c r="J657">
        <f>ROUND(VALUE(SUBSTITUTE(data_to_clean[[#This Row],[growth_%]],".",",")),0)</f>
        <v>670</v>
      </c>
      <c r="K657" t="s">
        <v>55</v>
      </c>
      <c r="L657">
        <v>14</v>
      </c>
      <c r="M657">
        <v>5</v>
      </c>
      <c r="N657">
        <v>2013</v>
      </c>
      <c r="O657">
        <v>4</v>
      </c>
      <c r="P657" t="s">
        <v>2742</v>
      </c>
      <c r="Q657" t="b">
        <f>AND(ISNUMBER(data_to_clean[[#This Row],[revenue_formatted]]),ISNUMBER(data_to_clean[[#This Row],[growth_formatted_%]]),ISNUMBER(data_to_clean[[#This Row],[workers]]),ISNUMBER(data_to_clean[[#This Row],[previous_workers]]),ISNUMBER(data_to_clean[[#This Row],[founded]]),ISNUMBER(data_to_clean[[#This Row],[yrs_on_list]]))</f>
        <v>1</v>
      </c>
    </row>
    <row r="658" spans="1:17" x14ac:dyDescent="0.25">
      <c r="A658">
        <v>656</v>
      </c>
      <c r="B658" t="s">
        <v>2743</v>
      </c>
      <c r="C658" t="s">
        <v>30</v>
      </c>
      <c r="D658" t="str">
        <f>VLOOKUP(data_to_clean[[#This Row],[state]],abbreviation_table[],2,FALSE)</f>
        <v>Texas</v>
      </c>
      <c r="E658" t="s">
        <v>2745</v>
      </c>
      <c r="F658" t="str">
        <f>TRIM(LEFT(data_to_clean[[#This Row],[revenue]],FIND(" ",data_to_clean[[#This Row],[revenue]])))</f>
        <v>273.7</v>
      </c>
      <c r="G658" t="str">
        <f>RIGHT(data_to_clean[[#This Row],[revenue]],LEN(data_to_clean[[#This Row],[revenue]])-FIND(" ",data_to_clean[[#This Row],[revenue]]))</f>
        <v>Million</v>
      </c>
      <c r="H658" s="7">
        <f>VALUE(IF(data_to_clean[[#This Row],[multiplicity]]="Million",_xlfn.CONCAT(SUBSTITUTE(data_to_clean[[#This Row],[number]],".",""),"00000"),_xlfn.CONCAT(SUBSTITUTE(data_to_clean[[#This Row],[number]],".",""),"00000000")))</f>
        <v>273700000</v>
      </c>
      <c r="I658" t="s">
        <v>2746</v>
      </c>
      <c r="J658">
        <f>ROUND(VALUE(SUBSTITUTE(data_to_clean[[#This Row],[growth_%]],".",",")),0)</f>
        <v>670</v>
      </c>
      <c r="K658" t="s">
        <v>175</v>
      </c>
      <c r="L658">
        <v>22</v>
      </c>
      <c r="M658">
        <v>4</v>
      </c>
      <c r="N658">
        <v>2013</v>
      </c>
      <c r="O658">
        <v>2</v>
      </c>
      <c r="P658" t="s">
        <v>251</v>
      </c>
      <c r="Q658" t="b">
        <f>AND(ISNUMBER(data_to_clean[[#This Row],[revenue_formatted]]),ISNUMBER(data_to_clean[[#This Row],[growth_formatted_%]]),ISNUMBER(data_to_clean[[#This Row],[workers]]),ISNUMBER(data_to_clean[[#This Row],[previous_workers]]),ISNUMBER(data_to_clean[[#This Row],[founded]]),ISNUMBER(data_to_clean[[#This Row],[yrs_on_list]]))</f>
        <v>1</v>
      </c>
    </row>
    <row r="659" spans="1:17" x14ac:dyDescent="0.25">
      <c r="A659">
        <v>657</v>
      </c>
      <c r="B659" t="s">
        <v>2747</v>
      </c>
      <c r="C659" t="s">
        <v>30</v>
      </c>
      <c r="D659" t="str">
        <f>VLOOKUP(data_to_clean[[#This Row],[state]],abbreviation_table[],2,FALSE)</f>
        <v>Texas</v>
      </c>
      <c r="E659" t="s">
        <v>1052</v>
      </c>
      <c r="F659" t="str">
        <f>TRIM(LEFT(data_to_clean[[#This Row],[revenue]],FIND(" ",data_to_clean[[#This Row],[revenue]])))</f>
        <v>31.5</v>
      </c>
      <c r="G659" t="str">
        <f>RIGHT(data_to_clean[[#This Row],[revenue]],LEN(data_to_clean[[#This Row],[revenue]])-FIND(" ",data_to_clean[[#This Row],[revenue]]))</f>
        <v>Million</v>
      </c>
      <c r="H659" s="7">
        <f>VALUE(IF(data_to_clean[[#This Row],[multiplicity]]="Million",_xlfn.CONCAT(SUBSTITUTE(data_to_clean[[#This Row],[number]],".",""),"00000"),_xlfn.CONCAT(SUBSTITUTE(data_to_clean[[#This Row],[number]],".",""),"00000000")))</f>
        <v>31500000</v>
      </c>
      <c r="I659" t="s">
        <v>2749</v>
      </c>
      <c r="J659">
        <f>ROUND(VALUE(SUBSTITUTE(data_to_clean[[#This Row],[growth_%]],".",",")),0)</f>
        <v>669</v>
      </c>
      <c r="K659" t="s">
        <v>156</v>
      </c>
      <c r="L659">
        <v>250</v>
      </c>
      <c r="M659">
        <v>60</v>
      </c>
      <c r="N659">
        <v>2009</v>
      </c>
      <c r="O659">
        <v>2</v>
      </c>
      <c r="P659" t="s">
        <v>258</v>
      </c>
      <c r="Q659" t="b">
        <f>AND(ISNUMBER(data_to_clean[[#This Row],[revenue_formatted]]),ISNUMBER(data_to_clean[[#This Row],[growth_formatted_%]]),ISNUMBER(data_to_clean[[#This Row],[workers]]),ISNUMBER(data_to_clean[[#This Row],[previous_workers]]),ISNUMBER(data_to_clean[[#This Row],[founded]]),ISNUMBER(data_to_clean[[#This Row],[yrs_on_list]]))</f>
        <v>1</v>
      </c>
    </row>
    <row r="660" spans="1:17" x14ac:dyDescent="0.25">
      <c r="A660">
        <v>658</v>
      </c>
      <c r="B660" t="s">
        <v>2750</v>
      </c>
      <c r="C660" t="s">
        <v>80</v>
      </c>
      <c r="D660" t="str">
        <f>VLOOKUP(data_to_clean[[#This Row],[state]],abbreviation_table[],2,FALSE)</f>
        <v>California</v>
      </c>
      <c r="E660" t="s">
        <v>957</v>
      </c>
      <c r="F660" t="str">
        <f>TRIM(LEFT(data_to_clean[[#This Row],[revenue]],FIND(" ",data_to_clean[[#This Row],[revenue]])))</f>
        <v>2.2</v>
      </c>
      <c r="G660" t="str">
        <f>RIGHT(data_to_clean[[#This Row],[revenue]],LEN(data_to_clean[[#This Row],[revenue]])-FIND(" ",data_to_clean[[#This Row],[revenue]]))</f>
        <v>Million</v>
      </c>
      <c r="H660" s="7">
        <f>VALUE(IF(data_to_clean[[#This Row],[multiplicity]]="Million",_xlfn.CONCAT(SUBSTITUTE(data_to_clean[[#This Row],[number]],".",""),"00000"),_xlfn.CONCAT(SUBSTITUTE(data_to_clean[[#This Row],[number]],".",""),"00000000")))</f>
        <v>2200000</v>
      </c>
      <c r="I660" t="s">
        <v>2752</v>
      </c>
      <c r="J660">
        <f>ROUND(VALUE(SUBSTITUTE(data_to_clean[[#This Row],[growth_%]],".",",")),0)</f>
        <v>668</v>
      </c>
      <c r="K660" t="s">
        <v>233</v>
      </c>
      <c r="L660">
        <v>7</v>
      </c>
      <c r="M660">
        <v>2</v>
      </c>
      <c r="N660">
        <v>2009</v>
      </c>
      <c r="O660">
        <v>1</v>
      </c>
      <c r="P660" t="s">
        <v>2753</v>
      </c>
      <c r="Q660" t="b">
        <f>AND(ISNUMBER(data_to_clean[[#This Row],[revenue_formatted]]),ISNUMBER(data_to_clean[[#This Row],[growth_formatted_%]]),ISNUMBER(data_to_clean[[#This Row],[workers]]),ISNUMBER(data_to_clean[[#This Row],[previous_workers]]),ISNUMBER(data_to_clean[[#This Row],[founded]]),ISNUMBER(data_to_clean[[#This Row],[yrs_on_list]]))</f>
        <v>1</v>
      </c>
    </row>
    <row r="661" spans="1:17" x14ac:dyDescent="0.25">
      <c r="A661">
        <v>659</v>
      </c>
      <c r="B661" t="s">
        <v>2754</v>
      </c>
      <c r="C661" t="s">
        <v>105</v>
      </c>
      <c r="D661" t="str">
        <f>VLOOKUP(data_to_clean[[#This Row],[state]],abbreviation_table[],2,FALSE)</f>
        <v>New York</v>
      </c>
      <c r="E661" t="s">
        <v>2756</v>
      </c>
      <c r="F661" t="str">
        <f>TRIM(LEFT(data_to_clean[[#This Row],[revenue]],FIND(" ",data_to_clean[[#This Row],[revenue]])))</f>
        <v>62</v>
      </c>
      <c r="G661" t="str">
        <f>RIGHT(data_to_clean[[#This Row],[revenue]],LEN(data_to_clean[[#This Row],[revenue]])-FIND(" ",data_to_clean[[#This Row],[revenue]]))</f>
        <v>Million</v>
      </c>
      <c r="H661" s="7">
        <f>VALUE(IF(data_to_clean[[#This Row],[multiplicity]]="Million",_xlfn.CONCAT(SUBSTITUTE(data_to_clean[[#This Row],[number]],".",""),"00000"),_xlfn.CONCAT(SUBSTITUTE(data_to_clean[[#This Row],[number]],".",""),"00000000")))</f>
        <v>6200000</v>
      </c>
      <c r="I661" t="s">
        <v>2757</v>
      </c>
      <c r="J661">
        <f>ROUND(VALUE(SUBSTITUTE(data_to_clean[[#This Row],[growth_%]],".",",")),0)</f>
        <v>666</v>
      </c>
      <c r="K661" t="s">
        <v>18</v>
      </c>
      <c r="L661">
        <v>55</v>
      </c>
      <c r="M661">
        <v>8</v>
      </c>
      <c r="N661">
        <v>2013</v>
      </c>
      <c r="O661">
        <v>2</v>
      </c>
      <c r="P661" t="s">
        <v>108</v>
      </c>
      <c r="Q661" t="b">
        <f>AND(ISNUMBER(data_to_clean[[#This Row],[revenue_formatted]]),ISNUMBER(data_to_clean[[#This Row],[growth_formatted_%]]),ISNUMBER(data_to_clean[[#This Row],[workers]]),ISNUMBER(data_to_clean[[#This Row],[previous_workers]]),ISNUMBER(data_to_clean[[#This Row],[founded]]),ISNUMBER(data_to_clean[[#This Row],[yrs_on_list]]))</f>
        <v>1</v>
      </c>
    </row>
    <row r="662" spans="1:17" x14ac:dyDescent="0.25">
      <c r="A662">
        <v>660</v>
      </c>
      <c r="B662" t="s">
        <v>2758</v>
      </c>
      <c r="C662" t="s">
        <v>52</v>
      </c>
      <c r="D662" t="str">
        <f>VLOOKUP(data_to_clean[[#This Row],[state]],abbreviation_table[],2,FALSE)</f>
        <v>Florida</v>
      </c>
      <c r="E662" t="s">
        <v>824</v>
      </c>
      <c r="F662" t="str">
        <f>TRIM(LEFT(data_to_clean[[#This Row],[revenue]],FIND(" ",data_to_clean[[#This Row],[revenue]])))</f>
        <v>2.5</v>
      </c>
      <c r="G662" t="str">
        <f>RIGHT(data_to_clean[[#This Row],[revenue]],LEN(data_to_clean[[#This Row],[revenue]])-FIND(" ",data_to_clean[[#This Row],[revenue]]))</f>
        <v>Million</v>
      </c>
      <c r="H662" s="7">
        <f>VALUE(IF(data_to_clean[[#This Row],[multiplicity]]="Million",_xlfn.CONCAT(SUBSTITUTE(data_to_clean[[#This Row],[number]],".",""),"00000"),_xlfn.CONCAT(SUBSTITUTE(data_to_clean[[#This Row],[number]],".",""),"00000000")))</f>
        <v>2500000</v>
      </c>
      <c r="I662" t="s">
        <v>2760</v>
      </c>
      <c r="J662">
        <f>ROUND(VALUE(SUBSTITUTE(data_to_clean[[#This Row],[growth_%]],".",",")),0)</f>
        <v>664</v>
      </c>
      <c r="K662" t="s">
        <v>308</v>
      </c>
      <c r="L662">
        <v>85</v>
      </c>
      <c r="M662">
        <v>45</v>
      </c>
      <c r="N662">
        <v>2014</v>
      </c>
      <c r="O662">
        <v>1</v>
      </c>
      <c r="P662" t="s">
        <v>1004</v>
      </c>
      <c r="Q662" t="b">
        <f>AND(ISNUMBER(data_to_clean[[#This Row],[revenue_formatted]]),ISNUMBER(data_to_clean[[#This Row],[growth_formatted_%]]),ISNUMBER(data_to_clean[[#This Row],[workers]]),ISNUMBER(data_to_clean[[#This Row],[previous_workers]]),ISNUMBER(data_to_clean[[#This Row],[founded]]),ISNUMBER(data_to_clean[[#This Row],[yrs_on_list]]))</f>
        <v>1</v>
      </c>
    </row>
    <row r="663" spans="1:17" x14ac:dyDescent="0.25">
      <c r="A663">
        <v>661</v>
      </c>
      <c r="B663" t="s">
        <v>2761</v>
      </c>
      <c r="C663" t="s">
        <v>243</v>
      </c>
      <c r="D663" t="str">
        <f>VLOOKUP(data_to_clean[[#This Row],[state]],abbreviation_table[],2,FALSE)</f>
        <v>Maryland</v>
      </c>
      <c r="E663" t="s">
        <v>2763</v>
      </c>
      <c r="F663" t="str">
        <f>TRIM(LEFT(data_to_clean[[#This Row],[revenue]],FIND(" ",data_to_clean[[#This Row],[revenue]])))</f>
        <v>12.1</v>
      </c>
      <c r="G663" t="str">
        <f>RIGHT(data_to_clean[[#This Row],[revenue]],LEN(data_to_clean[[#This Row],[revenue]])-FIND(" ",data_to_clean[[#This Row],[revenue]]))</f>
        <v>Million</v>
      </c>
      <c r="H663" s="7">
        <f>VALUE(IF(data_to_clean[[#This Row],[multiplicity]]="Million",_xlfn.CONCAT(SUBSTITUTE(data_to_clean[[#This Row],[number]],".",""),"00000"),_xlfn.CONCAT(SUBSTITUTE(data_to_clean[[#This Row],[number]],".",""),"00000000")))</f>
        <v>12100000</v>
      </c>
      <c r="I663" t="s">
        <v>2764</v>
      </c>
      <c r="J663">
        <f>ROUND(VALUE(SUBSTITUTE(data_to_clean[[#This Row],[growth_%]],".",",")),0)</f>
        <v>662</v>
      </c>
      <c r="K663" t="s">
        <v>25</v>
      </c>
      <c r="L663">
        <v>47</v>
      </c>
      <c r="M663">
        <v>8</v>
      </c>
      <c r="N663">
        <v>2014</v>
      </c>
      <c r="O663">
        <v>2</v>
      </c>
      <c r="P663" t="s">
        <v>968</v>
      </c>
      <c r="Q663" t="b">
        <f>AND(ISNUMBER(data_to_clean[[#This Row],[revenue_formatted]]),ISNUMBER(data_to_clean[[#This Row],[growth_formatted_%]]),ISNUMBER(data_to_clean[[#This Row],[workers]]),ISNUMBER(data_to_clean[[#This Row],[previous_workers]]),ISNUMBER(data_to_clean[[#This Row],[founded]]),ISNUMBER(data_to_clean[[#This Row],[yrs_on_list]]))</f>
        <v>1</v>
      </c>
    </row>
    <row r="664" spans="1:17" x14ac:dyDescent="0.25">
      <c r="A664">
        <v>662</v>
      </c>
      <c r="B664" t="s">
        <v>2765</v>
      </c>
      <c r="C664" t="s">
        <v>294</v>
      </c>
      <c r="D664" t="str">
        <f>VLOOKUP(data_to_clean[[#This Row],[state]],abbreviation_table[],2,FALSE)</f>
        <v>Minnesota</v>
      </c>
      <c r="E664" t="s">
        <v>23</v>
      </c>
      <c r="F664" t="str">
        <f>TRIM(LEFT(data_to_clean[[#This Row],[revenue]],FIND(" ",data_to_clean[[#This Row],[revenue]])))</f>
        <v>33.6</v>
      </c>
      <c r="G664" t="str">
        <f>RIGHT(data_to_clean[[#This Row],[revenue]],LEN(data_to_clean[[#This Row],[revenue]])-FIND(" ",data_to_clean[[#This Row],[revenue]]))</f>
        <v>Million</v>
      </c>
      <c r="H664" s="7">
        <f>VALUE(IF(data_to_clean[[#This Row],[multiplicity]]="Million",_xlfn.CONCAT(SUBSTITUTE(data_to_clean[[#This Row],[number]],".",""),"00000"),_xlfn.CONCAT(SUBSTITUTE(data_to_clean[[#This Row],[number]],".",""),"00000000")))</f>
        <v>33600000</v>
      </c>
      <c r="I664" t="s">
        <v>2767</v>
      </c>
      <c r="J664">
        <f>ROUND(VALUE(SUBSTITUTE(data_to_clean[[#This Row],[growth_%]],".",",")),0)</f>
        <v>661</v>
      </c>
      <c r="K664" t="s">
        <v>187</v>
      </c>
      <c r="L664">
        <v>23</v>
      </c>
      <c r="M664">
        <v>6</v>
      </c>
      <c r="N664">
        <v>2012</v>
      </c>
      <c r="O664">
        <v>2</v>
      </c>
      <c r="P664" t="s">
        <v>298</v>
      </c>
      <c r="Q664" t="b">
        <f>AND(ISNUMBER(data_to_clean[[#This Row],[revenue_formatted]]),ISNUMBER(data_to_clean[[#This Row],[growth_formatted_%]]),ISNUMBER(data_to_clean[[#This Row],[workers]]),ISNUMBER(data_to_clean[[#This Row],[previous_workers]]),ISNUMBER(data_to_clean[[#This Row],[founded]]),ISNUMBER(data_to_clean[[#This Row],[yrs_on_list]]))</f>
        <v>1</v>
      </c>
    </row>
    <row r="665" spans="1:17" x14ac:dyDescent="0.25">
      <c r="A665">
        <v>663</v>
      </c>
      <c r="B665" t="s">
        <v>2768</v>
      </c>
      <c r="C665" t="s">
        <v>215</v>
      </c>
      <c r="D665" t="str">
        <f>VLOOKUP(data_to_clean[[#This Row],[state]],abbreviation_table[],2,FALSE)</f>
        <v>North Carolina</v>
      </c>
      <c r="E665" t="s">
        <v>2770</v>
      </c>
      <c r="F665" t="str">
        <f>TRIM(LEFT(data_to_clean[[#This Row],[revenue]],FIND(" ",data_to_clean[[#This Row],[revenue]])))</f>
        <v>37.1</v>
      </c>
      <c r="G665" t="str">
        <f>RIGHT(data_to_clean[[#This Row],[revenue]],LEN(data_to_clean[[#This Row],[revenue]])-FIND(" ",data_to_clean[[#This Row],[revenue]]))</f>
        <v>Million</v>
      </c>
      <c r="H665" s="7">
        <f>VALUE(IF(data_to_clean[[#This Row],[multiplicity]]="Million",_xlfn.CONCAT(SUBSTITUTE(data_to_clean[[#This Row],[number]],".",""),"00000"),_xlfn.CONCAT(SUBSTITUTE(data_to_clean[[#This Row],[number]],".",""),"00000000")))</f>
        <v>37100000</v>
      </c>
      <c r="I665" t="s">
        <v>2771</v>
      </c>
      <c r="J665">
        <f>ROUND(VALUE(SUBSTITUTE(data_to_clean[[#This Row],[growth_%]],".",",")),0)</f>
        <v>660</v>
      </c>
      <c r="K665" t="s">
        <v>187</v>
      </c>
      <c r="L665">
        <v>120</v>
      </c>
      <c r="M665">
        <v>25</v>
      </c>
      <c r="N665">
        <v>2010</v>
      </c>
      <c r="O665">
        <v>1</v>
      </c>
      <c r="P665" t="s">
        <v>1879</v>
      </c>
      <c r="Q665" t="b">
        <f>AND(ISNUMBER(data_to_clean[[#This Row],[revenue_formatted]]),ISNUMBER(data_to_clean[[#This Row],[growth_formatted_%]]),ISNUMBER(data_to_clean[[#This Row],[workers]]),ISNUMBER(data_to_clean[[#This Row],[previous_workers]]),ISNUMBER(data_to_clean[[#This Row],[founded]]),ISNUMBER(data_to_clean[[#This Row],[yrs_on_list]]))</f>
        <v>1</v>
      </c>
    </row>
    <row r="666" spans="1:17" x14ac:dyDescent="0.25">
      <c r="A666">
        <v>664</v>
      </c>
      <c r="B666" t="s">
        <v>2772</v>
      </c>
      <c r="C666" t="s">
        <v>66</v>
      </c>
      <c r="D666" t="str">
        <f>VLOOKUP(data_to_clean[[#This Row],[state]],abbreviation_table[],2,FALSE)</f>
        <v>Virginia</v>
      </c>
      <c r="E666" t="s">
        <v>1473</v>
      </c>
      <c r="F666" t="str">
        <f>TRIM(LEFT(data_to_clean[[#This Row],[revenue]],FIND(" ",data_to_clean[[#This Row],[revenue]])))</f>
        <v>5</v>
      </c>
      <c r="G666" t="str">
        <f>RIGHT(data_to_clean[[#This Row],[revenue]],LEN(data_to_clean[[#This Row],[revenue]])-FIND(" ",data_to_clean[[#This Row],[revenue]]))</f>
        <v>Million</v>
      </c>
      <c r="H666" s="7">
        <f>VALUE(IF(data_to_clean[[#This Row],[multiplicity]]="Million",_xlfn.CONCAT(SUBSTITUTE(data_to_clean[[#This Row],[number]],".",""),"00000"),_xlfn.CONCAT(SUBSTITUTE(data_to_clean[[#This Row],[number]],".",""),"00000000")))</f>
        <v>500000</v>
      </c>
      <c r="I666" t="s">
        <v>2774</v>
      </c>
      <c r="J666">
        <f>ROUND(VALUE(SUBSTITUTE(data_to_clean[[#This Row],[growth_%]],".",",")),0)</f>
        <v>658</v>
      </c>
      <c r="K666" t="s">
        <v>289</v>
      </c>
      <c r="L666">
        <v>19</v>
      </c>
      <c r="M666">
        <v>7</v>
      </c>
      <c r="N666">
        <v>2007</v>
      </c>
      <c r="O666">
        <v>1</v>
      </c>
      <c r="P666" t="s">
        <v>591</v>
      </c>
      <c r="Q666" t="b">
        <f>AND(ISNUMBER(data_to_clean[[#This Row],[revenue_formatted]]),ISNUMBER(data_to_clean[[#This Row],[growth_formatted_%]]),ISNUMBER(data_to_clean[[#This Row],[workers]]),ISNUMBER(data_to_clean[[#This Row],[previous_workers]]),ISNUMBER(data_to_clean[[#This Row],[founded]]),ISNUMBER(data_to_clean[[#This Row],[yrs_on_list]]))</f>
        <v>1</v>
      </c>
    </row>
    <row r="667" spans="1:17" x14ac:dyDescent="0.25">
      <c r="A667">
        <v>665</v>
      </c>
      <c r="B667" t="s">
        <v>2775</v>
      </c>
      <c r="C667" t="s">
        <v>30</v>
      </c>
      <c r="D667" t="str">
        <f>VLOOKUP(data_to_clean[[#This Row],[state]],abbreviation_table[],2,FALSE)</f>
        <v>Texas</v>
      </c>
      <c r="E667" t="s">
        <v>2777</v>
      </c>
      <c r="F667" t="str">
        <f>TRIM(LEFT(data_to_clean[[#This Row],[revenue]],FIND(" ",data_to_clean[[#This Row],[revenue]])))</f>
        <v>17.6</v>
      </c>
      <c r="G667" t="str">
        <f>RIGHT(data_to_clean[[#This Row],[revenue]],LEN(data_to_clean[[#This Row],[revenue]])-FIND(" ",data_to_clean[[#This Row],[revenue]]))</f>
        <v>Million</v>
      </c>
      <c r="H667" s="7">
        <f>VALUE(IF(data_to_clean[[#This Row],[multiplicity]]="Million",_xlfn.CONCAT(SUBSTITUTE(data_to_clean[[#This Row],[number]],".",""),"00000"),_xlfn.CONCAT(SUBSTITUTE(data_to_clean[[#This Row],[number]],".",""),"00000000")))</f>
        <v>17600000</v>
      </c>
      <c r="I667" t="s">
        <v>2778</v>
      </c>
      <c r="J667">
        <f>ROUND(VALUE(SUBSTITUTE(data_to_clean[[#This Row],[growth_%]],".",",")),0)</f>
        <v>656</v>
      </c>
      <c r="K667" t="s">
        <v>55</v>
      </c>
      <c r="L667">
        <v>150</v>
      </c>
      <c r="M667">
        <v>30</v>
      </c>
      <c r="N667">
        <v>2014</v>
      </c>
      <c r="O667">
        <v>1</v>
      </c>
      <c r="P667" t="s">
        <v>258</v>
      </c>
      <c r="Q667" t="b">
        <f>AND(ISNUMBER(data_to_clean[[#This Row],[revenue_formatted]]),ISNUMBER(data_to_clean[[#This Row],[growth_formatted_%]]),ISNUMBER(data_to_clean[[#This Row],[workers]]),ISNUMBER(data_to_clean[[#This Row],[previous_workers]]),ISNUMBER(data_to_clean[[#This Row],[founded]]),ISNUMBER(data_to_clean[[#This Row],[yrs_on_list]]))</f>
        <v>1</v>
      </c>
    </row>
    <row r="668" spans="1:17" x14ac:dyDescent="0.25">
      <c r="A668">
        <v>666</v>
      </c>
      <c r="B668" t="s">
        <v>2779</v>
      </c>
      <c r="C668" t="s">
        <v>230</v>
      </c>
      <c r="D668" t="str">
        <f>VLOOKUP(data_to_clean[[#This Row],[state]],abbreviation_table[],2,FALSE)</f>
        <v>Michigan</v>
      </c>
      <c r="E668" t="s">
        <v>2781</v>
      </c>
      <c r="F668" t="str">
        <f>TRIM(LEFT(data_to_clean[[#This Row],[revenue]],FIND(" ",data_to_clean[[#This Row],[revenue]])))</f>
        <v>88.3</v>
      </c>
      <c r="G668" t="str">
        <f>RIGHT(data_to_clean[[#This Row],[revenue]],LEN(data_to_clean[[#This Row],[revenue]])-FIND(" ",data_to_clean[[#This Row],[revenue]]))</f>
        <v>Million</v>
      </c>
      <c r="H668" s="7">
        <f>VALUE(IF(data_to_clean[[#This Row],[multiplicity]]="Million",_xlfn.CONCAT(SUBSTITUTE(data_to_clean[[#This Row],[number]],".",""),"00000"),_xlfn.CONCAT(SUBSTITUTE(data_to_clean[[#This Row],[number]],".",""),"00000000")))</f>
        <v>88300000</v>
      </c>
      <c r="I668" t="s">
        <v>2782</v>
      </c>
      <c r="J668">
        <f>ROUND(VALUE(SUBSTITUTE(data_to_clean[[#This Row],[growth_%]],".",",")),0)</f>
        <v>656</v>
      </c>
      <c r="K668" t="s">
        <v>156</v>
      </c>
      <c r="L668">
        <v>257</v>
      </c>
      <c r="M668">
        <v>50</v>
      </c>
      <c r="N668">
        <v>2009</v>
      </c>
      <c r="O668">
        <v>4</v>
      </c>
      <c r="P668" t="s">
        <v>2535</v>
      </c>
      <c r="Q668" t="b">
        <f>AND(ISNUMBER(data_to_clean[[#This Row],[revenue_formatted]]),ISNUMBER(data_to_clean[[#This Row],[growth_formatted_%]]),ISNUMBER(data_to_clean[[#This Row],[workers]]),ISNUMBER(data_to_clean[[#This Row],[previous_workers]]),ISNUMBER(data_to_clean[[#This Row],[founded]]),ISNUMBER(data_to_clean[[#This Row],[yrs_on_list]]))</f>
        <v>1</v>
      </c>
    </row>
    <row r="669" spans="1:17" x14ac:dyDescent="0.25">
      <c r="A669">
        <v>667</v>
      </c>
      <c r="B669" t="s">
        <v>2783</v>
      </c>
      <c r="C669" t="s">
        <v>52</v>
      </c>
      <c r="D669" t="str">
        <f>VLOOKUP(data_to_clean[[#This Row],[state]],abbreviation_table[],2,FALSE)</f>
        <v>Florida</v>
      </c>
      <c r="E669" t="s">
        <v>1152</v>
      </c>
      <c r="F669" t="str">
        <f>TRIM(LEFT(data_to_clean[[#This Row],[revenue]],FIND(" ",data_to_clean[[#This Row],[revenue]])))</f>
        <v>2.1</v>
      </c>
      <c r="G669" t="str">
        <f>RIGHT(data_to_clean[[#This Row],[revenue]],LEN(data_to_clean[[#This Row],[revenue]])-FIND(" ",data_to_clean[[#This Row],[revenue]]))</f>
        <v>Million</v>
      </c>
      <c r="H669" s="7">
        <f>VALUE(IF(data_to_clean[[#This Row],[multiplicity]]="Million",_xlfn.CONCAT(SUBSTITUTE(data_to_clean[[#This Row],[number]],".",""),"00000"),_xlfn.CONCAT(SUBSTITUTE(data_to_clean[[#This Row],[number]],".",""),"00000000")))</f>
        <v>2100000</v>
      </c>
      <c r="I669" t="s">
        <v>2785</v>
      </c>
      <c r="J669">
        <f>ROUND(VALUE(SUBSTITUTE(data_to_clean[[#This Row],[growth_%]],".",",")),0)</f>
        <v>655</v>
      </c>
      <c r="K669" t="s">
        <v>329</v>
      </c>
      <c r="L669">
        <v>13</v>
      </c>
      <c r="M669">
        <v>3</v>
      </c>
      <c r="N669">
        <v>2014</v>
      </c>
      <c r="O669">
        <v>1</v>
      </c>
      <c r="P669" t="s">
        <v>662</v>
      </c>
      <c r="Q669" t="b">
        <f>AND(ISNUMBER(data_to_clean[[#This Row],[revenue_formatted]]),ISNUMBER(data_to_clean[[#This Row],[growth_formatted_%]]),ISNUMBER(data_to_clean[[#This Row],[workers]]),ISNUMBER(data_to_clean[[#This Row],[previous_workers]]),ISNUMBER(data_to_clean[[#This Row],[founded]]),ISNUMBER(data_to_clean[[#This Row],[yrs_on_list]]))</f>
        <v>1</v>
      </c>
    </row>
    <row r="670" spans="1:17" x14ac:dyDescent="0.25">
      <c r="A670">
        <v>668</v>
      </c>
      <c r="B670" t="s">
        <v>2786</v>
      </c>
      <c r="C670" t="s">
        <v>30</v>
      </c>
      <c r="D670" t="str">
        <f>VLOOKUP(data_to_clean[[#This Row],[state]],abbreviation_table[],2,FALSE)</f>
        <v>Texas</v>
      </c>
      <c r="E670" t="s">
        <v>911</v>
      </c>
      <c r="F670" t="str">
        <f>TRIM(LEFT(data_to_clean[[#This Row],[revenue]],FIND(" ",data_to_clean[[#This Row],[revenue]])))</f>
        <v>2.7</v>
      </c>
      <c r="G670" t="str">
        <f>RIGHT(data_to_clean[[#This Row],[revenue]],LEN(data_to_clean[[#This Row],[revenue]])-FIND(" ",data_to_clean[[#This Row],[revenue]]))</f>
        <v>Million</v>
      </c>
      <c r="H670" s="7">
        <f>VALUE(IF(data_to_clean[[#This Row],[multiplicity]]="Million",_xlfn.CONCAT(SUBSTITUTE(data_to_clean[[#This Row],[number]],".",""),"00000"),_xlfn.CONCAT(SUBSTITUTE(data_to_clean[[#This Row],[number]],".",""),"00000000")))</f>
        <v>2700000</v>
      </c>
      <c r="I670" t="s">
        <v>2788</v>
      </c>
      <c r="J670">
        <f>ROUND(VALUE(SUBSTITUTE(data_to_clean[[#This Row],[growth_%]],".",",")),0)</f>
        <v>655</v>
      </c>
      <c r="K670" t="s">
        <v>297</v>
      </c>
      <c r="L670">
        <v>6</v>
      </c>
      <c r="M670">
        <v>2</v>
      </c>
      <c r="N670">
        <v>2014</v>
      </c>
      <c r="O670">
        <v>1</v>
      </c>
      <c r="P670" t="s">
        <v>258</v>
      </c>
      <c r="Q670" t="b">
        <f>AND(ISNUMBER(data_to_clean[[#This Row],[revenue_formatted]]),ISNUMBER(data_to_clean[[#This Row],[growth_formatted_%]]),ISNUMBER(data_to_clean[[#This Row],[workers]]),ISNUMBER(data_to_clean[[#This Row],[previous_workers]]),ISNUMBER(data_to_clean[[#This Row],[founded]]),ISNUMBER(data_to_clean[[#This Row],[yrs_on_list]]))</f>
        <v>1</v>
      </c>
    </row>
    <row r="671" spans="1:17" x14ac:dyDescent="0.25">
      <c r="A671">
        <v>669</v>
      </c>
      <c r="B671" t="s">
        <v>2789</v>
      </c>
      <c r="C671" t="s">
        <v>45</v>
      </c>
      <c r="D671" t="str">
        <f>VLOOKUP(data_to_clean[[#This Row],[state]],abbreviation_table[],2,FALSE)</f>
        <v>Pennsylvania</v>
      </c>
      <c r="E671" t="s">
        <v>518</v>
      </c>
      <c r="F671" t="str">
        <f>TRIM(LEFT(data_to_clean[[#This Row],[revenue]],FIND(" ",data_to_clean[[#This Row],[revenue]])))</f>
        <v>6.6</v>
      </c>
      <c r="G671" t="str">
        <f>RIGHT(data_to_clean[[#This Row],[revenue]],LEN(data_to_clean[[#This Row],[revenue]])-FIND(" ",data_to_clean[[#This Row],[revenue]]))</f>
        <v>Million</v>
      </c>
      <c r="H671" s="7">
        <f>VALUE(IF(data_to_clean[[#This Row],[multiplicity]]="Million",_xlfn.CONCAT(SUBSTITUTE(data_to_clean[[#This Row],[number]],".",""),"00000"),_xlfn.CONCAT(SUBSTITUTE(data_to_clean[[#This Row],[number]],".",""),"00000000")))</f>
        <v>6600000</v>
      </c>
      <c r="I671" t="s">
        <v>2791</v>
      </c>
      <c r="J671">
        <f>ROUND(VALUE(SUBSTITUTE(data_to_clean[[#This Row],[growth_%]],".",",")),0)</f>
        <v>655</v>
      </c>
      <c r="K671" t="s">
        <v>297</v>
      </c>
      <c r="L671">
        <v>48</v>
      </c>
      <c r="M671">
        <v>5</v>
      </c>
      <c r="N671">
        <v>2011</v>
      </c>
      <c r="O671">
        <v>3</v>
      </c>
      <c r="P671" t="s">
        <v>2792</v>
      </c>
      <c r="Q671" t="b">
        <f>AND(ISNUMBER(data_to_clean[[#This Row],[revenue_formatted]]),ISNUMBER(data_to_clean[[#This Row],[growth_formatted_%]]),ISNUMBER(data_to_clean[[#This Row],[workers]]),ISNUMBER(data_to_clean[[#This Row],[previous_workers]]),ISNUMBER(data_to_clean[[#This Row],[founded]]),ISNUMBER(data_to_clean[[#This Row],[yrs_on_list]]))</f>
        <v>1</v>
      </c>
    </row>
    <row r="672" spans="1:17" x14ac:dyDescent="0.25">
      <c r="A672">
        <v>670</v>
      </c>
      <c r="B672" t="s">
        <v>2793</v>
      </c>
      <c r="C672" t="s">
        <v>30</v>
      </c>
      <c r="D672" t="str">
        <f>VLOOKUP(data_to_clean[[#This Row],[state]],abbreviation_table[],2,FALSE)</f>
        <v>Texas</v>
      </c>
      <c r="E672" t="s">
        <v>1890</v>
      </c>
      <c r="F672" t="str">
        <f>TRIM(LEFT(data_to_clean[[#This Row],[revenue]],FIND(" ",data_to_clean[[#This Row],[revenue]])))</f>
        <v>13.2</v>
      </c>
      <c r="G672" t="str">
        <f>RIGHT(data_to_clean[[#This Row],[revenue]],LEN(data_to_clean[[#This Row],[revenue]])-FIND(" ",data_to_clean[[#This Row],[revenue]]))</f>
        <v>Million</v>
      </c>
      <c r="H672" s="7">
        <f>VALUE(IF(data_to_clean[[#This Row],[multiplicity]]="Million",_xlfn.CONCAT(SUBSTITUTE(data_to_clean[[#This Row],[number]],".",""),"00000"),_xlfn.CONCAT(SUBSTITUTE(data_to_clean[[#This Row],[number]],".",""),"00000000")))</f>
        <v>13200000</v>
      </c>
      <c r="I672" t="s">
        <v>2795</v>
      </c>
      <c r="J672">
        <f>ROUND(VALUE(SUBSTITUTE(data_to_clean[[#This Row],[growth_%]],".",",")),0)</f>
        <v>653</v>
      </c>
      <c r="K672" t="s">
        <v>187</v>
      </c>
      <c r="L672">
        <v>105</v>
      </c>
      <c r="M672">
        <v>17</v>
      </c>
      <c r="N672">
        <v>2013</v>
      </c>
      <c r="O672">
        <v>1</v>
      </c>
      <c r="P672" t="s">
        <v>258</v>
      </c>
      <c r="Q672" t="b">
        <f>AND(ISNUMBER(data_to_clean[[#This Row],[revenue_formatted]]),ISNUMBER(data_to_clean[[#This Row],[growth_formatted_%]]),ISNUMBER(data_to_clean[[#This Row],[workers]]),ISNUMBER(data_to_clean[[#This Row],[previous_workers]]),ISNUMBER(data_to_clean[[#This Row],[founded]]),ISNUMBER(data_to_clean[[#This Row],[yrs_on_list]]))</f>
        <v>1</v>
      </c>
    </row>
    <row r="673" spans="1:17" x14ac:dyDescent="0.25">
      <c r="A673">
        <v>671</v>
      </c>
      <c r="B673" t="s">
        <v>2796</v>
      </c>
      <c r="C673" t="s">
        <v>2798</v>
      </c>
      <c r="D673" t="str">
        <f>VLOOKUP(data_to_clean[[#This Row],[state]],abbreviation_table[],2,FALSE)</f>
        <v>Arkansas</v>
      </c>
      <c r="E673" t="s">
        <v>871</v>
      </c>
      <c r="F673" t="str">
        <f>TRIM(LEFT(data_to_clean[[#This Row],[revenue]],FIND(" ",data_to_clean[[#This Row],[revenue]])))</f>
        <v>2.6</v>
      </c>
      <c r="G673" t="str">
        <f>RIGHT(data_to_clean[[#This Row],[revenue]],LEN(data_to_clean[[#This Row],[revenue]])-FIND(" ",data_to_clean[[#This Row],[revenue]]))</f>
        <v>Million</v>
      </c>
      <c r="H673" s="7">
        <f>VALUE(IF(data_to_clean[[#This Row],[multiplicity]]="Million",_xlfn.CONCAT(SUBSTITUTE(data_to_clean[[#This Row],[number]],".",""),"00000"),_xlfn.CONCAT(SUBSTITUTE(data_to_clean[[#This Row],[number]],".",""),"00000000")))</f>
        <v>2600000</v>
      </c>
      <c r="I673" t="s">
        <v>2799</v>
      </c>
      <c r="J673">
        <f>ROUND(VALUE(SUBSTITUTE(data_to_clean[[#This Row],[growth_%]],".",",")),0)</f>
        <v>652</v>
      </c>
      <c r="K673" t="s">
        <v>107</v>
      </c>
      <c r="L673">
        <v>21</v>
      </c>
      <c r="M673">
        <v>5</v>
      </c>
      <c r="N673">
        <v>2008</v>
      </c>
      <c r="O673">
        <v>1</v>
      </c>
      <c r="P673" t="s">
        <v>2800</v>
      </c>
      <c r="Q673" t="b">
        <f>AND(ISNUMBER(data_to_clean[[#This Row],[revenue_formatted]]),ISNUMBER(data_to_clean[[#This Row],[growth_formatted_%]]),ISNUMBER(data_to_clean[[#This Row],[workers]]),ISNUMBER(data_to_clean[[#This Row],[previous_workers]]),ISNUMBER(data_to_clean[[#This Row],[founded]]),ISNUMBER(data_to_clean[[#This Row],[yrs_on_list]]))</f>
        <v>1</v>
      </c>
    </row>
    <row r="674" spans="1:17" x14ac:dyDescent="0.25">
      <c r="A674">
        <v>672</v>
      </c>
      <c r="B674" t="s">
        <v>2801</v>
      </c>
      <c r="C674" t="s">
        <v>45</v>
      </c>
      <c r="D674" t="str">
        <f>VLOOKUP(data_to_clean[[#This Row],[state]],abbreviation_table[],2,FALSE)</f>
        <v>Pennsylvania</v>
      </c>
      <c r="E674" t="s">
        <v>1385</v>
      </c>
      <c r="F674" t="str">
        <f>TRIM(LEFT(data_to_clean[[#This Row],[revenue]],FIND(" ",data_to_clean[[#This Row],[revenue]])))</f>
        <v>14.1</v>
      </c>
      <c r="G674" t="str">
        <f>RIGHT(data_to_clean[[#This Row],[revenue]],LEN(data_to_clean[[#This Row],[revenue]])-FIND(" ",data_to_clean[[#This Row],[revenue]]))</f>
        <v>Million</v>
      </c>
      <c r="H674" s="7">
        <f>VALUE(IF(data_to_clean[[#This Row],[multiplicity]]="Million",_xlfn.CONCAT(SUBSTITUTE(data_to_clean[[#This Row],[number]],".",""),"00000"),_xlfn.CONCAT(SUBSTITUTE(data_to_clean[[#This Row],[number]],".",""),"00000000")))</f>
        <v>14100000</v>
      </c>
      <c r="I674" t="s">
        <v>2803</v>
      </c>
      <c r="J674">
        <f>ROUND(VALUE(SUBSTITUTE(data_to_clean[[#This Row],[growth_%]],".",",")),0)</f>
        <v>651</v>
      </c>
      <c r="K674" t="s">
        <v>329</v>
      </c>
      <c r="L674">
        <v>60</v>
      </c>
      <c r="M674">
        <v>23</v>
      </c>
      <c r="N674">
        <v>2005</v>
      </c>
      <c r="O674">
        <v>3</v>
      </c>
      <c r="P674" t="s">
        <v>291</v>
      </c>
      <c r="Q674" t="b">
        <f>AND(ISNUMBER(data_to_clean[[#This Row],[revenue_formatted]]),ISNUMBER(data_to_clean[[#This Row],[growth_formatted_%]]),ISNUMBER(data_to_clean[[#This Row],[workers]]),ISNUMBER(data_to_clean[[#This Row],[previous_workers]]),ISNUMBER(data_to_clean[[#This Row],[founded]]),ISNUMBER(data_to_clean[[#This Row],[yrs_on_list]]))</f>
        <v>1</v>
      </c>
    </row>
    <row r="675" spans="1:17" x14ac:dyDescent="0.25">
      <c r="A675">
        <v>673</v>
      </c>
      <c r="B675" t="s">
        <v>2804</v>
      </c>
      <c r="C675" t="s">
        <v>66</v>
      </c>
      <c r="D675" t="str">
        <f>VLOOKUP(data_to_clean[[#This Row],[state]],abbreviation_table[],2,FALSE)</f>
        <v>Virginia</v>
      </c>
      <c r="E675" t="s">
        <v>1305</v>
      </c>
      <c r="F675" t="str">
        <f>TRIM(LEFT(data_to_clean[[#This Row],[revenue]],FIND(" ",data_to_clean[[#This Row],[revenue]])))</f>
        <v>5.2</v>
      </c>
      <c r="G675" t="str">
        <f>RIGHT(data_to_clean[[#This Row],[revenue]],LEN(data_to_clean[[#This Row],[revenue]])-FIND(" ",data_to_clean[[#This Row],[revenue]]))</f>
        <v>Million</v>
      </c>
      <c r="H675" s="7">
        <f>VALUE(IF(data_to_clean[[#This Row],[multiplicity]]="Million",_xlfn.CONCAT(SUBSTITUTE(data_to_clean[[#This Row],[number]],".",""),"00000"),_xlfn.CONCAT(SUBSTITUTE(data_to_clean[[#This Row],[number]],".",""),"00000000")))</f>
        <v>5200000</v>
      </c>
      <c r="I675" t="s">
        <v>2806</v>
      </c>
      <c r="J675">
        <f>ROUND(VALUE(SUBSTITUTE(data_to_clean[[#This Row],[growth_%]],".",",")),0)</f>
        <v>650</v>
      </c>
      <c r="K675" t="s">
        <v>156</v>
      </c>
      <c r="L675">
        <v>41</v>
      </c>
      <c r="M675">
        <v>17</v>
      </c>
      <c r="N675">
        <v>2012</v>
      </c>
      <c r="O675">
        <v>2</v>
      </c>
      <c r="P675" t="s">
        <v>2807</v>
      </c>
      <c r="Q675" t="b">
        <f>AND(ISNUMBER(data_to_clean[[#This Row],[revenue_formatted]]),ISNUMBER(data_to_clean[[#This Row],[growth_formatted_%]]),ISNUMBER(data_to_clean[[#This Row],[workers]]),ISNUMBER(data_to_clean[[#This Row],[previous_workers]]),ISNUMBER(data_to_clean[[#This Row],[founded]]),ISNUMBER(data_to_clean[[#This Row],[yrs_on_list]]))</f>
        <v>1</v>
      </c>
    </row>
    <row r="676" spans="1:17" x14ac:dyDescent="0.25">
      <c r="A676">
        <v>674</v>
      </c>
      <c r="B676" t="s">
        <v>2808</v>
      </c>
      <c r="C676" t="s">
        <v>243</v>
      </c>
      <c r="D676" t="str">
        <f>VLOOKUP(data_to_clean[[#This Row],[state]],abbreviation_table[],2,FALSE)</f>
        <v>Maryland</v>
      </c>
      <c r="E676" t="s">
        <v>993</v>
      </c>
      <c r="F676" t="str">
        <f>TRIM(LEFT(data_to_clean[[#This Row],[revenue]],FIND(" ",data_to_clean[[#This Row],[revenue]])))</f>
        <v>2.3</v>
      </c>
      <c r="G676" t="str">
        <f>RIGHT(data_to_clean[[#This Row],[revenue]],LEN(data_to_clean[[#This Row],[revenue]])-FIND(" ",data_to_clean[[#This Row],[revenue]]))</f>
        <v>Million</v>
      </c>
      <c r="H676" s="7">
        <f>VALUE(IF(data_to_clean[[#This Row],[multiplicity]]="Million",_xlfn.CONCAT(SUBSTITUTE(data_to_clean[[#This Row],[number]],".",""),"00000"),_xlfn.CONCAT(SUBSTITUTE(data_to_clean[[#This Row],[number]],".",""),"00000000")))</f>
        <v>2300000</v>
      </c>
      <c r="I676" t="s">
        <v>2810</v>
      </c>
      <c r="J676">
        <f>ROUND(VALUE(SUBSTITUTE(data_to_clean[[#This Row],[growth_%]],".",",")),0)</f>
        <v>648</v>
      </c>
      <c r="K676" t="s">
        <v>257</v>
      </c>
      <c r="L676">
        <v>11</v>
      </c>
      <c r="M676">
        <v>6</v>
      </c>
      <c r="N676">
        <v>2014</v>
      </c>
      <c r="O676">
        <v>1</v>
      </c>
      <c r="P676" t="s">
        <v>948</v>
      </c>
      <c r="Q676" t="b">
        <f>AND(ISNUMBER(data_to_clean[[#This Row],[revenue_formatted]]),ISNUMBER(data_to_clean[[#This Row],[growth_formatted_%]]),ISNUMBER(data_to_clean[[#This Row],[workers]]),ISNUMBER(data_to_clean[[#This Row],[previous_workers]]),ISNUMBER(data_to_clean[[#This Row],[founded]]),ISNUMBER(data_to_clean[[#This Row],[yrs_on_list]]))</f>
        <v>1</v>
      </c>
    </row>
    <row r="677" spans="1:17" x14ac:dyDescent="0.25">
      <c r="A677">
        <v>675</v>
      </c>
      <c r="B677" t="s">
        <v>2811</v>
      </c>
      <c r="C677" t="s">
        <v>66</v>
      </c>
      <c r="D677" t="str">
        <f>VLOOKUP(data_to_clean[[#This Row],[state]],abbreviation_table[],2,FALSE)</f>
        <v>Virginia</v>
      </c>
      <c r="E677" t="s">
        <v>1152</v>
      </c>
      <c r="F677" t="str">
        <f>TRIM(LEFT(data_to_clean[[#This Row],[revenue]],FIND(" ",data_to_clean[[#This Row],[revenue]])))</f>
        <v>2.1</v>
      </c>
      <c r="G677" t="str">
        <f>RIGHT(data_to_clean[[#This Row],[revenue]],LEN(data_to_clean[[#This Row],[revenue]])-FIND(" ",data_to_clean[[#This Row],[revenue]]))</f>
        <v>Million</v>
      </c>
      <c r="H677" s="7">
        <f>VALUE(IF(data_to_clean[[#This Row],[multiplicity]]="Million",_xlfn.CONCAT(SUBSTITUTE(data_to_clean[[#This Row],[number]],".",""),"00000"),_xlfn.CONCAT(SUBSTITUTE(data_to_clean[[#This Row],[number]],".",""),"00000000")))</f>
        <v>2100000</v>
      </c>
      <c r="I677" t="s">
        <v>2813</v>
      </c>
      <c r="J677">
        <f>ROUND(VALUE(SUBSTITUTE(data_to_clean[[#This Row],[growth_%]],".",",")),0)</f>
        <v>647</v>
      </c>
      <c r="K677" t="s">
        <v>308</v>
      </c>
      <c r="L677">
        <v>17</v>
      </c>
      <c r="M677">
        <v>1</v>
      </c>
      <c r="N677">
        <v>2015</v>
      </c>
      <c r="O677">
        <v>1</v>
      </c>
      <c r="P677" t="s">
        <v>1853</v>
      </c>
      <c r="Q677" t="b">
        <f>AND(ISNUMBER(data_to_clean[[#This Row],[revenue_formatted]]),ISNUMBER(data_to_clean[[#This Row],[growth_formatted_%]]),ISNUMBER(data_to_clean[[#This Row],[workers]]),ISNUMBER(data_to_clean[[#This Row],[previous_workers]]),ISNUMBER(data_to_clean[[#This Row],[founded]]),ISNUMBER(data_to_clean[[#This Row],[yrs_on_list]]))</f>
        <v>1</v>
      </c>
    </row>
    <row r="678" spans="1:17" x14ac:dyDescent="0.25">
      <c r="A678">
        <v>676</v>
      </c>
      <c r="B678" t="s">
        <v>2814</v>
      </c>
      <c r="C678" t="s">
        <v>119</v>
      </c>
      <c r="D678" t="str">
        <f>VLOOKUP(data_to_clean[[#This Row],[state]],abbreviation_table[],2,FALSE)</f>
        <v>Georgia</v>
      </c>
      <c r="E678" t="s">
        <v>1305</v>
      </c>
      <c r="F678" t="str">
        <f>TRIM(LEFT(data_to_clean[[#This Row],[revenue]],FIND(" ",data_to_clean[[#This Row],[revenue]])))</f>
        <v>5.2</v>
      </c>
      <c r="G678" t="str">
        <f>RIGHT(data_to_clean[[#This Row],[revenue]],LEN(data_to_clean[[#This Row],[revenue]])-FIND(" ",data_to_clean[[#This Row],[revenue]]))</f>
        <v>Million</v>
      </c>
      <c r="H678" s="7">
        <f>VALUE(IF(data_to_clean[[#This Row],[multiplicity]]="Million",_xlfn.CONCAT(SUBSTITUTE(data_to_clean[[#This Row],[number]],".",""),"00000"),_xlfn.CONCAT(SUBSTITUTE(data_to_clean[[#This Row],[number]],".",""),"00000000")))</f>
        <v>5200000</v>
      </c>
      <c r="I678" t="s">
        <v>2816</v>
      </c>
      <c r="J678">
        <f>ROUND(VALUE(SUBSTITUTE(data_to_clean[[#This Row],[growth_%]],".",",")),0)</f>
        <v>644</v>
      </c>
      <c r="K678" t="s">
        <v>187</v>
      </c>
      <c r="L678">
        <v>10</v>
      </c>
      <c r="M678">
        <v>5</v>
      </c>
      <c r="N678">
        <v>2014</v>
      </c>
      <c r="O678">
        <v>1</v>
      </c>
      <c r="P678" t="s">
        <v>122</v>
      </c>
      <c r="Q678" t="b">
        <f>AND(ISNUMBER(data_to_clean[[#This Row],[revenue_formatted]]),ISNUMBER(data_to_clean[[#This Row],[growth_formatted_%]]),ISNUMBER(data_to_clean[[#This Row],[workers]]),ISNUMBER(data_to_clean[[#This Row],[previous_workers]]),ISNUMBER(data_to_clean[[#This Row],[founded]]),ISNUMBER(data_to_clean[[#This Row],[yrs_on_list]]))</f>
        <v>1</v>
      </c>
    </row>
    <row r="679" spans="1:17" x14ac:dyDescent="0.25">
      <c r="A679">
        <v>677</v>
      </c>
      <c r="B679" t="s">
        <v>2817</v>
      </c>
      <c r="C679" t="s">
        <v>80</v>
      </c>
      <c r="D679" t="str">
        <f>VLOOKUP(data_to_clean[[#This Row],[state]],abbreviation_table[],2,FALSE)</f>
        <v>California</v>
      </c>
      <c r="E679" t="s">
        <v>287</v>
      </c>
      <c r="F679" t="str">
        <f>TRIM(LEFT(data_to_clean[[#This Row],[revenue]],FIND(" ",data_to_clean[[#This Row],[revenue]])))</f>
        <v>6.3</v>
      </c>
      <c r="G679" t="str">
        <f>RIGHT(data_to_clean[[#This Row],[revenue]],LEN(data_to_clean[[#This Row],[revenue]])-FIND(" ",data_to_clean[[#This Row],[revenue]]))</f>
        <v>Million</v>
      </c>
      <c r="H679" s="7">
        <f>VALUE(IF(data_to_clean[[#This Row],[multiplicity]]="Million",_xlfn.CONCAT(SUBSTITUTE(data_to_clean[[#This Row],[number]],".",""),"00000"),_xlfn.CONCAT(SUBSTITUTE(data_to_clean[[#This Row],[number]],".",""),"00000000")))</f>
        <v>6300000</v>
      </c>
      <c r="I679" t="s">
        <v>2819</v>
      </c>
      <c r="J679">
        <f>ROUND(VALUE(SUBSTITUTE(data_to_clean[[#This Row],[growth_%]],".",",")),0)</f>
        <v>644</v>
      </c>
      <c r="K679" t="s">
        <v>18</v>
      </c>
      <c r="L679">
        <v>35</v>
      </c>
      <c r="M679">
        <v>14</v>
      </c>
      <c r="N679">
        <v>2011</v>
      </c>
      <c r="O679">
        <v>2</v>
      </c>
      <c r="P679" t="s">
        <v>83</v>
      </c>
      <c r="Q679" t="b">
        <f>AND(ISNUMBER(data_to_clean[[#This Row],[revenue_formatted]]),ISNUMBER(data_to_clean[[#This Row],[growth_formatted_%]]),ISNUMBER(data_to_clean[[#This Row],[workers]]),ISNUMBER(data_to_clean[[#This Row],[previous_workers]]),ISNUMBER(data_to_clean[[#This Row],[founded]]),ISNUMBER(data_to_clean[[#This Row],[yrs_on_list]]))</f>
        <v>1</v>
      </c>
    </row>
    <row r="680" spans="1:17" x14ac:dyDescent="0.25">
      <c r="A680">
        <v>678</v>
      </c>
      <c r="B680" t="s">
        <v>2820</v>
      </c>
      <c r="C680" t="s">
        <v>166</v>
      </c>
      <c r="D680" t="str">
        <f>VLOOKUP(data_to_clean[[#This Row],[state]],abbreviation_table[],2,FALSE)</f>
        <v>Utah</v>
      </c>
      <c r="E680" t="s">
        <v>824</v>
      </c>
      <c r="F680" t="str">
        <f>TRIM(LEFT(data_to_clean[[#This Row],[revenue]],FIND(" ",data_to_clean[[#This Row],[revenue]])))</f>
        <v>2.5</v>
      </c>
      <c r="G680" t="str">
        <f>RIGHT(data_to_clean[[#This Row],[revenue]],LEN(data_to_clean[[#This Row],[revenue]])-FIND(" ",data_to_clean[[#This Row],[revenue]]))</f>
        <v>Million</v>
      </c>
      <c r="H680" s="7">
        <f>VALUE(IF(data_to_clean[[#This Row],[multiplicity]]="Million",_xlfn.CONCAT(SUBSTITUTE(data_to_clean[[#This Row],[number]],".",""),"00000"),_xlfn.CONCAT(SUBSTITUTE(data_to_clean[[#This Row],[number]],".",""),"00000000")))</f>
        <v>2500000</v>
      </c>
      <c r="I680" t="s">
        <v>2822</v>
      </c>
      <c r="J680">
        <f>ROUND(VALUE(SUBSTITUTE(data_to_clean[[#This Row],[growth_%]],".",",")),0)</f>
        <v>644</v>
      </c>
      <c r="K680" t="s">
        <v>336</v>
      </c>
      <c r="L680">
        <v>1024</v>
      </c>
      <c r="M680">
        <v>36</v>
      </c>
      <c r="N680">
        <v>2014</v>
      </c>
      <c r="O680">
        <v>1</v>
      </c>
      <c r="P680" t="s">
        <v>2823</v>
      </c>
      <c r="Q680" t="b">
        <f>AND(ISNUMBER(data_to_clean[[#This Row],[revenue_formatted]]),ISNUMBER(data_to_clean[[#This Row],[growth_formatted_%]]),ISNUMBER(data_to_clean[[#This Row],[workers]]),ISNUMBER(data_to_clean[[#This Row],[previous_workers]]),ISNUMBER(data_to_clean[[#This Row],[founded]]),ISNUMBER(data_to_clean[[#This Row],[yrs_on_list]]))</f>
        <v>1</v>
      </c>
    </row>
    <row r="681" spans="1:17" x14ac:dyDescent="0.25">
      <c r="A681">
        <v>679</v>
      </c>
      <c r="B681" t="s">
        <v>2824</v>
      </c>
      <c r="C681" t="s">
        <v>66</v>
      </c>
      <c r="D681" t="str">
        <f>VLOOKUP(data_to_clean[[#This Row],[state]],abbreviation_table[],2,FALSE)</f>
        <v>Virginia</v>
      </c>
      <c r="E681" t="s">
        <v>2516</v>
      </c>
      <c r="F681" t="str">
        <f>TRIM(LEFT(data_to_clean[[#This Row],[revenue]],FIND(" ",data_to_clean[[#This Row],[revenue]])))</f>
        <v>14.9</v>
      </c>
      <c r="G681" t="str">
        <f>RIGHT(data_to_clean[[#This Row],[revenue]],LEN(data_to_clean[[#This Row],[revenue]])-FIND(" ",data_to_clean[[#This Row],[revenue]]))</f>
        <v>Million</v>
      </c>
      <c r="H681" s="7">
        <f>VALUE(IF(data_to_clean[[#This Row],[multiplicity]]="Million",_xlfn.CONCAT(SUBSTITUTE(data_to_clean[[#This Row],[number]],".",""),"00000"),_xlfn.CONCAT(SUBSTITUTE(data_to_clean[[#This Row],[number]],".",""),"00000000")))</f>
        <v>14900000</v>
      </c>
      <c r="I681" t="s">
        <v>2826</v>
      </c>
      <c r="J681">
        <f>ROUND(VALUE(SUBSTITUTE(data_to_clean[[#This Row],[growth_%]],".",",")),0)</f>
        <v>643</v>
      </c>
      <c r="K681" t="s">
        <v>257</v>
      </c>
      <c r="L681">
        <v>61</v>
      </c>
      <c r="M681">
        <v>14</v>
      </c>
      <c r="N681">
        <v>2012</v>
      </c>
      <c r="O681">
        <v>2</v>
      </c>
      <c r="P681" t="s">
        <v>2827</v>
      </c>
      <c r="Q681" t="b">
        <f>AND(ISNUMBER(data_to_clean[[#This Row],[revenue_formatted]]),ISNUMBER(data_to_clean[[#This Row],[growth_formatted_%]]),ISNUMBER(data_to_clean[[#This Row],[workers]]),ISNUMBER(data_to_clean[[#This Row],[previous_workers]]),ISNUMBER(data_to_clean[[#This Row],[founded]]),ISNUMBER(data_to_clean[[#This Row],[yrs_on_list]]))</f>
        <v>1</v>
      </c>
    </row>
    <row r="682" spans="1:17" x14ac:dyDescent="0.25">
      <c r="A682">
        <v>680</v>
      </c>
      <c r="B682" t="s">
        <v>2828</v>
      </c>
      <c r="C682" t="s">
        <v>105</v>
      </c>
      <c r="D682" t="str">
        <f>VLOOKUP(data_to_clean[[#This Row],[state]],abbreviation_table[],2,FALSE)</f>
        <v>New York</v>
      </c>
      <c r="E682" t="s">
        <v>167</v>
      </c>
      <c r="F682" t="str">
        <f>TRIM(LEFT(data_to_clean[[#This Row],[revenue]],FIND(" ",data_to_clean[[#This Row],[revenue]])))</f>
        <v>8.9</v>
      </c>
      <c r="G682" t="str">
        <f>RIGHT(data_to_clean[[#This Row],[revenue]],LEN(data_to_clean[[#This Row],[revenue]])-FIND(" ",data_to_clean[[#This Row],[revenue]]))</f>
        <v>Million</v>
      </c>
      <c r="H682" s="7">
        <f>VALUE(IF(data_to_clean[[#This Row],[multiplicity]]="Million",_xlfn.CONCAT(SUBSTITUTE(data_to_clean[[#This Row],[number]],".",""),"00000"),_xlfn.CONCAT(SUBSTITUTE(data_to_clean[[#This Row],[number]],".",""),"00000000")))</f>
        <v>8900000</v>
      </c>
      <c r="I682" t="s">
        <v>2830</v>
      </c>
      <c r="J682">
        <f>ROUND(VALUE(SUBSTITUTE(data_to_clean[[#This Row],[growth_%]],".",",")),0)</f>
        <v>643</v>
      </c>
      <c r="K682" t="s">
        <v>18</v>
      </c>
      <c r="L682">
        <v>31</v>
      </c>
      <c r="M682">
        <v>5</v>
      </c>
      <c r="N682">
        <v>2012</v>
      </c>
      <c r="O682">
        <v>2</v>
      </c>
      <c r="P682" t="s">
        <v>108</v>
      </c>
      <c r="Q682" t="b">
        <f>AND(ISNUMBER(data_to_clean[[#This Row],[revenue_formatted]]),ISNUMBER(data_to_clean[[#This Row],[growth_formatted_%]]),ISNUMBER(data_to_clean[[#This Row],[workers]]),ISNUMBER(data_to_clean[[#This Row],[previous_workers]]),ISNUMBER(data_to_clean[[#This Row],[founded]]),ISNUMBER(data_to_clean[[#This Row],[yrs_on_list]]))</f>
        <v>1</v>
      </c>
    </row>
    <row r="683" spans="1:17" x14ac:dyDescent="0.25">
      <c r="A683">
        <v>681</v>
      </c>
      <c r="B683" t="s">
        <v>2831</v>
      </c>
      <c r="C683" t="s">
        <v>166</v>
      </c>
      <c r="D683" t="str">
        <f>VLOOKUP(data_to_clean[[#This Row],[state]],abbreviation_table[],2,FALSE)</f>
        <v>Utah</v>
      </c>
      <c r="E683" t="s">
        <v>1227</v>
      </c>
      <c r="F683" t="str">
        <f>TRIM(LEFT(data_to_clean[[#This Row],[revenue]],FIND(" ",data_to_clean[[#This Row],[revenue]])))</f>
        <v>4.2</v>
      </c>
      <c r="G683" t="str">
        <f>RIGHT(data_to_clean[[#This Row],[revenue]],LEN(data_to_clean[[#This Row],[revenue]])-FIND(" ",data_to_clean[[#This Row],[revenue]]))</f>
        <v>Million</v>
      </c>
      <c r="H683" s="7">
        <f>VALUE(IF(data_to_clean[[#This Row],[multiplicity]]="Million",_xlfn.CONCAT(SUBSTITUTE(data_to_clean[[#This Row],[number]],".",""),"00000"),_xlfn.CONCAT(SUBSTITUTE(data_to_clean[[#This Row],[number]],".",""),"00000000")))</f>
        <v>4200000</v>
      </c>
      <c r="I683" t="s">
        <v>2833</v>
      </c>
      <c r="J683">
        <f>ROUND(VALUE(SUBSTITUTE(data_to_clean[[#This Row],[growth_%]],".",",")),0)</f>
        <v>642</v>
      </c>
      <c r="K683" t="s">
        <v>40</v>
      </c>
      <c r="L683">
        <v>60</v>
      </c>
      <c r="M683">
        <v>9</v>
      </c>
      <c r="N683">
        <v>2013</v>
      </c>
      <c r="O683">
        <v>2</v>
      </c>
      <c r="P683" t="s">
        <v>2834</v>
      </c>
      <c r="Q683" t="b">
        <f>AND(ISNUMBER(data_to_clean[[#This Row],[revenue_formatted]]),ISNUMBER(data_to_clean[[#This Row],[growth_formatted_%]]),ISNUMBER(data_to_clean[[#This Row],[workers]]),ISNUMBER(data_to_clean[[#This Row],[previous_workers]]),ISNUMBER(data_to_clean[[#This Row],[founded]]),ISNUMBER(data_to_clean[[#This Row],[yrs_on_list]]))</f>
        <v>1</v>
      </c>
    </row>
    <row r="684" spans="1:17" x14ac:dyDescent="0.25">
      <c r="A684">
        <v>682</v>
      </c>
      <c r="B684" t="s">
        <v>2835</v>
      </c>
      <c r="C684" t="s">
        <v>98</v>
      </c>
      <c r="D684" t="str">
        <f>VLOOKUP(data_to_clean[[#This Row],[state]],abbreviation_table[],2,FALSE)</f>
        <v>Washington</v>
      </c>
      <c r="E684" t="s">
        <v>111</v>
      </c>
      <c r="F684" t="str">
        <f>TRIM(LEFT(data_to_clean[[#This Row],[revenue]],FIND(" ",data_to_clean[[#This Row],[revenue]])))</f>
        <v>17.3</v>
      </c>
      <c r="G684" t="str">
        <f>RIGHT(data_to_clean[[#This Row],[revenue]],LEN(data_to_clean[[#This Row],[revenue]])-FIND(" ",data_to_clean[[#This Row],[revenue]]))</f>
        <v>Million</v>
      </c>
      <c r="H684" s="7">
        <f>VALUE(IF(data_to_clean[[#This Row],[multiplicity]]="Million",_xlfn.CONCAT(SUBSTITUTE(data_to_clean[[#This Row],[number]],".",""),"00000"),_xlfn.CONCAT(SUBSTITUTE(data_to_clean[[#This Row],[number]],".",""),"00000000")))</f>
        <v>17300000</v>
      </c>
      <c r="I684" t="s">
        <v>2837</v>
      </c>
      <c r="J684">
        <f>ROUND(VALUE(SUBSTITUTE(data_to_clean[[#This Row],[growth_%]],".",",")),0)</f>
        <v>640</v>
      </c>
      <c r="K684" t="s">
        <v>48</v>
      </c>
      <c r="L684">
        <v>18</v>
      </c>
      <c r="M684">
        <v>6</v>
      </c>
      <c r="N684">
        <v>2015</v>
      </c>
      <c r="O684">
        <v>1</v>
      </c>
      <c r="P684" t="s">
        <v>2838</v>
      </c>
      <c r="Q684" t="b">
        <f>AND(ISNUMBER(data_to_clean[[#This Row],[revenue_formatted]]),ISNUMBER(data_to_clean[[#This Row],[growth_formatted_%]]),ISNUMBER(data_to_clean[[#This Row],[workers]]),ISNUMBER(data_to_clean[[#This Row],[previous_workers]]),ISNUMBER(data_to_clean[[#This Row],[founded]]),ISNUMBER(data_to_clean[[#This Row],[yrs_on_list]]))</f>
        <v>1</v>
      </c>
    </row>
    <row r="685" spans="1:17" x14ac:dyDescent="0.25">
      <c r="A685">
        <v>683</v>
      </c>
      <c r="B685" t="s">
        <v>2839</v>
      </c>
      <c r="C685" t="s">
        <v>80</v>
      </c>
      <c r="D685" t="str">
        <f>VLOOKUP(data_to_clean[[#This Row],[state]],abbreviation_table[],2,FALSE)</f>
        <v>California</v>
      </c>
      <c r="E685" t="s">
        <v>2841</v>
      </c>
      <c r="F685" t="str">
        <f>TRIM(LEFT(data_to_clean[[#This Row],[revenue]],FIND(" ",data_to_clean[[#This Row],[revenue]])))</f>
        <v>49.4</v>
      </c>
      <c r="G685" t="str">
        <f>RIGHT(data_to_clean[[#This Row],[revenue]],LEN(data_to_clean[[#This Row],[revenue]])-FIND(" ",data_to_clean[[#This Row],[revenue]]))</f>
        <v>Million</v>
      </c>
      <c r="H685" s="7">
        <f>VALUE(IF(data_to_clean[[#This Row],[multiplicity]]="Million",_xlfn.CONCAT(SUBSTITUTE(data_to_clean[[#This Row],[number]],".",""),"00000"),_xlfn.CONCAT(SUBSTITUTE(data_to_clean[[#This Row],[number]],".",""),"00000000")))</f>
        <v>49400000</v>
      </c>
      <c r="I685" t="s">
        <v>2842</v>
      </c>
      <c r="J685">
        <f>ROUND(VALUE(SUBSTITUTE(data_to_clean[[#This Row],[growth_%]],".",",")),0)</f>
        <v>640</v>
      </c>
      <c r="K685" t="s">
        <v>107</v>
      </c>
      <c r="L685">
        <v>161</v>
      </c>
      <c r="M685">
        <v>72</v>
      </c>
      <c r="N685">
        <v>2012</v>
      </c>
      <c r="O685">
        <v>1</v>
      </c>
      <c r="P685" t="s">
        <v>163</v>
      </c>
      <c r="Q685" t="b">
        <f>AND(ISNUMBER(data_to_clean[[#This Row],[revenue_formatted]]),ISNUMBER(data_to_clean[[#This Row],[growth_formatted_%]]),ISNUMBER(data_to_clean[[#This Row],[workers]]),ISNUMBER(data_to_clean[[#This Row],[previous_workers]]),ISNUMBER(data_to_clean[[#This Row],[founded]]),ISNUMBER(data_to_clean[[#This Row],[yrs_on_list]]))</f>
        <v>1</v>
      </c>
    </row>
    <row r="686" spans="1:17" x14ac:dyDescent="0.25">
      <c r="A686">
        <v>684</v>
      </c>
      <c r="B686" t="s">
        <v>2843</v>
      </c>
      <c r="C686" t="s">
        <v>15</v>
      </c>
      <c r="D686" t="str">
        <f>VLOOKUP(data_to_clean[[#This Row],[state]],abbreviation_table[],2,FALSE)</f>
        <v>Arizona</v>
      </c>
      <c r="E686" t="s">
        <v>1798</v>
      </c>
      <c r="F686" t="str">
        <f>TRIM(LEFT(data_to_clean[[#This Row],[revenue]],FIND(" ",data_to_clean[[#This Row],[revenue]])))</f>
        <v>5.6</v>
      </c>
      <c r="G686" t="str">
        <f>RIGHT(data_to_clean[[#This Row],[revenue]],LEN(data_to_clean[[#This Row],[revenue]])-FIND(" ",data_to_clean[[#This Row],[revenue]]))</f>
        <v>Million</v>
      </c>
      <c r="H686" s="7">
        <f>VALUE(IF(data_to_clean[[#This Row],[multiplicity]]="Million",_xlfn.CONCAT(SUBSTITUTE(data_to_clean[[#This Row],[number]],".",""),"00000"),_xlfn.CONCAT(SUBSTITUTE(data_to_clean[[#This Row],[number]],".",""),"00000000")))</f>
        <v>5600000</v>
      </c>
      <c r="I686" t="s">
        <v>2845</v>
      </c>
      <c r="J686">
        <f>ROUND(VALUE(SUBSTITUTE(data_to_clean[[#This Row],[growth_%]],".",",")),0)</f>
        <v>640</v>
      </c>
      <c r="K686" t="s">
        <v>40</v>
      </c>
      <c r="L686">
        <v>9</v>
      </c>
      <c r="M686">
        <v>4</v>
      </c>
      <c r="N686">
        <v>2000</v>
      </c>
      <c r="O686">
        <v>1</v>
      </c>
      <c r="P686" t="s">
        <v>19</v>
      </c>
      <c r="Q686" t="b">
        <f>AND(ISNUMBER(data_to_clean[[#This Row],[revenue_formatted]]),ISNUMBER(data_to_clean[[#This Row],[growth_formatted_%]]),ISNUMBER(data_to_clean[[#This Row],[workers]]),ISNUMBER(data_to_clean[[#This Row],[previous_workers]]),ISNUMBER(data_to_clean[[#This Row],[founded]]),ISNUMBER(data_to_clean[[#This Row],[yrs_on_list]]))</f>
        <v>1</v>
      </c>
    </row>
    <row r="687" spans="1:17" x14ac:dyDescent="0.25">
      <c r="A687">
        <v>685</v>
      </c>
      <c r="B687" t="s">
        <v>2846</v>
      </c>
      <c r="C687" t="s">
        <v>59</v>
      </c>
      <c r="D687" t="str">
        <f>VLOOKUP(data_to_clean[[#This Row],[state]],abbreviation_table[],2,FALSE)</f>
        <v>New Jersey</v>
      </c>
      <c r="E687" t="s">
        <v>875</v>
      </c>
      <c r="F687" t="str">
        <f>TRIM(LEFT(data_to_clean[[#This Row],[revenue]],FIND(" ",data_to_clean[[#This Row],[revenue]])))</f>
        <v>14.2</v>
      </c>
      <c r="G687" t="str">
        <f>RIGHT(data_to_clean[[#This Row],[revenue]],LEN(data_to_clean[[#This Row],[revenue]])-FIND(" ",data_to_clean[[#This Row],[revenue]]))</f>
        <v>Million</v>
      </c>
      <c r="H687" s="7">
        <f>VALUE(IF(data_to_clean[[#This Row],[multiplicity]]="Million",_xlfn.CONCAT(SUBSTITUTE(data_to_clean[[#This Row],[number]],".",""),"00000"),_xlfn.CONCAT(SUBSTITUTE(data_to_clean[[#This Row],[number]],".",""),"00000000")))</f>
        <v>14200000</v>
      </c>
      <c r="I687" t="s">
        <v>2848</v>
      </c>
      <c r="J687">
        <f>ROUND(VALUE(SUBSTITUTE(data_to_clean[[#This Row],[growth_%]],".",",")),0)</f>
        <v>636</v>
      </c>
      <c r="K687" t="s">
        <v>218</v>
      </c>
      <c r="L687">
        <v>49</v>
      </c>
      <c r="M687">
        <v>9</v>
      </c>
      <c r="N687">
        <v>2013</v>
      </c>
      <c r="O687">
        <v>3</v>
      </c>
      <c r="P687" t="s">
        <v>2849</v>
      </c>
      <c r="Q687" t="b">
        <f>AND(ISNUMBER(data_to_clean[[#This Row],[revenue_formatted]]),ISNUMBER(data_to_clean[[#This Row],[growth_formatted_%]]),ISNUMBER(data_to_clean[[#This Row],[workers]]),ISNUMBER(data_to_clean[[#This Row],[previous_workers]]),ISNUMBER(data_to_clean[[#This Row],[founded]]),ISNUMBER(data_to_clean[[#This Row],[yrs_on_list]]))</f>
        <v>1</v>
      </c>
    </row>
    <row r="688" spans="1:17" x14ac:dyDescent="0.25">
      <c r="A688">
        <v>686</v>
      </c>
      <c r="B688" t="s">
        <v>2850</v>
      </c>
      <c r="C688" t="s">
        <v>1337</v>
      </c>
      <c r="D688" t="str">
        <f>VLOOKUP(data_to_clean[[#This Row],[state]],abbreviation_table[],2,FALSE)</f>
        <v>Louisiana</v>
      </c>
      <c r="E688" t="s">
        <v>261</v>
      </c>
      <c r="F688" t="str">
        <f>TRIM(LEFT(data_to_clean[[#This Row],[revenue]],FIND(" ",data_to_clean[[#This Row],[revenue]])))</f>
        <v>8.3</v>
      </c>
      <c r="G688" t="str">
        <f>RIGHT(data_to_clean[[#This Row],[revenue]],LEN(data_to_clean[[#This Row],[revenue]])-FIND(" ",data_to_clean[[#This Row],[revenue]]))</f>
        <v>Million</v>
      </c>
      <c r="H688" s="7">
        <f>VALUE(IF(data_to_clean[[#This Row],[multiplicity]]="Million",_xlfn.CONCAT(SUBSTITUTE(data_to_clean[[#This Row],[number]],".",""),"00000"),_xlfn.CONCAT(SUBSTITUTE(data_to_clean[[#This Row],[number]],".",""),"00000000")))</f>
        <v>8300000</v>
      </c>
      <c r="I688" t="s">
        <v>2852</v>
      </c>
      <c r="J688">
        <f>ROUND(VALUE(SUBSTITUTE(data_to_clean[[#This Row],[growth_%]],".",",")),0)</f>
        <v>635</v>
      </c>
      <c r="K688" t="s">
        <v>336</v>
      </c>
      <c r="L688">
        <v>29</v>
      </c>
      <c r="M688">
        <v>5</v>
      </c>
      <c r="N688">
        <v>2012</v>
      </c>
      <c r="O688">
        <v>2</v>
      </c>
      <c r="P688" t="s">
        <v>2854</v>
      </c>
      <c r="Q688" t="b">
        <f>AND(ISNUMBER(data_to_clean[[#This Row],[revenue_formatted]]),ISNUMBER(data_to_clean[[#This Row],[growth_formatted_%]]),ISNUMBER(data_to_clean[[#This Row],[workers]]),ISNUMBER(data_to_clean[[#This Row],[previous_workers]]),ISNUMBER(data_to_clean[[#This Row],[founded]]),ISNUMBER(data_to_clean[[#This Row],[yrs_on_list]]))</f>
        <v>1</v>
      </c>
    </row>
    <row r="689" spans="1:17" x14ac:dyDescent="0.25">
      <c r="A689">
        <v>687</v>
      </c>
      <c r="B689" t="s">
        <v>2855</v>
      </c>
      <c r="C689" t="s">
        <v>30</v>
      </c>
      <c r="D689" t="str">
        <f>VLOOKUP(data_to_clean[[#This Row],[state]],abbreviation_table[],2,FALSE)</f>
        <v>Texas</v>
      </c>
      <c r="E689" t="s">
        <v>798</v>
      </c>
      <c r="F689" t="str">
        <f>TRIM(LEFT(data_to_clean[[#This Row],[revenue]],FIND(" ",data_to_clean[[#This Row],[revenue]])))</f>
        <v>3</v>
      </c>
      <c r="G689" t="str">
        <f>RIGHT(data_to_clean[[#This Row],[revenue]],LEN(data_to_clean[[#This Row],[revenue]])-FIND(" ",data_to_clean[[#This Row],[revenue]]))</f>
        <v>Million</v>
      </c>
      <c r="H689" s="7">
        <f>VALUE(IF(data_to_clean[[#This Row],[multiplicity]]="Million",_xlfn.CONCAT(SUBSTITUTE(data_to_clean[[#This Row],[number]],".",""),"00000"),_xlfn.CONCAT(SUBSTITUTE(data_to_clean[[#This Row],[number]],".",""),"00000000")))</f>
        <v>300000</v>
      </c>
      <c r="I689" t="s">
        <v>2857</v>
      </c>
      <c r="J689">
        <f>ROUND(VALUE(SUBSTITUTE(data_to_clean[[#This Row],[growth_%]],".",",")),0)</f>
        <v>634</v>
      </c>
      <c r="K689" t="s">
        <v>1041</v>
      </c>
      <c r="L689">
        <v>31</v>
      </c>
      <c r="M689">
        <v>7</v>
      </c>
      <c r="N689">
        <v>2015</v>
      </c>
      <c r="O689">
        <v>1</v>
      </c>
      <c r="P689" t="s">
        <v>251</v>
      </c>
      <c r="Q689" t="b">
        <f>AND(ISNUMBER(data_to_clean[[#This Row],[revenue_formatted]]),ISNUMBER(data_to_clean[[#This Row],[growth_formatted_%]]),ISNUMBER(data_to_clean[[#This Row],[workers]]),ISNUMBER(data_to_clean[[#This Row],[previous_workers]]),ISNUMBER(data_to_clean[[#This Row],[founded]]),ISNUMBER(data_to_clean[[#This Row],[yrs_on_list]]))</f>
        <v>1</v>
      </c>
    </row>
    <row r="690" spans="1:17" x14ac:dyDescent="0.25">
      <c r="A690">
        <v>688</v>
      </c>
      <c r="B690" t="s">
        <v>2858</v>
      </c>
      <c r="C690" t="s">
        <v>86</v>
      </c>
      <c r="D690" t="str">
        <f>VLOOKUP(data_to_clean[[#This Row],[state]],abbreviation_table[],2,FALSE)</f>
        <v>Colorado</v>
      </c>
      <c r="E690" t="s">
        <v>537</v>
      </c>
      <c r="F690" t="str">
        <f>TRIM(LEFT(data_to_clean[[#This Row],[revenue]],FIND(" ",data_to_clean[[#This Row],[revenue]])))</f>
        <v>13.7</v>
      </c>
      <c r="G690" t="str">
        <f>RIGHT(data_to_clean[[#This Row],[revenue]],LEN(data_to_clean[[#This Row],[revenue]])-FIND(" ",data_to_clean[[#This Row],[revenue]]))</f>
        <v>Million</v>
      </c>
      <c r="H690" s="7">
        <f>VALUE(IF(data_to_clean[[#This Row],[multiplicity]]="Million",_xlfn.CONCAT(SUBSTITUTE(data_to_clean[[#This Row],[number]],".",""),"00000"),_xlfn.CONCAT(SUBSTITUTE(data_to_clean[[#This Row],[number]],".",""),"00000000")))</f>
        <v>13700000</v>
      </c>
      <c r="I690" t="s">
        <v>2860</v>
      </c>
      <c r="J690">
        <f>ROUND(VALUE(SUBSTITUTE(data_to_clean[[#This Row],[growth_%]],".",",")),0)</f>
        <v>634</v>
      </c>
      <c r="K690" t="s">
        <v>69</v>
      </c>
      <c r="L690">
        <v>96</v>
      </c>
      <c r="M690">
        <v>22</v>
      </c>
      <c r="N690">
        <v>2007</v>
      </c>
      <c r="O690">
        <v>1</v>
      </c>
      <c r="P690" t="s">
        <v>2861</v>
      </c>
      <c r="Q690" t="b">
        <f>AND(ISNUMBER(data_to_clean[[#This Row],[revenue_formatted]]),ISNUMBER(data_to_clean[[#This Row],[growth_formatted_%]]),ISNUMBER(data_to_clean[[#This Row],[workers]]),ISNUMBER(data_to_clean[[#This Row],[previous_workers]]),ISNUMBER(data_to_clean[[#This Row],[founded]]),ISNUMBER(data_to_clean[[#This Row],[yrs_on_list]]))</f>
        <v>1</v>
      </c>
    </row>
    <row r="691" spans="1:17" x14ac:dyDescent="0.25">
      <c r="A691">
        <v>689</v>
      </c>
      <c r="B691" t="s">
        <v>2862</v>
      </c>
      <c r="C691" t="s">
        <v>1011</v>
      </c>
      <c r="D691" t="str">
        <f>VLOOKUP(data_to_clean[[#This Row],[state]],abbreviation_table[],2,FALSE)</f>
        <v>Nebraska</v>
      </c>
      <c r="E691" t="s">
        <v>690</v>
      </c>
      <c r="F691" t="str">
        <f>TRIM(LEFT(data_to_clean[[#This Row],[revenue]],FIND(" ",data_to_clean[[#This Row],[revenue]])))</f>
        <v>12.4</v>
      </c>
      <c r="G691" t="str">
        <f>RIGHT(data_to_clean[[#This Row],[revenue]],LEN(data_to_clean[[#This Row],[revenue]])-FIND(" ",data_to_clean[[#This Row],[revenue]]))</f>
        <v>Million</v>
      </c>
      <c r="H691" s="7">
        <f>VALUE(IF(data_to_clean[[#This Row],[multiplicity]]="Million",_xlfn.CONCAT(SUBSTITUTE(data_to_clean[[#This Row],[number]],".",""),"00000"),_xlfn.CONCAT(SUBSTITUTE(data_to_clean[[#This Row],[number]],".",""),"00000000")))</f>
        <v>12400000</v>
      </c>
      <c r="I691" t="s">
        <v>2864</v>
      </c>
      <c r="J691">
        <f>ROUND(VALUE(SUBSTITUTE(data_to_clean[[#This Row],[growth_%]],".",",")),0)</f>
        <v>633</v>
      </c>
      <c r="K691" t="s">
        <v>336</v>
      </c>
      <c r="L691">
        <v>29</v>
      </c>
      <c r="M691">
        <v>18</v>
      </c>
      <c r="N691">
        <v>1999</v>
      </c>
      <c r="O691">
        <v>2</v>
      </c>
      <c r="P691" t="s">
        <v>1762</v>
      </c>
      <c r="Q691" t="b">
        <f>AND(ISNUMBER(data_to_clean[[#This Row],[revenue_formatted]]),ISNUMBER(data_to_clean[[#This Row],[growth_formatted_%]]),ISNUMBER(data_to_clean[[#This Row],[workers]]),ISNUMBER(data_to_clean[[#This Row],[previous_workers]]),ISNUMBER(data_to_clean[[#This Row],[founded]]),ISNUMBER(data_to_clean[[#This Row],[yrs_on_list]]))</f>
        <v>1</v>
      </c>
    </row>
    <row r="692" spans="1:17" x14ac:dyDescent="0.25">
      <c r="A692">
        <v>690</v>
      </c>
      <c r="B692" t="s">
        <v>2865</v>
      </c>
      <c r="C692" t="s">
        <v>22</v>
      </c>
      <c r="D692" t="str">
        <f>VLOOKUP(data_to_clean[[#This Row],[state]],abbreviation_table[],2,FALSE)</f>
        <v>Tennessee</v>
      </c>
      <c r="E692" t="s">
        <v>512</v>
      </c>
      <c r="F692" t="str">
        <f>TRIM(LEFT(data_to_clean[[#This Row],[revenue]],FIND(" ",data_to_clean[[#This Row],[revenue]])))</f>
        <v>4.9</v>
      </c>
      <c r="G692" t="str">
        <f>RIGHT(data_to_clean[[#This Row],[revenue]],LEN(data_to_clean[[#This Row],[revenue]])-FIND(" ",data_to_clean[[#This Row],[revenue]]))</f>
        <v>Million</v>
      </c>
      <c r="H692" s="7">
        <f>VALUE(IF(data_to_clean[[#This Row],[multiplicity]]="Million",_xlfn.CONCAT(SUBSTITUTE(data_to_clean[[#This Row],[number]],".",""),"00000"),_xlfn.CONCAT(SUBSTITUTE(data_to_clean[[#This Row],[number]],".",""),"00000000")))</f>
        <v>4900000</v>
      </c>
      <c r="I692" t="s">
        <v>2867</v>
      </c>
      <c r="J692">
        <f>ROUND(VALUE(SUBSTITUTE(data_to_clean[[#This Row],[growth_%]],".",",")),0)</f>
        <v>632</v>
      </c>
      <c r="K692" t="s">
        <v>271</v>
      </c>
      <c r="L692">
        <v>8</v>
      </c>
      <c r="M692">
        <v>2</v>
      </c>
      <c r="N692">
        <v>2012</v>
      </c>
      <c r="O692">
        <v>2</v>
      </c>
      <c r="P692" t="s">
        <v>26</v>
      </c>
      <c r="Q692" t="b">
        <f>AND(ISNUMBER(data_to_clean[[#This Row],[revenue_formatted]]),ISNUMBER(data_to_clean[[#This Row],[growth_formatted_%]]),ISNUMBER(data_to_clean[[#This Row],[workers]]),ISNUMBER(data_to_clean[[#This Row],[previous_workers]]),ISNUMBER(data_to_clean[[#This Row],[founded]]),ISNUMBER(data_to_clean[[#This Row],[yrs_on_list]]))</f>
        <v>1</v>
      </c>
    </row>
    <row r="693" spans="1:17" x14ac:dyDescent="0.25">
      <c r="A693">
        <v>691</v>
      </c>
      <c r="B693" t="s">
        <v>2868</v>
      </c>
      <c r="C693" t="s">
        <v>45</v>
      </c>
      <c r="D693" t="str">
        <f>VLOOKUP(data_to_clean[[#This Row],[state]],abbreviation_table[],2,FALSE)</f>
        <v>Pennsylvania</v>
      </c>
      <c r="E693" t="s">
        <v>1227</v>
      </c>
      <c r="F693" t="str">
        <f>TRIM(LEFT(data_to_clean[[#This Row],[revenue]],FIND(" ",data_to_clean[[#This Row],[revenue]])))</f>
        <v>4.2</v>
      </c>
      <c r="G693" t="str">
        <f>RIGHT(data_to_clean[[#This Row],[revenue]],LEN(data_to_clean[[#This Row],[revenue]])-FIND(" ",data_to_clean[[#This Row],[revenue]]))</f>
        <v>Million</v>
      </c>
      <c r="H693" s="7">
        <f>VALUE(IF(data_to_clean[[#This Row],[multiplicity]]="Million",_xlfn.CONCAT(SUBSTITUTE(data_to_clean[[#This Row],[number]],".",""),"00000"),_xlfn.CONCAT(SUBSTITUTE(data_to_clean[[#This Row],[number]],".",""),"00000000")))</f>
        <v>4200000</v>
      </c>
      <c r="I693" t="s">
        <v>2870</v>
      </c>
      <c r="J693">
        <f>ROUND(VALUE(SUBSTITUTE(data_to_clean[[#This Row],[growth_%]],".",",")),0)</f>
        <v>631</v>
      </c>
      <c r="K693" t="s">
        <v>55</v>
      </c>
      <c r="L693">
        <v>47</v>
      </c>
      <c r="M693">
        <v>12</v>
      </c>
      <c r="N693">
        <v>2014</v>
      </c>
      <c r="O693">
        <v>1</v>
      </c>
      <c r="P693" t="s">
        <v>49</v>
      </c>
      <c r="Q693" t="b">
        <f>AND(ISNUMBER(data_to_clean[[#This Row],[revenue_formatted]]),ISNUMBER(data_to_clean[[#This Row],[growth_formatted_%]]),ISNUMBER(data_to_clean[[#This Row],[workers]]),ISNUMBER(data_to_clean[[#This Row],[previous_workers]]),ISNUMBER(data_to_clean[[#This Row],[founded]]),ISNUMBER(data_to_clean[[#This Row],[yrs_on_list]]))</f>
        <v>1</v>
      </c>
    </row>
    <row r="694" spans="1:17" x14ac:dyDescent="0.25">
      <c r="A694">
        <v>692</v>
      </c>
      <c r="B694" t="s">
        <v>2871</v>
      </c>
      <c r="C694" t="s">
        <v>80</v>
      </c>
      <c r="D694" t="str">
        <f>VLOOKUP(data_to_clean[[#This Row],[state]],abbreviation_table[],2,FALSE)</f>
        <v>California</v>
      </c>
      <c r="E694" t="s">
        <v>518</v>
      </c>
      <c r="F694" t="str">
        <f>TRIM(LEFT(data_to_clean[[#This Row],[revenue]],FIND(" ",data_to_clean[[#This Row],[revenue]])))</f>
        <v>6.6</v>
      </c>
      <c r="G694" t="str">
        <f>RIGHT(data_to_clean[[#This Row],[revenue]],LEN(data_to_clean[[#This Row],[revenue]])-FIND(" ",data_to_clean[[#This Row],[revenue]]))</f>
        <v>Million</v>
      </c>
      <c r="H694" s="7">
        <f>VALUE(IF(data_to_clean[[#This Row],[multiplicity]]="Million",_xlfn.CONCAT(SUBSTITUTE(data_to_clean[[#This Row],[number]],".",""),"00000"),_xlfn.CONCAT(SUBSTITUTE(data_to_clean[[#This Row],[number]],".",""),"00000000")))</f>
        <v>6600000</v>
      </c>
      <c r="I694" t="s">
        <v>2873</v>
      </c>
      <c r="J694">
        <f>ROUND(VALUE(SUBSTITUTE(data_to_clean[[#This Row],[growth_%]],".",",")),0)</f>
        <v>630</v>
      </c>
      <c r="K694" t="s">
        <v>1041</v>
      </c>
      <c r="L694">
        <v>45</v>
      </c>
      <c r="M694">
        <v>13</v>
      </c>
      <c r="N694">
        <v>2014</v>
      </c>
      <c r="O694">
        <v>1</v>
      </c>
      <c r="P694" t="s">
        <v>2067</v>
      </c>
      <c r="Q694" t="b">
        <f>AND(ISNUMBER(data_to_clean[[#This Row],[revenue_formatted]]),ISNUMBER(data_to_clean[[#This Row],[growth_formatted_%]]),ISNUMBER(data_to_clean[[#This Row],[workers]]),ISNUMBER(data_to_clean[[#This Row],[previous_workers]]),ISNUMBER(data_to_clean[[#This Row],[founded]]),ISNUMBER(data_to_clean[[#This Row],[yrs_on_list]]))</f>
        <v>1</v>
      </c>
    </row>
    <row r="695" spans="1:17" x14ac:dyDescent="0.25">
      <c r="A695">
        <v>693</v>
      </c>
      <c r="B695" t="s">
        <v>2874</v>
      </c>
      <c r="C695" t="s">
        <v>294</v>
      </c>
      <c r="D695" t="str">
        <f>VLOOKUP(data_to_clean[[#This Row],[state]],abbreviation_table[],2,FALSE)</f>
        <v>Minnesota</v>
      </c>
      <c r="E695" t="s">
        <v>749</v>
      </c>
      <c r="F695" t="str">
        <f>TRIM(LEFT(data_to_clean[[#This Row],[revenue]],FIND(" ",data_to_clean[[#This Row],[revenue]])))</f>
        <v>9.2</v>
      </c>
      <c r="G695" t="str">
        <f>RIGHT(data_to_clean[[#This Row],[revenue]],LEN(data_to_clean[[#This Row],[revenue]])-FIND(" ",data_to_clean[[#This Row],[revenue]]))</f>
        <v>Million</v>
      </c>
      <c r="H695" s="7">
        <f>VALUE(IF(data_to_clean[[#This Row],[multiplicity]]="Million",_xlfn.CONCAT(SUBSTITUTE(data_to_clean[[#This Row],[number]],".",""),"00000"),_xlfn.CONCAT(SUBSTITUTE(data_to_clean[[#This Row],[number]],".",""),"00000000")))</f>
        <v>9200000</v>
      </c>
      <c r="I695" t="s">
        <v>2876</v>
      </c>
      <c r="J695">
        <f>ROUND(VALUE(SUBSTITUTE(data_to_clean[[#This Row],[growth_%]],".",",")),0)</f>
        <v>627</v>
      </c>
      <c r="K695" t="s">
        <v>149</v>
      </c>
      <c r="L695">
        <v>27</v>
      </c>
      <c r="M695">
        <v>4</v>
      </c>
      <c r="N695">
        <v>2014</v>
      </c>
      <c r="O695">
        <v>2</v>
      </c>
      <c r="P695" t="s">
        <v>298</v>
      </c>
      <c r="Q695" t="b">
        <f>AND(ISNUMBER(data_to_clean[[#This Row],[revenue_formatted]]),ISNUMBER(data_to_clean[[#This Row],[growth_formatted_%]]),ISNUMBER(data_to_clean[[#This Row],[workers]]),ISNUMBER(data_to_clean[[#This Row],[previous_workers]]),ISNUMBER(data_to_clean[[#This Row],[founded]]),ISNUMBER(data_to_clean[[#This Row],[yrs_on_list]]))</f>
        <v>1</v>
      </c>
    </row>
    <row r="696" spans="1:17" x14ac:dyDescent="0.25">
      <c r="A696">
        <v>694</v>
      </c>
      <c r="B696" t="s">
        <v>2877</v>
      </c>
      <c r="C696" t="s">
        <v>119</v>
      </c>
      <c r="D696" t="str">
        <f>VLOOKUP(data_to_clean[[#This Row],[state]],abbreviation_table[],2,FALSE)</f>
        <v>Georgia</v>
      </c>
      <c r="E696" t="s">
        <v>1080</v>
      </c>
      <c r="F696" t="str">
        <f>TRIM(LEFT(data_to_clean[[#This Row],[revenue]],FIND(" ",data_to_clean[[#This Row],[revenue]])))</f>
        <v>7.7</v>
      </c>
      <c r="G696" t="str">
        <f>RIGHT(data_to_clean[[#This Row],[revenue]],LEN(data_to_clean[[#This Row],[revenue]])-FIND(" ",data_to_clean[[#This Row],[revenue]]))</f>
        <v>Million</v>
      </c>
      <c r="H696" s="7">
        <f>VALUE(IF(data_to_clean[[#This Row],[multiplicity]]="Million",_xlfn.CONCAT(SUBSTITUTE(data_to_clean[[#This Row],[number]],".",""),"00000"),_xlfn.CONCAT(SUBSTITUTE(data_to_clean[[#This Row],[number]],".",""),"00000000")))</f>
        <v>7700000</v>
      </c>
      <c r="I696" t="s">
        <v>2879</v>
      </c>
      <c r="J696">
        <f>ROUND(VALUE(SUBSTITUTE(data_to_clean[[#This Row],[growth_%]],".",",")),0)</f>
        <v>626</v>
      </c>
      <c r="K696" t="s">
        <v>336</v>
      </c>
      <c r="L696">
        <v>55</v>
      </c>
      <c r="M696">
        <v>10</v>
      </c>
      <c r="N696">
        <v>2014</v>
      </c>
      <c r="O696">
        <v>1</v>
      </c>
      <c r="P696" t="s">
        <v>2055</v>
      </c>
      <c r="Q696" t="b">
        <f>AND(ISNUMBER(data_to_clean[[#This Row],[revenue_formatted]]),ISNUMBER(data_to_clean[[#This Row],[growth_formatted_%]]),ISNUMBER(data_to_clean[[#This Row],[workers]]),ISNUMBER(data_to_clean[[#This Row],[previous_workers]]),ISNUMBER(data_to_clean[[#This Row],[founded]]),ISNUMBER(data_to_clean[[#This Row],[yrs_on_list]]))</f>
        <v>1</v>
      </c>
    </row>
    <row r="697" spans="1:17" x14ac:dyDescent="0.25">
      <c r="A697">
        <v>695</v>
      </c>
      <c r="B697" t="s">
        <v>2880</v>
      </c>
      <c r="C697" t="s">
        <v>503</v>
      </c>
      <c r="D697" t="str">
        <f>VLOOKUP(data_to_clean[[#This Row],[state]],abbreviation_table[],2,FALSE)</f>
        <v>Illinois</v>
      </c>
      <c r="E697" t="s">
        <v>541</v>
      </c>
      <c r="F697" t="str">
        <f>TRIM(LEFT(data_to_clean[[#This Row],[revenue]],FIND(" ",data_to_clean[[#This Row],[revenue]])))</f>
        <v>4.8</v>
      </c>
      <c r="G697" t="str">
        <f>RIGHT(data_to_clean[[#This Row],[revenue]],LEN(data_to_clean[[#This Row],[revenue]])-FIND(" ",data_to_clean[[#This Row],[revenue]]))</f>
        <v>Million</v>
      </c>
      <c r="H697" s="7">
        <f>VALUE(IF(data_to_clean[[#This Row],[multiplicity]]="Million",_xlfn.CONCAT(SUBSTITUTE(data_to_clean[[#This Row],[number]],".",""),"00000"),_xlfn.CONCAT(SUBSTITUTE(data_to_clean[[#This Row],[number]],".",""),"00000000")))</f>
        <v>4800000</v>
      </c>
      <c r="I697" t="s">
        <v>2882</v>
      </c>
      <c r="J697">
        <f>ROUND(VALUE(SUBSTITUTE(data_to_clean[[#This Row],[growth_%]],".",",")),0)</f>
        <v>626</v>
      </c>
      <c r="K697" t="s">
        <v>69</v>
      </c>
      <c r="L697">
        <v>10</v>
      </c>
      <c r="M697">
        <v>2</v>
      </c>
      <c r="N697">
        <v>2015</v>
      </c>
      <c r="O697">
        <v>1</v>
      </c>
      <c r="P697" t="s">
        <v>506</v>
      </c>
      <c r="Q697" t="b">
        <f>AND(ISNUMBER(data_to_clean[[#This Row],[revenue_formatted]]),ISNUMBER(data_to_clean[[#This Row],[growth_formatted_%]]),ISNUMBER(data_to_clean[[#This Row],[workers]]),ISNUMBER(data_to_clean[[#This Row],[previous_workers]]),ISNUMBER(data_to_clean[[#This Row],[founded]]),ISNUMBER(data_to_clean[[#This Row],[yrs_on_list]]))</f>
        <v>1</v>
      </c>
    </row>
    <row r="698" spans="1:17" x14ac:dyDescent="0.25">
      <c r="A698">
        <v>696</v>
      </c>
      <c r="B698" t="s">
        <v>2883</v>
      </c>
      <c r="C698" t="s">
        <v>86</v>
      </c>
      <c r="D698" t="str">
        <f>VLOOKUP(data_to_clean[[#This Row],[state]],abbreviation_table[],2,FALSE)</f>
        <v>Colorado</v>
      </c>
      <c r="E698" t="s">
        <v>957</v>
      </c>
      <c r="F698" t="str">
        <f>TRIM(LEFT(data_to_clean[[#This Row],[revenue]],FIND(" ",data_to_clean[[#This Row],[revenue]])))</f>
        <v>2.2</v>
      </c>
      <c r="G698" t="str">
        <f>RIGHT(data_to_clean[[#This Row],[revenue]],LEN(data_to_clean[[#This Row],[revenue]])-FIND(" ",data_to_clean[[#This Row],[revenue]]))</f>
        <v>Million</v>
      </c>
      <c r="H698" s="7">
        <f>VALUE(IF(data_to_clean[[#This Row],[multiplicity]]="Million",_xlfn.CONCAT(SUBSTITUTE(data_to_clean[[#This Row],[number]],".",""),"00000"),_xlfn.CONCAT(SUBSTITUTE(data_to_clean[[#This Row],[number]],".",""),"00000000")))</f>
        <v>2200000</v>
      </c>
      <c r="I698" t="s">
        <v>2885</v>
      </c>
      <c r="J698">
        <f>ROUND(VALUE(SUBSTITUTE(data_to_clean[[#This Row],[growth_%]],".",",")),0)</f>
        <v>626</v>
      </c>
      <c r="K698" t="s">
        <v>308</v>
      </c>
      <c r="L698">
        <v>15</v>
      </c>
      <c r="M698">
        <v>3</v>
      </c>
      <c r="N698">
        <v>2014</v>
      </c>
      <c r="O698">
        <v>1</v>
      </c>
      <c r="P698" t="s">
        <v>2886</v>
      </c>
      <c r="Q698" t="b">
        <f>AND(ISNUMBER(data_to_clean[[#This Row],[revenue_formatted]]),ISNUMBER(data_to_clean[[#This Row],[growth_formatted_%]]),ISNUMBER(data_to_clean[[#This Row],[workers]]),ISNUMBER(data_to_clean[[#This Row],[previous_workers]]),ISNUMBER(data_to_clean[[#This Row],[founded]]),ISNUMBER(data_to_clean[[#This Row],[yrs_on_list]]))</f>
        <v>1</v>
      </c>
    </row>
    <row r="699" spans="1:17" x14ac:dyDescent="0.25">
      <c r="A699">
        <v>697</v>
      </c>
      <c r="B699" t="s">
        <v>2887</v>
      </c>
      <c r="C699" t="s">
        <v>80</v>
      </c>
      <c r="D699" t="str">
        <f>VLOOKUP(data_to_clean[[#This Row],[state]],abbreviation_table[],2,FALSE)</f>
        <v>California</v>
      </c>
      <c r="E699" t="s">
        <v>892</v>
      </c>
      <c r="F699" t="str">
        <f>TRIM(LEFT(data_to_clean[[#This Row],[revenue]],FIND(" ",data_to_clean[[#This Row],[revenue]])))</f>
        <v>9.9</v>
      </c>
      <c r="G699" t="str">
        <f>RIGHT(data_to_clean[[#This Row],[revenue]],LEN(data_to_clean[[#This Row],[revenue]])-FIND(" ",data_to_clean[[#This Row],[revenue]]))</f>
        <v>Million</v>
      </c>
      <c r="H699" s="7">
        <f>VALUE(IF(data_to_clean[[#This Row],[multiplicity]]="Million",_xlfn.CONCAT(SUBSTITUTE(data_to_clean[[#This Row],[number]],".",""),"00000"),_xlfn.CONCAT(SUBSTITUTE(data_to_clean[[#This Row],[number]],".",""),"00000000")))</f>
        <v>9900000</v>
      </c>
      <c r="I699" t="s">
        <v>2889</v>
      </c>
      <c r="J699">
        <f>ROUND(VALUE(SUBSTITUTE(data_to_clean[[#This Row],[growth_%]],".",",")),0)</f>
        <v>625</v>
      </c>
      <c r="K699" t="s">
        <v>156</v>
      </c>
      <c r="L699">
        <v>48</v>
      </c>
      <c r="M699">
        <v>21</v>
      </c>
      <c r="N699">
        <v>2013</v>
      </c>
      <c r="O699">
        <v>2</v>
      </c>
      <c r="P699" t="s">
        <v>578</v>
      </c>
      <c r="Q699" t="b">
        <f>AND(ISNUMBER(data_to_clean[[#This Row],[revenue_formatted]]),ISNUMBER(data_to_clean[[#This Row],[growth_formatted_%]]),ISNUMBER(data_to_clean[[#This Row],[workers]]),ISNUMBER(data_to_clean[[#This Row],[previous_workers]]),ISNUMBER(data_to_clean[[#This Row],[founded]]),ISNUMBER(data_to_clean[[#This Row],[yrs_on_list]]))</f>
        <v>1</v>
      </c>
    </row>
    <row r="700" spans="1:17" x14ac:dyDescent="0.25">
      <c r="A700">
        <v>698</v>
      </c>
      <c r="B700" t="s">
        <v>2890</v>
      </c>
      <c r="C700" t="s">
        <v>503</v>
      </c>
      <c r="D700" t="str">
        <f>VLOOKUP(data_to_clean[[#This Row],[state]],abbreviation_table[],2,FALSE)</f>
        <v>Illinois</v>
      </c>
      <c r="E700" t="s">
        <v>87</v>
      </c>
      <c r="F700" t="str">
        <f>TRIM(LEFT(data_to_clean[[#This Row],[revenue]],FIND(" ",data_to_clean[[#This Row],[revenue]])))</f>
        <v>13.9</v>
      </c>
      <c r="G700" t="str">
        <f>RIGHT(data_to_clean[[#This Row],[revenue]],LEN(data_to_clean[[#This Row],[revenue]])-FIND(" ",data_to_clean[[#This Row],[revenue]]))</f>
        <v>Million</v>
      </c>
      <c r="H700" s="7">
        <f>VALUE(IF(data_to_clean[[#This Row],[multiplicity]]="Million",_xlfn.CONCAT(SUBSTITUTE(data_to_clean[[#This Row],[number]],".",""),"00000"),_xlfn.CONCAT(SUBSTITUTE(data_to_clean[[#This Row],[number]],".",""),"00000000")))</f>
        <v>13900000</v>
      </c>
      <c r="I700" t="s">
        <v>2892</v>
      </c>
      <c r="J700">
        <f>ROUND(VALUE(SUBSTITUTE(data_to_clean[[#This Row],[growth_%]],".",",")),0)</f>
        <v>624</v>
      </c>
      <c r="K700" t="s">
        <v>233</v>
      </c>
      <c r="L700">
        <v>24</v>
      </c>
      <c r="M700">
        <v>7</v>
      </c>
      <c r="N700">
        <v>2010</v>
      </c>
      <c r="O700">
        <v>2</v>
      </c>
      <c r="P700" t="s">
        <v>506</v>
      </c>
      <c r="Q700" t="b">
        <f>AND(ISNUMBER(data_to_clean[[#This Row],[revenue_formatted]]),ISNUMBER(data_to_clean[[#This Row],[growth_formatted_%]]),ISNUMBER(data_to_clean[[#This Row],[workers]]),ISNUMBER(data_to_clean[[#This Row],[previous_workers]]),ISNUMBER(data_to_clean[[#This Row],[founded]]),ISNUMBER(data_to_clean[[#This Row],[yrs_on_list]]))</f>
        <v>1</v>
      </c>
    </row>
    <row r="701" spans="1:17" x14ac:dyDescent="0.25">
      <c r="A701">
        <v>699</v>
      </c>
      <c r="B701" t="s">
        <v>2893</v>
      </c>
      <c r="C701" t="s">
        <v>86</v>
      </c>
      <c r="D701" t="str">
        <f>VLOOKUP(data_to_clean[[#This Row],[state]],abbreviation_table[],2,FALSE)</f>
        <v>Colorado</v>
      </c>
      <c r="E701" t="s">
        <v>2895</v>
      </c>
      <c r="F701" t="str">
        <f>TRIM(LEFT(data_to_clean[[#This Row],[revenue]],FIND(" ",data_to_clean[[#This Row],[revenue]])))</f>
        <v>157.1</v>
      </c>
      <c r="G701" t="str">
        <f>RIGHT(data_to_clean[[#This Row],[revenue]],LEN(data_to_clean[[#This Row],[revenue]])-FIND(" ",data_to_clean[[#This Row],[revenue]]))</f>
        <v>Million</v>
      </c>
      <c r="H701" s="7">
        <f>VALUE(IF(data_to_clean[[#This Row],[multiplicity]]="Million",_xlfn.CONCAT(SUBSTITUTE(data_to_clean[[#This Row],[number]],".",""),"00000"),_xlfn.CONCAT(SUBSTITUTE(data_to_clean[[#This Row],[number]],".",""),"00000000")))</f>
        <v>157100000</v>
      </c>
      <c r="I701" t="s">
        <v>2896</v>
      </c>
      <c r="J701">
        <f>ROUND(VALUE(SUBSTITUTE(data_to_clean[[#This Row],[growth_%]],".",",")),0)</f>
        <v>623</v>
      </c>
      <c r="K701" t="s">
        <v>40</v>
      </c>
      <c r="L701">
        <v>516</v>
      </c>
      <c r="M701">
        <v>171</v>
      </c>
      <c r="N701">
        <v>2012</v>
      </c>
      <c r="O701">
        <v>2</v>
      </c>
      <c r="P701" t="s">
        <v>89</v>
      </c>
      <c r="Q701" t="b">
        <f>AND(ISNUMBER(data_to_clean[[#This Row],[revenue_formatted]]),ISNUMBER(data_to_clean[[#This Row],[growth_formatted_%]]),ISNUMBER(data_to_clean[[#This Row],[workers]]),ISNUMBER(data_to_clean[[#This Row],[previous_workers]]),ISNUMBER(data_to_clean[[#This Row],[founded]]),ISNUMBER(data_to_clean[[#This Row],[yrs_on_list]]))</f>
        <v>1</v>
      </c>
    </row>
    <row r="702" spans="1:17" x14ac:dyDescent="0.25">
      <c r="A702">
        <v>700</v>
      </c>
      <c r="B702" t="s">
        <v>2897</v>
      </c>
      <c r="C702" t="s">
        <v>86</v>
      </c>
      <c r="D702" t="str">
        <f>VLOOKUP(data_to_clean[[#This Row],[state]],abbreviation_table[],2,FALSE)</f>
        <v>Colorado</v>
      </c>
      <c r="E702" t="s">
        <v>1106</v>
      </c>
      <c r="F702" t="str">
        <f>TRIM(LEFT(data_to_clean[[#This Row],[revenue]],FIND(" ",data_to_clean[[#This Row],[revenue]])))</f>
        <v>2.9</v>
      </c>
      <c r="G702" t="str">
        <f>RIGHT(data_to_clean[[#This Row],[revenue]],LEN(data_to_clean[[#This Row],[revenue]])-FIND(" ",data_to_clean[[#This Row],[revenue]]))</f>
        <v>Million</v>
      </c>
      <c r="H702" s="7">
        <f>VALUE(IF(data_to_clean[[#This Row],[multiplicity]]="Million",_xlfn.CONCAT(SUBSTITUTE(data_to_clean[[#This Row],[number]],".",""),"00000"),_xlfn.CONCAT(SUBSTITUTE(data_to_clean[[#This Row],[number]],".",""),"00000000")))</f>
        <v>2900000</v>
      </c>
      <c r="I702" t="s">
        <v>2899</v>
      </c>
      <c r="J702">
        <f>ROUND(VALUE(SUBSTITUTE(data_to_clean[[#This Row],[growth_%]],".",",")),0)</f>
        <v>623</v>
      </c>
      <c r="K702" t="s">
        <v>156</v>
      </c>
      <c r="L702">
        <v>19</v>
      </c>
      <c r="M702">
        <v>5</v>
      </c>
      <c r="N702">
        <v>2011</v>
      </c>
      <c r="O702">
        <v>1</v>
      </c>
      <c r="P702" t="s">
        <v>2900</v>
      </c>
      <c r="Q702" t="b">
        <f>AND(ISNUMBER(data_to_clean[[#This Row],[revenue_formatted]]),ISNUMBER(data_to_clean[[#This Row],[growth_formatted_%]]),ISNUMBER(data_to_clean[[#This Row],[workers]]),ISNUMBER(data_to_clean[[#This Row],[previous_workers]]),ISNUMBER(data_to_clean[[#This Row],[founded]]),ISNUMBER(data_to_clean[[#This Row],[yrs_on_list]]))</f>
        <v>1</v>
      </c>
    </row>
    <row r="703" spans="1:17" x14ac:dyDescent="0.25">
      <c r="A703">
        <v>701</v>
      </c>
      <c r="B703" t="s">
        <v>2901</v>
      </c>
      <c r="C703" t="s">
        <v>86</v>
      </c>
      <c r="D703" t="str">
        <f>VLOOKUP(data_to_clean[[#This Row],[state]],abbreviation_table[],2,FALSE)</f>
        <v>Colorado</v>
      </c>
      <c r="E703" t="s">
        <v>754</v>
      </c>
      <c r="F703" t="str">
        <f>TRIM(LEFT(data_to_clean[[#This Row],[revenue]],FIND(" ",data_to_clean[[#This Row],[revenue]])))</f>
        <v>18.5</v>
      </c>
      <c r="G703" t="str">
        <f>RIGHT(data_to_clean[[#This Row],[revenue]],LEN(data_to_clean[[#This Row],[revenue]])-FIND(" ",data_to_clean[[#This Row],[revenue]]))</f>
        <v>Million</v>
      </c>
      <c r="H703" s="7">
        <f>VALUE(IF(data_to_clean[[#This Row],[multiplicity]]="Million",_xlfn.CONCAT(SUBSTITUTE(data_to_clean[[#This Row],[number]],".",""),"00000"),_xlfn.CONCAT(SUBSTITUTE(data_to_clean[[#This Row],[number]],".",""),"00000000")))</f>
        <v>18500000</v>
      </c>
      <c r="I703" t="s">
        <v>2903</v>
      </c>
      <c r="J703">
        <f>ROUND(VALUE(SUBSTITUTE(data_to_clean[[#This Row],[growth_%]],".",",")),0)</f>
        <v>622</v>
      </c>
      <c r="K703" t="s">
        <v>33</v>
      </c>
      <c r="L703">
        <v>58</v>
      </c>
      <c r="M703">
        <v>18</v>
      </c>
      <c r="N703">
        <v>2012</v>
      </c>
      <c r="O703">
        <v>3</v>
      </c>
      <c r="P703" t="s">
        <v>2904</v>
      </c>
      <c r="Q703" t="b">
        <f>AND(ISNUMBER(data_to_clean[[#This Row],[revenue_formatted]]),ISNUMBER(data_to_clean[[#This Row],[growth_formatted_%]]),ISNUMBER(data_to_clean[[#This Row],[workers]]),ISNUMBER(data_to_clean[[#This Row],[previous_workers]]),ISNUMBER(data_to_clean[[#This Row],[founded]]),ISNUMBER(data_to_clean[[#This Row],[yrs_on_list]]))</f>
        <v>1</v>
      </c>
    </row>
    <row r="704" spans="1:17" x14ac:dyDescent="0.25">
      <c r="A704">
        <v>702</v>
      </c>
      <c r="B704" t="s">
        <v>2905</v>
      </c>
      <c r="C704" t="s">
        <v>1262</v>
      </c>
      <c r="D704" t="str">
        <f>VLOOKUP(data_to_clean[[#This Row],[state]],abbreviation_table[],2,FALSE)</f>
        <v>South Carolina</v>
      </c>
      <c r="E704" t="s">
        <v>2763</v>
      </c>
      <c r="F704" t="str">
        <f>TRIM(LEFT(data_to_clean[[#This Row],[revenue]],FIND(" ",data_to_clean[[#This Row],[revenue]])))</f>
        <v>12.1</v>
      </c>
      <c r="G704" t="str">
        <f>RIGHT(data_to_clean[[#This Row],[revenue]],LEN(data_to_clean[[#This Row],[revenue]])-FIND(" ",data_to_clean[[#This Row],[revenue]]))</f>
        <v>Million</v>
      </c>
      <c r="H704" s="7">
        <f>VALUE(IF(data_to_clean[[#This Row],[multiplicity]]="Million",_xlfn.CONCAT(SUBSTITUTE(data_to_clean[[#This Row],[number]],".",""),"00000"),_xlfn.CONCAT(SUBSTITUTE(data_to_clean[[#This Row],[number]],".",""),"00000000")))</f>
        <v>12100000</v>
      </c>
      <c r="I704" t="s">
        <v>2907</v>
      </c>
      <c r="J704">
        <f>ROUND(VALUE(SUBSTITUTE(data_to_clean[[#This Row],[growth_%]],".",",")),0)</f>
        <v>622</v>
      </c>
      <c r="K704" t="s">
        <v>55</v>
      </c>
      <c r="L704">
        <v>218</v>
      </c>
      <c r="M704">
        <v>35</v>
      </c>
      <c r="N704">
        <v>2012</v>
      </c>
      <c r="O704">
        <v>2</v>
      </c>
      <c r="P704" t="s">
        <v>2908</v>
      </c>
      <c r="Q704" t="b">
        <f>AND(ISNUMBER(data_to_clean[[#This Row],[revenue_formatted]]),ISNUMBER(data_to_clean[[#This Row],[growth_formatted_%]]),ISNUMBER(data_to_clean[[#This Row],[workers]]),ISNUMBER(data_to_clean[[#This Row],[previous_workers]]),ISNUMBER(data_to_clean[[#This Row],[founded]]),ISNUMBER(data_to_clean[[#This Row],[yrs_on_list]]))</f>
        <v>1</v>
      </c>
    </row>
    <row r="705" spans="1:17" x14ac:dyDescent="0.25">
      <c r="A705">
        <v>703</v>
      </c>
      <c r="B705" t="s">
        <v>2909</v>
      </c>
      <c r="C705" t="s">
        <v>80</v>
      </c>
      <c r="D705" t="str">
        <f>VLOOKUP(data_to_clean[[#This Row],[state]],abbreviation_table[],2,FALSE)</f>
        <v>California</v>
      </c>
      <c r="E705" t="s">
        <v>2396</v>
      </c>
      <c r="F705" t="str">
        <f>TRIM(LEFT(data_to_clean[[#This Row],[revenue]],FIND(" ",data_to_clean[[#This Row],[revenue]])))</f>
        <v>16.7</v>
      </c>
      <c r="G705" t="str">
        <f>RIGHT(data_to_clean[[#This Row],[revenue]],LEN(data_to_clean[[#This Row],[revenue]])-FIND(" ",data_to_clean[[#This Row],[revenue]]))</f>
        <v>Million</v>
      </c>
      <c r="H705" s="7">
        <f>VALUE(IF(data_to_clean[[#This Row],[multiplicity]]="Million",_xlfn.CONCAT(SUBSTITUTE(data_to_clean[[#This Row],[number]],".",""),"00000"),_xlfn.CONCAT(SUBSTITUTE(data_to_clean[[#This Row],[number]],".",""),"00000000")))</f>
        <v>16700000</v>
      </c>
      <c r="I705" t="s">
        <v>2911</v>
      </c>
      <c r="J705">
        <f>ROUND(VALUE(SUBSTITUTE(data_to_clean[[#This Row],[growth_%]],".",",")),0)</f>
        <v>621</v>
      </c>
      <c r="K705" t="s">
        <v>55</v>
      </c>
      <c r="L705">
        <v>75</v>
      </c>
      <c r="M705">
        <v>9</v>
      </c>
      <c r="N705">
        <v>2013</v>
      </c>
      <c r="O705">
        <v>2</v>
      </c>
      <c r="P705" t="s">
        <v>83</v>
      </c>
      <c r="Q705" t="b">
        <f>AND(ISNUMBER(data_to_clean[[#This Row],[revenue_formatted]]),ISNUMBER(data_to_clean[[#This Row],[growth_formatted_%]]),ISNUMBER(data_to_clean[[#This Row],[workers]]),ISNUMBER(data_to_clean[[#This Row],[previous_workers]]),ISNUMBER(data_to_clean[[#This Row],[founded]]),ISNUMBER(data_to_clean[[#This Row],[yrs_on_list]]))</f>
        <v>1</v>
      </c>
    </row>
    <row r="706" spans="1:17" x14ac:dyDescent="0.25">
      <c r="A706">
        <v>704</v>
      </c>
      <c r="B706" t="s">
        <v>2912</v>
      </c>
      <c r="C706" t="s">
        <v>105</v>
      </c>
      <c r="D706" t="str">
        <f>VLOOKUP(data_to_clean[[#This Row],[state]],abbreviation_table[],2,FALSE)</f>
        <v>New York</v>
      </c>
      <c r="E706" t="s">
        <v>1442</v>
      </c>
      <c r="F706" t="str">
        <f>TRIM(LEFT(data_to_clean[[#This Row],[revenue]],FIND(" ",data_to_clean[[#This Row],[revenue]])))</f>
        <v>2</v>
      </c>
      <c r="G706" t="str">
        <f>RIGHT(data_to_clean[[#This Row],[revenue]],LEN(data_to_clean[[#This Row],[revenue]])-FIND(" ",data_to_clean[[#This Row],[revenue]]))</f>
        <v>Million</v>
      </c>
      <c r="H706" s="7">
        <f>VALUE(IF(data_to_clean[[#This Row],[multiplicity]]="Million",_xlfn.CONCAT(SUBSTITUTE(data_to_clean[[#This Row],[number]],".",""),"00000"),_xlfn.CONCAT(SUBSTITUTE(data_to_clean[[#This Row],[number]],".",""),"00000000")))</f>
        <v>200000</v>
      </c>
      <c r="I706" t="s">
        <v>2914</v>
      </c>
      <c r="J706">
        <f>ROUND(VALUE(SUBSTITUTE(data_to_clean[[#This Row],[growth_%]],".",",")),0)</f>
        <v>621</v>
      </c>
      <c r="K706" t="s">
        <v>336</v>
      </c>
      <c r="L706">
        <v>21</v>
      </c>
      <c r="M706">
        <v>5</v>
      </c>
      <c r="N706">
        <v>2013</v>
      </c>
      <c r="O706">
        <v>1</v>
      </c>
      <c r="P706" t="s">
        <v>2389</v>
      </c>
      <c r="Q706" t="b">
        <f>AND(ISNUMBER(data_to_clean[[#This Row],[revenue_formatted]]),ISNUMBER(data_to_clean[[#This Row],[growth_formatted_%]]),ISNUMBER(data_to_clean[[#This Row],[workers]]),ISNUMBER(data_to_clean[[#This Row],[previous_workers]]),ISNUMBER(data_to_clean[[#This Row],[founded]]),ISNUMBER(data_to_clean[[#This Row],[yrs_on_list]]))</f>
        <v>1</v>
      </c>
    </row>
    <row r="707" spans="1:17" x14ac:dyDescent="0.25">
      <c r="A707">
        <v>705</v>
      </c>
      <c r="B707" t="s">
        <v>2915</v>
      </c>
      <c r="C707" t="s">
        <v>66</v>
      </c>
      <c r="D707" t="str">
        <f>VLOOKUP(data_to_clean[[#This Row],[state]],abbreviation_table[],2,FALSE)</f>
        <v>Virginia</v>
      </c>
      <c r="E707" t="s">
        <v>630</v>
      </c>
      <c r="F707" t="str">
        <f>TRIM(LEFT(data_to_clean[[#This Row],[revenue]],FIND(" ",data_to_clean[[#This Row],[revenue]])))</f>
        <v>23.6</v>
      </c>
      <c r="G707" t="str">
        <f>RIGHT(data_to_clean[[#This Row],[revenue]],LEN(data_to_clean[[#This Row],[revenue]])-FIND(" ",data_to_clean[[#This Row],[revenue]]))</f>
        <v>Million</v>
      </c>
      <c r="H707" s="7">
        <f>VALUE(IF(data_to_clean[[#This Row],[multiplicity]]="Million",_xlfn.CONCAT(SUBSTITUTE(data_to_clean[[#This Row],[number]],".",""),"00000"),_xlfn.CONCAT(SUBSTITUTE(data_to_clean[[#This Row],[number]],".",""),"00000000")))</f>
        <v>23600000</v>
      </c>
      <c r="I707" t="s">
        <v>2917</v>
      </c>
      <c r="J707">
        <f>ROUND(VALUE(SUBSTITUTE(data_to_clean[[#This Row],[growth_%]],".",",")),0)</f>
        <v>620</v>
      </c>
      <c r="K707" t="s">
        <v>107</v>
      </c>
      <c r="L707">
        <v>180</v>
      </c>
      <c r="M707">
        <v>25</v>
      </c>
      <c r="N707">
        <v>2003</v>
      </c>
      <c r="O707">
        <v>1</v>
      </c>
      <c r="P707" t="s">
        <v>1853</v>
      </c>
      <c r="Q707" t="b">
        <f>AND(ISNUMBER(data_to_clean[[#This Row],[revenue_formatted]]),ISNUMBER(data_to_clean[[#This Row],[growth_formatted_%]]),ISNUMBER(data_to_clean[[#This Row],[workers]]),ISNUMBER(data_to_clean[[#This Row],[previous_workers]]),ISNUMBER(data_to_clean[[#This Row],[founded]]),ISNUMBER(data_to_clean[[#This Row],[yrs_on_list]]))</f>
        <v>1</v>
      </c>
    </row>
    <row r="708" spans="1:17" x14ac:dyDescent="0.25">
      <c r="A708">
        <v>706</v>
      </c>
      <c r="B708" t="s">
        <v>2918</v>
      </c>
      <c r="C708" t="s">
        <v>80</v>
      </c>
      <c r="D708" t="str">
        <f>VLOOKUP(data_to_clean[[#This Row],[state]],abbreviation_table[],2,FALSE)</f>
        <v>California</v>
      </c>
      <c r="E708" t="s">
        <v>2920</v>
      </c>
      <c r="F708" t="str">
        <f>TRIM(LEFT(data_to_clean[[#This Row],[revenue]],FIND(" ",data_to_clean[[#This Row],[revenue]])))</f>
        <v>151.5</v>
      </c>
      <c r="G708" t="str">
        <f>RIGHT(data_to_clean[[#This Row],[revenue]],LEN(data_to_clean[[#This Row],[revenue]])-FIND(" ",data_to_clean[[#This Row],[revenue]]))</f>
        <v>Million</v>
      </c>
      <c r="H708" s="7">
        <f>VALUE(IF(data_to_clean[[#This Row],[multiplicity]]="Million",_xlfn.CONCAT(SUBSTITUTE(data_to_clean[[#This Row],[number]],".",""),"00000"),_xlfn.CONCAT(SUBSTITUTE(data_to_clean[[#This Row],[number]],".",""),"00000000")))</f>
        <v>151500000</v>
      </c>
      <c r="I708" t="s">
        <v>2921</v>
      </c>
      <c r="J708">
        <f>ROUND(VALUE(SUBSTITUTE(data_to_clean[[#This Row],[growth_%]],".",",")),0)</f>
        <v>619</v>
      </c>
      <c r="K708" t="s">
        <v>156</v>
      </c>
      <c r="L708">
        <v>1700</v>
      </c>
      <c r="M708">
        <v>300</v>
      </c>
      <c r="N708">
        <v>2011</v>
      </c>
      <c r="O708">
        <v>1</v>
      </c>
      <c r="P708" t="s">
        <v>500</v>
      </c>
      <c r="Q708" t="b">
        <f>AND(ISNUMBER(data_to_clean[[#This Row],[revenue_formatted]]),ISNUMBER(data_to_clean[[#This Row],[growth_formatted_%]]),ISNUMBER(data_to_clean[[#This Row],[workers]]),ISNUMBER(data_to_clean[[#This Row],[previous_workers]]),ISNUMBER(data_to_clean[[#This Row],[founded]]),ISNUMBER(data_to_clean[[#This Row],[yrs_on_list]]))</f>
        <v>1</v>
      </c>
    </row>
    <row r="709" spans="1:17" x14ac:dyDescent="0.25">
      <c r="A709">
        <v>707</v>
      </c>
      <c r="B709" t="s">
        <v>2922</v>
      </c>
      <c r="C709" t="s">
        <v>80</v>
      </c>
      <c r="D709" t="str">
        <f>VLOOKUP(data_to_clean[[#This Row],[state]],abbreviation_table[],2,FALSE)</f>
        <v>California</v>
      </c>
      <c r="E709" t="s">
        <v>135</v>
      </c>
      <c r="F709" t="str">
        <f>TRIM(LEFT(data_to_clean[[#This Row],[revenue]],FIND(" ",data_to_clean[[#This Row],[revenue]])))</f>
        <v>9.6</v>
      </c>
      <c r="G709" t="str">
        <f>RIGHT(data_to_clean[[#This Row],[revenue]],LEN(data_to_clean[[#This Row],[revenue]])-FIND(" ",data_to_clean[[#This Row],[revenue]]))</f>
        <v>Million</v>
      </c>
      <c r="H709" s="7">
        <f>VALUE(IF(data_to_clean[[#This Row],[multiplicity]]="Million",_xlfn.CONCAT(SUBSTITUTE(data_to_clean[[#This Row],[number]],".",""),"00000"),_xlfn.CONCAT(SUBSTITUTE(data_to_clean[[#This Row],[number]],".",""),"00000000")))</f>
        <v>9600000</v>
      </c>
      <c r="I709" t="s">
        <v>2924</v>
      </c>
      <c r="J709">
        <f>ROUND(VALUE(SUBSTITUTE(data_to_clean[[#This Row],[growth_%]],".",",")),0)</f>
        <v>617</v>
      </c>
      <c r="K709" t="s">
        <v>336</v>
      </c>
      <c r="L709">
        <v>15</v>
      </c>
      <c r="M709">
        <v>9</v>
      </c>
      <c r="N709">
        <v>2009</v>
      </c>
      <c r="O709">
        <v>5</v>
      </c>
      <c r="P709" t="s">
        <v>2925</v>
      </c>
      <c r="Q709" t="b">
        <f>AND(ISNUMBER(data_to_clean[[#This Row],[revenue_formatted]]),ISNUMBER(data_to_clean[[#This Row],[growth_formatted_%]]),ISNUMBER(data_to_clean[[#This Row],[workers]]),ISNUMBER(data_to_clean[[#This Row],[previous_workers]]),ISNUMBER(data_to_clean[[#This Row],[founded]]),ISNUMBER(data_to_clean[[#This Row],[yrs_on_list]]))</f>
        <v>1</v>
      </c>
    </row>
    <row r="710" spans="1:17" x14ac:dyDescent="0.25">
      <c r="A710">
        <v>708</v>
      </c>
      <c r="B710" t="s">
        <v>2926</v>
      </c>
      <c r="C710" t="s">
        <v>105</v>
      </c>
      <c r="D710" t="str">
        <f>VLOOKUP(data_to_clean[[#This Row],[state]],abbreviation_table[],2,FALSE)</f>
        <v>New York</v>
      </c>
      <c r="E710" t="s">
        <v>1991</v>
      </c>
      <c r="F710" t="str">
        <f>TRIM(LEFT(data_to_clean[[#This Row],[revenue]],FIND(" ",data_to_clean[[#This Row],[revenue]])))</f>
        <v>11.3</v>
      </c>
      <c r="G710" t="str">
        <f>RIGHT(data_to_clean[[#This Row],[revenue]],LEN(data_to_clean[[#This Row],[revenue]])-FIND(" ",data_to_clean[[#This Row],[revenue]]))</f>
        <v>Million</v>
      </c>
      <c r="H710" s="7">
        <f>VALUE(IF(data_to_clean[[#This Row],[multiplicity]]="Million",_xlfn.CONCAT(SUBSTITUTE(data_to_clean[[#This Row],[number]],".",""),"00000"),_xlfn.CONCAT(SUBSTITUTE(data_to_clean[[#This Row],[number]],".",""),"00000000")))</f>
        <v>11300000</v>
      </c>
      <c r="I710" t="s">
        <v>2928</v>
      </c>
      <c r="J710">
        <f>ROUND(VALUE(SUBSTITUTE(data_to_clean[[#This Row],[growth_%]],".",",")),0)</f>
        <v>617</v>
      </c>
      <c r="K710" t="s">
        <v>156</v>
      </c>
      <c r="L710">
        <v>48</v>
      </c>
      <c r="M710">
        <v>20</v>
      </c>
      <c r="N710">
        <v>2010</v>
      </c>
      <c r="O710">
        <v>2</v>
      </c>
      <c r="P710" t="s">
        <v>108</v>
      </c>
      <c r="Q710" t="b">
        <f>AND(ISNUMBER(data_to_clean[[#This Row],[revenue_formatted]]),ISNUMBER(data_to_clean[[#This Row],[growth_formatted_%]]),ISNUMBER(data_to_clean[[#This Row],[workers]]),ISNUMBER(data_to_clean[[#This Row],[previous_workers]]),ISNUMBER(data_to_clean[[#This Row],[founded]]),ISNUMBER(data_to_clean[[#This Row],[yrs_on_list]]))</f>
        <v>1</v>
      </c>
    </row>
    <row r="711" spans="1:17" x14ac:dyDescent="0.25">
      <c r="A711">
        <v>709</v>
      </c>
      <c r="B711" t="s">
        <v>2929</v>
      </c>
      <c r="C711" t="s">
        <v>215</v>
      </c>
      <c r="D711" t="str">
        <f>VLOOKUP(data_to_clean[[#This Row],[state]],abbreviation_table[],2,FALSE)</f>
        <v>North Carolina</v>
      </c>
      <c r="E711" t="s">
        <v>399</v>
      </c>
      <c r="F711" t="str">
        <f>TRIM(LEFT(data_to_clean[[#This Row],[revenue]],FIND(" ",data_to_clean[[#This Row],[revenue]])))</f>
        <v>9</v>
      </c>
      <c r="G711" t="str">
        <f>RIGHT(data_to_clean[[#This Row],[revenue]],LEN(data_to_clean[[#This Row],[revenue]])-FIND(" ",data_to_clean[[#This Row],[revenue]]))</f>
        <v>Million</v>
      </c>
      <c r="H711" s="7">
        <f>VALUE(IF(data_to_clean[[#This Row],[multiplicity]]="Million",_xlfn.CONCAT(SUBSTITUTE(data_to_clean[[#This Row],[number]],".",""),"00000"),_xlfn.CONCAT(SUBSTITUTE(data_to_clean[[#This Row],[number]],".",""),"00000000")))</f>
        <v>900000</v>
      </c>
      <c r="I711" t="s">
        <v>2931</v>
      </c>
      <c r="J711">
        <f>ROUND(VALUE(SUBSTITUTE(data_to_clean[[#This Row],[growth_%]],".",",")),0)</f>
        <v>617</v>
      </c>
      <c r="K711" t="s">
        <v>233</v>
      </c>
      <c r="L711">
        <v>15</v>
      </c>
      <c r="M711">
        <v>5</v>
      </c>
      <c r="N711">
        <v>2009</v>
      </c>
      <c r="O711">
        <v>3</v>
      </c>
      <c r="P711" t="s">
        <v>2932</v>
      </c>
      <c r="Q711" t="b">
        <f>AND(ISNUMBER(data_to_clean[[#This Row],[revenue_formatted]]),ISNUMBER(data_to_clean[[#This Row],[growth_formatted_%]]),ISNUMBER(data_to_clean[[#This Row],[workers]]),ISNUMBER(data_to_clean[[#This Row],[previous_workers]]),ISNUMBER(data_to_clean[[#This Row],[founded]]),ISNUMBER(data_to_clean[[#This Row],[yrs_on_list]]))</f>
        <v>1</v>
      </c>
    </row>
    <row r="712" spans="1:17" x14ac:dyDescent="0.25">
      <c r="A712">
        <v>710</v>
      </c>
      <c r="B712" t="s">
        <v>2933</v>
      </c>
      <c r="C712" t="s">
        <v>80</v>
      </c>
      <c r="D712" t="str">
        <f>VLOOKUP(data_to_clean[[#This Row],[state]],abbreviation_table[],2,FALSE)</f>
        <v>California</v>
      </c>
      <c r="E712" t="s">
        <v>765</v>
      </c>
      <c r="F712" t="str">
        <f>TRIM(LEFT(data_to_clean[[#This Row],[revenue]],FIND(" ",data_to_clean[[#This Row],[revenue]])))</f>
        <v>5.5</v>
      </c>
      <c r="G712" t="str">
        <f>RIGHT(data_to_clean[[#This Row],[revenue]],LEN(data_to_clean[[#This Row],[revenue]])-FIND(" ",data_to_clean[[#This Row],[revenue]]))</f>
        <v>Million</v>
      </c>
      <c r="H712" s="7">
        <f>VALUE(IF(data_to_clean[[#This Row],[multiplicity]]="Million",_xlfn.CONCAT(SUBSTITUTE(data_to_clean[[#This Row],[number]],".",""),"00000"),_xlfn.CONCAT(SUBSTITUTE(data_to_clean[[#This Row],[number]],".",""),"00000000")))</f>
        <v>5500000</v>
      </c>
      <c r="I712" t="s">
        <v>2935</v>
      </c>
      <c r="J712">
        <f>ROUND(VALUE(SUBSTITUTE(data_to_clean[[#This Row],[growth_%]],".",",")),0)</f>
        <v>617</v>
      </c>
      <c r="K712" t="s">
        <v>107</v>
      </c>
      <c r="L712">
        <v>34</v>
      </c>
      <c r="M712">
        <v>8</v>
      </c>
      <c r="N712">
        <v>2012</v>
      </c>
      <c r="O712">
        <v>2</v>
      </c>
      <c r="P712" t="s">
        <v>163</v>
      </c>
      <c r="Q712" t="b">
        <f>AND(ISNUMBER(data_to_clean[[#This Row],[revenue_formatted]]),ISNUMBER(data_to_clean[[#This Row],[growth_formatted_%]]),ISNUMBER(data_to_clean[[#This Row],[workers]]),ISNUMBER(data_to_clean[[#This Row],[previous_workers]]),ISNUMBER(data_to_clean[[#This Row],[founded]]),ISNUMBER(data_to_clean[[#This Row],[yrs_on_list]]))</f>
        <v>1</v>
      </c>
    </row>
    <row r="713" spans="1:17" x14ac:dyDescent="0.25">
      <c r="A713">
        <v>711</v>
      </c>
      <c r="B713" t="s">
        <v>2936</v>
      </c>
      <c r="C713" t="s">
        <v>30</v>
      </c>
      <c r="D713" t="str">
        <f>VLOOKUP(data_to_clean[[#This Row],[state]],abbreviation_table[],2,FALSE)</f>
        <v>Texas</v>
      </c>
      <c r="E713" t="s">
        <v>1969</v>
      </c>
      <c r="F713" t="str">
        <f>TRIM(LEFT(data_to_clean[[#This Row],[revenue]],FIND(" ",data_to_clean[[#This Row],[revenue]])))</f>
        <v>18.6</v>
      </c>
      <c r="G713" t="str">
        <f>RIGHT(data_to_clean[[#This Row],[revenue]],LEN(data_to_clean[[#This Row],[revenue]])-FIND(" ",data_to_clean[[#This Row],[revenue]]))</f>
        <v>Million</v>
      </c>
      <c r="H713" s="7">
        <f>VALUE(IF(data_to_clean[[#This Row],[multiplicity]]="Million",_xlfn.CONCAT(SUBSTITUTE(data_to_clean[[#This Row],[number]],".",""),"00000"),_xlfn.CONCAT(SUBSTITUTE(data_to_clean[[#This Row],[number]],".",""),"00000000")))</f>
        <v>18600000</v>
      </c>
      <c r="I713" t="s">
        <v>2938</v>
      </c>
      <c r="J713">
        <f>ROUND(VALUE(SUBSTITUTE(data_to_clean[[#This Row],[growth_%]],".",",")),0)</f>
        <v>616</v>
      </c>
      <c r="K713" t="s">
        <v>48</v>
      </c>
      <c r="L713">
        <v>30</v>
      </c>
      <c r="M713">
        <v>5</v>
      </c>
      <c r="N713">
        <v>2014</v>
      </c>
      <c r="O713">
        <v>2</v>
      </c>
      <c r="P713" t="s">
        <v>2939</v>
      </c>
      <c r="Q713" t="b">
        <f>AND(ISNUMBER(data_to_clean[[#This Row],[revenue_formatted]]),ISNUMBER(data_to_clean[[#This Row],[growth_formatted_%]]),ISNUMBER(data_to_clean[[#This Row],[workers]]),ISNUMBER(data_to_clean[[#This Row],[previous_workers]]),ISNUMBER(data_to_clean[[#This Row],[founded]]),ISNUMBER(data_to_clean[[#This Row],[yrs_on_list]]))</f>
        <v>1</v>
      </c>
    </row>
    <row r="714" spans="1:17" x14ac:dyDescent="0.25">
      <c r="A714">
        <v>712</v>
      </c>
      <c r="B714" t="s">
        <v>2940</v>
      </c>
      <c r="C714" t="s">
        <v>80</v>
      </c>
      <c r="D714" t="str">
        <f>VLOOKUP(data_to_clean[[#This Row],[state]],abbreviation_table[],2,FALSE)</f>
        <v>California</v>
      </c>
      <c r="E714" t="s">
        <v>1535</v>
      </c>
      <c r="F714" t="str">
        <f>TRIM(LEFT(data_to_clean[[#This Row],[revenue]],FIND(" ",data_to_clean[[#This Row],[revenue]])))</f>
        <v>6</v>
      </c>
      <c r="G714" t="str">
        <f>RIGHT(data_to_clean[[#This Row],[revenue]],LEN(data_to_clean[[#This Row],[revenue]])-FIND(" ",data_to_clean[[#This Row],[revenue]]))</f>
        <v>Million</v>
      </c>
      <c r="H714" s="7">
        <f>VALUE(IF(data_to_clean[[#This Row],[multiplicity]]="Million",_xlfn.CONCAT(SUBSTITUTE(data_to_clean[[#This Row],[number]],".",""),"00000"),_xlfn.CONCAT(SUBSTITUTE(data_to_clean[[#This Row],[number]],".",""),"00000000")))</f>
        <v>600000</v>
      </c>
      <c r="I714" t="s">
        <v>2942</v>
      </c>
      <c r="J714">
        <f>ROUND(VALUE(SUBSTITUTE(data_to_clean[[#This Row],[growth_%]],".",",")),0)</f>
        <v>614</v>
      </c>
      <c r="K714" t="s">
        <v>18</v>
      </c>
      <c r="L714">
        <v>20</v>
      </c>
      <c r="M714">
        <v>3</v>
      </c>
      <c r="N714">
        <v>2015</v>
      </c>
      <c r="O714">
        <v>1</v>
      </c>
      <c r="P714" t="s">
        <v>391</v>
      </c>
      <c r="Q714" t="b">
        <f>AND(ISNUMBER(data_to_clean[[#This Row],[revenue_formatted]]),ISNUMBER(data_to_clean[[#This Row],[growth_formatted_%]]),ISNUMBER(data_to_clean[[#This Row],[workers]]),ISNUMBER(data_to_clean[[#This Row],[previous_workers]]),ISNUMBER(data_to_clean[[#This Row],[founded]]),ISNUMBER(data_to_clean[[#This Row],[yrs_on_list]]))</f>
        <v>1</v>
      </c>
    </row>
    <row r="715" spans="1:17" x14ac:dyDescent="0.25">
      <c r="A715">
        <v>713</v>
      </c>
      <c r="B715" t="s">
        <v>2943</v>
      </c>
      <c r="C715" t="s">
        <v>503</v>
      </c>
      <c r="D715" t="str">
        <f>VLOOKUP(data_to_clean[[#This Row],[state]],abbreviation_table[],2,FALSE)</f>
        <v>Illinois</v>
      </c>
      <c r="E715" t="s">
        <v>2945</v>
      </c>
      <c r="F715" t="str">
        <f>TRIM(LEFT(data_to_clean[[#This Row],[revenue]],FIND(" ",data_to_clean[[#This Row],[revenue]])))</f>
        <v>101.3</v>
      </c>
      <c r="G715" t="str">
        <f>RIGHT(data_to_clean[[#This Row],[revenue]],LEN(data_to_clean[[#This Row],[revenue]])-FIND(" ",data_to_clean[[#This Row],[revenue]]))</f>
        <v>Million</v>
      </c>
      <c r="H715" s="7">
        <f>VALUE(IF(data_to_clean[[#This Row],[multiplicity]]="Million",_xlfn.CONCAT(SUBSTITUTE(data_to_clean[[#This Row],[number]],".",""),"00000"),_xlfn.CONCAT(SUBSTITUTE(data_to_clean[[#This Row],[number]],".",""),"00000000")))</f>
        <v>101300000</v>
      </c>
      <c r="I715" t="s">
        <v>2946</v>
      </c>
      <c r="J715">
        <f>ROUND(VALUE(SUBSTITUTE(data_to_clean[[#This Row],[growth_%]],".",",")),0)</f>
        <v>613</v>
      </c>
      <c r="K715" t="s">
        <v>233</v>
      </c>
      <c r="L715">
        <v>437</v>
      </c>
      <c r="M715">
        <v>115</v>
      </c>
      <c r="N715">
        <v>2011</v>
      </c>
      <c r="O715">
        <v>2</v>
      </c>
      <c r="P715" t="s">
        <v>2947</v>
      </c>
      <c r="Q715" t="b">
        <f>AND(ISNUMBER(data_to_clean[[#This Row],[revenue_formatted]]),ISNUMBER(data_to_clean[[#This Row],[growth_formatted_%]]),ISNUMBER(data_to_clean[[#This Row],[workers]]),ISNUMBER(data_to_clean[[#This Row],[previous_workers]]),ISNUMBER(data_to_clean[[#This Row],[founded]]),ISNUMBER(data_to_clean[[#This Row],[yrs_on_list]]))</f>
        <v>1</v>
      </c>
    </row>
    <row r="716" spans="1:17" x14ac:dyDescent="0.25">
      <c r="A716">
        <v>714</v>
      </c>
      <c r="B716" t="s">
        <v>2948</v>
      </c>
      <c r="C716" t="s">
        <v>80</v>
      </c>
      <c r="D716" t="str">
        <f>VLOOKUP(data_to_clean[[#This Row],[state]],abbreviation_table[],2,FALSE)</f>
        <v>California</v>
      </c>
      <c r="E716" t="s">
        <v>1700</v>
      </c>
      <c r="F716" t="str">
        <f>TRIM(LEFT(data_to_clean[[#This Row],[revenue]],FIND(" ",data_to_clean[[#This Row],[revenue]])))</f>
        <v>30.8</v>
      </c>
      <c r="G716" t="str">
        <f>RIGHT(data_to_clean[[#This Row],[revenue]],LEN(data_to_clean[[#This Row],[revenue]])-FIND(" ",data_to_clean[[#This Row],[revenue]]))</f>
        <v>Million</v>
      </c>
      <c r="H716" s="7">
        <f>VALUE(IF(data_to_clean[[#This Row],[multiplicity]]="Million",_xlfn.CONCAT(SUBSTITUTE(data_to_clean[[#This Row],[number]],".",""),"00000"),_xlfn.CONCAT(SUBSTITUTE(data_to_clean[[#This Row],[number]],".",""),"00000000")))</f>
        <v>30800000</v>
      </c>
      <c r="I716" t="s">
        <v>2950</v>
      </c>
      <c r="J716">
        <f>ROUND(VALUE(SUBSTITUTE(data_to_clean[[#This Row],[growth_%]],".",",")),0)</f>
        <v>613</v>
      </c>
      <c r="K716" t="s">
        <v>257</v>
      </c>
      <c r="L716">
        <v>353</v>
      </c>
      <c r="M716">
        <v>83</v>
      </c>
      <c r="N716">
        <v>2011</v>
      </c>
      <c r="O716">
        <v>3</v>
      </c>
      <c r="P716" t="s">
        <v>1403</v>
      </c>
      <c r="Q716" t="b">
        <f>AND(ISNUMBER(data_to_clean[[#This Row],[revenue_formatted]]),ISNUMBER(data_to_clean[[#This Row],[growth_formatted_%]]),ISNUMBER(data_to_clean[[#This Row],[workers]]),ISNUMBER(data_to_clean[[#This Row],[previous_workers]]),ISNUMBER(data_to_clean[[#This Row],[founded]]),ISNUMBER(data_to_clean[[#This Row],[yrs_on_list]]))</f>
        <v>1</v>
      </c>
    </row>
    <row r="717" spans="1:17" x14ac:dyDescent="0.25">
      <c r="A717">
        <v>715</v>
      </c>
      <c r="B717" t="s">
        <v>2951</v>
      </c>
      <c r="C717" t="s">
        <v>66</v>
      </c>
      <c r="D717" t="str">
        <f>VLOOKUP(data_to_clean[[#This Row],[state]],abbreviation_table[],2,FALSE)</f>
        <v>Virginia</v>
      </c>
      <c r="E717" t="s">
        <v>957</v>
      </c>
      <c r="F717" t="str">
        <f>TRIM(LEFT(data_to_clean[[#This Row],[revenue]],FIND(" ",data_to_clean[[#This Row],[revenue]])))</f>
        <v>2.2</v>
      </c>
      <c r="G717" t="str">
        <f>RIGHT(data_to_clean[[#This Row],[revenue]],LEN(data_to_clean[[#This Row],[revenue]])-FIND(" ",data_to_clean[[#This Row],[revenue]]))</f>
        <v>Million</v>
      </c>
      <c r="H717" s="7">
        <f>VALUE(IF(data_to_clean[[#This Row],[multiplicity]]="Million",_xlfn.CONCAT(SUBSTITUTE(data_to_clean[[#This Row],[number]],".",""),"00000"),_xlfn.CONCAT(SUBSTITUTE(data_to_clean[[#This Row],[number]],".",""),"00000000")))</f>
        <v>2200000</v>
      </c>
      <c r="I717" t="s">
        <v>2953</v>
      </c>
      <c r="J717">
        <f>ROUND(VALUE(SUBSTITUTE(data_to_clean[[#This Row],[growth_%]],".",",")),0)</f>
        <v>613</v>
      </c>
      <c r="K717" t="s">
        <v>336</v>
      </c>
      <c r="L717">
        <v>9</v>
      </c>
      <c r="M717">
        <v>1</v>
      </c>
      <c r="N717">
        <v>2014</v>
      </c>
      <c r="O717">
        <v>1</v>
      </c>
      <c r="P717" t="s">
        <v>1896</v>
      </c>
      <c r="Q717" t="b">
        <f>AND(ISNUMBER(data_to_clean[[#This Row],[revenue_formatted]]),ISNUMBER(data_to_clean[[#This Row],[growth_formatted_%]]),ISNUMBER(data_to_clean[[#This Row],[workers]]),ISNUMBER(data_to_clean[[#This Row],[previous_workers]]),ISNUMBER(data_to_clean[[#This Row],[founded]]),ISNUMBER(data_to_clean[[#This Row],[yrs_on_list]]))</f>
        <v>1</v>
      </c>
    </row>
    <row r="718" spans="1:17" x14ac:dyDescent="0.25">
      <c r="A718">
        <v>716</v>
      </c>
      <c r="B718" t="s">
        <v>2954</v>
      </c>
      <c r="C718" t="s">
        <v>74</v>
      </c>
      <c r="D718" t="str">
        <f>VLOOKUP(data_to_clean[[#This Row],[state]],abbreviation_table[],2,FALSE)</f>
        <v>Ohio</v>
      </c>
      <c r="E718" t="s">
        <v>962</v>
      </c>
      <c r="F718" t="str">
        <f>TRIM(LEFT(data_to_clean[[#This Row],[revenue]],FIND(" ",data_to_clean[[#This Row],[revenue]])))</f>
        <v>3.6</v>
      </c>
      <c r="G718" t="str">
        <f>RIGHT(data_to_clean[[#This Row],[revenue]],LEN(data_to_clean[[#This Row],[revenue]])-FIND(" ",data_to_clean[[#This Row],[revenue]]))</f>
        <v>Million</v>
      </c>
      <c r="H718" s="7">
        <f>VALUE(IF(data_to_clean[[#This Row],[multiplicity]]="Million",_xlfn.CONCAT(SUBSTITUTE(data_to_clean[[#This Row],[number]],".",""),"00000"),_xlfn.CONCAT(SUBSTITUTE(data_to_clean[[#This Row],[number]],".",""),"00000000")))</f>
        <v>3600000</v>
      </c>
      <c r="I718" t="s">
        <v>2956</v>
      </c>
      <c r="J718">
        <f>ROUND(VALUE(SUBSTITUTE(data_to_clean[[#This Row],[growth_%]],".",",")),0)</f>
        <v>612</v>
      </c>
      <c r="K718" t="s">
        <v>187</v>
      </c>
      <c r="L718">
        <v>10</v>
      </c>
      <c r="M718">
        <v>3</v>
      </c>
      <c r="N718">
        <v>2014</v>
      </c>
      <c r="O718">
        <v>2</v>
      </c>
      <c r="P718" t="s">
        <v>2957</v>
      </c>
      <c r="Q718" t="b">
        <f>AND(ISNUMBER(data_to_clean[[#This Row],[revenue_formatted]]),ISNUMBER(data_to_clean[[#This Row],[growth_formatted_%]]),ISNUMBER(data_to_clean[[#This Row],[workers]]),ISNUMBER(data_to_clean[[#This Row],[previous_workers]]),ISNUMBER(data_to_clean[[#This Row],[founded]]),ISNUMBER(data_to_clean[[#This Row],[yrs_on_list]]))</f>
        <v>1</v>
      </c>
    </row>
    <row r="719" spans="1:17" x14ac:dyDescent="0.25">
      <c r="A719">
        <v>717</v>
      </c>
      <c r="B719" t="s">
        <v>2958</v>
      </c>
      <c r="C719" t="s">
        <v>59</v>
      </c>
      <c r="D719" t="str">
        <f>VLOOKUP(data_to_clean[[#This Row],[state]],abbreviation_table[],2,FALSE)</f>
        <v>New Jersey</v>
      </c>
      <c r="E719" t="s">
        <v>425</v>
      </c>
      <c r="F719" t="str">
        <f>TRIM(LEFT(data_to_clean[[#This Row],[revenue]],FIND(" ",data_to_clean[[#This Row],[revenue]])))</f>
        <v>4.6</v>
      </c>
      <c r="G719" t="str">
        <f>RIGHT(data_to_clean[[#This Row],[revenue]],LEN(data_to_clean[[#This Row],[revenue]])-FIND(" ",data_to_clean[[#This Row],[revenue]]))</f>
        <v>Million</v>
      </c>
      <c r="H719" s="7">
        <f>VALUE(IF(data_to_clean[[#This Row],[multiplicity]]="Million",_xlfn.CONCAT(SUBSTITUTE(data_to_clean[[#This Row],[number]],".",""),"00000"),_xlfn.CONCAT(SUBSTITUTE(data_to_clean[[#This Row],[number]],".",""),"00000000")))</f>
        <v>4600000</v>
      </c>
      <c r="I719" t="s">
        <v>2960</v>
      </c>
      <c r="J719">
        <f>ROUND(VALUE(SUBSTITUTE(data_to_clean[[#This Row],[growth_%]],".",",")),0)</f>
        <v>612</v>
      </c>
      <c r="K719" t="s">
        <v>336</v>
      </c>
      <c r="L719">
        <v>104</v>
      </c>
      <c r="M719">
        <v>28</v>
      </c>
      <c r="N719">
        <v>2001</v>
      </c>
      <c r="O719">
        <v>2</v>
      </c>
      <c r="P719" t="s">
        <v>2961</v>
      </c>
      <c r="Q719" t="b">
        <f>AND(ISNUMBER(data_to_clean[[#This Row],[revenue_formatted]]),ISNUMBER(data_to_clean[[#This Row],[growth_formatted_%]]),ISNUMBER(data_to_clean[[#This Row],[workers]]),ISNUMBER(data_to_clean[[#This Row],[previous_workers]]),ISNUMBER(data_to_clean[[#This Row],[founded]]),ISNUMBER(data_to_clean[[#This Row],[yrs_on_list]]))</f>
        <v>1</v>
      </c>
    </row>
    <row r="720" spans="1:17" x14ac:dyDescent="0.25">
      <c r="A720">
        <v>718</v>
      </c>
      <c r="B720" t="s">
        <v>2962</v>
      </c>
      <c r="C720" t="s">
        <v>105</v>
      </c>
      <c r="D720" t="str">
        <f>VLOOKUP(data_to_clean[[#This Row],[state]],abbreviation_table[],2,FALSE)</f>
        <v>New York</v>
      </c>
      <c r="E720" t="s">
        <v>939</v>
      </c>
      <c r="F720" t="str">
        <f>TRIM(LEFT(data_to_clean[[#This Row],[revenue]],FIND(" ",data_to_clean[[#This Row],[revenue]])))</f>
        <v>4.1</v>
      </c>
      <c r="G720" t="str">
        <f>RIGHT(data_to_clean[[#This Row],[revenue]],LEN(data_to_clean[[#This Row],[revenue]])-FIND(" ",data_to_clean[[#This Row],[revenue]]))</f>
        <v>Million</v>
      </c>
      <c r="H720" s="7">
        <f>VALUE(IF(data_to_clean[[#This Row],[multiplicity]]="Million",_xlfn.CONCAT(SUBSTITUTE(data_to_clean[[#This Row],[number]],".",""),"00000"),_xlfn.CONCAT(SUBSTITUTE(data_to_clean[[#This Row],[number]],".",""),"00000000")))</f>
        <v>4100000</v>
      </c>
      <c r="I720" t="s">
        <v>2964</v>
      </c>
      <c r="J720">
        <f>ROUND(VALUE(SUBSTITUTE(data_to_clean[[#This Row],[growth_%]],".",",")),0)</f>
        <v>611</v>
      </c>
      <c r="K720" t="s">
        <v>18</v>
      </c>
      <c r="L720">
        <v>40</v>
      </c>
      <c r="M720">
        <v>4</v>
      </c>
      <c r="N720">
        <v>2007</v>
      </c>
      <c r="O720">
        <v>1</v>
      </c>
      <c r="P720" t="s">
        <v>108</v>
      </c>
      <c r="Q720" t="b">
        <f>AND(ISNUMBER(data_to_clean[[#This Row],[revenue_formatted]]),ISNUMBER(data_to_clean[[#This Row],[growth_formatted_%]]),ISNUMBER(data_to_clean[[#This Row],[workers]]),ISNUMBER(data_to_clean[[#This Row],[previous_workers]]),ISNUMBER(data_to_clean[[#This Row],[founded]]),ISNUMBER(data_to_clean[[#This Row],[yrs_on_list]]))</f>
        <v>1</v>
      </c>
    </row>
    <row r="721" spans="1:17" x14ac:dyDescent="0.25">
      <c r="A721">
        <v>719</v>
      </c>
      <c r="B721" t="s">
        <v>2965</v>
      </c>
      <c r="C721" t="s">
        <v>30</v>
      </c>
      <c r="D721" t="str">
        <f>VLOOKUP(data_to_clean[[#This Row],[state]],abbreviation_table[],2,FALSE)</f>
        <v>Texas</v>
      </c>
      <c r="E721" t="s">
        <v>274</v>
      </c>
      <c r="F721" t="str">
        <f>TRIM(LEFT(data_to_clean[[#This Row],[revenue]],FIND(" ",data_to_clean[[#This Row],[revenue]])))</f>
        <v>8.8</v>
      </c>
      <c r="G721" t="str">
        <f>RIGHT(data_to_clean[[#This Row],[revenue]],LEN(data_to_clean[[#This Row],[revenue]])-FIND(" ",data_to_clean[[#This Row],[revenue]]))</f>
        <v>Million</v>
      </c>
      <c r="H721" s="7">
        <f>VALUE(IF(data_to_clean[[#This Row],[multiplicity]]="Million",_xlfn.CONCAT(SUBSTITUTE(data_to_clean[[#This Row],[number]],".",""),"00000"),_xlfn.CONCAT(SUBSTITUTE(data_to_clean[[#This Row],[number]],".",""),"00000000")))</f>
        <v>8800000</v>
      </c>
      <c r="I721" t="s">
        <v>2967</v>
      </c>
      <c r="J721">
        <f>ROUND(VALUE(SUBSTITUTE(data_to_clean[[#This Row],[growth_%]],".",",")),0)</f>
        <v>608</v>
      </c>
      <c r="K721" t="s">
        <v>55</v>
      </c>
      <c r="L721">
        <v>13</v>
      </c>
      <c r="M721">
        <v>6</v>
      </c>
      <c r="N721">
        <v>2014</v>
      </c>
      <c r="O721">
        <v>2</v>
      </c>
      <c r="P721" t="s">
        <v>330</v>
      </c>
      <c r="Q721" t="b">
        <f>AND(ISNUMBER(data_to_clean[[#This Row],[revenue_formatted]]),ISNUMBER(data_to_clean[[#This Row],[growth_formatted_%]]),ISNUMBER(data_to_clean[[#This Row],[workers]]),ISNUMBER(data_to_clean[[#This Row],[previous_workers]]),ISNUMBER(data_to_clean[[#This Row],[founded]]),ISNUMBER(data_to_clean[[#This Row],[yrs_on_list]]))</f>
        <v>1</v>
      </c>
    </row>
    <row r="722" spans="1:17" x14ac:dyDescent="0.25">
      <c r="A722">
        <v>720</v>
      </c>
      <c r="B722" t="s">
        <v>2968</v>
      </c>
      <c r="C722" t="s">
        <v>80</v>
      </c>
      <c r="D722" t="str">
        <f>VLOOKUP(data_to_clean[[#This Row],[state]],abbreviation_table[],2,FALSE)</f>
        <v>California</v>
      </c>
      <c r="E722" t="s">
        <v>765</v>
      </c>
      <c r="F722" t="str">
        <f>TRIM(LEFT(data_to_clean[[#This Row],[revenue]],FIND(" ",data_to_clean[[#This Row],[revenue]])))</f>
        <v>5.5</v>
      </c>
      <c r="G722" t="str">
        <f>RIGHT(data_to_clean[[#This Row],[revenue]],LEN(data_to_clean[[#This Row],[revenue]])-FIND(" ",data_to_clean[[#This Row],[revenue]]))</f>
        <v>Million</v>
      </c>
      <c r="H722" s="7">
        <f>VALUE(IF(data_to_clean[[#This Row],[multiplicity]]="Million",_xlfn.CONCAT(SUBSTITUTE(data_to_clean[[#This Row],[number]],".",""),"00000"),_xlfn.CONCAT(SUBSTITUTE(data_to_clean[[#This Row],[number]],".",""),"00000000")))</f>
        <v>5500000</v>
      </c>
      <c r="I722" t="s">
        <v>2970</v>
      </c>
      <c r="J722">
        <f>ROUND(VALUE(SUBSTITUTE(data_to_clean[[#This Row],[growth_%]],".",",")),0)</f>
        <v>607</v>
      </c>
      <c r="K722" t="s">
        <v>233</v>
      </c>
      <c r="L722">
        <v>86</v>
      </c>
      <c r="M722">
        <v>26</v>
      </c>
      <c r="N722">
        <v>2008</v>
      </c>
      <c r="O722">
        <v>1</v>
      </c>
      <c r="P722" t="s">
        <v>2971</v>
      </c>
      <c r="Q722" t="b">
        <f>AND(ISNUMBER(data_to_clean[[#This Row],[revenue_formatted]]),ISNUMBER(data_to_clean[[#This Row],[growth_formatted_%]]),ISNUMBER(data_to_clean[[#This Row],[workers]]),ISNUMBER(data_to_clean[[#This Row],[previous_workers]]),ISNUMBER(data_to_clean[[#This Row],[founded]]),ISNUMBER(data_to_clean[[#This Row],[yrs_on_list]]))</f>
        <v>1</v>
      </c>
    </row>
    <row r="723" spans="1:17" x14ac:dyDescent="0.25">
      <c r="A723">
        <v>721</v>
      </c>
      <c r="B723" t="s">
        <v>2972</v>
      </c>
      <c r="C723" t="s">
        <v>15</v>
      </c>
      <c r="D723" t="str">
        <f>VLOOKUP(data_to_clean[[#This Row],[state]],abbreviation_table[],2,FALSE)</f>
        <v>Arizona</v>
      </c>
      <c r="E723" t="s">
        <v>2974</v>
      </c>
      <c r="F723" t="str">
        <f>TRIM(LEFT(data_to_clean[[#This Row],[revenue]],FIND(" ",data_to_clean[[#This Row],[revenue]])))</f>
        <v>18.3</v>
      </c>
      <c r="G723" t="str">
        <f>RIGHT(data_to_clean[[#This Row],[revenue]],LEN(data_to_clean[[#This Row],[revenue]])-FIND(" ",data_to_clean[[#This Row],[revenue]]))</f>
        <v>Million</v>
      </c>
      <c r="H723" s="7">
        <f>VALUE(IF(data_to_clean[[#This Row],[multiplicity]]="Million",_xlfn.CONCAT(SUBSTITUTE(data_to_clean[[#This Row],[number]],".",""),"00000"),_xlfn.CONCAT(SUBSTITUTE(data_to_clean[[#This Row],[number]],".",""),"00000000")))</f>
        <v>18300000</v>
      </c>
      <c r="I723" t="s">
        <v>2975</v>
      </c>
      <c r="J723">
        <f>ROUND(VALUE(SUBSTITUTE(data_to_clean[[#This Row],[growth_%]],".",",")),0)</f>
        <v>607</v>
      </c>
      <c r="K723" t="s">
        <v>40</v>
      </c>
      <c r="L723">
        <v>40</v>
      </c>
      <c r="M723">
        <v>15</v>
      </c>
      <c r="N723">
        <v>2009</v>
      </c>
      <c r="O723">
        <v>4</v>
      </c>
      <c r="P723" t="s">
        <v>19</v>
      </c>
      <c r="Q723" t="b">
        <f>AND(ISNUMBER(data_to_clean[[#This Row],[revenue_formatted]]),ISNUMBER(data_to_clean[[#This Row],[growth_formatted_%]]),ISNUMBER(data_to_clean[[#This Row],[workers]]),ISNUMBER(data_to_clean[[#This Row],[previous_workers]]),ISNUMBER(data_to_clean[[#This Row],[founded]]),ISNUMBER(data_to_clean[[#This Row],[yrs_on_list]]))</f>
        <v>1</v>
      </c>
    </row>
    <row r="724" spans="1:17" x14ac:dyDescent="0.25">
      <c r="A724">
        <v>722</v>
      </c>
      <c r="B724" t="s">
        <v>2976</v>
      </c>
      <c r="C724" t="s">
        <v>119</v>
      </c>
      <c r="D724" t="str">
        <f>VLOOKUP(data_to_clean[[#This Row],[state]],abbreviation_table[],2,FALSE)</f>
        <v>Georgia</v>
      </c>
      <c r="E724" t="s">
        <v>1277</v>
      </c>
      <c r="F724" t="str">
        <f>TRIM(LEFT(data_to_clean[[#This Row],[revenue]],FIND(" ",data_to_clean[[#This Row],[revenue]])))</f>
        <v>8.6</v>
      </c>
      <c r="G724" t="str">
        <f>RIGHT(data_to_clean[[#This Row],[revenue]],LEN(data_to_clean[[#This Row],[revenue]])-FIND(" ",data_to_clean[[#This Row],[revenue]]))</f>
        <v>Million</v>
      </c>
      <c r="H724" s="7">
        <f>VALUE(IF(data_to_clean[[#This Row],[multiplicity]]="Million",_xlfn.CONCAT(SUBSTITUTE(data_to_clean[[#This Row],[number]],".",""),"00000"),_xlfn.CONCAT(SUBSTITUTE(data_to_clean[[#This Row],[number]],".",""),"00000000")))</f>
        <v>8600000</v>
      </c>
      <c r="I724" t="s">
        <v>2978</v>
      </c>
      <c r="J724">
        <f>ROUND(VALUE(SUBSTITUTE(data_to_clean[[#This Row],[growth_%]],".",",")),0)</f>
        <v>606</v>
      </c>
      <c r="K724" t="s">
        <v>156</v>
      </c>
      <c r="L724">
        <v>115</v>
      </c>
      <c r="M724">
        <v>20</v>
      </c>
      <c r="N724">
        <v>2013</v>
      </c>
      <c r="O724">
        <v>2</v>
      </c>
      <c r="P724" t="s">
        <v>122</v>
      </c>
      <c r="Q724" t="b">
        <f>AND(ISNUMBER(data_to_clean[[#This Row],[revenue_formatted]]),ISNUMBER(data_to_clean[[#This Row],[growth_formatted_%]]),ISNUMBER(data_to_clean[[#This Row],[workers]]),ISNUMBER(data_to_clean[[#This Row],[previous_workers]]),ISNUMBER(data_to_clean[[#This Row],[founded]]),ISNUMBER(data_to_clean[[#This Row],[yrs_on_list]]))</f>
        <v>1</v>
      </c>
    </row>
    <row r="725" spans="1:17" x14ac:dyDescent="0.25">
      <c r="A725">
        <v>723</v>
      </c>
      <c r="B725" t="s">
        <v>2979</v>
      </c>
      <c r="C725" t="s">
        <v>52</v>
      </c>
      <c r="D725" t="str">
        <f>VLOOKUP(data_to_clean[[#This Row],[state]],abbreviation_table[],2,FALSE)</f>
        <v>Florida</v>
      </c>
      <c r="E725" t="s">
        <v>603</v>
      </c>
      <c r="F725" t="str">
        <f>TRIM(LEFT(data_to_clean[[#This Row],[revenue]],FIND(" ",data_to_clean[[#This Row],[revenue]])))</f>
        <v>3.8</v>
      </c>
      <c r="G725" t="str">
        <f>RIGHT(data_to_clean[[#This Row],[revenue]],LEN(data_to_clean[[#This Row],[revenue]])-FIND(" ",data_to_clean[[#This Row],[revenue]]))</f>
        <v>Million</v>
      </c>
      <c r="H725" s="7">
        <f>VALUE(IF(data_to_clean[[#This Row],[multiplicity]]="Million",_xlfn.CONCAT(SUBSTITUTE(data_to_clean[[#This Row],[number]],".",""),"00000"),_xlfn.CONCAT(SUBSTITUTE(data_to_clean[[#This Row],[number]],".",""),"00000000")))</f>
        <v>3800000</v>
      </c>
      <c r="I725" t="s">
        <v>2981</v>
      </c>
      <c r="J725">
        <f>ROUND(VALUE(SUBSTITUTE(data_to_clean[[#This Row],[growth_%]],".",",")),0)</f>
        <v>605</v>
      </c>
      <c r="K725" t="s">
        <v>156</v>
      </c>
      <c r="L725">
        <v>7</v>
      </c>
      <c r="M725">
        <v>1</v>
      </c>
      <c r="N725">
        <v>2014</v>
      </c>
      <c r="O725">
        <v>2</v>
      </c>
      <c r="P725" t="s">
        <v>2461</v>
      </c>
      <c r="Q725" t="b">
        <f>AND(ISNUMBER(data_to_clean[[#This Row],[revenue_formatted]]),ISNUMBER(data_to_clean[[#This Row],[growth_formatted_%]]),ISNUMBER(data_to_clean[[#This Row],[workers]]),ISNUMBER(data_to_clean[[#This Row],[previous_workers]]),ISNUMBER(data_to_clean[[#This Row],[founded]]),ISNUMBER(data_to_clean[[#This Row],[yrs_on_list]]))</f>
        <v>1</v>
      </c>
    </row>
    <row r="726" spans="1:17" x14ac:dyDescent="0.25">
      <c r="A726">
        <v>724</v>
      </c>
      <c r="B726" t="s">
        <v>2982</v>
      </c>
      <c r="C726" t="s">
        <v>52</v>
      </c>
      <c r="D726" t="str">
        <f>VLOOKUP(data_to_clean[[#This Row],[state]],abbreviation_table[],2,FALSE)</f>
        <v>Florida</v>
      </c>
      <c r="E726" t="s">
        <v>690</v>
      </c>
      <c r="F726" t="str">
        <f>TRIM(LEFT(data_to_clean[[#This Row],[revenue]],FIND(" ",data_to_clean[[#This Row],[revenue]])))</f>
        <v>12.4</v>
      </c>
      <c r="G726" t="str">
        <f>RIGHT(data_to_clean[[#This Row],[revenue]],LEN(data_to_clean[[#This Row],[revenue]])-FIND(" ",data_to_clean[[#This Row],[revenue]]))</f>
        <v>Million</v>
      </c>
      <c r="H726" s="7">
        <f>VALUE(IF(data_to_clean[[#This Row],[multiplicity]]="Million",_xlfn.CONCAT(SUBSTITUTE(data_to_clean[[#This Row],[number]],".",""),"00000"),_xlfn.CONCAT(SUBSTITUTE(data_to_clean[[#This Row],[number]],".",""),"00000000")))</f>
        <v>12400000</v>
      </c>
      <c r="I726" t="s">
        <v>2984</v>
      </c>
      <c r="J726">
        <f>ROUND(VALUE(SUBSTITUTE(data_to_clean[[#This Row],[growth_%]],".",",")),0)</f>
        <v>604</v>
      </c>
      <c r="K726" t="s">
        <v>233</v>
      </c>
      <c r="L726">
        <v>59</v>
      </c>
      <c r="M726">
        <v>8</v>
      </c>
      <c r="N726">
        <v>2011</v>
      </c>
      <c r="O726">
        <v>1</v>
      </c>
      <c r="P726" t="s">
        <v>2985</v>
      </c>
      <c r="Q726" t="b">
        <f>AND(ISNUMBER(data_to_clean[[#This Row],[revenue_formatted]]),ISNUMBER(data_to_clean[[#This Row],[growth_formatted_%]]),ISNUMBER(data_to_clean[[#This Row],[workers]]),ISNUMBER(data_to_clean[[#This Row],[previous_workers]]),ISNUMBER(data_to_clean[[#This Row],[founded]]),ISNUMBER(data_to_clean[[#This Row],[yrs_on_list]]))</f>
        <v>1</v>
      </c>
    </row>
    <row r="727" spans="1:17" x14ac:dyDescent="0.25">
      <c r="A727">
        <v>725</v>
      </c>
      <c r="B727" t="s">
        <v>2986</v>
      </c>
      <c r="C727" t="s">
        <v>105</v>
      </c>
      <c r="D727" t="str">
        <f>VLOOKUP(data_to_clean[[#This Row],[state]],abbreviation_table[],2,FALSE)</f>
        <v>New York</v>
      </c>
      <c r="E727" t="s">
        <v>295</v>
      </c>
      <c r="F727" t="str">
        <f>TRIM(LEFT(data_to_clean[[#This Row],[revenue]],FIND(" ",data_to_clean[[#This Row],[revenue]])))</f>
        <v>9.8</v>
      </c>
      <c r="G727" t="str">
        <f>RIGHT(data_to_clean[[#This Row],[revenue]],LEN(data_to_clean[[#This Row],[revenue]])-FIND(" ",data_to_clean[[#This Row],[revenue]]))</f>
        <v>Million</v>
      </c>
      <c r="H727" s="7">
        <f>VALUE(IF(data_to_clean[[#This Row],[multiplicity]]="Million",_xlfn.CONCAT(SUBSTITUTE(data_to_clean[[#This Row],[number]],".",""),"00000"),_xlfn.CONCAT(SUBSTITUTE(data_to_clean[[#This Row],[number]],".",""),"00000000")))</f>
        <v>9800000</v>
      </c>
      <c r="I727" t="s">
        <v>2988</v>
      </c>
      <c r="J727">
        <f>ROUND(VALUE(SUBSTITUTE(data_to_clean[[#This Row],[growth_%]],".",",")),0)</f>
        <v>604</v>
      </c>
      <c r="K727" t="s">
        <v>40</v>
      </c>
      <c r="L727">
        <v>241</v>
      </c>
      <c r="M727">
        <v>35</v>
      </c>
      <c r="N727">
        <v>2013</v>
      </c>
      <c r="O727">
        <v>2</v>
      </c>
      <c r="P727" t="s">
        <v>108</v>
      </c>
      <c r="Q727" t="b">
        <f>AND(ISNUMBER(data_to_clean[[#This Row],[revenue_formatted]]),ISNUMBER(data_to_clean[[#This Row],[growth_formatted_%]]),ISNUMBER(data_to_clean[[#This Row],[workers]]),ISNUMBER(data_to_clean[[#This Row],[previous_workers]]),ISNUMBER(data_to_clean[[#This Row],[founded]]),ISNUMBER(data_to_clean[[#This Row],[yrs_on_list]]))</f>
        <v>1</v>
      </c>
    </row>
    <row r="728" spans="1:17" x14ac:dyDescent="0.25">
      <c r="A728">
        <v>726</v>
      </c>
      <c r="B728" t="s">
        <v>2989</v>
      </c>
      <c r="C728" t="s">
        <v>2991</v>
      </c>
      <c r="D728" t="str">
        <f>VLOOKUP(data_to_clean[[#This Row],[state]],abbreviation_table[],2,FALSE)</f>
        <v>Delaware</v>
      </c>
      <c r="E728" t="s">
        <v>2992</v>
      </c>
      <c r="F728" t="str">
        <f>TRIM(LEFT(data_to_clean[[#This Row],[revenue]],FIND(" ",data_to_clean[[#This Row],[revenue]])))</f>
        <v>33.1</v>
      </c>
      <c r="G728" t="str">
        <f>RIGHT(data_to_clean[[#This Row],[revenue]],LEN(data_to_clean[[#This Row],[revenue]])-FIND(" ",data_to_clean[[#This Row],[revenue]]))</f>
        <v>Million</v>
      </c>
      <c r="H728" s="7">
        <f>VALUE(IF(data_to_clean[[#This Row],[multiplicity]]="Million",_xlfn.CONCAT(SUBSTITUTE(data_to_clean[[#This Row],[number]],".",""),"00000"),_xlfn.CONCAT(SUBSTITUTE(data_to_clean[[#This Row],[number]],".",""),"00000000")))</f>
        <v>33100000</v>
      </c>
      <c r="I728" t="s">
        <v>2993</v>
      </c>
      <c r="J728">
        <f>ROUND(VALUE(SUBSTITUTE(data_to_clean[[#This Row],[growth_%]],".",",")),0)</f>
        <v>604</v>
      </c>
      <c r="K728" t="s">
        <v>336</v>
      </c>
      <c r="L728">
        <v>58</v>
      </c>
      <c r="M728">
        <v>15</v>
      </c>
      <c r="N728">
        <v>2012</v>
      </c>
      <c r="O728">
        <v>4</v>
      </c>
      <c r="P728" t="s">
        <v>1074</v>
      </c>
      <c r="Q728" t="b">
        <f>AND(ISNUMBER(data_to_clean[[#This Row],[revenue_formatted]]),ISNUMBER(data_to_clean[[#This Row],[growth_formatted_%]]),ISNUMBER(data_to_clean[[#This Row],[workers]]),ISNUMBER(data_to_clean[[#This Row],[previous_workers]]),ISNUMBER(data_to_clean[[#This Row],[founded]]),ISNUMBER(data_to_clean[[#This Row],[yrs_on_list]]))</f>
        <v>1</v>
      </c>
    </row>
    <row r="729" spans="1:17" x14ac:dyDescent="0.25">
      <c r="A729">
        <v>727</v>
      </c>
      <c r="B729" t="s">
        <v>2994</v>
      </c>
      <c r="C729" t="s">
        <v>333</v>
      </c>
      <c r="D729" t="str">
        <f>VLOOKUP(data_to_clean[[#This Row],[state]],abbreviation_table[],2,FALSE)</f>
        <v>Alabama</v>
      </c>
      <c r="E729" t="s">
        <v>1106</v>
      </c>
      <c r="F729" t="str">
        <f>TRIM(LEFT(data_to_clean[[#This Row],[revenue]],FIND(" ",data_to_clean[[#This Row],[revenue]])))</f>
        <v>2.9</v>
      </c>
      <c r="G729" t="str">
        <f>RIGHT(data_to_clean[[#This Row],[revenue]],LEN(data_to_clean[[#This Row],[revenue]])-FIND(" ",data_to_clean[[#This Row],[revenue]]))</f>
        <v>Million</v>
      </c>
      <c r="H729" s="7">
        <f>VALUE(IF(data_to_clean[[#This Row],[multiplicity]]="Million",_xlfn.CONCAT(SUBSTITUTE(data_to_clean[[#This Row],[number]],".",""),"00000"),_xlfn.CONCAT(SUBSTITUTE(data_to_clean[[#This Row],[number]],".",""),"00000000")))</f>
        <v>2900000</v>
      </c>
      <c r="I729" t="s">
        <v>2996</v>
      </c>
      <c r="J729">
        <f>ROUND(VALUE(SUBSTITUTE(data_to_clean[[#This Row],[growth_%]],".",",")),0)</f>
        <v>603</v>
      </c>
      <c r="K729" t="s">
        <v>1041</v>
      </c>
      <c r="L729">
        <v>17</v>
      </c>
      <c r="M729">
        <v>2</v>
      </c>
      <c r="N729">
        <v>2012</v>
      </c>
      <c r="O729">
        <v>1</v>
      </c>
      <c r="P729" t="s">
        <v>2594</v>
      </c>
      <c r="Q729" t="b">
        <f>AND(ISNUMBER(data_to_clean[[#This Row],[revenue_formatted]]),ISNUMBER(data_to_clean[[#This Row],[growth_formatted_%]]),ISNUMBER(data_to_clean[[#This Row],[workers]]),ISNUMBER(data_to_clean[[#This Row],[previous_workers]]),ISNUMBER(data_to_clean[[#This Row],[founded]]),ISNUMBER(data_to_clean[[#This Row],[yrs_on_list]]))</f>
        <v>1</v>
      </c>
    </row>
    <row r="730" spans="1:17" x14ac:dyDescent="0.25">
      <c r="A730">
        <v>728</v>
      </c>
      <c r="B730" t="s">
        <v>2997</v>
      </c>
      <c r="C730" t="s">
        <v>86</v>
      </c>
      <c r="D730" t="str">
        <f>VLOOKUP(data_to_clean[[#This Row],[state]],abbreviation_table[],2,FALSE)</f>
        <v>Colorado</v>
      </c>
      <c r="E730" t="s">
        <v>576</v>
      </c>
      <c r="F730" t="str">
        <f>TRIM(LEFT(data_to_clean[[#This Row],[revenue]],FIND(" ",data_to_clean[[#This Row],[revenue]])))</f>
        <v>3.5</v>
      </c>
      <c r="G730" t="str">
        <f>RIGHT(data_to_clean[[#This Row],[revenue]],LEN(data_to_clean[[#This Row],[revenue]])-FIND(" ",data_to_clean[[#This Row],[revenue]]))</f>
        <v>Million</v>
      </c>
      <c r="H730" s="7">
        <f>VALUE(IF(data_to_clean[[#This Row],[multiplicity]]="Million",_xlfn.CONCAT(SUBSTITUTE(data_to_clean[[#This Row],[number]],".",""),"00000"),_xlfn.CONCAT(SUBSTITUTE(data_to_clean[[#This Row],[number]],".",""),"00000000")))</f>
        <v>3500000</v>
      </c>
      <c r="I730" t="s">
        <v>2999</v>
      </c>
      <c r="J730">
        <f>ROUND(VALUE(SUBSTITUTE(data_to_clean[[#This Row],[growth_%]],".",",")),0)</f>
        <v>602</v>
      </c>
      <c r="K730" t="s">
        <v>107</v>
      </c>
      <c r="L730">
        <v>17</v>
      </c>
      <c r="M730">
        <v>4</v>
      </c>
      <c r="N730">
        <v>2013</v>
      </c>
      <c r="O730">
        <v>2</v>
      </c>
      <c r="P730" t="s">
        <v>2886</v>
      </c>
      <c r="Q730" t="b">
        <f>AND(ISNUMBER(data_to_clean[[#This Row],[revenue_formatted]]),ISNUMBER(data_to_clean[[#This Row],[growth_formatted_%]]),ISNUMBER(data_to_clean[[#This Row],[workers]]),ISNUMBER(data_to_clean[[#This Row],[previous_workers]]),ISNUMBER(data_to_clean[[#This Row],[founded]]),ISNUMBER(data_to_clean[[#This Row],[yrs_on_list]]))</f>
        <v>1</v>
      </c>
    </row>
    <row r="731" spans="1:17" x14ac:dyDescent="0.25">
      <c r="A731">
        <v>729</v>
      </c>
      <c r="B731" t="s">
        <v>3000</v>
      </c>
      <c r="C731" t="s">
        <v>974</v>
      </c>
      <c r="D731" t="str">
        <f>VLOOKUP(data_to_clean[[#This Row],[state]],abbreviation_table[],2,FALSE)</f>
        <v>District of Columbia</v>
      </c>
      <c r="E731" t="s">
        <v>3002</v>
      </c>
      <c r="F731" t="str">
        <f>TRIM(LEFT(data_to_clean[[#This Row],[revenue]],FIND(" ",data_to_clean[[#This Row],[revenue]])))</f>
        <v>66.6</v>
      </c>
      <c r="G731" t="str">
        <f>RIGHT(data_to_clean[[#This Row],[revenue]],LEN(data_to_clean[[#This Row],[revenue]])-FIND(" ",data_to_clean[[#This Row],[revenue]]))</f>
        <v>Million</v>
      </c>
      <c r="H731" s="7">
        <f>VALUE(IF(data_to_clean[[#This Row],[multiplicity]]="Million",_xlfn.CONCAT(SUBSTITUTE(data_to_clean[[#This Row],[number]],".",""),"00000"),_xlfn.CONCAT(SUBSTITUTE(data_to_clean[[#This Row],[number]],".",""),"00000000")))</f>
        <v>66600000</v>
      </c>
      <c r="I731" t="s">
        <v>3003</v>
      </c>
      <c r="J731">
        <f>ROUND(VALUE(SUBSTITUTE(data_to_clean[[#This Row],[growth_%]],".",",")),0)</f>
        <v>601</v>
      </c>
      <c r="K731" t="s">
        <v>107</v>
      </c>
      <c r="L731">
        <v>192</v>
      </c>
      <c r="M731">
        <v>37</v>
      </c>
      <c r="N731">
        <v>2013</v>
      </c>
      <c r="O731">
        <v>2</v>
      </c>
      <c r="P731" t="s">
        <v>3004</v>
      </c>
      <c r="Q731" t="b">
        <f>AND(ISNUMBER(data_to_clean[[#This Row],[revenue_formatted]]),ISNUMBER(data_to_clean[[#This Row],[growth_formatted_%]]),ISNUMBER(data_to_clean[[#This Row],[workers]]),ISNUMBER(data_to_clean[[#This Row],[previous_workers]]),ISNUMBER(data_to_clean[[#This Row],[founded]]),ISNUMBER(data_to_clean[[#This Row],[yrs_on_list]]))</f>
        <v>1</v>
      </c>
    </row>
    <row r="732" spans="1:17" x14ac:dyDescent="0.25">
      <c r="A732">
        <v>730</v>
      </c>
      <c r="B732" t="s">
        <v>3005</v>
      </c>
      <c r="C732" t="s">
        <v>80</v>
      </c>
      <c r="D732" t="str">
        <f>VLOOKUP(data_to_clean[[#This Row],[state]],abbreviation_table[],2,FALSE)</f>
        <v>California</v>
      </c>
      <c r="E732" t="s">
        <v>3007</v>
      </c>
      <c r="F732" t="str">
        <f>TRIM(LEFT(data_to_clean[[#This Row],[revenue]],FIND(" ",data_to_clean[[#This Row],[revenue]])))</f>
        <v>92.7</v>
      </c>
      <c r="G732" t="str">
        <f>RIGHT(data_to_clean[[#This Row],[revenue]],LEN(data_to_clean[[#This Row],[revenue]])-FIND(" ",data_to_clean[[#This Row],[revenue]]))</f>
        <v>Million</v>
      </c>
      <c r="H732" s="7">
        <f>VALUE(IF(data_to_clean[[#This Row],[multiplicity]]="Million",_xlfn.CONCAT(SUBSTITUTE(data_to_clean[[#This Row],[number]],".",""),"00000"),_xlfn.CONCAT(SUBSTITUTE(data_to_clean[[#This Row],[number]],".",""),"00000000")))</f>
        <v>92700000</v>
      </c>
      <c r="I732" t="s">
        <v>3008</v>
      </c>
      <c r="J732">
        <f>ROUND(VALUE(SUBSTITUTE(data_to_clean[[#This Row],[growth_%]],".",",")),0)</f>
        <v>599</v>
      </c>
      <c r="K732" t="s">
        <v>156</v>
      </c>
      <c r="L732">
        <v>493</v>
      </c>
      <c r="M732">
        <v>161</v>
      </c>
      <c r="N732">
        <v>2011</v>
      </c>
      <c r="O732">
        <v>1</v>
      </c>
      <c r="P732" t="s">
        <v>163</v>
      </c>
      <c r="Q732" t="b">
        <f>AND(ISNUMBER(data_to_clean[[#This Row],[revenue_formatted]]),ISNUMBER(data_to_clean[[#This Row],[growth_formatted_%]]),ISNUMBER(data_to_clean[[#This Row],[workers]]),ISNUMBER(data_to_clean[[#This Row],[previous_workers]]),ISNUMBER(data_to_clean[[#This Row],[founded]]),ISNUMBER(data_to_clean[[#This Row],[yrs_on_list]]))</f>
        <v>1</v>
      </c>
    </row>
    <row r="733" spans="1:17" x14ac:dyDescent="0.25">
      <c r="A733">
        <v>731</v>
      </c>
      <c r="B733" t="s">
        <v>3009</v>
      </c>
      <c r="C733" t="s">
        <v>105</v>
      </c>
      <c r="D733" t="str">
        <f>VLOOKUP(data_to_clean[[#This Row],[state]],abbreviation_table[],2,FALSE)</f>
        <v>New York</v>
      </c>
      <c r="E733" t="s">
        <v>3011</v>
      </c>
      <c r="F733" t="str">
        <f>TRIM(LEFT(data_to_clean[[#This Row],[revenue]],FIND(" ",data_to_clean[[#This Row],[revenue]])))</f>
        <v>23.7</v>
      </c>
      <c r="G733" t="str">
        <f>RIGHT(data_to_clean[[#This Row],[revenue]],LEN(data_to_clean[[#This Row],[revenue]])-FIND(" ",data_to_clean[[#This Row],[revenue]]))</f>
        <v>Million</v>
      </c>
      <c r="H733" s="7">
        <f>VALUE(IF(data_to_clean[[#This Row],[multiplicity]]="Million",_xlfn.CONCAT(SUBSTITUTE(data_to_clean[[#This Row],[number]],".",""),"00000"),_xlfn.CONCAT(SUBSTITUTE(data_to_clean[[#This Row],[number]],".",""),"00000000")))</f>
        <v>23700000</v>
      </c>
      <c r="I733" t="s">
        <v>3012</v>
      </c>
      <c r="J733">
        <f>ROUND(VALUE(SUBSTITUTE(data_to_clean[[#This Row],[growth_%]],".",",")),0)</f>
        <v>599</v>
      </c>
      <c r="K733" t="s">
        <v>25</v>
      </c>
      <c r="L733">
        <v>140</v>
      </c>
      <c r="M733">
        <v>80</v>
      </c>
      <c r="N733">
        <v>2011</v>
      </c>
      <c r="O733">
        <v>4</v>
      </c>
      <c r="P733" t="s">
        <v>3013</v>
      </c>
      <c r="Q733" t="b">
        <f>AND(ISNUMBER(data_to_clean[[#This Row],[revenue_formatted]]),ISNUMBER(data_to_clean[[#This Row],[growth_formatted_%]]),ISNUMBER(data_to_clean[[#This Row],[workers]]),ISNUMBER(data_to_clean[[#This Row],[previous_workers]]),ISNUMBER(data_to_clean[[#This Row],[founded]]),ISNUMBER(data_to_clean[[#This Row],[yrs_on_list]]))</f>
        <v>1</v>
      </c>
    </row>
    <row r="734" spans="1:17" x14ac:dyDescent="0.25">
      <c r="A734">
        <v>732</v>
      </c>
      <c r="B734" t="s">
        <v>3014</v>
      </c>
      <c r="C734" t="s">
        <v>643</v>
      </c>
      <c r="D734" t="str">
        <f>VLOOKUP(data_to_clean[[#This Row],[state]],abbreviation_table[],2,FALSE)</f>
        <v>Connecticut</v>
      </c>
      <c r="E734" t="s">
        <v>1442</v>
      </c>
      <c r="F734" t="str">
        <f>TRIM(LEFT(data_to_clean[[#This Row],[revenue]],FIND(" ",data_to_clean[[#This Row],[revenue]])))</f>
        <v>2</v>
      </c>
      <c r="G734" t="str">
        <f>RIGHT(data_to_clean[[#This Row],[revenue]],LEN(data_to_clean[[#This Row],[revenue]])-FIND(" ",data_to_clean[[#This Row],[revenue]]))</f>
        <v>Million</v>
      </c>
      <c r="H734" s="7">
        <f>VALUE(IF(data_to_clean[[#This Row],[multiplicity]]="Million",_xlfn.CONCAT(SUBSTITUTE(data_to_clean[[#This Row],[number]],".",""),"00000"),_xlfn.CONCAT(SUBSTITUTE(data_to_clean[[#This Row],[number]],".",""),"00000000")))</f>
        <v>200000</v>
      </c>
      <c r="I734" t="s">
        <v>3016</v>
      </c>
      <c r="J734">
        <f>ROUND(VALUE(SUBSTITUTE(data_to_clean[[#This Row],[growth_%]],".",",")),0)</f>
        <v>598</v>
      </c>
      <c r="K734" t="s">
        <v>107</v>
      </c>
      <c r="L734">
        <v>16</v>
      </c>
      <c r="M734">
        <v>3</v>
      </c>
      <c r="N734">
        <v>2012</v>
      </c>
      <c r="O734">
        <v>1</v>
      </c>
      <c r="P734" t="s">
        <v>3017</v>
      </c>
      <c r="Q734" t="b">
        <f>AND(ISNUMBER(data_to_clean[[#This Row],[revenue_formatted]]),ISNUMBER(data_to_clean[[#This Row],[growth_formatted_%]]),ISNUMBER(data_to_clean[[#This Row],[workers]]),ISNUMBER(data_to_clean[[#This Row],[previous_workers]]),ISNUMBER(data_to_clean[[#This Row],[founded]]),ISNUMBER(data_to_clean[[#This Row],[yrs_on_list]]))</f>
        <v>1</v>
      </c>
    </row>
    <row r="735" spans="1:17" x14ac:dyDescent="0.25">
      <c r="A735">
        <v>733</v>
      </c>
      <c r="B735" t="s">
        <v>3018</v>
      </c>
      <c r="C735" t="s">
        <v>66</v>
      </c>
      <c r="D735" t="str">
        <f>VLOOKUP(data_to_clean[[#This Row],[state]],abbreviation_table[],2,FALSE)</f>
        <v>Virginia</v>
      </c>
      <c r="E735" t="s">
        <v>504</v>
      </c>
      <c r="F735" t="str">
        <f>TRIM(LEFT(data_to_clean[[#This Row],[revenue]],FIND(" ",data_to_clean[[#This Row],[revenue]])))</f>
        <v>14.4</v>
      </c>
      <c r="G735" t="str">
        <f>RIGHT(data_to_clean[[#This Row],[revenue]],LEN(data_to_clean[[#This Row],[revenue]])-FIND(" ",data_to_clean[[#This Row],[revenue]]))</f>
        <v>Million</v>
      </c>
      <c r="H735" s="7">
        <f>VALUE(IF(data_to_clean[[#This Row],[multiplicity]]="Million",_xlfn.CONCAT(SUBSTITUTE(data_to_clean[[#This Row],[number]],".",""),"00000"),_xlfn.CONCAT(SUBSTITUTE(data_to_clean[[#This Row],[number]],".",""),"00000000")))</f>
        <v>14400000</v>
      </c>
      <c r="I735" t="s">
        <v>3020</v>
      </c>
      <c r="J735">
        <f>ROUND(VALUE(SUBSTITUTE(data_to_clean[[#This Row],[growth_%]],".",",")),0)</f>
        <v>598</v>
      </c>
      <c r="K735" t="s">
        <v>181</v>
      </c>
      <c r="L735">
        <v>156</v>
      </c>
      <c r="M735">
        <v>21</v>
      </c>
      <c r="N735">
        <v>2009</v>
      </c>
      <c r="O735">
        <v>2</v>
      </c>
      <c r="P735" t="s">
        <v>3021</v>
      </c>
      <c r="Q735" t="b">
        <f>AND(ISNUMBER(data_to_clean[[#This Row],[revenue_formatted]]),ISNUMBER(data_to_clean[[#This Row],[growth_formatted_%]]),ISNUMBER(data_to_clean[[#This Row],[workers]]),ISNUMBER(data_to_clean[[#This Row],[previous_workers]]),ISNUMBER(data_to_clean[[#This Row],[founded]]),ISNUMBER(data_to_clean[[#This Row],[yrs_on_list]]))</f>
        <v>1</v>
      </c>
    </row>
    <row r="736" spans="1:17" x14ac:dyDescent="0.25">
      <c r="A736">
        <v>734</v>
      </c>
      <c r="B736" t="s">
        <v>3022</v>
      </c>
      <c r="C736" t="s">
        <v>119</v>
      </c>
      <c r="D736" t="str">
        <f>VLOOKUP(data_to_clean[[#This Row],[state]],abbreviation_table[],2,FALSE)</f>
        <v>Georgia</v>
      </c>
      <c r="E736" t="s">
        <v>3024</v>
      </c>
      <c r="F736" t="str">
        <f>TRIM(LEFT(data_to_clean[[#This Row],[revenue]],FIND(" ",data_to_clean[[#This Row],[revenue]])))</f>
        <v>32.6</v>
      </c>
      <c r="G736" t="str">
        <f>RIGHT(data_to_clean[[#This Row],[revenue]],LEN(data_to_clean[[#This Row],[revenue]])-FIND(" ",data_to_clean[[#This Row],[revenue]]))</f>
        <v>Million</v>
      </c>
      <c r="H736" s="7">
        <f>VALUE(IF(data_to_clean[[#This Row],[multiplicity]]="Million",_xlfn.CONCAT(SUBSTITUTE(data_to_clean[[#This Row],[number]],".",""),"00000"),_xlfn.CONCAT(SUBSTITUTE(data_to_clean[[#This Row],[number]],".",""),"00000000")))</f>
        <v>32600000</v>
      </c>
      <c r="I736" t="s">
        <v>3025</v>
      </c>
      <c r="J736">
        <f>ROUND(VALUE(SUBSTITUTE(data_to_clean[[#This Row],[growth_%]],".",",")),0)</f>
        <v>596</v>
      </c>
      <c r="K736" t="s">
        <v>40</v>
      </c>
      <c r="L736">
        <v>16</v>
      </c>
      <c r="M736">
        <v>6</v>
      </c>
      <c r="N736">
        <v>2006</v>
      </c>
      <c r="O736">
        <v>3</v>
      </c>
      <c r="P736" t="s">
        <v>122</v>
      </c>
      <c r="Q736" t="b">
        <f>AND(ISNUMBER(data_to_clean[[#This Row],[revenue_formatted]]),ISNUMBER(data_to_clean[[#This Row],[growth_formatted_%]]),ISNUMBER(data_to_clean[[#This Row],[workers]]),ISNUMBER(data_to_clean[[#This Row],[previous_workers]]),ISNUMBER(data_to_clean[[#This Row],[founded]]),ISNUMBER(data_to_clean[[#This Row],[yrs_on_list]]))</f>
        <v>1</v>
      </c>
    </row>
    <row r="737" spans="1:17" x14ac:dyDescent="0.25">
      <c r="A737">
        <v>735</v>
      </c>
      <c r="B737" t="s">
        <v>3026</v>
      </c>
      <c r="C737" t="s">
        <v>15</v>
      </c>
      <c r="D737" t="str">
        <f>VLOOKUP(data_to_clean[[#This Row],[state]],abbreviation_table[],2,FALSE)</f>
        <v>Arizona</v>
      </c>
      <c r="E737" t="s">
        <v>3028</v>
      </c>
      <c r="F737" t="str">
        <f>TRIM(LEFT(data_to_clean[[#This Row],[revenue]],FIND(" ",data_to_clean[[#This Row],[revenue]])))</f>
        <v>73.2</v>
      </c>
      <c r="G737" t="str">
        <f>RIGHT(data_to_clean[[#This Row],[revenue]],LEN(data_to_clean[[#This Row],[revenue]])-FIND(" ",data_to_clean[[#This Row],[revenue]]))</f>
        <v>Million</v>
      </c>
      <c r="H737" s="7">
        <f>VALUE(IF(data_to_clean[[#This Row],[multiplicity]]="Million",_xlfn.CONCAT(SUBSTITUTE(data_to_clean[[#This Row],[number]],".",""),"00000"),_xlfn.CONCAT(SUBSTITUTE(data_to_clean[[#This Row],[number]],".",""),"00000000")))</f>
        <v>73200000</v>
      </c>
      <c r="I737" t="s">
        <v>3029</v>
      </c>
      <c r="J737">
        <f>ROUND(VALUE(SUBSTITUTE(data_to_clean[[#This Row],[growth_%]],".",",")),0)</f>
        <v>593</v>
      </c>
      <c r="K737" t="s">
        <v>187</v>
      </c>
      <c r="L737">
        <v>1995</v>
      </c>
      <c r="M737">
        <v>478</v>
      </c>
      <c r="N737">
        <v>2005</v>
      </c>
      <c r="O737">
        <v>5</v>
      </c>
      <c r="P737" t="s">
        <v>651</v>
      </c>
      <c r="Q737" t="b">
        <f>AND(ISNUMBER(data_to_clean[[#This Row],[revenue_formatted]]),ISNUMBER(data_to_clean[[#This Row],[growth_formatted_%]]),ISNUMBER(data_to_clean[[#This Row],[workers]]),ISNUMBER(data_to_clean[[#This Row],[previous_workers]]),ISNUMBER(data_to_clean[[#This Row],[founded]]),ISNUMBER(data_to_clean[[#This Row],[yrs_on_list]]))</f>
        <v>1</v>
      </c>
    </row>
    <row r="738" spans="1:17" x14ac:dyDescent="0.25">
      <c r="A738">
        <v>736</v>
      </c>
      <c r="B738" t="s">
        <v>3030</v>
      </c>
      <c r="C738" t="s">
        <v>80</v>
      </c>
      <c r="D738" t="str">
        <f>VLOOKUP(data_to_clean[[#This Row],[state]],abbreviation_table[],2,FALSE)</f>
        <v>California</v>
      </c>
      <c r="E738" t="s">
        <v>957</v>
      </c>
      <c r="F738" t="str">
        <f>TRIM(LEFT(data_to_clean[[#This Row],[revenue]],FIND(" ",data_to_clean[[#This Row],[revenue]])))</f>
        <v>2.2</v>
      </c>
      <c r="G738" t="str">
        <f>RIGHT(data_to_clean[[#This Row],[revenue]],LEN(data_to_clean[[#This Row],[revenue]])-FIND(" ",data_to_clean[[#This Row],[revenue]]))</f>
        <v>Million</v>
      </c>
      <c r="H738" s="7">
        <f>VALUE(IF(data_to_clean[[#This Row],[multiplicity]]="Million",_xlfn.CONCAT(SUBSTITUTE(data_to_clean[[#This Row],[number]],".",""),"00000"),_xlfn.CONCAT(SUBSTITUTE(data_to_clean[[#This Row],[number]],".",""),"00000000")))</f>
        <v>2200000</v>
      </c>
      <c r="I738" t="s">
        <v>3032</v>
      </c>
      <c r="J738">
        <f>ROUND(VALUE(SUBSTITUTE(data_to_clean[[#This Row],[growth_%]],".",",")),0)</f>
        <v>592</v>
      </c>
      <c r="K738" t="s">
        <v>55</v>
      </c>
      <c r="L738">
        <v>10</v>
      </c>
      <c r="M738">
        <v>6</v>
      </c>
      <c r="N738">
        <v>2004</v>
      </c>
      <c r="O738">
        <v>1</v>
      </c>
      <c r="P738" t="s">
        <v>3033</v>
      </c>
      <c r="Q738" t="b">
        <f>AND(ISNUMBER(data_to_clean[[#This Row],[revenue_formatted]]),ISNUMBER(data_to_clean[[#This Row],[growth_formatted_%]]),ISNUMBER(data_to_clean[[#This Row],[workers]]),ISNUMBER(data_to_clean[[#This Row],[previous_workers]]),ISNUMBER(data_to_clean[[#This Row],[founded]]),ISNUMBER(data_to_clean[[#This Row],[yrs_on_list]]))</f>
        <v>1</v>
      </c>
    </row>
    <row r="739" spans="1:17" x14ac:dyDescent="0.25">
      <c r="A739">
        <v>737</v>
      </c>
      <c r="B739" t="s">
        <v>3034</v>
      </c>
      <c r="C739" t="s">
        <v>45</v>
      </c>
      <c r="D739" t="str">
        <f>VLOOKUP(data_to_clean[[#This Row],[state]],abbreviation_table[],2,FALSE)</f>
        <v>Pennsylvania</v>
      </c>
      <c r="E739" t="s">
        <v>993</v>
      </c>
      <c r="F739" t="str">
        <f>TRIM(LEFT(data_to_clean[[#This Row],[revenue]],FIND(" ",data_to_clean[[#This Row],[revenue]])))</f>
        <v>2.3</v>
      </c>
      <c r="G739" t="str">
        <f>RIGHT(data_to_clean[[#This Row],[revenue]],LEN(data_to_clean[[#This Row],[revenue]])-FIND(" ",data_to_clean[[#This Row],[revenue]]))</f>
        <v>Million</v>
      </c>
      <c r="H739" s="7">
        <f>VALUE(IF(data_to_clean[[#This Row],[multiplicity]]="Million",_xlfn.CONCAT(SUBSTITUTE(data_to_clean[[#This Row],[number]],".",""),"00000"),_xlfn.CONCAT(SUBSTITUTE(data_to_clean[[#This Row],[number]],".",""),"00000000")))</f>
        <v>2300000</v>
      </c>
      <c r="I739" t="s">
        <v>3036</v>
      </c>
      <c r="J739">
        <f>ROUND(VALUE(SUBSTITUTE(data_to_clean[[#This Row],[growth_%]],".",",")),0)</f>
        <v>592</v>
      </c>
      <c r="K739" t="s">
        <v>218</v>
      </c>
      <c r="L739">
        <v>21</v>
      </c>
      <c r="M739">
        <v>3</v>
      </c>
      <c r="N739">
        <v>2009</v>
      </c>
      <c r="O739">
        <v>1</v>
      </c>
      <c r="P739" t="s">
        <v>1259</v>
      </c>
      <c r="Q739" t="b">
        <f>AND(ISNUMBER(data_to_clean[[#This Row],[revenue_formatted]]),ISNUMBER(data_to_clean[[#This Row],[growth_formatted_%]]),ISNUMBER(data_to_clean[[#This Row],[workers]]),ISNUMBER(data_to_clean[[#This Row],[previous_workers]]),ISNUMBER(data_to_clean[[#This Row],[founded]]),ISNUMBER(data_to_clean[[#This Row],[yrs_on_list]]))</f>
        <v>1</v>
      </c>
    </row>
    <row r="740" spans="1:17" x14ac:dyDescent="0.25">
      <c r="A740">
        <v>738</v>
      </c>
      <c r="B740" t="s">
        <v>3037</v>
      </c>
      <c r="C740" t="s">
        <v>98</v>
      </c>
      <c r="D740" t="str">
        <f>VLOOKUP(data_to_clean[[#This Row],[state]],abbreviation_table[],2,FALSE)</f>
        <v>Washington</v>
      </c>
      <c r="E740" t="s">
        <v>3039</v>
      </c>
      <c r="F740" t="str">
        <f>TRIM(LEFT(data_to_clean[[#This Row],[revenue]],FIND(" ",data_to_clean[[#This Row],[revenue]])))</f>
        <v>30.2</v>
      </c>
      <c r="G740" t="str">
        <f>RIGHT(data_to_clean[[#This Row],[revenue]],LEN(data_to_clean[[#This Row],[revenue]])-FIND(" ",data_to_clean[[#This Row],[revenue]]))</f>
        <v>Million</v>
      </c>
      <c r="H740" s="7">
        <f>VALUE(IF(data_to_clean[[#This Row],[multiplicity]]="Million",_xlfn.CONCAT(SUBSTITUTE(data_to_clean[[#This Row],[number]],".",""),"00000"),_xlfn.CONCAT(SUBSTITUTE(data_to_clean[[#This Row],[number]],".",""),"00000000")))</f>
        <v>30200000</v>
      </c>
      <c r="I740" t="s">
        <v>3040</v>
      </c>
      <c r="J740">
        <f>ROUND(VALUE(SUBSTITUTE(data_to_clean[[#This Row],[growth_%]],".",",")),0)</f>
        <v>592</v>
      </c>
      <c r="K740" t="s">
        <v>623</v>
      </c>
      <c r="L740">
        <v>375</v>
      </c>
      <c r="M740">
        <v>57</v>
      </c>
      <c r="N740">
        <v>2014</v>
      </c>
      <c r="O740">
        <v>1</v>
      </c>
      <c r="P740" t="s">
        <v>101</v>
      </c>
      <c r="Q740" t="b">
        <f>AND(ISNUMBER(data_to_clean[[#This Row],[revenue_formatted]]),ISNUMBER(data_to_clean[[#This Row],[growth_formatted_%]]),ISNUMBER(data_to_clean[[#This Row],[workers]]),ISNUMBER(data_to_clean[[#This Row],[previous_workers]]),ISNUMBER(data_to_clean[[#This Row],[founded]]),ISNUMBER(data_to_clean[[#This Row],[yrs_on_list]]))</f>
        <v>1</v>
      </c>
    </row>
    <row r="741" spans="1:17" x14ac:dyDescent="0.25">
      <c r="A741">
        <v>739</v>
      </c>
      <c r="B741" t="s">
        <v>3041</v>
      </c>
      <c r="C741" t="s">
        <v>503</v>
      </c>
      <c r="D741" t="str">
        <f>VLOOKUP(data_to_clean[[#This Row],[state]],abbreviation_table[],2,FALSE)</f>
        <v>Illinois</v>
      </c>
      <c r="E741" t="s">
        <v>3043</v>
      </c>
      <c r="F741" t="str">
        <f>TRIM(LEFT(data_to_clean[[#This Row],[revenue]],FIND(" ",data_to_clean[[#This Row],[revenue]])))</f>
        <v>12.9</v>
      </c>
      <c r="G741" t="str">
        <f>RIGHT(data_to_clean[[#This Row],[revenue]],LEN(data_to_clean[[#This Row],[revenue]])-FIND(" ",data_to_clean[[#This Row],[revenue]]))</f>
        <v>Million</v>
      </c>
      <c r="H741" s="7">
        <f>VALUE(IF(data_to_clean[[#This Row],[multiplicity]]="Million",_xlfn.CONCAT(SUBSTITUTE(data_to_clean[[#This Row],[number]],".",""),"00000"),_xlfn.CONCAT(SUBSTITUTE(data_to_clean[[#This Row],[number]],".",""),"00000000")))</f>
        <v>12900000</v>
      </c>
      <c r="I741" t="s">
        <v>3044</v>
      </c>
      <c r="J741">
        <f>ROUND(VALUE(SUBSTITUTE(data_to_clean[[#This Row],[growth_%]],".",",")),0)</f>
        <v>592</v>
      </c>
      <c r="K741" t="s">
        <v>336</v>
      </c>
      <c r="L741">
        <v>47</v>
      </c>
      <c r="M741">
        <v>15</v>
      </c>
      <c r="N741">
        <v>2014</v>
      </c>
      <c r="O741">
        <v>1</v>
      </c>
      <c r="P741" t="s">
        <v>506</v>
      </c>
      <c r="Q741" t="b">
        <f>AND(ISNUMBER(data_to_clean[[#This Row],[revenue_formatted]]),ISNUMBER(data_to_clean[[#This Row],[growth_formatted_%]]),ISNUMBER(data_to_clean[[#This Row],[workers]]),ISNUMBER(data_to_clean[[#This Row],[previous_workers]]),ISNUMBER(data_to_clean[[#This Row],[founded]]),ISNUMBER(data_to_clean[[#This Row],[yrs_on_list]]))</f>
        <v>1</v>
      </c>
    </row>
    <row r="742" spans="1:17" x14ac:dyDescent="0.25">
      <c r="A742">
        <v>740</v>
      </c>
      <c r="B742" t="s">
        <v>3045</v>
      </c>
      <c r="C742" t="s">
        <v>45</v>
      </c>
      <c r="D742" t="str">
        <f>VLOOKUP(data_to_clean[[#This Row],[state]],abbreviation_table[],2,FALSE)</f>
        <v>Pennsylvania</v>
      </c>
      <c r="E742" t="s">
        <v>493</v>
      </c>
      <c r="F742" t="str">
        <f>TRIM(LEFT(data_to_clean[[#This Row],[revenue]],FIND(" ",data_to_clean[[#This Row],[revenue]])))</f>
        <v>3.9</v>
      </c>
      <c r="G742" t="str">
        <f>RIGHT(data_to_clean[[#This Row],[revenue]],LEN(data_to_clean[[#This Row],[revenue]])-FIND(" ",data_to_clean[[#This Row],[revenue]]))</f>
        <v>Million</v>
      </c>
      <c r="H742" s="7">
        <f>VALUE(IF(data_to_clean[[#This Row],[multiplicity]]="Million",_xlfn.CONCAT(SUBSTITUTE(data_to_clean[[#This Row],[number]],".",""),"00000"),_xlfn.CONCAT(SUBSTITUTE(data_to_clean[[#This Row],[number]],".",""),"00000000")))</f>
        <v>3900000</v>
      </c>
      <c r="I742" t="s">
        <v>3047</v>
      </c>
      <c r="J742">
        <f>ROUND(VALUE(SUBSTITUTE(data_to_clean[[#This Row],[growth_%]],".",",")),0)</f>
        <v>592</v>
      </c>
      <c r="K742" t="s">
        <v>156</v>
      </c>
      <c r="L742">
        <v>52</v>
      </c>
      <c r="M742">
        <v>2</v>
      </c>
      <c r="N742">
        <v>2013</v>
      </c>
      <c r="O742">
        <v>2</v>
      </c>
      <c r="P742" t="s">
        <v>49</v>
      </c>
      <c r="Q742" t="b">
        <f>AND(ISNUMBER(data_to_clean[[#This Row],[revenue_formatted]]),ISNUMBER(data_to_clean[[#This Row],[growth_formatted_%]]),ISNUMBER(data_to_clean[[#This Row],[workers]]),ISNUMBER(data_to_clean[[#This Row],[previous_workers]]),ISNUMBER(data_to_clean[[#This Row],[founded]]),ISNUMBER(data_to_clean[[#This Row],[yrs_on_list]]))</f>
        <v>1</v>
      </c>
    </row>
    <row r="743" spans="1:17" x14ac:dyDescent="0.25">
      <c r="A743">
        <v>741</v>
      </c>
      <c r="B743" t="s">
        <v>3048</v>
      </c>
      <c r="C743" t="s">
        <v>30</v>
      </c>
      <c r="D743" t="str">
        <f>VLOOKUP(data_to_clean[[#This Row],[state]],abbreviation_table[],2,FALSE)</f>
        <v>Texas</v>
      </c>
      <c r="E743" t="s">
        <v>824</v>
      </c>
      <c r="F743" t="str">
        <f>TRIM(LEFT(data_to_clean[[#This Row],[revenue]],FIND(" ",data_to_clean[[#This Row],[revenue]])))</f>
        <v>2.5</v>
      </c>
      <c r="G743" t="str">
        <f>RIGHT(data_to_clean[[#This Row],[revenue]],LEN(data_to_clean[[#This Row],[revenue]])-FIND(" ",data_to_clean[[#This Row],[revenue]]))</f>
        <v>Million</v>
      </c>
      <c r="H743" s="7">
        <f>VALUE(IF(data_to_clean[[#This Row],[multiplicity]]="Million",_xlfn.CONCAT(SUBSTITUTE(data_to_clean[[#This Row],[number]],".",""),"00000"),_xlfn.CONCAT(SUBSTITUTE(data_to_clean[[#This Row],[number]],".",""),"00000000")))</f>
        <v>2500000</v>
      </c>
      <c r="I743" t="s">
        <v>3050</v>
      </c>
      <c r="J743">
        <f>ROUND(VALUE(SUBSTITUTE(data_to_clean[[#This Row],[growth_%]],".",",")),0)</f>
        <v>590</v>
      </c>
      <c r="K743" t="s">
        <v>156</v>
      </c>
      <c r="L743">
        <v>14</v>
      </c>
      <c r="M743">
        <v>3</v>
      </c>
      <c r="N743">
        <v>2012</v>
      </c>
      <c r="O743">
        <v>2</v>
      </c>
      <c r="P743" t="s">
        <v>34</v>
      </c>
      <c r="Q743" t="b">
        <f>AND(ISNUMBER(data_to_clean[[#This Row],[revenue_formatted]]),ISNUMBER(data_to_clean[[#This Row],[growth_formatted_%]]),ISNUMBER(data_to_clean[[#This Row],[workers]]),ISNUMBER(data_to_clean[[#This Row],[previous_workers]]),ISNUMBER(data_to_clean[[#This Row],[founded]]),ISNUMBER(data_to_clean[[#This Row],[yrs_on_list]]))</f>
        <v>1</v>
      </c>
    </row>
    <row r="744" spans="1:17" x14ac:dyDescent="0.25">
      <c r="A744">
        <v>742</v>
      </c>
      <c r="B744" t="s">
        <v>3051</v>
      </c>
      <c r="C744" t="s">
        <v>30</v>
      </c>
      <c r="D744" t="str">
        <f>VLOOKUP(data_to_clean[[#This Row],[state]],abbreviation_table[],2,FALSE)</f>
        <v>Texas</v>
      </c>
      <c r="E744" t="s">
        <v>927</v>
      </c>
      <c r="F744" t="str">
        <f>TRIM(LEFT(data_to_clean[[#This Row],[revenue]],FIND(" ",data_to_clean[[#This Row],[revenue]])))</f>
        <v>6.9</v>
      </c>
      <c r="G744" t="str">
        <f>RIGHT(data_to_clean[[#This Row],[revenue]],LEN(data_to_clean[[#This Row],[revenue]])-FIND(" ",data_to_clean[[#This Row],[revenue]]))</f>
        <v>Million</v>
      </c>
      <c r="H744" s="7">
        <f>VALUE(IF(data_to_clean[[#This Row],[multiplicity]]="Million",_xlfn.CONCAT(SUBSTITUTE(data_to_clean[[#This Row],[number]],".",""),"00000"),_xlfn.CONCAT(SUBSTITUTE(data_to_clean[[#This Row],[number]],".",""),"00000000")))</f>
        <v>6900000</v>
      </c>
      <c r="I744" t="s">
        <v>3053</v>
      </c>
      <c r="J744">
        <f>ROUND(VALUE(SUBSTITUTE(data_to_clean[[#This Row],[growth_%]],".",",")),0)</f>
        <v>587</v>
      </c>
      <c r="K744" t="s">
        <v>55</v>
      </c>
      <c r="L744">
        <v>9</v>
      </c>
      <c r="M744">
        <v>3</v>
      </c>
      <c r="N744">
        <v>2009</v>
      </c>
      <c r="O744">
        <v>2</v>
      </c>
      <c r="P744" t="s">
        <v>3054</v>
      </c>
      <c r="Q744" t="b">
        <f>AND(ISNUMBER(data_to_clean[[#This Row],[revenue_formatted]]),ISNUMBER(data_to_clean[[#This Row],[growth_formatted_%]]),ISNUMBER(data_to_clean[[#This Row],[workers]]),ISNUMBER(data_to_clean[[#This Row],[previous_workers]]),ISNUMBER(data_to_clean[[#This Row],[founded]]),ISNUMBER(data_to_clean[[#This Row],[yrs_on_list]]))</f>
        <v>1</v>
      </c>
    </row>
    <row r="745" spans="1:17" x14ac:dyDescent="0.25">
      <c r="A745">
        <v>743</v>
      </c>
      <c r="B745" t="s">
        <v>3055</v>
      </c>
      <c r="C745" t="s">
        <v>753</v>
      </c>
      <c r="D745" t="str">
        <f>VLOOKUP(data_to_clean[[#This Row],[state]],abbreviation_table[],2,FALSE)</f>
        <v>Nevada</v>
      </c>
      <c r="E745" t="s">
        <v>572</v>
      </c>
      <c r="F745" t="str">
        <f>TRIM(LEFT(data_to_clean[[#This Row],[revenue]],FIND(" ",data_to_clean[[#This Row],[revenue]])))</f>
        <v>11.1</v>
      </c>
      <c r="G745" t="str">
        <f>RIGHT(data_to_clean[[#This Row],[revenue]],LEN(data_to_clean[[#This Row],[revenue]])-FIND(" ",data_to_clean[[#This Row],[revenue]]))</f>
        <v>Million</v>
      </c>
      <c r="H745" s="7">
        <f>VALUE(IF(data_to_clean[[#This Row],[multiplicity]]="Million",_xlfn.CONCAT(SUBSTITUTE(data_to_clean[[#This Row],[number]],".",""),"00000"),_xlfn.CONCAT(SUBSTITUTE(data_to_clean[[#This Row],[number]],".",""),"00000000")))</f>
        <v>11100000</v>
      </c>
      <c r="I745" t="s">
        <v>3057</v>
      </c>
      <c r="J745">
        <f>ROUND(VALUE(SUBSTITUTE(data_to_clean[[#This Row],[growth_%]],".",",")),0)</f>
        <v>587</v>
      </c>
      <c r="K745" t="s">
        <v>181</v>
      </c>
      <c r="L745">
        <v>74</v>
      </c>
      <c r="M745">
        <v>28</v>
      </c>
      <c r="N745">
        <v>2011</v>
      </c>
      <c r="O745">
        <v>3</v>
      </c>
      <c r="P745" t="s">
        <v>757</v>
      </c>
      <c r="Q745" t="b">
        <f>AND(ISNUMBER(data_to_clean[[#This Row],[revenue_formatted]]),ISNUMBER(data_to_clean[[#This Row],[growth_formatted_%]]),ISNUMBER(data_to_clean[[#This Row],[workers]]),ISNUMBER(data_to_clean[[#This Row],[previous_workers]]),ISNUMBER(data_to_clean[[#This Row],[founded]]),ISNUMBER(data_to_clean[[#This Row],[yrs_on_list]]))</f>
        <v>1</v>
      </c>
    </row>
    <row r="746" spans="1:17" x14ac:dyDescent="0.25">
      <c r="A746">
        <v>744</v>
      </c>
      <c r="B746" t="s">
        <v>3058</v>
      </c>
      <c r="C746" t="s">
        <v>30</v>
      </c>
      <c r="D746" t="str">
        <f>VLOOKUP(data_to_clean[[#This Row],[state]],abbreviation_table[],2,FALSE)</f>
        <v>Texas</v>
      </c>
      <c r="E746" t="s">
        <v>485</v>
      </c>
      <c r="F746" t="str">
        <f>TRIM(LEFT(data_to_clean[[#This Row],[revenue]],FIND(" ",data_to_clean[[#This Row],[revenue]])))</f>
        <v>4.5</v>
      </c>
      <c r="G746" t="str">
        <f>RIGHT(data_to_clean[[#This Row],[revenue]],LEN(data_to_clean[[#This Row],[revenue]])-FIND(" ",data_to_clean[[#This Row],[revenue]]))</f>
        <v>Million</v>
      </c>
      <c r="H746" s="7">
        <f>VALUE(IF(data_to_clean[[#This Row],[multiplicity]]="Million",_xlfn.CONCAT(SUBSTITUTE(data_to_clean[[#This Row],[number]],".",""),"00000"),_xlfn.CONCAT(SUBSTITUTE(data_to_clean[[#This Row],[number]],".",""),"00000000")))</f>
        <v>4500000</v>
      </c>
      <c r="I746" t="s">
        <v>3060</v>
      </c>
      <c r="J746">
        <f>ROUND(VALUE(SUBSTITUTE(data_to_clean[[#This Row],[growth_%]],".",",")),0)</f>
        <v>587</v>
      </c>
      <c r="K746" t="s">
        <v>40</v>
      </c>
      <c r="L746">
        <v>8</v>
      </c>
      <c r="M746">
        <v>6</v>
      </c>
      <c r="N746">
        <v>2004</v>
      </c>
      <c r="O746">
        <v>3</v>
      </c>
      <c r="P746" t="s">
        <v>258</v>
      </c>
      <c r="Q746" t="b">
        <f>AND(ISNUMBER(data_to_clean[[#This Row],[revenue_formatted]]),ISNUMBER(data_to_clean[[#This Row],[growth_formatted_%]]),ISNUMBER(data_to_clean[[#This Row],[workers]]),ISNUMBER(data_to_clean[[#This Row],[previous_workers]]),ISNUMBER(data_to_clean[[#This Row],[founded]]),ISNUMBER(data_to_clean[[#This Row],[yrs_on_list]]))</f>
        <v>1</v>
      </c>
    </row>
    <row r="747" spans="1:17" x14ac:dyDescent="0.25">
      <c r="A747">
        <v>745</v>
      </c>
      <c r="B747" t="s">
        <v>3061</v>
      </c>
      <c r="C747" t="s">
        <v>45</v>
      </c>
      <c r="D747" t="str">
        <f>VLOOKUP(data_to_clean[[#This Row],[state]],abbreviation_table[],2,FALSE)</f>
        <v>Pennsylvania</v>
      </c>
      <c r="E747" t="s">
        <v>3063</v>
      </c>
      <c r="F747" t="str">
        <f>TRIM(LEFT(data_to_clean[[#This Row],[revenue]],FIND(" ",data_to_clean[[#This Row],[revenue]])))</f>
        <v>48.7</v>
      </c>
      <c r="G747" t="str">
        <f>RIGHT(data_to_clean[[#This Row],[revenue]],LEN(data_to_clean[[#This Row],[revenue]])-FIND(" ",data_to_clean[[#This Row],[revenue]]))</f>
        <v>Million</v>
      </c>
      <c r="H747" s="7">
        <f>VALUE(IF(data_to_clean[[#This Row],[multiplicity]]="Million",_xlfn.CONCAT(SUBSTITUTE(data_to_clean[[#This Row],[number]],".",""),"00000"),_xlfn.CONCAT(SUBSTITUTE(data_to_clean[[#This Row],[number]],".",""),"00000000")))</f>
        <v>48700000</v>
      </c>
      <c r="I747" t="s">
        <v>3064</v>
      </c>
      <c r="J747">
        <f>ROUND(VALUE(SUBSTITUTE(data_to_clean[[#This Row],[growth_%]],".",",")),0)</f>
        <v>587</v>
      </c>
      <c r="K747" t="s">
        <v>25</v>
      </c>
      <c r="L747">
        <v>325</v>
      </c>
      <c r="M747">
        <v>6</v>
      </c>
      <c r="N747">
        <v>2012</v>
      </c>
      <c r="O747">
        <v>1</v>
      </c>
      <c r="P747" t="s">
        <v>3065</v>
      </c>
      <c r="Q747" t="b">
        <f>AND(ISNUMBER(data_to_clean[[#This Row],[revenue_formatted]]),ISNUMBER(data_to_clean[[#This Row],[growth_formatted_%]]),ISNUMBER(data_to_clean[[#This Row],[workers]]),ISNUMBER(data_to_clean[[#This Row],[previous_workers]]),ISNUMBER(data_to_clean[[#This Row],[founded]]),ISNUMBER(data_to_clean[[#This Row],[yrs_on_list]]))</f>
        <v>1</v>
      </c>
    </row>
    <row r="748" spans="1:17" x14ac:dyDescent="0.25">
      <c r="A748">
        <v>746</v>
      </c>
      <c r="B748" t="s">
        <v>3066</v>
      </c>
      <c r="C748" t="s">
        <v>294</v>
      </c>
      <c r="D748" t="str">
        <f>VLOOKUP(data_to_clean[[#This Row],[state]],abbreviation_table[],2,FALSE)</f>
        <v>Minnesota</v>
      </c>
      <c r="E748" t="s">
        <v>1068</v>
      </c>
      <c r="F748" t="str">
        <f>TRIM(LEFT(data_to_clean[[#This Row],[revenue]],FIND(" ",data_to_clean[[#This Row],[revenue]])))</f>
        <v>6.1</v>
      </c>
      <c r="G748" t="str">
        <f>RIGHT(data_to_clean[[#This Row],[revenue]],LEN(data_to_clean[[#This Row],[revenue]])-FIND(" ",data_to_clean[[#This Row],[revenue]]))</f>
        <v>Million</v>
      </c>
      <c r="H748" s="7">
        <f>VALUE(IF(data_to_clean[[#This Row],[multiplicity]]="Million",_xlfn.CONCAT(SUBSTITUTE(data_to_clean[[#This Row],[number]],".",""),"00000"),_xlfn.CONCAT(SUBSTITUTE(data_to_clean[[#This Row],[number]],".",""),"00000000")))</f>
        <v>6100000</v>
      </c>
      <c r="I748" t="s">
        <v>3068</v>
      </c>
      <c r="J748">
        <f>ROUND(VALUE(SUBSTITUTE(data_to_clean[[#This Row],[growth_%]],".",",")),0)</f>
        <v>587</v>
      </c>
      <c r="K748" t="s">
        <v>156</v>
      </c>
      <c r="L748">
        <v>58</v>
      </c>
      <c r="M748">
        <v>11</v>
      </c>
      <c r="N748">
        <v>2011</v>
      </c>
      <c r="O748">
        <v>2</v>
      </c>
      <c r="P748" t="s">
        <v>298</v>
      </c>
      <c r="Q748" t="b">
        <f>AND(ISNUMBER(data_to_clean[[#This Row],[revenue_formatted]]),ISNUMBER(data_to_clean[[#This Row],[growth_formatted_%]]),ISNUMBER(data_to_clean[[#This Row],[workers]]),ISNUMBER(data_to_clean[[#This Row],[previous_workers]]),ISNUMBER(data_to_clean[[#This Row],[founded]]),ISNUMBER(data_to_clean[[#This Row],[yrs_on_list]]))</f>
        <v>1</v>
      </c>
    </row>
    <row r="749" spans="1:17" x14ac:dyDescent="0.25">
      <c r="A749">
        <v>747</v>
      </c>
      <c r="B749" t="s">
        <v>3069</v>
      </c>
      <c r="C749" t="s">
        <v>45</v>
      </c>
      <c r="D749" t="str">
        <f>VLOOKUP(data_to_clean[[#This Row],[state]],abbreviation_table[],2,FALSE)</f>
        <v>Pennsylvania</v>
      </c>
      <c r="E749" t="s">
        <v>1227</v>
      </c>
      <c r="F749" t="str">
        <f>TRIM(LEFT(data_to_clean[[#This Row],[revenue]],FIND(" ",data_to_clean[[#This Row],[revenue]])))</f>
        <v>4.2</v>
      </c>
      <c r="G749" t="str">
        <f>RIGHT(data_to_clean[[#This Row],[revenue]],LEN(data_to_clean[[#This Row],[revenue]])-FIND(" ",data_to_clean[[#This Row],[revenue]]))</f>
        <v>Million</v>
      </c>
      <c r="H749" s="7">
        <f>VALUE(IF(data_to_clean[[#This Row],[multiplicity]]="Million",_xlfn.CONCAT(SUBSTITUTE(data_to_clean[[#This Row],[number]],".",""),"00000"),_xlfn.CONCAT(SUBSTITUTE(data_to_clean[[#This Row],[number]],".",""),"00000000")))</f>
        <v>4200000</v>
      </c>
      <c r="I749" t="s">
        <v>3071</v>
      </c>
      <c r="J749">
        <f>ROUND(VALUE(SUBSTITUTE(data_to_clean[[#This Row],[growth_%]],".",",")),0)</f>
        <v>586</v>
      </c>
      <c r="K749" t="s">
        <v>187</v>
      </c>
      <c r="L749">
        <v>17</v>
      </c>
      <c r="M749">
        <v>2</v>
      </c>
      <c r="N749">
        <v>2015</v>
      </c>
      <c r="O749">
        <v>1</v>
      </c>
      <c r="P749" t="s">
        <v>1259</v>
      </c>
      <c r="Q749" t="b">
        <f>AND(ISNUMBER(data_to_clean[[#This Row],[revenue_formatted]]),ISNUMBER(data_to_clean[[#This Row],[growth_formatted_%]]),ISNUMBER(data_to_clean[[#This Row],[workers]]),ISNUMBER(data_to_clean[[#This Row],[previous_workers]]),ISNUMBER(data_to_clean[[#This Row],[founded]]),ISNUMBER(data_to_clean[[#This Row],[yrs_on_list]]))</f>
        <v>1</v>
      </c>
    </row>
    <row r="750" spans="1:17" x14ac:dyDescent="0.25">
      <c r="A750">
        <v>748</v>
      </c>
      <c r="B750" t="s">
        <v>3072</v>
      </c>
      <c r="C750" t="s">
        <v>80</v>
      </c>
      <c r="D750" t="str">
        <f>VLOOKUP(data_to_clean[[#This Row],[state]],abbreviation_table[],2,FALSE)</f>
        <v>California</v>
      </c>
      <c r="E750" t="s">
        <v>957</v>
      </c>
      <c r="F750" t="str">
        <f>TRIM(LEFT(data_to_clean[[#This Row],[revenue]],FIND(" ",data_to_clean[[#This Row],[revenue]])))</f>
        <v>2.2</v>
      </c>
      <c r="G750" t="str">
        <f>RIGHT(data_to_clean[[#This Row],[revenue]],LEN(data_to_clean[[#This Row],[revenue]])-FIND(" ",data_to_clean[[#This Row],[revenue]]))</f>
        <v>Million</v>
      </c>
      <c r="H750" s="7">
        <f>VALUE(IF(data_to_clean[[#This Row],[multiplicity]]="Million",_xlfn.CONCAT(SUBSTITUTE(data_to_clean[[#This Row],[number]],".",""),"00000"),_xlfn.CONCAT(SUBSTITUTE(data_to_clean[[#This Row],[number]],".",""),"00000000")))</f>
        <v>2200000</v>
      </c>
      <c r="I750" t="s">
        <v>3074</v>
      </c>
      <c r="J750">
        <f>ROUND(VALUE(SUBSTITUTE(data_to_clean[[#This Row],[growth_%]],".",",")),0)</f>
        <v>584</v>
      </c>
      <c r="K750" t="s">
        <v>18</v>
      </c>
      <c r="L750">
        <v>25</v>
      </c>
      <c r="M750">
        <v>6</v>
      </c>
      <c r="N750">
        <v>2012</v>
      </c>
      <c r="O750">
        <v>1</v>
      </c>
      <c r="P750" t="s">
        <v>1116</v>
      </c>
      <c r="Q750" t="b">
        <f>AND(ISNUMBER(data_to_clean[[#This Row],[revenue_formatted]]),ISNUMBER(data_to_clean[[#This Row],[growth_formatted_%]]),ISNUMBER(data_to_clean[[#This Row],[workers]]),ISNUMBER(data_to_clean[[#This Row],[previous_workers]]),ISNUMBER(data_to_clean[[#This Row],[founded]]),ISNUMBER(data_to_clean[[#This Row],[yrs_on_list]]))</f>
        <v>1</v>
      </c>
    </row>
    <row r="751" spans="1:17" x14ac:dyDescent="0.25">
      <c r="A751">
        <v>749</v>
      </c>
      <c r="B751" t="s">
        <v>3075</v>
      </c>
      <c r="C751" t="s">
        <v>80</v>
      </c>
      <c r="D751" t="str">
        <f>VLOOKUP(data_to_clean[[#This Row],[state]],abbreviation_table[],2,FALSE)</f>
        <v>California</v>
      </c>
      <c r="E751" t="s">
        <v>3077</v>
      </c>
      <c r="F751" t="str">
        <f>TRIM(LEFT(data_to_clean[[#This Row],[revenue]],FIND(" ",data_to_clean[[#This Row],[revenue]])))</f>
        <v>17.8</v>
      </c>
      <c r="G751" t="str">
        <f>RIGHT(data_to_clean[[#This Row],[revenue]],LEN(data_to_clean[[#This Row],[revenue]])-FIND(" ",data_to_clean[[#This Row],[revenue]]))</f>
        <v>Million</v>
      </c>
      <c r="H751" s="7">
        <f>VALUE(IF(data_to_clean[[#This Row],[multiplicity]]="Million",_xlfn.CONCAT(SUBSTITUTE(data_to_clean[[#This Row],[number]],".",""),"00000"),_xlfn.CONCAT(SUBSTITUTE(data_to_clean[[#This Row],[number]],".",""),"00000000")))</f>
        <v>17800000</v>
      </c>
      <c r="I751" t="s">
        <v>3078</v>
      </c>
      <c r="J751">
        <f>ROUND(VALUE(SUBSTITUTE(data_to_clean[[#This Row],[growth_%]],".",",")),0)</f>
        <v>583</v>
      </c>
      <c r="K751" t="s">
        <v>308</v>
      </c>
      <c r="L751">
        <v>1211</v>
      </c>
      <c r="M751">
        <v>167</v>
      </c>
      <c r="N751">
        <v>2013</v>
      </c>
      <c r="O751">
        <v>1</v>
      </c>
      <c r="P751" t="s">
        <v>405</v>
      </c>
      <c r="Q751" t="b">
        <f>AND(ISNUMBER(data_to_clean[[#This Row],[revenue_formatted]]),ISNUMBER(data_to_clean[[#This Row],[growth_formatted_%]]),ISNUMBER(data_to_clean[[#This Row],[workers]]),ISNUMBER(data_to_clean[[#This Row],[previous_workers]]),ISNUMBER(data_to_clean[[#This Row],[founded]]),ISNUMBER(data_to_clean[[#This Row],[yrs_on_list]]))</f>
        <v>1</v>
      </c>
    </row>
    <row r="752" spans="1:17" x14ac:dyDescent="0.25">
      <c r="A752">
        <v>750</v>
      </c>
      <c r="B752" t="s">
        <v>3079</v>
      </c>
      <c r="C752" t="s">
        <v>852</v>
      </c>
      <c r="D752" t="str">
        <f>VLOOKUP(data_to_clean[[#This Row],[state]],abbreviation_table[],2,FALSE)</f>
        <v>Missouri</v>
      </c>
      <c r="E752" t="s">
        <v>760</v>
      </c>
      <c r="F752" t="str">
        <f>TRIM(LEFT(data_to_clean[[#This Row],[revenue]],FIND(" ",data_to_clean[[#This Row],[revenue]])))</f>
        <v>2.8</v>
      </c>
      <c r="G752" t="str">
        <f>RIGHT(data_to_clean[[#This Row],[revenue]],LEN(data_to_clean[[#This Row],[revenue]])-FIND(" ",data_to_clean[[#This Row],[revenue]]))</f>
        <v>Million</v>
      </c>
      <c r="H752" s="7">
        <f>VALUE(IF(data_to_clean[[#This Row],[multiplicity]]="Million",_xlfn.CONCAT(SUBSTITUTE(data_to_clean[[#This Row],[number]],".",""),"00000"),_xlfn.CONCAT(SUBSTITUTE(data_to_clean[[#This Row],[number]],".",""),"00000000")))</f>
        <v>2800000</v>
      </c>
      <c r="I752" t="s">
        <v>3081</v>
      </c>
      <c r="J752">
        <f>ROUND(VALUE(SUBSTITUTE(data_to_clean[[#This Row],[growth_%]],".",",")),0)</f>
        <v>583</v>
      </c>
      <c r="K752" t="s">
        <v>233</v>
      </c>
      <c r="L752">
        <v>4</v>
      </c>
      <c r="M752">
        <v>1</v>
      </c>
      <c r="N752">
        <v>2014</v>
      </c>
      <c r="O752">
        <v>1</v>
      </c>
      <c r="P752" t="s">
        <v>3082</v>
      </c>
      <c r="Q752" t="b">
        <f>AND(ISNUMBER(data_to_clean[[#This Row],[revenue_formatted]]),ISNUMBER(data_to_clean[[#This Row],[growth_formatted_%]]),ISNUMBER(data_to_clean[[#This Row],[workers]]),ISNUMBER(data_to_clean[[#This Row],[previous_workers]]),ISNUMBER(data_to_clean[[#This Row],[founded]]),ISNUMBER(data_to_clean[[#This Row],[yrs_on_list]]))</f>
        <v>1</v>
      </c>
    </row>
    <row r="753" spans="1:17" x14ac:dyDescent="0.25">
      <c r="A753">
        <v>751</v>
      </c>
      <c r="B753" t="s">
        <v>3083</v>
      </c>
      <c r="C753" t="s">
        <v>66</v>
      </c>
      <c r="D753" t="str">
        <f>VLOOKUP(data_to_clean[[#This Row],[state]],abbreviation_table[],2,FALSE)</f>
        <v>Virginia</v>
      </c>
      <c r="E753" t="s">
        <v>939</v>
      </c>
      <c r="F753" t="str">
        <f>TRIM(LEFT(data_to_clean[[#This Row],[revenue]],FIND(" ",data_to_clean[[#This Row],[revenue]])))</f>
        <v>4.1</v>
      </c>
      <c r="G753" t="str">
        <f>RIGHT(data_to_clean[[#This Row],[revenue]],LEN(data_to_clean[[#This Row],[revenue]])-FIND(" ",data_to_clean[[#This Row],[revenue]]))</f>
        <v>Million</v>
      </c>
      <c r="H753" s="7">
        <f>VALUE(IF(data_to_clean[[#This Row],[multiplicity]]="Million",_xlfn.CONCAT(SUBSTITUTE(data_to_clean[[#This Row],[number]],".",""),"00000"),_xlfn.CONCAT(SUBSTITUTE(data_to_clean[[#This Row],[number]],".",""),"00000000")))</f>
        <v>4100000</v>
      </c>
      <c r="I753" t="s">
        <v>3085</v>
      </c>
      <c r="J753">
        <f>ROUND(VALUE(SUBSTITUTE(data_to_clean[[#This Row],[growth_%]],".",",")),0)</f>
        <v>581</v>
      </c>
      <c r="K753" t="s">
        <v>55</v>
      </c>
      <c r="L753">
        <v>9</v>
      </c>
      <c r="M753">
        <v>2</v>
      </c>
      <c r="N753">
        <v>2013</v>
      </c>
      <c r="O753">
        <v>2</v>
      </c>
      <c r="P753" t="s">
        <v>2807</v>
      </c>
      <c r="Q753" t="b">
        <f>AND(ISNUMBER(data_to_clean[[#This Row],[revenue_formatted]]),ISNUMBER(data_to_clean[[#This Row],[growth_formatted_%]]),ISNUMBER(data_to_clean[[#This Row],[workers]]),ISNUMBER(data_to_clean[[#This Row],[previous_workers]]),ISNUMBER(data_to_clean[[#This Row],[founded]]),ISNUMBER(data_to_clean[[#This Row],[yrs_on_list]]))</f>
        <v>1</v>
      </c>
    </row>
    <row r="754" spans="1:17" x14ac:dyDescent="0.25">
      <c r="A754">
        <v>752</v>
      </c>
      <c r="B754" t="s">
        <v>3086</v>
      </c>
      <c r="C754" t="s">
        <v>86</v>
      </c>
      <c r="D754" t="str">
        <f>VLOOKUP(data_to_clean[[#This Row],[state]],abbreviation_table[],2,FALSE)</f>
        <v>Colorado</v>
      </c>
      <c r="E754" t="s">
        <v>3088</v>
      </c>
      <c r="F754" t="str">
        <f>TRIM(LEFT(data_to_clean[[#This Row],[revenue]],FIND(" ",data_to_clean[[#This Row],[revenue]])))</f>
        <v>225.8</v>
      </c>
      <c r="G754" t="str">
        <f>RIGHT(data_to_clean[[#This Row],[revenue]],LEN(data_to_clean[[#This Row],[revenue]])-FIND(" ",data_to_clean[[#This Row],[revenue]]))</f>
        <v>Million</v>
      </c>
      <c r="H754" s="7">
        <f>VALUE(IF(data_to_clean[[#This Row],[multiplicity]]="Million",_xlfn.CONCAT(SUBSTITUTE(data_to_clean[[#This Row],[number]],".",""),"00000"),_xlfn.CONCAT(SUBSTITUTE(data_to_clean[[#This Row],[number]],".",""),"00000000")))</f>
        <v>225800000</v>
      </c>
      <c r="I754" t="s">
        <v>3089</v>
      </c>
      <c r="J754">
        <f>ROUND(VALUE(SUBSTITUTE(data_to_clean[[#This Row],[growth_%]],".",",")),0)</f>
        <v>581</v>
      </c>
      <c r="K754" t="s">
        <v>181</v>
      </c>
      <c r="L754">
        <v>40</v>
      </c>
      <c r="M754">
        <v>12</v>
      </c>
      <c r="N754">
        <v>2007</v>
      </c>
      <c r="O754">
        <v>4</v>
      </c>
      <c r="P754" t="s">
        <v>2861</v>
      </c>
      <c r="Q754" t="b">
        <f>AND(ISNUMBER(data_to_clean[[#This Row],[revenue_formatted]]),ISNUMBER(data_to_clean[[#This Row],[growth_formatted_%]]),ISNUMBER(data_to_clean[[#This Row],[workers]]),ISNUMBER(data_to_clean[[#This Row],[previous_workers]]),ISNUMBER(data_to_clean[[#This Row],[founded]]),ISNUMBER(data_to_clean[[#This Row],[yrs_on_list]]))</f>
        <v>1</v>
      </c>
    </row>
    <row r="755" spans="1:17" x14ac:dyDescent="0.25">
      <c r="A755">
        <v>753</v>
      </c>
      <c r="B755" t="s">
        <v>3090</v>
      </c>
      <c r="C755" t="s">
        <v>1262</v>
      </c>
      <c r="D755" t="str">
        <f>VLOOKUP(data_to_clean[[#This Row],[state]],abbreviation_table[],2,FALSE)</f>
        <v>South Carolina</v>
      </c>
      <c r="E755" t="s">
        <v>861</v>
      </c>
      <c r="F755" t="str">
        <f>TRIM(LEFT(data_to_clean[[#This Row],[revenue]],FIND(" ",data_to_clean[[#This Row],[revenue]])))</f>
        <v>5.7</v>
      </c>
      <c r="G755" t="str">
        <f>RIGHT(data_to_clean[[#This Row],[revenue]],LEN(data_to_clean[[#This Row],[revenue]])-FIND(" ",data_to_clean[[#This Row],[revenue]]))</f>
        <v>Million</v>
      </c>
      <c r="H755" s="7">
        <f>VALUE(IF(data_to_clean[[#This Row],[multiplicity]]="Million",_xlfn.CONCAT(SUBSTITUTE(data_to_clean[[#This Row],[number]],".",""),"00000"),_xlfn.CONCAT(SUBSTITUTE(data_to_clean[[#This Row],[number]],".",""),"00000000")))</f>
        <v>5700000</v>
      </c>
      <c r="I755" t="s">
        <v>3092</v>
      </c>
      <c r="J755">
        <f>ROUND(VALUE(SUBSTITUTE(data_to_clean[[#This Row],[growth_%]],".",",")),0)</f>
        <v>579</v>
      </c>
      <c r="K755" t="s">
        <v>18</v>
      </c>
      <c r="L755">
        <v>75</v>
      </c>
      <c r="M755">
        <v>8</v>
      </c>
      <c r="N755">
        <v>2008</v>
      </c>
      <c r="O755">
        <v>3</v>
      </c>
      <c r="P755" t="s">
        <v>1299</v>
      </c>
      <c r="Q755" t="b">
        <f>AND(ISNUMBER(data_to_clean[[#This Row],[revenue_formatted]]),ISNUMBER(data_to_clean[[#This Row],[growth_formatted_%]]),ISNUMBER(data_to_clean[[#This Row],[workers]]),ISNUMBER(data_to_clean[[#This Row],[previous_workers]]),ISNUMBER(data_to_clean[[#This Row],[founded]]),ISNUMBER(data_to_clean[[#This Row],[yrs_on_list]]))</f>
        <v>1</v>
      </c>
    </row>
    <row r="756" spans="1:17" x14ac:dyDescent="0.25">
      <c r="A756">
        <v>754</v>
      </c>
      <c r="B756" t="s">
        <v>3093</v>
      </c>
      <c r="C756" t="s">
        <v>753</v>
      </c>
      <c r="D756" t="str">
        <f>VLOOKUP(data_to_clean[[#This Row],[state]],abbreviation_table[],2,FALSE)</f>
        <v>Nevada</v>
      </c>
      <c r="E756" t="s">
        <v>255</v>
      </c>
      <c r="F756" t="str">
        <f>TRIM(LEFT(data_to_clean[[#This Row],[revenue]],FIND(" ",data_to_clean[[#This Row],[revenue]])))</f>
        <v>15.2</v>
      </c>
      <c r="G756" t="str">
        <f>RIGHT(data_to_clean[[#This Row],[revenue]],LEN(data_to_clean[[#This Row],[revenue]])-FIND(" ",data_to_clean[[#This Row],[revenue]]))</f>
        <v>Million</v>
      </c>
      <c r="H756" s="7">
        <f>VALUE(IF(data_to_clean[[#This Row],[multiplicity]]="Million",_xlfn.CONCAT(SUBSTITUTE(data_to_clean[[#This Row],[number]],".",""),"00000"),_xlfn.CONCAT(SUBSTITUTE(data_to_clean[[#This Row],[number]],".",""),"00000000")))</f>
        <v>15200000</v>
      </c>
      <c r="I756" t="s">
        <v>3095</v>
      </c>
      <c r="J756">
        <f>ROUND(VALUE(SUBSTITUTE(data_to_clean[[#This Row],[growth_%]],".",",")),0)</f>
        <v>579</v>
      </c>
      <c r="K756" t="s">
        <v>336</v>
      </c>
      <c r="L756">
        <v>100</v>
      </c>
      <c r="M756">
        <v>20</v>
      </c>
      <c r="N756">
        <v>2012</v>
      </c>
      <c r="O756">
        <v>3</v>
      </c>
      <c r="P756" t="s">
        <v>2300</v>
      </c>
      <c r="Q756" t="b">
        <f>AND(ISNUMBER(data_to_clean[[#This Row],[revenue_formatted]]),ISNUMBER(data_to_clean[[#This Row],[growth_formatted_%]]),ISNUMBER(data_to_clean[[#This Row],[workers]]),ISNUMBER(data_to_clean[[#This Row],[previous_workers]]),ISNUMBER(data_to_clean[[#This Row],[founded]]),ISNUMBER(data_to_clean[[#This Row],[yrs_on_list]]))</f>
        <v>1</v>
      </c>
    </row>
    <row r="757" spans="1:17" x14ac:dyDescent="0.25">
      <c r="A757">
        <v>755</v>
      </c>
      <c r="B757" t="s">
        <v>3096</v>
      </c>
      <c r="C757" t="s">
        <v>860</v>
      </c>
      <c r="D757" t="str">
        <f>VLOOKUP(data_to_clean[[#This Row],[state]],abbreviation_table[],2,FALSE)</f>
        <v>Indiana</v>
      </c>
      <c r="E757" t="s">
        <v>993</v>
      </c>
      <c r="F757" t="str">
        <f>TRIM(LEFT(data_to_clean[[#This Row],[revenue]],FIND(" ",data_to_clean[[#This Row],[revenue]])))</f>
        <v>2.3</v>
      </c>
      <c r="G757" t="str">
        <f>RIGHT(data_to_clean[[#This Row],[revenue]],LEN(data_to_clean[[#This Row],[revenue]])-FIND(" ",data_to_clean[[#This Row],[revenue]]))</f>
        <v>Million</v>
      </c>
      <c r="H757" s="7">
        <f>VALUE(IF(data_to_clean[[#This Row],[multiplicity]]="Million",_xlfn.CONCAT(SUBSTITUTE(data_to_clean[[#This Row],[number]],".",""),"00000"),_xlfn.CONCAT(SUBSTITUTE(data_to_clean[[#This Row],[number]],".",""),"00000000")))</f>
        <v>2300000</v>
      </c>
      <c r="I757" t="s">
        <v>3098</v>
      </c>
      <c r="J757">
        <f>ROUND(VALUE(SUBSTITUTE(data_to_clean[[#This Row],[growth_%]],".",",")),0)</f>
        <v>578</v>
      </c>
      <c r="K757" t="s">
        <v>107</v>
      </c>
      <c r="L757">
        <v>35</v>
      </c>
      <c r="M757">
        <v>4</v>
      </c>
      <c r="N757">
        <v>2014</v>
      </c>
      <c r="O757">
        <v>1</v>
      </c>
      <c r="P757" t="s">
        <v>3099</v>
      </c>
      <c r="Q757" t="b">
        <f>AND(ISNUMBER(data_to_clean[[#This Row],[revenue_formatted]]),ISNUMBER(data_to_clean[[#This Row],[growth_formatted_%]]),ISNUMBER(data_to_clean[[#This Row],[workers]]),ISNUMBER(data_to_clean[[#This Row],[previous_workers]]),ISNUMBER(data_to_clean[[#This Row],[founded]]),ISNUMBER(data_to_clean[[#This Row],[yrs_on_list]]))</f>
        <v>1</v>
      </c>
    </row>
    <row r="758" spans="1:17" x14ac:dyDescent="0.25">
      <c r="A758">
        <v>756</v>
      </c>
      <c r="B758" t="s">
        <v>3100</v>
      </c>
      <c r="C758" t="s">
        <v>119</v>
      </c>
      <c r="D758" t="str">
        <f>VLOOKUP(data_to_clean[[#This Row],[state]],abbreviation_table[],2,FALSE)</f>
        <v>Georgia</v>
      </c>
      <c r="E758" t="s">
        <v>2108</v>
      </c>
      <c r="F758" t="str">
        <f>TRIM(LEFT(data_to_clean[[#This Row],[revenue]],FIND(" ",data_to_clean[[#This Row],[revenue]])))</f>
        <v>11.4</v>
      </c>
      <c r="G758" t="str">
        <f>RIGHT(data_to_clean[[#This Row],[revenue]],LEN(data_to_clean[[#This Row],[revenue]])-FIND(" ",data_to_clean[[#This Row],[revenue]]))</f>
        <v>Million</v>
      </c>
      <c r="H758" s="7">
        <f>VALUE(IF(data_to_clean[[#This Row],[multiplicity]]="Million",_xlfn.CONCAT(SUBSTITUTE(data_to_clean[[#This Row],[number]],".",""),"00000"),_xlfn.CONCAT(SUBSTITUTE(data_to_clean[[#This Row],[number]],".",""),"00000000")))</f>
        <v>11400000</v>
      </c>
      <c r="I758" t="s">
        <v>3102</v>
      </c>
      <c r="J758">
        <f>ROUND(VALUE(SUBSTITUTE(data_to_clean[[#This Row],[growth_%]],".",",")),0)</f>
        <v>577</v>
      </c>
      <c r="K758" t="s">
        <v>297</v>
      </c>
      <c r="L758">
        <v>92</v>
      </c>
      <c r="M758">
        <v>12</v>
      </c>
      <c r="N758">
        <v>2005</v>
      </c>
      <c r="O758">
        <v>3</v>
      </c>
      <c r="P758" t="s">
        <v>3103</v>
      </c>
      <c r="Q758" t="b">
        <f>AND(ISNUMBER(data_to_clean[[#This Row],[revenue_formatted]]),ISNUMBER(data_to_clean[[#This Row],[growth_formatted_%]]),ISNUMBER(data_to_clean[[#This Row],[workers]]),ISNUMBER(data_to_clean[[#This Row],[previous_workers]]),ISNUMBER(data_to_clean[[#This Row],[founded]]),ISNUMBER(data_to_clean[[#This Row],[yrs_on_list]]))</f>
        <v>1</v>
      </c>
    </row>
    <row r="759" spans="1:17" x14ac:dyDescent="0.25">
      <c r="A759">
        <v>757</v>
      </c>
      <c r="B759" t="s">
        <v>3104</v>
      </c>
      <c r="C759" t="s">
        <v>462</v>
      </c>
      <c r="D759" t="str">
        <f>VLOOKUP(data_to_clean[[#This Row],[state]],abbreviation_table[],2,FALSE)</f>
        <v>Kansas</v>
      </c>
      <c r="E759" t="s">
        <v>3106</v>
      </c>
      <c r="F759" t="str">
        <f>TRIM(LEFT(data_to_clean[[#This Row],[revenue]],FIND(" ",data_to_clean[[#This Row],[revenue]])))</f>
        <v>28.6</v>
      </c>
      <c r="G759" t="str">
        <f>RIGHT(data_to_clean[[#This Row],[revenue]],LEN(data_to_clean[[#This Row],[revenue]])-FIND(" ",data_to_clean[[#This Row],[revenue]]))</f>
        <v>Million</v>
      </c>
      <c r="H759" s="7">
        <f>VALUE(IF(data_to_clean[[#This Row],[multiplicity]]="Million",_xlfn.CONCAT(SUBSTITUTE(data_to_clean[[#This Row],[number]],".",""),"00000"),_xlfn.CONCAT(SUBSTITUTE(data_to_clean[[#This Row],[number]],".",""),"00000000")))</f>
        <v>28600000</v>
      </c>
      <c r="I759" t="s">
        <v>3107</v>
      </c>
      <c r="J759">
        <f>ROUND(VALUE(SUBSTITUTE(data_to_clean[[#This Row],[growth_%]],".",",")),0)</f>
        <v>576</v>
      </c>
      <c r="K759" t="s">
        <v>25</v>
      </c>
      <c r="L759">
        <v>15</v>
      </c>
      <c r="M759">
        <v>5</v>
      </c>
      <c r="N759">
        <v>2012</v>
      </c>
      <c r="O759">
        <v>3</v>
      </c>
      <c r="P759" t="s">
        <v>3108</v>
      </c>
      <c r="Q759" t="b">
        <f>AND(ISNUMBER(data_to_clean[[#This Row],[revenue_formatted]]),ISNUMBER(data_to_clean[[#This Row],[growth_formatted_%]]),ISNUMBER(data_to_clean[[#This Row],[workers]]),ISNUMBER(data_to_clean[[#This Row],[previous_workers]]),ISNUMBER(data_to_clean[[#This Row],[founded]]),ISNUMBER(data_to_clean[[#This Row],[yrs_on_list]]))</f>
        <v>1</v>
      </c>
    </row>
    <row r="760" spans="1:17" x14ac:dyDescent="0.25">
      <c r="A760">
        <v>758</v>
      </c>
      <c r="B760" t="s">
        <v>3109</v>
      </c>
      <c r="C760" t="s">
        <v>80</v>
      </c>
      <c r="D760" t="str">
        <f>VLOOKUP(data_to_clean[[#This Row],[state]],abbreviation_table[],2,FALSE)</f>
        <v>California</v>
      </c>
      <c r="E760" t="s">
        <v>3111</v>
      </c>
      <c r="F760" t="str">
        <f>TRIM(LEFT(data_to_clean[[#This Row],[revenue]],FIND(" ",data_to_clean[[#This Row],[revenue]])))</f>
        <v>129.6</v>
      </c>
      <c r="G760" t="str">
        <f>RIGHT(data_to_clean[[#This Row],[revenue]],LEN(data_to_clean[[#This Row],[revenue]])-FIND(" ",data_to_clean[[#This Row],[revenue]]))</f>
        <v>Million</v>
      </c>
      <c r="H760" s="7">
        <f>VALUE(IF(data_to_clean[[#This Row],[multiplicity]]="Million",_xlfn.CONCAT(SUBSTITUTE(data_to_clean[[#This Row],[number]],".",""),"00000"),_xlfn.CONCAT(SUBSTITUTE(data_to_clean[[#This Row],[number]],".",""),"00000000")))</f>
        <v>129600000</v>
      </c>
      <c r="I760" t="s">
        <v>3112</v>
      </c>
      <c r="J760">
        <f>ROUND(VALUE(SUBSTITUTE(data_to_clean[[#This Row],[growth_%]],".",",")),0)</f>
        <v>576</v>
      </c>
      <c r="K760" t="s">
        <v>107</v>
      </c>
      <c r="L760">
        <v>145</v>
      </c>
      <c r="M760">
        <v>108</v>
      </c>
      <c r="N760">
        <v>1998</v>
      </c>
      <c r="O760">
        <v>2</v>
      </c>
      <c r="P760" t="s">
        <v>3113</v>
      </c>
      <c r="Q760" t="b">
        <f>AND(ISNUMBER(data_to_clean[[#This Row],[revenue_formatted]]),ISNUMBER(data_to_clean[[#This Row],[growth_formatted_%]]),ISNUMBER(data_to_clean[[#This Row],[workers]]),ISNUMBER(data_to_clean[[#This Row],[previous_workers]]),ISNUMBER(data_to_clean[[#This Row],[founded]]),ISNUMBER(data_to_clean[[#This Row],[yrs_on_list]]))</f>
        <v>1</v>
      </c>
    </row>
    <row r="761" spans="1:17" x14ac:dyDescent="0.25">
      <c r="A761">
        <v>759</v>
      </c>
      <c r="B761" t="s">
        <v>3114</v>
      </c>
      <c r="C761" t="s">
        <v>119</v>
      </c>
      <c r="D761" t="str">
        <f>VLOOKUP(data_to_clean[[#This Row],[state]],abbreviation_table[],2,FALSE)</f>
        <v>Georgia</v>
      </c>
      <c r="E761" t="s">
        <v>3116</v>
      </c>
      <c r="F761" t="str">
        <f>TRIM(LEFT(data_to_clean[[#This Row],[revenue]],FIND(" ",data_to_clean[[#This Row],[revenue]])))</f>
        <v>9.3</v>
      </c>
      <c r="G761" t="str">
        <f>RIGHT(data_to_clean[[#This Row],[revenue]],LEN(data_to_clean[[#This Row],[revenue]])-FIND(" ",data_to_clean[[#This Row],[revenue]]))</f>
        <v>Million</v>
      </c>
      <c r="H761" s="7">
        <f>VALUE(IF(data_to_clean[[#This Row],[multiplicity]]="Million",_xlfn.CONCAT(SUBSTITUTE(data_to_clean[[#This Row],[number]],".",""),"00000"),_xlfn.CONCAT(SUBSTITUTE(data_to_clean[[#This Row],[number]],".",""),"00000000")))</f>
        <v>9300000</v>
      </c>
      <c r="I761" t="s">
        <v>3117</v>
      </c>
      <c r="J761">
        <f>ROUND(VALUE(SUBSTITUTE(data_to_clean[[#This Row],[growth_%]],".",",")),0)</f>
        <v>573</v>
      </c>
      <c r="K761" t="s">
        <v>156</v>
      </c>
      <c r="L761">
        <v>112</v>
      </c>
      <c r="M761">
        <v>53</v>
      </c>
      <c r="N761">
        <v>2012</v>
      </c>
      <c r="O761">
        <v>2</v>
      </c>
      <c r="P761" t="s">
        <v>122</v>
      </c>
      <c r="Q761" t="b">
        <f>AND(ISNUMBER(data_to_clean[[#This Row],[revenue_formatted]]),ISNUMBER(data_to_clean[[#This Row],[growth_formatted_%]]),ISNUMBER(data_to_clean[[#This Row],[workers]]),ISNUMBER(data_to_clean[[#This Row],[previous_workers]]),ISNUMBER(data_to_clean[[#This Row],[founded]]),ISNUMBER(data_to_clean[[#This Row],[yrs_on_list]]))</f>
        <v>1</v>
      </c>
    </row>
    <row r="762" spans="1:17" x14ac:dyDescent="0.25">
      <c r="A762">
        <v>760</v>
      </c>
      <c r="B762" t="s">
        <v>3118</v>
      </c>
      <c r="C762" t="s">
        <v>341</v>
      </c>
      <c r="D762" t="str">
        <f>VLOOKUP(data_to_clean[[#This Row],[state]],abbreviation_table[],2,FALSE)</f>
        <v>Massachusetts</v>
      </c>
      <c r="E762" t="s">
        <v>3120</v>
      </c>
      <c r="F762" t="str">
        <f>TRIM(LEFT(data_to_clean[[#This Row],[revenue]],FIND(" ",data_to_clean[[#This Row],[revenue]])))</f>
        <v>75.5</v>
      </c>
      <c r="G762" t="str">
        <f>RIGHT(data_to_clean[[#This Row],[revenue]],LEN(data_to_clean[[#This Row],[revenue]])-FIND(" ",data_to_clean[[#This Row],[revenue]]))</f>
        <v>Million</v>
      </c>
      <c r="H762" s="7">
        <f>VALUE(IF(data_to_clean[[#This Row],[multiplicity]]="Million",_xlfn.CONCAT(SUBSTITUTE(data_to_clean[[#This Row],[number]],".",""),"00000"),_xlfn.CONCAT(SUBSTITUTE(data_to_clean[[#This Row],[number]],".",""),"00000000")))</f>
        <v>75500000</v>
      </c>
      <c r="I762" t="s">
        <v>3121</v>
      </c>
      <c r="J762">
        <f>ROUND(VALUE(SUBSTITUTE(data_to_clean[[#This Row],[growth_%]],".",",")),0)</f>
        <v>573</v>
      </c>
      <c r="K762" t="s">
        <v>107</v>
      </c>
      <c r="L762">
        <v>163</v>
      </c>
      <c r="M762">
        <v>60</v>
      </c>
      <c r="N762">
        <v>2012</v>
      </c>
      <c r="O762">
        <v>3</v>
      </c>
      <c r="P762" t="s">
        <v>344</v>
      </c>
      <c r="Q762" t="b">
        <f>AND(ISNUMBER(data_to_clean[[#This Row],[revenue_formatted]]),ISNUMBER(data_to_clean[[#This Row],[growth_formatted_%]]),ISNUMBER(data_to_clean[[#This Row],[workers]]),ISNUMBER(data_to_clean[[#This Row],[previous_workers]]),ISNUMBER(data_to_clean[[#This Row],[founded]]),ISNUMBER(data_to_clean[[#This Row],[yrs_on_list]]))</f>
        <v>1</v>
      </c>
    </row>
    <row r="763" spans="1:17" x14ac:dyDescent="0.25">
      <c r="A763">
        <v>761</v>
      </c>
      <c r="B763" t="s">
        <v>3122</v>
      </c>
      <c r="C763" t="s">
        <v>166</v>
      </c>
      <c r="D763" t="str">
        <f>VLOOKUP(data_to_clean[[#This Row],[state]],abbreviation_table[],2,FALSE)</f>
        <v>Utah</v>
      </c>
      <c r="E763" t="s">
        <v>3011</v>
      </c>
      <c r="F763" t="str">
        <f>TRIM(LEFT(data_to_clean[[#This Row],[revenue]],FIND(" ",data_to_clean[[#This Row],[revenue]])))</f>
        <v>23.7</v>
      </c>
      <c r="G763" t="str">
        <f>RIGHT(data_to_clean[[#This Row],[revenue]],LEN(data_to_clean[[#This Row],[revenue]])-FIND(" ",data_to_clean[[#This Row],[revenue]]))</f>
        <v>Million</v>
      </c>
      <c r="H763" s="7">
        <f>VALUE(IF(data_to_clean[[#This Row],[multiplicity]]="Million",_xlfn.CONCAT(SUBSTITUTE(data_to_clean[[#This Row],[number]],".",""),"00000"),_xlfn.CONCAT(SUBSTITUTE(data_to_clean[[#This Row],[number]],".",""),"00000000")))</f>
        <v>23700000</v>
      </c>
      <c r="I763" t="s">
        <v>3124</v>
      </c>
      <c r="J763">
        <f>ROUND(VALUE(SUBSTITUTE(data_to_clean[[#This Row],[growth_%]],".",",")),0)</f>
        <v>572</v>
      </c>
      <c r="K763" t="s">
        <v>156</v>
      </c>
      <c r="L763">
        <v>296</v>
      </c>
      <c r="M763">
        <v>123</v>
      </c>
      <c r="N763">
        <v>2008</v>
      </c>
      <c r="O763">
        <v>1</v>
      </c>
      <c r="P763" t="s">
        <v>319</v>
      </c>
      <c r="Q763" t="b">
        <f>AND(ISNUMBER(data_to_clean[[#This Row],[revenue_formatted]]),ISNUMBER(data_to_clean[[#This Row],[growth_formatted_%]]),ISNUMBER(data_to_clean[[#This Row],[workers]]),ISNUMBER(data_to_clean[[#This Row],[previous_workers]]),ISNUMBER(data_to_clean[[#This Row],[founded]]),ISNUMBER(data_to_clean[[#This Row],[yrs_on_list]]))</f>
        <v>1</v>
      </c>
    </row>
    <row r="764" spans="1:17" x14ac:dyDescent="0.25">
      <c r="A764">
        <v>762</v>
      </c>
      <c r="B764" t="s">
        <v>3125</v>
      </c>
      <c r="C764" t="s">
        <v>80</v>
      </c>
      <c r="D764" t="str">
        <f>VLOOKUP(data_to_clean[[#This Row],[state]],abbreviation_table[],2,FALSE)</f>
        <v>California</v>
      </c>
      <c r="E764" t="s">
        <v>1473</v>
      </c>
      <c r="F764" t="str">
        <f>TRIM(LEFT(data_to_clean[[#This Row],[revenue]],FIND(" ",data_to_clean[[#This Row],[revenue]])))</f>
        <v>5</v>
      </c>
      <c r="G764" t="str">
        <f>RIGHT(data_to_clean[[#This Row],[revenue]],LEN(data_to_clean[[#This Row],[revenue]])-FIND(" ",data_to_clean[[#This Row],[revenue]]))</f>
        <v>Million</v>
      </c>
      <c r="H764" s="7">
        <f>VALUE(IF(data_to_clean[[#This Row],[multiplicity]]="Million",_xlfn.CONCAT(SUBSTITUTE(data_to_clean[[#This Row],[number]],".",""),"00000"),_xlfn.CONCAT(SUBSTITUTE(data_to_clean[[#This Row],[number]],".",""),"00000000")))</f>
        <v>500000</v>
      </c>
      <c r="I764" t="s">
        <v>3127</v>
      </c>
      <c r="J764">
        <f>ROUND(VALUE(SUBSTITUTE(data_to_clean[[#This Row],[growth_%]],".",",")),0)</f>
        <v>571</v>
      </c>
      <c r="K764" t="s">
        <v>40</v>
      </c>
      <c r="L764">
        <v>5</v>
      </c>
      <c r="M764">
        <v>3</v>
      </c>
      <c r="N764">
        <v>2013</v>
      </c>
      <c r="O764">
        <v>2</v>
      </c>
      <c r="P764" t="s">
        <v>137</v>
      </c>
      <c r="Q764" t="b">
        <f>AND(ISNUMBER(data_to_clean[[#This Row],[revenue_formatted]]),ISNUMBER(data_to_clean[[#This Row],[growth_formatted_%]]),ISNUMBER(data_to_clean[[#This Row],[workers]]),ISNUMBER(data_to_clean[[#This Row],[previous_workers]]),ISNUMBER(data_to_clean[[#This Row],[founded]]),ISNUMBER(data_to_clean[[#This Row],[yrs_on_list]]))</f>
        <v>1</v>
      </c>
    </row>
    <row r="765" spans="1:17" x14ac:dyDescent="0.25">
      <c r="A765">
        <v>763</v>
      </c>
      <c r="B765" t="s">
        <v>3128</v>
      </c>
      <c r="C765" t="s">
        <v>119</v>
      </c>
      <c r="D765" t="str">
        <f>VLOOKUP(data_to_clean[[#This Row],[state]],abbreviation_table[],2,FALSE)</f>
        <v>Georgia</v>
      </c>
      <c r="E765" t="s">
        <v>861</v>
      </c>
      <c r="F765" t="str">
        <f>TRIM(LEFT(data_to_clean[[#This Row],[revenue]],FIND(" ",data_to_clean[[#This Row],[revenue]])))</f>
        <v>5.7</v>
      </c>
      <c r="G765" t="str">
        <f>RIGHT(data_to_clean[[#This Row],[revenue]],LEN(data_to_clean[[#This Row],[revenue]])-FIND(" ",data_to_clean[[#This Row],[revenue]]))</f>
        <v>Million</v>
      </c>
      <c r="H765" s="7">
        <f>VALUE(IF(data_to_clean[[#This Row],[multiplicity]]="Million",_xlfn.CONCAT(SUBSTITUTE(data_to_clean[[#This Row],[number]],".",""),"00000"),_xlfn.CONCAT(SUBSTITUTE(data_to_clean[[#This Row],[number]],".",""),"00000000")))</f>
        <v>5700000</v>
      </c>
      <c r="I765" t="s">
        <v>3130</v>
      </c>
      <c r="J765">
        <f>ROUND(VALUE(SUBSTITUTE(data_to_clean[[#This Row],[growth_%]],".",",")),0)</f>
        <v>571</v>
      </c>
      <c r="K765" t="s">
        <v>18</v>
      </c>
      <c r="L765">
        <v>45</v>
      </c>
      <c r="M765">
        <v>5</v>
      </c>
      <c r="N765">
        <v>2014</v>
      </c>
      <c r="O765">
        <v>2</v>
      </c>
      <c r="P765" t="s">
        <v>122</v>
      </c>
      <c r="Q765" t="b">
        <f>AND(ISNUMBER(data_to_clean[[#This Row],[revenue_formatted]]),ISNUMBER(data_to_clean[[#This Row],[growth_formatted_%]]),ISNUMBER(data_to_clean[[#This Row],[workers]]),ISNUMBER(data_to_clean[[#This Row],[previous_workers]]),ISNUMBER(data_to_clean[[#This Row],[founded]]),ISNUMBER(data_to_clean[[#This Row],[yrs_on_list]]))</f>
        <v>1</v>
      </c>
    </row>
    <row r="766" spans="1:17" x14ac:dyDescent="0.25">
      <c r="A766">
        <v>764</v>
      </c>
      <c r="B766" t="s">
        <v>3131</v>
      </c>
      <c r="C766" t="s">
        <v>153</v>
      </c>
      <c r="D766" t="str">
        <f>VLOOKUP(data_to_clean[[#This Row],[state]],abbreviation_table[],2,FALSE)</f>
        <v>Idaho</v>
      </c>
      <c r="E766" t="s">
        <v>1309</v>
      </c>
      <c r="F766" t="str">
        <f>TRIM(LEFT(data_to_clean[[#This Row],[revenue]],FIND(" ",data_to_clean[[#This Row],[revenue]])))</f>
        <v>3.4</v>
      </c>
      <c r="G766" t="str">
        <f>RIGHT(data_to_clean[[#This Row],[revenue]],LEN(data_to_clean[[#This Row],[revenue]])-FIND(" ",data_to_clean[[#This Row],[revenue]]))</f>
        <v>Million</v>
      </c>
      <c r="H766" s="7">
        <f>VALUE(IF(data_to_clean[[#This Row],[multiplicity]]="Million",_xlfn.CONCAT(SUBSTITUTE(data_to_clean[[#This Row],[number]],".",""),"00000"),_xlfn.CONCAT(SUBSTITUTE(data_to_clean[[#This Row],[number]],".",""),"00000000")))</f>
        <v>3400000</v>
      </c>
      <c r="I766" t="s">
        <v>3133</v>
      </c>
      <c r="J766">
        <f>ROUND(VALUE(SUBSTITUTE(data_to_clean[[#This Row],[growth_%]],".",",")),0)</f>
        <v>570</v>
      </c>
      <c r="K766" t="s">
        <v>623</v>
      </c>
      <c r="L766">
        <v>43</v>
      </c>
      <c r="M766">
        <v>10</v>
      </c>
      <c r="N766">
        <v>2013</v>
      </c>
      <c r="O766">
        <v>2</v>
      </c>
      <c r="P766" t="s">
        <v>3134</v>
      </c>
      <c r="Q766" t="b">
        <f>AND(ISNUMBER(data_to_clean[[#This Row],[revenue_formatted]]),ISNUMBER(data_to_clean[[#This Row],[growth_formatted_%]]),ISNUMBER(data_to_clean[[#This Row],[workers]]),ISNUMBER(data_to_clean[[#This Row],[previous_workers]]),ISNUMBER(data_to_clean[[#This Row],[founded]]),ISNUMBER(data_to_clean[[#This Row],[yrs_on_list]]))</f>
        <v>1</v>
      </c>
    </row>
    <row r="767" spans="1:17" x14ac:dyDescent="0.25">
      <c r="A767">
        <v>765</v>
      </c>
      <c r="B767" t="s">
        <v>3135</v>
      </c>
      <c r="C767" t="s">
        <v>503</v>
      </c>
      <c r="D767" t="str">
        <f>VLOOKUP(data_to_clean[[#This Row],[state]],abbreviation_table[],2,FALSE)</f>
        <v>Illinois</v>
      </c>
      <c r="E767" t="s">
        <v>957</v>
      </c>
      <c r="F767" t="str">
        <f>TRIM(LEFT(data_to_clean[[#This Row],[revenue]],FIND(" ",data_to_clean[[#This Row],[revenue]])))</f>
        <v>2.2</v>
      </c>
      <c r="G767" t="str">
        <f>RIGHT(data_to_clean[[#This Row],[revenue]],LEN(data_to_clean[[#This Row],[revenue]])-FIND(" ",data_to_clean[[#This Row],[revenue]]))</f>
        <v>Million</v>
      </c>
      <c r="H767" s="7">
        <f>VALUE(IF(data_to_clean[[#This Row],[multiplicity]]="Million",_xlfn.CONCAT(SUBSTITUTE(data_to_clean[[#This Row],[number]],".",""),"00000"),_xlfn.CONCAT(SUBSTITUTE(data_to_clean[[#This Row],[number]],".",""),"00000000")))</f>
        <v>2200000</v>
      </c>
      <c r="I767" t="s">
        <v>3137</v>
      </c>
      <c r="J767">
        <f>ROUND(VALUE(SUBSTITUTE(data_to_clean[[#This Row],[growth_%]],".",",")),0)</f>
        <v>567</v>
      </c>
      <c r="K767" t="s">
        <v>233</v>
      </c>
      <c r="L767">
        <v>10</v>
      </c>
      <c r="M767">
        <v>1</v>
      </c>
      <c r="N767">
        <v>2011</v>
      </c>
      <c r="O767">
        <v>1</v>
      </c>
      <c r="P767" t="s">
        <v>3138</v>
      </c>
      <c r="Q767" t="b">
        <f>AND(ISNUMBER(data_to_clean[[#This Row],[revenue_formatted]]),ISNUMBER(data_to_clean[[#This Row],[growth_formatted_%]]),ISNUMBER(data_to_clean[[#This Row],[workers]]),ISNUMBER(data_to_clean[[#This Row],[previous_workers]]),ISNUMBER(data_to_clean[[#This Row],[founded]]),ISNUMBER(data_to_clean[[#This Row],[yrs_on_list]]))</f>
        <v>1</v>
      </c>
    </row>
    <row r="768" spans="1:17" x14ac:dyDescent="0.25">
      <c r="A768">
        <v>766</v>
      </c>
      <c r="B768" t="s">
        <v>3139</v>
      </c>
      <c r="C768" t="s">
        <v>52</v>
      </c>
      <c r="D768" t="str">
        <f>VLOOKUP(data_to_clean[[#This Row],[state]],abbreviation_table[],2,FALSE)</f>
        <v>Florida</v>
      </c>
      <c r="E768" t="s">
        <v>1318</v>
      </c>
      <c r="F768" t="str">
        <f>TRIM(LEFT(data_to_clean[[#This Row],[revenue]],FIND(" ",data_to_clean[[#This Row],[revenue]])))</f>
        <v>40.9</v>
      </c>
      <c r="G768" t="str">
        <f>RIGHT(data_to_clean[[#This Row],[revenue]],LEN(data_to_clean[[#This Row],[revenue]])-FIND(" ",data_to_clean[[#This Row],[revenue]]))</f>
        <v>Million</v>
      </c>
      <c r="H768" s="7">
        <f>VALUE(IF(data_to_clean[[#This Row],[multiplicity]]="Million",_xlfn.CONCAT(SUBSTITUTE(data_to_clean[[#This Row],[number]],".",""),"00000"),_xlfn.CONCAT(SUBSTITUTE(data_to_clean[[#This Row],[number]],".",""),"00000000")))</f>
        <v>40900000</v>
      </c>
      <c r="I768" t="s">
        <v>3141</v>
      </c>
      <c r="J768">
        <f>ROUND(VALUE(SUBSTITUTE(data_to_clean[[#This Row],[growth_%]],".",",")),0)</f>
        <v>567</v>
      </c>
      <c r="K768" t="s">
        <v>40</v>
      </c>
      <c r="L768">
        <v>88</v>
      </c>
      <c r="M768">
        <v>9</v>
      </c>
      <c r="N768">
        <v>2011</v>
      </c>
      <c r="O768">
        <v>1</v>
      </c>
      <c r="P768" t="s">
        <v>671</v>
      </c>
      <c r="Q768" t="b">
        <f>AND(ISNUMBER(data_to_clean[[#This Row],[revenue_formatted]]),ISNUMBER(data_to_clean[[#This Row],[growth_formatted_%]]),ISNUMBER(data_to_clean[[#This Row],[workers]]),ISNUMBER(data_to_clean[[#This Row],[previous_workers]]),ISNUMBER(data_to_clean[[#This Row],[founded]]),ISNUMBER(data_to_clean[[#This Row],[yrs_on_list]]))</f>
        <v>1</v>
      </c>
    </row>
    <row r="769" spans="1:17" x14ac:dyDescent="0.25">
      <c r="A769">
        <v>767</v>
      </c>
      <c r="B769" t="s">
        <v>3142</v>
      </c>
      <c r="C769" t="s">
        <v>1262</v>
      </c>
      <c r="D769" t="str">
        <f>VLOOKUP(data_to_clean[[#This Row],[state]],abbreviation_table[],2,FALSE)</f>
        <v>South Carolina</v>
      </c>
      <c r="E769" t="s">
        <v>541</v>
      </c>
      <c r="F769" t="str">
        <f>TRIM(LEFT(data_to_clean[[#This Row],[revenue]],FIND(" ",data_to_clean[[#This Row],[revenue]])))</f>
        <v>4.8</v>
      </c>
      <c r="G769" t="str">
        <f>RIGHT(data_to_clean[[#This Row],[revenue]],LEN(data_to_clean[[#This Row],[revenue]])-FIND(" ",data_to_clean[[#This Row],[revenue]]))</f>
        <v>Million</v>
      </c>
      <c r="H769" s="7">
        <f>VALUE(IF(data_to_clean[[#This Row],[multiplicity]]="Million",_xlfn.CONCAT(SUBSTITUTE(data_to_clean[[#This Row],[number]],".",""),"00000"),_xlfn.CONCAT(SUBSTITUTE(data_to_clean[[#This Row],[number]],".",""),"00000000")))</f>
        <v>4800000</v>
      </c>
      <c r="I769" t="s">
        <v>3144</v>
      </c>
      <c r="J769">
        <f>ROUND(VALUE(SUBSTITUTE(data_to_clean[[#This Row],[growth_%]],".",",")),0)</f>
        <v>566</v>
      </c>
      <c r="K769" t="s">
        <v>308</v>
      </c>
      <c r="L769">
        <v>11</v>
      </c>
      <c r="M769">
        <v>2</v>
      </c>
      <c r="N769">
        <v>2014</v>
      </c>
      <c r="O769">
        <v>2</v>
      </c>
      <c r="P769" t="s">
        <v>3145</v>
      </c>
      <c r="Q769" t="b">
        <f>AND(ISNUMBER(data_to_clean[[#This Row],[revenue_formatted]]),ISNUMBER(data_to_clean[[#This Row],[growth_formatted_%]]),ISNUMBER(data_to_clean[[#This Row],[workers]]),ISNUMBER(data_to_clean[[#This Row],[previous_workers]]),ISNUMBER(data_to_clean[[#This Row],[founded]]),ISNUMBER(data_to_clean[[#This Row],[yrs_on_list]]))</f>
        <v>1</v>
      </c>
    </row>
    <row r="770" spans="1:17" x14ac:dyDescent="0.25">
      <c r="A770">
        <v>768</v>
      </c>
      <c r="B770" t="s">
        <v>3146</v>
      </c>
      <c r="C770" t="s">
        <v>66</v>
      </c>
      <c r="D770" t="str">
        <f>VLOOKUP(data_to_clean[[#This Row],[state]],abbreviation_table[],2,FALSE)</f>
        <v>Virginia</v>
      </c>
      <c r="E770" t="s">
        <v>3148</v>
      </c>
      <c r="F770" t="str">
        <f>TRIM(LEFT(data_to_clean[[#This Row],[revenue]],FIND(" ",data_to_clean[[#This Row],[revenue]])))</f>
        <v>19.4</v>
      </c>
      <c r="G770" t="str">
        <f>RIGHT(data_to_clean[[#This Row],[revenue]],LEN(data_to_clean[[#This Row],[revenue]])-FIND(" ",data_to_clean[[#This Row],[revenue]]))</f>
        <v>Million</v>
      </c>
      <c r="H770" s="7">
        <f>VALUE(IF(data_to_clean[[#This Row],[multiplicity]]="Million",_xlfn.CONCAT(SUBSTITUTE(data_to_clean[[#This Row],[number]],".",""),"00000"),_xlfn.CONCAT(SUBSTITUTE(data_to_clean[[#This Row],[number]],".",""),"00000000")))</f>
        <v>19400000</v>
      </c>
      <c r="I770" t="s">
        <v>3149</v>
      </c>
      <c r="J770">
        <f>ROUND(VALUE(SUBSTITUTE(data_to_clean[[#This Row],[growth_%]],".",",")),0)</f>
        <v>564</v>
      </c>
      <c r="K770" t="s">
        <v>181</v>
      </c>
      <c r="L770">
        <v>155</v>
      </c>
      <c r="M770">
        <v>38</v>
      </c>
      <c r="N770">
        <v>2011</v>
      </c>
      <c r="O770">
        <v>3</v>
      </c>
      <c r="P770" t="s">
        <v>396</v>
      </c>
      <c r="Q770" t="b">
        <f>AND(ISNUMBER(data_to_clean[[#This Row],[revenue_formatted]]),ISNUMBER(data_to_clean[[#This Row],[growth_formatted_%]]),ISNUMBER(data_to_clean[[#This Row],[workers]]),ISNUMBER(data_to_clean[[#This Row],[previous_workers]]),ISNUMBER(data_to_clean[[#This Row],[founded]]),ISNUMBER(data_to_clean[[#This Row],[yrs_on_list]]))</f>
        <v>1</v>
      </c>
    </row>
    <row r="771" spans="1:17" x14ac:dyDescent="0.25">
      <c r="A771">
        <v>769</v>
      </c>
      <c r="B771" t="s">
        <v>3150</v>
      </c>
      <c r="C771" t="s">
        <v>80</v>
      </c>
      <c r="D771" t="str">
        <f>VLOOKUP(data_to_clean[[#This Row],[state]],abbreviation_table[],2,FALSE)</f>
        <v>California</v>
      </c>
      <c r="E771" t="s">
        <v>154</v>
      </c>
      <c r="F771" t="str">
        <f>TRIM(LEFT(data_to_clean[[#This Row],[revenue]],FIND(" ",data_to_clean[[#This Row],[revenue]])))</f>
        <v>13.8</v>
      </c>
      <c r="G771" t="str">
        <f>RIGHT(data_to_clean[[#This Row],[revenue]],LEN(data_to_clean[[#This Row],[revenue]])-FIND(" ",data_to_clean[[#This Row],[revenue]]))</f>
        <v>Million</v>
      </c>
      <c r="H771" s="7">
        <f>VALUE(IF(data_to_clean[[#This Row],[multiplicity]]="Million",_xlfn.CONCAT(SUBSTITUTE(data_to_clean[[#This Row],[number]],".",""),"00000"),_xlfn.CONCAT(SUBSTITUTE(data_to_clean[[#This Row],[number]],".",""),"00000000")))</f>
        <v>13800000</v>
      </c>
      <c r="I771" t="s">
        <v>3152</v>
      </c>
      <c r="J771">
        <f>ROUND(VALUE(SUBSTITUTE(data_to_clean[[#This Row],[growth_%]],".",",")),0)</f>
        <v>563</v>
      </c>
      <c r="K771" t="s">
        <v>257</v>
      </c>
      <c r="L771">
        <v>255</v>
      </c>
      <c r="M771">
        <v>110</v>
      </c>
      <c r="N771">
        <v>2007</v>
      </c>
      <c r="O771">
        <v>3</v>
      </c>
      <c r="P771" t="s">
        <v>2701</v>
      </c>
      <c r="Q771" t="b">
        <f>AND(ISNUMBER(data_to_clean[[#This Row],[revenue_formatted]]),ISNUMBER(data_to_clean[[#This Row],[growth_formatted_%]]),ISNUMBER(data_to_clean[[#This Row],[workers]]),ISNUMBER(data_to_clean[[#This Row],[previous_workers]]),ISNUMBER(data_to_clean[[#This Row],[founded]]),ISNUMBER(data_to_clean[[#This Row],[yrs_on_list]]))</f>
        <v>1</v>
      </c>
    </row>
    <row r="772" spans="1:17" x14ac:dyDescent="0.25">
      <c r="A772">
        <v>770</v>
      </c>
      <c r="B772" t="s">
        <v>3153</v>
      </c>
      <c r="C772" t="s">
        <v>66</v>
      </c>
      <c r="D772" t="str">
        <f>VLOOKUP(data_to_clean[[#This Row],[state]],abbreviation_table[],2,FALSE)</f>
        <v>Virginia</v>
      </c>
      <c r="E772" t="s">
        <v>3155</v>
      </c>
      <c r="F772" t="str">
        <f>TRIM(LEFT(data_to_clean[[#This Row],[revenue]],FIND(" ",data_to_clean[[#This Row],[revenue]])))</f>
        <v>39.3</v>
      </c>
      <c r="G772" t="str">
        <f>RIGHT(data_to_clean[[#This Row],[revenue]],LEN(data_to_clean[[#This Row],[revenue]])-FIND(" ",data_to_clean[[#This Row],[revenue]]))</f>
        <v>Million</v>
      </c>
      <c r="H772" s="7">
        <f>VALUE(IF(data_to_clean[[#This Row],[multiplicity]]="Million",_xlfn.CONCAT(SUBSTITUTE(data_to_clean[[#This Row],[number]],".",""),"00000"),_xlfn.CONCAT(SUBSTITUTE(data_to_clean[[#This Row],[number]],".",""),"00000000")))</f>
        <v>39300000</v>
      </c>
      <c r="I772" t="s">
        <v>3156</v>
      </c>
      <c r="J772">
        <f>ROUND(VALUE(SUBSTITUTE(data_to_clean[[#This Row],[growth_%]],".",",")),0)</f>
        <v>562</v>
      </c>
      <c r="K772" t="s">
        <v>181</v>
      </c>
      <c r="L772">
        <v>105</v>
      </c>
      <c r="M772">
        <v>25</v>
      </c>
      <c r="N772">
        <v>2009</v>
      </c>
      <c r="O772">
        <v>4</v>
      </c>
      <c r="P772" t="s">
        <v>746</v>
      </c>
      <c r="Q772" t="b">
        <f>AND(ISNUMBER(data_to_clean[[#This Row],[revenue_formatted]]),ISNUMBER(data_to_clean[[#This Row],[growth_formatted_%]]),ISNUMBER(data_to_clean[[#This Row],[workers]]),ISNUMBER(data_to_clean[[#This Row],[previous_workers]]),ISNUMBER(data_to_clean[[#This Row],[founded]]),ISNUMBER(data_to_clean[[#This Row],[yrs_on_list]]))</f>
        <v>1</v>
      </c>
    </row>
    <row r="773" spans="1:17" x14ac:dyDescent="0.25">
      <c r="A773">
        <v>771</v>
      </c>
      <c r="B773" t="s">
        <v>3157</v>
      </c>
      <c r="C773" t="s">
        <v>52</v>
      </c>
      <c r="D773" t="str">
        <f>VLOOKUP(data_to_clean[[#This Row],[state]],abbreviation_table[],2,FALSE)</f>
        <v>Florida</v>
      </c>
      <c r="E773" t="s">
        <v>2538</v>
      </c>
      <c r="F773" t="str">
        <f>TRIM(LEFT(data_to_clean[[#This Row],[revenue]],FIND(" ",data_to_clean[[#This Row],[revenue]])))</f>
        <v>10.9</v>
      </c>
      <c r="G773" t="str">
        <f>RIGHT(data_to_clean[[#This Row],[revenue]],LEN(data_to_clean[[#This Row],[revenue]])-FIND(" ",data_to_clean[[#This Row],[revenue]]))</f>
        <v>Million</v>
      </c>
      <c r="H773" s="7">
        <f>VALUE(IF(data_to_clean[[#This Row],[multiplicity]]="Million",_xlfn.CONCAT(SUBSTITUTE(data_to_clean[[#This Row],[number]],".",""),"00000"),_xlfn.CONCAT(SUBSTITUTE(data_to_clean[[#This Row],[number]],".",""),"00000000")))</f>
        <v>10900000</v>
      </c>
      <c r="I773" t="s">
        <v>3159</v>
      </c>
      <c r="J773">
        <f>ROUND(VALUE(SUBSTITUTE(data_to_clean[[#This Row],[growth_%]],".",",")),0)</f>
        <v>561</v>
      </c>
      <c r="K773" t="s">
        <v>40</v>
      </c>
      <c r="L773">
        <v>11</v>
      </c>
      <c r="M773">
        <v>8</v>
      </c>
      <c r="N773">
        <v>2012</v>
      </c>
      <c r="O773">
        <v>1</v>
      </c>
      <c r="P773" t="s">
        <v>203</v>
      </c>
      <c r="Q773" t="b">
        <f>AND(ISNUMBER(data_to_clean[[#This Row],[revenue_formatted]]),ISNUMBER(data_to_clean[[#This Row],[growth_formatted_%]]),ISNUMBER(data_to_clean[[#This Row],[workers]]),ISNUMBER(data_to_clean[[#This Row],[previous_workers]]),ISNUMBER(data_to_clean[[#This Row],[founded]]),ISNUMBER(data_to_clean[[#This Row],[yrs_on_list]]))</f>
        <v>1</v>
      </c>
    </row>
    <row r="774" spans="1:17" x14ac:dyDescent="0.25">
      <c r="A774">
        <v>772</v>
      </c>
      <c r="B774" t="s">
        <v>3160</v>
      </c>
      <c r="C774" t="s">
        <v>105</v>
      </c>
      <c r="D774" t="str">
        <f>VLOOKUP(data_to_clean[[#This Row],[state]],abbreviation_table[],2,FALSE)</f>
        <v>New York</v>
      </c>
      <c r="E774" t="s">
        <v>576</v>
      </c>
      <c r="F774" t="str">
        <f>TRIM(LEFT(data_to_clean[[#This Row],[revenue]],FIND(" ",data_to_clean[[#This Row],[revenue]])))</f>
        <v>3.5</v>
      </c>
      <c r="G774" t="str">
        <f>RIGHT(data_to_clean[[#This Row],[revenue]],LEN(data_to_clean[[#This Row],[revenue]])-FIND(" ",data_to_clean[[#This Row],[revenue]]))</f>
        <v>Million</v>
      </c>
      <c r="H774" s="7">
        <f>VALUE(IF(data_to_clean[[#This Row],[multiplicity]]="Million",_xlfn.CONCAT(SUBSTITUTE(data_to_clean[[#This Row],[number]],".",""),"00000"),_xlfn.CONCAT(SUBSTITUTE(data_to_clean[[#This Row],[number]],".",""),"00000000")))</f>
        <v>3500000</v>
      </c>
      <c r="I774" t="s">
        <v>3162</v>
      </c>
      <c r="J774">
        <f>ROUND(VALUE(SUBSTITUTE(data_to_clean[[#This Row],[growth_%]],".",",")),0)</f>
        <v>560</v>
      </c>
      <c r="K774" t="s">
        <v>336</v>
      </c>
      <c r="L774">
        <v>6</v>
      </c>
      <c r="M774">
        <v>2</v>
      </c>
      <c r="N774">
        <v>2013</v>
      </c>
      <c r="O774">
        <v>2</v>
      </c>
      <c r="P774" t="s">
        <v>108</v>
      </c>
      <c r="Q774" t="b">
        <f>AND(ISNUMBER(data_to_clean[[#This Row],[revenue_formatted]]),ISNUMBER(data_to_clean[[#This Row],[growth_formatted_%]]),ISNUMBER(data_to_clean[[#This Row],[workers]]),ISNUMBER(data_to_clean[[#This Row],[previous_workers]]),ISNUMBER(data_to_clean[[#This Row],[founded]]),ISNUMBER(data_to_clean[[#This Row],[yrs_on_list]]))</f>
        <v>1</v>
      </c>
    </row>
    <row r="775" spans="1:17" x14ac:dyDescent="0.25">
      <c r="A775">
        <v>773</v>
      </c>
      <c r="B775" t="s">
        <v>3163</v>
      </c>
      <c r="C775" t="s">
        <v>974</v>
      </c>
      <c r="D775" t="str">
        <f>VLOOKUP(data_to_clean[[#This Row],[state]],abbreviation_table[],2,FALSE)</f>
        <v>District of Columbia</v>
      </c>
      <c r="E775" t="s">
        <v>1608</v>
      </c>
      <c r="F775" t="str">
        <f>TRIM(LEFT(data_to_clean[[#This Row],[revenue]],FIND(" ",data_to_clean[[#This Row],[revenue]])))</f>
        <v>8.1</v>
      </c>
      <c r="G775" t="str">
        <f>RIGHT(data_to_clean[[#This Row],[revenue]],LEN(data_to_clean[[#This Row],[revenue]])-FIND(" ",data_to_clean[[#This Row],[revenue]]))</f>
        <v>Million</v>
      </c>
      <c r="H775" s="7">
        <f>VALUE(IF(data_to_clean[[#This Row],[multiplicity]]="Million",_xlfn.CONCAT(SUBSTITUTE(data_to_clean[[#This Row],[number]],".",""),"00000"),_xlfn.CONCAT(SUBSTITUTE(data_to_clean[[#This Row],[number]],".",""),"00000000")))</f>
        <v>8100000</v>
      </c>
      <c r="I775" t="s">
        <v>3165</v>
      </c>
      <c r="J775">
        <f>ROUND(VALUE(SUBSTITUTE(data_to_clean[[#This Row],[growth_%]],".",",")),0)</f>
        <v>559</v>
      </c>
      <c r="K775" t="s">
        <v>18</v>
      </c>
      <c r="L775">
        <v>49</v>
      </c>
      <c r="M775">
        <v>5</v>
      </c>
      <c r="N775">
        <v>2013</v>
      </c>
      <c r="O775">
        <v>2</v>
      </c>
      <c r="P775" t="s">
        <v>976</v>
      </c>
      <c r="Q775" t="b">
        <f>AND(ISNUMBER(data_to_clean[[#This Row],[revenue_formatted]]),ISNUMBER(data_to_clean[[#This Row],[growth_formatted_%]]),ISNUMBER(data_to_clean[[#This Row],[workers]]),ISNUMBER(data_to_clean[[#This Row],[previous_workers]]),ISNUMBER(data_to_clean[[#This Row],[founded]]),ISNUMBER(data_to_clean[[#This Row],[yrs_on_list]]))</f>
        <v>1</v>
      </c>
    </row>
    <row r="776" spans="1:17" x14ac:dyDescent="0.25">
      <c r="A776">
        <v>774</v>
      </c>
      <c r="B776" t="s">
        <v>3166</v>
      </c>
      <c r="C776" t="s">
        <v>74</v>
      </c>
      <c r="D776" t="str">
        <f>VLOOKUP(data_to_clean[[#This Row],[state]],abbreviation_table[],2,FALSE)</f>
        <v>Ohio</v>
      </c>
      <c r="E776" t="s">
        <v>425</v>
      </c>
      <c r="F776" t="str">
        <f>TRIM(LEFT(data_to_clean[[#This Row],[revenue]],FIND(" ",data_to_clean[[#This Row],[revenue]])))</f>
        <v>4.6</v>
      </c>
      <c r="G776" t="str">
        <f>RIGHT(data_to_clean[[#This Row],[revenue]],LEN(data_to_clean[[#This Row],[revenue]])-FIND(" ",data_to_clean[[#This Row],[revenue]]))</f>
        <v>Million</v>
      </c>
      <c r="H776" s="7">
        <f>VALUE(IF(data_to_clean[[#This Row],[multiplicity]]="Million",_xlfn.CONCAT(SUBSTITUTE(data_to_clean[[#This Row],[number]],".",""),"00000"),_xlfn.CONCAT(SUBSTITUTE(data_to_clean[[#This Row],[number]],".",""),"00000000")))</f>
        <v>4600000</v>
      </c>
      <c r="I776" t="s">
        <v>3168</v>
      </c>
      <c r="J776">
        <f>ROUND(VALUE(SUBSTITUTE(data_to_clean[[#This Row],[growth_%]],".",",")),0)</f>
        <v>558</v>
      </c>
      <c r="K776" t="s">
        <v>336</v>
      </c>
      <c r="L776">
        <v>25</v>
      </c>
      <c r="M776">
        <v>5</v>
      </c>
      <c r="N776">
        <v>2010</v>
      </c>
      <c r="O776">
        <v>3</v>
      </c>
      <c r="P776" t="s">
        <v>3169</v>
      </c>
      <c r="Q776" t="b">
        <f>AND(ISNUMBER(data_to_clean[[#This Row],[revenue_formatted]]),ISNUMBER(data_to_clean[[#This Row],[growth_formatted_%]]),ISNUMBER(data_to_clean[[#This Row],[workers]]),ISNUMBER(data_to_clean[[#This Row],[previous_workers]]),ISNUMBER(data_to_clean[[#This Row],[founded]]),ISNUMBER(data_to_clean[[#This Row],[yrs_on_list]]))</f>
        <v>1</v>
      </c>
    </row>
    <row r="777" spans="1:17" x14ac:dyDescent="0.25">
      <c r="A777">
        <v>775</v>
      </c>
      <c r="B777" t="s">
        <v>3170</v>
      </c>
      <c r="C777" t="s">
        <v>66</v>
      </c>
      <c r="D777" t="str">
        <f>VLOOKUP(data_to_clean[[#This Row],[state]],abbreviation_table[],2,FALSE)</f>
        <v>Virginia</v>
      </c>
      <c r="E777" t="s">
        <v>871</v>
      </c>
      <c r="F777" t="str">
        <f>TRIM(LEFT(data_to_clean[[#This Row],[revenue]],FIND(" ",data_to_clean[[#This Row],[revenue]])))</f>
        <v>2.6</v>
      </c>
      <c r="G777" t="str">
        <f>RIGHT(data_to_clean[[#This Row],[revenue]],LEN(data_to_clean[[#This Row],[revenue]])-FIND(" ",data_to_clean[[#This Row],[revenue]]))</f>
        <v>Million</v>
      </c>
      <c r="H777" s="7">
        <f>VALUE(IF(data_to_clean[[#This Row],[multiplicity]]="Million",_xlfn.CONCAT(SUBSTITUTE(data_to_clean[[#This Row],[number]],".",""),"00000"),_xlfn.CONCAT(SUBSTITUTE(data_to_clean[[#This Row],[number]],".",""),"00000000")))</f>
        <v>2600000</v>
      </c>
      <c r="I777" t="s">
        <v>3172</v>
      </c>
      <c r="J777">
        <f>ROUND(VALUE(SUBSTITUTE(data_to_clean[[#This Row],[growth_%]],".",",")),0)</f>
        <v>558</v>
      </c>
      <c r="K777" t="s">
        <v>218</v>
      </c>
      <c r="L777">
        <v>28</v>
      </c>
      <c r="M777">
        <v>5</v>
      </c>
      <c r="N777">
        <v>1989</v>
      </c>
      <c r="O777">
        <v>1</v>
      </c>
      <c r="P777" t="s">
        <v>396</v>
      </c>
      <c r="Q777" t="b">
        <f>AND(ISNUMBER(data_to_clean[[#This Row],[revenue_formatted]]),ISNUMBER(data_to_clean[[#This Row],[growth_formatted_%]]),ISNUMBER(data_to_clean[[#This Row],[workers]]),ISNUMBER(data_to_clean[[#This Row],[previous_workers]]),ISNUMBER(data_to_clean[[#This Row],[founded]]),ISNUMBER(data_to_clean[[#This Row],[yrs_on_list]]))</f>
        <v>1</v>
      </c>
    </row>
    <row r="778" spans="1:17" x14ac:dyDescent="0.25">
      <c r="A778">
        <v>776</v>
      </c>
      <c r="B778" t="s">
        <v>3173</v>
      </c>
      <c r="C778" t="s">
        <v>80</v>
      </c>
      <c r="D778" t="str">
        <f>VLOOKUP(data_to_clean[[#This Row],[state]],abbreviation_table[],2,FALSE)</f>
        <v>California</v>
      </c>
      <c r="E778" t="s">
        <v>3175</v>
      </c>
      <c r="F778" t="str">
        <f>TRIM(LEFT(data_to_clean[[#This Row],[revenue]],FIND(" ",data_to_clean[[#This Row],[revenue]])))</f>
        <v>14.6</v>
      </c>
      <c r="G778" t="str">
        <f>RIGHT(data_to_clean[[#This Row],[revenue]],LEN(data_to_clean[[#This Row],[revenue]])-FIND(" ",data_to_clean[[#This Row],[revenue]]))</f>
        <v>Million</v>
      </c>
      <c r="H778" s="7">
        <f>VALUE(IF(data_to_clean[[#This Row],[multiplicity]]="Million",_xlfn.CONCAT(SUBSTITUTE(data_to_clean[[#This Row],[number]],".",""),"00000"),_xlfn.CONCAT(SUBSTITUTE(data_to_clean[[#This Row],[number]],".",""),"00000000")))</f>
        <v>14600000</v>
      </c>
      <c r="I778" t="s">
        <v>3176</v>
      </c>
      <c r="J778">
        <f>ROUND(VALUE(SUBSTITUTE(data_to_clean[[#This Row],[growth_%]],".",",")),0)</f>
        <v>557</v>
      </c>
      <c r="K778" t="s">
        <v>55</v>
      </c>
      <c r="L778">
        <v>33</v>
      </c>
      <c r="M778">
        <v>4</v>
      </c>
      <c r="N778">
        <v>2012</v>
      </c>
      <c r="O778">
        <v>4</v>
      </c>
      <c r="P778" t="s">
        <v>3177</v>
      </c>
      <c r="Q778" t="b">
        <f>AND(ISNUMBER(data_to_clean[[#This Row],[revenue_formatted]]),ISNUMBER(data_to_clean[[#This Row],[growth_formatted_%]]),ISNUMBER(data_to_clean[[#This Row],[workers]]),ISNUMBER(data_to_clean[[#This Row],[previous_workers]]),ISNUMBER(data_to_clean[[#This Row],[founded]]),ISNUMBER(data_to_clean[[#This Row],[yrs_on_list]]))</f>
        <v>1</v>
      </c>
    </row>
    <row r="779" spans="1:17" x14ac:dyDescent="0.25">
      <c r="A779">
        <v>777</v>
      </c>
      <c r="B779" t="s">
        <v>3178</v>
      </c>
      <c r="C779" t="s">
        <v>86</v>
      </c>
      <c r="D779" t="str">
        <f>VLOOKUP(data_to_clean[[#This Row],[state]],abbreviation_table[],2,FALSE)</f>
        <v>Colorado</v>
      </c>
      <c r="E779" t="s">
        <v>209</v>
      </c>
      <c r="F779" t="str">
        <f>TRIM(LEFT(data_to_clean[[#This Row],[revenue]],FIND(" ",data_to_clean[[#This Row],[revenue]])))</f>
        <v>7.2</v>
      </c>
      <c r="G779" t="str">
        <f>RIGHT(data_to_clean[[#This Row],[revenue]],LEN(data_to_clean[[#This Row],[revenue]])-FIND(" ",data_to_clean[[#This Row],[revenue]]))</f>
        <v>Million</v>
      </c>
      <c r="H779" s="7">
        <f>VALUE(IF(data_to_clean[[#This Row],[multiplicity]]="Million",_xlfn.CONCAT(SUBSTITUTE(data_to_clean[[#This Row],[number]],".",""),"00000"),_xlfn.CONCAT(SUBSTITUTE(data_to_clean[[#This Row],[number]],".",""),"00000000")))</f>
        <v>7200000</v>
      </c>
      <c r="I779" t="s">
        <v>3180</v>
      </c>
      <c r="J779">
        <f>ROUND(VALUE(SUBSTITUTE(data_to_clean[[#This Row],[growth_%]],".",",")),0)</f>
        <v>557</v>
      </c>
      <c r="K779" t="s">
        <v>233</v>
      </c>
      <c r="L779">
        <v>10</v>
      </c>
      <c r="M779">
        <v>4</v>
      </c>
      <c r="N779">
        <v>2012</v>
      </c>
      <c r="O779">
        <v>1</v>
      </c>
      <c r="P779" t="s">
        <v>2326</v>
      </c>
      <c r="Q779" t="b">
        <f>AND(ISNUMBER(data_to_clean[[#This Row],[revenue_formatted]]),ISNUMBER(data_to_clean[[#This Row],[growth_formatted_%]]),ISNUMBER(data_to_clean[[#This Row],[workers]]),ISNUMBER(data_to_clean[[#This Row],[previous_workers]]),ISNUMBER(data_to_clean[[#This Row],[founded]]),ISNUMBER(data_to_clean[[#This Row],[yrs_on_list]]))</f>
        <v>1</v>
      </c>
    </row>
    <row r="780" spans="1:17" x14ac:dyDescent="0.25">
      <c r="A780">
        <v>778</v>
      </c>
      <c r="B780" t="s">
        <v>3181</v>
      </c>
      <c r="C780" t="s">
        <v>80</v>
      </c>
      <c r="D780" t="str">
        <f>VLOOKUP(data_to_clean[[#This Row],[state]],abbreviation_table[],2,FALSE)</f>
        <v>California</v>
      </c>
      <c r="E780" t="s">
        <v>334</v>
      </c>
      <c r="F780" t="str">
        <f>TRIM(LEFT(data_to_clean[[#This Row],[revenue]],FIND(" ",data_to_clean[[#This Row],[revenue]])))</f>
        <v>5.1</v>
      </c>
      <c r="G780" t="str">
        <f>RIGHT(data_to_clean[[#This Row],[revenue]],LEN(data_to_clean[[#This Row],[revenue]])-FIND(" ",data_to_clean[[#This Row],[revenue]]))</f>
        <v>Million</v>
      </c>
      <c r="H780" s="7">
        <f>VALUE(IF(data_to_clean[[#This Row],[multiplicity]]="Million",_xlfn.CONCAT(SUBSTITUTE(data_to_clean[[#This Row],[number]],".",""),"00000"),_xlfn.CONCAT(SUBSTITUTE(data_to_clean[[#This Row],[number]],".",""),"00000000")))</f>
        <v>5100000</v>
      </c>
      <c r="I780" t="s">
        <v>3183</v>
      </c>
      <c r="J780">
        <f>ROUND(VALUE(SUBSTITUTE(data_to_clean[[#This Row],[growth_%]],".",",")),0)</f>
        <v>556</v>
      </c>
      <c r="K780" t="s">
        <v>336</v>
      </c>
      <c r="L780">
        <v>75</v>
      </c>
      <c r="M780">
        <v>5</v>
      </c>
      <c r="N780">
        <v>2014</v>
      </c>
      <c r="O780">
        <v>1</v>
      </c>
      <c r="P780" t="s">
        <v>800</v>
      </c>
      <c r="Q780" t="b">
        <f>AND(ISNUMBER(data_to_clean[[#This Row],[revenue_formatted]]),ISNUMBER(data_to_clean[[#This Row],[growth_formatted_%]]),ISNUMBER(data_to_clean[[#This Row],[workers]]),ISNUMBER(data_to_clean[[#This Row],[previous_workers]]),ISNUMBER(data_to_clean[[#This Row],[founded]]),ISNUMBER(data_to_clean[[#This Row],[yrs_on_list]]))</f>
        <v>1</v>
      </c>
    </row>
    <row r="781" spans="1:17" x14ac:dyDescent="0.25">
      <c r="A781">
        <v>779</v>
      </c>
      <c r="B781" t="s">
        <v>3184</v>
      </c>
      <c r="C781" t="s">
        <v>1011</v>
      </c>
      <c r="D781" t="str">
        <f>VLOOKUP(data_to_clean[[#This Row],[state]],abbreviation_table[],2,FALSE)</f>
        <v>Nebraska</v>
      </c>
      <c r="E781" t="s">
        <v>1798</v>
      </c>
      <c r="F781" t="str">
        <f>TRIM(LEFT(data_to_clean[[#This Row],[revenue]],FIND(" ",data_to_clean[[#This Row],[revenue]])))</f>
        <v>5.6</v>
      </c>
      <c r="G781" t="str">
        <f>RIGHT(data_to_clean[[#This Row],[revenue]],LEN(data_to_clean[[#This Row],[revenue]])-FIND(" ",data_to_clean[[#This Row],[revenue]]))</f>
        <v>Million</v>
      </c>
      <c r="H781" s="7">
        <f>VALUE(IF(data_to_clean[[#This Row],[multiplicity]]="Million",_xlfn.CONCAT(SUBSTITUTE(data_to_clean[[#This Row],[number]],".",""),"00000"),_xlfn.CONCAT(SUBSTITUTE(data_to_clean[[#This Row],[number]],".",""),"00000000")))</f>
        <v>5600000</v>
      </c>
      <c r="I781" t="s">
        <v>3186</v>
      </c>
      <c r="J781">
        <f>ROUND(VALUE(SUBSTITUTE(data_to_clean[[#This Row],[growth_%]],".",",")),0)</f>
        <v>555</v>
      </c>
      <c r="K781" t="s">
        <v>336</v>
      </c>
      <c r="L781">
        <v>25</v>
      </c>
      <c r="M781">
        <v>9</v>
      </c>
      <c r="N781">
        <v>2014</v>
      </c>
      <c r="O781">
        <v>1</v>
      </c>
      <c r="P781" t="s">
        <v>1015</v>
      </c>
      <c r="Q781" t="b">
        <f>AND(ISNUMBER(data_to_clean[[#This Row],[revenue_formatted]]),ISNUMBER(data_to_clean[[#This Row],[growth_formatted_%]]),ISNUMBER(data_to_clean[[#This Row],[workers]]),ISNUMBER(data_to_clean[[#This Row],[previous_workers]]),ISNUMBER(data_to_clean[[#This Row],[founded]]),ISNUMBER(data_to_clean[[#This Row],[yrs_on_list]]))</f>
        <v>1</v>
      </c>
    </row>
    <row r="782" spans="1:17" x14ac:dyDescent="0.25">
      <c r="A782">
        <v>780</v>
      </c>
      <c r="B782" t="s">
        <v>3187</v>
      </c>
      <c r="C782" t="s">
        <v>215</v>
      </c>
      <c r="D782" t="str">
        <f>VLOOKUP(data_to_clean[[#This Row],[state]],abbreviation_table[],2,FALSE)</f>
        <v>North Carolina</v>
      </c>
      <c r="E782" t="s">
        <v>1473</v>
      </c>
      <c r="F782" t="str">
        <f>TRIM(LEFT(data_to_clean[[#This Row],[revenue]],FIND(" ",data_to_clean[[#This Row],[revenue]])))</f>
        <v>5</v>
      </c>
      <c r="G782" t="str">
        <f>RIGHT(data_to_clean[[#This Row],[revenue]],LEN(data_to_clean[[#This Row],[revenue]])-FIND(" ",data_to_clean[[#This Row],[revenue]]))</f>
        <v>Million</v>
      </c>
      <c r="H782" s="7">
        <f>VALUE(IF(data_to_clean[[#This Row],[multiplicity]]="Million",_xlfn.CONCAT(SUBSTITUTE(data_to_clean[[#This Row],[number]],".",""),"00000"),_xlfn.CONCAT(SUBSTITUTE(data_to_clean[[#This Row],[number]],".",""),"00000000")))</f>
        <v>500000</v>
      </c>
      <c r="I782" t="s">
        <v>3189</v>
      </c>
      <c r="J782">
        <f>ROUND(VALUE(SUBSTITUTE(data_to_clean[[#This Row],[growth_%]],".",",")),0)</f>
        <v>555</v>
      </c>
      <c r="K782" t="s">
        <v>181</v>
      </c>
      <c r="L782">
        <v>29</v>
      </c>
      <c r="M782">
        <v>5</v>
      </c>
      <c r="N782">
        <v>2013</v>
      </c>
      <c r="O782">
        <v>2</v>
      </c>
      <c r="P782" t="s">
        <v>3190</v>
      </c>
      <c r="Q782" t="b">
        <f>AND(ISNUMBER(data_to_clean[[#This Row],[revenue_formatted]]),ISNUMBER(data_to_clean[[#This Row],[growth_formatted_%]]),ISNUMBER(data_to_clean[[#This Row],[workers]]),ISNUMBER(data_to_clean[[#This Row],[previous_workers]]),ISNUMBER(data_to_clean[[#This Row],[founded]]),ISNUMBER(data_to_clean[[#This Row],[yrs_on_list]]))</f>
        <v>1</v>
      </c>
    </row>
    <row r="783" spans="1:17" x14ac:dyDescent="0.25">
      <c r="A783">
        <v>781</v>
      </c>
      <c r="B783" t="s">
        <v>3191</v>
      </c>
      <c r="C783" t="s">
        <v>80</v>
      </c>
      <c r="D783" t="str">
        <f>VLOOKUP(data_to_clean[[#This Row],[state]],abbreviation_table[],2,FALSE)</f>
        <v>California</v>
      </c>
      <c r="E783" t="s">
        <v>3193</v>
      </c>
      <c r="F783" t="str">
        <f>TRIM(LEFT(data_to_clean[[#This Row],[revenue]],FIND(" ",data_to_clean[[#This Row],[revenue]])))</f>
        <v>25.4</v>
      </c>
      <c r="G783" t="str">
        <f>RIGHT(data_to_clean[[#This Row],[revenue]],LEN(data_to_clean[[#This Row],[revenue]])-FIND(" ",data_to_clean[[#This Row],[revenue]]))</f>
        <v>Million</v>
      </c>
      <c r="H783" s="7">
        <f>VALUE(IF(data_to_clean[[#This Row],[multiplicity]]="Million",_xlfn.CONCAT(SUBSTITUTE(data_to_clean[[#This Row],[number]],".",""),"00000"),_xlfn.CONCAT(SUBSTITUTE(data_to_clean[[#This Row],[number]],".",""),"00000000")))</f>
        <v>25400000</v>
      </c>
      <c r="I783" t="s">
        <v>3194</v>
      </c>
      <c r="J783">
        <f>ROUND(VALUE(SUBSTITUTE(data_to_clean[[#This Row],[growth_%]],".",",")),0)</f>
        <v>553</v>
      </c>
      <c r="K783" t="s">
        <v>33</v>
      </c>
      <c r="L783">
        <v>120</v>
      </c>
      <c r="M783">
        <v>18</v>
      </c>
      <c r="N783">
        <v>1996</v>
      </c>
      <c r="O783">
        <v>1</v>
      </c>
      <c r="P783" t="s">
        <v>3195</v>
      </c>
      <c r="Q783" t="b">
        <f>AND(ISNUMBER(data_to_clean[[#This Row],[revenue_formatted]]),ISNUMBER(data_to_clean[[#This Row],[growth_formatted_%]]),ISNUMBER(data_to_clean[[#This Row],[workers]]),ISNUMBER(data_to_clean[[#This Row],[previous_workers]]),ISNUMBER(data_to_clean[[#This Row],[founded]]),ISNUMBER(data_to_clean[[#This Row],[yrs_on_list]]))</f>
        <v>1</v>
      </c>
    </row>
    <row r="784" spans="1:17" x14ac:dyDescent="0.25">
      <c r="A784">
        <v>782</v>
      </c>
      <c r="B784" t="s">
        <v>3196</v>
      </c>
      <c r="C784" t="s">
        <v>141</v>
      </c>
      <c r="D784" t="str">
        <f>VLOOKUP(data_to_clean[[#This Row],[state]],abbreviation_table[],2,FALSE)</f>
        <v>Kentucky</v>
      </c>
      <c r="E784" t="s">
        <v>699</v>
      </c>
      <c r="F784" t="str">
        <f>TRIM(LEFT(data_to_clean[[#This Row],[revenue]],FIND(" ",data_to_clean[[#This Row],[revenue]])))</f>
        <v>4</v>
      </c>
      <c r="G784" t="str">
        <f>RIGHT(data_to_clean[[#This Row],[revenue]],LEN(data_to_clean[[#This Row],[revenue]])-FIND(" ",data_to_clean[[#This Row],[revenue]]))</f>
        <v>Million</v>
      </c>
      <c r="H784" s="7">
        <f>VALUE(IF(data_to_clean[[#This Row],[multiplicity]]="Million",_xlfn.CONCAT(SUBSTITUTE(data_to_clean[[#This Row],[number]],".",""),"00000"),_xlfn.CONCAT(SUBSTITUTE(data_to_clean[[#This Row],[number]],".",""),"00000000")))</f>
        <v>400000</v>
      </c>
      <c r="I784" t="s">
        <v>3198</v>
      </c>
      <c r="J784">
        <f>ROUND(VALUE(SUBSTITUTE(data_to_clean[[#This Row],[growth_%]],".",",")),0)</f>
        <v>553</v>
      </c>
      <c r="K784" t="s">
        <v>40</v>
      </c>
      <c r="L784">
        <v>29</v>
      </c>
      <c r="M784">
        <v>16</v>
      </c>
      <c r="N784">
        <v>2014</v>
      </c>
      <c r="O784">
        <v>1</v>
      </c>
      <c r="P784" t="s">
        <v>3199</v>
      </c>
      <c r="Q784" t="b">
        <f>AND(ISNUMBER(data_to_clean[[#This Row],[revenue_formatted]]),ISNUMBER(data_to_clean[[#This Row],[growth_formatted_%]]),ISNUMBER(data_to_clean[[#This Row],[workers]]),ISNUMBER(data_to_clean[[#This Row],[previous_workers]]),ISNUMBER(data_to_clean[[#This Row],[founded]]),ISNUMBER(data_to_clean[[#This Row],[yrs_on_list]]))</f>
        <v>1</v>
      </c>
    </row>
    <row r="785" spans="1:17" x14ac:dyDescent="0.25">
      <c r="A785">
        <v>783</v>
      </c>
      <c r="B785" t="s">
        <v>3200</v>
      </c>
      <c r="C785" t="s">
        <v>230</v>
      </c>
      <c r="D785" t="str">
        <f>VLOOKUP(data_to_clean[[#This Row],[state]],abbreviation_table[],2,FALSE)</f>
        <v>Michigan</v>
      </c>
      <c r="E785" t="s">
        <v>3202</v>
      </c>
      <c r="F785" t="str">
        <f>TRIM(LEFT(data_to_clean[[#This Row],[revenue]],FIND(" ",data_to_clean[[#This Row],[revenue]])))</f>
        <v>172.5</v>
      </c>
      <c r="G785" t="str">
        <f>RIGHT(data_to_clean[[#This Row],[revenue]],LEN(data_to_clean[[#This Row],[revenue]])-FIND(" ",data_to_clean[[#This Row],[revenue]]))</f>
        <v>Million</v>
      </c>
      <c r="H785" s="7">
        <f>VALUE(IF(data_to_clean[[#This Row],[multiplicity]]="Million",_xlfn.CONCAT(SUBSTITUTE(data_to_clean[[#This Row],[number]],".",""),"00000"),_xlfn.CONCAT(SUBSTITUTE(data_to_clean[[#This Row],[number]],".",""),"00000000")))</f>
        <v>172500000</v>
      </c>
      <c r="I785" t="s">
        <v>3203</v>
      </c>
      <c r="J785">
        <f>ROUND(VALUE(SUBSTITUTE(data_to_clean[[#This Row],[growth_%]],".",",")),0)</f>
        <v>552</v>
      </c>
      <c r="K785" t="s">
        <v>25</v>
      </c>
      <c r="L785">
        <v>155</v>
      </c>
      <c r="M785">
        <v>41</v>
      </c>
      <c r="N785">
        <v>2012</v>
      </c>
      <c r="O785">
        <v>6</v>
      </c>
      <c r="P785" t="s">
        <v>3204</v>
      </c>
      <c r="Q785" t="b">
        <f>AND(ISNUMBER(data_to_clean[[#This Row],[revenue_formatted]]),ISNUMBER(data_to_clean[[#This Row],[growth_formatted_%]]),ISNUMBER(data_to_clean[[#This Row],[workers]]),ISNUMBER(data_to_clean[[#This Row],[previous_workers]]),ISNUMBER(data_to_clean[[#This Row],[founded]]),ISNUMBER(data_to_clean[[#This Row],[yrs_on_list]]))</f>
        <v>1</v>
      </c>
    </row>
    <row r="786" spans="1:17" x14ac:dyDescent="0.25">
      <c r="A786">
        <v>784</v>
      </c>
      <c r="B786" t="s">
        <v>3205</v>
      </c>
      <c r="C786" t="s">
        <v>86</v>
      </c>
      <c r="D786" t="str">
        <f>VLOOKUP(data_to_clean[[#This Row],[state]],abbreviation_table[],2,FALSE)</f>
        <v>Colorado</v>
      </c>
      <c r="E786" t="s">
        <v>408</v>
      </c>
      <c r="F786" t="str">
        <f>TRIM(LEFT(data_to_clean[[#This Row],[revenue]],FIND(" ",data_to_clean[[#This Row],[revenue]])))</f>
        <v>14.3</v>
      </c>
      <c r="G786" t="str">
        <f>RIGHT(data_to_clean[[#This Row],[revenue]],LEN(data_to_clean[[#This Row],[revenue]])-FIND(" ",data_to_clean[[#This Row],[revenue]]))</f>
        <v>Million</v>
      </c>
      <c r="H786" s="7">
        <f>VALUE(IF(data_to_clean[[#This Row],[multiplicity]]="Million",_xlfn.CONCAT(SUBSTITUTE(data_to_clean[[#This Row],[number]],".",""),"00000"),_xlfn.CONCAT(SUBSTITUTE(data_to_clean[[#This Row],[number]],".",""),"00000000")))</f>
        <v>14300000</v>
      </c>
      <c r="I786" t="s">
        <v>3207</v>
      </c>
      <c r="J786">
        <f>ROUND(VALUE(SUBSTITUTE(data_to_clean[[#This Row],[growth_%]],".",",")),0)</f>
        <v>552</v>
      </c>
      <c r="K786" t="s">
        <v>18</v>
      </c>
      <c r="L786">
        <v>43</v>
      </c>
      <c r="M786">
        <v>17</v>
      </c>
      <c r="N786">
        <v>2013</v>
      </c>
      <c r="O786">
        <v>2</v>
      </c>
      <c r="P786" t="s">
        <v>89</v>
      </c>
      <c r="Q786" t="b">
        <f>AND(ISNUMBER(data_to_clean[[#This Row],[revenue_formatted]]),ISNUMBER(data_to_clean[[#This Row],[growth_formatted_%]]),ISNUMBER(data_to_clean[[#This Row],[workers]]),ISNUMBER(data_to_clean[[#This Row],[previous_workers]]),ISNUMBER(data_to_clean[[#This Row],[founded]]),ISNUMBER(data_to_clean[[#This Row],[yrs_on_list]]))</f>
        <v>1</v>
      </c>
    </row>
    <row r="787" spans="1:17" x14ac:dyDescent="0.25">
      <c r="A787">
        <v>785</v>
      </c>
      <c r="B787" t="s">
        <v>3208</v>
      </c>
      <c r="C787" t="s">
        <v>80</v>
      </c>
      <c r="D787" t="str">
        <f>VLOOKUP(data_to_clean[[#This Row],[state]],abbreviation_table[],2,FALSE)</f>
        <v>California</v>
      </c>
      <c r="E787" t="s">
        <v>46</v>
      </c>
      <c r="F787" t="str">
        <f>TRIM(LEFT(data_to_clean[[#This Row],[revenue]],FIND(" ",data_to_clean[[#This Row],[revenue]])))</f>
        <v>22.5</v>
      </c>
      <c r="G787" t="str">
        <f>RIGHT(data_to_clean[[#This Row],[revenue]],LEN(data_to_clean[[#This Row],[revenue]])-FIND(" ",data_to_clean[[#This Row],[revenue]]))</f>
        <v>Million</v>
      </c>
      <c r="H787" s="7">
        <f>VALUE(IF(data_to_clean[[#This Row],[multiplicity]]="Million",_xlfn.CONCAT(SUBSTITUTE(data_to_clean[[#This Row],[number]],".",""),"00000"),_xlfn.CONCAT(SUBSTITUTE(data_to_clean[[#This Row],[number]],".",""),"00000000")))</f>
        <v>22500000</v>
      </c>
      <c r="I787" t="s">
        <v>3210</v>
      </c>
      <c r="J787">
        <f>ROUND(VALUE(SUBSTITUTE(data_to_clean[[#This Row],[growth_%]],".",",")),0)</f>
        <v>550</v>
      </c>
      <c r="K787" t="s">
        <v>233</v>
      </c>
      <c r="L787">
        <v>76</v>
      </c>
      <c r="M787">
        <v>15</v>
      </c>
      <c r="N787">
        <v>2014</v>
      </c>
      <c r="O787">
        <v>2</v>
      </c>
      <c r="P787" t="s">
        <v>3211</v>
      </c>
      <c r="Q787" t="b">
        <f>AND(ISNUMBER(data_to_clean[[#This Row],[revenue_formatted]]),ISNUMBER(data_to_clean[[#This Row],[growth_formatted_%]]),ISNUMBER(data_to_clean[[#This Row],[workers]]),ISNUMBER(data_to_clean[[#This Row],[previous_workers]]),ISNUMBER(data_to_clean[[#This Row],[founded]]),ISNUMBER(data_to_clean[[#This Row],[yrs_on_list]]))</f>
        <v>1</v>
      </c>
    </row>
    <row r="788" spans="1:17" x14ac:dyDescent="0.25">
      <c r="A788">
        <v>786</v>
      </c>
      <c r="B788" t="s">
        <v>3212</v>
      </c>
      <c r="C788" t="s">
        <v>80</v>
      </c>
      <c r="D788" t="str">
        <f>VLOOKUP(data_to_clean[[#This Row],[state]],abbreviation_table[],2,FALSE)</f>
        <v>California</v>
      </c>
      <c r="E788" t="s">
        <v>2542</v>
      </c>
      <c r="F788" t="str">
        <f>TRIM(LEFT(data_to_clean[[#This Row],[revenue]],FIND(" ",data_to_clean[[#This Row],[revenue]])))</f>
        <v>14.8</v>
      </c>
      <c r="G788" t="str">
        <f>RIGHT(data_to_clean[[#This Row],[revenue]],LEN(data_to_clean[[#This Row],[revenue]])-FIND(" ",data_to_clean[[#This Row],[revenue]]))</f>
        <v>Million</v>
      </c>
      <c r="H788" s="7">
        <f>VALUE(IF(data_to_clean[[#This Row],[multiplicity]]="Million",_xlfn.CONCAT(SUBSTITUTE(data_to_clean[[#This Row],[number]],".",""),"00000"),_xlfn.CONCAT(SUBSTITUTE(data_to_clean[[#This Row],[number]],".",""),"00000000")))</f>
        <v>14800000</v>
      </c>
      <c r="I788" t="s">
        <v>3214</v>
      </c>
      <c r="J788">
        <f>ROUND(VALUE(SUBSTITUTE(data_to_clean[[#This Row],[growth_%]],".",",")),0)</f>
        <v>549</v>
      </c>
      <c r="K788" t="s">
        <v>107</v>
      </c>
      <c r="L788">
        <v>50</v>
      </c>
      <c r="M788">
        <v>20</v>
      </c>
      <c r="N788">
        <v>2008</v>
      </c>
      <c r="O788">
        <v>3</v>
      </c>
      <c r="P788" t="s">
        <v>632</v>
      </c>
      <c r="Q788" t="b">
        <f>AND(ISNUMBER(data_to_clean[[#This Row],[revenue_formatted]]),ISNUMBER(data_to_clean[[#This Row],[growth_formatted_%]]),ISNUMBER(data_to_clean[[#This Row],[workers]]),ISNUMBER(data_to_clean[[#This Row],[previous_workers]]),ISNUMBER(data_to_clean[[#This Row],[founded]]),ISNUMBER(data_to_clean[[#This Row],[yrs_on_list]]))</f>
        <v>1</v>
      </c>
    </row>
    <row r="789" spans="1:17" x14ac:dyDescent="0.25">
      <c r="A789">
        <v>787</v>
      </c>
      <c r="B789" t="s">
        <v>3215</v>
      </c>
      <c r="C789" t="s">
        <v>166</v>
      </c>
      <c r="D789" t="str">
        <f>VLOOKUP(data_to_clean[[#This Row],[state]],abbreviation_table[],2,FALSE)</f>
        <v>Utah</v>
      </c>
      <c r="E789" t="s">
        <v>3217</v>
      </c>
      <c r="F789" t="str">
        <f>TRIM(LEFT(data_to_clean[[#This Row],[revenue]],FIND(" ",data_to_clean[[#This Row],[revenue]])))</f>
        <v>114.5</v>
      </c>
      <c r="G789" t="str">
        <f>RIGHT(data_to_clean[[#This Row],[revenue]],LEN(data_to_clean[[#This Row],[revenue]])-FIND(" ",data_to_clean[[#This Row],[revenue]]))</f>
        <v>Million</v>
      </c>
      <c r="H789" s="7">
        <f>VALUE(IF(data_to_clean[[#This Row],[multiplicity]]="Million",_xlfn.CONCAT(SUBSTITUTE(data_to_clean[[#This Row],[number]],".",""),"00000"),_xlfn.CONCAT(SUBSTITUTE(data_to_clean[[#This Row],[number]],".",""),"00000000")))</f>
        <v>114500000</v>
      </c>
      <c r="I789" t="s">
        <v>3218</v>
      </c>
      <c r="J789">
        <f>ROUND(VALUE(SUBSTITUTE(data_to_clean[[#This Row],[growth_%]],".",",")),0)</f>
        <v>548</v>
      </c>
      <c r="K789" t="s">
        <v>25</v>
      </c>
      <c r="L789">
        <v>465</v>
      </c>
      <c r="M789">
        <v>122</v>
      </c>
      <c r="N789">
        <v>2007</v>
      </c>
      <c r="O789">
        <v>3</v>
      </c>
      <c r="P789" t="s">
        <v>1734</v>
      </c>
      <c r="Q789" t="b">
        <f>AND(ISNUMBER(data_to_clean[[#This Row],[revenue_formatted]]),ISNUMBER(data_to_clean[[#This Row],[growth_formatted_%]]),ISNUMBER(data_to_clean[[#This Row],[workers]]),ISNUMBER(data_to_clean[[#This Row],[previous_workers]]),ISNUMBER(data_to_clean[[#This Row],[founded]]),ISNUMBER(data_to_clean[[#This Row],[yrs_on_list]]))</f>
        <v>1</v>
      </c>
    </row>
    <row r="790" spans="1:17" x14ac:dyDescent="0.25">
      <c r="A790">
        <v>788</v>
      </c>
      <c r="B790" t="s">
        <v>3219</v>
      </c>
      <c r="C790" t="s">
        <v>52</v>
      </c>
      <c r="D790" t="str">
        <f>VLOOKUP(data_to_clean[[#This Row],[state]],abbreviation_table[],2,FALSE)</f>
        <v>Florida</v>
      </c>
      <c r="E790" t="s">
        <v>993</v>
      </c>
      <c r="F790" t="str">
        <f>TRIM(LEFT(data_to_clean[[#This Row],[revenue]],FIND(" ",data_to_clean[[#This Row],[revenue]])))</f>
        <v>2.3</v>
      </c>
      <c r="G790" t="str">
        <f>RIGHT(data_to_clean[[#This Row],[revenue]],LEN(data_to_clean[[#This Row],[revenue]])-FIND(" ",data_to_clean[[#This Row],[revenue]]))</f>
        <v>Million</v>
      </c>
      <c r="H790" s="7">
        <f>VALUE(IF(data_to_clean[[#This Row],[multiplicity]]="Million",_xlfn.CONCAT(SUBSTITUTE(data_to_clean[[#This Row],[number]],".",""),"00000"),_xlfn.CONCAT(SUBSTITUTE(data_to_clean[[#This Row],[number]],".",""),"00000000")))</f>
        <v>2300000</v>
      </c>
      <c r="I790" t="s">
        <v>3221</v>
      </c>
      <c r="J790">
        <f>ROUND(VALUE(SUBSTITUTE(data_to_clean[[#This Row],[growth_%]],".",",")),0)</f>
        <v>548</v>
      </c>
      <c r="K790" t="s">
        <v>55</v>
      </c>
      <c r="L790">
        <v>18</v>
      </c>
      <c r="M790">
        <v>6</v>
      </c>
      <c r="N790">
        <v>2013</v>
      </c>
      <c r="O790">
        <v>1</v>
      </c>
      <c r="P790" t="s">
        <v>198</v>
      </c>
      <c r="Q790" t="b">
        <f>AND(ISNUMBER(data_to_clean[[#This Row],[revenue_formatted]]),ISNUMBER(data_to_clean[[#This Row],[growth_formatted_%]]),ISNUMBER(data_to_clean[[#This Row],[workers]]),ISNUMBER(data_to_clean[[#This Row],[previous_workers]]),ISNUMBER(data_to_clean[[#This Row],[founded]]),ISNUMBER(data_to_clean[[#This Row],[yrs_on_list]]))</f>
        <v>1</v>
      </c>
    </row>
    <row r="791" spans="1:17" x14ac:dyDescent="0.25">
      <c r="A791">
        <v>789</v>
      </c>
      <c r="B791" t="s">
        <v>3222</v>
      </c>
      <c r="C791" t="s">
        <v>30</v>
      </c>
      <c r="D791" t="str">
        <f>VLOOKUP(data_to_clean[[#This Row],[state]],abbreviation_table[],2,FALSE)</f>
        <v>Texas</v>
      </c>
      <c r="E791" t="s">
        <v>1507</v>
      </c>
      <c r="F791" t="str">
        <f>TRIM(LEFT(data_to_clean[[#This Row],[revenue]],FIND(" ",data_to_clean[[#This Row],[revenue]])))</f>
        <v>16.2</v>
      </c>
      <c r="G791" t="str">
        <f>RIGHT(data_to_clean[[#This Row],[revenue]],LEN(data_to_clean[[#This Row],[revenue]])-FIND(" ",data_to_clean[[#This Row],[revenue]]))</f>
        <v>Million</v>
      </c>
      <c r="H791" s="7">
        <f>VALUE(IF(data_to_clean[[#This Row],[multiplicity]]="Million",_xlfn.CONCAT(SUBSTITUTE(data_to_clean[[#This Row],[number]],".",""),"00000"),_xlfn.CONCAT(SUBSTITUTE(data_to_clean[[#This Row],[number]],".",""),"00000000")))</f>
        <v>16200000</v>
      </c>
      <c r="I791" t="s">
        <v>3224</v>
      </c>
      <c r="J791">
        <f>ROUND(VALUE(SUBSTITUTE(data_to_clean[[#This Row],[growth_%]],".",",")),0)</f>
        <v>547</v>
      </c>
      <c r="K791" t="s">
        <v>175</v>
      </c>
      <c r="L791">
        <v>75</v>
      </c>
      <c r="M791">
        <v>15</v>
      </c>
      <c r="N791">
        <v>2013</v>
      </c>
      <c r="O791">
        <v>2</v>
      </c>
      <c r="P791" t="s">
        <v>3225</v>
      </c>
      <c r="Q791" t="b">
        <f>AND(ISNUMBER(data_to_clean[[#This Row],[revenue_formatted]]),ISNUMBER(data_to_clean[[#This Row],[growth_formatted_%]]),ISNUMBER(data_to_clean[[#This Row],[workers]]),ISNUMBER(data_to_clean[[#This Row],[previous_workers]]),ISNUMBER(data_to_clean[[#This Row],[founded]]),ISNUMBER(data_to_clean[[#This Row],[yrs_on_list]]))</f>
        <v>1</v>
      </c>
    </row>
    <row r="792" spans="1:17" x14ac:dyDescent="0.25">
      <c r="A792">
        <v>790</v>
      </c>
      <c r="B792" t="s">
        <v>3226</v>
      </c>
      <c r="C792" t="s">
        <v>1337</v>
      </c>
      <c r="D792" t="str">
        <f>VLOOKUP(data_to_clean[[#This Row],[state]],abbreviation_table[],2,FALSE)</f>
        <v>Louisiana</v>
      </c>
      <c r="E792" t="s">
        <v>287</v>
      </c>
      <c r="F792" t="str">
        <f>TRIM(LEFT(data_to_clean[[#This Row],[revenue]],FIND(" ",data_to_clean[[#This Row],[revenue]])))</f>
        <v>6.3</v>
      </c>
      <c r="G792" t="str">
        <f>RIGHT(data_to_clean[[#This Row],[revenue]],LEN(data_to_clean[[#This Row],[revenue]])-FIND(" ",data_to_clean[[#This Row],[revenue]]))</f>
        <v>Million</v>
      </c>
      <c r="H792" s="7">
        <f>VALUE(IF(data_to_clean[[#This Row],[multiplicity]]="Million",_xlfn.CONCAT(SUBSTITUTE(data_to_clean[[#This Row],[number]],".",""),"00000"),_xlfn.CONCAT(SUBSTITUTE(data_to_clean[[#This Row],[number]],".",""),"00000000")))</f>
        <v>6300000</v>
      </c>
      <c r="I792" t="s">
        <v>3228</v>
      </c>
      <c r="J792">
        <f>ROUND(VALUE(SUBSTITUTE(data_to_clean[[#This Row],[growth_%]],".",",")),0)</f>
        <v>546</v>
      </c>
      <c r="K792" t="s">
        <v>55</v>
      </c>
      <c r="L792">
        <v>12</v>
      </c>
      <c r="M792">
        <v>6</v>
      </c>
      <c r="N792">
        <v>2003</v>
      </c>
      <c r="O792">
        <v>4</v>
      </c>
      <c r="P792" t="s">
        <v>3229</v>
      </c>
      <c r="Q792" t="b">
        <f>AND(ISNUMBER(data_to_clean[[#This Row],[revenue_formatted]]),ISNUMBER(data_to_clean[[#This Row],[growth_formatted_%]]),ISNUMBER(data_to_clean[[#This Row],[workers]]),ISNUMBER(data_to_clean[[#This Row],[previous_workers]]),ISNUMBER(data_to_clean[[#This Row],[founded]]),ISNUMBER(data_to_clean[[#This Row],[yrs_on_list]]))</f>
        <v>1</v>
      </c>
    </row>
    <row r="793" spans="1:17" x14ac:dyDescent="0.25">
      <c r="A793">
        <v>791</v>
      </c>
      <c r="B793" t="s">
        <v>3230</v>
      </c>
      <c r="C793" t="s">
        <v>80</v>
      </c>
      <c r="D793" t="str">
        <f>VLOOKUP(data_to_clean[[#This Row],[state]],abbreviation_table[],2,FALSE)</f>
        <v>California</v>
      </c>
      <c r="E793" t="s">
        <v>861</v>
      </c>
      <c r="F793" t="str">
        <f>TRIM(LEFT(data_to_clean[[#This Row],[revenue]],FIND(" ",data_to_clean[[#This Row],[revenue]])))</f>
        <v>5.7</v>
      </c>
      <c r="G793" t="str">
        <f>RIGHT(data_to_clean[[#This Row],[revenue]],LEN(data_to_clean[[#This Row],[revenue]])-FIND(" ",data_to_clean[[#This Row],[revenue]]))</f>
        <v>Million</v>
      </c>
      <c r="H793" s="7">
        <f>VALUE(IF(data_to_clean[[#This Row],[multiplicity]]="Million",_xlfn.CONCAT(SUBSTITUTE(data_to_clean[[#This Row],[number]],".",""),"00000"),_xlfn.CONCAT(SUBSTITUTE(data_to_clean[[#This Row],[number]],".",""),"00000000")))</f>
        <v>5700000</v>
      </c>
      <c r="I793" t="s">
        <v>3232</v>
      </c>
      <c r="J793">
        <f>ROUND(VALUE(SUBSTITUTE(data_to_clean[[#This Row],[growth_%]],".",",")),0)</f>
        <v>546</v>
      </c>
      <c r="K793" t="s">
        <v>336</v>
      </c>
      <c r="L793">
        <v>30</v>
      </c>
      <c r="M793">
        <v>5</v>
      </c>
      <c r="N793">
        <v>2014</v>
      </c>
      <c r="O793">
        <v>1</v>
      </c>
      <c r="P793" t="s">
        <v>2067</v>
      </c>
      <c r="Q793" t="b">
        <f>AND(ISNUMBER(data_to_clean[[#This Row],[revenue_formatted]]),ISNUMBER(data_to_clean[[#This Row],[growth_formatted_%]]),ISNUMBER(data_to_clean[[#This Row],[workers]]),ISNUMBER(data_to_clean[[#This Row],[previous_workers]]),ISNUMBER(data_to_clean[[#This Row],[founded]]),ISNUMBER(data_to_clean[[#This Row],[yrs_on_list]]))</f>
        <v>1</v>
      </c>
    </row>
    <row r="794" spans="1:17" x14ac:dyDescent="0.25">
      <c r="A794">
        <v>792</v>
      </c>
      <c r="B794" t="s">
        <v>3233</v>
      </c>
      <c r="C794" t="s">
        <v>30</v>
      </c>
      <c r="D794" t="str">
        <f>VLOOKUP(data_to_clean[[#This Row],[state]],abbreviation_table[],2,FALSE)</f>
        <v>Texas</v>
      </c>
      <c r="E794" t="s">
        <v>3235</v>
      </c>
      <c r="F794" t="str">
        <f>TRIM(LEFT(data_to_clean[[#This Row],[revenue]],FIND(" ",data_to_clean[[#This Row],[revenue]])))</f>
        <v>44.2</v>
      </c>
      <c r="G794" t="str">
        <f>RIGHT(data_to_clean[[#This Row],[revenue]],LEN(data_to_clean[[#This Row],[revenue]])-FIND(" ",data_to_clean[[#This Row],[revenue]]))</f>
        <v>Million</v>
      </c>
      <c r="H794" s="7">
        <f>VALUE(IF(data_to_clean[[#This Row],[multiplicity]]="Million",_xlfn.CONCAT(SUBSTITUTE(data_to_clean[[#This Row],[number]],".",""),"00000"),_xlfn.CONCAT(SUBSTITUTE(data_to_clean[[#This Row],[number]],".",""),"00000000")))</f>
        <v>44200000</v>
      </c>
      <c r="I794" t="s">
        <v>3236</v>
      </c>
      <c r="J794">
        <f>ROUND(VALUE(SUBSTITUTE(data_to_clean[[#This Row],[growth_%]],".",",")),0)</f>
        <v>545</v>
      </c>
      <c r="K794" t="s">
        <v>233</v>
      </c>
      <c r="L794">
        <v>105</v>
      </c>
      <c r="M794">
        <v>41</v>
      </c>
      <c r="N794">
        <v>2011</v>
      </c>
      <c r="O794">
        <v>4</v>
      </c>
      <c r="P794" t="s">
        <v>251</v>
      </c>
      <c r="Q794" t="b">
        <f>AND(ISNUMBER(data_to_clean[[#This Row],[revenue_formatted]]),ISNUMBER(data_to_clean[[#This Row],[growth_formatted_%]]),ISNUMBER(data_to_clean[[#This Row],[workers]]),ISNUMBER(data_to_clean[[#This Row],[previous_workers]]),ISNUMBER(data_to_clean[[#This Row],[founded]]),ISNUMBER(data_to_clean[[#This Row],[yrs_on_list]]))</f>
        <v>1</v>
      </c>
    </row>
    <row r="795" spans="1:17" x14ac:dyDescent="0.25">
      <c r="A795">
        <v>793</v>
      </c>
      <c r="B795" t="s">
        <v>3237</v>
      </c>
      <c r="C795" t="s">
        <v>66</v>
      </c>
      <c r="D795" t="str">
        <f>VLOOKUP(data_to_clean[[#This Row],[state]],abbreviation_table[],2,FALSE)</f>
        <v>Virginia</v>
      </c>
      <c r="E795" t="s">
        <v>993</v>
      </c>
      <c r="F795" t="str">
        <f>TRIM(LEFT(data_to_clean[[#This Row],[revenue]],FIND(" ",data_to_clean[[#This Row],[revenue]])))</f>
        <v>2.3</v>
      </c>
      <c r="G795" t="str">
        <f>RIGHT(data_to_clean[[#This Row],[revenue]],LEN(data_to_clean[[#This Row],[revenue]])-FIND(" ",data_to_clean[[#This Row],[revenue]]))</f>
        <v>Million</v>
      </c>
      <c r="H795" s="7">
        <f>VALUE(IF(data_to_clean[[#This Row],[multiplicity]]="Million",_xlfn.CONCAT(SUBSTITUTE(data_to_clean[[#This Row],[number]],".",""),"00000"),_xlfn.CONCAT(SUBSTITUTE(data_to_clean[[#This Row],[number]],".",""),"00000000")))</f>
        <v>2300000</v>
      </c>
      <c r="I795" t="s">
        <v>3239</v>
      </c>
      <c r="J795">
        <f>ROUND(VALUE(SUBSTITUTE(data_to_clean[[#This Row],[growth_%]],".",",")),0)</f>
        <v>542</v>
      </c>
      <c r="K795" t="s">
        <v>181</v>
      </c>
      <c r="L795">
        <v>17</v>
      </c>
      <c r="M795">
        <v>2</v>
      </c>
      <c r="N795">
        <v>2013</v>
      </c>
      <c r="O795">
        <v>1</v>
      </c>
      <c r="P795" t="s">
        <v>3240</v>
      </c>
      <c r="Q795" t="b">
        <f>AND(ISNUMBER(data_to_clean[[#This Row],[revenue_formatted]]),ISNUMBER(data_to_clean[[#This Row],[growth_formatted_%]]),ISNUMBER(data_to_clean[[#This Row],[workers]]),ISNUMBER(data_to_clean[[#This Row],[previous_workers]]),ISNUMBER(data_to_clean[[#This Row],[founded]]),ISNUMBER(data_to_clean[[#This Row],[yrs_on_list]]))</f>
        <v>1</v>
      </c>
    </row>
    <row r="796" spans="1:17" x14ac:dyDescent="0.25">
      <c r="A796">
        <v>794</v>
      </c>
      <c r="B796" t="s">
        <v>3241</v>
      </c>
      <c r="C796" t="s">
        <v>119</v>
      </c>
      <c r="D796" t="str">
        <f>VLOOKUP(data_to_clean[[#This Row],[state]],abbreviation_table[],2,FALSE)</f>
        <v>Georgia</v>
      </c>
      <c r="E796" t="s">
        <v>2346</v>
      </c>
      <c r="F796" t="str">
        <f>TRIM(LEFT(data_to_clean[[#This Row],[revenue]],FIND(" ",data_to_clean[[#This Row],[revenue]])))</f>
        <v>11</v>
      </c>
      <c r="G796" t="str">
        <f>RIGHT(data_to_clean[[#This Row],[revenue]],LEN(data_to_clean[[#This Row],[revenue]])-FIND(" ",data_to_clean[[#This Row],[revenue]]))</f>
        <v>Million</v>
      </c>
      <c r="H796" s="7">
        <f>VALUE(IF(data_to_clean[[#This Row],[multiplicity]]="Million",_xlfn.CONCAT(SUBSTITUTE(data_to_clean[[#This Row],[number]],".",""),"00000"),_xlfn.CONCAT(SUBSTITUTE(data_to_clean[[#This Row],[number]],".",""),"00000000")))</f>
        <v>1100000</v>
      </c>
      <c r="I796" t="s">
        <v>3243</v>
      </c>
      <c r="J796">
        <f>ROUND(VALUE(SUBSTITUTE(data_to_clean[[#This Row],[growth_%]],".",",")),0)</f>
        <v>541</v>
      </c>
      <c r="K796" t="s">
        <v>257</v>
      </c>
      <c r="L796">
        <v>110</v>
      </c>
      <c r="M796">
        <v>40</v>
      </c>
      <c r="N796">
        <v>2013</v>
      </c>
      <c r="O796">
        <v>2</v>
      </c>
      <c r="P796" t="s">
        <v>2055</v>
      </c>
      <c r="Q796" t="b">
        <f>AND(ISNUMBER(data_to_clean[[#This Row],[revenue_formatted]]),ISNUMBER(data_to_clean[[#This Row],[growth_formatted_%]]),ISNUMBER(data_to_clean[[#This Row],[workers]]),ISNUMBER(data_to_clean[[#This Row],[previous_workers]]),ISNUMBER(data_to_clean[[#This Row],[founded]]),ISNUMBER(data_to_clean[[#This Row],[yrs_on_list]]))</f>
        <v>1</v>
      </c>
    </row>
    <row r="797" spans="1:17" x14ac:dyDescent="0.25">
      <c r="A797">
        <v>795</v>
      </c>
      <c r="B797" t="s">
        <v>3244</v>
      </c>
      <c r="C797" t="s">
        <v>80</v>
      </c>
      <c r="D797" t="str">
        <f>VLOOKUP(data_to_clean[[#This Row],[state]],abbreviation_table[],2,FALSE)</f>
        <v>California</v>
      </c>
      <c r="E797" t="s">
        <v>523</v>
      </c>
      <c r="F797" t="str">
        <f>TRIM(LEFT(data_to_clean[[#This Row],[revenue]],FIND(" ",data_to_clean[[#This Row],[revenue]])))</f>
        <v>7.3</v>
      </c>
      <c r="G797" t="str">
        <f>RIGHT(data_to_clean[[#This Row],[revenue]],LEN(data_to_clean[[#This Row],[revenue]])-FIND(" ",data_to_clean[[#This Row],[revenue]]))</f>
        <v>Million</v>
      </c>
      <c r="H797" s="7">
        <f>VALUE(IF(data_to_clean[[#This Row],[multiplicity]]="Million",_xlfn.CONCAT(SUBSTITUTE(data_to_clean[[#This Row],[number]],".",""),"00000"),_xlfn.CONCAT(SUBSTITUTE(data_to_clean[[#This Row],[number]],".",""),"00000000")))</f>
        <v>7300000</v>
      </c>
      <c r="I797" t="s">
        <v>3246</v>
      </c>
      <c r="J797">
        <f>ROUND(VALUE(SUBSTITUTE(data_to_clean[[#This Row],[growth_%]],".",",")),0)</f>
        <v>540</v>
      </c>
      <c r="K797" t="s">
        <v>336</v>
      </c>
      <c r="L797">
        <v>7</v>
      </c>
      <c r="M797">
        <v>3</v>
      </c>
      <c r="N797">
        <v>2012</v>
      </c>
      <c r="O797">
        <v>3</v>
      </c>
      <c r="P797" t="s">
        <v>3248</v>
      </c>
      <c r="Q797" t="b">
        <f>AND(ISNUMBER(data_to_clean[[#This Row],[revenue_formatted]]),ISNUMBER(data_to_clean[[#This Row],[growth_formatted_%]]),ISNUMBER(data_to_clean[[#This Row],[workers]]),ISNUMBER(data_to_clean[[#This Row],[previous_workers]]),ISNUMBER(data_to_clean[[#This Row],[founded]]),ISNUMBER(data_to_clean[[#This Row],[yrs_on_list]]))</f>
        <v>1</v>
      </c>
    </row>
    <row r="798" spans="1:17" x14ac:dyDescent="0.25">
      <c r="A798">
        <v>796</v>
      </c>
      <c r="B798" t="s">
        <v>3249</v>
      </c>
      <c r="C798" t="s">
        <v>66</v>
      </c>
      <c r="D798" t="str">
        <f>VLOOKUP(data_to_clean[[#This Row],[state]],abbreviation_table[],2,FALSE)</f>
        <v>Virginia</v>
      </c>
      <c r="E798" t="s">
        <v>1991</v>
      </c>
      <c r="F798" t="str">
        <f>TRIM(LEFT(data_to_clean[[#This Row],[revenue]],FIND(" ",data_to_clean[[#This Row],[revenue]])))</f>
        <v>11.3</v>
      </c>
      <c r="G798" t="str">
        <f>RIGHT(data_to_clean[[#This Row],[revenue]],LEN(data_to_clean[[#This Row],[revenue]])-FIND(" ",data_to_clean[[#This Row],[revenue]]))</f>
        <v>Million</v>
      </c>
      <c r="H798" s="7">
        <f>VALUE(IF(data_to_clean[[#This Row],[multiplicity]]="Million",_xlfn.CONCAT(SUBSTITUTE(data_to_clean[[#This Row],[number]],".",""),"00000"),_xlfn.CONCAT(SUBSTITUTE(data_to_clean[[#This Row],[number]],".",""),"00000000")))</f>
        <v>11300000</v>
      </c>
      <c r="I798" t="s">
        <v>3251</v>
      </c>
      <c r="J798">
        <f>ROUND(VALUE(SUBSTITUTE(data_to_clean[[#This Row],[growth_%]],".",",")),0)</f>
        <v>539</v>
      </c>
      <c r="K798" t="s">
        <v>181</v>
      </c>
      <c r="L798">
        <v>150</v>
      </c>
      <c r="M798">
        <v>8</v>
      </c>
      <c r="N798">
        <v>2013</v>
      </c>
      <c r="O798">
        <v>2</v>
      </c>
      <c r="P798" t="s">
        <v>396</v>
      </c>
      <c r="Q798" t="b">
        <f>AND(ISNUMBER(data_to_clean[[#This Row],[revenue_formatted]]),ISNUMBER(data_to_clean[[#This Row],[growth_formatted_%]]),ISNUMBER(data_to_clean[[#This Row],[workers]]),ISNUMBER(data_to_clean[[#This Row],[previous_workers]]),ISNUMBER(data_to_clean[[#This Row],[founded]]),ISNUMBER(data_to_clean[[#This Row],[yrs_on_list]]))</f>
        <v>1</v>
      </c>
    </row>
    <row r="799" spans="1:17" x14ac:dyDescent="0.25">
      <c r="A799">
        <v>797</v>
      </c>
      <c r="B799" t="s">
        <v>3252</v>
      </c>
      <c r="C799" t="s">
        <v>80</v>
      </c>
      <c r="D799" t="str">
        <f>VLOOKUP(data_to_clean[[#This Row],[state]],abbreviation_table[],2,FALSE)</f>
        <v>California</v>
      </c>
      <c r="E799" t="s">
        <v>1297</v>
      </c>
      <c r="F799" t="str">
        <f>TRIM(LEFT(data_to_clean[[#This Row],[revenue]],FIND(" ",data_to_clean[[#This Row],[revenue]])))</f>
        <v>8.4</v>
      </c>
      <c r="G799" t="str">
        <f>RIGHT(data_to_clean[[#This Row],[revenue]],LEN(data_to_clean[[#This Row],[revenue]])-FIND(" ",data_to_clean[[#This Row],[revenue]]))</f>
        <v>Million</v>
      </c>
      <c r="H799" s="7">
        <f>VALUE(IF(data_to_clean[[#This Row],[multiplicity]]="Million",_xlfn.CONCAT(SUBSTITUTE(data_to_clean[[#This Row],[number]],".",""),"00000"),_xlfn.CONCAT(SUBSTITUTE(data_to_clean[[#This Row],[number]],".",""),"00000000")))</f>
        <v>8400000</v>
      </c>
      <c r="I799" t="s">
        <v>3254</v>
      </c>
      <c r="J799">
        <f>ROUND(VALUE(SUBSTITUTE(data_to_clean[[#This Row],[growth_%]],".",",")),0)</f>
        <v>538</v>
      </c>
      <c r="K799" t="s">
        <v>40</v>
      </c>
      <c r="L799">
        <v>31</v>
      </c>
      <c r="M799">
        <v>4</v>
      </c>
      <c r="N799">
        <v>2012</v>
      </c>
      <c r="O799">
        <v>1</v>
      </c>
      <c r="P799" t="s">
        <v>83</v>
      </c>
      <c r="Q799" t="b">
        <f>AND(ISNUMBER(data_to_clean[[#This Row],[revenue_formatted]]),ISNUMBER(data_to_clean[[#This Row],[growth_formatted_%]]),ISNUMBER(data_to_clean[[#This Row],[workers]]),ISNUMBER(data_to_clean[[#This Row],[previous_workers]]),ISNUMBER(data_to_clean[[#This Row],[founded]]),ISNUMBER(data_to_clean[[#This Row],[yrs_on_list]]))</f>
        <v>1</v>
      </c>
    </row>
    <row r="800" spans="1:17" x14ac:dyDescent="0.25">
      <c r="A800">
        <v>798</v>
      </c>
      <c r="B800" t="s">
        <v>3255</v>
      </c>
      <c r="C800" t="s">
        <v>74</v>
      </c>
      <c r="D800" t="str">
        <f>VLOOKUP(data_to_clean[[#This Row],[state]],abbreviation_table[],2,FALSE)</f>
        <v>Ohio</v>
      </c>
      <c r="E800" t="s">
        <v>957</v>
      </c>
      <c r="F800" t="str">
        <f>TRIM(LEFT(data_to_clean[[#This Row],[revenue]],FIND(" ",data_to_clean[[#This Row],[revenue]])))</f>
        <v>2.2</v>
      </c>
      <c r="G800" t="str">
        <f>RIGHT(data_to_clean[[#This Row],[revenue]],LEN(data_to_clean[[#This Row],[revenue]])-FIND(" ",data_to_clean[[#This Row],[revenue]]))</f>
        <v>Million</v>
      </c>
      <c r="H800" s="7">
        <f>VALUE(IF(data_to_clean[[#This Row],[multiplicity]]="Million",_xlfn.CONCAT(SUBSTITUTE(data_to_clean[[#This Row],[number]],".",""),"00000"),_xlfn.CONCAT(SUBSTITUTE(data_to_clean[[#This Row],[number]],".",""),"00000000")))</f>
        <v>2200000</v>
      </c>
      <c r="I800" t="s">
        <v>3257</v>
      </c>
      <c r="J800">
        <f>ROUND(VALUE(SUBSTITUTE(data_to_clean[[#This Row],[growth_%]],".",",")),0)</f>
        <v>538</v>
      </c>
      <c r="K800" t="s">
        <v>18</v>
      </c>
      <c r="L800">
        <v>20</v>
      </c>
      <c r="M800">
        <v>2</v>
      </c>
      <c r="N800">
        <v>2011</v>
      </c>
      <c r="O800">
        <v>1</v>
      </c>
      <c r="P800" t="s">
        <v>3258</v>
      </c>
      <c r="Q800" t="b">
        <f>AND(ISNUMBER(data_to_clean[[#This Row],[revenue_formatted]]),ISNUMBER(data_to_clean[[#This Row],[growth_formatted_%]]),ISNUMBER(data_to_clean[[#This Row],[workers]]),ISNUMBER(data_to_clean[[#This Row],[previous_workers]]),ISNUMBER(data_to_clean[[#This Row],[founded]]),ISNUMBER(data_to_clean[[#This Row],[yrs_on_list]]))</f>
        <v>1</v>
      </c>
    </row>
    <row r="801" spans="1:17" x14ac:dyDescent="0.25">
      <c r="A801">
        <v>799</v>
      </c>
      <c r="B801" t="s">
        <v>3259</v>
      </c>
      <c r="C801" t="s">
        <v>59</v>
      </c>
      <c r="D801" t="str">
        <f>VLOOKUP(data_to_clean[[#This Row],[state]],abbreviation_table[],2,FALSE)</f>
        <v>New Jersey</v>
      </c>
      <c r="E801" t="s">
        <v>287</v>
      </c>
      <c r="F801" t="str">
        <f>TRIM(LEFT(data_to_clean[[#This Row],[revenue]],FIND(" ",data_to_clean[[#This Row],[revenue]])))</f>
        <v>6.3</v>
      </c>
      <c r="G801" t="str">
        <f>RIGHT(data_to_clean[[#This Row],[revenue]],LEN(data_to_clean[[#This Row],[revenue]])-FIND(" ",data_to_clean[[#This Row],[revenue]]))</f>
        <v>Million</v>
      </c>
      <c r="H801" s="7">
        <f>VALUE(IF(data_to_clean[[#This Row],[multiplicity]]="Million",_xlfn.CONCAT(SUBSTITUTE(data_to_clean[[#This Row],[number]],".",""),"00000"),_xlfn.CONCAT(SUBSTITUTE(data_to_clean[[#This Row],[number]],".",""),"00000000")))</f>
        <v>6300000</v>
      </c>
      <c r="I801" t="s">
        <v>3261</v>
      </c>
      <c r="J801">
        <f>ROUND(VALUE(SUBSTITUTE(data_to_clean[[#This Row],[growth_%]],".",",")),0)</f>
        <v>538</v>
      </c>
      <c r="K801" t="s">
        <v>55</v>
      </c>
      <c r="L801">
        <v>46</v>
      </c>
      <c r="M801">
        <v>6</v>
      </c>
      <c r="N801">
        <v>2012</v>
      </c>
      <c r="O801">
        <v>2</v>
      </c>
      <c r="P801" t="s">
        <v>63</v>
      </c>
      <c r="Q801" t="b">
        <f>AND(ISNUMBER(data_to_clean[[#This Row],[revenue_formatted]]),ISNUMBER(data_to_clean[[#This Row],[growth_formatted_%]]),ISNUMBER(data_to_clean[[#This Row],[workers]]),ISNUMBER(data_to_clean[[#This Row],[previous_workers]]),ISNUMBER(data_to_clean[[#This Row],[founded]]),ISNUMBER(data_to_clean[[#This Row],[yrs_on_list]]))</f>
        <v>1</v>
      </c>
    </row>
    <row r="802" spans="1:17" x14ac:dyDescent="0.25">
      <c r="A802">
        <v>800</v>
      </c>
      <c r="B802" t="s">
        <v>3262</v>
      </c>
      <c r="C802" t="s">
        <v>166</v>
      </c>
      <c r="D802" t="str">
        <f>VLOOKUP(data_to_clean[[#This Row],[state]],abbreviation_table[],2,FALSE)</f>
        <v>Utah</v>
      </c>
      <c r="E802" t="s">
        <v>576</v>
      </c>
      <c r="F802" t="str">
        <f>TRIM(LEFT(data_to_clean[[#This Row],[revenue]],FIND(" ",data_to_clean[[#This Row],[revenue]])))</f>
        <v>3.5</v>
      </c>
      <c r="G802" t="str">
        <f>RIGHT(data_to_clean[[#This Row],[revenue]],LEN(data_to_clean[[#This Row],[revenue]])-FIND(" ",data_to_clean[[#This Row],[revenue]]))</f>
        <v>Million</v>
      </c>
      <c r="H802" s="7">
        <f>VALUE(IF(data_to_clean[[#This Row],[multiplicity]]="Million",_xlfn.CONCAT(SUBSTITUTE(data_to_clean[[#This Row],[number]],".",""),"00000"),_xlfn.CONCAT(SUBSTITUTE(data_to_clean[[#This Row],[number]],".",""),"00000000")))</f>
        <v>3500000</v>
      </c>
      <c r="I802" t="s">
        <v>3264</v>
      </c>
      <c r="J802">
        <f>ROUND(VALUE(SUBSTITUTE(data_to_clean[[#This Row],[growth_%]],".",",")),0)</f>
        <v>536</v>
      </c>
      <c r="K802" t="s">
        <v>107</v>
      </c>
      <c r="L802">
        <v>30</v>
      </c>
      <c r="M802">
        <v>10</v>
      </c>
      <c r="N802">
        <v>2010</v>
      </c>
      <c r="O802">
        <v>2</v>
      </c>
      <c r="P802" t="s">
        <v>2619</v>
      </c>
      <c r="Q802" t="b">
        <f>AND(ISNUMBER(data_to_clean[[#This Row],[revenue_formatted]]),ISNUMBER(data_to_clean[[#This Row],[growth_formatted_%]]),ISNUMBER(data_to_clean[[#This Row],[workers]]),ISNUMBER(data_to_clean[[#This Row],[previous_workers]]),ISNUMBER(data_to_clean[[#This Row],[founded]]),ISNUMBER(data_to_clean[[#This Row],[yrs_on_list]]))</f>
        <v>1</v>
      </c>
    </row>
    <row r="803" spans="1:17" x14ac:dyDescent="0.25">
      <c r="A803">
        <v>801</v>
      </c>
      <c r="B803" t="s">
        <v>3265</v>
      </c>
      <c r="C803" t="s">
        <v>80</v>
      </c>
      <c r="D803" t="str">
        <f>VLOOKUP(data_to_clean[[#This Row],[state]],abbreviation_table[],2,FALSE)</f>
        <v>California</v>
      </c>
      <c r="E803" t="s">
        <v>665</v>
      </c>
      <c r="F803" t="str">
        <f>TRIM(LEFT(data_to_clean[[#This Row],[revenue]],FIND(" ",data_to_clean[[#This Row],[revenue]])))</f>
        <v>3.2</v>
      </c>
      <c r="G803" t="str">
        <f>RIGHT(data_to_clean[[#This Row],[revenue]],LEN(data_to_clean[[#This Row],[revenue]])-FIND(" ",data_to_clean[[#This Row],[revenue]]))</f>
        <v>Million</v>
      </c>
      <c r="H803" s="7">
        <f>VALUE(IF(data_to_clean[[#This Row],[multiplicity]]="Million",_xlfn.CONCAT(SUBSTITUTE(data_to_clean[[#This Row],[number]],".",""),"00000"),_xlfn.CONCAT(SUBSTITUTE(data_to_clean[[#This Row],[number]],".",""),"00000000")))</f>
        <v>3200000</v>
      </c>
      <c r="I803" t="s">
        <v>3267</v>
      </c>
      <c r="J803">
        <f>ROUND(VALUE(SUBSTITUTE(data_to_clean[[#This Row],[growth_%]],".",",")),0)</f>
        <v>535</v>
      </c>
      <c r="K803" t="s">
        <v>233</v>
      </c>
      <c r="L803">
        <v>13</v>
      </c>
      <c r="M803">
        <v>3</v>
      </c>
      <c r="N803">
        <v>2013</v>
      </c>
      <c r="O803">
        <v>1</v>
      </c>
      <c r="P803" t="s">
        <v>475</v>
      </c>
      <c r="Q803" t="b">
        <f>AND(ISNUMBER(data_to_clean[[#This Row],[revenue_formatted]]),ISNUMBER(data_to_clean[[#This Row],[growth_formatted_%]]),ISNUMBER(data_to_clean[[#This Row],[workers]]),ISNUMBER(data_to_clean[[#This Row],[previous_workers]]),ISNUMBER(data_to_clean[[#This Row],[founded]]),ISNUMBER(data_to_clean[[#This Row],[yrs_on_list]]))</f>
        <v>1</v>
      </c>
    </row>
    <row r="804" spans="1:17" x14ac:dyDescent="0.25">
      <c r="A804">
        <v>802</v>
      </c>
      <c r="B804" t="s">
        <v>3268</v>
      </c>
      <c r="C804" t="s">
        <v>66</v>
      </c>
      <c r="D804" t="str">
        <f>VLOOKUP(data_to_clean[[#This Row],[state]],abbreviation_table[],2,FALSE)</f>
        <v>Virginia</v>
      </c>
      <c r="E804" t="s">
        <v>1290</v>
      </c>
      <c r="F804" t="str">
        <f>TRIM(LEFT(data_to_clean[[#This Row],[revenue]],FIND(" ",data_to_clean[[#This Row],[revenue]])))</f>
        <v>18.4</v>
      </c>
      <c r="G804" t="str">
        <f>RIGHT(data_to_clean[[#This Row],[revenue]],LEN(data_to_clean[[#This Row],[revenue]])-FIND(" ",data_to_clean[[#This Row],[revenue]]))</f>
        <v>Million</v>
      </c>
      <c r="H804" s="7">
        <f>VALUE(IF(data_to_clean[[#This Row],[multiplicity]]="Million",_xlfn.CONCAT(SUBSTITUTE(data_to_clean[[#This Row],[number]],".",""),"00000"),_xlfn.CONCAT(SUBSTITUTE(data_to_clean[[#This Row],[number]],".",""),"00000000")))</f>
        <v>18400000</v>
      </c>
      <c r="I804" t="s">
        <v>3270</v>
      </c>
      <c r="J804">
        <f>ROUND(VALUE(SUBSTITUTE(data_to_clean[[#This Row],[growth_%]],".",",")),0)</f>
        <v>534</v>
      </c>
      <c r="K804" t="s">
        <v>181</v>
      </c>
      <c r="L804">
        <v>80</v>
      </c>
      <c r="M804">
        <v>20</v>
      </c>
      <c r="N804">
        <v>2008</v>
      </c>
      <c r="O804">
        <v>2</v>
      </c>
      <c r="P804" t="s">
        <v>3271</v>
      </c>
      <c r="Q804" t="b">
        <f>AND(ISNUMBER(data_to_clean[[#This Row],[revenue_formatted]]),ISNUMBER(data_to_clean[[#This Row],[growth_formatted_%]]),ISNUMBER(data_to_clean[[#This Row],[workers]]),ISNUMBER(data_to_clean[[#This Row],[previous_workers]]),ISNUMBER(data_to_clean[[#This Row],[founded]]),ISNUMBER(data_to_clean[[#This Row],[yrs_on_list]]))</f>
        <v>1</v>
      </c>
    </row>
    <row r="805" spans="1:17" x14ac:dyDescent="0.25">
      <c r="A805">
        <v>803</v>
      </c>
      <c r="B805" t="s">
        <v>3272</v>
      </c>
      <c r="C805" t="s">
        <v>98</v>
      </c>
      <c r="D805" t="str">
        <f>VLOOKUP(data_to_clean[[#This Row],[state]],abbreviation_table[],2,FALSE)</f>
        <v>Washington</v>
      </c>
      <c r="E805" t="s">
        <v>798</v>
      </c>
      <c r="F805" t="str">
        <f>TRIM(LEFT(data_to_clean[[#This Row],[revenue]],FIND(" ",data_to_clean[[#This Row],[revenue]])))</f>
        <v>3</v>
      </c>
      <c r="G805" t="str">
        <f>RIGHT(data_to_clean[[#This Row],[revenue]],LEN(data_to_clean[[#This Row],[revenue]])-FIND(" ",data_to_clean[[#This Row],[revenue]]))</f>
        <v>Million</v>
      </c>
      <c r="H805" s="7">
        <f>VALUE(IF(data_to_clean[[#This Row],[multiplicity]]="Million",_xlfn.CONCAT(SUBSTITUTE(data_to_clean[[#This Row],[number]],".",""),"00000"),_xlfn.CONCAT(SUBSTITUTE(data_to_clean[[#This Row],[number]],".",""),"00000000")))</f>
        <v>300000</v>
      </c>
      <c r="I805" t="s">
        <v>3274</v>
      </c>
      <c r="J805">
        <f>ROUND(VALUE(SUBSTITUTE(data_to_clean[[#This Row],[growth_%]],".",",")),0)</f>
        <v>534</v>
      </c>
      <c r="K805" t="s">
        <v>48</v>
      </c>
      <c r="L805">
        <v>7</v>
      </c>
      <c r="M805">
        <v>3</v>
      </c>
      <c r="N805">
        <v>2014</v>
      </c>
      <c r="O805">
        <v>1</v>
      </c>
      <c r="P805" t="s">
        <v>101</v>
      </c>
      <c r="Q805" t="b">
        <f>AND(ISNUMBER(data_to_clean[[#This Row],[revenue_formatted]]),ISNUMBER(data_to_clean[[#This Row],[growth_formatted_%]]),ISNUMBER(data_to_clean[[#This Row],[workers]]),ISNUMBER(data_to_clean[[#This Row],[previous_workers]]),ISNUMBER(data_to_clean[[#This Row],[founded]]),ISNUMBER(data_to_clean[[#This Row],[yrs_on_list]]))</f>
        <v>1</v>
      </c>
    </row>
    <row r="806" spans="1:17" x14ac:dyDescent="0.25">
      <c r="A806">
        <v>804</v>
      </c>
      <c r="B806" t="s">
        <v>3275</v>
      </c>
      <c r="C806" t="s">
        <v>230</v>
      </c>
      <c r="D806" t="str">
        <f>VLOOKUP(data_to_clean[[#This Row],[state]],abbreviation_table[],2,FALSE)</f>
        <v>Michigan</v>
      </c>
      <c r="E806" t="s">
        <v>3277</v>
      </c>
      <c r="F806" t="str">
        <f>TRIM(LEFT(data_to_clean[[#This Row],[revenue]],FIND(" ",data_to_clean[[#This Row],[revenue]])))</f>
        <v>35.6</v>
      </c>
      <c r="G806" t="str">
        <f>RIGHT(data_to_clean[[#This Row],[revenue]],LEN(data_to_clean[[#This Row],[revenue]])-FIND(" ",data_to_clean[[#This Row],[revenue]]))</f>
        <v>Million</v>
      </c>
      <c r="H806" s="7">
        <f>VALUE(IF(data_to_clean[[#This Row],[multiplicity]]="Million",_xlfn.CONCAT(SUBSTITUTE(data_to_clean[[#This Row],[number]],".",""),"00000"),_xlfn.CONCAT(SUBSTITUTE(data_to_clean[[#This Row],[number]],".",""),"00000000")))</f>
        <v>35600000</v>
      </c>
      <c r="I806" t="s">
        <v>3278</v>
      </c>
      <c r="J806">
        <f>ROUND(VALUE(SUBSTITUTE(data_to_clean[[#This Row],[growth_%]],".",",")),0)</f>
        <v>533</v>
      </c>
      <c r="K806" t="s">
        <v>25</v>
      </c>
      <c r="L806">
        <v>68</v>
      </c>
      <c r="M806">
        <v>7</v>
      </c>
      <c r="N806">
        <v>2012</v>
      </c>
      <c r="O806">
        <v>3</v>
      </c>
      <c r="P806" t="s">
        <v>3279</v>
      </c>
      <c r="Q806" t="b">
        <f>AND(ISNUMBER(data_to_clean[[#This Row],[revenue_formatted]]),ISNUMBER(data_to_clean[[#This Row],[growth_formatted_%]]),ISNUMBER(data_to_clean[[#This Row],[workers]]),ISNUMBER(data_to_clean[[#This Row],[previous_workers]]),ISNUMBER(data_to_clean[[#This Row],[founded]]),ISNUMBER(data_to_clean[[#This Row],[yrs_on_list]]))</f>
        <v>1</v>
      </c>
    </row>
    <row r="807" spans="1:17" x14ac:dyDescent="0.25">
      <c r="A807">
        <v>805</v>
      </c>
      <c r="B807" t="s">
        <v>3280</v>
      </c>
      <c r="C807" t="s">
        <v>30</v>
      </c>
      <c r="D807" t="str">
        <f>VLOOKUP(data_to_clean[[#This Row],[state]],abbreviation_table[],2,FALSE)</f>
        <v>Texas</v>
      </c>
      <c r="E807" t="s">
        <v>861</v>
      </c>
      <c r="F807" t="str">
        <f>TRIM(LEFT(data_to_clean[[#This Row],[revenue]],FIND(" ",data_to_clean[[#This Row],[revenue]])))</f>
        <v>5.7</v>
      </c>
      <c r="G807" t="str">
        <f>RIGHT(data_to_clean[[#This Row],[revenue]],LEN(data_to_clean[[#This Row],[revenue]])-FIND(" ",data_to_clean[[#This Row],[revenue]]))</f>
        <v>Million</v>
      </c>
      <c r="H807" s="7">
        <f>VALUE(IF(data_to_clean[[#This Row],[multiplicity]]="Million",_xlfn.CONCAT(SUBSTITUTE(data_to_clean[[#This Row],[number]],".",""),"00000"),_xlfn.CONCAT(SUBSTITUTE(data_to_clean[[#This Row],[number]],".",""),"00000000")))</f>
        <v>5700000</v>
      </c>
      <c r="I807" t="s">
        <v>3282</v>
      </c>
      <c r="J807">
        <f>ROUND(VALUE(SUBSTITUTE(data_to_clean[[#This Row],[growth_%]],".",",")),0)</f>
        <v>533</v>
      </c>
      <c r="K807" t="s">
        <v>25</v>
      </c>
      <c r="L807">
        <v>20</v>
      </c>
      <c r="M807">
        <v>4</v>
      </c>
      <c r="N807">
        <v>2011</v>
      </c>
      <c r="O807">
        <v>1</v>
      </c>
      <c r="P807" t="s">
        <v>3283</v>
      </c>
      <c r="Q807" t="b">
        <f>AND(ISNUMBER(data_to_clean[[#This Row],[revenue_formatted]]),ISNUMBER(data_to_clean[[#This Row],[growth_formatted_%]]),ISNUMBER(data_to_clean[[#This Row],[workers]]),ISNUMBER(data_to_clean[[#This Row],[previous_workers]]),ISNUMBER(data_to_clean[[#This Row],[founded]]),ISNUMBER(data_to_clean[[#This Row],[yrs_on_list]]))</f>
        <v>1</v>
      </c>
    </row>
    <row r="808" spans="1:17" x14ac:dyDescent="0.25">
      <c r="A808">
        <v>806</v>
      </c>
      <c r="B808" t="s">
        <v>3284</v>
      </c>
      <c r="C808" t="s">
        <v>119</v>
      </c>
      <c r="D808" t="str">
        <f>VLOOKUP(data_to_clean[[#This Row],[state]],abbreviation_table[],2,FALSE)</f>
        <v>Georgia</v>
      </c>
      <c r="E808" t="s">
        <v>380</v>
      </c>
      <c r="F808" t="str">
        <f>TRIM(LEFT(data_to_clean[[#This Row],[revenue]],FIND(" ",data_to_clean[[#This Row],[revenue]])))</f>
        <v>5.8</v>
      </c>
      <c r="G808" t="str">
        <f>RIGHT(data_to_clean[[#This Row],[revenue]],LEN(data_to_clean[[#This Row],[revenue]])-FIND(" ",data_to_clean[[#This Row],[revenue]]))</f>
        <v>Million</v>
      </c>
      <c r="H808" s="7">
        <f>VALUE(IF(data_to_clean[[#This Row],[multiplicity]]="Million",_xlfn.CONCAT(SUBSTITUTE(data_to_clean[[#This Row],[number]],".",""),"00000"),_xlfn.CONCAT(SUBSTITUTE(data_to_clean[[#This Row],[number]],".",""),"00000000")))</f>
        <v>5800000</v>
      </c>
      <c r="I808" t="s">
        <v>3286</v>
      </c>
      <c r="J808">
        <f>ROUND(VALUE(SUBSTITUTE(data_to_clean[[#This Row],[growth_%]],".",",")),0)</f>
        <v>531</v>
      </c>
      <c r="K808" t="s">
        <v>181</v>
      </c>
      <c r="L808">
        <v>80</v>
      </c>
      <c r="M808">
        <v>20</v>
      </c>
      <c r="N808">
        <v>2012</v>
      </c>
      <c r="O808">
        <v>2</v>
      </c>
      <c r="P808" t="s">
        <v>3287</v>
      </c>
      <c r="Q808" t="b">
        <f>AND(ISNUMBER(data_to_clean[[#This Row],[revenue_formatted]]),ISNUMBER(data_to_clean[[#This Row],[growth_formatted_%]]),ISNUMBER(data_to_clean[[#This Row],[workers]]),ISNUMBER(data_to_clean[[#This Row],[previous_workers]]),ISNUMBER(data_to_clean[[#This Row],[founded]]),ISNUMBER(data_to_clean[[#This Row],[yrs_on_list]]))</f>
        <v>1</v>
      </c>
    </row>
    <row r="809" spans="1:17" x14ac:dyDescent="0.25">
      <c r="A809">
        <v>807</v>
      </c>
      <c r="B809" t="s">
        <v>3288</v>
      </c>
      <c r="C809" t="s">
        <v>45</v>
      </c>
      <c r="D809" t="str">
        <f>VLOOKUP(data_to_clean[[#This Row],[state]],abbreviation_table[],2,FALSE)</f>
        <v>Pennsylvania</v>
      </c>
      <c r="E809" t="s">
        <v>710</v>
      </c>
      <c r="F809" t="str">
        <f>TRIM(LEFT(data_to_clean[[#This Row],[revenue]],FIND(" ",data_to_clean[[#This Row],[revenue]])))</f>
        <v>6.5</v>
      </c>
      <c r="G809" t="str">
        <f>RIGHT(data_to_clean[[#This Row],[revenue]],LEN(data_to_clean[[#This Row],[revenue]])-FIND(" ",data_to_clean[[#This Row],[revenue]]))</f>
        <v>Million</v>
      </c>
      <c r="H809" s="7">
        <f>VALUE(IF(data_to_clean[[#This Row],[multiplicity]]="Million",_xlfn.CONCAT(SUBSTITUTE(data_to_clean[[#This Row],[number]],".",""),"00000"),_xlfn.CONCAT(SUBSTITUTE(data_to_clean[[#This Row],[number]],".",""),"00000000")))</f>
        <v>6500000</v>
      </c>
      <c r="I809" t="s">
        <v>3290</v>
      </c>
      <c r="J809">
        <f>ROUND(VALUE(SUBSTITUTE(data_to_clean[[#This Row],[growth_%]],".",",")),0)</f>
        <v>531</v>
      </c>
      <c r="K809" t="s">
        <v>218</v>
      </c>
      <c r="L809">
        <v>39</v>
      </c>
      <c r="M809">
        <v>13</v>
      </c>
      <c r="N809">
        <v>2014</v>
      </c>
      <c r="O809">
        <v>2</v>
      </c>
      <c r="P809" t="s">
        <v>3291</v>
      </c>
      <c r="Q809" t="b">
        <f>AND(ISNUMBER(data_to_clean[[#This Row],[revenue_formatted]]),ISNUMBER(data_to_clean[[#This Row],[growth_formatted_%]]),ISNUMBER(data_to_clean[[#This Row],[workers]]),ISNUMBER(data_to_clean[[#This Row],[previous_workers]]),ISNUMBER(data_to_clean[[#This Row],[founded]]),ISNUMBER(data_to_clean[[#This Row],[yrs_on_list]]))</f>
        <v>1</v>
      </c>
    </row>
    <row r="810" spans="1:17" x14ac:dyDescent="0.25">
      <c r="A810">
        <v>808</v>
      </c>
      <c r="B810" t="s">
        <v>3292</v>
      </c>
      <c r="C810" t="s">
        <v>80</v>
      </c>
      <c r="D810" t="str">
        <f>VLOOKUP(data_to_clean[[#This Row],[state]],abbreviation_table[],2,FALSE)</f>
        <v>California</v>
      </c>
      <c r="E810" t="s">
        <v>445</v>
      </c>
      <c r="F810" t="str">
        <f>TRIM(LEFT(data_to_clean[[#This Row],[revenue]],FIND(" ",data_to_clean[[#This Row],[revenue]])))</f>
        <v>4.3</v>
      </c>
      <c r="G810" t="str">
        <f>RIGHT(data_to_clean[[#This Row],[revenue]],LEN(data_to_clean[[#This Row],[revenue]])-FIND(" ",data_to_clean[[#This Row],[revenue]]))</f>
        <v>Million</v>
      </c>
      <c r="H810" s="7">
        <f>VALUE(IF(data_to_clean[[#This Row],[multiplicity]]="Million",_xlfn.CONCAT(SUBSTITUTE(data_to_clean[[#This Row],[number]],".",""),"00000"),_xlfn.CONCAT(SUBSTITUTE(data_to_clean[[#This Row],[number]],".",""),"00000000")))</f>
        <v>4300000</v>
      </c>
      <c r="I810" t="s">
        <v>3294</v>
      </c>
      <c r="J810">
        <f>ROUND(VALUE(SUBSTITUTE(data_to_clean[[#This Row],[growth_%]],".",",")),0)</f>
        <v>531</v>
      </c>
      <c r="K810" t="s">
        <v>18</v>
      </c>
      <c r="L810">
        <v>16</v>
      </c>
      <c r="M810">
        <v>2</v>
      </c>
      <c r="N810">
        <v>2015</v>
      </c>
      <c r="O810">
        <v>1</v>
      </c>
      <c r="P810" t="s">
        <v>3295</v>
      </c>
      <c r="Q810" t="b">
        <f>AND(ISNUMBER(data_to_clean[[#This Row],[revenue_formatted]]),ISNUMBER(data_to_clean[[#This Row],[growth_formatted_%]]),ISNUMBER(data_to_clean[[#This Row],[workers]]),ISNUMBER(data_to_clean[[#This Row],[previous_workers]]),ISNUMBER(data_to_clean[[#This Row],[founded]]),ISNUMBER(data_to_clean[[#This Row],[yrs_on_list]]))</f>
        <v>1</v>
      </c>
    </row>
    <row r="811" spans="1:17" x14ac:dyDescent="0.25">
      <c r="A811">
        <v>809</v>
      </c>
      <c r="B811" t="s">
        <v>3296</v>
      </c>
      <c r="C811" t="s">
        <v>30</v>
      </c>
      <c r="D811" t="str">
        <f>VLOOKUP(data_to_clean[[#This Row],[state]],abbreviation_table[],2,FALSE)</f>
        <v>Texas</v>
      </c>
      <c r="E811" t="s">
        <v>265</v>
      </c>
      <c r="F811" t="str">
        <f>TRIM(LEFT(data_to_clean[[#This Row],[revenue]],FIND(" ",data_to_clean[[#This Row],[revenue]])))</f>
        <v>6.4</v>
      </c>
      <c r="G811" t="str">
        <f>RIGHT(data_to_clean[[#This Row],[revenue]],LEN(data_to_clean[[#This Row],[revenue]])-FIND(" ",data_to_clean[[#This Row],[revenue]]))</f>
        <v>Million</v>
      </c>
      <c r="H811" s="7">
        <f>VALUE(IF(data_to_clean[[#This Row],[multiplicity]]="Million",_xlfn.CONCAT(SUBSTITUTE(data_to_clean[[#This Row],[number]],".",""),"00000"),_xlfn.CONCAT(SUBSTITUTE(data_to_clean[[#This Row],[number]],".",""),"00000000")))</f>
        <v>6400000</v>
      </c>
      <c r="I811" t="s">
        <v>3298</v>
      </c>
      <c r="J811">
        <f>ROUND(VALUE(SUBSTITUTE(data_to_clean[[#This Row],[growth_%]],".",",")),0)</f>
        <v>528</v>
      </c>
      <c r="K811" t="s">
        <v>40</v>
      </c>
      <c r="L811">
        <v>7</v>
      </c>
      <c r="M811">
        <v>2</v>
      </c>
      <c r="N811">
        <v>2014</v>
      </c>
      <c r="O811">
        <v>1</v>
      </c>
      <c r="P811" t="s">
        <v>3299</v>
      </c>
      <c r="Q811" t="b">
        <f>AND(ISNUMBER(data_to_clean[[#This Row],[revenue_formatted]]),ISNUMBER(data_to_clean[[#This Row],[growth_formatted_%]]),ISNUMBER(data_to_clean[[#This Row],[workers]]),ISNUMBER(data_to_clean[[#This Row],[previous_workers]]),ISNUMBER(data_to_clean[[#This Row],[founded]]),ISNUMBER(data_to_clean[[#This Row],[yrs_on_list]]))</f>
        <v>1</v>
      </c>
    </row>
    <row r="812" spans="1:17" x14ac:dyDescent="0.25">
      <c r="A812">
        <v>810</v>
      </c>
      <c r="B812" t="s">
        <v>3300</v>
      </c>
      <c r="C812" t="s">
        <v>860</v>
      </c>
      <c r="D812" t="str">
        <f>VLOOKUP(data_to_clean[[#This Row],[state]],abbreviation_table[],2,FALSE)</f>
        <v>Indiana</v>
      </c>
      <c r="E812" t="s">
        <v>630</v>
      </c>
      <c r="F812" t="str">
        <f>TRIM(LEFT(data_to_clean[[#This Row],[revenue]],FIND(" ",data_to_clean[[#This Row],[revenue]])))</f>
        <v>23.6</v>
      </c>
      <c r="G812" t="str">
        <f>RIGHT(data_to_clean[[#This Row],[revenue]],LEN(data_to_clean[[#This Row],[revenue]])-FIND(" ",data_to_clean[[#This Row],[revenue]]))</f>
        <v>Million</v>
      </c>
      <c r="H812" s="7">
        <f>VALUE(IF(data_to_clean[[#This Row],[multiplicity]]="Million",_xlfn.CONCAT(SUBSTITUTE(data_to_clean[[#This Row],[number]],".",""),"00000"),_xlfn.CONCAT(SUBSTITUTE(data_to_clean[[#This Row],[number]],".",""),"00000000")))</f>
        <v>23600000</v>
      </c>
      <c r="I812" t="s">
        <v>3302</v>
      </c>
      <c r="J812">
        <f>ROUND(VALUE(SUBSTITUTE(data_to_clean[[#This Row],[growth_%]],".",",")),0)</f>
        <v>527</v>
      </c>
      <c r="K812" t="s">
        <v>48</v>
      </c>
      <c r="L812">
        <v>28</v>
      </c>
      <c r="M812">
        <v>10</v>
      </c>
      <c r="N812">
        <v>2013</v>
      </c>
      <c r="O812">
        <v>3</v>
      </c>
      <c r="P812" t="s">
        <v>1185</v>
      </c>
      <c r="Q812" t="b">
        <f>AND(ISNUMBER(data_to_clean[[#This Row],[revenue_formatted]]),ISNUMBER(data_to_clean[[#This Row],[growth_formatted_%]]),ISNUMBER(data_to_clean[[#This Row],[workers]]),ISNUMBER(data_to_clean[[#This Row],[previous_workers]]),ISNUMBER(data_to_clean[[#This Row],[founded]]),ISNUMBER(data_to_clean[[#This Row],[yrs_on_list]]))</f>
        <v>1</v>
      </c>
    </row>
    <row r="813" spans="1:17" x14ac:dyDescent="0.25">
      <c r="A813">
        <v>811</v>
      </c>
      <c r="B813" t="s">
        <v>3303</v>
      </c>
      <c r="C813" t="s">
        <v>852</v>
      </c>
      <c r="D813" t="str">
        <f>VLOOKUP(data_to_clean[[#This Row],[state]],abbreviation_table[],2,FALSE)</f>
        <v>Missouri</v>
      </c>
      <c r="E813" t="s">
        <v>911</v>
      </c>
      <c r="F813" t="str">
        <f>TRIM(LEFT(data_to_clean[[#This Row],[revenue]],FIND(" ",data_to_clean[[#This Row],[revenue]])))</f>
        <v>2.7</v>
      </c>
      <c r="G813" t="str">
        <f>RIGHT(data_to_clean[[#This Row],[revenue]],LEN(data_to_clean[[#This Row],[revenue]])-FIND(" ",data_to_clean[[#This Row],[revenue]]))</f>
        <v>Million</v>
      </c>
      <c r="H813" s="7">
        <f>VALUE(IF(data_to_clean[[#This Row],[multiplicity]]="Million",_xlfn.CONCAT(SUBSTITUTE(data_to_clean[[#This Row],[number]],".",""),"00000"),_xlfn.CONCAT(SUBSTITUTE(data_to_clean[[#This Row],[number]],".",""),"00000000")))</f>
        <v>2700000</v>
      </c>
      <c r="I813" t="s">
        <v>3305</v>
      </c>
      <c r="J813">
        <f>ROUND(VALUE(SUBSTITUTE(data_to_clean[[#This Row],[growth_%]],".",",")),0)</f>
        <v>527</v>
      </c>
      <c r="K813" t="s">
        <v>48</v>
      </c>
      <c r="L813">
        <v>3</v>
      </c>
      <c r="M813">
        <v>2</v>
      </c>
      <c r="N813">
        <v>2014</v>
      </c>
      <c r="O813">
        <v>1</v>
      </c>
      <c r="P813" t="s">
        <v>3306</v>
      </c>
      <c r="Q813" t="b">
        <f>AND(ISNUMBER(data_to_clean[[#This Row],[revenue_formatted]]),ISNUMBER(data_to_clean[[#This Row],[growth_formatted_%]]),ISNUMBER(data_to_clean[[#This Row],[workers]]),ISNUMBER(data_to_clean[[#This Row],[previous_workers]]),ISNUMBER(data_to_clean[[#This Row],[founded]]),ISNUMBER(data_to_clean[[#This Row],[yrs_on_list]]))</f>
        <v>1</v>
      </c>
    </row>
    <row r="814" spans="1:17" x14ac:dyDescent="0.25">
      <c r="A814">
        <v>812</v>
      </c>
      <c r="B814" t="s">
        <v>3307</v>
      </c>
      <c r="C814" t="s">
        <v>166</v>
      </c>
      <c r="D814" t="str">
        <f>VLOOKUP(data_to_clean[[#This Row],[state]],abbreviation_table[],2,FALSE)</f>
        <v>Utah</v>
      </c>
      <c r="E814" t="s">
        <v>3309</v>
      </c>
      <c r="F814" t="str">
        <f>TRIM(LEFT(data_to_clean[[#This Row],[revenue]],FIND(" ",data_to_clean[[#This Row],[revenue]])))</f>
        <v>146.8</v>
      </c>
      <c r="G814" t="str">
        <f>RIGHT(data_to_clean[[#This Row],[revenue]],LEN(data_to_clean[[#This Row],[revenue]])-FIND(" ",data_to_clean[[#This Row],[revenue]]))</f>
        <v>Million</v>
      </c>
      <c r="H814" s="7">
        <f>VALUE(IF(data_to_clean[[#This Row],[multiplicity]]="Million",_xlfn.CONCAT(SUBSTITUTE(data_to_clean[[#This Row],[number]],".",""),"00000"),_xlfn.CONCAT(SUBSTITUTE(data_to_clean[[#This Row],[number]],".",""),"00000000")))</f>
        <v>146800000</v>
      </c>
      <c r="I814" t="s">
        <v>3310</v>
      </c>
      <c r="J814">
        <f>ROUND(VALUE(SUBSTITUTE(data_to_clean[[#This Row],[growth_%]],".",",")),0)</f>
        <v>527</v>
      </c>
      <c r="K814" t="s">
        <v>308</v>
      </c>
      <c r="L814">
        <v>30</v>
      </c>
      <c r="M814">
        <v>7</v>
      </c>
      <c r="N814">
        <v>2014</v>
      </c>
      <c r="O814">
        <v>1</v>
      </c>
      <c r="P814" t="s">
        <v>170</v>
      </c>
      <c r="Q814" t="b">
        <f>AND(ISNUMBER(data_to_clean[[#This Row],[revenue_formatted]]),ISNUMBER(data_to_clean[[#This Row],[growth_formatted_%]]),ISNUMBER(data_to_clean[[#This Row],[workers]]),ISNUMBER(data_to_clean[[#This Row],[previous_workers]]),ISNUMBER(data_to_clean[[#This Row],[founded]]),ISNUMBER(data_to_clean[[#This Row],[yrs_on_list]]))</f>
        <v>1</v>
      </c>
    </row>
    <row r="815" spans="1:17" x14ac:dyDescent="0.25">
      <c r="A815">
        <v>813</v>
      </c>
      <c r="B815" t="s">
        <v>3311</v>
      </c>
      <c r="C815" t="s">
        <v>80</v>
      </c>
      <c r="D815" t="str">
        <f>VLOOKUP(data_to_clean[[#This Row],[state]],abbreviation_table[],2,FALSE)</f>
        <v>California</v>
      </c>
      <c r="E815" t="s">
        <v>209</v>
      </c>
      <c r="F815" t="str">
        <f>TRIM(LEFT(data_to_clean[[#This Row],[revenue]],FIND(" ",data_to_clean[[#This Row],[revenue]])))</f>
        <v>7.2</v>
      </c>
      <c r="G815" t="str">
        <f>RIGHT(data_to_clean[[#This Row],[revenue]],LEN(data_to_clean[[#This Row],[revenue]])-FIND(" ",data_to_clean[[#This Row],[revenue]]))</f>
        <v>Million</v>
      </c>
      <c r="H815" s="7">
        <f>VALUE(IF(data_to_clean[[#This Row],[multiplicity]]="Million",_xlfn.CONCAT(SUBSTITUTE(data_to_clean[[#This Row],[number]],".",""),"00000"),_xlfn.CONCAT(SUBSTITUTE(data_to_clean[[#This Row],[number]],".",""),"00000000")))</f>
        <v>7200000</v>
      </c>
      <c r="I815" t="s">
        <v>3313</v>
      </c>
      <c r="J815">
        <f>ROUND(VALUE(SUBSTITUTE(data_to_clean[[#This Row],[growth_%]],".",",")),0)</f>
        <v>526</v>
      </c>
      <c r="K815" t="s">
        <v>308</v>
      </c>
      <c r="L815">
        <v>56</v>
      </c>
      <c r="M815">
        <v>12</v>
      </c>
      <c r="N815">
        <v>2001</v>
      </c>
      <c r="O815">
        <v>2</v>
      </c>
      <c r="P815" t="s">
        <v>137</v>
      </c>
      <c r="Q815" t="b">
        <f>AND(ISNUMBER(data_to_clean[[#This Row],[revenue_formatted]]),ISNUMBER(data_to_clean[[#This Row],[growth_formatted_%]]),ISNUMBER(data_to_clean[[#This Row],[workers]]),ISNUMBER(data_to_clean[[#This Row],[previous_workers]]),ISNUMBER(data_to_clean[[#This Row],[founded]]),ISNUMBER(data_to_clean[[#This Row],[yrs_on_list]]))</f>
        <v>1</v>
      </c>
    </row>
    <row r="816" spans="1:17" x14ac:dyDescent="0.25">
      <c r="A816">
        <v>814</v>
      </c>
      <c r="B816" t="s">
        <v>3314</v>
      </c>
      <c r="C816" t="s">
        <v>30</v>
      </c>
      <c r="D816" t="str">
        <f>VLOOKUP(data_to_clean[[#This Row],[state]],abbreviation_table[],2,FALSE)</f>
        <v>Texas</v>
      </c>
      <c r="E816" t="s">
        <v>3316</v>
      </c>
      <c r="F816" t="str">
        <f>TRIM(LEFT(data_to_clean[[#This Row],[revenue]],FIND(" ",data_to_clean[[#This Row],[revenue]])))</f>
        <v>84.7</v>
      </c>
      <c r="G816" t="str">
        <f>RIGHT(data_to_clean[[#This Row],[revenue]],LEN(data_to_clean[[#This Row],[revenue]])-FIND(" ",data_to_clean[[#This Row],[revenue]]))</f>
        <v>Million</v>
      </c>
      <c r="H816" s="7">
        <f>VALUE(IF(data_to_clean[[#This Row],[multiplicity]]="Million",_xlfn.CONCAT(SUBSTITUTE(data_to_clean[[#This Row],[number]],".",""),"00000"),_xlfn.CONCAT(SUBSTITUTE(data_to_clean[[#This Row],[number]],".",""),"00000000")))</f>
        <v>84700000</v>
      </c>
      <c r="I816" t="s">
        <v>3317</v>
      </c>
      <c r="J816">
        <f>ROUND(VALUE(SUBSTITUTE(data_to_clean[[#This Row],[growth_%]],".",",")),0)</f>
        <v>526</v>
      </c>
      <c r="K816" t="s">
        <v>336</v>
      </c>
      <c r="L816">
        <v>14</v>
      </c>
      <c r="M816">
        <v>5</v>
      </c>
      <c r="N816">
        <v>2011</v>
      </c>
      <c r="O816">
        <v>1</v>
      </c>
      <c r="P816" t="s">
        <v>258</v>
      </c>
      <c r="Q816" t="b">
        <f>AND(ISNUMBER(data_to_clean[[#This Row],[revenue_formatted]]),ISNUMBER(data_to_clean[[#This Row],[growth_formatted_%]]),ISNUMBER(data_to_clean[[#This Row],[workers]]),ISNUMBER(data_to_clean[[#This Row],[previous_workers]]),ISNUMBER(data_to_clean[[#This Row],[founded]]),ISNUMBER(data_to_clean[[#This Row],[yrs_on_list]]))</f>
        <v>1</v>
      </c>
    </row>
    <row r="817" spans="1:17" x14ac:dyDescent="0.25">
      <c r="A817">
        <v>815</v>
      </c>
      <c r="B817" t="s">
        <v>3318</v>
      </c>
      <c r="C817" t="s">
        <v>30</v>
      </c>
      <c r="D817" t="str">
        <f>VLOOKUP(data_to_clean[[#This Row],[state]],abbreviation_table[],2,FALSE)</f>
        <v>Texas</v>
      </c>
      <c r="E817" t="s">
        <v>269</v>
      </c>
      <c r="F817" t="str">
        <f>TRIM(LEFT(data_to_clean[[#This Row],[revenue]],FIND(" ",data_to_clean[[#This Row],[revenue]])))</f>
        <v>7</v>
      </c>
      <c r="G817" t="str">
        <f>RIGHT(data_to_clean[[#This Row],[revenue]],LEN(data_to_clean[[#This Row],[revenue]])-FIND(" ",data_to_clean[[#This Row],[revenue]]))</f>
        <v>Million</v>
      </c>
      <c r="H817" s="7">
        <f>VALUE(IF(data_to_clean[[#This Row],[multiplicity]]="Million",_xlfn.CONCAT(SUBSTITUTE(data_to_clean[[#This Row],[number]],".",""),"00000"),_xlfn.CONCAT(SUBSTITUTE(data_to_clean[[#This Row],[number]],".",""),"00000000")))</f>
        <v>700000</v>
      </c>
      <c r="I817" t="s">
        <v>3320</v>
      </c>
      <c r="J817">
        <f>ROUND(VALUE(SUBSTITUTE(data_to_clean[[#This Row],[growth_%]],".",",")),0)</f>
        <v>526</v>
      </c>
      <c r="K817" t="s">
        <v>623</v>
      </c>
      <c r="L817">
        <v>200</v>
      </c>
      <c r="M817">
        <v>21</v>
      </c>
      <c r="N817">
        <v>2009</v>
      </c>
      <c r="O817">
        <v>2</v>
      </c>
      <c r="P817" t="s">
        <v>34</v>
      </c>
      <c r="Q817" t="b">
        <f>AND(ISNUMBER(data_to_clean[[#This Row],[revenue_formatted]]),ISNUMBER(data_to_clean[[#This Row],[growth_formatted_%]]),ISNUMBER(data_to_clean[[#This Row],[workers]]),ISNUMBER(data_to_clean[[#This Row],[previous_workers]]),ISNUMBER(data_to_clean[[#This Row],[founded]]),ISNUMBER(data_to_clean[[#This Row],[yrs_on_list]]))</f>
        <v>1</v>
      </c>
    </row>
    <row r="818" spans="1:17" x14ac:dyDescent="0.25">
      <c r="A818">
        <v>816</v>
      </c>
      <c r="B818" t="s">
        <v>3321</v>
      </c>
      <c r="C818" t="s">
        <v>80</v>
      </c>
      <c r="D818" t="str">
        <f>VLOOKUP(data_to_clean[[#This Row],[state]],abbreviation_table[],2,FALSE)</f>
        <v>California</v>
      </c>
      <c r="E818" t="s">
        <v>3323</v>
      </c>
      <c r="F818" t="str">
        <f>TRIM(LEFT(data_to_clean[[#This Row],[revenue]],FIND(" ",data_to_clean[[#This Row],[revenue]])))</f>
        <v>75</v>
      </c>
      <c r="G818" t="str">
        <f>RIGHT(data_to_clean[[#This Row],[revenue]],LEN(data_to_clean[[#This Row],[revenue]])-FIND(" ",data_to_clean[[#This Row],[revenue]]))</f>
        <v>Million</v>
      </c>
      <c r="H818" s="7">
        <f>VALUE(IF(data_to_clean[[#This Row],[multiplicity]]="Million",_xlfn.CONCAT(SUBSTITUTE(data_to_clean[[#This Row],[number]],".",""),"00000"),_xlfn.CONCAT(SUBSTITUTE(data_to_clean[[#This Row],[number]],".",""),"00000000")))</f>
        <v>7500000</v>
      </c>
      <c r="I818" t="s">
        <v>3324</v>
      </c>
      <c r="J818">
        <f>ROUND(VALUE(SUBSTITUTE(data_to_clean[[#This Row],[growth_%]],".",",")),0)</f>
        <v>526</v>
      </c>
      <c r="K818" t="s">
        <v>55</v>
      </c>
      <c r="L818">
        <v>60</v>
      </c>
      <c r="M818">
        <v>10</v>
      </c>
      <c r="N818">
        <v>2015</v>
      </c>
      <c r="O818">
        <v>1</v>
      </c>
      <c r="P818" t="s">
        <v>163</v>
      </c>
      <c r="Q818" t="b">
        <f>AND(ISNUMBER(data_to_clean[[#This Row],[revenue_formatted]]),ISNUMBER(data_to_clean[[#This Row],[growth_formatted_%]]),ISNUMBER(data_to_clean[[#This Row],[workers]]),ISNUMBER(data_to_clean[[#This Row],[previous_workers]]),ISNUMBER(data_to_clean[[#This Row],[founded]]),ISNUMBER(data_to_clean[[#This Row],[yrs_on_list]]))</f>
        <v>1</v>
      </c>
    </row>
    <row r="819" spans="1:17" x14ac:dyDescent="0.25">
      <c r="A819">
        <v>817</v>
      </c>
      <c r="B819" t="s">
        <v>3325</v>
      </c>
      <c r="C819" t="s">
        <v>2991</v>
      </c>
      <c r="D819" t="str">
        <f>VLOOKUP(data_to_clean[[#This Row],[state]],abbreviation_table[],2,FALSE)</f>
        <v>Delaware</v>
      </c>
      <c r="E819" t="s">
        <v>2170</v>
      </c>
      <c r="F819" t="str">
        <f>TRIM(LEFT(data_to_clean[[#This Row],[revenue]],FIND(" ",data_to_clean[[#This Row],[revenue]])))</f>
        <v>18.1</v>
      </c>
      <c r="G819" t="str">
        <f>RIGHT(data_to_clean[[#This Row],[revenue]],LEN(data_to_clean[[#This Row],[revenue]])-FIND(" ",data_to_clean[[#This Row],[revenue]]))</f>
        <v>Million</v>
      </c>
      <c r="H819" s="7">
        <f>VALUE(IF(data_to_clean[[#This Row],[multiplicity]]="Million",_xlfn.CONCAT(SUBSTITUTE(data_to_clean[[#This Row],[number]],".",""),"00000"),_xlfn.CONCAT(SUBSTITUTE(data_to_clean[[#This Row],[number]],".",""),"00000000")))</f>
        <v>18100000</v>
      </c>
      <c r="I819" t="s">
        <v>3327</v>
      </c>
      <c r="J819">
        <f>ROUND(VALUE(SUBSTITUTE(data_to_clean[[#This Row],[growth_%]],".",",")),0)</f>
        <v>524</v>
      </c>
      <c r="K819" t="s">
        <v>1041</v>
      </c>
      <c r="L819">
        <v>124</v>
      </c>
      <c r="M819">
        <v>15</v>
      </c>
      <c r="N819">
        <v>2009</v>
      </c>
      <c r="O819">
        <v>1</v>
      </c>
      <c r="P819" t="s">
        <v>1074</v>
      </c>
      <c r="Q819" t="b">
        <f>AND(ISNUMBER(data_to_clean[[#This Row],[revenue_formatted]]),ISNUMBER(data_to_clean[[#This Row],[growth_formatted_%]]),ISNUMBER(data_to_clean[[#This Row],[workers]]),ISNUMBER(data_to_clean[[#This Row],[previous_workers]]),ISNUMBER(data_to_clean[[#This Row],[founded]]),ISNUMBER(data_to_clean[[#This Row],[yrs_on_list]]))</f>
        <v>1</v>
      </c>
    </row>
    <row r="820" spans="1:17" x14ac:dyDescent="0.25">
      <c r="A820">
        <v>818</v>
      </c>
      <c r="B820" t="s">
        <v>3328</v>
      </c>
      <c r="C820" t="s">
        <v>153</v>
      </c>
      <c r="D820" t="str">
        <f>VLOOKUP(data_to_clean[[#This Row],[state]],abbreviation_table[],2,FALSE)</f>
        <v>Idaho</v>
      </c>
      <c r="E820" t="s">
        <v>621</v>
      </c>
      <c r="F820" t="str">
        <f>TRIM(LEFT(data_to_clean[[#This Row],[revenue]],FIND(" ",data_to_clean[[#This Row],[revenue]])))</f>
        <v>3.1</v>
      </c>
      <c r="G820" t="str">
        <f>RIGHT(data_to_clean[[#This Row],[revenue]],LEN(data_to_clean[[#This Row],[revenue]])-FIND(" ",data_to_clean[[#This Row],[revenue]]))</f>
        <v>Million</v>
      </c>
      <c r="H820" s="7">
        <f>VALUE(IF(data_to_clean[[#This Row],[multiplicity]]="Million",_xlfn.CONCAT(SUBSTITUTE(data_to_clean[[#This Row],[number]],".",""),"00000"),_xlfn.CONCAT(SUBSTITUTE(data_to_clean[[#This Row],[number]],".",""),"00000000")))</f>
        <v>3100000</v>
      </c>
      <c r="I820" t="s">
        <v>3330</v>
      </c>
      <c r="J820">
        <f>ROUND(VALUE(SUBSTITUTE(data_to_clean[[#This Row],[growth_%]],".",",")),0)</f>
        <v>523</v>
      </c>
      <c r="K820" t="s">
        <v>69</v>
      </c>
      <c r="L820">
        <v>36</v>
      </c>
      <c r="M820">
        <v>12</v>
      </c>
      <c r="N820">
        <v>2012</v>
      </c>
      <c r="O820">
        <v>2</v>
      </c>
      <c r="P820" t="s">
        <v>3134</v>
      </c>
      <c r="Q820" t="b">
        <f>AND(ISNUMBER(data_to_clean[[#This Row],[revenue_formatted]]),ISNUMBER(data_to_clean[[#This Row],[growth_formatted_%]]),ISNUMBER(data_to_clean[[#This Row],[workers]]),ISNUMBER(data_to_clean[[#This Row],[previous_workers]]),ISNUMBER(data_to_clean[[#This Row],[founded]]),ISNUMBER(data_to_clean[[#This Row],[yrs_on_list]]))</f>
        <v>1</v>
      </c>
    </row>
    <row r="821" spans="1:17" x14ac:dyDescent="0.25">
      <c r="A821">
        <v>819</v>
      </c>
      <c r="B821" t="s">
        <v>3331</v>
      </c>
      <c r="C821" t="s">
        <v>341</v>
      </c>
      <c r="D821" t="str">
        <f>VLOOKUP(data_to_clean[[#This Row],[state]],abbreviation_table[],2,FALSE)</f>
        <v>Massachusetts</v>
      </c>
      <c r="E821" t="s">
        <v>749</v>
      </c>
      <c r="F821" t="str">
        <f>TRIM(LEFT(data_to_clean[[#This Row],[revenue]],FIND(" ",data_to_clean[[#This Row],[revenue]])))</f>
        <v>9.2</v>
      </c>
      <c r="G821" t="str">
        <f>RIGHT(data_to_clean[[#This Row],[revenue]],LEN(data_to_clean[[#This Row],[revenue]])-FIND(" ",data_to_clean[[#This Row],[revenue]]))</f>
        <v>Million</v>
      </c>
      <c r="H821" s="7">
        <f>VALUE(IF(data_to_clean[[#This Row],[multiplicity]]="Million",_xlfn.CONCAT(SUBSTITUTE(data_to_clean[[#This Row],[number]],".",""),"00000"),_xlfn.CONCAT(SUBSTITUTE(data_to_clean[[#This Row],[number]],".",""),"00000000")))</f>
        <v>9200000</v>
      </c>
      <c r="I821" t="s">
        <v>3333</v>
      </c>
      <c r="J821">
        <f>ROUND(VALUE(SUBSTITUTE(data_to_clean[[#This Row],[growth_%]],".",",")),0)</f>
        <v>522</v>
      </c>
      <c r="K821" t="s">
        <v>55</v>
      </c>
      <c r="L821">
        <v>89</v>
      </c>
      <c r="M821">
        <v>17</v>
      </c>
      <c r="N821">
        <v>2010</v>
      </c>
      <c r="O821">
        <v>2</v>
      </c>
      <c r="P821" t="s">
        <v>3334</v>
      </c>
      <c r="Q821" t="b">
        <f>AND(ISNUMBER(data_to_clean[[#This Row],[revenue_formatted]]),ISNUMBER(data_to_clean[[#This Row],[growth_formatted_%]]),ISNUMBER(data_to_clean[[#This Row],[workers]]),ISNUMBER(data_to_clean[[#This Row],[previous_workers]]),ISNUMBER(data_to_clean[[#This Row],[founded]]),ISNUMBER(data_to_clean[[#This Row],[yrs_on_list]]))</f>
        <v>1</v>
      </c>
    </row>
    <row r="822" spans="1:17" x14ac:dyDescent="0.25">
      <c r="A822">
        <v>820</v>
      </c>
      <c r="B822" t="s">
        <v>3335</v>
      </c>
      <c r="C822" t="s">
        <v>80</v>
      </c>
      <c r="D822" t="str">
        <f>VLOOKUP(data_to_clean[[#This Row],[state]],abbreviation_table[],2,FALSE)</f>
        <v>California</v>
      </c>
      <c r="E822" t="s">
        <v>1920</v>
      </c>
      <c r="F822" t="str">
        <f>TRIM(LEFT(data_to_clean[[#This Row],[revenue]],FIND(" ",data_to_clean[[#This Row],[revenue]])))</f>
        <v>2.4</v>
      </c>
      <c r="G822" t="str">
        <f>RIGHT(data_to_clean[[#This Row],[revenue]],LEN(data_to_clean[[#This Row],[revenue]])-FIND(" ",data_to_clean[[#This Row],[revenue]]))</f>
        <v>Million</v>
      </c>
      <c r="H822" s="7">
        <f>VALUE(IF(data_to_clean[[#This Row],[multiplicity]]="Million",_xlfn.CONCAT(SUBSTITUTE(data_to_clean[[#This Row],[number]],".",""),"00000"),_xlfn.CONCAT(SUBSTITUTE(data_to_clean[[#This Row],[number]],".",""),"00000000")))</f>
        <v>2400000</v>
      </c>
      <c r="I822" t="s">
        <v>3337</v>
      </c>
      <c r="J822">
        <f>ROUND(VALUE(SUBSTITUTE(data_to_clean[[#This Row],[growth_%]],".",",")),0)</f>
        <v>522</v>
      </c>
      <c r="K822" t="s">
        <v>40</v>
      </c>
      <c r="L822">
        <v>24</v>
      </c>
      <c r="M822">
        <v>3</v>
      </c>
      <c r="N822">
        <v>2013</v>
      </c>
      <c r="O822">
        <v>1</v>
      </c>
      <c r="P822" t="s">
        <v>83</v>
      </c>
      <c r="Q822" t="b">
        <f>AND(ISNUMBER(data_to_clean[[#This Row],[revenue_formatted]]),ISNUMBER(data_to_clean[[#This Row],[growth_formatted_%]]),ISNUMBER(data_to_clean[[#This Row],[workers]]),ISNUMBER(data_to_clean[[#This Row],[previous_workers]]),ISNUMBER(data_to_clean[[#This Row],[founded]]),ISNUMBER(data_to_clean[[#This Row],[yrs_on_list]]))</f>
        <v>1</v>
      </c>
    </row>
    <row r="823" spans="1:17" x14ac:dyDescent="0.25">
      <c r="A823">
        <v>821</v>
      </c>
      <c r="B823" t="s">
        <v>3338</v>
      </c>
      <c r="C823" t="s">
        <v>105</v>
      </c>
      <c r="D823" t="str">
        <f>VLOOKUP(data_to_clean[[#This Row],[state]],abbreviation_table[],2,FALSE)</f>
        <v>New York</v>
      </c>
      <c r="E823" t="s">
        <v>911</v>
      </c>
      <c r="F823" t="str">
        <f>TRIM(LEFT(data_to_clean[[#This Row],[revenue]],FIND(" ",data_to_clean[[#This Row],[revenue]])))</f>
        <v>2.7</v>
      </c>
      <c r="G823" t="str">
        <f>RIGHT(data_to_clean[[#This Row],[revenue]],LEN(data_to_clean[[#This Row],[revenue]])-FIND(" ",data_to_clean[[#This Row],[revenue]]))</f>
        <v>Million</v>
      </c>
      <c r="H823" s="7">
        <f>VALUE(IF(data_to_clean[[#This Row],[multiplicity]]="Million",_xlfn.CONCAT(SUBSTITUTE(data_to_clean[[#This Row],[number]],".",""),"00000"),_xlfn.CONCAT(SUBSTITUTE(data_to_clean[[#This Row],[number]],".",""),"00000000")))</f>
        <v>2700000</v>
      </c>
      <c r="I823" t="s">
        <v>3340</v>
      </c>
      <c r="J823">
        <f>ROUND(VALUE(SUBSTITUTE(data_to_clean[[#This Row],[growth_%]],".",",")),0)</f>
        <v>522</v>
      </c>
      <c r="K823" t="s">
        <v>18</v>
      </c>
      <c r="L823">
        <v>10</v>
      </c>
      <c r="M823">
        <v>1</v>
      </c>
      <c r="N823">
        <v>2014</v>
      </c>
      <c r="O823">
        <v>1</v>
      </c>
      <c r="P823" t="s">
        <v>108</v>
      </c>
      <c r="Q823" t="b">
        <f>AND(ISNUMBER(data_to_clean[[#This Row],[revenue_formatted]]),ISNUMBER(data_to_clean[[#This Row],[growth_formatted_%]]),ISNUMBER(data_to_clean[[#This Row],[workers]]),ISNUMBER(data_to_clean[[#This Row],[previous_workers]]),ISNUMBER(data_to_clean[[#This Row],[founded]]),ISNUMBER(data_to_clean[[#This Row],[yrs_on_list]]))</f>
        <v>1</v>
      </c>
    </row>
    <row r="824" spans="1:17" x14ac:dyDescent="0.25">
      <c r="A824">
        <v>822</v>
      </c>
      <c r="B824" t="s">
        <v>3341</v>
      </c>
      <c r="C824" t="s">
        <v>215</v>
      </c>
      <c r="D824" t="str">
        <f>VLOOKUP(data_to_clean[[#This Row],[state]],abbreviation_table[],2,FALSE)</f>
        <v>North Carolina</v>
      </c>
      <c r="E824" t="s">
        <v>440</v>
      </c>
      <c r="F824" t="str">
        <f>TRIM(LEFT(data_to_clean[[#This Row],[revenue]],FIND(" ",data_to_clean[[#This Row],[revenue]])))</f>
        <v>8.2</v>
      </c>
      <c r="G824" t="str">
        <f>RIGHT(data_to_clean[[#This Row],[revenue]],LEN(data_to_clean[[#This Row],[revenue]])-FIND(" ",data_to_clean[[#This Row],[revenue]]))</f>
        <v>Million</v>
      </c>
      <c r="H824" s="7">
        <f>VALUE(IF(data_to_clean[[#This Row],[multiplicity]]="Million",_xlfn.CONCAT(SUBSTITUTE(data_to_clean[[#This Row],[number]],".",""),"00000"),_xlfn.CONCAT(SUBSTITUTE(data_to_clean[[#This Row],[number]],".",""),"00000000")))</f>
        <v>8200000</v>
      </c>
      <c r="I824" t="s">
        <v>3343</v>
      </c>
      <c r="J824">
        <f>ROUND(VALUE(SUBSTITUTE(data_to_clean[[#This Row],[growth_%]],".",",")),0)</f>
        <v>519</v>
      </c>
      <c r="K824" t="s">
        <v>233</v>
      </c>
      <c r="L824">
        <v>43</v>
      </c>
      <c r="M824">
        <v>6</v>
      </c>
      <c r="N824">
        <v>2014</v>
      </c>
      <c r="O824">
        <v>1</v>
      </c>
      <c r="P824" t="s">
        <v>3344</v>
      </c>
      <c r="Q824" t="b">
        <f>AND(ISNUMBER(data_to_clean[[#This Row],[revenue_formatted]]),ISNUMBER(data_to_clean[[#This Row],[growth_formatted_%]]),ISNUMBER(data_to_clean[[#This Row],[workers]]),ISNUMBER(data_to_clean[[#This Row],[previous_workers]]),ISNUMBER(data_to_clean[[#This Row],[founded]]),ISNUMBER(data_to_clean[[#This Row],[yrs_on_list]]))</f>
        <v>1</v>
      </c>
    </row>
    <row r="825" spans="1:17" x14ac:dyDescent="0.25">
      <c r="A825">
        <v>823</v>
      </c>
      <c r="B825" t="s">
        <v>3345</v>
      </c>
      <c r="C825" t="s">
        <v>860</v>
      </c>
      <c r="D825" t="str">
        <f>VLOOKUP(data_to_clean[[#This Row],[state]],abbreviation_table[],2,FALSE)</f>
        <v>Indiana</v>
      </c>
      <c r="E825" t="s">
        <v>1719</v>
      </c>
      <c r="F825" t="str">
        <f>TRIM(LEFT(data_to_clean[[#This Row],[revenue]],FIND(" ",data_to_clean[[#This Row],[revenue]])))</f>
        <v>19.5</v>
      </c>
      <c r="G825" t="str">
        <f>RIGHT(data_to_clean[[#This Row],[revenue]],LEN(data_to_clean[[#This Row],[revenue]])-FIND(" ",data_to_clean[[#This Row],[revenue]]))</f>
        <v>Million</v>
      </c>
      <c r="H825" s="7">
        <f>VALUE(IF(data_to_clean[[#This Row],[multiplicity]]="Million",_xlfn.CONCAT(SUBSTITUTE(data_to_clean[[#This Row],[number]],".",""),"00000"),_xlfn.CONCAT(SUBSTITUTE(data_to_clean[[#This Row],[number]],".",""),"00000000")))</f>
        <v>19500000</v>
      </c>
      <c r="I825" t="s">
        <v>3347</v>
      </c>
      <c r="J825">
        <f>ROUND(VALUE(SUBSTITUTE(data_to_clean[[#This Row],[growth_%]],".",",")),0)</f>
        <v>518</v>
      </c>
      <c r="K825" t="s">
        <v>336</v>
      </c>
      <c r="L825">
        <v>103</v>
      </c>
      <c r="M825">
        <v>25</v>
      </c>
      <c r="N825">
        <v>2006</v>
      </c>
      <c r="O825">
        <v>1</v>
      </c>
      <c r="P825" t="s">
        <v>1185</v>
      </c>
      <c r="Q825" t="b">
        <f>AND(ISNUMBER(data_to_clean[[#This Row],[revenue_formatted]]),ISNUMBER(data_to_clean[[#This Row],[growth_formatted_%]]),ISNUMBER(data_to_clean[[#This Row],[workers]]),ISNUMBER(data_to_clean[[#This Row],[previous_workers]]),ISNUMBER(data_to_clean[[#This Row],[founded]]),ISNUMBER(data_to_clean[[#This Row],[yrs_on_list]]))</f>
        <v>1</v>
      </c>
    </row>
    <row r="826" spans="1:17" x14ac:dyDescent="0.25">
      <c r="A826">
        <v>824</v>
      </c>
      <c r="B826" t="s">
        <v>3348</v>
      </c>
      <c r="C826" t="s">
        <v>503</v>
      </c>
      <c r="D826" t="str">
        <f>VLOOKUP(data_to_clean[[#This Row],[state]],abbreviation_table[],2,FALSE)</f>
        <v>Illinois</v>
      </c>
      <c r="E826" t="s">
        <v>485</v>
      </c>
      <c r="F826" t="str">
        <f>TRIM(LEFT(data_to_clean[[#This Row],[revenue]],FIND(" ",data_to_clean[[#This Row],[revenue]])))</f>
        <v>4.5</v>
      </c>
      <c r="G826" t="str">
        <f>RIGHT(data_to_clean[[#This Row],[revenue]],LEN(data_to_clean[[#This Row],[revenue]])-FIND(" ",data_to_clean[[#This Row],[revenue]]))</f>
        <v>Million</v>
      </c>
      <c r="H826" s="7">
        <f>VALUE(IF(data_to_clean[[#This Row],[multiplicity]]="Million",_xlfn.CONCAT(SUBSTITUTE(data_to_clean[[#This Row],[number]],".",""),"00000"),_xlfn.CONCAT(SUBSTITUTE(data_to_clean[[#This Row],[number]],".",""),"00000000")))</f>
        <v>4500000</v>
      </c>
      <c r="I826" t="s">
        <v>3350</v>
      </c>
      <c r="J826">
        <f>ROUND(VALUE(SUBSTITUTE(data_to_clean[[#This Row],[growth_%]],".",",")),0)</f>
        <v>518</v>
      </c>
      <c r="K826" t="s">
        <v>69</v>
      </c>
      <c r="L826">
        <v>50</v>
      </c>
      <c r="M826">
        <v>15</v>
      </c>
      <c r="N826">
        <v>2014</v>
      </c>
      <c r="O826">
        <v>1</v>
      </c>
      <c r="P826" t="s">
        <v>3351</v>
      </c>
      <c r="Q826" t="b">
        <f>AND(ISNUMBER(data_to_clean[[#This Row],[revenue_formatted]]),ISNUMBER(data_to_clean[[#This Row],[growth_formatted_%]]),ISNUMBER(data_to_clean[[#This Row],[workers]]),ISNUMBER(data_to_clean[[#This Row],[previous_workers]]),ISNUMBER(data_to_clean[[#This Row],[founded]]),ISNUMBER(data_to_clean[[#This Row],[yrs_on_list]]))</f>
        <v>1</v>
      </c>
    </row>
    <row r="827" spans="1:17" x14ac:dyDescent="0.25">
      <c r="A827">
        <v>825</v>
      </c>
      <c r="B827" t="s">
        <v>3352</v>
      </c>
      <c r="C827" t="s">
        <v>105</v>
      </c>
      <c r="D827" t="str">
        <f>VLOOKUP(data_to_clean[[#This Row],[state]],abbreviation_table[],2,FALSE)</f>
        <v>New York</v>
      </c>
      <c r="E827" t="s">
        <v>626</v>
      </c>
      <c r="F827" t="str">
        <f>TRIM(LEFT(data_to_clean[[#This Row],[revenue]],FIND(" ",data_to_clean[[#This Row],[revenue]])))</f>
        <v>3.7</v>
      </c>
      <c r="G827" t="str">
        <f>RIGHT(data_to_clean[[#This Row],[revenue]],LEN(data_to_clean[[#This Row],[revenue]])-FIND(" ",data_to_clean[[#This Row],[revenue]]))</f>
        <v>Million</v>
      </c>
      <c r="H827" s="7">
        <f>VALUE(IF(data_to_clean[[#This Row],[multiplicity]]="Million",_xlfn.CONCAT(SUBSTITUTE(data_to_clean[[#This Row],[number]],".",""),"00000"),_xlfn.CONCAT(SUBSTITUTE(data_to_clean[[#This Row],[number]],".",""),"00000000")))</f>
        <v>3700000</v>
      </c>
      <c r="I827" t="s">
        <v>3354</v>
      </c>
      <c r="J827">
        <f>ROUND(VALUE(SUBSTITUTE(data_to_clean[[#This Row],[growth_%]],".",",")),0)</f>
        <v>517</v>
      </c>
      <c r="K827" t="s">
        <v>623</v>
      </c>
      <c r="L827">
        <v>150</v>
      </c>
      <c r="M827">
        <v>30</v>
      </c>
      <c r="N827">
        <v>2013</v>
      </c>
      <c r="O827">
        <v>2</v>
      </c>
      <c r="P827" t="s">
        <v>108</v>
      </c>
      <c r="Q827" t="b">
        <f>AND(ISNUMBER(data_to_clean[[#This Row],[revenue_formatted]]),ISNUMBER(data_to_clean[[#This Row],[growth_formatted_%]]),ISNUMBER(data_to_clean[[#This Row],[workers]]),ISNUMBER(data_to_clean[[#This Row],[previous_workers]]),ISNUMBER(data_to_clean[[#This Row],[founded]]),ISNUMBER(data_to_clean[[#This Row],[yrs_on_list]]))</f>
        <v>1</v>
      </c>
    </row>
    <row r="828" spans="1:17" x14ac:dyDescent="0.25">
      <c r="A828">
        <v>826</v>
      </c>
      <c r="B828" t="s">
        <v>3355</v>
      </c>
      <c r="C828" t="s">
        <v>98</v>
      </c>
      <c r="D828" t="str">
        <f>VLOOKUP(data_to_clean[[#This Row],[state]],abbreviation_table[],2,FALSE)</f>
        <v>Washington</v>
      </c>
      <c r="E828" t="s">
        <v>699</v>
      </c>
      <c r="F828" t="str">
        <f>TRIM(LEFT(data_to_clean[[#This Row],[revenue]],FIND(" ",data_to_clean[[#This Row],[revenue]])))</f>
        <v>4</v>
      </c>
      <c r="G828" t="str">
        <f>RIGHT(data_to_clean[[#This Row],[revenue]],LEN(data_to_clean[[#This Row],[revenue]])-FIND(" ",data_to_clean[[#This Row],[revenue]]))</f>
        <v>Million</v>
      </c>
      <c r="H828" s="7">
        <f>VALUE(IF(data_to_clean[[#This Row],[multiplicity]]="Million",_xlfn.CONCAT(SUBSTITUTE(data_to_clean[[#This Row],[number]],".",""),"00000"),_xlfn.CONCAT(SUBSTITUTE(data_to_clean[[#This Row],[number]],".",""),"00000000")))</f>
        <v>400000</v>
      </c>
      <c r="I828" t="s">
        <v>3357</v>
      </c>
      <c r="J828">
        <f>ROUND(VALUE(SUBSTITUTE(data_to_clean[[#This Row],[growth_%]],".",",")),0)</f>
        <v>516</v>
      </c>
      <c r="K828" t="s">
        <v>336</v>
      </c>
      <c r="L828">
        <v>50</v>
      </c>
      <c r="M828">
        <v>13</v>
      </c>
      <c r="N828">
        <v>2015</v>
      </c>
      <c r="O828">
        <v>1</v>
      </c>
      <c r="P828" t="s">
        <v>976</v>
      </c>
      <c r="Q828" t="b">
        <f>AND(ISNUMBER(data_to_clean[[#This Row],[revenue_formatted]]),ISNUMBER(data_to_clean[[#This Row],[growth_formatted_%]]),ISNUMBER(data_to_clean[[#This Row],[workers]]),ISNUMBER(data_to_clean[[#This Row],[previous_workers]]),ISNUMBER(data_to_clean[[#This Row],[founded]]),ISNUMBER(data_to_clean[[#This Row],[yrs_on_list]]))</f>
        <v>1</v>
      </c>
    </row>
    <row r="829" spans="1:17" x14ac:dyDescent="0.25">
      <c r="A829">
        <v>827</v>
      </c>
      <c r="B829" t="s">
        <v>3358</v>
      </c>
      <c r="C829" t="s">
        <v>80</v>
      </c>
      <c r="D829" t="str">
        <f>VLOOKUP(data_to_clean[[#This Row],[state]],abbreviation_table[],2,FALSE)</f>
        <v>California</v>
      </c>
      <c r="E829" t="s">
        <v>1309</v>
      </c>
      <c r="F829" t="str">
        <f>TRIM(LEFT(data_to_clean[[#This Row],[revenue]],FIND(" ",data_to_clean[[#This Row],[revenue]])))</f>
        <v>3.4</v>
      </c>
      <c r="G829" t="str">
        <f>RIGHT(data_to_clean[[#This Row],[revenue]],LEN(data_to_clean[[#This Row],[revenue]])-FIND(" ",data_to_clean[[#This Row],[revenue]]))</f>
        <v>Million</v>
      </c>
      <c r="H829" s="7">
        <f>VALUE(IF(data_to_clean[[#This Row],[multiplicity]]="Million",_xlfn.CONCAT(SUBSTITUTE(data_to_clean[[#This Row],[number]],".",""),"00000"),_xlfn.CONCAT(SUBSTITUTE(data_to_clean[[#This Row],[number]],".",""),"00000000")))</f>
        <v>3400000</v>
      </c>
      <c r="I829" t="s">
        <v>3360</v>
      </c>
      <c r="J829">
        <f>ROUND(VALUE(SUBSTITUTE(data_to_clean[[#This Row],[growth_%]],".",",")),0)</f>
        <v>516</v>
      </c>
      <c r="K829" t="s">
        <v>48</v>
      </c>
      <c r="L829">
        <v>10</v>
      </c>
      <c r="M829">
        <v>5</v>
      </c>
      <c r="N829">
        <v>2010</v>
      </c>
      <c r="O829">
        <v>2</v>
      </c>
      <c r="P829" t="s">
        <v>3361</v>
      </c>
      <c r="Q829" t="b">
        <f>AND(ISNUMBER(data_to_clean[[#This Row],[revenue_formatted]]),ISNUMBER(data_to_clean[[#This Row],[growth_formatted_%]]),ISNUMBER(data_to_clean[[#This Row],[workers]]),ISNUMBER(data_to_clean[[#This Row],[previous_workers]]),ISNUMBER(data_to_clean[[#This Row],[founded]]),ISNUMBER(data_to_clean[[#This Row],[yrs_on_list]]))</f>
        <v>1</v>
      </c>
    </row>
    <row r="830" spans="1:17" x14ac:dyDescent="0.25">
      <c r="A830">
        <v>828</v>
      </c>
      <c r="B830" t="s">
        <v>3362</v>
      </c>
      <c r="C830" t="s">
        <v>86</v>
      </c>
      <c r="D830" t="str">
        <f>VLOOKUP(data_to_clean[[#This Row],[state]],abbreviation_table[],2,FALSE)</f>
        <v>Colorado</v>
      </c>
      <c r="E830" t="s">
        <v>274</v>
      </c>
      <c r="F830" t="str">
        <f>TRIM(LEFT(data_to_clean[[#This Row],[revenue]],FIND(" ",data_to_clean[[#This Row],[revenue]])))</f>
        <v>8.8</v>
      </c>
      <c r="G830" t="str">
        <f>RIGHT(data_to_clean[[#This Row],[revenue]],LEN(data_to_clean[[#This Row],[revenue]])-FIND(" ",data_to_clean[[#This Row],[revenue]]))</f>
        <v>Million</v>
      </c>
      <c r="H830" s="7">
        <f>VALUE(IF(data_to_clean[[#This Row],[multiplicity]]="Million",_xlfn.CONCAT(SUBSTITUTE(data_to_clean[[#This Row],[number]],".",""),"00000"),_xlfn.CONCAT(SUBSTITUTE(data_to_clean[[#This Row],[number]],".",""),"00000000")))</f>
        <v>8800000</v>
      </c>
      <c r="I830" t="s">
        <v>3364</v>
      </c>
      <c r="J830">
        <f>ROUND(VALUE(SUBSTITUTE(data_to_clean[[#This Row],[growth_%]],".",",")),0)</f>
        <v>515</v>
      </c>
      <c r="K830" t="s">
        <v>40</v>
      </c>
      <c r="L830">
        <v>33</v>
      </c>
      <c r="M830">
        <v>6</v>
      </c>
      <c r="N830">
        <v>2010</v>
      </c>
      <c r="O830">
        <v>3</v>
      </c>
      <c r="P830" t="s">
        <v>3365</v>
      </c>
      <c r="Q830" t="b">
        <f>AND(ISNUMBER(data_to_clean[[#This Row],[revenue_formatted]]),ISNUMBER(data_to_clean[[#This Row],[growth_formatted_%]]),ISNUMBER(data_to_clean[[#This Row],[workers]]),ISNUMBER(data_to_clean[[#This Row],[previous_workers]]),ISNUMBER(data_to_clean[[#This Row],[founded]]),ISNUMBER(data_to_clean[[#This Row],[yrs_on_list]]))</f>
        <v>1</v>
      </c>
    </row>
    <row r="831" spans="1:17" x14ac:dyDescent="0.25">
      <c r="A831">
        <v>829</v>
      </c>
      <c r="B831" t="s">
        <v>3366</v>
      </c>
      <c r="C831" t="s">
        <v>105</v>
      </c>
      <c r="D831" t="str">
        <f>VLOOKUP(data_to_clean[[#This Row],[state]],abbreviation_table[],2,FALSE)</f>
        <v>New York</v>
      </c>
      <c r="E831" t="s">
        <v>3368</v>
      </c>
      <c r="F831" t="str">
        <f>TRIM(LEFT(data_to_clean[[#This Row],[revenue]],FIND(" ",data_to_clean[[#This Row],[revenue]])))</f>
        <v>24.3</v>
      </c>
      <c r="G831" t="str">
        <f>RIGHT(data_to_clean[[#This Row],[revenue]],LEN(data_to_clean[[#This Row],[revenue]])-FIND(" ",data_to_clean[[#This Row],[revenue]]))</f>
        <v>Million</v>
      </c>
      <c r="H831" s="7">
        <f>VALUE(IF(data_to_clean[[#This Row],[multiplicity]]="Million",_xlfn.CONCAT(SUBSTITUTE(data_to_clean[[#This Row],[number]],".",""),"00000"),_xlfn.CONCAT(SUBSTITUTE(data_to_clean[[#This Row],[number]],".",""),"00000000")))</f>
        <v>24300000</v>
      </c>
      <c r="I831" t="s">
        <v>3369</v>
      </c>
      <c r="J831">
        <f>ROUND(VALUE(SUBSTITUTE(data_to_clean[[#This Row],[growth_%]],".",",")),0)</f>
        <v>513</v>
      </c>
      <c r="K831" t="s">
        <v>18</v>
      </c>
      <c r="L831">
        <v>179</v>
      </c>
      <c r="M831">
        <v>64</v>
      </c>
      <c r="N831">
        <v>2013</v>
      </c>
      <c r="O831">
        <v>2</v>
      </c>
      <c r="P831" t="s">
        <v>108</v>
      </c>
      <c r="Q831" t="b">
        <f>AND(ISNUMBER(data_to_clean[[#This Row],[revenue_formatted]]),ISNUMBER(data_to_clean[[#This Row],[growth_formatted_%]]),ISNUMBER(data_to_clean[[#This Row],[workers]]),ISNUMBER(data_to_clean[[#This Row],[previous_workers]]),ISNUMBER(data_to_clean[[#This Row],[founded]]),ISNUMBER(data_to_clean[[#This Row],[yrs_on_list]]))</f>
        <v>1</v>
      </c>
    </row>
    <row r="832" spans="1:17" x14ac:dyDescent="0.25">
      <c r="A832">
        <v>830</v>
      </c>
      <c r="B832" t="s">
        <v>3370</v>
      </c>
      <c r="C832" t="s">
        <v>30</v>
      </c>
      <c r="D832" t="str">
        <f>VLOOKUP(data_to_clean[[#This Row],[state]],abbreviation_table[],2,FALSE)</f>
        <v>Texas</v>
      </c>
      <c r="E832" t="s">
        <v>1227</v>
      </c>
      <c r="F832" t="str">
        <f>TRIM(LEFT(data_to_clean[[#This Row],[revenue]],FIND(" ",data_to_clean[[#This Row],[revenue]])))</f>
        <v>4.2</v>
      </c>
      <c r="G832" t="str">
        <f>RIGHT(data_to_clean[[#This Row],[revenue]],LEN(data_to_clean[[#This Row],[revenue]])-FIND(" ",data_to_clean[[#This Row],[revenue]]))</f>
        <v>Million</v>
      </c>
      <c r="H832" s="7">
        <f>VALUE(IF(data_to_clean[[#This Row],[multiplicity]]="Million",_xlfn.CONCAT(SUBSTITUTE(data_to_clean[[#This Row],[number]],".",""),"00000"),_xlfn.CONCAT(SUBSTITUTE(data_to_clean[[#This Row],[number]],".",""),"00000000")))</f>
        <v>4200000</v>
      </c>
      <c r="I832" t="s">
        <v>3372</v>
      </c>
      <c r="J832">
        <f>ROUND(VALUE(SUBSTITUTE(data_to_clean[[#This Row],[growth_%]],".",",")),0)</f>
        <v>513</v>
      </c>
      <c r="K832" t="s">
        <v>187</v>
      </c>
      <c r="L832">
        <v>211</v>
      </c>
      <c r="M832">
        <v>28</v>
      </c>
      <c r="N832">
        <v>1974</v>
      </c>
      <c r="O832">
        <v>1</v>
      </c>
      <c r="P832" t="s">
        <v>258</v>
      </c>
      <c r="Q832" t="b">
        <f>AND(ISNUMBER(data_to_clean[[#This Row],[revenue_formatted]]),ISNUMBER(data_to_clean[[#This Row],[growth_formatted_%]]),ISNUMBER(data_to_clean[[#This Row],[workers]]),ISNUMBER(data_to_clean[[#This Row],[previous_workers]]),ISNUMBER(data_to_clean[[#This Row],[founded]]),ISNUMBER(data_to_clean[[#This Row],[yrs_on_list]]))</f>
        <v>1</v>
      </c>
    </row>
    <row r="833" spans="1:17" x14ac:dyDescent="0.25">
      <c r="A833">
        <v>831</v>
      </c>
      <c r="B833" t="s">
        <v>3373</v>
      </c>
      <c r="C833" t="s">
        <v>74</v>
      </c>
      <c r="D833" t="str">
        <f>VLOOKUP(data_to_clean[[#This Row],[state]],abbreviation_table[],2,FALSE)</f>
        <v>Ohio</v>
      </c>
      <c r="E833" t="s">
        <v>485</v>
      </c>
      <c r="F833" t="str">
        <f>TRIM(LEFT(data_to_clean[[#This Row],[revenue]],FIND(" ",data_to_clean[[#This Row],[revenue]])))</f>
        <v>4.5</v>
      </c>
      <c r="G833" t="str">
        <f>RIGHT(data_to_clean[[#This Row],[revenue]],LEN(data_to_clean[[#This Row],[revenue]])-FIND(" ",data_to_clean[[#This Row],[revenue]]))</f>
        <v>Million</v>
      </c>
      <c r="H833" s="7">
        <f>VALUE(IF(data_to_clean[[#This Row],[multiplicity]]="Million",_xlfn.CONCAT(SUBSTITUTE(data_to_clean[[#This Row],[number]],".",""),"00000"),_xlfn.CONCAT(SUBSTITUTE(data_to_clean[[#This Row],[number]],".",""),"00000000")))</f>
        <v>4500000</v>
      </c>
      <c r="I833" t="s">
        <v>3375</v>
      </c>
      <c r="J833">
        <f>ROUND(VALUE(SUBSTITUTE(data_to_clean[[#This Row],[growth_%]],".",",")),0)</f>
        <v>512</v>
      </c>
      <c r="K833" t="s">
        <v>211</v>
      </c>
      <c r="L833">
        <v>13</v>
      </c>
      <c r="M833">
        <v>4</v>
      </c>
      <c r="N833">
        <v>2015</v>
      </c>
      <c r="O833">
        <v>1</v>
      </c>
      <c r="P833" t="s">
        <v>3376</v>
      </c>
      <c r="Q833" t="b">
        <f>AND(ISNUMBER(data_to_clean[[#This Row],[revenue_formatted]]),ISNUMBER(data_to_clean[[#This Row],[growth_formatted_%]]),ISNUMBER(data_to_clean[[#This Row],[workers]]),ISNUMBER(data_to_clean[[#This Row],[previous_workers]]),ISNUMBER(data_to_clean[[#This Row],[founded]]),ISNUMBER(data_to_clean[[#This Row],[yrs_on_list]]))</f>
        <v>1</v>
      </c>
    </row>
    <row r="834" spans="1:17" x14ac:dyDescent="0.25">
      <c r="A834">
        <v>832</v>
      </c>
      <c r="B834" t="s">
        <v>3377</v>
      </c>
      <c r="C834" t="s">
        <v>215</v>
      </c>
      <c r="D834" t="str">
        <f>VLOOKUP(data_to_clean[[#This Row],[state]],abbreviation_table[],2,FALSE)</f>
        <v>North Carolina</v>
      </c>
      <c r="E834" t="s">
        <v>1665</v>
      </c>
      <c r="F834" t="str">
        <f>TRIM(LEFT(data_to_clean[[#This Row],[revenue]],FIND(" ",data_to_clean[[#This Row],[revenue]])))</f>
        <v>21.7</v>
      </c>
      <c r="G834" t="str">
        <f>RIGHT(data_to_clean[[#This Row],[revenue]],LEN(data_to_clean[[#This Row],[revenue]])-FIND(" ",data_to_clean[[#This Row],[revenue]]))</f>
        <v>Million</v>
      </c>
      <c r="H834" s="7">
        <f>VALUE(IF(data_to_clean[[#This Row],[multiplicity]]="Million",_xlfn.CONCAT(SUBSTITUTE(data_to_clean[[#This Row],[number]],".",""),"00000"),_xlfn.CONCAT(SUBSTITUTE(data_to_clean[[#This Row],[number]],".",""),"00000000")))</f>
        <v>21700000</v>
      </c>
      <c r="I834" t="s">
        <v>3379</v>
      </c>
      <c r="J834">
        <f>ROUND(VALUE(SUBSTITUTE(data_to_clean[[#This Row],[growth_%]],".",",")),0)</f>
        <v>511</v>
      </c>
      <c r="K834" t="s">
        <v>156</v>
      </c>
      <c r="L834">
        <v>218</v>
      </c>
      <c r="M834">
        <v>58</v>
      </c>
      <c r="N834">
        <v>2010</v>
      </c>
      <c r="O834">
        <v>2</v>
      </c>
      <c r="P834" t="s">
        <v>1879</v>
      </c>
      <c r="Q834" t="b">
        <f>AND(ISNUMBER(data_to_clean[[#This Row],[revenue_formatted]]),ISNUMBER(data_to_clean[[#This Row],[growth_formatted_%]]),ISNUMBER(data_to_clean[[#This Row],[workers]]),ISNUMBER(data_to_clean[[#This Row],[previous_workers]]),ISNUMBER(data_to_clean[[#This Row],[founded]]),ISNUMBER(data_to_clean[[#This Row],[yrs_on_list]]))</f>
        <v>1</v>
      </c>
    </row>
    <row r="835" spans="1:17" x14ac:dyDescent="0.25">
      <c r="A835">
        <v>833</v>
      </c>
      <c r="B835" t="s">
        <v>3380</v>
      </c>
      <c r="C835" t="s">
        <v>80</v>
      </c>
      <c r="D835" t="str">
        <f>VLOOKUP(data_to_clean[[#This Row],[state]],abbreviation_table[],2,FALSE)</f>
        <v>California</v>
      </c>
      <c r="E835" t="s">
        <v>334</v>
      </c>
      <c r="F835" t="str">
        <f>TRIM(LEFT(data_to_clean[[#This Row],[revenue]],FIND(" ",data_to_clean[[#This Row],[revenue]])))</f>
        <v>5.1</v>
      </c>
      <c r="G835" t="str">
        <f>RIGHT(data_to_clean[[#This Row],[revenue]],LEN(data_to_clean[[#This Row],[revenue]])-FIND(" ",data_to_clean[[#This Row],[revenue]]))</f>
        <v>Million</v>
      </c>
      <c r="H835" s="7">
        <f>VALUE(IF(data_to_clean[[#This Row],[multiplicity]]="Million",_xlfn.CONCAT(SUBSTITUTE(data_to_clean[[#This Row],[number]],".",""),"00000"),_xlfn.CONCAT(SUBSTITUTE(data_to_clean[[#This Row],[number]],".",""),"00000000")))</f>
        <v>5100000</v>
      </c>
      <c r="I835" t="s">
        <v>3382</v>
      </c>
      <c r="J835">
        <f>ROUND(VALUE(SUBSTITUTE(data_to_clean[[#This Row],[growth_%]],".",",")),0)</f>
        <v>510</v>
      </c>
      <c r="K835" t="s">
        <v>55</v>
      </c>
      <c r="L835">
        <v>46</v>
      </c>
      <c r="M835">
        <v>2</v>
      </c>
      <c r="N835">
        <v>2014</v>
      </c>
      <c r="O835">
        <v>1</v>
      </c>
      <c r="P835" t="s">
        <v>964</v>
      </c>
      <c r="Q835" t="b">
        <f>AND(ISNUMBER(data_to_clean[[#This Row],[revenue_formatted]]),ISNUMBER(data_to_clean[[#This Row],[growth_formatted_%]]),ISNUMBER(data_to_clean[[#This Row],[workers]]),ISNUMBER(data_to_clean[[#This Row],[previous_workers]]),ISNUMBER(data_to_clean[[#This Row],[founded]]),ISNUMBER(data_to_clean[[#This Row],[yrs_on_list]]))</f>
        <v>1</v>
      </c>
    </row>
    <row r="836" spans="1:17" x14ac:dyDescent="0.25">
      <c r="A836">
        <v>834</v>
      </c>
      <c r="B836" t="s">
        <v>3383</v>
      </c>
      <c r="C836" t="s">
        <v>80</v>
      </c>
      <c r="D836" t="str">
        <f>VLOOKUP(data_to_clean[[#This Row],[state]],abbreviation_table[],2,FALSE)</f>
        <v>California</v>
      </c>
      <c r="E836" t="s">
        <v>541</v>
      </c>
      <c r="F836" t="str">
        <f>TRIM(LEFT(data_to_clean[[#This Row],[revenue]],FIND(" ",data_to_clean[[#This Row],[revenue]])))</f>
        <v>4.8</v>
      </c>
      <c r="G836" t="str">
        <f>RIGHT(data_to_clean[[#This Row],[revenue]],LEN(data_to_clean[[#This Row],[revenue]])-FIND(" ",data_to_clean[[#This Row],[revenue]]))</f>
        <v>Million</v>
      </c>
      <c r="H836" s="7">
        <f>VALUE(IF(data_to_clean[[#This Row],[multiplicity]]="Million",_xlfn.CONCAT(SUBSTITUTE(data_to_clean[[#This Row],[number]],".",""),"00000"),_xlfn.CONCAT(SUBSTITUTE(data_to_clean[[#This Row],[number]],".",""),"00000000")))</f>
        <v>4800000</v>
      </c>
      <c r="I836" t="s">
        <v>3385</v>
      </c>
      <c r="J836">
        <f>ROUND(VALUE(SUBSTITUTE(data_to_clean[[#This Row],[growth_%]],".",",")),0)</f>
        <v>510</v>
      </c>
      <c r="K836" t="s">
        <v>156</v>
      </c>
      <c r="L836">
        <v>30</v>
      </c>
      <c r="M836">
        <v>7</v>
      </c>
      <c r="N836">
        <v>2012</v>
      </c>
      <c r="O836">
        <v>2</v>
      </c>
      <c r="P836" t="s">
        <v>2544</v>
      </c>
      <c r="Q836" t="b">
        <f>AND(ISNUMBER(data_to_clean[[#This Row],[revenue_formatted]]),ISNUMBER(data_to_clean[[#This Row],[growth_formatted_%]]),ISNUMBER(data_to_clean[[#This Row],[workers]]),ISNUMBER(data_to_clean[[#This Row],[previous_workers]]),ISNUMBER(data_to_clean[[#This Row],[founded]]),ISNUMBER(data_to_clean[[#This Row],[yrs_on_list]]))</f>
        <v>1</v>
      </c>
    </row>
    <row r="837" spans="1:17" x14ac:dyDescent="0.25">
      <c r="A837">
        <v>835</v>
      </c>
      <c r="B837" t="s">
        <v>3386</v>
      </c>
      <c r="C837" t="s">
        <v>1337</v>
      </c>
      <c r="D837" t="str">
        <f>VLOOKUP(data_to_clean[[#This Row],[state]],abbreviation_table[],2,FALSE)</f>
        <v>Louisiana</v>
      </c>
      <c r="E837" t="s">
        <v>334</v>
      </c>
      <c r="F837" t="str">
        <f>TRIM(LEFT(data_to_clean[[#This Row],[revenue]],FIND(" ",data_to_clean[[#This Row],[revenue]])))</f>
        <v>5.1</v>
      </c>
      <c r="G837" t="str">
        <f>RIGHT(data_to_clean[[#This Row],[revenue]],LEN(data_to_clean[[#This Row],[revenue]])-FIND(" ",data_to_clean[[#This Row],[revenue]]))</f>
        <v>Million</v>
      </c>
      <c r="H837" s="7">
        <f>VALUE(IF(data_to_clean[[#This Row],[multiplicity]]="Million",_xlfn.CONCAT(SUBSTITUTE(data_to_clean[[#This Row],[number]],".",""),"00000"),_xlfn.CONCAT(SUBSTITUTE(data_to_clean[[#This Row],[number]],".",""),"00000000")))</f>
        <v>5100000</v>
      </c>
      <c r="I837" t="s">
        <v>3388</v>
      </c>
      <c r="J837">
        <f>ROUND(VALUE(SUBSTITUTE(data_to_clean[[#This Row],[growth_%]],".",",")),0)</f>
        <v>509</v>
      </c>
      <c r="K837" t="s">
        <v>211</v>
      </c>
      <c r="L837">
        <v>40</v>
      </c>
      <c r="M837">
        <v>15</v>
      </c>
      <c r="N837">
        <v>2008</v>
      </c>
      <c r="O837">
        <v>3</v>
      </c>
      <c r="P837" t="s">
        <v>3389</v>
      </c>
      <c r="Q837" t="b">
        <f>AND(ISNUMBER(data_to_clean[[#This Row],[revenue_formatted]]),ISNUMBER(data_to_clean[[#This Row],[growth_formatted_%]]),ISNUMBER(data_to_clean[[#This Row],[workers]]),ISNUMBER(data_to_clean[[#This Row],[previous_workers]]),ISNUMBER(data_to_clean[[#This Row],[founded]]),ISNUMBER(data_to_clean[[#This Row],[yrs_on_list]]))</f>
        <v>1</v>
      </c>
    </row>
    <row r="838" spans="1:17" x14ac:dyDescent="0.25">
      <c r="A838">
        <v>836</v>
      </c>
      <c r="B838" t="s">
        <v>3390</v>
      </c>
      <c r="C838" t="s">
        <v>80</v>
      </c>
      <c r="D838" t="str">
        <f>VLOOKUP(data_to_clean[[#This Row],[state]],abbreviation_table[],2,FALSE)</f>
        <v>California</v>
      </c>
      <c r="E838" t="s">
        <v>3392</v>
      </c>
      <c r="F838" t="str">
        <f>TRIM(LEFT(data_to_clean[[#This Row],[revenue]],FIND(" ",data_to_clean[[#This Row],[revenue]])))</f>
        <v>12.2</v>
      </c>
      <c r="G838" t="str">
        <f>RIGHT(data_to_clean[[#This Row],[revenue]],LEN(data_to_clean[[#This Row],[revenue]])-FIND(" ",data_to_clean[[#This Row],[revenue]]))</f>
        <v>Million</v>
      </c>
      <c r="H838" s="7">
        <f>VALUE(IF(data_to_clean[[#This Row],[multiplicity]]="Million",_xlfn.CONCAT(SUBSTITUTE(data_to_clean[[#This Row],[number]],".",""),"00000"),_xlfn.CONCAT(SUBSTITUTE(data_to_clean[[#This Row],[number]],".",""),"00000000")))</f>
        <v>12200000</v>
      </c>
      <c r="I838" t="s">
        <v>3393</v>
      </c>
      <c r="J838">
        <f>ROUND(VALUE(SUBSTITUTE(data_to_clean[[#This Row],[growth_%]],".",",")),0)</f>
        <v>508</v>
      </c>
      <c r="K838" t="s">
        <v>18</v>
      </c>
      <c r="L838">
        <v>50</v>
      </c>
      <c r="M838">
        <v>10</v>
      </c>
      <c r="N838">
        <v>2014</v>
      </c>
      <c r="O838">
        <v>1</v>
      </c>
      <c r="P838" t="s">
        <v>578</v>
      </c>
      <c r="Q838" t="b">
        <f>AND(ISNUMBER(data_to_clean[[#This Row],[revenue_formatted]]),ISNUMBER(data_to_clean[[#This Row],[growth_formatted_%]]),ISNUMBER(data_to_clean[[#This Row],[workers]]),ISNUMBER(data_to_clean[[#This Row],[previous_workers]]),ISNUMBER(data_to_clean[[#This Row],[founded]]),ISNUMBER(data_to_clean[[#This Row],[yrs_on_list]]))</f>
        <v>1</v>
      </c>
    </row>
    <row r="839" spans="1:17" x14ac:dyDescent="0.25">
      <c r="A839">
        <v>837</v>
      </c>
      <c r="B839" t="s">
        <v>3394</v>
      </c>
      <c r="C839" t="s">
        <v>243</v>
      </c>
      <c r="D839" t="str">
        <f>VLOOKUP(data_to_clean[[#This Row],[state]],abbreviation_table[],2,FALSE)</f>
        <v>Maryland</v>
      </c>
      <c r="E839" t="s">
        <v>3116</v>
      </c>
      <c r="F839" t="str">
        <f>TRIM(LEFT(data_to_clean[[#This Row],[revenue]],FIND(" ",data_to_clean[[#This Row],[revenue]])))</f>
        <v>9.3</v>
      </c>
      <c r="G839" t="str">
        <f>RIGHT(data_to_clean[[#This Row],[revenue]],LEN(data_to_clean[[#This Row],[revenue]])-FIND(" ",data_to_clean[[#This Row],[revenue]]))</f>
        <v>Million</v>
      </c>
      <c r="H839" s="7">
        <f>VALUE(IF(data_to_clean[[#This Row],[multiplicity]]="Million",_xlfn.CONCAT(SUBSTITUTE(data_to_clean[[#This Row],[number]],".",""),"00000"),_xlfn.CONCAT(SUBSTITUTE(data_to_clean[[#This Row],[number]],".",""),"00000000")))</f>
        <v>9300000</v>
      </c>
      <c r="I839" t="s">
        <v>3396</v>
      </c>
      <c r="J839">
        <f>ROUND(VALUE(SUBSTITUTE(data_to_clean[[#This Row],[growth_%]],".",",")),0)</f>
        <v>507</v>
      </c>
      <c r="K839" t="s">
        <v>257</v>
      </c>
      <c r="L839">
        <v>15</v>
      </c>
      <c r="M839">
        <v>10</v>
      </c>
      <c r="N839">
        <v>2007</v>
      </c>
      <c r="O839">
        <v>1</v>
      </c>
      <c r="P839" t="s">
        <v>948</v>
      </c>
      <c r="Q839" t="b">
        <f>AND(ISNUMBER(data_to_clean[[#This Row],[revenue_formatted]]),ISNUMBER(data_to_clean[[#This Row],[growth_formatted_%]]),ISNUMBER(data_to_clean[[#This Row],[workers]]),ISNUMBER(data_to_clean[[#This Row],[previous_workers]]),ISNUMBER(data_to_clean[[#This Row],[founded]]),ISNUMBER(data_to_clean[[#This Row],[yrs_on_list]]))</f>
        <v>1</v>
      </c>
    </row>
    <row r="840" spans="1:17" x14ac:dyDescent="0.25">
      <c r="A840">
        <v>838</v>
      </c>
      <c r="B840" t="s">
        <v>3397</v>
      </c>
      <c r="C840" t="s">
        <v>166</v>
      </c>
      <c r="D840" t="str">
        <f>VLOOKUP(data_to_clean[[#This Row],[state]],abbreviation_table[],2,FALSE)</f>
        <v>Utah</v>
      </c>
      <c r="E840" t="s">
        <v>3399</v>
      </c>
      <c r="F840" t="str">
        <f>TRIM(LEFT(data_to_clean[[#This Row],[revenue]],FIND(" ",data_to_clean[[#This Row],[revenue]])))</f>
        <v>102.2</v>
      </c>
      <c r="G840" t="str">
        <f>RIGHT(data_to_clean[[#This Row],[revenue]],LEN(data_to_clean[[#This Row],[revenue]])-FIND(" ",data_to_clean[[#This Row],[revenue]]))</f>
        <v>Million</v>
      </c>
      <c r="H840" s="7">
        <f>VALUE(IF(data_to_clean[[#This Row],[multiplicity]]="Million",_xlfn.CONCAT(SUBSTITUTE(data_to_clean[[#This Row],[number]],".",""),"00000"),_xlfn.CONCAT(SUBSTITUTE(data_to_clean[[#This Row],[number]],".",""),"00000000")))</f>
        <v>102200000</v>
      </c>
      <c r="I840" t="s">
        <v>3400</v>
      </c>
      <c r="J840">
        <f>ROUND(VALUE(SUBSTITUTE(data_to_clean[[#This Row],[growth_%]],".",",")),0)</f>
        <v>506</v>
      </c>
      <c r="K840" t="s">
        <v>33</v>
      </c>
      <c r="L840">
        <v>63</v>
      </c>
      <c r="M840">
        <v>8</v>
      </c>
      <c r="N840">
        <v>1995</v>
      </c>
      <c r="O840">
        <v>2</v>
      </c>
      <c r="P840" t="s">
        <v>3401</v>
      </c>
      <c r="Q840" t="b">
        <f>AND(ISNUMBER(data_to_clean[[#This Row],[revenue_formatted]]),ISNUMBER(data_to_clean[[#This Row],[growth_formatted_%]]),ISNUMBER(data_to_clean[[#This Row],[workers]]),ISNUMBER(data_to_clean[[#This Row],[previous_workers]]),ISNUMBER(data_to_clean[[#This Row],[founded]]),ISNUMBER(data_to_clean[[#This Row],[yrs_on_list]]))</f>
        <v>1</v>
      </c>
    </row>
    <row r="841" spans="1:17" x14ac:dyDescent="0.25">
      <c r="A841">
        <v>839</v>
      </c>
      <c r="B841" t="s">
        <v>3402</v>
      </c>
      <c r="C841" t="s">
        <v>52</v>
      </c>
      <c r="D841" t="str">
        <f>VLOOKUP(data_to_clean[[#This Row],[state]],abbreviation_table[],2,FALSE)</f>
        <v>Florida</v>
      </c>
      <c r="E841" t="s">
        <v>1773</v>
      </c>
      <c r="F841" t="str">
        <f>TRIM(LEFT(data_to_clean[[#This Row],[revenue]],FIND(" ",data_to_clean[[#This Row],[revenue]])))</f>
        <v>9.5</v>
      </c>
      <c r="G841" t="str">
        <f>RIGHT(data_to_clean[[#This Row],[revenue]],LEN(data_to_clean[[#This Row],[revenue]])-FIND(" ",data_to_clean[[#This Row],[revenue]]))</f>
        <v>Million</v>
      </c>
      <c r="H841" s="7">
        <f>VALUE(IF(data_to_clean[[#This Row],[multiplicity]]="Million",_xlfn.CONCAT(SUBSTITUTE(data_to_clean[[#This Row],[number]],".",""),"00000"),_xlfn.CONCAT(SUBSTITUTE(data_to_clean[[#This Row],[number]],".",""),"00000000")))</f>
        <v>9500000</v>
      </c>
      <c r="I841" t="s">
        <v>3404</v>
      </c>
      <c r="J841">
        <f>ROUND(VALUE(SUBSTITUTE(data_to_clean[[#This Row],[growth_%]],".",",")),0)</f>
        <v>504</v>
      </c>
      <c r="K841" t="s">
        <v>233</v>
      </c>
      <c r="L841">
        <v>15</v>
      </c>
      <c r="M841">
        <v>5</v>
      </c>
      <c r="N841">
        <v>2010</v>
      </c>
      <c r="O841">
        <v>6</v>
      </c>
      <c r="P841" t="s">
        <v>1004</v>
      </c>
      <c r="Q841" t="b">
        <f>AND(ISNUMBER(data_to_clean[[#This Row],[revenue_formatted]]),ISNUMBER(data_to_clean[[#This Row],[growth_formatted_%]]),ISNUMBER(data_to_clean[[#This Row],[workers]]),ISNUMBER(data_to_clean[[#This Row],[previous_workers]]),ISNUMBER(data_to_clean[[#This Row],[founded]]),ISNUMBER(data_to_clean[[#This Row],[yrs_on_list]]))</f>
        <v>1</v>
      </c>
    </row>
    <row r="842" spans="1:17" x14ac:dyDescent="0.25">
      <c r="A842">
        <v>840</v>
      </c>
      <c r="B842" t="s">
        <v>3405</v>
      </c>
      <c r="C842" t="s">
        <v>341</v>
      </c>
      <c r="D842" t="str">
        <f>VLOOKUP(data_to_clean[[#This Row],[state]],abbreviation_table[],2,FALSE)</f>
        <v>Massachusetts</v>
      </c>
      <c r="E842" t="s">
        <v>621</v>
      </c>
      <c r="F842" t="str">
        <f>TRIM(LEFT(data_to_clean[[#This Row],[revenue]],FIND(" ",data_to_clean[[#This Row],[revenue]])))</f>
        <v>3.1</v>
      </c>
      <c r="G842" t="str">
        <f>RIGHT(data_to_clean[[#This Row],[revenue]],LEN(data_to_clean[[#This Row],[revenue]])-FIND(" ",data_to_clean[[#This Row],[revenue]]))</f>
        <v>Million</v>
      </c>
      <c r="H842" s="7">
        <f>VALUE(IF(data_to_clean[[#This Row],[multiplicity]]="Million",_xlfn.CONCAT(SUBSTITUTE(data_to_clean[[#This Row],[number]],".",""),"00000"),_xlfn.CONCAT(SUBSTITUTE(data_to_clean[[#This Row],[number]],".",""),"00000000")))</f>
        <v>3100000</v>
      </c>
      <c r="I842" t="s">
        <v>3407</v>
      </c>
      <c r="J842">
        <f>ROUND(VALUE(SUBSTITUTE(data_to_clean[[#This Row],[growth_%]],".",",")),0)</f>
        <v>504</v>
      </c>
      <c r="K842" t="s">
        <v>257</v>
      </c>
      <c r="L842">
        <v>51</v>
      </c>
      <c r="M842">
        <v>8</v>
      </c>
      <c r="N842">
        <v>2012</v>
      </c>
      <c r="O842">
        <v>1</v>
      </c>
      <c r="P842" t="s">
        <v>3408</v>
      </c>
      <c r="Q842" t="b">
        <f>AND(ISNUMBER(data_to_clean[[#This Row],[revenue_formatted]]),ISNUMBER(data_to_clean[[#This Row],[growth_formatted_%]]),ISNUMBER(data_to_clean[[#This Row],[workers]]),ISNUMBER(data_to_clean[[#This Row],[previous_workers]]),ISNUMBER(data_to_clean[[#This Row],[founded]]),ISNUMBER(data_to_clean[[#This Row],[yrs_on_list]]))</f>
        <v>1</v>
      </c>
    </row>
    <row r="843" spans="1:17" x14ac:dyDescent="0.25">
      <c r="A843">
        <v>841</v>
      </c>
      <c r="B843" t="s">
        <v>3409</v>
      </c>
      <c r="C843" t="s">
        <v>74</v>
      </c>
      <c r="D843" t="str">
        <f>VLOOKUP(data_to_clean[[#This Row],[state]],abbreviation_table[],2,FALSE)</f>
        <v>Ohio</v>
      </c>
      <c r="E843" t="s">
        <v>765</v>
      </c>
      <c r="F843" t="str">
        <f>TRIM(LEFT(data_to_clean[[#This Row],[revenue]],FIND(" ",data_to_clean[[#This Row],[revenue]])))</f>
        <v>5.5</v>
      </c>
      <c r="G843" t="str">
        <f>RIGHT(data_to_clean[[#This Row],[revenue]],LEN(data_to_clean[[#This Row],[revenue]])-FIND(" ",data_to_clean[[#This Row],[revenue]]))</f>
        <v>Million</v>
      </c>
      <c r="H843" s="7">
        <f>VALUE(IF(data_to_clean[[#This Row],[multiplicity]]="Million",_xlfn.CONCAT(SUBSTITUTE(data_to_clean[[#This Row],[number]],".",""),"00000"),_xlfn.CONCAT(SUBSTITUTE(data_to_clean[[#This Row],[number]],".",""),"00000000")))</f>
        <v>5500000</v>
      </c>
      <c r="I843" t="s">
        <v>3411</v>
      </c>
      <c r="J843">
        <f>ROUND(VALUE(SUBSTITUTE(data_to_clean[[#This Row],[growth_%]],".",",")),0)</f>
        <v>503</v>
      </c>
      <c r="K843" t="s">
        <v>48</v>
      </c>
      <c r="L843">
        <v>65</v>
      </c>
      <c r="M843">
        <v>20</v>
      </c>
      <c r="N843">
        <v>2013</v>
      </c>
      <c r="O843">
        <v>2</v>
      </c>
      <c r="P843" t="s">
        <v>3412</v>
      </c>
      <c r="Q843" t="b">
        <f>AND(ISNUMBER(data_to_clean[[#This Row],[revenue_formatted]]),ISNUMBER(data_to_clean[[#This Row],[growth_formatted_%]]),ISNUMBER(data_to_clean[[#This Row],[workers]]),ISNUMBER(data_to_clean[[#This Row],[previous_workers]]),ISNUMBER(data_to_clean[[#This Row],[founded]]),ISNUMBER(data_to_clean[[#This Row],[yrs_on_list]]))</f>
        <v>1</v>
      </c>
    </row>
    <row r="844" spans="1:17" x14ac:dyDescent="0.25">
      <c r="A844">
        <v>842</v>
      </c>
      <c r="B844" t="s">
        <v>3413</v>
      </c>
      <c r="C844" t="s">
        <v>764</v>
      </c>
      <c r="D844" t="str">
        <f>VLOOKUP(data_to_clean[[#This Row],[state]],abbreviation_table[],2,FALSE)</f>
        <v>North Dakota</v>
      </c>
      <c r="E844" t="s">
        <v>380</v>
      </c>
      <c r="F844" t="str">
        <f>TRIM(LEFT(data_to_clean[[#This Row],[revenue]],FIND(" ",data_to_clean[[#This Row],[revenue]])))</f>
        <v>5.8</v>
      </c>
      <c r="G844" t="str">
        <f>RIGHT(data_to_clean[[#This Row],[revenue]],LEN(data_to_clean[[#This Row],[revenue]])-FIND(" ",data_to_clean[[#This Row],[revenue]]))</f>
        <v>Million</v>
      </c>
      <c r="H844" s="7">
        <f>VALUE(IF(data_to_clean[[#This Row],[multiplicity]]="Million",_xlfn.CONCAT(SUBSTITUTE(data_to_clean[[#This Row],[number]],".",""),"00000"),_xlfn.CONCAT(SUBSTITUTE(data_to_clean[[#This Row],[number]],".",""),"00000000")))</f>
        <v>5800000</v>
      </c>
      <c r="I844" t="s">
        <v>3415</v>
      </c>
      <c r="J844">
        <f>ROUND(VALUE(SUBSTITUTE(data_to_clean[[#This Row],[growth_%]],".",",")),0)</f>
        <v>502</v>
      </c>
      <c r="K844" t="s">
        <v>156</v>
      </c>
      <c r="L844">
        <v>55</v>
      </c>
      <c r="M844">
        <v>20</v>
      </c>
      <c r="N844">
        <v>2013</v>
      </c>
      <c r="O844">
        <v>2</v>
      </c>
      <c r="P844" t="s">
        <v>3416</v>
      </c>
      <c r="Q844" t="b">
        <f>AND(ISNUMBER(data_to_clean[[#This Row],[revenue_formatted]]),ISNUMBER(data_to_clean[[#This Row],[growth_formatted_%]]),ISNUMBER(data_to_clean[[#This Row],[workers]]),ISNUMBER(data_to_clean[[#This Row],[previous_workers]]),ISNUMBER(data_to_clean[[#This Row],[founded]]),ISNUMBER(data_to_clean[[#This Row],[yrs_on_list]]))</f>
        <v>1</v>
      </c>
    </row>
    <row r="845" spans="1:17" x14ac:dyDescent="0.25">
      <c r="A845">
        <v>843</v>
      </c>
      <c r="B845" t="s">
        <v>3417</v>
      </c>
      <c r="C845" t="s">
        <v>243</v>
      </c>
      <c r="D845" t="str">
        <f>VLOOKUP(data_to_clean[[#This Row],[state]],abbreviation_table[],2,FALSE)</f>
        <v>Maryland</v>
      </c>
      <c r="E845" t="s">
        <v>1106</v>
      </c>
      <c r="F845" t="str">
        <f>TRIM(LEFT(data_to_clean[[#This Row],[revenue]],FIND(" ",data_to_clean[[#This Row],[revenue]])))</f>
        <v>2.9</v>
      </c>
      <c r="G845" t="str">
        <f>RIGHT(data_to_clean[[#This Row],[revenue]],LEN(data_to_clean[[#This Row],[revenue]])-FIND(" ",data_to_clean[[#This Row],[revenue]]))</f>
        <v>Million</v>
      </c>
      <c r="H845" s="7">
        <f>VALUE(IF(data_to_clean[[#This Row],[multiplicity]]="Million",_xlfn.CONCAT(SUBSTITUTE(data_to_clean[[#This Row],[number]],".",""),"00000"),_xlfn.CONCAT(SUBSTITUTE(data_to_clean[[#This Row],[number]],".",""),"00000000")))</f>
        <v>2900000</v>
      </c>
      <c r="I845" t="s">
        <v>3419</v>
      </c>
      <c r="J845">
        <f>ROUND(VALUE(SUBSTITUTE(data_to_clean[[#This Row],[growth_%]],".",",")),0)</f>
        <v>502</v>
      </c>
      <c r="K845" t="s">
        <v>336</v>
      </c>
      <c r="L845">
        <v>26</v>
      </c>
      <c r="M845">
        <v>14</v>
      </c>
      <c r="N845">
        <v>2014</v>
      </c>
      <c r="O845">
        <v>1</v>
      </c>
      <c r="P845" t="s">
        <v>948</v>
      </c>
      <c r="Q845" t="b">
        <f>AND(ISNUMBER(data_to_clean[[#This Row],[revenue_formatted]]),ISNUMBER(data_to_clean[[#This Row],[growth_formatted_%]]),ISNUMBER(data_to_clean[[#This Row],[workers]]),ISNUMBER(data_to_clean[[#This Row],[previous_workers]]),ISNUMBER(data_to_clean[[#This Row],[founded]]),ISNUMBER(data_to_clean[[#This Row],[yrs_on_list]]))</f>
        <v>1</v>
      </c>
    </row>
    <row r="846" spans="1:17" x14ac:dyDescent="0.25">
      <c r="A846">
        <v>844</v>
      </c>
      <c r="B846" t="s">
        <v>3420</v>
      </c>
      <c r="C846" t="s">
        <v>80</v>
      </c>
      <c r="D846" t="str">
        <f>VLOOKUP(data_to_clean[[#This Row],[state]],abbreviation_table[],2,FALSE)</f>
        <v>California</v>
      </c>
      <c r="E846" t="s">
        <v>572</v>
      </c>
      <c r="F846" t="str">
        <f>TRIM(LEFT(data_to_clean[[#This Row],[revenue]],FIND(" ",data_to_clean[[#This Row],[revenue]])))</f>
        <v>11.1</v>
      </c>
      <c r="G846" t="str">
        <f>RIGHT(data_to_clean[[#This Row],[revenue]],LEN(data_to_clean[[#This Row],[revenue]])-FIND(" ",data_to_clean[[#This Row],[revenue]]))</f>
        <v>Million</v>
      </c>
      <c r="H846" s="7">
        <f>VALUE(IF(data_to_clean[[#This Row],[multiplicity]]="Million",_xlfn.CONCAT(SUBSTITUTE(data_to_clean[[#This Row],[number]],".",""),"00000"),_xlfn.CONCAT(SUBSTITUTE(data_to_clean[[#This Row],[number]],".",""),"00000000")))</f>
        <v>11100000</v>
      </c>
      <c r="I846" t="s">
        <v>3422</v>
      </c>
      <c r="J846">
        <f>ROUND(VALUE(SUBSTITUTE(data_to_clean[[#This Row],[growth_%]],".",",")),0)</f>
        <v>502</v>
      </c>
      <c r="K846" t="s">
        <v>25</v>
      </c>
      <c r="L846">
        <v>16</v>
      </c>
      <c r="M846">
        <v>4</v>
      </c>
      <c r="N846">
        <v>2007</v>
      </c>
      <c r="O846">
        <v>3</v>
      </c>
      <c r="P846" t="s">
        <v>3423</v>
      </c>
      <c r="Q846" t="b">
        <f>AND(ISNUMBER(data_to_clean[[#This Row],[revenue_formatted]]),ISNUMBER(data_to_clean[[#This Row],[growth_formatted_%]]),ISNUMBER(data_to_clean[[#This Row],[workers]]),ISNUMBER(data_to_clean[[#This Row],[previous_workers]]),ISNUMBER(data_to_clean[[#This Row],[founded]]),ISNUMBER(data_to_clean[[#This Row],[yrs_on_list]]))</f>
        <v>1</v>
      </c>
    </row>
    <row r="847" spans="1:17" x14ac:dyDescent="0.25">
      <c r="A847">
        <v>845</v>
      </c>
      <c r="B847" t="s">
        <v>3424</v>
      </c>
      <c r="C847" t="s">
        <v>105</v>
      </c>
      <c r="D847" t="str">
        <f>VLOOKUP(data_to_clean[[#This Row],[state]],abbreviation_table[],2,FALSE)</f>
        <v>New York</v>
      </c>
      <c r="E847" t="s">
        <v>798</v>
      </c>
      <c r="F847" t="str">
        <f>TRIM(LEFT(data_to_clean[[#This Row],[revenue]],FIND(" ",data_to_clean[[#This Row],[revenue]])))</f>
        <v>3</v>
      </c>
      <c r="G847" t="str">
        <f>RIGHT(data_to_clean[[#This Row],[revenue]],LEN(data_to_clean[[#This Row],[revenue]])-FIND(" ",data_to_clean[[#This Row],[revenue]]))</f>
        <v>Million</v>
      </c>
      <c r="H847" s="7">
        <f>VALUE(IF(data_to_clean[[#This Row],[multiplicity]]="Million",_xlfn.CONCAT(SUBSTITUTE(data_to_clean[[#This Row],[number]],".",""),"00000"),_xlfn.CONCAT(SUBSTITUTE(data_to_clean[[#This Row],[number]],".",""),"00000000")))</f>
        <v>300000</v>
      </c>
      <c r="I847" t="s">
        <v>3426</v>
      </c>
      <c r="J847">
        <f>ROUND(VALUE(SUBSTITUTE(data_to_clean[[#This Row],[growth_%]],".",",")),0)</f>
        <v>501</v>
      </c>
      <c r="K847" t="s">
        <v>156</v>
      </c>
      <c r="L847">
        <v>90</v>
      </c>
      <c r="M847">
        <v>30</v>
      </c>
      <c r="N847">
        <v>2001</v>
      </c>
      <c r="O847">
        <v>2</v>
      </c>
      <c r="P847" t="s">
        <v>108</v>
      </c>
      <c r="Q847" t="b">
        <f>AND(ISNUMBER(data_to_clean[[#This Row],[revenue_formatted]]),ISNUMBER(data_to_clean[[#This Row],[growth_formatted_%]]),ISNUMBER(data_to_clean[[#This Row],[workers]]),ISNUMBER(data_to_clean[[#This Row],[previous_workers]]),ISNUMBER(data_to_clean[[#This Row],[founded]]),ISNUMBER(data_to_clean[[#This Row],[yrs_on_list]]))</f>
        <v>1</v>
      </c>
    </row>
    <row r="848" spans="1:17" x14ac:dyDescent="0.25">
      <c r="A848">
        <v>846</v>
      </c>
      <c r="B848" t="s">
        <v>3427</v>
      </c>
      <c r="C848" t="s">
        <v>105</v>
      </c>
      <c r="D848" t="str">
        <f>VLOOKUP(data_to_clean[[#This Row],[state]],abbreviation_table[],2,FALSE)</f>
        <v>New York</v>
      </c>
      <c r="E848" t="s">
        <v>1803</v>
      </c>
      <c r="F848" t="str">
        <f>TRIM(LEFT(data_to_clean[[#This Row],[revenue]],FIND(" ",data_to_clean[[#This Row],[revenue]])))</f>
        <v>11.6</v>
      </c>
      <c r="G848" t="str">
        <f>RIGHT(data_to_clean[[#This Row],[revenue]],LEN(data_to_clean[[#This Row],[revenue]])-FIND(" ",data_to_clean[[#This Row],[revenue]]))</f>
        <v>Million</v>
      </c>
      <c r="H848" s="7">
        <f>VALUE(IF(data_to_clean[[#This Row],[multiplicity]]="Million",_xlfn.CONCAT(SUBSTITUTE(data_to_clean[[#This Row],[number]],".",""),"00000"),_xlfn.CONCAT(SUBSTITUTE(data_to_clean[[#This Row],[number]],".",""),"00000000")))</f>
        <v>11600000</v>
      </c>
      <c r="I848" t="s">
        <v>3429</v>
      </c>
      <c r="J848">
        <f>ROUND(VALUE(SUBSTITUTE(data_to_clean[[#This Row],[growth_%]],".",",")),0)</f>
        <v>501</v>
      </c>
      <c r="K848" t="s">
        <v>187</v>
      </c>
      <c r="L848">
        <v>32</v>
      </c>
      <c r="M848">
        <v>5</v>
      </c>
      <c r="N848">
        <v>2013</v>
      </c>
      <c r="O848">
        <v>2</v>
      </c>
      <c r="P848" t="s">
        <v>108</v>
      </c>
      <c r="Q848" t="b">
        <f>AND(ISNUMBER(data_to_clean[[#This Row],[revenue_formatted]]),ISNUMBER(data_to_clean[[#This Row],[growth_formatted_%]]),ISNUMBER(data_to_clean[[#This Row],[workers]]),ISNUMBER(data_to_clean[[#This Row],[previous_workers]]),ISNUMBER(data_to_clean[[#This Row],[founded]]),ISNUMBER(data_to_clean[[#This Row],[yrs_on_list]]))</f>
        <v>1</v>
      </c>
    </row>
    <row r="849" spans="1:17" x14ac:dyDescent="0.25">
      <c r="A849">
        <v>847</v>
      </c>
      <c r="B849" t="s">
        <v>3430</v>
      </c>
      <c r="C849" t="s">
        <v>59</v>
      </c>
      <c r="D849" t="str">
        <f>VLOOKUP(data_to_clean[[#This Row],[state]],abbreviation_table[],2,FALSE)</f>
        <v>New Jersey</v>
      </c>
      <c r="E849" t="s">
        <v>3432</v>
      </c>
      <c r="F849" t="str">
        <f>TRIM(LEFT(data_to_clean[[#This Row],[revenue]],FIND(" ",data_to_clean[[#This Row],[revenue]])))</f>
        <v>72.8</v>
      </c>
      <c r="G849" t="str">
        <f>RIGHT(data_to_clean[[#This Row],[revenue]],LEN(data_to_clean[[#This Row],[revenue]])-FIND(" ",data_to_clean[[#This Row],[revenue]]))</f>
        <v>Million</v>
      </c>
      <c r="H849" s="7">
        <f>VALUE(IF(data_to_clean[[#This Row],[multiplicity]]="Million",_xlfn.CONCAT(SUBSTITUTE(data_to_clean[[#This Row],[number]],".",""),"00000"),_xlfn.CONCAT(SUBSTITUTE(data_to_clean[[#This Row],[number]],".",""),"00000000")))</f>
        <v>72800000</v>
      </c>
      <c r="I849" t="s">
        <v>3433</v>
      </c>
      <c r="J849">
        <f>ROUND(VALUE(SUBSTITUTE(data_to_clean[[#This Row],[growth_%]],".",",")),0)</f>
        <v>501</v>
      </c>
      <c r="K849" t="s">
        <v>40</v>
      </c>
      <c r="L849">
        <v>45</v>
      </c>
      <c r="M849">
        <v>6</v>
      </c>
      <c r="N849">
        <v>2014</v>
      </c>
      <c r="O849">
        <v>1</v>
      </c>
      <c r="P849" t="s">
        <v>3434</v>
      </c>
      <c r="Q849" t="b">
        <f>AND(ISNUMBER(data_to_clean[[#This Row],[revenue_formatted]]),ISNUMBER(data_to_clean[[#This Row],[growth_formatted_%]]),ISNUMBER(data_to_clean[[#This Row],[workers]]),ISNUMBER(data_to_clean[[#This Row],[previous_workers]]),ISNUMBER(data_to_clean[[#This Row],[founded]]),ISNUMBER(data_to_clean[[#This Row],[yrs_on_list]]))</f>
        <v>1</v>
      </c>
    </row>
    <row r="850" spans="1:17" x14ac:dyDescent="0.25">
      <c r="A850">
        <v>848</v>
      </c>
      <c r="B850" t="s">
        <v>3435</v>
      </c>
      <c r="C850" t="s">
        <v>80</v>
      </c>
      <c r="D850" t="str">
        <f>VLOOKUP(data_to_clean[[#This Row],[state]],abbreviation_table[],2,FALSE)</f>
        <v>California</v>
      </c>
      <c r="E850" t="s">
        <v>512</v>
      </c>
      <c r="F850" t="str">
        <f>TRIM(LEFT(data_to_clean[[#This Row],[revenue]],FIND(" ",data_to_clean[[#This Row],[revenue]])))</f>
        <v>4.9</v>
      </c>
      <c r="G850" t="str">
        <f>RIGHT(data_to_clean[[#This Row],[revenue]],LEN(data_to_clean[[#This Row],[revenue]])-FIND(" ",data_to_clean[[#This Row],[revenue]]))</f>
        <v>Million</v>
      </c>
      <c r="H850" s="7">
        <f>VALUE(IF(data_to_clean[[#This Row],[multiplicity]]="Million",_xlfn.CONCAT(SUBSTITUTE(data_to_clean[[#This Row],[number]],".",""),"00000"),_xlfn.CONCAT(SUBSTITUTE(data_to_clean[[#This Row],[number]],".",""),"00000000")))</f>
        <v>4900000</v>
      </c>
      <c r="I850" t="s">
        <v>3437</v>
      </c>
      <c r="J850">
        <f>ROUND(VALUE(SUBSTITUTE(data_to_clean[[#This Row],[growth_%]],".",",")),0)</f>
        <v>501</v>
      </c>
      <c r="K850" t="s">
        <v>107</v>
      </c>
      <c r="L850">
        <v>42</v>
      </c>
      <c r="M850">
        <v>10</v>
      </c>
      <c r="N850">
        <v>2014</v>
      </c>
      <c r="O850">
        <v>1</v>
      </c>
      <c r="P850" t="s">
        <v>3438</v>
      </c>
      <c r="Q850" t="b">
        <f>AND(ISNUMBER(data_to_clean[[#This Row],[revenue_formatted]]),ISNUMBER(data_to_clean[[#This Row],[growth_formatted_%]]),ISNUMBER(data_to_clean[[#This Row],[workers]]),ISNUMBER(data_to_clean[[#This Row],[previous_workers]]),ISNUMBER(data_to_clean[[#This Row],[founded]]),ISNUMBER(data_to_clean[[#This Row],[yrs_on_list]]))</f>
        <v>1</v>
      </c>
    </row>
    <row r="851" spans="1:17" x14ac:dyDescent="0.25">
      <c r="A851">
        <v>849</v>
      </c>
      <c r="B851" t="s">
        <v>3439</v>
      </c>
      <c r="C851" t="s">
        <v>119</v>
      </c>
      <c r="D851" t="str">
        <f>VLOOKUP(data_to_clean[[#This Row],[state]],abbreviation_table[],2,FALSE)</f>
        <v>Georgia</v>
      </c>
      <c r="E851" t="s">
        <v>3441</v>
      </c>
      <c r="F851" t="str">
        <f>TRIM(LEFT(data_to_clean[[#This Row],[revenue]],FIND(" ",data_to_clean[[#This Row],[revenue]])))</f>
        <v>69.7</v>
      </c>
      <c r="G851" t="str">
        <f>RIGHT(data_to_clean[[#This Row],[revenue]],LEN(data_to_clean[[#This Row],[revenue]])-FIND(" ",data_to_clean[[#This Row],[revenue]]))</f>
        <v>Million</v>
      </c>
      <c r="H851" s="7">
        <f>VALUE(IF(data_to_clean[[#This Row],[multiplicity]]="Million",_xlfn.CONCAT(SUBSTITUTE(data_to_clean[[#This Row],[number]],".",""),"00000"),_xlfn.CONCAT(SUBSTITUTE(data_to_clean[[#This Row],[number]],".",""),"00000000")))</f>
        <v>69700000</v>
      </c>
      <c r="I851" t="s">
        <v>3442</v>
      </c>
      <c r="J851">
        <f>ROUND(VALUE(SUBSTITUTE(data_to_clean[[#This Row],[growth_%]],".",",")),0)</f>
        <v>500</v>
      </c>
      <c r="K851" t="s">
        <v>187</v>
      </c>
      <c r="L851">
        <v>850</v>
      </c>
      <c r="M851">
        <v>350</v>
      </c>
      <c r="N851">
        <v>2004</v>
      </c>
      <c r="O851">
        <v>1</v>
      </c>
      <c r="P851" t="s">
        <v>122</v>
      </c>
      <c r="Q851" t="b">
        <f>AND(ISNUMBER(data_to_clean[[#This Row],[revenue_formatted]]),ISNUMBER(data_to_clean[[#This Row],[growth_formatted_%]]),ISNUMBER(data_to_clean[[#This Row],[workers]]),ISNUMBER(data_to_clean[[#This Row],[previous_workers]]),ISNUMBER(data_to_clean[[#This Row],[founded]]),ISNUMBER(data_to_clean[[#This Row],[yrs_on_list]]))</f>
        <v>1</v>
      </c>
    </row>
    <row r="852" spans="1:17" x14ac:dyDescent="0.25">
      <c r="A852">
        <v>850</v>
      </c>
      <c r="B852" t="s">
        <v>3443</v>
      </c>
      <c r="C852" t="s">
        <v>223</v>
      </c>
      <c r="D852" t="str">
        <f>VLOOKUP(data_to_clean[[#This Row],[state]],abbreviation_table[],2,FALSE)</f>
        <v>Wisconsin</v>
      </c>
      <c r="E852" t="s">
        <v>269</v>
      </c>
      <c r="F852" t="str">
        <f>TRIM(LEFT(data_to_clean[[#This Row],[revenue]],FIND(" ",data_to_clean[[#This Row],[revenue]])))</f>
        <v>7</v>
      </c>
      <c r="G852" t="str">
        <f>RIGHT(data_to_clean[[#This Row],[revenue]],LEN(data_to_clean[[#This Row],[revenue]])-FIND(" ",data_to_clean[[#This Row],[revenue]]))</f>
        <v>Million</v>
      </c>
      <c r="H852" s="7">
        <f>VALUE(IF(data_to_clean[[#This Row],[multiplicity]]="Million",_xlfn.CONCAT(SUBSTITUTE(data_to_clean[[#This Row],[number]],".",""),"00000"),_xlfn.CONCAT(SUBSTITUTE(data_to_clean[[#This Row],[number]],".",""),"00000000")))</f>
        <v>700000</v>
      </c>
      <c r="I852" t="s">
        <v>3445</v>
      </c>
      <c r="J852">
        <f>ROUND(VALUE(SUBSTITUTE(data_to_clean[[#This Row],[growth_%]],".",",")),0)</f>
        <v>499</v>
      </c>
      <c r="K852" t="s">
        <v>297</v>
      </c>
      <c r="L852">
        <v>49</v>
      </c>
      <c r="M852">
        <v>15</v>
      </c>
      <c r="N852">
        <v>2005</v>
      </c>
      <c r="O852">
        <v>2</v>
      </c>
      <c r="P852" t="s">
        <v>3446</v>
      </c>
      <c r="Q852" t="b">
        <f>AND(ISNUMBER(data_to_clean[[#This Row],[revenue_formatted]]),ISNUMBER(data_to_clean[[#This Row],[growth_formatted_%]]),ISNUMBER(data_to_clean[[#This Row],[workers]]),ISNUMBER(data_to_clean[[#This Row],[previous_workers]]),ISNUMBER(data_to_clean[[#This Row],[founded]]),ISNUMBER(data_to_clean[[#This Row],[yrs_on_list]]))</f>
        <v>1</v>
      </c>
    </row>
    <row r="853" spans="1:17" x14ac:dyDescent="0.25">
      <c r="A853">
        <v>851</v>
      </c>
      <c r="B853" t="s">
        <v>3447</v>
      </c>
      <c r="C853" t="s">
        <v>52</v>
      </c>
      <c r="D853" t="str">
        <f>VLOOKUP(data_to_clean[[#This Row],[state]],abbreviation_table[],2,FALSE)</f>
        <v>Florida</v>
      </c>
      <c r="E853" t="s">
        <v>576</v>
      </c>
      <c r="F853" t="str">
        <f>TRIM(LEFT(data_to_clean[[#This Row],[revenue]],FIND(" ",data_to_clean[[#This Row],[revenue]])))</f>
        <v>3.5</v>
      </c>
      <c r="G853" t="str">
        <f>RIGHT(data_to_clean[[#This Row],[revenue]],LEN(data_to_clean[[#This Row],[revenue]])-FIND(" ",data_to_clean[[#This Row],[revenue]]))</f>
        <v>Million</v>
      </c>
      <c r="H853" s="7">
        <f>VALUE(IF(data_to_clean[[#This Row],[multiplicity]]="Million",_xlfn.CONCAT(SUBSTITUTE(data_to_clean[[#This Row],[number]],".",""),"00000"),_xlfn.CONCAT(SUBSTITUTE(data_to_clean[[#This Row],[number]],".",""),"00000000")))</f>
        <v>3500000</v>
      </c>
      <c r="I853" t="s">
        <v>3449</v>
      </c>
      <c r="J853">
        <f>ROUND(VALUE(SUBSTITUTE(data_to_clean[[#This Row],[growth_%]],".",",")),0)</f>
        <v>499</v>
      </c>
      <c r="K853" t="s">
        <v>336</v>
      </c>
      <c r="L853">
        <v>27</v>
      </c>
      <c r="M853">
        <v>4</v>
      </c>
      <c r="N853">
        <v>2013</v>
      </c>
      <c r="O853">
        <v>1</v>
      </c>
      <c r="P853" t="s">
        <v>198</v>
      </c>
      <c r="Q853" t="b">
        <f>AND(ISNUMBER(data_to_clean[[#This Row],[revenue_formatted]]),ISNUMBER(data_to_clean[[#This Row],[growth_formatted_%]]),ISNUMBER(data_to_clean[[#This Row],[workers]]),ISNUMBER(data_to_clean[[#This Row],[previous_workers]]),ISNUMBER(data_to_clean[[#This Row],[founded]]),ISNUMBER(data_to_clean[[#This Row],[yrs_on_list]]))</f>
        <v>1</v>
      </c>
    </row>
    <row r="854" spans="1:17" x14ac:dyDescent="0.25">
      <c r="A854">
        <v>852</v>
      </c>
      <c r="B854" t="s">
        <v>3451</v>
      </c>
      <c r="C854" t="s">
        <v>860</v>
      </c>
      <c r="D854" t="str">
        <f>VLOOKUP(data_to_clean[[#This Row],[state]],abbreviation_table[],2,FALSE)</f>
        <v>Indiana</v>
      </c>
      <c r="E854" t="s">
        <v>939</v>
      </c>
      <c r="F854" t="str">
        <f>TRIM(LEFT(data_to_clean[[#This Row],[revenue]],FIND(" ",data_to_clean[[#This Row],[revenue]])))</f>
        <v>4.1</v>
      </c>
      <c r="G854" t="str">
        <f>RIGHT(data_to_clean[[#This Row],[revenue]],LEN(data_to_clean[[#This Row],[revenue]])-FIND(" ",data_to_clean[[#This Row],[revenue]]))</f>
        <v>Million</v>
      </c>
      <c r="H854" s="7">
        <f>VALUE(IF(data_to_clean[[#This Row],[multiplicity]]="Million",_xlfn.CONCAT(SUBSTITUTE(data_to_clean[[#This Row],[number]],".",""),"00000"),_xlfn.CONCAT(SUBSTITUTE(data_to_clean[[#This Row],[number]],".",""),"00000000")))</f>
        <v>4100000</v>
      </c>
      <c r="I854" t="s">
        <v>3453</v>
      </c>
      <c r="J854">
        <f>ROUND(VALUE(SUBSTITUTE(data_to_clean[[#This Row],[growth_%]],".",",")),0)</f>
        <v>498</v>
      </c>
      <c r="K854" t="s">
        <v>156</v>
      </c>
      <c r="L854">
        <v>45</v>
      </c>
      <c r="M854">
        <v>15</v>
      </c>
      <c r="N854">
        <v>2012</v>
      </c>
      <c r="O854">
        <v>2</v>
      </c>
      <c r="P854" t="s">
        <v>2060</v>
      </c>
      <c r="Q854" t="b">
        <f>AND(ISNUMBER(data_to_clean[[#This Row],[revenue_formatted]]),ISNUMBER(data_to_clean[[#This Row],[growth_formatted_%]]),ISNUMBER(data_to_clean[[#This Row],[workers]]),ISNUMBER(data_to_clean[[#This Row],[previous_workers]]),ISNUMBER(data_to_clean[[#This Row],[founded]]),ISNUMBER(data_to_clean[[#This Row],[yrs_on_list]]))</f>
        <v>1</v>
      </c>
    </row>
    <row r="855" spans="1:17" x14ac:dyDescent="0.25">
      <c r="A855">
        <v>853</v>
      </c>
      <c r="B855" t="s">
        <v>3454</v>
      </c>
      <c r="C855" t="s">
        <v>503</v>
      </c>
      <c r="D855" t="str">
        <f>VLOOKUP(data_to_clean[[#This Row],[state]],abbreviation_table[],2,FALSE)</f>
        <v>Illinois</v>
      </c>
      <c r="E855" t="s">
        <v>704</v>
      </c>
      <c r="F855" t="str">
        <f>TRIM(LEFT(data_to_clean[[#This Row],[revenue]],FIND(" ",data_to_clean[[#This Row],[revenue]])))</f>
        <v>5.4</v>
      </c>
      <c r="G855" t="str">
        <f>RIGHT(data_to_clean[[#This Row],[revenue]],LEN(data_to_clean[[#This Row],[revenue]])-FIND(" ",data_to_clean[[#This Row],[revenue]]))</f>
        <v>Million</v>
      </c>
      <c r="H855" s="7">
        <f>VALUE(IF(data_to_clean[[#This Row],[multiplicity]]="Million",_xlfn.CONCAT(SUBSTITUTE(data_to_clean[[#This Row],[number]],".",""),"00000"),_xlfn.CONCAT(SUBSTITUTE(data_to_clean[[#This Row],[number]],".",""),"00000000")))</f>
        <v>5400000</v>
      </c>
      <c r="I855" t="s">
        <v>3456</v>
      </c>
      <c r="J855">
        <f>ROUND(VALUE(SUBSTITUTE(data_to_clean[[#This Row],[growth_%]],".",",")),0)</f>
        <v>498</v>
      </c>
      <c r="K855" t="s">
        <v>336</v>
      </c>
      <c r="L855">
        <v>20</v>
      </c>
      <c r="M855">
        <v>5</v>
      </c>
      <c r="N855">
        <v>2014</v>
      </c>
      <c r="O855">
        <v>2</v>
      </c>
      <c r="P855" t="s">
        <v>506</v>
      </c>
      <c r="Q855" t="b">
        <f>AND(ISNUMBER(data_to_clean[[#This Row],[revenue_formatted]]),ISNUMBER(data_to_clean[[#This Row],[growth_formatted_%]]),ISNUMBER(data_to_clean[[#This Row],[workers]]),ISNUMBER(data_to_clean[[#This Row],[previous_workers]]),ISNUMBER(data_to_clean[[#This Row],[founded]]),ISNUMBER(data_to_clean[[#This Row],[yrs_on_list]]))</f>
        <v>1</v>
      </c>
    </row>
    <row r="856" spans="1:17" x14ac:dyDescent="0.25">
      <c r="A856">
        <v>854</v>
      </c>
      <c r="B856" t="s">
        <v>3457</v>
      </c>
      <c r="C856" t="s">
        <v>166</v>
      </c>
      <c r="D856" t="str">
        <f>VLOOKUP(data_to_clean[[#This Row],[state]],abbreviation_table[],2,FALSE)</f>
        <v>Utah</v>
      </c>
      <c r="E856" t="s">
        <v>3175</v>
      </c>
      <c r="F856" t="str">
        <f>TRIM(LEFT(data_to_clean[[#This Row],[revenue]],FIND(" ",data_to_clean[[#This Row],[revenue]])))</f>
        <v>14.6</v>
      </c>
      <c r="G856" t="str">
        <f>RIGHT(data_to_clean[[#This Row],[revenue]],LEN(data_to_clean[[#This Row],[revenue]])-FIND(" ",data_to_clean[[#This Row],[revenue]]))</f>
        <v>Million</v>
      </c>
      <c r="H856" s="7">
        <f>VALUE(IF(data_to_clean[[#This Row],[multiplicity]]="Million",_xlfn.CONCAT(SUBSTITUTE(data_to_clean[[#This Row],[number]],".",""),"00000"),_xlfn.CONCAT(SUBSTITUTE(data_to_clean[[#This Row],[number]],".",""),"00000000")))</f>
        <v>14600000</v>
      </c>
      <c r="I856" t="s">
        <v>3459</v>
      </c>
      <c r="J856">
        <f>ROUND(VALUE(SUBSTITUTE(data_to_clean[[#This Row],[growth_%]],".",",")),0)</f>
        <v>497</v>
      </c>
      <c r="K856" t="s">
        <v>324</v>
      </c>
      <c r="L856">
        <v>617</v>
      </c>
      <c r="M856">
        <v>37</v>
      </c>
      <c r="N856">
        <v>2011</v>
      </c>
      <c r="O856">
        <v>1</v>
      </c>
      <c r="P856" t="s">
        <v>170</v>
      </c>
      <c r="Q856" t="b">
        <f>AND(ISNUMBER(data_to_clean[[#This Row],[revenue_formatted]]),ISNUMBER(data_to_clean[[#This Row],[growth_formatted_%]]),ISNUMBER(data_to_clean[[#This Row],[workers]]),ISNUMBER(data_to_clean[[#This Row],[previous_workers]]),ISNUMBER(data_to_clean[[#This Row],[founded]]),ISNUMBER(data_to_clean[[#This Row],[yrs_on_list]]))</f>
        <v>1</v>
      </c>
    </row>
    <row r="857" spans="1:17" x14ac:dyDescent="0.25">
      <c r="A857">
        <v>855</v>
      </c>
      <c r="B857" t="s">
        <v>3460</v>
      </c>
      <c r="C857" t="s">
        <v>1011</v>
      </c>
      <c r="D857" t="str">
        <f>VLOOKUP(data_to_clean[[#This Row],[state]],abbreviation_table[],2,FALSE)</f>
        <v>Nebraska</v>
      </c>
      <c r="E857" t="s">
        <v>504</v>
      </c>
      <c r="F857" t="str">
        <f>TRIM(LEFT(data_to_clean[[#This Row],[revenue]],FIND(" ",data_to_clean[[#This Row],[revenue]])))</f>
        <v>14.4</v>
      </c>
      <c r="G857" t="str">
        <f>RIGHT(data_to_clean[[#This Row],[revenue]],LEN(data_to_clean[[#This Row],[revenue]])-FIND(" ",data_to_clean[[#This Row],[revenue]]))</f>
        <v>Million</v>
      </c>
      <c r="H857" s="7">
        <f>VALUE(IF(data_to_clean[[#This Row],[multiplicity]]="Million",_xlfn.CONCAT(SUBSTITUTE(data_to_clean[[#This Row],[number]],".",""),"00000"),_xlfn.CONCAT(SUBSTITUTE(data_to_clean[[#This Row],[number]],".",""),"00000000")))</f>
        <v>14400000</v>
      </c>
      <c r="I857" t="s">
        <v>3462</v>
      </c>
      <c r="J857">
        <f>ROUND(VALUE(SUBSTITUTE(data_to_clean[[#This Row],[growth_%]],".",",")),0)</f>
        <v>497</v>
      </c>
      <c r="K857" t="s">
        <v>297</v>
      </c>
      <c r="L857">
        <v>174</v>
      </c>
      <c r="M857">
        <v>26</v>
      </c>
      <c r="N857">
        <v>2012</v>
      </c>
      <c r="O857">
        <v>2</v>
      </c>
      <c r="P857" t="s">
        <v>1015</v>
      </c>
      <c r="Q857" t="b">
        <f>AND(ISNUMBER(data_to_clean[[#This Row],[revenue_formatted]]),ISNUMBER(data_to_clean[[#This Row],[growth_formatted_%]]),ISNUMBER(data_to_clean[[#This Row],[workers]]),ISNUMBER(data_to_clean[[#This Row],[previous_workers]]),ISNUMBER(data_to_clean[[#This Row],[founded]]),ISNUMBER(data_to_clean[[#This Row],[yrs_on_list]]))</f>
        <v>1</v>
      </c>
    </row>
    <row r="858" spans="1:17" x14ac:dyDescent="0.25">
      <c r="A858">
        <v>856</v>
      </c>
      <c r="B858" t="s">
        <v>3463</v>
      </c>
      <c r="C858" t="s">
        <v>1262</v>
      </c>
      <c r="D858" t="str">
        <f>VLOOKUP(data_to_clean[[#This Row],[state]],abbreviation_table[],2,FALSE)</f>
        <v>South Carolina</v>
      </c>
      <c r="E858" t="s">
        <v>3465</v>
      </c>
      <c r="F858" t="str">
        <f>TRIM(LEFT(data_to_clean[[#This Row],[revenue]],FIND(" ",data_to_clean[[#This Row],[revenue]])))</f>
        <v>44.8</v>
      </c>
      <c r="G858" t="str">
        <f>RIGHT(data_to_clean[[#This Row],[revenue]],LEN(data_to_clean[[#This Row],[revenue]])-FIND(" ",data_to_clean[[#This Row],[revenue]]))</f>
        <v>Million</v>
      </c>
      <c r="H858" s="7">
        <f>VALUE(IF(data_to_clean[[#This Row],[multiplicity]]="Million",_xlfn.CONCAT(SUBSTITUTE(data_to_clean[[#This Row],[number]],".",""),"00000"),_xlfn.CONCAT(SUBSTITUTE(data_to_clean[[#This Row],[number]],".",""),"00000000")))</f>
        <v>44800000</v>
      </c>
      <c r="I858" t="s">
        <v>3466</v>
      </c>
      <c r="J858">
        <f>ROUND(VALUE(SUBSTITUTE(data_to_clean[[#This Row],[growth_%]],".",",")),0)</f>
        <v>496</v>
      </c>
      <c r="K858" t="s">
        <v>336</v>
      </c>
      <c r="L858">
        <v>34</v>
      </c>
      <c r="M858">
        <v>5</v>
      </c>
      <c r="N858">
        <v>2012</v>
      </c>
      <c r="O858">
        <v>2</v>
      </c>
      <c r="P858" t="s">
        <v>3467</v>
      </c>
      <c r="Q858" t="b">
        <f>AND(ISNUMBER(data_to_clean[[#This Row],[revenue_formatted]]),ISNUMBER(data_to_clean[[#This Row],[growth_formatted_%]]),ISNUMBER(data_to_clean[[#This Row],[workers]]),ISNUMBER(data_to_clean[[#This Row],[previous_workers]]),ISNUMBER(data_to_clean[[#This Row],[founded]]),ISNUMBER(data_to_clean[[#This Row],[yrs_on_list]]))</f>
        <v>1</v>
      </c>
    </row>
    <row r="859" spans="1:17" x14ac:dyDescent="0.25">
      <c r="A859">
        <v>857</v>
      </c>
      <c r="B859" t="s">
        <v>3468</v>
      </c>
      <c r="C859" t="s">
        <v>30</v>
      </c>
      <c r="D859" t="str">
        <f>VLOOKUP(data_to_clean[[#This Row],[state]],abbreviation_table[],2,FALSE)</f>
        <v>Texas</v>
      </c>
      <c r="E859" t="s">
        <v>3470</v>
      </c>
      <c r="F859" t="str">
        <f>TRIM(LEFT(data_to_clean[[#This Row],[revenue]],FIND(" ",data_to_clean[[#This Row],[revenue]])))</f>
        <v>20</v>
      </c>
      <c r="G859" t="str">
        <f>RIGHT(data_to_clean[[#This Row],[revenue]],LEN(data_to_clean[[#This Row],[revenue]])-FIND(" ",data_to_clean[[#This Row],[revenue]]))</f>
        <v>Million</v>
      </c>
      <c r="H859" s="7">
        <f>VALUE(IF(data_to_clean[[#This Row],[multiplicity]]="Million",_xlfn.CONCAT(SUBSTITUTE(data_to_clean[[#This Row],[number]],".",""),"00000"),_xlfn.CONCAT(SUBSTITUTE(data_to_clean[[#This Row],[number]],".",""),"00000000")))</f>
        <v>2000000</v>
      </c>
      <c r="I859" t="s">
        <v>3471</v>
      </c>
      <c r="J859">
        <f>ROUND(VALUE(SUBSTITUTE(data_to_clean[[#This Row],[growth_%]],".",",")),0)</f>
        <v>495</v>
      </c>
      <c r="K859" t="s">
        <v>233</v>
      </c>
      <c r="L859">
        <v>50</v>
      </c>
      <c r="M859">
        <v>12</v>
      </c>
      <c r="N859">
        <v>2009</v>
      </c>
      <c r="O859">
        <v>1</v>
      </c>
      <c r="P859" t="s">
        <v>258</v>
      </c>
      <c r="Q859" t="b">
        <f>AND(ISNUMBER(data_to_clean[[#This Row],[revenue_formatted]]),ISNUMBER(data_to_clean[[#This Row],[growth_formatted_%]]),ISNUMBER(data_to_clean[[#This Row],[workers]]),ISNUMBER(data_to_clean[[#This Row],[previous_workers]]),ISNUMBER(data_to_clean[[#This Row],[founded]]),ISNUMBER(data_to_clean[[#This Row],[yrs_on_list]]))</f>
        <v>1</v>
      </c>
    </row>
    <row r="860" spans="1:17" x14ac:dyDescent="0.25">
      <c r="A860">
        <v>858</v>
      </c>
      <c r="B860" t="s">
        <v>3472</v>
      </c>
      <c r="C860" t="s">
        <v>105</v>
      </c>
      <c r="D860" t="str">
        <f>VLOOKUP(data_to_clean[[#This Row],[state]],abbreviation_table[],2,FALSE)</f>
        <v>New York</v>
      </c>
      <c r="E860" t="s">
        <v>3474</v>
      </c>
      <c r="F860" t="str">
        <f>TRIM(LEFT(data_to_clean[[#This Row],[revenue]],FIND(" ",data_to_clean[[#This Row],[revenue]])))</f>
        <v>14.5</v>
      </c>
      <c r="G860" t="str">
        <f>RIGHT(data_to_clean[[#This Row],[revenue]],LEN(data_to_clean[[#This Row],[revenue]])-FIND(" ",data_to_clean[[#This Row],[revenue]]))</f>
        <v>Million</v>
      </c>
      <c r="H860" s="7">
        <f>VALUE(IF(data_to_clean[[#This Row],[multiplicity]]="Million",_xlfn.CONCAT(SUBSTITUTE(data_to_clean[[#This Row],[number]],".",""),"00000"),_xlfn.CONCAT(SUBSTITUTE(data_to_clean[[#This Row],[number]],".",""),"00000000")))</f>
        <v>14500000</v>
      </c>
      <c r="I860" t="s">
        <v>3475</v>
      </c>
      <c r="J860">
        <f>ROUND(VALUE(SUBSTITUTE(data_to_clean[[#This Row],[growth_%]],".",",")),0)</f>
        <v>495</v>
      </c>
      <c r="K860" t="s">
        <v>18</v>
      </c>
      <c r="L860">
        <v>15</v>
      </c>
      <c r="M860">
        <v>3</v>
      </c>
      <c r="N860">
        <v>2015</v>
      </c>
      <c r="O860">
        <v>1</v>
      </c>
      <c r="P860" t="s">
        <v>108</v>
      </c>
      <c r="Q860" t="b">
        <f>AND(ISNUMBER(data_to_clean[[#This Row],[revenue_formatted]]),ISNUMBER(data_to_clean[[#This Row],[growth_formatted_%]]),ISNUMBER(data_to_clean[[#This Row],[workers]]),ISNUMBER(data_to_clean[[#This Row],[previous_workers]]),ISNUMBER(data_to_clean[[#This Row],[founded]]),ISNUMBER(data_to_clean[[#This Row],[yrs_on_list]]))</f>
        <v>1</v>
      </c>
    </row>
    <row r="861" spans="1:17" x14ac:dyDescent="0.25">
      <c r="A861">
        <v>859</v>
      </c>
      <c r="B861" t="s">
        <v>3476</v>
      </c>
      <c r="C861" t="s">
        <v>80</v>
      </c>
      <c r="D861" t="str">
        <f>VLOOKUP(data_to_clean[[#This Row],[state]],abbreviation_table[],2,FALSE)</f>
        <v>California</v>
      </c>
      <c r="E861" t="s">
        <v>710</v>
      </c>
      <c r="F861" t="str">
        <f>TRIM(LEFT(data_to_clean[[#This Row],[revenue]],FIND(" ",data_to_clean[[#This Row],[revenue]])))</f>
        <v>6.5</v>
      </c>
      <c r="G861" t="str">
        <f>RIGHT(data_to_clean[[#This Row],[revenue]],LEN(data_to_clean[[#This Row],[revenue]])-FIND(" ",data_to_clean[[#This Row],[revenue]]))</f>
        <v>Million</v>
      </c>
      <c r="H861" s="7">
        <f>VALUE(IF(data_to_clean[[#This Row],[multiplicity]]="Million",_xlfn.CONCAT(SUBSTITUTE(data_to_clean[[#This Row],[number]],".",""),"00000"),_xlfn.CONCAT(SUBSTITUTE(data_to_clean[[#This Row],[number]],".",""),"00000000")))</f>
        <v>6500000</v>
      </c>
      <c r="I861" t="s">
        <v>3478</v>
      </c>
      <c r="J861">
        <f>ROUND(VALUE(SUBSTITUTE(data_to_clean[[#This Row],[growth_%]],".",",")),0)</f>
        <v>495</v>
      </c>
      <c r="K861" t="s">
        <v>187</v>
      </c>
      <c r="L861">
        <v>53</v>
      </c>
      <c r="M861">
        <v>5</v>
      </c>
      <c r="N861">
        <v>2014</v>
      </c>
      <c r="O861">
        <v>1</v>
      </c>
      <c r="P861" t="s">
        <v>2693</v>
      </c>
      <c r="Q861" t="b">
        <f>AND(ISNUMBER(data_to_clean[[#This Row],[revenue_formatted]]),ISNUMBER(data_to_clean[[#This Row],[growth_formatted_%]]),ISNUMBER(data_to_clean[[#This Row],[workers]]),ISNUMBER(data_to_clean[[#This Row],[previous_workers]]),ISNUMBER(data_to_clean[[#This Row],[founded]]),ISNUMBER(data_to_clean[[#This Row],[yrs_on_list]]))</f>
        <v>1</v>
      </c>
    </row>
    <row r="862" spans="1:17" x14ac:dyDescent="0.25">
      <c r="A862">
        <v>860</v>
      </c>
      <c r="B862" t="s">
        <v>3479</v>
      </c>
      <c r="C862" t="s">
        <v>105</v>
      </c>
      <c r="D862" t="str">
        <f>VLOOKUP(data_to_clean[[#This Row],[state]],abbreviation_table[],2,FALSE)</f>
        <v>New York</v>
      </c>
      <c r="E862" t="s">
        <v>1106</v>
      </c>
      <c r="F862" t="str">
        <f>TRIM(LEFT(data_to_clean[[#This Row],[revenue]],FIND(" ",data_to_clean[[#This Row],[revenue]])))</f>
        <v>2.9</v>
      </c>
      <c r="G862" t="str">
        <f>RIGHT(data_to_clean[[#This Row],[revenue]],LEN(data_to_clean[[#This Row],[revenue]])-FIND(" ",data_to_clean[[#This Row],[revenue]]))</f>
        <v>Million</v>
      </c>
      <c r="H862" s="7">
        <f>VALUE(IF(data_to_clean[[#This Row],[multiplicity]]="Million",_xlfn.CONCAT(SUBSTITUTE(data_to_clean[[#This Row],[number]],".",""),"00000"),_xlfn.CONCAT(SUBSTITUTE(data_to_clean[[#This Row],[number]],".",""),"00000000")))</f>
        <v>2900000</v>
      </c>
      <c r="I862" t="s">
        <v>3481</v>
      </c>
      <c r="J862">
        <f>ROUND(VALUE(SUBSTITUTE(data_to_clean[[#This Row],[growth_%]],".",",")),0)</f>
        <v>495</v>
      </c>
      <c r="K862" t="s">
        <v>40</v>
      </c>
      <c r="L862">
        <v>15</v>
      </c>
      <c r="M862">
        <v>2</v>
      </c>
      <c r="N862">
        <v>2014</v>
      </c>
      <c r="O862">
        <v>1</v>
      </c>
      <c r="P862" t="s">
        <v>108</v>
      </c>
      <c r="Q862" t="b">
        <f>AND(ISNUMBER(data_to_clean[[#This Row],[revenue_formatted]]),ISNUMBER(data_to_clean[[#This Row],[growth_formatted_%]]),ISNUMBER(data_to_clean[[#This Row],[workers]]),ISNUMBER(data_to_clean[[#This Row],[previous_workers]]),ISNUMBER(data_to_clean[[#This Row],[founded]]),ISNUMBER(data_to_clean[[#This Row],[yrs_on_list]]))</f>
        <v>1</v>
      </c>
    </row>
    <row r="863" spans="1:17" x14ac:dyDescent="0.25">
      <c r="A863">
        <v>861</v>
      </c>
      <c r="B863" t="s">
        <v>3482</v>
      </c>
      <c r="C863" t="s">
        <v>341</v>
      </c>
      <c r="D863" t="str">
        <f>VLOOKUP(data_to_clean[[#This Row],[state]],abbreviation_table[],2,FALSE)</f>
        <v>Massachusetts</v>
      </c>
      <c r="E863" t="s">
        <v>3484</v>
      </c>
      <c r="F863" t="str">
        <f>TRIM(LEFT(data_to_clean[[#This Row],[revenue]],FIND(" ",data_to_clean[[#This Row],[revenue]])))</f>
        <v>59.9</v>
      </c>
      <c r="G863" t="str">
        <f>RIGHT(data_to_clean[[#This Row],[revenue]],LEN(data_to_clean[[#This Row],[revenue]])-FIND(" ",data_to_clean[[#This Row],[revenue]]))</f>
        <v>Million</v>
      </c>
      <c r="H863" s="7">
        <f>VALUE(IF(data_to_clean[[#This Row],[multiplicity]]="Million",_xlfn.CONCAT(SUBSTITUTE(data_to_clean[[#This Row],[number]],".",""),"00000"),_xlfn.CONCAT(SUBSTITUTE(data_to_clean[[#This Row],[number]],".",""),"00000000")))</f>
        <v>59900000</v>
      </c>
      <c r="I863" t="s">
        <v>3485</v>
      </c>
      <c r="J863">
        <f>ROUND(VALUE(SUBSTITUTE(data_to_clean[[#This Row],[growth_%]],".",",")),0)</f>
        <v>494</v>
      </c>
      <c r="K863" t="s">
        <v>175</v>
      </c>
      <c r="L863">
        <v>366</v>
      </c>
      <c r="M863">
        <v>149</v>
      </c>
      <c r="N863">
        <v>2012</v>
      </c>
      <c r="O863">
        <v>4</v>
      </c>
      <c r="P863" t="s">
        <v>3408</v>
      </c>
      <c r="Q863" t="b">
        <f>AND(ISNUMBER(data_to_clean[[#This Row],[revenue_formatted]]),ISNUMBER(data_to_clean[[#This Row],[growth_formatted_%]]),ISNUMBER(data_to_clean[[#This Row],[workers]]),ISNUMBER(data_to_clean[[#This Row],[previous_workers]]),ISNUMBER(data_to_clean[[#This Row],[founded]]),ISNUMBER(data_to_clean[[#This Row],[yrs_on_list]]))</f>
        <v>1</v>
      </c>
    </row>
    <row r="864" spans="1:17" x14ac:dyDescent="0.25">
      <c r="A864">
        <v>862</v>
      </c>
      <c r="B864" t="s">
        <v>3486</v>
      </c>
      <c r="C864" t="s">
        <v>30</v>
      </c>
      <c r="D864" t="str">
        <f>VLOOKUP(data_to_clean[[#This Row],[state]],abbreviation_table[],2,FALSE)</f>
        <v>Texas</v>
      </c>
      <c r="E864" t="s">
        <v>1798</v>
      </c>
      <c r="F864" t="str">
        <f>TRIM(LEFT(data_to_clean[[#This Row],[revenue]],FIND(" ",data_to_clean[[#This Row],[revenue]])))</f>
        <v>5.6</v>
      </c>
      <c r="G864" t="str">
        <f>RIGHT(data_to_clean[[#This Row],[revenue]],LEN(data_to_clean[[#This Row],[revenue]])-FIND(" ",data_to_clean[[#This Row],[revenue]]))</f>
        <v>Million</v>
      </c>
      <c r="H864" s="7">
        <f>VALUE(IF(data_to_clean[[#This Row],[multiplicity]]="Million",_xlfn.CONCAT(SUBSTITUTE(data_to_clean[[#This Row],[number]],".",""),"00000"),_xlfn.CONCAT(SUBSTITUTE(data_to_clean[[#This Row],[number]],".",""),"00000000")))</f>
        <v>5600000</v>
      </c>
      <c r="I864" t="s">
        <v>3488</v>
      </c>
      <c r="J864">
        <f>ROUND(VALUE(SUBSTITUTE(data_to_clean[[#This Row],[growth_%]],".",",")),0)</f>
        <v>494</v>
      </c>
      <c r="K864" t="s">
        <v>187</v>
      </c>
      <c r="L864">
        <v>75</v>
      </c>
      <c r="M864">
        <v>5</v>
      </c>
      <c r="N864">
        <v>2013</v>
      </c>
      <c r="O864">
        <v>1</v>
      </c>
      <c r="P864" t="s">
        <v>34</v>
      </c>
      <c r="Q864" t="b">
        <f>AND(ISNUMBER(data_to_clean[[#This Row],[revenue_formatted]]),ISNUMBER(data_to_clean[[#This Row],[growth_formatted_%]]),ISNUMBER(data_to_clean[[#This Row],[workers]]),ISNUMBER(data_to_clean[[#This Row],[previous_workers]]),ISNUMBER(data_to_clean[[#This Row],[founded]]),ISNUMBER(data_to_clean[[#This Row],[yrs_on_list]]))</f>
        <v>1</v>
      </c>
    </row>
    <row r="865" spans="1:17" x14ac:dyDescent="0.25">
      <c r="A865">
        <v>863</v>
      </c>
      <c r="B865" t="s">
        <v>3489</v>
      </c>
      <c r="C865" t="s">
        <v>503</v>
      </c>
      <c r="D865" t="str">
        <f>VLOOKUP(data_to_clean[[#This Row],[state]],abbreviation_table[],2,FALSE)</f>
        <v>Illinois</v>
      </c>
      <c r="E865" t="s">
        <v>81</v>
      </c>
      <c r="F865" t="str">
        <f>TRIM(LEFT(data_to_clean[[#This Row],[revenue]],FIND(" ",data_to_clean[[#This Row],[revenue]])))</f>
        <v>21.4</v>
      </c>
      <c r="G865" t="str">
        <f>RIGHT(data_to_clean[[#This Row],[revenue]],LEN(data_to_clean[[#This Row],[revenue]])-FIND(" ",data_to_clean[[#This Row],[revenue]]))</f>
        <v>Million</v>
      </c>
      <c r="H865" s="7">
        <f>VALUE(IF(data_to_clean[[#This Row],[multiplicity]]="Million",_xlfn.CONCAT(SUBSTITUTE(data_to_clean[[#This Row],[number]],".",""),"00000"),_xlfn.CONCAT(SUBSTITUTE(data_to_clean[[#This Row],[number]],".",""),"00000000")))</f>
        <v>21400000</v>
      </c>
      <c r="I865" t="s">
        <v>3491</v>
      </c>
      <c r="J865">
        <f>ROUND(VALUE(SUBSTITUTE(data_to_clean[[#This Row],[growth_%]],".",",")),0)</f>
        <v>493</v>
      </c>
      <c r="K865" t="s">
        <v>336</v>
      </c>
      <c r="L865">
        <v>182</v>
      </c>
      <c r="M865">
        <v>92</v>
      </c>
      <c r="N865">
        <v>2011</v>
      </c>
      <c r="O865">
        <v>4</v>
      </c>
      <c r="P865" t="s">
        <v>506</v>
      </c>
      <c r="Q865" t="b">
        <f>AND(ISNUMBER(data_to_clean[[#This Row],[revenue_formatted]]),ISNUMBER(data_to_clean[[#This Row],[growth_formatted_%]]),ISNUMBER(data_to_clean[[#This Row],[workers]]),ISNUMBER(data_to_clean[[#This Row],[previous_workers]]),ISNUMBER(data_to_clean[[#This Row],[founded]]),ISNUMBER(data_to_clean[[#This Row],[yrs_on_list]]))</f>
        <v>1</v>
      </c>
    </row>
    <row r="866" spans="1:17" x14ac:dyDescent="0.25">
      <c r="A866">
        <v>864</v>
      </c>
      <c r="B866" t="s">
        <v>3492</v>
      </c>
      <c r="C866" t="s">
        <v>80</v>
      </c>
      <c r="D866" t="str">
        <f>VLOOKUP(data_to_clean[[#This Row],[state]],abbreviation_table[],2,FALSE)</f>
        <v>California</v>
      </c>
      <c r="E866" t="s">
        <v>3494</v>
      </c>
      <c r="F866" t="str">
        <f>TRIM(LEFT(data_to_clean[[#This Row],[revenue]],FIND(" ",data_to_clean[[#This Row],[revenue]])))</f>
        <v>27</v>
      </c>
      <c r="G866" t="str">
        <f>RIGHT(data_to_clean[[#This Row],[revenue]],LEN(data_to_clean[[#This Row],[revenue]])-FIND(" ",data_to_clean[[#This Row],[revenue]]))</f>
        <v>Million</v>
      </c>
      <c r="H866" s="7">
        <f>VALUE(IF(data_to_clean[[#This Row],[multiplicity]]="Million",_xlfn.CONCAT(SUBSTITUTE(data_to_clean[[#This Row],[number]],".",""),"00000"),_xlfn.CONCAT(SUBSTITUTE(data_to_clean[[#This Row],[number]],".",""),"00000000")))</f>
        <v>2700000</v>
      </c>
      <c r="I866" t="s">
        <v>3495</v>
      </c>
      <c r="J866">
        <f>ROUND(VALUE(SUBSTITUTE(data_to_clean[[#This Row],[growth_%]],".",",")),0)</f>
        <v>493</v>
      </c>
      <c r="K866" t="s">
        <v>18</v>
      </c>
      <c r="L866">
        <v>94</v>
      </c>
      <c r="M866">
        <v>71</v>
      </c>
      <c r="N866">
        <v>2012</v>
      </c>
      <c r="O866">
        <v>3</v>
      </c>
      <c r="P866" t="s">
        <v>83</v>
      </c>
      <c r="Q866" t="b">
        <f>AND(ISNUMBER(data_to_clean[[#This Row],[revenue_formatted]]),ISNUMBER(data_to_clean[[#This Row],[growth_formatted_%]]),ISNUMBER(data_to_clean[[#This Row],[workers]]),ISNUMBER(data_to_clean[[#This Row],[previous_workers]]),ISNUMBER(data_to_clean[[#This Row],[founded]]),ISNUMBER(data_to_clean[[#This Row],[yrs_on_list]]))</f>
        <v>1</v>
      </c>
    </row>
    <row r="867" spans="1:17" x14ac:dyDescent="0.25">
      <c r="A867">
        <v>865</v>
      </c>
      <c r="B867" t="s">
        <v>3496</v>
      </c>
      <c r="C867" t="s">
        <v>80</v>
      </c>
      <c r="D867" t="str">
        <f>VLOOKUP(data_to_clean[[#This Row],[state]],abbreviation_table[],2,FALSE)</f>
        <v>California</v>
      </c>
      <c r="E867" t="s">
        <v>2013</v>
      </c>
      <c r="F867" t="str">
        <f>TRIM(LEFT(data_to_clean[[#This Row],[revenue]],FIND(" ",data_to_clean[[#This Row],[revenue]])))</f>
        <v>7.5</v>
      </c>
      <c r="G867" t="str">
        <f>RIGHT(data_to_clean[[#This Row],[revenue]],LEN(data_to_clean[[#This Row],[revenue]])-FIND(" ",data_to_clean[[#This Row],[revenue]]))</f>
        <v>Million</v>
      </c>
      <c r="H867" s="7">
        <f>VALUE(IF(data_to_clean[[#This Row],[multiplicity]]="Million",_xlfn.CONCAT(SUBSTITUTE(data_to_clean[[#This Row],[number]],".",""),"00000"),_xlfn.CONCAT(SUBSTITUTE(data_to_clean[[#This Row],[number]],".",""),"00000000")))</f>
        <v>7500000</v>
      </c>
      <c r="I867" t="s">
        <v>3498</v>
      </c>
      <c r="J867">
        <f>ROUND(VALUE(SUBSTITUTE(data_to_clean[[#This Row],[growth_%]],".",",")),0)</f>
        <v>491</v>
      </c>
      <c r="K867" t="s">
        <v>18</v>
      </c>
      <c r="L867">
        <v>24</v>
      </c>
      <c r="M867">
        <v>9</v>
      </c>
      <c r="N867">
        <v>2015</v>
      </c>
      <c r="O867">
        <v>1</v>
      </c>
      <c r="P867" t="s">
        <v>137</v>
      </c>
      <c r="Q867" t="b">
        <f>AND(ISNUMBER(data_to_clean[[#This Row],[revenue_formatted]]),ISNUMBER(data_to_clean[[#This Row],[growth_formatted_%]]),ISNUMBER(data_to_clean[[#This Row],[workers]]),ISNUMBER(data_to_clean[[#This Row],[previous_workers]]),ISNUMBER(data_to_clean[[#This Row],[founded]]),ISNUMBER(data_to_clean[[#This Row],[yrs_on_list]]))</f>
        <v>1</v>
      </c>
    </row>
    <row r="868" spans="1:17" x14ac:dyDescent="0.25">
      <c r="A868">
        <v>866</v>
      </c>
      <c r="B868" t="s">
        <v>3499</v>
      </c>
      <c r="C868" t="s">
        <v>1768</v>
      </c>
      <c r="D868" t="str">
        <f>VLOOKUP(data_to_clean[[#This Row],[state]],abbreviation_table[],2,FALSE)</f>
        <v>Oregon</v>
      </c>
      <c r="E868" t="s">
        <v>2496</v>
      </c>
      <c r="F868" t="str">
        <f>TRIM(LEFT(data_to_clean[[#This Row],[revenue]],FIND(" ",data_to_clean[[#This Row],[revenue]])))</f>
        <v>13</v>
      </c>
      <c r="G868" t="str">
        <f>RIGHT(data_to_clean[[#This Row],[revenue]],LEN(data_to_clean[[#This Row],[revenue]])-FIND(" ",data_to_clean[[#This Row],[revenue]]))</f>
        <v>Million</v>
      </c>
      <c r="H868" s="7">
        <f>VALUE(IF(data_to_clean[[#This Row],[multiplicity]]="Million",_xlfn.CONCAT(SUBSTITUTE(data_to_clean[[#This Row],[number]],".",""),"00000"),_xlfn.CONCAT(SUBSTITUTE(data_to_clean[[#This Row],[number]],".",""),"00000000")))</f>
        <v>1300000</v>
      </c>
      <c r="I868" t="s">
        <v>3501</v>
      </c>
      <c r="J868">
        <f>ROUND(VALUE(SUBSTITUTE(data_to_clean[[#This Row],[growth_%]],".",",")),0)</f>
        <v>491</v>
      </c>
      <c r="K868" t="s">
        <v>48</v>
      </c>
      <c r="L868">
        <v>115</v>
      </c>
      <c r="M868">
        <v>30</v>
      </c>
      <c r="N868">
        <v>2012</v>
      </c>
      <c r="O868">
        <v>1</v>
      </c>
      <c r="P868" t="s">
        <v>437</v>
      </c>
      <c r="Q868" t="b">
        <f>AND(ISNUMBER(data_to_clean[[#This Row],[revenue_formatted]]),ISNUMBER(data_to_clean[[#This Row],[growth_formatted_%]]),ISNUMBER(data_to_clean[[#This Row],[workers]]),ISNUMBER(data_to_clean[[#This Row],[previous_workers]]),ISNUMBER(data_to_clean[[#This Row],[founded]]),ISNUMBER(data_to_clean[[#This Row],[yrs_on_list]]))</f>
        <v>1</v>
      </c>
    </row>
    <row r="869" spans="1:17" x14ac:dyDescent="0.25">
      <c r="A869">
        <v>867</v>
      </c>
      <c r="B869" t="s">
        <v>3502</v>
      </c>
      <c r="C869" t="s">
        <v>66</v>
      </c>
      <c r="D869" t="str">
        <f>VLOOKUP(data_to_clean[[#This Row],[state]],abbreviation_table[],2,FALSE)</f>
        <v>Virginia</v>
      </c>
      <c r="E869" t="s">
        <v>1282</v>
      </c>
      <c r="F869" t="str">
        <f>TRIM(LEFT(data_to_clean[[#This Row],[revenue]],FIND(" ",data_to_clean[[#This Row],[revenue]])))</f>
        <v>14</v>
      </c>
      <c r="G869" t="str">
        <f>RIGHT(data_to_clean[[#This Row],[revenue]],LEN(data_to_clean[[#This Row],[revenue]])-FIND(" ",data_to_clean[[#This Row],[revenue]]))</f>
        <v>Million</v>
      </c>
      <c r="H869" s="7">
        <f>VALUE(IF(data_to_clean[[#This Row],[multiplicity]]="Million",_xlfn.CONCAT(SUBSTITUTE(data_to_clean[[#This Row],[number]],".",""),"00000"),_xlfn.CONCAT(SUBSTITUTE(data_to_clean[[#This Row],[number]],".",""),"00000000")))</f>
        <v>1400000</v>
      </c>
      <c r="I869" t="s">
        <v>3504</v>
      </c>
      <c r="J869">
        <f>ROUND(VALUE(SUBSTITUTE(data_to_clean[[#This Row],[growth_%]],".",",")),0)</f>
        <v>490</v>
      </c>
      <c r="K869" t="s">
        <v>181</v>
      </c>
      <c r="L869">
        <v>86</v>
      </c>
      <c r="M869">
        <v>24</v>
      </c>
      <c r="N869">
        <v>2009</v>
      </c>
      <c r="O869">
        <v>4</v>
      </c>
      <c r="P869" t="s">
        <v>3505</v>
      </c>
      <c r="Q869" t="b">
        <f>AND(ISNUMBER(data_to_clean[[#This Row],[revenue_formatted]]),ISNUMBER(data_to_clean[[#This Row],[growth_formatted_%]]),ISNUMBER(data_to_clean[[#This Row],[workers]]),ISNUMBER(data_to_clean[[#This Row],[previous_workers]]),ISNUMBER(data_to_clean[[#This Row],[founded]]),ISNUMBER(data_to_clean[[#This Row],[yrs_on_list]]))</f>
        <v>1</v>
      </c>
    </row>
    <row r="870" spans="1:17" x14ac:dyDescent="0.25">
      <c r="A870">
        <v>868</v>
      </c>
      <c r="B870" t="s">
        <v>3506</v>
      </c>
      <c r="C870" t="s">
        <v>434</v>
      </c>
      <c r="D870" t="str">
        <f>VLOOKUP(data_to_clean[[#This Row],[state]],abbreviation_table[],2,FALSE)</f>
        <v>Maine</v>
      </c>
      <c r="E870" t="s">
        <v>2379</v>
      </c>
      <c r="F870" t="str">
        <f>TRIM(LEFT(data_to_clean[[#This Row],[revenue]],FIND(" ",data_to_clean[[#This Row],[revenue]])))</f>
        <v>17.2</v>
      </c>
      <c r="G870" t="str">
        <f>RIGHT(data_to_clean[[#This Row],[revenue]],LEN(data_to_clean[[#This Row],[revenue]])-FIND(" ",data_to_clean[[#This Row],[revenue]]))</f>
        <v>Million</v>
      </c>
      <c r="H870" s="7">
        <f>VALUE(IF(data_to_clean[[#This Row],[multiplicity]]="Million",_xlfn.CONCAT(SUBSTITUTE(data_to_clean[[#This Row],[number]],".",""),"00000"),_xlfn.CONCAT(SUBSTITUTE(data_to_clean[[#This Row],[number]],".",""),"00000000")))</f>
        <v>17200000</v>
      </c>
      <c r="I870" t="s">
        <v>3508</v>
      </c>
      <c r="J870">
        <f>ROUND(VALUE(SUBSTITUTE(data_to_clean[[#This Row],[growth_%]],".",",")),0)</f>
        <v>490</v>
      </c>
      <c r="K870" t="s">
        <v>211</v>
      </c>
      <c r="L870">
        <v>156</v>
      </c>
      <c r="M870">
        <v>14</v>
      </c>
      <c r="N870">
        <v>2010</v>
      </c>
      <c r="O870">
        <v>2</v>
      </c>
      <c r="P870" t="s">
        <v>3509</v>
      </c>
      <c r="Q870" t="b">
        <f>AND(ISNUMBER(data_to_clean[[#This Row],[revenue_formatted]]),ISNUMBER(data_to_clean[[#This Row],[growth_formatted_%]]),ISNUMBER(data_to_clean[[#This Row],[workers]]),ISNUMBER(data_to_clean[[#This Row],[previous_workers]]),ISNUMBER(data_to_clean[[#This Row],[founded]]),ISNUMBER(data_to_clean[[#This Row],[yrs_on_list]]))</f>
        <v>1</v>
      </c>
    </row>
    <row r="871" spans="1:17" x14ac:dyDescent="0.25">
      <c r="A871">
        <v>869</v>
      </c>
      <c r="B871" t="s">
        <v>3510</v>
      </c>
      <c r="C871" t="s">
        <v>80</v>
      </c>
      <c r="D871" t="str">
        <f>VLOOKUP(data_to_clean[[#This Row],[state]],abbreviation_table[],2,FALSE)</f>
        <v>California</v>
      </c>
      <c r="E871" t="s">
        <v>3024</v>
      </c>
      <c r="F871" t="str">
        <f>TRIM(LEFT(data_to_clean[[#This Row],[revenue]],FIND(" ",data_to_clean[[#This Row],[revenue]])))</f>
        <v>32.6</v>
      </c>
      <c r="G871" t="str">
        <f>RIGHT(data_to_clean[[#This Row],[revenue]],LEN(data_to_clean[[#This Row],[revenue]])-FIND(" ",data_to_clean[[#This Row],[revenue]]))</f>
        <v>Million</v>
      </c>
      <c r="H871" s="7">
        <f>VALUE(IF(data_to_clean[[#This Row],[multiplicity]]="Million",_xlfn.CONCAT(SUBSTITUTE(data_to_clean[[#This Row],[number]],".",""),"00000"),_xlfn.CONCAT(SUBSTITUTE(data_to_clean[[#This Row],[number]],".",""),"00000000")))</f>
        <v>32600000</v>
      </c>
      <c r="I871" t="s">
        <v>3512</v>
      </c>
      <c r="J871">
        <f>ROUND(VALUE(SUBSTITUTE(data_to_clean[[#This Row],[growth_%]],".",",")),0)</f>
        <v>489</v>
      </c>
      <c r="K871" t="s">
        <v>18</v>
      </c>
      <c r="L871">
        <v>72</v>
      </c>
      <c r="M871">
        <v>36</v>
      </c>
      <c r="N871">
        <v>2012</v>
      </c>
      <c r="O871">
        <v>3</v>
      </c>
      <c r="P871" t="s">
        <v>83</v>
      </c>
      <c r="Q871" t="b">
        <f>AND(ISNUMBER(data_to_clean[[#This Row],[revenue_formatted]]),ISNUMBER(data_to_clean[[#This Row],[growth_formatted_%]]),ISNUMBER(data_to_clean[[#This Row],[workers]]),ISNUMBER(data_to_clean[[#This Row],[previous_workers]]),ISNUMBER(data_to_clean[[#This Row],[founded]]),ISNUMBER(data_to_clean[[#This Row],[yrs_on_list]]))</f>
        <v>1</v>
      </c>
    </row>
    <row r="872" spans="1:17" x14ac:dyDescent="0.25">
      <c r="A872">
        <v>870</v>
      </c>
      <c r="B872" t="s">
        <v>3513</v>
      </c>
      <c r="C872" t="s">
        <v>74</v>
      </c>
      <c r="D872" t="str">
        <f>VLOOKUP(data_to_clean[[#This Row],[state]],abbreviation_table[],2,FALSE)</f>
        <v>Ohio</v>
      </c>
      <c r="E872" t="s">
        <v>3515</v>
      </c>
      <c r="F872" t="str">
        <f>TRIM(LEFT(data_to_clean[[#This Row],[revenue]],FIND(" ",data_to_clean[[#This Row],[revenue]])))</f>
        <v>105.6</v>
      </c>
      <c r="G872" t="str">
        <f>RIGHT(data_to_clean[[#This Row],[revenue]],LEN(data_to_clean[[#This Row],[revenue]])-FIND(" ",data_to_clean[[#This Row],[revenue]]))</f>
        <v>Million</v>
      </c>
      <c r="H872" s="7">
        <f>VALUE(IF(data_to_clean[[#This Row],[multiplicity]]="Million",_xlfn.CONCAT(SUBSTITUTE(data_to_clean[[#This Row],[number]],".",""),"00000"),_xlfn.CONCAT(SUBSTITUTE(data_to_clean[[#This Row],[number]],".",""),"00000000")))</f>
        <v>105600000</v>
      </c>
      <c r="I872" t="s">
        <v>3516</v>
      </c>
      <c r="J872">
        <f>ROUND(VALUE(SUBSTITUTE(data_to_clean[[#This Row],[growth_%]],".",",")),0)</f>
        <v>489</v>
      </c>
      <c r="K872" t="s">
        <v>233</v>
      </c>
      <c r="L872">
        <v>300</v>
      </c>
      <c r="M872">
        <v>51</v>
      </c>
      <c r="N872">
        <v>2002</v>
      </c>
      <c r="O872">
        <v>2</v>
      </c>
      <c r="P872" t="s">
        <v>3517</v>
      </c>
      <c r="Q872" t="b">
        <f>AND(ISNUMBER(data_to_clean[[#This Row],[revenue_formatted]]),ISNUMBER(data_to_clean[[#This Row],[growth_formatted_%]]),ISNUMBER(data_to_clean[[#This Row],[workers]]),ISNUMBER(data_to_clean[[#This Row],[previous_workers]]),ISNUMBER(data_to_clean[[#This Row],[founded]]),ISNUMBER(data_to_clean[[#This Row],[yrs_on_list]]))</f>
        <v>1</v>
      </c>
    </row>
    <row r="873" spans="1:17" x14ac:dyDescent="0.25">
      <c r="A873">
        <v>871</v>
      </c>
      <c r="B873" t="s">
        <v>3518</v>
      </c>
      <c r="C873" t="s">
        <v>119</v>
      </c>
      <c r="D873" t="str">
        <f>VLOOKUP(data_to_clean[[#This Row],[state]],abbreviation_table[],2,FALSE)</f>
        <v>Georgia</v>
      </c>
      <c r="E873" t="s">
        <v>665</v>
      </c>
      <c r="F873" t="str">
        <f>TRIM(LEFT(data_to_clean[[#This Row],[revenue]],FIND(" ",data_to_clean[[#This Row],[revenue]])))</f>
        <v>3.2</v>
      </c>
      <c r="G873" t="str">
        <f>RIGHT(data_to_clean[[#This Row],[revenue]],LEN(data_to_clean[[#This Row],[revenue]])-FIND(" ",data_to_clean[[#This Row],[revenue]]))</f>
        <v>Million</v>
      </c>
      <c r="H873" s="7">
        <f>VALUE(IF(data_to_clean[[#This Row],[multiplicity]]="Million",_xlfn.CONCAT(SUBSTITUTE(data_to_clean[[#This Row],[number]],".",""),"00000"),_xlfn.CONCAT(SUBSTITUTE(data_to_clean[[#This Row],[number]],".",""),"00000000")))</f>
        <v>3200000</v>
      </c>
      <c r="I873" t="s">
        <v>3520</v>
      </c>
      <c r="J873">
        <f>ROUND(VALUE(SUBSTITUTE(data_to_clean[[#This Row],[growth_%]],".",",")),0)</f>
        <v>489</v>
      </c>
      <c r="K873" t="s">
        <v>181</v>
      </c>
      <c r="L873">
        <v>8</v>
      </c>
      <c r="M873">
        <v>5</v>
      </c>
      <c r="N873">
        <v>2009</v>
      </c>
      <c r="O873">
        <v>2</v>
      </c>
      <c r="P873" t="s">
        <v>122</v>
      </c>
      <c r="Q873" t="b">
        <f>AND(ISNUMBER(data_to_clean[[#This Row],[revenue_formatted]]),ISNUMBER(data_to_clean[[#This Row],[growth_formatted_%]]),ISNUMBER(data_to_clean[[#This Row],[workers]]),ISNUMBER(data_to_clean[[#This Row],[previous_workers]]),ISNUMBER(data_to_clean[[#This Row],[founded]]),ISNUMBER(data_to_clean[[#This Row],[yrs_on_list]]))</f>
        <v>1</v>
      </c>
    </row>
    <row r="874" spans="1:17" x14ac:dyDescent="0.25">
      <c r="A874">
        <v>872</v>
      </c>
      <c r="B874" t="s">
        <v>3521</v>
      </c>
      <c r="C874" t="s">
        <v>3523</v>
      </c>
      <c r="D874" t="str">
        <f>VLOOKUP(data_to_clean[[#This Row],[state]],abbreviation_table[],2,FALSE)</f>
        <v>South Dakota</v>
      </c>
      <c r="E874" t="s">
        <v>3524</v>
      </c>
      <c r="F874" t="str">
        <f>TRIM(LEFT(data_to_clean[[#This Row],[revenue]],FIND(" ",data_to_clean[[#This Row],[revenue]])))</f>
        <v>11.2</v>
      </c>
      <c r="G874" t="str">
        <f>RIGHT(data_to_clean[[#This Row],[revenue]],LEN(data_to_clean[[#This Row],[revenue]])-FIND(" ",data_to_clean[[#This Row],[revenue]]))</f>
        <v>Million</v>
      </c>
      <c r="H874" s="7">
        <f>VALUE(IF(data_to_clean[[#This Row],[multiplicity]]="Million",_xlfn.CONCAT(SUBSTITUTE(data_to_clean[[#This Row],[number]],".",""),"00000"),_xlfn.CONCAT(SUBSTITUTE(data_to_clean[[#This Row],[number]],".",""),"00000000")))</f>
        <v>11200000</v>
      </c>
      <c r="I874" t="s">
        <v>3525</v>
      </c>
      <c r="J874">
        <f>ROUND(VALUE(SUBSTITUTE(data_to_clean[[#This Row],[growth_%]],".",",")),0)</f>
        <v>488</v>
      </c>
      <c r="K874" t="s">
        <v>211</v>
      </c>
      <c r="L874">
        <v>55</v>
      </c>
      <c r="M874">
        <v>22</v>
      </c>
      <c r="N874">
        <v>2013</v>
      </c>
      <c r="O874">
        <v>3</v>
      </c>
      <c r="P874" t="s">
        <v>3526</v>
      </c>
      <c r="Q874" t="b">
        <f>AND(ISNUMBER(data_to_clean[[#This Row],[revenue_formatted]]),ISNUMBER(data_to_clean[[#This Row],[growth_formatted_%]]),ISNUMBER(data_to_clean[[#This Row],[workers]]),ISNUMBER(data_to_clean[[#This Row],[previous_workers]]),ISNUMBER(data_to_clean[[#This Row],[founded]]),ISNUMBER(data_to_clean[[#This Row],[yrs_on_list]]))</f>
        <v>1</v>
      </c>
    </row>
    <row r="875" spans="1:17" x14ac:dyDescent="0.25">
      <c r="A875">
        <v>873</v>
      </c>
      <c r="B875" t="s">
        <v>3527</v>
      </c>
      <c r="C875" t="s">
        <v>80</v>
      </c>
      <c r="D875" t="str">
        <f>VLOOKUP(data_to_clean[[#This Row],[state]],abbreviation_table[],2,FALSE)</f>
        <v>California</v>
      </c>
      <c r="E875" t="s">
        <v>3529</v>
      </c>
      <c r="F875" t="str">
        <f>TRIM(LEFT(data_to_clean[[#This Row],[revenue]],FIND(" ",data_to_clean[[#This Row],[revenue]])))</f>
        <v>13.1</v>
      </c>
      <c r="G875" t="str">
        <f>RIGHT(data_to_clean[[#This Row],[revenue]],LEN(data_to_clean[[#This Row],[revenue]])-FIND(" ",data_to_clean[[#This Row],[revenue]]))</f>
        <v>Million</v>
      </c>
      <c r="H875" s="7">
        <f>VALUE(IF(data_to_clean[[#This Row],[multiplicity]]="Million",_xlfn.CONCAT(SUBSTITUTE(data_to_clean[[#This Row],[number]],".",""),"00000"),_xlfn.CONCAT(SUBSTITUTE(data_to_clean[[#This Row],[number]],".",""),"00000000")))</f>
        <v>13100000</v>
      </c>
      <c r="I875" t="s">
        <v>3530</v>
      </c>
      <c r="J875">
        <f>ROUND(VALUE(SUBSTITUTE(data_to_clean[[#This Row],[growth_%]],".",",")),0)</f>
        <v>487</v>
      </c>
      <c r="K875" t="s">
        <v>18</v>
      </c>
      <c r="L875">
        <v>68</v>
      </c>
      <c r="M875">
        <v>10</v>
      </c>
      <c r="N875">
        <v>2014</v>
      </c>
      <c r="O875">
        <v>1</v>
      </c>
      <c r="P875" t="s">
        <v>83</v>
      </c>
      <c r="Q875" t="b">
        <f>AND(ISNUMBER(data_to_clean[[#This Row],[revenue_formatted]]),ISNUMBER(data_to_clean[[#This Row],[growth_formatted_%]]),ISNUMBER(data_to_clean[[#This Row],[workers]]),ISNUMBER(data_to_clean[[#This Row],[previous_workers]]),ISNUMBER(data_to_clean[[#This Row],[founded]]),ISNUMBER(data_to_clean[[#This Row],[yrs_on_list]]))</f>
        <v>1</v>
      </c>
    </row>
    <row r="876" spans="1:17" x14ac:dyDescent="0.25">
      <c r="A876">
        <v>874</v>
      </c>
      <c r="B876" t="s">
        <v>3531</v>
      </c>
      <c r="C876" t="s">
        <v>215</v>
      </c>
      <c r="D876" t="str">
        <f>VLOOKUP(data_to_clean[[#This Row],[state]],abbreviation_table[],2,FALSE)</f>
        <v>North Carolina</v>
      </c>
      <c r="E876" t="s">
        <v>1305</v>
      </c>
      <c r="F876" t="str">
        <f>TRIM(LEFT(data_to_clean[[#This Row],[revenue]],FIND(" ",data_to_clean[[#This Row],[revenue]])))</f>
        <v>5.2</v>
      </c>
      <c r="G876" t="str">
        <f>RIGHT(data_to_clean[[#This Row],[revenue]],LEN(data_to_clean[[#This Row],[revenue]])-FIND(" ",data_to_clean[[#This Row],[revenue]]))</f>
        <v>Million</v>
      </c>
      <c r="H876" s="7">
        <f>VALUE(IF(data_to_clean[[#This Row],[multiplicity]]="Million",_xlfn.CONCAT(SUBSTITUTE(data_to_clean[[#This Row],[number]],".",""),"00000"),_xlfn.CONCAT(SUBSTITUTE(data_to_clean[[#This Row],[number]],".",""),"00000000")))</f>
        <v>5200000</v>
      </c>
      <c r="I876" t="s">
        <v>3533</v>
      </c>
      <c r="J876">
        <f>ROUND(VALUE(SUBSTITUTE(data_to_clean[[#This Row],[growth_%]],".",",")),0)</f>
        <v>487</v>
      </c>
      <c r="K876" t="s">
        <v>18</v>
      </c>
      <c r="L876">
        <v>38</v>
      </c>
      <c r="M876">
        <v>7</v>
      </c>
      <c r="N876">
        <v>2007</v>
      </c>
      <c r="O876">
        <v>2</v>
      </c>
      <c r="P876" t="s">
        <v>422</v>
      </c>
      <c r="Q876" t="b">
        <f>AND(ISNUMBER(data_to_clean[[#This Row],[revenue_formatted]]),ISNUMBER(data_to_clean[[#This Row],[growth_formatted_%]]),ISNUMBER(data_to_clean[[#This Row],[workers]]),ISNUMBER(data_to_clean[[#This Row],[previous_workers]]),ISNUMBER(data_to_clean[[#This Row],[founded]]),ISNUMBER(data_to_clean[[#This Row],[yrs_on_list]]))</f>
        <v>1</v>
      </c>
    </row>
    <row r="877" spans="1:17" x14ac:dyDescent="0.25">
      <c r="A877">
        <v>875</v>
      </c>
      <c r="B877" t="s">
        <v>3534</v>
      </c>
      <c r="C877" t="s">
        <v>52</v>
      </c>
      <c r="D877" t="str">
        <f>VLOOKUP(data_to_clean[[#This Row],[state]],abbreviation_table[],2,FALSE)</f>
        <v>Florida</v>
      </c>
      <c r="E877" t="s">
        <v>704</v>
      </c>
      <c r="F877" t="str">
        <f>TRIM(LEFT(data_to_clean[[#This Row],[revenue]],FIND(" ",data_to_clean[[#This Row],[revenue]])))</f>
        <v>5.4</v>
      </c>
      <c r="G877" t="str">
        <f>RIGHT(data_to_clean[[#This Row],[revenue]],LEN(data_to_clean[[#This Row],[revenue]])-FIND(" ",data_to_clean[[#This Row],[revenue]]))</f>
        <v>Million</v>
      </c>
      <c r="H877" s="7">
        <f>VALUE(IF(data_to_clean[[#This Row],[multiplicity]]="Million",_xlfn.CONCAT(SUBSTITUTE(data_to_clean[[#This Row],[number]],".",""),"00000"),_xlfn.CONCAT(SUBSTITUTE(data_to_clean[[#This Row],[number]],".",""),"00000000")))</f>
        <v>5400000</v>
      </c>
      <c r="I877" t="s">
        <v>3536</v>
      </c>
      <c r="J877">
        <f>ROUND(VALUE(SUBSTITUTE(data_to_clean[[#This Row],[growth_%]],".",",")),0)</f>
        <v>486</v>
      </c>
      <c r="K877" t="s">
        <v>18</v>
      </c>
      <c r="L877">
        <v>81</v>
      </c>
      <c r="M877">
        <v>23</v>
      </c>
      <c r="N877">
        <v>2014</v>
      </c>
      <c r="O877">
        <v>2</v>
      </c>
      <c r="P877" t="s">
        <v>671</v>
      </c>
      <c r="Q877" t="b">
        <f>AND(ISNUMBER(data_to_clean[[#This Row],[revenue_formatted]]),ISNUMBER(data_to_clean[[#This Row],[growth_formatted_%]]),ISNUMBER(data_to_clean[[#This Row],[workers]]),ISNUMBER(data_to_clean[[#This Row],[previous_workers]]),ISNUMBER(data_to_clean[[#This Row],[founded]]),ISNUMBER(data_to_clean[[#This Row],[yrs_on_list]]))</f>
        <v>1</v>
      </c>
    </row>
    <row r="878" spans="1:17" x14ac:dyDescent="0.25">
      <c r="A878">
        <v>876</v>
      </c>
      <c r="B878" t="s">
        <v>3537</v>
      </c>
      <c r="C878" t="s">
        <v>333</v>
      </c>
      <c r="D878" t="str">
        <f>VLOOKUP(data_to_clean[[#This Row],[state]],abbreviation_table[],2,FALSE)</f>
        <v>Alabama</v>
      </c>
      <c r="E878" t="s">
        <v>911</v>
      </c>
      <c r="F878" t="str">
        <f>TRIM(LEFT(data_to_clean[[#This Row],[revenue]],FIND(" ",data_to_clean[[#This Row],[revenue]])))</f>
        <v>2.7</v>
      </c>
      <c r="G878" t="str">
        <f>RIGHT(data_to_clean[[#This Row],[revenue]],LEN(data_to_clean[[#This Row],[revenue]])-FIND(" ",data_to_clean[[#This Row],[revenue]]))</f>
        <v>Million</v>
      </c>
      <c r="H878" s="7">
        <f>VALUE(IF(data_to_clean[[#This Row],[multiplicity]]="Million",_xlfn.CONCAT(SUBSTITUTE(data_to_clean[[#This Row],[number]],".",""),"00000"),_xlfn.CONCAT(SUBSTITUTE(data_to_clean[[#This Row],[number]],".",""),"00000000")))</f>
        <v>2700000</v>
      </c>
      <c r="I878" t="s">
        <v>3539</v>
      </c>
      <c r="J878">
        <f>ROUND(VALUE(SUBSTITUTE(data_to_clean[[#This Row],[growth_%]],".",",")),0)</f>
        <v>486</v>
      </c>
      <c r="K878" t="s">
        <v>33</v>
      </c>
      <c r="L878">
        <v>11</v>
      </c>
      <c r="M878">
        <v>3</v>
      </c>
      <c r="N878">
        <v>2008</v>
      </c>
      <c r="O878">
        <v>1</v>
      </c>
      <c r="P878" t="s">
        <v>3540</v>
      </c>
      <c r="Q878" t="b">
        <f>AND(ISNUMBER(data_to_clean[[#This Row],[revenue_formatted]]),ISNUMBER(data_to_clean[[#This Row],[growth_formatted_%]]),ISNUMBER(data_to_clean[[#This Row],[workers]]),ISNUMBER(data_to_clean[[#This Row],[previous_workers]]),ISNUMBER(data_to_clean[[#This Row],[founded]]),ISNUMBER(data_to_clean[[#This Row],[yrs_on_list]]))</f>
        <v>1</v>
      </c>
    </row>
    <row r="879" spans="1:17" x14ac:dyDescent="0.25">
      <c r="A879">
        <v>877</v>
      </c>
      <c r="B879" t="s">
        <v>3541</v>
      </c>
      <c r="C879" t="s">
        <v>243</v>
      </c>
      <c r="D879" t="str">
        <f>VLOOKUP(data_to_clean[[#This Row],[state]],abbreviation_table[],2,FALSE)</f>
        <v>Maryland</v>
      </c>
      <c r="E879" t="s">
        <v>911</v>
      </c>
      <c r="F879" t="str">
        <f>TRIM(LEFT(data_to_clean[[#This Row],[revenue]],FIND(" ",data_to_clean[[#This Row],[revenue]])))</f>
        <v>2.7</v>
      </c>
      <c r="G879" t="str">
        <f>RIGHT(data_to_clean[[#This Row],[revenue]],LEN(data_to_clean[[#This Row],[revenue]])-FIND(" ",data_to_clean[[#This Row],[revenue]]))</f>
        <v>Million</v>
      </c>
      <c r="H879" s="7">
        <f>VALUE(IF(data_to_clean[[#This Row],[multiplicity]]="Million",_xlfn.CONCAT(SUBSTITUTE(data_to_clean[[#This Row],[number]],".",""),"00000"),_xlfn.CONCAT(SUBSTITUTE(data_to_clean[[#This Row],[number]],".",""),"00000000")))</f>
        <v>2700000</v>
      </c>
      <c r="I879" t="s">
        <v>3543</v>
      </c>
      <c r="J879">
        <f>ROUND(VALUE(SUBSTITUTE(data_to_clean[[#This Row],[growth_%]],".",",")),0)</f>
        <v>485</v>
      </c>
      <c r="K879" t="s">
        <v>25</v>
      </c>
      <c r="L879">
        <v>3</v>
      </c>
      <c r="M879">
        <v>3</v>
      </c>
      <c r="N879">
        <v>2015</v>
      </c>
      <c r="O879">
        <v>1</v>
      </c>
      <c r="P879" t="s">
        <v>830</v>
      </c>
      <c r="Q879" t="b">
        <f>AND(ISNUMBER(data_to_clean[[#This Row],[revenue_formatted]]),ISNUMBER(data_to_clean[[#This Row],[growth_formatted_%]]),ISNUMBER(data_to_clean[[#This Row],[workers]]),ISNUMBER(data_to_clean[[#This Row],[previous_workers]]),ISNUMBER(data_to_clean[[#This Row],[founded]]),ISNUMBER(data_to_clean[[#This Row],[yrs_on_list]]))</f>
        <v>1</v>
      </c>
    </row>
    <row r="880" spans="1:17" x14ac:dyDescent="0.25">
      <c r="A880">
        <v>878</v>
      </c>
      <c r="B880" t="s">
        <v>3544</v>
      </c>
      <c r="C880" t="s">
        <v>52</v>
      </c>
      <c r="D880" t="str">
        <f>VLOOKUP(data_to_clean[[#This Row],[state]],abbreviation_table[],2,FALSE)</f>
        <v>Florida</v>
      </c>
      <c r="E880" t="s">
        <v>585</v>
      </c>
      <c r="F880" t="str">
        <f>TRIM(LEFT(data_to_clean[[#This Row],[revenue]],FIND(" ",data_to_clean[[#This Row],[revenue]])))</f>
        <v>7.6</v>
      </c>
      <c r="G880" t="str">
        <f>RIGHT(data_to_clean[[#This Row],[revenue]],LEN(data_to_clean[[#This Row],[revenue]])-FIND(" ",data_to_clean[[#This Row],[revenue]]))</f>
        <v>Million</v>
      </c>
      <c r="H880" s="7">
        <f>VALUE(IF(data_to_clean[[#This Row],[multiplicity]]="Million",_xlfn.CONCAT(SUBSTITUTE(data_to_clean[[#This Row],[number]],".",""),"00000"),_xlfn.CONCAT(SUBSTITUTE(data_to_clean[[#This Row],[number]],".",""),"00000000")))</f>
        <v>7600000</v>
      </c>
      <c r="I880" t="s">
        <v>3546</v>
      </c>
      <c r="J880">
        <f>ROUND(VALUE(SUBSTITUTE(data_to_clean[[#This Row],[growth_%]],".",",")),0)</f>
        <v>485</v>
      </c>
      <c r="K880" t="s">
        <v>336</v>
      </c>
      <c r="L880">
        <v>25</v>
      </c>
      <c r="M880">
        <v>5</v>
      </c>
      <c r="N880">
        <v>2013</v>
      </c>
      <c r="O880">
        <v>2</v>
      </c>
      <c r="P880" t="s">
        <v>203</v>
      </c>
      <c r="Q880" t="b">
        <f>AND(ISNUMBER(data_to_clean[[#This Row],[revenue_formatted]]),ISNUMBER(data_to_clean[[#This Row],[growth_formatted_%]]),ISNUMBER(data_to_clean[[#This Row],[workers]]),ISNUMBER(data_to_clean[[#This Row],[previous_workers]]),ISNUMBER(data_to_clean[[#This Row],[founded]]),ISNUMBER(data_to_clean[[#This Row],[yrs_on_list]]))</f>
        <v>1</v>
      </c>
    </row>
    <row r="881" spans="1:17" x14ac:dyDescent="0.25">
      <c r="A881">
        <v>879</v>
      </c>
      <c r="B881" t="s">
        <v>3547</v>
      </c>
      <c r="C881" t="s">
        <v>80</v>
      </c>
      <c r="D881" t="str">
        <f>VLOOKUP(data_to_clean[[#This Row],[state]],abbreviation_table[],2,FALSE)</f>
        <v>California</v>
      </c>
      <c r="E881" t="s">
        <v>3549</v>
      </c>
      <c r="F881" t="str">
        <f>TRIM(LEFT(data_to_clean[[#This Row],[revenue]],FIND(" ",data_to_clean[[#This Row],[revenue]])))</f>
        <v>39.8</v>
      </c>
      <c r="G881" t="str">
        <f>RIGHT(data_to_clean[[#This Row],[revenue]],LEN(data_to_clean[[#This Row],[revenue]])-FIND(" ",data_to_clean[[#This Row],[revenue]]))</f>
        <v>Million</v>
      </c>
      <c r="H881" s="7">
        <f>VALUE(IF(data_to_clean[[#This Row],[multiplicity]]="Million",_xlfn.CONCAT(SUBSTITUTE(data_to_clean[[#This Row],[number]],".",""),"00000"),_xlfn.CONCAT(SUBSTITUTE(data_to_clean[[#This Row],[number]],".",""),"00000000")))</f>
        <v>39800000</v>
      </c>
      <c r="I881" t="s">
        <v>3550</v>
      </c>
      <c r="J881">
        <f>ROUND(VALUE(SUBSTITUTE(data_to_clean[[#This Row],[growth_%]],".",",")),0)</f>
        <v>485</v>
      </c>
      <c r="K881" t="s">
        <v>156</v>
      </c>
      <c r="L881">
        <v>86</v>
      </c>
      <c r="M881">
        <v>10</v>
      </c>
      <c r="N881">
        <v>2015</v>
      </c>
      <c r="O881">
        <v>2</v>
      </c>
      <c r="P881" t="s">
        <v>1475</v>
      </c>
      <c r="Q881" t="b">
        <f>AND(ISNUMBER(data_to_clean[[#This Row],[revenue_formatted]]),ISNUMBER(data_to_clean[[#This Row],[growth_formatted_%]]),ISNUMBER(data_to_clean[[#This Row],[workers]]),ISNUMBER(data_to_clean[[#This Row],[previous_workers]]),ISNUMBER(data_to_clean[[#This Row],[founded]]),ISNUMBER(data_to_clean[[#This Row],[yrs_on_list]]))</f>
        <v>1</v>
      </c>
    </row>
    <row r="882" spans="1:17" x14ac:dyDescent="0.25">
      <c r="A882">
        <v>880</v>
      </c>
      <c r="B882" t="s">
        <v>3551</v>
      </c>
      <c r="C882" t="s">
        <v>1262</v>
      </c>
      <c r="D882" t="str">
        <f>VLOOKUP(data_to_clean[[#This Row],[state]],abbreviation_table[],2,FALSE)</f>
        <v>South Carolina</v>
      </c>
      <c r="E882" t="s">
        <v>2763</v>
      </c>
      <c r="F882" t="str">
        <f>TRIM(LEFT(data_to_clean[[#This Row],[revenue]],FIND(" ",data_to_clean[[#This Row],[revenue]])))</f>
        <v>12.1</v>
      </c>
      <c r="G882" t="str">
        <f>RIGHT(data_to_clean[[#This Row],[revenue]],LEN(data_to_clean[[#This Row],[revenue]])-FIND(" ",data_to_clean[[#This Row],[revenue]]))</f>
        <v>Million</v>
      </c>
      <c r="H882" s="7">
        <f>VALUE(IF(data_to_clean[[#This Row],[multiplicity]]="Million",_xlfn.CONCAT(SUBSTITUTE(data_to_clean[[#This Row],[number]],".",""),"00000"),_xlfn.CONCAT(SUBSTITUTE(data_to_clean[[#This Row],[number]],".",""),"00000000")))</f>
        <v>12100000</v>
      </c>
      <c r="I882" t="s">
        <v>3553</v>
      </c>
      <c r="J882">
        <f>ROUND(VALUE(SUBSTITUTE(data_to_clean[[#This Row],[growth_%]],".",",")),0)</f>
        <v>485</v>
      </c>
      <c r="K882" t="s">
        <v>1041</v>
      </c>
      <c r="L882">
        <v>63</v>
      </c>
      <c r="M882">
        <v>28</v>
      </c>
      <c r="N882">
        <v>2013</v>
      </c>
      <c r="O882">
        <v>2</v>
      </c>
      <c r="P882" t="s">
        <v>596</v>
      </c>
      <c r="Q882" t="b">
        <f>AND(ISNUMBER(data_to_clean[[#This Row],[revenue_formatted]]),ISNUMBER(data_to_clean[[#This Row],[growth_formatted_%]]),ISNUMBER(data_to_clean[[#This Row],[workers]]),ISNUMBER(data_to_clean[[#This Row],[previous_workers]]),ISNUMBER(data_to_clean[[#This Row],[founded]]),ISNUMBER(data_to_clean[[#This Row],[yrs_on_list]]))</f>
        <v>1</v>
      </c>
    </row>
    <row r="883" spans="1:17" x14ac:dyDescent="0.25">
      <c r="A883">
        <v>881</v>
      </c>
      <c r="B883" t="s">
        <v>3554</v>
      </c>
      <c r="C883" t="s">
        <v>15</v>
      </c>
      <c r="D883" t="str">
        <f>VLOOKUP(data_to_clean[[#This Row],[state]],abbreviation_table[],2,FALSE)</f>
        <v>Arizona</v>
      </c>
      <c r="E883" t="s">
        <v>3556</v>
      </c>
      <c r="F883" t="str">
        <f>TRIM(LEFT(data_to_clean[[#This Row],[revenue]],FIND(" ",data_to_clean[[#This Row],[revenue]])))</f>
        <v>46.3</v>
      </c>
      <c r="G883" t="str">
        <f>RIGHT(data_to_clean[[#This Row],[revenue]],LEN(data_to_clean[[#This Row],[revenue]])-FIND(" ",data_to_clean[[#This Row],[revenue]]))</f>
        <v>Million</v>
      </c>
      <c r="H883" s="7">
        <f>VALUE(IF(data_to_clean[[#This Row],[multiplicity]]="Million",_xlfn.CONCAT(SUBSTITUTE(data_to_clean[[#This Row],[number]],".",""),"00000"),_xlfn.CONCAT(SUBSTITUTE(data_to_clean[[#This Row],[number]],".",""),"00000000")))</f>
        <v>46300000</v>
      </c>
      <c r="I883" t="s">
        <v>3557</v>
      </c>
      <c r="J883">
        <f>ROUND(VALUE(SUBSTITUTE(data_to_clean[[#This Row],[growth_%]],".",",")),0)</f>
        <v>484</v>
      </c>
      <c r="K883" t="s">
        <v>18</v>
      </c>
      <c r="L883">
        <v>110</v>
      </c>
      <c r="M883">
        <v>22</v>
      </c>
      <c r="N883">
        <v>2008</v>
      </c>
      <c r="O883">
        <v>7</v>
      </c>
      <c r="P883" t="s">
        <v>19</v>
      </c>
      <c r="Q883" t="b">
        <f>AND(ISNUMBER(data_to_clean[[#This Row],[revenue_formatted]]),ISNUMBER(data_to_clean[[#This Row],[growth_formatted_%]]),ISNUMBER(data_to_clean[[#This Row],[workers]]),ISNUMBER(data_to_clean[[#This Row],[previous_workers]]),ISNUMBER(data_to_clean[[#This Row],[founded]]),ISNUMBER(data_to_clean[[#This Row],[yrs_on_list]]))</f>
        <v>1</v>
      </c>
    </row>
    <row r="884" spans="1:17" x14ac:dyDescent="0.25">
      <c r="A884">
        <v>882</v>
      </c>
      <c r="B884" t="s">
        <v>3558</v>
      </c>
      <c r="C884" t="s">
        <v>52</v>
      </c>
      <c r="D884" t="str">
        <f>VLOOKUP(data_to_clean[[#This Row],[state]],abbreviation_table[],2,FALSE)</f>
        <v>Florida</v>
      </c>
      <c r="E884" t="s">
        <v>3560</v>
      </c>
      <c r="F884" t="str">
        <f>TRIM(LEFT(data_to_clean[[#This Row],[revenue]],FIND(" ",data_to_clean[[#This Row],[revenue]])))</f>
        <v>56.4</v>
      </c>
      <c r="G884" t="str">
        <f>RIGHT(data_to_clean[[#This Row],[revenue]],LEN(data_to_clean[[#This Row],[revenue]])-FIND(" ",data_to_clean[[#This Row],[revenue]]))</f>
        <v>Million</v>
      </c>
      <c r="H884" s="7">
        <f>VALUE(IF(data_to_clean[[#This Row],[multiplicity]]="Million",_xlfn.CONCAT(SUBSTITUTE(data_to_clean[[#This Row],[number]],".",""),"00000"),_xlfn.CONCAT(SUBSTITUTE(data_to_clean[[#This Row],[number]],".",""),"00000000")))</f>
        <v>56400000</v>
      </c>
      <c r="I884" t="s">
        <v>3561</v>
      </c>
      <c r="J884">
        <f>ROUND(VALUE(SUBSTITUTE(data_to_clean[[#This Row],[growth_%]],".",",")),0)</f>
        <v>483</v>
      </c>
      <c r="K884" t="s">
        <v>69</v>
      </c>
      <c r="L884">
        <v>990</v>
      </c>
      <c r="M884">
        <v>100</v>
      </c>
      <c r="N884">
        <v>2011</v>
      </c>
      <c r="O884">
        <v>7</v>
      </c>
      <c r="P884" t="s">
        <v>671</v>
      </c>
      <c r="Q884" t="b">
        <f>AND(ISNUMBER(data_to_clean[[#This Row],[revenue_formatted]]),ISNUMBER(data_to_clean[[#This Row],[growth_formatted_%]]),ISNUMBER(data_to_clean[[#This Row],[workers]]),ISNUMBER(data_to_clean[[#This Row],[previous_workers]]),ISNUMBER(data_to_clean[[#This Row],[founded]]),ISNUMBER(data_to_clean[[#This Row],[yrs_on_list]]))</f>
        <v>1</v>
      </c>
    </row>
    <row r="885" spans="1:17" x14ac:dyDescent="0.25">
      <c r="A885">
        <v>883</v>
      </c>
      <c r="B885" t="s">
        <v>3562</v>
      </c>
      <c r="C885" t="s">
        <v>852</v>
      </c>
      <c r="D885" t="str">
        <f>VLOOKUP(data_to_clean[[#This Row],[state]],abbreviation_table[],2,FALSE)</f>
        <v>Missouri</v>
      </c>
      <c r="E885" t="s">
        <v>142</v>
      </c>
      <c r="F885" t="str">
        <f>TRIM(LEFT(data_to_clean[[#This Row],[revenue]],FIND(" ",data_to_clean[[#This Row],[revenue]])))</f>
        <v>10.2</v>
      </c>
      <c r="G885" t="str">
        <f>RIGHT(data_to_clean[[#This Row],[revenue]],LEN(data_to_clean[[#This Row],[revenue]])-FIND(" ",data_to_clean[[#This Row],[revenue]]))</f>
        <v>Million</v>
      </c>
      <c r="H885" s="7">
        <f>VALUE(IF(data_to_clean[[#This Row],[multiplicity]]="Million",_xlfn.CONCAT(SUBSTITUTE(data_to_clean[[#This Row],[number]],".",""),"00000"),_xlfn.CONCAT(SUBSTITUTE(data_to_clean[[#This Row],[number]],".",""),"00000000")))</f>
        <v>10200000</v>
      </c>
      <c r="I885" t="s">
        <v>3564</v>
      </c>
      <c r="J885">
        <f>ROUND(VALUE(SUBSTITUTE(data_to_clean[[#This Row],[growth_%]],".",",")),0)</f>
        <v>481</v>
      </c>
      <c r="K885" t="s">
        <v>1041</v>
      </c>
      <c r="L885">
        <v>44</v>
      </c>
      <c r="M885">
        <v>17</v>
      </c>
      <c r="N885">
        <v>2010</v>
      </c>
      <c r="O885">
        <v>3</v>
      </c>
      <c r="P885" t="s">
        <v>3565</v>
      </c>
      <c r="Q885" t="b">
        <f>AND(ISNUMBER(data_to_clean[[#This Row],[revenue_formatted]]),ISNUMBER(data_to_clean[[#This Row],[growth_formatted_%]]),ISNUMBER(data_to_clean[[#This Row],[workers]]),ISNUMBER(data_to_clean[[#This Row],[previous_workers]]),ISNUMBER(data_to_clean[[#This Row],[founded]]),ISNUMBER(data_to_clean[[#This Row],[yrs_on_list]]))</f>
        <v>1</v>
      </c>
    </row>
    <row r="886" spans="1:17" x14ac:dyDescent="0.25">
      <c r="A886">
        <v>884</v>
      </c>
      <c r="B886" t="s">
        <v>3566</v>
      </c>
      <c r="C886" t="s">
        <v>105</v>
      </c>
      <c r="D886" t="str">
        <f>VLOOKUP(data_to_clean[[#This Row],[state]],abbreviation_table[],2,FALSE)</f>
        <v>New York</v>
      </c>
      <c r="E886" t="s">
        <v>1584</v>
      </c>
      <c r="F886" t="str">
        <f>TRIM(LEFT(data_to_clean[[#This Row],[revenue]],FIND(" ",data_to_clean[[#This Row],[revenue]])))</f>
        <v>24.2</v>
      </c>
      <c r="G886" t="str">
        <f>RIGHT(data_to_clean[[#This Row],[revenue]],LEN(data_to_clean[[#This Row],[revenue]])-FIND(" ",data_to_clean[[#This Row],[revenue]]))</f>
        <v>Million</v>
      </c>
      <c r="H886" s="7">
        <f>VALUE(IF(data_to_clean[[#This Row],[multiplicity]]="Million",_xlfn.CONCAT(SUBSTITUTE(data_to_clean[[#This Row],[number]],".",""),"00000"),_xlfn.CONCAT(SUBSTITUTE(data_to_clean[[#This Row],[number]],".",""),"00000000")))</f>
        <v>24200000</v>
      </c>
      <c r="I886" t="s">
        <v>3568</v>
      </c>
      <c r="J886">
        <f>ROUND(VALUE(SUBSTITUTE(data_to_clean[[#This Row],[growth_%]],".",",")),0)</f>
        <v>481</v>
      </c>
      <c r="K886" t="s">
        <v>211</v>
      </c>
      <c r="L886">
        <v>32</v>
      </c>
      <c r="M886">
        <v>4</v>
      </c>
      <c r="N886">
        <v>2014</v>
      </c>
      <c r="O886">
        <v>2</v>
      </c>
      <c r="P886" t="s">
        <v>108</v>
      </c>
      <c r="Q886" t="b">
        <f>AND(ISNUMBER(data_to_clean[[#This Row],[revenue_formatted]]),ISNUMBER(data_to_clean[[#This Row],[growth_formatted_%]]),ISNUMBER(data_to_clean[[#This Row],[workers]]),ISNUMBER(data_to_clean[[#This Row],[previous_workers]]),ISNUMBER(data_to_clean[[#This Row],[founded]]),ISNUMBER(data_to_clean[[#This Row],[yrs_on_list]]))</f>
        <v>1</v>
      </c>
    </row>
    <row r="887" spans="1:17" x14ac:dyDescent="0.25">
      <c r="A887">
        <v>885</v>
      </c>
      <c r="B887" t="s">
        <v>3569</v>
      </c>
      <c r="C887" t="s">
        <v>105</v>
      </c>
      <c r="D887" t="str">
        <f>VLOOKUP(data_to_clean[[#This Row],[state]],abbreviation_table[],2,FALSE)</f>
        <v>New York</v>
      </c>
      <c r="E887" t="s">
        <v>939</v>
      </c>
      <c r="F887" t="str">
        <f>TRIM(LEFT(data_to_clean[[#This Row],[revenue]],FIND(" ",data_to_clean[[#This Row],[revenue]])))</f>
        <v>4.1</v>
      </c>
      <c r="G887" t="str">
        <f>RIGHT(data_to_clean[[#This Row],[revenue]],LEN(data_to_clean[[#This Row],[revenue]])-FIND(" ",data_to_clean[[#This Row],[revenue]]))</f>
        <v>Million</v>
      </c>
      <c r="H887" s="7">
        <f>VALUE(IF(data_to_clean[[#This Row],[multiplicity]]="Million",_xlfn.CONCAT(SUBSTITUTE(data_to_clean[[#This Row],[number]],".",""),"00000"),_xlfn.CONCAT(SUBSTITUTE(data_to_clean[[#This Row],[number]],".",""),"00000000")))</f>
        <v>4100000</v>
      </c>
      <c r="I887" t="s">
        <v>3571</v>
      </c>
      <c r="J887">
        <f>ROUND(VALUE(SUBSTITUTE(data_to_clean[[#This Row],[growth_%]],".",",")),0)</f>
        <v>479</v>
      </c>
      <c r="K887" t="s">
        <v>40</v>
      </c>
      <c r="L887">
        <v>60</v>
      </c>
      <c r="M887">
        <v>23</v>
      </c>
      <c r="N887">
        <v>2013</v>
      </c>
      <c r="O887">
        <v>1</v>
      </c>
      <c r="P887" t="s">
        <v>882</v>
      </c>
      <c r="Q887" t="b">
        <f>AND(ISNUMBER(data_to_clean[[#This Row],[revenue_formatted]]),ISNUMBER(data_to_clean[[#This Row],[growth_formatted_%]]),ISNUMBER(data_to_clean[[#This Row],[workers]]),ISNUMBER(data_to_clean[[#This Row],[previous_workers]]),ISNUMBER(data_to_clean[[#This Row],[founded]]),ISNUMBER(data_to_clean[[#This Row],[yrs_on_list]]))</f>
        <v>1</v>
      </c>
    </row>
    <row r="888" spans="1:17" x14ac:dyDescent="0.25">
      <c r="A888">
        <v>886</v>
      </c>
      <c r="B888" t="s">
        <v>3572</v>
      </c>
      <c r="C888" t="s">
        <v>30</v>
      </c>
      <c r="D888" t="str">
        <f>VLOOKUP(data_to_clean[[#This Row],[state]],abbreviation_table[],2,FALSE)</f>
        <v>Texas</v>
      </c>
      <c r="E888" t="s">
        <v>911</v>
      </c>
      <c r="F888" t="str">
        <f>TRIM(LEFT(data_to_clean[[#This Row],[revenue]],FIND(" ",data_to_clean[[#This Row],[revenue]])))</f>
        <v>2.7</v>
      </c>
      <c r="G888" t="str">
        <f>RIGHT(data_to_clean[[#This Row],[revenue]],LEN(data_to_clean[[#This Row],[revenue]])-FIND(" ",data_to_clean[[#This Row],[revenue]]))</f>
        <v>Million</v>
      </c>
      <c r="H888" s="7">
        <f>VALUE(IF(data_to_clean[[#This Row],[multiplicity]]="Million",_xlfn.CONCAT(SUBSTITUTE(data_to_clean[[#This Row],[number]],".",""),"00000"),_xlfn.CONCAT(SUBSTITUTE(data_to_clean[[#This Row],[number]],".",""),"00000000")))</f>
        <v>2700000</v>
      </c>
      <c r="I888" t="s">
        <v>3574</v>
      </c>
      <c r="J888">
        <f>ROUND(VALUE(SUBSTITUTE(data_to_clean[[#This Row],[growth_%]],".",",")),0)</f>
        <v>478</v>
      </c>
      <c r="K888" t="s">
        <v>40</v>
      </c>
      <c r="L888">
        <v>6</v>
      </c>
      <c r="M888">
        <v>5</v>
      </c>
      <c r="N888">
        <v>2010</v>
      </c>
      <c r="O888">
        <v>2</v>
      </c>
      <c r="P888" t="s">
        <v>251</v>
      </c>
      <c r="Q888" t="b">
        <f>AND(ISNUMBER(data_to_clean[[#This Row],[revenue_formatted]]),ISNUMBER(data_to_clean[[#This Row],[growth_formatted_%]]),ISNUMBER(data_to_clean[[#This Row],[workers]]),ISNUMBER(data_to_clean[[#This Row],[previous_workers]]),ISNUMBER(data_to_clean[[#This Row],[founded]]),ISNUMBER(data_to_clean[[#This Row],[yrs_on_list]]))</f>
        <v>1</v>
      </c>
    </row>
    <row r="889" spans="1:17" x14ac:dyDescent="0.25">
      <c r="A889">
        <v>887</v>
      </c>
      <c r="B889" t="s">
        <v>3575</v>
      </c>
      <c r="C889" t="s">
        <v>66</v>
      </c>
      <c r="D889" t="str">
        <f>VLOOKUP(data_to_clean[[#This Row],[state]],abbreviation_table[],2,FALSE)</f>
        <v>Virginia</v>
      </c>
      <c r="E889" t="s">
        <v>1628</v>
      </c>
      <c r="F889" t="str">
        <f>TRIM(LEFT(data_to_clean[[#This Row],[revenue]],FIND(" ",data_to_clean[[#This Row],[revenue]])))</f>
        <v>16</v>
      </c>
      <c r="G889" t="str">
        <f>RIGHT(data_to_clean[[#This Row],[revenue]],LEN(data_to_clean[[#This Row],[revenue]])-FIND(" ",data_to_clean[[#This Row],[revenue]]))</f>
        <v>Million</v>
      </c>
      <c r="H889" s="7">
        <f>VALUE(IF(data_to_clean[[#This Row],[multiplicity]]="Million",_xlfn.CONCAT(SUBSTITUTE(data_to_clean[[#This Row],[number]],".",""),"00000"),_xlfn.CONCAT(SUBSTITUTE(data_to_clean[[#This Row],[number]],".",""),"00000000")))</f>
        <v>1600000</v>
      </c>
      <c r="I889" t="s">
        <v>3577</v>
      </c>
      <c r="J889">
        <f>ROUND(VALUE(SUBSTITUTE(data_to_clean[[#This Row],[growth_%]],".",",")),0)</f>
        <v>478</v>
      </c>
      <c r="K889" t="s">
        <v>257</v>
      </c>
      <c r="L889">
        <v>100</v>
      </c>
      <c r="M889">
        <v>10</v>
      </c>
      <c r="N889">
        <v>2007</v>
      </c>
      <c r="O889">
        <v>1</v>
      </c>
      <c r="P889" t="s">
        <v>2006</v>
      </c>
      <c r="Q889" t="b">
        <f>AND(ISNUMBER(data_to_clean[[#This Row],[revenue_formatted]]),ISNUMBER(data_to_clean[[#This Row],[growth_formatted_%]]),ISNUMBER(data_to_clean[[#This Row],[workers]]),ISNUMBER(data_to_clean[[#This Row],[previous_workers]]),ISNUMBER(data_to_clean[[#This Row],[founded]]),ISNUMBER(data_to_clean[[#This Row],[yrs_on_list]]))</f>
        <v>1</v>
      </c>
    </row>
    <row r="890" spans="1:17" x14ac:dyDescent="0.25">
      <c r="A890">
        <v>888</v>
      </c>
      <c r="B890" t="s">
        <v>3578</v>
      </c>
      <c r="C890" t="s">
        <v>22</v>
      </c>
      <c r="D890" t="str">
        <f>VLOOKUP(data_to_clean[[#This Row],[state]],abbreviation_table[],2,FALSE)</f>
        <v>Tennessee</v>
      </c>
      <c r="E890" t="s">
        <v>1899</v>
      </c>
      <c r="F890" t="str">
        <f>TRIM(LEFT(data_to_clean[[#This Row],[revenue]],FIND(" ",data_to_clean[[#This Row],[revenue]])))</f>
        <v>21.3</v>
      </c>
      <c r="G890" t="str">
        <f>RIGHT(data_to_clean[[#This Row],[revenue]],LEN(data_to_clean[[#This Row],[revenue]])-FIND(" ",data_to_clean[[#This Row],[revenue]]))</f>
        <v>Million</v>
      </c>
      <c r="H890" s="7">
        <f>VALUE(IF(data_to_clean[[#This Row],[multiplicity]]="Million",_xlfn.CONCAT(SUBSTITUTE(data_to_clean[[#This Row],[number]],".",""),"00000"),_xlfn.CONCAT(SUBSTITUTE(data_to_clean[[#This Row],[number]],".",""),"00000000")))</f>
        <v>21300000</v>
      </c>
      <c r="I890" t="s">
        <v>3580</v>
      </c>
      <c r="J890">
        <f>ROUND(VALUE(SUBSTITUTE(data_to_clean[[#This Row],[growth_%]],".",",")),0)</f>
        <v>477</v>
      </c>
      <c r="K890" t="s">
        <v>55</v>
      </c>
      <c r="L890">
        <v>44</v>
      </c>
      <c r="M890">
        <v>23</v>
      </c>
      <c r="N890">
        <v>2012</v>
      </c>
      <c r="O890">
        <v>2</v>
      </c>
      <c r="P890" t="s">
        <v>27</v>
      </c>
      <c r="Q890" t="b">
        <f>AND(ISNUMBER(data_to_clean[[#This Row],[revenue_formatted]]),ISNUMBER(data_to_clean[[#This Row],[growth_formatted_%]]),ISNUMBER(data_to_clean[[#This Row],[workers]]),ISNUMBER(data_to_clean[[#This Row],[previous_workers]]),ISNUMBER(data_to_clean[[#This Row],[founded]]),ISNUMBER(data_to_clean[[#This Row],[yrs_on_list]]))</f>
        <v>1</v>
      </c>
    </row>
    <row r="891" spans="1:17" x14ac:dyDescent="0.25">
      <c r="A891">
        <v>889</v>
      </c>
      <c r="B891" t="s">
        <v>3581</v>
      </c>
      <c r="C891" t="s">
        <v>52</v>
      </c>
      <c r="D891" t="str">
        <f>VLOOKUP(data_to_clean[[#This Row],[state]],abbreviation_table[],2,FALSE)</f>
        <v>Florida</v>
      </c>
      <c r="E891" t="s">
        <v>416</v>
      </c>
      <c r="F891" t="str">
        <f>TRIM(LEFT(data_to_clean[[#This Row],[revenue]],FIND(" ",data_to_clean[[#This Row],[revenue]])))</f>
        <v>4.7</v>
      </c>
      <c r="G891" t="str">
        <f>RIGHT(data_to_clean[[#This Row],[revenue]],LEN(data_to_clean[[#This Row],[revenue]])-FIND(" ",data_to_clean[[#This Row],[revenue]]))</f>
        <v>Million</v>
      </c>
      <c r="H891" s="7">
        <f>VALUE(IF(data_to_clean[[#This Row],[multiplicity]]="Million",_xlfn.CONCAT(SUBSTITUTE(data_to_clean[[#This Row],[number]],".",""),"00000"),_xlfn.CONCAT(SUBSTITUTE(data_to_clean[[#This Row],[number]],".",""),"00000000")))</f>
        <v>4700000</v>
      </c>
      <c r="I891" t="s">
        <v>3583</v>
      </c>
      <c r="J891">
        <f>ROUND(VALUE(SUBSTITUTE(data_to_clean[[#This Row],[growth_%]],".",",")),0)</f>
        <v>477</v>
      </c>
      <c r="K891" t="s">
        <v>55</v>
      </c>
      <c r="L891">
        <v>34</v>
      </c>
      <c r="M891">
        <v>12</v>
      </c>
      <c r="N891">
        <v>2013</v>
      </c>
      <c r="O891">
        <v>2</v>
      </c>
      <c r="P891" t="s">
        <v>3584</v>
      </c>
      <c r="Q891" t="b">
        <f>AND(ISNUMBER(data_to_clean[[#This Row],[revenue_formatted]]),ISNUMBER(data_to_clean[[#This Row],[growth_formatted_%]]),ISNUMBER(data_to_clean[[#This Row],[workers]]),ISNUMBER(data_to_clean[[#This Row],[previous_workers]]),ISNUMBER(data_to_clean[[#This Row],[founded]]),ISNUMBER(data_to_clean[[#This Row],[yrs_on_list]]))</f>
        <v>1</v>
      </c>
    </row>
    <row r="892" spans="1:17" x14ac:dyDescent="0.25">
      <c r="A892">
        <v>890</v>
      </c>
      <c r="B892" t="s">
        <v>3585</v>
      </c>
      <c r="C892" t="s">
        <v>66</v>
      </c>
      <c r="D892" t="str">
        <f>VLOOKUP(data_to_clean[[#This Row],[state]],abbreviation_table[],2,FALSE)</f>
        <v>Virginia</v>
      </c>
      <c r="E892" t="s">
        <v>3587</v>
      </c>
      <c r="F892" t="str">
        <f>TRIM(LEFT(data_to_clean[[#This Row],[revenue]],FIND(" ",data_to_clean[[#This Row],[revenue]])))</f>
        <v>26.6</v>
      </c>
      <c r="G892" t="str">
        <f>RIGHT(data_to_clean[[#This Row],[revenue]],LEN(data_to_clean[[#This Row],[revenue]])-FIND(" ",data_to_clean[[#This Row],[revenue]]))</f>
        <v>Million</v>
      </c>
      <c r="H892" s="7">
        <f>VALUE(IF(data_to_clean[[#This Row],[multiplicity]]="Million",_xlfn.CONCAT(SUBSTITUTE(data_to_clean[[#This Row],[number]],".",""),"00000"),_xlfn.CONCAT(SUBSTITUTE(data_to_clean[[#This Row],[number]],".",""),"00000000")))</f>
        <v>26600000</v>
      </c>
      <c r="I892" t="s">
        <v>3588</v>
      </c>
      <c r="J892">
        <f>ROUND(VALUE(SUBSTITUTE(data_to_clean[[#This Row],[growth_%]],".",",")),0)</f>
        <v>477</v>
      </c>
      <c r="K892" t="s">
        <v>336</v>
      </c>
      <c r="L892">
        <v>160</v>
      </c>
      <c r="M892">
        <v>25</v>
      </c>
      <c r="N892">
        <v>2007</v>
      </c>
      <c r="O892">
        <v>3</v>
      </c>
      <c r="P892" t="s">
        <v>3271</v>
      </c>
      <c r="Q892" t="b">
        <f>AND(ISNUMBER(data_to_clean[[#This Row],[revenue_formatted]]),ISNUMBER(data_to_clean[[#This Row],[growth_formatted_%]]),ISNUMBER(data_to_clean[[#This Row],[workers]]),ISNUMBER(data_to_clean[[#This Row],[previous_workers]]),ISNUMBER(data_to_clean[[#This Row],[founded]]),ISNUMBER(data_to_clean[[#This Row],[yrs_on_list]]))</f>
        <v>1</v>
      </c>
    </row>
    <row r="893" spans="1:17" x14ac:dyDescent="0.25">
      <c r="A893">
        <v>891</v>
      </c>
      <c r="B893" t="s">
        <v>3589</v>
      </c>
      <c r="C893" t="s">
        <v>860</v>
      </c>
      <c r="D893" t="str">
        <f>VLOOKUP(data_to_clean[[#This Row],[state]],abbreviation_table[],2,FALSE)</f>
        <v>Indiana</v>
      </c>
      <c r="E893" t="s">
        <v>1152</v>
      </c>
      <c r="F893" t="str">
        <f>TRIM(LEFT(data_to_clean[[#This Row],[revenue]],FIND(" ",data_to_clean[[#This Row],[revenue]])))</f>
        <v>2.1</v>
      </c>
      <c r="G893" t="str">
        <f>RIGHT(data_to_clean[[#This Row],[revenue]],LEN(data_to_clean[[#This Row],[revenue]])-FIND(" ",data_to_clean[[#This Row],[revenue]]))</f>
        <v>Million</v>
      </c>
      <c r="H893" s="7">
        <f>VALUE(IF(data_to_clean[[#This Row],[multiplicity]]="Million",_xlfn.CONCAT(SUBSTITUTE(data_to_clean[[#This Row],[number]],".",""),"00000"),_xlfn.CONCAT(SUBSTITUTE(data_to_clean[[#This Row],[number]],".",""),"00000000")))</f>
        <v>2100000</v>
      </c>
      <c r="I893" t="s">
        <v>3591</v>
      </c>
      <c r="J893">
        <f>ROUND(VALUE(SUBSTITUTE(data_to_clean[[#This Row],[growth_%]],".",",")),0)</f>
        <v>476</v>
      </c>
      <c r="K893" t="s">
        <v>40</v>
      </c>
      <c r="L893">
        <v>9</v>
      </c>
      <c r="M893">
        <v>3</v>
      </c>
      <c r="N893">
        <v>2015</v>
      </c>
      <c r="O893">
        <v>1</v>
      </c>
      <c r="P893" t="s">
        <v>1185</v>
      </c>
      <c r="Q893" t="b">
        <f>AND(ISNUMBER(data_to_clean[[#This Row],[revenue_formatted]]),ISNUMBER(data_to_clean[[#This Row],[growth_formatted_%]]),ISNUMBER(data_to_clean[[#This Row],[workers]]),ISNUMBER(data_to_clean[[#This Row],[previous_workers]]),ISNUMBER(data_to_clean[[#This Row],[founded]]),ISNUMBER(data_to_clean[[#This Row],[yrs_on_list]]))</f>
        <v>1</v>
      </c>
    </row>
    <row r="894" spans="1:17" x14ac:dyDescent="0.25">
      <c r="A894">
        <v>892</v>
      </c>
      <c r="B894" t="s">
        <v>3592</v>
      </c>
      <c r="C894" t="s">
        <v>434</v>
      </c>
      <c r="D894" t="str">
        <f>VLOOKUP(data_to_clean[[#This Row],[state]],abbreviation_table[],2,FALSE)</f>
        <v>Maine</v>
      </c>
      <c r="E894" t="s">
        <v>824</v>
      </c>
      <c r="F894" t="str">
        <f>TRIM(LEFT(data_to_clean[[#This Row],[revenue]],FIND(" ",data_to_clean[[#This Row],[revenue]])))</f>
        <v>2.5</v>
      </c>
      <c r="G894" t="str">
        <f>RIGHT(data_to_clean[[#This Row],[revenue]],LEN(data_to_clean[[#This Row],[revenue]])-FIND(" ",data_to_clean[[#This Row],[revenue]]))</f>
        <v>Million</v>
      </c>
      <c r="H894" s="7">
        <f>VALUE(IF(data_to_clean[[#This Row],[multiplicity]]="Million",_xlfn.CONCAT(SUBSTITUTE(data_to_clean[[#This Row],[number]],".",""),"00000"),_xlfn.CONCAT(SUBSTITUTE(data_to_clean[[#This Row],[number]],".",""),"00000000")))</f>
        <v>2500000</v>
      </c>
      <c r="I894" t="s">
        <v>3594</v>
      </c>
      <c r="J894">
        <f>ROUND(VALUE(SUBSTITUTE(data_to_clean[[#This Row],[growth_%]],".",",")),0)</f>
        <v>476</v>
      </c>
      <c r="K894" t="s">
        <v>18</v>
      </c>
      <c r="L894">
        <v>19</v>
      </c>
      <c r="M894">
        <v>6</v>
      </c>
      <c r="N894">
        <v>2013</v>
      </c>
      <c r="O894">
        <v>1</v>
      </c>
      <c r="P894" t="s">
        <v>3595</v>
      </c>
      <c r="Q894" t="b">
        <f>AND(ISNUMBER(data_to_clean[[#This Row],[revenue_formatted]]),ISNUMBER(data_to_clean[[#This Row],[growth_formatted_%]]),ISNUMBER(data_to_clean[[#This Row],[workers]]),ISNUMBER(data_to_clean[[#This Row],[previous_workers]]),ISNUMBER(data_to_clean[[#This Row],[founded]]),ISNUMBER(data_to_clean[[#This Row],[yrs_on_list]]))</f>
        <v>1</v>
      </c>
    </row>
    <row r="895" spans="1:17" x14ac:dyDescent="0.25">
      <c r="A895">
        <v>893</v>
      </c>
      <c r="B895" t="s">
        <v>3596</v>
      </c>
      <c r="C895" t="s">
        <v>80</v>
      </c>
      <c r="D895" t="str">
        <f>VLOOKUP(data_to_clean[[#This Row],[state]],abbreviation_table[],2,FALSE)</f>
        <v>California</v>
      </c>
      <c r="E895" t="s">
        <v>1282</v>
      </c>
      <c r="F895" t="str">
        <f>TRIM(LEFT(data_to_clean[[#This Row],[revenue]],FIND(" ",data_to_clean[[#This Row],[revenue]])))</f>
        <v>14</v>
      </c>
      <c r="G895" t="str">
        <f>RIGHT(data_to_clean[[#This Row],[revenue]],LEN(data_to_clean[[#This Row],[revenue]])-FIND(" ",data_to_clean[[#This Row],[revenue]]))</f>
        <v>Million</v>
      </c>
      <c r="H895" s="7">
        <f>VALUE(IF(data_to_clean[[#This Row],[multiplicity]]="Million",_xlfn.CONCAT(SUBSTITUTE(data_to_clean[[#This Row],[number]],".",""),"00000"),_xlfn.CONCAT(SUBSTITUTE(data_to_clean[[#This Row],[number]],".",""),"00000000")))</f>
        <v>1400000</v>
      </c>
      <c r="I895" t="s">
        <v>3598</v>
      </c>
      <c r="J895">
        <f>ROUND(VALUE(SUBSTITUTE(data_to_clean[[#This Row],[growth_%]],".",",")),0)</f>
        <v>475</v>
      </c>
      <c r="K895" t="s">
        <v>18</v>
      </c>
      <c r="L895">
        <v>130</v>
      </c>
      <c r="M895">
        <v>35</v>
      </c>
      <c r="N895">
        <v>2014</v>
      </c>
      <c r="O895">
        <v>2</v>
      </c>
      <c r="P895" t="s">
        <v>83</v>
      </c>
      <c r="Q895" t="b">
        <f>AND(ISNUMBER(data_to_clean[[#This Row],[revenue_formatted]]),ISNUMBER(data_to_clean[[#This Row],[growth_formatted_%]]),ISNUMBER(data_to_clean[[#This Row],[workers]]),ISNUMBER(data_to_clean[[#This Row],[previous_workers]]),ISNUMBER(data_to_clean[[#This Row],[founded]]),ISNUMBER(data_to_clean[[#This Row],[yrs_on_list]]))</f>
        <v>1</v>
      </c>
    </row>
    <row r="896" spans="1:17" x14ac:dyDescent="0.25">
      <c r="A896">
        <v>894</v>
      </c>
      <c r="B896" t="s">
        <v>3599</v>
      </c>
      <c r="C896" t="s">
        <v>86</v>
      </c>
      <c r="D896" t="str">
        <f>VLOOKUP(data_to_clean[[#This Row],[state]],abbreviation_table[],2,FALSE)</f>
        <v>Colorado</v>
      </c>
      <c r="E896" t="s">
        <v>3601</v>
      </c>
      <c r="F896" t="str">
        <f>TRIM(LEFT(data_to_clean[[#This Row],[revenue]],FIND(" ",data_to_clean[[#This Row],[revenue]])))</f>
        <v>31.1</v>
      </c>
      <c r="G896" t="str">
        <f>RIGHT(data_to_clean[[#This Row],[revenue]],LEN(data_to_clean[[#This Row],[revenue]])-FIND(" ",data_to_clean[[#This Row],[revenue]]))</f>
        <v>Million</v>
      </c>
      <c r="H896" s="7">
        <f>VALUE(IF(data_to_clean[[#This Row],[multiplicity]]="Million",_xlfn.CONCAT(SUBSTITUTE(data_to_clean[[#This Row],[number]],".",""),"00000"),_xlfn.CONCAT(SUBSTITUTE(data_to_clean[[#This Row],[number]],".",""),"00000000")))</f>
        <v>31100000</v>
      </c>
      <c r="I896" t="s">
        <v>3602</v>
      </c>
      <c r="J896">
        <f>ROUND(VALUE(SUBSTITUTE(data_to_clean[[#This Row],[growth_%]],".",",")),0)</f>
        <v>474</v>
      </c>
      <c r="K896" t="s">
        <v>1041</v>
      </c>
      <c r="L896">
        <v>121</v>
      </c>
      <c r="M896">
        <v>17</v>
      </c>
      <c r="N896">
        <v>2008</v>
      </c>
      <c r="O896">
        <v>3</v>
      </c>
      <c r="P896" t="s">
        <v>2085</v>
      </c>
      <c r="Q896" t="b">
        <f>AND(ISNUMBER(data_to_clean[[#This Row],[revenue_formatted]]),ISNUMBER(data_to_clean[[#This Row],[growth_formatted_%]]),ISNUMBER(data_to_clean[[#This Row],[workers]]),ISNUMBER(data_to_clean[[#This Row],[previous_workers]]),ISNUMBER(data_to_clean[[#This Row],[founded]]),ISNUMBER(data_to_clean[[#This Row],[yrs_on_list]]))</f>
        <v>1</v>
      </c>
    </row>
    <row r="897" spans="1:17" x14ac:dyDescent="0.25">
      <c r="A897">
        <v>895</v>
      </c>
      <c r="B897" t="s">
        <v>3603</v>
      </c>
      <c r="C897" t="s">
        <v>30</v>
      </c>
      <c r="D897" t="str">
        <f>VLOOKUP(data_to_clean[[#This Row],[state]],abbreviation_table[],2,FALSE)</f>
        <v>Texas</v>
      </c>
      <c r="E897" t="s">
        <v>1227</v>
      </c>
      <c r="F897" t="str">
        <f>TRIM(LEFT(data_to_clean[[#This Row],[revenue]],FIND(" ",data_to_clean[[#This Row],[revenue]])))</f>
        <v>4.2</v>
      </c>
      <c r="G897" t="str">
        <f>RIGHT(data_to_clean[[#This Row],[revenue]],LEN(data_to_clean[[#This Row],[revenue]])-FIND(" ",data_to_clean[[#This Row],[revenue]]))</f>
        <v>Million</v>
      </c>
      <c r="H897" s="7">
        <f>VALUE(IF(data_to_clean[[#This Row],[multiplicity]]="Million",_xlfn.CONCAT(SUBSTITUTE(data_to_clean[[#This Row],[number]],".",""),"00000"),_xlfn.CONCAT(SUBSTITUTE(data_to_clean[[#This Row],[number]],".",""),"00000000")))</f>
        <v>4200000</v>
      </c>
      <c r="I897" t="s">
        <v>3605</v>
      </c>
      <c r="J897">
        <f>ROUND(VALUE(SUBSTITUTE(data_to_clean[[#This Row],[growth_%]],".",",")),0)</f>
        <v>474</v>
      </c>
      <c r="K897" t="s">
        <v>18</v>
      </c>
      <c r="L897">
        <v>50</v>
      </c>
      <c r="M897">
        <v>10</v>
      </c>
      <c r="N897">
        <v>2015</v>
      </c>
      <c r="O897">
        <v>1</v>
      </c>
      <c r="P897" t="s">
        <v>1496</v>
      </c>
      <c r="Q897" t="b">
        <f>AND(ISNUMBER(data_to_clean[[#This Row],[revenue_formatted]]),ISNUMBER(data_to_clean[[#This Row],[growth_formatted_%]]),ISNUMBER(data_to_clean[[#This Row],[workers]]),ISNUMBER(data_to_clean[[#This Row],[previous_workers]]),ISNUMBER(data_to_clean[[#This Row],[founded]]),ISNUMBER(data_to_clean[[#This Row],[yrs_on_list]]))</f>
        <v>1</v>
      </c>
    </row>
    <row r="898" spans="1:17" x14ac:dyDescent="0.25">
      <c r="A898">
        <v>896</v>
      </c>
      <c r="B898" t="s">
        <v>3606</v>
      </c>
      <c r="C898" t="s">
        <v>52</v>
      </c>
      <c r="D898" t="str">
        <f>VLOOKUP(data_to_clean[[#This Row],[state]],abbreviation_table[],2,FALSE)</f>
        <v>Florida</v>
      </c>
      <c r="E898" t="s">
        <v>626</v>
      </c>
      <c r="F898" t="str">
        <f>TRIM(LEFT(data_to_clean[[#This Row],[revenue]],FIND(" ",data_to_clean[[#This Row],[revenue]])))</f>
        <v>3.7</v>
      </c>
      <c r="G898" t="str">
        <f>RIGHT(data_to_clean[[#This Row],[revenue]],LEN(data_to_clean[[#This Row],[revenue]])-FIND(" ",data_to_clean[[#This Row],[revenue]]))</f>
        <v>Million</v>
      </c>
      <c r="H898" s="7">
        <f>VALUE(IF(data_to_clean[[#This Row],[multiplicity]]="Million",_xlfn.CONCAT(SUBSTITUTE(data_to_clean[[#This Row],[number]],".",""),"00000"),_xlfn.CONCAT(SUBSTITUTE(data_to_clean[[#This Row],[number]],".",""),"00000000")))</f>
        <v>3700000</v>
      </c>
      <c r="I898" t="s">
        <v>3608</v>
      </c>
      <c r="J898">
        <f>ROUND(VALUE(SUBSTITUTE(data_to_clean[[#This Row],[growth_%]],".",",")),0)</f>
        <v>474</v>
      </c>
      <c r="K898" t="s">
        <v>623</v>
      </c>
      <c r="L898">
        <v>19</v>
      </c>
      <c r="M898">
        <v>3</v>
      </c>
      <c r="N898">
        <v>2010</v>
      </c>
      <c r="O898">
        <v>3</v>
      </c>
      <c r="P898" t="s">
        <v>3609</v>
      </c>
      <c r="Q898" t="b">
        <f>AND(ISNUMBER(data_to_clean[[#This Row],[revenue_formatted]]),ISNUMBER(data_to_clean[[#This Row],[growth_formatted_%]]),ISNUMBER(data_to_clean[[#This Row],[workers]]),ISNUMBER(data_to_clean[[#This Row],[previous_workers]]),ISNUMBER(data_to_clean[[#This Row],[founded]]),ISNUMBER(data_to_clean[[#This Row],[yrs_on_list]]))</f>
        <v>1</v>
      </c>
    </row>
    <row r="899" spans="1:17" x14ac:dyDescent="0.25">
      <c r="A899">
        <v>897</v>
      </c>
      <c r="B899" t="s">
        <v>3610</v>
      </c>
      <c r="C899" t="s">
        <v>333</v>
      </c>
      <c r="D899" t="str">
        <f>VLOOKUP(data_to_clean[[#This Row],[state]],abbreviation_table[],2,FALSE)</f>
        <v>Alabama</v>
      </c>
      <c r="E899" t="s">
        <v>576</v>
      </c>
      <c r="F899" t="str">
        <f>TRIM(LEFT(data_to_clean[[#This Row],[revenue]],FIND(" ",data_to_clean[[#This Row],[revenue]])))</f>
        <v>3.5</v>
      </c>
      <c r="G899" t="str">
        <f>RIGHT(data_to_clean[[#This Row],[revenue]],LEN(data_to_clean[[#This Row],[revenue]])-FIND(" ",data_to_clean[[#This Row],[revenue]]))</f>
        <v>Million</v>
      </c>
      <c r="H899" s="7">
        <f>VALUE(IF(data_to_clean[[#This Row],[multiplicity]]="Million",_xlfn.CONCAT(SUBSTITUTE(data_to_clean[[#This Row],[number]],".",""),"00000"),_xlfn.CONCAT(SUBSTITUTE(data_to_clean[[#This Row],[number]],".",""),"00000000")))</f>
        <v>3500000</v>
      </c>
      <c r="I899" t="s">
        <v>3612</v>
      </c>
      <c r="J899">
        <f>ROUND(VALUE(SUBSTITUTE(data_to_clean[[#This Row],[growth_%]],".",",")),0)</f>
        <v>473</v>
      </c>
      <c r="K899" t="s">
        <v>257</v>
      </c>
      <c r="L899">
        <v>25</v>
      </c>
      <c r="M899">
        <v>5</v>
      </c>
      <c r="N899">
        <v>2014</v>
      </c>
      <c r="O899">
        <v>1</v>
      </c>
      <c r="P899" t="s">
        <v>338</v>
      </c>
      <c r="Q899" t="b">
        <f>AND(ISNUMBER(data_to_clean[[#This Row],[revenue_formatted]]),ISNUMBER(data_to_clean[[#This Row],[growth_formatted_%]]),ISNUMBER(data_to_clean[[#This Row],[workers]]),ISNUMBER(data_to_clean[[#This Row],[previous_workers]]),ISNUMBER(data_to_clean[[#This Row],[founded]]),ISNUMBER(data_to_clean[[#This Row],[yrs_on_list]]))</f>
        <v>1</v>
      </c>
    </row>
    <row r="900" spans="1:17" x14ac:dyDescent="0.25">
      <c r="A900">
        <v>898</v>
      </c>
      <c r="B900" t="s">
        <v>3613</v>
      </c>
      <c r="C900" t="s">
        <v>166</v>
      </c>
      <c r="D900" t="str">
        <f>VLOOKUP(data_to_clean[[#This Row],[state]],abbreviation_table[],2,FALSE)</f>
        <v>Utah</v>
      </c>
      <c r="E900" t="s">
        <v>3615</v>
      </c>
      <c r="F900" t="str">
        <f>TRIM(LEFT(data_to_clean[[#This Row],[revenue]],FIND(" ",data_to_clean[[#This Row],[revenue]])))</f>
        <v>15.7</v>
      </c>
      <c r="G900" t="str">
        <f>RIGHT(data_to_clean[[#This Row],[revenue]],LEN(data_to_clean[[#This Row],[revenue]])-FIND(" ",data_to_clean[[#This Row],[revenue]]))</f>
        <v>Million</v>
      </c>
      <c r="H900" s="7">
        <f>VALUE(IF(data_to_clean[[#This Row],[multiplicity]]="Million",_xlfn.CONCAT(SUBSTITUTE(data_to_clean[[#This Row],[number]],".",""),"00000"),_xlfn.CONCAT(SUBSTITUTE(data_to_clean[[#This Row],[number]],".",""),"00000000")))</f>
        <v>15700000</v>
      </c>
      <c r="I900" t="s">
        <v>3616</v>
      </c>
      <c r="J900">
        <f>ROUND(VALUE(SUBSTITUTE(data_to_clean[[#This Row],[growth_%]],".",",")),0)</f>
        <v>473</v>
      </c>
      <c r="K900" t="s">
        <v>336</v>
      </c>
      <c r="L900">
        <v>4</v>
      </c>
      <c r="M900">
        <v>1</v>
      </c>
      <c r="N900">
        <v>2013</v>
      </c>
      <c r="O900">
        <v>3</v>
      </c>
      <c r="P900" t="s">
        <v>3617</v>
      </c>
      <c r="Q900" t="b">
        <f>AND(ISNUMBER(data_to_clean[[#This Row],[revenue_formatted]]),ISNUMBER(data_to_clean[[#This Row],[growth_formatted_%]]),ISNUMBER(data_to_clean[[#This Row],[workers]]),ISNUMBER(data_to_clean[[#This Row],[previous_workers]]),ISNUMBER(data_to_clean[[#This Row],[founded]]),ISNUMBER(data_to_clean[[#This Row],[yrs_on_list]]))</f>
        <v>1</v>
      </c>
    </row>
    <row r="901" spans="1:17" x14ac:dyDescent="0.25">
      <c r="A901">
        <v>899</v>
      </c>
      <c r="B901" t="s">
        <v>3618</v>
      </c>
      <c r="C901" t="s">
        <v>52</v>
      </c>
      <c r="D901" t="str">
        <f>VLOOKUP(data_to_clean[[#This Row],[state]],abbreviation_table[],2,FALSE)</f>
        <v>Florida</v>
      </c>
      <c r="E901" t="s">
        <v>3620</v>
      </c>
      <c r="F901" t="str">
        <f>TRIM(LEFT(data_to_clean[[#This Row],[revenue]],FIND(" ",data_to_clean[[#This Row],[revenue]])))</f>
        <v>99.6</v>
      </c>
      <c r="G901" t="str">
        <f>RIGHT(data_to_clean[[#This Row],[revenue]],LEN(data_to_clean[[#This Row],[revenue]])-FIND(" ",data_to_clean[[#This Row],[revenue]]))</f>
        <v>Million</v>
      </c>
      <c r="H901" s="7">
        <f>VALUE(IF(data_to_clean[[#This Row],[multiplicity]]="Million",_xlfn.CONCAT(SUBSTITUTE(data_to_clean[[#This Row],[number]],".",""),"00000"),_xlfn.CONCAT(SUBSTITUTE(data_to_clean[[#This Row],[number]],".",""),"00000000")))</f>
        <v>99600000</v>
      </c>
      <c r="I901" t="s">
        <v>3621</v>
      </c>
      <c r="J901">
        <f>ROUND(VALUE(SUBSTITUTE(data_to_clean[[#This Row],[growth_%]],".",",")),0)</f>
        <v>473</v>
      </c>
      <c r="K901" t="s">
        <v>48</v>
      </c>
      <c r="L901">
        <v>3287</v>
      </c>
      <c r="M901">
        <v>734</v>
      </c>
      <c r="N901">
        <v>2000</v>
      </c>
      <c r="O901">
        <v>5</v>
      </c>
      <c r="P901" t="s">
        <v>2461</v>
      </c>
      <c r="Q901" t="b">
        <f>AND(ISNUMBER(data_to_clean[[#This Row],[revenue_formatted]]),ISNUMBER(data_to_clean[[#This Row],[growth_formatted_%]]),ISNUMBER(data_to_clean[[#This Row],[workers]]),ISNUMBER(data_to_clean[[#This Row],[previous_workers]]),ISNUMBER(data_to_clean[[#This Row],[founded]]),ISNUMBER(data_to_clean[[#This Row],[yrs_on_list]]))</f>
        <v>1</v>
      </c>
    </row>
    <row r="902" spans="1:17" x14ac:dyDescent="0.25">
      <c r="A902">
        <v>900</v>
      </c>
      <c r="B902" t="s">
        <v>3622</v>
      </c>
      <c r="C902" t="s">
        <v>852</v>
      </c>
      <c r="D902" t="str">
        <f>VLOOKUP(data_to_clean[[#This Row],[state]],abbreviation_table[],2,FALSE)</f>
        <v>Missouri</v>
      </c>
      <c r="E902" t="s">
        <v>416</v>
      </c>
      <c r="F902" t="str">
        <f>TRIM(LEFT(data_to_clean[[#This Row],[revenue]],FIND(" ",data_to_clean[[#This Row],[revenue]])))</f>
        <v>4.7</v>
      </c>
      <c r="G902" t="str">
        <f>RIGHT(data_to_clean[[#This Row],[revenue]],LEN(data_to_clean[[#This Row],[revenue]])-FIND(" ",data_to_clean[[#This Row],[revenue]]))</f>
        <v>Million</v>
      </c>
      <c r="H902" s="7">
        <f>VALUE(IF(data_to_clean[[#This Row],[multiplicity]]="Million",_xlfn.CONCAT(SUBSTITUTE(data_to_clean[[#This Row],[number]],".",""),"00000"),_xlfn.CONCAT(SUBSTITUTE(data_to_clean[[#This Row],[number]],".",""),"00000000")))</f>
        <v>4700000</v>
      </c>
      <c r="I902" t="s">
        <v>3624</v>
      </c>
      <c r="J902">
        <f>ROUND(VALUE(SUBSTITUTE(data_to_clean[[#This Row],[growth_%]],".",",")),0)</f>
        <v>473</v>
      </c>
      <c r="K902" t="s">
        <v>156</v>
      </c>
      <c r="L902">
        <v>2</v>
      </c>
      <c r="M902">
        <v>2</v>
      </c>
      <c r="N902">
        <v>2013</v>
      </c>
      <c r="O902">
        <v>2</v>
      </c>
      <c r="P902" t="s">
        <v>3625</v>
      </c>
      <c r="Q902" t="b">
        <f>AND(ISNUMBER(data_to_clean[[#This Row],[revenue_formatted]]),ISNUMBER(data_to_clean[[#This Row],[growth_formatted_%]]),ISNUMBER(data_to_clean[[#This Row],[workers]]),ISNUMBER(data_to_clean[[#This Row],[previous_workers]]),ISNUMBER(data_to_clean[[#This Row],[founded]]),ISNUMBER(data_to_clean[[#This Row],[yrs_on_list]]))</f>
        <v>1</v>
      </c>
    </row>
    <row r="903" spans="1:17" x14ac:dyDescent="0.25">
      <c r="A903">
        <v>901</v>
      </c>
      <c r="B903" t="s">
        <v>3626</v>
      </c>
      <c r="C903" t="s">
        <v>243</v>
      </c>
      <c r="D903" t="str">
        <f>VLOOKUP(data_to_clean[[#This Row],[state]],abbreviation_table[],2,FALSE)</f>
        <v>Maryland</v>
      </c>
      <c r="E903" t="s">
        <v>334</v>
      </c>
      <c r="F903" t="str">
        <f>TRIM(LEFT(data_to_clean[[#This Row],[revenue]],FIND(" ",data_to_clean[[#This Row],[revenue]])))</f>
        <v>5.1</v>
      </c>
      <c r="G903" t="str">
        <f>RIGHT(data_to_clean[[#This Row],[revenue]],LEN(data_to_clean[[#This Row],[revenue]])-FIND(" ",data_to_clean[[#This Row],[revenue]]))</f>
        <v>Million</v>
      </c>
      <c r="H903" s="7">
        <f>VALUE(IF(data_to_clean[[#This Row],[multiplicity]]="Million",_xlfn.CONCAT(SUBSTITUTE(data_to_clean[[#This Row],[number]],".",""),"00000"),_xlfn.CONCAT(SUBSTITUTE(data_to_clean[[#This Row],[number]],".",""),"00000000")))</f>
        <v>5100000</v>
      </c>
      <c r="I903" t="s">
        <v>3628</v>
      </c>
      <c r="J903">
        <f>ROUND(VALUE(SUBSTITUTE(data_to_clean[[#This Row],[growth_%]],".",",")),0)</f>
        <v>472</v>
      </c>
      <c r="K903" t="s">
        <v>181</v>
      </c>
      <c r="L903">
        <v>57</v>
      </c>
      <c r="M903">
        <v>9</v>
      </c>
      <c r="N903">
        <v>2013</v>
      </c>
      <c r="O903">
        <v>1</v>
      </c>
      <c r="P903" t="s">
        <v>3629</v>
      </c>
      <c r="Q903" t="b">
        <f>AND(ISNUMBER(data_to_clean[[#This Row],[revenue_formatted]]),ISNUMBER(data_to_clean[[#This Row],[growth_formatted_%]]),ISNUMBER(data_to_clean[[#This Row],[workers]]),ISNUMBER(data_to_clean[[#This Row],[previous_workers]]),ISNUMBER(data_to_clean[[#This Row],[founded]]),ISNUMBER(data_to_clean[[#This Row],[yrs_on_list]]))</f>
        <v>1</v>
      </c>
    </row>
    <row r="904" spans="1:17" x14ac:dyDescent="0.25">
      <c r="A904">
        <v>902</v>
      </c>
      <c r="B904" t="s">
        <v>3630</v>
      </c>
      <c r="C904" t="s">
        <v>215</v>
      </c>
      <c r="D904" t="str">
        <f>VLOOKUP(data_to_clean[[#This Row],[state]],abbreviation_table[],2,FALSE)</f>
        <v>North Carolina</v>
      </c>
      <c r="E904" t="s">
        <v>1920</v>
      </c>
      <c r="F904" t="str">
        <f>TRIM(LEFT(data_to_clean[[#This Row],[revenue]],FIND(" ",data_to_clean[[#This Row],[revenue]])))</f>
        <v>2.4</v>
      </c>
      <c r="G904" t="str">
        <f>RIGHT(data_to_clean[[#This Row],[revenue]],LEN(data_to_clean[[#This Row],[revenue]])-FIND(" ",data_to_clean[[#This Row],[revenue]]))</f>
        <v>Million</v>
      </c>
      <c r="H904" s="7">
        <f>VALUE(IF(data_to_clean[[#This Row],[multiplicity]]="Million",_xlfn.CONCAT(SUBSTITUTE(data_to_clean[[#This Row],[number]],".",""),"00000"),_xlfn.CONCAT(SUBSTITUTE(data_to_clean[[#This Row],[number]],".",""),"00000000")))</f>
        <v>2400000</v>
      </c>
      <c r="I904" t="s">
        <v>3632</v>
      </c>
      <c r="J904">
        <f>ROUND(VALUE(SUBSTITUTE(data_to_clean[[#This Row],[growth_%]],".",",")),0)</f>
        <v>471</v>
      </c>
      <c r="K904" t="s">
        <v>336</v>
      </c>
      <c r="L904">
        <v>7</v>
      </c>
      <c r="M904">
        <v>2</v>
      </c>
      <c r="N904">
        <v>2013</v>
      </c>
      <c r="O904">
        <v>2</v>
      </c>
      <c r="P904" t="s">
        <v>3633</v>
      </c>
      <c r="Q904" t="b">
        <f>AND(ISNUMBER(data_to_clean[[#This Row],[revenue_formatted]]),ISNUMBER(data_to_clean[[#This Row],[growth_formatted_%]]),ISNUMBER(data_to_clean[[#This Row],[workers]]),ISNUMBER(data_to_clean[[#This Row],[previous_workers]]),ISNUMBER(data_to_clean[[#This Row],[founded]]),ISNUMBER(data_to_clean[[#This Row],[yrs_on_list]]))</f>
        <v>1</v>
      </c>
    </row>
    <row r="905" spans="1:17" x14ac:dyDescent="0.25">
      <c r="A905">
        <v>903</v>
      </c>
      <c r="B905" t="s">
        <v>3634</v>
      </c>
      <c r="C905" t="s">
        <v>52</v>
      </c>
      <c r="D905" t="str">
        <f>VLOOKUP(data_to_clean[[#This Row],[state]],abbreviation_table[],2,FALSE)</f>
        <v>Florida</v>
      </c>
      <c r="E905" t="s">
        <v>2436</v>
      </c>
      <c r="F905" t="str">
        <f>TRIM(LEFT(data_to_clean[[#This Row],[revenue]],FIND(" ",data_to_clean[[#This Row],[revenue]])))</f>
        <v>16.4</v>
      </c>
      <c r="G905" t="str">
        <f>RIGHT(data_to_clean[[#This Row],[revenue]],LEN(data_to_clean[[#This Row],[revenue]])-FIND(" ",data_to_clean[[#This Row],[revenue]]))</f>
        <v>Million</v>
      </c>
      <c r="H905" s="7">
        <f>VALUE(IF(data_to_clean[[#This Row],[multiplicity]]="Million",_xlfn.CONCAT(SUBSTITUTE(data_to_clean[[#This Row],[number]],".",""),"00000"),_xlfn.CONCAT(SUBSTITUTE(data_to_clean[[#This Row],[number]],".",""),"00000000")))</f>
        <v>16400000</v>
      </c>
      <c r="I905" t="s">
        <v>3636</v>
      </c>
      <c r="J905">
        <f>ROUND(VALUE(SUBSTITUTE(data_to_clean[[#This Row],[growth_%]],".",",")),0)</f>
        <v>471</v>
      </c>
      <c r="K905" t="s">
        <v>156</v>
      </c>
      <c r="L905">
        <v>142</v>
      </c>
      <c r="M905">
        <v>46</v>
      </c>
      <c r="N905">
        <v>2012</v>
      </c>
      <c r="O905">
        <v>1</v>
      </c>
      <c r="P905" t="s">
        <v>3637</v>
      </c>
      <c r="Q905" t="b">
        <f>AND(ISNUMBER(data_to_clean[[#This Row],[revenue_formatted]]),ISNUMBER(data_to_clean[[#This Row],[growth_formatted_%]]),ISNUMBER(data_to_clean[[#This Row],[workers]]),ISNUMBER(data_to_clean[[#This Row],[previous_workers]]),ISNUMBER(data_to_clean[[#This Row],[founded]]),ISNUMBER(data_to_clean[[#This Row],[yrs_on_list]]))</f>
        <v>1</v>
      </c>
    </row>
    <row r="906" spans="1:17" x14ac:dyDescent="0.25">
      <c r="A906">
        <v>903</v>
      </c>
      <c r="B906" t="s">
        <v>3638</v>
      </c>
      <c r="C906" t="s">
        <v>215</v>
      </c>
      <c r="D906" t="str">
        <f>VLOOKUP(data_to_clean[[#This Row],[state]],abbreviation_table[],2,FALSE)</f>
        <v>North Carolina</v>
      </c>
      <c r="E906" t="s">
        <v>760</v>
      </c>
      <c r="F906" t="str">
        <f>TRIM(LEFT(data_to_clean[[#This Row],[revenue]],FIND(" ",data_to_clean[[#This Row],[revenue]])))</f>
        <v>2.8</v>
      </c>
      <c r="G906" t="str">
        <f>RIGHT(data_to_clean[[#This Row],[revenue]],LEN(data_to_clean[[#This Row],[revenue]])-FIND(" ",data_to_clean[[#This Row],[revenue]]))</f>
        <v>Million</v>
      </c>
      <c r="H906" s="7">
        <f>VALUE(IF(data_to_clean[[#This Row],[multiplicity]]="Million",_xlfn.CONCAT(SUBSTITUTE(data_to_clean[[#This Row],[number]],".",""),"00000"),_xlfn.CONCAT(SUBSTITUTE(data_to_clean[[#This Row],[number]],".",""),"00000000")))</f>
        <v>2800000</v>
      </c>
      <c r="I906" t="s">
        <v>3640</v>
      </c>
      <c r="J906">
        <f>ROUND(VALUE(SUBSTITUTE(data_to_clean[[#This Row],[growth_%]],".",",")),0)</f>
        <v>470</v>
      </c>
      <c r="K906" t="s">
        <v>55</v>
      </c>
      <c r="L906">
        <v>38</v>
      </c>
      <c r="M906">
        <v>12</v>
      </c>
      <c r="N906">
        <v>2014</v>
      </c>
      <c r="O906">
        <v>1</v>
      </c>
      <c r="P906" t="s">
        <v>3641</v>
      </c>
      <c r="Q906" t="b">
        <f>AND(ISNUMBER(data_to_clean[[#This Row],[revenue_formatted]]),ISNUMBER(data_to_clean[[#This Row],[growth_formatted_%]]),ISNUMBER(data_to_clean[[#This Row],[workers]]),ISNUMBER(data_to_clean[[#This Row],[previous_workers]]),ISNUMBER(data_to_clean[[#This Row],[founded]]),ISNUMBER(data_to_clean[[#This Row],[yrs_on_list]]))</f>
        <v>1</v>
      </c>
    </row>
    <row r="907" spans="1:17" x14ac:dyDescent="0.25">
      <c r="A907">
        <v>904</v>
      </c>
      <c r="B907" t="s">
        <v>3642</v>
      </c>
      <c r="C907" t="s">
        <v>230</v>
      </c>
      <c r="D907" t="str">
        <f>VLOOKUP(data_to_clean[[#This Row],[state]],abbreviation_table[],2,FALSE)</f>
        <v>Michigan</v>
      </c>
      <c r="E907" t="s">
        <v>760</v>
      </c>
      <c r="F907" t="str">
        <f>TRIM(LEFT(data_to_clean[[#This Row],[revenue]],FIND(" ",data_to_clean[[#This Row],[revenue]])))</f>
        <v>2.8</v>
      </c>
      <c r="G907" t="str">
        <f>RIGHT(data_to_clean[[#This Row],[revenue]],LEN(data_to_clean[[#This Row],[revenue]])-FIND(" ",data_to_clean[[#This Row],[revenue]]))</f>
        <v>Million</v>
      </c>
      <c r="H907" s="7">
        <f>VALUE(IF(data_to_clean[[#This Row],[multiplicity]]="Million",_xlfn.CONCAT(SUBSTITUTE(data_to_clean[[#This Row],[number]],".",""),"00000"),_xlfn.CONCAT(SUBSTITUTE(data_to_clean[[#This Row],[number]],".",""),"00000000")))</f>
        <v>2800000</v>
      </c>
      <c r="I907" t="s">
        <v>3644</v>
      </c>
      <c r="J907">
        <f>ROUND(VALUE(SUBSTITUTE(data_to_clean[[#This Row],[growth_%]],".",",")),0)</f>
        <v>470</v>
      </c>
      <c r="K907" t="s">
        <v>18</v>
      </c>
      <c r="L907">
        <v>14</v>
      </c>
      <c r="M907">
        <v>7</v>
      </c>
      <c r="N907">
        <v>2011</v>
      </c>
      <c r="O907">
        <v>1</v>
      </c>
      <c r="P907" t="s">
        <v>636</v>
      </c>
      <c r="Q907" t="b">
        <f>AND(ISNUMBER(data_to_clean[[#This Row],[revenue_formatted]]),ISNUMBER(data_to_clean[[#This Row],[growth_formatted_%]]),ISNUMBER(data_to_clean[[#This Row],[workers]]),ISNUMBER(data_to_clean[[#This Row],[previous_workers]]),ISNUMBER(data_to_clean[[#This Row],[founded]]),ISNUMBER(data_to_clean[[#This Row],[yrs_on_list]]))</f>
        <v>1</v>
      </c>
    </row>
    <row r="908" spans="1:17" x14ac:dyDescent="0.25">
      <c r="A908">
        <v>905</v>
      </c>
      <c r="B908" t="s">
        <v>3645</v>
      </c>
      <c r="C908" t="s">
        <v>30</v>
      </c>
      <c r="D908" t="str">
        <f>VLOOKUP(data_to_clean[[#This Row],[state]],abbreviation_table[],2,FALSE)</f>
        <v>Texas</v>
      </c>
      <c r="E908" t="s">
        <v>1277</v>
      </c>
      <c r="F908" t="str">
        <f>TRIM(LEFT(data_to_clean[[#This Row],[revenue]],FIND(" ",data_to_clean[[#This Row],[revenue]])))</f>
        <v>8.6</v>
      </c>
      <c r="G908" t="str">
        <f>RIGHT(data_to_clean[[#This Row],[revenue]],LEN(data_to_clean[[#This Row],[revenue]])-FIND(" ",data_to_clean[[#This Row],[revenue]]))</f>
        <v>Million</v>
      </c>
      <c r="H908" s="7">
        <f>VALUE(IF(data_to_clean[[#This Row],[multiplicity]]="Million",_xlfn.CONCAT(SUBSTITUTE(data_to_clean[[#This Row],[number]],".",""),"00000"),_xlfn.CONCAT(SUBSTITUTE(data_to_clean[[#This Row],[number]],".",""),"00000000")))</f>
        <v>8600000</v>
      </c>
      <c r="I908" t="s">
        <v>3647</v>
      </c>
      <c r="J908">
        <f>ROUND(VALUE(SUBSTITUTE(data_to_clean[[#This Row],[growth_%]],".",",")),0)</f>
        <v>470</v>
      </c>
      <c r="K908" t="s">
        <v>40</v>
      </c>
      <c r="L908">
        <v>96</v>
      </c>
      <c r="M908">
        <v>15</v>
      </c>
      <c r="N908">
        <v>2014</v>
      </c>
      <c r="O908">
        <v>1</v>
      </c>
      <c r="P908" t="s">
        <v>330</v>
      </c>
      <c r="Q908" t="b">
        <f>AND(ISNUMBER(data_to_clean[[#This Row],[revenue_formatted]]),ISNUMBER(data_to_clean[[#This Row],[growth_formatted_%]]),ISNUMBER(data_to_clean[[#This Row],[workers]]),ISNUMBER(data_to_clean[[#This Row],[previous_workers]]),ISNUMBER(data_to_clean[[#This Row],[founded]]),ISNUMBER(data_to_clean[[#This Row],[yrs_on_list]]))</f>
        <v>1</v>
      </c>
    </row>
    <row r="909" spans="1:17" x14ac:dyDescent="0.25">
      <c r="A909">
        <v>906</v>
      </c>
      <c r="B909" t="s">
        <v>3648</v>
      </c>
      <c r="C909" t="s">
        <v>45</v>
      </c>
      <c r="D909" t="str">
        <f>VLOOKUP(data_to_clean[[#This Row],[state]],abbreviation_table[],2,FALSE)</f>
        <v>Pennsylvania</v>
      </c>
      <c r="E909" t="s">
        <v>2604</v>
      </c>
      <c r="F909" t="str">
        <f>TRIM(LEFT(data_to_clean[[#This Row],[revenue]],FIND(" ",data_to_clean[[#This Row],[revenue]])))</f>
        <v>29.6</v>
      </c>
      <c r="G909" t="str">
        <f>RIGHT(data_to_clean[[#This Row],[revenue]],LEN(data_to_clean[[#This Row],[revenue]])-FIND(" ",data_to_clean[[#This Row],[revenue]]))</f>
        <v>Million</v>
      </c>
      <c r="H909" s="7">
        <f>VALUE(IF(data_to_clean[[#This Row],[multiplicity]]="Million",_xlfn.CONCAT(SUBSTITUTE(data_to_clean[[#This Row],[number]],".",""),"00000"),_xlfn.CONCAT(SUBSTITUTE(data_to_clean[[#This Row],[number]],".",""),"00000000")))</f>
        <v>29600000</v>
      </c>
      <c r="I909" t="s">
        <v>3650</v>
      </c>
      <c r="J909">
        <f>ROUND(VALUE(SUBSTITUTE(data_to_clean[[#This Row],[growth_%]],".",",")),0)</f>
        <v>469</v>
      </c>
      <c r="K909" t="s">
        <v>55</v>
      </c>
      <c r="L909">
        <v>126</v>
      </c>
      <c r="M909">
        <v>20</v>
      </c>
      <c r="N909">
        <v>2010</v>
      </c>
      <c r="O909">
        <v>2</v>
      </c>
      <c r="P909" t="s">
        <v>49</v>
      </c>
      <c r="Q909" t="b">
        <f>AND(ISNUMBER(data_to_clean[[#This Row],[revenue_formatted]]),ISNUMBER(data_to_clean[[#This Row],[growth_formatted_%]]),ISNUMBER(data_to_clean[[#This Row],[workers]]),ISNUMBER(data_to_clean[[#This Row],[previous_workers]]),ISNUMBER(data_to_clean[[#This Row],[founded]]),ISNUMBER(data_to_clean[[#This Row],[yrs_on_list]]))</f>
        <v>1</v>
      </c>
    </row>
    <row r="910" spans="1:17" x14ac:dyDescent="0.25">
      <c r="A910">
        <v>907</v>
      </c>
      <c r="B910" t="s">
        <v>3651</v>
      </c>
      <c r="C910" t="s">
        <v>59</v>
      </c>
      <c r="D910" t="str">
        <f>VLOOKUP(data_to_clean[[#This Row],[state]],abbreviation_table[],2,FALSE)</f>
        <v>New Jersey</v>
      </c>
      <c r="E910" t="s">
        <v>425</v>
      </c>
      <c r="F910" t="str">
        <f>TRIM(LEFT(data_to_clean[[#This Row],[revenue]],FIND(" ",data_to_clean[[#This Row],[revenue]])))</f>
        <v>4.6</v>
      </c>
      <c r="G910" t="str">
        <f>RIGHT(data_to_clean[[#This Row],[revenue]],LEN(data_to_clean[[#This Row],[revenue]])-FIND(" ",data_to_clean[[#This Row],[revenue]]))</f>
        <v>Million</v>
      </c>
      <c r="H910" s="7">
        <f>VALUE(IF(data_to_clean[[#This Row],[multiplicity]]="Million",_xlfn.CONCAT(SUBSTITUTE(data_to_clean[[#This Row],[number]],".",""),"00000"),_xlfn.CONCAT(SUBSTITUTE(data_to_clean[[#This Row],[number]],".",""),"00000000")))</f>
        <v>4600000</v>
      </c>
      <c r="I910" t="s">
        <v>3653</v>
      </c>
      <c r="J910">
        <f>ROUND(VALUE(SUBSTITUTE(data_to_clean[[#This Row],[growth_%]],".",",")),0)</f>
        <v>469</v>
      </c>
      <c r="K910" t="s">
        <v>33</v>
      </c>
      <c r="L910">
        <v>3</v>
      </c>
      <c r="M910">
        <v>2</v>
      </c>
      <c r="N910">
        <v>2014</v>
      </c>
      <c r="O910">
        <v>1</v>
      </c>
      <c r="P910" t="s">
        <v>3654</v>
      </c>
      <c r="Q910" t="b">
        <f>AND(ISNUMBER(data_to_clean[[#This Row],[revenue_formatted]]),ISNUMBER(data_to_clean[[#This Row],[growth_formatted_%]]),ISNUMBER(data_to_clean[[#This Row],[workers]]),ISNUMBER(data_to_clean[[#This Row],[previous_workers]]),ISNUMBER(data_to_clean[[#This Row],[founded]]),ISNUMBER(data_to_clean[[#This Row],[yrs_on_list]]))</f>
        <v>1</v>
      </c>
    </row>
    <row r="911" spans="1:17" x14ac:dyDescent="0.25">
      <c r="A911">
        <v>908</v>
      </c>
      <c r="B911" t="s">
        <v>3655</v>
      </c>
      <c r="C911" t="s">
        <v>105</v>
      </c>
      <c r="D911" t="str">
        <f>VLOOKUP(data_to_clean[[#This Row],[state]],abbreviation_table[],2,FALSE)</f>
        <v>New York</v>
      </c>
      <c r="E911" t="s">
        <v>301</v>
      </c>
      <c r="F911" t="str">
        <f>TRIM(LEFT(data_to_clean[[#This Row],[revenue]],FIND(" ",data_to_clean[[#This Row],[revenue]])))</f>
        <v>7.1</v>
      </c>
      <c r="G911" t="str">
        <f>RIGHT(data_to_clean[[#This Row],[revenue]],LEN(data_to_clean[[#This Row],[revenue]])-FIND(" ",data_to_clean[[#This Row],[revenue]]))</f>
        <v>Million</v>
      </c>
      <c r="H911" s="7">
        <f>VALUE(IF(data_to_clean[[#This Row],[multiplicity]]="Million",_xlfn.CONCAT(SUBSTITUTE(data_to_clean[[#This Row],[number]],".",""),"00000"),_xlfn.CONCAT(SUBSTITUTE(data_to_clean[[#This Row],[number]],".",""),"00000000")))</f>
        <v>7100000</v>
      </c>
      <c r="I911" t="s">
        <v>3657</v>
      </c>
      <c r="J911">
        <f>ROUND(VALUE(SUBSTITUTE(data_to_clean[[#This Row],[growth_%]],".",",")),0)</f>
        <v>469</v>
      </c>
      <c r="K911" t="s">
        <v>107</v>
      </c>
      <c r="L911">
        <v>45</v>
      </c>
      <c r="M911">
        <v>14</v>
      </c>
      <c r="N911">
        <v>2013</v>
      </c>
      <c r="O911">
        <v>2</v>
      </c>
      <c r="P911" t="s">
        <v>108</v>
      </c>
      <c r="Q911" t="b">
        <f>AND(ISNUMBER(data_to_clean[[#This Row],[revenue_formatted]]),ISNUMBER(data_to_clean[[#This Row],[growth_formatted_%]]),ISNUMBER(data_to_clean[[#This Row],[workers]]),ISNUMBER(data_to_clean[[#This Row],[previous_workers]]),ISNUMBER(data_to_clean[[#This Row],[founded]]),ISNUMBER(data_to_clean[[#This Row],[yrs_on_list]]))</f>
        <v>1</v>
      </c>
    </row>
    <row r="912" spans="1:17" x14ac:dyDescent="0.25">
      <c r="A912">
        <v>909</v>
      </c>
      <c r="B912" t="s">
        <v>3658</v>
      </c>
      <c r="C912" t="s">
        <v>59</v>
      </c>
      <c r="D912" t="str">
        <f>VLOOKUP(data_to_clean[[#This Row],[state]],abbreviation_table[],2,FALSE)</f>
        <v>New Jersey</v>
      </c>
      <c r="E912" t="s">
        <v>798</v>
      </c>
      <c r="F912" t="str">
        <f>TRIM(LEFT(data_to_clean[[#This Row],[revenue]],FIND(" ",data_to_clean[[#This Row],[revenue]])))</f>
        <v>3</v>
      </c>
      <c r="G912" t="str">
        <f>RIGHT(data_to_clean[[#This Row],[revenue]],LEN(data_to_clean[[#This Row],[revenue]])-FIND(" ",data_to_clean[[#This Row],[revenue]]))</f>
        <v>Million</v>
      </c>
      <c r="H912" s="7">
        <f>VALUE(IF(data_to_clean[[#This Row],[multiplicity]]="Million",_xlfn.CONCAT(SUBSTITUTE(data_to_clean[[#This Row],[number]],".",""),"00000"),_xlfn.CONCAT(SUBSTITUTE(data_to_clean[[#This Row],[number]],".",""),"00000000")))</f>
        <v>300000</v>
      </c>
      <c r="I912" t="s">
        <v>3660</v>
      </c>
      <c r="J912">
        <f>ROUND(VALUE(SUBSTITUTE(data_to_clean[[#This Row],[growth_%]],".",",")),0)</f>
        <v>467</v>
      </c>
      <c r="K912" t="s">
        <v>257</v>
      </c>
      <c r="L912">
        <v>36</v>
      </c>
      <c r="M912">
        <v>15</v>
      </c>
      <c r="N912">
        <v>2012</v>
      </c>
      <c r="O912">
        <v>2</v>
      </c>
      <c r="P912" t="s">
        <v>3661</v>
      </c>
      <c r="Q912" t="b">
        <f>AND(ISNUMBER(data_to_clean[[#This Row],[revenue_formatted]]),ISNUMBER(data_to_clean[[#This Row],[growth_formatted_%]]),ISNUMBER(data_to_clean[[#This Row],[workers]]),ISNUMBER(data_to_clean[[#This Row],[previous_workers]]),ISNUMBER(data_to_clean[[#This Row],[founded]]),ISNUMBER(data_to_clean[[#This Row],[yrs_on_list]]))</f>
        <v>1</v>
      </c>
    </row>
    <row r="913" spans="1:17" x14ac:dyDescent="0.25">
      <c r="A913">
        <v>910</v>
      </c>
      <c r="B913" t="s">
        <v>3662</v>
      </c>
      <c r="C913" t="s">
        <v>45</v>
      </c>
      <c r="D913" t="str">
        <f>VLOOKUP(data_to_clean[[#This Row],[state]],abbreviation_table[],2,FALSE)</f>
        <v>Pennsylvania</v>
      </c>
      <c r="E913" t="s">
        <v>3664</v>
      </c>
      <c r="F913" t="str">
        <f>TRIM(LEFT(data_to_clean[[#This Row],[revenue]],FIND(" ",data_to_clean[[#This Row],[revenue]])))</f>
        <v>80.9</v>
      </c>
      <c r="G913" t="str">
        <f>RIGHT(data_to_clean[[#This Row],[revenue]],LEN(data_to_clean[[#This Row],[revenue]])-FIND(" ",data_to_clean[[#This Row],[revenue]]))</f>
        <v>Million</v>
      </c>
      <c r="H913" s="7">
        <f>VALUE(IF(data_to_clean[[#This Row],[multiplicity]]="Million",_xlfn.CONCAT(SUBSTITUTE(data_to_clean[[#This Row],[number]],".",""),"00000"),_xlfn.CONCAT(SUBSTITUTE(data_to_clean[[#This Row],[number]],".",""),"00000000")))</f>
        <v>80900000</v>
      </c>
      <c r="I913" t="s">
        <v>3665</v>
      </c>
      <c r="J913">
        <f>ROUND(VALUE(SUBSTITUTE(data_to_clean[[#This Row],[growth_%]],".",",")),0)</f>
        <v>466</v>
      </c>
      <c r="K913" t="s">
        <v>187</v>
      </c>
      <c r="L913">
        <v>296</v>
      </c>
      <c r="M913">
        <v>55</v>
      </c>
      <c r="N913">
        <v>2010</v>
      </c>
      <c r="O913">
        <v>1</v>
      </c>
      <c r="P913" t="s">
        <v>3666</v>
      </c>
      <c r="Q913" t="b">
        <f>AND(ISNUMBER(data_to_clean[[#This Row],[revenue_formatted]]),ISNUMBER(data_to_clean[[#This Row],[growth_formatted_%]]),ISNUMBER(data_to_clean[[#This Row],[workers]]),ISNUMBER(data_to_clean[[#This Row],[previous_workers]]),ISNUMBER(data_to_clean[[#This Row],[founded]]),ISNUMBER(data_to_clean[[#This Row],[yrs_on_list]]))</f>
        <v>1</v>
      </c>
    </row>
    <row r="914" spans="1:17" x14ac:dyDescent="0.25">
      <c r="A914">
        <v>911</v>
      </c>
      <c r="B914" t="s">
        <v>3667</v>
      </c>
      <c r="C914" t="s">
        <v>166</v>
      </c>
      <c r="D914" t="str">
        <f>VLOOKUP(data_to_clean[[#This Row],[state]],abbreviation_table[],2,FALSE)</f>
        <v>Utah</v>
      </c>
      <c r="E914" t="s">
        <v>399</v>
      </c>
      <c r="F914" t="str">
        <f>TRIM(LEFT(data_to_clean[[#This Row],[revenue]],FIND(" ",data_to_clean[[#This Row],[revenue]])))</f>
        <v>9</v>
      </c>
      <c r="G914" t="str">
        <f>RIGHT(data_to_clean[[#This Row],[revenue]],LEN(data_to_clean[[#This Row],[revenue]])-FIND(" ",data_to_clean[[#This Row],[revenue]]))</f>
        <v>Million</v>
      </c>
      <c r="H914" s="7">
        <f>VALUE(IF(data_to_clean[[#This Row],[multiplicity]]="Million",_xlfn.CONCAT(SUBSTITUTE(data_to_clean[[#This Row],[number]],".",""),"00000"),_xlfn.CONCAT(SUBSTITUTE(data_to_clean[[#This Row],[number]],".",""),"00000000")))</f>
        <v>900000</v>
      </c>
      <c r="I914" t="s">
        <v>3669</v>
      </c>
      <c r="J914">
        <f>ROUND(VALUE(SUBSTITUTE(data_to_clean[[#This Row],[growth_%]],".",",")),0)</f>
        <v>466</v>
      </c>
      <c r="K914" t="s">
        <v>233</v>
      </c>
      <c r="L914">
        <v>52</v>
      </c>
      <c r="M914">
        <v>15</v>
      </c>
      <c r="N914">
        <v>2015</v>
      </c>
      <c r="O914">
        <v>1</v>
      </c>
      <c r="P914" t="s">
        <v>1734</v>
      </c>
      <c r="Q914" t="b">
        <f>AND(ISNUMBER(data_to_clean[[#This Row],[revenue_formatted]]),ISNUMBER(data_to_clean[[#This Row],[growth_formatted_%]]),ISNUMBER(data_to_clean[[#This Row],[workers]]),ISNUMBER(data_to_clean[[#This Row],[previous_workers]]),ISNUMBER(data_to_clean[[#This Row],[founded]]),ISNUMBER(data_to_clean[[#This Row],[yrs_on_list]]))</f>
        <v>1</v>
      </c>
    </row>
    <row r="915" spans="1:17" x14ac:dyDescent="0.25">
      <c r="A915">
        <v>912</v>
      </c>
      <c r="B915" t="s">
        <v>3670</v>
      </c>
      <c r="C915" t="s">
        <v>230</v>
      </c>
      <c r="D915" t="str">
        <f>VLOOKUP(data_to_clean[[#This Row],[state]],abbreviation_table[],2,FALSE)</f>
        <v>Michigan</v>
      </c>
      <c r="E915" t="s">
        <v>871</v>
      </c>
      <c r="F915" t="str">
        <f>TRIM(LEFT(data_to_clean[[#This Row],[revenue]],FIND(" ",data_to_clean[[#This Row],[revenue]])))</f>
        <v>2.6</v>
      </c>
      <c r="G915" t="str">
        <f>RIGHT(data_to_clean[[#This Row],[revenue]],LEN(data_to_clean[[#This Row],[revenue]])-FIND(" ",data_to_clean[[#This Row],[revenue]]))</f>
        <v>Million</v>
      </c>
      <c r="H915" s="7">
        <f>VALUE(IF(data_to_clean[[#This Row],[multiplicity]]="Million",_xlfn.CONCAT(SUBSTITUTE(data_to_clean[[#This Row],[number]],".",""),"00000"),_xlfn.CONCAT(SUBSTITUTE(data_to_clean[[#This Row],[number]],".",""),"00000000")))</f>
        <v>2600000</v>
      </c>
      <c r="I915" t="s">
        <v>3672</v>
      </c>
      <c r="J915">
        <f>ROUND(VALUE(SUBSTITUTE(data_to_clean[[#This Row],[growth_%]],".",",")),0)</f>
        <v>466</v>
      </c>
      <c r="K915" t="s">
        <v>40</v>
      </c>
      <c r="L915">
        <v>3</v>
      </c>
      <c r="M915">
        <v>2</v>
      </c>
      <c r="N915">
        <v>2012</v>
      </c>
      <c r="O915">
        <v>1</v>
      </c>
      <c r="P915" t="s">
        <v>235</v>
      </c>
      <c r="Q915" t="b">
        <f>AND(ISNUMBER(data_to_clean[[#This Row],[revenue_formatted]]),ISNUMBER(data_to_clean[[#This Row],[growth_formatted_%]]),ISNUMBER(data_to_clean[[#This Row],[workers]]),ISNUMBER(data_to_clean[[#This Row],[previous_workers]]),ISNUMBER(data_to_clean[[#This Row],[founded]]),ISNUMBER(data_to_clean[[#This Row],[yrs_on_list]]))</f>
        <v>1</v>
      </c>
    </row>
    <row r="916" spans="1:17" x14ac:dyDescent="0.25">
      <c r="A916">
        <v>913</v>
      </c>
      <c r="B916" t="s">
        <v>3673</v>
      </c>
      <c r="C916" t="s">
        <v>80</v>
      </c>
      <c r="D916" t="str">
        <f>VLOOKUP(data_to_clean[[#This Row],[state]],abbreviation_table[],2,FALSE)</f>
        <v>California</v>
      </c>
      <c r="E916" t="s">
        <v>3675</v>
      </c>
      <c r="F916" t="str">
        <f>TRIM(LEFT(data_to_clean[[#This Row],[revenue]],FIND(" ",data_to_clean[[#This Row],[revenue]])))</f>
        <v>11.3</v>
      </c>
      <c r="G916" t="str">
        <f>RIGHT(data_to_clean[[#This Row],[revenue]],LEN(data_to_clean[[#This Row],[revenue]])-FIND(" ",data_to_clean[[#This Row],[revenue]]))</f>
        <v>Billion</v>
      </c>
      <c r="H916" s="7">
        <f>VALUE(IF(data_to_clean[[#This Row],[multiplicity]]="Million",_xlfn.CONCAT(SUBSTITUTE(data_to_clean[[#This Row],[number]],".",""),"00000"),_xlfn.CONCAT(SUBSTITUTE(data_to_clean[[#This Row],[number]],".",""),"00000000")))</f>
        <v>11300000000</v>
      </c>
      <c r="I916" t="s">
        <v>3676</v>
      </c>
      <c r="J916">
        <f>ROUND(VALUE(SUBSTITUTE(data_to_clean[[#This Row],[growth_%]],".",",")),0)</f>
        <v>465</v>
      </c>
      <c r="K916" t="s">
        <v>40</v>
      </c>
      <c r="L916">
        <v>22263</v>
      </c>
      <c r="M916">
        <v>22263</v>
      </c>
      <c r="N916">
        <v>2009</v>
      </c>
      <c r="O916">
        <v>1</v>
      </c>
      <c r="P916" t="s">
        <v>163</v>
      </c>
      <c r="Q916" t="b">
        <f>AND(ISNUMBER(data_to_clean[[#This Row],[revenue_formatted]]),ISNUMBER(data_to_clean[[#This Row],[growth_formatted_%]]),ISNUMBER(data_to_clean[[#This Row],[workers]]),ISNUMBER(data_to_clean[[#This Row],[previous_workers]]),ISNUMBER(data_to_clean[[#This Row],[founded]]),ISNUMBER(data_to_clean[[#This Row],[yrs_on_list]]))</f>
        <v>1</v>
      </c>
    </row>
    <row r="917" spans="1:17" x14ac:dyDescent="0.25">
      <c r="A917">
        <v>914</v>
      </c>
      <c r="B917" t="s">
        <v>3677</v>
      </c>
      <c r="C917" t="s">
        <v>80</v>
      </c>
      <c r="D917" t="str">
        <f>VLOOKUP(data_to_clean[[#This Row],[state]],abbreviation_table[],2,FALSE)</f>
        <v>California</v>
      </c>
      <c r="E917" t="s">
        <v>957</v>
      </c>
      <c r="F917" t="str">
        <f>TRIM(LEFT(data_to_clean[[#This Row],[revenue]],FIND(" ",data_to_clean[[#This Row],[revenue]])))</f>
        <v>2.2</v>
      </c>
      <c r="G917" t="str">
        <f>RIGHT(data_to_clean[[#This Row],[revenue]],LEN(data_to_clean[[#This Row],[revenue]])-FIND(" ",data_to_clean[[#This Row],[revenue]]))</f>
        <v>Million</v>
      </c>
      <c r="H917" s="7">
        <f>VALUE(IF(data_to_clean[[#This Row],[multiplicity]]="Million",_xlfn.CONCAT(SUBSTITUTE(data_to_clean[[#This Row],[number]],".",""),"00000"),_xlfn.CONCAT(SUBSTITUTE(data_to_clean[[#This Row],[number]],".",""),"00000000")))</f>
        <v>2200000</v>
      </c>
      <c r="I917" t="s">
        <v>3679</v>
      </c>
      <c r="J917">
        <f>ROUND(VALUE(SUBSTITUTE(data_to_clean[[#This Row],[growth_%]],".",",")),0)</f>
        <v>465</v>
      </c>
      <c r="K917" t="s">
        <v>55</v>
      </c>
      <c r="L917">
        <v>8</v>
      </c>
      <c r="M917">
        <v>3</v>
      </c>
      <c r="N917">
        <v>2013</v>
      </c>
      <c r="O917">
        <v>2</v>
      </c>
      <c r="P917" t="s">
        <v>3680</v>
      </c>
      <c r="Q917" t="b">
        <f>AND(ISNUMBER(data_to_clean[[#This Row],[revenue_formatted]]),ISNUMBER(data_to_clean[[#This Row],[growth_formatted_%]]),ISNUMBER(data_to_clean[[#This Row],[workers]]),ISNUMBER(data_to_clean[[#This Row],[previous_workers]]),ISNUMBER(data_to_clean[[#This Row],[founded]]),ISNUMBER(data_to_clean[[#This Row],[yrs_on_list]]))</f>
        <v>1</v>
      </c>
    </row>
    <row r="918" spans="1:17" x14ac:dyDescent="0.25">
      <c r="A918">
        <v>915</v>
      </c>
      <c r="B918" t="s">
        <v>3681</v>
      </c>
      <c r="C918" t="s">
        <v>780</v>
      </c>
      <c r="D918" t="str">
        <f>VLOOKUP(data_to_clean[[#This Row],[state]],abbreviation_table[],2,FALSE)</f>
        <v>New Hampshire</v>
      </c>
      <c r="E918" t="s">
        <v>23</v>
      </c>
      <c r="F918" t="str">
        <f>TRIM(LEFT(data_to_clean[[#This Row],[revenue]],FIND(" ",data_to_clean[[#This Row],[revenue]])))</f>
        <v>33.6</v>
      </c>
      <c r="G918" t="str">
        <f>RIGHT(data_to_clean[[#This Row],[revenue]],LEN(data_to_clean[[#This Row],[revenue]])-FIND(" ",data_to_clean[[#This Row],[revenue]]))</f>
        <v>Million</v>
      </c>
      <c r="H918" s="7">
        <f>VALUE(IF(data_to_clean[[#This Row],[multiplicity]]="Million",_xlfn.CONCAT(SUBSTITUTE(data_to_clean[[#This Row],[number]],".",""),"00000"),_xlfn.CONCAT(SUBSTITUTE(data_to_clean[[#This Row],[number]],".",""),"00000000")))</f>
        <v>33600000</v>
      </c>
      <c r="I918" t="s">
        <v>3683</v>
      </c>
      <c r="J918">
        <f>ROUND(VALUE(SUBSTITUTE(data_to_clean[[#This Row],[growth_%]],".",",")),0)</f>
        <v>465</v>
      </c>
      <c r="K918" t="s">
        <v>623</v>
      </c>
      <c r="L918">
        <v>40</v>
      </c>
      <c r="M918">
        <v>10</v>
      </c>
      <c r="N918">
        <v>2010</v>
      </c>
      <c r="O918">
        <v>1</v>
      </c>
      <c r="P918" t="s">
        <v>3684</v>
      </c>
      <c r="Q918" t="b">
        <f>AND(ISNUMBER(data_to_clean[[#This Row],[revenue_formatted]]),ISNUMBER(data_to_clean[[#This Row],[growth_formatted_%]]),ISNUMBER(data_to_clean[[#This Row],[workers]]),ISNUMBER(data_to_clean[[#This Row],[previous_workers]]),ISNUMBER(data_to_clean[[#This Row],[founded]]),ISNUMBER(data_to_clean[[#This Row],[yrs_on_list]]))</f>
        <v>1</v>
      </c>
    </row>
    <row r="919" spans="1:17" x14ac:dyDescent="0.25">
      <c r="A919">
        <v>916</v>
      </c>
      <c r="B919" t="s">
        <v>3685</v>
      </c>
      <c r="C919" t="s">
        <v>45</v>
      </c>
      <c r="D919" t="str">
        <f>VLOOKUP(data_to_clean[[#This Row],[state]],abbreviation_table[],2,FALSE)</f>
        <v>Pennsylvania</v>
      </c>
      <c r="E919" t="s">
        <v>770</v>
      </c>
      <c r="F919" t="str">
        <f>TRIM(LEFT(data_to_clean[[#This Row],[revenue]],FIND(" ",data_to_clean[[#This Row],[revenue]])))</f>
        <v>4.4</v>
      </c>
      <c r="G919" t="str">
        <f>RIGHT(data_to_clean[[#This Row],[revenue]],LEN(data_to_clean[[#This Row],[revenue]])-FIND(" ",data_to_clean[[#This Row],[revenue]]))</f>
        <v>Million</v>
      </c>
      <c r="H919" s="7">
        <f>VALUE(IF(data_to_clean[[#This Row],[multiplicity]]="Million",_xlfn.CONCAT(SUBSTITUTE(data_to_clean[[#This Row],[number]],".",""),"00000"),_xlfn.CONCAT(SUBSTITUTE(data_to_clean[[#This Row],[number]],".",""),"00000000")))</f>
        <v>4400000</v>
      </c>
      <c r="I919" t="s">
        <v>3687</v>
      </c>
      <c r="J919">
        <f>ROUND(VALUE(SUBSTITUTE(data_to_clean[[#This Row],[growth_%]],".",",")),0)</f>
        <v>464</v>
      </c>
      <c r="K919" t="s">
        <v>233</v>
      </c>
      <c r="L919">
        <v>25</v>
      </c>
      <c r="M919">
        <v>4</v>
      </c>
      <c r="N919">
        <v>2006</v>
      </c>
      <c r="O919">
        <v>1</v>
      </c>
      <c r="P919" t="s">
        <v>1259</v>
      </c>
      <c r="Q919" t="b">
        <f>AND(ISNUMBER(data_to_clean[[#This Row],[revenue_formatted]]),ISNUMBER(data_to_clean[[#This Row],[growth_formatted_%]]),ISNUMBER(data_to_clean[[#This Row],[workers]]),ISNUMBER(data_to_clean[[#This Row],[previous_workers]]),ISNUMBER(data_to_clean[[#This Row],[founded]]),ISNUMBER(data_to_clean[[#This Row],[yrs_on_list]]))</f>
        <v>1</v>
      </c>
    </row>
    <row r="920" spans="1:17" x14ac:dyDescent="0.25">
      <c r="A920">
        <v>917</v>
      </c>
      <c r="B920" t="s">
        <v>3688</v>
      </c>
      <c r="C920" t="s">
        <v>86</v>
      </c>
      <c r="D920" t="str">
        <f>VLOOKUP(data_to_clean[[#This Row],[state]],abbreviation_table[],2,FALSE)</f>
        <v>Colorado</v>
      </c>
      <c r="E920" t="s">
        <v>911</v>
      </c>
      <c r="F920" t="str">
        <f>TRIM(LEFT(data_to_clean[[#This Row],[revenue]],FIND(" ",data_to_clean[[#This Row],[revenue]])))</f>
        <v>2.7</v>
      </c>
      <c r="G920" t="str">
        <f>RIGHT(data_to_clean[[#This Row],[revenue]],LEN(data_to_clean[[#This Row],[revenue]])-FIND(" ",data_to_clean[[#This Row],[revenue]]))</f>
        <v>Million</v>
      </c>
      <c r="H920" s="7">
        <f>VALUE(IF(data_to_clean[[#This Row],[multiplicity]]="Million",_xlfn.CONCAT(SUBSTITUTE(data_to_clean[[#This Row],[number]],".",""),"00000"),_xlfn.CONCAT(SUBSTITUTE(data_to_clean[[#This Row],[number]],".",""),"00000000")))</f>
        <v>2700000</v>
      </c>
      <c r="I920" t="s">
        <v>3690</v>
      </c>
      <c r="J920">
        <f>ROUND(VALUE(SUBSTITUTE(data_to_clean[[#This Row],[growth_%]],".",",")),0)</f>
        <v>463</v>
      </c>
      <c r="K920" t="s">
        <v>308</v>
      </c>
      <c r="L920">
        <v>25</v>
      </c>
      <c r="M920">
        <v>9</v>
      </c>
      <c r="N920">
        <v>2013</v>
      </c>
      <c r="O920">
        <v>1</v>
      </c>
      <c r="P920" t="s">
        <v>89</v>
      </c>
      <c r="Q920" t="b">
        <f>AND(ISNUMBER(data_to_clean[[#This Row],[revenue_formatted]]),ISNUMBER(data_to_clean[[#This Row],[growth_formatted_%]]),ISNUMBER(data_to_clean[[#This Row],[workers]]),ISNUMBER(data_to_clean[[#This Row],[previous_workers]]),ISNUMBER(data_to_clean[[#This Row],[founded]]),ISNUMBER(data_to_clean[[#This Row],[yrs_on_list]]))</f>
        <v>1</v>
      </c>
    </row>
    <row r="921" spans="1:17" x14ac:dyDescent="0.25">
      <c r="A921">
        <v>918</v>
      </c>
      <c r="B921" t="s">
        <v>3691</v>
      </c>
      <c r="C921" t="s">
        <v>503</v>
      </c>
      <c r="D921" t="str">
        <f>VLOOKUP(data_to_clean[[#This Row],[state]],abbreviation_table[],2,FALSE)</f>
        <v>Illinois</v>
      </c>
      <c r="E921" t="s">
        <v>3693</v>
      </c>
      <c r="F921" t="str">
        <f>TRIM(LEFT(data_to_clean[[#This Row],[revenue]],FIND(" ",data_to_clean[[#This Row],[revenue]])))</f>
        <v>46.6</v>
      </c>
      <c r="G921" t="str">
        <f>RIGHT(data_to_clean[[#This Row],[revenue]],LEN(data_to_clean[[#This Row],[revenue]])-FIND(" ",data_to_clean[[#This Row],[revenue]]))</f>
        <v>Million</v>
      </c>
      <c r="H921" s="7">
        <f>VALUE(IF(data_to_clean[[#This Row],[multiplicity]]="Million",_xlfn.CONCAT(SUBSTITUTE(data_to_clean[[#This Row],[number]],".",""),"00000"),_xlfn.CONCAT(SUBSTITUTE(data_to_clean[[#This Row],[number]],".",""),"00000000")))</f>
        <v>46600000</v>
      </c>
      <c r="I921" t="s">
        <v>3694</v>
      </c>
      <c r="J921">
        <f>ROUND(VALUE(SUBSTITUTE(data_to_clean[[#This Row],[growth_%]],".",",")),0)</f>
        <v>463</v>
      </c>
      <c r="K921" t="s">
        <v>25</v>
      </c>
      <c r="L921">
        <v>43</v>
      </c>
      <c r="M921">
        <v>14</v>
      </c>
      <c r="N921">
        <v>2014</v>
      </c>
      <c r="O921">
        <v>2</v>
      </c>
      <c r="P921" t="s">
        <v>506</v>
      </c>
      <c r="Q921" t="b">
        <f>AND(ISNUMBER(data_to_clean[[#This Row],[revenue_formatted]]),ISNUMBER(data_to_clean[[#This Row],[growth_formatted_%]]),ISNUMBER(data_to_clean[[#This Row],[workers]]),ISNUMBER(data_to_clean[[#This Row],[previous_workers]]),ISNUMBER(data_to_clean[[#This Row],[founded]]),ISNUMBER(data_to_clean[[#This Row],[yrs_on_list]]))</f>
        <v>1</v>
      </c>
    </row>
    <row r="922" spans="1:17" x14ac:dyDescent="0.25">
      <c r="A922">
        <v>919</v>
      </c>
      <c r="B922" t="s">
        <v>3695</v>
      </c>
      <c r="C922" t="s">
        <v>166</v>
      </c>
      <c r="D922" t="str">
        <f>VLOOKUP(data_to_clean[[#This Row],[state]],abbreviation_table[],2,FALSE)</f>
        <v>Utah</v>
      </c>
      <c r="E922" t="s">
        <v>3697</v>
      </c>
      <c r="F922" t="str">
        <f>TRIM(LEFT(data_to_clean[[#This Row],[revenue]],FIND(" ",data_to_clean[[#This Row],[revenue]])))</f>
        <v>357.8</v>
      </c>
      <c r="G922" t="str">
        <f>RIGHT(data_to_clean[[#This Row],[revenue]],LEN(data_to_clean[[#This Row],[revenue]])-FIND(" ",data_to_clean[[#This Row],[revenue]]))</f>
        <v>Million</v>
      </c>
      <c r="H922" s="7">
        <f>VALUE(IF(data_to_clean[[#This Row],[multiplicity]]="Million",_xlfn.CONCAT(SUBSTITUTE(data_to_clean[[#This Row],[number]],".",""),"00000"),_xlfn.CONCAT(SUBSTITUTE(data_to_clean[[#This Row],[number]],".",""),"00000000")))</f>
        <v>357800000</v>
      </c>
      <c r="I922" t="s">
        <v>3698</v>
      </c>
      <c r="J922">
        <f>ROUND(VALUE(SUBSTITUTE(data_to_clean[[#This Row],[growth_%]],".",",")),0)</f>
        <v>461</v>
      </c>
      <c r="K922" t="s">
        <v>25</v>
      </c>
      <c r="L922">
        <v>802</v>
      </c>
      <c r="M922">
        <v>100</v>
      </c>
      <c r="N922">
        <v>1992</v>
      </c>
      <c r="O922">
        <v>2</v>
      </c>
      <c r="P922" t="s">
        <v>1734</v>
      </c>
      <c r="Q922" t="b">
        <f>AND(ISNUMBER(data_to_clean[[#This Row],[revenue_formatted]]),ISNUMBER(data_to_clean[[#This Row],[growth_formatted_%]]),ISNUMBER(data_to_clean[[#This Row],[workers]]),ISNUMBER(data_to_clean[[#This Row],[previous_workers]]),ISNUMBER(data_to_clean[[#This Row],[founded]]),ISNUMBER(data_to_clean[[#This Row],[yrs_on_list]]))</f>
        <v>1</v>
      </c>
    </row>
    <row r="923" spans="1:17" x14ac:dyDescent="0.25">
      <c r="A923">
        <v>920</v>
      </c>
      <c r="B923" t="s">
        <v>3699</v>
      </c>
      <c r="C923" t="s">
        <v>52</v>
      </c>
      <c r="D923" t="str">
        <f>VLOOKUP(data_to_clean[[#This Row],[state]],abbreviation_table[],2,FALSE)</f>
        <v>Florida</v>
      </c>
      <c r="E923" t="s">
        <v>1442</v>
      </c>
      <c r="F923" t="str">
        <f>TRIM(LEFT(data_to_clean[[#This Row],[revenue]],FIND(" ",data_to_clean[[#This Row],[revenue]])))</f>
        <v>2</v>
      </c>
      <c r="G923" t="str">
        <f>RIGHT(data_to_clean[[#This Row],[revenue]],LEN(data_to_clean[[#This Row],[revenue]])-FIND(" ",data_to_clean[[#This Row],[revenue]]))</f>
        <v>Million</v>
      </c>
      <c r="H923" s="7">
        <f>VALUE(IF(data_to_clean[[#This Row],[multiplicity]]="Million",_xlfn.CONCAT(SUBSTITUTE(data_to_clean[[#This Row],[number]],".",""),"00000"),_xlfn.CONCAT(SUBSTITUTE(data_to_clean[[#This Row],[number]],".",""),"00000000")))</f>
        <v>200000</v>
      </c>
      <c r="I923" t="s">
        <v>3701</v>
      </c>
      <c r="J923">
        <f>ROUND(VALUE(SUBSTITUTE(data_to_clean[[#This Row],[growth_%]],".",",")),0)</f>
        <v>461</v>
      </c>
      <c r="K923" t="s">
        <v>289</v>
      </c>
      <c r="L923">
        <v>8</v>
      </c>
      <c r="M923">
        <v>5</v>
      </c>
      <c r="N923">
        <v>2013</v>
      </c>
      <c r="O923">
        <v>1</v>
      </c>
      <c r="P923" t="s">
        <v>203</v>
      </c>
      <c r="Q923" t="b">
        <f>AND(ISNUMBER(data_to_clean[[#This Row],[revenue_formatted]]),ISNUMBER(data_to_clean[[#This Row],[growth_formatted_%]]),ISNUMBER(data_to_clean[[#This Row],[workers]]),ISNUMBER(data_to_clean[[#This Row],[previous_workers]]),ISNUMBER(data_to_clean[[#This Row],[founded]]),ISNUMBER(data_to_clean[[#This Row],[yrs_on_list]]))</f>
        <v>1</v>
      </c>
    </row>
    <row r="924" spans="1:17" x14ac:dyDescent="0.25">
      <c r="A924">
        <v>921</v>
      </c>
      <c r="B924" t="s">
        <v>3702</v>
      </c>
      <c r="C924" t="s">
        <v>80</v>
      </c>
      <c r="D924" t="str">
        <f>VLOOKUP(data_to_clean[[#This Row],[state]],abbreviation_table[],2,FALSE)</f>
        <v>California</v>
      </c>
      <c r="E924" t="s">
        <v>1152</v>
      </c>
      <c r="F924" t="str">
        <f>TRIM(LEFT(data_to_clean[[#This Row],[revenue]],FIND(" ",data_to_clean[[#This Row],[revenue]])))</f>
        <v>2.1</v>
      </c>
      <c r="G924" t="str">
        <f>RIGHT(data_to_clean[[#This Row],[revenue]],LEN(data_to_clean[[#This Row],[revenue]])-FIND(" ",data_to_clean[[#This Row],[revenue]]))</f>
        <v>Million</v>
      </c>
      <c r="H924" s="7">
        <f>VALUE(IF(data_to_clean[[#This Row],[multiplicity]]="Million",_xlfn.CONCAT(SUBSTITUTE(data_to_clean[[#This Row],[number]],".",""),"00000"),_xlfn.CONCAT(SUBSTITUTE(data_to_clean[[#This Row],[number]],".",""),"00000000")))</f>
        <v>2100000</v>
      </c>
      <c r="I924" t="s">
        <v>3704</v>
      </c>
      <c r="J924">
        <f>ROUND(VALUE(SUBSTITUTE(data_to_clean[[#This Row],[growth_%]],".",",")),0)</f>
        <v>460</v>
      </c>
      <c r="K924" t="s">
        <v>271</v>
      </c>
      <c r="L924">
        <v>27</v>
      </c>
      <c r="M924">
        <v>12</v>
      </c>
      <c r="N924">
        <v>2014</v>
      </c>
      <c r="O924">
        <v>1</v>
      </c>
      <c r="P924" t="s">
        <v>83</v>
      </c>
      <c r="Q924" t="b">
        <f>AND(ISNUMBER(data_to_clean[[#This Row],[revenue_formatted]]),ISNUMBER(data_to_clean[[#This Row],[growth_formatted_%]]),ISNUMBER(data_to_clean[[#This Row],[workers]]),ISNUMBER(data_to_clean[[#This Row],[previous_workers]]),ISNUMBER(data_to_clean[[#This Row],[founded]]),ISNUMBER(data_to_clean[[#This Row],[yrs_on_list]]))</f>
        <v>1</v>
      </c>
    </row>
    <row r="925" spans="1:17" x14ac:dyDescent="0.25">
      <c r="A925">
        <v>922</v>
      </c>
      <c r="B925" t="s">
        <v>3705</v>
      </c>
      <c r="C925" t="s">
        <v>52</v>
      </c>
      <c r="D925" t="str">
        <f>VLOOKUP(data_to_clean[[#This Row],[state]],abbreviation_table[],2,FALSE)</f>
        <v>Florida</v>
      </c>
      <c r="E925" t="s">
        <v>875</v>
      </c>
      <c r="F925" t="str">
        <f>TRIM(LEFT(data_to_clean[[#This Row],[revenue]],FIND(" ",data_to_clean[[#This Row],[revenue]])))</f>
        <v>14.2</v>
      </c>
      <c r="G925" t="str">
        <f>RIGHT(data_to_clean[[#This Row],[revenue]],LEN(data_to_clean[[#This Row],[revenue]])-FIND(" ",data_to_clean[[#This Row],[revenue]]))</f>
        <v>Million</v>
      </c>
      <c r="H925" s="7">
        <f>VALUE(IF(data_to_clean[[#This Row],[multiplicity]]="Million",_xlfn.CONCAT(SUBSTITUTE(data_to_clean[[#This Row],[number]],".",""),"00000"),_xlfn.CONCAT(SUBSTITUTE(data_to_clean[[#This Row],[number]],".",""),"00000000")))</f>
        <v>14200000</v>
      </c>
      <c r="I925" t="s">
        <v>3707</v>
      </c>
      <c r="J925">
        <f>ROUND(VALUE(SUBSTITUTE(data_to_clean[[#This Row],[growth_%]],".",",")),0)</f>
        <v>459</v>
      </c>
      <c r="K925" t="s">
        <v>233</v>
      </c>
      <c r="L925">
        <v>55</v>
      </c>
      <c r="M925">
        <v>15</v>
      </c>
      <c r="N925">
        <v>2014</v>
      </c>
      <c r="O925">
        <v>1</v>
      </c>
      <c r="P925" t="s">
        <v>203</v>
      </c>
      <c r="Q925" t="b">
        <f>AND(ISNUMBER(data_to_clean[[#This Row],[revenue_formatted]]),ISNUMBER(data_to_clean[[#This Row],[growth_formatted_%]]),ISNUMBER(data_to_clean[[#This Row],[workers]]),ISNUMBER(data_to_clean[[#This Row],[previous_workers]]),ISNUMBER(data_to_clean[[#This Row],[founded]]),ISNUMBER(data_to_clean[[#This Row],[yrs_on_list]]))</f>
        <v>1</v>
      </c>
    </row>
    <row r="926" spans="1:17" x14ac:dyDescent="0.25">
      <c r="A926">
        <v>923</v>
      </c>
      <c r="B926" t="s">
        <v>3708</v>
      </c>
      <c r="C926" t="s">
        <v>30</v>
      </c>
      <c r="D926" t="str">
        <f>VLOOKUP(data_to_clean[[#This Row],[state]],abbreviation_table[],2,FALSE)</f>
        <v>Texas</v>
      </c>
      <c r="E926" t="s">
        <v>1305</v>
      </c>
      <c r="F926" t="str">
        <f>TRIM(LEFT(data_to_clean[[#This Row],[revenue]],FIND(" ",data_to_clean[[#This Row],[revenue]])))</f>
        <v>5.2</v>
      </c>
      <c r="G926" t="str">
        <f>RIGHT(data_to_clean[[#This Row],[revenue]],LEN(data_to_clean[[#This Row],[revenue]])-FIND(" ",data_to_clean[[#This Row],[revenue]]))</f>
        <v>Million</v>
      </c>
      <c r="H926" s="7">
        <f>VALUE(IF(data_to_clean[[#This Row],[multiplicity]]="Million",_xlfn.CONCAT(SUBSTITUTE(data_to_clean[[#This Row],[number]],".",""),"00000"),_xlfn.CONCAT(SUBSTITUTE(data_to_clean[[#This Row],[number]],".",""),"00000000")))</f>
        <v>5200000</v>
      </c>
      <c r="I926" t="s">
        <v>3710</v>
      </c>
      <c r="J926">
        <f>ROUND(VALUE(SUBSTITUTE(data_to_clean[[#This Row],[growth_%]],".",",")),0)</f>
        <v>459</v>
      </c>
      <c r="K926" t="s">
        <v>40</v>
      </c>
      <c r="L926">
        <v>22</v>
      </c>
      <c r="M926">
        <v>3</v>
      </c>
      <c r="N926">
        <v>2011</v>
      </c>
      <c r="O926">
        <v>2</v>
      </c>
      <c r="P926" t="s">
        <v>3711</v>
      </c>
      <c r="Q926" t="b">
        <f>AND(ISNUMBER(data_to_clean[[#This Row],[revenue_formatted]]),ISNUMBER(data_to_clean[[#This Row],[growth_formatted_%]]),ISNUMBER(data_to_clean[[#This Row],[workers]]),ISNUMBER(data_to_clean[[#This Row],[previous_workers]]),ISNUMBER(data_to_clean[[#This Row],[founded]]),ISNUMBER(data_to_clean[[#This Row],[yrs_on_list]]))</f>
        <v>1</v>
      </c>
    </row>
    <row r="927" spans="1:17" x14ac:dyDescent="0.25">
      <c r="A927">
        <v>924</v>
      </c>
      <c r="B927" t="s">
        <v>3712</v>
      </c>
      <c r="C927" t="s">
        <v>15</v>
      </c>
      <c r="D927" t="str">
        <f>VLOOKUP(data_to_clean[[#This Row],[state]],abbreviation_table[],2,FALSE)</f>
        <v>Arizona</v>
      </c>
      <c r="E927" t="s">
        <v>3714</v>
      </c>
      <c r="F927" t="str">
        <f>TRIM(LEFT(data_to_clean[[#This Row],[revenue]],FIND(" ",data_to_clean[[#This Row],[revenue]])))</f>
        <v>257</v>
      </c>
      <c r="G927" t="str">
        <f>RIGHT(data_to_clean[[#This Row],[revenue]],LEN(data_to_clean[[#This Row],[revenue]])-FIND(" ",data_to_clean[[#This Row],[revenue]]))</f>
        <v>Million</v>
      </c>
      <c r="H927" s="7">
        <f>VALUE(IF(data_to_clean[[#This Row],[multiplicity]]="Million",_xlfn.CONCAT(SUBSTITUTE(data_to_clean[[#This Row],[number]],".",""),"00000"),_xlfn.CONCAT(SUBSTITUTE(data_to_clean[[#This Row],[number]],".",""),"00000000")))</f>
        <v>25700000</v>
      </c>
      <c r="I927" t="s">
        <v>3715</v>
      </c>
      <c r="J927">
        <f>ROUND(VALUE(SUBSTITUTE(data_to_clean[[#This Row],[growth_%]],".",",")),0)</f>
        <v>458</v>
      </c>
      <c r="K927" t="s">
        <v>336</v>
      </c>
      <c r="L927">
        <v>1000</v>
      </c>
      <c r="M927">
        <v>195</v>
      </c>
      <c r="N927">
        <v>2005</v>
      </c>
      <c r="O927">
        <v>10</v>
      </c>
      <c r="P927" t="s">
        <v>3716</v>
      </c>
      <c r="Q927" t="b">
        <f>AND(ISNUMBER(data_to_clean[[#This Row],[revenue_formatted]]),ISNUMBER(data_to_clean[[#This Row],[growth_formatted_%]]),ISNUMBER(data_to_clean[[#This Row],[workers]]),ISNUMBER(data_to_clean[[#This Row],[previous_workers]]),ISNUMBER(data_to_clean[[#This Row],[founded]]),ISNUMBER(data_to_clean[[#This Row],[yrs_on_list]]))</f>
        <v>1</v>
      </c>
    </row>
    <row r="928" spans="1:17" x14ac:dyDescent="0.25">
      <c r="A928">
        <v>925</v>
      </c>
      <c r="B928" t="s">
        <v>3717</v>
      </c>
      <c r="C928" t="s">
        <v>80</v>
      </c>
      <c r="D928" t="str">
        <f>VLOOKUP(data_to_clean[[#This Row],[state]],abbreviation_table[],2,FALSE)</f>
        <v>California</v>
      </c>
      <c r="E928" t="s">
        <v>1442</v>
      </c>
      <c r="F928" t="str">
        <f>TRIM(LEFT(data_to_clean[[#This Row],[revenue]],FIND(" ",data_to_clean[[#This Row],[revenue]])))</f>
        <v>2</v>
      </c>
      <c r="G928" t="str">
        <f>RIGHT(data_to_clean[[#This Row],[revenue]],LEN(data_to_clean[[#This Row],[revenue]])-FIND(" ",data_to_clean[[#This Row],[revenue]]))</f>
        <v>Million</v>
      </c>
      <c r="H928" s="7">
        <f>VALUE(IF(data_to_clean[[#This Row],[multiplicity]]="Million",_xlfn.CONCAT(SUBSTITUTE(data_to_clean[[#This Row],[number]],".",""),"00000"),_xlfn.CONCAT(SUBSTITUTE(data_to_clean[[#This Row],[number]],".",""),"00000000")))</f>
        <v>200000</v>
      </c>
      <c r="I928" t="s">
        <v>3719</v>
      </c>
      <c r="J928">
        <f>ROUND(VALUE(SUBSTITUTE(data_to_clean[[#This Row],[growth_%]],".",",")),0)</f>
        <v>458</v>
      </c>
      <c r="K928" t="s">
        <v>187</v>
      </c>
      <c r="L928">
        <v>10</v>
      </c>
      <c r="M928">
        <v>5</v>
      </c>
      <c r="N928">
        <v>2004</v>
      </c>
      <c r="O928">
        <v>1</v>
      </c>
      <c r="P928" t="s">
        <v>3720</v>
      </c>
      <c r="Q928" t="b">
        <f>AND(ISNUMBER(data_to_clean[[#This Row],[revenue_formatted]]),ISNUMBER(data_to_clean[[#This Row],[growth_formatted_%]]),ISNUMBER(data_to_clean[[#This Row],[workers]]),ISNUMBER(data_to_clean[[#This Row],[previous_workers]]),ISNUMBER(data_to_clean[[#This Row],[founded]]),ISNUMBER(data_to_clean[[#This Row],[yrs_on_list]]))</f>
        <v>1</v>
      </c>
    </row>
    <row r="929" spans="1:17" x14ac:dyDescent="0.25">
      <c r="A929">
        <v>926</v>
      </c>
      <c r="B929" t="s">
        <v>3721</v>
      </c>
      <c r="C929" t="s">
        <v>74</v>
      </c>
      <c r="D929" t="str">
        <f>VLOOKUP(data_to_clean[[#This Row],[state]],abbreviation_table[],2,FALSE)</f>
        <v>Ohio</v>
      </c>
      <c r="E929" t="s">
        <v>2318</v>
      </c>
      <c r="F929" t="str">
        <f>TRIM(LEFT(data_to_clean[[#This Row],[revenue]],FIND(" ",data_to_clean[[#This Row],[revenue]])))</f>
        <v>31.6</v>
      </c>
      <c r="G929" t="str">
        <f>RIGHT(data_to_clean[[#This Row],[revenue]],LEN(data_to_clean[[#This Row],[revenue]])-FIND(" ",data_to_clean[[#This Row],[revenue]]))</f>
        <v>Million</v>
      </c>
      <c r="H929" s="7">
        <f>VALUE(IF(data_to_clean[[#This Row],[multiplicity]]="Million",_xlfn.CONCAT(SUBSTITUTE(data_to_clean[[#This Row],[number]],".",""),"00000"),_xlfn.CONCAT(SUBSTITUTE(data_to_clean[[#This Row],[number]],".",""),"00000000")))</f>
        <v>31600000</v>
      </c>
      <c r="I929" t="s">
        <v>3723</v>
      </c>
      <c r="J929">
        <f>ROUND(VALUE(SUBSTITUTE(data_to_clean[[#This Row],[growth_%]],".",",")),0)</f>
        <v>458</v>
      </c>
      <c r="K929" t="s">
        <v>329</v>
      </c>
      <c r="L929">
        <v>12</v>
      </c>
      <c r="M929">
        <v>3</v>
      </c>
      <c r="N929">
        <v>2013</v>
      </c>
      <c r="O929">
        <v>3</v>
      </c>
      <c r="P929" t="s">
        <v>3724</v>
      </c>
      <c r="Q929" t="b">
        <f>AND(ISNUMBER(data_to_clean[[#This Row],[revenue_formatted]]),ISNUMBER(data_to_clean[[#This Row],[growth_formatted_%]]),ISNUMBER(data_to_clean[[#This Row],[workers]]),ISNUMBER(data_to_clean[[#This Row],[previous_workers]]),ISNUMBER(data_to_clean[[#This Row],[founded]]),ISNUMBER(data_to_clean[[#This Row],[yrs_on_list]]))</f>
        <v>1</v>
      </c>
    </row>
    <row r="930" spans="1:17" x14ac:dyDescent="0.25">
      <c r="A930">
        <v>927</v>
      </c>
      <c r="B930" t="s">
        <v>3725</v>
      </c>
      <c r="C930" t="s">
        <v>333</v>
      </c>
      <c r="D930" t="str">
        <f>VLOOKUP(data_to_clean[[#This Row],[state]],abbreviation_table[],2,FALSE)</f>
        <v>Alabama</v>
      </c>
      <c r="E930" t="s">
        <v>3727</v>
      </c>
      <c r="F930" t="str">
        <f>TRIM(LEFT(data_to_clean[[#This Row],[revenue]],FIND(" ",data_to_clean[[#This Row],[revenue]])))</f>
        <v>70.1</v>
      </c>
      <c r="G930" t="str">
        <f>RIGHT(data_to_clean[[#This Row],[revenue]],LEN(data_to_clean[[#This Row],[revenue]])-FIND(" ",data_to_clean[[#This Row],[revenue]]))</f>
        <v>Million</v>
      </c>
      <c r="H930" s="7">
        <f>VALUE(IF(data_to_clean[[#This Row],[multiplicity]]="Million",_xlfn.CONCAT(SUBSTITUTE(data_to_clean[[#This Row],[number]],".",""),"00000"),_xlfn.CONCAT(SUBSTITUTE(data_to_clean[[#This Row],[number]],".",""),"00000000")))</f>
        <v>70100000</v>
      </c>
      <c r="I930" t="s">
        <v>3728</v>
      </c>
      <c r="J930">
        <f>ROUND(VALUE(SUBSTITUTE(data_to_clean[[#This Row],[growth_%]],".",",")),0)</f>
        <v>458</v>
      </c>
      <c r="K930" t="s">
        <v>181</v>
      </c>
      <c r="L930">
        <v>243</v>
      </c>
      <c r="M930">
        <v>50</v>
      </c>
      <c r="N930">
        <v>2008</v>
      </c>
      <c r="O930">
        <v>3</v>
      </c>
      <c r="P930" t="s">
        <v>2594</v>
      </c>
      <c r="Q930" t="b">
        <f>AND(ISNUMBER(data_to_clean[[#This Row],[revenue_formatted]]),ISNUMBER(data_to_clean[[#This Row],[growth_formatted_%]]),ISNUMBER(data_to_clean[[#This Row],[workers]]),ISNUMBER(data_to_clean[[#This Row],[previous_workers]]),ISNUMBER(data_to_clean[[#This Row],[founded]]),ISNUMBER(data_to_clean[[#This Row],[yrs_on_list]]))</f>
        <v>1</v>
      </c>
    </row>
    <row r="931" spans="1:17" x14ac:dyDescent="0.25">
      <c r="A931">
        <v>928</v>
      </c>
      <c r="B931" t="s">
        <v>3729</v>
      </c>
      <c r="C931" t="s">
        <v>215</v>
      </c>
      <c r="D931" t="str">
        <f>VLOOKUP(data_to_clean[[#This Row],[state]],abbreviation_table[],2,FALSE)</f>
        <v>North Carolina</v>
      </c>
      <c r="E931" t="s">
        <v>871</v>
      </c>
      <c r="F931" t="str">
        <f>TRIM(LEFT(data_to_clean[[#This Row],[revenue]],FIND(" ",data_to_clean[[#This Row],[revenue]])))</f>
        <v>2.6</v>
      </c>
      <c r="G931" t="str">
        <f>RIGHT(data_to_clean[[#This Row],[revenue]],LEN(data_to_clean[[#This Row],[revenue]])-FIND(" ",data_to_clean[[#This Row],[revenue]]))</f>
        <v>Million</v>
      </c>
      <c r="H931" s="7">
        <f>VALUE(IF(data_to_clean[[#This Row],[multiplicity]]="Million",_xlfn.CONCAT(SUBSTITUTE(data_to_clean[[#This Row],[number]],".",""),"00000"),_xlfn.CONCAT(SUBSTITUTE(data_to_clean[[#This Row],[number]],".",""),"00000000")))</f>
        <v>2600000</v>
      </c>
      <c r="I931" t="s">
        <v>3731</v>
      </c>
      <c r="J931">
        <f>ROUND(VALUE(SUBSTITUTE(data_to_clean[[#This Row],[growth_%]],".",",")),0)</f>
        <v>458</v>
      </c>
      <c r="K931" t="s">
        <v>336</v>
      </c>
      <c r="L931">
        <v>21</v>
      </c>
      <c r="M931">
        <v>1</v>
      </c>
      <c r="N931">
        <v>2013</v>
      </c>
      <c r="O931">
        <v>2</v>
      </c>
      <c r="P931" t="s">
        <v>422</v>
      </c>
      <c r="Q931" t="b">
        <f>AND(ISNUMBER(data_to_clean[[#This Row],[revenue_formatted]]),ISNUMBER(data_to_clean[[#This Row],[growth_formatted_%]]),ISNUMBER(data_to_clean[[#This Row],[workers]]),ISNUMBER(data_to_clean[[#This Row],[previous_workers]]),ISNUMBER(data_to_clean[[#This Row],[founded]]),ISNUMBER(data_to_clean[[#This Row],[yrs_on_list]]))</f>
        <v>1</v>
      </c>
    </row>
    <row r="932" spans="1:17" x14ac:dyDescent="0.25">
      <c r="A932">
        <v>929</v>
      </c>
      <c r="B932" t="s">
        <v>3732</v>
      </c>
      <c r="C932" t="s">
        <v>98</v>
      </c>
      <c r="D932" t="str">
        <f>VLOOKUP(data_to_clean[[#This Row],[state]],abbreviation_table[],2,FALSE)</f>
        <v>Washington</v>
      </c>
      <c r="E932" t="s">
        <v>896</v>
      </c>
      <c r="F932" t="str">
        <f>TRIM(LEFT(data_to_clean[[#This Row],[revenue]],FIND(" ",data_to_clean[[#This Row],[revenue]])))</f>
        <v>10.3</v>
      </c>
      <c r="G932" t="str">
        <f>RIGHT(data_to_clean[[#This Row],[revenue]],LEN(data_to_clean[[#This Row],[revenue]])-FIND(" ",data_to_clean[[#This Row],[revenue]]))</f>
        <v>Million</v>
      </c>
      <c r="H932" s="7">
        <f>VALUE(IF(data_to_clean[[#This Row],[multiplicity]]="Million",_xlfn.CONCAT(SUBSTITUTE(data_to_clean[[#This Row],[number]],".",""),"00000"),_xlfn.CONCAT(SUBSTITUTE(data_to_clean[[#This Row],[number]],".",""),"00000000")))</f>
        <v>10300000</v>
      </c>
      <c r="I932" t="s">
        <v>3734</v>
      </c>
      <c r="J932">
        <f>ROUND(VALUE(SUBSTITUTE(data_to_clean[[#This Row],[growth_%]],".",",")),0)</f>
        <v>458</v>
      </c>
      <c r="K932" t="s">
        <v>156</v>
      </c>
      <c r="L932">
        <v>90</v>
      </c>
      <c r="M932">
        <v>40</v>
      </c>
      <c r="N932">
        <v>2012</v>
      </c>
      <c r="O932">
        <v>4</v>
      </c>
      <c r="P932" t="s">
        <v>3735</v>
      </c>
      <c r="Q932" t="b">
        <f>AND(ISNUMBER(data_to_clean[[#This Row],[revenue_formatted]]),ISNUMBER(data_to_clean[[#This Row],[growth_formatted_%]]),ISNUMBER(data_to_clean[[#This Row],[workers]]),ISNUMBER(data_to_clean[[#This Row],[previous_workers]]),ISNUMBER(data_to_clean[[#This Row],[founded]]),ISNUMBER(data_to_clean[[#This Row],[yrs_on_list]]))</f>
        <v>1</v>
      </c>
    </row>
    <row r="933" spans="1:17" x14ac:dyDescent="0.25">
      <c r="A933">
        <v>930</v>
      </c>
      <c r="B933" t="s">
        <v>3736</v>
      </c>
      <c r="C933" t="s">
        <v>52</v>
      </c>
      <c r="D933" t="str">
        <f>VLOOKUP(data_to_clean[[#This Row],[state]],abbreviation_table[],2,FALSE)</f>
        <v>Florida</v>
      </c>
      <c r="E933" t="s">
        <v>699</v>
      </c>
      <c r="F933" t="str">
        <f>TRIM(LEFT(data_to_clean[[#This Row],[revenue]],FIND(" ",data_to_clean[[#This Row],[revenue]])))</f>
        <v>4</v>
      </c>
      <c r="G933" t="str">
        <f>RIGHT(data_to_clean[[#This Row],[revenue]],LEN(data_to_clean[[#This Row],[revenue]])-FIND(" ",data_to_clean[[#This Row],[revenue]]))</f>
        <v>Million</v>
      </c>
      <c r="H933" s="7">
        <f>VALUE(IF(data_to_clean[[#This Row],[multiplicity]]="Million",_xlfn.CONCAT(SUBSTITUTE(data_to_clean[[#This Row],[number]],".",""),"00000"),_xlfn.CONCAT(SUBSTITUTE(data_to_clean[[#This Row],[number]],".",""),"00000000")))</f>
        <v>400000</v>
      </c>
      <c r="I933" t="s">
        <v>3738</v>
      </c>
      <c r="J933">
        <f>ROUND(VALUE(SUBSTITUTE(data_to_clean[[#This Row],[growth_%]],".",",")),0)</f>
        <v>458</v>
      </c>
      <c r="K933" t="s">
        <v>33</v>
      </c>
      <c r="L933">
        <v>5</v>
      </c>
      <c r="M933">
        <v>2</v>
      </c>
      <c r="N933">
        <v>2009</v>
      </c>
      <c r="O933">
        <v>2</v>
      </c>
      <c r="P933" t="s">
        <v>1315</v>
      </c>
      <c r="Q933" t="b">
        <f>AND(ISNUMBER(data_to_clean[[#This Row],[revenue_formatted]]),ISNUMBER(data_to_clean[[#This Row],[growth_formatted_%]]),ISNUMBER(data_to_clean[[#This Row],[workers]]),ISNUMBER(data_to_clean[[#This Row],[previous_workers]]),ISNUMBER(data_to_clean[[#This Row],[founded]]),ISNUMBER(data_to_clean[[#This Row],[yrs_on_list]]))</f>
        <v>1</v>
      </c>
    </row>
    <row r="934" spans="1:17" x14ac:dyDescent="0.25">
      <c r="A934">
        <v>931</v>
      </c>
      <c r="B934" t="s">
        <v>3739</v>
      </c>
      <c r="C934" t="s">
        <v>230</v>
      </c>
      <c r="D934" t="str">
        <f>VLOOKUP(data_to_clean[[#This Row],[state]],abbreviation_table[],2,FALSE)</f>
        <v>Michigan</v>
      </c>
      <c r="E934" t="s">
        <v>1152</v>
      </c>
      <c r="F934" t="str">
        <f>TRIM(LEFT(data_to_clean[[#This Row],[revenue]],FIND(" ",data_to_clean[[#This Row],[revenue]])))</f>
        <v>2.1</v>
      </c>
      <c r="G934" t="str">
        <f>RIGHT(data_to_clean[[#This Row],[revenue]],LEN(data_to_clean[[#This Row],[revenue]])-FIND(" ",data_to_clean[[#This Row],[revenue]]))</f>
        <v>Million</v>
      </c>
      <c r="H934" s="7">
        <f>VALUE(IF(data_to_clean[[#This Row],[multiplicity]]="Million",_xlfn.CONCAT(SUBSTITUTE(data_to_clean[[#This Row],[number]],".",""),"00000"),_xlfn.CONCAT(SUBSTITUTE(data_to_clean[[#This Row],[number]],".",""),"00000000")))</f>
        <v>2100000</v>
      </c>
      <c r="I934" t="s">
        <v>3741</v>
      </c>
      <c r="J934">
        <f>ROUND(VALUE(SUBSTITUTE(data_to_clean[[#This Row],[growth_%]],".",",")),0)</f>
        <v>457</v>
      </c>
      <c r="K934" t="s">
        <v>175</v>
      </c>
      <c r="L934">
        <v>15</v>
      </c>
      <c r="M934">
        <v>2</v>
      </c>
      <c r="N934">
        <v>2015</v>
      </c>
      <c r="O934">
        <v>1</v>
      </c>
      <c r="P934" t="s">
        <v>234</v>
      </c>
      <c r="Q934" t="b">
        <f>AND(ISNUMBER(data_to_clean[[#This Row],[revenue_formatted]]),ISNUMBER(data_to_clean[[#This Row],[growth_formatted_%]]),ISNUMBER(data_to_clean[[#This Row],[workers]]),ISNUMBER(data_to_clean[[#This Row],[previous_workers]]),ISNUMBER(data_to_clean[[#This Row],[founded]]),ISNUMBER(data_to_clean[[#This Row],[yrs_on_list]]))</f>
        <v>1</v>
      </c>
    </row>
    <row r="935" spans="1:17" x14ac:dyDescent="0.25">
      <c r="A935">
        <v>932</v>
      </c>
      <c r="B935" t="s">
        <v>3742</v>
      </c>
      <c r="C935" t="s">
        <v>215</v>
      </c>
      <c r="D935" t="str">
        <f>VLOOKUP(data_to_clean[[#This Row],[state]],abbreviation_table[],2,FALSE)</f>
        <v>North Carolina</v>
      </c>
      <c r="E935" t="s">
        <v>760</v>
      </c>
      <c r="F935" t="str">
        <f>TRIM(LEFT(data_to_clean[[#This Row],[revenue]],FIND(" ",data_to_clean[[#This Row],[revenue]])))</f>
        <v>2.8</v>
      </c>
      <c r="G935" t="str">
        <f>RIGHT(data_to_clean[[#This Row],[revenue]],LEN(data_to_clean[[#This Row],[revenue]])-FIND(" ",data_to_clean[[#This Row],[revenue]]))</f>
        <v>Million</v>
      </c>
      <c r="H935" s="7">
        <f>VALUE(IF(data_to_clean[[#This Row],[multiplicity]]="Million",_xlfn.CONCAT(SUBSTITUTE(data_to_clean[[#This Row],[number]],".",""),"00000"),_xlfn.CONCAT(SUBSTITUTE(data_to_clean[[#This Row],[number]],".",""),"00000000")))</f>
        <v>2800000</v>
      </c>
      <c r="I935" t="s">
        <v>3744</v>
      </c>
      <c r="J935">
        <f>ROUND(VALUE(SUBSTITUTE(data_to_clean[[#This Row],[growth_%]],".",",")),0)</f>
        <v>457</v>
      </c>
      <c r="K935" t="s">
        <v>623</v>
      </c>
      <c r="L935">
        <v>15</v>
      </c>
      <c r="M935">
        <v>10</v>
      </c>
      <c r="N935">
        <v>2014</v>
      </c>
      <c r="O935">
        <v>2</v>
      </c>
      <c r="P935" t="s">
        <v>1879</v>
      </c>
      <c r="Q935" t="b">
        <f>AND(ISNUMBER(data_to_clean[[#This Row],[revenue_formatted]]),ISNUMBER(data_to_clean[[#This Row],[growth_formatted_%]]),ISNUMBER(data_to_clean[[#This Row],[workers]]),ISNUMBER(data_to_clean[[#This Row],[previous_workers]]),ISNUMBER(data_to_clean[[#This Row],[founded]]),ISNUMBER(data_to_clean[[#This Row],[yrs_on_list]]))</f>
        <v>1</v>
      </c>
    </row>
    <row r="936" spans="1:17" x14ac:dyDescent="0.25">
      <c r="A936">
        <v>933</v>
      </c>
      <c r="B936" t="s">
        <v>3745</v>
      </c>
      <c r="C936" t="s">
        <v>86</v>
      </c>
      <c r="D936" t="str">
        <f>VLOOKUP(data_to_clean[[#This Row],[state]],abbreviation_table[],2,FALSE)</f>
        <v>Colorado</v>
      </c>
      <c r="E936" t="s">
        <v>3747</v>
      </c>
      <c r="F936" t="str">
        <f>TRIM(LEFT(data_to_clean[[#This Row],[revenue]],FIND(" ",data_to_clean[[#This Row],[revenue]])))</f>
        <v>125.5</v>
      </c>
      <c r="G936" t="str">
        <f>RIGHT(data_to_clean[[#This Row],[revenue]],LEN(data_to_clean[[#This Row],[revenue]])-FIND(" ",data_to_clean[[#This Row],[revenue]]))</f>
        <v>Million</v>
      </c>
      <c r="H936" s="7">
        <f>VALUE(IF(data_to_clean[[#This Row],[multiplicity]]="Million",_xlfn.CONCAT(SUBSTITUTE(data_to_clean[[#This Row],[number]],".",""),"00000"),_xlfn.CONCAT(SUBSTITUTE(data_to_clean[[#This Row],[number]],".",""),"00000000")))</f>
        <v>125500000</v>
      </c>
      <c r="I936" t="s">
        <v>3748</v>
      </c>
      <c r="J936">
        <f>ROUND(VALUE(SUBSTITUTE(data_to_clean[[#This Row],[growth_%]],".",",")),0)</f>
        <v>456</v>
      </c>
      <c r="K936" t="s">
        <v>211</v>
      </c>
      <c r="L936">
        <v>140</v>
      </c>
      <c r="M936">
        <v>34</v>
      </c>
      <c r="N936">
        <v>2007</v>
      </c>
      <c r="O936">
        <v>3</v>
      </c>
      <c r="P936" t="s">
        <v>3749</v>
      </c>
      <c r="Q936" t="b">
        <f>AND(ISNUMBER(data_to_clean[[#This Row],[revenue_formatted]]),ISNUMBER(data_to_clean[[#This Row],[growth_formatted_%]]),ISNUMBER(data_to_clean[[#This Row],[workers]]),ISNUMBER(data_to_clean[[#This Row],[previous_workers]]),ISNUMBER(data_to_clean[[#This Row],[founded]]),ISNUMBER(data_to_clean[[#This Row],[yrs_on_list]]))</f>
        <v>1</v>
      </c>
    </row>
    <row r="937" spans="1:17" x14ac:dyDescent="0.25">
      <c r="A937">
        <v>934</v>
      </c>
      <c r="B937" t="s">
        <v>3750</v>
      </c>
      <c r="C937" t="s">
        <v>80</v>
      </c>
      <c r="D937" t="str">
        <f>VLOOKUP(data_to_clean[[#This Row],[state]],abbreviation_table[],2,FALSE)</f>
        <v>California</v>
      </c>
      <c r="E937" t="s">
        <v>334</v>
      </c>
      <c r="F937" t="str">
        <f>TRIM(LEFT(data_to_clean[[#This Row],[revenue]],FIND(" ",data_to_clean[[#This Row],[revenue]])))</f>
        <v>5.1</v>
      </c>
      <c r="G937" t="str">
        <f>RIGHT(data_to_clean[[#This Row],[revenue]],LEN(data_to_clean[[#This Row],[revenue]])-FIND(" ",data_to_clean[[#This Row],[revenue]]))</f>
        <v>Million</v>
      </c>
      <c r="H937" s="7">
        <f>VALUE(IF(data_to_clean[[#This Row],[multiplicity]]="Million",_xlfn.CONCAT(SUBSTITUTE(data_to_clean[[#This Row],[number]],".",""),"00000"),_xlfn.CONCAT(SUBSTITUTE(data_to_clean[[#This Row],[number]],".",""),"00000000")))</f>
        <v>5100000</v>
      </c>
      <c r="I937" t="s">
        <v>3752</v>
      </c>
      <c r="J937">
        <f>ROUND(VALUE(SUBSTITUTE(data_to_clean[[#This Row],[growth_%]],".",",")),0)</f>
        <v>456</v>
      </c>
      <c r="K937" t="s">
        <v>187</v>
      </c>
      <c r="L937">
        <v>31</v>
      </c>
      <c r="M937">
        <v>8</v>
      </c>
      <c r="N937">
        <v>2008</v>
      </c>
      <c r="O937">
        <v>3</v>
      </c>
      <c r="P937" t="s">
        <v>137</v>
      </c>
      <c r="Q937" t="b">
        <f>AND(ISNUMBER(data_to_clean[[#This Row],[revenue_formatted]]),ISNUMBER(data_to_clean[[#This Row],[growth_formatted_%]]),ISNUMBER(data_to_clean[[#This Row],[workers]]),ISNUMBER(data_to_clean[[#This Row],[previous_workers]]),ISNUMBER(data_to_clean[[#This Row],[founded]]),ISNUMBER(data_to_clean[[#This Row],[yrs_on_list]]))</f>
        <v>1</v>
      </c>
    </row>
    <row r="938" spans="1:17" x14ac:dyDescent="0.25">
      <c r="A938">
        <v>935</v>
      </c>
      <c r="B938" t="s">
        <v>3753</v>
      </c>
      <c r="C938" t="s">
        <v>462</v>
      </c>
      <c r="D938" t="str">
        <f>VLOOKUP(data_to_clean[[#This Row],[state]],abbreviation_table[],2,FALSE)</f>
        <v>Kansas</v>
      </c>
      <c r="E938" t="s">
        <v>1152</v>
      </c>
      <c r="F938" t="str">
        <f>TRIM(LEFT(data_to_clean[[#This Row],[revenue]],FIND(" ",data_to_clean[[#This Row],[revenue]])))</f>
        <v>2.1</v>
      </c>
      <c r="G938" t="str">
        <f>RIGHT(data_to_clean[[#This Row],[revenue]],LEN(data_to_clean[[#This Row],[revenue]])-FIND(" ",data_to_clean[[#This Row],[revenue]]))</f>
        <v>Million</v>
      </c>
      <c r="H938" s="7">
        <f>VALUE(IF(data_to_clean[[#This Row],[multiplicity]]="Million",_xlfn.CONCAT(SUBSTITUTE(data_to_clean[[#This Row],[number]],".",""),"00000"),_xlfn.CONCAT(SUBSTITUTE(data_to_clean[[#This Row],[number]],".",""),"00000000")))</f>
        <v>2100000</v>
      </c>
      <c r="I938" t="s">
        <v>3755</v>
      </c>
      <c r="J938">
        <f>ROUND(VALUE(SUBSTITUTE(data_to_clean[[#This Row],[growth_%]],".",",")),0)</f>
        <v>455</v>
      </c>
      <c r="K938" t="s">
        <v>257</v>
      </c>
      <c r="L938">
        <v>32</v>
      </c>
      <c r="M938">
        <v>5</v>
      </c>
      <c r="N938">
        <v>2004</v>
      </c>
      <c r="O938">
        <v>2</v>
      </c>
      <c r="P938" t="s">
        <v>466</v>
      </c>
      <c r="Q938" t="b">
        <f>AND(ISNUMBER(data_to_clean[[#This Row],[revenue_formatted]]),ISNUMBER(data_to_clean[[#This Row],[growth_formatted_%]]),ISNUMBER(data_to_clean[[#This Row],[workers]]),ISNUMBER(data_to_clean[[#This Row],[previous_workers]]),ISNUMBER(data_to_clean[[#This Row],[founded]]),ISNUMBER(data_to_clean[[#This Row],[yrs_on_list]]))</f>
        <v>1</v>
      </c>
    </row>
    <row r="939" spans="1:17" x14ac:dyDescent="0.25">
      <c r="A939">
        <v>936</v>
      </c>
      <c r="B939" t="s">
        <v>3756</v>
      </c>
      <c r="C939" t="s">
        <v>1011</v>
      </c>
      <c r="D939" t="str">
        <f>VLOOKUP(data_to_clean[[#This Row],[state]],abbreviation_table[],2,FALSE)</f>
        <v>Nebraska</v>
      </c>
      <c r="E939" t="s">
        <v>798</v>
      </c>
      <c r="F939" t="str">
        <f>TRIM(LEFT(data_to_clean[[#This Row],[revenue]],FIND(" ",data_to_clean[[#This Row],[revenue]])))</f>
        <v>3</v>
      </c>
      <c r="G939" t="str">
        <f>RIGHT(data_to_clean[[#This Row],[revenue]],LEN(data_to_clean[[#This Row],[revenue]])-FIND(" ",data_to_clean[[#This Row],[revenue]]))</f>
        <v>Million</v>
      </c>
      <c r="H939" s="7">
        <f>VALUE(IF(data_to_clean[[#This Row],[multiplicity]]="Million",_xlfn.CONCAT(SUBSTITUTE(data_to_clean[[#This Row],[number]],".",""),"00000"),_xlfn.CONCAT(SUBSTITUTE(data_to_clean[[#This Row],[number]],".",""),"00000000")))</f>
        <v>300000</v>
      </c>
      <c r="I939" t="s">
        <v>3758</v>
      </c>
      <c r="J939">
        <f>ROUND(VALUE(SUBSTITUTE(data_to_clean[[#This Row],[growth_%]],".",",")),0)</f>
        <v>455</v>
      </c>
      <c r="K939" t="s">
        <v>257</v>
      </c>
      <c r="L939">
        <v>39</v>
      </c>
      <c r="M939">
        <v>33</v>
      </c>
      <c r="N939">
        <v>2013</v>
      </c>
      <c r="O939">
        <v>2</v>
      </c>
      <c r="P939" t="s">
        <v>1015</v>
      </c>
      <c r="Q939" t="b">
        <f>AND(ISNUMBER(data_to_clean[[#This Row],[revenue_formatted]]),ISNUMBER(data_to_clean[[#This Row],[growth_formatted_%]]),ISNUMBER(data_to_clean[[#This Row],[workers]]),ISNUMBER(data_to_clean[[#This Row],[previous_workers]]),ISNUMBER(data_to_clean[[#This Row],[founded]]),ISNUMBER(data_to_clean[[#This Row],[yrs_on_list]]))</f>
        <v>1</v>
      </c>
    </row>
    <row r="940" spans="1:17" x14ac:dyDescent="0.25">
      <c r="A940">
        <v>937</v>
      </c>
      <c r="B940" t="s">
        <v>3759</v>
      </c>
      <c r="C940" t="s">
        <v>2798</v>
      </c>
      <c r="D940" t="str">
        <f>VLOOKUP(data_to_clean[[#This Row],[state]],abbreviation_table[],2,FALSE)</f>
        <v>Arkansas</v>
      </c>
      <c r="E940" t="s">
        <v>1227</v>
      </c>
      <c r="F940" t="str">
        <f>TRIM(LEFT(data_to_clean[[#This Row],[revenue]],FIND(" ",data_to_clean[[#This Row],[revenue]])))</f>
        <v>4.2</v>
      </c>
      <c r="G940" t="str">
        <f>RIGHT(data_to_clean[[#This Row],[revenue]],LEN(data_to_clean[[#This Row],[revenue]])-FIND(" ",data_to_clean[[#This Row],[revenue]]))</f>
        <v>Million</v>
      </c>
      <c r="H940" s="7">
        <f>VALUE(IF(data_to_clean[[#This Row],[multiplicity]]="Million",_xlfn.CONCAT(SUBSTITUTE(data_to_clean[[#This Row],[number]],".",""),"00000"),_xlfn.CONCAT(SUBSTITUTE(data_to_clean[[#This Row],[number]],".",""),"00000000")))</f>
        <v>4200000</v>
      </c>
      <c r="I940" t="s">
        <v>3761</v>
      </c>
      <c r="J940">
        <f>ROUND(VALUE(SUBSTITUTE(data_to_clean[[#This Row],[growth_%]],".",",")),0)</f>
        <v>455</v>
      </c>
      <c r="K940" t="s">
        <v>55</v>
      </c>
      <c r="L940">
        <v>92</v>
      </c>
      <c r="M940">
        <v>22</v>
      </c>
      <c r="N940">
        <v>2010</v>
      </c>
      <c r="O940">
        <v>2</v>
      </c>
      <c r="P940" t="s">
        <v>3762</v>
      </c>
      <c r="Q940" t="b">
        <f>AND(ISNUMBER(data_to_clean[[#This Row],[revenue_formatted]]),ISNUMBER(data_to_clean[[#This Row],[growth_formatted_%]]),ISNUMBER(data_to_clean[[#This Row],[workers]]),ISNUMBER(data_to_clean[[#This Row],[previous_workers]]),ISNUMBER(data_to_clean[[#This Row],[founded]]),ISNUMBER(data_to_clean[[#This Row],[yrs_on_list]]))</f>
        <v>1</v>
      </c>
    </row>
    <row r="941" spans="1:17" x14ac:dyDescent="0.25">
      <c r="A941">
        <v>938</v>
      </c>
      <c r="B941" t="s">
        <v>3763</v>
      </c>
      <c r="C941" t="s">
        <v>15</v>
      </c>
      <c r="D941" t="str">
        <f>VLOOKUP(data_to_clean[[#This Row],[state]],abbreviation_table[],2,FALSE)</f>
        <v>Arizona</v>
      </c>
      <c r="E941" t="s">
        <v>911</v>
      </c>
      <c r="F941" t="str">
        <f>TRIM(LEFT(data_to_clean[[#This Row],[revenue]],FIND(" ",data_to_clean[[#This Row],[revenue]])))</f>
        <v>2.7</v>
      </c>
      <c r="G941" t="str">
        <f>RIGHT(data_to_clean[[#This Row],[revenue]],LEN(data_to_clean[[#This Row],[revenue]])-FIND(" ",data_to_clean[[#This Row],[revenue]]))</f>
        <v>Million</v>
      </c>
      <c r="H941" s="7">
        <f>VALUE(IF(data_to_clean[[#This Row],[multiplicity]]="Million",_xlfn.CONCAT(SUBSTITUTE(data_to_clean[[#This Row],[number]],".",""),"00000"),_xlfn.CONCAT(SUBSTITUTE(data_to_clean[[#This Row],[number]],".",""),"00000000")))</f>
        <v>2700000</v>
      </c>
      <c r="I941" t="s">
        <v>3765</v>
      </c>
      <c r="J941">
        <f>ROUND(VALUE(SUBSTITUTE(data_to_clean[[#This Row],[growth_%]],".",",")),0)</f>
        <v>453</v>
      </c>
      <c r="K941" t="s">
        <v>211</v>
      </c>
      <c r="L941">
        <v>10</v>
      </c>
      <c r="M941">
        <v>3</v>
      </c>
      <c r="N941">
        <v>2014</v>
      </c>
      <c r="O941">
        <v>1</v>
      </c>
      <c r="P941" t="s">
        <v>19</v>
      </c>
      <c r="Q941" t="b">
        <f>AND(ISNUMBER(data_to_clean[[#This Row],[revenue_formatted]]),ISNUMBER(data_to_clean[[#This Row],[growth_formatted_%]]),ISNUMBER(data_to_clean[[#This Row],[workers]]),ISNUMBER(data_to_clean[[#This Row],[previous_workers]]),ISNUMBER(data_to_clean[[#This Row],[founded]]),ISNUMBER(data_to_clean[[#This Row],[yrs_on_list]]))</f>
        <v>1</v>
      </c>
    </row>
    <row r="942" spans="1:17" x14ac:dyDescent="0.25">
      <c r="A942">
        <v>939</v>
      </c>
      <c r="B942" t="s">
        <v>3766</v>
      </c>
      <c r="C942" t="s">
        <v>243</v>
      </c>
      <c r="D942" t="str">
        <f>VLOOKUP(data_to_clean[[#This Row],[state]],abbreviation_table[],2,FALSE)</f>
        <v>Maryland</v>
      </c>
      <c r="E942" t="s">
        <v>1231</v>
      </c>
      <c r="F942" t="str">
        <f>TRIM(LEFT(data_to_clean[[#This Row],[revenue]],FIND(" ",data_to_clean[[#This Row],[revenue]])))</f>
        <v>8.5</v>
      </c>
      <c r="G942" t="str">
        <f>RIGHT(data_to_clean[[#This Row],[revenue]],LEN(data_to_clean[[#This Row],[revenue]])-FIND(" ",data_to_clean[[#This Row],[revenue]]))</f>
        <v>Million</v>
      </c>
      <c r="H942" s="7">
        <f>VALUE(IF(data_to_clean[[#This Row],[multiplicity]]="Million",_xlfn.CONCAT(SUBSTITUTE(data_to_clean[[#This Row],[number]],".",""),"00000"),_xlfn.CONCAT(SUBSTITUTE(data_to_clean[[#This Row],[number]],".",""),"00000000")))</f>
        <v>8500000</v>
      </c>
      <c r="I942" t="s">
        <v>3768</v>
      </c>
      <c r="J942">
        <f>ROUND(VALUE(SUBSTITUTE(data_to_clean[[#This Row],[growth_%]],".",",")),0)</f>
        <v>453</v>
      </c>
      <c r="K942" t="s">
        <v>40</v>
      </c>
      <c r="L942">
        <v>65</v>
      </c>
      <c r="M942">
        <v>3</v>
      </c>
      <c r="N942">
        <v>2013</v>
      </c>
      <c r="O942">
        <v>2</v>
      </c>
      <c r="P942" t="s">
        <v>458</v>
      </c>
      <c r="Q942" t="b">
        <f>AND(ISNUMBER(data_to_clean[[#This Row],[revenue_formatted]]),ISNUMBER(data_to_clean[[#This Row],[growth_formatted_%]]),ISNUMBER(data_to_clean[[#This Row],[workers]]),ISNUMBER(data_to_clean[[#This Row],[previous_workers]]),ISNUMBER(data_to_clean[[#This Row],[founded]]),ISNUMBER(data_to_clean[[#This Row],[yrs_on_list]]))</f>
        <v>1</v>
      </c>
    </row>
    <row r="943" spans="1:17" x14ac:dyDescent="0.25">
      <c r="A943">
        <v>940</v>
      </c>
      <c r="B943" t="s">
        <v>3769</v>
      </c>
      <c r="C943" t="s">
        <v>74</v>
      </c>
      <c r="D943" t="str">
        <f>VLOOKUP(data_to_clean[[#This Row],[state]],abbreviation_table[],2,FALSE)</f>
        <v>Ohio</v>
      </c>
      <c r="E943" t="s">
        <v>179</v>
      </c>
      <c r="F943" t="str">
        <f>TRIM(LEFT(data_to_clean[[#This Row],[revenue]],FIND(" ",data_to_clean[[#This Row],[revenue]])))</f>
        <v>15.8</v>
      </c>
      <c r="G943" t="str">
        <f>RIGHT(data_to_clean[[#This Row],[revenue]],LEN(data_to_clean[[#This Row],[revenue]])-FIND(" ",data_to_clean[[#This Row],[revenue]]))</f>
        <v>Million</v>
      </c>
      <c r="H943" s="7">
        <f>VALUE(IF(data_to_clean[[#This Row],[multiplicity]]="Million",_xlfn.CONCAT(SUBSTITUTE(data_to_clean[[#This Row],[number]],".",""),"00000"),_xlfn.CONCAT(SUBSTITUTE(data_to_clean[[#This Row],[number]],".",""),"00000000")))</f>
        <v>15800000</v>
      </c>
      <c r="I943" t="s">
        <v>3771</v>
      </c>
      <c r="J943">
        <f>ROUND(VALUE(SUBSTITUTE(data_to_clean[[#This Row],[growth_%]],".",",")),0)</f>
        <v>453</v>
      </c>
      <c r="K943" t="s">
        <v>48</v>
      </c>
      <c r="L943">
        <v>54</v>
      </c>
      <c r="M943">
        <v>15</v>
      </c>
      <c r="N943">
        <v>2013</v>
      </c>
      <c r="O943">
        <v>2</v>
      </c>
      <c r="P943" t="s">
        <v>3772</v>
      </c>
      <c r="Q943" t="b">
        <f>AND(ISNUMBER(data_to_clean[[#This Row],[revenue_formatted]]),ISNUMBER(data_to_clean[[#This Row],[growth_formatted_%]]),ISNUMBER(data_to_clean[[#This Row],[workers]]),ISNUMBER(data_to_clean[[#This Row],[previous_workers]]),ISNUMBER(data_to_clean[[#This Row],[founded]]),ISNUMBER(data_to_clean[[#This Row],[yrs_on_list]]))</f>
        <v>1</v>
      </c>
    </row>
    <row r="944" spans="1:17" x14ac:dyDescent="0.25">
      <c r="A944">
        <v>941</v>
      </c>
      <c r="B944" t="s">
        <v>3773</v>
      </c>
      <c r="C944" t="s">
        <v>105</v>
      </c>
      <c r="D944" t="str">
        <f>VLOOKUP(data_to_clean[[#This Row],[state]],abbreviation_table[],2,FALSE)</f>
        <v>New York</v>
      </c>
      <c r="E944" t="s">
        <v>962</v>
      </c>
      <c r="F944" t="str">
        <f>TRIM(LEFT(data_to_clean[[#This Row],[revenue]],FIND(" ",data_to_clean[[#This Row],[revenue]])))</f>
        <v>3.6</v>
      </c>
      <c r="G944" t="str">
        <f>RIGHT(data_to_clean[[#This Row],[revenue]],LEN(data_to_clean[[#This Row],[revenue]])-FIND(" ",data_to_clean[[#This Row],[revenue]]))</f>
        <v>Million</v>
      </c>
      <c r="H944" s="7">
        <f>VALUE(IF(data_to_clean[[#This Row],[multiplicity]]="Million",_xlfn.CONCAT(SUBSTITUTE(data_to_clean[[#This Row],[number]],".",""),"00000"),_xlfn.CONCAT(SUBSTITUTE(data_to_clean[[#This Row],[number]],".",""),"00000000")))</f>
        <v>3600000</v>
      </c>
      <c r="I944" t="s">
        <v>3775</v>
      </c>
      <c r="J944">
        <f>ROUND(VALUE(SUBSTITUTE(data_to_clean[[#This Row],[growth_%]],".",",")),0)</f>
        <v>451</v>
      </c>
      <c r="K944" t="s">
        <v>257</v>
      </c>
      <c r="L944">
        <v>40</v>
      </c>
      <c r="M944">
        <v>7</v>
      </c>
      <c r="N944">
        <v>2014</v>
      </c>
      <c r="O944">
        <v>1</v>
      </c>
      <c r="P944" t="s">
        <v>3777</v>
      </c>
      <c r="Q944" t="b">
        <f>AND(ISNUMBER(data_to_clean[[#This Row],[revenue_formatted]]),ISNUMBER(data_to_clean[[#This Row],[growth_formatted_%]]),ISNUMBER(data_to_clean[[#This Row],[workers]]),ISNUMBER(data_to_clean[[#This Row],[previous_workers]]),ISNUMBER(data_to_clean[[#This Row],[founded]]),ISNUMBER(data_to_clean[[#This Row],[yrs_on_list]]))</f>
        <v>1</v>
      </c>
    </row>
    <row r="945" spans="1:17" x14ac:dyDescent="0.25">
      <c r="A945">
        <v>942</v>
      </c>
      <c r="B945" t="s">
        <v>3778</v>
      </c>
      <c r="C945" t="s">
        <v>333</v>
      </c>
      <c r="D945" t="str">
        <f>VLOOKUP(data_to_clean[[#This Row],[state]],abbreviation_table[],2,FALSE)</f>
        <v>Alabama</v>
      </c>
      <c r="E945" t="s">
        <v>626</v>
      </c>
      <c r="F945" t="str">
        <f>TRIM(LEFT(data_to_clean[[#This Row],[revenue]],FIND(" ",data_to_clean[[#This Row],[revenue]])))</f>
        <v>3.7</v>
      </c>
      <c r="G945" t="str">
        <f>RIGHT(data_to_clean[[#This Row],[revenue]],LEN(data_to_clean[[#This Row],[revenue]])-FIND(" ",data_to_clean[[#This Row],[revenue]]))</f>
        <v>Million</v>
      </c>
      <c r="H945" s="7">
        <f>VALUE(IF(data_to_clean[[#This Row],[multiplicity]]="Million",_xlfn.CONCAT(SUBSTITUTE(data_to_clean[[#This Row],[number]],".",""),"00000"),_xlfn.CONCAT(SUBSTITUTE(data_to_clean[[#This Row],[number]],".",""),"00000000")))</f>
        <v>3700000</v>
      </c>
      <c r="I945" t="s">
        <v>3780</v>
      </c>
      <c r="J945">
        <f>ROUND(VALUE(SUBSTITUTE(data_to_clean[[#This Row],[growth_%]],".",",")),0)</f>
        <v>451</v>
      </c>
      <c r="K945" t="s">
        <v>187</v>
      </c>
      <c r="L945">
        <v>4</v>
      </c>
      <c r="M945">
        <v>1</v>
      </c>
      <c r="N945">
        <v>2014</v>
      </c>
      <c r="O945">
        <v>1</v>
      </c>
      <c r="P945" t="s">
        <v>2594</v>
      </c>
      <c r="Q945" t="b">
        <f>AND(ISNUMBER(data_to_clean[[#This Row],[revenue_formatted]]),ISNUMBER(data_to_clean[[#This Row],[growth_formatted_%]]),ISNUMBER(data_to_clean[[#This Row],[workers]]),ISNUMBER(data_to_clean[[#This Row],[previous_workers]]),ISNUMBER(data_to_clean[[#This Row],[founded]]),ISNUMBER(data_to_clean[[#This Row],[yrs_on_list]]))</f>
        <v>1</v>
      </c>
    </row>
    <row r="946" spans="1:17" x14ac:dyDescent="0.25">
      <c r="A946">
        <v>943</v>
      </c>
      <c r="B946" t="s">
        <v>3781</v>
      </c>
      <c r="C946" t="s">
        <v>98</v>
      </c>
      <c r="D946" t="str">
        <f>VLOOKUP(data_to_clean[[#This Row],[state]],abbreviation_table[],2,FALSE)</f>
        <v>Washington</v>
      </c>
      <c r="E946" t="s">
        <v>1106</v>
      </c>
      <c r="F946" t="str">
        <f>TRIM(LEFT(data_to_clean[[#This Row],[revenue]],FIND(" ",data_to_clean[[#This Row],[revenue]])))</f>
        <v>2.9</v>
      </c>
      <c r="G946" t="str">
        <f>RIGHT(data_to_clean[[#This Row],[revenue]],LEN(data_to_clean[[#This Row],[revenue]])-FIND(" ",data_to_clean[[#This Row],[revenue]]))</f>
        <v>Million</v>
      </c>
      <c r="H946" s="7">
        <f>VALUE(IF(data_to_clean[[#This Row],[multiplicity]]="Million",_xlfn.CONCAT(SUBSTITUTE(data_to_clean[[#This Row],[number]],".",""),"00000"),_xlfn.CONCAT(SUBSTITUTE(data_to_clean[[#This Row],[number]],".",""),"00000000")))</f>
        <v>2900000</v>
      </c>
      <c r="I946" t="s">
        <v>3783</v>
      </c>
      <c r="J946">
        <f>ROUND(VALUE(SUBSTITUTE(data_to_clean[[#This Row],[growth_%]],".",",")),0)</f>
        <v>450</v>
      </c>
      <c r="K946" t="s">
        <v>40</v>
      </c>
      <c r="L946">
        <v>25</v>
      </c>
      <c r="M946">
        <v>9</v>
      </c>
      <c r="N946">
        <v>2011</v>
      </c>
      <c r="O946">
        <v>2</v>
      </c>
      <c r="P946" t="s">
        <v>101</v>
      </c>
      <c r="Q946" t="b">
        <f>AND(ISNUMBER(data_to_clean[[#This Row],[revenue_formatted]]),ISNUMBER(data_to_clean[[#This Row],[growth_formatted_%]]),ISNUMBER(data_to_clean[[#This Row],[workers]]),ISNUMBER(data_to_clean[[#This Row],[previous_workers]]),ISNUMBER(data_to_clean[[#This Row],[founded]]),ISNUMBER(data_to_clean[[#This Row],[yrs_on_list]]))</f>
        <v>1</v>
      </c>
    </row>
    <row r="947" spans="1:17" x14ac:dyDescent="0.25">
      <c r="A947">
        <v>944</v>
      </c>
      <c r="B947" t="s">
        <v>3784</v>
      </c>
      <c r="C947" t="s">
        <v>52</v>
      </c>
      <c r="D947" t="str">
        <f>VLOOKUP(data_to_clean[[#This Row],[state]],abbreviation_table[],2,FALSE)</f>
        <v>Florida</v>
      </c>
      <c r="E947" t="s">
        <v>3786</v>
      </c>
      <c r="F947" t="str">
        <f>TRIM(LEFT(data_to_clean[[#This Row],[revenue]],FIND(" ",data_to_clean[[#This Row],[revenue]])))</f>
        <v>66.5</v>
      </c>
      <c r="G947" t="str">
        <f>RIGHT(data_to_clean[[#This Row],[revenue]],LEN(data_to_clean[[#This Row],[revenue]])-FIND(" ",data_to_clean[[#This Row],[revenue]]))</f>
        <v>Million</v>
      </c>
      <c r="H947" s="7">
        <f>VALUE(IF(data_to_clean[[#This Row],[multiplicity]]="Million",_xlfn.CONCAT(SUBSTITUTE(data_to_clean[[#This Row],[number]],".",""),"00000"),_xlfn.CONCAT(SUBSTITUTE(data_to_clean[[#This Row],[number]],".",""),"00000000")))</f>
        <v>66500000</v>
      </c>
      <c r="I947" t="s">
        <v>3787</v>
      </c>
      <c r="J947">
        <f>ROUND(VALUE(SUBSTITUTE(data_to_clean[[#This Row],[growth_%]],".",",")),0)</f>
        <v>449</v>
      </c>
      <c r="K947" t="s">
        <v>18</v>
      </c>
      <c r="L947">
        <v>65</v>
      </c>
      <c r="M947">
        <v>33</v>
      </c>
      <c r="N947">
        <v>2005</v>
      </c>
      <c r="O947">
        <v>3</v>
      </c>
      <c r="P947" t="s">
        <v>671</v>
      </c>
      <c r="Q947" t="b">
        <f>AND(ISNUMBER(data_to_clean[[#This Row],[revenue_formatted]]),ISNUMBER(data_to_clean[[#This Row],[growth_formatted_%]]),ISNUMBER(data_to_clean[[#This Row],[workers]]),ISNUMBER(data_to_clean[[#This Row],[previous_workers]]),ISNUMBER(data_to_clean[[#This Row],[founded]]),ISNUMBER(data_to_clean[[#This Row],[yrs_on_list]]))</f>
        <v>1</v>
      </c>
    </row>
    <row r="948" spans="1:17" x14ac:dyDescent="0.25">
      <c r="A948">
        <v>945</v>
      </c>
      <c r="B948" t="s">
        <v>3788</v>
      </c>
      <c r="C948" t="s">
        <v>105</v>
      </c>
      <c r="D948" t="str">
        <f>VLOOKUP(data_to_clean[[#This Row],[state]],abbreviation_table[],2,FALSE)</f>
        <v>New York</v>
      </c>
      <c r="E948" t="s">
        <v>1473</v>
      </c>
      <c r="F948" t="str">
        <f>TRIM(LEFT(data_to_clean[[#This Row],[revenue]],FIND(" ",data_to_clean[[#This Row],[revenue]])))</f>
        <v>5</v>
      </c>
      <c r="G948" t="str">
        <f>RIGHT(data_to_clean[[#This Row],[revenue]],LEN(data_to_clean[[#This Row],[revenue]])-FIND(" ",data_to_clean[[#This Row],[revenue]]))</f>
        <v>Million</v>
      </c>
      <c r="H948" s="7">
        <f>VALUE(IF(data_to_clean[[#This Row],[multiplicity]]="Million",_xlfn.CONCAT(SUBSTITUTE(data_to_clean[[#This Row],[number]],".",""),"00000"),_xlfn.CONCAT(SUBSTITUTE(data_to_clean[[#This Row],[number]],".",""),"00000000")))</f>
        <v>500000</v>
      </c>
      <c r="I948" t="s">
        <v>3790</v>
      </c>
      <c r="J948">
        <f>ROUND(VALUE(SUBSTITUTE(data_to_clean[[#This Row],[growth_%]],".",",")),0)</f>
        <v>449</v>
      </c>
      <c r="K948" t="s">
        <v>48</v>
      </c>
      <c r="L948">
        <v>12</v>
      </c>
      <c r="M948">
        <v>5</v>
      </c>
      <c r="N948">
        <v>2014</v>
      </c>
      <c r="O948">
        <v>1</v>
      </c>
      <c r="P948" t="s">
        <v>3791</v>
      </c>
      <c r="Q948" t="b">
        <f>AND(ISNUMBER(data_to_clean[[#This Row],[revenue_formatted]]),ISNUMBER(data_to_clean[[#This Row],[growth_formatted_%]]),ISNUMBER(data_to_clean[[#This Row],[workers]]),ISNUMBER(data_to_clean[[#This Row],[previous_workers]]),ISNUMBER(data_to_clean[[#This Row],[founded]]),ISNUMBER(data_to_clean[[#This Row],[yrs_on_list]]))</f>
        <v>1</v>
      </c>
    </row>
    <row r="949" spans="1:17" x14ac:dyDescent="0.25">
      <c r="A949">
        <v>946</v>
      </c>
      <c r="B949" t="s">
        <v>3792</v>
      </c>
      <c r="C949" t="s">
        <v>30</v>
      </c>
      <c r="D949" t="str">
        <f>VLOOKUP(data_to_clean[[#This Row],[state]],abbreviation_table[],2,FALSE)</f>
        <v>Texas</v>
      </c>
      <c r="E949" t="s">
        <v>3794</v>
      </c>
      <c r="F949" t="str">
        <f>TRIM(LEFT(data_to_clean[[#This Row],[revenue]],FIND(" ",data_to_clean[[#This Row],[revenue]])))</f>
        <v>32.2</v>
      </c>
      <c r="G949" t="str">
        <f>RIGHT(data_to_clean[[#This Row],[revenue]],LEN(data_to_clean[[#This Row],[revenue]])-FIND(" ",data_to_clean[[#This Row],[revenue]]))</f>
        <v>Million</v>
      </c>
      <c r="H949" s="7">
        <f>VALUE(IF(data_to_clean[[#This Row],[multiplicity]]="Million",_xlfn.CONCAT(SUBSTITUTE(data_to_clean[[#This Row],[number]],".",""),"00000"),_xlfn.CONCAT(SUBSTITUTE(data_to_clean[[#This Row],[number]],".",""),"00000000")))</f>
        <v>32200000</v>
      </c>
      <c r="I949" t="s">
        <v>3795</v>
      </c>
      <c r="J949">
        <f>ROUND(VALUE(SUBSTITUTE(data_to_clean[[#This Row],[growth_%]],".",",")),0)</f>
        <v>449</v>
      </c>
      <c r="K949" t="s">
        <v>233</v>
      </c>
      <c r="L949">
        <v>33</v>
      </c>
      <c r="M949">
        <v>10</v>
      </c>
      <c r="N949">
        <v>2011</v>
      </c>
      <c r="O949">
        <v>1</v>
      </c>
      <c r="P949" t="s">
        <v>3796</v>
      </c>
      <c r="Q949" t="b">
        <f>AND(ISNUMBER(data_to_clean[[#This Row],[revenue_formatted]]),ISNUMBER(data_to_clean[[#This Row],[growth_formatted_%]]),ISNUMBER(data_to_clean[[#This Row],[workers]]),ISNUMBER(data_to_clean[[#This Row],[previous_workers]]),ISNUMBER(data_to_clean[[#This Row],[founded]]),ISNUMBER(data_to_clean[[#This Row],[yrs_on_list]]))</f>
        <v>1</v>
      </c>
    </row>
    <row r="950" spans="1:17" x14ac:dyDescent="0.25">
      <c r="A950">
        <v>947</v>
      </c>
      <c r="B950" t="s">
        <v>3797</v>
      </c>
      <c r="C950" t="s">
        <v>503</v>
      </c>
      <c r="D950" t="str">
        <f>VLOOKUP(data_to_clean[[#This Row],[state]],abbreviation_table[],2,FALSE)</f>
        <v>Illinois</v>
      </c>
      <c r="E950" t="s">
        <v>1305</v>
      </c>
      <c r="F950" t="str">
        <f>TRIM(LEFT(data_to_clean[[#This Row],[revenue]],FIND(" ",data_to_clean[[#This Row],[revenue]])))</f>
        <v>5.2</v>
      </c>
      <c r="G950" t="str">
        <f>RIGHT(data_to_clean[[#This Row],[revenue]],LEN(data_to_clean[[#This Row],[revenue]])-FIND(" ",data_to_clean[[#This Row],[revenue]]))</f>
        <v>Million</v>
      </c>
      <c r="H950" s="7">
        <f>VALUE(IF(data_to_clean[[#This Row],[multiplicity]]="Million",_xlfn.CONCAT(SUBSTITUTE(data_to_clean[[#This Row],[number]],".",""),"00000"),_xlfn.CONCAT(SUBSTITUTE(data_to_clean[[#This Row],[number]],".",""),"00000000")))</f>
        <v>5200000</v>
      </c>
      <c r="I950" t="s">
        <v>3799</v>
      </c>
      <c r="J950">
        <f>ROUND(VALUE(SUBSTITUTE(data_to_clean[[#This Row],[growth_%]],".",",")),0)</f>
        <v>448</v>
      </c>
      <c r="K950" t="s">
        <v>156</v>
      </c>
      <c r="L950">
        <v>34</v>
      </c>
      <c r="M950">
        <v>28</v>
      </c>
      <c r="N950">
        <v>2011</v>
      </c>
      <c r="O950">
        <v>2</v>
      </c>
      <c r="P950" t="s">
        <v>506</v>
      </c>
      <c r="Q950" t="b">
        <f>AND(ISNUMBER(data_to_clean[[#This Row],[revenue_formatted]]),ISNUMBER(data_to_clean[[#This Row],[growth_formatted_%]]),ISNUMBER(data_to_clean[[#This Row],[workers]]),ISNUMBER(data_to_clean[[#This Row],[previous_workers]]),ISNUMBER(data_to_clean[[#This Row],[founded]]),ISNUMBER(data_to_clean[[#This Row],[yrs_on_list]]))</f>
        <v>1</v>
      </c>
    </row>
    <row r="951" spans="1:17" x14ac:dyDescent="0.25">
      <c r="A951">
        <v>948</v>
      </c>
      <c r="B951" t="s">
        <v>3800</v>
      </c>
      <c r="C951" t="s">
        <v>341</v>
      </c>
      <c r="D951" t="str">
        <f>VLOOKUP(data_to_clean[[#This Row],[state]],abbreviation_table[],2,FALSE)</f>
        <v>Massachusetts</v>
      </c>
      <c r="E951" t="s">
        <v>3802</v>
      </c>
      <c r="F951" t="str">
        <f>TRIM(LEFT(data_to_clean[[#This Row],[revenue]],FIND(" ",data_to_clean[[#This Row],[revenue]])))</f>
        <v>84.1</v>
      </c>
      <c r="G951" t="str">
        <f>RIGHT(data_to_clean[[#This Row],[revenue]],LEN(data_to_clean[[#This Row],[revenue]])-FIND(" ",data_to_clean[[#This Row],[revenue]]))</f>
        <v>Million</v>
      </c>
      <c r="H951" s="7">
        <f>VALUE(IF(data_to_clean[[#This Row],[multiplicity]]="Million",_xlfn.CONCAT(SUBSTITUTE(data_to_clean[[#This Row],[number]],".",""),"00000"),_xlfn.CONCAT(SUBSTITUTE(data_to_clean[[#This Row],[number]],".",""),"00000000")))</f>
        <v>84100000</v>
      </c>
      <c r="I951" t="s">
        <v>3803</v>
      </c>
      <c r="J951">
        <f>ROUND(VALUE(SUBSTITUTE(data_to_clean[[#This Row],[growth_%]],".",",")),0)</f>
        <v>448</v>
      </c>
      <c r="K951" t="s">
        <v>156</v>
      </c>
      <c r="L951">
        <v>206</v>
      </c>
      <c r="M951">
        <v>90</v>
      </c>
      <c r="N951">
        <v>2004</v>
      </c>
      <c r="O951">
        <v>1</v>
      </c>
      <c r="P951" t="s">
        <v>344</v>
      </c>
      <c r="Q951" t="b">
        <f>AND(ISNUMBER(data_to_clean[[#This Row],[revenue_formatted]]),ISNUMBER(data_to_clean[[#This Row],[growth_formatted_%]]),ISNUMBER(data_to_clean[[#This Row],[workers]]),ISNUMBER(data_to_clean[[#This Row],[previous_workers]]),ISNUMBER(data_to_clean[[#This Row],[founded]]),ISNUMBER(data_to_clean[[#This Row],[yrs_on_list]]))</f>
        <v>1</v>
      </c>
    </row>
    <row r="952" spans="1:17" x14ac:dyDescent="0.25">
      <c r="A952">
        <v>949</v>
      </c>
      <c r="B952" t="s">
        <v>3804</v>
      </c>
      <c r="C952" t="s">
        <v>66</v>
      </c>
      <c r="D952" t="str">
        <f>VLOOKUP(data_to_clean[[#This Row],[state]],abbreviation_table[],2,FALSE)</f>
        <v>Virginia</v>
      </c>
      <c r="E952" t="s">
        <v>1106</v>
      </c>
      <c r="F952" t="str">
        <f>TRIM(LEFT(data_to_clean[[#This Row],[revenue]],FIND(" ",data_to_clean[[#This Row],[revenue]])))</f>
        <v>2.9</v>
      </c>
      <c r="G952" t="str">
        <f>RIGHT(data_to_clean[[#This Row],[revenue]],LEN(data_to_clean[[#This Row],[revenue]])-FIND(" ",data_to_clean[[#This Row],[revenue]]))</f>
        <v>Million</v>
      </c>
      <c r="H952" s="7">
        <f>VALUE(IF(data_to_clean[[#This Row],[multiplicity]]="Million",_xlfn.CONCAT(SUBSTITUTE(data_to_clean[[#This Row],[number]],".",""),"00000"),_xlfn.CONCAT(SUBSTITUTE(data_to_clean[[#This Row],[number]],".",""),"00000000")))</f>
        <v>2900000</v>
      </c>
      <c r="I952" t="s">
        <v>3806</v>
      </c>
      <c r="J952">
        <f>ROUND(VALUE(SUBSTITUTE(data_to_clean[[#This Row],[growth_%]],".",",")),0)</f>
        <v>448</v>
      </c>
      <c r="K952" t="s">
        <v>40</v>
      </c>
      <c r="L952">
        <v>1</v>
      </c>
      <c r="M952">
        <v>1</v>
      </c>
      <c r="N952">
        <v>2014</v>
      </c>
      <c r="O952">
        <v>2</v>
      </c>
      <c r="P952" t="s">
        <v>396</v>
      </c>
      <c r="Q952" t="b">
        <f>AND(ISNUMBER(data_to_clean[[#This Row],[revenue_formatted]]),ISNUMBER(data_to_clean[[#This Row],[growth_formatted_%]]),ISNUMBER(data_to_clean[[#This Row],[workers]]),ISNUMBER(data_to_clean[[#This Row],[previous_workers]]),ISNUMBER(data_to_clean[[#This Row],[founded]]),ISNUMBER(data_to_clean[[#This Row],[yrs_on_list]]))</f>
        <v>1</v>
      </c>
    </row>
    <row r="953" spans="1:17" x14ac:dyDescent="0.25">
      <c r="A953">
        <v>950</v>
      </c>
      <c r="B953" t="s">
        <v>3807</v>
      </c>
      <c r="C953" t="s">
        <v>66</v>
      </c>
      <c r="D953" t="str">
        <f>VLOOKUP(data_to_clean[[#This Row],[state]],abbreviation_table[],2,FALSE)</f>
        <v>Virginia</v>
      </c>
      <c r="E953" t="s">
        <v>334</v>
      </c>
      <c r="F953" t="str">
        <f>TRIM(LEFT(data_to_clean[[#This Row],[revenue]],FIND(" ",data_to_clean[[#This Row],[revenue]])))</f>
        <v>5.1</v>
      </c>
      <c r="G953" t="str">
        <f>RIGHT(data_to_clean[[#This Row],[revenue]],LEN(data_to_clean[[#This Row],[revenue]])-FIND(" ",data_to_clean[[#This Row],[revenue]]))</f>
        <v>Million</v>
      </c>
      <c r="H953" s="7">
        <f>VALUE(IF(data_to_clean[[#This Row],[multiplicity]]="Million",_xlfn.CONCAT(SUBSTITUTE(data_to_clean[[#This Row],[number]],".",""),"00000"),_xlfn.CONCAT(SUBSTITUTE(data_to_clean[[#This Row],[number]],".",""),"00000000")))</f>
        <v>5100000</v>
      </c>
      <c r="I953" t="s">
        <v>3809</v>
      </c>
      <c r="J953">
        <f>ROUND(VALUE(SUBSTITUTE(data_to_clean[[#This Row],[growth_%]],".",",")),0)</f>
        <v>448</v>
      </c>
      <c r="K953" t="s">
        <v>297</v>
      </c>
      <c r="L953">
        <v>52</v>
      </c>
      <c r="M953">
        <v>15</v>
      </c>
      <c r="N953">
        <v>2004</v>
      </c>
      <c r="O953">
        <v>2</v>
      </c>
      <c r="P953" t="s">
        <v>1093</v>
      </c>
      <c r="Q953" t="b">
        <f>AND(ISNUMBER(data_to_clean[[#This Row],[revenue_formatted]]),ISNUMBER(data_to_clean[[#This Row],[growth_formatted_%]]),ISNUMBER(data_to_clean[[#This Row],[workers]]),ISNUMBER(data_to_clean[[#This Row],[previous_workers]]),ISNUMBER(data_to_clean[[#This Row],[founded]]),ISNUMBER(data_to_clean[[#This Row],[yrs_on_list]]))</f>
        <v>1</v>
      </c>
    </row>
    <row r="954" spans="1:17" x14ac:dyDescent="0.25">
      <c r="A954">
        <v>951</v>
      </c>
      <c r="B954" t="s">
        <v>3810</v>
      </c>
      <c r="C954" t="s">
        <v>80</v>
      </c>
      <c r="D954" t="str">
        <f>VLOOKUP(data_to_clean[[#This Row],[state]],abbreviation_table[],2,FALSE)</f>
        <v>California</v>
      </c>
      <c r="E954" t="s">
        <v>342</v>
      </c>
      <c r="F954" t="str">
        <f>TRIM(LEFT(data_to_clean[[#This Row],[revenue]],FIND(" ",data_to_clean[[#This Row],[revenue]])))</f>
        <v>8</v>
      </c>
      <c r="G954" t="str">
        <f>RIGHT(data_to_clean[[#This Row],[revenue]],LEN(data_to_clean[[#This Row],[revenue]])-FIND(" ",data_to_clean[[#This Row],[revenue]]))</f>
        <v>Million</v>
      </c>
      <c r="H954" s="7">
        <f>VALUE(IF(data_to_clean[[#This Row],[multiplicity]]="Million",_xlfn.CONCAT(SUBSTITUTE(data_to_clean[[#This Row],[number]],".",""),"00000"),_xlfn.CONCAT(SUBSTITUTE(data_to_clean[[#This Row],[number]],".",""),"00000000")))</f>
        <v>800000</v>
      </c>
      <c r="I954" t="s">
        <v>3812</v>
      </c>
      <c r="J954">
        <f>ROUND(VALUE(SUBSTITUTE(data_to_clean[[#This Row],[growth_%]],".",",")),0)</f>
        <v>446</v>
      </c>
      <c r="K954" t="s">
        <v>18</v>
      </c>
      <c r="L954">
        <v>32</v>
      </c>
      <c r="M954">
        <v>7</v>
      </c>
      <c r="N954">
        <v>2014</v>
      </c>
      <c r="O954">
        <v>1</v>
      </c>
      <c r="P954" t="s">
        <v>2101</v>
      </c>
      <c r="Q954" t="b">
        <f>AND(ISNUMBER(data_to_clean[[#This Row],[revenue_formatted]]),ISNUMBER(data_to_clean[[#This Row],[growth_formatted_%]]),ISNUMBER(data_to_clean[[#This Row],[workers]]),ISNUMBER(data_to_clean[[#This Row],[previous_workers]]),ISNUMBER(data_to_clean[[#This Row],[founded]]),ISNUMBER(data_to_clean[[#This Row],[yrs_on_list]]))</f>
        <v>1</v>
      </c>
    </row>
    <row r="955" spans="1:17" x14ac:dyDescent="0.25">
      <c r="A955">
        <v>952</v>
      </c>
      <c r="B955" t="s">
        <v>3813</v>
      </c>
      <c r="C955" t="s">
        <v>80</v>
      </c>
      <c r="D955" t="str">
        <f>VLOOKUP(data_to_clean[[#This Row],[state]],abbreviation_table[],2,FALSE)</f>
        <v>California</v>
      </c>
      <c r="E955" t="s">
        <v>179</v>
      </c>
      <c r="F955" t="str">
        <f>TRIM(LEFT(data_to_clean[[#This Row],[revenue]],FIND(" ",data_to_clean[[#This Row],[revenue]])))</f>
        <v>15.8</v>
      </c>
      <c r="G955" t="str">
        <f>RIGHT(data_to_clean[[#This Row],[revenue]],LEN(data_to_clean[[#This Row],[revenue]])-FIND(" ",data_to_clean[[#This Row],[revenue]]))</f>
        <v>Million</v>
      </c>
      <c r="H955" s="7">
        <f>VALUE(IF(data_to_clean[[#This Row],[multiplicity]]="Million",_xlfn.CONCAT(SUBSTITUTE(data_to_clean[[#This Row],[number]],".",""),"00000"),_xlfn.CONCAT(SUBSTITUTE(data_to_clean[[#This Row],[number]],".",""),"00000000")))</f>
        <v>15800000</v>
      </c>
      <c r="I955" t="s">
        <v>3815</v>
      </c>
      <c r="J955">
        <f>ROUND(VALUE(SUBSTITUTE(data_to_clean[[#This Row],[growth_%]],".",",")),0)</f>
        <v>446</v>
      </c>
      <c r="K955" t="s">
        <v>40</v>
      </c>
      <c r="L955">
        <v>51</v>
      </c>
      <c r="M955">
        <v>28</v>
      </c>
      <c r="N955">
        <v>2012</v>
      </c>
      <c r="O955">
        <v>2</v>
      </c>
      <c r="P955" t="s">
        <v>163</v>
      </c>
      <c r="Q955" t="b">
        <f>AND(ISNUMBER(data_to_clean[[#This Row],[revenue_formatted]]),ISNUMBER(data_to_clean[[#This Row],[growth_formatted_%]]),ISNUMBER(data_to_clean[[#This Row],[workers]]),ISNUMBER(data_to_clean[[#This Row],[previous_workers]]),ISNUMBER(data_to_clean[[#This Row],[founded]]),ISNUMBER(data_to_clean[[#This Row],[yrs_on_list]]))</f>
        <v>1</v>
      </c>
    </row>
    <row r="956" spans="1:17" x14ac:dyDescent="0.25">
      <c r="A956">
        <v>953</v>
      </c>
      <c r="B956" t="s">
        <v>3816</v>
      </c>
      <c r="C956" t="s">
        <v>98</v>
      </c>
      <c r="D956" t="str">
        <f>VLOOKUP(data_to_clean[[#This Row],[state]],abbreviation_table[],2,FALSE)</f>
        <v>Washington</v>
      </c>
      <c r="E956" t="s">
        <v>1920</v>
      </c>
      <c r="F956" t="str">
        <f>TRIM(LEFT(data_to_clean[[#This Row],[revenue]],FIND(" ",data_to_clean[[#This Row],[revenue]])))</f>
        <v>2.4</v>
      </c>
      <c r="G956" t="str">
        <f>RIGHT(data_to_clean[[#This Row],[revenue]],LEN(data_to_clean[[#This Row],[revenue]])-FIND(" ",data_to_clean[[#This Row],[revenue]]))</f>
        <v>Million</v>
      </c>
      <c r="H956" s="7">
        <f>VALUE(IF(data_to_clean[[#This Row],[multiplicity]]="Million",_xlfn.CONCAT(SUBSTITUTE(data_to_clean[[#This Row],[number]],".",""),"00000"),_xlfn.CONCAT(SUBSTITUTE(data_to_clean[[#This Row],[number]],".",""),"00000000")))</f>
        <v>2400000</v>
      </c>
      <c r="I956" t="s">
        <v>3818</v>
      </c>
      <c r="J956">
        <f>ROUND(VALUE(SUBSTITUTE(data_to_clean[[#This Row],[growth_%]],".",",")),0)</f>
        <v>445</v>
      </c>
      <c r="K956" t="s">
        <v>18</v>
      </c>
      <c r="L956">
        <v>24</v>
      </c>
      <c r="M956">
        <v>2</v>
      </c>
      <c r="N956">
        <v>2014</v>
      </c>
      <c r="O956">
        <v>2</v>
      </c>
      <c r="P956" t="s">
        <v>101</v>
      </c>
      <c r="Q956" t="b">
        <f>AND(ISNUMBER(data_to_clean[[#This Row],[revenue_formatted]]),ISNUMBER(data_to_clean[[#This Row],[growth_formatted_%]]),ISNUMBER(data_to_clean[[#This Row],[workers]]),ISNUMBER(data_to_clean[[#This Row],[previous_workers]]),ISNUMBER(data_to_clean[[#This Row],[founded]]),ISNUMBER(data_to_clean[[#This Row],[yrs_on_list]]))</f>
        <v>1</v>
      </c>
    </row>
    <row r="957" spans="1:17" x14ac:dyDescent="0.25">
      <c r="A957">
        <v>954</v>
      </c>
      <c r="B957" t="s">
        <v>3819</v>
      </c>
      <c r="C957" t="s">
        <v>860</v>
      </c>
      <c r="D957" t="str">
        <f>VLOOKUP(data_to_clean[[#This Row],[state]],abbreviation_table[],2,FALSE)</f>
        <v>Indiana</v>
      </c>
      <c r="E957" t="s">
        <v>1305</v>
      </c>
      <c r="F957" t="str">
        <f>TRIM(LEFT(data_to_clean[[#This Row],[revenue]],FIND(" ",data_to_clean[[#This Row],[revenue]])))</f>
        <v>5.2</v>
      </c>
      <c r="G957" t="str">
        <f>RIGHT(data_to_clean[[#This Row],[revenue]],LEN(data_to_clean[[#This Row],[revenue]])-FIND(" ",data_to_clean[[#This Row],[revenue]]))</f>
        <v>Million</v>
      </c>
      <c r="H957" s="7">
        <f>VALUE(IF(data_to_clean[[#This Row],[multiplicity]]="Million",_xlfn.CONCAT(SUBSTITUTE(data_to_clean[[#This Row],[number]],".",""),"00000"),_xlfn.CONCAT(SUBSTITUTE(data_to_clean[[#This Row],[number]],".",""),"00000000")))</f>
        <v>5200000</v>
      </c>
      <c r="I957" t="s">
        <v>3821</v>
      </c>
      <c r="J957">
        <f>ROUND(VALUE(SUBSTITUTE(data_to_clean[[#This Row],[growth_%]],".",",")),0)</f>
        <v>444</v>
      </c>
      <c r="K957" t="s">
        <v>211</v>
      </c>
      <c r="L957">
        <v>10</v>
      </c>
      <c r="M957">
        <v>2</v>
      </c>
      <c r="N957">
        <v>2012</v>
      </c>
      <c r="O957">
        <v>2</v>
      </c>
      <c r="P957" t="s">
        <v>3822</v>
      </c>
      <c r="Q957" t="b">
        <f>AND(ISNUMBER(data_to_clean[[#This Row],[revenue_formatted]]),ISNUMBER(data_to_clean[[#This Row],[growth_formatted_%]]),ISNUMBER(data_to_clean[[#This Row],[workers]]),ISNUMBER(data_to_clean[[#This Row],[previous_workers]]),ISNUMBER(data_to_clean[[#This Row],[founded]]),ISNUMBER(data_to_clean[[#This Row],[yrs_on_list]]))</f>
        <v>1</v>
      </c>
    </row>
    <row r="958" spans="1:17" x14ac:dyDescent="0.25">
      <c r="A958">
        <v>955</v>
      </c>
      <c r="B958" t="s">
        <v>3823</v>
      </c>
      <c r="C958" t="s">
        <v>503</v>
      </c>
      <c r="D958" t="str">
        <f>VLOOKUP(data_to_clean[[#This Row],[state]],abbreviation_table[],2,FALSE)</f>
        <v>Illinois</v>
      </c>
      <c r="E958" t="s">
        <v>3825</v>
      </c>
      <c r="F958" t="str">
        <f>TRIM(LEFT(data_to_clean[[#This Row],[revenue]],FIND(" ",data_to_clean[[#This Row],[revenue]])))</f>
        <v>36.1</v>
      </c>
      <c r="G958" t="str">
        <f>RIGHT(data_to_clean[[#This Row],[revenue]],LEN(data_to_clean[[#This Row],[revenue]])-FIND(" ",data_to_clean[[#This Row],[revenue]]))</f>
        <v>Million</v>
      </c>
      <c r="H958" s="7">
        <f>VALUE(IF(data_to_clean[[#This Row],[multiplicity]]="Million",_xlfn.CONCAT(SUBSTITUTE(data_to_clean[[#This Row],[number]],".",""),"00000"),_xlfn.CONCAT(SUBSTITUTE(data_to_clean[[#This Row],[number]],".",""),"00000000")))</f>
        <v>36100000</v>
      </c>
      <c r="I958" t="s">
        <v>3826</v>
      </c>
      <c r="J958">
        <f>ROUND(VALUE(SUBSTITUTE(data_to_clean[[#This Row],[growth_%]],".",",")),0)</f>
        <v>444</v>
      </c>
      <c r="K958" t="s">
        <v>48</v>
      </c>
      <c r="L958">
        <v>180</v>
      </c>
      <c r="M958">
        <v>70</v>
      </c>
      <c r="N958">
        <v>2012</v>
      </c>
      <c r="O958">
        <v>3</v>
      </c>
      <c r="P958" t="s">
        <v>506</v>
      </c>
      <c r="Q958" t="b">
        <f>AND(ISNUMBER(data_to_clean[[#This Row],[revenue_formatted]]),ISNUMBER(data_to_clean[[#This Row],[growth_formatted_%]]),ISNUMBER(data_to_clean[[#This Row],[workers]]),ISNUMBER(data_to_clean[[#This Row],[previous_workers]]),ISNUMBER(data_to_clean[[#This Row],[founded]]),ISNUMBER(data_to_clean[[#This Row],[yrs_on_list]]))</f>
        <v>1</v>
      </c>
    </row>
    <row r="959" spans="1:17" x14ac:dyDescent="0.25">
      <c r="A959">
        <v>956</v>
      </c>
      <c r="B959" t="s">
        <v>3827</v>
      </c>
      <c r="C959" t="s">
        <v>86</v>
      </c>
      <c r="D959" t="str">
        <f>VLOOKUP(data_to_clean[[#This Row],[state]],abbreviation_table[],2,FALSE)</f>
        <v>Colorado</v>
      </c>
      <c r="E959" t="s">
        <v>1473</v>
      </c>
      <c r="F959" t="str">
        <f>TRIM(LEFT(data_to_clean[[#This Row],[revenue]],FIND(" ",data_to_clean[[#This Row],[revenue]])))</f>
        <v>5</v>
      </c>
      <c r="G959" t="str">
        <f>RIGHT(data_to_clean[[#This Row],[revenue]],LEN(data_to_clean[[#This Row],[revenue]])-FIND(" ",data_to_clean[[#This Row],[revenue]]))</f>
        <v>Million</v>
      </c>
      <c r="H959" s="7">
        <f>VALUE(IF(data_to_clean[[#This Row],[multiplicity]]="Million",_xlfn.CONCAT(SUBSTITUTE(data_to_clean[[#This Row],[number]],".",""),"00000"),_xlfn.CONCAT(SUBSTITUTE(data_to_clean[[#This Row],[number]],".",""),"00000000")))</f>
        <v>500000</v>
      </c>
      <c r="I959" t="s">
        <v>3829</v>
      </c>
      <c r="J959">
        <f>ROUND(VALUE(SUBSTITUTE(data_to_clean[[#This Row],[growth_%]],".",",")),0)</f>
        <v>444</v>
      </c>
      <c r="K959" t="s">
        <v>623</v>
      </c>
      <c r="L959">
        <v>36</v>
      </c>
      <c r="M959">
        <v>9</v>
      </c>
      <c r="N959">
        <v>2011</v>
      </c>
      <c r="O959">
        <v>2</v>
      </c>
      <c r="P959" t="s">
        <v>3830</v>
      </c>
      <c r="Q959" t="b">
        <f>AND(ISNUMBER(data_to_clean[[#This Row],[revenue_formatted]]),ISNUMBER(data_to_clean[[#This Row],[growth_formatted_%]]),ISNUMBER(data_to_clean[[#This Row],[workers]]),ISNUMBER(data_to_clean[[#This Row],[previous_workers]]),ISNUMBER(data_to_clean[[#This Row],[founded]]),ISNUMBER(data_to_clean[[#This Row],[yrs_on_list]]))</f>
        <v>1</v>
      </c>
    </row>
    <row r="960" spans="1:17" x14ac:dyDescent="0.25">
      <c r="A960">
        <v>957</v>
      </c>
      <c r="B960" t="s">
        <v>3831</v>
      </c>
      <c r="C960" t="s">
        <v>52</v>
      </c>
      <c r="D960" t="str">
        <f>VLOOKUP(data_to_clean[[#This Row],[state]],abbreviation_table[],2,FALSE)</f>
        <v>Florida</v>
      </c>
      <c r="E960" t="s">
        <v>603</v>
      </c>
      <c r="F960" t="str">
        <f>TRIM(LEFT(data_to_clean[[#This Row],[revenue]],FIND(" ",data_to_clean[[#This Row],[revenue]])))</f>
        <v>3.8</v>
      </c>
      <c r="G960" t="str">
        <f>RIGHT(data_to_clean[[#This Row],[revenue]],LEN(data_to_clean[[#This Row],[revenue]])-FIND(" ",data_to_clean[[#This Row],[revenue]]))</f>
        <v>Million</v>
      </c>
      <c r="H960" s="7">
        <f>VALUE(IF(data_to_clean[[#This Row],[multiplicity]]="Million",_xlfn.CONCAT(SUBSTITUTE(data_to_clean[[#This Row],[number]],".",""),"00000"),_xlfn.CONCAT(SUBSTITUTE(data_to_clean[[#This Row],[number]],".",""),"00000000")))</f>
        <v>3800000</v>
      </c>
      <c r="I960" t="s">
        <v>3833</v>
      </c>
      <c r="J960">
        <f>ROUND(VALUE(SUBSTITUTE(data_to_clean[[#This Row],[growth_%]],".",",")),0)</f>
        <v>443</v>
      </c>
      <c r="K960" t="s">
        <v>48</v>
      </c>
      <c r="L960">
        <v>6</v>
      </c>
      <c r="M960">
        <v>5</v>
      </c>
      <c r="N960">
        <v>2014</v>
      </c>
      <c r="O960">
        <v>2</v>
      </c>
      <c r="P960" t="s">
        <v>56</v>
      </c>
      <c r="Q960" t="b">
        <f>AND(ISNUMBER(data_to_clean[[#This Row],[revenue_formatted]]),ISNUMBER(data_to_clean[[#This Row],[growth_formatted_%]]),ISNUMBER(data_to_clean[[#This Row],[workers]]),ISNUMBER(data_to_clean[[#This Row],[previous_workers]]),ISNUMBER(data_to_clean[[#This Row],[founded]]),ISNUMBER(data_to_clean[[#This Row],[yrs_on_list]]))</f>
        <v>1</v>
      </c>
    </row>
    <row r="961" spans="1:17" x14ac:dyDescent="0.25">
      <c r="A961">
        <v>958</v>
      </c>
      <c r="B961" t="s">
        <v>3834</v>
      </c>
      <c r="C961" t="s">
        <v>105</v>
      </c>
      <c r="D961" t="str">
        <f>VLOOKUP(data_to_clean[[#This Row],[state]],abbreviation_table[],2,FALSE)</f>
        <v>New York</v>
      </c>
      <c r="E961" t="s">
        <v>704</v>
      </c>
      <c r="F961" t="str">
        <f>TRIM(LEFT(data_to_clean[[#This Row],[revenue]],FIND(" ",data_to_clean[[#This Row],[revenue]])))</f>
        <v>5.4</v>
      </c>
      <c r="G961" t="str">
        <f>RIGHT(data_to_clean[[#This Row],[revenue]],LEN(data_to_clean[[#This Row],[revenue]])-FIND(" ",data_to_clean[[#This Row],[revenue]]))</f>
        <v>Million</v>
      </c>
      <c r="H961" s="7">
        <f>VALUE(IF(data_to_clean[[#This Row],[multiplicity]]="Million",_xlfn.CONCAT(SUBSTITUTE(data_to_clean[[#This Row],[number]],".",""),"00000"),_xlfn.CONCAT(SUBSTITUTE(data_to_clean[[#This Row],[number]],".",""),"00000000")))</f>
        <v>5400000</v>
      </c>
      <c r="I961" t="s">
        <v>3836</v>
      </c>
      <c r="J961">
        <f>ROUND(VALUE(SUBSTITUTE(data_to_clean[[#This Row],[growth_%]],".",",")),0)</f>
        <v>443</v>
      </c>
      <c r="K961" t="s">
        <v>18</v>
      </c>
      <c r="L961">
        <v>27</v>
      </c>
      <c r="M961">
        <v>10</v>
      </c>
      <c r="N961">
        <v>2012</v>
      </c>
      <c r="O961">
        <v>2</v>
      </c>
      <c r="P961" t="s">
        <v>108</v>
      </c>
      <c r="Q961" t="b">
        <f>AND(ISNUMBER(data_to_clean[[#This Row],[revenue_formatted]]),ISNUMBER(data_to_clean[[#This Row],[growth_formatted_%]]),ISNUMBER(data_to_clean[[#This Row],[workers]]),ISNUMBER(data_to_clean[[#This Row],[previous_workers]]),ISNUMBER(data_to_clean[[#This Row],[founded]]),ISNUMBER(data_to_clean[[#This Row],[yrs_on_list]]))</f>
        <v>1</v>
      </c>
    </row>
    <row r="962" spans="1:17" x14ac:dyDescent="0.25">
      <c r="A962">
        <v>959</v>
      </c>
      <c r="B962" t="s">
        <v>3837</v>
      </c>
      <c r="C962" t="s">
        <v>30</v>
      </c>
      <c r="D962" t="str">
        <f>VLOOKUP(data_to_clean[[#This Row],[state]],abbreviation_table[],2,FALSE)</f>
        <v>Texas</v>
      </c>
      <c r="E962" t="s">
        <v>939</v>
      </c>
      <c r="F962" t="str">
        <f>TRIM(LEFT(data_to_clean[[#This Row],[revenue]],FIND(" ",data_to_clean[[#This Row],[revenue]])))</f>
        <v>4.1</v>
      </c>
      <c r="G962" t="str">
        <f>RIGHT(data_to_clean[[#This Row],[revenue]],LEN(data_to_clean[[#This Row],[revenue]])-FIND(" ",data_to_clean[[#This Row],[revenue]]))</f>
        <v>Million</v>
      </c>
      <c r="H962" s="7">
        <f>VALUE(IF(data_to_clean[[#This Row],[multiplicity]]="Million",_xlfn.CONCAT(SUBSTITUTE(data_to_clean[[#This Row],[number]],".",""),"00000"),_xlfn.CONCAT(SUBSTITUTE(data_to_clean[[#This Row],[number]],".",""),"00000000")))</f>
        <v>4100000</v>
      </c>
      <c r="I962" t="s">
        <v>3839</v>
      </c>
      <c r="J962">
        <f>ROUND(VALUE(SUBSTITUTE(data_to_clean[[#This Row],[growth_%]],".",",")),0)</f>
        <v>442</v>
      </c>
      <c r="K962" t="s">
        <v>156</v>
      </c>
      <c r="L962">
        <v>12</v>
      </c>
      <c r="M962">
        <v>4</v>
      </c>
      <c r="N962">
        <v>2015</v>
      </c>
      <c r="O962">
        <v>1</v>
      </c>
      <c r="P962" t="s">
        <v>34</v>
      </c>
      <c r="Q962" t="b">
        <f>AND(ISNUMBER(data_to_clean[[#This Row],[revenue_formatted]]),ISNUMBER(data_to_clean[[#This Row],[growth_formatted_%]]),ISNUMBER(data_to_clean[[#This Row],[workers]]),ISNUMBER(data_to_clean[[#This Row],[previous_workers]]),ISNUMBER(data_to_clean[[#This Row],[founded]]),ISNUMBER(data_to_clean[[#This Row],[yrs_on_list]]))</f>
        <v>1</v>
      </c>
    </row>
    <row r="963" spans="1:17" x14ac:dyDescent="0.25">
      <c r="A963">
        <v>960</v>
      </c>
      <c r="B963" t="s">
        <v>3840</v>
      </c>
      <c r="C963" t="s">
        <v>52</v>
      </c>
      <c r="D963" t="str">
        <f>VLOOKUP(data_to_clean[[#This Row],[state]],abbreviation_table[],2,FALSE)</f>
        <v>Florida</v>
      </c>
      <c r="E963" t="s">
        <v>603</v>
      </c>
      <c r="F963" t="str">
        <f>TRIM(LEFT(data_to_clean[[#This Row],[revenue]],FIND(" ",data_to_clean[[#This Row],[revenue]])))</f>
        <v>3.8</v>
      </c>
      <c r="G963" t="str">
        <f>RIGHT(data_to_clean[[#This Row],[revenue]],LEN(data_to_clean[[#This Row],[revenue]])-FIND(" ",data_to_clean[[#This Row],[revenue]]))</f>
        <v>Million</v>
      </c>
      <c r="H963" s="7">
        <f>VALUE(IF(data_to_clean[[#This Row],[multiplicity]]="Million",_xlfn.CONCAT(SUBSTITUTE(data_to_clean[[#This Row],[number]],".",""),"00000"),_xlfn.CONCAT(SUBSTITUTE(data_to_clean[[#This Row],[number]],".",""),"00000000")))</f>
        <v>3800000</v>
      </c>
      <c r="I963" t="s">
        <v>3842</v>
      </c>
      <c r="J963">
        <f>ROUND(VALUE(SUBSTITUTE(data_to_clean[[#This Row],[growth_%]],".",",")),0)</f>
        <v>442</v>
      </c>
      <c r="K963" t="s">
        <v>324</v>
      </c>
      <c r="L963">
        <v>195</v>
      </c>
      <c r="M963">
        <v>31</v>
      </c>
      <c r="N963">
        <v>2013</v>
      </c>
      <c r="O963">
        <v>2</v>
      </c>
      <c r="P963" t="s">
        <v>203</v>
      </c>
      <c r="Q963" t="b">
        <f>AND(ISNUMBER(data_to_clean[[#This Row],[revenue_formatted]]),ISNUMBER(data_to_clean[[#This Row],[growth_formatted_%]]),ISNUMBER(data_to_clean[[#This Row],[workers]]),ISNUMBER(data_to_clean[[#This Row],[previous_workers]]),ISNUMBER(data_to_clean[[#This Row],[founded]]),ISNUMBER(data_to_clean[[#This Row],[yrs_on_list]]))</f>
        <v>1</v>
      </c>
    </row>
    <row r="964" spans="1:17" x14ac:dyDescent="0.25">
      <c r="A964">
        <v>961</v>
      </c>
      <c r="B964" t="s">
        <v>3843</v>
      </c>
      <c r="C964" t="s">
        <v>294</v>
      </c>
      <c r="D964" t="str">
        <f>VLOOKUP(data_to_clean[[#This Row],[state]],abbreviation_table[],2,FALSE)</f>
        <v>Minnesota</v>
      </c>
      <c r="E964" t="s">
        <v>3845</v>
      </c>
      <c r="F964" t="str">
        <f>TRIM(LEFT(data_to_clean[[#This Row],[revenue]],FIND(" ",data_to_clean[[#This Row],[revenue]])))</f>
        <v>23</v>
      </c>
      <c r="G964" t="str">
        <f>RIGHT(data_to_clean[[#This Row],[revenue]],LEN(data_to_clean[[#This Row],[revenue]])-FIND(" ",data_to_clean[[#This Row],[revenue]]))</f>
        <v>Million</v>
      </c>
      <c r="H964" s="7">
        <f>VALUE(IF(data_to_clean[[#This Row],[multiplicity]]="Million",_xlfn.CONCAT(SUBSTITUTE(data_to_clean[[#This Row],[number]],".",""),"00000"),_xlfn.CONCAT(SUBSTITUTE(data_to_clean[[#This Row],[number]],".",""),"00000000")))</f>
        <v>2300000</v>
      </c>
      <c r="I964" t="s">
        <v>3846</v>
      </c>
      <c r="J964">
        <f>ROUND(VALUE(SUBSTITUTE(data_to_clean[[#This Row],[growth_%]],".",",")),0)</f>
        <v>441</v>
      </c>
      <c r="K964" t="s">
        <v>107</v>
      </c>
      <c r="L964">
        <v>41</v>
      </c>
      <c r="M964">
        <v>21</v>
      </c>
      <c r="N964">
        <v>2009</v>
      </c>
      <c r="O964">
        <v>7</v>
      </c>
      <c r="P964" t="s">
        <v>2589</v>
      </c>
      <c r="Q964" t="b">
        <f>AND(ISNUMBER(data_to_clean[[#This Row],[revenue_formatted]]),ISNUMBER(data_to_clean[[#This Row],[growth_formatted_%]]),ISNUMBER(data_to_clean[[#This Row],[workers]]),ISNUMBER(data_to_clean[[#This Row],[previous_workers]]),ISNUMBER(data_to_clean[[#This Row],[founded]]),ISNUMBER(data_to_clean[[#This Row],[yrs_on_list]]))</f>
        <v>1</v>
      </c>
    </row>
    <row r="965" spans="1:17" x14ac:dyDescent="0.25">
      <c r="A965">
        <v>962</v>
      </c>
      <c r="B965" t="s">
        <v>3847</v>
      </c>
      <c r="C965" t="s">
        <v>66</v>
      </c>
      <c r="D965" t="str">
        <f>VLOOKUP(data_to_clean[[#This Row],[state]],abbreviation_table[],2,FALSE)</f>
        <v>Virginia</v>
      </c>
      <c r="E965" t="s">
        <v>154</v>
      </c>
      <c r="F965" t="str">
        <f>TRIM(LEFT(data_to_clean[[#This Row],[revenue]],FIND(" ",data_to_clean[[#This Row],[revenue]])))</f>
        <v>13.8</v>
      </c>
      <c r="G965" t="str">
        <f>RIGHT(data_to_clean[[#This Row],[revenue]],LEN(data_to_clean[[#This Row],[revenue]])-FIND(" ",data_to_clean[[#This Row],[revenue]]))</f>
        <v>Million</v>
      </c>
      <c r="H965" s="7">
        <f>VALUE(IF(data_to_clean[[#This Row],[multiplicity]]="Million",_xlfn.CONCAT(SUBSTITUTE(data_to_clean[[#This Row],[number]],".",""),"00000"),_xlfn.CONCAT(SUBSTITUTE(data_to_clean[[#This Row],[number]],".",""),"00000000")))</f>
        <v>13800000</v>
      </c>
      <c r="I965" t="s">
        <v>3849</v>
      </c>
      <c r="J965">
        <f>ROUND(VALUE(SUBSTITUTE(data_to_clean[[#This Row],[growth_%]],".",",")),0)</f>
        <v>441</v>
      </c>
      <c r="K965" t="s">
        <v>181</v>
      </c>
      <c r="L965">
        <v>67</v>
      </c>
      <c r="M965">
        <v>25</v>
      </c>
      <c r="N965">
        <v>2006</v>
      </c>
      <c r="O965">
        <v>4</v>
      </c>
      <c r="P965" t="s">
        <v>3271</v>
      </c>
      <c r="Q965" t="b">
        <f>AND(ISNUMBER(data_to_clean[[#This Row],[revenue_formatted]]),ISNUMBER(data_to_clean[[#This Row],[growth_formatted_%]]),ISNUMBER(data_to_clean[[#This Row],[workers]]),ISNUMBER(data_to_clean[[#This Row],[previous_workers]]),ISNUMBER(data_to_clean[[#This Row],[founded]]),ISNUMBER(data_to_clean[[#This Row],[yrs_on_list]]))</f>
        <v>1</v>
      </c>
    </row>
    <row r="966" spans="1:17" x14ac:dyDescent="0.25">
      <c r="A966">
        <v>963</v>
      </c>
      <c r="B966" t="s">
        <v>3850</v>
      </c>
      <c r="C966" t="s">
        <v>30</v>
      </c>
      <c r="D966" t="str">
        <f>VLOOKUP(data_to_clean[[#This Row],[state]],abbreviation_table[],2,FALSE)</f>
        <v>Texas</v>
      </c>
      <c r="E966" t="s">
        <v>2396</v>
      </c>
      <c r="F966" t="str">
        <f>TRIM(LEFT(data_to_clean[[#This Row],[revenue]],FIND(" ",data_to_clean[[#This Row],[revenue]])))</f>
        <v>16.7</v>
      </c>
      <c r="G966" t="str">
        <f>RIGHT(data_to_clean[[#This Row],[revenue]],LEN(data_to_clean[[#This Row],[revenue]])-FIND(" ",data_to_clean[[#This Row],[revenue]]))</f>
        <v>Million</v>
      </c>
      <c r="H966" s="7">
        <f>VALUE(IF(data_to_clean[[#This Row],[multiplicity]]="Million",_xlfn.CONCAT(SUBSTITUTE(data_to_clean[[#This Row],[number]],".",""),"00000"),_xlfn.CONCAT(SUBSTITUTE(data_to_clean[[#This Row],[number]],".",""),"00000000")))</f>
        <v>16700000</v>
      </c>
      <c r="I966" t="s">
        <v>3852</v>
      </c>
      <c r="J966">
        <f>ROUND(VALUE(SUBSTITUTE(data_to_clean[[#This Row],[growth_%]],".",",")),0)</f>
        <v>441</v>
      </c>
      <c r="K966" t="s">
        <v>156</v>
      </c>
      <c r="L966">
        <v>162</v>
      </c>
      <c r="M966">
        <v>25</v>
      </c>
      <c r="N966">
        <v>2011</v>
      </c>
      <c r="O966">
        <v>4</v>
      </c>
      <c r="P966" t="s">
        <v>251</v>
      </c>
      <c r="Q966" t="b">
        <f>AND(ISNUMBER(data_to_clean[[#This Row],[revenue_formatted]]),ISNUMBER(data_to_clean[[#This Row],[growth_formatted_%]]),ISNUMBER(data_to_clean[[#This Row],[workers]]),ISNUMBER(data_to_clean[[#This Row],[previous_workers]]),ISNUMBER(data_to_clean[[#This Row],[founded]]),ISNUMBER(data_to_clean[[#This Row],[yrs_on_list]]))</f>
        <v>1</v>
      </c>
    </row>
    <row r="967" spans="1:17" x14ac:dyDescent="0.25">
      <c r="A967">
        <v>964</v>
      </c>
      <c r="B967" t="s">
        <v>3853</v>
      </c>
      <c r="C967" t="s">
        <v>105</v>
      </c>
      <c r="D967" t="str">
        <f>VLOOKUP(data_to_clean[[#This Row],[state]],abbreviation_table[],2,FALSE)</f>
        <v>New York</v>
      </c>
      <c r="E967" t="s">
        <v>3855</v>
      </c>
      <c r="F967" t="str">
        <f>TRIM(LEFT(data_to_clean[[#This Row],[revenue]],FIND(" ",data_to_clean[[#This Row],[revenue]])))</f>
        <v>20.7</v>
      </c>
      <c r="G967" t="str">
        <f>RIGHT(data_to_clean[[#This Row],[revenue]],LEN(data_to_clean[[#This Row],[revenue]])-FIND(" ",data_to_clean[[#This Row],[revenue]]))</f>
        <v>Million</v>
      </c>
      <c r="H967" s="7">
        <f>VALUE(IF(data_to_clean[[#This Row],[multiplicity]]="Million",_xlfn.CONCAT(SUBSTITUTE(data_to_clean[[#This Row],[number]],".",""),"00000"),_xlfn.CONCAT(SUBSTITUTE(data_to_clean[[#This Row],[number]],".",""),"00000000")))</f>
        <v>20700000</v>
      </c>
      <c r="I967" t="s">
        <v>3856</v>
      </c>
      <c r="J967">
        <f>ROUND(VALUE(SUBSTITUTE(data_to_clean[[#This Row],[growth_%]],".",",")),0)</f>
        <v>441</v>
      </c>
      <c r="K967" t="s">
        <v>107</v>
      </c>
      <c r="L967">
        <v>591</v>
      </c>
      <c r="M967">
        <v>55</v>
      </c>
      <c r="N967">
        <v>2015</v>
      </c>
      <c r="O967">
        <v>1</v>
      </c>
      <c r="P967" t="s">
        <v>108</v>
      </c>
      <c r="Q967" t="b">
        <f>AND(ISNUMBER(data_to_clean[[#This Row],[revenue_formatted]]),ISNUMBER(data_to_clean[[#This Row],[growth_formatted_%]]),ISNUMBER(data_to_clean[[#This Row],[workers]]),ISNUMBER(data_to_clean[[#This Row],[previous_workers]]),ISNUMBER(data_to_clean[[#This Row],[founded]]),ISNUMBER(data_to_clean[[#This Row],[yrs_on_list]]))</f>
        <v>1</v>
      </c>
    </row>
    <row r="968" spans="1:17" x14ac:dyDescent="0.25">
      <c r="A968">
        <v>965</v>
      </c>
      <c r="B968" t="s">
        <v>3857</v>
      </c>
      <c r="C968" t="s">
        <v>22</v>
      </c>
      <c r="D968" t="str">
        <f>VLOOKUP(data_to_clean[[#This Row],[state]],abbreviation_table[],2,FALSE)</f>
        <v>Tennessee</v>
      </c>
      <c r="E968" t="s">
        <v>420</v>
      </c>
      <c r="F968" t="str">
        <f>TRIM(LEFT(data_to_clean[[#This Row],[revenue]],FIND(" ",data_to_clean[[#This Row],[revenue]])))</f>
        <v>20.9</v>
      </c>
      <c r="G968" t="str">
        <f>RIGHT(data_to_clean[[#This Row],[revenue]],LEN(data_to_clean[[#This Row],[revenue]])-FIND(" ",data_to_clean[[#This Row],[revenue]]))</f>
        <v>Million</v>
      </c>
      <c r="H968" s="7">
        <f>VALUE(IF(data_to_clean[[#This Row],[multiplicity]]="Million",_xlfn.CONCAT(SUBSTITUTE(data_to_clean[[#This Row],[number]],".",""),"00000"),_xlfn.CONCAT(SUBSTITUTE(data_to_clean[[#This Row],[number]],".",""),"00000000")))</f>
        <v>20900000</v>
      </c>
      <c r="I968" t="s">
        <v>3859</v>
      </c>
      <c r="J968">
        <f>ROUND(VALUE(SUBSTITUTE(data_to_clean[[#This Row],[growth_%]],".",",")),0)</f>
        <v>440</v>
      </c>
      <c r="K968" t="s">
        <v>156</v>
      </c>
      <c r="L968">
        <v>142</v>
      </c>
      <c r="M968">
        <v>45</v>
      </c>
      <c r="N968">
        <v>2013</v>
      </c>
      <c r="O968">
        <v>2</v>
      </c>
      <c r="P968" t="s">
        <v>1024</v>
      </c>
      <c r="Q968" t="b">
        <f>AND(ISNUMBER(data_to_clean[[#This Row],[revenue_formatted]]),ISNUMBER(data_to_clean[[#This Row],[growth_formatted_%]]),ISNUMBER(data_to_clean[[#This Row],[workers]]),ISNUMBER(data_to_clean[[#This Row],[previous_workers]]),ISNUMBER(data_to_clean[[#This Row],[founded]]),ISNUMBER(data_to_clean[[#This Row],[yrs_on_list]]))</f>
        <v>1</v>
      </c>
    </row>
    <row r="969" spans="1:17" x14ac:dyDescent="0.25">
      <c r="A969">
        <v>966</v>
      </c>
      <c r="B969" t="s">
        <v>3860</v>
      </c>
      <c r="C969" t="s">
        <v>52</v>
      </c>
      <c r="D969" t="str">
        <f>VLOOKUP(data_to_clean[[#This Row],[state]],abbreviation_table[],2,FALSE)</f>
        <v>Florida</v>
      </c>
      <c r="E969" t="s">
        <v>301</v>
      </c>
      <c r="F969" t="str">
        <f>TRIM(LEFT(data_to_clean[[#This Row],[revenue]],FIND(" ",data_to_clean[[#This Row],[revenue]])))</f>
        <v>7.1</v>
      </c>
      <c r="G969" t="str">
        <f>RIGHT(data_to_clean[[#This Row],[revenue]],LEN(data_to_clean[[#This Row],[revenue]])-FIND(" ",data_to_clean[[#This Row],[revenue]]))</f>
        <v>Million</v>
      </c>
      <c r="H969" s="7">
        <f>VALUE(IF(data_to_clean[[#This Row],[multiplicity]]="Million",_xlfn.CONCAT(SUBSTITUTE(data_to_clean[[#This Row],[number]],".",""),"00000"),_xlfn.CONCAT(SUBSTITUTE(data_to_clean[[#This Row],[number]],".",""),"00000000")))</f>
        <v>7100000</v>
      </c>
      <c r="I969" t="s">
        <v>3862</v>
      </c>
      <c r="J969">
        <f>ROUND(VALUE(SUBSTITUTE(data_to_clean[[#This Row],[growth_%]],".",",")),0)</f>
        <v>439</v>
      </c>
      <c r="K969" t="s">
        <v>156</v>
      </c>
      <c r="L969">
        <v>41</v>
      </c>
      <c r="M969">
        <v>9</v>
      </c>
      <c r="N969">
        <v>2012</v>
      </c>
      <c r="O969">
        <v>3</v>
      </c>
      <c r="P969" t="s">
        <v>1315</v>
      </c>
      <c r="Q969" t="b">
        <f>AND(ISNUMBER(data_to_clean[[#This Row],[revenue_formatted]]),ISNUMBER(data_to_clean[[#This Row],[growth_formatted_%]]),ISNUMBER(data_to_clean[[#This Row],[workers]]),ISNUMBER(data_to_clean[[#This Row],[previous_workers]]),ISNUMBER(data_to_clean[[#This Row],[founded]]),ISNUMBER(data_to_clean[[#This Row],[yrs_on_list]]))</f>
        <v>1</v>
      </c>
    </row>
    <row r="970" spans="1:17" x14ac:dyDescent="0.25">
      <c r="A970">
        <v>967</v>
      </c>
      <c r="B970" t="s">
        <v>3863</v>
      </c>
      <c r="C970" t="s">
        <v>243</v>
      </c>
      <c r="D970" t="str">
        <f>VLOOKUP(data_to_clean[[#This Row],[state]],abbreviation_table[],2,FALSE)</f>
        <v>Maryland</v>
      </c>
      <c r="E970" t="s">
        <v>3865</v>
      </c>
      <c r="F970" t="str">
        <f>TRIM(LEFT(data_to_clean[[#This Row],[revenue]],FIND(" ",data_to_clean[[#This Row],[revenue]])))</f>
        <v>63.2</v>
      </c>
      <c r="G970" t="str">
        <f>RIGHT(data_to_clean[[#This Row],[revenue]],LEN(data_to_clean[[#This Row],[revenue]])-FIND(" ",data_to_clean[[#This Row],[revenue]]))</f>
        <v>Million</v>
      </c>
      <c r="H970" s="7">
        <f>VALUE(IF(data_to_clean[[#This Row],[multiplicity]]="Million",_xlfn.CONCAT(SUBSTITUTE(data_to_clean[[#This Row],[number]],".",""),"00000"),_xlfn.CONCAT(SUBSTITUTE(data_to_clean[[#This Row],[number]],".",""),"00000000")))</f>
        <v>63200000</v>
      </c>
      <c r="I970" t="s">
        <v>3866</v>
      </c>
      <c r="J970">
        <f>ROUND(VALUE(SUBSTITUTE(data_to_clean[[#This Row],[growth_%]],".",",")),0)</f>
        <v>439</v>
      </c>
      <c r="K970" t="s">
        <v>297</v>
      </c>
      <c r="L970">
        <v>483</v>
      </c>
      <c r="M970">
        <v>132</v>
      </c>
      <c r="N970">
        <v>2009</v>
      </c>
      <c r="O970">
        <v>4</v>
      </c>
      <c r="P970" t="s">
        <v>948</v>
      </c>
      <c r="Q970" t="b">
        <f>AND(ISNUMBER(data_to_clean[[#This Row],[revenue_formatted]]),ISNUMBER(data_to_clean[[#This Row],[growth_formatted_%]]),ISNUMBER(data_to_clean[[#This Row],[workers]]),ISNUMBER(data_to_clean[[#This Row],[previous_workers]]),ISNUMBER(data_to_clean[[#This Row],[founded]]),ISNUMBER(data_to_clean[[#This Row],[yrs_on_list]]))</f>
        <v>1</v>
      </c>
    </row>
    <row r="971" spans="1:17" x14ac:dyDescent="0.25">
      <c r="A971">
        <v>968</v>
      </c>
      <c r="B971" t="s">
        <v>3867</v>
      </c>
      <c r="C971" t="s">
        <v>341</v>
      </c>
      <c r="D971" t="str">
        <f>VLOOKUP(data_to_clean[[#This Row],[state]],abbreviation_table[],2,FALSE)</f>
        <v>Massachusetts</v>
      </c>
      <c r="E971" t="s">
        <v>3869</v>
      </c>
      <c r="F971" t="str">
        <f>TRIM(LEFT(data_to_clean[[#This Row],[revenue]],FIND(" ",data_to_clean[[#This Row],[revenue]])))</f>
        <v>26.4</v>
      </c>
      <c r="G971" t="str">
        <f>RIGHT(data_to_clean[[#This Row],[revenue]],LEN(data_to_clean[[#This Row],[revenue]])-FIND(" ",data_to_clean[[#This Row],[revenue]]))</f>
        <v>Million</v>
      </c>
      <c r="H971" s="7">
        <f>VALUE(IF(data_to_clean[[#This Row],[multiplicity]]="Million",_xlfn.CONCAT(SUBSTITUTE(data_to_clean[[#This Row],[number]],".",""),"00000"),_xlfn.CONCAT(SUBSTITUTE(data_to_clean[[#This Row],[number]],".",""),"00000000")))</f>
        <v>26400000</v>
      </c>
      <c r="I971" t="s">
        <v>3870</v>
      </c>
      <c r="J971">
        <f>ROUND(VALUE(SUBSTITUTE(data_to_clean[[#This Row],[growth_%]],".",",")),0)</f>
        <v>438</v>
      </c>
      <c r="K971" t="s">
        <v>107</v>
      </c>
      <c r="L971">
        <v>147</v>
      </c>
      <c r="M971">
        <v>41</v>
      </c>
      <c r="N971">
        <v>2003</v>
      </c>
      <c r="O971">
        <v>3</v>
      </c>
      <c r="P971" t="s">
        <v>3871</v>
      </c>
      <c r="Q971" t="b">
        <f>AND(ISNUMBER(data_to_clean[[#This Row],[revenue_formatted]]),ISNUMBER(data_to_clean[[#This Row],[growth_formatted_%]]),ISNUMBER(data_to_clean[[#This Row],[workers]]),ISNUMBER(data_to_clean[[#This Row],[previous_workers]]),ISNUMBER(data_to_clean[[#This Row],[founded]]),ISNUMBER(data_to_clean[[#This Row],[yrs_on_list]]))</f>
        <v>1</v>
      </c>
    </row>
    <row r="972" spans="1:17" x14ac:dyDescent="0.25">
      <c r="A972">
        <v>969</v>
      </c>
      <c r="B972" t="s">
        <v>3872</v>
      </c>
      <c r="C972" t="s">
        <v>98</v>
      </c>
      <c r="D972" t="str">
        <f>VLOOKUP(data_to_clean[[#This Row],[state]],abbreviation_table[],2,FALSE)</f>
        <v>Washington</v>
      </c>
      <c r="E972" t="s">
        <v>824</v>
      </c>
      <c r="F972" t="str">
        <f>TRIM(LEFT(data_to_clean[[#This Row],[revenue]],FIND(" ",data_to_clean[[#This Row],[revenue]])))</f>
        <v>2.5</v>
      </c>
      <c r="G972" t="str">
        <f>RIGHT(data_to_clean[[#This Row],[revenue]],LEN(data_to_clean[[#This Row],[revenue]])-FIND(" ",data_to_clean[[#This Row],[revenue]]))</f>
        <v>Million</v>
      </c>
      <c r="H972" s="7">
        <f>VALUE(IF(data_to_clean[[#This Row],[multiplicity]]="Million",_xlfn.CONCAT(SUBSTITUTE(data_to_clean[[#This Row],[number]],".",""),"00000"),_xlfn.CONCAT(SUBSTITUTE(data_to_clean[[#This Row],[number]],".",""),"00000000")))</f>
        <v>2500000</v>
      </c>
      <c r="I972" t="s">
        <v>3874</v>
      </c>
      <c r="J972">
        <f>ROUND(VALUE(SUBSTITUTE(data_to_clean[[#This Row],[growth_%]],".",",")),0)</f>
        <v>438</v>
      </c>
      <c r="K972" t="s">
        <v>336</v>
      </c>
      <c r="L972">
        <v>7</v>
      </c>
      <c r="M972">
        <v>3</v>
      </c>
      <c r="N972">
        <v>2014</v>
      </c>
      <c r="O972">
        <v>1</v>
      </c>
      <c r="P972" t="s">
        <v>2483</v>
      </c>
      <c r="Q972" t="b">
        <f>AND(ISNUMBER(data_to_clean[[#This Row],[revenue_formatted]]),ISNUMBER(data_to_clean[[#This Row],[growth_formatted_%]]),ISNUMBER(data_to_clean[[#This Row],[workers]]),ISNUMBER(data_to_clean[[#This Row],[previous_workers]]),ISNUMBER(data_to_clean[[#This Row],[founded]]),ISNUMBER(data_to_clean[[#This Row],[yrs_on_list]]))</f>
        <v>1</v>
      </c>
    </row>
    <row r="973" spans="1:17" x14ac:dyDescent="0.25">
      <c r="A973">
        <v>970</v>
      </c>
      <c r="B973" t="s">
        <v>3875</v>
      </c>
      <c r="C973" t="s">
        <v>1337</v>
      </c>
      <c r="D973" t="str">
        <f>VLOOKUP(data_to_clean[[#This Row],[state]],abbreviation_table[],2,FALSE)</f>
        <v>Louisiana</v>
      </c>
      <c r="E973" t="s">
        <v>621</v>
      </c>
      <c r="F973" t="str">
        <f>TRIM(LEFT(data_to_clean[[#This Row],[revenue]],FIND(" ",data_to_clean[[#This Row],[revenue]])))</f>
        <v>3.1</v>
      </c>
      <c r="G973" t="str">
        <f>RIGHT(data_to_clean[[#This Row],[revenue]],LEN(data_to_clean[[#This Row],[revenue]])-FIND(" ",data_to_clean[[#This Row],[revenue]]))</f>
        <v>Million</v>
      </c>
      <c r="H973" s="7">
        <f>VALUE(IF(data_to_clean[[#This Row],[multiplicity]]="Million",_xlfn.CONCAT(SUBSTITUTE(data_to_clean[[#This Row],[number]],".",""),"00000"),_xlfn.CONCAT(SUBSTITUTE(data_to_clean[[#This Row],[number]],".",""),"00000000")))</f>
        <v>3100000</v>
      </c>
      <c r="I973" t="s">
        <v>3877</v>
      </c>
      <c r="J973">
        <f>ROUND(VALUE(SUBSTITUTE(data_to_clean[[#This Row],[growth_%]],".",",")),0)</f>
        <v>438</v>
      </c>
      <c r="K973" t="s">
        <v>187</v>
      </c>
      <c r="L973">
        <v>10</v>
      </c>
      <c r="M973">
        <v>5</v>
      </c>
      <c r="N973">
        <v>2012</v>
      </c>
      <c r="O973">
        <v>1</v>
      </c>
      <c r="P973" t="s">
        <v>1339</v>
      </c>
      <c r="Q973" t="b">
        <f>AND(ISNUMBER(data_to_clean[[#This Row],[revenue_formatted]]),ISNUMBER(data_to_clean[[#This Row],[growth_formatted_%]]),ISNUMBER(data_to_clean[[#This Row],[workers]]),ISNUMBER(data_to_clean[[#This Row],[previous_workers]]),ISNUMBER(data_to_clean[[#This Row],[founded]]),ISNUMBER(data_to_clean[[#This Row],[yrs_on_list]]))</f>
        <v>1</v>
      </c>
    </row>
    <row r="974" spans="1:17" x14ac:dyDescent="0.25">
      <c r="A974">
        <v>971</v>
      </c>
      <c r="B974" t="s">
        <v>3878</v>
      </c>
      <c r="C974" t="s">
        <v>52</v>
      </c>
      <c r="D974" t="str">
        <f>VLOOKUP(data_to_clean[[#This Row],[state]],abbreviation_table[],2,FALSE)</f>
        <v>Florida</v>
      </c>
      <c r="E974" t="s">
        <v>1063</v>
      </c>
      <c r="F974" t="str">
        <f>TRIM(LEFT(data_to_clean[[#This Row],[revenue]],FIND(" ",data_to_clean[[#This Row],[revenue]])))</f>
        <v>18.7</v>
      </c>
      <c r="G974" t="str">
        <f>RIGHT(data_to_clean[[#This Row],[revenue]],LEN(data_to_clean[[#This Row],[revenue]])-FIND(" ",data_to_clean[[#This Row],[revenue]]))</f>
        <v>Million</v>
      </c>
      <c r="H974" s="7">
        <f>VALUE(IF(data_to_clean[[#This Row],[multiplicity]]="Million",_xlfn.CONCAT(SUBSTITUTE(data_to_clean[[#This Row],[number]],".",""),"00000"),_xlfn.CONCAT(SUBSTITUTE(data_to_clean[[#This Row],[number]],".",""),"00000000")))</f>
        <v>18700000</v>
      </c>
      <c r="I974" t="s">
        <v>3880</v>
      </c>
      <c r="J974">
        <f>ROUND(VALUE(SUBSTITUTE(data_to_clean[[#This Row],[growth_%]],".",",")),0)</f>
        <v>437</v>
      </c>
      <c r="K974" t="s">
        <v>18</v>
      </c>
      <c r="L974">
        <v>45</v>
      </c>
      <c r="M974">
        <v>8</v>
      </c>
      <c r="N974">
        <v>2011</v>
      </c>
      <c r="O974">
        <v>3</v>
      </c>
      <c r="P974" t="s">
        <v>3881</v>
      </c>
      <c r="Q974" t="b">
        <f>AND(ISNUMBER(data_to_clean[[#This Row],[revenue_formatted]]),ISNUMBER(data_to_clean[[#This Row],[growth_formatted_%]]),ISNUMBER(data_to_clean[[#This Row],[workers]]),ISNUMBER(data_to_clean[[#This Row],[previous_workers]]),ISNUMBER(data_to_clean[[#This Row],[founded]]),ISNUMBER(data_to_clean[[#This Row],[yrs_on_list]]))</f>
        <v>1</v>
      </c>
    </row>
    <row r="975" spans="1:17" x14ac:dyDescent="0.25">
      <c r="A975">
        <v>972</v>
      </c>
      <c r="B975" t="s">
        <v>3882</v>
      </c>
      <c r="C975" t="s">
        <v>52</v>
      </c>
      <c r="D975" t="str">
        <f>VLOOKUP(data_to_clean[[#This Row],[state]],abbreviation_table[],2,FALSE)</f>
        <v>Florida</v>
      </c>
      <c r="E975" t="s">
        <v>541</v>
      </c>
      <c r="F975" t="str">
        <f>TRIM(LEFT(data_to_clean[[#This Row],[revenue]],FIND(" ",data_to_clean[[#This Row],[revenue]])))</f>
        <v>4.8</v>
      </c>
      <c r="G975" t="str">
        <f>RIGHT(data_to_clean[[#This Row],[revenue]],LEN(data_to_clean[[#This Row],[revenue]])-FIND(" ",data_to_clean[[#This Row],[revenue]]))</f>
        <v>Million</v>
      </c>
      <c r="H975" s="7">
        <f>VALUE(IF(data_to_clean[[#This Row],[multiplicity]]="Million",_xlfn.CONCAT(SUBSTITUTE(data_to_clean[[#This Row],[number]],".",""),"00000"),_xlfn.CONCAT(SUBSTITUTE(data_to_clean[[#This Row],[number]],".",""),"00000000")))</f>
        <v>4800000</v>
      </c>
      <c r="I975" t="s">
        <v>3884</v>
      </c>
      <c r="J975">
        <f>ROUND(VALUE(SUBSTITUTE(data_to_clean[[#This Row],[growth_%]],".",",")),0)</f>
        <v>437</v>
      </c>
      <c r="K975" t="s">
        <v>175</v>
      </c>
      <c r="L975">
        <v>24</v>
      </c>
      <c r="M975">
        <v>14</v>
      </c>
      <c r="N975">
        <v>2013</v>
      </c>
      <c r="O975">
        <v>2</v>
      </c>
      <c r="P975" t="s">
        <v>56</v>
      </c>
      <c r="Q975" t="b">
        <f>AND(ISNUMBER(data_to_clean[[#This Row],[revenue_formatted]]),ISNUMBER(data_to_clean[[#This Row],[growth_formatted_%]]),ISNUMBER(data_to_clean[[#This Row],[workers]]),ISNUMBER(data_to_clean[[#This Row],[previous_workers]]),ISNUMBER(data_to_clean[[#This Row],[founded]]),ISNUMBER(data_to_clean[[#This Row],[yrs_on_list]]))</f>
        <v>1</v>
      </c>
    </row>
    <row r="976" spans="1:17" x14ac:dyDescent="0.25">
      <c r="A976">
        <v>973</v>
      </c>
      <c r="B976" t="s">
        <v>3885</v>
      </c>
      <c r="C976" t="s">
        <v>30</v>
      </c>
      <c r="D976" t="str">
        <f>VLOOKUP(data_to_clean[[#This Row],[state]],abbreviation_table[],2,FALSE)</f>
        <v>Texas</v>
      </c>
      <c r="E976" t="s">
        <v>523</v>
      </c>
      <c r="F976" t="str">
        <f>TRIM(LEFT(data_to_clean[[#This Row],[revenue]],FIND(" ",data_to_clean[[#This Row],[revenue]])))</f>
        <v>7.3</v>
      </c>
      <c r="G976" t="str">
        <f>RIGHT(data_to_clean[[#This Row],[revenue]],LEN(data_to_clean[[#This Row],[revenue]])-FIND(" ",data_to_clean[[#This Row],[revenue]]))</f>
        <v>Million</v>
      </c>
      <c r="H976" s="7">
        <f>VALUE(IF(data_to_clean[[#This Row],[multiplicity]]="Million",_xlfn.CONCAT(SUBSTITUTE(data_to_clean[[#This Row],[number]],".",""),"00000"),_xlfn.CONCAT(SUBSTITUTE(data_to_clean[[#This Row],[number]],".",""),"00000000")))</f>
        <v>7300000</v>
      </c>
      <c r="I976" t="s">
        <v>3887</v>
      </c>
      <c r="J976">
        <f>ROUND(VALUE(SUBSTITUTE(data_to_clean[[#This Row],[growth_%]],".",",")),0)</f>
        <v>437</v>
      </c>
      <c r="K976" t="s">
        <v>18</v>
      </c>
      <c r="L976">
        <v>30</v>
      </c>
      <c r="M976">
        <v>4</v>
      </c>
      <c r="N976">
        <v>2013</v>
      </c>
      <c r="O976">
        <v>1</v>
      </c>
      <c r="P976" t="s">
        <v>251</v>
      </c>
      <c r="Q976" t="b">
        <f>AND(ISNUMBER(data_to_clean[[#This Row],[revenue_formatted]]),ISNUMBER(data_to_clean[[#This Row],[growth_formatted_%]]),ISNUMBER(data_to_clean[[#This Row],[workers]]),ISNUMBER(data_to_clean[[#This Row],[previous_workers]]),ISNUMBER(data_to_clean[[#This Row],[founded]]),ISNUMBER(data_to_clean[[#This Row],[yrs_on_list]]))</f>
        <v>1</v>
      </c>
    </row>
    <row r="977" spans="1:17" x14ac:dyDescent="0.25">
      <c r="A977">
        <v>974</v>
      </c>
      <c r="B977" t="s">
        <v>3888</v>
      </c>
      <c r="C977" t="s">
        <v>105</v>
      </c>
      <c r="D977" t="str">
        <f>VLOOKUP(data_to_clean[[#This Row],[state]],abbreviation_table[],2,FALSE)</f>
        <v>New York</v>
      </c>
      <c r="E977" t="s">
        <v>435</v>
      </c>
      <c r="F977" t="str">
        <f>TRIM(LEFT(data_to_clean[[#This Row],[revenue]],FIND(" ",data_to_clean[[#This Row],[revenue]])))</f>
        <v>10</v>
      </c>
      <c r="G977" t="str">
        <f>RIGHT(data_to_clean[[#This Row],[revenue]],LEN(data_to_clean[[#This Row],[revenue]])-FIND(" ",data_to_clean[[#This Row],[revenue]]))</f>
        <v>Million</v>
      </c>
      <c r="H977" s="7">
        <f>VALUE(IF(data_to_clean[[#This Row],[multiplicity]]="Million",_xlfn.CONCAT(SUBSTITUTE(data_to_clean[[#This Row],[number]],".",""),"00000"),_xlfn.CONCAT(SUBSTITUTE(data_to_clean[[#This Row],[number]],".",""),"00000000")))</f>
        <v>1000000</v>
      </c>
      <c r="I977" t="s">
        <v>3890</v>
      </c>
      <c r="J977">
        <f>ROUND(VALUE(SUBSTITUTE(data_to_clean[[#This Row],[growth_%]],".",",")),0)</f>
        <v>437</v>
      </c>
      <c r="K977" t="s">
        <v>297</v>
      </c>
      <c r="L977">
        <v>10</v>
      </c>
      <c r="M977">
        <v>5</v>
      </c>
      <c r="N977">
        <v>2012</v>
      </c>
      <c r="O977">
        <v>2</v>
      </c>
      <c r="P977" t="s">
        <v>3891</v>
      </c>
      <c r="Q977" t="b">
        <f>AND(ISNUMBER(data_to_clean[[#This Row],[revenue_formatted]]),ISNUMBER(data_to_clean[[#This Row],[growth_formatted_%]]),ISNUMBER(data_to_clean[[#This Row],[workers]]),ISNUMBER(data_to_clean[[#This Row],[previous_workers]]),ISNUMBER(data_to_clean[[#This Row],[founded]]),ISNUMBER(data_to_clean[[#This Row],[yrs_on_list]]))</f>
        <v>1</v>
      </c>
    </row>
    <row r="978" spans="1:17" x14ac:dyDescent="0.25">
      <c r="A978">
        <v>975</v>
      </c>
      <c r="B978" t="s">
        <v>3892</v>
      </c>
      <c r="C978" t="s">
        <v>22</v>
      </c>
      <c r="D978" t="str">
        <f>VLOOKUP(data_to_clean[[#This Row],[state]],abbreviation_table[],2,FALSE)</f>
        <v>Tennessee</v>
      </c>
      <c r="E978" t="s">
        <v>1418</v>
      </c>
      <c r="F978" t="str">
        <f>TRIM(LEFT(data_to_clean[[#This Row],[revenue]],FIND(" ",data_to_clean[[#This Row],[revenue]])))</f>
        <v>6.8</v>
      </c>
      <c r="G978" t="str">
        <f>RIGHT(data_to_clean[[#This Row],[revenue]],LEN(data_to_clean[[#This Row],[revenue]])-FIND(" ",data_to_clean[[#This Row],[revenue]]))</f>
        <v>Million</v>
      </c>
      <c r="H978" s="7">
        <f>VALUE(IF(data_to_clean[[#This Row],[multiplicity]]="Million",_xlfn.CONCAT(SUBSTITUTE(data_to_clean[[#This Row],[number]],".",""),"00000"),_xlfn.CONCAT(SUBSTITUTE(data_to_clean[[#This Row],[number]],".",""),"00000000")))</f>
        <v>6800000</v>
      </c>
      <c r="I978" t="s">
        <v>3894</v>
      </c>
      <c r="J978">
        <f>ROUND(VALUE(SUBSTITUTE(data_to_clean[[#This Row],[growth_%]],".",",")),0)</f>
        <v>436</v>
      </c>
      <c r="K978" t="s">
        <v>107</v>
      </c>
      <c r="L978">
        <v>23</v>
      </c>
      <c r="M978">
        <v>6</v>
      </c>
      <c r="N978">
        <v>2013</v>
      </c>
      <c r="O978">
        <v>1</v>
      </c>
      <c r="P978" t="s">
        <v>27</v>
      </c>
      <c r="Q978" t="b">
        <f>AND(ISNUMBER(data_to_clean[[#This Row],[revenue_formatted]]),ISNUMBER(data_to_clean[[#This Row],[growth_formatted_%]]),ISNUMBER(data_to_clean[[#This Row],[workers]]),ISNUMBER(data_to_clean[[#This Row],[previous_workers]]),ISNUMBER(data_to_clean[[#This Row],[founded]]),ISNUMBER(data_to_clean[[#This Row],[yrs_on_list]]))</f>
        <v>1</v>
      </c>
    </row>
    <row r="979" spans="1:17" x14ac:dyDescent="0.25">
      <c r="A979">
        <v>976</v>
      </c>
      <c r="B979" t="s">
        <v>3895</v>
      </c>
      <c r="C979" t="s">
        <v>98</v>
      </c>
      <c r="D979" t="str">
        <f>VLOOKUP(data_to_clean[[#This Row],[state]],abbreviation_table[],2,FALSE)</f>
        <v>Washington</v>
      </c>
      <c r="E979" t="s">
        <v>699</v>
      </c>
      <c r="F979" t="str">
        <f>TRIM(LEFT(data_to_clean[[#This Row],[revenue]],FIND(" ",data_to_clean[[#This Row],[revenue]])))</f>
        <v>4</v>
      </c>
      <c r="G979" t="str">
        <f>RIGHT(data_to_clean[[#This Row],[revenue]],LEN(data_to_clean[[#This Row],[revenue]])-FIND(" ",data_to_clean[[#This Row],[revenue]]))</f>
        <v>Million</v>
      </c>
      <c r="H979" s="7">
        <f>VALUE(IF(data_to_clean[[#This Row],[multiplicity]]="Million",_xlfn.CONCAT(SUBSTITUTE(data_to_clean[[#This Row],[number]],".",""),"00000"),_xlfn.CONCAT(SUBSTITUTE(data_to_clean[[#This Row],[number]],".",""),"00000000")))</f>
        <v>400000</v>
      </c>
      <c r="I979" t="s">
        <v>3897</v>
      </c>
      <c r="J979">
        <f>ROUND(VALUE(SUBSTITUTE(data_to_clean[[#This Row],[growth_%]],".",",")),0)</f>
        <v>434</v>
      </c>
      <c r="K979" t="s">
        <v>233</v>
      </c>
      <c r="L979">
        <v>34</v>
      </c>
      <c r="M979">
        <v>6</v>
      </c>
      <c r="N979">
        <v>2013</v>
      </c>
      <c r="O979">
        <v>1</v>
      </c>
      <c r="P979" t="s">
        <v>3898</v>
      </c>
      <c r="Q979" t="b">
        <f>AND(ISNUMBER(data_to_clean[[#This Row],[revenue_formatted]]),ISNUMBER(data_to_clean[[#This Row],[growth_formatted_%]]),ISNUMBER(data_to_clean[[#This Row],[workers]]),ISNUMBER(data_to_clean[[#This Row],[previous_workers]]),ISNUMBER(data_to_clean[[#This Row],[founded]]),ISNUMBER(data_to_clean[[#This Row],[yrs_on_list]]))</f>
        <v>1</v>
      </c>
    </row>
    <row r="980" spans="1:17" x14ac:dyDescent="0.25">
      <c r="A980">
        <v>977</v>
      </c>
      <c r="B980" t="s">
        <v>3899</v>
      </c>
      <c r="C980" t="s">
        <v>80</v>
      </c>
      <c r="D980" t="str">
        <f>VLOOKUP(data_to_clean[[#This Row],[state]],abbreviation_table[],2,FALSE)</f>
        <v>California</v>
      </c>
      <c r="E980" t="s">
        <v>3901</v>
      </c>
      <c r="F980" t="str">
        <f>TRIM(LEFT(data_to_clean[[#This Row],[revenue]],FIND(" ",data_to_clean[[#This Row],[revenue]])))</f>
        <v>19.6</v>
      </c>
      <c r="G980" t="str">
        <f>RIGHT(data_to_clean[[#This Row],[revenue]],LEN(data_to_clean[[#This Row],[revenue]])-FIND(" ",data_to_clean[[#This Row],[revenue]]))</f>
        <v>Million</v>
      </c>
      <c r="H980" s="7">
        <f>VALUE(IF(data_to_clean[[#This Row],[multiplicity]]="Million",_xlfn.CONCAT(SUBSTITUTE(data_to_clean[[#This Row],[number]],".",""),"00000"),_xlfn.CONCAT(SUBSTITUTE(data_to_clean[[#This Row],[number]],".",""),"00000000")))</f>
        <v>19600000</v>
      </c>
      <c r="I980" t="s">
        <v>3902</v>
      </c>
      <c r="J980">
        <f>ROUND(VALUE(SUBSTITUTE(data_to_clean[[#This Row],[growth_%]],".",",")),0)</f>
        <v>433</v>
      </c>
      <c r="K980" t="s">
        <v>48</v>
      </c>
      <c r="L980">
        <v>14</v>
      </c>
      <c r="M980">
        <v>4</v>
      </c>
      <c r="N980">
        <v>2013</v>
      </c>
      <c r="O980">
        <v>1</v>
      </c>
      <c r="P980" t="s">
        <v>83</v>
      </c>
      <c r="Q980" t="b">
        <f>AND(ISNUMBER(data_to_clean[[#This Row],[revenue_formatted]]),ISNUMBER(data_to_clean[[#This Row],[growth_formatted_%]]),ISNUMBER(data_to_clean[[#This Row],[workers]]),ISNUMBER(data_to_clean[[#This Row],[previous_workers]]),ISNUMBER(data_to_clean[[#This Row],[founded]]),ISNUMBER(data_to_clean[[#This Row],[yrs_on_list]]))</f>
        <v>1</v>
      </c>
    </row>
    <row r="981" spans="1:17" x14ac:dyDescent="0.25">
      <c r="A981">
        <v>978</v>
      </c>
      <c r="B981" t="s">
        <v>3903</v>
      </c>
      <c r="C981" t="s">
        <v>45</v>
      </c>
      <c r="D981" t="str">
        <f>VLOOKUP(data_to_clean[[#This Row],[state]],abbreviation_table[],2,FALSE)</f>
        <v>Pennsylvania</v>
      </c>
      <c r="E981" t="s">
        <v>518</v>
      </c>
      <c r="F981" t="str">
        <f>TRIM(LEFT(data_to_clean[[#This Row],[revenue]],FIND(" ",data_to_clean[[#This Row],[revenue]])))</f>
        <v>6.6</v>
      </c>
      <c r="G981" t="str">
        <f>RIGHT(data_to_clean[[#This Row],[revenue]],LEN(data_to_clean[[#This Row],[revenue]])-FIND(" ",data_to_clean[[#This Row],[revenue]]))</f>
        <v>Million</v>
      </c>
      <c r="H981" s="7">
        <f>VALUE(IF(data_to_clean[[#This Row],[multiplicity]]="Million",_xlfn.CONCAT(SUBSTITUTE(data_to_clean[[#This Row],[number]],".",""),"00000"),_xlfn.CONCAT(SUBSTITUTE(data_to_clean[[#This Row],[number]],".",""),"00000000")))</f>
        <v>6600000</v>
      </c>
      <c r="I981" t="s">
        <v>3905</v>
      </c>
      <c r="J981">
        <f>ROUND(VALUE(SUBSTITUTE(data_to_clean[[#This Row],[growth_%]],".",",")),0)</f>
        <v>433</v>
      </c>
      <c r="K981" t="s">
        <v>336</v>
      </c>
      <c r="L981">
        <v>17</v>
      </c>
      <c r="M981">
        <v>4</v>
      </c>
      <c r="N981">
        <v>2015</v>
      </c>
      <c r="O981">
        <v>1</v>
      </c>
      <c r="P981" t="s">
        <v>3906</v>
      </c>
      <c r="Q981" t="b">
        <f>AND(ISNUMBER(data_to_clean[[#This Row],[revenue_formatted]]),ISNUMBER(data_to_clean[[#This Row],[growth_formatted_%]]),ISNUMBER(data_to_clean[[#This Row],[workers]]),ISNUMBER(data_to_clean[[#This Row],[previous_workers]]),ISNUMBER(data_to_clean[[#This Row],[founded]]),ISNUMBER(data_to_clean[[#This Row],[yrs_on_list]]))</f>
        <v>1</v>
      </c>
    </row>
    <row r="982" spans="1:17" x14ac:dyDescent="0.25">
      <c r="A982">
        <v>979</v>
      </c>
      <c r="B982" t="s">
        <v>3907</v>
      </c>
      <c r="C982" t="s">
        <v>105</v>
      </c>
      <c r="D982" t="str">
        <f>VLOOKUP(data_to_clean[[#This Row],[state]],abbreviation_table[],2,FALSE)</f>
        <v>New York</v>
      </c>
      <c r="E982" t="s">
        <v>1418</v>
      </c>
      <c r="F982" t="str">
        <f>TRIM(LEFT(data_to_clean[[#This Row],[revenue]],FIND(" ",data_to_clean[[#This Row],[revenue]])))</f>
        <v>6.8</v>
      </c>
      <c r="G982" t="str">
        <f>RIGHT(data_to_clean[[#This Row],[revenue]],LEN(data_to_clean[[#This Row],[revenue]])-FIND(" ",data_to_clean[[#This Row],[revenue]]))</f>
        <v>Million</v>
      </c>
      <c r="H982" s="7">
        <f>VALUE(IF(data_to_clean[[#This Row],[multiplicity]]="Million",_xlfn.CONCAT(SUBSTITUTE(data_to_clean[[#This Row],[number]],".",""),"00000"),_xlfn.CONCAT(SUBSTITUTE(data_to_clean[[#This Row],[number]],".",""),"00000000")))</f>
        <v>6800000</v>
      </c>
      <c r="I982" t="s">
        <v>3909</v>
      </c>
      <c r="J982">
        <f>ROUND(VALUE(SUBSTITUTE(data_to_clean[[#This Row],[growth_%]],".",",")),0)</f>
        <v>433</v>
      </c>
      <c r="K982" t="s">
        <v>336</v>
      </c>
      <c r="L982">
        <v>50</v>
      </c>
      <c r="M982">
        <v>2</v>
      </c>
      <c r="N982">
        <v>2012</v>
      </c>
      <c r="O982">
        <v>2</v>
      </c>
      <c r="P982" t="s">
        <v>108</v>
      </c>
      <c r="Q982" t="b">
        <f>AND(ISNUMBER(data_to_clean[[#This Row],[revenue_formatted]]),ISNUMBER(data_to_clean[[#This Row],[growth_formatted_%]]),ISNUMBER(data_to_clean[[#This Row],[workers]]),ISNUMBER(data_to_clean[[#This Row],[previous_workers]]),ISNUMBER(data_to_clean[[#This Row],[founded]]),ISNUMBER(data_to_clean[[#This Row],[yrs_on_list]]))</f>
        <v>1</v>
      </c>
    </row>
    <row r="983" spans="1:17" x14ac:dyDescent="0.25">
      <c r="A983">
        <v>980</v>
      </c>
      <c r="B983" t="s">
        <v>3910</v>
      </c>
      <c r="C983" t="s">
        <v>643</v>
      </c>
      <c r="D983" t="str">
        <f>VLOOKUP(data_to_clean[[#This Row],[state]],abbreviation_table[],2,FALSE)</f>
        <v>Connecticut</v>
      </c>
      <c r="E983" t="s">
        <v>3912</v>
      </c>
      <c r="F983" t="str">
        <f>TRIM(LEFT(data_to_clean[[#This Row],[revenue]],FIND(" ",data_to_clean[[#This Row],[revenue]])))</f>
        <v>39.6</v>
      </c>
      <c r="G983" t="str">
        <f>RIGHT(data_to_clean[[#This Row],[revenue]],LEN(data_to_clean[[#This Row],[revenue]])-FIND(" ",data_to_clean[[#This Row],[revenue]]))</f>
        <v>Million</v>
      </c>
      <c r="H983" s="7">
        <f>VALUE(IF(data_to_clean[[#This Row],[multiplicity]]="Million",_xlfn.CONCAT(SUBSTITUTE(data_to_clean[[#This Row],[number]],".",""),"00000"),_xlfn.CONCAT(SUBSTITUTE(data_to_clean[[#This Row],[number]],".",""),"00000000")))</f>
        <v>39600000</v>
      </c>
      <c r="I983" t="s">
        <v>3913</v>
      </c>
      <c r="J983">
        <f>ROUND(VALUE(SUBSTITUTE(data_to_clean[[#This Row],[growth_%]],".",",")),0)</f>
        <v>432</v>
      </c>
      <c r="K983" t="s">
        <v>33</v>
      </c>
      <c r="L983">
        <v>20</v>
      </c>
      <c r="M983">
        <v>12</v>
      </c>
      <c r="N983">
        <v>2009</v>
      </c>
      <c r="O983">
        <v>6</v>
      </c>
      <c r="P983" t="s">
        <v>3914</v>
      </c>
      <c r="Q983" t="b">
        <f>AND(ISNUMBER(data_to_clean[[#This Row],[revenue_formatted]]),ISNUMBER(data_to_clean[[#This Row],[growth_formatted_%]]),ISNUMBER(data_to_clean[[#This Row],[workers]]),ISNUMBER(data_to_clean[[#This Row],[previous_workers]]),ISNUMBER(data_to_clean[[#This Row],[founded]]),ISNUMBER(data_to_clean[[#This Row],[yrs_on_list]]))</f>
        <v>1</v>
      </c>
    </row>
    <row r="984" spans="1:17" x14ac:dyDescent="0.25">
      <c r="A984">
        <v>981</v>
      </c>
      <c r="B984" t="s">
        <v>3915</v>
      </c>
      <c r="C984" t="s">
        <v>1337</v>
      </c>
      <c r="D984" t="str">
        <f>VLOOKUP(data_to_clean[[#This Row],[state]],abbreviation_table[],2,FALSE)</f>
        <v>Louisiana</v>
      </c>
      <c r="E984" t="s">
        <v>425</v>
      </c>
      <c r="F984" t="str">
        <f>TRIM(LEFT(data_to_clean[[#This Row],[revenue]],FIND(" ",data_to_clean[[#This Row],[revenue]])))</f>
        <v>4.6</v>
      </c>
      <c r="G984" t="str">
        <f>RIGHT(data_to_clean[[#This Row],[revenue]],LEN(data_to_clean[[#This Row],[revenue]])-FIND(" ",data_to_clean[[#This Row],[revenue]]))</f>
        <v>Million</v>
      </c>
      <c r="H984" s="7">
        <f>VALUE(IF(data_to_clean[[#This Row],[multiplicity]]="Million",_xlfn.CONCAT(SUBSTITUTE(data_to_clean[[#This Row],[number]],".",""),"00000"),_xlfn.CONCAT(SUBSTITUTE(data_to_clean[[#This Row],[number]],".",""),"00000000")))</f>
        <v>4600000</v>
      </c>
      <c r="I984" t="s">
        <v>3917</v>
      </c>
      <c r="J984">
        <f>ROUND(VALUE(SUBSTITUTE(data_to_clean[[#This Row],[growth_%]],".",",")),0)</f>
        <v>431</v>
      </c>
      <c r="K984" t="s">
        <v>40</v>
      </c>
      <c r="L984">
        <v>21</v>
      </c>
      <c r="M984">
        <v>7</v>
      </c>
      <c r="N984">
        <v>2011</v>
      </c>
      <c r="O984">
        <v>2</v>
      </c>
      <c r="P984" t="s">
        <v>3918</v>
      </c>
      <c r="Q984" t="b">
        <f>AND(ISNUMBER(data_to_clean[[#This Row],[revenue_formatted]]),ISNUMBER(data_to_clean[[#This Row],[growth_formatted_%]]),ISNUMBER(data_to_clean[[#This Row],[workers]]),ISNUMBER(data_to_clean[[#This Row],[previous_workers]]),ISNUMBER(data_to_clean[[#This Row],[founded]]),ISNUMBER(data_to_clean[[#This Row],[yrs_on_list]]))</f>
        <v>1</v>
      </c>
    </row>
    <row r="985" spans="1:17" x14ac:dyDescent="0.25">
      <c r="A985">
        <v>982</v>
      </c>
      <c r="B985" t="s">
        <v>3919</v>
      </c>
      <c r="C985" t="s">
        <v>52</v>
      </c>
      <c r="D985" t="str">
        <f>VLOOKUP(data_to_clean[[#This Row],[state]],abbreviation_table[],2,FALSE)</f>
        <v>Florida</v>
      </c>
      <c r="E985" t="s">
        <v>1418</v>
      </c>
      <c r="F985" t="str">
        <f>TRIM(LEFT(data_to_clean[[#This Row],[revenue]],FIND(" ",data_to_clean[[#This Row],[revenue]])))</f>
        <v>6.8</v>
      </c>
      <c r="G985" t="str">
        <f>RIGHT(data_to_clean[[#This Row],[revenue]],LEN(data_to_clean[[#This Row],[revenue]])-FIND(" ",data_to_clean[[#This Row],[revenue]]))</f>
        <v>Million</v>
      </c>
      <c r="H985" s="7">
        <f>VALUE(IF(data_to_clean[[#This Row],[multiplicity]]="Million",_xlfn.CONCAT(SUBSTITUTE(data_to_clean[[#This Row],[number]],".",""),"00000"),_xlfn.CONCAT(SUBSTITUTE(data_to_clean[[#This Row],[number]],".",""),"00000000")))</f>
        <v>6800000</v>
      </c>
      <c r="I985" t="s">
        <v>3921</v>
      </c>
      <c r="J985">
        <f>ROUND(VALUE(SUBSTITUTE(data_to_clean[[#This Row],[growth_%]],".",",")),0)</f>
        <v>430</v>
      </c>
      <c r="K985" t="s">
        <v>175</v>
      </c>
      <c r="L985">
        <v>43</v>
      </c>
      <c r="M985">
        <v>15</v>
      </c>
      <c r="N985">
        <v>2013</v>
      </c>
      <c r="O985">
        <v>2</v>
      </c>
      <c r="P985" t="s">
        <v>1355</v>
      </c>
      <c r="Q985" t="b">
        <f>AND(ISNUMBER(data_to_clean[[#This Row],[revenue_formatted]]),ISNUMBER(data_to_clean[[#This Row],[growth_formatted_%]]),ISNUMBER(data_to_clean[[#This Row],[workers]]),ISNUMBER(data_to_clean[[#This Row],[previous_workers]]),ISNUMBER(data_to_clean[[#This Row],[founded]]),ISNUMBER(data_to_clean[[#This Row],[yrs_on_list]]))</f>
        <v>1</v>
      </c>
    </row>
    <row r="986" spans="1:17" x14ac:dyDescent="0.25">
      <c r="A986">
        <v>983</v>
      </c>
      <c r="B986" t="s">
        <v>3922</v>
      </c>
      <c r="C986" t="s">
        <v>80</v>
      </c>
      <c r="D986" t="str">
        <f>VLOOKUP(data_to_clean[[#This Row],[state]],abbreviation_table[],2,FALSE)</f>
        <v>California</v>
      </c>
      <c r="E986" t="s">
        <v>425</v>
      </c>
      <c r="F986" t="str">
        <f>TRIM(LEFT(data_to_clean[[#This Row],[revenue]],FIND(" ",data_to_clean[[#This Row],[revenue]])))</f>
        <v>4.6</v>
      </c>
      <c r="G986" t="str">
        <f>RIGHT(data_to_clean[[#This Row],[revenue]],LEN(data_to_clean[[#This Row],[revenue]])-FIND(" ",data_to_clean[[#This Row],[revenue]]))</f>
        <v>Million</v>
      </c>
      <c r="H986" s="7">
        <f>VALUE(IF(data_to_clean[[#This Row],[multiplicity]]="Million",_xlfn.CONCAT(SUBSTITUTE(data_to_clean[[#This Row],[number]],".",""),"00000"),_xlfn.CONCAT(SUBSTITUTE(data_to_clean[[#This Row],[number]],".",""),"00000000")))</f>
        <v>4600000</v>
      </c>
      <c r="I986" t="s">
        <v>3924</v>
      </c>
      <c r="J986">
        <f>ROUND(VALUE(SUBSTITUTE(data_to_clean[[#This Row],[growth_%]],".",",")),0)</f>
        <v>429</v>
      </c>
      <c r="K986" t="s">
        <v>48</v>
      </c>
      <c r="L986">
        <v>9</v>
      </c>
      <c r="M986">
        <v>4</v>
      </c>
      <c r="N986">
        <v>2012</v>
      </c>
      <c r="O986">
        <v>2</v>
      </c>
      <c r="P986" t="s">
        <v>3925</v>
      </c>
      <c r="Q986" t="b">
        <f>AND(ISNUMBER(data_to_clean[[#This Row],[revenue_formatted]]),ISNUMBER(data_to_clean[[#This Row],[growth_formatted_%]]),ISNUMBER(data_to_clean[[#This Row],[workers]]),ISNUMBER(data_to_clean[[#This Row],[previous_workers]]),ISNUMBER(data_to_clean[[#This Row],[founded]]),ISNUMBER(data_to_clean[[#This Row],[yrs_on_list]]))</f>
        <v>1</v>
      </c>
    </row>
    <row r="987" spans="1:17" x14ac:dyDescent="0.25">
      <c r="A987">
        <v>984</v>
      </c>
      <c r="B987" t="s">
        <v>3926</v>
      </c>
      <c r="C987" t="s">
        <v>59</v>
      </c>
      <c r="D987" t="str">
        <f>VLOOKUP(data_to_clean[[#This Row],[state]],abbreviation_table[],2,FALSE)</f>
        <v>New Jersey</v>
      </c>
      <c r="E987" t="s">
        <v>576</v>
      </c>
      <c r="F987" t="str">
        <f>TRIM(LEFT(data_to_clean[[#This Row],[revenue]],FIND(" ",data_to_clean[[#This Row],[revenue]])))</f>
        <v>3.5</v>
      </c>
      <c r="G987" t="str">
        <f>RIGHT(data_to_clean[[#This Row],[revenue]],LEN(data_to_clean[[#This Row],[revenue]])-FIND(" ",data_to_clean[[#This Row],[revenue]]))</f>
        <v>Million</v>
      </c>
      <c r="H987" s="7">
        <f>VALUE(IF(data_to_clean[[#This Row],[multiplicity]]="Million",_xlfn.CONCAT(SUBSTITUTE(data_to_clean[[#This Row],[number]],".",""),"00000"),_xlfn.CONCAT(SUBSTITUTE(data_to_clean[[#This Row],[number]],".",""),"00000000")))</f>
        <v>3500000</v>
      </c>
      <c r="I987" t="s">
        <v>3928</v>
      </c>
      <c r="J987">
        <f>ROUND(VALUE(SUBSTITUTE(data_to_clean[[#This Row],[growth_%]],".",",")),0)</f>
        <v>428</v>
      </c>
      <c r="K987" t="s">
        <v>297</v>
      </c>
      <c r="L987">
        <v>24</v>
      </c>
      <c r="M987">
        <v>7</v>
      </c>
      <c r="N987">
        <v>2009</v>
      </c>
      <c r="O987">
        <v>2</v>
      </c>
      <c r="P987" t="s">
        <v>3929</v>
      </c>
      <c r="Q987" t="b">
        <f>AND(ISNUMBER(data_to_clean[[#This Row],[revenue_formatted]]),ISNUMBER(data_to_clean[[#This Row],[growth_formatted_%]]),ISNUMBER(data_to_clean[[#This Row],[workers]]),ISNUMBER(data_to_clean[[#This Row],[previous_workers]]),ISNUMBER(data_to_clean[[#This Row],[founded]]),ISNUMBER(data_to_clean[[#This Row],[yrs_on_list]]))</f>
        <v>1</v>
      </c>
    </row>
    <row r="988" spans="1:17" x14ac:dyDescent="0.25">
      <c r="A988">
        <v>985</v>
      </c>
      <c r="B988" t="s">
        <v>3930</v>
      </c>
      <c r="C988" t="s">
        <v>86</v>
      </c>
      <c r="D988" t="str">
        <f>VLOOKUP(data_to_clean[[#This Row],[state]],abbreviation_table[],2,FALSE)</f>
        <v>Colorado</v>
      </c>
      <c r="E988" t="s">
        <v>867</v>
      </c>
      <c r="F988" t="str">
        <f>TRIM(LEFT(data_to_clean[[#This Row],[revenue]],FIND(" ",data_to_clean[[#This Row],[revenue]])))</f>
        <v>17.4</v>
      </c>
      <c r="G988" t="str">
        <f>RIGHT(data_to_clean[[#This Row],[revenue]],LEN(data_to_clean[[#This Row],[revenue]])-FIND(" ",data_to_clean[[#This Row],[revenue]]))</f>
        <v>Million</v>
      </c>
      <c r="H988" s="7">
        <f>VALUE(IF(data_to_clean[[#This Row],[multiplicity]]="Million",_xlfn.CONCAT(SUBSTITUTE(data_to_clean[[#This Row],[number]],".",""),"00000"),_xlfn.CONCAT(SUBSTITUTE(data_to_clean[[#This Row],[number]],".",""),"00000000")))</f>
        <v>17400000</v>
      </c>
      <c r="I988" t="s">
        <v>3932</v>
      </c>
      <c r="J988">
        <f>ROUND(VALUE(SUBSTITUTE(data_to_clean[[#This Row],[growth_%]],".",",")),0)</f>
        <v>428</v>
      </c>
      <c r="K988" t="s">
        <v>18</v>
      </c>
      <c r="L988">
        <v>55</v>
      </c>
      <c r="M988">
        <v>17</v>
      </c>
      <c r="N988">
        <v>2012</v>
      </c>
      <c r="O988">
        <v>3</v>
      </c>
      <c r="P988" t="s">
        <v>89</v>
      </c>
      <c r="Q988" t="b">
        <f>AND(ISNUMBER(data_to_clean[[#This Row],[revenue_formatted]]),ISNUMBER(data_to_clean[[#This Row],[growth_formatted_%]]),ISNUMBER(data_to_clean[[#This Row],[workers]]),ISNUMBER(data_to_clean[[#This Row],[previous_workers]]),ISNUMBER(data_to_clean[[#This Row],[founded]]),ISNUMBER(data_to_clean[[#This Row],[yrs_on_list]]))</f>
        <v>1</v>
      </c>
    </row>
    <row r="989" spans="1:17" x14ac:dyDescent="0.25">
      <c r="A989">
        <v>986</v>
      </c>
      <c r="B989" t="s">
        <v>3933</v>
      </c>
      <c r="C989" t="s">
        <v>74</v>
      </c>
      <c r="D989" t="str">
        <f>VLOOKUP(data_to_clean[[#This Row],[state]],abbreviation_table[],2,FALSE)</f>
        <v>Ohio</v>
      </c>
      <c r="E989" t="s">
        <v>2288</v>
      </c>
      <c r="F989" t="str">
        <f>TRIM(LEFT(data_to_clean[[#This Row],[revenue]],FIND(" ",data_to_clean[[#This Row],[revenue]])))</f>
        <v>53.5</v>
      </c>
      <c r="G989" t="str">
        <f>RIGHT(data_to_clean[[#This Row],[revenue]],LEN(data_to_clean[[#This Row],[revenue]])-FIND(" ",data_to_clean[[#This Row],[revenue]]))</f>
        <v>Million</v>
      </c>
      <c r="H989" s="7">
        <f>VALUE(IF(data_to_clean[[#This Row],[multiplicity]]="Million",_xlfn.CONCAT(SUBSTITUTE(data_to_clean[[#This Row],[number]],".",""),"00000"),_xlfn.CONCAT(SUBSTITUTE(data_to_clean[[#This Row],[number]],".",""),"00000000")))</f>
        <v>53500000</v>
      </c>
      <c r="I989" t="s">
        <v>3935</v>
      </c>
      <c r="J989">
        <f>ROUND(VALUE(SUBSTITUTE(data_to_clean[[#This Row],[growth_%]],".",",")),0)</f>
        <v>427</v>
      </c>
      <c r="K989" t="s">
        <v>25</v>
      </c>
      <c r="L989">
        <v>45</v>
      </c>
      <c r="M989">
        <v>11</v>
      </c>
      <c r="N989">
        <v>2014</v>
      </c>
      <c r="O989">
        <v>2</v>
      </c>
      <c r="P989" t="s">
        <v>2290</v>
      </c>
      <c r="Q989" t="b">
        <f>AND(ISNUMBER(data_to_clean[[#This Row],[revenue_formatted]]),ISNUMBER(data_to_clean[[#This Row],[growth_formatted_%]]),ISNUMBER(data_to_clean[[#This Row],[workers]]),ISNUMBER(data_to_clean[[#This Row],[previous_workers]]),ISNUMBER(data_to_clean[[#This Row],[founded]]),ISNUMBER(data_to_clean[[#This Row],[yrs_on_list]]))</f>
        <v>1</v>
      </c>
    </row>
    <row r="990" spans="1:17" x14ac:dyDescent="0.25">
      <c r="A990">
        <v>987</v>
      </c>
      <c r="B990" t="s">
        <v>3936</v>
      </c>
      <c r="C990" t="s">
        <v>22</v>
      </c>
      <c r="D990" t="str">
        <f>VLOOKUP(data_to_clean[[#This Row],[state]],abbreviation_table[],2,FALSE)</f>
        <v>Tennessee</v>
      </c>
      <c r="E990" t="s">
        <v>435</v>
      </c>
      <c r="F990" t="str">
        <f>TRIM(LEFT(data_to_clean[[#This Row],[revenue]],FIND(" ",data_to_clean[[#This Row],[revenue]])))</f>
        <v>10</v>
      </c>
      <c r="G990" t="str">
        <f>RIGHT(data_to_clean[[#This Row],[revenue]],LEN(data_to_clean[[#This Row],[revenue]])-FIND(" ",data_to_clean[[#This Row],[revenue]]))</f>
        <v>Million</v>
      </c>
      <c r="H990" s="7">
        <f>VALUE(IF(data_to_clean[[#This Row],[multiplicity]]="Million",_xlfn.CONCAT(SUBSTITUTE(data_to_clean[[#This Row],[number]],".",""),"00000"),_xlfn.CONCAT(SUBSTITUTE(data_to_clean[[#This Row],[number]],".",""),"00000000")))</f>
        <v>1000000</v>
      </c>
      <c r="I990" t="s">
        <v>3938</v>
      </c>
      <c r="J990">
        <f>ROUND(VALUE(SUBSTITUTE(data_to_clean[[#This Row],[growth_%]],".",",")),0)</f>
        <v>427</v>
      </c>
      <c r="K990" t="s">
        <v>18</v>
      </c>
      <c r="L990">
        <v>50</v>
      </c>
      <c r="M990">
        <v>15</v>
      </c>
      <c r="N990">
        <v>2007</v>
      </c>
      <c r="O990">
        <v>5</v>
      </c>
      <c r="P990" t="s">
        <v>3939</v>
      </c>
      <c r="Q990" t="b">
        <f>AND(ISNUMBER(data_to_clean[[#This Row],[revenue_formatted]]),ISNUMBER(data_to_clean[[#This Row],[growth_formatted_%]]),ISNUMBER(data_to_clean[[#This Row],[workers]]),ISNUMBER(data_to_clean[[#This Row],[previous_workers]]),ISNUMBER(data_to_clean[[#This Row],[founded]]),ISNUMBER(data_to_clean[[#This Row],[yrs_on_list]]))</f>
        <v>1</v>
      </c>
    </row>
    <row r="991" spans="1:17" x14ac:dyDescent="0.25">
      <c r="A991">
        <v>988</v>
      </c>
      <c r="B991" t="s">
        <v>3940</v>
      </c>
      <c r="C991" t="s">
        <v>105</v>
      </c>
      <c r="D991" t="str">
        <f>VLOOKUP(data_to_clean[[#This Row],[state]],abbreviation_table[],2,FALSE)</f>
        <v>New York</v>
      </c>
      <c r="E991" t="s">
        <v>301</v>
      </c>
      <c r="F991" t="str">
        <f>TRIM(LEFT(data_to_clean[[#This Row],[revenue]],FIND(" ",data_to_clean[[#This Row],[revenue]])))</f>
        <v>7.1</v>
      </c>
      <c r="G991" t="str">
        <f>RIGHT(data_to_clean[[#This Row],[revenue]],LEN(data_to_clean[[#This Row],[revenue]])-FIND(" ",data_to_clean[[#This Row],[revenue]]))</f>
        <v>Million</v>
      </c>
      <c r="H991" s="7">
        <f>VALUE(IF(data_to_clean[[#This Row],[multiplicity]]="Million",_xlfn.CONCAT(SUBSTITUTE(data_to_clean[[#This Row],[number]],".",""),"00000"),_xlfn.CONCAT(SUBSTITUTE(data_to_clean[[#This Row],[number]],".",""),"00000000")))</f>
        <v>7100000</v>
      </c>
      <c r="I991" t="s">
        <v>3942</v>
      </c>
      <c r="J991">
        <f>ROUND(VALUE(SUBSTITUTE(data_to_clean[[#This Row],[growth_%]],".",",")),0)</f>
        <v>427</v>
      </c>
      <c r="K991" t="s">
        <v>48</v>
      </c>
      <c r="L991">
        <v>17</v>
      </c>
      <c r="M991">
        <v>3</v>
      </c>
      <c r="N991">
        <v>2008</v>
      </c>
      <c r="O991">
        <v>3</v>
      </c>
      <c r="P991" t="s">
        <v>3943</v>
      </c>
      <c r="Q991" t="b">
        <f>AND(ISNUMBER(data_to_clean[[#This Row],[revenue_formatted]]),ISNUMBER(data_to_clean[[#This Row],[growth_formatted_%]]),ISNUMBER(data_to_clean[[#This Row],[workers]]),ISNUMBER(data_to_clean[[#This Row],[previous_workers]]),ISNUMBER(data_to_clean[[#This Row],[founded]]),ISNUMBER(data_to_clean[[#This Row],[yrs_on_list]]))</f>
        <v>1</v>
      </c>
    </row>
    <row r="992" spans="1:17" x14ac:dyDescent="0.25">
      <c r="A992">
        <v>989</v>
      </c>
      <c r="B992" t="s">
        <v>3944</v>
      </c>
      <c r="C992" t="s">
        <v>45</v>
      </c>
      <c r="D992" t="str">
        <f>VLOOKUP(data_to_clean[[#This Row],[state]],abbreviation_table[],2,FALSE)</f>
        <v>Pennsylvania</v>
      </c>
      <c r="E992" t="s">
        <v>3946</v>
      </c>
      <c r="F992" t="str">
        <f>TRIM(LEFT(data_to_clean[[#This Row],[revenue]],FIND(" ",data_to_clean[[#This Row],[revenue]])))</f>
        <v>125.9</v>
      </c>
      <c r="G992" t="str">
        <f>RIGHT(data_to_clean[[#This Row],[revenue]],LEN(data_to_clean[[#This Row],[revenue]])-FIND(" ",data_to_clean[[#This Row],[revenue]]))</f>
        <v>Million</v>
      </c>
      <c r="H992" s="7">
        <f>VALUE(IF(data_to_clean[[#This Row],[multiplicity]]="Million",_xlfn.CONCAT(SUBSTITUTE(data_to_clean[[#This Row],[number]],".",""),"00000"),_xlfn.CONCAT(SUBSTITUTE(data_to_clean[[#This Row],[number]],".",""),"00000000")))</f>
        <v>125900000</v>
      </c>
      <c r="I992" t="s">
        <v>3947</v>
      </c>
      <c r="J992">
        <f>ROUND(VALUE(SUBSTITUTE(data_to_clean[[#This Row],[growth_%]],".",",")),0)</f>
        <v>427</v>
      </c>
      <c r="K992" t="s">
        <v>25</v>
      </c>
      <c r="L992">
        <v>188</v>
      </c>
      <c r="M992">
        <v>58</v>
      </c>
      <c r="N992">
        <v>1984</v>
      </c>
      <c r="O992">
        <v>1</v>
      </c>
      <c r="P992" t="s">
        <v>3948</v>
      </c>
      <c r="Q992" t="b">
        <f>AND(ISNUMBER(data_to_clean[[#This Row],[revenue_formatted]]),ISNUMBER(data_to_clean[[#This Row],[growth_formatted_%]]),ISNUMBER(data_to_clean[[#This Row],[workers]]),ISNUMBER(data_to_clean[[#This Row],[previous_workers]]),ISNUMBER(data_to_clean[[#This Row],[founded]]),ISNUMBER(data_to_clean[[#This Row],[yrs_on_list]]))</f>
        <v>1</v>
      </c>
    </row>
    <row r="993" spans="1:17" x14ac:dyDescent="0.25">
      <c r="A993">
        <v>990</v>
      </c>
      <c r="B993" t="s">
        <v>3949</v>
      </c>
      <c r="C993" t="s">
        <v>1262</v>
      </c>
      <c r="D993" t="str">
        <f>VLOOKUP(data_to_clean[[#This Row],[state]],abbreviation_table[],2,FALSE)</f>
        <v>South Carolina</v>
      </c>
      <c r="E993" t="s">
        <v>342</v>
      </c>
      <c r="F993" t="str">
        <f>TRIM(LEFT(data_to_clean[[#This Row],[revenue]],FIND(" ",data_to_clean[[#This Row],[revenue]])))</f>
        <v>8</v>
      </c>
      <c r="G993" t="str">
        <f>RIGHT(data_to_clean[[#This Row],[revenue]],LEN(data_to_clean[[#This Row],[revenue]])-FIND(" ",data_to_clean[[#This Row],[revenue]]))</f>
        <v>Million</v>
      </c>
      <c r="H993" s="7">
        <f>VALUE(IF(data_to_clean[[#This Row],[multiplicity]]="Million",_xlfn.CONCAT(SUBSTITUTE(data_to_clean[[#This Row],[number]],".",""),"00000"),_xlfn.CONCAT(SUBSTITUTE(data_to_clean[[#This Row],[number]],".",""),"00000000")))</f>
        <v>800000</v>
      </c>
      <c r="I993" t="s">
        <v>3951</v>
      </c>
      <c r="J993">
        <f>ROUND(VALUE(SUBSTITUTE(data_to_clean[[#This Row],[growth_%]],".",",")),0)</f>
        <v>427</v>
      </c>
      <c r="K993" t="s">
        <v>233</v>
      </c>
      <c r="L993">
        <v>45</v>
      </c>
      <c r="M993">
        <v>10</v>
      </c>
      <c r="N993">
        <v>2014</v>
      </c>
      <c r="O993">
        <v>1</v>
      </c>
      <c r="P993" t="s">
        <v>3952</v>
      </c>
      <c r="Q993" t="b">
        <f>AND(ISNUMBER(data_to_clean[[#This Row],[revenue_formatted]]),ISNUMBER(data_to_clean[[#This Row],[growth_formatted_%]]),ISNUMBER(data_to_clean[[#This Row],[workers]]),ISNUMBER(data_to_clean[[#This Row],[previous_workers]]),ISNUMBER(data_to_clean[[#This Row],[founded]]),ISNUMBER(data_to_clean[[#This Row],[yrs_on_list]]))</f>
        <v>1</v>
      </c>
    </row>
    <row r="994" spans="1:17" x14ac:dyDescent="0.25">
      <c r="A994">
        <v>991</v>
      </c>
      <c r="B994" t="s">
        <v>3953</v>
      </c>
      <c r="C994" t="s">
        <v>243</v>
      </c>
      <c r="D994" t="str">
        <f>VLOOKUP(data_to_clean[[#This Row],[state]],abbreviation_table[],2,FALSE)</f>
        <v>Maryland</v>
      </c>
      <c r="E994" t="s">
        <v>425</v>
      </c>
      <c r="F994" t="str">
        <f>TRIM(LEFT(data_to_clean[[#This Row],[revenue]],FIND(" ",data_to_clean[[#This Row],[revenue]])))</f>
        <v>4.6</v>
      </c>
      <c r="G994" t="str">
        <f>RIGHT(data_to_clean[[#This Row],[revenue]],LEN(data_to_clean[[#This Row],[revenue]])-FIND(" ",data_to_clean[[#This Row],[revenue]]))</f>
        <v>Million</v>
      </c>
      <c r="H994" s="7">
        <f>VALUE(IF(data_to_clean[[#This Row],[multiplicity]]="Million",_xlfn.CONCAT(SUBSTITUTE(data_to_clean[[#This Row],[number]],".",""),"00000"),_xlfn.CONCAT(SUBSTITUTE(data_to_clean[[#This Row],[number]],".",""),"00000000")))</f>
        <v>4600000</v>
      </c>
      <c r="I994" t="s">
        <v>3955</v>
      </c>
      <c r="J994">
        <f>ROUND(VALUE(SUBSTITUTE(data_to_clean[[#This Row],[growth_%]],".",",")),0)</f>
        <v>427</v>
      </c>
      <c r="K994" t="s">
        <v>181</v>
      </c>
      <c r="L994">
        <v>38</v>
      </c>
      <c r="M994">
        <v>7</v>
      </c>
      <c r="N994">
        <v>2012</v>
      </c>
      <c r="O994">
        <v>2</v>
      </c>
      <c r="P994" t="s">
        <v>2123</v>
      </c>
      <c r="Q994" t="b">
        <f>AND(ISNUMBER(data_to_clean[[#This Row],[revenue_formatted]]),ISNUMBER(data_to_clean[[#This Row],[growth_formatted_%]]),ISNUMBER(data_to_clean[[#This Row],[workers]]),ISNUMBER(data_to_clean[[#This Row],[previous_workers]]),ISNUMBER(data_to_clean[[#This Row],[founded]]),ISNUMBER(data_to_clean[[#This Row],[yrs_on_list]]))</f>
        <v>1</v>
      </c>
    </row>
    <row r="995" spans="1:17" x14ac:dyDescent="0.25">
      <c r="A995">
        <v>992</v>
      </c>
      <c r="B995" t="s">
        <v>3956</v>
      </c>
      <c r="C995" t="s">
        <v>119</v>
      </c>
      <c r="D995" t="str">
        <f>VLOOKUP(data_to_clean[[#This Row],[state]],abbreviation_table[],2,FALSE)</f>
        <v>Georgia</v>
      </c>
      <c r="E995" t="s">
        <v>287</v>
      </c>
      <c r="F995" t="str">
        <f>TRIM(LEFT(data_to_clean[[#This Row],[revenue]],FIND(" ",data_to_clean[[#This Row],[revenue]])))</f>
        <v>6.3</v>
      </c>
      <c r="G995" t="str">
        <f>RIGHT(data_to_clean[[#This Row],[revenue]],LEN(data_to_clean[[#This Row],[revenue]])-FIND(" ",data_to_clean[[#This Row],[revenue]]))</f>
        <v>Million</v>
      </c>
      <c r="H995" s="7">
        <f>VALUE(IF(data_to_clean[[#This Row],[multiplicity]]="Million",_xlfn.CONCAT(SUBSTITUTE(data_to_clean[[#This Row],[number]],".",""),"00000"),_xlfn.CONCAT(SUBSTITUTE(data_to_clean[[#This Row],[number]],".",""),"00000000")))</f>
        <v>6300000</v>
      </c>
      <c r="I995" t="s">
        <v>3958</v>
      </c>
      <c r="J995">
        <f>ROUND(VALUE(SUBSTITUTE(data_to_clean[[#This Row],[growth_%]],".",",")),0)</f>
        <v>427</v>
      </c>
      <c r="K995" t="s">
        <v>336</v>
      </c>
      <c r="L995">
        <v>27</v>
      </c>
      <c r="M995">
        <v>11</v>
      </c>
      <c r="N995">
        <v>2014</v>
      </c>
      <c r="O995">
        <v>1</v>
      </c>
      <c r="P995" t="s">
        <v>3959</v>
      </c>
      <c r="Q995" t="b">
        <f>AND(ISNUMBER(data_to_clean[[#This Row],[revenue_formatted]]),ISNUMBER(data_to_clean[[#This Row],[growth_formatted_%]]),ISNUMBER(data_to_clean[[#This Row],[workers]]),ISNUMBER(data_to_clean[[#This Row],[previous_workers]]),ISNUMBER(data_to_clean[[#This Row],[founded]]),ISNUMBER(data_to_clean[[#This Row],[yrs_on_list]]))</f>
        <v>1</v>
      </c>
    </row>
    <row r="996" spans="1:17" x14ac:dyDescent="0.25">
      <c r="A996">
        <v>993</v>
      </c>
      <c r="B996" t="s">
        <v>3960</v>
      </c>
      <c r="C996" t="s">
        <v>80</v>
      </c>
      <c r="D996" t="str">
        <f>VLOOKUP(data_to_clean[[#This Row],[state]],abbreviation_table[],2,FALSE)</f>
        <v>California</v>
      </c>
      <c r="E996" t="s">
        <v>274</v>
      </c>
      <c r="F996" t="str">
        <f>TRIM(LEFT(data_to_clean[[#This Row],[revenue]],FIND(" ",data_to_clean[[#This Row],[revenue]])))</f>
        <v>8.8</v>
      </c>
      <c r="G996" t="str">
        <f>RIGHT(data_to_clean[[#This Row],[revenue]],LEN(data_to_clean[[#This Row],[revenue]])-FIND(" ",data_to_clean[[#This Row],[revenue]]))</f>
        <v>Million</v>
      </c>
      <c r="H996" s="7">
        <f>VALUE(IF(data_to_clean[[#This Row],[multiplicity]]="Million",_xlfn.CONCAT(SUBSTITUTE(data_to_clean[[#This Row],[number]],".",""),"00000"),_xlfn.CONCAT(SUBSTITUTE(data_to_clean[[#This Row],[number]],".",""),"00000000")))</f>
        <v>8800000</v>
      </c>
      <c r="I996" t="s">
        <v>3962</v>
      </c>
      <c r="J996">
        <f>ROUND(VALUE(SUBSTITUTE(data_to_clean[[#This Row],[growth_%]],".",",")),0)</f>
        <v>426</v>
      </c>
      <c r="K996" t="s">
        <v>107</v>
      </c>
      <c r="L996">
        <v>57</v>
      </c>
      <c r="M996">
        <v>15</v>
      </c>
      <c r="N996">
        <v>2014</v>
      </c>
      <c r="O996">
        <v>1</v>
      </c>
      <c r="P996" t="s">
        <v>83</v>
      </c>
      <c r="Q996" t="b">
        <f>AND(ISNUMBER(data_to_clean[[#This Row],[revenue_formatted]]),ISNUMBER(data_to_clean[[#This Row],[growth_formatted_%]]),ISNUMBER(data_to_clean[[#This Row],[workers]]),ISNUMBER(data_to_clean[[#This Row],[previous_workers]]),ISNUMBER(data_to_clean[[#This Row],[founded]]),ISNUMBER(data_to_clean[[#This Row],[yrs_on_list]]))</f>
        <v>1</v>
      </c>
    </row>
    <row r="997" spans="1:17" x14ac:dyDescent="0.25">
      <c r="A997">
        <v>994</v>
      </c>
      <c r="B997" t="s">
        <v>3963</v>
      </c>
      <c r="C997" t="s">
        <v>30</v>
      </c>
      <c r="D997" t="str">
        <f>VLOOKUP(data_to_clean[[#This Row],[state]],abbreviation_table[],2,FALSE)</f>
        <v>Texas</v>
      </c>
      <c r="E997" t="s">
        <v>1442</v>
      </c>
      <c r="F997" t="str">
        <f>TRIM(LEFT(data_to_clean[[#This Row],[revenue]],FIND(" ",data_to_clean[[#This Row],[revenue]])))</f>
        <v>2</v>
      </c>
      <c r="G997" t="str">
        <f>RIGHT(data_to_clean[[#This Row],[revenue]],LEN(data_to_clean[[#This Row],[revenue]])-FIND(" ",data_to_clean[[#This Row],[revenue]]))</f>
        <v>Million</v>
      </c>
      <c r="H997" s="7">
        <f>VALUE(IF(data_to_clean[[#This Row],[multiplicity]]="Million",_xlfn.CONCAT(SUBSTITUTE(data_to_clean[[#This Row],[number]],".",""),"00000"),_xlfn.CONCAT(SUBSTITUTE(data_to_clean[[#This Row],[number]],".",""),"00000000")))</f>
        <v>200000</v>
      </c>
      <c r="I997" t="s">
        <v>3965</v>
      </c>
      <c r="J997">
        <f>ROUND(VALUE(SUBSTITUTE(data_to_clean[[#This Row],[growth_%]],".",",")),0)</f>
        <v>425</v>
      </c>
      <c r="K997" t="s">
        <v>297</v>
      </c>
      <c r="L997">
        <v>18</v>
      </c>
      <c r="M997">
        <v>5</v>
      </c>
      <c r="N997">
        <v>2004</v>
      </c>
      <c r="O997">
        <v>1</v>
      </c>
      <c r="P997" t="s">
        <v>252</v>
      </c>
      <c r="Q997" t="b">
        <f>AND(ISNUMBER(data_to_clean[[#This Row],[revenue_formatted]]),ISNUMBER(data_to_clean[[#This Row],[growth_formatted_%]]),ISNUMBER(data_to_clean[[#This Row],[workers]]),ISNUMBER(data_to_clean[[#This Row],[previous_workers]]),ISNUMBER(data_to_clean[[#This Row],[founded]]),ISNUMBER(data_to_clean[[#This Row],[yrs_on_list]]))</f>
        <v>1</v>
      </c>
    </row>
    <row r="998" spans="1:17" x14ac:dyDescent="0.25">
      <c r="A998">
        <v>995</v>
      </c>
      <c r="B998" t="s">
        <v>3966</v>
      </c>
      <c r="C998" t="s">
        <v>166</v>
      </c>
      <c r="D998" t="str">
        <f>VLOOKUP(data_to_clean[[#This Row],[state]],abbreviation_table[],2,FALSE)</f>
        <v>Utah</v>
      </c>
      <c r="E998" t="s">
        <v>2346</v>
      </c>
      <c r="F998" t="str">
        <f>TRIM(LEFT(data_to_clean[[#This Row],[revenue]],FIND(" ",data_to_clean[[#This Row],[revenue]])))</f>
        <v>11</v>
      </c>
      <c r="G998" t="str">
        <f>RIGHT(data_to_clean[[#This Row],[revenue]],LEN(data_to_clean[[#This Row],[revenue]])-FIND(" ",data_to_clean[[#This Row],[revenue]]))</f>
        <v>Million</v>
      </c>
      <c r="H998" s="7">
        <f>VALUE(IF(data_to_clean[[#This Row],[multiplicity]]="Million",_xlfn.CONCAT(SUBSTITUTE(data_to_clean[[#This Row],[number]],".",""),"00000"),_xlfn.CONCAT(SUBSTITUTE(data_to_clean[[#This Row],[number]],".",""),"00000000")))</f>
        <v>1100000</v>
      </c>
      <c r="I998" t="s">
        <v>3968</v>
      </c>
      <c r="J998">
        <f>ROUND(VALUE(SUBSTITUTE(data_to_clean[[#This Row],[growth_%]],".",",")),0)</f>
        <v>425</v>
      </c>
      <c r="K998" t="s">
        <v>40</v>
      </c>
      <c r="L998">
        <v>20</v>
      </c>
      <c r="M998">
        <v>5</v>
      </c>
      <c r="N998">
        <v>2014</v>
      </c>
      <c r="O998">
        <v>1</v>
      </c>
      <c r="P998" t="s">
        <v>2572</v>
      </c>
      <c r="Q998" t="b">
        <f>AND(ISNUMBER(data_to_clean[[#This Row],[revenue_formatted]]),ISNUMBER(data_to_clean[[#This Row],[growth_formatted_%]]),ISNUMBER(data_to_clean[[#This Row],[workers]]),ISNUMBER(data_to_clean[[#This Row],[previous_workers]]),ISNUMBER(data_to_clean[[#This Row],[founded]]),ISNUMBER(data_to_clean[[#This Row],[yrs_on_list]]))</f>
        <v>1</v>
      </c>
    </row>
    <row r="999" spans="1:17" x14ac:dyDescent="0.25">
      <c r="A999">
        <v>996</v>
      </c>
      <c r="B999" t="s">
        <v>3969</v>
      </c>
      <c r="C999" t="s">
        <v>80</v>
      </c>
      <c r="D999" t="str">
        <f>VLOOKUP(data_to_clean[[#This Row],[state]],abbreviation_table[],2,FALSE)</f>
        <v>California</v>
      </c>
      <c r="E999" t="s">
        <v>3971</v>
      </c>
      <c r="F999" t="str">
        <f>TRIM(LEFT(data_to_clean[[#This Row],[revenue]],FIND(" ",data_to_clean[[#This Row],[revenue]])))</f>
        <v>23.4</v>
      </c>
      <c r="G999" t="str">
        <f>RIGHT(data_to_clean[[#This Row],[revenue]],LEN(data_to_clean[[#This Row],[revenue]])-FIND(" ",data_to_clean[[#This Row],[revenue]]))</f>
        <v>Million</v>
      </c>
      <c r="H999" s="7">
        <f>VALUE(IF(data_to_clean[[#This Row],[multiplicity]]="Million",_xlfn.CONCAT(SUBSTITUTE(data_to_clean[[#This Row],[number]],".",""),"00000"),_xlfn.CONCAT(SUBSTITUTE(data_to_clean[[#This Row],[number]],".",""),"00000000")))</f>
        <v>23400000</v>
      </c>
      <c r="I999" t="s">
        <v>3972</v>
      </c>
      <c r="J999">
        <f>ROUND(VALUE(SUBSTITUTE(data_to_clean[[#This Row],[growth_%]],".",",")),0)</f>
        <v>425</v>
      </c>
      <c r="K999" t="s">
        <v>48</v>
      </c>
      <c r="L999">
        <v>106</v>
      </c>
      <c r="M999">
        <v>41</v>
      </c>
      <c r="N999">
        <v>2010</v>
      </c>
      <c r="O999">
        <v>2</v>
      </c>
      <c r="P999" t="s">
        <v>163</v>
      </c>
      <c r="Q999" t="b">
        <f>AND(ISNUMBER(data_to_clean[[#This Row],[revenue_formatted]]),ISNUMBER(data_to_clean[[#This Row],[growth_formatted_%]]),ISNUMBER(data_to_clean[[#This Row],[workers]]),ISNUMBER(data_to_clean[[#This Row],[previous_workers]]),ISNUMBER(data_to_clean[[#This Row],[founded]]),ISNUMBER(data_to_clean[[#This Row],[yrs_on_list]]))</f>
        <v>1</v>
      </c>
    </row>
    <row r="1000" spans="1:17" x14ac:dyDescent="0.25">
      <c r="A1000">
        <v>997</v>
      </c>
      <c r="B1000" t="s">
        <v>3973</v>
      </c>
      <c r="C1000" t="s">
        <v>105</v>
      </c>
      <c r="D1000" t="str">
        <f>VLOOKUP(data_to_clean[[#This Row],[state]],abbreviation_table[],2,FALSE)</f>
        <v>New York</v>
      </c>
      <c r="E1000" t="s">
        <v>3869</v>
      </c>
      <c r="F1000" t="str">
        <f>TRIM(LEFT(data_to_clean[[#This Row],[revenue]],FIND(" ",data_to_clean[[#This Row],[revenue]])))</f>
        <v>26.4</v>
      </c>
      <c r="G1000" t="str">
        <f>RIGHT(data_to_clean[[#This Row],[revenue]],LEN(data_to_clean[[#This Row],[revenue]])-FIND(" ",data_to_clean[[#This Row],[revenue]]))</f>
        <v>Million</v>
      </c>
      <c r="H1000" s="7">
        <f>VALUE(IF(data_to_clean[[#This Row],[multiplicity]]="Million",_xlfn.CONCAT(SUBSTITUTE(data_to_clean[[#This Row],[number]],".",""),"00000"),_xlfn.CONCAT(SUBSTITUTE(data_to_clean[[#This Row],[number]],".",""),"00000000")))</f>
        <v>26400000</v>
      </c>
      <c r="I1000" t="s">
        <v>3975</v>
      </c>
      <c r="J1000">
        <f>ROUND(VALUE(SUBSTITUTE(data_to_clean[[#This Row],[growth_%]],".",",")),0)</f>
        <v>425</v>
      </c>
      <c r="K1000" t="s">
        <v>18</v>
      </c>
      <c r="L1000">
        <v>95</v>
      </c>
      <c r="M1000">
        <v>19</v>
      </c>
      <c r="N1000">
        <v>2014</v>
      </c>
      <c r="O1000">
        <v>1</v>
      </c>
      <c r="P1000" t="s">
        <v>108</v>
      </c>
      <c r="Q1000" t="b">
        <f>AND(ISNUMBER(data_to_clean[[#This Row],[revenue_formatted]]),ISNUMBER(data_to_clean[[#This Row],[growth_formatted_%]]),ISNUMBER(data_to_clean[[#This Row],[workers]]),ISNUMBER(data_to_clean[[#This Row],[previous_workers]]),ISNUMBER(data_to_clean[[#This Row],[founded]]),ISNUMBER(data_to_clean[[#This Row],[yrs_on_list]]))</f>
        <v>1</v>
      </c>
    </row>
    <row r="1001" spans="1:17" x14ac:dyDescent="0.25">
      <c r="A1001">
        <v>998</v>
      </c>
      <c r="B1001" t="s">
        <v>3976</v>
      </c>
      <c r="C1001" t="s">
        <v>105</v>
      </c>
      <c r="D1001" t="str">
        <f>VLOOKUP(data_to_clean[[#This Row],[state]],abbreviation_table[],2,FALSE)</f>
        <v>New York</v>
      </c>
      <c r="E1001" t="s">
        <v>1798</v>
      </c>
      <c r="F1001" t="str">
        <f>TRIM(LEFT(data_to_clean[[#This Row],[revenue]],FIND(" ",data_to_clean[[#This Row],[revenue]])))</f>
        <v>5.6</v>
      </c>
      <c r="G1001" t="str">
        <f>RIGHT(data_to_clean[[#This Row],[revenue]],LEN(data_to_clean[[#This Row],[revenue]])-FIND(" ",data_to_clean[[#This Row],[revenue]]))</f>
        <v>Million</v>
      </c>
      <c r="H1001" s="7">
        <f>VALUE(IF(data_to_clean[[#This Row],[multiplicity]]="Million",_xlfn.CONCAT(SUBSTITUTE(data_to_clean[[#This Row],[number]],".",""),"00000"),_xlfn.CONCAT(SUBSTITUTE(data_to_clean[[#This Row],[number]],".",""),"00000000")))</f>
        <v>5600000</v>
      </c>
      <c r="I1001" t="s">
        <v>3978</v>
      </c>
      <c r="J1001">
        <f>ROUND(VALUE(SUBSTITUTE(data_to_clean[[#This Row],[growth_%]],".",",")),0)</f>
        <v>425</v>
      </c>
      <c r="K1001" t="s">
        <v>48</v>
      </c>
      <c r="L1001">
        <v>5</v>
      </c>
      <c r="M1001">
        <v>1</v>
      </c>
      <c r="N1001">
        <v>2015</v>
      </c>
      <c r="O1001">
        <v>1</v>
      </c>
      <c r="P1001" t="s">
        <v>3979</v>
      </c>
      <c r="Q1001" t="b">
        <f>AND(ISNUMBER(data_to_clean[[#This Row],[revenue_formatted]]),ISNUMBER(data_to_clean[[#This Row],[growth_formatted_%]]),ISNUMBER(data_to_clean[[#This Row],[workers]]),ISNUMBER(data_to_clean[[#This Row],[previous_workers]]),ISNUMBER(data_to_clean[[#This Row],[founded]]),ISNUMBER(data_to_clean[[#This Row],[yrs_on_list]]))</f>
        <v>1</v>
      </c>
    </row>
    <row r="1002" spans="1:17" x14ac:dyDescent="0.25">
      <c r="A1002">
        <v>999</v>
      </c>
      <c r="B1002" t="s">
        <v>3980</v>
      </c>
      <c r="C1002" t="s">
        <v>166</v>
      </c>
      <c r="D1002" t="str">
        <f>VLOOKUP(data_to_clean[[#This Row],[state]],abbreviation_table[],2,FALSE)</f>
        <v>Utah</v>
      </c>
      <c r="E1002" t="s">
        <v>334</v>
      </c>
      <c r="F1002" t="str">
        <f>TRIM(LEFT(data_to_clean[[#This Row],[revenue]],FIND(" ",data_to_clean[[#This Row],[revenue]])))</f>
        <v>5.1</v>
      </c>
      <c r="G1002" t="str">
        <f>RIGHT(data_to_clean[[#This Row],[revenue]],LEN(data_to_clean[[#This Row],[revenue]])-FIND(" ",data_to_clean[[#This Row],[revenue]]))</f>
        <v>Million</v>
      </c>
      <c r="H1002" s="7">
        <f>VALUE(IF(data_to_clean[[#This Row],[multiplicity]]="Million",_xlfn.CONCAT(SUBSTITUTE(data_to_clean[[#This Row],[number]],".",""),"00000"),_xlfn.CONCAT(SUBSTITUTE(data_to_clean[[#This Row],[number]],".",""),"00000000")))</f>
        <v>5100000</v>
      </c>
      <c r="I1002" t="s">
        <v>3982</v>
      </c>
      <c r="J1002">
        <f>ROUND(VALUE(SUBSTITUTE(data_to_clean[[#This Row],[growth_%]],".",",")),0)</f>
        <v>424</v>
      </c>
      <c r="K1002" t="s">
        <v>69</v>
      </c>
      <c r="L1002">
        <v>12</v>
      </c>
      <c r="M1002">
        <v>2</v>
      </c>
      <c r="N1002">
        <v>2002</v>
      </c>
      <c r="O1002">
        <v>2</v>
      </c>
      <c r="P1002" t="s">
        <v>3984</v>
      </c>
      <c r="Q1002" t="b">
        <f>AND(ISNUMBER(data_to_clean[[#This Row],[revenue_formatted]]),ISNUMBER(data_to_clean[[#This Row],[growth_formatted_%]]),ISNUMBER(data_to_clean[[#This Row],[workers]]),ISNUMBER(data_to_clean[[#This Row],[previous_workers]]),ISNUMBER(data_to_clean[[#This Row],[founded]]),ISNUMBER(data_to_clean[[#This Row],[yrs_on_list]]))</f>
        <v>1</v>
      </c>
    </row>
    <row r="1003" spans="1:17" x14ac:dyDescent="0.25">
      <c r="A1003">
        <v>1000</v>
      </c>
      <c r="B1003" t="s">
        <v>3985</v>
      </c>
      <c r="C1003" t="s">
        <v>166</v>
      </c>
      <c r="D1003" t="str">
        <f>VLOOKUP(data_to_clean[[#This Row],[state]],abbreviation_table[],2,FALSE)</f>
        <v>Utah</v>
      </c>
      <c r="E1003" t="s">
        <v>3987</v>
      </c>
      <c r="F1003" t="str">
        <f>TRIM(LEFT(data_to_clean[[#This Row],[revenue]],FIND(" ",data_to_clean[[#This Row],[revenue]])))</f>
        <v>16.5</v>
      </c>
      <c r="G1003" t="str">
        <f>RIGHT(data_to_clean[[#This Row],[revenue]],LEN(data_to_clean[[#This Row],[revenue]])-FIND(" ",data_to_clean[[#This Row],[revenue]]))</f>
        <v>Million</v>
      </c>
      <c r="H1003" s="7">
        <f>VALUE(IF(data_to_clean[[#This Row],[multiplicity]]="Million",_xlfn.CONCAT(SUBSTITUTE(data_to_clean[[#This Row],[number]],".",""),"00000"),_xlfn.CONCAT(SUBSTITUTE(data_to_clean[[#This Row],[number]],".",""),"00000000")))</f>
        <v>16500000</v>
      </c>
      <c r="I1003" t="s">
        <v>3988</v>
      </c>
      <c r="J1003">
        <f>ROUND(VALUE(SUBSTITUTE(data_to_clean[[#This Row],[growth_%]],".",",")),0)</f>
        <v>424</v>
      </c>
      <c r="K1003" t="s">
        <v>289</v>
      </c>
      <c r="L1003">
        <v>110</v>
      </c>
      <c r="M1003">
        <v>30</v>
      </c>
      <c r="N1003">
        <v>2005</v>
      </c>
      <c r="O1003">
        <v>1</v>
      </c>
      <c r="P1003" t="s">
        <v>170</v>
      </c>
      <c r="Q1003" t="b">
        <f>AND(ISNUMBER(data_to_clean[[#This Row],[revenue_formatted]]),ISNUMBER(data_to_clean[[#This Row],[growth_formatted_%]]),ISNUMBER(data_to_clean[[#This Row],[workers]]),ISNUMBER(data_to_clean[[#This Row],[previous_workers]]),ISNUMBER(data_to_clean[[#This Row],[founded]]),ISNUMBER(data_to_clean[[#This Row],[yrs_on_list]]))</f>
        <v>1</v>
      </c>
    </row>
    <row r="1004" spans="1:17" x14ac:dyDescent="0.25">
      <c r="A1004">
        <v>1001</v>
      </c>
      <c r="B1004" t="s">
        <v>3989</v>
      </c>
      <c r="C1004" t="s">
        <v>52</v>
      </c>
      <c r="D1004" t="str">
        <f>VLOOKUP(data_to_clean[[#This Row],[state]],abbreviation_table[],2,FALSE)</f>
        <v>Florida</v>
      </c>
      <c r="E1004" t="s">
        <v>939</v>
      </c>
      <c r="F1004" t="str">
        <f>TRIM(LEFT(data_to_clean[[#This Row],[revenue]],FIND(" ",data_to_clean[[#This Row],[revenue]])))</f>
        <v>4.1</v>
      </c>
      <c r="G1004" t="str">
        <f>RIGHT(data_to_clean[[#This Row],[revenue]],LEN(data_to_clean[[#This Row],[revenue]])-FIND(" ",data_to_clean[[#This Row],[revenue]]))</f>
        <v>Million</v>
      </c>
      <c r="H1004" s="7">
        <f>VALUE(IF(data_to_clean[[#This Row],[multiplicity]]="Million",_xlfn.CONCAT(SUBSTITUTE(data_to_clean[[#This Row],[number]],".",""),"00000"),_xlfn.CONCAT(SUBSTITUTE(data_to_clean[[#This Row],[number]],".",""),"00000000")))</f>
        <v>4100000</v>
      </c>
      <c r="I1004" t="s">
        <v>3991</v>
      </c>
      <c r="J1004">
        <f>ROUND(VALUE(SUBSTITUTE(data_to_clean[[#This Row],[growth_%]],".",",")),0)</f>
        <v>424</v>
      </c>
      <c r="K1004" t="s">
        <v>297</v>
      </c>
      <c r="L1004">
        <v>42</v>
      </c>
      <c r="M1004">
        <v>6</v>
      </c>
      <c r="N1004">
        <v>2014</v>
      </c>
      <c r="O1004">
        <v>1</v>
      </c>
      <c r="P1004" t="s">
        <v>662</v>
      </c>
      <c r="Q1004" t="b">
        <f>AND(ISNUMBER(data_to_clean[[#This Row],[revenue_formatted]]),ISNUMBER(data_to_clean[[#This Row],[growth_formatted_%]]),ISNUMBER(data_to_clean[[#This Row],[workers]]),ISNUMBER(data_to_clean[[#This Row],[previous_workers]]),ISNUMBER(data_to_clean[[#This Row],[founded]]),ISNUMBER(data_to_clean[[#This Row],[yrs_on_list]]))</f>
        <v>1</v>
      </c>
    </row>
    <row r="1005" spans="1:17" x14ac:dyDescent="0.25">
      <c r="A1005">
        <v>1002</v>
      </c>
      <c r="B1005" t="s">
        <v>3992</v>
      </c>
      <c r="C1005" t="s">
        <v>503</v>
      </c>
      <c r="D1005" t="str">
        <f>VLOOKUP(data_to_clean[[#This Row],[state]],abbreviation_table[],2,FALSE)</f>
        <v>Illinois</v>
      </c>
      <c r="E1005" t="s">
        <v>3994</v>
      </c>
      <c r="F1005" t="str">
        <f>TRIM(LEFT(data_to_clean[[#This Row],[revenue]],FIND(" ",data_to_clean[[#This Row],[revenue]])))</f>
        <v>67.3</v>
      </c>
      <c r="G1005" t="str">
        <f>RIGHT(data_to_clean[[#This Row],[revenue]],LEN(data_to_clean[[#This Row],[revenue]])-FIND(" ",data_to_clean[[#This Row],[revenue]]))</f>
        <v>Million</v>
      </c>
      <c r="H1005" s="7">
        <f>VALUE(IF(data_to_clean[[#This Row],[multiplicity]]="Million",_xlfn.CONCAT(SUBSTITUTE(data_to_clean[[#This Row],[number]],".",""),"00000"),_xlfn.CONCAT(SUBSTITUTE(data_to_clean[[#This Row],[number]],".",""),"00000000")))</f>
        <v>67300000</v>
      </c>
      <c r="I1005" t="s">
        <v>3995</v>
      </c>
      <c r="J1005">
        <f>ROUND(VALUE(SUBSTITUTE(data_to_clean[[#This Row],[growth_%]],".",",")),0)</f>
        <v>424</v>
      </c>
      <c r="K1005" t="s">
        <v>107</v>
      </c>
      <c r="L1005">
        <v>56</v>
      </c>
      <c r="M1005">
        <v>22</v>
      </c>
      <c r="N1005">
        <v>2014</v>
      </c>
      <c r="O1005">
        <v>1</v>
      </c>
      <c r="P1005" t="s">
        <v>506</v>
      </c>
      <c r="Q1005" t="b">
        <f>AND(ISNUMBER(data_to_clean[[#This Row],[revenue_formatted]]),ISNUMBER(data_to_clean[[#This Row],[growth_formatted_%]]),ISNUMBER(data_to_clean[[#This Row],[workers]]),ISNUMBER(data_to_clean[[#This Row],[previous_workers]]),ISNUMBER(data_to_clean[[#This Row],[founded]]),ISNUMBER(data_to_clean[[#This Row],[yrs_on_list]]))</f>
        <v>1</v>
      </c>
    </row>
    <row r="1006" spans="1:17" x14ac:dyDescent="0.25">
      <c r="A1006">
        <v>1003</v>
      </c>
      <c r="B1006" t="s">
        <v>3996</v>
      </c>
      <c r="C1006" t="s">
        <v>80</v>
      </c>
      <c r="D1006" t="str">
        <f>VLOOKUP(data_to_clean[[#This Row],[state]],abbreviation_table[],2,FALSE)</f>
        <v>California</v>
      </c>
      <c r="E1006" t="s">
        <v>430</v>
      </c>
      <c r="F1006" t="str">
        <f>TRIM(LEFT(data_to_clean[[#This Row],[revenue]],FIND(" ",data_to_clean[[#This Row],[revenue]])))</f>
        <v>6.7</v>
      </c>
      <c r="G1006" t="str">
        <f>RIGHT(data_to_clean[[#This Row],[revenue]],LEN(data_to_clean[[#This Row],[revenue]])-FIND(" ",data_to_clean[[#This Row],[revenue]]))</f>
        <v>Million</v>
      </c>
      <c r="H1006" s="7">
        <f>VALUE(IF(data_to_clean[[#This Row],[multiplicity]]="Million",_xlfn.CONCAT(SUBSTITUTE(data_to_clean[[#This Row],[number]],".",""),"00000"),_xlfn.CONCAT(SUBSTITUTE(data_to_clean[[#This Row],[number]],".",""),"00000000")))</f>
        <v>6700000</v>
      </c>
      <c r="I1006" t="s">
        <v>3998</v>
      </c>
      <c r="J1006">
        <f>ROUND(VALUE(SUBSTITUTE(data_to_clean[[#This Row],[growth_%]],".",",")),0)</f>
        <v>422</v>
      </c>
      <c r="K1006" t="s">
        <v>55</v>
      </c>
      <c r="L1006">
        <v>70</v>
      </c>
      <c r="M1006">
        <v>15</v>
      </c>
      <c r="N1006">
        <v>2014</v>
      </c>
      <c r="O1006">
        <v>1</v>
      </c>
      <c r="P1006" t="s">
        <v>405</v>
      </c>
      <c r="Q1006" t="b">
        <f>AND(ISNUMBER(data_to_clean[[#This Row],[revenue_formatted]]),ISNUMBER(data_to_clean[[#This Row],[growth_formatted_%]]),ISNUMBER(data_to_clean[[#This Row],[workers]]),ISNUMBER(data_to_clean[[#This Row],[previous_workers]]),ISNUMBER(data_to_clean[[#This Row],[founded]]),ISNUMBER(data_to_clean[[#This Row],[yrs_on_list]]))</f>
        <v>1</v>
      </c>
    </row>
    <row r="1007" spans="1:17" x14ac:dyDescent="0.25">
      <c r="A1007">
        <v>1004</v>
      </c>
      <c r="B1007" t="s">
        <v>3999</v>
      </c>
      <c r="C1007" t="s">
        <v>30</v>
      </c>
      <c r="D1007" t="str">
        <f>VLOOKUP(data_to_clean[[#This Row],[state]],abbreviation_table[],2,FALSE)</f>
        <v>Texas</v>
      </c>
      <c r="E1007" t="s">
        <v>167</v>
      </c>
      <c r="F1007" t="str">
        <f>TRIM(LEFT(data_to_clean[[#This Row],[revenue]],FIND(" ",data_to_clean[[#This Row],[revenue]])))</f>
        <v>8.9</v>
      </c>
      <c r="G1007" t="str">
        <f>RIGHT(data_to_clean[[#This Row],[revenue]],LEN(data_to_clean[[#This Row],[revenue]])-FIND(" ",data_to_clean[[#This Row],[revenue]]))</f>
        <v>Million</v>
      </c>
      <c r="H1007" s="7">
        <f>VALUE(IF(data_to_clean[[#This Row],[multiplicity]]="Million",_xlfn.CONCAT(SUBSTITUTE(data_to_clean[[#This Row],[number]],".",""),"00000"),_xlfn.CONCAT(SUBSTITUTE(data_to_clean[[#This Row],[number]],".",""),"00000000")))</f>
        <v>8900000</v>
      </c>
      <c r="I1007" t="s">
        <v>4001</v>
      </c>
      <c r="J1007">
        <f>ROUND(VALUE(SUBSTITUTE(data_to_clean[[#This Row],[growth_%]],".",",")),0)</f>
        <v>422</v>
      </c>
      <c r="K1007" t="s">
        <v>187</v>
      </c>
      <c r="L1007">
        <v>1478</v>
      </c>
      <c r="M1007">
        <v>345</v>
      </c>
      <c r="N1007">
        <v>2011</v>
      </c>
      <c r="O1007">
        <v>3</v>
      </c>
      <c r="P1007" t="s">
        <v>470</v>
      </c>
      <c r="Q1007" t="b">
        <f>AND(ISNUMBER(data_to_clean[[#This Row],[revenue_formatted]]),ISNUMBER(data_to_clean[[#This Row],[growth_formatted_%]]),ISNUMBER(data_to_clean[[#This Row],[workers]]),ISNUMBER(data_to_clean[[#This Row],[previous_workers]]),ISNUMBER(data_to_clean[[#This Row],[founded]]),ISNUMBER(data_to_clean[[#This Row],[yrs_on_list]]))</f>
        <v>1</v>
      </c>
    </row>
    <row r="1008" spans="1:17" x14ac:dyDescent="0.25">
      <c r="A1008">
        <v>1005</v>
      </c>
      <c r="B1008" t="s">
        <v>4002</v>
      </c>
      <c r="C1008" t="s">
        <v>215</v>
      </c>
      <c r="D1008" t="str">
        <f>VLOOKUP(data_to_clean[[#This Row],[state]],abbreviation_table[],2,FALSE)</f>
        <v>North Carolina</v>
      </c>
      <c r="E1008" t="s">
        <v>4004</v>
      </c>
      <c r="F1008" t="str">
        <f>TRIM(LEFT(data_to_clean[[#This Row],[revenue]],FIND(" ",data_to_clean[[#This Row],[revenue]])))</f>
        <v>21.9</v>
      </c>
      <c r="G1008" t="str">
        <f>RIGHT(data_to_clean[[#This Row],[revenue]],LEN(data_to_clean[[#This Row],[revenue]])-FIND(" ",data_to_clean[[#This Row],[revenue]]))</f>
        <v>Million</v>
      </c>
      <c r="H1008" s="7">
        <f>VALUE(IF(data_to_clean[[#This Row],[multiplicity]]="Million",_xlfn.CONCAT(SUBSTITUTE(data_to_clean[[#This Row],[number]],".",""),"00000"),_xlfn.CONCAT(SUBSTITUTE(data_to_clean[[#This Row],[number]],".",""),"00000000")))</f>
        <v>21900000</v>
      </c>
      <c r="I1008" t="s">
        <v>4005</v>
      </c>
      <c r="J1008">
        <f>ROUND(VALUE(SUBSTITUTE(data_to_clean[[#This Row],[growth_%]],".",",")),0)</f>
        <v>420</v>
      </c>
      <c r="K1008" t="s">
        <v>233</v>
      </c>
      <c r="L1008">
        <v>80</v>
      </c>
      <c r="M1008">
        <v>34</v>
      </c>
      <c r="N1008">
        <v>2014</v>
      </c>
      <c r="O1008">
        <v>2</v>
      </c>
      <c r="P1008" t="s">
        <v>1879</v>
      </c>
      <c r="Q1008" t="b">
        <f>AND(ISNUMBER(data_to_clean[[#This Row],[revenue_formatted]]),ISNUMBER(data_to_clean[[#This Row],[growth_formatted_%]]),ISNUMBER(data_to_clean[[#This Row],[workers]]),ISNUMBER(data_to_clean[[#This Row],[previous_workers]]),ISNUMBER(data_to_clean[[#This Row],[founded]]),ISNUMBER(data_to_clean[[#This Row],[yrs_on_list]]))</f>
        <v>1</v>
      </c>
    </row>
    <row r="1009" spans="1:17" x14ac:dyDescent="0.25">
      <c r="A1009">
        <v>1006</v>
      </c>
      <c r="B1009" t="s">
        <v>4006</v>
      </c>
      <c r="C1009" t="s">
        <v>59</v>
      </c>
      <c r="D1009" t="str">
        <f>VLOOKUP(data_to_clean[[#This Row],[state]],abbreviation_table[],2,FALSE)</f>
        <v>New Jersey</v>
      </c>
      <c r="E1009" t="s">
        <v>871</v>
      </c>
      <c r="F1009" t="str">
        <f>TRIM(LEFT(data_to_clean[[#This Row],[revenue]],FIND(" ",data_to_clean[[#This Row],[revenue]])))</f>
        <v>2.6</v>
      </c>
      <c r="G1009" t="str">
        <f>RIGHT(data_to_clean[[#This Row],[revenue]],LEN(data_to_clean[[#This Row],[revenue]])-FIND(" ",data_to_clean[[#This Row],[revenue]]))</f>
        <v>Million</v>
      </c>
      <c r="H1009" s="7">
        <f>VALUE(IF(data_to_clean[[#This Row],[multiplicity]]="Million",_xlfn.CONCAT(SUBSTITUTE(data_to_clean[[#This Row],[number]],".",""),"00000"),_xlfn.CONCAT(SUBSTITUTE(data_to_clean[[#This Row],[number]],".",""),"00000000")))</f>
        <v>2600000</v>
      </c>
      <c r="I1009" t="s">
        <v>4008</v>
      </c>
      <c r="J1009">
        <f>ROUND(VALUE(SUBSTITUTE(data_to_clean[[#This Row],[growth_%]],".",",")),0)</f>
        <v>420</v>
      </c>
      <c r="K1009" t="s">
        <v>336</v>
      </c>
      <c r="L1009">
        <v>43</v>
      </c>
      <c r="M1009">
        <v>4</v>
      </c>
      <c r="N1009">
        <v>2015</v>
      </c>
      <c r="O1009">
        <v>1</v>
      </c>
      <c r="P1009" t="s">
        <v>4009</v>
      </c>
      <c r="Q1009" t="b">
        <f>AND(ISNUMBER(data_to_clean[[#This Row],[revenue_formatted]]),ISNUMBER(data_to_clean[[#This Row],[growth_formatted_%]]),ISNUMBER(data_to_clean[[#This Row],[workers]]),ISNUMBER(data_to_clean[[#This Row],[previous_workers]]),ISNUMBER(data_to_clean[[#This Row],[founded]]),ISNUMBER(data_to_clean[[#This Row],[yrs_on_list]]))</f>
        <v>1</v>
      </c>
    </row>
    <row r="1010" spans="1:17" x14ac:dyDescent="0.25">
      <c r="A1010">
        <v>1007</v>
      </c>
      <c r="B1010" t="s">
        <v>4010</v>
      </c>
      <c r="C1010" t="s">
        <v>105</v>
      </c>
      <c r="D1010" t="str">
        <f>VLOOKUP(data_to_clean[[#This Row],[state]],abbreviation_table[],2,FALSE)</f>
        <v>New York</v>
      </c>
      <c r="E1010" t="s">
        <v>665</v>
      </c>
      <c r="F1010" t="str">
        <f>TRIM(LEFT(data_to_clean[[#This Row],[revenue]],FIND(" ",data_to_clean[[#This Row],[revenue]])))</f>
        <v>3.2</v>
      </c>
      <c r="G1010" t="str">
        <f>RIGHT(data_to_clean[[#This Row],[revenue]],LEN(data_to_clean[[#This Row],[revenue]])-FIND(" ",data_to_clean[[#This Row],[revenue]]))</f>
        <v>Million</v>
      </c>
      <c r="H1010" s="7">
        <f>VALUE(IF(data_to_clean[[#This Row],[multiplicity]]="Million",_xlfn.CONCAT(SUBSTITUTE(data_to_clean[[#This Row],[number]],".",""),"00000"),_xlfn.CONCAT(SUBSTITUTE(data_to_clean[[#This Row],[number]],".",""),"00000000")))</f>
        <v>3200000</v>
      </c>
      <c r="I1010" t="s">
        <v>4012</v>
      </c>
      <c r="J1010">
        <f>ROUND(VALUE(SUBSTITUTE(data_to_clean[[#This Row],[growth_%]],".",",")),0)</f>
        <v>419</v>
      </c>
      <c r="K1010" t="s">
        <v>336</v>
      </c>
      <c r="L1010">
        <v>40</v>
      </c>
      <c r="M1010">
        <v>4</v>
      </c>
      <c r="N1010">
        <v>2010</v>
      </c>
      <c r="O1010">
        <v>1</v>
      </c>
      <c r="P1010" t="s">
        <v>108</v>
      </c>
      <c r="Q1010" t="b">
        <f>AND(ISNUMBER(data_to_clean[[#This Row],[revenue_formatted]]),ISNUMBER(data_to_clean[[#This Row],[growth_formatted_%]]),ISNUMBER(data_to_clean[[#This Row],[workers]]),ISNUMBER(data_to_clean[[#This Row],[previous_workers]]),ISNUMBER(data_to_clean[[#This Row],[founded]]),ISNUMBER(data_to_clean[[#This Row],[yrs_on_list]]))</f>
        <v>1</v>
      </c>
    </row>
    <row r="1011" spans="1:17" x14ac:dyDescent="0.25">
      <c r="A1011">
        <v>1008</v>
      </c>
      <c r="B1011" t="s">
        <v>4013</v>
      </c>
      <c r="C1011" t="s">
        <v>80</v>
      </c>
      <c r="D1011" t="str">
        <f>VLOOKUP(data_to_clean[[#This Row],[state]],abbreviation_table[],2,FALSE)</f>
        <v>California</v>
      </c>
      <c r="E1011" t="s">
        <v>2009</v>
      </c>
      <c r="F1011" t="str">
        <f>TRIM(LEFT(data_to_clean[[#This Row],[revenue]],FIND(" ",data_to_clean[[#This Row],[revenue]])))</f>
        <v>18.8</v>
      </c>
      <c r="G1011" t="str">
        <f>RIGHT(data_to_clean[[#This Row],[revenue]],LEN(data_to_clean[[#This Row],[revenue]])-FIND(" ",data_to_clean[[#This Row],[revenue]]))</f>
        <v>Million</v>
      </c>
      <c r="H1011" s="7">
        <f>VALUE(IF(data_to_clean[[#This Row],[multiplicity]]="Million",_xlfn.CONCAT(SUBSTITUTE(data_to_clean[[#This Row],[number]],".",""),"00000"),_xlfn.CONCAT(SUBSTITUTE(data_to_clean[[#This Row],[number]],".",""),"00000000")))</f>
        <v>18800000</v>
      </c>
      <c r="I1011" t="s">
        <v>4015</v>
      </c>
      <c r="J1011">
        <f>ROUND(VALUE(SUBSTITUTE(data_to_clean[[#This Row],[growth_%]],".",",")),0)</f>
        <v>419</v>
      </c>
      <c r="K1011" t="s">
        <v>336</v>
      </c>
      <c r="L1011">
        <v>381</v>
      </c>
      <c r="M1011">
        <v>76</v>
      </c>
      <c r="N1011">
        <v>2012</v>
      </c>
      <c r="O1011">
        <v>4</v>
      </c>
      <c r="P1011" t="s">
        <v>500</v>
      </c>
      <c r="Q1011" t="b">
        <f>AND(ISNUMBER(data_to_clean[[#This Row],[revenue_formatted]]),ISNUMBER(data_to_clean[[#This Row],[growth_formatted_%]]),ISNUMBER(data_to_clean[[#This Row],[workers]]),ISNUMBER(data_to_clean[[#This Row],[previous_workers]]),ISNUMBER(data_to_clean[[#This Row],[founded]]),ISNUMBER(data_to_clean[[#This Row],[yrs_on_list]]))</f>
        <v>1</v>
      </c>
    </row>
    <row r="1012" spans="1:17" x14ac:dyDescent="0.25">
      <c r="A1012">
        <v>1009</v>
      </c>
      <c r="B1012" t="s">
        <v>4016</v>
      </c>
      <c r="C1012" t="s">
        <v>30</v>
      </c>
      <c r="D1012" t="str">
        <f>VLOOKUP(data_to_clean[[#This Row],[state]],abbreviation_table[],2,FALSE)</f>
        <v>Texas</v>
      </c>
      <c r="E1012" t="s">
        <v>367</v>
      </c>
      <c r="F1012" t="str">
        <f>TRIM(LEFT(data_to_clean[[#This Row],[revenue]],FIND(" ",data_to_clean[[#This Row],[revenue]])))</f>
        <v>21.5</v>
      </c>
      <c r="G1012" t="str">
        <f>RIGHT(data_to_clean[[#This Row],[revenue]],LEN(data_to_clean[[#This Row],[revenue]])-FIND(" ",data_to_clean[[#This Row],[revenue]]))</f>
        <v>Million</v>
      </c>
      <c r="H1012" s="7">
        <f>VALUE(IF(data_to_clean[[#This Row],[multiplicity]]="Million",_xlfn.CONCAT(SUBSTITUTE(data_to_clean[[#This Row],[number]],".",""),"00000"),_xlfn.CONCAT(SUBSTITUTE(data_to_clean[[#This Row],[number]],".",""),"00000000")))</f>
        <v>21500000</v>
      </c>
      <c r="I1012" t="s">
        <v>4018</v>
      </c>
      <c r="J1012">
        <f>ROUND(VALUE(SUBSTITUTE(data_to_clean[[#This Row],[growth_%]],".",",")),0)</f>
        <v>419</v>
      </c>
      <c r="K1012" t="s">
        <v>336</v>
      </c>
      <c r="L1012">
        <v>81</v>
      </c>
      <c r="M1012">
        <v>19</v>
      </c>
      <c r="N1012">
        <v>2014</v>
      </c>
      <c r="O1012">
        <v>1</v>
      </c>
      <c r="P1012" t="s">
        <v>251</v>
      </c>
      <c r="Q1012" t="b">
        <f>AND(ISNUMBER(data_to_clean[[#This Row],[revenue_formatted]]),ISNUMBER(data_to_clean[[#This Row],[growth_formatted_%]]),ISNUMBER(data_to_clean[[#This Row],[workers]]),ISNUMBER(data_to_clean[[#This Row],[previous_workers]]),ISNUMBER(data_to_clean[[#This Row],[founded]]),ISNUMBER(data_to_clean[[#This Row],[yrs_on_list]]))</f>
        <v>1</v>
      </c>
    </row>
    <row r="1013" spans="1:17" x14ac:dyDescent="0.25">
      <c r="A1013">
        <v>1010</v>
      </c>
      <c r="B1013" t="s">
        <v>4019</v>
      </c>
      <c r="C1013" t="s">
        <v>119</v>
      </c>
      <c r="D1013" t="str">
        <f>VLOOKUP(data_to_clean[[#This Row],[state]],abbreviation_table[],2,FALSE)</f>
        <v>Georgia</v>
      </c>
      <c r="E1013" t="s">
        <v>4021</v>
      </c>
      <c r="F1013" t="str">
        <f>TRIM(LEFT(data_to_clean[[#This Row],[revenue]],FIND(" ",data_to_clean[[#This Row],[revenue]])))</f>
        <v>69.9</v>
      </c>
      <c r="G1013" t="str">
        <f>RIGHT(data_to_clean[[#This Row],[revenue]],LEN(data_to_clean[[#This Row],[revenue]])-FIND(" ",data_to_clean[[#This Row],[revenue]]))</f>
        <v>Million</v>
      </c>
      <c r="H1013" s="7">
        <f>VALUE(IF(data_to_clean[[#This Row],[multiplicity]]="Million",_xlfn.CONCAT(SUBSTITUTE(data_to_clean[[#This Row],[number]],".",""),"00000"),_xlfn.CONCAT(SUBSTITUTE(data_to_clean[[#This Row],[number]],".",""),"00000000")))</f>
        <v>69900000</v>
      </c>
      <c r="I1013" t="s">
        <v>4022</v>
      </c>
      <c r="J1013">
        <f>ROUND(VALUE(SUBSTITUTE(data_to_clean[[#This Row],[growth_%]],".",",")),0)</f>
        <v>419</v>
      </c>
      <c r="K1013" t="s">
        <v>25</v>
      </c>
      <c r="L1013">
        <v>2048</v>
      </c>
      <c r="M1013">
        <v>225</v>
      </c>
      <c r="N1013">
        <v>2004</v>
      </c>
      <c r="O1013">
        <v>3</v>
      </c>
      <c r="P1013" t="s">
        <v>4023</v>
      </c>
      <c r="Q1013" t="b">
        <f>AND(ISNUMBER(data_to_clean[[#This Row],[revenue_formatted]]),ISNUMBER(data_to_clean[[#This Row],[growth_formatted_%]]),ISNUMBER(data_to_clean[[#This Row],[workers]]),ISNUMBER(data_to_clean[[#This Row],[previous_workers]]),ISNUMBER(data_to_clean[[#This Row],[founded]]),ISNUMBER(data_to_clean[[#This Row],[yrs_on_list]]))</f>
        <v>1</v>
      </c>
    </row>
    <row r="1014" spans="1:17" x14ac:dyDescent="0.25">
      <c r="A1014">
        <v>1011</v>
      </c>
      <c r="B1014" t="s">
        <v>4024</v>
      </c>
      <c r="C1014" t="s">
        <v>52</v>
      </c>
      <c r="D1014" t="str">
        <f>VLOOKUP(data_to_clean[[#This Row],[state]],abbreviation_table[],2,FALSE)</f>
        <v>Florida</v>
      </c>
      <c r="E1014" t="s">
        <v>1442</v>
      </c>
      <c r="F1014" t="str">
        <f>TRIM(LEFT(data_to_clean[[#This Row],[revenue]],FIND(" ",data_to_clean[[#This Row],[revenue]])))</f>
        <v>2</v>
      </c>
      <c r="G1014" t="str">
        <f>RIGHT(data_to_clean[[#This Row],[revenue]],LEN(data_to_clean[[#This Row],[revenue]])-FIND(" ",data_to_clean[[#This Row],[revenue]]))</f>
        <v>Million</v>
      </c>
      <c r="H1014" s="7">
        <f>VALUE(IF(data_to_clean[[#This Row],[multiplicity]]="Million",_xlfn.CONCAT(SUBSTITUTE(data_to_clean[[#This Row],[number]],".",""),"00000"),_xlfn.CONCAT(SUBSTITUTE(data_to_clean[[#This Row],[number]],".",""),"00000000")))</f>
        <v>200000</v>
      </c>
      <c r="I1014" t="s">
        <v>4026</v>
      </c>
      <c r="J1014">
        <f>ROUND(VALUE(SUBSTITUTE(data_to_clean[[#This Row],[growth_%]],".",",")),0)</f>
        <v>418</v>
      </c>
      <c r="K1014" t="s">
        <v>175</v>
      </c>
      <c r="L1014">
        <v>22</v>
      </c>
      <c r="M1014">
        <v>3</v>
      </c>
      <c r="N1014">
        <v>2014</v>
      </c>
      <c r="O1014">
        <v>1</v>
      </c>
      <c r="P1014" t="s">
        <v>4027</v>
      </c>
      <c r="Q1014" t="b">
        <f>AND(ISNUMBER(data_to_clean[[#This Row],[revenue_formatted]]),ISNUMBER(data_to_clean[[#This Row],[growth_formatted_%]]),ISNUMBER(data_to_clean[[#This Row],[workers]]),ISNUMBER(data_to_clean[[#This Row],[previous_workers]]),ISNUMBER(data_to_clean[[#This Row],[founded]]),ISNUMBER(data_to_clean[[#This Row],[yrs_on_list]]))</f>
        <v>1</v>
      </c>
    </row>
    <row r="1015" spans="1:17" x14ac:dyDescent="0.25">
      <c r="A1015">
        <v>1012</v>
      </c>
      <c r="B1015" t="s">
        <v>4028</v>
      </c>
      <c r="C1015" t="s">
        <v>66</v>
      </c>
      <c r="D1015" t="str">
        <f>VLOOKUP(data_to_clean[[#This Row],[state]],abbreviation_table[],2,FALSE)</f>
        <v>Virginia</v>
      </c>
      <c r="E1015" t="s">
        <v>1106</v>
      </c>
      <c r="F1015" t="str">
        <f>TRIM(LEFT(data_to_clean[[#This Row],[revenue]],FIND(" ",data_to_clean[[#This Row],[revenue]])))</f>
        <v>2.9</v>
      </c>
      <c r="G1015" t="str">
        <f>RIGHT(data_to_clean[[#This Row],[revenue]],LEN(data_to_clean[[#This Row],[revenue]])-FIND(" ",data_to_clean[[#This Row],[revenue]]))</f>
        <v>Million</v>
      </c>
      <c r="H1015" s="7">
        <f>VALUE(IF(data_to_clean[[#This Row],[multiplicity]]="Million",_xlfn.CONCAT(SUBSTITUTE(data_to_clean[[#This Row],[number]],".",""),"00000"),_xlfn.CONCAT(SUBSTITUTE(data_to_clean[[#This Row],[number]],".",""),"00000000")))</f>
        <v>2900000</v>
      </c>
      <c r="I1015" t="s">
        <v>4030</v>
      </c>
      <c r="J1015">
        <f>ROUND(VALUE(SUBSTITUTE(data_to_clean[[#This Row],[growth_%]],".",",")),0)</f>
        <v>417</v>
      </c>
      <c r="K1015" t="s">
        <v>181</v>
      </c>
      <c r="L1015">
        <v>42</v>
      </c>
      <c r="M1015">
        <v>18</v>
      </c>
      <c r="N1015">
        <v>2010</v>
      </c>
      <c r="O1015">
        <v>1</v>
      </c>
      <c r="P1015" t="s">
        <v>921</v>
      </c>
      <c r="Q1015" t="b">
        <f>AND(ISNUMBER(data_to_clean[[#This Row],[revenue_formatted]]),ISNUMBER(data_to_clean[[#This Row],[growth_formatted_%]]),ISNUMBER(data_to_clean[[#This Row],[workers]]),ISNUMBER(data_to_clean[[#This Row],[previous_workers]]),ISNUMBER(data_to_clean[[#This Row],[founded]]),ISNUMBER(data_to_clean[[#This Row],[yrs_on_list]]))</f>
        <v>1</v>
      </c>
    </row>
    <row r="1016" spans="1:17" x14ac:dyDescent="0.25">
      <c r="A1016">
        <v>1013</v>
      </c>
      <c r="B1016" t="s">
        <v>4031</v>
      </c>
      <c r="C1016" t="s">
        <v>30</v>
      </c>
      <c r="D1016" t="str">
        <f>VLOOKUP(data_to_clean[[#This Row],[state]],abbreviation_table[],2,FALSE)</f>
        <v>Texas</v>
      </c>
      <c r="E1016" t="s">
        <v>4033</v>
      </c>
      <c r="F1016" t="str">
        <f>TRIM(LEFT(data_to_clean[[#This Row],[revenue]],FIND(" ",data_to_clean[[#This Row],[revenue]])))</f>
        <v>28.9</v>
      </c>
      <c r="G1016" t="str">
        <f>RIGHT(data_to_clean[[#This Row],[revenue]],LEN(data_to_clean[[#This Row],[revenue]])-FIND(" ",data_to_clean[[#This Row],[revenue]]))</f>
        <v>Million</v>
      </c>
      <c r="H1016" s="7">
        <f>VALUE(IF(data_to_clean[[#This Row],[multiplicity]]="Million",_xlfn.CONCAT(SUBSTITUTE(data_to_clean[[#This Row],[number]],".",""),"00000"),_xlfn.CONCAT(SUBSTITUTE(data_to_clean[[#This Row],[number]],".",""),"00000000")))</f>
        <v>28900000</v>
      </c>
      <c r="I1016" t="s">
        <v>4034</v>
      </c>
      <c r="J1016">
        <f>ROUND(VALUE(SUBSTITUTE(data_to_clean[[#This Row],[growth_%]],".",",")),0)</f>
        <v>417</v>
      </c>
      <c r="K1016" t="s">
        <v>297</v>
      </c>
      <c r="L1016">
        <v>27</v>
      </c>
      <c r="M1016">
        <v>10</v>
      </c>
      <c r="N1016">
        <v>2010</v>
      </c>
      <c r="O1016">
        <v>4</v>
      </c>
      <c r="P1016" t="s">
        <v>4035</v>
      </c>
      <c r="Q1016" t="b">
        <f>AND(ISNUMBER(data_to_clean[[#This Row],[revenue_formatted]]),ISNUMBER(data_to_clean[[#This Row],[growth_formatted_%]]),ISNUMBER(data_to_clean[[#This Row],[workers]]),ISNUMBER(data_to_clean[[#This Row],[previous_workers]]),ISNUMBER(data_to_clean[[#This Row],[founded]]),ISNUMBER(data_to_clean[[#This Row],[yrs_on_list]]))</f>
        <v>1</v>
      </c>
    </row>
    <row r="1017" spans="1:17" x14ac:dyDescent="0.25">
      <c r="A1017">
        <v>1014</v>
      </c>
      <c r="B1017" t="s">
        <v>4036</v>
      </c>
      <c r="C1017" t="s">
        <v>45</v>
      </c>
      <c r="D1017" t="str">
        <f>VLOOKUP(data_to_clean[[#This Row],[state]],abbreviation_table[],2,FALSE)</f>
        <v>Pennsylvania</v>
      </c>
      <c r="E1017" t="s">
        <v>621</v>
      </c>
      <c r="F1017" t="str">
        <f>TRIM(LEFT(data_to_clean[[#This Row],[revenue]],FIND(" ",data_to_clean[[#This Row],[revenue]])))</f>
        <v>3.1</v>
      </c>
      <c r="G1017" t="str">
        <f>RIGHT(data_to_clean[[#This Row],[revenue]],LEN(data_to_clean[[#This Row],[revenue]])-FIND(" ",data_to_clean[[#This Row],[revenue]]))</f>
        <v>Million</v>
      </c>
      <c r="H1017" s="7">
        <f>VALUE(IF(data_to_clean[[#This Row],[multiplicity]]="Million",_xlfn.CONCAT(SUBSTITUTE(data_to_clean[[#This Row],[number]],".",""),"00000"),_xlfn.CONCAT(SUBSTITUTE(data_to_clean[[#This Row],[number]],".",""),"00000000")))</f>
        <v>3100000</v>
      </c>
      <c r="I1017" t="s">
        <v>4038</v>
      </c>
      <c r="J1017">
        <f>ROUND(VALUE(SUBSTITUTE(data_to_clean[[#This Row],[growth_%]],".",",")),0)</f>
        <v>416</v>
      </c>
      <c r="K1017" t="s">
        <v>18</v>
      </c>
      <c r="L1017">
        <v>6</v>
      </c>
      <c r="M1017">
        <v>4</v>
      </c>
      <c r="N1017">
        <v>2013</v>
      </c>
      <c r="O1017">
        <v>1</v>
      </c>
      <c r="P1017" t="s">
        <v>4039</v>
      </c>
      <c r="Q1017" t="b">
        <f>AND(ISNUMBER(data_to_clean[[#This Row],[revenue_formatted]]),ISNUMBER(data_to_clean[[#This Row],[growth_formatted_%]]),ISNUMBER(data_to_clean[[#This Row],[workers]]),ISNUMBER(data_to_clean[[#This Row],[previous_workers]]),ISNUMBER(data_to_clean[[#This Row],[founded]]),ISNUMBER(data_to_clean[[#This Row],[yrs_on_list]]))</f>
        <v>1</v>
      </c>
    </row>
    <row r="1018" spans="1:17" x14ac:dyDescent="0.25">
      <c r="A1018">
        <v>1015</v>
      </c>
      <c r="B1018" t="s">
        <v>4040</v>
      </c>
      <c r="C1018" t="s">
        <v>80</v>
      </c>
      <c r="D1018" t="str">
        <f>VLOOKUP(data_to_clean[[#This Row],[state]],abbreviation_table[],2,FALSE)</f>
        <v>California</v>
      </c>
      <c r="E1018" t="s">
        <v>770</v>
      </c>
      <c r="F1018" t="str">
        <f>TRIM(LEFT(data_to_clean[[#This Row],[revenue]],FIND(" ",data_to_clean[[#This Row],[revenue]])))</f>
        <v>4.4</v>
      </c>
      <c r="G1018" t="str">
        <f>RIGHT(data_to_clean[[#This Row],[revenue]],LEN(data_to_clean[[#This Row],[revenue]])-FIND(" ",data_to_clean[[#This Row],[revenue]]))</f>
        <v>Million</v>
      </c>
      <c r="H1018" s="7">
        <f>VALUE(IF(data_to_clean[[#This Row],[multiplicity]]="Million",_xlfn.CONCAT(SUBSTITUTE(data_to_clean[[#This Row],[number]],".",""),"00000"),_xlfn.CONCAT(SUBSTITUTE(data_to_clean[[#This Row],[number]],".",""),"00000000")))</f>
        <v>4400000</v>
      </c>
      <c r="I1018" t="s">
        <v>4042</v>
      </c>
      <c r="J1018">
        <f>ROUND(VALUE(SUBSTITUTE(data_to_clean[[#This Row],[growth_%]],".",",")),0)</f>
        <v>416</v>
      </c>
      <c r="K1018" t="s">
        <v>187</v>
      </c>
      <c r="L1018">
        <v>18</v>
      </c>
      <c r="M1018">
        <v>8</v>
      </c>
      <c r="N1018">
        <v>2014</v>
      </c>
      <c r="O1018">
        <v>2</v>
      </c>
      <c r="P1018" t="s">
        <v>4043</v>
      </c>
      <c r="Q1018" t="b">
        <f>AND(ISNUMBER(data_to_clean[[#This Row],[revenue_formatted]]),ISNUMBER(data_to_clean[[#This Row],[growth_formatted_%]]),ISNUMBER(data_to_clean[[#This Row],[workers]]),ISNUMBER(data_to_clean[[#This Row],[previous_workers]]),ISNUMBER(data_to_clean[[#This Row],[founded]]),ISNUMBER(data_to_clean[[#This Row],[yrs_on_list]]))</f>
        <v>1</v>
      </c>
    </row>
    <row r="1019" spans="1:17" x14ac:dyDescent="0.25">
      <c r="A1019">
        <v>1016</v>
      </c>
      <c r="B1019" t="s">
        <v>4044</v>
      </c>
      <c r="C1019" t="s">
        <v>80</v>
      </c>
      <c r="D1019" t="str">
        <f>VLOOKUP(data_to_clean[[#This Row],[state]],abbreviation_table[],2,FALSE)</f>
        <v>California</v>
      </c>
      <c r="E1019" t="s">
        <v>4046</v>
      </c>
      <c r="F1019" t="str">
        <f>TRIM(LEFT(data_to_clean[[#This Row],[revenue]],FIND(" ",data_to_clean[[#This Row],[revenue]])))</f>
        <v>50.4</v>
      </c>
      <c r="G1019" t="str">
        <f>RIGHT(data_to_clean[[#This Row],[revenue]],LEN(data_to_clean[[#This Row],[revenue]])-FIND(" ",data_to_clean[[#This Row],[revenue]]))</f>
        <v>Million</v>
      </c>
      <c r="H1019" s="7">
        <f>VALUE(IF(data_to_clean[[#This Row],[multiplicity]]="Million",_xlfn.CONCAT(SUBSTITUTE(data_to_clean[[#This Row],[number]],".",""),"00000"),_xlfn.CONCAT(SUBSTITUTE(data_to_clean[[#This Row],[number]],".",""),"00000000")))</f>
        <v>50400000</v>
      </c>
      <c r="I1019" t="s">
        <v>4047</v>
      </c>
      <c r="J1019">
        <f>ROUND(VALUE(SUBSTITUTE(data_to_clean[[#This Row],[growth_%]],".",",")),0)</f>
        <v>415</v>
      </c>
      <c r="K1019" t="s">
        <v>40</v>
      </c>
      <c r="L1019">
        <v>23</v>
      </c>
      <c r="M1019">
        <v>9</v>
      </c>
      <c r="N1019">
        <v>1992</v>
      </c>
      <c r="O1019">
        <v>2</v>
      </c>
      <c r="P1019" t="s">
        <v>4048</v>
      </c>
      <c r="Q1019" t="b">
        <f>AND(ISNUMBER(data_to_clean[[#This Row],[revenue_formatted]]),ISNUMBER(data_to_clean[[#This Row],[growth_formatted_%]]),ISNUMBER(data_to_clean[[#This Row],[workers]]),ISNUMBER(data_to_clean[[#This Row],[previous_workers]]),ISNUMBER(data_to_clean[[#This Row],[founded]]),ISNUMBER(data_to_clean[[#This Row],[yrs_on_list]]))</f>
        <v>1</v>
      </c>
    </row>
    <row r="1020" spans="1:17" x14ac:dyDescent="0.25">
      <c r="A1020">
        <v>1017</v>
      </c>
      <c r="B1020" t="s">
        <v>4049</v>
      </c>
      <c r="C1020" t="s">
        <v>98</v>
      </c>
      <c r="D1020" t="str">
        <f>VLOOKUP(data_to_clean[[#This Row],[state]],abbreviation_table[],2,FALSE)</f>
        <v>Washington</v>
      </c>
      <c r="E1020" t="s">
        <v>4051</v>
      </c>
      <c r="F1020" t="str">
        <f>TRIM(LEFT(data_to_clean[[#This Row],[revenue]],FIND(" ",data_to_clean[[#This Row],[revenue]])))</f>
        <v>311.8</v>
      </c>
      <c r="G1020" t="str">
        <f>RIGHT(data_to_clean[[#This Row],[revenue]],LEN(data_to_clean[[#This Row],[revenue]])-FIND(" ",data_to_clean[[#This Row],[revenue]]))</f>
        <v>Million</v>
      </c>
      <c r="H1020" s="7">
        <f>VALUE(IF(data_to_clean[[#This Row],[multiplicity]]="Million",_xlfn.CONCAT(SUBSTITUTE(data_to_clean[[#This Row],[number]],".",""),"00000"),_xlfn.CONCAT(SUBSTITUTE(data_to_clean[[#This Row],[number]],".",""),"00000000")))</f>
        <v>311800000</v>
      </c>
      <c r="I1020" t="s">
        <v>4052</v>
      </c>
      <c r="J1020">
        <f>ROUND(VALUE(SUBSTITUTE(data_to_clean[[#This Row],[growth_%]],".",",")),0)</f>
        <v>415</v>
      </c>
      <c r="K1020" t="s">
        <v>33</v>
      </c>
      <c r="L1020">
        <v>6000</v>
      </c>
      <c r="M1020">
        <v>3000</v>
      </c>
      <c r="N1020">
        <v>2008</v>
      </c>
      <c r="O1020">
        <v>6</v>
      </c>
      <c r="P1020" t="s">
        <v>102</v>
      </c>
      <c r="Q1020" t="b">
        <f>AND(ISNUMBER(data_to_clean[[#This Row],[revenue_formatted]]),ISNUMBER(data_to_clean[[#This Row],[growth_formatted_%]]),ISNUMBER(data_to_clean[[#This Row],[workers]]),ISNUMBER(data_to_clean[[#This Row],[previous_workers]]),ISNUMBER(data_to_clean[[#This Row],[founded]]),ISNUMBER(data_to_clean[[#This Row],[yrs_on_list]]))</f>
        <v>1</v>
      </c>
    </row>
    <row r="1021" spans="1:17" x14ac:dyDescent="0.25">
      <c r="A1021">
        <v>1018</v>
      </c>
      <c r="B1021" t="s">
        <v>4053</v>
      </c>
      <c r="C1021" t="s">
        <v>119</v>
      </c>
      <c r="D1021" t="str">
        <f>VLOOKUP(data_to_clean[[#This Row],[state]],abbreviation_table[],2,FALSE)</f>
        <v>Georgia</v>
      </c>
      <c r="E1021" t="s">
        <v>639</v>
      </c>
      <c r="F1021" t="str">
        <f>TRIM(LEFT(data_to_clean[[#This Row],[revenue]],FIND(" ",data_to_clean[[#This Row],[revenue]])))</f>
        <v>12.3</v>
      </c>
      <c r="G1021" t="str">
        <f>RIGHT(data_to_clean[[#This Row],[revenue]],LEN(data_to_clean[[#This Row],[revenue]])-FIND(" ",data_to_clean[[#This Row],[revenue]]))</f>
        <v>Million</v>
      </c>
      <c r="H1021" s="7">
        <f>VALUE(IF(data_to_clean[[#This Row],[multiplicity]]="Million",_xlfn.CONCAT(SUBSTITUTE(data_to_clean[[#This Row],[number]],".",""),"00000"),_xlfn.CONCAT(SUBSTITUTE(data_to_clean[[#This Row],[number]],".",""),"00000000")))</f>
        <v>12300000</v>
      </c>
      <c r="I1021" t="s">
        <v>4055</v>
      </c>
      <c r="J1021">
        <f>ROUND(VALUE(SUBSTITUTE(data_to_clean[[#This Row],[growth_%]],".",",")),0)</f>
        <v>414</v>
      </c>
      <c r="K1021" t="s">
        <v>233</v>
      </c>
      <c r="L1021">
        <v>25</v>
      </c>
      <c r="M1021">
        <v>5</v>
      </c>
      <c r="N1021">
        <v>2006</v>
      </c>
      <c r="O1021">
        <v>2</v>
      </c>
      <c r="P1021" t="s">
        <v>2055</v>
      </c>
      <c r="Q1021" t="b">
        <f>AND(ISNUMBER(data_to_clean[[#This Row],[revenue_formatted]]),ISNUMBER(data_to_clean[[#This Row],[growth_formatted_%]]),ISNUMBER(data_to_clean[[#This Row],[workers]]),ISNUMBER(data_to_clean[[#This Row],[previous_workers]]),ISNUMBER(data_to_clean[[#This Row],[founded]]),ISNUMBER(data_to_clean[[#This Row],[yrs_on_list]]))</f>
        <v>1</v>
      </c>
    </row>
    <row r="1022" spans="1:17" x14ac:dyDescent="0.25">
      <c r="A1022">
        <v>1019</v>
      </c>
      <c r="B1022" t="s">
        <v>4056</v>
      </c>
      <c r="C1022" t="s">
        <v>59</v>
      </c>
      <c r="D1022" t="str">
        <f>VLOOKUP(data_to_clean[[#This Row],[state]],abbreviation_table[],2,FALSE)</f>
        <v>New Jersey</v>
      </c>
      <c r="E1022" t="s">
        <v>1798</v>
      </c>
      <c r="F1022" t="str">
        <f>TRIM(LEFT(data_to_clean[[#This Row],[revenue]],FIND(" ",data_to_clean[[#This Row],[revenue]])))</f>
        <v>5.6</v>
      </c>
      <c r="G1022" t="str">
        <f>RIGHT(data_to_clean[[#This Row],[revenue]],LEN(data_to_clean[[#This Row],[revenue]])-FIND(" ",data_to_clean[[#This Row],[revenue]]))</f>
        <v>Million</v>
      </c>
      <c r="H1022" s="7">
        <f>VALUE(IF(data_to_clean[[#This Row],[multiplicity]]="Million",_xlfn.CONCAT(SUBSTITUTE(data_to_clean[[#This Row],[number]],".",""),"00000"),_xlfn.CONCAT(SUBSTITUTE(data_to_clean[[#This Row],[number]],".",""),"00000000")))</f>
        <v>5600000</v>
      </c>
      <c r="I1022" t="s">
        <v>4058</v>
      </c>
      <c r="J1022">
        <f>ROUND(VALUE(SUBSTITUTE(data_to_clean[[#This Row],[growth_%]],".",",")),0)</f>
        <v>413</v>
      </c>
      <c r="K1022" t="s">
        <v>40</v>
      </c>
      <c r="L1022">
        <v>50</v>
      </c>
      <c r="M1022">
        <v>5</v>
      </c>
      <c r="N1022">
        <v>2013</v>
      </c>
      <c r="O1022">
        <v>1</v>
      </c>
      <c r="P1022" t="s">
        <v>4059</v>
      </c>
      <c r="Q1022" t="b">
        <f>AND(ISNUMBER(data_to_clean[[#This Row],[revenue_formatted]]),ISNUMBER(data_to_clean[[#This Row],[growth_formatted_%]]),ISNUMBER(data_to_clean[[#This Row],[workers]]),ISNUMBER(data_to_clean[[#This Row],[previous_workers]]),ISNUMBER(data_to_clean[[#This Row],[founded]]),ISNUMBER(data_to_clean[[#This Row],[yrs_on_list]]))</f>
        <v>1</v>
      </c>
    </row>
    <row r="1023" spans="1:17" x14ac:dyDescent="0.25">
      <c r="A1023">
        <v>1019</v>
      </c>
      <c r="B1023" t="s">
        <v>4060</v>
      </c>
      <c r="C1023" t="s">
        <v>243</v>
      </c>
      <c r="D1023" t="str">
        <f>VLOOKUP(data_to_clean[[#This Row],[state]],abbreviation_table[],2,FALSE)</f>
        <v>Maryland</v>
      </c>
      <c r="E1023" t="s">
        <v>993</v>
      </c>
      <c r="F1023" t="str">
        <f>TRIM(LEFT(data_to_clean[[#This Row],[revenue]],FIND(" ",data_to_clean[[#This Row],[revenue]])))</f>
        <v>2.3</v>
      </c>
      <c r="G1023" t="str">
        <f>RIGHT(data_to_clean[[#This Row],[revenue]],LEN(data_to_clean[[#This Row],[revenue]])-FIND(" ",data_to_clean[[#This Row],[revenue]]))</f>
        <v>Million</v>
      </c>
      <c r="H1023" s="7">
        <f>VALUE(IF(data_to_clean[[#This Row],[multiplicity]]="Million",_xlfn.CONCAT(SUBSTITUTE(data_to_clean[[#This Row],[number]],".",""),"00000"),_xlfn.CONCAT(SUBSTITUTE(data_to_clean[[#This Row],[number]],".",""),"00000000")))</f>
        <v>2300000</v>
      </c>
      <c r="I1023" t="s">
        <v>4062</v>
      </c>
      <c r="J1023">
        <f>ROUND(VALUE(SUBSTITUTE(data_to_clean[[#This Row],[growth_%]],".",",")),0)</f>
        <v>413</v>
      </c>
      <c r="K1023" t="s">
        <v>181</v>
      </c>
      <c r="L1023">
        <v>25</v>
      </c>
      <c r="M1023">
        <v>5</v>
      </c>
      <c r="N1023">
        <v>2011</v>
      </c>
      <c r="O1023">
        <v>1</v>
      </c>
      <c r="P1023" t="s">
        <v>458</v>
      </c>
      <c r="Q1023" t="b">
        <f>AND(ISNUMBER(data_to_clean[[#This Row],[revenue_formatted]]),ISNUMBER(data_to_clean[[#This Row],[growth_formatted_%]]),ISNUMBER(data_to_clean[[#This Row],[workers]]),ISNUMBER(data_to_clean[[#This Row],[previous_workers]]),ISNUMBER(data_to_clean[[#This Row],[founded]]),ISNUMBER(data_to_clean[[#This Row],[yrs_on_list]]))</f>
        <v>1</v>
      </c>
    </row>
    <row r="1024" spans="1:17" x14ac:dyDescent="0.25">
      <c r="A1024">
        <v>1020</v>
      </c>
      <c r="B1024" t="s">
        <v>4063</v>
      </c>
      <c r="C1024" t="s">
        <v>341</v>
      </c>
      <c r="D1024" t="str">
        <f>VLOOKUP(data_to_clean[[#This Row],[state]],abbreviation_table[],2,FALSE)</f>
        <v>Massachusetts</v>
      </c>
      <c r="E1024" t="s">
        <v>4065</v>
      </c>
      <c r="F1024" t="str">
        <f>TRIM(LEFT(data_to_clean[[#This Row],[revenue]],FIND(" ",data_to_clean[[#This Row],[revenue]])))</f>
        <v>58.9</v>
      </c>
      <c r="G1024" t="str">
        <f>RIGHT(data_to_clean[[#This Row],[revenue]],LEN(data_to_clean[[#This Row],[revenue]])-FIND(" ",data_to_clean[[#This Row],[revenue]]))</f>
        <v>Million</v>
      </c>
      <c r="H1024" s="7">
        <f>VALUE(IF(data_to_clean[[#This Row],[multiplicity]]="Million",_xlfn.CONCAT(SUBSTITUTE(data_to_clean[[#This Row],[number]],".",""),"00000"),_xlfn.CONCAT(SUBSTITUTE(data_to_clean[[#This Row],[number]],".",""),"00000000")))</f>
        <v>58900000</v>
      </c>
      <c r="I1024" t="s">
        <v>4066</v>
      </c>
      <c r="J1024">
        <f>ROUND(VALUE(SUBSTITUTE(data_to_clean[[#This Row],[growth_%]],".",",")),0)</f>
        <v>413</v>
      </c>
      <c r="K1024" t="s">
        <v>156</v>
      </c>
      <c r="L1024">
        <v>299</v>
      </c>
      <c r="M1024">
        <v>89</v>
      </c>
      <c r="N1024">
        <v>2011</v>
      </c>
      <c r="O1024">
        <v>3</v>
      </c>
      <c r="P1024" t="s">
        <v>4067</v>
      </c>
      <c r="Q1024" t="b">
        <f>AND(ISNUMBER(data_to_clean[[#This Row],[revenue_formatted]]),ISNUMBER(data_to_clean[[#This Row],[growth_formatted_%]]),ISNUMBER(data_to_clean[[#This Row],[workers]]),ISNUMBER(data_to_clean[[#This Row],[previous_workers]]),ISNUMBER(data_to_clean[[#This Row],[founded]]),ISNUMBER(data_to_clean[[#This Row],[yrs_on_list]]))</f>
        <v>1</v>
      </c>
    </row>
    <row r="1025" spans="1:17" x14ac:dyDescent="0.25">
      <c r="A1025">
        <v>1021</v>
      </c>
      <c r="B1025" t="s">
        <v>4068</v>
      </c>
      <c r="C1025" t="s">
        <v>22</v>
      </c>
      <c r="D1025" t="str">
        <f>VLOOKUP(data_to_clean[[#This Row],[state]],abbreviation_table[],2,FALSE)</f>
        <v>Tennessee</v>
      </c>
      <c r="E1025" t="s">
        <v>1207</v>
      </c>
      <c r="F1025" t="str">
        <f>TRIM(LEFT(data_to_clean[[#This Row],[revenue]],FIND(" ",data_to_clean[[#This Row],[revenue]])))</f>
        <v>10.1</v>
      </c>
      <c r="G1025" t="str">
        <f>RIGHT(data_to_clean[[#This Row],[revenue]],LEN(data_to_clean[[#This Row],[revenue]])-FIND(" ",data_to_clean[[#This Row],[revenue]]))</f>
        <v>Million</v>
      </c>
      <c r="H1025" s="7">
        <f>VALUE(IF(data_to_clean[[#This Row],[multiplicity]]="Million",_xlfn.CONCAT(SUBSTITUTE(data_to_clean[[#This Row],[number]],".",""),"00000"),_xlfn.CONCAT(SUBSTITUTE(data_to_clean[[#This Row],[number]],".",""),"00000000")))</f>
        <v>10100000</v>
      </c>
      <c r="I1025" t="s">
        <v>4070</v>
      </c>
      <c r="J1025">
        <f>ROUND(VALUE(SUBSTITUTE(data_to_clean[[#This Row],[growth_%]],".",",")),0)</f>
        <v>413</v>
      </c>
      <c r="K1025" t="s">
        <v>329</v>
      </c>
      <c r="L1025">
        <v>118</v>
      </c>
      <c r="M1025">
        <v>21</v>
      </c>
      <c r="N1025">
        <v>2009</v>
      </c>
      <c r="O1025">
        <v>4</v>
      </c>
      <c r="P1025" t="s">
        <v>1024</v>
      </c>
      <c r="Q1025" t="b">
        <f>AND(ISNUMBER(data_to_clean[[#This Row],[revenue_formatted]]),ISNUMBER(data_to_clean[[#This Row],[growth_formatted_%]]),ISNUMBER(data_to_clean[[#This Row],[workers]]),ISNUMBER(data_to_clean[[#This Row],[previous_workers]]),ISNUMBER(data_to_clean[[#This Row],[founded]]),ISNUMBER(data_to_clean[[#This Row],[yrs_on_list]]))</f>
        <v>1</v>
      </c>
    </row>
    <row r="1026" spans="1:17" x14ac:dyDescent="0.25">
      <c r="A1026">
        <v>1022</v>
      </c>
      <c r="B1026" t="s">
        <v>4071</v>
      </c>
      <c r="C1026" t="s">
        <v>80</v>
      </c>
      <c r="D1026" t="str">
        <f>VLOOKUP(data_to_clean[[#This Row],[state]],abbreviation_table[],2,FALSE)</f>
        <v>California</v>
      </c>
      <c r="E1026" t="s">
        <v>4073</v>
      </c>
      <c r="F1026" t="str">
        <f>TRIM(LEFT(data_to_clean[[#This Row],[revenue]],FIND(" ",data_to_clean[[#This Row],[revenue]])))</f>
        <v>50.1</v>
      </c>
      <c r="G1026" t="str">
        <f>RIGHT(data_to_clean[[#This Row],[revenue]],LEN(data_to_clean[[#This Row],[revenue]])-FIND(" ",data_to_clean[[#This Row],[revenue]]))</f>
        <v>Million</v>
      </c>
      <c r="H1026" s="7">
        <f>VALUE(IF(data_to_clean[[#This Row],[multiplicity]]="Million",_xlfn.CONCAT(SUBSTITUTE(data_to_clean[[#This Row],[number]],".",""),"00000"),_xlfn.CONCAT(SUBSTITUTE(data_to_clean[[#This Row],[number]],".",""),"00000000")))</f>
        <v>50100000</v>
      </c>
      <c r="I1026" t="s">
        <v>4074</v>
      </c>
      <c r="J1026">
        <f>ROUND(VALUE(SUBSTITUTE(data_to_clean[[#This Row],[growth_%]],".",",")),0)</f>
        <v>413</v>
      </c>
      <c r="K1026" t="s">
        <v>55</v>
      </c>
      <c r="L1026">
        <v>200</v>
      </c>
      <c r="M1026">
        <v>75</v>
      </c>
      <c r="N1026">
        <v>2008</v>
      </c>
      <c r="O1026">
        <v>4</v>
      </c>
      <c r="P1026" t="s">
        <v>1351</v>
      </c>
      <c r="Q1026" t="b">
        <f>AND(ISNUMBER(data_to_clean[[#This Row],[revenue_formatted]]),ISNUMBER(data_to_clean[[#This Row],[growth_formatted_%]]),ISNUMBER(data_to_clean[[#This Row],[workers]]),ISNUMBER(data_to_clean[[#This Row],[previous_workers]]),ISNUMBER(data_to_clean[[#This Row],[founded]]),ISNUMBER(data_to_clean[[#This Row],[yrs_on_list]]))</f>
        <v>1</v>
      </c>
    </row>
    <row r="1027" spans="1:17" x14ac:dyDescent="0.25">
      <c r="A1027">
        <v>1023</v>
      </c>
      <c r="B1027" t="s">
        <v>4075</v>
      </c>
      <c r="C1027" t="s">
        <v>80</v>
      </c>
      <c r="D1027" t="str">
        <f>VLOOKUP(data_to_clean[[#This Row],[state]],abbreviation_table[],2,FALSE)</f>
        <v>California</v>
      </c>
      <c r="E1027" t="s">
        <v>603</v>
      </c>
      <c r="F1027" t="str">
        <f>TRIM(LEFT(data_to_clean[[#This Row],[revenue]],FIND(" ",data_to_clean[[#This Row],[revenue]])))</f>
        <v>3.8</v>
      </c>
      <c r="G1027" t="str">
        <f>RIGHT(data_to_clean[[#This Row],[revenue]],LEN(data_to_clean[[#This Row],[revenue]])-FIND(" ",data_to_clean[[#This Row],[revenue]]))</f>
        <v>Million</v>
      </c>
      <c r="H1027" s="7">
        <f>VALUE(IF(data_to_clean[[#This Row],[multiplicity]]="Million",_xlfn.CONCAT(SUBSTITUTE(data_to_clean[[#This Row],[number]],".",""),"00000"),_xlfn.CONCAT(SUBSTITUTE(data_to_clean[[#This Row],[number]],".",""),"00000000")))</f>
        <v>3800000</v>
      </c>
      <c r="I1027" t="s">
        <v>4077</v>
      </c>
      <c r="J1027">
        <f>ROUND(VALUE(SUBSTITUTE(data_to_clean[[#This Row],[growth_%]],".",",")),0)</f>
        <v>411</v>
      </c>
      <c r="K1027" t="s">
        <v>18</v>
      </c>
      <c r="L1027">
        <v>37</v>
      </c>
      <c r="M1027">
        <v>4</v>
      </c>
      <c r="N1027">
        <v>2013</v>
      </c>
      <c r="O1027">
        <v>2</v>
      </c>
      <c r="P1027" t="s">
        <v>137</v>
      </c>
      <c r="Q1027" t="b">
        <f>AND(ISNUMBER(data_to_clean[[#This Row],[revenue_formatted]]),ISNUMBER(data_to_clean[[#This Row],[growth_formatted_%]]),ISNUMBER(data_to_clean[[#This Row],[workers]]),ISNUMBER(data_to_clean[[#This Row],[previous_workers]]),ISNUMBER(data_to_clean[[#This Row],[founded]]),ISNUMBER(data_to_clean[[#This Row],[yrs_on_list]]))</f>
        <v>1</v>
      </c>
    </row>
    <row r="1028" spans="1:17" x14ac:dyDescent="0.25">
      <c r="A1028">
        <v>1024</v>
      </c>
      <c r="B1028" t="s">
        <v>4078</v>
      </c>
      <c r="C1028" t="s">
        <v>223</v>
      </c>
      <c r="D1028" t="str">
        <f>VLOOKUP(data_to_clean[[#This Row],[state]],abbreviation_table[],2,FALSE)</f>
        <v>Wisconsin</v>
      </c>
      <c r="E1028" t="s">
        <v>962</v>
      </c>
      <c r="F1028" t="str">
        <f>TRIM(LEFT(data_to_clean[[#This Row],[revenue]],FIND(" ",data_to_clean[[#This Row],[revenue]])))</f>
        <v>3.6</v>
      </c>
      <c r="G1028" t="str">
        <f>RIGHT(data_to_clean[[#This Row],[revenue]],LEN(data_to_clean[[#This Row],[revenue]])-FIND(" ",data_to_clean[[#This Row],[revenue]]))</f>
        <v>Million</v>
      </c>
      <c r="H1028" s="7">
        <f>VALUE(IF(data_to_clean[[#This Row],[multiplicity]]="Million",_xlfn.CONCAT(SUBSTITUTE(data_to_clean[[#This Row],[number]],".",""),"00000"),_xlfn.CONCAT(SUBSTITUTE(data_to_clean[[#This Row],[number]],".",""),"00000000")))</f>
        <v>3600000</v>
      </c>
      <c r="I1028" t="s">
        <v>4080</v>
      </c>
      <c r="J1028">
        <f>ROUND(VALUE(SUBSTITUTE(data_to_clean[[#This Row],[growth_%]],".",",")),0)</f>
        <v>410</v>
      </c>
      <c r="K1028" t="s">
        <v>297</v>
      </c>
      <c r="L1028">
        <v>27</v>
      </c>
      <c r="M1028">
        <v>8</v>
      </c>
      <c r="N1028">
        <v>2014</v>
      </c>
      <c r="O1028">
        <v>1</v>
      </c>
      <c r="P1028" t="s">
        <v>4081</v>
      </c>
      <c r="Q1028" t="b">
        <f>AND(ISNUMBER(data_to_clean[[#This Row],[revenue_formatted]]),ISNUMBER(data_to_clean[[#This Row],[growth_formatted_%]]),ISNUMBER(data_to_clean[[#This Row],[workers]]),ISNUMBER(data_to_clean[[#This Row],[previous_workers]]),ISNUMBER(data_to_clean[[#This Row],[founded]]),ISNUMBER(data_to_clean[[#This Row],[yrs_on_list]]))</f>
        <v>1</v>
      </c>
    </row>
    <row r="1029" spans="1:17" x14ac:dyDescent="0.25">
      <c r="A1029">
        <v>1025</v>
      </c>
      <c r="B1029" t="s">
        <v>4082</v>
      </c>
      <c r="C1029" t="s">
        <v>434</v>
      </c>
      <c r="D1029" t="str">
        <f>VLOOKUP(data_to_clean[[#This Row],[state]],abbreviation_table[],2,FALSE)</f>
        <v>Maine</v>
      </c>
      <c r="E1029" t="s">
        <v>626</v>
      </c>
      <c r="F1029" t="str">
        <f>TRIM(LEFT(data_to_clean[[#This Row],[revenue]],FIND(" ",data_to_clean[[#This Row],[revenue]])))</f>
        <v>3.7</v>
      </c>
      <c r="G1029" t="str">
        <f>RIGHT(data_to_clean[[#This Row],[revenue]],LEN(data_to_clean[[#This Row],[revenue]])-FIND(" ",data_to_clean[[#This Row],[revenue]]))</f>
        <v>Million</v>
      </c>
      <c r="H1029" s="7">
        <f>VALUE(IF(data_to_clean[[#This Row],[multiplicity]]="Million",_xlfn.CONCAT(SUBSTITUTE(data_to_clean[[#This Row],[number]],".",""),"00000"),_xlfn.CONCAT(SUBSTITUTE(data_to_clean[[#This Row],[number]],".",""),"00000000")))</f>
        <v>3700000</v>
      </c>
      <c r="I1029" t="s">
        <v>4084</v>
      </c>
      <c r="J1029">
        <f>ROUND(VALUE(SUBSTITUTE(data_to_clean[[#This Row],[growth_%]],".",",")),0)</f>
        <v>410</v>
      </c>
      <c r="K1029" t="s">
        <v>48</v>
      </c>
      <c r="L1029">
        <v>3</v>
      </c>
      <c r="M1029">
        <v>1</v>
      </c>
      <c r="N1029">
        <v>2014</v>
      </c>
      <c r="O1029">
        <v>1</v>
      </c>
      <c r="P1029" t="s">
        <v>4085</v>
      </c>
      <c r="Q1029" t="b">
        <f>AND(ISNUMBER(data_to_clean[[#This Row],[revenue_formatted]]),ISNUMBER(data_to_clean[[#This Row],[growth_formatted_%]]),ISNUMBER(data_to_clean[[#This Row],[workers]]),ISNUMBER(data_to_clean[[#This Row],[previous_workers]]),ISNUMBER(data_to_clean[[#This Row],[founded]]),ISNUMBER(data_to_clean[[#This Row],[yrs_on_list]]))</f>
        <v>1</v>
      </c>
    </row>
    <row r="1030" spans="1:17" x14ac:dyDescent="0.25">
      <c r="A1030">
        <v>1026</v>
      </c>
      <c r="B1030" t="s">
        <v>4086</v>
      </c>
      <c r="C1030" t="s">
        <v>80</v>
      </c>
      <c r="D1030" t="str">
        <f>VLOOKUP(data_to_clean[[#This Row],[state]],abbreviation_table[],2,FALSE)</f>
        <v>California</v>
      </c>
      <c r="E1030" t="s">
        <v>785</v>
      </c>
      <c r="F1030" t="str">
        <f>TRIM(LEFT(data_to_clean[[#This Row],[revenue]],FIND(" ",data_to_clean[[#This Row],[revenue]])))</f>
        <v>28.4</v>
      </c>
      <c r="G1030" t="str">
        <f>RIGHT(data_to_clean[[#This Row],[revenue]],LEN(data_to_clean[[#This Row],[revenue]])-FIND(" ",data_to_clean[[#This Row],[revenue]]))</f>
        <v>Million</v>
      </c>
      <c r="H1030" s="7">
        <f>VALUE(IF(data_to_clean[[#This Row],[multiplicity]]="Million",_xlfn.CONCAT(SUBSTITUTE(data_to_clean[[#This Row],[number]],".",""),"00000"),_xlfn.CONCAT(SUBSTITUTE(data_to_clean[[#This Row],[number]],".",""),"00000000")))</f>
        <v>28400000</v>
      </c>
      <c r="I1030" t="s">
        <v>4088</v>
      </c>
      <c r="J1030">
        <f>ROUND(VALUE(SUBSTITUTE(data_to_clean[[#This Row],[growth_%]],".",",")),0)</f>
        <v>410</v>
      </c>
      <c r="K1030" t="s">
        <v>107</v>
      </c>
      <c r="L1030">
        <v>273</v>
      </c>
      <c r="M1030">
        <v>120</v>
      </c>
      <c r="N1030">
        <v>1988</v>
      </c>
      <c r="O1030">
        <v>6</v>
      </c>
      <c r="P1030" t="s">
        <v>4089</v>
      </c>
      <c r="Q1030" t="b">
        <f>AND(ISNUMBER(data_to_clean[[#This Row],[revenue_formatted]]),ISNUMBER(data_to_clean[[#This Row],[growth_formatted_%]]),ISNUMBER(data_to_clean[[#This Row],[workers]]),ISNUMBER(data_to_clean[[#This Row],[previous_workers]]),ISNUMBER(data_to_clean[[#This Row],[founded]]),ISNUMBER(data_to_clean[[#This Row],[yrs_on_list]]))</f>
        <v>1</v>
      </c>
    </row>
    <row r="1031" spans="1:17" x14ac:dyDescent="0.25">
      <c r="A1031">
        <v>1027</v>
      </c>
      <c r="B1031" t="s">
        <v>4090</v>
      </c>
      <c r="C1031" t="s">
        <v>45</v>
      </c>
      <c r="D1031" t="str">
        <f>VLOOKUP(data_to_clean[[#This Row],[state]],abbreviation_table[],2,FALSE)</f>
        <v>Pennsylvania</v>
      </c>
      <c r="E1031" t="s">
        <v>4092</v>
      </c>
      <c r="F1031" t="str">
        <f>TRIM(LEFT(data_to_clean[[#This Row],[revenue]],FIND(" ",data_to_clean[[#This Row],[revenue]])))</f>
        <v>44.3</v>
      </c>
      <c r="G1031" t="str">
        <f>RIGHT(data_to_clean[[#This Row],[revenue]],LEN(data_to_clean[[#This Row],[revenue]])-FIND(" ",data_to_clean[[#This Row],[revenue]]))</f>
        <v>Million</v>
      </c>
      <c r="H1031" s="7">
        <f>VALUE(IF(data_to_clean[[#This Row],[multiplicity]]="Million",_xlfn.CONCAT(SUBSTITUTE(data_to_clean[[#This Row],[number]],".",""),"00000"),_xlfn.CONCAT(SUBSTITUTE(data_to_clean[[#This Row],[number]],".",""),"00000000")))</f>
        <v>44300000</v>
      </c>
      <c r="I1031" t="s">
        <v>4093</v>
      </c>
      <c r="J1031">
        <f>ROUND(VALUE(SUBSTITUTE(data_to_clean[[#This Row],[growth_%]],".",",")),0)</f>
        <v>410</v>
      </c>
      <c r="K1031" t="s">
        <v>175</v>
      </c>
      <c r="L1031">
        <v>342</v>
      </c>
      <c r="M1031">
        <v>94</v>
      </c>
      <c r="N1031">
        <v>2014</v>
      </c>
      <c r="O1031">
        <v>2</v>
      </c>
      <c r="P1031" t="s">
        <v>251</v>
      </c>
      <c r="Q1031" t="b">
        <f>AND(ISNUMBER(data_to_clean[[#This Row],[revenue_formatted]]),ISNUMBER(data_to_clean[[#This Row],[growth_formatted_%]]),ISNUMBER(data_to_clean[[#This Row],[workers]]),ISNUMBER(data_to_clean[[#This Row],[previous_workers]]),ISNUMBER(data_to_clean[[#This Row],[founded]]),ISNUMBER(data_to_clean[[#This Row],[yrs_on_list]]))</f>
        <v>1</v>
      </c>
    </row>
    <row r="1032" spans="1:17" x14ac:dyDescent="0.25">
      <c r="A1032">
        <v>1028</v>
      </c>
      <c r="B1032" t="s">
        <v>4094</v>
      </c>
      <c r="C1032" t="s">
        <v>52</v>
      </c>
      <c r="D1032" t="str">
        <f>VLOOKUP(data_to_clean[[#This Row],[state]],abbreviation_table[],2,FALSE)</f>
        <v>Florida</v>
      </c>
      <c r="E1032" t="s">
        <v>1612</v>
      </c>
      <c r="F1032" t="str">
        <f>TRIM(LEFT(data_to_clean[[#This Row],[revenue]],FIND(" ",data_to_clean[[#This Row],[revenue]])))</f>
        <v>5.9</v>
      </c>
      <c r="G1032" t="str">
        <f>RIGHT(data_to_clean[[#This Row],[revenue]],LEN(data_to_clean[[#This Row],[revenue]])-FIND(" ",data_to_clean[[#This Row],[revenue]]))</f>
        <v>Million</v>
      </c>
      <c r="H1032" s="7">
        <f>VALUE(IF(data_to_clean[[#This Row],[multiplicity]]="Million",_xlfn.CONCAT(SUBSTITUTE(data_to_clean[[#This Row],[number]],".",""),"00000"),_xlfn.CONCAT(SUBSTITUTE(data_to_clean[[#This Row],[number]],".",""),"00000000")))</f>
        <v>5900000</v>
      </c>
      <c r="I1032" t="s">
        <v>4096</v>
      </c>
      <c r="J1032">
        <f>ROUND(VALUE(SUBSTITUTE(data_to_clean[[#This Row],[growth_%]],".",",")),0)</f>
        <v>410</v>
      </c>
      <c r="K1032" t="s">
        <v>329</v>
      </c>
      <c r="L1032">
        <v>28</v>
      </c>
      <c r="M1032">
        <v>8</v>
      </c>
      <c r="N1032">
        <v>2012</v>
      </c>
      <c r="O1032">
        <v>1</v>
      </c>
      <c r="P1032" t="s">
        <v>3584</v>
      </c>
      <c r="Q1032" t="b">
        <f>AND(ISNUMBER(data_to_clean[[#This Row],[revenue_formatted]]),ISNUMBER(data_to_clean[[#This Row],[growth_formatted_%]]),ISNUMBER(data_to_clean[[#This Row],[workers]]),ISNUMBER(data_to_clean[[#This Row],[previous_workers]]),ISNUMBER(data_to_clean[[#This Row],[founded]]),ISNUMBER(data_to_clean[[#This Row],[yrs_on_list]]))</f>
        <v>1</v>
      </c>
    </row>
    <row r="1033" spans="1:17" x14ac:dyDescent="0.25">
      <c r="A1033">
        <v>1029</v>
      </c>
      <c r="B1033" t="s">
        <v>4097</v>
      </c>
      <c r="C1033" t="s">
        <v>80</v>
      </c>
      <c r="D1033" t="str">
        <f>VLOOKUP(data_to_clean[[#This Row],[state]],abbreviation_table[],2,FALSE)</f>
        <v>California</v>
      </c>
      <c r="E1033" t="s">
        <v>2578</v>
      </c>
      <c r="F1033" t="str">
        <f>TRIM(LEFT(data_to_clean[[#This Row],[revenue]],FIND(" ",data_to_clean[[#This Row],[revenue]])))</f>
        <v>15.6</v>
      </c>
      <c r="G1033" t="str">
        <f>RIGHT(data_to_clean[[#This Row],[revenue]],LEN(data_to_clean[[#This Row],[revenue]])-FIND(" ",data_to_clean[[#This Row],[revenue]]))</f>
        <v>Million</v>
      </c>
      <c r="H1033" s="7">
        <f>VALUE(IF(data_to_clean[[#This Row],[multiplicity]]="Million",_xlfn.CONCAT(SUBSTITUTE(data_to_clean[[#This Row],[number]],".",""),"00000"),_xlfn.CONCAT(SUBSTITUTE(data_to_clean[[#This Row],[number]],".",""),"00000000")))</f>
        <v>15600000</v>
      </c>
      <c r="I1033" t="s">
        <v>4099</v>
      </c>
      <c r="J1033">
        <f>ROUND(VALUE(SUBSTITUTE(data_to_clean[[#This Row],[growth_%]],".",",")),0)</f>
        <v>409</v>
      </c>
      <c r="K1033" t="s">
        <v>40</v>
      </c>
      <c r="L1033">
        <v>18</v>
      </c>
      <c r="M1033">
        <v>8</v>
      </c>
      <c r="N1033">
        <v>2011</v>
      </c>
      <c r="O1033">
        <v>3</v>
      </c>
      <c r="P1033" t="s">
        <v>4100</v>
      </c>
      <c r="Q1033" t="b">
        <f>AND(ISNUMBER(data_to_clean[[#This Row],[revenue_formatted]]),ISNUMBER(data_to_clean[[#This Row],[growth_formatted_%]]),ISNUMBER(data_to_clean[[#This Row],[workers]]),ISNUMBER(data_to_clean[[#This Row],[previous_workers]]),ISNUMBER(data_to_clean[[#This Row],[founded]]),ISNUMBER(data_to_clean[[#This Row],[yrs_on_list]]))</f>
        <v>1</v>
      </c>
    </row>
    <row r="1034" spans="1:17" x14ac:dyDescent="0.25">
      <c r="A1034">
        <v>1030</v>
      </c>
      <c r="B1034" t="s">
        <v>4101</v>
      </c>
      <c r="C1034" t="s">
        <v>98</v>
      </c>
      <c r="D1034" t="str">
        <f>VLOOKUP(data_to_clean[[#This Row],[state]],abbreviation_table[],2,FALSE)</f>
        <v>Washington</v>
      </c>
      <c r="E1034" t="s">
        <v>3786</v>
      </c>
      <c r="F1034" t="str">
        <f>TRIM(LEFT(data_to_clean[[#This Row],[revenue]],FIND(" ",data_to_clean[[#This Row],[revenue]])))</f>
        <v>66.5</v>
      </c>
      <c r="G1034" t="str">
        <f>RIGHT(data_to_clean[[#This Row],[revenue]],LEN(data_to_clean[[#This Row],[revenue]])-FIND(" ",data_to_clean[[#This Row],[revenue]]))</f>
        <v>Million</v>
      </c>
      <c r="H1034" s="7">
        <f>VALUE(IF(data_to_clean[[#This Row],[multiplicity]]="Million",_xlfn.CONCAT(SUBSTITUTE(data_to_clean[[#This Row],[number]],".",""),"00000"),_xlfn.CONCAT(SUBSTITUTE(data_to_clean[[#This Row],[number]],".",""),"00000000")))</f>
        <v>66500000</v>
      </c>
      <c r="I1034" t="s">
        <v>4103</v>
      </c>
      <c r="J1034">
        <f>ROUND(VALUE(SUBSTITUTE(data_to_clean[[#This Row],[growth_%]],".",",")),0)</f>
        <v>409</v>
      </c>
      <c r="K1034" t="s">
        <v>271</v>
      </c>
      <c r="L1034">
        <v>229</v>
      </c>
      <c r="M1034">
        <v>56</v>
      </c>
      <c r="N1034">
        <v>2011</v>
      </c>
      <c r="O1034">
        <v>4</v>
      </c>
      <c r="P1034" t="s">
        <v>4104</v>
      </c>
      <c r="Q1034" t="b">
        <f>AND(ISNUMBER(data_to_clean[[#This Row],[revenue_formatted]]),ISNUMBER(data_to_clean[[#This Row],[growth_formatted_%]]),ISNUMBER(data_to_clean[[#This Row],[workers]]),ISNUMBER(data_to_clean[[#This Row],[previous_workers]]),ISNUMBER(data_to_clean[[#This Row],[founded]]),ISNUMBER(data_to_clean[[#This Row],[yrs_on_list]]))</f>
        <v>1</v>
      </c>
    </row>
    <row r="1035" spans="1:17" x14ac:dyDescent="0.25">
      <c r="A1035">
        <v>1031</v>
      </c>
      <c r="B1035" t="s">
        <v>4105</v>
      </c>
      <c r="C1035" t="s">
        <v>45</v>
      </c>
      <c r="D1035" t="str">
        <f>VLOOKUP(data_to_clean[[#This Row],[state]],abbreviation_table[],2,FALSE)</f>
        <v>Pennsylvania</v>
      </c>
      <c r="E1035" t="s">
        <v>1227</v>
      </c>
      <c r="F1035" t="str">
        <f>TRIM(LEFT(data_to_clean[[#This Row],[revenue]],FIND(" ",data_to_clean[[#This Row],[revenue]])))</f>
        <v>4.2</v>
      </c>
      <c r="G1035" t="str">
        <f>RIGHT(data_to_clean[[#This Row],[revenue]],LEN(data_to_clean[[#This Row],[revenue]])-FIND(" ",data_to_clean[[#This Row],[revenue]]))</f>
        <v>Million</v>
      </c>
      <c r="H1035" s="7">
        <f>VALUE(IF(data_to_clean[[#This Row],[multiplicity]]="Million",_xlfn.CONCAT(SUBSTITUTE(data_to_clean[[#This Row],[number]],".",""),"00000"),_xlfn.CONCAT(SUBSTITUTE(data_to_clean[[#This Row],[number]],".",""),"00000000")))</f>
        <v>4200000</v>
      </c>
      <c r="I1035" t="s">
        <v>4107</v>
      </c>
      <c r="J1035">
        <f>ROUND(VALUE(SUBSTITUTE(data_to_clean[[#This Row],[growth_%]],".",",")),0)</f>
        <v>409</v>
      </c>
      <c r="K1035" t="s">
        <v>40</v>
      </c>
      <c r="L1035">
        <v>7</v>
      </c>
      <c r="M1035">
        <v>4</v>
      </c>
      <c r="N1035">
        <v>2006</v>
      </c>
      <c r="O1035">
        <v>1</v>
      </c>
      <c r="P1035" t="s">
        <v>49</v>
      </c>
      <c r="Q1035" t="b">
        <f>AND(ISNUMBER(data_to_clean[[#This Row],[revenue_formatted]]),ISNUMBER(data_to_clean[[#This Row],[growth_formatted_%]]),ISNUMBER(data_to_clean[[#This Row],[workers]]),ISNUMBER(data_to_clean[[#This Row],[previous_workers]]),ISNUMBER(data_to_clean[[#This Row],[founded]]),ISNUMBER(data_to_clean[[#This Row],[yrs_on_list]]))</f>
        <v>1</v>
      </c>
    </row>
    <row r="1036" spans="1:17" x14ac:dyDescent="0.25">
      <c r="A1036">
        <v>1032</v>
      </c>
      <c r="B1036" t="s">
        <v>4108</v>
      </c>
      <c r="C1036" t="s">
        <v>98</v>
      </c>
      <c r="D1036" t="str">
        <f>VLOOKUP(data_to_clean[[#This Row],[state]],abbreviation_table[],2,FALSE)</f>
        <v>Washington</v>
      </c>
      <c r="E1036" t="s">
        <v>4110</v>
      </c>
      <c r="F1036" t="str">
        <f>TRIM(LEFT(data_to_clean[[#This Row],[revenue]],FIND(" ",data_to_clean[[#This Row],[revenue]])))</f>
        <v>32.5</v>
      </c>
      <c r="G1036" t="str">
        <f>RIGHT(data_to_clean[[#This Row],[revenue]],LEN(data_to_clean[[#This Row],[revenue]])-FIND(" ",data_to_clean[[#This Row],[revenue]]))</f>
        <v>Million</v>
      </c>
      <c r="H1036" s="7">
        <f>VALUE(IF(data_to_clean[[#This Row],[multiplicity]]="Million",_xlfn.CONCAT(SUBSTITUTE(data_to_clean[[#This Row],[number]],".",""),"00000"),_xlfn.CONCAT(SUBSTITUTE(data_to_clean[[#This Row],[number]],".",""),"00000000")))</f>
        <v>32500000</v>
      </c>
      <c r="I1036" t="s">
        <v>4111</v>
      </c>
      <c r="J1036">
        <f>ROUND(VALUE(SUBSTITUTE(data_to_clean[[#This Row],[growth_%]],".",",")),0)</f>
        <v>408</v>
      </c>
      <c r="K1036" t="s">
        <v>336</v>
      </c>
      <c r="L1036">
        <v>194</v>
      </c>
      <c r="M1036">
        <v>54</v>
      </c>
      <c r="N1036">
        <v>2007</v>
      </c>
      <c r="O1036">
        <v>7</v>
      </c>
      <c r="P1036" t="s">
        <v>102</v>
      </c>
      <c r="Q1036" t="b">
        <f>AND(ISNUMBER(data_to_clean[[#This Row],[revenue_formatted]]),ISNUMBER(data_to_clean[[#This Row],[growth_formatted_%]]),ISNUMBER(data_to_clean[[#This Row],[workers]]),ISNUMBER(data_to_clean[[#This Row],[previous_workers]]),ISNUMBER(data_to_clean[[#This Row],[founded]]),ISNUMBER(data_to_clean[[#This Row],[yrs_on_list]]))</f>
        <v>1</v>
      </c>
    </row>
    <row r="1037" spans="1:17" x14ac:dyDescent="0.25">
      <c r="A1037">
        <v>1033</v>
      </c>
      <c r="B1037" t="s">
        <v>4112</v>
      </c>
      <c r="C1037" t="s">
        <v>294</v>
      </c>
      <c r="D1037" t="str">
        <f>VLOOKUP(data_to_clean[[#This Row],[state]],abbreviation_table[],2,FALSE)</f>
        <v>Minnesota</v>
      </c>
      <c r="E1037" t="s">
        <v>4114</v>
      </c>
      <c r="F1037" t="str">
        <f>TRIM(LEFT(data_to_clean[[#This Row],[revenue]],FIND(" ",data_to_clean[[#This Row],[revenue]])))</f>
        <v>11.7</v>
      </c>
      <c r="G1037" t="str">
        <f>RIGHT(data_to_clean[[#This Row],[revenue]],LEN(data_to_clean[[#This Row],[revenue]])-FIND(" ",data_to_clean[[#This Row],[revenue]]))</f>
        <v>Million</v>
      </c>
      <c r="H1037" s="7">
        <f>VALUE(IF(data_to_clean[[#This Row],[multiplicity]]="Million",_xlfn.CONCAT(SUBSTITUTE(data_to_clean[[#This Row],[number]],".",""),"00000"),_xlfn.CONCAT(SUBSTITUTE(data_to_clean[[#This Row],[number]],".",""),"00000000")))</f>
        <v>11700000</v>
      </c>
      <c r="I1037" t="s">
        <v>4115</v>
      </c>
      <c r="J1037">
        <f>ROUND(VALUE(SUBSTITUTE(data_to_clean[[#This Row],[growth_%]],".",",")),0)</f>
        <v>407</v>
      </c>
      <c r="K1037" t="s">
        <v>69</v>
      </c>
      <c r="L1037">
        <v>18</v>
      </c>
      <c r="M1037">
        <v>12</v>
      </c>
      <c r="N1037">
        <v>2013</v>
      </c>
      <c r="O1037">
        <v>2</v>
      </c>
      <c r="P1037" t="s">
        <v>4116</v>
      </c>
      <c r="Q1037" t="b">
        <f>AND(ISNUMBER(data_to_clean[[#This Row],[revenue_formatted]]),ISNUMBER(data_to_clean[[#This Row],[growth_formatted_%]]),ISNUMBER(data_to_clean[[#This Row],[workers]]),ISNUMBER(data_to_clean[[#This Row],[previous_workers]]),ISNUMBER(data_to_clean[[#This Row],[founded]]),ISNUMBER(data_to_clean[[#This Row],[yrs_on_list]]))</f>
        <v>1</v>
      </c>
    </row>
    <row r="1038" spans="1:17" x14ac:dyDescent="0.25">
      <c r="A1038">
        <v>1034</v>
      </c>
      <c r="B1038" t="s">
        <v>4117</v>
      </c>
      <c r="C1038" t="s">
        <v>45</v>
      </c>
      <c r="D1038" t="str">
        <f>VLOOKUP(data_to_clean[[#This Row],[state]],abbreviation_table[],2,FALSE)</f>
        <v>Pennsylvania</v>
      </c>
      <c r="E1038" t="s">
        <v>4119</v>
      </c>
      <c r="F1038" t="str">
        <f>TRIM(LEFT(data_to_clean[[#This Row],[revenue]],FIND(" ",data_to_clean[[#This Row],[revenue]])))</f>
        <v>49.5</v>
      </c>
      <c r="G1038" t="str">
        <f>RIGHT(data_to_clean[[#This Row],[revenue]],LEN(data_to_clean[[#This Row],[revenue]])-FIND(" ",data_to_clean[[#This Row],[revenue]]))</f>
        <v>Million</v>
      </c>
      <c r="H1038" s="7">
        <f>VALUE(IF(data_to_clean[[#This Row],[multiplicity]]="Million",_xlfn.CONCAT(SUBSTITUTE(data_to_clean[[#This Row],[number]],".",""),"00000"),_xlfn.CONCAT(SUBSTITUTE(data_to_clean[[#This Row],[number]],".",""),"00000000")))</f>
        <v>49500000</v>
      </c>
      <c r="I1038" t="s">
        <v>4120</v>
      </c>
      <c r="J1038">
        <f>ROUND(VALUE(SUBSTITUTE(data_to_clean[[#This Row],[growth_%]],".",",")),0)</f>
        <v>406</v>
      </c>
      <c r="K1038" t="s">
        <v>107</v>
      </c>
      <c r="L1038">
        <v>278</v>
      </c>
      <c r="M1038">
        <v>136</v>
      </c>
      <c r="N1038">
        <v>2012</v>
      </c>
      <c r="O1038">
        <v>3</v>
      </c>
      <c r="P1038" t="s">
        <v>4121</v>
      </c>
      <c r="Q1038" t="b">
        <f>AND(ISNUMBER(data_to_clean[[#This Row],[revenue_formatted]]),ISNUMBER(data_to_clean[[#This Row],[growth_formatted_%]]),ISNUMBER(data_to_clean[[#This Row],[workers]]),ISNUMBER(data_to_clean[[#This Row],[previous_workers]]),ISNUMBER(data_to_clean[[#This Row],[founded]]),ISNUMBER(data_to_clean[[#This Row],[yrs_on_list]]))</f>
        <v>1</v>
      </c>
    </row>
    <row r="1039" spans="1:17" x14ac:dyDescent="0.25">
      <c r="A1039">
        <v>1035</v>
      </c>
      <c r="B1039" t="s">
        <v>4122</v>
      </c>
      <c r="C1039" t="s">
        <v>341</v>
      </c>
      <c r="D1039" t="str">
        <f>VLOOKUP(data_to_clean[[#This Row],[state]],abbreviation_table[],2,FALSE)</f>
        <v>Massachusetts</v>
      </c>
      <c r="E1039" t="s">
        <v>1227</v>
      </c>
      <c r="F1039" t="str">
        <f>TRIM(LEFT(data_to_clean[[#This Row],[revenue]],FIND(" ",data_to_clean[[#This Row],[revenue]])))</f>
        <v>4.2</v>
      </c>
      <c r="G1039" t="str">
        <f>RIGHT(data_to_clean[[#This Row],[revenue]],LEN(data_to_clean[[#This Row],[revenue]])-FIND(" ",data_to_clean[[#This Row],[revenue]]))</f>
        <v>Million</v>
      </c>
      <c r="H1039" s="7">
        <f>VALUE(IF(data_to_clean[[#This Row],[multiplicity]]="Million",_xlfn.CONCAT(SUBSTITUTE(data_to_clean[[#This Row],[number]],".",""),"00000"),_xlfn.CONCAT(SUBSTITUTE(data_to_clean[[#This Row],[number]],".",""),"00000000")))</f>
        <v>4200000</v>
      </c>
      <c r="I1039" t="s">
        <v>4124</v>
      </c>
      <c r="J1039">
        <f>ROUND(VALUE(SUBSTITUTE(data_to_clean[[#This Row],[growth_%]],".",",")),0)</f>
        <v>406</v>
      </c>
      <c r="K1039" t="s">
        <v>156</v>
      </c>
      <c r="L1039">
        <v>16</v>
      </c>
      <c r="M1039">
        <v>9</v>
      </c>
      <c r="N1039">
        <v>2010</v>
      </c>
      <c r="O1039">
        <v>1</v>
      </c>
      <c r="P1039" t="s">
        <v>4125</v>
      </c>
      <c r="Q1039" t="b">
        <f>AND(ISNUMBER(data_to_clean[[#This Row],[revenue_formatted]]),ISNUMBER(data_to_clean[[#This Row],[growth_formatted_%]]),ISNUMBER(data_to_clean[[#This Row],[workers]]),ISNUMBER(data_to_clean[[#This Row],[previous_workers]]),ISNUMBER(data_to_clean[[#This Row],[founded]]),ISNUMBER(data_to_clean[[#This Row],[yrs_on_list]]))</f>
        <v>1</v>
      </c>
    </row>
    <row r="1040" spans="1:17" x14ac:dyDescent="0.25">
      <c r="A1040">
        <v>1036</v>
      </c>
      <c r="B1040" t="s">
        <v>4126</v>
      </c>
      <c r="C1040" t="s">
        <v>80</v>
      </c>
      <c r="D1040" t="str">
        <f>VLOOKUP(data_to_clean[[#This Row],[state]],abbreviation_table[],2,FALSE)</f>
        <v>California</v>
      </c>
      <c r="E1040" t="s">
        <v>301</v>
      </c>
      <c r="F1040" t="str">
        <f>TRIM(LEFT(data_to_clean[[#This Row],[revenue]],FIND(" ",data_to_clean[[#This Row],[revenue]])))</f>
        <v>7.1</v>
      </c>
      <c r="G1040" t="str">
        <f>RIGHT(data_to_clean[[#This Row],[revenue]],LEN(data_to_clean[[#This Row],[revenue]])-FIND(" ",data_to_clean[[#This Row],[revenue]]))</f>
        <v>Million</v>
      </c>
      <c r="H1040" s="7">
        <f>VALUE(IF(data_to_clean[[#This Row],[multiplicity]]="Million",_xlfn.CONCAT(SUBSTITUTE(data_to_clean[[#This Row],[number]],".",""),"00000"),_xlfn.CONCAT(SUBSTITUTE(data_to_clean[[#This Row],[number]],".",""),"00000000")))</f>
        <v>7100000</v>
      </c>
      <c r="I1040" t="s">
        <v>4128</v>
      </c>
      <c r="J1040">
        <f>ROUND(VALUE(SUBSTITUTE(data_to_clean[[#This Row],[growth_%]],".",",")),0)</f>
        <v>406</v>
      </c>
      <c r="K1040" t="s">
        <v>211</v>
      </c>
      <c r="L1040">
        <v>34</v>
      </c>
      <c r="M1040">
        <v>21</v>
      </c>
      <c r="N1040">
        <v>2011</v>
      </c>
      <c r="O1040">
        <v>3</v>
      </c>
      <c r="P1040" t="s">
        <v>4129</v>
      </c>
      <c r="Q1040" t="b">
        <f>AND(ISNUMBER(data_to_clean[[#This Row],[revenue_formatted]]),ISNUMBER(data_to_clean[[#This Row],[growth_formatted_%]]),ISNUMBER(data_to_clean[[#This Row],[workers]]),ISNUMBER(data_to_clean[[#This Row],[previous_workers]]),ISNUMBER(data_to_clean[[#This Row],[founded]]),ISNUMBER(data_to_clean[[#This Row],[yrs_on_list]]))</f>
        <v>1</v>
      </c>
    </row>
    <row r="1041" spans="1:17" x14ac:dyDescent="0.25">
      <c r="A1041">
        <v>1037</v>
      </c>
      <c r="B1041" t="s">
        <v>4130</v>
      </c>
      <c r="C1041" t="s">
        <v>30</v>
      </c>
      <c r="D1041" t="str">
        <f>VLOOKUP(data_to_clean[[#This Row],[state]],abbreviation_table[],2,FALSE)</f>
        <v>Texas</v>
      </c>
      <c r="E1041" t="s">
        <v>380</v>
      </c>
      <c r="F1041" t="str">
        <f>TRIM(LEFT(data_to_clean[[#This Row],[revenue]],FIND(" ",data_to_clean[[#This Row],[revenue]])))</f>
        <v>5.8</v>
      </c>
      <c r="G1041" t="str">
        <f>RIGHT(data_to_clean[[#This Row],[revenue]],LEN(data_to_clean[[#This Row],[revenue]])-FIND(" ",data_to_clean[[#This Row],[revenue]]))</f>
        <v>Million</v>
      </c>
      <c r="H1041" s="7">
        <f>VALUE(IF(data_to_clean[[#This Row],[multiplicity]]="Million",_xlfn.CONCAT(SUBSTITUTE(data_to_clean[[#This Row],[number]],".",""),"00000"),_xlfn.CONCAT(SUBSTITUTE(data_to_clean[[#This Row],[number]],".",""),"00000000")))</f>
        <v>5800000</v>
      </c>
      <c r="I1041" t="s">
        <v>4132</v>
      </c>
      <c r="J1041">
        <f>ROUND(VALUE(SUBSTITUTE(data_to_clean[[#This Row],[growth_%]],".",",")),0)</f>
        <v>405</v>
      </c>
      <c r="K1041" t="s">
        <v>69</v>
      </c>
      <c r="L1041">
        <v>60</v>
      </c>
      <c r="M1041">
        <v>15</v>
      </c>
      <c r="N1041">
        <v>2012</v>
      </c>
      <c r="O1041">
        <v>1</v>
      </c>
      <c r="P1041" t="s">
        <v>4133</v>
      </c>
      <c r="Q1041" t="b">
        <f>AND(ISNUMBER(data_to_clean[[#This Row],[revenue_formatted]]),ISNUMBER(data_to_clean[[#This Row],[growth_formatted_%]]),ISNUMBER(data_to_clean[[#This Row],[workers]]),ISNUMBER(data_to_clean[[#This Row],[previous_workers]]),ISNUMBER(data_to_clean[[#This Row],[founded]]),ISNUMBER(data_to_clean[[#This Row],[yrs_on_list]]))</f>
        <v>1</v>
      </c>
    </row>
    <row r="1042" spans="1:17" x14ac:dyDescent="0.25">
      <c r="A1042">
        <v>1038</v>
      </c>
      <c r="B1042" t="s">
        <v>4134</v>
      </c>
      <c r="C1042" t="s">
        <v>30</v>
      </c>
      <c r="D1042" t="str">
        <f>VLOOKUP(data_to_clean[[#This Row],[state]],abbreviation_table[],2,FALSE)</f>
        <v>Texas</v>
      </c>
      <c r="E1042" t="s">
        <v>710</v>
      </c>
      <c r="F1042" t="str">
        <f>TRIM(LEFT(data_to_clean[[#This Row],[revenue]],FIND(" ",data_to_clean[[#This Row],[revenue]])))</f>
        <v>6.5</v>
      </c>
      <c r="G1042" t="str">
        <f>RIGHT(data_to_clean[[#This Row],[revenue]],LEN(data_to_clean[[#This Row],[revenue]])-FIND(" ",data_to_clean[[#This Row],[revenue]]))</f>
        <v>Million</v>
      </c>
      <c r="H1042" s="7">
        <f>VALUE(IF(data_to_clean[[#This Row],[multiplicity]]="Million",_xlfn.CONCAT(SUBSTITUTE(data_to_clean[[#This Row],[number]],".",""),"00000"),_xlfn.CONCAT(SUBSTITUTE(data_to_clean[[#This Row],[number]],".",""),"00000000")))</f>
        <v>6500000</v>
      </c>
      <c r="I1042" t="s">
        <v>4136</v>
      </c>
      <c r="J1042">
        <f>ROUND(VALUE(SUBSTITUTE(data_to_clean[[#This Row],[growth_%]],".",",")),0)</f>
        <v>405</v>
      </c>
      <c r="K1042" t="s">
        <v>1041</v>
      </c>
      <c r="L1042">
        <v>61</v>
      </c>
      <c r="M1042">
        <v>14</v>
      </c>
      <c r="N1042">
        <v>1995</v>
      </c>
      <c r="O1042">
        <v>1</v>
      </c>
      <c r="P1042" t="s">
        <v>4137</v>
      </c>
      <c r="Q1042" t="b">
        <f>AND(ISNUMBER(data_to_clean[[#This Row],[revenue_formatted]]),ISNUMBER(data_to_clean[[#This Row],[growth_formatted_%]]),ISNUMBER(data_to_clean[[#This Row],[workers]]),ISNUMBER(data_to_clean[[#This Row],[previous_workers]]),ISNUMBER(data_to_clean[[#This Row],[founded]]),ISNUMBER(data_to_clean[[#This Row],[yrs_on_list]]))</f>
        <v>1</v>
      </c>
    </row>
    <row r="1043" spans="1:17" x14ac:dyDescent="0.25">
      <c r="A1043">
        <v>1039</v>
      </c>
      <c r="B1043" t="s">
        <v>4138</v>
      </c>
      <c r="C1043" t="s">
        <v>166</v>
      </c>
      <c r="D1043" t="str">
        <f>VLOOKUP(data_to_clean[[#This Row],[state]],abbreviation_table[],2,FALSE)</f>
        <v>Utah</v>
      </c>
      <c r="E1043" t="s">
        <v>445</v>
      </c>
      <c r="F1043" t="str">
        <f>TRIM(LEFT(data_to_clean[[#This Row],[revenue]],FIND(" ",data_to_clean[[#This Row],[revenue]])))</f>
        <v>4.3</v>
      </c>
      <c r="G1043" t="str">
        <f>RIGHT(data_to_clean[[#This Row],[revenue]],LEN(data_to_clean[[#This Row],[revenue]])-FIND(" ",data_to_clean[[#This Row],[revenue]]))</f>
        <v>Million</v>
      </c>
      <c r="H1043" s="7">
        <f>VALUE(IF(data_to_clean[[#This Row],[multiplicity]]="Million",_xlfn.CONCAT(SUBSTITUTE(data_to_clean[[#This Row],[number]],".",""),"00000"),_xlfn.CONCAT(SUBSTITUTE(data_to_clean[[#This Row],[number]],".",""),"00000000")))</f>
        <v>4300000</v>
      </c>
      <c r="I1043" t="s">
        <v>4140</v>
      </c>
      <c r="J1043">
        <f>ROUND(VALUE(SUBSTITUTE(data_to_clean[[#This Row],[growth_%]],".",",")),0)</f>
        <v>405</v>
      </c>
      <c r="K1043" t="s">
        <v>25</v>
      </c>
      <c r="L1043">
        <v>13</v>
      </c>
      <c r="M1043">
        <v>4</v>
      </c>
      <c r="N1043">
        <v>2009</v>
      </c>
      <c r="O1043">
        <v>1</v>
      </c>
      <c r="P1043" t="s">
        <v>4141</v>
      </c>
      <c r="Q1043" t="b">
        <f>AND(ISNUMBER(data_to_clean[[#This Row],[revenue_formatted]]),ISNUMBER(data_to_clean[[#This Row],[growth_formatted_%]]),ISNUMBER(data_to_clean[[#This Row],[workers]]),ISNUMBER(data_to_clean[[#This Row],[previous_workers]]),ISNUMBER(data_to_clean[[#This Row],[founded]]),ISNUMBER(data_to_clean[[#This Row],[yrs_on_list]]))</f>
        <v>1</v>
      </c>
    </row>
    <row r="1044" spans="1:17" x14ac:dyDescent="0.25">
      <c r="A1044">
        <v>1040</v>
      </c>
      <c r="B1044" t="s">
        <v>4142</v>
      </c>
      <c r="C1044" t="s">
        <v>243</v>
      </c>
      <c r="D1044" t="str">
        <f>VLOOKUP(data_to_clean[[#This Row],[state]],abbreviation_table[],2,FALSE)</f>
        <v>Maryland</v>
      </c>
      <c r="E1044" t="s">
        <v>1227</v>
      </c>
      <c r="F1044" t="str">
        <f>TRIM(LEFT(data_to_clean[[#This Row],[revenue]],FIND(" ",data_to_clean[[#This Row],[revenue]])))</f>
        <v>4.2</v>
      </c>
      <c r="G1044" t="str">
        <f>RIGHT(data_to_clean[[#This Row],[revenue]],LEN(data_to_clean[[#This Row],[revenue]])-FIND(" ",data_to_clean[[#This Row],[revenue]]))</f>
        <v>Million</v>
      </c>
      <c r="H1044" s="7">
        <f>VALUE(IF(data_to_clean[[#This Row],[multiplicity]]="Million",_xlfn.CONCAT(SUBSTITUTE(data_to_clean[[#This Row],[number]],".",""),"00000"),_xlfn.CONCAT(SUBSTITUTE(data_to_clean[[#This Row],[number]],".",""),"00000000")))</f>
        <v>4200000</v>
      </c>
      <c r="I1044" t="s">
        <v>4144</v>
      </c>
      <c r="J1044">
        <f>ROUND(VALUE(SUBSTITUTE(data_to_clean[[#This Row],[growth_%]],".",",")),0)</f>
        <v>404</v>
      </c>
      <c r="K1044" t="s">
        <v>336</v>
      </c>
      <c r="L1044">
        <v>60</v>
      </c>
      <c r="M1044">
        <v>5</v>
      </c>
      <c r="N1044">
        <v>2008</v>
      </c>
      <c r="O1044">
        <v>1</v>
      </c>
      <c r="P1044" t="s">
        <v>459</v>
      </c>
      <c r="Q1044" t="b">
        <f>AND(ISNUMBER(data_to_clean[[#This Row],[revenue_formatted]]),ISNUMBER(data_to_clean[[#This Row],[growth_formatted_%]]),ISNUMBER(data_to_clean[[#This Row],[workers]]),ISNUMBER(data_to_clean[[#This Row],[previous_workers]]),ISNUMBER(data_to_clean[[#This Row],[founded]]),ISNUMBER(data_to_clean[[#This Row],[yrs_on_list]]))</f>
        <v>1</v>
      </c>
    </row>
    <row r="1045" spans="1:17" x14ac:dyDescent="0.25">
      <c r="A1045">
        <v>1041</v>
      </c>
      <c r="B1045" t="s">
        <v>4145</v>
      </c>
      <c r="C1045" t="s">
        <v>105</v>
      </c>
      <c r="D1045" t="str">
        <f>VLOOKUP(data_to_clean[[#This Row],[state]],abbreviation_table[],2,FALSE)</f>
        <v>New York</v>
      </c>
      <c r="E1045" t="s">
        <v>4147</v>
      </c>
      <c r="F1045" t="str">
        <f>TRIM(LEFT(data_to_clean[[#This Row],[revenue]],FIND(" ",data_to_clean[[#This Row],[revenue]])))</f>
        <v>38</v>
      </c>
      <c r="G1045" t="str">
        <f>RIGHT(data_to_clean[[#This Row],[revenue]],LEN(data_to_clean[[#This Row],[revenue]])-FIND(" ",data_to_clean[[#This Row],[revenue]]))</f>
        <v>Million</v>
      </c>
      <c r="H1045" s="7">
        <f>VALUE(IF(data_to_clean[[#This Row],[multiplicity]]="Million",_xlfn.CONCAT(SUBSTITUTE(data_to_clean[[#This Row],[number]],".",""),"00000"),_xlfn.CONCAT(SUBSTITUTE(data_to_clean[[#This Row],[number]],".",""),"00000000")))</f>
        <v>3800000</v>
      </c>
      <c r="I1045" t="s">
        <v>4148</v>
      </c>
      <c r="J1045">
        <f>ROUND(VALUE(SUBSTITUTE(data_to_clean[[#This Row],[growth_%]],".",",")),0)</f>
        <v>403</v>
      </c>
      <c r="K1045" t="s">
        <v>156</v>
      </c>
      <c r="L1045">
        <v>267</v>
      </c>
      <c r="M1045">
        <v>180</v>
      </c>
      <c r="N1045">
        <v>2012</v>
      </c>
      <c r="O1045">
        <v>2</v>
      </c>
      <c r="P1045" t="s">
        <v>108</v>
      </c>
      <c r="Q1045" t="b">
        <f>AND(ISNUMBER(data_to_clean[[#This Row],[revenue_formatted]]),ISNUMBER(data_to_clean[[#This Row],[growth_formatted_%]]),ISNUMBER(data_to_clean[[#This Row],[workers]]),ISNUMBER(data_to_clean[[#This Row],[previous_workers]]),ISNUMBER(data_to_clean[[#This Row],[founded]]),ISNUMBER(data_to_clean[[#This Row],[yrs_on_list]]))</f>
        <v>1</v>
      </c>
    </row>
    <row r="1046" spans="1:17" x14ac:dyDescent="0.25">
      <c r="A1046">
        <v>1042</v>
      </c>
      <c r="B1046" t="s">
        <v>4149</v>
      </c>
      <c r="C1046" t="s">
        <v>15</v>
      </c>
      <c r="D1046" t="str">
        <f>VLOOKUP(data_to_clean[[#This Row],[state]],abbreviation_table[],2,FALSE)</f>
        <v>Arizona</v>
      </c>
      <c r="E1046" t="s">
        <v>1803</v>
      </c>
      <c r="F1046" t="str">
        <f>TRIM(LEFT(data_to_clean[[#This Row],[revenue]],FIND(" ",data_to_clean[[#This Row],[revenue]])))</f>
        <v>11.6</v>
      </c>
      <c r="G1046" t="str">
        <f>RIGHT(data_to_clean[[#This Row],[revenue]],LEN(data_to_clean[[#This Row],[revenue]])-FIND(" ",data_to_clean[[#This Row],[revenue]]))</f>
        <v>Million</v>
      </c>
      <c r="H1046" s="7">
        <f>VALUE(IF(data_to_clean[[#This Row],[multiplicity]]="Million",_xlfn.CONCAT(SUBSTITUTE(data_to_clean[[#This Row],[number]],".",""),"00000"),_xlfn.CONCAT(SUBSTITUTE(data_to_clean[[#This Row],[number]],".",""),"00000000")))</f>
        <v>11600000</v>
      </c>
      <c r="I1046" t="s">
        <v>4151</v>
      </c>
      <c r="J1046">
        <f>ROUND(VALUE(SUBSTITUTE(data_to_clean[[#This Row],[growth_%]],".",",")),0)</f>
        <v>403</v>
      </c>
      <c r="K1046" t="s">
        <v>40</v>
      </c>
      <c r="L1046">
        <v>181</v>
      </c>
      <c r="M1046">
        <v>12</v>
      </c>
      <c r="N1046">
        <v>2010</v>
      </c>
      <c r="O1046">
        <v>2</v>
      </c>
      <c r="P1046" t="s">
        <v>651</v>
      </c>
      <c r="Q1046" t="b">
        <f>AND(ISNUMBER(data_to_clean[[#This Row],[revenue_formatted]]),ISNUMBER(data_to_clean[[#This Row],[growth_formatted_%]]),ISNUMBER(data_to_clean[[#This Row],[workers]]),ISNUMBER(data_to_clean[[#This Row],[previous_workers]]),ISNUMBER(data_to_clean[[#This Row],[founded]]),ISNUMBER(data_to_clean[[#This Row],[yrs_on_list]]))</f>
        <v>1</v>
      </c>
    </row>
    <row r="1047" spans="1:17" x14ac:dyDescent="0.25">
      <c r="A1047">
        <v>1043</v>
      </c>
      <c r="B1047" t="s">
        <v>4152</v>
      </c>
      <c r="C1047" t="s">
        <v>15</v>
      </c>
      <c r="D1047" t="str">
        <f>VLOOKUP(data_to_clean[[#This Row],[state]],abbreviation_table[],2,FALSE)</f>
        <v>Arizona</v>
      </c>
      <c r="E1047" t="s">
        <v>1608</v>
      </c>
      <c r="F1047" t="str">
        <f>TRIM(LEFT(data_to_clean[[#This Row],[revenue]],FIND(" ",data_to_clean[[#This Row],[revenue]])))</f>
        <v>8.1</v>
      </c>
      <c r="G1047" t="str">
        <f>RIGHT(data_to_clean[[#This Row],[revenue]],LEN(data_to_clean[[#This Row],[revenue]])-FIND(" ",data_to_clean[[#This Row],[revenue]]))</f>
        <v>Million</v>
      </c>
      <c r="H1047" s="7">
        <f>VALUE(IF(data_to_clean[[#This Row],[multiplicity]]="Million",_xlfn.CONCAT(SUBSTITUTE(data_to_clean[[#This Row],[number]],".",""),"00000"),_xlfn.CONCAT(SUBSTITUTE(data_to_clean[[#This Row],[number]],".",""),"00000000")))</f>
        <v>8100000</v>
      </c>
      <c r="I1047" t="s">
        <v>4154</v>
      </c>
      <c r="J1047">
        <f>ROUND(VALUE(SUBSTITUTE(data_to_clean[[#This Row],[growth_%]],".",",")),0)</f>
        <v>401</v>
      </c>
      <c r="K1047" t="s">
        <v>156</v>
      </c>
      <c r="L1047">
        <v>65</v>
      </c>
      <c r="M1047">
        <v>16</v>
      </c>
      <c r="N1047">
        <v>2013</v>
      </c>
      <c r="O1047">
        <v>3</v>
      </c>
      <c r="P1047" t="s">
        <v>19</v>
      </c>
      <c r="Q1047" t="b">
        <f>AND(ISNUMBER(data_to_clean[[#This Row],[revenue_formatted]]),ISNUMBER(data_to_clean[[#This Row],[growth_formatted_%]]),ISNUMBER(data_to_clean[[#This Row],[workers]]),ISNUMBER(data_to_clean[[#This Row],[previous_workers]]),ISNUMBER(data_to_clean[[#This Row],[founded]]),ISNUMBER(data_to_clean[[#This Row],[yrs_on_list]]))</f>
        <v>1</v>
      </c>
    </row>
    <row r="1048" spans="1:17" x14ac:dyDescent="0.25">
      <c r="A1048">
        <v>1044</v>
      </c>
      <c r="B1048" t="s">
        <v>4155</v>
      </c>
      <c r="C1048" t="s">
        <v>643</v>
      </c>
      <c r="D1048" t="str">
        <f>VLOOKUP(data_to_clean[[#This Row],[state]],abbreviation_table[],2,FALSE)</f>
        <v>Connecticut</v>
      </c>
      <c r="E1048" t="s">
        <v>4157</v>
      </c>
      <c r="F1048" t="str">
        <f>TRIM(LEFT(data_to_clean[[#This Row],[revenue]],FIND(" ",data_to_clean[[#This Row],[revenue]])))</f>
        <v>15</v>
      </c>
      <c r="G1048" t="str">
        <f>RIGHT(data_to_clean[[#This Row],[revenue]],LEN(data_to_clean[[#This Row],[revenue]])-FIND(" ",data_to_clean[[#This Row],[revenue]]))</f>
        <v>Million</v>
      </c>
      <c r="H1048" s="7">
        <f>VALUE(IF(data_to_clean[[#This Row],[multiplicity]]="Million",_xlfn.CONCAT(SUBSTITUTE(data_to_clean[[#This Row],[number]],".",""),"00000"),_xlfn.CONCAT(SUBSTITUTE(data_to_clean[[#This Row],[number]],".",""),"00000000")))</f>
        <v>1500000</v>
      </c>
      <c r="I1048" t="s">
        <v>4158</v>
      </c>
      <c r="J1048">
        <f>ROUND(VALUE(SUBSTITUTE(data_to_clean[[#This Row],[growth_%]],".",",")),0)</f>
        <v>400</v>
      </c>
      <c r="K1048" t="s">
        <v>233</v>
      </c>
      <c r="L1048">
        <v>24</v>
      </c>
      <c r="M1048">
        <v>12</v>
      </c>
      <c r="N1048">
        <v>2013</v>
      </c>
      <c r="O1048">
        <v>2</v>
      </c>
      <c r="P1048" t="s">
        <v>4159</v>
      </c>
      <c r="Q1048" t="b">
        <f>AND(ISNUMBER(data_to_clean[[#This Row],[revenue_formatted]]),ISNUMBER(data_to_clean[[#This Row],[growth_formatted_%]]),ISNUMBER(data_to_clean[[#This Row],[workers]]),ISNUMBER(data_to_clean[[#This Row],[previous_workers]]),ISNUMBER(data_to_clean[[#This Row],[founded]]),ISNUMBER(data_to_clean[[#This Row],[yrs_on_list]]))</f>
        <v>1</v>
      </c>
    </row>
    <row r="1049" spans="1:17" x14ac:dyDescent="0.25">
      <c r="A1049">
        <v>1045</v>
      </c>
      <c r="B1049" t="s">
        <v>4160</v>
      </c>
      <c r="C1049" t="s">
        <v>15</v>
      </c>
      <c r="D1049" t="str">
        <f>VLOOKUP(data_to_clean[[#This Row],[state]],abbreviation_table[],2,FALSE)</f>
        <v>Arizona</v>
      </c>
      <c r="E1049" t="s">
        <v>4162</v>
      </c>
      <c r="F1049" t="str">
        <f>TRIM(LEFT(data_to_clean[[#This Row],[revenue]],FIND(" ",data_to_clean[[#This Row],[revenue]])))</f>
        <v>28.2</v>
      </c>
      <c r="G1049" t="str">
        <f>RIGHT(data_to_clean[[#This Row],[revenue]],LEN(data_to_clean[[#This Row],[revenue]])-FIND(" ",data_to_clean[[#This Row],[revenue]]))</f>
        <v>Million</v>
      </c>
      <c r="H1049" s="7">
        <f>VALUE(IF(data_to_clean[[#This Row],[multiplicity]]="Million",_xlfn.CONCAT(SUBSTITUTE(data_to_clean[[#This Row],[number]],".",""),"00000"),_xlfn.CONCAT(SUBSTITUTE(data_to_clean[[#This Row],[number]],".",""),"00000000")))</f>
        <v>28200000</v>
      </c>
      <c r="I1049" t="s">
        <v>4163</v>
      </c>
      <c r="J1049">
        <f>ROUND(VALUE(SUBSTITUTE(data_to_clean[[#This Row],[growth_%]],".",",")),0)</f>
        <v>400</v>
      </c>
      <c r="K1049" t="s">
        <v>40</v>
      </c>
      <c r="L1049">
        <v>180</v>
      </c>
      <c r="M1049">
        <v>54</v>
      </c>
      <c r="N1049">
        <v>2007</v>
      </c>
      <c r="O1049">
        <v>2</v>
      </c>
      <c r="P1049" t="s">
        <v>1681</v>
      </c>
      <c r="Q1049" t="b">
        <f>AND(ISNUMBER(data_to_clean[[#This Row],[revenue_formatted]]),ISNUMBER(data_to_clean[[#This Row],[growth_formatted_%]]),ISNUMBER(data_to_clean[[#This Row],[workers]]),ISNUMBER(data_to_clean[[#This Row],[previous_workers]]),ISNUMBER(data_to_clean[[#This Row],[founded]]),ISNUMBER(data_to_clean[[#This Row],[yrs_on_list]]))</f>
        <v>1</v>
      </c>
    </row>
    <row r="1050" spans="1:17" x14ac:dyDescent="0.25">
      <c r="A1050">
        <v>1046</v>
      </c>
      <c r="B1050" t="s">
        <v>4164</v>
      </c>
      <c r="C1050" t="s">
        <v>1337</v>
      </c>
      <c r="D1050" t="str">
        <f>VLOOKUP(data_to_clean[[#This Row],[state]],abbreviation_table[],2,FALSE)</f>
        <v>Louisiana</v>
      </c>
      <c r="E1050" t="s">
        <v>425</v>
      </c>
      <c r="F1050" t="str">
        <f>TRIM(LEFT(data_to_clean[[#This Row],[revenue]],FIND(" ",data_to_clean[[#This Row],[revenue]])))</f>
        <v>4.6</v>
      </c>
      <c r="G1050" t="str">
        <f>RIGHT(data_to_clean[[#This Row],[revenue]],LEN(data_to_clean[[#This Row],[revenue]])-FIND(" ",data_to_clean[[#This Row],[revenue]]))</f>
        <v>Million</v>
      </c>
      <c r="H1050" s="7">
        <f>VALUE(IF(data_to_clean[[#This Row],[multiplicity]]="Million",_xlfn.CONCAT(SUBSTITUTE(data_to_clean[[#This Row],[number]],".",""),"00000"),_xlfn.CONCAT(SUBSTITUTE(data_to_clean[[#This Row],[number]],".",""),"00000000")))</f>
        <v>4600000</v>
      </c>
      <c r="I1050" t="s">
        <v>4166</v>
      </c>
      <c r="J1050">
        <f>ROUND(VALUE(SUBSTITUTE(data_to_clean[[#This Row],[growth_%]],".",",")),0)</f>
        <v>400</v>
      </c>
      <c r="K1050" t="s">
        <v>233</v>
      </c>
      <c r="L1050">
        <v>25</v>
      </c>
      <c r="M1050">
        <v>5</v>
      </c>
      <c r="N1050">
        <v>2009</v>
      </c>
      <c r="O1050">
        <v>1</v>
      </c>
      <c r="P1050" t="s">
        <v>2854</v>
      </c>
      <c r="Q1050" t="b">
        <f>AND(ISNUMBER(data_to_clean[[#This Row],[revenue_formatted]]),ISNUMBER(data_to_clean[[#This Row],[growth_formatted_%]]),ISNUMBER(data_to_clean[[#This Row],[workers]]),ISNUMBER(data_to_clean[[#This Row],[previous_workers]]),ISNUMBER(data_to_clean[[#This Row],[founded]]),ISNUMBER(data_to_clean[[#This Row],[yrs_on_list]]))</f>
        <v>1</v>
      </c>
    </row>
    <row r="1051" spans="1:17" x14ac:dyDescent="0.25">
      <c r="A1051">
        <v>1047</v>
      </c>
      <c r="B1051" t="s">
        <v>4167</v>
      </c>
      <c r="C1051" t="s">
        <v>503</v>
      </c>
      <c r="D1051" t="str">
        <f>VLOOKUP(data_to_clean[[#This Row],[state]],abbreviation_table[],2,FALSE)</f>
        <v>Illinois</v>
      </c>
      <c r="E1051" t="s">
        <v>518</v>
      </c>
      <c r="F1051" t="str">
        <f>TRIM(LEFT(data_to_clean[[#This Row],[revenue]],FIND(" ",data_to_clean[[#This Row],[revenue]])))</f>
        <v>6.6</v>
      </c>
      <c r="G1051" t="str">
        <f>RIGHT(data_to_clean[[#This Row],[revenue]],LEN(data_to_clean[[#This Row],[revenue]])-FIND(" ",data_to_clean[[#This Row],[revenue]]))</f>
        <v>Million</v>
      </c>
      <c r="H1051" s="7">
        <f>VALUE(IF(data_to_clean[[#This Row],[multiplicity]]="Million",_xlfn.CONCAT(SUBSTITUTE(data_to_clean[[#This Row],[number]],".",""),"00000"),_xlfn.CONCAT(SUBSTITUTE(data_to_clean[[#This Row],[number]],".",""),"00000000")))</f>
        <v>6600000</v>
      </c>
      <c r="I1051" t="s">
        <v>4169</v>
      </c>
      <c r="J1051">
        <f>ROUND(VALUE(SUBSTITUTE(data_to_clean[[#This Row],[growth_%]],".",",")),0)</f>
        <v>399</v>
      </c>
      <c r="K1051" t="s">
        <v>175</v>
      </c>
      <c r="L1051">
        <v>14</v>
      </c>
      <c r="M1051">
        <v>4</v>
      </c>
      <c r="N1051">
        <v>2012</v>
      </c>
      <c r="O1051">
        <v>3</v>
      </c>
      <c r="P1051" t="s">
        <v>506</v>
      </c>
      <c r="Q1051" t="b">
        <f>AND(ISNUMBER(data_to_clean[[#This Row],[revenue_formatted]]),ISNUMBER(data_to_clean[[#This Row],[growth_formatted_%]]),ISNUMBER(data_to_clean[[#This Row],[workers]]),ISNUMBER(data_to_clean[[#This Row],[previous_workers]]),ISNUMBER(data_to_clean[[#This Row],[founded]]),ISNUMBER(data_to_clean[[#This Row],[yrs_on_list]]))</f>
        <v>1</v>
      </c>
    </row>
    <row r="1052" spans="1:17" x14ac:dyDescent="0.25">
      <c r="A1052">
        <v>1048</v>
      </c>
      <c r="B1052" t="s">
        <v>4170</v>
      </c>
      <c r="C1052" t="s">
        <v>119</v>
      </c>
      <c r="D1052" t="str">
        <f>VLOOKUP(data_to_clean[[#This Row],[state]],abbreviation_table[],2,FALSE)</f>
        <v>Georgia</v>
      </c>
      <c r="E1052" t="s">
        <v>533</v>
      </c>
      <c r="F1052" t="str">
        <f>TRIM(LEFT(data_to_clean[[#This Row],[revenue]],FIND(" ",data_to_clean[[#This Row],[revenue]])))</f>
        <v>15.3</v>
      </c>
      <c r="G1052" t="str">
        <f>RIGHT(data_to_clean[[#This Row],[revenue]],LEN(data_to_clean[[#This Row],[revenue]])-FIND(" ",data_to_clean[[#This Row],[revenue]]))</f>
        <v>Million</v>
      </c>
      <c r="H1052" s="7">
        <f>VALUE(IF(data_to_clean[[#This Row],[multiplicity]]="Million",_xlfn.CONCAT(SUBSTITUTE(data_to_clean[[#This Row],[number]],".",""),"00000"),_xlfn.CONCAT(SUBSTITUTE(data_to_clean[[#This Row],[number]],".",""),"00000000")))</f>
        <v>15300000</v>
      </c>
      <c r="I1052" t="s">
        <v>4172</v>
      </c>
      <c r="J1052">
        <f>ROUND(VALUE(SUBSTITUTE(data_to_clean[[#This Row],[growth_%]],".",",")),0)</f>
        <v>399</v>
      </c>
      <c r="K1052" t="s">
        <v>33</v>
      </c>
      <c r="L1052">
        <v>45</v>
      </c>
      <c r="M1052">
        <v>30</v>
      </c>
      <c r="N1052">
        <v>2010</v>
      </c>
      <c r="O1052">
        <v>4</v>
      </c>
      <c r="P1052" t="s">
        <v>1362</v>
      </c>
      <c r="Q1052" t="b">
        <f>AND(ISNUMBER(data_to_clean[[#This Row],[revenue_formatted]]),ISNUMBER(data_to_clean[[#This Row],[growth_formatted_%]]),ISNUMBER(data_to_clean[[#This Row],[workers]]),ISNUMBER(data_to_clean[[#This Row],[previous_workers]]),ISNUMBER(data_to_clean[[#This Row],[founded]]),ISNUMBER(data_to_clean[[#This Row],[yrs_on_list]]))</f>
        <v>1</v>
      </c>
    </row>
    <row r="1053" spans="1:17" x14ac:dyDescent="0.25">
      <c r="A1053">
        <v>1049</v>
      </c>
      <c r="B1053" t="s">
        <v>4173</v>
      </c>
      <c r="C1053" t="s">
        <v>66</v>
      </c>
      <c r="D1053" t="str">
        <f>VLOOKUP(data_to_clean[[#This Row],[state]],abbreviation_table[],2,FALSE)</f>
        <v>Virginia</v>
      </c>
      <c r="E1053" t="s">
        <v>493</v>
      </c>
      <c r="F1053" t="str">
        <f>TRIM(LEFT(data_to_clean[[#This Row],[revenue]],FIND(" ",data_to_clean[[#This Row],[revenue]])))</f>
        <v>3.9</v>
      </c>
      <c r="G1053" t="str">
        <f>RIGHT(data_to_clean[[#This Row],[revenue]],LEN(data_to_clean[[#This Row],[revenue]])-FIND(" ",data_to_clean[[#This Row],[revenue]]))</f>
        <v>Million</v>
      </c>
      <c r="H1053" s="7">
        <f>VALUE(IF(data_to_clean[[#This Row],[multiplicity]]="Million",_xlfn.CONCAT(SUBSTITUTE(data_to_clean[[#This Row],[number]],".",""),"00000"),_xlfn.CONCAT(SUBSTITUTE(data_to_clean[[#This Row],[number]],".",""),"00000000")))</f>
        <v>3900000</v>
      </c>
      <c r="I1053" t="s">
        <v>4175</v>
      </c>
      <c r="J1053">
        <f>ROUND(VALUE(SUBSTITUTE(data_to_clean[[#This Row],[growth_%]],".",",")),0)</f>
        <v>399</v>
      </c>
      <c r="K1053" t="s">
        <v>181</v>
      </c>
      <c r="L1053">
        <v>25</v>
      </c>
      <c r="M1053">
        <v>5</v>
      </c>
      <c r="N1053">
        <v>2010</v>
      </c>
      <c r="O1053">
        <v>3</v>
      </c>
      <c r="P1053" t="s">
        <v>565</v>
      </c>
      <c r="Q1053" t="b">
        <f>AND(ISNUMBER(data_to_clean[[#This Row],[revenue_formatted]]),ISNUMBER(data_to_clean[[#This Row],[growth_formatted_%]]),ISNUMBER(data_to_clean[[#This Row],[workers]]),ISNUMBER(data_to_clean[[#This Row],[previous_workers]]),ISNUMBER(data_to_clean[[#This Row],[founded]]),ISNUMBER(data_to_clean[[#This Row],[yrs_on_list]]))</f>
        <v>1</v>
      </c>
    </row>
    <row r="1054" spans="1:17" x14ac:dyDescent="0.25">
      <c r="A1054">
        <v>1050</v>
      </c>
      <c r="B1054" t="s">
        <v>4176</v>
      </c>
      <c r="C1054" t="s">
        <v>80</v>
      </c>
      <c r="D1054" t="str">
        <f>VLOOKUP(data_to_clean[[#This Row],[state]],abbreviation_table[],2,FALSE)</f>
        <v>California</v>
      </c>
      <c r="E1054" t="s">
        <v>665</v>
      </c>
      <c r="F1054" t="str">
        <f>TRIM(LEFT(data_to_clean[[#This Row],[revenue]],FIND(" ",data_to_clean[[#This Row],[revenue]])))</f>
        <v>3.2</v>
      </c>
      <c r="G1054" t="str">
        <f>RIGHT(data_to_clean[[#This Row],[revenue]],LEN(data_to_clean[[#This Row],[revenue]])-FIND(" ",data_to_clean[[#This Row],[revenue]]))</f>
        <v>Million</v>
      </c>
      <c r="H1054" s="7">
        <f>VALUE(IF(data_to_clean[[#This Row],[multiplicity]]="Million",_xlfn.CONCAT(SUBSTITUTE(data_to_clean[[#This Row],[number]],".",""),"00000"),_xlfn.CONCAT(SUBSTITUTE(data_to_clean[[#This Row],[number]],".",""),"00000000")))</f>
        <v>3200000</v>
      </c>
      <c r="I1054" t="s">
        <v>4178</v>
      </c>
      <c r="J1054">
        <f>ROUND(VALUE(SUBSTITUTE(data_to_clean[[#This Row],[growth_%]],".",",")),0)</f>
        <v>399</v>
      </c>
      <c r="K1054" t="s">
        <v>48</v>
      </c>
      <c r="L1054">
        <v>15</v>
      </c>
      <c r="M1054">
        <v>2</v>
      </c>
      <c r="N1054">
        <v>2010</v>
      </c>
      <c r="O1054">
        <v>1</v>
      </c>
      <c r="P1054" t="s">
        <v>1403</v>
      </c>
      <c r="Q1054" t="b">
        <f>AND(ISNUMBER(data_to_clean[[#This Row],[revenue_formatted]]),ISNUMBER(data_to_clean[[#This Row],[growth_formatted_%]]),ISNUMBER(data_to_clean[[#This Row],[workers]]),ISNUMBER(data_to_clean[[#This Row],[previous_workers]]),ISNUMBER(data_to_clean[[#This Row],[founded]]),ISNUMBER(data_to_clean[[#This Row],[yrs_on_list]]))</f>
        <v>1</v>
      </c>
    </row>
    <row r="1055" spans="1:17" x14ac:dyDescent="0.25">
      <c r="A1055">
        <v>1051</v>
      </c>
      <c r="B1055" t="s">
        <v>4179</v>
      </c>
      <c r="C1055" t="s">
        <v>66</v>
      </c>
      <c r="D1055" t="str">
        <f>VLOOKUP(data_to_clean[[#This Row],[state]],abbreviation_table[],2,FALSE)</f>
        <v>Virginia</v>
      </c>
      <c r="E1055" t="s">
        <v>939</v>
      </c>
      <c r="F1055" t="str">
        <f>TRIM(LEFT(data_to_clean[[#This Row],[revenue]],FIND(" ",data_to_clean[[#This Row],[revenue]])))</f>
        <v>4.1</v>
      </c>
      <c r="G1055" t="str">
        <f>RIGHT(data_to_clean[[#This Row],[revenue]],LEN(data_to_clean[[#This Row],[revenue]])-FIND(" ",data_to_clean[[#This Row],[revenue]]))</f>
        <v>Million</v>
      </c>
      <c r="H1055" s="7">
        <f>VALUE(IF(data_to_clean[[#This Row],[multiplicity]]="Million",_xlfn.CONCAT(SUBSTITUTE(data_to_clean[[#This Row],[number]],".",""),"00000"),_xlfn.CONCAT(SUBSTITUTE(data_to_clean[[#This Row],[number]],".",""),"00000000")))</f>
        <v>4100000</v>
      </c>
      <c r="I1055" t="s">
        <v>4181</v>
      </c>
      <c r="J1055">
        <f>ROUND(VALUE(SUBSTITUTE(data_to_clean[[#This Row],[growth_%]],".",",")),0)</f>
        <v>399</v>
      </c>
      <c r="K1055" t="s">
        <v>156</v>
      </c>
      <c r="L1055">
        <v>38</v>
      </c>
      <c r="M1055">
        <v>12</v>
      </c>
      <c r="N1055">
        <v>2010</v>
      </c>
      <c r="O1055">
        <v>3</v>
      </c>
      <c r="P1055" t="s">
        <v>1896</v>
      </c>
      <c r="Q1055" t="b">
        <f>AND(ISNUMBER(data_to_clean[[#This Row],[revenue_formatted]]),ISNUMBER(data_to_clean[[#This Row],[growth_formatted_%]]),ISNUMBER(data_to_clean[[#This Row],[workers]]),ISNUMBER(data_to_clean[[#This Row],[previous_workers]]),ISNUMBER(data_to_clean[[#This Row],[founded]]),ISNUMBER(data_to_clean[[#This Row],[yrs_on_list]]))</f>
        <v>1</v>
      </c>
    </row>
    <row r="1056" spans="1:17" x14ac:dyDescent="0.25">
      <c r="A1056">
        <v>1052</v>
      </c>
      <c r="B1056" t="s">
        <v>4182</v>
      </c>
      <c r="C1056" t="s">
        <v>52</v>
      </c>
      <c r="D1056" t="str">
        <f>VLOOKUP(data_to_clean[[#This Row],[state]],abbreviation_table[],2,FALSE)</f>
        <v>Florida</v>
      </c>
      <c r="E1056" t="s">
        <v>430</v>
      </c>
      <c r="F1056" t="str">
        <f>TRIM(LEFT(data_to_clean[[#This Row],[revenue]],FIND(" ",data_to_clean[[#This Row],[revenue]])))</f>
        <v>6.7</v>
      </c>
      <c r="G1056" t="str">
        <f>RIGHT(data_to_clean[[#This Row],[revenue]],LEN(data_to_clean[[#This Row],[revenue]])-FIND(" ",data_to_clean[[#This Row],[revenue]]))</f>
        <v>Million</v>
      </c>
      <c r="H1056" s="7">
        <f>VALUE(IF(data_to_clean[[#This Row],[multiplicity]]="Million",_xlfn.CONCAT(SUBSTITUTE(data_to_clean[[#This Row],[number]],".",""),"00000"),_xlfn.CONCAT(SUBSTITUTE(data_to_clean[[#This Row],[number]],".",""),"00000000")))</f>
        <v>6700000</v>
      </c>
      <c r="I1056" t="s">
        <v>4184</v>
      </c>
      <c r="J1056">
        <f>ROUND(VALUE(SUBSTITUTE(data_to_clean[[#This Row],[growth_%]],".",",")),0)</f>
        <v>398</v>
      </c>
      <c r="K1056" t="s">
        <v>211</v>
      </c>
      <c r="L1056">
        <v>51</v>
      </c>
      <c r="M1056">
        <v>17</v>
      </c>
      <c r="N1056">
        <v>2014</v>
      </c>
      <c r="O1056">
        <v>2</v>
      </c>
      <c r="P1056" t="s">
        <v>671</v>
      </c>
      <c r="Q1056" t="b">
        <f>AND(ISNUMBER(data_to_clean[[#This Row],[revenue_formatted]]),ISNUMBER(data_to_clean[[#This Row],[growth_formatted_%]]),ISNUMBER(data_to_clean[[#This Row],[workers]]),ISNUMBER(data_to_clean[[#This Row],[previous_workers]]),ISNUMBER(data_to_clean[[#This Row],[founded]]),ISNUMBER(data_to_clean[[#This Row],[yrs_on_list]]))</f>
        <v>1</v>
      </c>
    </row>
    <row r="1057" spans="1:17" x14ac:dyDescent="0.25">
      <c r="A1057">
        <v>1053</v>
      </c>
      <c r="B1057" t="s">
        <v>4185</v>
      </c>
      <c r="C1057" t="s">
        <v>80</v>
      </c>
      <c r="D1057" t="str">
        <f>VLOOKUP(data_to_clean[[#This Row],[state]],abbreviation_table[],2,FALSE)</f>
        <v>California</v>
      </c>
      <c r="E1057" t="s">
        <v>416</v>
      </c>
      <c r="F1057" t="str">
        <f>TRIM(LEFT(data_to_clean[[#This Row],[revenue]],FIND(" ",data_to_clean[[#This Row],[revenue]])))</f>
        <v>4.7</v>
      </c>
      <c r="G1057" t="str">
        <f>RIGHT(data_to_clean[[#This Row],[revenue]],LEN(data_to_clean[[#This Row],[revenue]])-FIND(" ",data_to_clean[[#This Row],[revenue]]))</f>
        <v>Million</v>
      </c>
      <c r="H1057" s="7">
        <f>VALUE(IF(data_to_clean[[#This Row],[multiplicity]]="Million",_xlfn.CONCAT(SUBSTITUTE(data_to_clean[[#This Row],[number]],".",""),"00000"),_xlfn.CONCAT(SUBSTITUTE(data_to_clean[[#This Row],[number]],".",""),"00000000")))</f>
        <v>4700000</v>
      </c>
      <c r="I1057" t="s">
        <v>4187</v>
      </c>
      <c r="J1057">
        <f>ROUND(VALUE(SUBSTITUTE(data_to_clean[[#This Row],[growth_%]],".",",")),0)</f>
        <v>398</v>
      </c>
      <c r="K1057" t="s">
        <v>156</v>
      </c>
      <c r="L1057">
        <v>19</v>
      </c>
      <c r="M1057">
        <v>6</v>
      </c>
      <c r="N1057">
        <v>2014</v>
      </c>
      <c r="O1057">
        <v>1</v>
      </c>
      <c r="P1057" t="s">
        <v>1586</v>
      </c>
      <c r="Q1057" t="b">
        <f>AND(ISNUMBER(data_to_clean[[#This Row],[revenue_formatted]]),ISNUMBER(data_to_clean[[#This Row],[growth_formatted_%]]),ISNUMBER(data_to_clean[[#This Row],[workers]]),ISNUMBER(data_to_clean[[#This Row],[previous_workers]]),ISNUMBER(data_to_clean[[#This Row],[founded]]),ISNUMBER(data_to_clean[[#This Row],[yrs_on_list]]))</f>
        <v>1</v>
      </c>
    </row>
    <row r="1058" spans="1:17" x14ac:dyDescent="0.25">
      <c r="A1058">
        <v>1054</v>
      </c>
      <c r="B1058" t="s">
        <v>4188</v>
      </c>
      <c r="C1058" t="s">
        <v>105</v>
      </c>
      <c r="D1058" t="str">
        <f>VLOOKUP(data_to_clean[[#This Row],[state]],abbreviation_table[],2,FALSE)</f>
        <v>New York</v>
      </c>
      <c r="E1058" t="s">
        <v>749</v>
      </c>
      <c r="F1058" t="str">
        <f>TRIM(LEFT(data_to_clean[[#This Row],[revenue]],FIND(" ",data_to_clean[[#This Row],[revenue]])))</f>
        <v>9.2</v>
      </c>
      <c r="G1058" t="str">
        <f>RIGHT(data_to_clean[[#This Row],[revenue]],LEN(data_to_clean[[#This Row],[revenue]])-FIND(" ",data_to_clean[[#This Row],[revenue]]))</f>
        <v>Million</v>
      </c>
      <c r="H1058" s="7">
        <f>VALUE(IF(data_to_clean[[#This Row],[multiplicity]]="Million",_xlfn.CONCAT(SUBSTITUTE(data_to_clean[[#This Row],[number]],".",""),"00000"),_xlfn.CONCAT(SUBSTITUTE(data_to_clean[[#This Row],[number]],".",""),"00000000")))</f>
        <v>9200000</v>
      </c>
      <c r="I1058" t="s">
        <v>4190</v>
      </c>
      <c r="J1058">
        <f>ROUND(VALUE(SUBSTITUTE(data_to_clean[[#This Row],[growth_%]],".",",")),0)</f>
        <v>398</v>
      </c>
      <c r="K1058" t="s">
        <v>289</v>
      </c>
      <c r="L1058">
        <v>62</v>
      </c>
      <c r="M1058">
        <v>10</v>
      </c>
      <c r="N1058">
        <v>2011</v>
      </c>
      <c r="O1058">
        <v>3</v>
      </c>
      <c r="P1058" t="s">
        <v>4191</v>
      </c>
      <c r="Q1058" t="b">
        <f>AND(ISNUMBER(data_to_clean[[#This Row],[revenue_formatted]]),ISNUMBER(data_to_clean[[#This Row],[growth_formatted_%]]),ISNUMBER(data_to_clean[[#This Row],[workers]]),ISNUMBER(data_to_clean[[#This Row],[previous_workers]]),ISNUMBER(data_to_clean[[#This Row],[founded]]),ISNUMBER(data_to_clean[[#This Row],[yrs_on_list]]))</f>
        <v>1</v>
      </c>
    </row>
    <row r="1059" spans="1:17" x14ac:dyDescent="0.25">
      <c r="A1059">
        <v>1055</v>
      </c>
      <c r="B1059" t="s">
        <v>4192</v>
      </c>
      <c r="C1059" t="s">
        <v>852</v>
      </c>
      <c r="D1059" t="str">
        <f>VLOOKUP(data_to_clean[[#This Row],[state]],abbreviation_table[],2,FALSE)</f>
        <v>Missouri</v>
      </c>
      <c r="E1059" t="s">
        <v>185</v>
      </c>
      <c r="F1059" t="str">
        <f>TRIM(LEFT(data_to_clean[[#This Row],[revenue]],FIND(" ",data_to_clean[[#This Row],[revenue]])))</f>
        <v>7.8</v>
      </c>
      <c r="G1059" t="str">
        <f>RIGHT(data_to_clean[[#This Row],[revenue]],LEN(data_to_clean[[#This Row],[revenue]])-FIND(" ",data_to_clean[[#This Row],[revenue]]))</f>
        <v>Million</v>
      </c>
      <c r="H1059" s="7">
        <f>VALUE(IF(data_to_clean[[#This Row],[multiplicity]]="Million",_xlfn.CONCAT(SUBSTITUTE(data_to_clean[[#This Row],[number]],".",""),"00000"),_xlfn.CONCAT(SUBSTITUTE(data_to_clean[[#This Row],[number]],".",""),"00000000")))</f>
        <v>7800000</v>
      </c>
      <c r="I1059" t="s">
        <v>4194</v>
      </c>
      <c r="J1059">
        <f>ROUND(VALUE(SUBSTITUTE(data_to_clean[[#This Row],[growth_%]],".",",")),0)</f>
        <v>398</v>
      </c>
      <c r="K1059" t="s">
        <v>18</v>
      </c>
      <c r="L1059">
        <v>83</v>
      </c>
      <c r="M1059">
        <v>30</v>
      </c>
      <c r="N1059">
        <v>2012</v>
      </c>
      <c r="O1059">
        <v>3</v>
      </c>
      <c r="P1059" t="s">
        <v>4195</v>
      </c>
      <c r="Q1059" t="b">
        <f>AND(ISNUMBER(data_to_clean[[#This Row],[revenue_formatted]]),ISNUMBER(data_to_clean[[#This Row],[growth_formatted_%]]),ISNUMBER(data_to_clean[[#This Row],[workers]]),ISNUMBER(data_to_clean[[#This Row],[previous_workers]]),ISNUMBER(data_to_clean[[#This Row],[founded]]),ISNUMBER(data_to_clean[[#This Row],[yrs_on_list]]))</f>
        <v>1</v>
      </c>
    </row>
    <row r="1060" spans="1:17" x14ac:dyDescent="0.25">
      <c r="A1060">
        <v>1056</v>
      </c>
      <c r="B1060" t="s">
        <v>4196</v>
      </c>
      <c r="C1060" t="s">
        <v>15</v>
      </c>
      <c r="D1060" t="str">
        <f>VLOOKUP(data_to_clean[[#This Row],[state]],abbreviation_table[],2,FALSE)</f>
        <v>Arizona</v>
      </c>
      <c r="E1060" t="s">
        <v>4198</v>
      </c>
      <c r="F1060" t="str">
        <f>TRIM(LEFT(data_to_clean[[#This Row],[revenue]],FIND(" ",data_to_clean[[#This Row],[revenue]])))</f>
        <v>33.5</v>
      </c>
      <c r="G1060" t="str">
        <f>RIGHT(data_to_clean[[#This Row],[revenue]],LEN(data_to_clean[[#This Row],[revenue]])-FIND(" ",data_to_clean[[#This Row],[revenue]]))</f>
        <v>Million</v>
      </c>
      <c r="H1060" s="7">
        <f>VALUE(IF(data_to_clean[[#This Row],[multiplicity]]="Million",_xlfn.CONCAT(SUBSTITUTE(data_to_clean[[#This Row],[number]],".",""),"00000"),_xlfn.CONCAT(SUBSTITUTE(data_to_clean[[#This Row],[number]],".",""),"00000000")))</f>
        <v>33500000</v>
      </c>
      <c r="I1060" t="s">
        <v>4199</v>
      </c>
      <c r="J1060">
        <f>ROUND(VALUE(SUBSTITUTE(data_to_clean[[#This Row],[growth_%]],".",",")),0)</f>
        <v>397</v>
      </c>
      <c r="K1060" t="s">
        <v>211</v>
      </c>
      <c r="L1060">
        <v>257</v>
      </c>
      <c r="M1060">
        <v>55</v>
      </c>
      <c r="N1060">
        <v>1991</v>
      </c>
      <c r="O1060">
        <v>2</v>
      </c>
      <c r="P1060" t="s">
        <v>4200</v>
      </c>
      <c r="Q1060" t="b">
        <f>AND(ISNUMBER(data_to_clean[[#This Row],[revenue_formatted]]),ISNUMBER(data_to_clean[[#This Row],[growth_formatted_%]]),ISNUMBER(data_to_clean[[#This Row],[workers]]),ISNUMBER(data_to_clean[[#This Row],[previous_workers]]),ISNUMBER(data_to_clean[[#This Row],[founded]]),ISNUMBER(data_to_clean[[#This Row],[yrs_on_list]]))</f>
        <v>1</v>
      </c>
    </row>
    <row r="1061" spans="1:17" x14ac:dyDescent="0.25">
      <c r="A1061">
        <v>1057</v>
      </c>
      <c r="B1061" t="s">
        <v>4201</v>
      </c>
      <c r="C1061" t="s">
        <v>764</v>
      </c>
      <c r="D1061" t="str">
        <f>VLOOKUP(data_to_clean[[#This Row],[state]],abbreviation_table[],2,FALSE)</f>
        <v>North Dakota</v>
      </c>
      <c r="E1061" t="s">
        <v>2763</v>
      </c>
      <c r="F1061" t="str">
        <f>TRIM(LEFT(data_to_clean[[#This Row],[revenue]],FIND(" ",data_to_clean[[#This Row],[revenue]])))</f>
        <v>12.1</v>
      </c>
      <c r="G1061" t="str">
        <f>RIGHT(data_to_clean[[#This Row],[revenue]],LEN(data_to_clean[[#This Row],[revenue]])-FIND(" ",data_to_clean[[#This Row],[revenue]]))</f>
        <v>Million</v>
      </c>
      <c r="H1061" s="7">
        <f>VALUE(IF(data_to_clean[[#This Row],[multiplicity]]="Million",_xlfn.CONCAT(SUBSTITUTE(data_to_clean[[#This Row],[number]],".",""),"00000"),_xlfn.CONCAT(SUBSTITUTE(data_to_clean[[#This Row],[number]],".",""),"00000000")))</f>
        <v>12100000</v>
      </c>
      <c r="I1061" t="s">
        <v>4203</v>
      </c>
      <c r="J1061">
        <f>ROUND(VALUE(SUBSTITUTE(data_to_clean[[#This Row],[growth_%]],".",",")),0)</f>
        <v>397</v>
      </c>
      <c r="K1061" t="s">
        <v>297</v>
      </c>
      <c r="L1061">
        <v>58</v>
      </c>
      <c r="M1061">
        <v>23</v>
      </c>
      <c r="N1061">
        <v>2012</v>
      </c>
      <c r="O1061">
        <v>3</v>
      </c>
      <c r="P1061" t="s">
        <v>4204</v>
      </c>
      <c r="Q1061" t="b">
        <f>AND(ISNUMBER(data_to_clean[[#This Row],[revenue_formatted]]),ISNUMBER(data_to_clean[[#This Row],[growth_formatted_%]]),ISNUMBER(data_to_clean[[#This Row],[workers]]),ISNUMBER(data_to_clean[[#This Row],[previous_workers]]),ISNUMBER(data_to_clean[[#This Row],[founded]]),ISNUMBER(data_to_clean[[#This Row],[yrs_on_list]]))</f>
        <v>1</v>
      </c>
    </row>
    <row r="1062" spans="1:17" x14ac:dyDescent="0.25">
      <c r="A1062">
        <v>1058</v>
      </c>
      <c r="B1062" t="s">
        <v>4205</v>
      </c>
      <c r="C1062" t="s">
        <v>30</v>
      </c>
      <c r="D1062" t="str">
        <f>VLOOKUP(data_to_clean[[#This Row],[state]],abbreviation_table[],2,FALSE)</f>
        <v>Texas</v>
      </c>
      <c r="E1062" t="s">
        <v>528</v>
      </c>
      <c r="F1062" t="str">
        <f>TRIM(LEFT(data_to_clean[[#This Row],[revenue]],FIND(" ",data_to_clean[[#This Row],[revenue]])))</f>
        <v>7.4</v>
      </c>
      <c r="G1062" t="str">
        <f>RIGHT(data_to_clean[[#This Row],[revenue]],LEN(data_to_clean[[#This Row],[revenue]])-FIND(" ",data_to_clean[[#This Row],[revenue]]))</f>
        <v>Million</v>
      </c>
      <c r="H1062" s="7">
        <f>VALUE(IF(data_to_clean[[#This Row],[multiplicity]]="Million",_xlfn.CONCAT(SUBSTITUTE(data_to_clean[[#This Row],[number]],".",""),"00000"),_xlfn.CONCAT(SUBSTITUTE(data_to_clean[[#This Row],[number]],".",""),"00000000")))</f>
        <v>7400000</v>
      </c>
      <c r="I1062" t="s">
        <v>4207</v>
      </c>
      <c r="J1062">
        <f>ROUND(VALUE(SUBSTITUTE(data_to_clean[[#This Row],[growth_%]],".",",")),0)</f>
        <v>396</v>
      </c>
      <c r="K1062" t="s">
        <v>107</v>
      </c>
      <c r="L1062">
        <v>62</v>
      </c>
      <c r="M1062">
        <v>10</v>
      </c>
      <c r="N1062">
        <v>2010</v>
      </c>
      <c r="O1062">
        <v>2</v>
      </c>
      <c r="P1062" t="s">
        <v>258</v>
      </c>
      <c r="Q1062" t="b">
        <f>AND(ISNUMBER(data_to_clean[[#This Row],[revenue_formatted]]),ISNUMBER(data_to_clean[[#This Row],[growth_formatted_%]]),ISNUMBER(data_to_clean[[#This Row],[workers]]),ISNUMBER(data_to_clean[[#This Row],[previous_workers]]),ISNUMBER(data_to_clean[[#This Row],[founded]]),ISNUMBER(data_to_clean[[#This Row],[yrs_on_list]]))</f>
        <v>1</v>
      </c>
    </row>
    <row r="1063" spans="1:17" x14ac:dyDescent="0.25">
      <c r="A1063">
        <v>1059</v>
      </c>
      <c r="B1063" t="s">
        <v>4208</v>
      </c>
      <c r="C1063" t="s">
        <v>80</v>
      </c>
      <c r="D1063" t="str">
        <f>VLOOKUP(data_to_clean[[#This Row],[state]],abbreviation_table[],2,FALSE)</f>
        <v>California</v>
      </c>
      <c r="E1063" t="s">
        <v>2284</v>
      </c>
      <c r="F1063" t="str">
        <f>TRIM(LEFT(data_to_clean[[#This Row],[revenue]],FIND(" ",data_to_clean[[#This Row],[revenue]])))</f>
        <v>7.9</v>
      </c>
      <c r="G1063" t="str">
        <f>RIGHT(data_to_clean[[#This Row],[revenue]],LEN(data_to_clean[[#This Row],[revenue]])-FIND(" ",data_to_clean[[#This Row],[revenue]]))</f>
        <v>Million</v>
      </c>
      <c r="H1063" s="7">
        <f>VALUE(IF(data_to_clean[[#This Row],[multiplicity]]="Million",_xlfn.CONCAT(SUBSTITUTE(data_to_clean[[#This Row],[number]],".",""),"00000"),_xlfn.CONCAT(SUBSTITUTE(data_to_clean[[#This Row],[number]],".",""),"00000000")))</f>
        <v>7900000</v>
      </c>
      <c r="I1063" t="s">
        <v>4210</v>
      </c>
      <c r="J1063">
        <f>ROUND(VALUE(SUBSTITUTE(data_to_clean[[#This Row],[growth_%]],".",",")),0)</f>
        <v>396</v>
      </c>
      <c r="K1063" t="s">
        <v>1041</v>
      </c>
      <c r="L1063">
        <v>17</v>
      </c>
      <c r="M1063">
        <v>7</v>
      </c>
      <c r="N1063">
        <v>2014</v>
      </c>
      <c r="O1063">
        <v>1</v>
      </c>
      <c r="P1063" t="s">
        <v>4211</v>
      </c>
      <c r="Q1063" t="b">
        <f>AND(ISNUMBER(data_to_clean[[#This Row],[revenue_formatted]]),ISNUMBER(data_to_clean[[#This Row],[growth_formatted_%]]),ISNUMBER(data_to_clean[[#This Row],[workers]]),ISNUMBER(data_to_clean[[#This Row],[previous_workers]]),ISNUMBER(data_to_clean[[#This Row],[founded]]),ISNUMBER(data_to_clean[[#This Row],[yrs_on_list]]))</f>
        <v>1</v>
      </c>
    </row>
    <row r="1064" spans="1:17" x14ac:dyDescent="0.25">
      <c r="A1064">
        <v>1060</v>
      </c>
      <c r="B1064" t="s">
        <v>4212</v>
      </c>
      <c r="C1064" t="s">
        <v>80</v>
      </c>
      <c r="D1064" t="str">
        <f>VLOOKUP(data_to_clean[[#This Row],[state]],abbreviation_table[],2,FALSE)</f>
        <v>California</v>
      </c>
      <c r="E1064" t="s">
        <v>794</v>
      </c>
      <c r="F1064" t="str">
        <f>TRIM(LEFT(data_to_clean[[#This Row],[revenue]],FIND(" ",data_to_clean[[#This Row],[revenue]])))</f>
        <v>13.6</v>
      </c>
      <c r="G1064" t="str">
        <f>RIGHT(data_to_clean[[#This Row],[revenue]],LEN(data_to_clean[[#This Row],[revenue]])-FIND(" ",data_to_clean[[#This Row],[revenue]]))</f>
        <v>Million</v>
      </c>
      <c r="H1064" s="7">
        <f>VALUE(IF(data_to_clean[[#This Row],[multiplicity]]="Million",_xlfn.CONCAT(SUBSTITUTE(data_to_clean[[#This Row],[number]],".",""),"00000"),_xlfn.CONCAT(SUBSTITUTE(data_to_clean[[#This Row],[number]],".",""),"00000000")))</f>
        <v>13600000</v>
      </c>
      <c r="I1064" t="s">
        <v>4214</v>
      </c>
      <c r="J1064">
        <f>ROUND(VALUE(SUBSTITUTE(data_to_clean[[#This Row],[growth_%]],".",",")),0)</f>
        <v>395</v>
      </c>
      <c r="K1064" t="s">
        <v>297</v>
      </c>
      <c r="L1064">
        <v>18</v>
      </c>
      <c r="M1064">
        <v>8</v>
      </c>
      <c r="N1064">
        <v>2010</v>
      </c>
      <c r="O1064">
        <v>3</v>
      </c>
      <c r="P1064" t="s">
        <v>1602</v>
      </c>
      <c r="Q1064" t="b">
        <f>AND(ISNUMBER(data_to_clean[[#This Row],[revenue_formatted]]),ISNUMBER(data_to_clean[[#This Row],[growth_formatted_%]]),ISNUMBER(data_to_clean[[#This Row],[workers]]),ISNUMBER(data_to_clean[[#This Row],[previous_workers]]),ISNUMBER(data_to_clean[[#This Row],[founded]]),ISNUMBER(data_to_clean[[#This Row],[yrs_on_list]]))</f>
        <v>1</v>
      </c>
    </row>
    <row r="1065" spans="1:17" x14ac:dyDescent="0.25">
      <c r="A1065">
        <v>1061</v>
      </c>
      <c r="B1065" t="s">
        <v>4215</v>
      </c>
      <c r="C1065" t="s">
        <v>341</v>
      </c>
      <c r="D1065" t="str">
        <f>VLOOKUP(data_to_clean[[#This Row],[state]],abbreviation_table[],2,FALSE)</f>
        <v>Massachusetts</v>
      </c>
      <c r="E1065" t="s">
        <v>626</v>
      </c>
      <c r="F1065" t="str">
        <f>TRIM(LEFT(data_to_clean[[#This Row],[revenue]],FIND(" ",data_to_clean[[#This Row],[revenue]])))</f>
        <v>3.7</v>
      </c>
      <c r="G1065" t="str">
        <f>RIGHT(data_to_clean[[#This Row],[revenue]],LEN(data_to_clean[[#This Row],[revenue]])-FIND(" ",data_to_clean[[#This Row],[revenue]]))</f>
        <v>Million</v>
      </c>
      <c r="H1065" s="7">
        <f>VALUE(IF(data_to_clean[[#This Row],[multiplicity]]="Million",_xlfn.CONCAT(SUBSTITUTE(data_to_clean[[#This Row],[number]],".",""),"00000"),_xlfn.CONCAT(SUBSTITUTE(data_to_clean[[#This Row],[number]],".",""),"00000000")))</f>
        <v>3700000</v>
      </c>
      <c r="I1065" t="s">
        <v>4217</v>
      </c>
      <c r="J1065">
        <f>ROUND(VALUE(SUBSTITUTE(data_to_clean[[#This Row],[growth_%]],".",",")),0)</f>
        <v>395</v>
      </c>
      <c r="K1065" t="s">
        <v>233</v>
      </c>
      <c r="L1065">
        <v>31</v>
      </c>
      <c r="M1065">
        <v>5</v>
      </c>
      <c r="N1065">
        <v>2014</v>
      </c>
      <c r="O1065">
        <v>1</v>
      </c>
      <c r="P1065" t="s">
        <v>4218</v>
      </c>
      <c r="Q1065" t="b">
        <f>AND(ISNUMBER(data_to_clean[[#This Row],[revenue_formatted]]),ISNUMBER(data_to_clean[[#This Row],[growth_formatted_%]]),ISNUMBER(data_to_clean[[#This Row],[workers]]),ISNUMBER(data_to_clean[[#This Row],[previous_workers]]),ISNUMBER(data_to_clean[[#This Row],[founded]]),ISNUMBER(data_to_clean[[#This Row],[yrs_on_list]]))</f>
        <v>1</v>
      </c>
    </row>
    <row r="1066" spans="1:17" x14ac:dyDescent="0.25">
      <c r="A1066">
        <v>1062</v>
      </c>
      <c r="B1066" t="s">
        <v>4219</v>
      </c>
      <c r="C1066" t="s">
        <v>230</v>
      </c>
      <c r="D1066" t="str">
        <f>VLOOKUP(data_to_clean[[#This Row],[state]],abbreviation_table[],2,FALSE)</f>
        <v>Michigan</v>
      </c>
      <c r="E1066" t="s">
        <v>962</v>
      </c>
      <c r="F1066" t="str">
        <f>TRIM(LEFT(data_to_clean[[#This Row],[revenue]],FIND(" ",data_to_clean[[#This Row],[revenue]])))</f>
        <v>3.6</v>
      </c>
      <c r="G1066" t="str">
        <f>RIGHT(data_to_clean[[#This Row],[revenue]],LEN(data_to_clean[[#This Row],[revenue]])-FIND(" ",data_to_clean[[#This Row],[revenue]]))</f>
        <v>Million</v>
      </c>
      <c r="H1066" s="7">
        <f>VALUE(IF(data_to_clean[[#This Row],[multiplicity]]="Million",_xlfn.CONCAT(SUBSTITUTE(data_to_clean[[#This Row],[number]],".",""),"00000"),_xlfn.CONCAT(SUBSTITUTE(data_to_clean[[#This Row],[number]],".",""),"00000000")))</f>
        <v>3600000</v>
      </c>
      <c r="I1066" t="s">
        <v>4221</v>
      </c>
      <c r="J1066">
        <f>ROUND(VALUE(SUBSTITUTE(data_to_clean[[#This Row],[growth_%]],".",",")),0)</f>
        <v>394</v>
      </c>
      <c r="K1066" t="s">
        <v>40</v>
      </c>
      <c r="L1066">
        <v>8</v>
      </c>
      <c r="M1066">
        <v>2</v>
      </c>
      <c r="N1066">
        <v>2014</v>
      </c>
      <c r="O1066">
        <v>2</v>
      </c>
      <c r="P1066" t="s">
        <v>4223</v>
      </c>
      <c r="Q1066" t="b">
        <f>AND(ISNUMBER(data_to_clean[[#This Row],[revenue_formatted]]),ISNUMBER(data_to_clean[[#This Row],[growth_formatted_%]]),ISNUMBER(data_to_clean[[#This Row],[workers]]),ISNUMBER(data_to_clean[[#This Row],[previous_workers]]),ISNUMBER(data_to_clean[[#This Row],[founded]]),ISNUMBER(data_to_clean[[#This Row],[yrs_on_list]]))</f>
        <v>1</v>
      </c>
    </row>
    <row r="1067" spans="1:17" x14ac:dyDescent="0.25">
      <c r="A1067">
        <v>1063</v>
      </c>
      <c r="B1067" t="s">
        <v>4224</v>
      </c>
      <c r="C1067" t="s">
        <v>74</v>
      </c>
      <c r="D1067" t="str">
        <f>VLOOKUP(data_to_clean[[#This Row],[state]],abbreviation_table[],2,FALSE)</f>
        <v>Ohio</v>
      </c>
      <c r="E1067" t="s">
        <v>704</v>
      </c>
      <c r="F1067" t="str">
        <f>TRIM(LEFT(data_to_clean[[#This Row],[revenue]],FIND(" ",data_to_clean[[#This Row],[revenue]])))</f>
        <v>5.4</v>
      </c>
      <c r="G1067" t="str">
        <f>RIGHT(data_to_clean[[#This Row],[revenue]],LEN(data_to_clean[[#This Row],[revenue]])-FIND(" ",data_to_clean[[#This Row],[revenue]]))</f>
        <v>Million</v>
      </c>
      <c r="H1067" s="7">
        <f>VALUE(IF(data_to_clean[[#This Row],[multiplicity]]="Million",_xlfn.CONCAT(SUBSTITUTE(data_to_clean[[#This Row],[number]],".",""),"00000"),_xlfn.CONCAT(SUBSTITUTE(data_to_clean[[#This Row],[number]],".",""),"00000000")))</f>
        <v>5400000</v>
      </c>
      <c r="I1067" t="s">
        <v>4226</v>
      </c>
      <c r="J1067">
        <f>ROUND(VALUE(SUBSTITUTE(data_to_clean[[#This Row],[growth_%]],".",",")),0)</f>
        <v>394</v>
      </c>
      <c r="K1067" t="s">
        <v>233</v>
      </c>
      <c r="L1067">
        <v>17</v>
      </c>
      <c r="M1067">
        <v>5</v>
      </c>
      <c r="N1067">
        <v>2006</v>
      </c>
      <c r="O1067">
        <v>2</v>
      </c>
      <c r="P1067" t="s">
        <v>4227</v>
      </c>
      <c r="Q1067" t="b">
        <f>AND(ISNUMBER(data_to_clean[[#This Row],[revenue_formatted]]),ISNUMBER(data_to_clean[[#This Row],[growth_formatted_%]]),ISNUMBER(data_to_clean[[#This Row],[workers]]),ISNUMBER(data_to_clean[[#This Row],[previous_workers]]),ISNUMBER(data_to_clean[[#This Row],[founded]]),ISNUMBER(data_to_clean[[#This Row],[yrs_on_list]]))</f>
        <v>1</v>
      </c>
    </row>
    <row r="1068" spans="1:17" x14ac:dyDescent="0.25">
      <c r="A1068">
        <v>1063</v>
      </c>
      <c r="B1068" t="s">
        <v>4228</v>
      </c>
      <c r="C1068" t="s">
        <v>52</v>
      </c>
      <c r="D1068" t="str">
        <f>VLOOKUP(data_to_clean[[#This Row],[state]],abbreviation_table[],2,FALSE)</f>
        <v>Florida</v>
      </c>
      <c r="E1068" t="s">
        <v>2013</v>
      </c>
      <c r="F1068" t="str">
        <f>TRIM(LEFT(data_to_clean[[#This Row],[revenue]],FIND(" ",data_to_clean[[#This Row],[revenue]])))</f>
        <v>7.5</v>
      </c>
      <c r="G1068" t="str">
        <f>RIGHT(data_to_clean[[#This Row],[revenue]],LEN(data_to_clean[[#This Row],[revenue]])-FIND(" ",data_to_clean[[#This Row],[revenue]]))</f>
        <v>Million</v>
      </c>
      <c r="H1068" s="7">
        <f>VALUE(IF(data_to_clean[[#This Row],[multiplicity]]="Million",_xlfn.CONCAT(SUBSTITUTE(data_to_clean[[#This Row],[number]],".",""),"00000"),_xlfn.CONCAT(SUBSTITUTE(data_to_clean[[#This Row],[number]],".",""),"00000000")))</f>
        <v>7500000</v>
      </c>
      <c r="I1068" t="s">
        <v>4230</v>
      </c>
      <c r="J1068">
        <f>ROUND(VALUE(SUBSTITUTE(data_to_clean[[#This Row],[growth_%]],".",",")),0)</f>
        <v>394</v>
      </c>
      <c r="K1068" t="s">
        <v>48</v>
      </c>
      <c r="L1068">
        <v>17</v>
      </c>
      <c r="M1068">
        <v>10</v>
      </c>
      <c r="N1068">
        <v>2011</v>
      </c>
      <c r="O1068">
        <v>3</v>
      </c>
      <c r="P1068" t="s">
        <v>203</v>
      </c>
      <c r="Q1068" t="b">
        <f>AND(ISNUMBER(data_to_clean[[#This Row],[revenue_formatted]]),ISNUMBER(data_to_clean[[#This Row],[growth_formatted_%]]),ISNUMBER(data_to_clean[[#This Row],[workers]]),ISNUMBER(data_to_clean[[#This Row],[previous_workers]]),ISNUMBER(data_to_clean[[#This Row],[founded]]),ISNUMBER(data_to_clean[[#This Row],[yrs_on_list]]))</f>
        <v>1</v>
      </c>
    </row>
    <row r="1069" spans="1:17" x14ac:dyDescent="0.25">
      <c r="A1069">
        <v>1064</v>
      </c>
      <c r="B1069" t="s">
        <v>4231</v>
      </c>
      <c r="C1069" t="s">
        <v>30</v>
      </c>
      <c r="D1069" t="str">
        <f>VLOOKUP(data_to_clean[[#This Row],[state]],abbreviation_table[],2,FALSE)</f>
        <v>Texas</v>
      </c>
      <c r="E1069" t="s">
        <v>3615</v>
      </c>
      <c r="F1069" t="str">
        <f>TRIM(LEFT(data_to_clean[[#This Row],[revenue]],FIND(" ",data_to_clean[[#This Row],[revenue]])))</f>
        <v>15.7</v>
      </c>
      <c r="G1069" t="str">
        <f>RIGHT(data_to_clean[[#This Row],[revenue]],LEN(data_to_clean[[#This Row],[revenue]])-FIND(" ",data_to_clean[[#This Row],[revenue]]))</f>
        <v>Million</v>
      </c>
      <c r="H1069" s="7">
        <f>VALUE(IF(data_to_clean[[#This Row],[multiplicity]]="Million",_xlfn.CONCAT(SUBSTITUTE(data_to_clean[[#This Row],[number]],".",""),"00000"),_xlfn.CONCAT(SUBSTITUTE(data_to_clean[[#This Row],[number]],".",""),"00000000")))</f>
        <v>15700000</v>
      </c>
      <c r="I1069" t="s">
        <v>4233</v>
      </c>
      <c r="J1069">
        <f>ROUND(VALUE(SUBSTITUTE(data_to_clean[[#This Row],[growth_%]],".",",")),0)</f>
        <v>394</v>
      </c>
      <c r="K1069" t="s">
        <v>297</v>
      </c>
      <c r="L1069">
        <v>200</v>
      </c>
      <c r="M1069">
        <v>70</v>
      </c>
      <c r="N1069">
        <v>2005</v>
      </c>
      <c r="O1069">
        <v>2</v>
      </c>
      <c r="P1069" t="s">
        <v>707</v>
      </c>
      <c r="Q1069" t="b">
        <f>AND(ISNUMBER(data_to_clean[[#This Row],[revenue_formatted]]),ISNUMBER(data_to_clean[[#This Row],[growth_formatted_%]]),ISNUMBER(data_to_clean[[#This Row],[workers]]),ISNUMBER(data_to_clean[[#This Row],[previous_workers]]),ISNUMBER(data_to_clean[[#This Row],[founded]]),ISNUMBER(data_to_clean[[#This Row],[yrs_on_list]]))</f>
        <v>1</v>
      </c>
    </row>
    <row r="1070" spans="1:17" x14ac:dyDescent="0.25">
      <c r="A1070">
        <v>1065</v>
      </c>
      <c r="B1070" t="s">
        <v>4234</v>
      </c>
      <c r="C1070" t="s">
        <v>215</v>
      </c>
      <c r="D1070" t="str">
        <f>VLOOKUP(data_to_clean[[#This Row],[state]],abbreviation_table[],2,FALSE)</f>
        <v>North Carolina</v>
      </c>
      <c r="E1070" t="s">
        <v>4236</v>
      </c>
      <c r="F1070" t="str">
        <f>TRIM(LEFT(data_to_clean[[#This Row],[revenue]],FIND(" ",data_to_clean[[#This Row],[revenue]])))</f>
        <v>153.2</v>
      </c>
      <c r="G1070" t="str">
        <f>RIGHT(data_to_clean[[#This Row],[revenue]],LEN(data_to_clean[[#This Row],[revenue]])-FIND(" ",data_to_clean[[#This Row],[revenue]]))</f>
        <v>Million</v>
      </c>
      <c r="H1070" s="7">
        <f>VALUE(IF(data_to_clean[[#This Row],[multiplicity]]="Million",_xlfn.CONCAT(SUBSTITUTE(data_to_clean[[#This Row],[number]],".",""),"00000"),_xlfn.CONCAT(SUBSTITUTE(data_to_clean[[#This Row],[number]],".",""),"00000000")))</f>
        <v>153200000</v>
      </c>
      <c r="I1070" t="s">
        <v>4237</v>
      </c>
      <c r="J1070">
        <f>ROUND(VALUE(SUBSTITUTE(data_to_clean[[#This Row],[growth_%]],".",",")),0)</f>
        <v>394</v>
      </c>
      <c r="K1070" t="s">
        <v>48</v>
      </c>
      <c r="L1070">
        <v>350</v>
      </c>
      <c r="M1070">
        <v>75</v>
      </c>
      <c r="N1070">
        <v>1945</v>
      </c>
      <c r="O1070">
        <v>3</v>
      </c>
      <c r="P1070" t="s">
        <v>4238</v>
      </c>
      <c r="Q1070" t="b">
        <f>AND(ISNUMBER(data_to_clean[[#This Row],[revenue_formatted]]),ISNUMBER(data_to_clean[[#This Row],[growth_formatted_%]]),ISNUMBER(data_to_clean[[#This Row],[workers]]),ISNUMBER(data_to_clean[[#This Row],[previous_workers]]),ISNUMBER(data_to_clean[[#This Row],[founded]]),ISNUMBER(data_to_clean[[#This Row],[yrs_on_list]]))</f>
        <v>1</v>
      </c>
    </row>
    <row r="1071" spans="1:17" x14ac:dyDescent="0.25">
      <c r="A1071">
        <v>1066</v>
      </c>
      <c r="B1071" t="s">
        <v>4239</v>
      </c>
      <c r="C1071" t="s">
        <v>59</v>
      </c>
      <c r="D1071" t="str">
        <f>VLOOKUP(data_to_clean[[#This Row],[state]],abbreviation_table[],2,FALSE)</f>
        <v>New Jersey</v>
      </c>
      <c r="E1071" t="s">
        <v>4241</v>
      </c>
      <c r="F1071" t="str">
        <f>TRIM(LEFT(data_to_clean[[#This Row],[revenue]],FIND(" ",data_to_clean[[#This Row],[revenue]])))</f>
        <v>117.6</v>
      </c>
      <c r="G1071" t="str">
        <f>RIGHT(data_to_clean[[#This Row],[revenue]],LEN(data_to_clean[[#This Row],[revenue]])-FIND(" ",data_to_clean[[#This Row],[revenue]]))</f>
        <v>Million</v>
      </c>
      <c r="H1071" s="7">
        <f>VALUE(IF(data_to_clean[[#This Row],[multiplicity]]="Million",_xlfn.CONCAT(SUBSTITUTE(data_to_clean[[#This Row],[number]],".",""),"00000"),_xlfn.CONCAT(SUBSTITUTE(data_to_clean[[#This Row],[number]],".",""),"00000000")))</f>
        <v>117600000</v>
      </c>
      <c r="I1071" t="s">
        <v>4242</v>
      </c>
      <c r="J1071">
        <f>ROUND(VALUE(SUBSTITUTE(data_to_clean[[#This Row],[growth_%]],".",",")),0)</f>
        <v>393</v>
      </c>
      <c r="K1071" t="s">
        <v>40</v>
      </c>
      <c r="L1071">
        <v>26</v>
      </c>
      <c r="M1071">
        <v>7</v>
      </c>
      <c r="N1071">
        <v>2011</v>
      </c>
      <c r="O1071">
        <v>4</v>
      </c>
      <c r="P1071" t="s">
        <v>108</v>
      </c>
      <c r="Q1071" t="b">
        <f>AND(ISNUMBER(data_to_clean[[#This Row],[revenue_formatted]]),ISNUMBER(data_to_clean[[#This Row],[growth_formatted_%]]),ISNUMBER(data_to_clean[[#This Row],[workers]]),ISNUMBER(data_to_clean[[#This Row],[previous_workers]]),ISNUMBER(data_to_clean[[#This Row],[founded]]),ISNUMBER(data_to_clean[[#This Row],[yrs_on_list]]))</f>
        <v>1</v>
      </c>
    </row>
    <row r="1072" spans="1:17" x14ac:dyDescent="0.25">
      <c r="A1072">
        <v>1067</v>
      </c>
      <c r="B1072" t="s">
        <v>4243</v>
      </c>
      <c r="C1072" t="s">
        <v>119</v>
      </c>
      <c r="D1072" t="str">
        <f>VLOOKUP(data_to_clean[[#This Row],[state]],abbreviation_table[],2,FALSE)</f>
        <v>Georgia</v>
      </c>
      <c r="E1072" t="s">
        <v>1473</v>
      </c>
      <c r="F1072" t="str">
        <f>TRIM(LEFT(data_to_clean[[#This Row],[revenue]],FIND(" ",data_to_clean[[#This Row],[revenue]])))</f>
        <v>5</v>
      </c>
      <c r="G1072" t="str">
        <f>RIGHT(data_to_clean[[#This Row],[revenue]],LEN(data_to_clean[[#This Row],[revenue]])-FIND(" ",data_to_clean[[#This Row],[revenue]]))</f>
        <v>Million</v>
      </c>
      <c r="H1072" s="7">
        <f>VALUE(IF(data_to_clean[[#This Row],[multiplicity]]="Million",_xlfn.CONCAT(SUBSTITUTE(data_to_clean[[#This Row],[number]],".",""),"00000"),_xlfn.CONCAT(SUBSTITUTE(data_to_clean[[#This Row],[number]],".",""),"00000000")))</f>
        <v>500000</v>
      </c>
      <c r="I1072" t="s">
        <v>4245</v>
      </c>
      <c r="J1072">
        <f>ROUND(VALUE(SUBSTITUTE(data_to_clean[[#This Row],[growth_%]],".",",")),0)</f>
        <v>393</v>
      </c>
      <c r="K1072" t="s">
        <v>18</v>
      </c>
      <c r="L1072">
        <v>2</v>
      </c>
      <c r="M1072">
        <v>1</v>
      </c>
      <c r="N1072">
        <v>2013</v>
      </c>
      <c r="O1072">
        <v>1</v>
      </c>
      <c r="P1072" t="s">
        <v>122</v>
      </c>
      <c r="Q1072" t="b">
        <f>AND(ISNUMBER(data_to_clean[[#This Row],[revenue_formatted]]),ISNUMBER(data_to_clean[[#This Row],[growth_formatted_%]]),ISNUMBER(data_to_clean[[#This Row],[workers]]),ISNUMBER(data_to_clean[[#This Row],[previous_workers]]),ISNUMBER(data_to_clean[[#This Row],[founded]]),ISNUMBER(data_to_clean[[#This Row],[yrs_on_list]]))</f>
        <v>1</v>
      </c>
    </row>
    <row r="1073" spans="1:17" x14ac:dyDescent="0.25">
      <c r="A1073">
        <v>1068</v>
      </c>
      <c r="B1073" t="s">
        <v>4246</v>
      </c>
      <c r="C1073" t="s">
        <v>80</v>
      </c>
      <c r="D1073" t="str">
        <f>VLOOKUP(data_to_clean[[#This Row],[state]],abbreviation_table[],2,FALSE)</f>
        <v>California</v>
      </c>
      <c r="E1073" t="s">
        <v>367</v>
      </c>
      <c r="F1073" t="str">
        <f>TRIM(LEFT(data_to_clean[[#This Row],[revenue]],FIND(" ",data_to_clean[[#This Row],[revenue]])))</f>
        <v>21.5</v>
      </c>
      <c r="G1073" t="str">
        <f>RIGHT(data_to_clean[[#This Row],[revenue]],LEN(data_to_clean[[#This Row],[revenue]])-FIND(" ",data_to_clean[[#This Row],[revenue]]))</f>
        <v>Million</v>
      </c>
      <c r="H1073" s="7">
        <f>VALUE(IF(data_to_clean[[#This Row],[multiplicity]]="Million",_xlfn.CONCAT(SUBSTITUTE(data_to_clean[[#This Row],[number]],".",""),"00000"),_xlfn.CONCAT(SUBSTITUTE(data_to_clean[[#This Row],[number]],".",""),"00000000")))</f>
        <v>21500000</v>
      </c>
      <c r="I1073" t="s">
        <v>4248</v>
      </c>
      <c r="J1073">
        <f>ROUND(VALUE(SUBSTITUTE(data_to_clean[[#This Row],[growth_%]],".",",")),0)</f>
        <v>393</v>
      </c>
      <c r="K1073" t="s">
        <v>18</v>
      </c>
      <c r="L1073">
        <v>22</v>
      </c>
      <c r="M1073">
        <v>2</v>
      </c>
      <c r="N1073">
        <v>2009</v>
      </c>
      <c r="O1073">
        <v>2</v>
      </c>
      <c r="P1073" t="s">
        <v>137</v>
      </c>
      <c r="Q1073" t="b">
        <f>AND(ISNUMBER(data_to_clean[[#This Row],[revenue_formatted]]),ISNUMBER(data_to_clean[[#This Row],[growth_formatted_%]]),ISNUMBER(data_to_clean[[#This Row],[workers]]),ISNUMBER(data_to_clean[[#This Row],[previous_workers]]),ISNUMBER(data_to_clean[[#This Row],[founded]]),ISNUMBER(data_to_clean[[#This Row],[yrs_on_list]]))</f>
        <v>1</v>
      </c>
    </row>
    <row r="1074" spans="1:17" x14ac:dyDescent="0.25">
      <c r="A1074">
        <v>1069</v>
      </c>
      <c r="B1074" t="s">
        <v>4249</v>
      </c>
      <c r="C1074" t="s">
        <v>1999</v>
      </c>
      <c r="D1074" t="str">
        <f>VLOOKUP(data_to_clean[[#This Row],[state]],abbreviation_table[],2,FALSE)</f>
        <v>Oklahoma</v>
      </c>
      <c r="E1074" t="s">
        <v>824</v>
      </c>
      <c r="F1074" t="str">
        <f>TRIM(LEFT(data_to_clean[[#This Row],[revenue]],FIND(" ",data_to_clean[[#This Row],[revenue]])))</f>
        <v>2.5</v>
      </c>
      <c r="G1074" t="str">
        <f>RIGHT(data_to_clean[[#This Row],[revenue]],LEN(data_to_clean[[#This Row],[revenue]])-FIND(" ",data_to_clean[[#This Row],[revenue]]))</f>
        <v>Million</v>
      </c>
      <c r="H1074" s="7">
        <f>VALUE(IF(data_to_clean[[#This Row],[multiplicity]]="Million",_xlfn.CONCAT(SUBSTITUTE(data_to_clean[[#This Row],[number]],".",""),"00000"),_xlfn.CONCAT(SUBSTITUTE(data_to_clean[[#This Row],[number]],".",""),"00000000")))</f>
        <v>2500000</v>
      </c>
      <c r="I1074" t="s">
        <v>4251</v>
      </c>
      <c r="J1074">
        <f>ROUND(VALUE(SUBSTITUTE(data_to_clean[[#This Row],[growth_%]],".",",")),0)</f>
        <v>392</v>
      </c>
      <c r="K1074" t="s">
        <v>175</v>
      </c>
      <c r="L1074">
        <v>9</v>
      </c>
      <c r="M1074">
        <v>3</v>
      </c>
      <c r="N1074">
        <v>2014</v>
      </c>
      <c r="O1074">
        <v>1</v>
      </c>
      <c r="P1074" t="s">
        <v>4252</v>
      </c>
      <c r="Q1074" t="b">
        <f>AND(ISNUMBER(data_to_clean[[#This Row],[revenue_formatted]]),ISNUMBER(data_to_clean[[#This Row],[growth_formatted_%]]),ISNUMBER(data_to_clean[[#This Row],[workers]]),ISNUMBER(data_to_clean[[#This Row],[previous_workers]]),ISNUMBER(data_to_clean[[#This Row],[founded]]),ISNUMBER(data_to_clean[[#This Row],[yrs_on_list]]))</f>
        <v>1</v>
      </c>
    </row>
    <row r="1075" spans="1:17" x14ac:dyDescent="0.25">
      <c r="A1075">
        <v>1070</v>
      </c>
      <c r="B1075" t="s">
        <v>4253</v>
      </c>
      <c r="C1075" t="s">
        <v>1960</v>
      </c>
      <c r="D1075" t="str">
        <f>VLOOKUP(data_to_clean[[#This Row],[state]],abbreviation_table[],2,FALSE)</f>
        <v>Iowa</v>
      </c>
      <c r="E1075" t="s">
        <v>1769</v>
      </c>
      <c r="F1075" t="str">
        <f>TRIM(LEFT(data_to_clean[[#This Row],[revenue]],FIND(" ",data_to_clean[[#This Row],[revenue]])))</f>
        <v>15.4</v>
      </c>
      <c r="G1075" t="str">
        <f>RIGHT(data_to_clean[[#This Row],[revenue]],LEN(data_to_clean[[#This Row],[revenue]])-FIND(" ",data_to_clean[[#This Row],[revenue]]))</f>
        <v>Million</v>
      </c>
      <c r="H1075" s="7">
        <f>VALUE(IF(data_to_clean[[#This Row],[multiplicity]]="Million",_xlfn.CONCAT(SUBSTITUTE(data_to_clean[[#This Row],[number]],".",""),"00000"),_xlfn.CONCAT(SUBSTITUTE(data_to_clean[[#This Row],[number]],".",""),"00000000")))</f>
        <v>15400000</v>
      </c>
      <c r="I1075" t="s">
        <v>4255</v>
      </c>
      <c r="J1075">
        <f>ROUND(VALUE(SUBSTITUTE(data_to_clean[[#This Row],[growth_%]],".",",")),0)</f>
        <v>392</v>
      </c>
      <c r="K1075" t="s">
        <v>18</v>
      </c>
      <c r="L1075">
        <v>59</v>
      </c>
      <c r="M1075">
        <v>26</v>
      </c>
      <c r="N1075">
        <v>2000</v>
      </c>
      <c r="O1075">
        <v>2</v>
      </c>
      <c r="P1075" t="s">
        <v>4256</v>
      </c>
      <c r="Q1075" t="b">
        <f>AND(ISNUMBER(data_to_clean[[#This Row],[revenue_formatted]]),ISNUMBER(data_to_clean[[#This Row],[growth_formatted_%]]),ISNUMBER(data_to_clean[[#This Row],[workers]]),ISNUMBER(data_to_clean[[#This Row],[previous_workers]]),ISNUMBER(data_to_clean[[#This Row],[founded]]),ISNUMBER(data_to_clean[[#This Row],[yrs_on_list]]))</f>
        <v>1</v>
      </c>
    </row>
    <row r="1076" spans="1:17" x14ac:dyDescent="0.25">
      <c r="A1076">
        <v>1071</v>
      </c>
      <c r="B1076" t="s">
        <v>4257</v>
      </c>
      <c r="C1076" t="s">
        <v>974</v>
      </c>
      <c r="D1076" t="str">
        <f>VLOOKUP(data_to_clean[[#This Row],[state]],abbreviation_table[],2,FALSE)</f>
        <v>District of Columbia</v>
      </c>
      <c r="E1076" t="s">
        <v>3392</v>
      </c>
      <c r="F1076" t="str">
        <f>TRIM(LEFT(data_to_clean[[#This Row],[revenue]],FIND(" ",data_to_clean[[#This Row],[revenue]])))</f>
        <v>12.2</v>
      </c>
      <c r="G1076" t="str">
        <f>RIGHT(data_to_clean[[#This Row],[revenue]],LEN(data_to_clean[[#This Row],[revenue]])-FIND(" ",data_to_clean[[#This Row],[revenue]]))</f>
        <v>Million</v>
      </c>
      <c r="H1076" s="7">
        <f>VALUE(IF(data_to_clean[[#This Row],[multiplicity]]="Million",_xlfn.CONCAT(SUBSTITUTE(data_to_clean[[#This Row],[number]],".",""),"00000"),_xlfn.CONCAT(SUBSTITUTE(data_to_clean[[#This Row],[number]],".",""),"00000000")))</f>
        <v>12200000</v>
      </c>
      <c r="I1076" t="s">
        <v>4259</v>
      </c>
      <c r="J1076">
        <f>ROUND(VALUE(SUBSTITUTE(data_to_clean[[#This Row],[growth_%]],".",",")),0)</f>
        <v>392</v>
      </c>
      <c r="K1076" t="s">
        <v>181</v>
      </c>
      <c r="L1076">
        <v>70</v>
      </c>
      <c r="M1076">
        <v>8</v>
      </c>
      <c r="N1076">
        <v>2011</v>
      </c>
      <c r="O1076">
        <v>1</v>
      </c>
      <c r="P1076" t="s">
        <v>976</v>
      </c>
      <c r="Q1076" t="b">
        <f>AND(ISNUMBER(data_to_clean[[#This Row],[revenue_formatted]]),ISNUMBER(data_to_clean[[#This Row],[growth_formatted_%]]),ISNUMBER(data_to_clean[[#This Row],[workers]]),ISNUMBER(data_to_clean[[#This Row],[previous_workers]]),ISNUMBER(data_to_clean[[#This Row],[founded]]),ISNUMBER(data_to_clean[[#This Row],[yrs_on_list]]))</f>
        <v>1</v>
      </c>
    </row>
    <row r="1077" spans="1:17" x14ac:dyDescent="0.25">
      <c r="A1077">
        <v>1072</v>
      </c>
      <c r="B1077" t="s">
        <v>4260</v>
      </c>
      <c r="C1077" t="s">
        <v>15</v>
      </c>
      <c r="D1077" t="str">
        <f>VLOOKUP(data_to_clean[[#This Row],[state]],abbreviation_table[],2,FALSE)</f>
        <v>Arizona</v>
      </c>
      <c r="E1077" t="s">
        <v>3474</v>
      </c>
      <c r="F1077" t="str">
        <f>TRIM(LEFT(data_to_clean[[#This Row],[revenue]],FIND(" ",data_to_clean[[#This Row],[revenue]])))</f>
        <v>14.5</v>
      </c>
      <c r="G1077" t="str">
        <f>RIGHT(data_to_clean[[#This Row],[revenue]],LEN(data_to_clean[[#This Row],[revenue]])-FIND(" ",data_to_clean[[#This Row],[revenue]]))</f>
        <v>Million</v>
      </c>
      <c r="H1077" s="7">
        <f>VALUE(IF(data_to_clean[[#This Row],[multiplicity]]="Million",_xlfn.CONCAT(SUBSTITUTE(data_to_clean[[#This Row],[number]],".",""),"00000"),_xlfn.CONCAT(SUBSTITUTE(data_to_clean[[#This Row],[number]],".",""),"00000000")))</f>
        <v>14500000</v>
      </c>
      <c r="I1077" t="s">
        <v>4262</v>
      </c>
      <c r="J1077">
        <f>ROUND(VALUE(SUBSTITUTE(data_to_clean[[#This Row],[growth_%]],".",",")),0)</f>
        <v>391</v>
      </c>
      <c r="K1077" t="s">
        <v>187</v>
      </c>
      <c r="L1077">
        <v>70</v>
      </c>
      <c r="M1077">
        <v>10</v>
      </c>
      <c r="N1077">
        <v>2009</v>
      </c>
      <c r="O1077">
        <v>4</v>
      </c>
      <c r="P1077" t="s">
        <v>4263</v>
      </c>
      <c r="Q1077" t="b">
        <f>AND(ISNUMBER(data_to_clean[[#This Row],[revenue_formatted]]),ISNUMBER(data_to_clean[[#This Row],[growth_formatted_%]]),ISNUMBER(data_to_clean[[#This Row],[workers]]),ISNUMBER(data_to_clean[[#This Row],[previous_workers]]),ISNUMBER(data_to_clean[[#This Row],[founded]]),ISNUMBER(data_to_clean[[#This Row],[yrs_on_list]]))</f>
        <v>1</v>
      </c>
    </row>
    <row r="1078" spans="1:17" x14ac:dyDescent="0.25">
      <c r="A1078">
        <v>1073</v>
      </c>
      <c r="B1078" t="s">
        <v>4264</v>
      </c>
      <c r="C1078" t="s">
        <v>294</v>
      </c>
      <c r="D1078" t="str">
        <f>VLOOKUP(data_to_clean[[#This Row],[state]],abbreviation_table[],2,FALSE)</f>
        <v>Minnesota</v>
      </c>
      <c r="E1078" t="s">
        <v>4266</v>
      </c>
      <c r="F1078" t="str">
        <f>TRIM(LEFT(data_to_clean[[#This Row],[revenue]],FIND(" ",data_to_clean[[#This Row],[revenue]])))</f>
        <v>21.4</v>
      </c>
      <c r="G1078" t="str">
        <f>RIGHT(data_to_clean[[#This Row],[revenue]],LEN(data_to_clean[[#This Row],[revenue]])-FIND(" ",data_to_clean[[#This Row],[revenue]]))</f>
        <v>Billion</v>
      </c>
      <c r="H1078" s="7">
        <f>VALUE(IF(data_to_clean[[#This Row],[multiplicity]]="Million",_xlfn.CONCAT(SUBSTITUTE(data_to_clean[[#This Row],[number]],".",""),"00000"),_xlfn.CONCAT(SUBSTITUTE(data_to_clean[[#This Row],[number]],".",""),"00000000")))</f>
        <v>21400000000</v>
      </c>
      <c r="I1078" t="s">
        <v>4267</v>
      </c>
      <c r="J1078">
        <f>ROUND(VALUE(SUBSTITUTE(data_to_clean[[#This Row],[growth_%]],".",",")),0)</f>
        <v>391</v>
      </c>
      <c r="K1078" t="s">
        <v>55</v>
      </c>
      <c r="L1078">
        <v>3300</v>
      </c>
      <c r="M1078">
        <v>3900</v>
      </c>
      <c r="N1078">
        <v>1998</v>
      </c>
      <c r="O1078">
        <v>8</v>
      </c>
      <c r="P1078" t="s">
        <v>4268</v>
      </c>
      <c r="Q1078" t="b">
        <f>AND(ISNUMBER(data_to_clean[[#This Row],[revenue_formatted]]),ISNUMBER(data_to_clean[[#This Row],[growth_formatted_%]]),ISNUMBER(data_to_clean[[#This Row],[workers]]),ISNUMBER(data_to_clean[[#This Row],[previous_workers]]),ISNUMBER(data_to_clean[[#This Row],[founded]]),ISNUMBER(data_to_clean[[#This Row],[yrs_on_list]]))</f>
        <v>1</v>
      </c>
    </row>
    <row r="1079" spans="1:17" x14ac:dyDescent="0.25">
      <c r="A1079">
        <v>1074</v>
      </c>
      <c r="B1079" t="s">
        <v>4269</v>
      </c>
      <c r="C1079" t="s">
        <v>80</v>
      </c>
      <c r="D1079" t="str">
        <f>VLOOKUP(data_to_clean[[#This Row],[state]],abbreviation_table[],2,FALSE)</f>
        <v>California</v>
      </c>
      <c r="E1079" t="s">
        <v>1798</v>
      </c>
      <c r="F1079" t="str">
        <f>TRIM(LEFT(data_to_clean[[#This Row],[revenue]],FIND(" ",data_to_clean[[#This Row],[revenue]])))</f>
        <v>5.6</v>
      </c>
      <c r="G1079" t="str">
        <f>RIGHT(data_to_clean[[#This Row],[revenue]],LEN(data_to_clean[[#This Row],[revenue]])-FIND(" ",data_to_clean[[#This Row],[revenue]]))</f>
        <v>Million</v>
      </c>
      <c r="H1079" s="7">
        <f>VALUE(IF(data_to_clean[[#This Row],[multiplicity]]="Million",_xlfn.CONCAT(SUBSTITUTE(data_to_clean[[#This Row],[number]],".",""),"00000"),_xlfn.CONCAT(SUBSTITUTE(data_to_clean[[#This Row],[number]],".",""),"00000000")))</f>
        <v>5600000</v>
      </c>
      <c r="I1079" t="s">
        <v>4271</v>
      </c>
      <c r="J1079">
        <f>ROUND(VALUE(SUBSTITUTE(data_to_clean[[#This Row],[growth_%]],".",",")),0)</f>
        <v>390</v>
      </c>
      <c r="K1079" t="s">
        <v>156</v>
      </c>
      <c r="L1079">
        <v>37</v>
      </c>
      <c r="M1079">
        <v>12</v>
      </c>
      <c r="N1079">
        <v>2008</v>
      </c>
      <c r="O1079">
        <v>3</v>
      </c>
      <c r="P1079" t="s">
        <v>4272</v>
      </c>
      <c r="Q1079" t="b">
        <f>AND(ISNUMBER(data_to_clean[[#This Row],[revenue_formatted]]),ISNUMBER(data_to_clean[[#This Row],[growth_formatted_%]]),ISNUMBER(data_to_clean[[#This Row],[workers]]),ISNUMBER(data_to_clean[[#This Row],[previous_workers]]),ISNUMBER(data_to_clean[[#This Row],[founded]]),ISNUMBER(data_to_clean[[#This Row],[yrs_on_list]]))</f>
        <v>1</v>
      </c>
    </row>
    <row r="1080" spans="1:17" x14ac:dyDescent="0.25">
      <c r="A1080">
        <v>1075</v>
      </c>
      <c r="B1080" t="s">
        <v>4273</v>
      </c>
      <c r="C1080" t="s">
        <v>105</v>
      </c>
      <c r="D1080" t="str">
        <f>VLOOKUP(data_to_clean[[#This Row],[state]],abbreviation_table[],2,FALSE)</f>
        <v>New York</v>
      </c>
      <c r="E1080" t="s">
        <v>399</v>
      </c>
      <c r="F1080" t="str">
        <f>TRIM(LEFT(data_to_clean[[#This Row],[revenue]],FIND(" ",data_to_clean[[#This Row],[revenue]])))</f>
        <v>9</v>
      </c>
      <c r="G1080" t="str">
        <f>RIGHT(data_to_clean[[#This Row],[revenue]],LEN(data_to_clean[[#This Row],[revenue]])-FIND(" ",data_to_clean[[#This Row],[revenue]]))</f>
        <v>Million</v>
      </c>
      <c r="H1080" s="7">
        <f>VALUE(IF(data_to_clean[[#This Row],[multiplicity]]="Million",_xlfn.CONCAT(SUBSTITUTE(data_to_clean[[#This Row],[number]],".",""),"00000"),_xlfn.CONCAT(SUBSTITUTE(data_to_clean[[#This Row],[number]],".",""),"00000000")))</f>
        <v>900000</v>
      </c>
      <c r="I1080" t="s">
        <v>4275</v>
      </c>
      <c r="J1080">
        <f>ROUND(VALUE(SUBSTITUTE(data_to_clean[[#This Row],[growth_%]],".",",")),0)</f>
        <v>390</v>
      </c>
      <c r="K1080" t="s">
        <v>48</v>
      </c>
      <c r="L1080">
        <v>10</v>
      </c>
      <c r="M1080">
        <v>1</v>
      </c>
      <c r="N1080">
        <v>2015</v>
      </c>
      <c r="O1080">
        <v>1</v>
      </c>
      <c r="P1080" t="s">
        <v>882</v>
      </c>
      <c r="Q1080" t="b">
        <f>AND(ISNUMBER(data_to_clean[[#This Row],[revenue_formatted]]),ISNUMBER(data_to_clean[[#This Row],[growth_formatted_%]]),ISNUMBER(data_to_clean[[#This Row],[workers]]),ISNUMBER(data_to_clean[[#This Row],[previous_workers]]),ISNUMBER(data_to_clean[[#This Row],[founded]]),ISNUMBER(data_to_clean[[#This Row],[yrs_on_list]]))</f>
        <v>1</v>
      </c>
    </row>
    <row r="1081" spans="1:17" x14ac:dyDescent="0.25">
      <c r="A1081">
        <v>1076</v>
      </c>
      <c r="B1081" t="s">
        <v>4276</v>
      </c>
      <c r="C1081" t="s">
        <v>45</v>
      </c>
      <c r="D1081" t="str">
        <f>VLOOKUP(data_to_clean[[#This Row],[state]],abbreviation_table[],2,FALSE)</f>
        <v>Pennsylvania</v>
      </c>
      <c r="E1081" t="s">
        <v>4278</v>
      </c>
      <c r="F1081" t="str">
        <f>TRIM(LEFT(data_to_clean[[#This Row],[revenue]],FIND(" ",data_to_clean[[#This Row],[revenue]])))</f>
        <v>50.7</v>
      </c>
      <c r="G1081" t="str">
        <f>RIGHT(data_to_clean[[#This Row],[revenue]],LEN(data_to_clean[[#This Row],[revenue]])-FIND(" ",data_to_clean[[#This Row],[revenue]]))</f>
        <v>Million</v>
      </c>
      <c r="H1081" s="7">
        <f>VALUE(IF(data_to_clean[[#This Row],[multiplicity]]="Million",_xlfn.CONCAT(SUBSTITUTE(data_to_clean[[#This Row],[number]],".",""),"00000"),_xlfn.CONCAT(SUBSTITUTE(data_to_clean[[#This Row],[number]],".",""),"00000000")))</f>
        <v>50700000</v>
      </c>
      <c r="I1081" t="s">
        <v>4279</v>
      </c>
      <c r="J1081">
        <f>ROUND(VALUE(SUBSTITUTE(data_to_clean[[#This Row],[growth_%]],".",",")),0)</f>
        <v>389</v>
      </c>
      <c r="K1081" t="s">
        <v>18</v>
      </c>
      <c r="L1081">
        <v>120</v>
      </c>
      <c r="M1081">
        <v>35</v>
      </c>
      <c r="N1081">
        <v>2009</v>
      </c>
      <c r="O1081">
        <v>6</v>
      </c>
      <c r="P1081" t="s">
        <v>1149</v>
      </c>
      <c r="Q1081" t="b">
        <f>AND(ISNUMBER(data_to_clean[[#This Row],[revenue_formatted]]),ISNUMBER(data_to_clean[[#This Row],[growth_formatted_%]]),ISNUMBER(data_to_clean[[#This Row],[workers]]),ISNUMBER(data_to_clean[[#This Row],[previous_workers]]),ISNUMBER(data_to_clean[[#This Row],[founded]]),ISNUMBER(data_to_clean[[#This Row],[yrs_on_list]]))</f>
        <v>1</v>
      </c>
    </row>
    <row r="1082" spans="1:17" x14ac:dyDescent="0.25">
      <c r="A1082">
        <v>1077</v>
      </c>
      <c r="B1082" t="s">
        <v>4280</v>
      </c>
      <c r="C1082" t="s">
        <v>59</v>
      </c>
      <c r="D1082" t="str">
        <f>VLOOKUP(data_to_clean[[#This Row],[state]],abbreviation_table[],2,FALSE)</f>
        <v>New Jersey</v>
      </c>
      <c r="E1082" t="s">
        <v>957</v>
      </c>
      <c r="F1082" t="str">
        <f>TRIM(LEFT(data_to_clean[[#This Row],[revenue]],FIND(" ",data_to_clean[[#This Row],[revenue]])))</f>
        <v>2.2</v>
      </c>
      <c r="G1082" t="str">
        <f>RIGHT(data_to_clean[[#This Row],[revenue]],LEN(data_to_clean[[#This Row],[revenue]])-FIND(" ",data_to_clean[[#This Row],[revenue]]))</f>
        <v>Million</v>
      </c>
      <c r="H1082" s="7">
        <f>VALUE(IF(data_to_clean[[#This Row],[multiplicity]]="Million",_xlfn.CONCAT(SUBSTITUTE(data_to_clean[[#This Row],[number]],".",""),"00000"),_xlfn.CONCAT(SUBSTITUTE(data_to_clean[[#This Row],[number]],".",""),"00000000")))</f>
        <v>2200000</v>
      </c>
      <c r="I1082" t="s">
        <v>4282</v>
      </c>
      <c r="J1082">
        <f>ROUND(VALUE(SUBSTITUTE(data_to_clean[[#This Row],[growth_%]],".",",")),0)</f>
        <v>388</v>
      </c>
      <c r="K1082" t="s">
        <v>218</v>
      </c>
      <c r="L1082">
        <v>15</v>
      </c>
      <c r="M1082">
        <v>2</v>
      </c>
      <c r="N1082">
        <v>2014</v>
      </c>
      <c r="O1082">
        <v>1</v>
      </c>
      <c r="P1082" t="s">
        <v>1082</v>
      </c>
      <c r="Q1082" t="b">
        <f>AND(ISNUMBER(data_to_clean[[#This Row],[revenue_formatted]]),ISNUMBER(data_to_clean[[#This Row],[growth_formatted_%]]),ISNUMBER(data_to_clean[[#This Row],[workers]]),ISNUMBER(data_to_clean[[#This Row],[previous_workers]]),ISNUMBER(data_to_clean[[#This Row],[founded]]),ISNUMBER(data_to_clean[[#This Row],[yrs_on_list]]))</f>
        <v>1</v>
      </c>
    </row>
    <row r="1083" spans="1:17" x14ac:dyDescent="0.25">
      <c r="A1083">
        <v>1078</v>
      </c>
      <c r="B1083" t="s">
        <v>4283</v>
      </c>
      <c r="C1083" t="s">
        <v>45</v>
      </c>
      <c r="D1083" t="str">
        <f>VLOOKUP(data_to_clean[[#This Row],[state]],abbreviation_table[],2,FALSE)</f>
        <v>Pennsylvania</v>
      </c>
      <c r="E1083" t="s">
        <v>493</v>
      </c>
      <c r="F1083" t="str">
        <f>TRIM(LEFT(data_to_clean[[#This Row],[revenue]],FIND(" ",data_to_clean[[#This Row],[revenue]])))</f>
        <v>3.9</v>
      </c>
      <c r="G1083" t="str">
        <f>RIGHT(data_to_clean[[#This Row],[revenue]],LEN(data_to_clean[[#This Row],[revenue]])-FIND(" ",data_to_clean[[#This Row],[revenue]]))</f>
        <v>Million</v>
      </c>
      <c r="H1083" s="7">
        <f>VALUE(IF(data_to_clean[[#This Row],[multiplicity]]="Million",_xlfn.CONCAT(SUBSTITUTE(data_to_clean[[#This Row],[number]],".",""),"00000"),_xlfn.CONCAT(SUBSTITUTE(data_to_clean[[#This Row],[number]],".",""),"00000000")))</f>
        <v>3900000</v>
      </c>
      <c r="I1083" t="s">
        <v>4285</v>
      </c>
      <c r="J1083">
        <f>ROUND(VALUE(SUBSTITUTE(data_to_clean[[#This Row],[growth_%]],".",",")),0)</f>
        <v>388</v>
      </c>
      <c r="K1083" t="s">
        <v>336</v>
      </c>
      <c r="L1083">
        <v>12</v>
      </c>
      <c r="M1083">
        <v>4</v>
      </c>
      <c r="N1083">
        <v>2009</v>
      </c>
      <c r="O1083">
        <v>1</v>
      </c>
      <c r="P1083" t="s">
        <v>4286</v>
      </c>
      <c r="Q1083" t="b">
        <f>AND(ISNUMBER(data_to_clean[[#This Row],[revenue_formatted]]),ISNUMBER(data_to_clean[[#This Row],[growth_formatted_%]]),ISNUMBER(data_to_clean[[#This Row],[workers]]),ISNUMBER(data_to_clean[[#This Row],[previous_workers]]),ISNUMBER(data_to_clean[[#This Row],[founded]]),ISNUMBER(data_to_clean[[#This Row],[yrs_on_list]]))</f>
        <v>1</v>
      </c>
    </row>
    <row r="1084" spans="1:17" x14ac:dyDescent="0.25">
      <c r="A1084">
        <v>1079</v>
      </c>
      <c r="B1084" t="s">
        <v>4287</v>
      </c>
      <c r="C1084" t="s">
        <v>119</v>
      </c>
      <c r="D1084" t="str">
        <f>VLOOKUP(data_to_clean[[#This Row],[state]],abbreviation_table[],2,FALSE)</f>
        <v>Georgia</v>
      </c>
      <c r="E1084" t="s">
        <v>4289</v>
      </c>
      <c r="F1084" t="str">
        <f>TRIM(LEFT(data_to_clean[[#This Row],[revenue]],FIND(" ",data_to_clean[[#This Row],[revenue]])))</f>
        <v>30.4</v>
      </c>
      <c r="G1084" t="str">
        <f>RIGHT(data_to_clean[[#This Row],[revenue]],LEN(data_to_clean[[#This Row],[revenue]])-FIND(" ",data_to_clean[[#This Row],[revenue]]))</f>
        <v>Million</v>
      </c>
      <c r="H1084" s="7">
        <f>VALUE(IF(data_to_clean[[#This Row],[multiplicity]]="Million",_xlfn.CONCAT(SUBSTITUTE(data_to_clean[[#This Row],[number]],".",""),"00000"),_xlfn.CONCAT(SUBSTITUTE(data_to_clean[[#This Row],[number]],".",""),"00000000")))</f>
        <v>30400000</v>
      </c>
      <c r="I1084" t="s">
        <v>4290</v>
      </c>
      <c r="J1084">
        <f>ROUND(VALUE(SUBSTITUTE(data_to_clean[[#This Row],[growth_%]],".",",")),0)</f>
        <v>387</v>
      </c>
      <c r="K1084" t="s">
        <v>156</v>
      </c>
      <c r="L1084">
        <v>167</v>
      </c>
      <c r="M1084">
        <v>33</v>
      </c>
      <c r="N1084">
        <v>2011</v>
      </c>
      <c r="O1084">
        <v>4</v>
      </c>
      <c r="P1084" t="s">
        <v>122</v>
      </c>
      <c r="Q1084" t="b">
        <f>AND(ISNUMBER(data_to_clean[[#This Row],[revenue_formatted]]),ISNUMBER(data_to_clean[[#This Row],[growth_formatted_%]]),ISNUMBER(data_to_clean[[#This Row],[workers]]),ISNUMBER(data_to_clean[[#This Row],[previous_workers]]),ISNUMBER(data_to_clean[[#This Row],[founded]]),ISNUMBER(data_to_clean[[#This Row],[yrs_on_list]]))</f>
        <v>1</v>
      </c>
    </row>
    <row r="1085" spans="1:17" x14ac:dyDescent="0.25">
      <c r="A1085">
        <v>1080</v>
      </c>
      <c r="B1085" t="s">
        <v>4291</v>
      </c>
      <c r="C1085" t="s">
        <v>243</v>
      </c>
      <c r="D1085" t="str">
        <f>VLOOKUP(data_to_clean[[#This Row],[state]],abbreviation_table[],2,FALSE)</f>
        <v>Maryland</v>
      </c>
      <c r="E1085" t="s">
        <v>1309</v>
      </c>
      <c r="F1085" t="str">
        <f>TRIM(LEFT(data_to_clean[[#This Row],[revenue]],FIND(" ",data_to_clean[[#This Row],[revenue]])))</f>
        <v>3.4</v>
      </c>
      <c r="G1085" t="str">
        <f>RIGHT(data_to_clean[[#This Row],[revenue]],LEN(data_to_clean[[#This Row],[revenue]])-FIND(" ",data_to_clean[[#This Row],[revenue]]))</f>
        <v>Million</v>
      </c>
      <c r="H1085" s="7">
        <f>VALUE(IF(data_to_clean[[#This Row],[multiplicity]]="Million",_xlfn.CONCAT(SUBSTITUTE(data_to_clean[[#This Row],[number]],".",""),"00000"),_xlfn.CONCAT(SUBSTITUTE(data_to_clean[[#This Row],[number]],".",""),"00000000")))</f>
        <v>3400000</v>
      </c>
      <c r="I1085" t="s">
        <v>4293</v>
      </c>
      <c r="J1085">
        <f>ROUND(VALUE(SUBSTITUTE(data_to_clean[[#This Row],[growth_%]],".",",")),0)</f>
        <v>387</v>
      </c>
      <c r="K1085" t="s">
        <v>1041</v>
      </c>
      <c r="L1085">
        <v>11</v>
      </c>
      <c r="M1085">
        <v>6</v>
      </c>
      <c r="N1085">
        <v>2006</v>
      </c>
      <c r="O1085">
        <v>2</v>
      </c>
      <c r="P1085" t="s">
        <v>4294</v>
      </c>
      <c r="Q1085" t="b">
        <f>AND(ISNUMBER(data_to_clean[[#This Row],[revenue_formatted]]),ISNUMBER(data_to_clean[[#This Row],[growth_formatted_%]]),ISNUMBER(data_to_clean[[#This Row],[workers]]),ISNUMBER(data_to_clean[[#This Row],[previous_workers]]),ISNUMBER(data_to_clean[[#This Row],[founded]]),ISNUMBER(data_to_clean[[#This Row],[yrs_on_list]]))</f>
        <v>1</v>
      </c>
    </row>
    <row r="1086" spans="1:17" x14ac:dyDescent="0.25">
      <c r="A1086">
        <v>1081</v>
      </c>
      <c r="B1086" t="s">
        <v>4295</v>
      </c>
      <c r="C1086" t="s">
        <v>80</v>
      </c>
      <c r="D1086" t="str">
        <f>VLOOKUP(data_to_clean[[#This Row],[state]],abbreviation_table[],2,FALSE)</f>
        <v>California</v>
      </c>
      <c r="E1086" t="s">
        <v>4297</v>
      </c>
      <c r="F1086" t="str">
        <f>TRIM(LEFT(data_to_clean[[#This Row],[revenue]],FIND(" ",data_to_clean[[#This Row],[revenue]])))</f>
        <v>63.6</v>
      </c>
      <c r="G1086" t="str">
        <f>RIGHT(data_to_clean[[#This Row],[revenue]],LEN(data_to_clean[[#This Row],[revenue]])-FIND(" ",data_to_clean[[#This Row],[revenue]]))</f>
        <v>Million</v>
      </c>
      <c r="H1086" s="7">
        <f>VALUE(IF(data_to_clean[[#This Row],[multiplicity]]="Million",_xlfn.CONCAT(SUBSTITUTE(data_to_clean[[#This Row],[number]],".",""),"00000"),_xlfn.CONCAT(SUBSTITUTE(data_to_clean[[#This Row],[number]],".",""),"00000000")))</f>
        <v>63600000</v>
      </c>
      <c r="I1086" t="s">
        <v>4298</v>
      </c>
      <c r="J1086">
        <f>ROUND(VALUE(SUBSTITUTE(data_to_clean[[#This Row],[growth_%]],".",",")),0)</f>
        <v>387</v>
      </c>
      <c r="K1086" t="s">
        <v>18</v>
      </c>
      <c r="L1086">
        <v>43</v>
      </c>
      <c r="M1086">
        <v>35</v>
      </c>
      <c r="N1086">
        <v>2010</v>
      </c>
      <c r="O1086">
        <v>5</v>
      </c>
      <c r="P1086" t="s">
        <v>4299</v>
      </c>
      <c r="Q1086" t="b">
        <f>AND(ISNUMBER(data_to_clean[[#This Row],[revenue_formatted]]),ISNUMBER(data_to_clean[[#This Row],[growth_formatted_%]]),ISNUMBER(data_to_clean[[#This Row],[workers]]),ISNUMBER(data_to_clean[[#This Row],[previous_workers]]),ISNUMBER(data_to_clean[[#This Row],[founded]]),ISNUMBER(data_to_clean[[#This Row],[yrs_on_list]]))</f>
        <v>1</v>
      </c>
    </row>
    <row r="1087" spans="1:17" x14ac:dyDescent="0.25">
      <c r="A1087">
        <v>1082</v>
      </c>
      <c r="B1087" t="s">
        <v>4300</v>
      </c>
      <c r="C1087" t="s">
        <v>215</v>
      </c>
      <c r="D1087" t="str">
        <f>VLOOKUP(data_to_clean[[#This Row],[state]],abbreviation_table[],2,FALSE)</f>
        <v>North Carolina</v>
      </c>
      <c r="E1087" t="s">
        <v>1152</v>
      </c>
      <c r="F1087" t="str">
        <f>TRIM(LEFT(data_to_clean[[#This Row],[revenue]],FIND(" ",data_to_clean[[#This Row],[revenue]])))</f>
        <v>2.1</v>
      </c>
      <c r="G1087" t="str">
        <f>RIGHT(data_to_clean[[#This Row],[revenue]],LEN(data_to_clean[[#This Row],[revenue]])-FIND(" ",data_to_clean[[#This Row],[revenue]]))</f>
        <v>Million</v>
      </c>
      <c r="H1087" s="7">
        <f>VALUE(IF(data_to_clean[[#This Row],[multiplicity]]="Million",_xlfn.CONCAT(SUBSTITUTE(data_to_clean[[#This Row],[number]],".",""),"00000"),_xlfn.CONCAT(SUBSTITUTE(data_to_clean[[#This Row],[number]],".",""),"00000000")))</f>
        <v>2100000</v>
      </c>
      <c r="I1087" t="s">
        <v>4302</v>
      </c>
      <c r="J1087">
        <f>ROUND(VALUE(SUBSTITUTE(data_to_clean[[#This Row],[growth_%]],".",",")),0)</f>
        <v>387</v>
      </c>
      <c r="K1087" t="s">
        <v>297</v>
      </c>
      <c r="L1087">
        <v>27</v>
      </c>
      <c r="M1087">
        <v>3</v>
      </c>
      <c r="N1087">
        <v>2014</v>
      </c>
      <c r="O1087">
        <v>1</v>
      </c>
      <c r="P1087" t="s">
        <v>1879</v>
      </c>
      <c r="Q1087" t="b">
        <f>AND(ISNUMBER(data_to_clean[[#This Row],[revenue_formatted]]),ISNUMBER(data_to_clean[[#This Row],[growth_formatted_%]]),ISNUMBER(data_to_clean[[#This Row],[workers]]),ISNUMBER(data_to_clean[[#This Row],[previous_workers]]),ISNUMBER(data_to_clean[[#This Row],[founded]]),ISNUMBER(data_to_clean[[#This Row],[yrs_on_list]]))</f>
        <v>1</v>
      </c>
    </row>
    <row r="1088" spans="1:17" x14ac:dyDescent="0.25">
      <c r="A1088">
        <v>1083</v>
      </c>
      <c r="B1088" t="s">
        <v>4303</v>
      </c>
      <c r="C1088" t="s">
        <v>105</v>
      </c>
      <c r="D1088" t="str">
        <f>VLOOKUP(data_to_clean[[#This Row],[state]],abbreviation_table[],2,FALSE)</f>
        <v>New York</v>
      </c>
      <c r="E1088" t="s">
        <v>4305</v>
      </c>
      <c r="F1088" t="str">
        <f>TRIM(LEFT(data_to_clean[[#This Row],[revenue]],FIND(" ",data_to_clean[[#This Row],[revenue]])))</f>
        <v>43.7</v>
      </c>
      <c r="G1088" t="str">
        <f>RIGHT(data_to_clean[[#This Row],[revenue]],LEN(data_to_clean[[#This Row],[revenue]])-FIND(" ",data_to_clean[[#This Row],[revenue]]))</f>
        <v>Million</v>
      </c>
      <c r="H1088" s="7">
        <f>VALUE(IF(data_to_clean[[#This Row],[multiplicity]]="Million",_xlfn.CONCAT(SUBSTITUTE(data_to_clean[[#This Row],[number]],".",""),"00000"),_xlfn.CONCAT(SUBSTITUTE(data_to_clean[[#This Row],[number]],".",""),"00000000")))</f>
        <v>43700000</v>
      </c>
      <c r="I1088" t="s">
        <v>4306</v>
      </c>
      <c r="J1088">
        <f>ROUND(VALUE(SUBSTITUTE(data_to_clean[[#This Row],[growth_%]],".",",")),0)</f>
        <v>387</v>
      </c>
      <c r="K1088" t="s">
        <v>25</v>
      </c>
      <c r="L1088">
        <v>60</v>
      </c>
      <c r="M1088">
        <v>25</v>
      </c>
      <c r="N1088">
        <v>2012</v>
      </c>
      <c r="O1088">
        <v>1</v>
      </c>
      <c r="P1088" t="s">
        <v>4307</v>
      </c>
      <c r="Q1088" t="b">
        <f>AND(ISNUMBER(data_to_clean[[#This Row],[revenue_formatted]]),ISNUMBER(data_to_clean[[#This Row],[growth_formatted_%]]),ISNUMBER(data_to_clean[[#This Row],[workers]]),ISNUMBER(data_to_clean[[#This Row],[previous_workers]]),ISNUMBER(data_to_clean[[#This Row],[founded]]),ISNUMBER(data_to_clean[[#This Row],[yrs_on_list]]))</f>
        <v>1</v>
      </c>
    </row>
    <row r="1089" spans="1:17" x14ac:dyDescent="0.25">
      <c r="A1089">
        <v>1084</v>
      </c>
      <c r="B1089" t="s">
        <v>4308</v>
      </c>
      <c r="C1089" t="s">
        <v>30</v>
      </c>
      <c r="D1089" t="str">
        <f>VLOOKUP(data_to_clean[[#This Row],[state]],abbreviation_table[],2,FALSE)</f>
        <v>Texas</v>
      </c>
      <c r="E1089" t="s">
        <v>416</v>
      </c>
      <c r="F1089" t="str">
        <f>TRIM(LEFT(data_to_clean[[#This Row],[revenue]],FIND(" ",data_to_clean[[#This Row],[revenue]])))</f>
        <v>4.7</v>
      </c>
      <c r="G1089" t="str">
        <f>RIGHT(data_to_clean[[#This Row],[revenue]],LEN(data_to_clean[[#This Row],[revenue]])-FIND(" ",data_to_clean[[#This Row],[revenue]]))</f>
        <v>Million</v>
      </c>
      <c r="H1089" s="7">
        <f>VALUE(IF(data_to_clean[[#This Row],[multiplicity]]="Million",_xlfn.CONCAT(SUBSTITUTE(data_to_clean[[#This Row],[number]],".",""),"00000"),_xlfn.CONCAT(SUBSTITUTE(data_to_clean[[#This Row],[number]],".",""),"00000000")))</f>
        <v>4700000</v>
      </c>
      <c r="I1089" t="s">
        <v>4310</v>
      </c>
      <c r="J1089">
        <f>ROUND(VALUE(SUBSTITUTE(data_to_clean[[#This Row],[growth_%]],".",",")),0)</f>
        <v>387</v>
      </c>
      <c r="K1089" t="s">
        <v>48</v>
      </c>
      <c r="L1089">
        <v>12</v>
      </c>
      <c r="M1089">
        <v>3</v>
      </c>
      <c r="N1089">
        <v>2014</v>
      </c>
      <c r="O1089">
        <v>2</v>
      </c>
      <c r="P1089" t="s">
        <v>4311</v>
      </c>
      <c r="Q1089" t="b">
        <f>AND(ISNUMBER(data_to_clean[[#This Row],[revenue_formatted]]),ISNUMBER(data_to_clean[[#This Row],[growth_formatted_%]]),ISNUMBER(data_to_clean[[#This Row],[workers]]),ISNUMBER(data_to_clean[[#This Row],[previous_workers]]),ISNUMBER(data_to_clean[[#This Row],[founded]]),ISNUMBER(data_to_clean[[#This Row],[yrs_on_list]]))</f>
        <v>1</v>
      </c>
    </row>
    <row r="1090" spans="1:17" x14ac:dyDescent="0.25">
      <c r="A1090">
        <v>1085</v>
      </c>
      <c r="B1090" t="s">
        <v>4312</v>
      </c>
      <c r="C1090" t="s">
        <v>119</v>
      </c>
      <c r="D1090" t="str">
        <f>VLOOKUP(data_to_clean[[#This Row],[state]],abbreviation_table[],2,FALSE)</f>
        <v>Georgia</v>
      </c>
      <c r="E1090" t="s">
        <v>445</v>
      </c>
      <c r="F1090" t="str">
        <f>TRIM(LEFT(data_to_clean[[#This Row],[revenue]],FIND(" ",data_to_clean[[#This Row],[revenue]])))</f>
        <v>4.3</v>
      </c>
      <c r="G1090" t="str">
        <f>RIGHT(data_to_clean[[#This Row],[revenue]],LEN(data_to_clean[[#This Row],[revenue]])-FIND(" ",data_to_clean[[#This Row],[revenue]]))</f>
        <v>Million</v>
      </c>
      <c r="H1090" s="7">
        <f>VALUE(IF(data_to_clean[[#This Row],[multiplicity]]="Million",_xlfn.CONCAT(SUBSTITUTE(data_to_clean[[#This Row],[number]],".",""),"00000"),_xlfn.CONCAT(SUBSTITUTE(data_to_clean[[#This Row],[number]],".",""),"00000000")))</f>
        <v>4300000</v>
      </c>
      <c r="I1090" t="s">
        <v>4314</v>
      </c>
      <c r="J1090">
        <f>ROUND(VALUE(SUBSTITUTE(data_to_clean[[#This Row],[growth_%]],".",",")),0)</f>
        <v>387</v>
      </c>
      <c r="K1090" t="s">
        <v>156</v>
      </c>
      <c r="L1090">
        <v>58</v>
      </c>
      <c r="M1090">
        <v>7</v>
      </c>
      <c r="N1090">
        <v>2009</v>
      </c>
      <c r="O1090">
        <v>2</v>
      </c>
      <c r="P1090" t="s">
        <v>2658</v>
      </c>
      <c r="Q1090" t="b">
        <f>AND(ISNUMBER(data_to_clean[[#This Row],[revenue_formatted]]),ISNUMBER(data_to_clean[[#This Row],[growth_formatted_%]]),ISNUMBER(data_to_clean[[#This Row],[workers]]),ISNUMBER(data_to_clean[[#This Row],[previous_workers]]),ISNUMBER(data_to_clean[[#This Row],[founded]]),ISNUMBER(data_to_clean[[#This Row],[yrs_on_list]]))</f>
        <v>1</v>
      </c>
    </row>
    <row r="1091" spans="1:17" x14ac:dyDescent="0.25">
      <c r="A1091">
        <v>1086</v>
      </c>
      <c r="B1091" t="s">
        <v>4315</v>
      </c>
      <c r="C1091" t="s">
        <v>341</v>
      </c>
      <c r="D1091" t="str">
        <f>VLOOKUP(data_to_clean[[#This Row],[state]],abbreviation_table[],2,FALSE)</f>
        <v>Massachusetts</v>
      </c>
      <c r="E1091" t="s">
        <v>485</v>
      </c>
      <c r="F1091" t="str">
        <f>TRIM(LEFT(data_to_clean[[#This Row],[revenue]],FIND(" ",data_to_clean[[#This Row],[revenue]])))</f>
        <v>4.5</v>
      </c>
      <c r="G1091" t="str">
        <f>RIGHT(data_to_clean[[#This Row],[revenue]],LEN(data_to_clean[[#This Row],[revenue]])-FIND(" ",data_to_clean[[#This Row],[revenue]]))</f>
        <v>Million</v>
      </c>
      <c r="H1091" s="7">
        <f>VALUE(IF(data_to_clean[[#This Row],[multiplicity]]="Million",_xlfn.CONCAT(SUBSTITUTE(data_to_clean[[#This Row],[number]],".",""),"00000"),_xlfn.CONCAT(SUBSTITUTE(data_to_clean[[#This Row],[number]],".",""),"00000000")))</f>
        <v>4500000</v>
      </c>
      <c r="I1091" t="s">
        <v>4317</v>
      </c>
      <c r="J1091">
        <f>ROUND(VALUE(SUBSTITUTE(data_to_clean[[#This Row],[growth_%]],".",",")),0)</f>
        <v>387</v>
      </c>
      <c r="K1091" t="s">
        <v>156</v>
      </c>
      <c r="L1091">
        <v>50</v>
      </c>
      <c r="M1091">
        <v>15</v>
      </c>
      <c r="N1091">
        <v>2008</v>
      </c>
      <c r="O1091">
        <v>1</v>
      </c>
      <c r="P1091" t="s">
        <v>344</v>
      </c>
      <c r="Q1091" t="b">
        <f>AND(ISNUMBER(data_to_clean[[#This Row],[revenue_formatted]]),ISNUMBER(data_to_clean[[#This Row],[growth_formatted_%]]),ISNUMBER(data_to_clean[[#This Row],[workers]]),ISNUMBER(data_to_clean[[#This Row],[previous_workers]]),ISNUMBER(data_to_clean[[#This Row],[founded]]),ISNUMBER(data_to_clean[[#This Row],[yrs_on_list]]))</f>
        <v>1</v>
      </c>
    </row>
    <row r="1092" spans="1:17" x14ac:dyDescent="0.25">
      <c r="A1092">
        <v>1087</v>
      </c>
      <c r="B1092" t="s">
        <v>4318</v>
      </c>
      <c r="C1092" t="s">
        <v>86</v>
      </c>
      <c r="D1092" t="str">
        <f>VLOOKUP(data_to_clean[[#This Row],[state]],abbreviation_table[],2,FALSE)</f>
        <v>Colorado</v>
      </c>
      <c r="E1092" t="s">
        <v>892</v>
      </c>
      <c r="F1092" t="str">
        <f>TRIM(LEFT(data_to_clean[[#This Row],[revenue]],FIND(" ",data_to_clean[[#This Row],[revenue]])))</f>
        <v>9.9</v>
      </c>
      <c r="G1092" t="str">
        <f>RIGHT(data_to_clean[[#This Row],[revenue]],LEN(data_to_clean[[#This Row],[revenue]])-FIND(" ",data_to_clean[[#This Row],[revenue]]))</f>
        <v>Million</v>
      </c>
      <c r="H1092" s="7">
        <f>VALUE(IF(data_to_clean[[#This Row],[multiplicity]]="Million",_xlfn.CONCAT(SUBSTITUTE(data_to_clean[[#This Row],[number]],".",""),"00000"),_xlfn.CONCAT(SUBSTITUTE(data_to_clean[[#This Row],[number]],".",""),"00000000")))</f>
        <v>9900000</v>
      </c>
      <c r="I1092" t="s">
        <v>4320</v>
      </c>
      <c r="J1092">
        <f>ROUND(VALUE(SUBSTITUTE(data_to_clean[[#This Row],[growth_%]],".",",")),0)</f>
        <v>386</v>
      </c>
      <c r="K1092" t="s">
        <v>18</v>
      </c>
      <c r="L1092">
        <v>80</v>
      </c>
      <c r="M1092">
        <v>30</v>
      </c>
      <c r="N1092">
        <v>2001</v>
      </c>
      <c r="O1092">
        <v>4</v>
      </c>
      <c r="P1092" t="s">
        <v>89</v>
      </c>
      <c r="Q1092" t="b">
        <f>AND(ISNUMBER(data_to_clean[[#This Row],[revenue_formatted]]),ISNUMBER(data_to_clean[[#This Row],[growth_formatted_%]]),ISNUMBER(data_to_clean[[#This Row],[workers]]),ISNUMBER(data_to_clean[[#This Row],[previous_workers]]),ISNUMBER(data_to_clean[[#This Row],[founded]]),ISNUMBER(data_to_clean[[#This Row],[yrs_on_list]]))</f>
        <v>1</v>
      </c>
    </row>
    <row r="1093" spans="1:17" x14ac:dyDescent="0.25">
      <c r="A1093">
        <v>1088</v>
      </c>
      <c r="B1093" t="s">
        <v>4321</v>
      </c>
      <c r="C1093" t="s">
        <v>230</v>
      </c>
      <c r="D1093" t="str">
        <f>VLOOKUP(data_to_clean[[#This Row],[state]],abbreviation_table[],2,FALSE)</f>
        <v>Michigan</v>
      </c>
      <c r="E1093" t="s">
        <v>824</v>
      </c>
      <c r="F1093" t="str">
        <f>TRIM(LEFT(data_to_clean[[#This Row],[revenue]],FIND(" ",data_to_clean[[#This Row],[revenue]])))</f>
        <v>2.5</v>
      </c>
      <c r="G1093" t="str">
        <f>RIGHT(data_to_clean[[#This Row],[revenue]],LEN(data_to_clean[[#This Row],[revenue]])-FIND(" ",data_to_clean[[#This Row],[revenue]]))</f>
        <v>Million</v>
      </c>
      <c r="H1093" s="7">
        <f>VALUE(IF(data_to_clean[[#This Row],[multiplicity]]="Million",_xlfn.CONCAT(SUBSTITUTE(data_to_clean[[#This Row],[number]],".",""),"00000"),_xlfn.CONCAT(SUBSTITUTE(data_to_clean[[#This Row],[number]],".",""),"00000000")))</f>
        <v>2500000</v>
      </c>
      <c r="I1093" t="s">
        <v>4323</v>
      </c>
      <c r="J1093">
        <f>ROUND(VALUE(SUBSTITUTE(data_to_clean[[#This Row],[growth_%]],".",",")),0)</f>
        <v>386</v>
      </c>
      <c r="K1093" t="s">
        <v>336</v>
      </c>
      <c r="L1093">
        <v>13</v>
      </c>
      <c r="M1093">
        <v>10</v>
      </c>
      <c r="N1093">
        <v>2009</v>
      </c>
      <c r="O1093">
        <v>1</v>
      </c>
      <c r="P1093" t="s">
        <v>636</v>
      </c>
      <c r="Q1093" t="b">
        <f>AND(ISNUMBER(data_to_clean[[#This Row],[revenue_formatted]]),ISNUMBER(data_to_clean[[#This Row],[growth_formatted_%]]),ISNUMBER(data_to_clean[[#This Row],[workers]]),ISNUMBER(data_to_clean[[#This Row],[previous_workers]]),ISNUMBER(data_to_clean[[#This Row],[founded]]),ISNUMBER(data_to_clean[[#This Row],[yrs_on_list]]))</f>
        <v>1</v>
      </c>
    </row>
    <row r="1094" spans="1:17" x14ac:dyDescent="0.25">
      <c r="A1094">
        <v>1089</v>
      </c>
      <c r="B1094" t="s">
        <v>4324</v>
      </c>
      <c r="C1094" t="s">
        <v>52</v>
      </c>
      <c r="D1094" t="str">
        <f>VLOOKUP(data_to_clean[[#This Row],[state]],abbreviation_table[],2,FALSE)</f>
        <v>Florida</v>
      </c>
      <c r="E1094" t="s">
        <v>485</v>
      </c>
      <c r="F1094" t="str">
        <f>TRIM(LEFT(data_to_clean[[#This Row],[revenue]],FIND(" ",data_to_clean[[#This Row],[revenue]])))</f>
        <v>4.5</v>
      </c>
      <c r="G1094" t="str">
        <f>RIGHT(data_to_clean[[#This Row],[revenue]],LEN(data_to_clean[[#This Row],[revenue]])-FIND(" ",data_to_clean[[#This Row],[revenue]]))</f>
        <v>Million</v>
      </c>
      <c r="H1094" s="7">
        <f>VALUE(IF(data_to_clean[[#This Row],[multiplicity]]="Million",_xlfn.CONCAT(SUBSTITUTE(data_to_clean[[#This Row],[number]],".",""),"00000"),_xlfn.CONCAT(SUBSTITUTE(data_to_clean[[#This Row],[number]],".",""),"00000000")))</f>
        <v>4500000</v>
      </c>
      <c r="I1094" t="s">
        <v>4326</v>
      </c>
      <c r="J1094">
        <f>ROUND(VALUE(SUBSTITUTE(data_to_clean[[#This Row],[growth_%]],".",",")),0)</f>
        <v>385</v>
      </c>
      <c r="K1094" t="s">
        <v>107</v>
      </c>
      <c r="L1094">
        <v>12</v>
      </c>
      <c r="M1094">
        <v>4</v>
      </c>
      <c r="N1094">
        <v>2015</v>
      </c>
      <c r="O1094">
        <v>1</v>
      </c>
      <c r="P1094" t="s">
        <v>4327</v>
      </c>
      <c r="Q1094" t="b">
        <f>AND(ISNUMBER(data_to_clean[[#This Row],[revenue_formatted]]),ISNUMBER(data_to_clean[[#This Row],[growth_formatted_%]]),ISNUMBER(data_to_clean[[#This Row],[workers]]),ISNUMBER(data_to_clean[[#This Row],[previous_workers]]),ISNUMBER(data_to_clean[[#This Row],[founded]]),ISNUMBER(data_to_clean[[#This Row],[yrs_on_list]]))</f>
        <v>1</v>
      </c>
    </row>
    <row r="1095" spans="1:17" x14ac:dyDescent="0.25">
      <c r="A1095">
        <v>1090</v>
      </c>
      <c r="B1095" t="s">
        <v>4328</v>
      </c>
      <c r="C1095" t="s">
        <v>45</v>
      </c>
      <c r="D1095" t="str">
        <f>VLOOKUP(data_to_clean[[#This Row],[state]],abbreviation_table[],2,FALSE)</f>
        <v>Pennsylvania</v>
      </c>
      <c r="E1095" t="s">
        <v>665</v>
      </c>
      <c r="F1095" t="str">
        <f>TRIM(LEFT(data_to_clean[[#This Row],[revenue]],FIND(" ",data_to_clean[[#This Row],[revenue]])))</f>
        <v>3.2</v>
      </c>
      <c r="G1095" t="str">
        <f>RIGHT(data_to_clean[[#This Row],[revenue]],LEN(data_to_clean[[#This Row],[revenue]])-FIND(" ",data_to_clean[[#This Row],[revenue]]))</f>
        <v>Million</v>
      </c>
      <c r="H1095" s="7">
        <f>VALUE(IF(data_to_clean[[#This Row],[multiplicity]]="Million",_xlfn.CONCAT(SUBSTITUTE(data_to_clean[[#This Row],[number]],".",""),"00000"),_xlfn.CONCAT(SUBSTITUTE(data_to_clean[[#This Row],[number]],".",""),"00000000")))</f>
        <v>3200000</v>
      </c>
      <c r="I1095" t="s">
        <v>4330</v>
      </c>
      <c r="J1095">
        <f>ROUND(VALUE(SUBSTITUTE(data_to_clean[[#This Row],[growth_%]],".",",")),0)</f>
        <v>385</v>
      </c>
      <c r="K1095" t="s">
        <v>55</v>
      </c>
      <c r="L1095">
        <v>35</v>
      </c>
      <c r="M1095">
        <v>8</v>
      </c>
      <c r="N1095">
        <v>2012</v>
      </c>
      <c r="O1095">
        <v>1</v>
      </c>
      <c r="P1095" t="s">
        <v>4331</v>
      </c>
      <c r="Q1095" t="b">
        <f>AND(ISNUMBER(data_to_clean[[#This Row],[revenue_formatted]]),ISNUMBER(data_to_clean[[#This Row],[growth_formatted_%]]),ISNUMBER(data_to_clean[[#This Row],[workers]]),ISNUMBER(data_to_clean[[#This Row],[previous_workers]]),ISNUMBER(data_to_clean[[#This Row],[founded]]),ISNUMBER(data_to_clean[[#This Row],[yrs_on_list]]))</f>
        <v>1</v>
      </c>
    </row>
    <row r="1096" spans="1:17" x14ac:dyDescent="0.25">
      <c r="A1096">
        <v>1091</v>
      </c>
      <c r="B1096" t="s">
        <v>4332</v>
      </c>
      <c r="C1096" t="s">
        <v>52</v>
      </c>
      <c r="D1096" t="str">
        <f>VLOOKUP(data_to_clean[[#This Row],[state]],abbreviation_table[],2,FALSE)</f>
        <v>Florida</v>
      </c>
      <c r="E1096" t="s">
        <v>704</v>
      </c>
      <c r="F1096" t="str">
        <f>TRIM(LEFT(data_to_clean[[#This Row],[revenue]],FIND(" ",data_to_clean[[#This Row],[revenue]])))</f>
        <v>5.4</v>
      </c>
      <c r="G1096" t="str">
        <f>RIGHT(data_to_clean[[#This Row],[revenue]],LEN(data_to_clean[[#This Row],[revenue]])-FIND(" ",data_to_clean[[#This Row],[revenue]]))</f>
        <v>Million</v>
      </c>
      <c r="H1096" s="7">
        <f>VALUE(IF(data_to_clean[[#This Row],[multiplicity]]="Million",_xlfn.CONCAT(SUBSTITUTE(data_to_clean[[#This Row],[number]],".",""),"00000"),_xlfn.CONCAT(SUBSTITUTE(data_to_clean[[#This Row],[number]],".",""),"00000000")))</f>
        <v>5400000</v>
      </c>
      <c r="I1096" t="s">
        <v>4334</v>
      </c>
      <c r="J1096">
        <f>ROUND(VALUE(SUBSTITUTE(data_to_clean[[#This Row],[growth_%]],".",",")),0)</f>
        <v>385</v>
      </c>
      <c r="K1096" t="s">
        <v>336</v>
      </c>
      <c r="L1096">
        <v>34</v>
      </c>
      <c r="M1096">
        <v>6</v>
      </c>
      <c r="N1096">
        <v>2014</v>
      </c>
      <c r="O1096">
        <v>1</v>
      </c>
      <c r="P1096" t="s">
        <v>4335</v>
      </c>
      <c r="Q1096" t="b">
        <f>AND(ISNUMBER(data_to_clean[[#This Row],[revenue_formatted]]),ISNUMBER(data_to_clean[[#This Row],[growth_formatted_%]]),ISNUMBER(data_to_clean[[#This Row],[workers]]),ISNUMBER(data_to_clean[[#This Row],[previous_workers]]),ISNUMBER(data_to_clean[[#This Row],[founded]]),ISNUMBER(data_to_clean[[#This Row],[yrs_on_list]]))</f>
        <v>1</v>
      </c>
    </row>
    <row r="1097" spans="1:17" x14ac:dyDescent="0.25">
      <c r="A1097">
        <v>1092</v>
      </c>
      <c r="B1097" t="s">
        <v>4336</v>
      </c>
      <c r="C1097" t="s">
        <v>15</v>
      </c>
      <c r="D1097" t="str">
        <f>VLOOKUP(data_to_clean[[#This Row],[state]],abbreviation_table[],2,FALSE)</f>
        <v>Arizona</v>
      </c>
      <c r="E1097" t="s">
        <v>4338</v>
      </c>
      <c r="F1097" t="str">
        <f>TRIM(LEFT(data_to_clean[[#This Row],[revenue]],FIND(" ",data_to_clean[[#This Row],[revenue]])))</f>
        <v>43.8</v>
      </c>
      <c r="G1097" t="str">
        <f>RIGHT(data_to_clean[[#This Row],[revenue]],LEN(data_to_clean[[#This Row],[revenue]])-FIND(" ",data_to_clean[[#This Row],[revenue]]))</f>
        <v>Million</v>
      </c>
      <c r="H1097" s="7">
        <f>VALUE(IF(data_to_clean[[#This Row],[multiplicity]]="Million",_xlfn.CONCAT(SUBSTITUTE(data_to_clean[[#This Row],[number]],".",""),"00000"),_xlfn.CONCAT(SUBSTITUTE(data_to_clean[[#This Row],[number]],".",""),"00000000")))</f>
        <v>43800000</v>
      </c>
      <c r="I1097" t="s">
        <v>4339</v>
      </c>
      <c r="J1097">
        <f>ROUND(VALUE(SUBSTITUTE(data_to_clean[[#This Row],[growth_%]],".",",")),0)</f>
        <v>385</v>
      </c>
      <c r="K1097" t="s">
        <v>211</v>
      </c>
      <c r="L1097">
        <v>280</v>
      </c>
      <c r="M1097">
        <v>88</v>
      </c>
      <c r="N1097">
        <v>2014</v>
      </c>
      <c r="O1097">
        <v>2</v>
      </c>
      <c r="P1097" t="s">
        <v>2101</v>
      </c>
      <c r="Q1097" t="b">
        <f>AND(ISNUMBER(data_to_clean[[#This Row],[revenue_formatted]]),ISNUMBER(data_to_clean[[#This Row],[growth_formatted_%]]),ISNUMBER(data_to_clean[[#This Row],[workers]]),ISNUMBER(data_to_clean[[#This Row],[previous_workers]]),ISNUMBER(data_to_clean[[#This Row],[founded]]),ISNUMBER(data_to_clean[[#This Row],[yrs_on_list]]))</f>
        <v>1</v>
      </c>
    </row>
    <row r="1098" spans="1:17" x14ac:dyDescent="0.25">
      <c r="A1098">
        <v>1093</v>
      </c>
      <c r="B1098" t="s">
        <v>4340</v>
      </c>
      <c r="C1098" t="s">
        <v>3523</v>
      </c>
      <c r="D1098" t="str">
        <f>VLOOKUP(data_to_clean[[#This Row],[state]],abbreviation_table[],2,FALSE)</f>
        <v>South Dakota</v>
      </c>
      <c r="E1098" t="s">
        <v>911</v>
      </c>
      <c r="F1098" t="str">
        <f>TRIM(LEFT(data_to_clean[[#This Row],[revenue]],FIND(" ",data_to_clean[[#This Row],[revenue]])))</f>
        <v>2.7</v>
      </c>
      <c r="G1098" t="str">
        <f>RIGHT(data_to_clean[[#This Row],[revenue]],LEN(data_to_clean[[#This Row],[revenue]])-FIND(" ",data_to_clean[[#This Row],[revenue]]))</f>
        <v>Million</v>
      </c>
      <c r="H1098" s="7">
        <f>VALUE(IF(data_to_clean[[#This Row],[multiplicity]]="Million",_xlfn.CONCAT(SUBSTITUTE(data_to_clean[[#This Row],[number]],".",""),"00000"),_xlfn.CONCAT(SUBSTITUTE(data_to_clean[[#This Row],[number]],".",""),"00000000")))</f>
        <v>2700000</v>
      </c>
      <c r="I1098" t="s">
        <v>4342</v>
      </c>
      <c r="J1098">
        <f>ROUND(VALUE(SUBSTITUTE(data_to_clean[[#This Row],[growth_%]],".",",")),0)</f>
        <v>384</v>
      </c>
      <c r="K1098" t="s">
        <v>48</v>
      </c>
      <c r="L1098">
        <v>20</v>
      </c>
      <c r="M1098">
        <v>4</v>
      </c>
      <c r="N1098">
        <v>2014</v>
      </c>
      <c r="O1098">
        <v>1</v>
      </c>
      <c r="P1098" t="s">
        <v>4343</v>
      </c>
      <c r="Q1098" t="b">
        <f>AND(ISNUMBER(data_to_clean[[#This Row],[revenue_formatted]]),ISNUMBER(data_to_clean[[#This Row],[growth_formatted_%]]),ISNUMBER(data_to_clean[[#This Row],[workers]]),ISNUMBER(data_to_clean[[#This Row],[previous_workers]]),ISNUMBER(data_to_clean[[#This Row],[founded]]),ISNUMBER(data_to_clean[[#This Row],[yrs_on_list]]))</f>
        <v>1</v>
      </c>
    </row>
    <row r="1099" spans="1:17" x14ac:dyDescent="0.25">
      <c r="A1099">
        <v>1094</v>
      </c>
      <c r="B1099" t="s">
        <v>4344</v>
      </c>
      <c r="C1099" t="s">
        <v>852</v>
      </c>
      <c r="D1099" t="str">
        <f>VLOOKUP(data_to_clean[[#This Row],[state]],abbreviation_table[],2,FALSE)</f>
        <v>Missouri</v>
      </c>
      <c r="E1099" t="s">
        <v>1684</v>
      </c>
      <c r="F1099" t="str">
        <f>TRIM(LEFT(data_to_clean[[#This Row],[revenue]],FIND(" ",data_to_clean[[#This Row],[revenue]])))</f>
        <v>31.4</v>
      </c>
      <c r="G1099" t="str">
        <f>RIGHT(data_to_clean[[#This Row],[revenue]],LEN(data_to_clean[[#This Row],[revenue]])-FIND(" ",data_to_clean[[#This Row],[revenue]]))</f>
        <v>Million</v>
      </c>
      <c r="H1099" s="7">
        <f>VALUE(IF(data_to_clean[[#This Row],[multiplicity]]="Million",_xlfn.CONCAT(SUBSTITUTE(data_to_clean[[#This Row],[number]],".",""),"00000"),_xlfn.CONCAT(SUBSTITUTE(data_to_clean[[#This Row],[number]],".",""),"00000000")))</f>
        <v>31400000</v>
      </c>
      <c r="I1099" t="s">
        <v>4346</v>
      </c>
      <c r="J1099">
        <f>ROUND(VALUE(SUBSTITUTE(data_to_clean[[#This Row],[growth_%]],".",",")),0)</f>
        <v>384</v>
      </c>
      <c r="K1099" t="s">
        <v>48</v>
      </c>
      <c r="L1099">
        <v>15</v>
      </c>
      <c r="M1099">
        <v>7</v>
      </c>
      <c r="N1099">
        <v>2010</v>
      </c>
      <c r="O1099">
        <v>1</v>
      </c>
      <c r="P1099" t="s">
        <v>4347</v>
      </c>
      <c r="Q1099" t="b">
        <f>AND(ISNUMBER(data_to_clean[[#This Row],[revenue_formatted]]),ISNUMBER(data_to_clean[[#This Row],[growth_formatted_%]]),ISNUMBER(data_to_clean[[#This Row],[workers]]),ISNUMBER(data_to_clean[[#This Row],[previous_workers]]),ISNUMBER(data_to_clean[[#This Row],[founded]]),ISNUMBER(data_to_clean[[#This Row],[yrs_on_list]]))</f>
        <v>1</v>
      </c>
    </row>
    <row r="1100" spans="1:17" x14ac:dyDescent="0.25">
      <c r="A1100">
        <v>1095</v>
      </c>
      <c r="B1100" t="s">
        <v>4348</v>
      </c>
      <c r="C1100" t="s">
        <v>119</v>
      </c>
      <c r="D1100" t="str">
        <f>VLOOKUP(data_to_clean[[#This Row],[state]],abbreviation_table[],2,FALSE)</f>
        <v>Georgia</v>
      </c>
      <c r="E1100" t="s">
        <v>896</v>
      </c>
      <c r="F1100" t="str">
        <f>TRIM(LEFT(data_to_clean[[#This Row],[revenue]],FIND(" ",data_to_clean[[#This Row],[revenue]])))</f>
        <v>10.3</v>
      </c>
      <c r="G1100" t="str">
        <f>RIGHT(data_to_clean[[#This Row],[revenue]],LEN(data_to_clean[[#This Row],[revenue]])-FIND(" ",data_to_clean[[#This Row],[revenue]]))</f>
        <v>Million</v>
      </c>
      <c r="H1100" s="7">
        <f>VALUE(IF(data_to_clean[[#This Row],[multiplicity]]="Million",_xlfn.CONCAT(SUBSTITUTE(data_to_clean[[#This Row],[number]],".",""),"00000"),_xlfn.CONCAT(SUBSTITUTE(data_to_clean[[#This Row],[number]],".",""),"00000000")))</f>
        <v>10300000</v>
      </c>
      <c r="I1100" t="s">
        <v>4350</v>
      </c>
      <c r="J1100">
        <f>ROUND(VALUE(SUBSTITUTE(data_to_clean[[#This Row],[growth_%]],".",",")),0)</f>
        <v>383</v>
      </c>
      <c r="K1100" t="s">
        <v>40</v>
      </c>
      <c r="L1100">
        <v>14</v>
      </c>
      <c r="M1100">
        <v>7</v>
      </c>
      <c r="N1100">
        <v>2013</v>
      </c>
      <c r="O1100">
        <v>2</v>
      </c>
      <c r="P1100" t="s">
        <v>4351</v>
      </c>
      <c r="Q1100" t="b">
        <f>AND(ISNUMBER(data_to_clean[[#This Row],[revenue_formatted]]),ISNUMBER(data_to_clean[[#This Row],[growth_formatted_%]]),ISNUMBER(data_to_clean[[#This Row],[workers]]),ISNUMBER(data_to_clean[[#This Row],[previous_workers]]),ISNUMBER(data_to_clean[[#This Row],[founded]]),ISNUMBER(data_to_clean[[#This Row],[yrs_on_list]]))</f>
        <v>1</v>
      </c>
    </row>
    <row r="1101" spans="1:17" x14ac:dyDescent="0.25">
      <c r="A1101">
        <v>1096</v>
      </c>
      <c r="B1101" t="s">
        <v>4352</v>
      </c>
      <c r="C1101" t="s">
        <v>119</v>
      </c>
      <c r="D1101" t="str">
        <f>VLOOKUP(data_to_clean[[#This Row],[state]],abbreviation_table[],2,FALSE)</f>
        <v>Georgia</v>
      </c>
      <c r="E1101" t="s">
        <v>617</v>
      </c>
      <c r="F1101" t="str">
        <f>TRIM(LEFT(data_to_clean[[#This Row],[revenue]],FIND(" ",data_to_clean[[#This Row],[revenue]])))</f>
        <v>3.3</v>
      </c>
      <c r="G1101" t="str">
        <f>RIGHT(data_to_clean[[#This Row],[revenue]],LEN(data_to_clean[[#This Row],[revenue]])-FIND(" ",data_to_clean[[#This Row],[revenue]]))</f>
        <v>Million</v>
      </c>
      <c r="H1101" s="7">
        <f>VALUE(IF(data_to_clean[[#This Row],[multiplicity]]="Million",_xlfn.CONCAT(SUBSTITUTE(data_to_clean[[#This Row],[number]],".",""),"00000"),_xlfn.CONCAT(SUBSTITUTE(data_to_clean[[#This Row],[number]],".",""),"00000000")))</f>
        <v>3300000</v>
      </c>
      <c r="I1101" t="s">
        <v>4354</v>
      </c>
      <c r="J1101">
        <f>ROUND(VALUE(SUBSTITUTE(data_to_clean[[#This Row],[growth_%]],".",",")),0)</f>
        <v>382</v>
      </c>
      <c r="K1101" t="s">
        <v>156</v>
      </c>
      <c r="L1101">
        <v>22</v>
      </c>
      <c r="M1101">
        <v>8</v>
      </c>
      <c r="N1101">
        <v>2014</v>
      </c>
      <c r="O1101">
        <v>1</v>
      </c>
      <c r="P1101" t="s">
        <v>122</v>
      </c>
      <c r="Q1101" t="b">
        <f>AND(ISNUMBER(data_to_clean[[#This Row],[revenue_formatted]]),ISNUMBER(data_to_clean[[#This Row],[growth_formatted_%]]),ISNUMBER(data_to_clean[[#This Row],[workers]]),ISNUMBER(data_to_clean[[#This Row],[previous_workers]]),ISNUMBER(data_to_clean[[#This Row],[founded]]),ISNUMBER(data_to_clean[[#This Row],[yrs_on_list]]))</f>
        <v>1</v>
      </c>
    </row>
    <row r="1102" spans="1:17" x14ac:dyDescent="0.25">
      <c r="A1102">
        <v>1097</v>
      </c>
      <c r="B1102" t="s">
        <v>4355</v>
      </c>
      <c r="C1102" t="s">
        <v>153</v>
      </c>
      <c r="D1102" t="str">
        <f>VLOOKUP(data_to_clean[[#This Row],[state]],abbreviation_table[],2,FALSE)</f>
        <v>Idaho</v>
      </c>
      <c r="E1102" t="s">
        <v>504</v>
      </c>
      <c r="F1102" t="str">
        <f>TRIM(LEFT(data_to_clean[[#This Row],[revenue]],FIND(" ",data_to_clean[[#This Row],[revenue]])))</f>
        <v>14.4</v>
      </c>
      <c r="G1102" t="str">
        <f>RIGHT(data_to_clean[[#This Row],[revenue]],LEN(data_to_clean[[#This Row],[revenue]])-FIND(" ",data_to_clean[[#This Row],[revenue]]))</f>
        <v>Million</v>
      </c>
      <c r="H1102" s="7">
        <f>VALUE(IF(data_to_clean[[#This Row],[multiplicity]]="Million",_xlfn.CONCAT(SUBSTITUTE(data_to_clean[[#This Row],[number]],".",""),"00000"),_xlfn.CONCAT(SUBSTITUTE(data_to_clean[[#This Row],[number]],".",""),"00000000")))</f>
        <v>14400000</v>
      </c>
      <c r="I1102" t="s">
        <v>4357</v>
      </c>
      <c r="J1102">
        <f>ROUND(VALUE(SUBSTITUTE(data_to_clean[[#This Row],[growth_%]],".",",")),0)</f>
        <v>382</v>
      </c>
      <c r="K1102" t="s">
        <v>48</v>
      </c>
      <c r="L1102">
        <v>18</v>
      </c>
      <c r="M1102">
        <v>2</v>
      </c>
      <c r="N1102">
        <v>2013</v>
      </c>
      <c r="O1102">
        <v>4</v>
      </c>
      <c r="P1102" t="s">
        <v>158</v>
      </c>
      <c r="Q1102" t="b">
        <f>AND(ISNUMBER(data_to_clean[[#This Row],[revenue_formatted]]),ISNUMBER(data_to_clean[[#This Row],[growth_formatted_%]]),ISNUMBER(data_to_clean[[#This Row],[workers]]),ISNUMBER(data_to_clean[[#This Row],[previous_workers]]),ISNUMBER(data_to_clean[[#This Row],[founded]]),ISNUMBER(data_to_clean[[#This Row],[yrs_on_list]]))</f>
        <v>1</v>
      </c>
    </row>
    <row r="1103" spans="1:17" x14ac:dyDescent="0.25">
      <c r="A1103">
        <v>1098</v>
      </c>
      <c r="B1103" t="s">
        <v>4358</v>
      </c>
      <c r="C1103" t="s">
        <v>105</v>
      </c>
      <c r="D1103" t="str">
        <f>VLOOKUP(data_to_clean[[#This Row],[state]],abbreviation_table[],2,FALSE)</f>
        <v>New York</v>
      </c>
      <c r="E1103" t="s">
        <v>287</v>
      </c>
      <c r="F1103" t="str">
        <f>TRIM(LEFT(data_to_clean[[#This Row],[revenue]],FIND(" ",data_to_clean[[#This Row],[revenue]])))</f>
        <v>6.3</v>
      </c>
      <c r="G1103" t="str">
        <f>RIGHT(data_to_clean[[#This Row],[revenue]],LEN(data_to_clean[[#This Row],[revenue]])-FIND(" ",data_to_clean[[#This Row],[revenue]]))</f>
        <v>Million</v>
      </c>
      <c r="H1103" s="7">
        <f>VALUE(IF(data_to_clean[[#This Row],[multiplicity]]="Million",_xlfn.CONCAT(SUBSTITUTE(data_to_clean[[#This Row],[number]],".",""),"00000"),_xlfn.CONCAT(SUBSTITUTE(data_to_clean[[#This Row],[number]],".",""),"00000000")))</f>
        <v>6300000</v>
      </c>
      <c r="I1103" t="s">
        <v>4360</v>
      </c>
      <c r="J1103">
        <f>ROUND(VALUE(SUBSTITUTE(data_to_clean[[#This Row],[growth_%]],".",",")),0)</f>
        <v>382</v>
      </c>
      <c r="K1103" t="s">
        <v>40</v>
      </c>
      <c r="L1103">
        <v>45</v>
      </c>
      <c r="M1103">
        <v>4</v>
      </c>
      <c r="N1103">
        <v>2009</v>
      </c>
      <c r="O1103">
        <v>3</v>
      </c>
      <c r="P1103" t="s">
        <v>108</v>
      </c>
      <c r="Q1103" t="b">
        <f>AND(ISNUMBER(data_to_clean[[#This Row],[revenue_formatted]]),ISNUMBER(data_to_clean[[#This Row],[growth_formatted_%]]),ISNUMBER(data_to_clean[[#This Row],[workers]]),ISNUMBER(data_to_clean[[#This Row],[previous_workers]]),ISNUMBER(data_to_clean[[#This Row],[founded]]),ISNUMBER(data_to_clean[[#This Row],[yrs_on_list]]))</f>
        <v>1</v>
      </c>
    </row>
    <row r="1104" spans="1:17" x14ac:dyDescent="0.25">
      <c r="A1104">
        <v>1099</v>
      </c>
      <c r="B1104" t="s">
        <v>4361</v>
      </c>
      <c r="C1104" t="s">
        <v>30</v>
      </c>
      <c r="D1104" t="str">
        <f>VLOOKUP(data_to_clean[[#This Row],[state]],abbreviation_table[],2,FALSE)</f>
        <v>Texas</v>
      </c>
      <c r="E1104" t="s">
        <v>238</v>
      </c>
      <c r="F1104" t="str">
        <f>TRIM(LEFT(data_to_clean[[#This Row],[revenue]],FIND(" ",data_to_clean[[#This Row],[revenue]])))</f>
        <v>24</v>
      </c>
      <c r="G1104" t="str">
        <f>RIGHT(data_to_clean[[#This Row],[revenue]],LEN(data_to_clean[[#This Row],[revenue]])-FIND(" ",data_to_clean[[#This Row],[revenue]]))</f>
        <v>Million</v>
      </c>
      <c r="H1104" s="7">
        <f>VALUE(IF(data_to_clean[[#This Row],[multiplicity]]="Million",_xlfn.CONCAT(SUBSTITUTE(data_to_clean[[#This Row],[number]],".",""),"00000"),_xlfn.CONCAT(SUBSTITUTE(data_to_clean[[#This Row],[number]],".",""),"00000000")))</f>
        <v>2400000</v>
      </c>
      <c r="I1104" t="s">
        <v>4363</v>
      </c>
      <c r="J1104">
        <f>ROUND(VALUE(SUBSTITUTE(data_to_clean[[#This Row],[growth_%]],".",",")),0)</f>
        <v>381</v>
      </c>
      <c r="K1104" t="s">
        <v>297</v>
      </c>
      <c r="L1104">
        <v>226</v>
      </c>
      <c r="M1104">
        <v>73</v>
      </c>
      <c r="N1104">
        <v>2008</v>
      </c>
      <c r="O1104">
        <v>2</v>
      </c>
      <c r="P1104" t="s">
        <v>1789</v>
      </c>
      <c r="Q1104" t="b">
        <f>AND(ISNUMBER(data_to_clean[[#This Row],[revenue_formatted]]),ISNUMBER(data_to_clean[[#This Row],[growth_formatted_%]]),ISNUMBER(data_to_clean[[#This Row],[workers]]),ISNUMBER(data_to_clean[[#This Row],[previous_workers]]),ISNUMBER(data_to_clean[[#This Row],[founded]]),ISNUMBER(data_to_clean[[#This Row],[yrs_on_list]]))</f>
        <v>1</v>
      </c>
    </row>
    <row r="1105" spans="1:17" x14ac:dyDescent="0.25">
      <c r="A1105">
        <v>1100</v>
      </c>
      <c r="B1105" t="s">
        <v>4364</v>
      </c>
      <c r="C1105" t="s">
        <v>66</v>
      </c>
      <c r="D1105" t="str">
        <f>VLOOKUP(data_to_clean[[#This Row],[state]],abbreviation_table[],2,FALSE)</f>
        <v>Virginia</v>
      </c>
      <c r="E1105" t="s">
        <v>4366</v>
      </c>
      <c r="F1105" t="str">
        <f>TRIM(LEFT(data_to_clean[[#This Row],[revenue]],FIND(" ",data_to_clean[[#This Row],[revenue]])))</f>
        <v>17.7</v>
      </c>
      <c r="G1105" t="str">
        <f>RIGHT(data_to_clean[[#This Row],[revenue]],LEN(data_to_clean[[#This Row],[revenue]])-FIND(" ",data_to_clean[[#This Row],[revenue]]))</f>
        <v>Million</v>
      </c>
      <c r="H1105" s="7">
        <f>VALUE(IF(data_to_clean[[#This Row],[multiplicity]]="Million",_xlfn.CONCAT(SUBSTITUTE(data_to_clean[[#This Row],[number]],".",""),"00000"),_xlfn.CONCAT(SUBSTITUTE(data_to_clean[[#This Row],[number]],".",""),"00000000")))</f>
        <v>17700000</v>
      </c>
      <c r="I1105" t="s">
        <v>4367</v>
      </c>
      <c r="J1105">
        <f>ROUND(VALUE(SUBSTITUTE(data_to_clean[[#This Row],[growth_%]],".",",")),0)</f>
        <v>381</v>
      </c>
      <c r="K1105" t="s">
        <v>40</v>
      </c>
      <c r="L1105">
        <v>24</v>
      </c>
      <c r="M1105">
        <v>6</v>
      </c>
      <c r="N1105">
        <v>2008</v>
      </c>
      <c r="O1105">
        <v>2</v>
      </c>
      <c r="P1105" t="s">
        <v>4368</v>
      </c>
      <c r="Q1105" t="b">
        <f>AND(ISNUMBER(data_to_clean[[#This Row],[revenue_formatted]]),ISNUMBER(data_to_clean[[#This Row],[growth_formatted_%]]),ISNUMBER(data_to_clean[[#This Row],[workers]]),ISNUMBER(data_to_clean[[#This Row],[previous_workers]]),ISNUMBER(data_to_clean[[#This Row],[founded]]),ISNUMBER(data_to_clean[[#This Row],[yrs_on_list]]))</f>
        <v>1</v>
      </c>
    </row>
    <row r="1106" spans="1:17" x14ac:dyDescent="0.25">
      <c r="A1106">
        <v>1101</v>
      </c>
      <c r="B1106" t="s">
        <v>4369</v>
      </c>
      <c r="C1106" t="s">
        <v>105</v>
      </c>
      <c r="D1106" t="str">
        <f>VLOOKUP(data_to_clean[[#This Row],[state]],abbreviation_table[],2,FALSE)</f>
        <v>New York</v>
      </c>
      <c r="E1106" t="s">
        <v>927</v>
      </c>
      <c r="F1106" t="str">
        <f>TRIM(LEFT(data_to_clean[[#This Row],[revenue]],FIND(" ",data_to_clean[[#This Row],[revenue]])))</f>
        <v>6.9</v>
      </c>
      <c r="G1106" t="str">
        <f>RIGHT(data_to_clean[[#This Row],[revenue]],LEN(data_to_clean[[#This Row],[revenue]])-FIND(" ",data_to_clean[[#This Row],[revenue]]))</f>
        <v>Million</v>
      </c>
      <c r="H1106" s="7">
        <f>VALUE(IF(data_to_clean[[#This Row],[multiplicity]]="Million",_xlfn.CONCAT(SUBSTITUTE(data_to_clean[[#This Row],[number]],".",""),"00000"),_xlfn.CONCAT(SUBSTITUTE(data_to_clean[[#This Row],[number]],".",""),"00000000")))</f>
        <v>6900000</v>
      </c>
      <c r="I1106" t="s">
        <v>4371</v>
      </c>
      <c r="J1106">
        <f>ROUND(VALUE(SUBSTITUTE(data_to_clean[[#This Row],[growth_%]],".",",")),0)</f>
        <v>381</v>
      </c>
      <c r="K1106" t="s">
        <v>55</v>
      </c>
      <c r="L1106">
        <v>20</v>
      </c>
      <c r="M1106">
        <v>5</v>
      </c>
      <c r="N1106">
        <v>1992</v>
      </c>
      <c r="O1106">
        <v>3</v>
      </c>
      <c r="P1106" t="s">
        <v>1200</v>
      </c>
      <c r="Q1106" t="b">
        <f>AND(ISNUMBER(data_to_clean[[#This Row],[revenue_formatted]]),ISNUMBER(data_to_clean[[#This Row],[growth_formatted_%]]),ISNUMBER(data_to_clean[[#This Row],[workers]]),ISNUMBER(data_to_clean[[#This Row],[previous_workers]]),ISNUMBER(data_to_clean[[#This Row],[founded]]),ISNUMBER(data_to_clean[[#This Row],[yrs_on_list]]))</f>
        <v>1</v>
      </c>
    </row>
    <row r="1107" spans="1:17" x14ac:dyDescent="0.25">
      <c r="A1107">
        <v>1102</v>
      </c>
      <c r="B1107" t="s">
        <v>4372</v>
      </c>
      <c r="C1107" t="s">
        <v>98</v>
      </c>
      <c r="D1107" t="str">
        <f>VLOOKUP(data_to_clean[[#This Row],[state]],abbreviation_table[],2,FALSE)</f>
        <v>Washington</v>
      </c>
      <c r="E1107" t="s">
        <v>896</v>
      </c>
      <c r="F1107" t="str">
        <f>TRIM(LEFT(data_to_clean[[#This Row],[revenue]],FIND(" ",data_to_clean[[#This Row],[revenue]])))</f>
        <v>10.3</v>
      </c>
      <c r="G1107" t="str">
        <f>RIGHT(data_to_clean[[#This Row],[revenue]],LEN(data_to_clean[[#This Row],[revenue]])-FIND(" ",data_to_clean[[#This Row],[revenue]]))</f>
        <v>Million</v>
      </c>
      <c r="H1107" s="7">
        <f>VALUE(IF(data_to_clean[[#This Row],[multiplicity]]="Million",_xlfn.CONCAT(SUBSTITUTE(data_to_clean[[#This Row],[number]],".",""),"00000"),_xlfn.CONCAT(SUBSTITUTE(data_to_clean[[#This Row],[number]],".",""),"00000000")))</f>
        <v>10300000</v>
      </c>
      <c r="I1107" t="s">
        <v>4374</v>
      </c>
      <c r="J1107">
        <f>ROUND(VALUE(SUBSTITUTE(data_to_clean[[#This Row],[growth_%]],".",",")),0)</f>
        <v>381</v>
      </c>
      <c r="K1107" t="s">
        <v>233</v>
      </c>
      <c r="L1107">
        <v>50</v>
      </c>
      <c r="M1107">
        <v>19</v>
      </c>
      <c r="N1107">
        <v>2014</v>
      </c>
      <c r="O1107">
        <v>2</v>
      </c>
      <c r="P1107" t="s">
        <v>1253</v>
      </c>
      <c r="Q1107" t="b">
        <f>AND(ISNUMBER(data_to_clean[[#This Row],[revenue_formatted]]),ISNUMBER(data_to_clean[[#This Row],[growth_formatted_%]]),ISNUMBER(data_to_clean[[#This Row],[workers]]),ISNUMBER(data_to_clean[[#This Row],[previous_workers]]),ISNUMBER(data_to_clean[[#This Row],[founded]]),ISNUMBER(data_to_clean[[#This Row],[yrs_on_list]]))</f>
        <v>1</v>
      </c>
    </row>
    <row r="1108" spans="1:17" x14ac:dyDescent="0.25">
      <c r="A1108">
        <v>1103</v>
      </c>
      <c r="B1108" t="s">
        <v>4375</v>
      </c>
      <c r="C1108" t="s">
        <v>80</v>
      </c>
      <c r="D1108" t="str">
        <f>VLOOKUP(data_to_clean[[#This Row],[state]],abbreviation_table[],2,FALSE)</f>
        <v>California</v>
      </c>
      <c r="E1108" t="s">
        <v>4377</v>
      </c>
      <c r="F1108" t="str">
        <f>TRIM(LEFT(data_to_clean[[#This Row],[revenue]],FIND(" ",data_to_clean[[#This Row],[revenue]])))</f>
        <v>9.4</v>
      </c>
      <c r="G1108" t="str">
        <f>RIGHT(data_to_clean[[#This Row],[revenue]],LEN(data_to_clean[[#This Row],[revenue]])-FIND(" ",data_to_clean[[#This Row],[revenue]]))</f>
        <v>Million</v>
      </c>
      <c r="H1108" s="7">
        <f>VALUE(IF(data_to_clean[[#This Row],[multiplicity]]="Million",_xlfn.CONCAT(SUBSTITUTE(data_to_clean[[#This Row],[number]],".",""),"00000"),_xlfn.CONCAT(SUBSTITUTE(data_to_clean[[#This Row],[number]],".",""),"00000000")))</f>
        <v>9400000</v>
      </c>
      <c r="I1108" t="s">
        <v>4378</v>
      </c>
      <c r="J1108">
        <f>ROUND(VALUE(SUBSTITUTE(data_to_clean[[#This Row],[growth_%]],".",",")),0)</f>
        <v>380</v>
      </c>
      <c r="K1108" t="s">
        <v>18</v>
      </c>
      <c r="L1108">
        <v>55</v>
      </c>
      <c r="M1108">
        <v>20</v>
      </c>
      <c r="N1108">
        <v>2012</v>
      </c>
      <c r="O1108">
        <v>3</v>
      </c>
      <c r="P1108" t="s">
        <v>137</v>
      </c>
      <c r="Q1108" t="b">
        <f>AND(ISNUMBER(data_to_clean[[#This Row],[revenue_formatted]]),ISNUMBER(data_to_clean[[#This Row],[growth_formatted_%]]),ISNUMBER(data_to_clean[[#This Row],[workers]]),ISNUMBER(data_to_clean[[#This Row],[previous_workers]]),ISNUMBER(data_to_clean[[#This Row],[founded]]),ISNUMBER(data_to_clean[[#This Row],[yrs_on_list]]))</f>
        <v>1</v>
      </c>
    </row>
    <row r="1109" spans="1:17" x14ac:dyDescent="0.25">
      <c r="A1109">
        <v>1104</v>
      </c>
      <c r="B1109" t="s">
        <v>4379</v>
      </c>
      <c r="C1109" t="s">
        <v>503</v>
      </c>
      <c r="D1109" t="str">
        <f>VLOOKUP(data_to_clean[[#This Row],[state]],abbreviation_table[],2,FALSE)</f>
        <v>Illinois</v>
      </c>
      <c r="E1109" t="s">
        <v>2444</v>
      </c>
      <c r="F1109" t="str">
        <f>TRIM(LEFT(data_to_clean[[#This Row],[revenue]],FIND(" ",data_to_clean[[#This Row],[revenue]])))</f>
        <v>37.3</v>
      </c>
      <c r="G1109" t="str">
        <f>RIGHT(data_to_clean[[#This Row],[revenue]],LEN(data_to_clean[[#This Row],[revenue]])-FIND(" ",data_to_clean[[#This Row],[revenue]]))</f>
        <v>Million</v>
      </c>
      <c r="H1109" s="7">
        <f>VALUE(IF(data_to_clean[[#This Row],[multiplicity]]="Million",_xlfn.CONCAT(SUBSTITUTE(data_to_clean[[#This Row],[number]],".",""),"00000"),_xlfn.CONCAT(SUBSTITUTE(data_to_clean[[#This Row],[number]],".",""),"00000000")))</f>
        <v>37300000</v>
      </c>
      <c r="I1109" t="s">
        <v>4381</v>
      </c>
      <c r="J1109">
        <f>ROUND(VALUE(SUBSTITUTE(data_to_clean[[#This Row],[growth_%]],".",",")),0)</f>
        <v>379</v>
      </c>
      <c r="K1109" t="s">
        <v>329</v>
      </c>
      <c r="L1109">
        <v>497</v>
      </c>
      <c r="M1109">
        <v>120</v>
      </c>
      <c r="N1109">
        <v>2010</v>
      </c>
      <c r="O1109">
        <v>1</v>
      </c>
      <c r="P1109" t="s">
        <v>506</v>
      </c>
      <c r="Q1109" t="b">
        <f>AND(ISNUMBER(data_to_clean[[#This Row],[revenue_formatted]]),ISNUMBER(data_to_clean[[#This Row],[growth_formatted_%]]),ISNUMBER(data_to_clean[[#This Row],[workers]]),ISNUMBER(data_to_clean[[#This Row],[previous_workers]]),ISNUMBER(data_to_clean[[#This Row],[founded]]),ISNUMBER(data_to_clean[[#This Row],[yrs_on_list]]))</f>
        <v>1</v>
      </c>
    </row>
    <row r="1110" spans="1:17" x14ac:dyDescent="0.25">
      <c r="A1110">
        <v>1105</v>
      </c>
      <c r="B1110" t="s">
        <v>4382</v>
      </c>
      <c r="C1110" t="s">
        <v>166</v>
      </c>
      <c r="D1110" t="str">
        <f>VLOOKUP(data_to_clean[[#This Row],[state]],abbreviation_table[],2,FALSE)</f>
        <v>Utah</v>
      </c>
      <c r="E1110" t="s">
        <v>4384</v>
      </c>
      <c r="F1110" t="str">
        <f>TRIM(LEFT(data_to_clean[[#This Row],[revenue]],FIND(" ",data_to_clean[[#This Row],[revenue]])))</f>
        <v>31.2</v>
      </c>
      <c r="G1110" t="str">
        <f>RIGHT(data_to_clean[[#This Row],[revenue]],LEN(data_to_clean[[#This Row],[revenue]])-FIND(" ",data_to_clean[[#This Row],[revenue]]))</f>
        <v>Million</v>
      </c>
      <c r="H1110" s="7">
        <f>VALUE(IF(data_to_clean[[#This Row],[multiplicity]]="Million",_xlfn.CONCAT(SUBSTITUTE(data_to_clean[[#This Row],[number]],".",""),"00000"),_xlfn.CONCAT(SUBSTITUTE(data_to_clean[[#This Row],[number]],".",""),"00000000")))</f>
        <v>31200000</v>
      </c>
      <c r="I1110" t="s">
        <v>4385</v>
      </c>
      <c r="J1110">
        <f>ROUND(VALUE(SUBSTITUTE(data_to_clean[[#This Row],[growth_%]],".",",")),0)</f>
        <v>379</v>
      </c>
      <c r="K1110" t="s">
        <v>289</v>
      </c>
      <c r="L1110">
        <v>30</v>
      </c>
      <c r="M1110">
        <v>11</v>
      </c>
      <c r="N1110">
        <v>2008</v>
      </c>
      <c r="O1110">
        <v>1</v>
      </c>
      <c r="P1110" t="s">
        <v>4386</v>
      </c>
      <c r="Q1110" t="b">
        <f>AND(ISNUMBER(data_to_clean[[#This Row],[revenue_formatted]]),ISNUMBER(data_to_clean[[#This Row],[growth_formatted_%]]),ISNUMBER(data_to_clean[[#This Row],[workers]]),ISNUMBER(data_to_clean[[#This Row],[previous_workers]]),ISNUMBER(data_to_clean[[#This Row],[founded]]),ISNUMBER(data_to_clean[[#This Row],[yrs_on_list]]))</f>
        <v>1</v>
      </c>
    </row>
    <row r="1111" spans="1:17" x14ac:dyDescent="0.25">
      <c r="A1111">
        <v>1106</v>
      </c>
      <c r="B1111" t="s">
        <v>4387</v>
      </c>
      <c r="C1111" t="s">
        <v>215</v>
      </c>
      <c r="D1111" t="str">
        <f>VLOOKUP(data_to_clean[[#This Row],[state]],abbreviation_table[],2,FALSE)</f>
        <v>North Carolina</v>
      </c>
      <c r="E1111" t="s">
        <v>4389</v>
      </c>
      <c r="F1111" t="str">
        <f>TRIM(LEFT(data_to_clean[[#This Row],[revenue]],FIND(" ",data_to_clean[[#This Row],[revenue]])))</f>
        <v>60.2</v>
      </c>
      <c r="G1111" t="str">
        <f>RIGHT(data_to_clean[[#This Row],[revenue]],LEN(data_to_clean[[#This Row],[revenue]])-FIND(" ",data_to_clean[[#This Row],[revenue]]))</f>
        <v>Million</v>
      </c>
      <c r="H1111" s="7">
        <f>VALUE(IF(data_to_clean[[#This Row],[multiplicity]]="Million",_xlfn.CONCAT(SUBSTITUTE(data_to_clean[[#This Row],[number]],".",""),"00000"),_xlfn.CONCAT(SUBSTITUTE(data_to_clean[[#This Row],[number]],".",""),"00000000")))</f>
        <v>60200000</v>
      </c>
      <c r="I1111" t="s">
        <v>4390</v>
      </c>
      <c r="J1111">
        <f>ROUND(VALUE(SUBSTITUTE(data_to_clean[[#This Row],[growth_%]],".",",")),0)</f>
        <v>379</v>
      </c>
      <c r="K1111" t="s">
        <v>211</v>
      </c>
      <c r="L1111">
        <v>84</v>
      </c>
      <c r="M1111">
        <v>32</v>
      </c>
      <c r="N1111">
        <v>2008</v>
      </c>
      <c r="O1111">
        <v>3</v>
      </c>
      <c r="P1111" t="s">
        <v>4391</v>
      </c>
      <c r="Q1111" t="b">
        <f>AND(ISNUMBER(data_to_clean[[#This Row],[revenue_formatted]]),ISNUMBER(data_to_clean[[#This Row],[growth_formatted_%]]),ISNUMBER(data_to_clean[[#This Row],[workers]]),ISNUMBER(data_to_clean[[#This Row],[previous_workers]]),ISNUMBER(data_to_clean[[#This Row],[founded]]),ISNUMBER(data_to_clean[[#This Row],[yrs_on_list]]))</f>
        <v>1</v>
      </c>
    </row>
    <row r="1112" spans="1:17" x14ac:dyDescent="0.25">
      <c r="A1112">
        <v>1107</v>
      </c>
      <c r="B1112" t="s">
        <v>4392</v>
      </c>
      <c r="C1112" t="s">
        <v>80</v>
      </c>
      <c r="D1112" t="str">
        <f>VLOOKUP(data_to_clean[[#This Row],[state]],abbreviation_table[],2,FALSE)</f>
        <v>California</v>
      </c>
      <c r="E1112" t="s">
        <v>760</v>
      </c>
      <c r="F1112" t="str">
        <f>TRIM(LEFT(data_to_clean[[#This Row],[revenue]],FIND(" ",data_to_clean[[#This Row],[revenue]])))</f>
        <v>2.8</v>
      </c>
      <c r="G1112" t="str">
        <f>RIGHT(data_to_clean[[#This Row],[revenue]],LEN(data_to_clean[[#This Row],[revenue]])-FIND(" ",data_to_clean[[#This Row],[revenue]]))</f>
        <v>Million</v>
      </c>
      <c r="H1112" s="7">
        <f>VALUE(IF(data_to_clean[[#This Row],[multiplicity]]="Million",_xlfn.CONCAT(SUBSTITUTE(data_to_clean[[#This Row],[number]],".",""),"00000"),_xlfn.CONCAT(SUBSTITUTE(data_to_clean[[#This Row],[number]],".",""),"00000000")))</f>
        <v>2800000</v>
      </c>
      <c r="I1112" t="s">
        <v>4394</v>
      </c>
      <c r="J1112">
        <f>ROUND(VALUE(SUBSTITUTE(data_to_clean[[#This Row],[growth_%]],".",",")),0)</f>
        <v>378</v>
      </c>
      <c r="K1112" t="s">
        <v>187</v>
      </c>
      <c r="L1112">
        <v>14</v>
      </c>
      <c r="M1112">
        <v>4</v>
      </c>
      <c r="N1112">
        <v>2011</v>
      </c>
      <c r="O1112">
        <v>1</v>
      </c>
      <c r="P1112" t="s">
        <v>137</v>
      </c>
      <c r="Q1112" t="b">
        <f>AND(ISNUMBER(data_to_clean[[#This Row],[revenue_formatted]]),ISNUMBER(data_to_clean[[#This Row],[growth_formatted_%]]),ISNUMBER(data_to_clean[[#This Row],[workers]]),ISNUMBER(data_to_clean[[#This Row],[previous_workers]]),ISNUMBER(data_to_clean[[#This Row],[founded]]),ISNUMBER(data_to_clean[[#This Row],[yrs_on_list]]))</f>
        <v>1</v>
      </c>
    </row>
    <row r="1113" spans="1:17" x14ac:dyDescent="0.25">
      <c r="A1113">
        <v>1108</v>
      </c>
      <c r="B1113" t="s">
        <v>4395</v>
      </c>
      <c r="C1113" t="s">
        <v>294</v>
      </c>
      <c r="D1113" t="str">
        <f>VLOOKUP(data_to_clean[[#This Row],[state]],abbreviation_table[],2,FALSE)</f>
        <v>Minnesota</v>
      </c>
      <c r="E1113" t="s">
        <v>617</v>
      </c>
      <c r="F1113" t="str">
        <f>TRIM(LEFT(data_to_clean[[#This Row],[revenue]],FIND(" ",data_to_clean[[#This Row],[revenue]])))</f>
        <v>3.3</v>
      </c>
      <c r="G1113" t="str">
        <f>RIGHT(data_to_clean[[#This Row],[revenue]],LEN(data_to_clean[[#This Row],[revenue]])-FIND(" ",data_to_clean[[#This Row],[revenue]]))</f>
        <v>Million</v>
      </c>
      <c r="H1113" s="7">
        <f>VALUE(IF(data_to_clean[[#This Row],[multiplicity]]="Million",_xlfn.CONCAT(SUBSTITUTE(data_to_clean[[#This Row],[number]],".",""),"00000"),_xlfn.CONCAT(SUBSTITUTE(data_to_clean[[#This Row],[number]],".",""),"00000000")))</f>
        <v>3300000</v>
      </c>
      <c r="I1113" t="s">
        <v>4397</v>
      </c>
      <c r="J1113">
        <f>ROUND(VALUE(SUBSTITUTE(data_to_clean[[#This Row],[growth_%]],".",",")),0)</f>
        <v>378</v>
      </c>
      <c r="K1113" t="s">
        <v>187</v>
      </c>
      <c r="L1113">
        <v>70</v>
      </c>
      <c r="M1113">
        <v>5</v>
      </c>
      <c r="N1113">
        <v>2013</v>
      </c>
      <c r="O1113">
        <v>1</v>
      </c>
      <c r="P1113" t="s">
        <v>298</v>
      </c>
      <c r="Q1113" t="b">
        <f>AND(ISNUMBER(data_to_clean[[#This Row],[revenue_formatted]]),ISNUMBER(data_to_clean[[#This Row],[growth_formatted_%]]),ISNUMBER(data_to_clean[[#This Row],[workers]]),ISNUMBER(data_to_clean[[#This Row],[previous_workers]]),ISNUMBER(data_to_clean[[#This Row],[founded]]),ISNUMBER(data_to_clean[[#This Row],[yrs_on_list]]))</f>
        <v>1</v>
      </c>
    </row>
    <row r="1114" spans="1:17" x14ac:dyDescent="0.25">
      <c r="A1114">
        <v>1109</v>
      </c>
      <c r="B1114" t="s">
        <v>4398</v>
      </c>
      <c r="C1114" t="s">
        <v>30</v>
      </c>
      <c r="D1114" t="str">
        <f>VLOOKUP(data_to_clean[[#This Row],[state]],abbreviation_table[],2,FALSE)</f>
        <v>Texas</v>
      </c>
      <c r="E1114" t="s">
        <v>1227</v>
      </c>
      <c r="F1114" t="str">
        <f>TRIM(LEFT(data_to_clean[[#This Row],[revenue]],FIND(" ",data_to_clean[[#This Row],[revenue]])))</f>
        <v>4.2</v>
      </c>
      <c r="G1114" t="str">
        <f>RIGHT(data_to_clean[[#This Row],[revenue]],LEN(data_to_clean[[#This Row],[revenue]])-FIND(" ",data_to_clean[[#This Row],[revenue]]))</f>
        <v>Million</v>
      </c>
      <c r="H1114" s="7">
        <f>VALUE(IF(data_to_clean[[#This Row],[multiplicity]]="Million",_xlfn.CONCAT(SUBSTITUTE(data_to_clean[[#This Row],[number]],".",""),"00000"),_xlfn.CONCAT(SUBSTITUTE(data_to_clean[[#This Row],[number]],".",""),"00000000")))</f>
        <v>4200000</v>
      </c>
      <c r="I1114" t="s">
        <v>4400</v>
      </c>
      <c r="J1114">
        <f>ROUND(VALUE(SUBSTITUTE(data_to_clean[[#This Row],[growth_%]],".",",")),0)</f>
        <v>377</v>
      </c>
      <c r="K1114" t="s">
        <v>308</v>
      </c>
      <c r="L1114">
        <v>16</v>
      </c>
      <c r="M1114">
        <v>6</v>
      </c>
      <c r="N1114">
        <v>2010</v>
      </c>
      <c r="O1114">
        <v>2</v>
      </c>
      <c r="P1114" t="s">
        <v>251</v>
      </c>
      <c r="Q1114" t="b">
        <f>AND(ISNUMBER(data_to_clean[[#This Row],[revenue_formatted]]),ISNUMBER(data_to_clean[[#This Row],[growth_formatted_%]]),ISNUMBER(data_to_clean[[#This Row],[workers]]),ISNUMBER(data_to_clean[[#This Row],[previous_workers]]),ISNUMBER(data_to_clean[[#This Row],[founded]]),ISNUMBER(data_to_clean[[#This Row],[yrs_on_list]]))</f>
        <v>1</v>
      </c>
    </row>
    <row r="1115" spans="1:17" x14ac:dyDescent="0.25">
      <c r="A1115">
        <v>1110</v>
      </c>
      <c r="B1115" t="s">
        <v>4401</v>
      </c>
      <c r="C1115" t="s">
        <v>105</v>
      </c>
      <c r="D1115" t="str">
        <f>VLOOKUP(data_to_clean[[#This Row],[state]],abbreviation_table[],2,FALSE)</f>
        <v>New York</v>
      </c>
      <c r="E1115" t="s">
        <v>4004</v>
      </c>
      <c r="F1115" t="str">
        <f>TRIM(LEFT(data_to_clean[[#This Row],[revenue]],FIND(" ",data_to_clean[[#This Row],[revenue]])))</f>
        <v>21.9</v>
      </c>
      <c r="G1115" t="str">
        <f>RIGHT(data_to_clean[[#This Row],[revenue]],LEN(data_to_clean[[#This Row],[revenue]])-FIND(" ",data_to_clean[[#This Row],[revenue]]))</f>
        <v>Million</v>
      </c>
      <c r="H1115" s="7">
        <f>VALUE(IF(data_to_clean[[#This Row],[multiplicity]]="Million",_xlfn.CONCAT(SUBSTITUTE(data_to_clean[[#This Row],[number]],".",""),"00000"),_xlfn.CONCAT(SUBSTITUTE(data_to_clean[[#This Row],[number]],".",""),"00000000")))</f>
        <v>21900000</v>
      </c>
      <c r="I1115" t="s">
        <v>4403</v>
      </c>
      <c r="J1115">
        <f>ROUND(VALUE(SUBSTITUTE(data_to_clean[[#This Row],[growth_%]],".",",")),0)</f>
        <v>377</v>
      </c>
      <c r="K1115" t="s">
        <v>289</v>
      </c>
      <c r="L1115">
        <v>150</v>
      </c>
      <c r="M1115">
        <v>70</v>
      </c>
      <c r="N1115">
        <v>2010</v>
      </c>
      <c r="O1115">
        <v>2</v>
      </c>
      <c r="P1115" t="s">
        <v>108</v>
      </c>
      <c r="Q1115" t="b">
        <f>AND(ISNUMBER(data_to_clean[[#This Row],[revenue_formatted]]),ISNUMBER(data_to_clean[[#This Row],[growth_formatted_%]]),ISNUMBER(data_to_clean[[#This Row],[workers]]),ISNUMBER(data_to_clean[[#This Row],[previous_workers]]),ISNUMBER(data_to_clean[[#This Row],[founded]]),ISNUMBER(data_to_clean[[#This Row],[yrs_on_list]]))</f>
        <v>1</v>
      </c>
    </row>
    <row r="1116" spans="1:17" x14ac:dyDescent="0.25">
      <c r="A1116">
        <v>1111</v>
      </c>
      <c r="B1116" t="s">
        <v>4404</v>
      </c>
      <c r="C1116" t="s">
        <v>52</v>
      </c>
      <c r="D1116" t="str">
        <f>VLOOKUP(data_to_clean[[#This Row],[state]],abbreviation_table[],2,FALSE)</f>
        <v>Florida</v>
      </c>
      <c r="E1116" t="s">
        <v>523</v>
      </c>
      <c r="F1116" t="str">
        <f>TRIM(LEFT(data_to_clean[[#This Row],[revenue]],FIND(" ",data_to_clean[[#This Row],[revenue]])))</f>
        <v>7.3</v>
      </c>
      <c r="G1116" t="str">
        <f>RIGHT(data_to_clean[[#This Row],[revenue]],LEN(data_to_clean[[#This Row],[revenue]])-FIND(" ",data_to_clean[[#This Row],[revenue]]))</f>
        <v>Million</v>
      </c>
      <c r="H1116" s="7">
        <f>VALUE(IF(data_to_clean[[#This Row],[multiplicity]]="Million",_xlfn.CONCAT(SUBSTITUTE(data_to_clean[[#This Row],[number]],".",""),"00000"),_xlfn.CONCAT(SUBSTITUTE(data_to_clean[[#This Row],[number]],".",""),"00000000")))</f>
        <v>7300000</v>
      </c>
      <c r="I1116" t="s">
        <v>4406</v>
      </c>
      <c r="J1116">
        <f>ROUND(VALUE(SUBSTITUTE(data_to_clean[[#This Row],[growth_%]],".",",")),0)</f>
        <v>376</v>
      </c>
      <c r="K1116" t="s">
        <v>336</v>
      </c>
      <c r="L1116">
        <v>16</v>
      </c>
      <c r="M1116">
        <v>8</v>
      </c>
      <c r="N1116">
        <v>2014</v>
      </c>
      <c r="O1116">
        <v>1</v>
      </c>
      <c r="P1116" t="s">
        <v>4408</v>
      </c>
      <c r="Q1116" t="b">
        <f>AND(ISNUMBER(data_to_clean[[#This Row],[revenue_formatted]]),ISNUMBER(data_to_clean[[#This Row],[growth_formatted_%]]),ISNUMBER(data_to_clean[[#This Row],[workers]]),ISNUMBER(data_to_clean[[#This Row],[previous_workers]]),ISNUMBER(data_to_clean[[#This Row],[founded]]),ISNUMBER(data_to_clean[[#This Row],[yrs_on_list]]))</f>
        <v>1</v>
      </c>
    </row>
    <row r="1117" spans="1:17" x14ac:dyDescent="0.25">
      <c r="A1117">
        <v>1112</v>
      </c>
      <c r="B1117" t="s">
        <v>4409</v>
      </c>
      <c r="C1117" t="s">
        <v>780</v>
      </c>
      <c r="D1117" t="str">
        <f>VLOOKUP(data_to_clean[[#This Row],[state]],abbreviation_table[],2,FALSE)</f>
        <v>New Hampshire</v>
      </c>
      <c r="E1117" t="s">
        <v>1612</v>
      </c>
      <c r="F1117" t="str">
        <f>TRIM(LEFT(data_to_clean[[#This Row],[revenue]],FIND(" ",data_to_clean[[#This Row],[revenue]])))</f>
        <v>5.9</v>
      </c>
      <c r="G1117" t="str">
        <f>RIGHT(data_to_clean[[#This Row],[revenue]],LEN(data_to_clean[[#This Row],[revenue]])-FIND(" ",data_to_clean[[#This Row],[revenue]]))</f>
        <v>Million</v>
      </c>
      <c r="H1117" s="7">
        <f>VALUE(IF(data_to_clean[[#This Row],[multiplicity]]="Million",_xlfn.CONCAT(SUBSTITUTE(data_to_clean[[#This Row],[number]],".",""),"00000"),_xlfn.CONCAT(SUBSTITUTE(data_to_clean[[#This Row],[number]],".",""),"00000000")))</f>
        <v>5900000</v>
      </c>
      <c r="I1117" t="s">
        <v>4411</v>
      </c>
      <c r="J1117">
        <f>ROUND(VALUE(SUBSTITUTE(data_to_clean[[#This Row],[growth_%]],".",",")),0)</f>
        <v>376</v>
      </c>
      <c r="K1117" t="s">
        <v>156</v>
      </c>
      <c r="L1117">
        <v>28</v>
      </c>
      <c r="M1117">
        <v>10</v>
      </c>
      <c r="N1117">
        <v>2006</v>
      </c>
      <c r="O1117">
        <v>2</v>
      </c>
      <c r="P1117" t="s">
        <v>4412</v>
      </c>
      <c r="Q1117" t="b">
        <f>AND(ISNUMBER(data_to_clean[[#This Row],[revenue_formatted]]),ISNUMBER(data_to_clean[[#This Row],[growth_formatted_%]]),ISNUMBER(data_to_clean[[#This Row],[workers]]),ISNUMBER(data_to_clean[[#This Row],[previous_workers]]),ISNUMBER(data_to_clean[[#This Row],[founded]]),ISNUMBER(data_to_clean[[#This Row],[yrs_on_list]]))</f>
        <v>1</v>
      </c>
    </row>
    <row r="1118" spans="1:17" x14ac:dyDescent="0.25">
      <c r="A1118">
        <v>1113</v>
      </c>
      <c r="B1118" t="s">
        <v>4413</v>
      </c>
      <c r="C1118" t="s">
        <v>52</v>
      </c>
      <c r="D1118" t="str">
        <f>VLOOKUP(data_to_clean[[#This Row],[state]],abbreviation_table[],2,FALSE)</f>
        <v>Florida</v>
      </c>
      <c r="E1118" t="s">
        <v>798</v>
      </c>
      <c r="F1118" t="str">
        <f>TRIM(LEFT(data_to_clean[[#This Row],[revenue]],FIND(" ",data_to_clean[[#This Row],[revenue]])))</f>
        <v>3</v>
      </c>
      <c r="G1118" t="str">
        <f>RIGHT(data_to_clean[[#This Row],[revenue]],LEN(data_to_clean[[#This Row],[revenue]])-FIND(" ",data_to_clean[[#This Row],[revenue]]))</f>
        <v>Million</v>
      </c>
      <c r="H1118" s="7">
        <f>VALUE(IF(data_to_clean[[#This Row],[multiplicity]]="Million",_xlfn.CONCAT(SUBSTITUTE(data_to_clean[[#This Row],[number]],".",""),"00000"),_xlfn.CONCAT(SUBSTITUTE(data_to_clean[[#This Row],[number]],".",""),"00000000")))</f>
        <v>300000</v>
      </c>
      <c r="I1118" t="s">
        <v>4415</v>
      </c>
      <c r="J1118">
        <f>ROUND(VALUE(SUBSTITUTE(data_to_clean[[#This Row],[growth_%]],".",",")),0)</f>
        <v>376</v>
      </c>
      <c r="K1118" t="s">
        <v>33</v>
      </c>
      <c r="L1118">
        <v>11</v>
      </c>
      <c r="M1118">
        <v>4</v>
      </c>
      <c r="N1118">
        <v>2012</v>
      </c>
      <c r="O1118">
        <v>1</v>
      </c>
      <c r="P1118" t="s">
        <v>1519</v>
      </c>
      <c r="Q1118" t="b">
        <f>AND(ISNUMBER(data_to_clean[[#This Row],[revenue_formatted]]),ISNUMBER(data_to_clean[[#This Row],[growth_formatted_%]]),ISNUMBER(data_to_clean[[#This Row],[workers]]),ISNUMBER(data_to_clean[[#This Row],[previous_workers]]),ISNUMBER(data_to_clean[[#This Row],[founded]]),ISNUMBER(data_to_clean[[#This Row],[yrs_on_list]]))</f>
        <v>1</v>
      </c>
    </row>
    <row r="1119" spans="1:17" x14ac:dyDescent="0.25">
      <c r="A1119">
        <v>1114</v>
      </c>
      <c r="B1119" t="s">
        <v>4416</v>
      </c>
      <c r="C1119" t="s">
        <v>52</v>
      </c>
      <c r="D1119" t="str">
        <f>VLOOKUP(data_to_clean[[#This Row],[state]],abbreviation_table[],2,FALSE)</f>
        <v>Florida</v>
      </c>
      <c r="E1119" t="s">
        <v>4418</v>
      </c>
      <c r="F1119" t="str">
        <f>TRIM(LEFT(data_to_clean[[#This Row],[revenue]],FIND(" ",data_to_clean[[#This Row],[revenue]])))</f>
        <v>16.6</v>
      </c>
      <c r="G1119" t="str">
        <f>RIGHT(data_to_clean[[#This Row],[revenue]],LEN(data_to_clean[[#This Row],[revenue]])-FIND(" ",data_to_clean[[#This Row],[revenue]]))</f>
        <v>Million</v>
      </c>
      <c r="H1119" s="7">
        <f>VALUE(IF(data_to_clean[[#This Row],[multiplicity]]="Million",_xlfn.CONCAT(SUBSTITUTE(data_to_clean[[#This Row],[number]],".",""),"00000"),_xlfn.CONCAT(SUBSTITUTE(data_to_clean[[#This Row],[number]],".",""),"00000000")))</f>
        <v>16600000</v>
      </c>
      <c r="I1119" t="s">
        <v>4419</v>
      </c>
      <c r="J1119">
        <f>ROUND(VALUE(SUBSTITUTE(data_to_clean[[#This Row],[growth_%]],".",",")),0)</f>
        <v>374</v>
      </c>
      <c r="K1119" t="s">
        <v>175</v>
      </c>
      <c r="L1119">
        <v>15</v>
      </c>
      <c r="M1119">
        <v>7</v>
      </c>
      <c r="N1119">
        <v>2011</v>
      </c>
      <c r="O1119">
        <v>2</v>
      </c>
      <c r="P1119" t="s">
        <v>4420</v>
      </c>
      <c r="Q1119" t="b">
        <f>AND(ISNUMBER(data_to_clean[[#This Row],[revenue_formatted]]),ISNUMBER(data_to_clean[[#This Row],[growth_formatted_%]]),ISNUMBER(data_to_clean[[#This Row],[workers]]),ISNUMBER(data_to_clean[[#This Row],[previous_workers]]),ISNUMBER(data_to_clean[[#This Row],[founded]]),ISNUMBER(data_to_clean[[#This Row],[yrs_on_list]]))</f>
        <v>1</v>
      </c>
    </row>
    <row r="1120" spans="1:17" x14ac:dyDescent="0.25">
      <c r="A1120">
        <v>1115</v>
      </c>
      <c r="B1120" t="s">
        <v>4421</v>
      </c>
      <c r="C1120" t="s">
        <v>80</v>
      </c>
      <c r="D1120" t="str">
        <f>VLOOKUP(data_to_clean[[#This Row],[state]],abbreviation_table[],2,FALSE)</f>
        <v>California</v>
      </c>
      <c r="E1120" t="s">
        <v>4423</v>
      </c>
      <c r="F1120" t="str">
        <f>TRIM(LEFT(data_to_clean[[#This Row],[revenue]],FIND(" ",data_to_clean[[#This Row],[revenue]])))</f>
        <v>254.2</v>
      </c>
      <c r="G1120" t="str">
        <f>RIGHT(data_to_clean[[#This Row],[revenue]],LEN(data_to_clean[[#This Row],[revenue]])-FIND(" ",data_to_clean[[#This Row],[revenue]]))</f>
        <v>Million</v>
      </c>
      <c r="H1120" s="7">
        <f>VALUE(IF(data_to_clean[[#This Row],[multiplicity]]="Million",_xlfn.CONCAT(SUBSTITUTE(data_to_clean[[#This Row],[number]],".",""),"00000"),_xlfn.CONCAT(SUBSTITUTE(data_to_clean[[#This Row],[number]],".",""),"00000000")))</f>
        <v>254200000</v>
      </c>
      <c r="I1120" t="s">
        <v>4424</v>
      </c>
      <c r="J1120">
        <f>ROUND(VALUE(SUBSTITUTE(data_to_clean[[#This Row],[growth_%]],".",",")),0)</f>
        <v>374</v>
      </c>
      <c r="K1120" t="s">
        <v>336</v>
      </c>
      <c r="L1120">
        <v>14098</v>
      </c>
      <c r="M1120">
        <v>4900</v>
      </c>
      <c r="N1120">
        <v>2008</v>
      </c>
      <c r="O1120">
        <v>7</v>
      </c>
      <c r="P1120" t="s">
        <v>578</v>
      </c>
      <c r="Q1120" t="b">
        <f>AND(ISNUMBER(data_to_clean[[#This Row],[revenue_formatted]]),ISNUMBER(data_to_clean[[#This Row],[growth_formatted_%]]),ISNUMBER(data_to_clean[[#This Row],[workers]]),ISNUMBER(data_to_clean[[#This Row],[previous_workers]]),ISNUMBER(data_to_clean[[#This Row],[founded]]),ISNUMBER(data_to_clean[[#This Row],[yrs_on_list]]))</f>
        <v>1</v>
      </c>
    </row>
    <row r="1121" spans="1:17" x14ac:dyDescent="0.25">
      <c r="A1121">
        <v>1116</v>
      </c>
      <c r="B1121" t="s">
        <v>4425</v>
      </c>
      <c r="C1121" t="s">
        <v>105</v>
      </c>
      <c r="D1121" t="str">
        <f>VLOOKUP(data_to_clean[[#This Row],[state]],abbreviation_table[],2,FALSE)</f>
        <v>New York</v>
      </c>
      <c r="E1121" t="s">
        <v>3175</v>
      </c>
      <c r="F1121" t="str">
        <f>TRIM(LEFT(data_to_clean[[#This Row],[revenue]],FIND(" ",data_to_clean[[#This Row],[revenue]])))</f>
        <v>14.6</v>
      </c>
      <c r="G1121" t="str">
        <f>RIGHT(data_to_clean[[#This Row],[revenue]],LEN(data_to_clean[[#This Row],[revenue]])-FIND(" ",data_to_clean[[#This Row],[revenue]]))</f>
        <v>Million</v>
      </c>
      <c r="H1121" s="7">
        <f>VALUE(IF(data_to_clean[[#This Row],[multiplicity]]="Million",_xlfn.CONCAT(SUBSTITUTE(data_to_clean[[#This Row],[number]],".",""),"00000"),_xlfn.CONCAT(SUBSTITUTE(data_to_clean[[#This Row],[number]],".",""),"00000000")))</f>
        <v>14600000</v>
      </c>
      <c r="I1121" t="s">
        <v>4427</v>
      </c>
      <c r="J1121">
        <f>ROUND(VALUE(SUBSTITUTE(data_to_clean[[#This Row],[growth_%]],".",",")),0)</f>
        <v>373</v>
      </c>
      <c r="K1121" t="s">
        <v>156</v>
      </c>
      <c r="L1121">
        <v>156</v>
      </c>
      <c r="M1121">
        <v>37</v>
      </c>
      <c r="N1121">
        <v>2012</v>
      </c>
      <c r="O1121">
        <v>2</v>
      </c>
      <c r="P1121" t="s">
        <v>108</v>
      </c>
      <c r="Q1121" t="b">
        <f>AND(ISNUMBER(data_to_clean[[#This Row],[revenue_formatted]]),ISNUMBER(data_to_clean[[#This Row],[growth_formatted_%]]),ISNUMBER(data_to_clean[[#This Row],[workers]]),ISNUMBER(data_to_clean[[#This Row],[previous_workers]]),ISNUMBER(data_to_clean[[#This Row],[founded]]),ISNUMBER(data_to_clean[[#This Row],[yrs_on_list]]))</f>
        <v>1</v>
      </c>
    </row>
    <row r="1122" spans="1:17" x14ac:dyDescent="0.25">
      <c r="A1122">
        <v>1117</v>
      </c>
      <c r="B1122" t="s">
        <v>4428</v>
      </c>
      <c r="C1122" t="s">
        <v>22</v>
      </c>
      <c r="D1122" t="str">
        <f>VLOOKUP(data_to_clean[[#This Row],[state]],abbreviation_table[],2,FALSE)</f>
        <v>Tennessee</v>
      </c>
      <c r="E1122" t="s">
        <v>4430</v>
      </c>
      <c r="F1122" t="str">
        <f>TRIM(LEFT(data_to_clean[[#This Row],[revenue]],FIND(" ",data_to_clean[[#This Row],[revenue]])))</f>
        <v>81.6</v>
      </c>
      <c r="G1122" t="str">
        <f>RIGHT(data_to_clean[[#This Row],[revenue]],LEN(data_to_clean[[#This Row],[revenue]])-FIND(" ",data_to_clean[[#This Row],[revenue]]))</f>
        <v>Million</v>
      </c>
      <c r="H1122" s="7">
        <f>VALUE(IF(data_to_clean[[#This Row],[multiplicity]]="Million",_xlfn.CONCAT(SUBSTITUTE(data_to_clean[[#This Row],[number]],".",""),"00000"),_xlfn.CONCAT(SUBSTITUTE(data_to_clean[[#This Row],[number]],".",""),"00000000")))</f>
        <v>81600000</v>
      </c>
      <c r="I1122" t="s">
        <v>4431</v>
      </c>
      <c r="J1122">
        <f>ROUND(VALUE(SUBSTITUTE(data_to_clean[[#This Row],[growth_%]],".",",")),0)</f>
        <v>372</v>
      </c>
      <c r="K1122" t="s">
        <v>25</v>
      </c>
      <c r="L1122">
        <v>66</v>
      </c>
      <c r="M1122">
        <v>19</v>
      </c>
      <c r="N1122">
        <v>2012</v>
      </c>
      <c r="O1122">
        <v>4</v>
      </c>
      <c r="P1122" t="s">
        <v>212</v>
      </c>
      <c r="Q1122" t="b">
        <f>AND(ISNUMBER(data_to_clean[[#This Row],[revenue_formatted]]),ISNUMBER(data_to_clean[[#This Row],[growth_formatted_%]]),ISNUMBER(data_to_clean[[#This Row],[workers]]),ISNUMBER(data_to_clean[[#This Row],[previous_workers]]),ISNUMBER(data_to_clean[[#This Row],[founded]]),ISNUMBER(data_to_clean[[#This Row],[yrs_on_list]]))</f>
        <v>1</v>
      </c>
    </row>
    <row r="1123" spans="1:17" x14ac:dyDescent="0.25">
      <c r="A1123">
        <v>1118</v>
      </c>
      <c r="B1123" t="s">
        <v>4432</v>
      </c>
      <c r="C1123" t="s">
        <v>860</v>
      </c>
      <c r="D1123" t="str">
        <f>VLOOKUP(data_to_clean[[#This Row],[state]],abbreviation_table[],2,FALSE)</f>
        <v>Indiana</v>
      </c>
      <c r="E1123" t="s">
        <v>699</v>
      </c>
      <c r="F1123" t="str">
        <f>TRIM(LEFT(data_to_clean[[#This Row],[revenue]],FIND(" ",data_to_clean[[#This Row],[revenue]])))</f>
        <v>4</v>
      </c>
      <c r="G1123" t="str">
        <f>RIGHT(data_to_clean[[#This Row],[revenue]],LEN(data_to_clean[[#This Row],[revenue]])-FIND(" ",data_to_clean[[#This Row],[revenue]]))</f>
        <v>Million</v>
      </c>
      <c r="H1123" s="7">
        <f>VALUE(IF(data_to_clean[[#This Row],[multiplicity]]="Million",_xlfn.CONCAT(SUBSTITUTE(data_to_clean[[#This Row],[number]],".",""),"00000"),_xlfn.CONCAT(SUBSTITUTE(data_to_clean[[#This Row],[number]],".",""),"00000000")))</f>
        <v>400000</v>
      </c>
      <c r="I1123" t="s">
        <v>4434</v>
      </c>
      <c r="J1123">
        <f>ROUND(VALUE(SUBSTITUTE(data_to_clean[[#This Row],[growth_%]],".",",")),0)</f>
        <v>372</v>
      </c>
      <c r="K1123" t="s">
        <v>187</v>
      </c>
      <c r="L1123">
        <v>70</v>
      </c>
      <c r="M1123">
        <v>12</v>
      </c>
      <c r="N1123">
        <v>2010</v>
      </c>
      <c r="O1123">
        <v>2</v>
      </c>
      <c r="P1123" t="s">
        <v>1185</v>
      </c>
      <c r="Q1123" t="b">
        <f>AND(ISNUMBER(data_to_clean[[#This Row],[revenue_formatted]]),ISNUMBER(data_to_clean[[#This Row],[growth_formatted_%]]),ISNUMBER(data_to_clean[[#This Row],[workers]]),ISNUMBER(data_to_clean[[#This Row],[previous_workers]]),ISNUMBER(data_to_clean[[#This Row],[founded]]),ISNUMBER(data_to_clean[[#This Row],[yrs_on_list]]))</f>
        <v>1</v>
      </c>
    </row>
    <row r="1124" spans="1:17" x14ac:dyDescent="0.25">
      <c r="A1124">
        <v>1119</v>
      </c>
      <c r="B1124" t="s">
        <v>4435</v>
      </c>
      <c r="C1124" t="s">
        <v>15</v>
      </c>
      <c r="D1124" t="str">
        <f>VLOOKUP(data_to_clean[[#This Row],[state]],abbreviation_table[],2,FALSE)</f>
        <v>Arizona</v>
      </c>
      <c r="E1124" t="s">
        <v>4437</v>
      </c>
      <c r="F1124" t="str">
        <f>TRIM(LEFT(data_to_clean[[#This Row],[revenue]],FIND(" ",data_to_clean[[#This Row],[revenue]])))</f>
        <v>46.7</v>
      </c>
      <c r="G1124" t="str">
        <f>RIGHT(data_to_clean[[#This Row],[revenue]],LEN(data_to_clean[[#This Row],[revenue]])-FIND(" ",data_to_clean[[#This Row],[revenue]]))</f>
        <v>Million</v>
      </c>
      <c r="H1124" s="7">
        <f>VALUE(IF(data_to_clean[[#This Row],[multiplicity]]="Million",_xlfn.CONCAT(SUBSTITUTE(data_to_clean[[#This Row],[number]],".",""),"00000"),_xlfn.CONCAT(SUBSTITUTE(data_to_clean[[#This Row],[number]],".",""),"00000000")))</f>
        <v>46700000</v>
      </c>
      <c r="I1124" t="s">
        <v>4438</v>
      </c>
      <c r="J1124">
        <f>ROUND(VALUE(SUBSTITUTE(data_to_clean[[#This Row],[growth_%]],".",",")),0)</f>
        <v>372</v>
      </c>
      <c r="K1124" t="s">
        <v>149</v>
      </c>
      <c r="L1124">
        <v>58</v>
      </c>
      <c r="M1124">
        <v>25</v>
      </c>
      <c r="N1124">
        <v>2008</v>
      </c>
      <c r="O1124">
        <v>5</v>
      </c>
      <c r="P1124" t="s">
        <v>651</v>
      </c>
      <c r="Q1124" t="b">
        <f>AND(ISNUMBER(data_to_clean[[#This Row],[revenue_formatted]]),ISNUMBER(data_to_clean[[#This Row],[growth_formatted_%]]),ISNUMBER(data_to_clean[[#This Row],[workers]]),ISNUMBER(data_to_clean[[#This Row],[previous_workers]]),ISNUMBER(data_to_clean[[#This Row],[founded]]),ISNUMBER(data_to_clean[[#This Row],[yrs_on_list]]))</f>
        <v>1</v>
      </c>
    </row>
    <row r="1125" spans="1:17" x14ac:dyDescent="0.25">
      <c r="A1125">
        <v>1120</v>
      </c>
      <c r="B1125" t="s">
        <v>4439</v>
      </c>
      <c r="C1125" t="s">
        <v>15</v>
      </c>
      <c r="D1125" t="str">
        <f>VLOOKUP(data_to_clean[[#This Row],[state]],abbreviation_table[],2,FALSE)</f>
        <v>Arizona</v>
      </c>
      <c r="E1125" t="s">
        <v>1231</v>
      </c>
      <c r="F1125" t="str">
        <f>TRIM(LEFT(data_to_clean[[#This Row],[revenue]],FIND(" ",data_to_clean[[#This Row],[revenue]])))</f>
        <v>8.5</v>
      </c>
      <c r="G1125" t="str">
        <f>RIGHT(data_to_clean[[#This Row],[revenue]],LEN(data_to_clean[[#This Row],[revenue]])-FIND(" ",data_to_clean[[#This Row],[revenue]]))</f>
        <v>Million</v>
      </c>
      <c r="H1125" s="7">
        <f>VALUE(IF(data_to_clean[[#This Row],[multiplicity]]="Million",_xlfn.CONCAT(SUBSTITUTE(data_to_clean[[#This Row],[number]],".",""),"00000"),_xlfn.CONCAT(SUBSTITUTE(data_to_clean[[#This Row],[number]],".",""),"00000000")))</f>
        <v>8500000</v>
      </c>
      <c r="I1125" t="s">
        <v>4441</v>
      </c>
      <c r="J1125">
        <f>ROUND(VALUE(SUBSTITUTE(data_to_clean[[#This Row],[growth_%]],".",",")),0)</f>
        <v>371</v>
      </c>
      <c r="K1125" t="s">
        <v>25</v>
      </c>
      <c r="L1125">
        <v>40</v>
      </c>
      <c r="M1125">
        <v>12</v>
      </c>
      <c r="N1125">
        <v>2013</v>
      </c>
      <c r="O1125">
        <v>3</v>
      </c>
      <c r="P1125" t="s">
        <v>1681</v>
      </c>
      <c r="Q1125" t="b">
        <f>AND(ISNUMBER(data_to_clean[[#This Row],[revenue_formatted]]),ISNUMBER(data_to_clean[[#This Row],[growth_formatted_%]]),ISNUMBER(data_to_clean[[#This Row],[workers]]),ISNUMBER(data_to_clean[[#This Row],[previous_workers]]),ISNUMBER(data_to_clean[[#This Row],[founded]]),ISNUMBER(data_to_clean[[#This Row],[yrs_on_list]]))</f>
        <v>1</v>
      </c>
    </row>
    <row r="1126" spans="1:17" x14ac:dyDescent="0.25">
      <c r="A1126">
        <v>1121</v>
      </c>
      <c r="B1126" t="s">
        <v>4442</v>
      </c>
      <c r="C1126" t="s">
        <v>59</v>
      </c>
      <c r="D1126" t="str">
        <f>VLOOKUP(data_to_clean[[#This Row],[state]],abbreviation_table[],2,FALSE)</f>
        <v>New Jersey</v>
      </c>
      <c r="E1126" t="s">
        <v>3392</v>
      </c>
      <c r="F1126" t="str">
        <f>TRIM(LEFT(data_to_clean[[#This Row],[revenue]],FIND(" ",data_to_clean[[#This Row],[revenue]])))</f>
        <v>12.2</v>
      </c>
      <c r="G1126" t="str">
        <f>RIGHT(data_to_clean[[#This Row],[revenue]],LEN(data_to_clean[[#This Row],[revenue]])-FIND(" ",data_to_clean[[#This Row],[revenue]]))</f>
        <v>Million</v>
      </c>
      <c r="H1126" s="7">
        <f>VALUE(IF(data_to_clean[[#This Row],[multiplicity]]="Million",_xlfn.CONCAT(SUBSTITUTE(data_to_clean[[#This Row],[number]],".",""),"00000"),_xlfn.CONCAT(SUBSTITUTE(data_to_clean[[#This Row],[number]],".",""),"00000000")))</f>
        <v>12200000</v>
      </c>
      <c r="I1126" t="s">
        <v>4444</v>
      </c>
      <c r="J1126">
        <f>ROUND(VALUE(SUBSTITUTE(data_to_clean[[#This Row],[growth_%]],".",",")),0)</f>
        <v>371</v>
      </c>
      <c r="K1126" t="s">
        <v>156</v>
      </c>
      <c r="L1126">
        <v>131</v>
      </c>
      <c r="M1126">
        <v>44</v>
      </c>
      <c r="N1126">
        <v>2014</v>
      </c>
      <c r="O1126">
        <v>2</v>
      </c>
      <c r="P1126" t="s">
        <v>4445</v>
      </c>
      <c r="Q1126" t="b">
        <f>AND(ISNUMBER(data_to_clean[[#This Row],[revenue_formatted]]),ISNUMBER(data_to_clean[[#This Row],[growth_formatted_%]]),ISNUMBER(data_to_clean[[#This Row],[workers]]),ISNUMBER(data_to_clean[[#This Row],[previous_workers]]),ISNUMBER(data_to_clean[[#This Row],[founded]]),ISNUMBER(data_to_clean[[#This Row],[yrs_on_list]]))</f>
        <v>1</v>
      </c>
    </row>
    <row r="1127" spans="1:17" x14ac:dyDescent="0.25">
      <c r="A1127">
        <v>1122</v>
      </c>
      <c r="B1127" t="s">
        <v>4446</v>
      </c>
      <c r="C1127" t="s">
        <v>105</v>
      </c>
      <c r="D1127" t="str">
        <f>VLOOKUP(data_to_clean[[#This Row],[state]],abbreviation_table[],2,FALSE)</f>
        <v>New York</v>
      </c>
      <c r="E1127" t="s">
        <v>957</v>
      </c>
      <c r="F1127" t="str">
        <f>TRIM(LEFT(data_to_clean[[#This Row],[revenue]],FIND(" ",data_to_clean[[#This Row],[revenue]])))</f>
        <v>2.2</v>
      </c>
      <c r="G1127" t="str">
        <f>RIGHT(data_to_clean[[#This Row],[revenue]],LEN(data_to_clean[[#This Row],[revenue]])-FIND(" ",data_to_clean[[#This Row],[revenue]]))</f>
        <v>Million</v>
      </c>
      <c r="H1127" s="7">
        <f>VALUE(IF(data_to_clean[[#This Row],[multiplicity]]="Million",_xlfn.CONCAT(SUBSTITUTE(data_to_clean[[#This Row],[number]],".",""),"00000"),_xlfn.CONCAT(SUBSTITUTE(data_to_clean[[#This Row],[number]],".",""),"00000000")))</f>
        <v>2200000</v>
      </c>
      <c r="I1127" t="s">
        <v>4448</v>
      </c>
      <c r="J1127">
        <f>ROUND(VALUE(SUBSTITUTE(data_to_clean[[#This Row],[growth_%]],".",",")),0)</f>
        <v>371</v>
      </c>
      <c r="K1127" t="s">
        <v>48</v>
      </c>
      <c r="L1127">
        <v>6</v>
      </c>
      <c r="M1127">
        <v>1</v>
      </c>
      <c r="N1127">
        <v>2015</v>
      </c>
      <c r="O1127">
        <v>1</v>
      </c>
      <c r="P1127" t="s">
        <v>882</v>
      </c>
      <c r="Q1127" t="b">
        <f>AND(ISNUMBER(data_to_clean[[#This Row],[revenue_formatted]]),ISNUMBER(data_to_clean[[#This Row],[growth_formatted_%]]),ISNUMBER(data_to_clean[[#This Row],[workers]]),ISNUMBER(data_to_clean[[#This Row],[previous_workers]]),ISNUMBER(data_to_clean[[#This Row],[founded]]),ISNUMBER(data_to_clean[[#This Row],[yrs_on_list]]))</f>
        <v>1</v>
      </c>
    </row>
    <row r="1128" spans="1:17" x14ac:dyDescent="0.25">
      <c r="A1128">
        <v>1123</v>
      </c>
      <c r="B1128" t="s">
        <v>4449</v>
      </c>
      <c r="C1128" t="s">
        <v>105</v>
      </c>
      <c r="D1128" t="str">
        <f>VLOOKUP(data_to_clean[[#This Row],[state]],abbreviation_table[],2,FALSE)</f>
        <v>New York</v>
      </c>
      <c r="E1128" t="s">
        <v>939</v>
      </c>
      <c r="F1128" t="str">
        <f>TRIM(LEFT(data_to_clean[[#This Row],[revenue]],FIND(" ",data_to_clean[[#This Row],[revenue]])))</f>
        <v>4.1</v>
      </c>
      <c r="G1128" t="str">
        <f>RIGHT(data_to_clean[[#This Row],[revenue]],LEN(data_to_clean[[#This Row],[revenue]])-FIND(" ",data_to_clean[[#This Row],[revenue]]))</f>
        <v>Million</v>
      </c>
      <c r="H1128" s="7">
        <f>VALUE(IF(data_to_clean[[#This Row],[multiplicity]]="Million",_xlfn.CONCAT(SUBSTITUTE(data_to_clean[[#This Row],[number]],".",""),"00000"),_xlfn.CONCAT(SUBSTITUTE(data_to_clean[[#This Row],[number]],".",""),"00000000")))</f>
        <v>4100000</v>
      </c>
      <c r="I1128" t="s">
        <v>4451</v>
      </c>
      <c r="J1128">
        <f>ROUND(VALUE(SUBSTITUTE(data_to_clean[[#This Row],[growth_%]],".",",")),0)</f>
        <v>371</v>
      </c>
      <c r="K1128" t="s">
        <v>18</v>
      </c>
      <c r="L1128">
        <v>20</v>
      </c>
      <c r="M1128">
        <v>7</v>
      </c>
      <c r="N1128">
        <v>2010</v>
      </c>
      <c r="O1128">
        <v>2</v>
      </c>
      <c r="P1128" t="s">
        <v>4452</v>
      </c>
      <c r="Q1128" t="b">
        <f>AND(ISNUMBER(data_to_clean[[#This Row],[revenue_formatted]]),ISNUMBER(data_to_clean[[#This Row],[growth_formatted_%]]),ISNUMBER(data_to_clean[[#This Row],[workers]]),ISNUMBER(data_to_clean[[#This Row],[previous_workers]]),ISNUMBER(data_to_clean[[#This Row],[founded]]),ISNUMBER(data_to_clean[[#This Row],[yrs_on_list]]))</f>
        <v>1</v>
      </c>
    </row>
    <row r="1129" spans="1:17" x14ac:dyDescent="0.25">
      <c r="A1129">
        <v>1124</v>
      </c>
      <c r="B1129" t="s">
        <v>4453</v>
      </c>
      <c r="C1129" t="s">
        <v>503</v>
      </c>
      <c r="D1129" t="str">
        <f>VLOOKUP(data_to_clean[[#This Row],[state]],abbreviation_table[],2,FALSE)</f>
        <v>Illinois</v>
      </c>
      <c r="E1129" t="s">
        <v>585</v>
      </c>
      <c r="F1129" t="str">
        <f>TRIM(LEFT(data_to_clean[[#This Row],[revenue]],FIND(" ",data_to_clean[[#This Row],[revenue]])))</f>
        <v>7.6</v>
      </c>
      <c r="G1129" t="str">
        <f>RIGHT(data_to_clean[[#This Row],[revenue]],LEN(data_to_clean[[#This Row],[revenue]])-FIND(" ",data_to_clean[[#This Row],[revenue]]))</f>
        <v>Million</v>
      </c>
      <c r="H1129" s="7">
        <f>VALUE(IF(data_to_clean[[#This Row],[multiplicity]]="Million",_xlfn.CONCAT(SUBSTITUTE(data_to_clean[[#This Row],[number]],".",""),"00000"),_xlfn.CONCAT(SUBSTITUTE(data_to_clean[[#This Row],[number]],".",""),"00000000")))</f>
        <v>7600000</v>
      </c>
      <c r="I1129" t="s">
        <v>4455</v>
      </c>
      <c r="J1129">
        <f>ROUND(VALUE(SUBSTITUTE(data_to_clean[[#This Row],[growth_%]],".",",")),0)</f>
        <v>371</v>
      </c>
      <c r="K1129" t="s">
        <v>156</v>
      </c>
      <c r="L1129">
        <v>74</v>
      </c>
      <c r="M1129">
        <v>16</v>
      </c>
      <c r="N1129">
        <v>2010</v>
      </c>
      <c r="O1129">
        <v>3</v>
      </c>
      <c r="P1129" t="s">
        <v>506</v>
      </c>
      <c r="Q1129" t="b">
        <f>AND(ISNUMBER(data_to_clean[[#This Row],[revenue_formatted]]),ISNUMBER(data_to_clean[[#This Row],[growth_formatted_%]]),ISNUMBER(data_to_clean[[#This Row],[workers]]),ISNUMBER(data_to_clean[[#This Row],[previous_workers]]),ISNUMBER(data_to_clean[[#This Row],[founded]]),ISNUMBER(data_to_clean[[#This Row],[yrs_on_list]]))</f>
        <v>1</v>
      </c>
    </row>
    <row r="1130" spans="1:17" x14ac:dyDescent="0.25">
      <c r="A1130">
        <v>1125</v>
      </c>
      <c r="B1130" t="s">
        <v>4456</v>
      </c>
      <c r="C1130" t="s">
        <v>643</v>
      </c>
      <c r="D1130" t="str">
        <f>VLOOKUP(data_to_clean[[#This Row],[state]],abbreviation_table[],2,FALSE)</f>
        <v>Connecticut</v>
      </c>
      <c r="E1130" t="s">
        <v>111</v>
      </c>
      <c r="F1130" t="str">
        <f>TRIM(LEFT(data_to_clean[[#This Row],[revenue]],FIND(" ",data_to_clean[[#This Row],[revenue]])))</f>
        <v>17.3</v>
      </c>
      <c r="G1130" t="str">
        <f>RIGHT(data_to_clean[[#This Row],[revenue]],LEN(data_to_clean[[#This Row],[revenue]])-FIND(" ",data_to_clean[[#This Row],[revenue]]))</f>
        <v>Million</v>
      </c>
      <c r="H1130" s="7">
        <f>VALUE(IF(data_to_clean[[#This Row],[multiplicity]]="Million",_xlfn.CONCAT(SUBSTITUTE(data_to_clean[[#This Row],[number]],".",""),"00000"),_xlfn.CONCAT(SUBSTITUTE(data_to_clean[[#This Row],[number]],".",""),"00000000")))</f>
        <v>17300000</v>
      </c>
      <c r="I1130" t="s">
        <v>4458</v>
      </c>
      <c r="J1130">
        <f>ROUND(VALUE(SUBSTITUTE(data_to_clean[[#This Row],[growth_%]],".",",")),0)</f>
        <v>371</v>
      </c>
      <c r="K1130" t="s">
        <v>18</v>
      </c>
      <c r="L1130">
        <v>21</v>
      </c>
      <c r="M1130">
        <v>11</v>
      </c>
      <c r="N1130">
        <v>2012</v>
      </c>
      <c r="O1130">
        <v>2</v>
      </c>
      <c r="P1130" t="s">
        <v>2606</v>
      </c>
      <c r="Q1130" t="b">
        <f>AND(ISNUMBER(data_to_clean[[#This Row],[revenue_formatted]]),ISNUMBER(data_to_clean[[#This Row],[growth_formatted_%]]),ISNUMBER(data_to_clean[[#This Row],[workers]]),ISNUMBER(data_to_clean[[#This Row],[previous_workers]]),ISNUMBER(data_to_clean[[#This Row],[founded]]),ISNUMBER(data_to_clean[[#This Row],[yrs_on_list]]))</f>
        <v>1</v>
      </c>
    </row>
    <row r="1131" spans="1:17" x14ac:dyDescent="0.25">
      <c r="A1131">
        <v>1126</v>
      </c>
      <c r="B1131" t="s">
        <v>4459</v>
      </c>
      <c r="C1131" t="s">
        <v>1337</v>
      </c>
      <c r="D1131" t="str">
        <f>VLOOKUP(data_to_clean[[#This Row],[state]],abbreviation_table[],2,FALSE)</f>
        <v>Louisiana</v>
      </c>
      <c r="E1131" t="s">
        <v>665</v>
      </c>
      <c r="F1131" t="str">
        <f>TRIM(LEFT(data_to_clean[[#This Row],[revenue]],FIND(" ",data_to_clean[[#This Row],[revenue]])))</f>
        <v>3.2</v>
      </c>
      <c r="G1131" t="str">
        <f>RIGHT(data_to_clean[[#This Row],[revenue]],LEN(data_to_clean[[#This Row],[revenue]])-FIND(" ",data_to_clean[[#This Row],[revenue]]))</f>
        <v>Million</v>
      </c>
      <c r="H1131" s="7">
        <f>VALUE(IF(data_to_clean[[#This Row],[multiplicity]]="Million",_xlfn.CONCAT(SUBSTITUTE(data_to_clean[[#This Row],[number]],".",""),"00000"),_xlfn.CONCAT(SUBSTITUTE(data_to_clean[[#This Row],[number]],".",""),"00000000")))</f>
        <v>3200000</v>
      </c>
      <c r="I1131" t="s">
        <v>4461</v>
      </c>
      <c r="J1131">
        <f>ROUND(VALUE(SUBSTITUTE(data_to_clean[[#This Row],[growth_%]],".",",")),0)</f>
        <v>370</v>
      </c>
      <c r="K1131" t="s">
        <v>156</v>
      </c>
      <c r="L1131">
        <v>25</v>
      </c>
      <c r="M1131">
        <v>10</v>
      </c>
      <c r="N1131">
        <v>2008</v>
      </c>
      <c r="O1131">
        <v>1</v>
      </c>
      <c r="P1131" t="s">
        <v>2854</v>
      </c>
      <c r="Q1131" t="b">
        <f>AND(ISNUMBER(data_to_clean[[#This Row],[revenue_formatted]]),ISNUMBER(data_to_clean[[#This Row],[growth_formatted_%]]),ISNUMBER(data_to_clean[[#This Row],[workers]]),ISNUMBER(data_to_clean[[#This Row],[previous_workers]]),ISNUMBER(data_to_clean[[#This Row],[founded]]),ISNUMBER(data_to_clean[[#This Row],[yrs_on_list]]))</f>
        <v>1</v>
      </c>
    </row>
    <row r="1132" spans="1:17" x14ac:dyDescent="0.25">
      <c r="A1132">
        <v>1127</v>
      </c>
      <c r="B1132" t="s">
        <v>4462</v>
      </c>
      <c r="C1132" t="s">
        <v>105</v>
      </c>
      <c r="D1132" t="str">
        <f>VLOOKUP(data_to_clean[[#This Row],[state]],abbreviation_table[],2,FALSE)</f>
        <v>New York</v>
      </c>
      <c r="E1132" t="s">
        <v>875</v>
      </c>
      <c r="F1132" t="str">
        <f>TRIM(LEFT(data_to_clean[[#This Row],[revenue]],FIND(" ",data_to_clean[[#This Row],[revenue]])))</f>
        <v>14.2</v>
      </c>
      <c r="G1132" t="str">
        <f>RIGHT(data_to_clean[[#This Row],[revenue]],LEN(data_to_clean[[#This Row],[revenue]])-FIND(" ",data_to_clean[[#This Row],[revenue]]))</f>
        <v>Million</v>
      </c>
      <c r="H1132" s="7">
        <f>VALUE(IF(data_to_clean[[#This Row],[multiplicity]]="Million",_xlfn.CONCAT(SUBSTITUTE(data_to_clean[[#This Row],[number]],".",""),"00000"),_xlfn.CONCAT(SUBSTITUTE(data_to_clean[[#This Row],[number]],".",""),"00000000")))</f>
        <v>14200000</v>
      </c>
      <c r="I1132" t="s">
        <v>4464</v>
      </c>
      <c r="J1132">
        <f>ROUND(VALUE(SUBSTITUTE(data_to_clean[[#This Row],[growth_%]],".",",")),0)</f>
        <v>370</v>
      </c>
      <c r="K1132" t="s">
        <v>18</v>
      </c>
      <c r="L1132">
        <v>147</v>
      </c>
      <c r="M1132">
        <v>41</v>
      </c>
      <c r="N1132">
        <v>2011</v>
      </c>
      <c r="O1132">
        <v>1</v>
      </c>
      <c r="P1132" t="s">
        <v>108</v>
      </c>
      <c r="Q1132" t="b">
        <f>AND(ISNUMBER(data_to_clean[[#This Row],[revenue_formatted]]),ISNUMBER(data_to_clean[[#This Row],[growth_formatted_%]]),ISNUMBER(data_to_clean[[#This Row],[workers]]),ISNUMBER(data_to_clean[[#This Row],[previous_workers]]),ISNUMBER(data_to_clean[[#This Row],[founded]]),ISNUMBER(data_to_clean[[#This Row],[yrs_on_list]]))</f>
        <v>1</v>
      </c>
    </row>
    <row r="1133" spans="1:17" x14ac:dyDescent="0.25">
      <c r="A1133">
        <v>1128</v>
      </c>
      <c r="B1133" t="s">
        <v>4465</v>
      </c>
      <c r="C1133" t="s">
        <v>80</v>
      </c>
      <c r="D1133" t="str">
        <f>VLOOKUP(data_to_clean[[#This Row],[state]],abbreviation_table[],2,FALSE)</f>
        <v>California</v>
      </c>
      <c r="E1133" t="s">
        <v>993</v>
      </c>
      <c r="F1133" t="str">
        <f>TRIM(LEFT(data_to_clean[[#This Row],[revenue]],FIND(" ",data_to_clean[[#This Row],[revenue]])))</f>
        <v>2.3</v>
      </c>
      <c r="G1133" t="str">
        <f>RIGHT(data_to_clean[[#This Row],[revenue]],LEN(data_to_clean[[#This Row],[revenue]])-FIND(" ",data_to_clean[[#This Row],[revenue]]))</f>
        <v>Million</v>
      </c>
      <c r="H1133" s="7">
        <f>VALUE(IF(data_to_clean[[#This Row],[multiplicity]]="Million",_xlfn.CONCAT(SUBSTITUTE(data_to_clean[[#This Row],[number]],".",""),"00000"),_xlfn.CONCAT(SUBSTITUTE(data_to_clean[[#This Row],[number]],".",""),"00000000")))</f>
        <v>2300000</v>
      </c>
      <c r="I1133" t="s">
        <v>4467</v>
      </c>
      <c r="J1133">
        <f>ROUND(VALUE(SUBSTITUTE(data_to_clean[[#This Row],[growth_%]],".",",")),0)</f>
        <v>370</v>
      </c>
      <c r="K1133" t="s">
        <v>218</v>
      </c>
      <c r="L1133">
        <v>19</v>
      </c>
      <c r="M1133">
        <v>4</v>
      </c>
      <c r="N1133">
        <v>2014</v>
      </c>
      <c r="O1133">
        <v>1</v>
      </c>
      <c r="P1133" t="s">
        <v>83</v>
      </c>
      <c r="Q1133" t="b">
        <f>AND(ISNUMBER(data_to_clean[[#This Row],[revenue_formatted]]),ISNUMBER(data_to_clean[[#This Row],[growth_formatted_%]]),ISNUMBER(data_to_clean[[#This Row],[workers]]),ISNUMBER(data_to_clean[[#This Row],[previous_workers]]),ISNUMBER(data_to_clean[[#This Row],[founded]]),ISNUMBER(data_to_clean[[#This Row],[yrs_on_list]]))</f>
        <v>1</v>
      </c>
    </row>
    <row r="1134" spans="1:17" x14ac:dyDescent="0.25">
      <c r="A1134">
        <v>1129</v>
      </c>
      <c r="B1134" t="s">
        <v>4468</v>
      </c>
      <c r="C1134" t="s">
        <v>30</v>
      </c>
      <c r="D1134" t="str">
        <f>VLOOKUP(data_to_clean[[#This Row],[state]],abbreviation_table[],2,FALSE)</f>
        <v>Texas</v>
      </c>
      <c r="E1134" t="s">
        <v>1152</v>
      </c>
      <c r="F1134" t="str">
        <f>TRIM(LEFT(data_to_clean[[#This Row],[revenue]],FIND(" ",data_to_clean[[#This Row],[revenue]])))</f>
        <v>2.1</v>
      </c>
      <c r="G1134" t="str">
        <f>RIGHT(data_to_clean[[#This Row],[revenue]],LEN(data_to_clean[[#This Row],[revenue]])-FIND(" ",data_to_clean[[#This Row],[revenue]]))</f>
        <v>Million</v>
      </c>
      <c r="H1134" s="7">
        <f>VALUE(IF(data_to_clean[[#This Row],[multiplicity]]="Million",_xlfn.CONCAT(SUBSTITUTE(data_to_clean[[#This Row],[number]],".",""),"00000"),_xlfn.CONCAT(SUBSTITUTE(data_to_clean[[#This Row],[number]],".",""),"00000000")))</f>
        <v>2100000</v>
      </c>
      <c r="I1134" t="s">
        <v>4470</v>
      </c>
      <c r="J1134">
        <f>ROUND(VALUE(SUBSTITUTE(data_to_clean[[#This Row],[growth_%]],".",",")),0)</f>
        <v>370</v>
      </c>
      <c r="K1134" t="s">
        <v>1041</v>
      </c>
      <c r="L1134">
        <v>15</v>
      </c>
      <c r="M1134">
        <v>6</v>
      </c>
      <c r="N1134">
        <v>1979</v>
      </c>
      <c r="O1134">
        <v>1</v>
      </c>
      <c r="P1134" t="s">
        <v>1496</v>
      </c>
      <c r="Q1134" t="b">
        <f>AND(ISNUMBER(data_to_clean[[#This Row],[revenue_formatted]]),ISNUMBER(data_to_clean[[#This Row],[growth_formatted_%]]),ISNUMBER(data_to_clean[[#This Row],[workers]]),ISNUMBER(data_to_clean[[#This Row],[previous_workers]]),ISNUMBER(data_to_clean[[#This Row],[founded]]),ISNUMBER(data_to_clean[[#This Row],[yrs_on_list]]))</f>
        <v>1</v>
      </c>
    </row>
    <row r="1135" spans="1:17" x14ac:dyDescent="0.25">
      <c r="A1135">
        <v>1130</v>
      </c>
      <c r="B1135" t="s">
        <v>4471</v>
      </c>
      <c r="C1135" t="s">
        <v>30</v>
      </c>
      <c r="D1135" t="str">
        <f>VLOOKUP(data_to_clean[[#This Row],[state]],abbreviation_table[],2,FALSE)</f>
        <v>Texas</v>
      </c>
      <c r="E1135" t="s">
        <v>4473</v>
      </c>
      <c r="F1135" t="str">
        <f>TRIM(LEFT(data_to_clean[[#This Row],[revenue]],FIND(" ",data_to_clean[[#This Row],[revenue]])))</f>
        <v>25.6</v>
      </c>
      <c r="G1135" t="str">
        <f>RIGHT(data_to_clean[[#This Row],[revenue]],LEN(data_to_clean[[#This Row],[revenue]])-FIND(" ",data_to_clean[[#This Row],[revenue]]))</f>
        <v>Million</v>
      </c>
      <c r="H1135" s="7">
        <f>VALUE(IF(data_to_clean[[#This Row],[multiplicity]]="Million",_xlfn.CONCAT(SUBSTITUTE(data_to_clean[[#This Row],[number]],".",""),"00000"),_xlfn.CONCAT(SUBSTITUTE(data_to_clean[[#This Row],[number]],".",""),"00000000")))</f>
        <v>25600000</v>
      </c>
      <c r="I1135" t="s">
        <v>4474</v>
      </c>
      <c r="J1135">
        <f>ROUND(VALUE(SUBSTITUTE(data_to_clean[[#This Row],[growth_%]],".",",")),0)</f>
        <v>369</v>
      </c>
      <c r="K1135" t="s">
        <v>69</v>
      </c>
      <c r="L1135">
        <v>221</v>
      </c>
      <c r="M1135">
        <v>38</v>
      </c>
      <c r="N1135">
        <v>2012</v>
      </c>
      <c r="O1135">
        <v>2</v>
      </c>
      <c r="P1135" t="s">
        <v>4475</v>
      </c>
      <c r="Q1135" t="b">
        <f>AND(ISNUMBER(data_to_clean[[#This Row],[revenue_formatted]]),ISNUMBER(data_to_clean[[#This Row],[growth_formatted_%]]),ISNUMBER(data_to_clean[[#This Row],[workers]]),ISNUMBER(data_to_clean[[#This Row],[previous_workers]]),ISNUMBER(data_to_clean[[#This Row],[founded]]),ISNUMBER(data_to_clean[[#This Row],[yrs_on_list]]))</f>
        <v>1</v>
      </c>
    </row>
    <row r="1136" spans="1:17" x14ac:dyDescent="0.25">
      <c r="A1136">
        <v>1131</v>
      </c>
      <c r="B1136" t="s">
        <v>4476</v>
      </c>
      <c r="C1136" t="s">
        <v>45</v>
      </c>
      <c r="D1136" t="str">
        <f>VLOOKUP(data_to_clean[[#This Row],[state]],abbreviation_table[],2,FALSE)</f>
        <v>Pennsylvania</v>
      </c>
      <c r="E1136" t="s">
        <v>911</v>
      </c>
      <c r="F1136" t="str">
        <f>TRIM(LEFT(data_to_clean[[#This Row],[revenue]],FIND(" ",data_to_clean[[#This Row],[revenue]])))</f>
        <v>2.7</v>
      </c>
      <c r="G1136" t="str">
        <f>RIGHT(data_to_clean[[#This Row],[revenue]],LEN(data_to_clean[[#This Row],[revenue]])-FIND(" ",data_to_clean[[#This Row],[revenue]]))</f>
        <v>Million</v>
      </c>
      <c r="H1136" s="7">
        <f>VALUE(IF(data_to_clean[[#This Row],[multiplicity]]="Million",_xlfn.CONCAT(SUBSTITUTE(data_to_clean[[#This Row],[number]],".",""),"00000"),_xlfn.CONCAT(SUBSTITUTE(data_to_clean[[#This Row],[number]],".",""),"00000000")))</f>
        <v>2700000</v>
      </c>
      <c r="I1136" t="s">
        <v>4478</v>
      </c>
      <c r="J1136">
        <f>ROUND(VALUE(SUBSTITUTE(data_to_clean[[#This Row],[growth_%]],".",",")),0)</f>
        <v>369</v>
      </c>
      <c r="K1136" t="s">
        <v>40</v>
      </c>
      <c r="L1136">
        <v>50</v>
      </c>
      <c r="M1136">
        <v>15</v>
      </c>
      <c r="N1136">
        <v>2011</v>
      </c>
      <c r="O1136">
        <v>2</v>
      </c>
      <c r="P1136" t="s">
        <v>701</v>
      </c>
      <c r="Q1136" t="b">
        <f>AND(ISNUMBER(data_to_clean[[#This Row],[revenue_formatted]]),ISNUMBER(data_to_clean[[#This Row],[growth_formatted_%]]),ISNUMBER(data_to_clean[[#This Row],[workers]]),ISNUMBER(data_to_clean[[#This Row],[previous_workers]]),ISNUMBER(data_to_clean[[#This Row],[founded]]),ISNUMBER(data_to_clean[[#This Row],[yrs_on_list]]))</f>
        <v>1</v>
      </c>
    </row>
    <row r="1137" spans="1:17" x14ac:dyDescent="0.25">
      <c r="A1137">
        <v>1132</v>
      </c>
      <c r="B1137" t="s">
        <v>4479</v>
      </c>
      <c r="C1137" t="s">
        <v>66</v>
      </c>
      <c r="D1137" t="str">
        <f>VLOOKUP(data_to_clean[[#This Row],[state]],abbreviation_table[],2,FALSE)</f>
        <v>Virginia</v>
      </c>
      <c r="E1137" t="s">
        <v>394</v>
      </c>
      <c r="F1137" t="str">
        <f>TRIM(LEFT(data_to_clean[[#This Row],[revenue]],FIND(" ",data_to_clean[[#This Row],[revenue]])))</f>
        <v>12.8</v>
      </c>
      <c r="G1137" t="str">
        <f>RIGHT(data_to_clean[[#This Row],[revenue]],LEN(data_to_clean[[#This Row],[revenue]])-FIND(" ",data_to_clean[[#This Row],[revenue]]))</f>
        <v>Million</v>
      </c>
      <c r="H1137" s="7">
        <f>VALUE(IF(data_to_clean[[#This Row],[multiplicity]]="Million",_xlfn.CONCAT(SUBSTITUTE(data_to_clean[[#This Row],[number]],".",""),"00000"),_xlfn.CONCAT(SUBSTITUTE(data_to_clean[[#This Row],[number]],".",""),"00000000")))</f>
        <v>12800000</v>
      </c>
      <c r="I1137" t="s">
        <v>4481</v>
      </c>
      <c r="J1137">
        <f>ROUND(VALUE(SUBSTITUTE(data_to_clean[[#This Row],[growth_%]],".",",")),0)</f>
        <v>369</v>
      </c>
      <c r="K1137" t="s">
        <v>156</v>
      </c>
      <c r="L1137">
        <v>53</v>
      </c>
      <c r="M1137">
        <v>35</v>
      </c>
      <c r="N1137">
        <v>2012</v>
      </c>
      <c r="O1137">
        <v>1</v>
      </c>
      <c r="P1137" t="s">
        <v>3271</v>
      </c>
      <c r="Q1137" t="b">
        <f>AND(ISNUMBER(data_to_clean[[#This Row],[revenue_formatted]]),ISNUMBER(data_to_clean[[#This Row],[growth_formatted_%]]),ISNUMBER(data_to_clean[[#This Row],[workers]]),ISNUMBER(data_to_clean[[#This Row],[previous_workers]]),ISNUMBER(data_to_clean[[#This Row],[founded]]),ISNUMBER(data_to_clean[[#This Row],[yrs_on_list]]))</f>
        <v>1</v>
      </c>
    </row>
    <row r="1138" spans="1:17" x14ac:dyDescent="0.25">
      <c r="A1138">
        <v>1133</v>
      </c>
      <c r="B1138" t="s">
        <v>4482</v>
      </c>
      <c r="C1138" t="s">
        <v>166</v>
      </c>
      <c r="D1138" t="str">
        <f>VLOOKUP(data_to_clean[[#This Row],[state]],abbreviation_table[],2,FALSE)</f>
        <v>Utah</v>
      </c>
      <c r="E1138" t="s">
        <v>603</v>
      </c>
      <c r="F1138" t="str">
        <f>TRIM(LEFT(data_to_clean[[#This Row],[revenue]],FIND(" ",data_to_clean[[#This Row],[revenue]])))</f>
        <v>3.8</v>
      </c>
      <c r="G1138" t="str">
        <f>RIGHT(data_to_clean[[#This Row],[revenue]],LEN(data_to_clean[[#This Row],[revenue]])-FIND(" ",data_to_clean[[#This Row],[revenue]]))</f>
        <v>Million</v>
      </c>
      <c r="H1138" s="7">
        <f>VALUE(IF(data_to_clean[[#This Row],[multiplicity]]="Million",_xlfn.CONCAT(SUBSTITUTE(data_to_clean[[#This Row],[number]],".",""),"00000"),_xlfn.CONCAT(SUBSTITUTE(data_to_clean[[#This Row],[number]],".",""),"00000000")))</f>
        <v>3800000</v>
      </c>
      <c r="I1138" t="s">
        <v>4484</v>
      </c>
      <c r="J1138">
        <f>ROUND(VALUE(SUBSTITUTE(data_to_clean[[#This Row],[growth_%]],".",",")),0)</f>
        <v>368</v>
      </c>
      <c r="K1138" t="s">
        <v>211</v>
      </c>
      <c r="L1138">
        <v>42</v>
      </c>
      <c r="M1138">
        <v>9</v>
      </c>
      <c r="N1138">
        <v>2010</v>
      </c>
      <c r="O1138">
        <v>1</v>
      </c>
      <c r="P1138" t="s">
        <v>1734</v>
      </c>
      <c r="Q1138" t="b">
        <f>AND(ISNUMBER(data_to_clean[[#This Row],[revenue_formatted]]),ISNUMBER(data_to_clean[[#This Row],[growth_formatted_%]]),ISNUMBER(data_to_clean[[#This Row],[workers]]),ISNUMBER(data_to_clean[[#This Row],[previous_workers]]),ISNUMBER(data_to_clean[[#This Row],[founded]]),ISNUMBER(data_to_clean[[#This Row],[yrs_on_list]]))</f>
        <v>1</v>
      </c>
    </row>
    <row r="1139" spans="1:17" x14ac:dyDescent="0.25">
      <c r="A1139">
        <v>1134</v>
      </c>
      <c r="B1139" t="s">
        <v>4485</v>
      </c>
      <c r="C1139" t="s">
        <v>80</v>
      </c>
      <c r="D1139" t="str">
        <f>VLOOKUP(data_to_clean[[#This Row],[state]],abbreviation_table[],2,FALSE)</f>
        <v>California</v>
      </c>
      <c r="E1139" t="s">
        <v>1305</v>
      </c>
      <c r="F1139" t="str">
        <f>TRIM(LEFT(data_to_clean[[#This Row],[revenue]],FIND(" ",data_to_clean[[#This Row],[revenue]])))</f>
        <v>5.2</v>
      </c>
      <c r="G1139" t="str">
        <f>RIGHT(data_to_clean[[#This Row],[revenue]],LEN(data_to_clean[[#This Row],[revenue]])-FIND(" ",data_to_clean[[#This Row],[revenue]]))</f>
        <v>Million</v>
      </c>
      <c r="H1139" s="7">
        <f>VALUE(IF(data_to_clean[[#This Row],[multiplicity]]="Million",_xlfn.CONCAT(SUBSTITUTE(data_to_clean[[#This Row],[number]],".",""),"00000"),_xlfn.CONCAT(SUBSTITUTE(data_to_clean[[#This Row],[number]],".",""),"00000000")))</f>
        <v>5200000</v>
      </c>
      <c r="I1139" t="s">
        <v>4487</v>
      </c>
      <c r="J1139">
        <f>ROUND(VALUE(SUBSTITUTE(data_to_clean[[#This Row],[growth_%]],".",",")),0)</f>
        <v>368</v>
      </c>
      <c r="K1139" t="s">
        <v>233</v>
      </c>
      <c r="L1139">
        <v>40</v>
      </c>
      <c r="M1139">
        <v>11</v>
      </c>
      <c r="N1139">
        <v>2012</v>
      </c>
      <c r="O1139">
        <v>1</v>
      </c>
      <c r="P1139" t="s">
        <v>4488</v>
      </c>
      <c r="Q1139" t="b">
        <f>AND(ISNUMBER(data_to_clean[[#This Row],[revenue_formatted]]),ISNUMBER(data_to_clean[[#This Row],[growth_formatted_%]]),ISNUMBER(data_to_clean[[#This Row],[workers]]),ISNUMBER(data_to_clean[[#This Row],[previous_workers]]),ISNUMBER(data_to_clean[[#This Row],[founded]]),ISNUMBER(data_to_clean[[#This Row],[yrs_on_list]]))</f>
        <v>1</v>
      </c>
    </row>
    <row r="1140" spans="1:17" x14ac:dyDescent="0.25">
      <c r="A1140">
        <v>1135</v>
      </c>
      <c r="B1140" t="s">
        <v>4489</v>
      </c>
      <c r="C1140" t="s">
        <v>852</v>
      </c>
      <c r="D1140" t="str">
        <f>VLOOKUP(data_to_clean[[#This Row],[state]],abbreviation_table[],2,FALSE)</f>
        <v>Missouri</v>
      </c>
      <c r="E1140" t="s">
        <v>4491</v>
      </c>
      <c r="F1140" t="str">
        <f>TRIM(LEFT(data_to_clean[[#This Row],[revenue]],FIND(" ",data_to_clean[[#This Row],[revenue]])))</f>
        <v>116.6</v>
      </c>
      <c r="G1140" t="str">
        <f>RIGHT(data_to_clean[[#This Row],[revenue]],LEN(data_to_clean[[#This Row],[revenue]])-FIND(" ",data_to_clean[[#This Row],[revenue]]))</f>
        <v>Million</v>
      </c>
      <c r="H1140" s="7">
        <f>VALUE(IF(data_to_clean[[#This Row],[multiplicity]]="Million",_xlfn.CONCAT(SUBSTITUTE(data_to_clean[[#This Row],[number]],".",""),"00000"),_xlfn.CONCAT(SUBSTITUTE(data_to_clean[[#This Row],[number]],".",""),"00000000")))</f>
        <v>116600000</v>
      </c>
      <c r="I1140" t="s">
        <v>4492</v>
      </c>
      <c r="J1140">
        <f>ROUND(VALUE(SUBSTITUTE(data_to_clean[[#This Row],[growth_%]],".",",")),0)</f>
        <v>368</v>
      </c>
      <c r="K1140" t="s">
        <v>308</v>
      </c>
      <c r="L1140">
        <v>25</v>
      </c>
      <c r="M1140">
        <v>16</v>
      </c>
      <c r="N1140">
        <v>2012</v>
      </c>
      <c r="O1140">
        <v>3</v>
      </c>
      <c r="P1140" t="s">
        <v>985</v>
      </c>
      <c r="Q1140" t="b">
        <f>AND(ISNUMBER(data_to_clean[[#This Row],[revenue_formatted]]),ISNUMBER(data_to_clean[[#This Row],[growth_formatted_%]]),ISNUMBER(data_to_clean[[#This Row],[workers]]),ISNUMBER(data_to_clean[[#This Row],[previous_workers]]),ISNUMBER(data_to_clean[[#This Row],[founded]]),ISNUMBER(data_to_clean[[#This Row],[yrs_on_list]]))</f>
        <v>1</v>
      </c>
    </row>
    <row r="1141" spans="1:17" x14ac:dyDescent="0.25">
      <c r="A1141">
        <v>1136</v>
      </c>
      <c r="B1141" t="s">
        <v>4493</v>
      </c>
      <c r="C1141" t="s">
        <v>80</v>
      </c>
      <c r="D1141" t="str">
        <f>VLOOKUP(data_to_clean[[#This Row],[state]],abbreviation_table[],2,FALSE)</f>
        <v>California</v>
      </c>
      <c r="E1141" t="s">
        <v>1473</v>
      </c>
      <c r="F1141" t="str">
        <f>TRIM(LEFT(data_to_clean[[#This Row],[revenue]],FIND(" ",data_to_clean[[#This Row],[revenue]])))</f>
        <v>5</v>
      </c>
      <c r="G1141" t="str">
        <f>RIGHT(data_to_clean[[#This Row],[revenue]],LEN(data_to_clean[[#This Row],[revenue]])-FIND(" ",data_to_clean[[#This Row],[revenue]]))</f>
        <v>Million</v>
      </c>
      <c r="H1141" s="7">
        <f>VALUE(IF(data_to_clean[[#This Row],[multiplicity]]="Million",_xlfn.CONCAT(SUBSTITUTE(data_to_clean[[#This Row],[number]],".",""),"00000"),_xlfn.CONCAT(SUBSTITUTE(data_to_clean[[#This Row],[number]],".",""),"00000000")))</f>
        <v>500000</v>
      </c>
      <c r="I1141" t="s">
        <v>4495</v>
      </c>
      <c r="J1141">
        <f>ROUND(VALUE(SUBSTITUTE(data_to_clean[[#This Row],[growth_%]],".",",")),0)</f>
        <v>367</v>
      </c>
      <c r="K1141" t="s">
        <v>18</v>
      </c>
      <c r="L1141">
        <v>62</v>
      </c>
      <c r="M1141">
        <v>9</v>
      </c>
      <c r="N1141">
        <v>2012</v>
      </c>
      <c r="O1141">
        <v>3</v>
      </c>
      <c r="P1141" t="s">
        <v>137</v>
      </c>
      <c r="Q1141" t="b">
        <f>AND(ISNUMBER(data_to_clean[[#This Row],[revenue_formatted]]),ISNUMBER(data_to_clean[[#This Row],[growth_formatted_%]]),ISNUMBER(data_to_clean[[#This Row],[workers]]),ISNUMBER(data_to_clean[[#This Row],[previous_workers]]),ISNUMBER(data_to_clean[[#This Row],[founded]]),ISNUMBER(data_to_clean[[#This Row],[yrs_on_list]]))</f>
        <v>1</v>
      </c>
    </row>
    <row r="1142" spans="1:17" x14ac:dyDescent="0.25">
      <c r="A1142">
        <v>1137</v>
      </c>
      <c r="B1142" t="s">
        <v>4496</v>
      </c>
      <c r="C1142" t="s">
        <v>98</v>
      </c>
      <c r="D1142" t="str">
        <f>VLOOKUP(data_to_clean[[#This Row],[state]],abbreviation_table[],2,FALSE)</f>
        <v>Washington</v>
      </c>
      <c r="E1142" t="s">
        <v>957</v>
      </c>
      <c r="F1142" t="str">
        <f>TRIM(LEFT(data_to_clean[[#This Row],[revenue]],FIND(" ",data_to_clean[[#This Row],[revenue]])))</f>
        <v>2.2</v>
      </c>
      <c r="G1142" t="str">
        <f>RIGHT(data_to_clean[[#This Row],[revenue]],LEN(data_to_clean[[#This Row],[revenue]])-FIND(" ",data_to_clean[[#This Row],[revenue]]))</f>
        <v>Million</v>
      </c>
      <c r="H1142" s="7">
        <f>VALUE(IF(data_to_clean[[#This Row],[multiplicity]]="Million",_xlfn.CONCAT(SUBSTITUTE(data_to_clean[[#This Row],[number]],".",""),"00000"),_xlfn.CONCAT(SUBSTITUTE(data_to_clean[[#This Row],[number]],".",""),"00000000")))</f>
        <v>2200000</v>
      </c>
      <c r="I1142" t="s">
        <v>4498</v>
      </c>
      <c r="J1142">
        <f>ROUND(VALUE(SUBSTITUTE(data_to_clean[[#This Row],[growth_%]],".",",")),0)</f>
        <v>367</v>
      </c>
      <c r="K1142" t="s">
        <v>181</v>
      </c>
      <c r="L1142">
        <v>42</v>
      </c>
      <c r="M1142">
        <v>7</v>
      </c>
      <c r="N1142">
        <v>2009</v>
      </c>
      <c r="O1142">
        <v>1</v>
      </c>
      <c r="P1142" t="s">
        <v>4104</v>
      </c>
      <c r="Q1142" t="b">
        <f>AND(ISNUMBER(data_to_clean[[#This Row],[revenue_formatted]]),ISNUMBER(data_to_clean[[#This Row],[growth_formatted_%]]),ISNUMBER(data_to_clean[[#This Row],[workers]]),ISNUMBER(data_to_clean[[#This Row],[previous_workers]]),ISNUMBER(data_to_clean[[#This Row],[founded]]),ISNUMBER(data_to_clean[[#This Row],[yrs_on_list]]))</f>
        <v>1</v>
      </c>
    </row>
    <row r="1143" spans="1:17" x14ac:dyDescent="0.25">
      <c r="A1143">
        <v>1138</v>
      </c>
      <c r="B1143" t="s">
        <v>4499</v>
      </c>
      <c r="C1143" t="s">
        <v>215</v>
      </c>
      <c r="D1143" t="str">
        <f>VLOOKUP(data_to_clean[[#This Row],[state]],abbreviation_table[],2,FALSE)</f>
        <v>North Carolina</v>
      </c>
      <c r="E1143" t="s">
        <v>626</v>
      </c>
      <c r="F1143" t="str">
        <f>TRIM(LEFT(data_to_clean[[#This Row],[revenue]],FIND(" ",data_to_clean[[#This Row],[revenue]])))</f>
        <v>3.7</v>
      </c>
      <c r="G1143" t="str">
        <f>RIGHT(data_to_clean[[#This Row],[revenue]],LEN(data_to_clean[[#This Row],[revenue]])-FIND(" ",data_to_clean[[#This Row],[revenue]]))</f>
        <v>Million</v>
      </c>
      <c r="H1143" s="7">
        <f>VALUE(IF(data_to_clean[[#This Row],[multiplicity]]="Million",_xlfn.CONCAT(SUBSTITUTE(data_to_clean[[#This Row],[number]],".",""),"00000"),_xlfn.CONCAT(SUBSTITUTE(data_to_clean[[#This Row],[number]],".",""),"00000000")))</f>
        <v>3700000</v>
      </c>
      <c r="I1143" t="s">
        <v>4501</v>
      </c>
      <c r="J1143">
        <f>ROUND(VALUE(SUBSTITUTE(data_to_clean[[#This Row],[growth_%]],".",",")),0)</f>
        <v>367</v>
      </c>
      <c r="K1143" t="s">
        <v>40</v>
      </c>
      <c r="L1143">
        <v>5</v>
      </c>
      <c r="M1143">
        <v>1</v>
      </c>
      <c r="N1143">
        <v>2015</v>
      </c>
      <c r="O1143">
        <v>1</v>
      </c>
      <c r="P1143" t="s">
        <v>4502</v>
      </c>
      <c r="Q1143" t="b">
        <f>AND(ISNUMBER(data_to_clean[[#This Row],[revenue_formatted]]),ISNUMBER(data_to_clean[[#This Row],[growth_formatted_%]]),ISNUMBER(data_to_clean[[#This Row],[workers]]),ISNUMBER(data_to_clean[[#This Row],[previous_workers]]),ISNUMBER(data_to_clean[[#This Row],[founded]]),ISNUMBER(data_to_clean[[#This Row],[yrs_on_list]]))</f>
        <v>1</v>
      </c>
    </row>
    <row r="1144" spans="1:17" x14ac:dyDescent="0.25">
      <c r="A1144">
        <v>1139</v>
      </c>
      <c r="B1144" t="s">
        <v>4503</v>
      </c>
      <c r="C1144" t="s">
        <v>52</v>
      </c>
      <c r="D1144" t="str">
        <f>VLOOKUP(data_to_clean[[#This Row],[state]],abbreviation_table[],2,FALSE)</f>
        <v>Florida</v>
      </c>
      <c r="E1144" t="s">
        <v>4505</v>
      </c>
      <c r="F1144" t="str">
        <f>TRIM(LEFT(data_to_clean[[#This Row],[revenue]],FIND(" ",data_to_clean[[#This Row],[revenue]])))</f>
        <v>19.9</v>
      </c>
      <c r="G1144" t="str">
        <f>RIGHT(data_to_clean[[#This Row],[revenue]],LEN(data_to_clean[[#This Row],[revenue]])-FIND(" ",data_to_clean[[#This Row],[revenue]]))</f>
        <v>Million</v>
      </c>
      <c r="H1144" s="7">
        <f>VALUE(IF(data_to_clean[[#This Row],[multiplicity]]="Million",_xlfn.CONCAT(SUBSTITUTE(data_to_clean[[#This Row],[number]],".",""),"00000"),_xlfn.CONCAT(SUBSTITUTE(data_to_clean[[#This Row],[number]],".",""),"00000000")))</f>
        <v>19900000</v>
      </c>
      <c r="I1144" t="s">
        <v>4506</v>
      </c>
      <c r="J1144">
        <f>ROUND(VALUE(SUBSTITUTE(data_to_clean[[#This Row],[growth_%]],".",",")),0)</f>
        <v>367</v>
      </c>
      <c r="K1144" t="s">
        <v>233</v>
      </c>
      <c r="L1144">
        <v>19</v>
      </c>
      <c r="M1144">
        <v>8</v>
      </c>
      <c r="N1144">
        <v>2005</v>
      </c>
      <c r="O1144">
        <v>3</v>
      </c>
      <c r="P1144" t="s">
        <v>4507</v>
      </c>
      <c r="Q1144" t="b">
        <f>AND(ISNUMBER(data_to_clean[[#This Row],[revenue_formatted]]),ISNUMBER(data_to_clean[[#This Row],[growth_formatted_%]]),ISNUMBER(data_to_clean[[#This Row],[workers]]),ISNUMBER(data_to_clean[[#This Row],[previous_workers]]),ISNUMBER(data_to_clean[[#This Row],[founded]]),ISNUMBER(data_to_clean[[#This Row],[yrs_on_list]]))</f>
        <v>1</v>
      </c>
    </row>
    <row r="1145" spans="1:17" x14ac:dyDescent="0.25">
      <c r="A1145">
        <v>1140</v>
      </c>
      <c r="B1145" t="s">
        <v>4508</v>
      </c>
      <c r="C1145" t="s">
        <v>80</v>
      </c>
      <c r="D1145" t="str">
        <f>VLOOKUP(data_to_clean[[#This Row],[state]],abbreviation_table[],2,FALSE)</f>
        <v>California</v>
      </c>
      <c r="E1145" t="s">
        <v>4510</v>
      </c>
      <c r="F1145" t="str">
        <f>TRIM(LEFT(data_to_clean[[#This Row],[revenue]],FIND(" ",data_to_clean[[#This Row],[revenue]])))</f>
        <v>61.3</v>
      </c>
      <c r="G1145" t="str">
        <f>RIGHT(data_to_clean[[#This Row],[revenue]],LEN(data_to_clean[[#This Row],[revenue]])-FIND(" ",data_to_clean[[#This Row],[revenue]]))</f>
        <v>Million</v>
      </c>
      <c r="H1145" s="7">
        <f>VALUE(IF(data_to_clean[[#This Row],[multiplicity]]="Million",_xlfn.CONCAT(SUBSTITUTE(data_to_clean[[#This Row],[number]],".",""),"00000"),_xlfn.CONCAT(SUBSTITUTE(data_to_clean[[#This Row],[number]],".",""),"00000000")))</f>
        <v>61300000</v>
      </c>
      <c r="I1145" t="s">
        <v>4511</v>
      </c>
      <c r="J1145">
        <f>ROUND(VALUE(SUBSTITUTE(data_to_clean[[#This Row],[growth_%]],".",",")),0)</f>
        <v>366</v>
      </c>
      <c r="K1145" t="s">
        <v>156</v>
      </c>
      <c r="L1145">
        <v>48</v>
      </c>
      <c r="M1145">
        <v>30</v>
      </c>
      <c r="N1145">
        <v>2010</v>
      </c>
      <c r="O1145">
        <v>1</v>
      </c>
      <c r="P1145" t="s">
        <v>578</v>
      </c>
      <c r="Q1145" t="b">
        <f>AND(ISNUMBER(data_to_clean[[#This Row],[revenue_formatted]]),ISNUMBER(data_to_clean[[#This Row],[growth_formatted_%]]),ISNUMBER(data_to_clean[[#This Row],[workers]]),ISNUMBER(data_to_clean[[#This Row],[previous_workers]]),ISNUMBER(data_to_clean[[#This Row],[founded]]),ISNUMBER(data_to_clean[[#This Row],[yrs_on_list]]))</f>
        <v>1</v>
      </c>
    </row>
    <row r="1146" spans="1:17" x14ac:dyDescent="0.25">
      <c r="A1146">
        <v>1141</v>
      </c>
      <c r="B1146" t="s">
        <v>4512</v>
      </c>
      <c r="C1146" t="s">
        <v>166</v>
      </c>
      <c r="D1146" t="str">
        <f>VLOOKUP(data_to_clean[[#This Row],[state]],abbreviation_table[],2,FALSE)</f>
        <v>Utah</v>
      </c>
      <c r="E1146" t="s">
        <v>4514</v>
      </c>
      <c r="F1146" t="str">
        <f>TRIM(LEFT(data_to_clean[[#This Row],[revenue]],FIND(" ",data_to_clean[[#This Row],[revenue]])))</f>
        <v>50.6</v>
      </c>
      <c r="G1146" t="str">
        <f>RIGHT(data_to_clean[[#This Row],[revenue]],LEN(data_to_clean[[#This Row],[revenue]])-FIND(" ",data_to_clean[[#This Row],[revenue]]))</f>
        <v>Million</v>
      </c>
      <c r="H1146" s="7">
        <f>VALUE(IF(data_to_clean[[#This Row],[multiplicity]]="Million",_xlfn.CONCAT(SUBSTITUTE(data_to_clean[[#This Row],[number]],".",""),"00000"),_xlfn.CONCAT(SUBSTITUTE(data_to_clean[[#This Row],[number]],".",""),"00000000")))</f>
        <v>50600000</v>
      </c>
      <c r="I1146" t="s">
        <v>4515</v>
      </c>
      <c r="J1146">
        <f>ROUND(VALUE(SUBSTITUTE(data_to_clean[[#This Row],[growth_%]],".",",")),0)</f>
        <v>366</v>
      </c>
      <c r="K1146" t="s">
        <v>25</v>
      </c>
      <c r="L1146">
        <v>185</v>
      </c>
      <c r="M1146">
        <v>65</v>
      </c>
      <c r="N1146">
        <v>2007</v>
      </c>
      <c r="O1146">
        <v>4</v>
      </c>
      <c r="P1146" t="s">
        <v>1734</v>
      </c>
      <c r="Q1146" t="b">
        <f>AND(ISNUMBER(data_to_clean[[#This Row],[revenue_formatted]]),ISNUMBER(data_to_clean[[#This Row],[growth_formatted_%]]),ISNUMBER(data_to_clean[[#This Row],[workers]]),ISNUMBER(data_to_clean[[#This Row],[previous_workers]]),ISNUMBER(data_to_clean[[#This Row],[founded]]),ISNUMBER(data_to_clean[[#This Row],[yrs_on_list]]))</f>
        <v>1</v>
      </c>
    </row>
    <row r="1147" spans="1:17" x14ac:dyDescent="0.25">
      <c r="A1147">
        <v>1142</v>
      </c>
      <c r="B1147" t="s">
        <v>4516</v>
      </c>
      <c r="C1147" t="s">
        <v>80</v>
      </c>
      <c r="D1147" t="str">
        <f>VLOOKUP(data_to_clean[[#This Row],[state]],abbreviation_table[],2,FALSE)</f>
        <v>California</v>
      </c>
      <c r="E1147" t="s">
        <v>957</v>
      </c>
      <c r="F1147" t="str">
        <f>TRIM(LEFT(data_to_clean[[#This Row],[revenue]],FIND(" ",data_to_clean[[#This Row],[revenue]])))</f>
        <v>2.2</v>
      </c>
      <c r="G1147" t="str">
        <f>RIGHT(data_to_clean[[#This Row],[revenue]],LEN(data_to_clean[[#This Row],[revenue]])-FIND(" ",data_to_clean[[#This Row],[revenue]]))</f>
        <v>Million</v>
      </c>
      <c r="H1147" s="7">
        <f>VALUE(IF(data_to_clean[[#This Row],[multiplicity]]="Million",_xlfn.CONCAT(SUBSTITUTE(data_to_clean[[#This Row],[number]],".",""),"00000"),_xlfn.CONCAT(SUBSTITUTE(data_to_clean[[#This Row],[number]],".",""),"00000000")))</f>
        <v>2200000</v>
      </c>
      <c r="I1147" t="s">
        <v>4518</v>
      </c>
      <c r="J1147">
        <f>ROUND(VALUE(SUBSTITUTE(data_to_clean[[#This Row],[growth_%]],".",",")),0)</f>
        <v>365</v>
      </c>
      <c r="K1147" t="s">
        <v>329</v>
      </c>
      <c r="L1147">
        <v>5</v>
      </c>
      <c r="M1147">
        <v>9</v>
      </c>
      <c r="N1147">
        <v>2012</v>
      </c>
      <c r="O1147">
        <v>1</v>
      </c>
      <c r="P1147" t="s">
        <v>1116</v>
      </c>
      <c r="Q1147" t="b">
        <f>AND(ISNUMBER(data_to_clean[[#This Row],[revenue_formatted]]),ISNUMBER(data_to_clean[[#This Row],[growth_formatted_%]]),ISNUMBER(data_to_clean[[#This Row],[workers]]),ISNUMBER(data_to_clean[[#This Row],[previous_workers]]),ISNUMBER(data_to_clean[[#This Row],[founded]]),ISNUMBER(data_to_clean[[#This Row],[yrs_on_list]]))</f>
        <v>1</v>
      </c>
    </row>
    <row r="1148" spans="1:17" x14ac:dyDescent="0.25">
      <c r="A1148">
        <v>1143</v>
      </c>
      <c r="B1148" t="s">
        <v>4519</v>
      </c>
      <c r="C1148" t="s">
        <v>80</v>
      </c>
      <c r="D1148" t="str">
        <f>VLOOKUP(data_to_clean[[#This Row],[state]],abbreviation_table[],2,FALSE)</f>
        <v>California</v>
      </c>
      <c r="E1148" t="s">
        <v>1535</v>
      </c>
      <c r="F1148" t="str">
        <f>TRIM(LEFT(data_to_clean[[#This Row],[revenue]],FIND(" ",data_to_clean[[#This Row],[revenue]])))</f>
        <v>6</v>
      </c>
      <c r="G1148" t="str">
        <f>RIGHT(data_to_clean[[#This Row],[revenue]],LEN(data_to_clean[[#This Row],[revenue]])-FIND(" ",data_to_clean[[#This Row],[revenue]]))</f>
        <v>Million</v>
      </c>
      <c r="H1148" s="7">
        <f>VALUE(IF(data_to_clean[[#This Row],[multiplicity]]="Million",_xlfn.CONCAT(SUBSTITUTE(data_to_clean[[#This Row],[number]],".",""),"00000"),_xlfn.CONCAT(SUBSTITUTE(data_to_clean[[#This Row],[number]],".",""),"00000000")))</f>
        <v>600000</v>
      </c>
      <c r="I1148" t="s">
        <v>4521</v>
      </c>
      <c r="J1148">
        <f>ROUND(VALUE(SUBSTITUTE(data_to_clean[[#This Row],[growth_%]],".",",")),0)</f>
        <v>365</v>
      </c>
      <c r="K1148" t="s">
        <v>40</v>
      </c>
      <c r="L1148">
        <v>24</v>
      </c>
      <c r="M1148">
        <v>3</v>
      </c>
      <c r="N1148">
        <v>2015</v>
      </c>
      <c r="O1148">
        <v>1</v>
      </c>
      <c r="P1148" t="s">
        <v>1475</v>
      </c>
      <c r="Q1148" t="b">
        <f>AND(ISNUMBER(data_to_clean[[#This Row],[revenue_formatted]]),ISNUMBER(data_to_clean[[#This Row],[growth_formatted_%]]),ISNUMBER(data_to_clean[[#This Row],[workers]]),ISNUMBER(data_to_clean[[#This Row],[previous_workers]]),ISNUMBER(data_to_clean[[#This Row],[founded]]),ISNUMBER(data_to_clean[[#This Row],[yrs_on_list]]))</f>
        <v>1</v>
      </c>
    </row>
    <row r="1149" spans="1:17" x14ac:dyDescent="0.25">
      <c r="A1149">
        <v>1144</v>
      </c>
      <c r="B1149" t="s">
        <v>4522</v>
      </c>
      <c r="C1149" t="s">
        <v>59</v>
      </c>
      <c r="D1149" t="str">
        <f>VLOOKUP(data_to_clean[[#This Row],[state]],abbreviation_table[],2,FALSE)</f>
        <v>New Jersey</v>
      </c>
      <c r="E1149" t="s">
        <v>572</v>
      </c>
      <c r="F1149" t="str">
        <f>TRIM(LEFT(data_to_clean[[#This Row],[revenue]],FIND(" ",data_to_clean[[#This Row],[revenue]])))</f>
        <v>11.1</v>
      </c>
      <c r="G1149" t="str">
        <f>RIGHT(data_to_clean[[#This Row],[revenue]],LEN(data_to_clean[[#This Row],[revenue]])-FIND(" ",data_to_clean[[#This Row],[revenue]]))</f>
        <v>Million</v>
      </c>
      <c r="H1149" s="7">
        <f>VALUE(IF(data_to_clean[[#This Row],[multiplicity]]="Million",_xlfn.CONCAT(SUBSTITUTE(data_to_clean[[#This Row],[number]],".",""),"00000"),_xlfn.CONCAT(SUBSTITUTE(data_to_clean[[#This Row],[number]],".",""),"00000000")))</f>
        <v>11100000</v>
      </c>
      <c r="I1149" t="s">
        <v>4524</v>
      </c>
      <c r="J1149">
        <f>ROUND(VALUE(SUBSTITUTE(data_to_clean[[#This Row],[growth_%]],".",",")),0)</f>
        <v>364</v>
      </c>
      <c r="K1149" t="s">
        <v>156</v>
      </c>
      <c r="L1149">
        <v>25</v>
      </c>
      <c r="M1149">
        <v>14</v>
      </c>
      <c r="N1149">
        <v>1998</v>
      </c>
      <c r="O1149">
        <v>2</v>
      </c>
      <c r="P1149" t="s">
        <v>4525</v>
      </c>
      <c r="Q1149" t="b">
        <f>AND(ISNUMBER(data_to_clean[[#This Row],[revenue_formatted]]),ISNUMBER(data_to_clean[[#This Row],[growth_formatted_%]]),ISNUMBER(data_to_clean[[#This Row],[workers]]),ISNUMBER(data_to_clean[[#This Row],[previous_workers]]),ISNUMBER(data_to_clean[[#This Row],[founded]]),ISNUMBER(data_to_clean[[#This Row],[yrs_on_list]]))</f>
        <v>1</v>
      </c>
    </row>
    <row r="1150" spans="1:17" x14ac:dyDescent="0.25">
      <c r="A1150">
        <v>1145</v>
      </c>
      <c r="B1150" t="s">
        <v>4526</v>
      </c>
      <c r="C1150" t="s">
        <v>30</v>
      </c>
      <c r="D1150" t="str">
        <f>VLOOKUP(data_to_clean[[#This Row],[state]],abbreviation_table[],2,FALSE)</f>
        <v>Texas</v>
      </c>
      <c r="E1150" t="s">
        <v>4528</v>
      </c>
      <c r="F1150" t="str">
        <f>TRIM(LEFT(data_to_clean[[#This Row],[revenue]],FIND(" ",data_to_clean[[#This Row],[revenue]])))</f>
        <v>101.2</v>
      </c>
      <c r="G1150" t="str">
        <f>RIGHT(data_to_clean[[#This Row],[revenue]],LEN(data_to_clean[[#This Row],[revenue]])-FIND(" ",data_to_clean[[#This Row],[revenue]]))</f>
        <v>Million</v>
      </c>
      <c r="H1150" s="7">
        <f>VALUE(IF(data_to_clean[[#This Row],[multiplicity]]="Million",_xlfn.CONCAT(SUBSTITUTE(data_to_clean[[#This Row],[number]],".",""),"00000"),_xlfn.CONCAT(SUBSTITUTE(data_to_clean[[#This Row],[number]],".",""),"00000000")))</f>
        <v>101200000</v>
      </c>
      <c r="I1150" t="s">
        <v>4529</v>
      </c>
      <c r="J1150">
        <f>ROUND(VALUE(SUBSTITUTE(data_to_clean[[#This Row],[growth_%]],".",",")),0)</f>
        <v>363</v>
      </c>
      <c r="K1150" t="s">
        <v>336</v>
      </c>
      <c r="L1150">
        <v>429</v>
      </c>
      <c r="M1150">
        <v>78</v>
      </c>
      <c r="N1150">
        <v>1987</v>
      </c>
      <c r="O1150">
        <v>5</v>
      </c>
      <c r="P1150" t="s">
        <v>251</v>
      </c>
      <c r="Q1150" t="b">
        <f>AND(ISNUMBER(data_to_clean[[#This Row],[revenue_formatted]]),ISNUMBER(data_to_clean[[#This Row],[growth_formatted_%]]),ISNUMBER(data_to_clean[[#This Row],[workers]]),ISNUMBER(data_to_clean[[#This Row],[previous_workers]]),ISNUMBER(data_to_clean[[#This Row],[founded]]),ISNUMBER(data_to_clean[[#This Row],[yrs_on_list]]))</f>
        <v>1</v>
      </c>
    </row>
    <row r="1151" spans="1:17" x14ac:dyDescent="0.25">
      <c r="A1151">
        <v>1146</v>
      </c>
      <c r="B1151" t="s">
        <v>4530</v>
      </c>
      <c r="C1151" t="s">
        <v>503</v>
      </c>
      <c r="D1151" t="str">
        <f>VLOOKUP(data_to_clean[[#This Row],[state]],abbreviation_table[],2,FALSE)</f>
        <v>Illinois</v>
      </c>
      <c r="E1151" t="s">
        <v>1227</v>
      </c>
      <c r="F1151" t="str">
        <f>TRIM(LEFT(data_to_clean[[#This Row],[revenue]],FIND(" ",data_to_clean[[#This Row],[revenue]])))</f>
        <v>4.2</v>
      </c>
      <c r="G1151" t="str">
        <f>RIGHT(data_to_clean[[#This Row],[revenue]],LEN(data_to_clean[[#This Row],[revenue]])-FIND(" ",data_to_clean[[#This Row],[revenue]]))</f>
        <v>Million</v>
      </c>
      <c r="H1151" s="7">
        <f>VALUE(IF(data_to_clean[[#This Row],[multiplicity]]="Million",_xlfn.CONCAT(SUBSTITUTE(data_to_clean[[#This Row],[number]],".",""),"00000"),_xlfn.CONCAT(SUBSTITUTE(data_to_clean[[#This Row],[number]],".",""),"00000000")))</f>
        <v>4200000</v>
      </c>
      <c r="I1151" t="s">
        <v>4532</v>
      </c>
      <c r="J1151">
        <f>ROUND(VALUE(SUBSTITUTE(data_to_clean[[#This Row],[growth_%]],".",",")),0)</f>
        <v>363</v>
      </c>
      <c r="K1151" t="s">
        <v>187</v>
      </c>
      <c r="L1151">
        <v>18</v>
      </c>
      <c r="M1151">
        <v>3</v>
      </c>
      <c r="N1151">
        <v>2012</v>
      </c>
      <c r="O1151">
        <v>1</v>
      </c>
      <c r="P1151" t="s">
        <v>506</v>
      </c>
      <c r="Q1151" t="b">
        <f>AND(ISNUMBER(data_to_clean[[#This Row],[revenue_formatted]]),ISNUMBER(data_to_clean[[#This Row],[growth_formatted_%]]),ISNUMBER(data_to_clean[[#This Row],[workers]]),ISNUMBER(data_to_clean[[#This Row],[previous_workers]]),ISNUMBER(data_to_clean[[#This Row],[founded]]),ISNUMBER(data_to_clean[[#This Row],[yrs_on_list]]))</f>
        <v>1</v>
      </c>
    </row>
    <row r="1152" spans="1:17" x14ac:dyDescent="0.25">
      <c r="A1152">
        <v>1147</v>
      </c>
      <c r="B1152" t="s">
        <v>4533</v>
      </c>
      <c r="C1152" t="s">
        <v>66</v>
      </c>
      <c r="D1152" t="str">
        <f>VLOOKUP(data_to_clean[[#This Row],[state]],abbreviation_table[],2,FALSE)</f>
        <v>Virginia</v>
      </c>
      <c r="E1152" t="s">
        <v>498</v>
      </c>
      <c r="F1152" t="str">
        <f>TRIM(LEFT(data_to_clean[[#This Row],[revenue]],FIND(" ",data_to_clean[[#This Row],[revenue]])))</f>
        <v>10.4</v>
      </c>
      <c r="G1152" t="str">
        <f>RIGHT(data_to_clean[[#This Row],[revenue]],LEN(data_to_clean[[#This Row],[revenue]])-FIND(" ",data_to_clean[[#This Row],[revenue]]))</f>
        <v>Million</v>
      </c>
      <c r="H1152" s="7">
        <f>VALUE(IF(data_to_clean[[#This Row],[multiplicity]]="Million",_xlfn.CONCAT(SUBSTITUTE(data_to_clean[[#This Row],[number]],".",""),"00000"),_xlfn.CONCAT(SUBSTITUTE(data_to_clean[[#This Row],[number]],".",""),"00000000")))</f>
        <v>10400000</v>
      </c>
      <c r="I1152" t="s">
        <v>4535</v>
      </c>
      <c r="J1152">
        <f>ROUND(VALUE(SUBSTITUTE(data_to_clean[[#This Row],[growth_%]],".",",")),0)</f>
        <v>362</v>
      </c>
      <c r="K1152" t="s">
        <v>218</v>
      </c>
      <c r="L1152">
        <v>12</v>
      </c>
      <c r="M1152">
        <v>5</v>
      </c>
      <c r="N1152">
        <v>2012</v>
      </c>
      <c r="O1152">
        <v>1</v>
      </c>
      <c r="P1152" t="s">
        <v>565</v>
      </c>
      <c r="Q1152" t="b">
        <f>AND(ISNUMBER(data_to_clean[[#This Row],[revenue_formatted]]),ISNUMBER(data_to_clean[[#This Row],[growth_formatted_%]]),ISNUMBER(data_to_clean[[#This Row],[workers]]),ISNUMBER(data_to_clean[[#This Row],[previous_workers]]),ISNUMBER(data_to_clean[[#This Row],[founded]]),ISNUMBER(data_to_clean[[#This Row],[yrs_on_list]]))</f>
        <v>1</v>
      </c>
    </row>
    <row r="1153" spans="1:17" x14ac:dyDescent="0.25">
      <c r="A1153">
        <v>1148</v>
      </c>
      <c r="B1153" t="s">
        <v>4536</v>
      </c>
      <c r="C1153" t="s">
        <v>105</v>
      </c>
      <c r="D1153" t="str">
        <f>VLOOKUP(data_to_clean[[#This Row],[state]],abbreviation_table[],2,FALSE)</f>
        <v>New York</v>
      </c>
      <c r="E1153" t="s">
        <v>416</v>
      </c>
      <c r="F1153" t="str">
        <f>TRIM(LEFT(data_to_clean[[#This Row],[revenue]],FIND(" ",data_to_clean[[#This Row],[revenue]])))</f>
        <v>4.7</v>
      </c>
      <c r="G1153" t="str">
        <f>RIGHT(data_to_clean[[#This Row],[revenue]],LEN(data_to_clean[[#This Row],[revenue]])-FIND(" ",data_to_clean[[#This Row],[revenue]]))</f>
        <v>Million</v>
      </c>
      <c r="H1153" s="7">
        <f>VALUE(IF(data_to_clean[[#This Row],[multiplicity]]="Million",_xlfn.CONCAT(SUBSTITUTE(data_to_clean[[#This Row],[number]],".",""),"00000"),_xlfn.CONCAT(SUBSTITUTE(data_to_clean[[#This Row],[number]],".",""),"00000000")))</f>
        <v>4700000</v>
      </c>
      <c r="I1153" t="s">
        <v>4538</v>
      </c>
      <c r="J1153">
        <f>ROUND(VALUE(SUBSTITUTE(data_to_clean[[#This Row],[growth_%]],".",",")),0)</f>
        <v>361</v>
      </c>
      <c r="K1153" t="s">
        <v>297</v>
      </c>
      <c r="L1153">
        <v>20</v>
      </c>
      <c r="M1153">
        <v>4</v>
      </c>
      <c r="N1153">
        <v>2015</v>
      </c>
      <c r="O1153">
        <v>1</v>
      </c>
      <c r="P1153" t="s">
        <v>108</v>
      </c>
      <c r="Q1153" t="b">
        <f>AND(ISNUMBER(data_to_clean[[#This Row],[revenue_formatted]]),ISNUMBER(data_to_clean[[#This Row],[growth_formatted_%]]),ISNUMBER(data_to_clean[[#This Row],[workers]]),ISNUMBER(data_to_clean[[#This Row],[previous_workers]]),ISNUMBER(data_to_clean[[#This Row],[founded]]),ISNUMBER(data_to_clean[[#This Row],[yrs_on_list]]))</f>
        <v>1</v>
      </c>
    </row>
    <row r="1154" spans="1:17" x14ac:dyDescent="0.25">
      <c r="A1154">
        <v>1149</v>
      </c>
      <c r="B1154" t="s">
        <v>4539</v>
      </c>
      <c r="C1154" t="s">
        <v>80</v>
      </c>
      <c r="D1154" t="str">
        <f>VLOOKUP(data_to_clean[[#This Row],[state]],abbreviation_table[],2,FALSE)</f>
        <v>California</v>
      </c>
      <c r="E1154" t="s">
        <v>4541</v>
      </c>
      <c r="F1154" t="str">
        <f>TRIM(LEFT(data_to_clean[[#This Row],[revenue]],FIND(" ",data_to_clean[[#This Row],[revenue]])))</f>
        <v>33.7</v>
      </c>
      <c r="G1154" t="str">
        <f>RIGHT(data_to_clean[[#This Row],[revenue]],LEN(data_to_clean[[#This Row],[revenue]])-FIND(" ",data_to_clean[[#This Row],[revenue]]))</f>
        <v>Million</v>
      </c>
      <c r="H1154" s="7">
        <f>VALUE(IF(data_to_clean[[#This Row],[multiplicity]]="Million",_xlfn.CONCAT(SUBSTITUTE(data_to_clean[[#This Row],[number]],".",""),"00000"),_xlfn.CONCAT(SUBSTITUTE(data_to_clean[[#This Row],[number]],".",""),"00000000")))</f>
        <v>33700000</v>
      </c>
      <c r="I1154" t="s">
        <v>4542</v>
      </c>
      <c r="J1154">
        <f>ROUND(VALUE(SUBSTITUTE(data_to_clean[[#This Row],[growth_%]],".",",")),0)</f>
        <v>361</v>
      </c>
      <c r="K1154" t="s">
        <v>149</v>
      </c>
      <c r="L1154">
        <v>78</v>
      </c>
      <c r="M1154">
        <v>6</v>
      </c>
      <c r="N1154">
        <v>2011</v>
      </c>
      <c r="O1154">
        <v>2</v>
      </c>
      <c r="P1154" t="s">
        <v>4543</v>
      </c>
      <c r="Q1154" t="b">
        <f>AND(ISNUMBER(data_to_clean[[#This Row],[revenue_formatted]]),ISNUMBER(data_to_clean[[#This Row],[growth_formatted_%]]),ISNUMBER(data_to_clean[[#This Row],[workers]]),ISNUMBER(data_to_clean[[#This Row],[previous_workers]]),ISNUMBER(data_to_clean[[#This Row],[founded]]),ISNUMBER(data_to_clean[[#This Row],[yrs_on_list]]))</f>
        <v>1</v>
      </c>
    </row>
    <row r="1155" spans="1:17" x14ac:dyDescent="0.25">
      <c r="A1155">
        <v>1150</v>
      </c>
      <c r="B1155" t="s">
        <v>4544</v>
      </c>
      <c r="C1155" t="s">
        <v>166</v>
      </c>
      <c r="D1155" t="str">
        <f>VLOOKUP(data_to_clean[[#This Row],[state]],abbreviation_table[],2,FALSE)</f>
        <v>Utah</v>
      </c>
      <c r="E1155" t="s">
        <v>485</v>
      </c>
      <c r="F1155" t="str">
        <f>TRIM(LEFT(data_to_clean[[#This Row],[revenue]],FIND(" ",data_to_clean[[#This Row],[revenue]])))</f>
        <v>4.5</v>
      </c>
      <c r="G1155" t="str">
        <f>RIGHT(data_to_clean[[#This Row],[revenue]],LEN(data_to_clean[[#This Row],[revenue]])-FIND(" ",data_to_clean[[#This Row],[revenue]]))</f>
        <v>Million</v>
      </c>
      <c r="H1155" s="7">
        <f>VALUE(IF(data_to_clean[[#This Row],[multiplicity]]="Million",_xlfn.CONCAT(SUBSTITUTE(data_to_clean[[#This Row],[number]],".",""),"00000"),_xlfn.CONCAT(SUBSTITUTE(data_to_clean[[#This Row],[number]],".",""),"00000000")))</f>
        <v>4500000</v>
      </c>
      <c r="I1155" t="s">
        <v>4546</v>
      </c>
      <c r="J1155">
        <f>ROUND(VALUE(SUBSTITUTE(data_to_clean[[#This Row],[growth_%]],".",",")),0)</f>
        <v>360</v>
      </c>
      <c r="K1155" t="s">
        <v>156</v>
      </c>
      <c r="L1155">
        <v>50</v>
      </c>
      <c r="M1155">
        <v>20</v>
      </c>
      <c r="N1155">
        <v>2012</v>
      </c>
      <c r="O1155">
        <v>2</v>
      </c>
      <c r="P1155" t="s">
        <v>4547</v>
      </c>
      <c r="Q1155" t="b">
        <f>AND(ISNUMBER(data_to_clean[[#This Row],[revenue_formatted]]),ISNUMBER(data_to_clean[[#This Row],[growth_formatted_%]]),ISNUMBER(data_to_clean[[#This Row],[workers]]),ISNUMBER(data_to_clean[[#This Row],[previous_workers]]),ISNUMBER(data_to_clean[[#This Row],[founded]]),ISNUMBER(data_to_clean[[#This Row],[yrs_on_list]]))</f>
        <v>1</v>
      </c>
    </row>
    <row r="1156" spans="1:17" x14ac:dyDescent="0.25">
      <c r="A1156">
        <v>1151</v>
      </c>
      <c r="B1156" t="s">
        <v>4548</v>
      </c>
      <c r="C1156" t="s">
        <v>243</v>
      </c>
      <c r="D1156" t="str">
        <f>VLOOKUP(data_to_clean[[#This Row],[state]],abbreviation_table[],2,FALSE)</f>
        <v>Maryland</v>
      </c>
      <c r="E1156" t="s">
        <v>295</v>
      </c>
      <c r="F1156" t="str">
        <f>TRIM(LEFT(data_to_clean[[#This Row],[revenue]],FIND(" ",data_to_clean[[#This Row],[revenue]])))</f>
        <v>9.8</v>
      </c>
      <c r="G1156" t="str">
        <f>RIGHT(data_to_clean[[#This Row],[revenue]],LEN(data_to_clean[[#This Row],[revenue]])-FIND(" ",data_to_clean[[#This Row],[revenue]]))</f>
        <v>Million</v>
      </c>
      <c r="H1156" s="7">
        <f>VALUE(IF(data_to_clean[[#This Row],[multiplicity]]="Million",_xlfn.CONCAT(SUBSTITUTE(data_to_clean[[#This Row],[number]],".",""),"00000"),_xlfn.CONCAT(SUBSTITUTE(data_to_clean[[#This Row],[number]],".",""),"00000000")))</f>
        <v>9800000</v>
      </c>
      <c r="I1156" t="s">
        <v>4550</v>
      </c>
      <c r="J1156">
        <f>ROUND(VALUE(SUBSTITUTE(data_to_clean[[#This Row],[growth_%]],".",",")),0)</f>
        <v>360</v>
      </c>
      <c r="K1156" t="s">
        <v>181</v>
      </c>
      <c r="L1156">
        <v>52</v>
      </c>
      <c r="M1156">
        <v>10</v>
      </c>
      <c r="N1156">
        <v>2012</v>
      </c>
      <c r="O1156">
        <v>2</v>
      </c>
      <c r="P1156" t="s">
        <v>458</v>
      </c>
      <c r="Q1156" t="b">
        <f>AND(ISNUMBER(data_to_clean[[#This Row],[revenue_formatted]]),ISNUMBER(data_to_clean[[#This Row],[growth_formatted_%]]),ISNUMBER(data_to_clean[[#This Row],[workers]]),ISNUMBER(data_to_clean[[#This Row],[previous_workers]]),ISNUMBER(data_to_clean[[#This Row],[founded]]),ISNUMBER(data_to_clean[[#This Row],[yrs_on_list]]))</f>
        <v>1</v>
      </c>
    </row>
    <row r="1157" spans="1:17" x14ac:dyDescent="0.25">
      <c r="A1157">
        <v>1152</v>
      </c>
      <c r="B1157" t="s">
        <v>4551</v>
      </c>
      <c r="C1157" t="s">
        <v>66</v>
      </c>
      <c r="D1157" t="str">
        <f>VLOOKUP(data_to_clean[[#This Row],[state]],abbreviation_table[],2,FALSE)</f>
        <v>Virginia</v>
      </c>
      <c r="E1157" t="s">
        <v>1277</v>
      </c>
      <c r="F1157" t="str">
        <f>TRIM(LEFT(data_to_clean[[#This Row],[revenue]],FIND(" ",data_to_clean[[#This Row],[revenue]])))</f>
        <v>8.6</v>
      </c>
      <c r="G1157" t="str">
        <f>RIGHT(data_to_clean[[#This Row],[revenue]],LEN(data_to_clean[[#This Row],[revenue]])-FIND(" ",data_to_clean[[#This Row],[revenue]]))</f>
        <v>Million</v>
      </c>
      <c r="H1157" s="7">
        <f>VALUE(IF(data_to_clean[[#This Row],[multiplicity]]="Million",_xlfn.CONCAT(SUBSTITUTE(data_to_clean[[#This Row],[number]],".",""),"00000"),_xlfn.CONCAT(SUBSTITUTE(data_to_clean[[#This Row],[number]],".",""),"00000000")))</f>
        <v>8600000</v>
      </c>
      <c r="I1157" t="s">
        <v>4553</v>
      </c>
      <c r="J1157">
        <f>ROUND(VALUE(SUBSTITUTE(data_to_clean[[#This Row],[growth_%]],".",",")),0)</f>
        <v>360</v>
      </c>
      <c r="K1157" t="s">
        <v>1041</v>
      </c>
      <c r="L1157">
        <v>30</v>
      </c>
      <c r="M1157">
        <v>10</v>
      </c>
      <c r="N1157">
        <v>2013</v>
      </c>
      <c r="O1157">
        <v>2</v>
      </c>
      <c r="P1157" t="s">
        <v>4554</v>
      </c>
      <c r="Q1157" t="b">
        <f>AND(ISNUMBER(data_to_clean[[#This Row],[revenue_formatted]]),ISNUMBER(data_to_clean[[#This Row],[growth_formatted_%]]),ISNUMBER(data_to_clean[[#This Row],[workers]]),ISNUMBER(data_to_clean[[#This Row],[previous_workers]]),ISNUMBER(data_to_clean[[#This Row],[founded]]),ISNUMBER(data_to_clean[[#This Row],[yrs_on_list]]))</f>
        <v>1</v>
      </c>
    </row>
    <row r="1158" spans="1:17" x14ac:dyDescent="0.25">
      <c r="A1158">
        <v>1153</v>
      </c>
      <c r="B1158" t="s">
        <v>4555</v>
      </c>
      <c r="C1158" t="s">
        <v>30</v>
      </c>
      <c r="D1158" t="str">
        <f>VLOOKUP(data_to_clean[[#This Row],[state]],abbreviation_table[],2,FALSE)</f>
        <v>Texas</v>
      </c>
      <c r="E1158" t="s">
        <v>704</v>
      </c>
      <c r="F1158" t="str">
        <f>TRIM(LEFT(data_to_clean[[#This Row],[revenue]],FIND(" ",data_to_clean[[#This Row],[revenue]])))</f>
        <v>5.4</v>
      </c>
      <c r="G1158" t="str">
        <f>RIGHT(data_to_clean[[#This Row],[revenue]],LEN(data_to_clean[[#This Row],[revenue]])-FIND(" ",data_to_clean[[#This Row],[revenue]]))</f>
        <v>Million</v>
      </c>
      <c r="H1158" s="7">
        <f>VALUE(IF(data_to_clean[[#This Row],[multiplicity]]="Million",_xlfn.CONCAT(SUBSTITUTE(data_to_clean[[#This Row],[number]],".",""),"00000"),_xlfn.CONCAT(SUBSTITUTE(data_to_clean[[#This Row],[number]],".",""),"00000000")))</f>
        <v>5400000</v>
      </c>
      <c r="I1158" t="s">
        <v>4557</v>
      </c>
      <c r="J1158">
        <f>ROUND(VALUE(SUBSTITUTE(data_to_clean[[#This Row],[growth_%]],".",",")),0)</f>
        <v>359</v>
      </c>
      <c r="K1158" t="s">
        <v>40</v>
      </c>
      <c r="L1158">
        <v>8</v>
      </c>
      <c r="M1158">
        <v>2</v>
      </c>
      <c r="N1158">
        <v>2015</v>
      </c>
      <c r="O1158">
        <v>1</v>
      </c>
      <c r="P1158" t="s">
        <v>251</v>
      </c>
      <c r="Q1158" t="b">
        <f>AND(ISNUMBER(data_to_clean[[#This Row],[revenue_formatted]]),ISNUMBER(data_to_clean[[#This Row],[growth_formatted_%]]),ISNUMBER(data_to_clean[[#This Row],[workers]]),ISNUMBER(data_to_clean[[#This Row],[previous_workers]]),ISNUMBER(data_to_clean[[#This Row],[founded]]),ISNUMBER(data_to_clean[[#This Row],[yrs_on_list]]))</f>
        <v>1</v>
      </c>
    </row>
    <row r="1159" spans="1:17" x14ac:dyDescent="0.25">
      <c r="A1159">
        <v>1154</v>
      </c>
      <c r="B1159" t="s">
        <v>4558</v>
      </c>
      <c r="C1159" t="s">
        <v>30</v>
      </c>
      <c r="D1159" t="str">
        <f>VLOOKUP(data_to_clean[[#This Row],[state]],abbreviation_table[],2,FALSE)</f>
        <v>Texas</v>
      </c>
      <c r="E1159" t="s">
        <v>1207</v>
      </c>
      <c r="F1159" t="str">
        <f>TRIM(LEFT(data_to_clean[[#This Row],[revenue]],FIND(" ",data_to_clean[[#This Row],[revenue]])))</f>
        <v>10.1</v>
      </c>
      <c r="G1159" t="str">
        <f>RIGHT(data_to_clean[[#This Row],[revenue]],LEN(data_to_clean[[#This Row],[revenue]])-FIND(" ",data_to_clean[[#This Row],[revenue]]))</f>
        <v>Million</v>
      </c>
      <c r="H1159" s="7">
        <f>VALUE(IF(data_to_clean[[#This Row],[multiplicity]]="Million",_xlfn.CONCAT(SUBSTITUTE(data_to_clean[[#This Row],[number]],".",""),"00000"),_xlfn.CONCAT(SUBSTITUTE(data_to_clean[[#This Row],[number]],".",""),"00000000")))</f>
        <v>10100000</v>
      </c>
      <c r="I1159" t="s">
        <v>4560</v>
      </c>
      <c r="J1159">
        <f>ROUND(VALUE(SUBSTITUTE(data_to_clean[[#This Row],[growth_%]],".",",")),0)</f>
        <v>359</v>
      </c>
      <c r="K1159" t="s">
        <v>40</v>
      </c>
      <c r="L1159">
        <v>35</v>
      </c>
      <c r="M1159">
        <v>7</v>
      </c>
      <c r="N1159">
        <v>2011</v>
      </c>
      <c r="O1159">
        <v>3</v>
      </c>
      <c r="P1159" t="s">
        <v>4561</v>
      </c>
      <c r="Q1159" t="b">
        <f>AND(ISNUMBER(data_to_clean[[#This Row],[revenue_formatted]]),ISNUMBER(data_to_clean[[#This Row],[growth_formatted_%]]),ISNUMBER(data_to_clean[[#This Row],[workers]]),ISNUMBER(data_to_clean[[#This Row],[previous_workers]]),ISNUMBER(data_to_clean[[#This Row],[founded]]),ISNUMBER(data_to_clean[[#This Row],[yrs_on_list]]))</f>
        <v>1</v>
      </c>
    </row>
    <row r="1160" spans="1:17" x14ac:dyDescent="0.25">
      <c r="A1160">
        <v>1155</v>
      </c>
      <c r="B1160" t="s">
        <v>4562</v>
      </c>
      <c r="C1160" t="s">
        <v>66</v>
      </c>
      <c r="D1160" t="str">
        <f>VLOOKUP(data_to_clean[[#This Row],[state]],abbreviation_table[],2,FALSE)</f>
        <v>Virginia</v>
      </c>
      <c r="E1160" t="s">
        <v>142</v>
      </c>
      <c r="F1160" t="str">
        <f>TRIM(LEFT(data_to_clean[[#This Row],[revenue]],FIND(" ",data_to_clean[[#This Row],[revenue]])))</f>
        <v>10.2</v>
      </c>
      <c r="G1160" t="str">
        <f>RIGHT(data_to_clean[[#This Row],[revenue]],LEN(data_to_clean[[#This Row],[revenue]])-FIND(" ",data_to_clean[[#This Row],[revenue]]))</f>
        <v>Million</v>
      </c>
      <c r="H1160" s="7">
        <f>VALUE(IF(data_to_clean[[#This Row],[multiplicity]]="Million",_xlfn.CONCAT(SUBSTITUTE(data_to_clean[[#This Row],[number]],".",""),"00000"),_xlfn.CONCAT(SUBSTITUTE(data_to_clean[[#This Row],[number]],".",""),"00000000")))</f>
        <v>10200000</v>
      </c>
      <c r="I1160" t="s">
        <v>4564</v>
      </c>
      <c r="J1160">
        <f>ROUND(VALUE(SUBSTITUTE(data_to_clean[[#This Row],[growth_%]],".",",")),0)</f>
        <v>359</v>
      </c>
      <c r="K1160" t="s">
        <v>1041</v>
      </c>
      <c r="L1160">
        <v>70</v>
      </c>
      <c r="M1160">
        <v>20</v>
      </c>
      <c r="N1160">
        <v>2013</v>
      </c>
      <c r="O1160">
        <v>2</v>
      </c>
      <c r="P1160" t="s">
        <v>1093</v>
      </c>
      <c r="Q1160" t="b">
        <f>AND(ISNUMBER(data_to_clean[[#This Row],[revenue_formatted]]),ISNUMBER(data_to_clean[[#This Row],[growth_formatted_%]]),ISNUMBER(data_to_clean[[#This Row],[workers]]),ISNUMBER(data_to_clean[[#This Row],[previous_workers]]),ISNUMBER(data_to_clean[[#This Row],[founded]]),ISNUMBER(data_to_clean[[#This Row],[yrs_on_list]]))</f>
        <v>1</v>
      </c>
    </row>
    <row r="1161" spans="1:17" x14ac:dyDescent="0.25">
      <c r="A1161">
        <v>1156</v>
      </c>
      <c r="B1161" t="s">
        <v>4565</v>
      </c>
      <c r="C1161" t="s">
        <v>66</v>
      </c>
      <c r="D1161" t="str">
        <f>VLOOKUP(data_to_clean[[#This Row],[state]],abbreviation_table[],2,FALSE)</f>
        <v>Virginia</v>
      </c>
      <c r="E1161" t="s">
        <v>4567</v>
      </c>
      <c r="F1161" t="str">
        <f>TRIM(LEFT(data_to_clean[[#This Row],[revenue]],FIND(" ",data_to_clean[[#This Row],[revenue]])))</f>
        <v>23.5</v>
      </c>
      <c r="G1161" t="str">
        <f>RIGHT(data_to_clean[[#This Row],[revenue]],LEN(data_to_clean[[#This Row],[revenue]])-FIND(" ",data_to_clean[[#This Row],[revenue]]))</f>
        <v>Million</v>
      </c>
      <c r="H1161" s="7">
        <f>VALUE(IF(data_to_clean[[#This Row],[multiplicity]]="Million",_xlfn.CONCAT(SUBSTITUTE(data_to_clean[[#This Row],[number]],".",""),"00000"),_xlfn.CONCAT(SUBSTITUTE(data_to_clean[[#This Row],[number]],".",""),"00000000")))</f>
        <v>23500000</v>
      </c>
      <c r="I1161" t="s">
        <v>4568</v>
      </c>
      <c r="J1161">
        <f>ROUND(VALUE(SUBSTITUTE(data_to_clean[[#This Row],[growth_%]],".",",")),0)</f>
        <v>359</v>
      </c>
      <c r="K1161" t="s">
        <v>107</v>
      </c>
      <c r="L1161">
        <v>29</v>
      </c>
      <c r="M1161">
        <v>44</v>
      </c>
      <c r="N1161">
        <v>2009</v>
      </c>
      <c r="O1161">
        <v>2</v>
      </c>
      <c r="P1161" t="s">
        <v>1896</v>
      </c>
      <c r="Q1161" t="b">
        <f>AND(ISNUMBER(data_to_clean[[#This Row],[revenue_formatted]]),ISNUMBER(data_to_clean[[#This Row],[growth_formatted_%]]),ISNUMBER(data_to_clean[[#This Row],[workers]]),ISNUMBER(data_to_clean[[#This Row],[previous_workers]]),ISNUMBER(data_to_clean[[#This Row],[founded]]),ISNUMBER(data_to_clean[[#This Row],[yrs_on_list]]))</f>
        <v>1</v>
      </c>
    </row>
    <row r="1162" spans="1:17" x14ac:dyDescent="0.25">
      <c r="A1162">
        <v>1157</v>
      </c>
      <c r="B1162" t="s">
        <v>4569</v>
      </c>
      <c r="C1162" t="s">
        <v>1768</v>
      </c>
      <c r="D1162" t="str">
        <f>VLOOKUP(data_to_clean[[#This Row],[state]],abbreviation_table[],2,FALSE)</f>
        <v>Oregon</v>
      </c>
      <c r="E1162" t="s">
        <v>4571</v>
      </c>
      <c r="F1162" t="str">
        <f>TRIM(LEFT(data_to_clean[[#This Row],[revenue]],FIND(" ",data_to_clean[[#This Row],[revenue]])))</f>
        <v>47.3</v>
      </c>
      <c r="G1162" t="str">
        <f>RIGHT(data_to_clean[[#This Row],[revenue]],LEN(data_to_clean[[#This Row],[revenue]])-FIND(" ",data_to_clean[[#This Row],[revenue]]))</f>
        <v>Million</v>
      </c>
      <c r="H1162" s="7">
        <f>VALUE(IF(data_to_clean[[#This Row],[multiplicity]]="Million",_xlfn.CONCAT(SUBSTITUTE(data_to_clean[[#This Row],[number]],".",""),"00000"),_xlfn.CONCAT(SUBSTITUTE(data_to_clean[[#This Row],[number]],".",""),"00000000")))</f>
        <v>47300000</v>
      </c>
      <c r="I1162" t="s">
        <v>4572</v>
      </c>
      <c r="J1162">
        <f>ROUND(VALUE(SUBSTITUTE(data_to_clean[[#This Row],[growth_%]],".",",")),0)</f>
        <v>359</v>
      </c>
      <c r="K1162" t="s">
        <v>18</v>
      </c>
      <c r="L1162">
        <v>501</v>
      </c>
      <c r="M1162">
        <v>109</v>
      </c>
      <c r="N1162">
        <v>2010</v>
      </c>
      <c r="O1162">
        <v>6</v>
      </c>
      <c r="P1162" t="s">
        <v>4573</v>
      </c>
      <c r="Q1162" t="b">
        <f>AND(ISNUMBER(data_to_clean[[#This Row],[revenue_formatted]]),ISNUMBER(data_to_clean[[#This Row],[growth_formatted_%]]),ISNUMBER(data_to_clean[[#This Row],[workers]]),ISNUMBER(data_to_clean[[#This Row],[previous_workers]]),ISNUMBER(data_to_clean[[#This Row],[founded]]),ISNUMBER(data_to_clean[[#This Row],[yrs_on_list]]))</f>
        <v>1</v>
      </c>
    </row>
    <row r="1163" spans="1:17" x14ac:dyDescent="0.25">
      <c r="A1163">
        <v>1158</v>
      </c>
      <c r="B1163" t="s">
        <v>4574</v>
      </c>
      <c r="C1163" t="s">
        <v>243</v>
      </c>
      <c r="D1163" t="str">
        <f>VLOOKUP(data_to_clean[[#This Row],[state]],abbreviation_table[],2,FALSE)</f>
        <v>Maryland</v>
      </c>
      <c r="E1163" t="s">
        <v>1152</v>
      </c>
      <c r="F1163" t="str">
        <f>TRIM(LEFT(data_to_clean[[#This Row],[revenue]],FIND(" ",data_to_clean[[#This Row],[revenue]])))</f>
        <v>2.1</v>
      </c>
      <c r="G1163" t="str">
        <f>RIGHT(data_to_clean[[#This Row],[revenue]],LEN(data_to_clean[[#This Row],[revenue]])-FIND(" ",data_to_clean[[#This Row],[revenue]]))</f>
        <v>Million</v>
      </c>
      <c r="H1163" s="7">
        <f>VALUE(IF(data_to_clean[[#This Row],[multiplicity]]="Million",_xlfn.CONCAT(SUBSTITUTE(data_to_clean[[#This Row],[number]],".",""),"00000"),_xlfn.CONCAT(SUBSTITUTE(data_to_clean[[#This Row],[number]],".",""),"00000000")))</f>
        <v>2100000</v>
      </c>
      <c r="I1163" t="s">
        <v>4576</v>
      </c>
      <c r="J1163">
        <f>ROUND(VALUE(SUBSTITUTE(data_to_clean[[#This Row],[growth_%]],".",",")),0)</f>
        <v>359</v>
      </c>
      <c r="K1163" t="s">
        <v>181</v>
      </c>
      <c r="L1163">
        <v>18</v>
      </c>
      <c r="M1163">
        <v>4</v>
      </c>
      <c r="N1163">
        <v>2014</v>
      </c>
      <c r="O1163">
        <v>1</v>
      </c>
      <c r="P1163" t="s">
        <v>1270</v>
      </c>
      <c r="Q1163" t="b">
        <f>AND(ISNUMBER(data_to_clean[[#This Row],[revenue_formatted]]),ISNUMBER(data_to_clean[[#This Row],[growth_formatted_%]]),ISNUMBER(data_to_clean[[#This Row],[workers]]),ISNUMBER(data_to_clean[[#This Row],[previous_workers]]),ISNUMBER(data_to_clean[[#This Row],[founded]]),ISNUMBER(data_to_clean[[#This Row],[yrs_on_list]]))</f>
        <v>1</v>
      </c>
    </row>
    <row r="1164" spans="1:17" x14ac:dyDescent="0.25">
      <c r="A1164">
        <v>1159</v>
      </c>
      <c r="B1164" t="s">
        <v>4577</v>
      </c>
      <c r="C1164" t="s">
        <v>80</v>
      </c>
      <c r="D1164" t="str">
        <f>VLOOKUP(data_to_clean[[#This Row],[state]],abbreviation_table[],2,FALSE)</f>
        <v>California</v>
      </c>
      <c r="E1164" t="s">
        <v>626</v>
      </c>
      <c r="F1164" t="str">
        <f>TRIM(LEFT(data_to_clean[[#This Row],[revenue]],FIND(" ",data_to_clean[[#This Row],[revenue]])))</f>
        <v>3.7</v>
      </c>
      <c r="G1164" t="str">
        <f>RIGHT(data_to_clean[[#This Row],[revenue]],LEN(data_to_clean[[#This Row],[revenue]])-FIND(" ",data_to_clean[[#This Row],[revenue]]))</f>
        <v>Million</v>
      </c>
      <c r="H1164" s="7">
        <f>VALUE(IF(data_to_clean[[#This Row],[multiplicity]]="Million",_xlfn.CONCAT(SUBSTITUTE(data_to_clean[[#This Row],[number]],".",""),"00000"),_xlfn.CONCAT(SUBSTITUTE(data_to_clean[[#This Row],[number]],".",""),"00000000")))</f>
        <v>3700000</v>
      </c>
      <c r="I1164" t="s">
        <v>4579</v>
      </c>
      <c r="J1164">
        <f>ROUND(VALUE(SUBSTITUTE(data_to_clean[[#This Row],[growth_%]],".",",")),0)</f>
        <v>358</v>
      </c>
      <c r="K1164" t="s">
        <v>40</v>
      </c>
      <c r="L1164">
        <v>32</v>
      </c>
      <c r="M1164">
        <v>20</v>
      </c>
      <c r="N1164">
        <v>2013</v>
      </c>
      <c r="O1164">
        <v>2</v>
      </c>
      <c r="P1164" t="s">
        <v>391</v>
      </c>
      <c r="Q1164" t="b">
        <f>AND(ISNUMBER(data_to_clean[[#This Row],[revenue_formatted]]),ISNUMBER(data_to_clean[[#This Row],[growth_formatted_%]]),ISNUMBER(data_to_clean[[#This Row],[workers]]),ISNUMBER(data_to_clean[[#This Row],[previous_workers]]),ISNUMBER(data_to_clean[[#This Row],[founded]]),ISNUMBER(data_to_clean[[#This Row],[yrs_on_list]]))</f>
        <v>1</v>
      </c>
    </row>
    <row r="1165" spans="1:17" x14ac:dyDescent="0.25">
      <c r="A1165">
        <v>1160</v>
      </c>
      <c r="B1165" t="s">
        <v>4580</v>
      </c>
      <c r="C1165" t="s">
        <v>45</v>
      </c>
      <c r="D1165" t="str">
        <f>VLOOKUP(data_to_clean[[#This Row],[state]],abbreviation_table[],2,FALSE)</f>
        <v>Pennsylvania</v>
      </c>
      <c r="E1165" t="s">
        <v>111</v>
      </c>
      <c r="F1165" t="str">
        <f>TRIM(LEFT(data_to_clean[[#This Row],[revenue]],FIND(" ",data_to_clean[[#This Row],[revenue]])))</f>
        <v>17.3</v>
      </c>
      <c r="G1165" t="str">
        <f>RIGHT(data_to_clean[[#This Row],[revenue]],LEN(data_to_clean[[#This Row],[revenue]])-FIND(" ",data_to_clean[[#This Row],[revenue]]))</f>
        <v>Million</v>
      </c>
      <c r="H1165" s="7">
        <f>VALUE(IF(data_to_clean[[#This Row],[multiplicity]]="Million",_xlfn.CONCAT(SUBSTITUTE(data_to_clean[[#This Row],[number]],".",""),"00000"),_xlfn.CONCAT(SUBSTITUTE(data_to_clean[[#This Row],[number]],".",""),"00000000")))</f>
        <v>17300000</v>
      </c>
      <c r="I1165" t="s">
        <v>4582</v>
      </c>
      <c r="J1165">
        <f>ROUND(VALUE(SUBSTITUTE(data_to_clean[[#This Row],[growth_%]],".",",")),0)</f>
        <v>358</v>
      </c>
      <c r="K1165" t="s">
        <v>18</v>
      </c>
      <c r="L1165">
        <v>15</v>
      </c>
      <c r="M1165">
        <v>20</v>
      </c>
      <c r="N1165">
        <v>2009</v>
      </c>
      <c r="O1165">
        <v>1</v>
      </c>
      <c r="P1165" t="s">
        <v>4583</v>
      </c>
      <c r="Q1165" t="b">
        <f>AND(ISNUMBER(data_to_clean[[#This Row],[revenue_formatted]]),ISNUMBER(data_to_clean[[#This Row],[growth_formatted_%]]),ISNUMBER(data_to_clean[[#This Row],[workers]]),ISNUMBER(data_to_clean[[#This Row],[previous_workers]]),ISNUMBER(data_to_clean[[#This Row],[founded]]),ISNUMBER(data_to_clean[[#This Row],[yrs_on_list]]))</f>
        <v>1</v>
      </c>
    </row>
    <row r="1166" spans="1:17" x14ac:dyDescent="0.25">
      <c r="A1166">
        <v>1161</v>
      </c>
      <c r="B1166" t="s">
        <v>4584</v>
      </c>
      <c r="C1166" t="s">
        <v>30</v>
      </c>
      <c r="D1166" t="str">
        <f>VLOOKUP(data_to_clean[[#This Row],[state]],abbreviation_table[],2,FALSE)</f>
        <v>Texas</v>
      </c>
      <c r="E1166" t="s">
        <v>111</v>
      </c>
      <c r="F1166" t="str">
        <f>TRIM(LEFT(data_to_clean[[#This Row],[revenue]],FIND(" ",data_to_clean[[#This Row],[revenue]])))</f>
        <v>17.3</v>
      </c>
      <c r="G1166" t="str">
        <f>RIGHT(data_to_clean[[#This Row],[revenue]],LEN(data_to_clean[[#This Row],[revenue]])-FIND(" ",data_to_clean[[#This Row],[revenue]]))</f>
        <v>Million</v>
      </c>
      <c r="H1166" s="7">
        <f>VALUE(IF(data_to_clean[[#This Row],[multiplicity]]="Million",_xlfn.CONCAT(SUBSTITUTE(data_to_clean[[#This Row],[number]],".",""),"00000"),_xlfn.CONCAT(SUBSTITUTE(data_to_clean[[#This Row],[number]],".",""),"00000000")))</f>
        <v>17300000</v>
      </c>
      <c r="I1166" t="s">
        <v>4586</v>
      </c>
      <c r="J1166">
        <f>ROUND(VALUE(SUBSTITUTE(data_to_clean[[#This Row],[growth_%]],".",",")),0)</f>
        <v>357</v>
      </c>
      <c r="K1166" t="s">
        <v>55</v>
      </c>
      <c r="L1166">
        <v>69</v>
      </c>
      <c r="M1166">
        <v>11</v>
      </c>
      <c r="N1166">
        <v>2013</v>
      </c>
      <c r="O1166">
        <v>2</v>
      </c>
      <c r="P1166" t="s">
        <v>1789</v>
      </c>
      <c r="Q1166" t="b">
        <f>AND(ISNUMBER(data_to_clean[[#This Row],[revenue_formatted]]),ISNUMBER(data_to_clean[[#This Row],[growth_formatted_%]]),ISNUMBER(data_to_clean[[#This Row],[workers]]),ISNUMBER(data_to_clean[[#This Row],[previous_workers]]),ISNUMBER(data_to_clean[[#This Row],[founded]]),ISNUMBER(data_to_clean[[#This Row],[yrs_on_list]]))</f>
        <v>1</v>
      </c>
    </row>
    <row r="1167" spans="1:17" x14ac:dyDescent="0.25">
      <c r="A1167">
        <v>1162</v>
      </c>
      <c r="B1167" t="s">
        <v>4587</v>
      </c>
      <c r="C1167" t="s">
        <v>30</v>
      </c>
      <c r="D1167" t="str">
        <f>VLOOKUP(data_to_clean[[#This Row],[state]],abbreviation_table[],2,FALSE)</f>
        <v>Texas</v>
      </c>
      <c r="E1167" t="s">
        <v>1803</v>
      </c>
      <c r="F1167" t="str">
        <f>TRIM(LEFT(data_to_clean[[#This Row],[revenue]],FIND(" ",data_to_clean[[#This Row],[revenue]])))</f>
        <v>11.6</v>
      </c>
      <c r="G1167" t="str">
        <f>RIGHT(data_to_clean[[#This Row],[revenue]],LEN(data_to_clean[[#This Row],[revenue]])-FIND(" ",data_to_clean[[#This Row],[revenue]]))</f>
        <v>Million</v>
      </c>
      <c r="H1167" s="7">
        <f>VALUE(IF(data_to_clean[[#This Row],[multiplicity]]="Million",_xlfn.CONCAT(SUBSTITUTE(data_to_clean[[#This Row],[number]],".",""),"00000"),_xlfn.CONCAT(SUBSTITUTE(data_to_clean[[#This Row],[number]],".",""),"00000000")))</f>
        <v>11600000</v>
      </c>
      <c r="I1167" t="s">
        <v>4589</v>
      </c>
      <c r="J1167">
        <f>ROUND(VALUE(SUBSTITUTE(data_to_clean[[#This Row],[growth_%]],".",",")),0)</f>
        <v>356</v>
      </c>
      <c r="K1167" t="s">
        <v>18</v>
      </c>
      <c r="L1167">
        <v>16</v>
      </c>
      <c r="M1167">
        <v>8</v>
      </c>
      <c r="N1167">
        <v>2013</v>
      </c>
      <c r="O1167">
        <v>3</v>
      </c>
      <c r="P1167" t="s">
        <v>34</v>
      </c>
      <c r="Q1167" t="b">
        <f>AND(ISNUMBER(data_to_clean[[#This Row],[revenue_formatted]]),ISNUMBER(data_to_clean[[#This Row],[growth_formatted_%]]),ISNUMBER(data_to_clean[[#This Row],[workers]]),ISNUMBER(data_to_clean[[#This Row],[previous_workers]]),ISNUMBER(data_to_clean[[#This Row],[founded]]),ISNUMBER(data_to_clean[[#This Row],[yrs_on_list]]))</f>
        <v>1</v>
      </c>
    </row>
    <row r="1168" spans="1:17" x14ac:dyDescent="0.25">
      <c r="A1168">
        <v>1163</v>
      </c>
      <c r="B1168" t="s">
        <v>4590</v>
      </c>
      <c r="C1168" t="s">
        <v>341</v>
      </c>
      <c r="D1168" t="str">
        <f>VLOOKUP(data_to_clean[[#This Row],[state]],abbreviation_table[],2,FALSE)</f>
        <v>Massachusetts</v>
      </c>
      <c r="E1168" t="s">
        <v>2170</v>
      </c>
      <c r="F1168" t="str">
        <f>TRIM(LEFT(data_to_clean[[#This Row],[revenue]],FIND(" ",data_to_clean[[#This Row],[revenue]])))</f>
        <v>18.1</v>
      </c>
      <c r="G1168" t="str">
        <f>RIGHT(data_to_clean[[#This Row],[revenue]],LEN(data_to_clean[[#This Row],[revenue]])-FIND(" ",data_to_clean[[#This Row],[revenue]]))</f>
        <v>Million</v>
      </c>
      <c r="H1168" s="7">
        <f>VALUE(IF(data_to_clean[[#This Row],[multiplicity]]="Million",_xlfn.CONCAT(SUBSTITUTE(data_to_clean[[#This Row],[number]],".",""),"00000"),_xlfn.CONCAT(SUBSTITUTE(data_to_clean[[#This Row],[number]],".",""),"00000000")))</f>
        <v>18100000</v>
      </c>
      <c r="I1168" t="s">
        <v>4592</v>
      </c>
      <c r="J1168">
        <f>ROUND(VALUE(SUBSTITUTE(data_to_clean[[#This Row],[growth_%]],".",",")),0)</f>
        <v>356</v>
      </c>
      <c r="K1168" t="s">
        <v>308</v>
      </c>
      <c r="L1168">
        <v>19</v>
      </c>
      <c r="M1168">
        <v>5</v>
      </c>
      <c r="N1168">
        <v>2014</v>
      </c>
      <c r="O1168">
        <v>2</v>
      </c>
      <c r="P1168" t="s">
        <v>4593</v>
      </c>
      <c r="Q1168" t="b">
        <f>AND(ISNUMBER(data_to_clean[[#This Row],[revenue_formatted]]),ISNUMBER(data_to_clean[[#This Row],[growth_formatted_%]]),ISNUMBER(data_to_clean[[#This Row],[workers]]),ISNUMBER(data_to_clean[[#This Row],[previous_workers]]),ISNUMBER(data_to_clean[[#This Row],[founded]]),ISNUMBER(data_to_clean[[#This Row],[yrs_on_list]]))</f>
        <v>1</v>
      </c>
    </row>
    <row r="1169" spans="1:17" x14ac:dyDescent="0.25">
      <c r="A1169">
        <v>1164</v>
      </c>
      <c r="B1169" t="s">
        <v>4594</v>
      </c>
      <c r="C1169" t="s">
        <v>1262</v>
      </c>
      <c r="D1169" t="str">
        <f>VLOOKUP(data_to_clean[[#This Row],[state]],abbreviation_table[],2,FALSE)</f>
        <v>South Carolina</v>
      </c>
      <c r="E1169" t="s">
        <v>2464</v>
      </c>
      <c r="F1169" t="str">
        <f>TRIM(LEFT(data_to_clean[[#This Row],[revenue]],FIND(" ",data_to_clean[[#This Row],[revenue]])))</f>
        <v>17.1</v>
      </c>
      <c r="G1169" t="str">
        <f>RIGHT(data_to_clean[[#This Row],[revenue]],LEN(data_to_clean[[#This Row],[revenue]])-FIND(" ",data_to_clean[[#This Row],[revenue]]))</f>
        <v>Million</v>
      </c>
      <c r="H1169" s="7">
        <f>VALUE(IF(data_to_clean[[#This Row],[multiplicity]]="Million",_xlfn.CONCAT(SUBSTITUTE(data_to_clean[[#This Row],[number]],".",""),"00000"),_xlfn.CONCAT(SUBSTITUTE(data_to_clean[[#This Row],[number]],".",""),"00000000")))</f>
        <v>17100000</v>
      </c>
      <c r="I1169" t="s">
        <v>4596</v>
      </c>
      <c r="J1169">
        <f>ROUND(VALUE(SUBSTITUTE(data_to_clean[[#This Row],[growth_%]],".",",")),0)</f>
        <v>356</v>
      </c>
      <c r="K1169" t="s">
        <v>25</v>
      </c>
      <c r="L1169">
        <v>25</v>
      </c>
      <c r="M1169">
        <v>13</v>
      </c>
      <c r="N1169">
        <v>2014</v>
      </c>
      <c r="O1169">
        <v>2</v>
      </c>
      <c r="P1169" t="s">
        <v>4598</v>
      </c>
      <c r="Q1169" t="b">
        <f>AND(ISNUMBER(data_to_clean[[#This Row],[revenue_formatted]]),ISNUMBER(data_to_clean[[#This Row],[growth_formatted_%]]),ISNUMBER(data_to_clean[[#This Row],[workers]]),ISNUMBER(data_to_clean[[#This Row],[previous_workers]]),ISNUMBER(data_to_clean[[#This Row],[founded]]),ISNUMBER(data_to_clean[[#This Row],[yrs_on_list]]))</f>
        <v>1</v>
      </c>
    </row>
    <row r="1170" spans="1:17" x14ac:dyDescent="0.25">
      <c r="A1170">
        <v>1165</v>
      </c>
      <c r="B1170" t="s">
        <v>4599</v>
      </c>
      <c r="C1170" t="s">
        <v>80</v>
      </c>
      <c r="D1170" t="str">
        <f>VLOOKUP(data_to_clean[[#This Row],[state]],abbreviation_table[],2,FALSE)</f>
        <v>California</v>
      </c>
      <c r="E1170" t="s">
        <v>1580</v>
      </c>
      <c r="F1170" t="str">
        <f>TRIM(LEFT(data_to_clean[[#This Row],[revenue]],FIND(" ",data_to_clean[[#This Row],[revenue]])))</f>
        <v>35.3</v>
      </c>
      <c r="G1170" t="str">
        <f>RIGHT(data_to_clean[[#This Row],[revenue]],LEN(data_to_clean[[#This Row],[revenue]])-FIND(" ",data_to_clean[[#This Row],[revenue]]))</f>
        <v>Million</v>
      </c>
      <c r="H1170" s="7">
        <f>VALUE(IF(data_to_clean[[#This Row],[multiplicity]]="Million",_xlfn.CONCAT(SUBSTITUTE(data_to_clean[[#This Row],[number]],".",""),"00000"),_xlfn.CONCAT(SUBSTITUTE(data_to_clean[[#This Row],[number]],".",""),"00000000")))</f>
        <v>35300000</v>
      </c>
      <c r="I1170" t="s">
        <v>4601</v>
      </c>
      <c r="J1170">
        <f>ROUND(VALUE(SUBSTITUTE(data_to_clean[[#This Row],[growth_%]],".",",")),0)</f>
        <v>356</v>
      </c>
      <c r="K1170" t="s">
        <v>55</v>
      </c>
      <c r="L1170">
        <v>2000</v>
      </c>
      <c r="M1170">
        <v>1200</v>
      </c>
      <c r="N1170">
        <v>2009</v>
      </c>
      <c r="O1170">
        <v>6</v>
      </c>
      <c r="P1170" t="s">
        <v>3211</v>
      </c>
      <c r="Q1170" t="b">
        <f>AND(ISNUMBER(data_to_clean[[#This Row],[revenue_formatted]]),ISNUMBER(data_to_clean[[#This Row],[growth_formatted_%]]),ISNUMBER(data_to_clean[[#This Row],[workers]]),ISNUMBER(data_to_clean[[#This Row],[previous_workers]]),ISNUMBER(data_to_clean[[#This Row],[founded]]),ISNUMBER(data_to_clean[[#This Row],[yrs_on_list]]))</f>
        <v>1</v>
      </c>
    </row>
    <row r="1171" spans="1:17" x14ac:dyDescent="0.25">
      <c r="A1171">
        <v>1166</v>
      </c>
      <c r="B1171" t="s">
        <v>4602</v>
      </c>
      <c r="C1171" t="s">
        <v>1768</v>
      </c>
      <c r="D1171" t="str">
        <f>VLOOKUP(data_to_clean[[#This Row],[state]],abbreviation_table[],2,FALSE)</f>
        <v>Oregon</v>
      </c>
      <c r="E1171" t="s">
        <v>269</v>
      </c>
      <c r="F1171" t="str">
        <f>TRIM(LEFT(data_to_clean[[#This Row],[revenue]],FIND(" ",data_to_clean[[#This Row],[revenue]])))</f>
        <v>7</v>
      </c>
      <c r="G1171" t="str">
        <f>RIGHT(data_to_clean[[#This Row],[revenue]],LEN(data_to_clean[[#This Row],[revenue]])-FIND(" ",data_to_clean[[#This Row],[revenue]]))</f>
        <v>Million</v>
      </c>
      <c r="H1171" s="7">
        <f>VALUE(IF(data_to_clean[[#This Row],[multiplicity]]="Million",_xlfn.CONCAT(SUBSTITUTE(data_to_clean[[#This Row],[number]],".",""),"00000"),_xlfn.CONCAT(SUBSTITUTE(data_to_clean[[#This Row],[number]],".",""),"00000000")))</f>
        <v>700000</v>
      </c>
      <c r="I1171" t="s">
        <v>4604</v>
      </c>
      <c r="J1171">
        <f>ROUND(VALUE(SUBSTITUTE(data_to_clean[[#This Row],[growth_%]],".",",")),0)</f>
        <v>355</v>
      </c>
      <c r="K1171" t="s">
        <v>55</v>
      </c>
      <c r="L1171">
        <v>257</v>
      </c>
      <c r="M1171">
        <v>75</v>
      </c>
      <c r="N1171">
        <v>2013</v>
      </c>
      <c r="O1171">
        <v>1</v>
      </c>
      <c r="P1171" t="s">
        <v>437</v>
      </c>
      <c r="Q1171" t="b">
        <f>AND(ISNUMBER(data_to_clean[[#This Row],[revenue_formatted]]),ISNUMBER(data_to_clean[[#This Row],[growth_formatted_%]]),ISNUMBER(data_to_clean[[#This Row],[workers]]),ISNUMBER(data_to_clean[[#This Row],[previous_workers]]),ISNUMBER(data_to_clean[[#This Row],[founded]]),ISNUMBER(data_to_clean[[#This Row],[yrs_on_list]]))</f>
        <v>1</v>
      </c>
    </row>
    <row r="1172" spans="1:17" x14ac:dyDescent="0.25">
      <c r="A1172">
        <v>1167</v>
      </c>
      <c r="B1172" t="s">
        <v>4605</v>
      </c>
      <c r="C1172" t="s">
        <v>59</v>
      </c>
      <c r="D1172" t="str">
        <f>VLOOKUP(data_to_clean[[#This Row],[state]],abbreviation_table[],2,FALSE)</f>
        <v>New Jersey</v>
      </c>
      <c r="E1172" t="s">
        <v>3549</v>
      </c>
      <c r="F1172" t="str">
        <f>TRIM(LEFT(data_to_clean[[#This Row],[revenue]],FIND(" ",data_to_clean[[#This Row],[revenue]])))</f>
        <v>39.8</v>
      </c>
      <c r="G1172" t="str">
        <f>RIGHT(data_to_clean[[#This Row],[revenue]],LEN(data_to_clean[[#This Row],[revenue]])-FIND(" ",data_to_clean[[#This Row],[revenue]]))</f>
        <v>Million</v>
      </c>
      <c r="H1172" s="7">
        <f>VALUE(IF(data_to_clean[[#This Row],[multiplicity]]="Million",_xlfn.CONCAT(SUBSTITUTE(data_to_clean[[#This Row],[number]],".",""),"00000"),_xlfn.CONCAT(SUBSTITUTE(data_to_clean[[#This Row],[number]],".",""),"00000000")))</f>
        <v>39800000</v>
      </c>
      <c r="I1172" t="s">
        <v>4607</v>
      </c>
      <c r="J1172">
        <f>ROUND(VALUE(SUBSTITUTE(data_to_clean[[#This Row],[growth_%]],".",",")),0)</f>
        <v>355</v>
      </c>
      <c r="K1172" t="s">
        <v>40</v>
      </c>
      <c r="L1172">
        <v>30</v>
      </c>
      <c r="M1172">
        <v>18</v>
      </c>
      <c r="N1172">
        <v>2014</v>
      </c>
      <c r="O1172">
        <v>1</v>
      </c>
      <c r="P1172" t="s">
        <v>4608</v>
      </c>
      <c r="Q1172" t="b">
        <f>AND(ISNUMBER(data_to_clean[[#This Row],[revenue_formatted]]),ISNUMBER(data_to_clean[[#This Row],[growth_formatted_%]]),ISNUMBER(data_to_clean[[#This Row],[workers]]),ISNUMBER(data_to_clean[[#This Row],[previous_workers]]),ISNUMBER(data_to_clean[[#This Row],[founded]]),ISNUMBER(data_to_clean[[#This Row],[yrs_on_list]]))</f>
        <v>1</v>
      </c>
    </row>
    <row r="1173" spans="1:17" x14ac:dyDescent="0.25">
      <c r="A1173">
        <v>1168</v>
      </c>
      <c r="B1173" t="s">
        <v>4609</v>
      </c>
      <c r="C1173" t="s">
        <v>243</v>
      </c>
      <c r="D1173" t="str">
        <f>VLOOKUP(data_to_clean[[#This Row],[state]],abbreviation_table[],2,FALSE)</f>
        <v>Maryland</v>
      </c>
      <c r="E1173" t="s">
        <v>2578</v>
      </c>
      <c r="F1173" t="str">
        <f>TRIM(LEFT(data_to_clean[[#This Row],[revenue]],FIND(" ",data_to_clean[[#This Row],[revenue]])))</f>
        <v>15.6</v>
      </c>
      <c r="G1173" t="str">
        <f>RIGHT(data_to_clean[[#This Row],[revenue]],LEN(data_to_clean[[#This Row],[revenue]])-FIND(" ",data_to_clean[[#This Row],[revenue]]))</f>
        <v>Million</v>
      </c>
      <c r="H1173" s="7">
        <f>VALUE(IF(data_to_clean[[#This Row],[multiplicity]]="Million",_xlfn.CONCAT(SUBSTITUTE(data_to_clean[[#This Row],[number]],".",""),"00000"),_xlfn.CONCAT(SUBSTITUTE(data_to_clean[[#This Row],[number]],".",""),"00000000")))</f>
        <v>15600000</v>
      </c>
      <c r="I1173" t="s">
        <v>4611</v>
      </c>
      <c r="J1173">
        <f>ROUND(VALUE(SUBSTITUTE(data_to_clean[[#This Row],[growth_%]],".",",")),0)</f>
        <v>355</v>
      </c>
      <c r="K1173" t="s">
        <v>257</v>
      </c>
      <c r="L1173">
        <v>68</v>
      </c>
      <c r="M1173">
        <v>23</v>
      </c>
      <c r="N1173">
        <v>2013</v>
      </c>
      <c r="O1173">
        <v>2</v>
      </c>
      <c r="P1173" t="s">
        <v>596</v>
      </c>
      <c r="Q1173" t="b">
        <f>AND(ISNUMBER(data_to_clean[[#This Row],[revenue_formatted]]),ISNUMBER(data_to_clean[[#This Row],[growth_formatted_%]]),ISNUMBER(data_to_clean[[#This Row],[workers]]),ISNUMBER(data_to_clean[[#This Row],[previous_workers]]),ISNUMBER(data_to_clean[[#This Row],[founded]]),ISNUMBER(data_to_clean[[#This Row],[yrs_on_list]]))</f>
        <v>1</v>
      </c>
    </row>
    <row r="1174" spans="1:17" x14ac:dyDescent="0.25">
      <c r="A1174">
        <v>1169</v>
      </c>
      <c r="B1174" t="s">
        <v>4612</v>
      </c>
      <c r="C1174" t="s">
        <v>98</v>
      </c>
      <c r="D1174" t="str">
        <f>VLOOKUP(data_to_clean[[#This Row],[state]],abbreviation_table[],2,FALSE)</f>
        <v>Washington</v>
      </c>
      <c r="E1174" t="s">
        <v>4614</v>
      </c>
      <c r="F1174" t="str">
        <f>TRIM(LEFT(data_to_clean[[#This Row],[revenue]],FIND(" ",data_to_clean[[#This Row],[revenue]])))</f>
        <v>388.9</v>
      </c>
      <c r="G1174" t="str">
        <f>RIGHT(data_to_clean[[#This Row],[revenue]],LEN(data_to_clean[[#This Row],[revenue]])-FIND(" ",data_to_clean[[#This Row],[revenue]]))</f>
        <v>Million</v>
      </c>
      <c r="H1174" s="7">
        <f>VALUE(IF(data_to_clean[[#This Row],[multiplicity]]="Million",_xlfn.CONCAT(SUBSTITUTE(data_to_clean[[#This Row],[number]],".",""),"00000"),_xlfn.CONCAT(SUBSTITUTE(data_to_clean[[#This Row],[number]],".",""),"00000000")))</f>
        <v>388900000</v>
      </c>
      <c r="I1174" t="s">
        <v>4615</v>
      </c>
      <c r="J1174">
        <f>ROUND(VALUE(SUBSTITUTE(data_to_clean[[#This Row],[growth_%]],".",",")),0)</f>
        <v>355</v>
      </c>
      <c r="K1174" t="s">
        <v>156</v>
      </c>
      <c r="L1174">
        <v>43</v>
      </c>
      <c r="M1174">
        <v>7</v>
      </c>
      <c r="N1174">
        <v>2007</v>
      </c>
      <c r="O1174">
        <v>1</v>
      </c>
      <c r="P1174" t="s">
        <v>4616</v>
      </c>
      <c r="Q1174" t="b">
        <f>AND(ISNUMBER(data_to_clean[[#This Row],[revenue_formatted]]),ISNUMBER(data_to_clean[[#This Row],[growth_formatted_%]]),ISNUMBER(data_to_clean[[#This Row],[workers]]),ISNUMBER(data_to_clean[[#This Row],[previous_workers]]),ISNUMBER(data_to_clean[[#This Row],[founded]]),ISNUMBER(data_to_clean[[#This Row],[yrs_on_list]]))</f>
        <v>1</v>
      </c>
    </row>
    <row r="1175" spans="1:17" x14ac:dyDescent="0.25">
      <c r="A1175">
        <v>1170</v>
      </c>
      <c r="B1175" t="s">
        <v>4617</v>
      </c>
      <c r="C1175" t="s">
        <v>105</v>
      </c>
      <c r="D1175" t="str">
        <f>VLOOKUP(data_to_clean[[#This Row],[state]],abbreviation_table[],2,FALSE)</f>
        <v>New York</v>
      </c>
      <c r="E1175" t="s">
        <v>4619</v>
      </c>
      <c r="F1175" t="str">
        <f>TRIM(LEFT(data_to_clean[[#This Row],[revenue]],FIND(" ",data_to_clean[[#This Row],[revenue]])))</f>
        <v>31</v>
      </c>
      <c r="G1175" t="str">
        <f>RIGHT(data_to_clean[[#This Row],[revenue]],LEN(data_to_clean[[#This Row],[revenue]])-FIND(" ",data_to_clean[[#This Row],[revenue]]))</f>
        <v>Million</v>
      </c>
      <c r="H1175" s="7">
        <f>VALUE(IF(data_to_clean[[#This Row],[multiplicity]]="Million",_xlfn.CONCAT(SUBSTITUTE(data_to_clean[[#This Row],[number]],".",""),"00000"),_xlfn.CONCAT(SUBSTITUTE(data_to_clean[[#This Row],[number]],".",""),"00000000")))</f>
        <v>3100000</v>
      </c>
      <c r="I1175" t="s">
        <v>4620</v>
      </c>
      <c r="J1175">
        <f>ROUND(VALUE(SUBSTITUTE(data_to_clean[[#This Row],[growth_%]],".",",")),0)</f>
        <v>354</v>
      </c>
      <c r="K1175" t="s">
        <v>40</v>
      </c>
      <c r="L1175">
        <v>110</v>
      </c>
      <c r="M1175">
        <v>35</v>
      </c>
      <c r="N1175">
        <v>2010</v>
      </c>
      <c r="O1175">
        <v>3</v>
      </c>
      <c r="P1175" t="s">
        <v>108</v>
      </c>
      <c r="Q1175" t="b">
        <f>AND(ISNUMBER(data_to_clean[[#This Row],[revenue_formatted]]),ISNUMBER(data_to_clean[[#This Row],[growth_formatted_%]]),ISNUMBER(data_to_clean[[#This Row],[workers]]),ISNUMBER(data_to_clean[[#This Row],[previous_workers]]),ISNUMBER(data_to_clean[[#This Row],[founded]]),ISNUMBER(data_to_clean[[#This Row],[yrs_on_list]]))</f>
        <v>1</v>
      </c>
    </row>
    <row r="1176" spans="1:17" x14ac:dyDescent="0.25">
      <c r="A1176">
        <v>1171</v>
      </c>
      <c r="B1176" t="s">
        <v>4621</v>
      </c>
      <c r="C1176" t="s">
        <v>86</v>
      </c>
      <c r="D1176" t="str">
        <f>VLOOKUP(data_to_clean[[#This Row],[state]],abbreviation_table[],2,FALSE)</f>
        <v>Colorado</v>
      </c>
      <c r="E1176" t="s">
        <v>1106</v>
      </c>
      <c r="F1176" t="str">
        <f>TRIM(LEFT(data_to_clean[[#This Row],[revenue]],FIND(" ",data_to_clean[[#This Row],[revenue]])))</f>
        <v>2.9</v>
      </c>
      <c r="G1176" t="str">
        <f>RIGHT(data_to_clean[[#This Row],[revenue]],LEN(data_to_clean[[#This Row],[revenue]])-FIND(" ",data_to_clean[[#This Row],[revenue]]))</f>
        <v>Million</v>
      </c>
      <c r="H1176" s="7">
        <f>VALUE(IF(data_to_clean[[#This Row],[multiplicity]]="Million",_xlfn.CONCAT(SUBSTITUTE(data_to_clean[[#This Row],[number]],".",""),"00000"),_xlfn.CONCAT(SUBSTITUTE(data_to_clean[[#This Row],[number]],".",""),"00000000")))</f>
        <v>2900000</v>
      </c>
      <c r="I1176" t="s">
        <v>4623</v>
      </c>
      <c r="J1176">
        <f>ROUND(VALUE(SUBSTITUTE(data_to_clean[[#This Row],[growth_%]],".",",")),0)</f>
        <v>353</v>
      </c>
      <c r="K1176" t="s">
        <v>55</v>
      </c>
      <c r="L1176">
        <v>37</v>
      </c>
      <c r="M1176">
        <v>16</v>
      </c>
      <c r="N1176">
        <v>2014</v>
      </c>
      <c r="O1176">
        <v>1</v>
      </c>
      <c r="P1176" t="s">
        <v>4624</v>
      </c>
      <c r="Q1176" t="b">
        <f>AND(ISNUMBER(data_to_clean[[#This Row],[revenue_formatted]]),ISNUMBER(data_to_clean[[#This Row],[growth_formatted_%]]),ISNUMBER(data_to_clean[[#This Row],[workers]]),ISNUMBER(data_to_clean[[#This Row],[previous_workers]]),ISNUMBER(data_to_clean[[#This Row],[founded]]),ISNUMBER(data_to_clean[[#This Row],[yrs_on_list]]))</f>
        <v>1</v>
      </c>
    </row>
    <row r="1177" spans="1:17" x14ac:dyDescent="0.25">
      <c r="A1177">
        <v>1172</v>
      </c>
      <c r="B1177" t="s">
        <v>4625</v>
      </c>
      <c r="C1177" t="s">
        <v>30</v>
      </c>
      <c r="D1177" t="str">
        <f>VLOOKUP(data_to_clean[[#This Row],[state]],abbreviation_table[],2,FALSE)</f>
        <v>Texas</v>
      </c>
      <c r="E1177" t="s">
        <v>4627</v>
      </c>
      <c r="F1177" t="str">
        <f>TRIM(LEFT(data_to_clean[[#This Row],[revenue]],FIND(" ",data_to_clean[[#This Row],[revenue]])))</f>
        <v>60.7</v>
      </c>
      <c r="G1177" t="str">
        <f>RIGHT(data_to_clean[[#This Row],[revenue]],LEN(data_to_clean[[#This Row],[revenue]])-FIND(" ",data_to_clean[[#This Row],[revenue]]))</f>
        <v>Million</v>
      </c>
      <c r="H1177" s="7">
        <f>VALUE(IF(data_to_clean[[#This Row],[multiplicity]]="Million",_xlfn.CONCAT(SUBSTITUTE(data_to_clean[[#This Row],[number]],".",""),"00000"),_xlfn.CONCAT(SUBSTITUTE(data_to_clean[[#This Row],[number]],".",""),"00000000")))</f>
        <v>60700000</v>
      </c>
      <c r="I1177" t="s">
        <v>4628</v>
      </c>
      <c r="J1177">
        <f>ROUND(VALUE(SUBSTITUTE(data_to_clean[[#This Row],[growth_%]],".",",")),0)</f>
        <v>353</v>
      </c>
      <c r="K1177" t="s">
        <v>175</v>
      </c>
      <c r="L1177">
        <v>190</v>
      </c>
      <c r="M1177">
        <v>40</v>
      </c>
      <c r="N1177">
        <v>2013</v>
      </c>
      <c r="O1177">
        <v>2</v>
      </c>
      <c r="P1177" t="s">
        <v>4629</v>
      </c>
      <c r="Q1177" t="b">
        <f>AND(ISNUMBER(data_to_clean[[#This Row],[revenue_formatted]]),ISNUMBER(data_to_clean[[#This Row],[growth_formatted_%]]),ISNUMBER(data_to_clean[[#This Row],[workers]]),ISNUMBER(data_to_clean[[#This Row],[previous_workers]]),ISNUMBER(data_to_clean[[#This Row],[founded]]),ISNUMBER(data_to_clean[[#This Row],[yrs_on_list]]))</f>
        <v>1</v>
      </c>
    </row>
    <row r="1178" spans="1:17" x14ac:dyDescent="0.25">
      <c r="A1178">
        <v>1173</v>
      </c>
      <c r="B1178" t="s">
        <v>4630</v>
      </c>
      <c r="C1178" t="s">
        <v>80</v>
      </c>
      <c r="D1178" t="str">
        <f>VLOOKUP(data_to_clean[[#This Row],[state]],abbreviation_table[],2,FALSE)</f>
        <v>California</v>
      </c>
      <c r="E1178" t="s">
        <v>4632</v>
      </c>
      <c r="F1178" t="str">
        <f>TRIM(LEFT(data_to_clean[[#This Row],[revenue]],FIND(" ",data_to_clean[[#This Row],[revenue]])))</f>
        <v>20.1</v>
      </c>
      <c r="G1178" t="str">
        <f>RIGHT(data_to_clean[[#This Row],[revenue]],LEN(data_to_clean[[#This Row],[revenue]])-FIND(" ",data_to_clean[[#This Row],[revenue]]))</f>
        <v>Million</v>
      </c>
      <c r="H1178" s="7">
        <f>VALUE(IF(data_to_clean[[#This Row],[multiplicity]]="Million",_xlfn.CONCAT(SUBSTITUTE(data_to_clean[[#This Row],[number]],".",""),"00000"),_xlfn.CONCAT(SUBSTITUTE(data_to_clean[[#This Row],[number]],".",""),"00000000")))</f>
        <v>20100000</v>
      </c>
      <c r="I1178" t="s">
        <v>4633</v>
      </c>
      <c r="J1178">
        <f>ROUND(VALUE(SUBSTITUTE(data_to_clean[[#This Row],[growth_%]],".",",")),0)</f>
        <v>353</v>
      </c>
      <c r="K1178" t="s">
        <v>289</v>
      </c>
      <c r="L1178">
        <v>99</v>
      </c>
      <c r="M1178">
        <v>47</v>
      </c>
      <c r="N1178">
        <v>2011</v>
      </c>
      <c r="O1178">
        <v>2</v>
      </c>
      <c r="P1178" t="s">
        <v>4634</v>
      </c>
      <c r="Q1178" t="b">
        <f>AND(ISNUMBER(data_to_clean[[#This Row],[revenue_formatted]]),ISNUMBER(data_to_clean[[#This Row],[growth_formatted_%]]),ISNUMBER(data_to_clean[[#This Row],[workers]]),ISNUMBER(data_to_clean[[#This Row],[previous_workers]]),ISNUMBER(data_to_clean[[#This Row],[founded]]),ISNUMBER(data_to_clean[[#This Row],[yrs_on_list]]))</f>
        <v>1</v>
      </c>
    </row>
    <row r="1179" spans="1:17" x14ac:dyDescent="0.25">
      <c r="A1179">
        <v>1174</v>
      </c>
      <c r="B1179" t="s">
        <v>4635</v>
      </c>
      <c r="C1179" t="s">
        <v>503</v>
      </c>
      <c r="D1179" t="str">
        <f>VLOOKUP(data_to_clean[[#This Row],[state]],abbreviation_table[],2,FALSE)</f>
        <v>Illinois</v>
      </c>
      <c r="E1179" t="s">
        <v>3529</v>
      </c>
      <c r="F1179" t="str">
        <f>TRIM(LEFT(data_to_clean[[#This Row],[revenue]],FIND(" ",data_to_clean[[#This Row],[revenue]])))</f>
        <v>13.1</v>
      </c>
      <c r="G1179" t="str">
        <f>RIGHT(data_to_clean[[#This Row],[revenue]],LEN(data_to_clean[[#This Row],[revenue]])-FIND(" ",data_to_clean[[#This Row],[revenue]]))</f>
        <v>Million</v>
      </c>
      <c r="H1179" s="7">
        <f>VALUE(IF(data_to_clean[[#This Row],[multiplicity]]="Million",_xlfn.CONCAT(SUBSTITUTE(data_to_clean[[#This Row],[number]],".",""),"00000"),_xlfn.CONCAT(SUBSTITUTE(data_to_clean[[#This Row],[number]],".",""),"00000000")))</f>
        <v>13100000</v>
      </c>
      <c r="I1179" t="s">
        <v>4637</v>
      </c>
      <c r="J1179">
        <f>ROUND(VALUE(SUBSTITUTE(data_to_clean[[#This Row],[growth_%]],".",",")),0)</f>
        <v>353</v>
      </c>
      <c r="K1179" t="s">
        <v>257</v>
      </c>
      <c r="L1179">
        <v>48</v>
      </c>
      <c r="M1179">
        <v>16</v>
      </c>
      <c r="N1179">
        <v>2010</v>
      </c>
      <c r="O1179">
        <v>5</v>
      </c>
      <c r="P1179" t="s">
        <v>506</v>
      </c>
      <c r="Q1179" t="b">
        <f>AND(ISNUMBER(data_to_clean[[#This Row],[revenue_formatted]]),ISNUMBER(data_to_clean[[#This Row],[growth_formatted_%]]),ISNUMBER(data_to_clean[[#This Row],[workers]]),ISNUMBER(data_to_clean[[#This Row],[previous_workers]]),ISNUMBER(data_to_clean[[#This Row],[founded]]),ISNUMBER(data_to_clean[[#This Row],[yrs_on_list]]))</f>
        <v>1</v>
      </c>
    </row>
    <row r="1180" spans="1:17" x14ac:dyDescent="0.25">
      <c r="A1180">
        <v>1175</v>
      </c>
      <c r="B1180" t="s">
        <v>4638</v>
      </c>
      <c r="C1180" t="s">
        <v>1999</v>
      </c>
      <c r="D1180" t="str">
        <f>VLOOKUP(data_to_clean[[#This Row],[state]],abbreviation_table[],2,FALSE)</f>
        <v>Oklahoma</v>
      </c>
      <c r="E1180" t="s">
        <v>523</v>
      </c>
      <c r="F1180" t="str">
        <f>TRIM(LEFT(data_to_clean[[#This Row],[revenue]],FIND(" ",data_to_clean[[#This Row],[revenue]])))</f>
        <v>7.3</v>
      </c>
      <c r="G1180" t="str">
        <f>RIGHT(data_to_clean[[#This Row],[revenue]],LEN(data_to_clean[[#This Row],[revenue]])-FIND(" ",data_to_clean[[#This Row],[revenue]]))</f>
        <v>Million</v>
      </c>
      <c r="H1180" s="7">
        <f>VALUE(IF(data_to_clean[[#This Row],[multiplicity]]="Million",_xlfn.CONCAT(SUBSTITUTE(data_to_clean[[#This Row],[number]],".",""),"00000"),_xlfn.CONCAT(SUBSTITUTE(data_to_clean[[#This Row],[number]],".",""),"00000000")))</f>
        <v>7300000</v>
      </c>
      <c r="I1180" t="s">
        <v>4640</v>
      </c>
      <c r="J1180">
        <f>ROUND(VALUE(SUBSTITUTE(data_to_clean[[#This Row],[growth_%]],".",",")),0)</f>
        <v>353</v>
      </c>
      <c r="K1180" t="s">
        <v>336</v>
      </c>
      <c r="L1180">
        <v>16</v>
      </c>
      <c r="M1180">
        <v>5</v>
      </c>
      <c r="N1180">
        <v>2013</v>
      </c>
      <c r="O1180">
        <v>2</v>
      </c>
      <c r="P1180" t="s">
        <v>4642</v>
      </c>
      <c r="Q1180" t="b">
        <f>AND(ISNUMBER(data_to_clean[[#This Row],[revenue_formatted]]),ISNUMBER(data_to_clean[[#This Row],[growth_formatted_%]]),ISNUMBER(data_to_clean[[#This Row],[workers]]),ISNUMBER(data_to_clean[[#This Row],[previous_workers]]),ISNUMBER(data_to_clean[[#This Row],[founded]]),ISNUMBER(data_to_clean[[#This Row],[yrs_on_list]]))</f>
        <v>1</v>
      </c>
    </row>
    <row r="1181" spans="1:17" x14ac:dyDescent="0.25">
      <c r="A1181">
        <v>1176</v>
      </c>
      <c r="B1181" t="s">
        <v>4643</v>
      </c>
      <c r="C1181" t="s">
        <v>98</v>
      </c>
      <c r="D1181" t="str">
        <f>VLOOKUP(data_to_clean[[#This Row],[state]],abbreviation_table[],2,FALSE)</f>
        <v>Washington</v>
      </c>
      <c r="E1181" t="s">
        <v>1106</v>
      </c>
      <c r="F1181" t="str">
        <f>TRIM(LEFT(data_to_clean[[#This Row],[revenue]],FIND(" ",data_to_clean[[#This Row],[revenue]])))</f>
        <v>2.9</v>
      </c>
      <c r="G1181" t="str">
        <f>RIGHT(data_to_clean[[#This Row],[revenue]],LEN(data_to_clean[[#This Row],[revenue]])-FIND(" ",data_to_clean[[#This Row],[revenue]]))</f>
        <v>Million</v>
      </c>
      <c r="H1181" s="7">
        <f>VALUE(IF(data_to_clean[[#This Row],[multiplicity]]="Million",_xlfn.CONCAT(SUBSTITUTE(data_to_clean[[#This Row],[number]],".",""),"00000"),_xlfn.CONCAT(SUBSTITUTE(data_to_clean[[#This Row],[number]],".",""),"00000000")))</f>
        <v>2900000</v>
      </c>
      <c r="I1181" t="s">
        <v>4645</v>
      </c>
      <c r="J1181">
        <f>ROUND(VALUE(SUBSTITUTE(data_to_clean[[#This Row],[growth_%]],".",",")),0)</f>
        <v>353</v>
      </c>
      <c r="K1181" t="s">
        <v>187</v>
      </c>
      <c r="L1181">
        <v>24</v>
      </c>
      <c r="M1181">
        <v>8</v>
      </c>
      <c r="N1181">
        <v>2014</v>
      </c>
      <c r="O1181">
        <v>1</v>
      </c>
      <c r="P1181" t="s">
        <v>102</v>
      </c>
      <c r="Q1181" t="b">
        <f>AND(ISNUMBER(data_to_clean[[#This Row],[revenue_formatted]]),ISNUMBER(data_to_clean[[#This Row],[growth_formatted_%]]),ISNUMBER(data_to_clean[[#This Row],[workers]]),ISNUMBER(data_to_clean[[#This Row],[previous_workers]]),ISNUMBER(data_to_clean[[#This Row],[founded]]),ISNUMBER(data_to_clean[[#This Row],[yrs_on_list]]))</f>
        <v>1</v>
      </c>
    </row>
    <row r="1182" spans="1:17" x14ac:dyDescent="0.25">
      <c r="A1182">
        <v>1177</v>
      </c>
      <c r="B1182" t="s">
        <v>4646</v>
      </c>
      <c r="C1182" t="s">
        <v>243</v>
      </c>
      <c r="D1182" t="str">
        <f>VLOOKUP(data_to_clean[[#This Row],[state]],abbreviation_table[],2,FALSE)</f>
        <v>Maryland</v>
      </c>
      <c r="E1182" t="s">
        <v>993</v>
      </c>
      <c r="F1182" t="str">
        <f>TRIM(LEFT(data_to_clean[[#This Row],[revenue]],FIND(" ",data_to_clean[[#This Row],[revenue]])))</f>
        <v>2.3</v>
      </c>
      <c r="G1182" t="str">
        <f>RIGHT(data_to_clean[[#This Row],[revenue]],LEN(data_to_clean[[#This Row],[revenue]])-FIND(" ",data_to_clean[[#This Row],[revenue]]))</f>
        <v>Million</v>
      </c>
      <c r="H1182" s="7">
        <f>VALUE(IF(data_to_clean[[#This Row],[multiplicity]]="Million",_xlfn.CONCAT(SUBSTITUTE(data_to_clean[[#This Row],[number]],".",""),"00000"),_xlfn.CONCAT(SUBSTITUTE(data_to_clean[[#This Row],[number]],".",""),"00000000")))</f>
        <v>2300000</v>
      </c>
      <c r="I1182" t="s">
        <v>4648</v>
      </c>
      <c r="J1182">
        <f>ROUND(VALUE(SUBSTITUTE(data_to_clean[[#This Row],[growth_%]],".",",")),0)</f>
        <v>353</v>
      </c>
      <c r="K1182" t="s">
        <v>218</v>
      </c>
      <c r="L1182">
        <v>7</v>
      </c>
      <c r="M1182">
        <v>1</v>
      </c>
      <c r="N1182">
        <v>2011</v>
      </c>
      <c r="O1182">
        <v>1</v>
      </c>
      <c r="P1182" t="s">
        <v>458</v>
      </c>
      <c r="Q1182" t="b">
        <f>AND(ISNUMBER(data_to_clean[[#This Row],[revenue_formatted]]),ISNUMBER(data_to_clean[[#This Row],[growth_formatted_%]]),ISNUMBER(data_to_clean[[#This Row],[workers]]),ISNUMBER(data_to_clean[[#This Row],[previous_workers]]),ISNUMBER(data_to_clean[[#This Row],[founded]]),ISNUMBER(data_to_clean[[#This Row],[yrs_on_list]]))</f>
        <v>1</v>
      </c>
    </row>
    <row r="1183" spans="1:17" x14ac:dyDescent="0.25">
      <c r="A1183">
        <v>1178</v>
      </c>
      <c r="B1183" t="s">
        <v>4649</v>
      </c>
      <c r="C1183" t="s">
        <v>30</v>
      </c>
      <c r="D1183" t="str">
        <f>VLOOKUP(data_to_clean[[#This Row],[state]],abbreviation_table[],2,FALSE)</f>
        <v>Texas</v>
      </c>
      <c r="E1183" t="s">
        <v>4651</v>
      </c>
      <c r="F1183" t="str">
        <f>TRIM(LEFT(data_to_clean[[#This Row],[revenue]],FIND(" ",data_to_clean[[#This Row],[revenue]])))</f>
        <v>29.2</v>
      </c>
      <c r="G1183" t="str">
        <f>RIGHT(data_to_clean[[#This Row],[revenue]],LEN(data_to_clean[[#This Row],[revenue]])-FIND(" ",data_to_clean[[#This Row],[revenue]]))</f>
        <v>Million</v>
      </c>
      <c r="H1183" s="7">
        <f>VALUE(IF(data_to_clean[[#This Row],[multiplicity]]="Million",_xlfn.CONCAT(SUBSTITUTE(data_to_clean[[#This Row],[number]],".",""),"00000"),_xlfn.CONCAT(SUBSTITUTE(data_to_clean[[#This Row],[number]],".",""),"00000000")))</f>
        <v>29200000</v>
      </c>
      <c r="I1183" t="s">
        <v>4652</v>
      </c>
      <c r="J1183">
        <f>ROUND(VALUE(SUBSTITUTE(data_to_clean[[#This Row],[growth_%]],".",",")),0)</f>
        <v>352</v>
      </c>
      <c r="K1183" t="s">
        <v>55</v>
      </c>
      <c r="L1183">
        <v>302</v>
      </c>
      <c r="M1183">
        <v>87</v>
      </c>
      <c r="N1183">
        <v>2015</v>
      </c>
      <c r="O1183">
        <v>1</v>
      </c>
      <c r="P1183" t="s">
        <v>4653</v>
      </c>
      <c r="Q1183" t="b">
        <f>AND(ISNUMBER(data_to_clean[[#This Row],[revenue_formatted]]),ISNUMBER(data_to_clean[[#This Row],[growth_formatted_%]]),ISNUMBER(data_to_clean[[#This Row],[workers]]),ISNUMBER(data_to_clean[[#This Row],[previous_workers]]),ISNUMBER(data_to_clean[[#This Row],[founded]]),ISNUMBER(data_to_clean[[#This Row],[yrs_on_list]]))</f>
        <v>1</v>
      </c>
    </row>
    <row r="1184" spans="1:17" x14ac:dyDescent="0.25">
      <c r="A1184">
        <v>1179</v>
      </c>
      <c r="B1184" t="s">
        <v>4654</v>
      </c>
      <c r="C1184" t="s">
        <v>333</v>
      </c>
      <c r="D1184" t="str">
        <f>VLOOKUP(data_to_clean[[#This Row],[state]],abbreviation_table[],2,FALSE)</f>
        <v>Alabama</v>
      </c>
      <c r="E1184" t="s">
        <v>265</v>
      </c>
      <c r="F1184" t="str">
        <f>TRIM(LEFT(data_to_clean[[#This Row],[revenue]],FIND(" ",data_to_clean[[#This Row],[revenue]])))</f>
        <v>6.4</v>
      </c>
      <c r="G1184" t="str">
        <f>RIGHT(data_to_clean[[#This Row],[revenue]],LEN(data_to_clean[[#This Row],[revenue]])-FIND(" ",data_to_clean[[#This Row],[revenue]]))</f>
        <v>Million</v>
      </c>
      <c r="H1184" s="7">
        <f>VALUE(IF(data_to_clean[[#This Row],[multiplicity]]="Million",_xlfn.CONCAT(SUBSTITUTE(data_to_clean[[#This Row],[number]],".",""),"00000"),_xlfn.CONCAT(SUBSTITUTE(data_to_clean[[#This Row],[number]],".",""),"00000000")))</f>
        <v>6400000</v>
      </c>
      <c r="I1184" t="s">
        <v>4656</v>
      </c>
      <c r="J1184">
        <f>ROUND(VALUE(SUBSTITUTE(data_to_clean[[#This Row],[growth_%]],".",",")),0)</f>
        <v>352</v>
      </c>
      <c r="K1184" t="s">
        <v>1041</v>
      </c>
      <c r="L1184">
        <v>31</v>
      </c>
      <c r="M1184">
        <v>13</v>
      </c>
      <c r="N1184">
        <v>2000</v>
      </c>
      <c r="O1184">
        <v>7</v>
      </c>
      <c r="P1184" t="s">
        <v>2594</v>
      </c>
      <c r="Q1184" t="b">
        <f>AND(ISNUMBER(data_to_clean[[#This Row],[revenue_formatted]]),ISNUMBER(data_to_clean[[#This Row],[growth_formatted_%]]),ISNUMBER(data_to_clean[[#This Row],[workers]]),ISNUMBER(data_to_clean[[#This Row],[previous_workers]]),ISNUMBER(data_to_clean[[#This Row],[founded]]),ISNUMBER(data_to_clean[[#This Row],[yrs_on_list]]))</f>
        <v>1</v>
      </c>
    </row>
    <row r="1185" spans="1:17" x14ac:dyDescent="0.25">
      <c r="A1185">
        <v>1180</v>
      </c>
      <c r="B1185" t="s">
        <v>4657</v>
      </c>
      <c r="C1185" t="s">
        <v>294</v>
      </c>
      <c r="D1185" t="str">
        <f>VLOOKUP(data_to_clean[[#This Row],[state]],abbreviation_table[],2,FALSE)</f>
        <v>Minnesota</v>
      </c>
      <c r="E1185" t="s">
        <v>4659</v>
      </c>
      <c r="F1185" t="str">
        <f>TRIM(LEFT(data_to_clean[[#This Row],[revenue]],FIND(" ",data_to_clean[[#This Row],[revenue]])))</f>
        <v>75.6</v>
      </c>
      <c r="G1185" t="str">
        <f>RIGHT(data_to_clean[[#This Row],[revenue]],LEN(data_to_clean[[#This Row],[revenue]])-FIND(" ",data_to_clean[[#This Row],[revenue]]))</f>
        <v>Million</v>
      </c>
      <c r="H1185" s="7">
        <f>VALUE(IF(data_to_clean[[#This Row],[multiplicity]]="Million",_xlfn.CONCAT(SUBSTITUTE(data_to_clean[[#This Row],[number]],".",""),"00000"),_xlfn.CONCAT(SUBSTITUTE(data_to_clean[[#This Row],[number]],".",""),"00000000")))</f>
        <v>75600000</v>
      </c>
      <c r="I1185" t="s">
        <v>4660</v>
      </c>
      <c r="J1185">
        <f>ROUND(VALUE(SUBSTITUTE(data_to_clean[[#This Row],[growth_%]],".",",")),0)</f>
        <v>352</v>
      </c>
      <c r="K1185" t="s">
        <v>149</v>
      </c>
      <c r="L1185">
        <v>64</v>
      </c>
      <c r="M1185">
        <v>22</v>
      </c>
      <c r="N1185">
        <v>2011</v>
      </c>
      <c r="O1185">
        <v>4</v>
      </c>
      <c r="P1185" t="s">
        <v>4661</v>
      </c>
      <c r="Q1185" t="b">
        <f>AND(ISNUMBER(data_to_clean[[#This Row],[revenue_formatted]]),ISNUMBER(data_to_clean[[#This Row],[growth_formatted_%]]),ISNUMBER(data_to_clean[[#This Row],[workers]]),ISNUMBER(data_to_clean[[#This Row],[previous_workers]]),ISNUMBER(data_to_clean[[#This Row],[founded]]),ISNUMBER(data_to_clean[[#This Row],[yrs_on_list]]))</f>
        <v>1</v>
      </c>
    </row>
    <row r="1186" spans="1:17" x14ac:dyDescent="0.25">
      <c r="A1186">
        <v>1181</v>
      </c>
      <c r="B1186" t="s">
        <v>4662</v>
      </c>
      <c r="C1186" t="s">
        <v>86</v>
      </c>
      <c r="D1186" t="str">
        <f>VLOOKUP(data_to_clean[[#This Row],[state]],abbreviation_table[],2,FALSE)</f>
        <v>Colorado</v>
      </c>
      <c r="E1186" t="s">
        <v>993</v>
      </c>
      <c r="F1186" t="str">
        <f>TRIM(LEFT(data_to_clean[[#This Row],[revenue]],FIND(" ",data_to_clean[[#This Row],[revenue]])))</f>
        <v>2.3</v>
      </c>
      <c r="G1186" t="str">
        <f>RIGHT(data_to_clean[[#This Row],[revenue]],LEN(data_to_clean[[#This Row],[revenue]])-FIND(" ",data_to_clean[[#This Row],[revenue]]))</f>
        <v>Million</v>
      </c>
      <c r="H1186" s="7">
        <f>VALUE(IF(data_to_clean[[#This Row],[multiplicity]]="Million",_xlfn.CONCAT(SUBSTITUTE(data_to_clean[[#This Row],[number]],".",""),"00000"),_xlfn.CONCAT(SUBSTITUTE(data_to_clean[[#This Row],[number]],".",""),"00000000")))</f>
        <v>2300000</v>
      </c>
      <c r="I1186" t="s">
        <v>4664</v>
      </c>
      <c r="J1186">
        <f>ROUND(VALUE(SUBSTITUTE(data_to_clean[[#This Row],[growth_%]],".",",")),0)</f>
        <v>351</v>
      </c>
      <c r="K1186" t="s">
        <v>40</v>
      </c>
      <c r="L1186">
        <v>1</v>
      </c>
      <c r="M1186">
        <v>1</v>
      </c>
      <c r="N1186">
        <v>2014</v>
      </c>
      <c r="O1186">
        <v>1</v>
      </c>
      <c r="P1186" t="s">
        <v>240</v>
      </c>
      <c r="Q1186" t="b">
        <f>AND(ISNUMBER(data_to_clean[[#This Row],[revenue_formatted]]),ISNUMBER(data_to_clean[[#This Row],[growth_formatted_%]]),ISNUMBER(data_to_clean[[#This Row],[workers]]),ISNUMBER(data_to_clean[[#This Row],[previous_workers]]),ISNUMBER(data_to_clean[[#This Row],[founded]]),ISNUMBER(data_to_clean[[#This Row],[yrs_on_list]]))</f>
        <v>1</v>
      </c>
    </row>
    <row r="1187" spans="1:17" x14ac:dyDescent="0.25">
      <c r="A1187">
        <v>1182</v>
      </c>
      <c r="B1187" t="s">
        <v>4665</v>
      </c>
      <c r="C1187" t="s">
        <v>105</v>
      </c>
      <c r="D1187" t="str">
        <f>VLOOKUP(data_to_clean[[#This Row],[state]],abbreviation_table[],2,FALSE)</f>
        <v>New York</v>
      </c>
      <c r="E1187" t="s">
        <v>1418</v>
      </c>
      <c r="F1187" t="str">
        <f>TRIM(LEFT(data_to_clean[[#This Row],[revenue]],FIND(" ",data_to_clean[[#This Row],[revenue]])))</f>
        <v>6.8</v>
      </c>
      <c r="G1187" t="str">
        <f>RIGHT(data_to_clean[[#This Row],[revenue]],LEN(data_to_clean[[#This Row],[revenue]])-FIND(" ",data_to_clean[[#This Row],[revenue]]))</f>
        <v>Million</v>
      </c>
      <c r="H1187" s="7">
        <f>VALUE(IF(data_to_clean[[#This Row],[multiplicity]]="Million",_xlfn.CONCAT(SUBSTITUTE(data_to_clean[[#This Row],[number]],".",""),"00000"),_xlfn.CONCAT(SUBSTITUTE(data_to_clean[[#This Row],[number]],".",""),"00000000")))</f>
        <v>6800000</v>
      </c>
      <c r="I1187" t="s">
        <v>4667</v>
      </c>
      <c r="J1187">
        <f>ROUND(VALUE(SUBSTITUTE(data_to_clean[[#This Row],[growth_%]],".",",")),0)</f>
        <v>351</v>
      </c>
      <c r="K1187" t="s">
        <v>257</v>
      </c>
      <c r="L1187">
        <v>60</v>
      </c>
      <c r="M1187">
        <v>30</v>
      </c>
      <c r="N1187">
        <v>2010</v>
      </c>
      <c r="O1187">
        <v>3</v>
      </c>
      <c r="P1187" t="s">
        <v>108</v>
      </c>
      <c r="Q1187" t="b">
        <f>AND(ISNUMBER(data_to_clean[[#This Row],[revenue_formatted]]),ISNUMBER(data_to_clean[[#This Row],[growth_formatted_%]]),ISNUMBER(data_to_clean[[#This Row],[workers]]),ISNUMBER(data_to_clean[[#This Row],[previous_workers]]),ISNUMBER(data_to_clean[[#This Row],[founded]]),ISNUMBER(data_to_clean[[#This Row],[yrs_on_list]]))</f>
        <v>1</v>
      </c>
    </row>
    <row r="1188" spans="1:17" x14ac:dyDescent="0.25">
      <c r="A1188">
        <v>1183</v>
      </c>
      <c r="B1188" t="s">
        <v>4668</v>
      </c>
      <c r="C1188" t="s">
        <v>753</v>
      </c>
      <c r="D1188" t="str">
        <f>VLOOKUP(data_to_clean[[#This Row],[state]],abbreviation_table[],2,FALSE)</f>
        <v>Nevada</v>
      </c>
      <c r="E1188" t="s">
        <v>493</v>
      </c>
      <c r="F1188" t="str">
        <f>TRIM(LEFT(data_to_clean[[#This Row],[revenue]],FIND(" ",data_to_clean[[#This Row],[revenue]])))</f>
        <v>3.9</v>
      </c>
      <c r="G1188" t="str">
        <f>RIGHT(data_to_clean[[#This Row],[revenue]],LEN(data_to_clean[[#This Row],[revenue]])-FIND(" ",data_to_clean[[#This Row],[revenue]]))</f>
        <v>Million</v>
      </c>
      <c r="H1188" s="7">
        <f>VALUE(IF(data_to_clean[[#This Row],[multiplicity]]="Million",_xlfn.CONCAT(SUBSTITUTE(data_to_clean[[#This Row],[number]],".",""),"00000"),_xlfn.CONCAT(SUBSTITUTE(data_to_clean[[#This Row],[number]],".",""),"00000000")))</f>
        <v>3900000</v>
      </c>
      <c r="I1188" t="s">
        <v>4670</v>
      </c>
      <c r="J1188">
        <f>ROUND(VALUE(SUBSTITUTE(data_to_clean[[#This Row],[growth_%]],".",",")),0)</f>
        <v>351</v>
      </c>
      <c r="K1188" t="s">
        <v>1041</v>
      </c>
      <c r="L1188">
        <v>33</v>
      </c>
      <c r="M1188">
        <v>10</v>
      </c>
      <c r="N1188">
        <v>2014</v>
      </c>
      <c r="O1188">
        <v>2</v>
      </c>
      <c r="P1188" t="s">
        <v>757</v>
      </c>
      <c r="Q1188" t="b">
        <f>AND(ISNUMBER(data_to_clean[[#This Row],[revenue_formatted]]),ISNUMBER(data_to_clean[[#This Row],[growth_formatted_%]]),ISNUMBER(data_to_clean[[#This Row],[workers]]),ISNUMBER(data_to_clean[[#This Row],[previous_workers]]),ISNUMBER(data_to_clean[[#This Row],[founded]]),ISNUMBER(data_to_clean[[#This Row],[yrs_on_list]]))</f>
        <v>1</v>
      </c>
    </row>
    <row r="1189" spans="1:17" x14ac:dyDescent="0.25">
      <c r="A1189">
        <v>1184</v>
      </c>
      <c r="B1189" t="s">
        <v>4671</v>
      </c>
      <c r="C1189" t="s">
        <v>852</v>
      </c>
      <c r="D1189" t="str">
        <f>VLOOKUP(data_to_clean[[#This Row],[state]],abbreviation_table[],2,FALSE)</f>
        <v>Missouri</v>
      </c>
      <c r="E1189" t="s">
        <v>380</v>
      </c>
      <c r="F1189" t="str">
        <f>TRIM(LEFT(data_to_clean[[#This Row],[revenue]],FIND(" ",data_to_clean[[#This Row],[revenue]])))</f>
        <v>5.8</v>
      </c>
      <c r="G1189" t="str">
        <f>RIGHT(data_to_clean[[#This Row],[revenue]],LEN(data_to_clean[[#This Row],[revenue]])-FIND(" ",data_to_clean[[#This Row],[revenue]]))</f>
        <v>Million</v>
      </c>
      <c r="H1189" s="7">
        <f>VALUE(IF(data_to_clean[[#This Row],[multiplicity]]="Million",_xlfn.CONCAT(SUBSTITUTE(data_to_clean[[#This Row],[number]],".",""),"00000"),_xlfn.CONCAT(SUBSTITUTE(data_to_clean[[#This Row],[number]],".",""),"00000000")))</f>
        <v>5800000</v>
      </c>
      <c r="I1189" t="s">
        <v>4673</v>
      </c>
      <c r="J1189">
        <f>ROUND(VALUE(SUBSTITUTE(data_to_clean[[#This Row],[growth_%]],".",",")),0)</f>
        <v>350</v>
      </c>
      <c r="K1189" t="s">
        <v>156</v>
      </c>
      <c r="L1189">
        <v>40</v>
      </c>
      <c r="M1189">
        <v>8</v>
      </c>
      <c r="N1189">
        <v>2013</v>
      </c>
      <c r="O1189">
        <v>1</v>
      </c>
      <c r="P1189" t="s">
        <v>4674</v>
      </c>
      <c r="Q1189" t="b">
        <f>AND(ISNUMBER(data_to_clean[[#This Row],[revenue_formatted]]),ISNUMBER(data_to_clean[[#This Row],[growth_formatted_%]]),ISNUMBER(data_to_clean[[#This Row],[workers]]),ISNUMBER(data_to_clean[[#This Row],[previous_workers]]),ISNUMBER(data_to_clean[[#This Row],[founded]]),ISNUMBER(data_to_clean[[#This Row],[yrs_on_list]]))</f>
        <v>1</v>
      </c>
    </row>
    <row r="1190" spans="1:17" x14ac:dyDescent="0.25">
      <c r="A1190">
        <v>1185</v>
      </c>
      <c r="B1190" t="s">
        <v>4675</v>
      </c>
      <c r="C1190" t="s">
        <v>223</v>
      </c>
      <c r="D1190" t="str">
        <f>VLOOKUP(data_to_clean[[#This Row],[state]],abbreviation_table[],2,FALSE)</f>
        <v>Wisconsin</v>
      </c>
      <c r="E1190" t="s">
        <v>1798</v>
      </c>
      <c r="F1190" t="str">
        <f>TRIM(LEFT(data_to_clean[[#This Row],[revenue]],FIND(" ",data_to_clean[[#This Row],[revenue]])))</f>
        <v>5.6</v>
      </c>
      <c r="G1190" t="str">
        <f>RIGHT(data_to_clean[[#This Row],[revenue]],LEN(data_to_clean[[#This Row],[revenue]])-FIND(" ",data_to_clean[[#This Row],[revenue]]))</f>
        <v>Million</v>
      </c>
      <c r="H1190" s="7">
        <f>VALUE(IF(data_to_clean[[#This Row],[multiplicity]]="Million",_xlfn.CONCAT(SUBSTITUTE(data_to_clean[[#This Row],[number]],".",""),"00000"),_xlfn.CONCAT(SUBSTITUTE(data_to_clean[[#This Row],[number]],".",""),"00000000")))</f>
        <v>5600000</v>
      </c>
      <c r="I1190" t="s">
        <v>4677</v>
      </c>
      <c r="J1190">
        <f>ROUND(VALUE(SUBSTITUTE(data_to_clean[[#This Row],[growth_%]],".",",")),0)</f>
        <v>350</v>
      </c>
      <c r="K1190" t="s">
        <v>55</v>
      </c>
      <c r="L1190">
        <v>31</v>
      </c>
      <c r="M1190">
        <v>7</v>
      </c>
      <c r="N1190">
        <v>2012</v>
      </c>
      <c r="O1190">
        <v>2</v>
      </c>
      <c r="P1190" t="s">
        <v>227</v>
      </c>
      <c r="Q1190" t="b">
        <f>AND(ISNUMBER(data_to_clean[[#This Row],[revenue_formatted]]),ISNUMBER(data_to_clean[[#This Row],[growth_formatted_%]]),ISNUMBER(data_to_clean[[#This Row],[workers]]),ISNUMBER(data_to_clean[[#This Row],[previous_workers]]),ISNUMBER(data_to_clean[[#This Row],[founded]]),ISNUMBER(data_to_clean[[#This Row],[yrs_on_list]]))</f>
        <v>1</v>
      </c>
    </row>
    <row r="1191" spans="1:17" x14ac:dyDescent="0.25">
      <c r="A1191">
        <v>1186</v>
      </c>
      <c r="B1191" t="s">
        <v>4678</v>
      </c>
      <c r="C1191" t="s">
        <v>1768</v>
      </c>
      <c r="D1191" t="str">
        <f>VLOOKUP(data_to_clean[[#This Row],[state]],abbreviation_table[],2,FALSE)</f>
        <v>Oregon</v>
      </c>
      <c r="E1191" t="s">
        <v>445</v>
      </c>
      <c r="F1191" t="str">
        <f>TRIM(LEFT(data_to_clean[[#This Row],[revenue]],FIND(" ",data_to_clean[[#This Row],[revenue]])))</f>
        <v>4.3</v>
      </c>
      <c r="G1191" t="str">
        <f>RIGHT(data_to_clean[[#This Row],[revenue]],LEN(data_to_clean[[#This Row],[revenue]])-FIND(" ",data_to_clean[[#This Row],[revenue]]))</f>
        <v>Million</v>
      </c>
      <c r="H1191" s="7">
        <f>VALUE(IF(data_to_clean[[#This Row],[multiplicity]]="Million",_xlfn.CONCAT(SUBSTITUTE(data_to_clean[[#This Row],[number]],".",""),"00000"),_xlfn.CONCAT(SUBSTITUTE(data_to_clean[[#This Row],[number]],".",""),"00000000")))</f>
        <v>4300000</v>
      </c>
      <c r="I1191" t="s">
        <v>4680</v>
      </c>
      <c r="J1191">
        <f>ROUND(VALUE(SUBSTITUTE(data_to_clean[[#This Row],[growth_%]],".",",")),0)</f>
        <v>349</v>
      </c>
      <c r="K1191" t="s">
        <v>336</v>
      </c>
      <c r="L1191">
        <v>27</v>
      </c>
      <c r="M1191">
        <v>11</v>
      </c>
      <c r="N1191">
        <v>2009</v>
      </c>
      <c r="O1191">
        <v>1</v>
      </c>
      <c r="P1191" t="s">
        <v>4681</v>
      </c>
      <c r="Q1191" t="b">
        <f>AND(ISNUMBER(data_to_clean[[#This Row],[revenue_formatted]]),ISNUMBER(data_to_clean[[#This Row],[growth_formatted_%]]),ISNUMBER(data_to_clean[[#This Row],[workers]]),ISNUMBER(data_to_clean[[#This Row],[previous_workers]]),ISNUMBER(data_to_clean[[#This Row],[founded]]),ISNUMBER(data_to_clean[[#This Row],[yrs_on_list]]))</f>
        <v>1</v>
      </c>
    </row>
    <row r="1192" spans="1:17" x14ac:dyDescent="0.25">
      <c r="A1192">
        <v>1187</v>
      </c>
      <c r="B1192" t="s">
        <v>4682</v>
      </c>
      <c r="C1192" t="s">
        <v>166</v>
      </c>
      <c r="D1192" t="str">
        <f>VLOOKUP(data_to_clean[[#This Row],[state]],abbreviation_table[],2,FALSE)</f>
        <v>Utah</v>
      </c>
      <c r="E1192" t="s">
        <v>798</v>
      </c>
      <c r="F1192" t="str">
        <f>TRIM(LEFT(data_to_clean[[#This Row],[revenue]],FIND(" ",data_to_clean[[#This Row],[revenue]])))</f>
        <v>3</v>
      </c>
      <c r="G1192" t="str">
        <f>RIGHT(data_to_clean[[#This Row],[revenue]],LEN(data_to_clean[[#This Row],[revenue]])-FIND(" ",data_to_clean[[#This Row],[revenue]]))</f>
        <v>Million</v>
      </c>
      <c r="H1192" s="7">
        <f>VALUE(IF(data_to_clean[[#This Row],[multiplicity]]="Million",_xlfn.CONCAT(SUBSTITUTE(data_to_clean[[#This Row],[number]],".",""),"00000"),_xlfn.CONCAT(SUBSTITUTE(data_to_clean[[#This Row],[number]],".",""),"00000000")))</f>
        <v>300000</v>
      </c>
      <c r="I1192" t="s">
        <v>4684</v>
      </c>
      <c r="J1192">
        <f>ROUND(VALUE(SUBSTITUTE(data_to_clean[[#This Row],[growth_%]],".",",")),0)</f>
        <v>349</v>
      </c>
      <c r="K1192" t="s">
        <v>233</v>
      </c>
      <c r="L1192">
        <v>10</v>
      </c>
      <c r="M1192">
        <v>3</v>
      </c>
      <c r="N1192">
        <v>2014</v>
      </c>
      <c r="O1192">
        <v>1</v>
      </c>
      <c r="P1192" t="s">
        <v>4685</v>
      </c>
      <c r="Q1192" t="b">
        <f>AND(ISNUMBER(data_to_clean[[#This Row],[revenue_formatted]]),ISNUMBER(data_to_clean[[#This Row],[growth_formatted_%]]),ISNUMBER(data_to_clean[[#This Row],[workers]]),ISNUMBER(data_to_clean[[#This Row],[previous_workers]]),ISNUMBER(data_to_clean[[#This Row],[founded]]),ISNUMBER(data_to_clean[[#This Row],[yrs_on_list]]))</f>
        <v>1</v>
      </c>
    </row>
    <row r="1193" spans="1:17" x14ac:dyDescent="0.25">
      <c r="A1193">
        <v>1188</v>
      </c>
      <c r="B1193" t="s">
        <v>4686</v>
      </c>
      <c r="C1193" t="s">
        <v>80</v>
      </c>
      <c r="D1193" t="str">
        <f>VLOOKUP(data_to_clean[[#This Row],[state]],abbreviation_table[],2,FALSE)</f>
        <v>California</v>
      </c>
      <c r="E1193" t="s">
        <v>875</v>
      </c>
      <c r="F1193" t="str">
        <f>TRIM(LEFT(data_to_clean[[#This Row],[revenue]],FIND(" ",data_to_clean[[#This Row],[revenue]])))</f>
        <v>14.2</v>
      </c>
      <c r="G1193" t="str">
        <f>RIGHT(data_to_clean[[#This Row],[revenue]],LEN(data_to_clean[[#This Row],[revenue]])-FIND(" ",data_to_clean[[#This Row],[revenue]]))</f>
        <v>Million</v>
      </c>
      <c r="H1193" s="7">
        <f>VALUE(IF(data_to_clean[[#This Row],[multiplicity]]="Million",_xlfn.CONCAT(SUBSTITUTE(data_to_clean[[#This Row],[number]],".",""),"00000"),_xlfn.CONCAT(SUBSTITUTE(data_to_clean[[#This Row],[number]],".",""),"00000000")))</f>
        <v>14200000</v>
      </c>
      <c r="I1193" t="s">
        <v>4688</v>
      </c>
      <c r="J1193">
        <f>ROUND(VALUE(SUBSTITUTE(data_to_clean[[#This Row],[growth_%]],".",",")),0)</f>
        <v>349</v>
      </c>
      <c r="K1193" t="s">
        <v>18</v>
      </c>
      <c r="L1193">
        <v>64</v>
      </c>
      <c r="M1193">
        <v>23</v>
      </c>
      <c r="N1193">
        <v>2012</v>
      </c>
      <c r="O1193">
        <v>3</v>
      </c>
      <c r="P1193" t="s">
        <v>137</v>
      </c>
      <c r="Q1193" t="b">
        <f>AND(ISNUMBER(data_to_clean[[#This Row],[revenue_formatted]]),ISNUMBER(data_to_clean[[#This Row],[growth_formatted_%]]),ISNUMBER(data_to_clean[[#This Row],[workers]]),ISNUMBER(data_to_clean[[#This Row],[previous_workers]]),ISNUMBER(data_to_clean[[#This Row],[founded]]),ISNUMBER(data_to_clean[[#This Row],[yrs_on_list]]))</f>
        <v>1</v>
      </c>
    </row>
    <row r="1194" spans="1:17" x14ac:dyDescent="0.25">
      <c r="A1194">
        <v>1189</v>
      </c>
      <c r="B1194" t="s">
        <v>4689</v>
      </c>
      <c r="C1194" t="s">
        <v>80</v>
      </c>
      <c r="D1194" t="str">
        <f>VLOOKUP(data_to_clean[[#This Row],[state]],abbreviation_table[],2,FALSE)</f>
        <v>California</v>
      </c>
      <c r="E1194" t="s">
        <v>875</v>
      </c>
      <c r="F1194" t="str">
        <f>TRIM(LEFT(data_to_clean[[#This Row],[revenue]],FIND(" ",data_to_clean[[#This Row],[revenue]])))</f>
        <v>14.2</v>
      </c>
      <c r="G1194" t="str">
        <f>RIGHT(data_to_clean[[#This Row],[revenue]],LEN(data_to_clean[[#This Row],[revenue]])-FIND(" ",data_to_clean[[#This Row],[revenue]]))</f>
        <v>Million</v>
      </c>
      <c r="H1194" s="7">
        <f>VALUE(IF(data_to_clean[[#This Row],[multiplicity]]="Million",_xlfn.CONCAT(SUBSTITUTE(data_to_clean[[#This Row],[number]],".",""),"00000"),_xlfn.CONCAT(SUBSTITUTE(data_to_clean[[#This Row],[number]],".",""),"00000000")))</f>
        <v>14200000</v>
      </c>
      <c r="I1194" t="s">
        <v>4691</v>
      </c>
      <c r="J1194">
        <f>ROUND(VALUE(SUBSTITUTE(data_to_clean[[#This Row],[growth_%]],".",",")),0)</f>
        <v>349</v>
      </c>
      <c r="K1194" t="s">
        <v>18</v>
      </c>
      <c r="L1194">
        <v>60</v>
      </c>
      <c r="M1194">
        <v>5</v>
      </c>
      <c r="N1194">
        <v>2014</v>
      </c>
      <c r="O1194">
        <v>1</v>
      </c>
      <c r="P1194" t="s">
        <v>163</v>
      </c>
      <c r="Q1194" t="b">
        <f>AND(ISNUMBER(data_to_clean[[#This Row],[revenue_formatted]]),ISNUMBER(data_to_clean[[#This Row],[growth_formatted_%]]),ISNUMBER(data_to_clean[[#This Row],[workers]]),ISNUMBER(data_to_clean[[#This Row],[previous_workers]]),ISNUMBER(data_to_clean[[#This Row],[founded]]),ISNUMBER(data_to_clean[[#This Row],[yrs_on_list]]))</f>
        <v>1</v>
      </c>
    </row>
    <row r="1195" spans="1:17" x14ac:dyDescent="0.25">
      <c r="A1195">
        <v>1190</v>
      </c>
      <c r="B1195" t="s">
        <v>4692</v>
      </c>
      <c r="C1195" t="s">
        <v>974</v>
      </c>
      <c r="D1195" t="str">
        <f>VLOOKUP(data_to_clean[[#This Row],[state]],abbreviation_table[],2,FALSE)</f>
        <v>District of Columbia</v>
      </c>
      <c r="E1195" t="s">
        <v>1022</v>
      </c>
      <c r="F1195" t="str">
        <f>TRIM(LEFT(data_to_clean[[#This Row],[revenue]],FIND(" ",data_to_clean[[#This Row],[revenue]])))</f>
        <v>22.3</v>
      </c>
      <c r="G1195" t="str">
        <f>RIGHT(data_to_clean[[#This Row],[revenue]],LEN(data_to_clean[[#This Row],[revenue]])-FIND(" ",data_to_clean[[#This Row],[revenue]]))</f>
        <v>Million</v>
      </c>
      <c r="H1195" s="7">
        <f>VALUE(IF(data_to_clean[[#This Row],[multiplicity]]="Million",_xlfn.CONCAT(SUBSTITUTE(data_to_clean[[#This Row],[number]],".",""),"00000"),_xlfn.CONCAT(SUBSTITUTE(data_to_clean[[#This Row],[number]],".",""),"00000000")))</f>
        <v>22300000</v>
      </c>
      <c r="I1195" t="s">
        <v>4694</v>
      </c>
      <c r="J1195">
        <f>ROUND(VALUE(SUBSTITUTE(data_to_clean[[#This Row],[growth_%]],".",",")),0)</f>
        <v>348</v>
      </c>
      <c r="K1195" t="s">
        <v>218</v>
      </c>
      <c r="L1195">
        <v>119</v>
      </c>
      <c r="M1195">
        <v>45</v>
      </c>
      <c r="N1195">
        <v>2012</v>
      </c>
      <c r="O1195">
        <v>2</v>
      </c>
      <c r="P1195" t="s">
        <v>976</v>
      </c>
      <c r="Q1195" t="b">
        <f>AND(ISNUMBER(data_to_clean[[#This Row],[revenue_formatted]]),ISNUMBER(data_to_clean[[#This Row],[growth_formatted_%]]),ISNUMBER(data_to_clean[[#This Row],[workers]]),ISNUMBER(data_to_clean[[#This Row],[previous_workers]]),ISNUMBER(data_to_clean[[#This Row],[founded]]),ISNUMBER(data_to_clean[[#This Row],[yrs_on_list]]))</f>
        <v>1</v>
      </c>
    </row>
    <row r="1196" spans="1:17" x14ac:dyDescent="0.25">
      <c r="A1196">
        <v>1191</v>
      </c>
      <c r="B1196" t="s">
        <v>4695</v>
      </c>
      <c r="C1196" t="s">
        <v>753</v>
      </c>
      <c r="D1196" t="str">
        <f>VLOOKUP(data_to_clean[[#This Row],[state]],abbreviation_table[],2,FALSE)</f>
        <v>Nevada</v>
      </c>
      <c r="E1196" t="s">
        <v>1106</v>
      </c>
      <c r="F1196" t="str">
        <f>TRIM(LEFT(data_to_clean[[#This Row],[revenue]],FIND(" ",data_to_clean[[#This Row],[revenue]])))</f>
        <v>2.9</v>
      </c>
      <c r="G1196" t="str">
        <f>RIGHT(data_to_clean[[#This Row],[revenue]],LEN(data_to_clean[[#This Row],[revenue]])-FIND(" ",data_to_clean[[#This Row],[revenue]]))</f>
        <v>Million</v>
      </c>
      <c r="H1196" s="7">
        <f>VALUE(IF(data_to_clean[[#This Row],[multiplicity]]="Million",_xlfn.CONCAT(SUBSTITUTE(data_to_clean[[#This Row],[number]],".",""),"00000"),_xlfn.CONCAT(SUBSTITUTE(data_to_clean[[#This Row],[number]],".",""),"00000000")))</f>
        <v>2900000</v>
      </c>
      <c r="I1196" t="s">
        <v>4697</v>
      </c>
      <c r="J1196">
        <f>ROUND(VALUE(SUBSTITUTE(data_to_clean[[#This Row],[growth_%]],".",",")),0)</f>
        <v>348</v>
      </c>
      <c r="K1196" t="s">
        <v>40</v>
      </c>
      <c r="L1196">
        <v>14</v>
      </c>
      <c r="M1196">
        <v>4</v>
      </c>
      <c r="N1196">
        <v>2012</v>
      </c>
      <c r="O1196">
        <v>2</v>
      </c>
      <c r="P1196" t="s">
        <v>4698</v>
      </c>
      <c r="Q1196" t="b">
        <f>AND(ISNUMBER(data_to_clean[[#This Row],[revenue_formatted]]),ISNUMBER(data_to_clean[[#This Row],[growth_formatted_%]]),ISNUMBER(data_to_clean[[#This Row],[workers]]),ISNUMBER(data_to_clean[[#This Row],[previous_workers]]),ISNUMBER(data_to_clean[[#This Row],[founded]]),ISNUMBER(data_to_clean[[#This Row],[yrs_on_list]]))</f>
        <v>1</v>
      </c>
    </row>
    <row r="1197" spans="1:17" x14ac:dyDescent="0.25">
      <c r="A1197">
        <v>1192</v>
      </c>
      <c r="B1197" t="s">
        <v>4699</v>
      </c>
      <c r="C1197" t="s">
        <v>30</v>
      </c>
      <c r="D1197" t="str">
        <f>VLOOKUP(data_to_clean[[#This Row],[state]],abbreviation_table[],2,FALSE)</f>
        <v>Texas</v>
      </c>
      <c r="E1197" t="s">
        <v>2763</v>
      </c>
      <c r="F1197" t="str">
        <f>TRIM(LEFT(data_to_clean[[#This Row],[revenue]],FIND(" ",data_to_clean[[#This Row],[revenue]])))</f>
        <v>12.1</v>
      </c>
      <c r="G1197" t="str">
        <f>RIGHT(data_to_clean[[#This Row],[revenue]],LEN(data_to_clean[[#This Row],[revenue]])-FIND(" ",data_to_clean[[#This Row],[revenue]]))</f>
        <v>Million</v>
      </c>
      <c r="H1197" s="7">
        <f>VALUE(IF(data_to_clean[[#This Row],[multiplicity]]="Million",_xlfn.CONCAT(SUBSTITUTE(data_to_clean[[#This Row],[number]],".",""),"00000"),_xlfn.CONCAT(SUBSTITUTE(data_to_clean[[#This Row],[number]],".",""),"00000000")))</f>
        <v>12100000</v>
      </c>
      <c r="I1197" t="s">
        <v>4701</v>
      </c>
      <c r="J1197">
        <f>ROUND(VALUE(SUBSTITUTE(data_to_clean[[#This Row],[growth_%]],".",",")),0)</f>
        <v>348</v>
      </c>
      <c r="K1197" t="s">
        <v>55</v>
      </c>
      <c r="L1197">
        <v>18</v>
      </c>
      <c r="M1197">
        <v>3</v>
      </c>
      <c r="N1197">
        <v>2015</v>
      </c>
      <c r="O1197">
        <v>2</v>
      </c>
      <c r="P1197" t="s">
        <v>4702</v>
      </c>
      <c r="Q1197" t="b">
        <f>AND(ISNUMBER(data_to_clean[[#This Row],[revenue_formatted]]),ISNUMBER(data_to_clean[[#This Row],[growth_formatted_%]]),ISNUMBER(data_to_clean[[#This Row],[workers]]),ISNUMBER(data_to_clean[[#This Row],[previous_workers]]),ISNUMBER(data_to_clean[[#This Row],[founded]]),ISNUMBER(data_to_clean[[#This Row],[yrs_on_list]]))</f>
        <v>1</v>
      </c>
    </row>
    <row r="1198" spans="1:17" x14ac:dyDescent="0.25">
      <c r="A1198">
        <v>1193</v>
      </c>
      <c r="B1198" t="s">
        <v>4703</v>
      </c>
      <c r="C1198" t="s">
        <v>30</v>
      </c>
      <c r="D1198" t="str">
        <f>VLOOKUP(data_to_clean[[#This Row],[state]],abbreviation_table[],2,FALSE)</f>
        <v>Texas</v>
      </c>
      <c r="E1198" t="s">
        <v>3587</v>
      </c>
      <c r="F1198" t="str">
        <f>TRIM(LEFT(data_to_clean[[#This Row],[revenue]],FIND(" ",data_to_clean[[#This Row],[revenue]])))</f>
        <v>26.6</v>
      </c>
      <c r="G1198" t="str">
        <f>RIGHT(data_to_clean[[#This Row],[revenue]],LEN(data_to_clean[[#This Row],[revenue]])-FIND(" ",data_to_clean[[#This Row],[revenue]]))</f>
        <v>Million</v>
      </c>
      <c r="H1198" s="7">
        <f>VALUE(IF(data_to_clean[[#This Row],[multiplicity]]="Million",_xlfn.CONCAT(SUBSTITUTE(data_to_clean[[#This Row],[number]],".",""),"00000"),_xlfn.CONCAT(SUBSTITUTE(data_to_clean[[#This Row],[number]],".",""),"00000000")))</f>
        <v>26600000</v>
      </c>
      <c r="I1198" t="s">
        <v>4705</v>
      </c>
      <c r="J1198">
        <f>ROUND(VALUE(SUBSTITUTE(data_to_clean[[#This Row],[growth_%]],".",",")),0)</f>
        <v>347</v>
      </c>
      <c r="K1198" t="s">
        <v>297</v>
      </c>
      <c r="L1198">
        <v>28</v>
      </c>
      <c r="M1198">
        <v>8</v>
      </c>
      <c r="N1198">
        <v>2015</v>
      </c>
      <c r="O1198">
        <v>1</v>
      </c>
      <c r="P1198" t="s">
        <v>470</v>
      </c>
      <c r="Q1198" t="b">
        <f>AND(ISNUMBER(data_to_clean[[#This Row],[revenue_formatted]]),ISNUMBER(data_to_clean[[#This Row],[growth_formatted_%]]),ISNUMBER(data_to_clean[[#This Row],[workers]]),ISNUMBER(data_to_clean[[#This Row],[previous_workers]]),ISNUMBER(data_to_clean[[#This Row],[founded]]),ISNUMBER(data_to_clean[[#This Row],[yrs_on_list]]))</f>
        <v>1</v>
      </c>
    </row>
    <row r="1199" spans="1:17" x14ac:dyDescent="0.25">
      <c r="A1199">
        <v>1194</v>
      </c>
      <c r="B1199" t="s">
        <v>4706</v>
      </c>
      <c r="C1199" t="s">
        <v>30</v>
      </c>
      <c r="D1199" t="str">
        <f>VLOOKUP(data_to_clean[[#This Row],[state]],abbreviation_table[],2,FALSE)</f>
        <v>Texas</v>
      </c>
      <c r="E1199" t="s">
        <v>639</v>
      </c>
      <c r="F1199" t="str">
        <f>TRIM(LEFT(data_to_clean[[#This Row],[revenue]],FIND(" ",data_to_clean[[#This Row],[revenue]])))</f>
        <v>12.3</v>
      </c>
      <c r="G1199" t="str">
        <f>RIGHT(data_to_clean[[#This Row],[revenue]],LEN(data_to_clean[[#This Row],[revenue]])-FIND(" ",data_to_clean[[#This Row],[revenue]]))</f>
        <v>Million</v>
      </c>
      <c r="H1199" s="7">
        <f>VALUE(IF(data_to_clean[[#This Row],[multiplicity]]="Million",_xlfn.CONCAT(SUBSTITUTE(data_to_clean[[#This Row],[number]],".",""),"00000"),_xlfn.CONCAT(SUBSTITUTE(data_to_clean[[#This Row],[number]],".",""),"00000000")))</f>
        <v>12300000</v>
      </c>
      <c r="I1199" t="s">
        <v>4708</v>
      </c>
      <c r="J1199">
        <f>ROUND(VALUE(SUBSTITUTE(data_to_clean[[#This Row],[growth_%]],".",",")),0)</f>
        <v>347</v>
      </c>
      <c r="K1199" t="s">
        <v>271</v>
      </c>
      <c r="L1199">
        <v>128</v>
      </c>
      <c r="M1199">
        <v>5</v>
      </c>
      <c r="N1199">
        <v>2008</v>
      </c>
      <c r="O1199">
        <v>3</v>
      </c>
      <c r="P1199" t="s">
        <v>1123</v>
      </c>
      <c r="Q1199" t="b">
        <f>AND(ISNUMBER(data_to_clean[[#This Row],[revenue_formatted]]),ISNUMBER(data_to_clean[[#This Row],[growth_formatted_%]]),ISNUMBER(data_to_clean[[#This Row],[workers]]),ISNUMBER(data_to_clean[[#This Row],[previous_workers]]),ISNUMBER(data_to_clean[[#This Row],[founded]]),ISNUMBER(data_to_clean[[#This Row],[yrs_on_list]]))</f>
        <v>1</v>
      </c>
    </row>
    <row r="1200" spans="1:17" x14ac:dyDescent="0.25">
      <c r="A1200">
        <v>1195</v>
      </c>
      <c r="B1200" t="s">
        <v>4709</v>
      </c>
      <c r="C1200" t="s">
        <v>30</v>
      </c>
      <c r="D1200" t="str">
        <f>VLOOKUP(data_to_clean[[#This Row],[state]],abbreviation_table[],2,FALSE)</f>
        <v>Texas</v>
      </c>
      <c r="E1200" t="s">
        <v>4711</v>
      </c>
      <c r="F1200" t="str">
        <f>TRIM(LEFT(data_to_clean[[#This Row],[revenue]],FIND(" ",data_to_clean[[#This Row],[revenue]])))</f>
        <v>243.8</v>
      </c>
      <c r="G1200" t="str">
        <f>RIGHT(data_to_clean[[#This Row],[revenue]],LEN(data_to_clean[[#This Row],[revenue]])-FIND(" ",data_to_clean[[#This Row],[revenue]]))</f>
        <v>Million</v>
      </c>
      <c r="H1200" s="7">
        <f>VALUE(IF(data_to_clean[[#This Row],[multiplicity]]="Million",_xlfn.CONCAT(SUBSTITUTE(data_to_clean[[#This Row],[number]],".",""),"00000"),_xlfn.CONCAT(SUBSTITUTE(data_to_clean[[#This Row],[number]],".",""),"00000000")))</f>
        <v>243800000</v>
      </c>
      <c r="I1200" t="s">
        <v>4712</v>
      </c>
      <c r="J1200">
        <f>ROUND(VALUE(SUBSTITUTE(data_to_clean[[#This Row],[growth_%]],".",",")),0)</f>
        <v>346</v>
      </c>
      <c r="K1200" t="s">
        <v>336</v>
      </c>
      <c r="L1200">
        <v>30</v>
      </c>
      <c r="M1200">
        <v>10</v>
      </c>
      <c r="N1200">
        <v>2009</v>
      </c>
      <c r="O1200">
        <v>9</v>
      </c>
      <c r="P1200" t="s">
        <v>251</v>
      </c>
      <c r="Q1200" t="b">
        <f>AND(ISNUMBER(data_to_clean[[#This Row],[revenue_formatted]]),ISNUMBER(data_to_clean[[#This Row],[growth_formatted_%]]),ISNUMBER(data_to_clean[[#This Row],[workers]]),ISNUMBER(data_to_clean[[#This Row],[previous_workers]]),ISNUMBER(data_to_clean[[#This Row],[founded]]),ISNUMBER(data_to_clean[[#This Row],[yrs_on_list]]))</f>
        <v>1</v>
      </c>
    </row>
    <row r="1201" spans="1:17" x14ac:dyDescent="0.25">
      <c r="A1201">
        <v>1196</v>
      </c>
      <c r="B1201" t="s">
        <v>4713</v>
      </c>
      <c r="C1201" t="s">
        <v>80</v>
      </c>
      <c r="D1201" t="str">
        <f>VLOOKUP(data_to_clean[[#This Row],[state]],abbreviation_table[],2,FALSE)</f>
        <v>California</v>
      </c>
      <c r="E1201" t="s">
        <v>820</v>
      </c>
      <c r="F1201" t="str">
        <f>TRIM(LEFT(data_to_clean[[#This Row],[revenue]],FIND(" ",data_to_clean[[#This Row],[revenue]])))</f>
        <v>13.3</v>
      </c>
      <c r="G1201" t="str">
        <f>RIGHT(data_to_clean[[#This Row],[revenue]],LEN(data_to_clean[[#This Row],[revenue]])-FIND(" ",data_to_clean[[#This Row],[revenue]]))</f>
        <v>Million</v>
      </c>
      <c r="H1201" s="7">
        <f>VALUE(IF(data_to_clean[[#This Row],[multiplicity]]="Million",_xlfn.CONCAT(SUBSTITUTE(data_to_clean[[#This Row],[number]],".",""),"00000"),_xlfn.CONCAT(SUBSTITUTE(data_to_clean[[#This Row],[number]],".",""),"00000000")))</f>
        <v>13300000</v>
      </c>
      <c r="I1201" t="s">
        <v>4715</v>
      </c>
      <c r="J1201">
        <f>ROUND(VALUE(SUBSTITUTE(data_to_clean[[#This Row],[growth_%]],".",",")),0)</f>
        <v>346</v>
      </c>
      <c r="K1201" t="s">
        <v>156</v>
      </c>
      <c r="L1201">
        <v>135</v>
      </c>
      <c r="M1201">
        <v>31</v>
      </c>
      <c r="N1201">
        <v>2010</v>
      </c>
      <c r="O1201">
        <v>2</v>
      </c>
      <c r="P1201" t="s">
        <v>696</v>
      </c>
      <c r="Q1201" t="b">
        <f>AND(ISNUMBER(data_to_clean[[#This Row],[revenue_formatted]]),ISNUMBER(data_to_clean[[#This Row],[growth_formatted_%]]),ISNUMBER(data_to_clean[[#This Row],[workers]]),ISNUMBER(data_to_clean[[#This Row],[previous_workers]]),ISNUMBER(data_to_clean[[#This Row],[founded]]),ISNUMBER(data_to_clean[[#This Row],[yrs_on_list]]))</f>
        <v>1</v>
      </c>
    </row>
    <row r="1202" spans="1:17" x14ac:dyDescent="0.25">
      <c r="A1202">
        <v>1197</v>
      </c>
      <c r="B1202" t="s">
        <v>4716</v>
      </c>
      <c r="C1202" t="s">
        <v>80</v>
      </c>
      <c r="D1202" t="str">
        <f>VLOOKUP(data_to_clean[[#This Row],[state]],abbreviation_table[],2,FALSE)</f>
        <v>California</v>
      </c>
      <c r="E1202" t="s">
        <v>1326</v>
      </c>
      <c r="F1202" t="str">
        <f>TRIM(LEFT(data_to_clean[[#This Row],[revenue]],FIND(" ",data_to_clean[[#This Row],[revenue]])))</f>
        <v>93.9</v>
      </c>
      <c r="G1202" t="str">
        <f>RIGHT(data_to_clean[[#This Row],[revenue]],LEN(data_to_clean[[#This Row],[revenue]])-FIND(" ",data_to_clean[[#This Row],[revenue]]))</f>
        <v>Million</v>
      </c>
      <c r="H1202" s="7">
        <f>VALUE(IF(data_to_clean[[#This Row],[multiplicity]]="Million",_xlfn.CONCAT(SUBSTITUTE(data_to_clean[[#This Row],[number]],".",""),"00000"),_xlfn.CONCAT(SUBSTITUTE(data_to_clean[[#This Row],[number]],".",""),"00000000")))</f>
        <v>93900000</v>
      </c>
      <c r="I1202" t="s">
        <v>4718</v>
      </c>
      <c r="J1202">
        <f>ROUND(VALUE(SUBSTITUTE(data_to_clean[[#This Row],[growth_%]],".",",")),0)</f>
        <v>345</v>
      </c>
      <c r="K1202" t="s">
        <v>181</v>
      </c>
      <c r="L1202">
        <v>470</v>
      </c>
      <c r="M1202">
        <v>101</v>
      </c>
      <c r="N1202">
        <v>2006</v>
      </c>
      <c r="O1202">
        <v>1</v>
      </c>
      <c r="P1202" t="s">
        <v>605</v>
      </c>
      <c r="Q1202" t="b">
        <f>AND(ISNUMBER(data_to_clean[[#This Row],[revenue_formatted]]),ISNUMBER(data_to_clean[[#This Row],[growth_formatted_%]]),ISNUMBER(data_to_clean[[#This Row],[workers]]),ISNUMBER(data_to_clean[[#This Row],[previous_workers]]),ISNUMBER(data_to_clean[[#This Row],[founded]]),ISNUMBER(data_to_clean[[#This Row],[yrs_on_list]]))</f>
        <v>1</v>
      </c>
    </row>
    <row r="1203" spans="1:17" x14ac:dyDescent="0.25">
      <c r="A1203">
        <v>1198</v>
      </c>
      <c r="B1203" t="s">
        <v>4719</v>
      </c>
      <c r="C1203" t="s">
        <v>22</v>
      </c>
      <c r="D1203" t="str">
        <f>VLOOKUP(data_to_clean[[#This Row],[state]],abbreviation_table[],2,FALSE)</f>
        <v>Tennessee</v>
      </c>
      <c r="E1203" t="s">
        <v>690</v>
      </c>
      <c r="F1203" t="str">
        <f>TRIM(LEFT(data_to_clean[[#This Row],[revenue]],FIND(" ",data_to_clean[[#This Row],[revenue]])))</f>
        <v>12.4</v>
      </c>
      <c r="G1203" t="str">
        <f>RIGHT(data_to_clean[[#This Row],[revenue]],LEN(data_to_clean[[#This Row],[revenue]])-FIND(" ",data_to_clean[[#This Row],[revenue]]))</f>
        <v>Million</v>
      </c>
      <c r="H1203" s="7">
        <f>VALUE(IF(data_to_clean[[#This Row],[multiplicity]]="Million",_xlfn.CONCAT(SUBSTITUTE(data_to_clean[[#This Row],[number]],".",""),"00000"),_xlfn.CONCAT(SUBSTITUTE(data_to_clean[[#This Row],[number]],".",""),"00000000")))</f>
        <v>12400000</v>
      </c>
      <c r="I1203" t="s">
        <v>4721</v>
      </c>
      <c r="J1203">
        <f>ROUND(VALUE(SUBSTITUTE(data_to_clean[[#This Row],[growth_%]],".",",")),0)</f>
        <v>345</v>
      </c>
      <c r="K1203" t="s">
        <v>156</v>
      </c>
      <c r="L1203">
        <v>114</v>
      </c>
      <c r="M1203">
        <v>76</v>
      </c>
      <c r="N1203">
        <v>2009</v>
      </c>
      <c r="O1203">
        <v>1</v>
      </c>
      <c r="P1203" t="s">
        <v>27</v>
      </c>
      <c r="Q1203" t="b">
        <f>AND(ISNUMBER(data_to_clean[[#This Row],[revenue_formatted]]),ISNUMBER(data_to_clean[[#This Row],[growth_formatted_%]]),ISNUMBER(data_to_clean[[#This Row],[workers]]),ISNUMBER(data_to_clean[[#This Row],[previous_workers]]),ISNUMBER(data_to_clean[[#This Row],[founded]]),ISNUMBER(data_to_clean[[#This Row],[yrs_on_list]]))</f>
        <v>1</v>
      </c>
    </row>
    <row r="1204" spans="1:17" x14ac:dyDescent="0.25">
      <c r="A1204">
        <v>1199</v>
      </c>
      <c r="B1204" t="s">
        <v>4722</v>
      </c>
      <c r="C1204" t="s">
        <v>190</v>
      </c>
      <c r="D1204" t="str">
        <f>VLOOKUP(data_to_clean[[#This Row],[state]],abbreviation_table[],2,FALSE)</f>
        <v>Montana</v>
      </c>
      <c r="E1204" t="s">
        <v>871</v>
      </c>
      <c r="F1204" t="str">
        <f>TRIM(LEFT(data_to_clean[[#This Row],[revenue]],FIND(" ",data_to_clean[[#This Row],[revenue]])))</f>
        <v>2.6</v>
      </c>
      <c r="G1204" t="str">
        <f>RIGHT(data_to_clean[[#This Row],[revenue]],LEN(data_to_clean[[#This Row],[revenue]])-FIND(" ",data_to_clean[[#This Row],[revenue]]))</f>
        <v>Million</v>
      </c>
      <c r="H1204" s="7">
        <f>VALUE(IF(data_to_clean[[#This Row],[multiplicity]]="Million",_xlfn.CONCAT(SUBSTITUTE(data_to_clean[[#This Row],[number]],".",""),"00000"),_xlfn.CONCAT(SUBSTITUTE(data_to_clean[[#This Row],[number]],".",""),"00000000")))</f>
        <v>2600000</v>
      </c>
      <c r="I1204" t="s">
        <v>4724</v>
      </c>
      <c r="J1204">
        <f>ROUND(VALUE(SUBSTITUTE(data_to_clean[[#This Row],[growth_%]],".",",")),0)</f>
        <v>345</v>
      </c>
      <c r="K1204" t="s">
        <v>40</v>
      </c>
      <c r="L1204">
        <v>7</v>
      </c>
      <c r="M1204">
        <v>2</v>
      </c>
      <c r="N1204">
        <v>2012</v>
      </c>
      <c r="O1204">
        <v>1</v>
      </c>
      <c r="P1204" t="s">
        <v>2351</v>
      </c>
      <c r="Q1204" t="b">
        <f>AND(ISNUMBER(data_to_clean[[#This Row],[revenue_formatted]]),ISNUMBER(data_to_clean[[#This Row],[growth_formatted_%]]),ISNUMBER(data_to_clean[[#This Row],[workers]]),ISNUMBER(data_to_clean[[#This Row],[previous_workers]]),ISNUMBER(data_to_clean[[#This Row],[founded]]),ISNUMBER(data_to_clean[[#This Row],[yrs_on_list]]))</f>
        <v>1</v>
      </c>
    </row>
    <row r="1205" spans="1:17" x14ac:dyDescent="0.25">
      <c r="A1205">
        <v>1200</v>
      </c>
      <c r="B1205" t="s">
        <v>4725</v>
      </c>
      <c r="C1205" t="s">
        <v>30</v>
      </c>
      <c r="D1205" t="str">
        <f>VLOOKUP(data_to_clean[[#This Row],[state]],abbreviation_table[],2,FALSE)</f>
        <v>Texas</v>
      </c>
      <c r="E1205" t="s">
        <v>287</v>
      </c>
      <c r="F1205" t="str">
        <f>TRIM(LEFT(data_to_clean[[#This Row],[revenue]],FIND(" ",data_to_clean[[#This Row],[revenue]])))</f>
        <v>6.3</v>
      </c>
      <c r="G1205" t="str">
        <f>RIGHT(data_to_clean[[#This Row],[revenue]],LEN(data_to_clean[[#This Row],[revenue]])-FIND(" ",data_to_clean[[#This Row],[revenue]]))</f>
        <v>Million</v>
      </c>
      <c r="H1205" s="7">
        <f>VALUE(IF(data_to_clean[[#This Row],[multiplicity]]="Million",_xlfn.CONCAT(SUBSTITUTE(data_to_clean[[#This Row],[number]],".",""),"00000"),_xlfn.CONCAT(SUBSTITUTE(data_to_clean[[#This Row],[number]],".",""),"00000000")))</f>
        <v>6300000</v>
      </c>
      <c r="I1205" t="s">
        <v>4727</v>
      </c>
      <c r="J1205">
        <f>ROUND(VALUE(SUBSTITUTE(data_to_clean[[#This Row],[growth_%]],".",",")),0)</f>
        <v>345</v>
      </c>
      <c r="K1205" t="s">
        <v>18</v>
      </c>
      <c r="L1205">
        <v>78</v>
      </c>
      <c r="M1205">
        <v>21</v>
      </c>
      <c r="N1205">
        <v>2005</v>
      </c>
      <c r="O1205">
        <v>3</v>
      </c>
      <c r="P1205" t="s">
        <v>4728</v>
      </c>
      <c r="Q1205" t="b">
        <f>AND(ISNUMBER(data_to_clean[[#This Row],[revenue_formatted]]),ISNUMBER(data_to_clean[[#This Row],[growth_formatted_%]]),ISNUMBER(data_to_clean[[#This Row],[workers]]),ISNUMBER(data_to_clean[[#This Row],[previous_workers]]),ISNUMBER(data_to_clean[[#This Row],[founded]]),ISNUMBER(data_to_clean[[#This Row],[yrs_on_list]]))</f>
        <v>1</v>
      </c>
    </row>
    <row r="1206" spans="1:17" x14ac:dyDescent="0.25">
      <c r="A1206">
        <v>1201</v>
      </c>
      <c r="B1206" t="s">
        <v>4729</v>
      </c>
      <c r="C1206" t="s">
        <v>105</v>
      </c>
      <c r="D1206" t="str">
        <f>VLOOKUP(data_to_clean[[#This Row],[state]],abbreviation_table[],2,FALSE)</f>
        <v>New York</v>
      </c>
      <c r="E1206" t="s">
        <v>911</v>
      </c>
      <c r="F1206" t="str">
        <f>TRIM(LEFT(data_to_clean[[#This Row],[revenue]],FIND(" ",data_to_clean[[#This Row],[revenue]])))</f>
        <v>2.7</v>
      </c>
      <c r="G1206" t="str">
        <f>RIGHT(data_to_clean[[#This Row],[revenue]],LEN(data_to_clean[[#This Row],[revenue]])-FIND(" ",data_to_clean[[#This Row],[revenue]]))</f>
        <v>Million</v>
      </c>
      <c r="H1206" s="7">
        <f>VALUE(IF(data_to_clean[[#This Row],[multiplicity]]="Million",_xlfn.CONCAT(SUBSTITUTE(data_to_clean[[#This Row],[number]],".",""),"00000"),_xlfn.CONCAT(SUBSTITUTE(data_to_clean[[#This Row],[number]],".",""),"00000000")))</f>
        <v>2700000</v>
      </c>
      <c r="I1206" t="s">
        <v>4731</v>
      </c>
      <c r="J1206">
        <f>ROUND(VALUE(SUBSTITUTE(data_to_clean[[#This Row],[growth_%]],".",",")),0)</f>
        <v>344</v>
      </c>
      <c r="K1206" t="s">
        <v>18</v>
      </c>
      <c r="L1206">
        <v>12</v>
      </c>
      <c r="M1206">
        <v>7</v>
      </c>
      <c r="N1206">
        <v>2013</v>
      </c>
      <c r="O1206">
        <v>3</v>
      </c>
      <c r="P1206" t="s">
        <v>108</v>
      </c>
      <c r="Q1206" t="b">
        <f>AND(ISNUMBER(data_to_clean[[#This Row],[revenue_formatted]]),ISNUMBER(data_to_clean[[#This Row],[growth_formatted_%]]),ISNUMBER(data_to_clean[[#This Row],[workers]]),ISNUMBER(data_to_clean[[#This Row],[previous_workers]]),ISNUMBER(data_to_clean[[#This Row],[founded]]),ISNUMBER(data_to_clean[[#This Row],[yrs_on_list]]))</f>
        <v>1</v>
      </c>
    </row>
    <row r="1207" spans="1:17" x14ac:dyDescent="0.25">
      <c r="A1207">
        <v>1202</v>
      </c>
      <c r="B1207" t="s">
        <v>4732</v>
      </c>
      <c r="C1207" t="s">
        <v>166</v>
      </c>
      <c r="D1207" t="str">
        <f>VLOOKUP(data_to_clean[[#This Row],[state]],abbreviation_table[],2,FALSE)</f>
        <v>Utah</v>
      </c>
      <c r="E1207" t="s">
        <v>1920</v>
      </c>
      <c r="F1207" t="str">
        <f>TRIM(LEFT(data_to_clean[[#This Row],[revenue]],FIND(" ",data_to_clean[[#This Row],[revenue]])))</f>
        <v>2.4</v>
      </c>
      <c r="G1207" t="str">
        <f>RIGHT(data_to_clean[[#This Row],[revenue]],LEN(data_to_clean[[#This Row],[revenue]])-FIND(" ",data_to_clean[[#This Row],[revenue]]))</f>
        <v>Million</v>
      </c>
      <c r="H1207" s="7">
        <f>VALUE(IF(data_to_clean[[#This Row],[multiplicity]]="Million",_xlfn.CONCAT(SUBSTITUTE(data_to_clean[[#This Row],[number]],".",""),"00000"),_xlfn.CONCAT(SUBSTITUTE(data_to_clean[[#This Row],[number]],".",""),"00000000")))</f>
        <v>2400000</v>
      </c>
      <c r="I1207" t="s">
        <v>4734</v>
      </c>
      <c r="J1207">
        <f>ROUND(VALUE(SUBSTITUTE(data_to_clean[[#This Row],[growth_%]],".",",")),0)</f>
        <v>343</v>
      </c>
      <c r="K1207" t="s">
        <v>336</v>
      </c>
      <c r="L1207">
        <v>22</v>
      </c>
      <c r="M1207">
        <v>2</v>
      </c>
      <c r="N1207">
        <v>2015</v>
      </c>
      <c r="O1207">
        <v>1</v>
      </c>
      <c r="P1207" t="s">
        <v>4735</v>
      </c>
      <c r="Q1207" t="b">
        <f>AND(ISNUMBER(data_to_clean[[#This Row],[revenue_formatted]]),ISNUMBER(data_to_clean[[#This Row],[growth_formatted_%]]),ISNUMBER(data_to_clean[[#This Row],[workers]]),ISNUMBER(data_to_clean[[#This Row],[previous_workers]]),ISNUMBER(data_to_clean[[#This Row],[founded]]),ISNUMBER(data_to_clean[[#This Row],[yrs_on_list]]))</f>
        <v>1</v>
      </c>
    </row>
    <row r="1208" spans="1:17" x14ac:dyDescent="0.25">
      <c r="A1208">
        <v>1203</v>
      </c>
      <c r="B1208" t="s">
        <v>4736</v>
      </c>
      <c r="C1208" t="s">
        <v>80</v>
      </c>
      <c r="D1208" t="str">
        <f>VLOOKUP(data_to_clean[[#This Row],[state]],abbreviation_table[],2,FALSE)</f>
        <v>California</v>
      </c>
      <c r="E1208" t="s">
        <v>537</v>
      </c>
      <c r="F1208" t="str">
        <f>TRIM(LEFT(data_to_clean[[#This Row],[revenue]],FIND(" ",data_to_clean[[#This Row],[revenue]])))</f>
        <v>13.7</v>
      </c>
      <c r="G1208" t="str">
        <f>RIGHT(data_to_clean[[#This Row],[revenue]],LEN(data_to_clean[[#This Row],[revenue]])-FIND(" ",data_to_clean[[#This Row],[revenue]]))</f>
        <v>Million</v>
      </c>
      <c r="H1208" s="7">
        <f>VALUE(IF(data_to_clean[[#This Row],[multiplicity]]="Million",_xlfn.CONCAT(SUBSTITUTE(data_to_clean[[#This Row],[number]],".",""),"00000"),_xlfn.CONCAT(SUBSTITUTE(data_to_clean[[#This Row],[number]],".",""),"00000000")))</f>
        <v>13700000</v>
      </c>
      <c r="I1208" t="s">
        <v>4738</v>
      </c>
      <c r="J1208">
        <f>ROUND(VALUE(SUBSTITUTE(data_to_clean[[#This Row],[growth_%]],".",",")),0)</f>
        <v>342</v>
      </c>
      <c r="K1208" t="s">
        <v>187</v>
      </c>
      <c r="L1208">
        <v>66</v>
      </c>
      <c r="M1208">
        <v>16</v>
      </c>
      <c r="N1208">
        <v>2013</v>
      </c>
      <c r="O1208">
        <v>1</v>
      </c>
      <c r="P1208" t="s">
        <v>1475</v>
      </c>
      <c r="Q1208" t="b">
        <f>AND(ISNUMBER(data_to_clean[[#This Row],[revenue_formatted]]),ISNUMBER(data_to_clean[[#This Row],[growth_formatted_%]]),ISNUMBER(data_to_clean[[#This Row],[workers]]),ISNUMBER(data_to_clean[[#This Row],[previous_workers]]),ISNUMBER(data_to_clean[[#This Row],[founded]]),ISNUMBER(data_to_clean[[#This Row],[yrs_on_list]]))</f>
        <v>1</v>
      </c>
    </row>
    <row r="1209" spans="1:17" x14ac:dyDescent="0.25">
      <c r="A1209">
        <v>1204</v>
      </c>
      <c r="B1209" t="s">
        <v>4739</v>
      </c>
      <c r="C1209" t="s">
        <v>66</v>
      </c>
      <c r="D1209" t="str">
        <f>VLOOKUP(data_to_clean[[#This Row],[state]],abbreviation_table[],2,FALSE)</f>
        <v>Virginia</v>
      </c>
      <c r="E1209" t="s">
        <v>939</v>
      </c>
      <c r="F1209" t="str">
        <f>TRIM(LEFT(data_to_clean[[#This Row],[revenue]],FIND(" ",data_to_clean[[#This Row],[revenue]])))</f>
        <v>4.1</v>
      </c>
      <c r="G1209" t="str">
        <f>RIGHT(data_to_clean[[#This Row],[revenue]],LEN(data_to_clean[[#This Row],[revenue]])-FIND(" ",data_to_clean[[#This Row],[revenue]]))</f>
        <v>Million</v>
      </c>
      <c r="H1209" s="7">
        <f>VALUE(IF(data_to_clean[[#This Row],[multiplicity]]="Million",_xlfn.CONCAT(SUBSTITUTE(data_to_clean[[#This Row],[number]],".",""),"00000"),_xlfn.CONCAT(SUBSTITUTE(data_to_clean[[#This Row],[number]],".",""),"00000000")))</f>
        <v>4100000</v>
      </c>
      <c r="I1209" t="s">
        <v>4741</v>
      </c>
      <c r="J1209">
        <f>ROUND(VALUE(SUBSTITUTE(data_to_clean[[#This Row],[growth_%]],".",",")),0)</f>
        <v>340</v>
      </c>
      <c r="K1209" t="s">
        <v>181</v>
      </c>
      <c r="L1209">
        <v>28</v>
      </c>
      <c r="M1209">
        <v>15</v>
      </c>
      <c r="N1209">
        <v>2014</v>
      </c>
      <c r="O1209">
        <v>2</v>
      </c>
      <c r="P1209" t="s">
        <v>4742</v>
      </c>
      <c r="Q1209" t="b">
        <f>AND(ISNUMBER(data_to_clean[[#This Row],[revenue_formatted]]),ISNUMBER(data_to_clean[[#This Row],[growth_formatted_%]]),ISNUMBER(data_to_clean[[#This Row],[workers]]),ISNUMBER(data_to_clean[[#This Row],[previous_workers]]),ISNUMBER(data_to_clean[[#This Row],[founded]]),ISNUMBER(data_to_clean[[#This Row],[yrs_on_list]]))</f>
        <v>1</v>
      </c>
    </row>
    <row r="1210" spans="1:17" x14ac:dyDescent="0.25">
      <c r="A1210">
        <v>1205</v>
      </c>
      <c r="B1210" t="s">
        <v>4743</v>
      </c>
      <c r="C1210" t="s">
        <v>860</v>
      </c>
      <c r="D1210" t="str">
        <f>VLOOKUP(data_to_clean[[#This Row],[state]],abbreviation_table[],2,FALSE)</f>
        <v>Indiana</v>
      </c>
      <c r="E1210" t="s">
        <v>1227</v>
      </c>
      <c r="F1210" t="str">
        <f>TRIM(LEFT(data_to_clean[[#This Row],[revenue]],FIND(" ",data_to_clean[[#This Row],[revenue]])))</f>
        <v>4.2</v>
      </c>
      <c r="G1210" t="str">
        <f>RIGHT(data_to_clean[[#This Row],[revenue]],LEN(data_to_clean[[#This Row],[revenue]])-FIND(" ",data_to_clean[[#This Row],[revenue]]))</f>
        <v>Million</v>
      </c>
      <c r="H1210" s="7">
        <f>VALUE(IF(data_to_clean[[#This Row],[multiplicity]]="Million",_xlfn.CONCAT(SUBSTITUTE(data_to_clean[[#This Row],[number]],".",""),"00000"),_xlfn.CONCAT(SUBSTITUTE(data_to_clean[[#This Row],[number]],".",""),"00000000")))</f>
        <v>4200000</v>
      </c>
      <c r="I1210" t="s">
        <v>4745</v>
      </c>
      <c r="J1210">
        <f>ROUND(VALUE(SUBSTITUTE(data_to_clean[[#This Row],[growth_%]],".",",")),0)</f>
        <v>340</v>
      </c>
      <c r="K1210" t="s">
        <v>181</v>
      </c>
      <c r="L1210">
        <v>42</v>
      </c>
      <c r="M1210">
        <v>11</v>
      </c>
      <c r="N1210">
        <v>2005</v>
      </c>
      <c r="O1210">
        <v>2</v>
      </c>
      <c r="P1210" t="s">
        <v>4746</v>
      </c>
      <c r="Q1210" t="b">
        <f>AND(ISNUMBER(data_to_clean[[#This Row],[revenue_formatted]]),ISNUMBER(data_to_clean[[#This Row],[growth_formatted_%]]),ISNUMBER(data_to_clean[[#This Row],[workers]]),ISNUMBER(data_to_clean[[#This Row],[previous_workers]]),ISNUMBER(data_to_clean[[#This Row],[founded]]),ISNUMBER(data_to_clean[[#This Row],[yrs_on_list]]))</f>
        <v>1</v>
      </c>
    </row>
    <row r="1211" spans="1:17" x14ac:dyDescent="0.25">
      <c r="A1211">
        <v>1206</v>
      </c>
      <c r="B1211" t="s">
        <v>4747</v>
      </c>
      <c r="C1211" t="s">
        <v>3523</v>
      </c>
      <c r="D1211" t="str">
        <f>VLOOKUP(data_to_clean[[#This Row],[state]],abbreviation_table[],2,FALSE)</f>
        <v>South Dakota</v>
      </c>
      <c r="E1211" t="s">
        <v>4749</v>
      </c>
      <c r="F1211" t="str">
        <f>TRIM(LEFT(data_to_clean[[#This Row],[revenue]],FIND(" ",data_to_clean[[#This Row],[revenue]])))</f>
        <v>31.8</v>
      </c>
      <c r="G1211" t="str">
        <f>RIGHT(data_to_clean[[#This Row],[revenue]],LEN(data_to_clean[[#This Row],[revenue]])-FIND(" ",data_to_clean[[#This Row],[revenue]]))</f>
        <v>Million</v>
      </c>
      <c r="H1211" s="7">
        <f>VALUE(IF(data_to_clean[[#This Row],[multiplicity]]="Million",_xlfn.CONCAT(SUBSTITUTE(data_to_clean[[#This Row],[number]],".",""),"00000"),_xlfn.CONCAT(SUBSTITUTE(data_to_clean[[#This Row],[number]],".",""),"00000000")))</f>
        <v>31800000</v>
      </c>
      <c r="I1211" t="s">
        <v>4750</v>
      </c>
      <c r="J1211">
        <f>ROUND(VALUE(SUBSTITUTE(data_to_clean[[#This Row],[growth_%]],".",",")),0)</f>
        <v>339</v>
      </c>
      <c r="K1211" t="s">
        <v>107</v>
      </c>
      <c r="L1211">
        <v>130</v>
      </c>
      <c r="M1211">
        <v>20</v>
      </c>
      <c r="N1211">
        <v>2012</v>
      </c>
      <c r="O1211">
        <v>1</v>
      </c>
      <c r="P1211" t="s">
        <v>3467</v>
      </c>
      <c r="Q1211" t="b">
        <f>AND(ISNUMBER(data_to_clean[[#This Row],[revenue_formatted]]),ISNUMBER(data_to_clean[[#This Row],[growth_formatted_%]]),ISNUMBER(data_to_clean[[#This Row],[workers]]),ISNUMBER(data_to_clean[[#This Row],[previous_workers]]),ISNUMBER(data_to_clean[[#This Row],[founded]]),ISNUMBER(data_to_clean[[#This Row],[yrs_on_list]]))</f>
        <v>1</v>
      </c>
    </row>
    <row r="1212" spans="1:17" x14ac:dyDescent="0.25">
      <c r="A1212">
        <v>1207</v>
      </c>
      <c r="B1212" t="s">
        <v>4751</v>
      </c>
      <c r="C1212" t="s">
        <v>80</v>
      </c>
      <c r="D1212" t="str">
        <f>VLOOKUP(data_to_clean[[#This Row],[state]],abbreviation_table[],2,FALSE)</f>
        <v>California</v>
      </c>
      <c r="E1212" t="s">
        <v>2396</v>
      </c>
      <c r="F1212" t="str">
        <f>TRIM(LEFT(data_to_clean[[#This Row],[revenue]],FIND(" ",data_to_clean[[#This Row],[revenue]])))</f>
        <v>16.7</v>
      </c>
      <c r="G1212" t="str">
        <f>RIGHT(data_to_clean[[#This Row],[revenue]],LEN(data_to_clean[[#This Row],[revenue]])-FIND(" ",data_to_clean[[#This Row],[revenue]]))</f>
        <v>Million</v>
      </c>
      <c r="H1212" s="7">
        <f>VALUE(IF(data_to_clean[[#This Row],[multiplicity]]="Million",_xlfn.CONCAT(SUBSTITUTE(data_to_clean[[#This Row],[number]],".",""),"00000"),_xlfn.CONCAT(SUBSTITUTE(data_to_clean[[#This Row],[number]],".",""),"00000000")))</f>
        <v>16700000</v>
      </c>
      <c r="I1212" t="s">
        <v>4753</v>
      </c>
      <c r="J1212">
        <f>ROUND(VALUE(SUBSTITUTE(data_to_clean[[#This Row],[growth_%]],".",",")),0)</f>
        <v>339</v>
      </c>
      <c r="K1212" t="s">
        <v>48</v>
      </c>
      <c r="L1212">
        <v>49</v>
      </c>
      <c r="M1212">
        <v>20</v>
      </c>
      <c r="N1212">
        <v>2012</v>
      </c>
      <c r="O1212">
        <v>3</v>
      </c>
      <c r="P1212" t="s">
        <v>4754</v>
      </c>
      <c r="Q1212" t="b">
        <f>AND(ISNUMBER(data_to_clean[[#This Row],[revenue_formatted]]),ISNUMBER(data_to_clean[[#This Row],[growth_formatted_%]]),ISNUMBER(data_to_clean[[#This Row],[workers]]),ISNUMBER(data_to_clean[[#This Row],[previous_workers]]),ISNUMBER(data_to_clean[[#This Row],[founded]]),ISNUMBER(data_to_clean[[#This Row],[yrs_on_list]]))</f>
        <v>1</v>
      </c>
    </row>
    <row r="1213" spans="1:17" x14ac:dyDescent="0.25">
      <c r="A1213">
        <v>1208</v>
      </c>
      <c r="B1213" t="s">
        <v>4755</v>
      </c>
      <c r="C1213" t="s">
        <v>98</v>
      </c>
      <c r="D1213" t="str">
        <f>VLOOKUP(data_to_clean[[#This Row],[state]],abbreviation_table[],2,FALSE)</f>
        <v>Washington</v>
      </c>
      <c r="E1213" t="s">
        <v>4757</v>
      </c>
      <c r="F1213" t="str">
        <f>TRIM(LEFT(data_to_clean[[#This Row],[revenue]],FIND(" ",data_to_clean[[#This Row],[revenue]])))</f>
        <v>68</v>
      </c>
      <c r="G1213" t="str">
        <f>RIGHT(data_to_clean[[#This Row],[revenue]],LEN(data_to_clean[[#This Row],[revenue]])-FIND(" ",data_to_clean[[#This Row],[revenue]]))</f>
        <v>Million</v>
      </c>
      <c r="H1213" s="7">
        <f>VALUE(IF(data_to_clean[[#This Row],[multiplicity]]="Million",_xlfn.CONCAT(SUBSTITUTE(data_to_clean[[#This Row],[number]],".",""),"00000"),_xlfn.CONCAT(SUBSTITUTE(data_to_clean[[#This Row],[number]],".",""),"00000000")))</f>
        <v>6800000</v>
      </c>
      <c r="I1213" t="s">
        <v>4758</v>
      </c>
      <c r="J1213">
        <f>ROUND(VALUE(SUBSTITUTE(data_to_clean[[#This Row],[growth_%]],".",",")),0)</f>
        <v>339</v>
      </c>
      <c r="K1213" t="s">
        <v>336</v>
      </c>
      <c r="L1213">
        <v>139</v>
      </c>
      <c r="M1213">
        <v>51</v>
      </c>
      <c r="N1213">
        <v>2001</v>
      </c>
      <c r="O1213">
        <v>4</v>
      </c>
      <c r="P1213" t="s">
        <v>101</v>
      </c>
      <c r="Q1213" t="b">
        <f>AND(ISNUMBER(data_to_clean[[#This Row],[revenue_formatted]]),ISNUMBER(data_to_clean[[#This Row],[growth_formatted_%]]),ISNUMBER(data_to_clean[[#This Row],[workers]]),ISNUMBER(data_to_clean[[#This Row],[previous_workers]]),ISNUMBER(data_to_clean[[#This Row],[founded]]),ISNUMBER(data_to_clean[[#This Row],[yrs_on_list]]))</f>
        <v>1</v>
      </c>
    </row>
    <row r="1214" spans="1:17" x14ac:dyDescent="0.25">
      <c r="A1214">
        <v>1209</v>
      </c>
      <c r="B1214" t="s">
        <v>4759</v>
      </c>
      <c r="C1214" t="s">
        <v>860</v>
      </c>
      <c r="D1214" t="str">
        <f>VLOOKUP(data_to_clean[[#This Row],[state]],abbreviation_table[],2,FALSE)</f>
        <v>Indiana</v>
      </c>
      <c r="E1214" t="s">
        <v>4761</v>
      </c>
      <c r="F1214" t="str">
        <f>TRIM(LEFT(data_to_clean[[#This Row],[revenue]],FIND(" ",data_to_clean[[#This Row],[revenue]])))</f>
        <v>24.6</v>
      </c>
      <c r="G1214" t="str">
        <f>RIGHT(data_to_clean[[#This Row],[revenue]],LEN(data_to_clean[[#This Row],[revenue]])-FIND(" ",data_to_clean[[#This Row],[revenue]]))</f>
        <v>Million</v>
      </c>
      <c r="H1214" s="7">
        <f>VALUE(IF(data_to_clean[[#This Row],[multiplicity]]="Million",_xlfn.CONCAT(SUBSTITUTE(data_to_clean[[#This Row],[number]],".",""),"00000"),_xlfn.CONCAT(SUBSTITUTE(data_to_clean[[#This Row],[number]],".",""),"00000000")))</f>
        <v>24600000</v>
      </c>
      <c r="I1214" t="s">
        <v>4762</v>
      </c>
      <c r="J1214">
        <f>ROUND(VALUE(SUBSTITUTE(data_to_clean[[#This Row],[growth_%]],".",",")),0)</f>
        <v>339</v>
      </c>
      <c r="K1214" t="s">
        <v>18</v>
      </c>
      <c r="L1214">
        <v>37</v>
      </c>
      <c r="M1214">
        <v>43</v>
      </c>
      <c r="N1214">
        <v>2003</v>
      </c>
      <c r="O1214">
        <v>4</v>
      </c>
      <c r="P1214" t="s">
        <v>4763</v>
      </c>
      <c r="Q1214" t="b">
        <f>AND(ISNUMBER(data_to_clean[[#This Row],[revenue_formatted]]),ISNUMBER(data_to_clean[[#This Row],[growth_formatted_%]]),ISNUMBER(data_to_clean[[#This Row],[workers]]),ISNUMBER(data_to_clean[[#This Row],[previous_workers]]),ISNUMBER(data_to_clean[[#This Row],[founded]]),ISNUMBER(data_to_clean[[#This Row],[yrs_on_list]]))</f>
        <v>1</v>
      </c>
    </row>
    <row r="1215" spans="1:17" x14ac:dyDescent="0.25">
      <c r="A1215">
        <v>1210</v>
      </c>
      <c r="B1215" t="s">
        <v>4764</v>
      </c>
      <c r="C1215" t="s">
        <v>30</v>
      </c>
      <c r="D1215" t="str">
        <f>VLOOKUP(data_to_clean[[#This Row],[state]],abbreviation_table[],2,FALSE)</f>
        <v>Texas</v>
      </c>
      <c r="E1215" t="s">
        <v>115</v>
      </c>
      <c r="F1215" t="str">
        <f>TRIM(LEFT(data_to_clean[[#This Row],[revenue]],FIND(" ",data_to_clean[[#This Row],[revenue]])))</f>
        <v>10.7</v>
      </c>
      <c r="G1215" t="str">
        <f>RIGHT(data_to_clean[[#This Row],[revenue]],LEN(data_to_clean[[#This Row],[revenue]])-FIND(" ",data_to_clean[[#This Row],[revenue]]))</f>
        <v>Million</v>
      </c>
      <c r="H1215" s="7">
        <f>VALUE(IF(data_to_clean[[#This Row],[multiplicity]]="Million",_xlfn.CONCAT(SUBSTITUTE(data_to_clean[[#This Row],[number]],".",""),"00000"),_xlfn.CONCAT(SUBSTITUTE(data_to_clean[[#This Row],[number]],".",""),"00000000")))</f>
        <v>10700000</v>
      </c>
      <c r="I1215" t="s">
        <v>4766</v>
      </c>
      <c r="J1215">
        <f>ROUND(VALUE(SUBSTITUTE(data_to_clean[[#This Row],[growth_%]],".",",")),0)</f>
        <v>339</v>
      </c>
      <c r="K1215" t="s">
        <v>324</v>
      </c>
      <c r="L1215">
        <v>7</v>
      </c>
      <c r="M1215">
        <v>4</v>
      </c>
      <c r="N1215">
        <v>2009</v>
      </c>
      <c r="O1215">
        <v>1</v>
      </c>
      <c r="P1215" t="s">
        <v>258</v>
      </c>
      <c r="Q1215" t="b">
        <f>AND(ISNUMBER(data_to_clean[[#This Row],[revenue_formatted]]),ISNUMBER(data_to_clean[[#This Row],[growth_formatted_%]]),ISNUMBER(data_to_clean[[#This Row],[workers]]),ISNUMBER(data_to_clean[[#This Row],[previous_workers]]),ISNUMBER(data_to_clean[[#This Row],[founded]]),ISNUMBER(data_to_clean[[#This Row],[yrs_on_list]]))</f>
        <v>1</v>
      </c>
    </row>
    <row r="1216" spans="1:17" x14ac:dyDescent="0.25">
      <c r="A1216">
        <v>1211</v>
      </c>
      <c r="B1216" t="s">
        <v>4767</v>
      </c>
      <c r="C1216" t="s">
        <v>1999</v>
      </c>
      <c r="D1216" t="str">
        <f>VLOOKUP(data_to_clean[[#This Row],[state]],abbreviation_table[],2,FALSE)</f>
        <v>Oklahoma</v>
      </c>
      <c r="E1216" t="s">
        <v>334</v>
      </c>
      <c r="F1216" t="str">
        <f>TRIM(LEFT(data_to_clean[[#This Row],[revenue]],FIND(" ",data_to_clean[[#This Row],[revenue]])))</f>
        <v>5.1</v>
      </c>
      <c r="G1216" t="str">
        <f>RIGHT(data_to_clean[[#This Row],[revenue]],LEN(data_to_clean[[#This Row],[revenue]])-FIND(" ",data_to_clean[[#This Row],[revenue]]))</f>
        <v>Million</v>
      </c>
      <c r="H1216" s="7">
        <f>VALUE(IF(data_to_clean[[#This Row],[multiplicity]]="Million",_xlfn.CONCAT(SUBSTITUTE(data_to_clean[[#This Row],[number]],".",""),"00000"),_xlfn.CONCAT(SUBSTITUTE(data_to_clean[[#This Row],[number]],".",""),"00000000")))</f>
        <v>5100000</v>
      </c>
      <c r="I1216" t="s">
        <v>4769</v>
      </c>
      <c r="J1216">
        <f>ROUND(VALUE(SUBSTITUTE(data_to_clean[[#This Row],[growth_%]],".",",")),0)</f>
        <v>339</v>
      </c>
      <c r="K1216" t="s">
        <v>233</v>
      </c>
      <c r="L1216">
        <v>22</v>
      </c>
      <c r="M1216">
        <v>2</v>
      </c>
      <c r="N1216">
        <v>2012</v>
      </c>
      <c r="O1216">
        <v>3</v>
      </c>
      <c r="P1216" t="s">
        <v>4642</v>
      </c>
      <c r="Q1216" t="b">
        <f>AND(ISNUMBER(data_to_clean[[#This Row],[revenue_formatted]]),ISNUMBER(data_to_clean[[#This Row],[growth_formatted_%]]),ISNUMBER(data_to_clean[[#This Row],[workers]]),ISNUMBER(data_to_clean[[#This Row],[previous_workers]]),ISNUMBER(data_to_clean[[#This Row],[founded]]),ISNUMBER(data_to_clean[[#This Row],[yrs_on_list]]))</f>
        <v>1</v>
      </c>
    </row>
    <row r="1217" spans="1:17" x14ac:dyDescent="0.25">
      <c r="A1217">
        <v>1212</v>
      </c>
      <c r="B1217" t="s">
        <v>4770</v>
      </c>
      <c r="C1217" t="s">
        <v>80</v>
      </c>
      <c r="D1217" t="str">
        <f>VLOOKUP(data_to_clean[[#This Row],[state]],abbreviation_table[],2,FALSE)</f>
        <v>California</v>
      </c>
      <c r="E1217" t="s">
        <v>201</v>
      </c>
      <c r="F1217" t="str">
        <f>TRIM(LEFT(data_to_clean[[#This Row],[revenue]],FIND(" ",data_to_clean[[#This Row],[revenue]])))</f>
        <v>20.4</v>
      </c>
      <c r="G1217" t="str">
        <f>RIGHT(data_to_clean[[#This Row],[revenue]],LEN(data_to_clean[[#This Row],[revenue]])-FIND(" ",data_to_clean[[#This Row],[revenue]]))</f>
        <v>Million</v>
      </c>
      <c r="H1217" s="7">
        <f>VALUE(IF(data_to_clean[[#This Row],[multiplicity]]="Million",_xlfn.CONCAT(SUBSTITUTE(data_to_clean[[#This Row],[number]],".",""),"00000"),_xlfn.CONCAT(SUBSTITUTE(data_to_clean[[#This Row],[number]],".",""),"00000000")))</f>
        <v>20400000</v>
      </c>
      <c r="I1217" t="s">
        <v>4772</v>
      </c>
      <c r="J1217">
        <f>ROUND(VALUE(SUBSTITUTE(data_to_clean[[#This Row],[growth_%]],".",",")),0)</f>
        <v>338</v>
      </c>
      <c r="K1217" t="s">
        <v>33</v>
      </c>
      <c r="L1217">
        <v>1100</v>
      </c>
      <c r="M1217">
        <v>200</v>
      </c>
      <c r="N1217">
        <v>2013</v>
      </c>
      <c r="O1217">
        <v>2</v>
      </c>
      <c r="P1217" t="s">
        <v>4773</v>
      </c>
      <c r="Q1217" t="b">
        <f>AND(ISNUMBER(data_to_clean[[#This Row],[revenue_formatted]]),ISNUMBER(data_to_clean[[#This Row],[growth_formatted_%]]),ISNUMBER(data_to_clean[[#This Row],[workers]]),ISNUMBER(data_to_clean[[#This Row],[previous_workers]]),ISNUMBER(data_to_clean[[#This Row],[founded]]),ISNUMBER(data_to_clean[[#This Row],[yrs_on_list]]))</f>
        <v>1</v>
      </c>
    </row>
    <row r="1218" spans="1:17" x14ac:dyDescent="0.25">
      <c r="A1218">
        <v>1213</v>
      </c>
      <c r="B1218" t="s">
        <v>4774</v>
      </c>
      <c r="C1218" t="s">
        <v>52</v>
      </c>
      <c r="D1218" t="str">
        <f>VLOOKUP(data_to_clean[[#This Row],[state]],abbreviation_table[],2,FALSE)</f>
        <v>Florida</v>
      </c>
      <c r="E1218" t="s">
        <v>4776</v>
      </c>
      <c r="F1218" t="str">
        <f>TRIM(LEFT(data_to_clean[[#This Row],[revenue]],FIND(" ",data_to_clean[[#This Row],[revenue]])))</f>
        <v>59.8</v>
      </c>
      <c r="G1218" t="str">
        <f>RIGHT(data_to_clean[[#This Row],[revenue]],LEN(data_to_clean[[#This Row],[revenue]])-FIND(" ",data_to_clean[[#This Row],[revenue]]))</f>
        <v>Million</v>
      </c>
      <c r="H1218" s="7">
        <f>VALUE(IF(data_to_clean[[#This Row],[multiplicity]]="Million",_xlfn.CONCAT(SUBSTITUTE(data_to_clean[[#This Row],[number]],".",""),"00000"),_xlfn.CONCAT(SUBSTITUTE(data_to_clean[[#This Row],[number]],".",""),"00000000")))</f>
        <v>59800000</v>
      </c>
      <c r="I1218" t="s">
        <v>4777</v>
      </c>
      <c r="J1218">
        <f>ROUND(VALUE(SUBSTITUTE(data_to_clean[[#This Row],[growth_%]],".",",")),0)</f>
        <v>338</v>
      </c>
      <c r="K1218" t="s">
        <v>40</v>
      </c>
      <c r="L1218">
        <v>40</v>
      </c>
      <c r="M1218">
        <v>4</v>
      </c>
      <c r="N1218">
        <v>2011</v>
      </c>
      <c r="O1218">
        <v>3</v>
      </c>
      <c r="P1218" t="s">
        <v>1004</v>
      </c>
      <c r="Q1218" t="b">
        <f>AND(ISNUMBER(data_to_clean[[#This Row],[revenue_formatted]]),ISNUMBER(data_to_clean[[#This Row],[growth_formatted_%]]),ISNUMBER(data_to_clean[[#This Row],[workers]]),ISNUMBER(data_to_clean[[#This Row],[previous_workers]]),ISNUMBER(data_to_clean[[#This Row],[founded]]),ISNUMBER(data_to_clean[[#This Row],[yrs_on_list]]))</f>
        <v>1</v>
      </c>
    </row>
    <row r="1219" spans="1:17" x14ac:dyDescent="0.25">
      <c r="A1219">
        <v>1214</v>
      </c>
      <c r="B1219" t="s">
        <v>4778</v>
      </c>
      <c r="C1219" t="s">
        <v>52</v>
      </c>
      <c r="D1219" t="str">
        <f>VLOOKUP(data_to_clean[[#This Row],[state]],abbreviation_table[],2,FALSE)</f>
        <v>Florida</v>
      </c>
      <c r="E1219" t="s">
        <v>269</v>
      </c>
      <c r="F1219" t="str">
        <f>TRIM(LEFT(data_to_clean[[#This Row],[revenue]],FIND(" ",data_to_clean[[#This Row],[revenue]])))</f>
        <v>7</v>
      </c>
      <c r="G1219" t="str">
        <f>RIGHT(data_to_clean[[#This Row],[revenue]],LEN(data_to_clean[[#This Row],[revenue]])-FIND(" ",data_to_clean[[#This Row],[revenue]]))</f>
        <v>Million</v>
      </c>
      <c r="H1219" s="7">
        <f>VALUE(IF(data_to_clean[[#This Row],[multiplicity]]="Million",_xlfn.CONCAT(SUBSTITUTE(data_to_clean[[#This Row],[number]],".",""),"00000"),_xlfn.CONCAT(SUBSTITUTE(data_to_clean[[#This Row],[number]],".",""),"00000000")))</f>
        <v>700000</v>
      </c>
      <c r="I1219" t="s">
        <v>4780</v>
      </c>
      <c r="J1219">
        <f>ROUND(VALUE(SUBSTITUTE(data_to_clean[[#This Row],[growth_%]],".",",")),0)</f>
        <v>338</v>
      </c>
      <c r="K1219" t="s">
        <v>211</v>
      </c>
      <c r="L1219">
        <v>51</v>
      </c>
      <c r="M1219">
        <v>18</v>
      </c>
      <c r="N1219">
        <v>2013</v>
      </c>
      <c r="O1219">
        <v>1</v>
      </c>
      <c r="P1219" t="s">
        <v>4781</v>
      </c>
      <c r="Q1219" t="b">
        <f>AND(ISNUMBER(data_to_clean[[#This Row],[revenue_formatted]]),ISNUMBER(data_to_clean[[#This Row],[growth_formatted_%]]),ISNUMBER(data_to_clean[[#This Row],[workers]]),ISNUMBER(data_to_clean[[#This Row],[previous_workers]]),ISNUMBER(data_to_clean[[#This Row],[founded]]),ISNUMBER(data_to_clean[[#This Row],[yrs_on_list]]))</f>
        <v>1</v>
      </c>
    </row>
    <row r="1220" spans="1:17" x14ac:dyDescent="0.25">
      <c r="A1220">
        <v>1215</v>
      </c>
      <c r="B1220" t="s">
        <v>4782</v>
      </c>
      <c r="C1220" t="s">
        <v>52</v>
      </c>
      <c r="D1220" t="str">
        <f>VLOOKUP(data_to_clean[[#This Row],[state]],abbreviation_table[],2,FALSE)</f>
        <v>Florida</v>
      </c>
      <c r="E1220" t="s">
        <v>911</v>
      </c>
      <c r="F1220" t="str">
        <f>TRIM(LEFT(data_to_clean[[#This Row],[revenue]],FIND(" ",data_to_clean[[#This Row],[revenue]])))</f>
        <v>2.7</v>
      </c>
      <c r="G1220" t="str">
        <f>RIGHT(data_to_clean[[#This Row],[revenue]],LEN(data_to_clean[[#This Row],[revenue]])-FIND(" ",data_to_clean[[#This Row],[revenue]]))</f>
        <v>Million</v>
      </c>
      <c r="H1220" s="7">
        <f>VALUE(IF(data_to_clean[[#This Row],[multiplicity]]="Million",_xlfn.CONCAT(SUBSTITUTE(data_to_clean[[#This Row],[number]],".",""),"00000"),_xlfn.CONCAT(SUBSTITUTE(data_to_clean[[#This Row],[number]],".",""),"00000000")))</f>
        <v>2700000</v>
      </c>
      <c r="I1220" t="s">
        <v>4784</v>
      </c>
      <c r="J1220">
        <f>ROUND(VALUE(SUBSTITUTE(data_to_clean[[#This Row],[growth_%]],".",",")),0)</f>
        <v>337</v>
      </c>
      <c r="K1220" t="s">
        <v>40</v>
      </c>
      <c r="L1220">
        <v>8</v>
      </c>
      <c r="M1220">
        <v>3</v>
      </c>
      <c r="N1220">
        <v>2010</v>
      </c>
      <c r="O1220">
        <v>1</v>
      </c>
      <c r="P1220" t="s">
        <v>4785</v>
      </c>
      <c r="Q1220" t="b">
        <f>AND(ISNUMBER(data_to_clean[[#This Row],[revenue_formatted]]),ISNUMBER(data_to_clean[[#This Row],[growth_formatted_%]]),ISNUMBER(data_to_clean[[#This Row],[workers]]),ISNUMBER(data_to_clean[[#This Row],[previous_workers]]),ISNUMBER(data_to_clean[[#This Row],[founded]]),ISNUMBER(data_to_clean[[#This Row],[yrs_on_list]]))</f>
        <v>1</v>
      </c>
    </row>
    <row r="1221" spans="1:17" x14ac:dyDescent="0.25">
      <c r="A1221">
        <v>1216</v>
      </c>
      <c r="B1221" t="s">
        <v>4786</v>
      </c>
      <c r="C1221" t="s">
        <v>503</v>
      </c>
      <c r="D1221" t="str">
        <f>VLOOKUP(data_to_clean[[#This Row],[state]],abbreviation_table[],2,FALSE)</f>
        <v>Illinois</v>
      </c>
      <c r="E1221" t="s">
        <v>1152</v>
      </c>
      <c r="F1221" t="str">
        <f>TRIM(LEFT(data_to_clean[[#This Row],[revenue]],FIND(" ",data_to_clean[[#This Row],[revenue]])))</f>
        <v>2.1</v>
      </c>
      <c r="G1221" t="str">
        <f>RIGHT(data_to_clean[[#This Row],[revenue]],LEN(data_to_clean[[#This Row],[revenue]])-FIND(" ",data_to_clean[[#This Row],[revenue]]))</f>
        <v>Million</v>
      </c>
      <c r="H1221" s="7">
        <f>VALUE(IF(data_to_clean[[#This Row],[multiplicity]]="Million",_xlfn.CONCAT(SUBSTITUTE(data_to_clean[[#This Row],[number]],".",""),"00000"),_xlfn.CONCAT(SUBSTITUTE(data_to_clean[[#This Row],[number]],".",""),"00000000")))</f>
        <v>2100000</v>
      </c>
      <c r="I1221" t="s">
        <v>4788</v>
      </c>
      <c r="J1221">
        <f>ROUND(VALUE(SUBSTITUTE(data_to_clean[[#This Row],[growth_%]],".",",")),0)</f>
        <v>337</v>
      </c>
      <c r="K1221" t="s">
        <v>187</v>
      </c>
      <c r="L1221">
        <v>12</v>
      </c>
      <c r="M1221">
        <v>5</v>
      </c>
      <c r="N1221">
        <v>2012</v>
      </c>
      <c r="O1221">
        <v>1</v>
      </c>
      <c r="P1221" t="s">
        <v>506</v>
      </c>
      <c r="Q1221" t="b">
        <f>AND(ISNUMBER(data_to_clean[[#This Row],[revenue_formatted]]),ISNUMBER(data_to_clean[[#This Row],[growth_formatted_%]]),ISNUMBER(data_to_clean[[#This Row],[workers]]),ISNUMBER(data_to_clean[[#This Row],[previous_workers]]),ISNUMBER(data_to_clean[[#This Row],[founded]]),ISNUMBER(data_to_clean[[#This Row],[yrs_on_list]]))</f>
        <v>1</v>
      </c>
    </row>
    <row r="1222" spans="1:17" x14ac:dyDescent="0.25">
      <c r="A1222">
        <v>1217</v>
      </c>
      <c r="B1222" t="s">
        <v>4789</v>
      </c>
      <c r="C1222" t="s">
        <v>80</v>
      </c>
      <c r="D1222" t="str">
        <f>VLOOKUP(data_to_clean[[#This Row],[state]],abbreviation_table[],2,FALSE)</f>
        <v>California</v>
      </c>
      <c r="E1222" t="s">
        <v>4791</v>
      </c>
      <c r="F1222" t="str">
        <f>TRIM(LEFT(data_to_clean[[#This Row],[revenue]],FIND(" ",data_to_clean[[#This Row],[revenue]])))</f>
        <v>69.4</v>
      </c>
      <c r="G1222" t="str">
        <f>RIGHT(data_to_clean[[#This Row],[revenue]],LEN(data_to_clean[[#This Row],[revenue]])-FIND(" ",data_to_clean[[#This Row],[revenue]]))</f>
        <v>Million</v>
      </c>
      <c r="H1222" s="7">
        <f>VALUE(IF(data_to_clean[[#This Row],[multiplicity]]="Million",_xlfn.CONCAT(SUBSTITUTE(data_to_clean[[#This Row],[number]],".",""),"00000"),_xlfn.CONCAT(SUBSTITUTE(data_to_clean[[#This Row],[number]],".",""),"00000000")))</f>
        <v>69400000</v>
      </c>
      <c r="I1222" t="s">
        <v>4792</v>
      </c>
      <c r="J1222">
        <f>ROUND(VALUE(SUBSTITUTE(data_to_clean[[#This Row],[growth_%]],".",",")),0)</f>
        <v>337</v>
      </c>
      <c r="K1222" t="s">
        <v>175</v>
      </c>
      <c r="L1222">
        <v>497</v>
      </c>
      <c r="M1222">
        <v>63</v>
      </c>
      <c r="N1222">
        <v>2009</v>
      </c>
      <c r="O1222">
        <v>4</v>
      </c>
      <c r="P1222" t="s">
        <v>1602</v>
      </c>
      <c r="Q1222" t="b">
        <f>AND(ISNUMBER(data_to_clean[[#This Row],[revenue_formatted]]),ISNUMBER(data_to_clean[[#This Row],[growth_formatted_%]]),ISNUMBER(data_to_clean[[#This Row],[workers]]),ISNUMBER(data_to_clean[[#This Row],[previous_workers]]),ISNUMBER(data_to_clean[[#This Row],[founded]]),ISNUMBER(data_to_clean[[#This Row],[yrs_on_list]]))</f>
        <v>1</v>
      </c>
    </row>
    <row r="1223" spans="1:17" x14ac:dyDescent="0.25">
      <c r="A1223">
        <v>1218</v>
      </c>
      <c r="B1223" t="s">
        <v>4793</v>
      </c>
      <c r="C1223" t="s">
        <v>98</v>
      </c>
      <c r="D1223" t="str">
        <f>VLOOKUP(data_to_clean[[#This Row],[state]],abbreviation_table[],2,FALSE)</f>
        <v>Washington</v>
      </c>
      <c r="E1223" t="s">
        <v>4505</v>
      </c>
      <c r="F1223" t="str">
        <f>TRIM(LEFT(data_to_clean[[#This Row],[revenue]],FIND(" ",data_to_clean[[#This Row],[revenue]])))</f>
        <v>19.9</v>
      </c>
      <c r="G1223" t="str">
        <f>RIGHT(data_to_clean[[#This Row],[revenue]],LEN(data_to_clean[[#This Row],[revenue]])-FIND(" ",data_to_clean[[#This Row],[revenue]]))</f>
        <v>Million</v>
      </c>
      <c r="H1223" s="7">
        <f>VALUE(IF(data_to_clean[[#This Row],[multiplicity]]="Million",_xlfn.CONCAT(SUBSTITUTE(data_to_clean[[#This Row],[number]],".",""),"00000"),_xlfn.CONCAT(SUBSTITUTE(data_to_clean[[#This Row],[number]],".",""),"00000000")))</f>
        <v>19900000</v>
      </c>
      <c r="I1223" t="s">
        <v>4795</v>
      </c>
      <c r="J1223">
        <f>ROUND(VALUE(SUBSTITUTE(data_to_clean[[#This Row],[growth_%]],".",",")),0)</f>
        <v>337</v>
      </c>
      <c r="K1223" t="s">
        <v>156</v>
      </c>
      <c r="L1223">
        <v>40</v>
      </c>
      <c r="M1223">
        <v>14</v>
      </c>
      <c r="N1223">
        <v>2008</v>
      </c>
      <c r="O1223">
        <v>3</v>
      </c>
      <c r="P1223" t="s">
        <v>3735</v>
      </c>
      <c r="Q1223" t="b">
        <f>AND(ISNUMBER(data_to_clean[[#This Row],[revenue_formatted]]),ISNUMBER(data_to_clean[[#This Row],[growth_formatted_%]]),ISNUMBER(data_to_clean[[#This Row],[workers]]),ISNUMBER(data_to_clean[[#This Row],[previous_workers]]),ISNUMBER(data_to_clean[[#This Row],[founded]]),ISNUMBER(data_to_clean[[#This Row],[yrs_on_list]]))</f>
        <v>1</v>
      </c>
    </row>
    <row r="1224" spans="1:17" x14ac:dyDescent="0.25">
      <c r="A1224">
        <v>1219</v>
      </c>
      <c r="B1224" t="s">
        <v>4796</v>
      </c>
      <c r="C1224" t="s">
        <v>74</v>
      </c>
      <c r="D1224" t="str">
        <f>VLOOKUP(data_to_clean[[#This Row],[state]],abbreviation_table[],2,FALSE)</f>
        <v>Ohio</v>
      </c>
      <c r="E1224" t="s">
        <v>4798</v>
      </c>
      <c r="F1224" t="str">
        <f>TRIM(LEFT(data_to_clean[[#This Row],[revenue]],FIND(" ",data_to_clean[[#This Row],[revenue]])))</f>
        <v>13.5</v>
      </c>
      <c r="G1224" t="str">
        <f>RIGHT(data_to_clean[[#This Row],[revenue]],LEN(data_to_clean[[#This Row],[revenue]])-FIND(" ",data_to_clean[[#This Row],[revenue]]))</f>
        <v>Million</v>
      </c>
      <c r="H1224" s="7">
        <f>VALUE(IF(data_to_clean[[#This Row],[multiplicity]]="Million",_xlfn.CONCAT(SUBSTITUTE(data_to_clean[[#This Row],[number]],".",""),"00000"),_xlfn.CONCAT(SUBSTITUTE(data_to_clean[[#This Row],[number]],".",""),"00000000")))</f>
        <v>13500000</v>
      </c>
      <c r="I1224" t="s">
        <v>4799</v>
      </c>
      <c r="J1224">
        <f>ROUND(VALUE(SUBSTITUTE(data_to_clean[[#This Row],[growth_%]],".",",")),0)</f>
        <v>337</v>
      </c>
      <c r="K1224" t="s">
        <v>107</v>
      </c>
      <c r="L1224">
        <v>86</v>
      </c>
      <c r="M1224">
        <v>22</v>
      </c>
      <c r="N1224">
        <v>2014</v>
      </c>
      <c r="O1224">
        <v>1</v>
      </c>
      <c r="P1224" t="s">
        <v>4800</v>
      </c>
      <c r="Q1224" t="b">
        <f>AND(ISNUMBER(data_to_clean[[#This Row],[revenue_formatted]]),ISNUMBER(data_to_clean[[#This Row],[growth_formatted_%]]),ISNUMBER(data_to_clean[[#This Row],[workers]]),ISNUMBER(data_to_clean[[#This Row],[previous_workers]]),ISNUMBER(data_to_clean[[#This Row],[founded]]),ISNUMBER(data_to_clean[[#This Row],[yrs_on_list]]))</f>
        <v>1</v>
      </c>
    </row>
    <row r="1225" spans="1:17" x14ac:dyDescent="0.25">
      <c r="A1225">
        <v>1220</v>
      </c>
      <c r="B1225" t="s">
        <v>4801</v>
      </c>
      <c r="C1225" t="s">
        <v>30</v>
      </c>
      <c r="D1225" t="str">
        <f>VLOOKUP(data_to_clean[[#This Row],[state]],abbreviation_table[],2,FALSE)</f>
        <v>Texas</v>
      </c>
      <c r="E1225" t="s">
        <v>334</v>
      </c>
      <c r="F1225" t="str">
        <f>TRIM(LEFT(data_to_clean[[#This Row],[revenue]],FIND(" ",data_to_clean[[#This Row],[revenue]])))</f>
        <v>5.1</v>
      </c>
      <c r="G1225" t="str">
        <f>RIGHT(data_to_clean[[#This Row],[revenue]],LEN(data_to_clean[[#This Row],[revenue]])-FIND(" ",data_to_clean[[#This Row],[revenue]]))</f>
        <v>Million</v>
      </c>
      <c r="H1225" s="7">
        <f>VALUE(IF(data_to_clean[[#This Row],[multiplicity]]="Million",_xlfn.CONCAT(SUBSTITUTE(data_to_clean[[#This Row],[number]],".",""),"00000"),_xlfn.CONCAT(SUBSTITUTE(data_to_clean[[#This Row],[number]],".",""),"00000000")))</f>
        <v>5100000</v>
      </c>
      <c r="I1225" t="s">
        <v>4803</v>
      </c>
      <c r="J1225">
        <f>ROUND(VALUE(SUBSTITUTE(data_to_clean[[#This Row],[growth_%]],".",",")),0)</f>
        <v>337</v>
      </c>
      <c r="K1225" t="s">
        <v>156</v>
      </c>
      <c r="L1225">
        <v>22</v>
      </c>
      <c r="M1225">
        <v>9</v>
      </c>
      <c r="N1225">
        <v>2009</v>
      </c>
      <c r="O1225">
        <v>2</v>
      </c>
      <c r="P1225" t="s">
        <v>34</v>
      </c>
      <c r="Q1225" t="b">
        <f>AND(ISNUMBER(data_to_clean[[#This Row],[revenue_formatted]]),ISNUMBER(data_to_clean[[#This Row],[growth_formatted_%]]),ISNUMBER(data_to_clean[[#This Row],[workers]]),ISNUMBER(data_to_clean[[#This Row],[previous_workers]]),ISNUMBER(data_to_clean[[#This Row],[founded]]),ISNUMBER(data_to_clean[[#This Row],[yrs_on_list]]))</f>
        <v>1</v>
      </c>
    </row>
    <row r="1226" spans="1:17" x14ac:dyDescent="0.25">
      <c r="A1226">
        <v>1221</v>
      </c>
      <c r="B1226" t="s">
        <v>4804</v>
      </c>
      <c r="C1226" t="s">
        <v>166</v>
      </c>
      <c r="D1226" t="str">
        <f>VLOOKUP(data_to_clean[[#This Row],[state]],abbreviation_table[],2,FALSE)</f>
        <v>Utah</v>
      </c>
      <c r="E1226" t="s">
        <v>191</v>
      </c>
      <c r="F1226" t="str">
        <f>TRIM(LEFT(data_to_clean[[#This Row],[revenue]],FIND(" ",data_to_clean[[#This Row],[revenue]])))</f>
        <v>11.8</v>
      </c>
      <c r="G1226" t="str">
        <f>RIGHT(data_to_clean[[#This Row],[revenue]],LEN(data_to_clean[[#This Row],[revenue]])-FIND(" ",data_to_clean[[#This Row],[revenue]]))</f>
        <v>Million</v>
      </c>
      <c r="H1226" s="7">
        <f>VALUE(IF(data_to_clean[[#This Row],[multiplicity]]="Million",_xlfn.CONCAT(SUBSTITUTE(data_to_clean[[#This Row],[number]],".",""),"00000"),_xlfn.CONCAT(SUBSTITUTE(data_to_clean[[#This Row],[number]],".",""),"00000000")))</f>
        <v>11800000</v>
      </c>
      <c r="I1226" t="s">
        <v>4806</v>
      </c>
      <c r="J1226">
        <f>ROUND(VALUE(SUBSTITUTE(data_to_clean[[#This Row],[growth_%]],".",",")),0)</f>
        <v>337</v>
      </c>
      <c r="K1226" t="s">
        <v>156</v>
      </c>
      <c r="L1226">
        <v>100</v>
      </c>
      <c r="M1226">
        <v>80</v>
      </c>
      <c r="N1226">
        <v>2007</v>
      </c>
      <c r="O1226">
        <v>1</v>
      </c>
      <c r="P1226" t="s">
        <v>479</v>
      </c>
      <c r="Q1226" t="b">
        <f>AND(ISNUMBER(data_to_clean[[#This Row],[revenue_formatted]]),ISNUMBER(data_to_clean[[#This Row],[growth_formatted_%]]),ISNUMBER(data_to_clean[[#This Row],[workers]]),ISNUMBER(data_to_clean[[#This Row],[previous_workers]]),ISNUMBER(data_to_clean[[#This Row],[founded]]),ISNUMBER(data_to_clean[[#This Row],[yrs_on_list]]))</f>
        <v>1</v>
      </c>
    </row>
    <row r="1227" spans="1:17" x14ac:dyDescent="0.25">
      <c r="A1227">
        <v>1222</v>
      </c>
      <c r="B1227" t="s">
        <v>4807</v>
      </c>
      <c r="C1227" t="s">
        <v>341</v>
      </c>
      <c r="D1227" t="str">
        <f>VLOOKUP(data_to_clean[[#This Row],[state]],abbreviation_table[],2,FALSE)</f>
        <v>Massachusetts</v>
      </c>
      <c r="E1227" t="s">
        <v>4809</v>
      </c>
      <c r="F1227" t="str">
        <f>TRIM(LEFT(data_to_clean[[#This Row],[revenue]],FIND(" ",data_to_clean[[#This Row],[revenue]])))</f>
        <v>56</v>
      </c>
      <c r="G1227" t="str">
        <f>RIGHT(data_to_clean[[#This Row],[revenue]],LEN(data_to_clean[[#This Row],[revenue]])-FIND(" ",data_to_clean[[#This Row],[revenue]]))</f>
        <v>Million</v>
      </c>
      <c r="H1227" s="7">
        <f>VALUE(IF(data_to_clean[[#This Row],[multiplicity]]="Million",_xlfn.CONCAT(SUBSTITUTE(data_to_clean[[#This Row],[number]],".",""),"00000"),_xlfn.CONCAT(SUBSTITUTE(data_to_clean[[#This Row],[number]],".",""),"00000000")))</f>
        <v>5600000</v>
      </c>
      <c r="I1227" t="s">
        <v>4810</v>
      </c>
      <c r="J1227">
        <f>ROUND(VALUE(SUBSTITUTE(data_to_clean[[#This Row],[growth_%]],".",",")),0)</f>
        <v>337</v>
      </c>
      <c r="K1227" t="s">
        <v>1041</v>
      </c>
      <c r="L1227">
        <v>247</v>
      </c>
      <c r="M1227">
        <v>126</v>
      </c>
      <c r="N1227">
        <v>2000</v>
      </c>
      <c r="O1227">
        <v>3</v>
      </c>
      <c r="P1227" t="s">
        <v>4811</v>
      </c>
      <c r="Q1227" t="b">
        <f>AND(ISNUMBER(data_to_clean[[#This Row],[revenue_formatted]]),ISNUMBER(data_to_clean[[#This Row],[growth_formatted_%]]),ISNUMBER(data_to_clean[[#This Row],[workers]]),ISNUMBER(data_to_clean[[#This Row],[previous_workers]]),ISNUMBER(data_to_clean[[#This Row],[founded]]),ISNUMBER(data_to_clean[[#This Row],[yrs_on_list]]))</f>
        <v>1</v>
      </c>
    </row>
    <row r="1228" spans="1:17" x14ac:dyDescent="0.25">
      <c r="A1228">
        <v>1223</v>
      </c>
      <c r="B1228" t="s">
        <v>4812</v>
      </c>
      <c r="C1228" t="s">
        <v>59</v>
      </c>
      <c r="D1228" t="str">
        <f>VLOOKUP(data_to_clean[[#This Row],[state]],abbreviation_table[],2,FALSE)</f>
        <v>New Jersey</v>
      </c>
      <c r="E1228" t="s">
        <v>4814</v>
      </c>
      <c r="F1228" t="str">
        <f>TRIM(LEFT(data_to_clean[[#This Row],[revenue]],FIND(" ",data_to_clean[[#This Row],[revenue]])))</f>
        <v>36.2</v>
      </c>
      <c r="G1228" t="str">
        <f>RIGHT(data_to_clean[[#This Row],[revenue]],LEN(data_to_clean[[#This Row],[revenue]])-FIND(" ",data_to_clean[[#This Row],[revenue]]))</f>
        <v>Million</v>
      </c>
      <c r="H1228" s="7">
        <f>VALUE(IF(data_to_clean[[#This Row],[multiplicity]]="Million",_xlfn.CONCAT(SUBSTITUTE(data_to_clean[[#This Row],[number]],".",""),"00000"),_xlfn.CONCAT(SUBSTITUTE(data_to_clean[[#This Row],[number]],".",""),"00000000")))</f>
        <v>36200000</v>
      </c>
      <c r="I1228" t="s">
        <v>4815</v>
      </c>
      <c r="J1228">
        <f>ROUND(VALUE(SUBSTITUTE(data_to_clean[[#This Row],[growth_%]],".",",")),0)</f>
        <v>336</v>
      </c>
      <c r="K1228" t="s">
        <v>18</v>
      </c>
      <c r="L1228">
        <v>25</v>
      </c>
      <c r="M1228">
        <v>16</v>
      </c>
      <c r="N1228">
        <v>2012</v>
      </c>
      <c r="O1228">
        <v>3</v>
      </c>
      <c r="P1228" t="s">
        <v>560</v>
      </c>
      <c r="Q1228" t="b">
        <f>AND(ISNUMBER(data_to_clean[[#This Row],[revenue_formatted]]),ISNUMBER(data_to_clean[[#This Row],[growth_formatted_%]]),ISNUMBER(data_to_clean[[#This Row],[workers]]),ISNUMBER(data_to_clean[[#This Row],[previous_workers]]),ISNUMBER(data_to_clean[[#This Row],[founded]]),ISNUMBER(data_to_clean[[#This Row],[yrs_on_list]]))</f>
        <v>1</v>
      </c>
    </row>
    <row r="1229" spans="1:17" x14ac:dyDescent="0.25">
      <c r="A1229">
        <v>1224</v>
      </c>
      <c r="B1229" t="s">
        <v>4816</v>
      </c>
      <c r="C1229" t="s">
        <v>80</v>
      </c>
      <c r="D1229" t="str">
        <f>VLOOKUP(data_to_clean[[#This Row],[state]],abbreviation_table[],2,FALSE)</f>
        <v>California</v>
      </c>
      <c r="E1229" t="s">
        <v>1773</v>
      </c>
      <c r="F1229" t="str">
        <f>TRIM(LEFT(data_to_clean[[#This Row],[revenue]],FIND(" ",data_to_clean[[#This Row],[revenue]])))</f>
        <v>9.5</v>
      </c>
      <c r="G1229" t="str">
        <f>RIGHT(data_to_clean[[#This Row],[revenue]],LEN(data_to_clean[[#This Row],[revenue]])-FIND(" ",data_to_clean[[#This Row],[revenue]]))</f>
        <v>Million</v>
      </c>
      <c r="H1229" s="7">
        <f>VALUE(IF(data_to_clean[[#This Row],[multiplicity]]="Million",_xlfn.CONCAT(SUBSTITUTE(data_to_clean[[#This Row],[number]],".",""),"00000"),_xlfn.CONCAT(SUBSTITUTE(data_to_clean[[#This Row],[number]],".",""),"00000000")))</f>
        <v>9500000</v>
      </c>
      <c r="I1229" t="s">
        <v>4818</v>
      </c>
      <c r="J1229">
        <f>ROUND(VALUE(SUBSTITUTE(data_to_clean[[#This Row],[growth_%]],".",",")),0)</f>
        <v>336</v>
      </c>
      <c r="K1229" t="s">
        <v>175</v>
      </c>
      <c r="L1229">
        <v>4</v>
      </c>
      <c r="M1229">
        <v>3</v>
      </c>
      <c r="N1229">
        <v>2007</v>
      </c>
      <c r="O1229">
        <v>5</v>
      </c>
      <c r="P1229" t="s">
        <v>1602</v>
      </c>
      <c r="Q1229" t="b">
        <f>AND(ISNUMBER(data_to_clean[[#This Row],[revenue_formatted]]),ISNUMBER(data_to_clean[[#This Row],[growth_formatted_%]]),ISNUMBER(data_to_clean[[#This Row],[workers]]),ISNUMBER(data_to_clean[[#This Row],[previous_workers]]),ISNUMBER(data_to_clean[[#This Row],[founded]]),ISNUMBER(data_to_clean[[#This Row],[yrs_on_list]]))</f>
        <v>1</v>
      </c>
    </row>
    <row r="1230" spans="1:17" x14ac:dyDescent="0.25">
      <c r="A1230">
        <v>1225</v>
      </c>
      <c r="B1230" t="s">
        <v>4819</v>
      </c>
      <c r="C1230" t="s">
        <v>4821</v>
      </c>
      <c r="D1230" t="str">
        <f>VLOOKUP(data_to_clean[[#This Row],[state]],abbreviation_table[],2,FALSE)</f>
        <v>West Virginia</v>
      </c>
      <c r="E1230" t="s">
        <v>287</v>
      </c>
      <c r="F1230" t="str">
        <f>TRIM(LEFT(data_to_clean[[#This Row],[revenue]],FIND(" ",data_to_clean[[#This Row],[revenue]])))</f>
        <v>6.3</v>
      </c>
      <c r="G1230" t="str">
        <f>RIGHT(data_to_clean[[#This Row],[revenue]],LEN(data_to_clean[[#This Row],[revenue]])-FIND(" ",data_to_clean[[#This Row],[revenue]]))</f>
        <v>Million</v>
      </c>
      <c r="H1230" s="7">
        <f>VALUE(IF(data_to_clean[[#This Row],[multiplicity]]="Million",_xlfn.CONCAT(SUBSTITUTE(data_to_clean[[#This Row],[number]],".",""),"00000"),_xlfn.CONCAT(SUBSTITUTE(data_to_clean[[#This Row],[number]],".",""),"00000000")))</f>
        <v>6300000</v>
      </c>
      <c r="I1230" t="s">
        <v>4822</v>
      </c>
      <c r="J1230">
        <f>ROUND(VALUE(SUBSTITUTE(data_to_clean[[#This Row],[growth_%]],".",",")),0)</f>
        <v>336</v>
      </c>
      <c r="K1230" t="s">
        <v>18</v>
      </c>
      <c r="L1230">
        <v>19</v>
      </c>
      <c r="M1230">
        <v>5</v>
      </c>
      <c r="N1230">
        <v>2010</v>
      </c>
      <c r="O1230">
        <v>2</v>
      </c>
      <c r="P1230" t="s">
        <v>4823</v>
      </c>
      <c r="Q1230" t="b">
        <f>AND(ISNUMBER(data_to_clean[[#This Row],[revenue_formatted]]),ISNUMBER(data_to_clean[[#This Row],[growth_formatted_%]]),ISNUMBER(data_to_clean[[#This Row],[workers]]),ISNUMBER(data_to_clean[[#This Row],[previous_workers]]),ISNUMBER(data_to_clean[[#This Row],[founded]]),ISNUMBER(data_to_clean[[#This Row],[yrs_on_list]]))</f>
        <v>1</v>
      </c>
    </row>
    <row r="1231" spans="1:17" x14ac:dyDescent="0.25">
      <c r="A1231">
        <v>1226</v>
      </c>
      <c r="B1231" t="s">
        <v>4824</v>
      </c>
      <c r="C1231" t="s">
        <v>341</v>
      </c>
      <c r="D1231" t="str">
        <f>VLOOKUP(data_to_clean[[#This Row],[state]],abbreviation_table[],2,FALSE)</f>
        <v>Massachusetts</v>
      </c>
      <c r="E1231" t="s">
        <v>1309</v>
      </c>
      <c r="F1231" t="str">
        <f>TRIM(LEFT(data_to_clean[[#This Row],[revenue]],FIND(" ",data_to_clean[[#This Row],[revenue]])))</f>
        <v>3.4</v>
      </c>
      <c r="G1231" t="str">
        <f>RIGHT(data_to_clean[[#This Row],[revenue]],LEN(data_to_clean[[#This Row],[revenue]])-FIND(" ",data_to_clean[[#This Row],[revenue]]))</f>
        <v>Million</v>
      </c>
      <c r="H1231" s="7">
        <f>VALUE(IF(data_to_clean[[#This Row],[multiplicity]]="Million",_xlfn.CONCAT(SUBSTITUTE(data_to_clean[[#This Row],[number]],".",""),"00000"),_xlfn.CONCAT(SUBSTITUTE(data_to_clean[[#This Row],[number]],".",""),"00000000")))</f>
        <v>3400000</v>
      </c>
      <c r="I1231" t="s">
        <v>4826</v>
      </c>
      <c r="J1231">
        <f>ROUND(VALUE(SUBSTITUTE(data_to_clean[[#This Row],[growth_%]],".",",")),0)</f>
        <v>335</v>
      </c>
      <c r="K1231" t="s">
        <v>18</v>
      </c>
      <c r="L1231">
        <v>54</v>
      </c>
      <c r="M1231">
        <v>19</v>
      </c>
      <c r="N1231">
        <v>2014</v>
      </c>
      <c r="O1231">
        <v>1</v>
      </c>
      <c r="P1231" t="s">
        <v>344</v>
      </c>
      <c r="Q1231" t="b">
        <f>AND(ISNUMBER(data_to_clean[[#This Row],[revenue_formatted]]),ISNUMBER(data_to_clean[[#This Row],[growth_formatted_%]]),ISNUMBER(data_to_clean[[#This Row],[workers]]),ISNUMBER(data_to_clean[[#This Row],[previous_workers]]),ISNUMBER(data_to_clean[[#This Row],[founded]]),ISNUMBER(data_to_clean[[#This Row],[yrs_on_list]]))</f>
        <v>1</v>
      </c>
    </row>
    <row r="1232" spans="1:17" x14ac:dyDescent="0.25">
      <c r="A1232">
        <v>1227</v>
      </c>
      <c r="B1232" t="s">
        <v>4827</v>
      </c>
      <c r="C1232" t="s">
        <v>80</v>
      </c>
      <c r="D1232" t="str">
        <f>VLOOKUP(data_to_clean[[#This Row],[state]],abbreviation_table[],2,FALSE)</f>
        <v>California</v>
      </c>
      <c r="E1232" t="s">
        <v>798</v>
      </c>
      <c r="F1232" t="str">
        <f>TRIM(LEFT(data_to_clean[[#This Row],[revenue]],FIND(" ",data_to_clean[[#This Row],[revenue]])))</f>
        <v>3</v>
      </c>
      <c r="G1232" t="str">
        <f>RIGHT(data_to_clean[[#This Row],[revenue]],LEN(data_to_clean[[#This Row],[revenue]])-FIND(" ",data_to_clean[[#This Row],[revenue]]))</f>
        <v>Million</v>
      </c>
      <c r="H1232" s="7">
        <f>VALUE(IF(data_to_clean[[#This Row],[multiplicity]]="Million",_xlfn.CONCAT(SUBSTITUTE(data_to_clean[[#This Row],[number]],".",""),"00000"),_xlfn.CONCAT(SUBSTITUTE(data_to_clean[[#This Row],[number]],".",""),"00000000")))</f>
        <v>300000</v>
      </c>
      <c r="I1232" t="s">
        <v>4829</v>
      </c>
      <c r="J1232">
        <f>ROUND(VALUE(SUBSTITUTE(data_to_clean[[#This Row],[growth_%]],".",",")),0)</f>
        <v>335</v>
      </c>
      <c r="K1232" t="s">
        <v>233</v>
      </c>
      <c r="L1232">
        <v>24</v>
      </c>
      <c r="M1232">
        <v>6</v>
      </c>
      <c r="N1232">
        <v>2012</v>
      </c>
      <c r="O1232">
        <v>1</v>
      </c>
      <c r="P1232" t="s">
        <v>730</v>
      </c>
      <c r="Q1232" t="b">
        <f>AND(ISNUMBER(data_to_clean[[#This Row],[revenue_formatted]]),ISNUMBER(data_to_clean[[#This Row],[growth_formatted_%]]),ISNUMBER(data_to_clean[[#This Row],[workers]]),ISNUMBER(data_to_clean[[#This Row],[previous_workers]]),ISNUMBER(data_to_clean[[#This Row],[founded]]),ISNUMBER(data_to_clean[[#This Row],[yrs_on_list]]))</f>
        <v>1</v>
      </c>
    </row>
    <row r="1233" spans="1:17" x14ac:dyDescent="0.25">
      <c r="A1233">
        <v>1228</v>
      </c>
      <c r="B1233" t="s">
        <v>4830</v>
      </c>
      <c r="C1233" t="s">
        <v>30</v>
      </c>
      <c r="D1233" t="str">
        <f>VLOOKUP(data_to_clean[[#This Row],[state]],abbreviation_table[],2,FALSE)</f>
        <v>Texas</v>
      </c>
      <c r="E1233" t="s">
        <v>1920</v>
      </c>
      <c r="F1233" t="str">
        <f>TRIM(LEFT(data_to_clean[[#This Row],[revenue]],FIND(" ",data_to_clean[[#This Row],[revenue]])))</f>
        <v>2.4</v>
      </c>
      <c r="G1233" t="str">
        <f>RIGHT(data_to_clean[[#This Row],[revenue]],LEN(data_to_clean[[#This Row],[revenue]])-FIND(" ",data_to_clean[[#This Row],[revenue]]))</f>
        <v>Million</v>
      </c>
      <c r="H1233" s="7">
        <f>VALUE(IF(data_to_clean[[#This Row],[multiplicity]]="Million",_xlfn.CONCAT(SUBSTITUTE(data_to_clean[[#This Row],[number]],".",""),"00000"),_xlfn.CONCAT(SUBSTITUTE(data_to_clean[[#This Row],[number]],".",""),"00000000")))</f>
        <v>2400000</v>
      </c>
      <c r="I1233" t="s">
        <v>4832</v>
      </c>
      <c r="J1233">
        <f>ROUND(VALUE(SUBSTITUTE(data_to_clean[[#This Row],[growth_%]],".",",")),0)</f>
        <v>334</v>
      </c>
      <c r="K1233" t="s">
        <v>175</v>
      </c>
      <c r="L1233">
        <v>6</v>
      </c>
      <c r="M1233">
        <v>2</v>
      </c>
      <c r="N1233">
        <v>2011</v>
      </c>
      <c r="O1233">
        <v>1</v>
      </c>
      <c r="P1233" t="s">
        <v>251</v>
      </c>
      <c r="Q1233" t="b">
        <f>AND(ISNUMBER(data_to_clean[[#This Row],[revenue_formatted]]),ISNUMBER(data_to_clean[[#This Row],[growth_formatted_%]]),ISNUMBER(data_to_clean[[#This Row],[workers]]),ISNUMBER(data_to_clean[[#This Row],[previous_workers]]),ISNUMBER(data_to_clean[[#This Row],[founded]]),ISNUMBER(data_to_clean[[#This Row],[yrs_on_list]]))</f>
        <v>1</v>
      </c>
    </row>
    <row r="1234" spans="1:17" x14ac:dyDescent="0.25">
      <c r="A1234">
        <v>1229</v>
      </c>
      <c r="B1234" t="s">
        <v>4833</v>
      </c>
      <c r="C1234" t="s">
        <v>341</v>
      </c>
      <c r="D1234" t="str">
        <f>VLOOKUP(data_to_clean[[#This Row],[state]],abbreviation_table[],2,FALSE)</f>
        <v>Massachusetts</v>
      </c>
      <c r="E1234" t="s">
        <v>4835</v>
      </c>
      <c r="F1234" t="str">
        <f>TRIM(LEFT(data_to_clean[[#This Row],[revenue]],FIND(" ",data_to_clean[[#This Row],[revenue]])))</f>
        <v>41.3</v>
      </c>
      <c r="G1234" t="str">
        <f>RIGHT(data_to_clean[[#This Row],[revenue]],LEN(data_to_clean[[#This Row],[revenue]])-FIND(" ",data_to_clean[[#This Row],[revenue]]))</f>
        <v>Million</v>
      </c>
      <c r="H1234" s="7">
        <f>VALUE(IF(data_to_clean[[#This Row],[multiplicity]]="Million",_xlfn.CONCAT(SUBSTITUTE(data_to_clean[[#This Row],[number]],".",""),"00000"),_xlfn.CONCAT(SUBSTITUTE(data_to_clean[[#This Row],[number]],".",""),"00000000")))</f>
        <v>41300000</v>
      </c>
      <c r="I1234" t="s">
        <v>4836</v>
      </c>
      <c r="J1234">
        <f>ROUND(VALUE(SUBSTITUTE(data_to_clean[[#This Row],[growth_%]],".",",")),0)</f>
        <v>334</v>
      </c>
      <c r="K1234" t="s">
        <v>18</v>
      </c>
      <c r="L1234">
        <v>1382</v>
      </c>
      <c r="M1234">
        <v>125</v>
      </c>
      <c r="N1234">
        <v>2007</v>
      </c>
      <c r="O1234">
        <v>6</v>
      </c>
      <c r="P1234" t="s">
        <v>4837</v>
      </c>
      <c r="Q1234" t="b">
        <f>AND(ISNUMBER(data_to_clean[[#This Row],[revenue_formatted]]),ISNUMBER(data_to_clean[[#This Row],[growth_formatted_%]]),ISNUMBER(data_to_clean[[#This Row],[workers]]),ISNUMBER(data_to_clean[[#This Row],[previous_workers]]),ISNUMBER(data_to_clean[[#This Row],[founded]]),ISNUMBER(data_to_clean[[#This Row],[yrs_on_list]]))</f>
        <v>1</v>
      </c>
    </row>
    <row r="1235" spans="1:17" x14ac:dyDescent="0.25">
      <c r="A1235">
        <v>1230</v>
      </c>
      <c r="B1235" t="s">
        <v>4838</v>
      </c>
      <c r="C1235" t="s">
        <v>80</v>
      </c>
      <c r="D1235" t="str">
        <f>VLOOKUP(data_to_clean[[#This Row],[state]],abbreviation_table[],2,FALSE)</f>
        <v>California</v>
      </c>
      <c r="E1235" t="s">
        <v>1157</v>
      </c>
      <c r="F1235" t="str">
        <f>TRIM(LEFT(data_to_clean[[#This Row],[revenue]],FIND(" ",data_to_clean[[#This Row],[revenue]])))</f>
        <v>5.3</v>
      </c>
      <c r="G1235" t="str">
        <f>RIGHT(data_to_clean[[#This Row],[revenue]],LEN(data_to_clean[[#This Row],[revenue]])-FIND(" ",data_to_clean[[#This Row],[revenue]]))</f>
        <v>Million</v>
      </c>
      <c r="H1235" s="7">
        <f>VALUE(IF(data_to_clean[[#This Row],[multiplicity]]="Million",_xlfn.CONCAT(SUBSTITUTE(data_to_clean[[#This Row],[number]],".",""),"00000"),_xlfn.CONCAT(SUBSTITUTE(data_to_clean[[#This Row],[number]],".",""),"00000000")))</f>
        <v>5300000</v>
      </c>
      <c r="I1235" t="s">
        <v>4840</v>
      </c>
      <c r="J1235">
        <f>ROUND(VALUE(SUBSTITUTE(data_to_clean[[#This Row],[growth_%]],".",",")),0)</f>
        <v>334</v>
      </c>
      <c r="K1235" t="s">
        <v>40</v>
      </c>
      <c r="L1235">
        <v>16</v>
      </c>
      <c r="M1235">
        <v>3</v>
      </c>
      <c r="N1235">
        <v>2012</v>
      </c>
      <c r="O1235">
        <v>1</v>
      </c>
      <c r="P1235" t="s">
        <v>1925</v>
      </c>
      <c r="Q1235" t="b">
        <f>AND(ISNUMBER(data_to_clean[[#This Row],[revenue_formatted]]),ISNUMBER(data_to_clean[[#This Row],[growth_formatted_%]]),ISNUMBER(data_to_clean[[#This Row],[workers]]),ISNUMBER(data_to_clean[[#This Row],[previous_workers]]),ISNUMBER(data_to_clean[[#This Row],[founded]]),ISNUMBER(data_to_clean[[#This Row],[yrs_on_list]]))</f>
        <v>1</v>
      </c>
    </row>
    <row r="1236" spans="1:17" x14ac:dyDescent="0.25">
      <c r="A1236">
        <v>1231</v>
      </c>
      <c r="B1236" t="s">
        <v>4841</v>
      </c>
      <c r="C1236" t="s">
        <v>503</v>
      </c>
      <c r="D1236" t="str">
        <f>VLOOKUP(data_to_clean[[#This Row],[state]],abbreviation_table[],2,FALSE)</f>
        <v>Illinois</v>
      </c>
      <c r="E1236" t="s">
        <v>4843</v>
      </c>
      <c r="F1236" t="str">
        <f>TRIM(LEFT(data_to_clean[[#This Row],[revenue]],FIND(" ",data_to_clean[[#This Row],[revenue]])))</f>
        <v>25.2</v>
      </c>
      <c r="G1236" t="str">
        <f>RIGHT(data_to_clean[[#This Row],[revenue]],LEN(data_to_clean[[#This Row],[revenue]])-FIND(" ",data_to_clean[[#This Row],[revenue]]))</f>
        <v>Million</v>
      </c>
      <c r="H1236" s="7">
        <f>VALUE(IF(data_to_clean[[#This Row],[multiplicity]]="Million",_xlfn.CONCAT(SUBSTITUTE(data_to_clean[[#This Row],[number]],".",""),"00000"),_xlfn.CONCAT(SUBSTITUTE(data_to_clean[[#This Row],[number]],".",""),"00000000")))</f>
        <v>25200000</v>
      </c>
      <c r="I1236" t="s">
        <v>4844</v>
      </c>
      <c r="J1236">
        <f>ROUND(VALUE(SUBSTITUTE(data_to_clean[[#This Row],[growth_%]],".",",")),0)</f>
        <v>334</v>
      </c>
      <c r="K1236" t="s">
        <v>623</v>
      </c>
      <c r="L1236">
        <v>1400</v>
      </c>
      <c r="M1236">
        <v>280</v>
      </c>
      <c r="N1236">
        <v>2011</v>
      </c>
      <c r="O1236">
        <v>4</v>
      </c>
      <c r="P1236" t="s">
        <v>1274</v>
      </c>
      <c r="Q1236" t="b">
        <f>AND(ISNUMBER(data_to_clean[[#This Row],[revenue_formatted]]),ISNUMBER(data_to_clean[[#This Row],[growth_formatted_%]]),ISNUMBER(data_to_clean[[#This Row],[workers]]),ISNUMBER(data_to_clean[[#This Row],[previous_workers]]),ISNUMBER(data_to_clean[[#This Row],[founded]]),ISNUMBER(data_to_clean[[#This Row],[yrs_on_list]]))</f>
        <v>1</v>
      </c>
    </row>
    <row r="1237" spans="1:17" x14ac:dyDescent="0.25">
      <c r="A1237">
        <v>1232</v>
      </c>
      <c r="B1237" t="s">
        <v>4845</v>
      </c>
      <c r="C1237" t="s">
        <v>80</v>
      </c>
      <c r="D1237" t="str">
        <f>VLOOKUP(data_to_clean[[#This Row],[state]],abbreviation_table[],2,FALSE)</f>
        <v>California</v>
      </c>
      <c r="E1237" t="s">
        <v>911</v>
      </c>
      <c r="F1237" t="str">
        <f>TRIM(LEFT(data_to_clean[[#This Row],[revenue]],FIND(" ",data_to_clean[[#This Row],[revenue]])))</f>
        <v>2.7</v>
      </c>
      <c r="G1237" t="str">
        <f>RIGHT(data_to_clean[[#This Row],[revenue]],LEN(data_to_clean[[#This Row],[revenue]])-FIND(" ",data_to_clean[[#This Row],[revenue]]))</f>
        <v>Million</v>
      </c>
      <c r="H1237" s="7">
        <f>VALUE(IF(data_to_clean[[#This Row],[multiplicity]]="Million",_xlfn.CONCAT(SUBSTITUTE(data_to_clean[[#This Row],[number]],".",""),"00000"),_xlfn.CONCAT(SUBSTITUTE(data_to_clean[[#This Row],[number]],".",""),"00000000")))</f>
        <v>2700000</v>
      </c>
      <c r="I1237" t="s">
        <v>4847</v>
      </c>
      <c r="J1237">
        <f>ROUND(VALUE(SUBSTITUTE(data_to_clean[[#This Row],[growth_%]],".",",")),0)</f>
        <v>334</v>
      </c>
      <c r="K1237" t="s">
        <v>40</v>
      </c>
      <c r="L1237">
        <v>13</v>
      </c>
      <c r="M1237">
        <v>4</v>
      </c>
      <c r="N1237">
        <v>2012</v>
      </c>
      <c r="O1237">
        <v>1</v>
      </c>
      <c r="P1237" t="s">
        <v>2584</v>
      </c>
      <c r="Q1237" t="b">
        <f>AND(ISNUMBER(data_to_clean[[#This Row],[revenue_formatted]]),ISNUMBER(data_to_clean[[#This Row],[growth_formatted_%]]),ISNUMBER(data_to_clean[[#This Row],[workers]]),ISNUMBER(data_to_clean[[#This Row],[previous_workers]]),ISNUMBER(data_to_clean[[#This Row],[founded]]),ISNUMBER(data_to_clean[[#This Row],[yrs_on_list]]))</f>
        <v>1</v>
      </c>
    </row>
    <row r="1238" spans="1:17" x14ac:dyDescent="0.25">
      <c r="A1238">
        <v>1233</v>
      </c>
      <c r="B1238" t="s">
        <v>4848</v>
      </c>
      <c r="C1238" t="s">
        <v>74</v>
      </c>
      <c r="D1238" t="str">
        <f>VLOOKUP(data_to_clean[[#This Row],[state]],abbreviation_table[],2,FALSE)</f>
        <v>Ohio</v>
      </c>
      <c r="E1238" t="s">
        <v>445</v>
      </c>
      <c r="F1238" t="str">
        <f>TRIM(LEFT(data_to_clean[[#This Row],[revenue]],FIND(" ",data_to_clean[[#This Row],[revenue]])))</f>
        <v>4.3</v>
      </c>
      <c r="G1238" t="str">
        <f>RIGHT(data_to_clean[[#This Row],[revenue]],LEN(data_to_clean[[#This Row],[revenue]])-FIND(" ",data_to_clean[[#This Row],[revenue]]))</f>
        <v>Million</v>
      </c>
      <c r="H1238" s="7">
        <f>VALUE(IF(data_to_clean[[#This Row],[multiplicity]]="Million",_xlfn.CONCAT(SUBSTITUTE(data_to_clean[[#This Row],[number]],".",""),"00000"),_xlfn.CONCAT(SUBSTITUTE(data_to_clean[[#This Row],[number]],".",""),"00000000")))</f>
        <v>4300000</v>
      </c>
      <c r="I1238" t="s">
        <v>4850</v>
      </c>
      <c r="J1238">
        <f>ROUND(VALUE(SUBSTITUTE(data_to_clean[[#This Row],[growth_%]],".",",")),0)</f>
        <v>334</v>
      </c>
      <c r="K1238" t="s">
        <v>297</v>
      </c>
      <c r="L1238">
        <v>15</v>
      </c>
      <c r="M1238">
        <v>10</v>
      </c>
      <c r="N1238">
        <v>2012</v>
      </c>
      <c r="O1238">
        <v>1</v>
      </c>
      <c r="P1238" t="s">
        <v>4851</v>
      </c>
      <c r="Q1238" t="b">
        <f>AND(ISNUMBER(data_to_clean[[#This Row],[revenue_formatted]]),ISNUMBER(data_to_clean[[#This Row],[growth_formatted_%]]),ISNUMBER(data_to_clean[[#This Row],[workers]]),ISNUMBER(data_to_clean[[#This Row],[previous_workers]]),ISNUMBER(data_to_clean[[#This Row],[founded]]),ISNUMBER(data_to_clean[[#This Row],[yrs_on_list]]))</f>
        <v>1</v>
      </c>
    </row>
    <row r="1239" spans="1:17" x14ac:dyDescent="0.25">
      <c r="A1239">
        <v>1234</v>
      </c>
      <c r="B1239" t="s">
        <v>4852</v>
      </c>
      <c r="C1239" t="s">
        <v>153</v>
      </c>
      <c r="D1239" t="str">
        <f>VLOOKUP(data_to_clean[[#This Row],[state]],abbreviation_table[],2,FALSE)</f>
        <v>Idaho</v>
      </c>
      <c r="E1239" t="s">
        <v>493</v>
      </c>
      <c r="F1239" t="str">
        <f>TRIM(LEFT(data_to_clean[[#This Row],[revenue]],FIND(" ",data_to_clean[[#This Row],[revenue]])))</f>
        <v>3.9</v>
      </c>
      <c r="G1239" t="str">
        <f>RIGHT(data_to_clean[[#This Row],[revenue]],LEN(data_to_clean[[#This Row],[revenue]])-FIND(" ",data_to_clean[[#This Row],[revenue]]))</f>
        <v>Million</v>
      </c>
      <c r="H1239" s="7">
        <f>VALUE(IF(data_to_clean[[#This Row],[multiplicity]]="Million",_xlfn.CONCAT(SUBSTITUTE(data_to_clean[[#This Row],[number]],".",""),"00000"),_xlfn.CONCAT(SUBSTITUTE(data_to_clean[[#This Row],[number]],".",""),"00000000")))</f>
        <v>3900000</v>
      </c>
      <c r="I1239" t="s">
        <v>4854</v>
      </c>
      <c r="J1239">
        <f>ROUND(VALUE(SUBSTITUTE(data_to_clean[[#This Row],[growth_%]],".",",")),0)</f>
        <v>334</v>
      </c>
      <c r="K1239" t="s">
        <v>156</v>
      </c>
      <c r="L1239">
        <v>15</v>
      </c>
      <c r="M1239">
        <v>4</v>
      </c>
      <c r="N1239">
        <v>2014</v>
      </c>
      <c r="O1239">
        <v>2</v>
      </c>
      <c r="P1239" t="s">
        <v>158</v>
      </c>
      <c r="Q1239" t="b">
        <f>AND(ISNUMBER(data_to_clean[[#This Row],[revenue_formatted]]),ISNUMBER(data_to_clean[[#This Row],[growth_formatted_%]]),ISNUMBER(data_to_clean[[#This Row],[workers]]),ISNUMBER(data_to_clean[[#This Row],[previous_workers]]),ISNUMBER(data_to_clean[[#This Row],[founded]]),ISNUMBER(data_to_clean[[#This Row],[yrs_on_list]]))</f>
        <v>1</v>
      </c>
    </row>
    <row r="1240" spans="1:17" x14ac:dyDescent="0.25">
      <c r="A1240">
        <v>1235</v>
      </c>
      <c r="B1240" t="s">
        <v>4855</v>
      </c>
      <c r="C1240" t="s">
        <v>1768</v>
      </c>
      <c r="D1240" t="str">
        <f>VLOOKUP(data_to_clean[[#This Row],[state]],abbreviation_table[],2,FALSE)</f>
        <v>Oregon</v>
      </c>
      <c r="E1240" t="s">
        <v>1157</v>
      </c>
      <c r="F1240" t="str">
        <f>TRIM(LEFT(data_to_clean[[#This Row],[revenue]],FIND(" ",data_to_clean[[#This Row],[revenue]])))</f>
        <v>5.3</v>
      </c>
      <c r="G1240" t="str">
        <f>RIGHT(data_to_clean[[#This Row],[revenue]],LEN(data_to_clean[[#This Row],[revenue]])-FIND(" ",data_to_clean[[#This Row],[revenue]]))</f>
        <v>Million</v>
      </c>
      <c r="H1240" s="7">
        <f>VALUE(IF(data_to_clean[[#This Row],[multiplicity]]="Million",_xlfn.CONCAT(SUBSTITUTE(data_to_clean[[#This Row],[number]],".",""),"00000"),_xlfn.CONCAT(SUBSTITUTE(data_to_clean[[#This Row],[number]],".",""),"00000000")))</f>
        <v>5300000</v>
      </c>
      <c r="I1240" t="s">
        <v>4857</v>
      </c>
      <c r="J1240">
        <f>ROUND(VALUE(SUBSTITUTE(data_to_clean[[#This Row],[growth_%]],".",",")),0)</f>
        <v>333</v>
      </c>
      <c r="K1240" t="s">
        <v>156</v>
      </c>
      <c r="L1240">
        <v>19</v>
      </c>
      <c r="M1240">
        <v>5</v>
      </c>
      <c r="N1240">
        <v>2013</v>
      </c>
      <c r="O1240">
        <v>2</v>
      </c>
      <c r="P1240" t="s">
        <v>4858</v>
      </c>
      <c r="Q1240" t="b">
        <f>AND(ISNUMBER(data_to_clean[[#This Row],[revenue_formatted]]),ISNUMBER(data_to_clean[[#This Row],[growth_formatted_%]]),ISNUMBER(data_to_clean[[#This Row],[workers]]),ISNUMBER(data_to_clean[[#This Row],[previous_workers]]),ISNUMBER(data_to_clean[[#This Row],[founded]]),ISNUMBER(data_to_clean[[#This Row],[yrs_on_list]]))</f>
        <v>1</v>
      </c>
    </row>
    <row r="1241" spans="1:17" x14ac:dyDescent="0.25">
      <c r="A1241">
        <v>1236</v>
      </c>
      <c r="B1241" t="s">
        <v>4859</v>
      </c>
      <c r="C1241" t="s">
        <v>86</v>
      </c>
      <c r="D1241" t="str">
        <f>VLOOKUP(data_to_clean[[#This Row],[state]],abbreviation_table[],2,FALSE)</f>
        <v>Colorado</v>
      </c>
      <c r="E1241" t="s">
        <v>824</v>
      </c>
      <c r="F1241" t="str">
        <f>TRIM(LEFT(data_to_clean[[#This Row],[revenue]],FIND(" ",data_to_clean[[#This Row],[revenue]])))</f>
        <v>2.5</v>
      </c>
      <c r="G1241" t="str">
        <f>RIGHT(data_to_clean[[#This Row],[revenue]],LEN(data_to_clean[[#This Row],[revenue]])-FIND(" ",data_to_clean[[#This Row],[revenue]]))</f>
        <v>Million</v>
      </c>
      <c r="H1241" s="7">
        <f>VALUE(IF(data_to_clean[[#This Row],[multiplicity]]="Million",_xlfn.CONCAT(SUBSTITUTE(data_to_clean[[#This Row],[number]],".",""),"00000"),_xlfn.CONCAT(SUBSTITUTE(data_to_clean[[#This Row],[number]],".",""),"00000000")))</f>
        <v>2500000</v>
      </c>
      <c r="I1241" t="s">
        <v>4861</v>
      </c>
      <c r="J1241">
        <f>ROUND(VALUE(SUBSTITUTE(data_to_clean[[#This Row],[growth_%]],".",",")),0)</f>
        <v>333</v>
      </c>
      <c r="K1241" t="s">
        <v>18</v>
      </c>
      <c r="L1241">
        <v>20</v>
      </c>
      <c r="M1241">
        <v>9</v>
      </c>
      <c r="N1241">
        <v>2014</v>
      </c>
      <c r="O1241">
        <v>2</v>
      </c>
      <c r="P1241" t="s">
        <v>2085</v>
      </c>
      <c r="Q1241" t="b">
        <f>AND(ISNUMBER(data_to_clean[[#This Row],[revenue_formatted]]),ISNUMBER(data_to_clean[[#This Row],[growth_formatted_%]]),ISNUMBER(data_to_clean[[#This Row],[workers]]),ISNUMBER(data_to_clean[[#This Row],[previous_workers]]),ISNUMBER(data_to_clean[[#This Row],[founded]]),ISNUMBER(data_to_clean[[#This Row],[yrs_on_list]]))</f>
        <v>1</v>
      </c>
    </row>
    <row r="1242" spans="1:17" x14ac:dyDescent="0.25">
      <c r="A1242">
        <v>1237</v>
      </c>
      <c r="B1242" t="s">
        <v>4862</v>
      </c>
      <c r="C1242" t="s">
        <v>1999</v>
      </c>
      <c r="D1242" t="str">
        <f>VLOOKUP(data_to_clean[[#This Row],[state]],abbreviation_table[],2,FALSE)</f>
        <v>Oklahoma</v>
      </c>
      <c r="E1242" t="s">
        <v>617</v>
      </c>
      <c r="F1242" t="str">
        <f>TRIM(LEFT(data_to_clean[[#This Row],[revenue]],FIND(" ",data_to_clean[[#This Row],[revenue]])))</f>
        <v>3.3</v>
      </c>
      <c r="G1242" t="str">
        <f>RIGHT(data_to_clean[[#This Row],[revenue]],LEN(data_to_clean[[#This Row],[revenue]])-FIND(" ",data_to_clean[[#This Row],[revenue]]))</f>
        <v>Million</v>
      </c>
      <c r="H1242" s="7">
        <f>VALUE(IF(data_to_clean[[#This Row],[multiplicity]]="Million",_xlfn.CONCAT(SUBSTITUTE(data_to_clean[[#This Row],[number]],".",""),"00000"),_xlfn.CONCAT(SUBSTITUTE(data_to_clean[[#This Row],[number]],".",""),"00000000")))</f>
        <v>3300000</v>
      </c>
      <c r="I1242" t="s">
        <v>4864</v>
      </c>
      <c r="J1242">
        <f>ROUND(VALUE(SUBSTITUTE(data_to_clean[[#This Row],[growth_%]],".",",")),0)</f>
        <v>333</v>
      </c>
      <c r="K1242" t="s">
        <v>233</v>
      </c>
      <c r="L1242">
        <v>15</v>
      </c>
      <c r="M1242">
        <v>3</v>
      </c>
      <c r="N1242">
        <v>2008</v>
      </c>
      <c r="O1242">
        <v>2</v>
      </c>
      <c r="P1242" t="s">
        <v>4865</v>
      </c>
      <c r="Q1242" t="b">
        <f>AND(ISNUMBER(data_to_clean[[#This Row],[revenue_formatted]]),ISNUMBER(data_to_clean[[#This Row],[growth_formatted_%]]),ISNUMBER(data_to_clean[[#This Row],[workers]]),ISNUMBER(data_to_clean[[#This Row],[previous_workers]]),ISNUMBER(data_to_clean[[#This Row],[founded]]),ISNUMBER(data_to_clean[[#This Row],[yrs_on_list]]))</f>
        <v>1</v>
      </c>
    </row>
    <row r="1243" spans="1:17" x14ac:dyDescent="0.25">
      <c r="A1243">
        <v>1238</v>
      </c>
      <c r="B1243" t="s">
        <v>4866</v>
      </c>
      <c r="C1243" t="s">
        <v>80</v>
      </c>
      <c r="D1243" t="str">
        <f>VLOOKUP(data_to_clean[[#This Row],[state]],abbreviation_table[],2,FALSE)</f>
        <v>California</v>
      </c>
      <c r="E1243" t="s">
        <v>142</v>
      </c>
      <c r="F1243" t="str">
        <f>TRIM(LEFT(data_to_clean[[#This Row],[revenue]],FIND(" ",data_to_clean[[#This Row],[revenue]])))</f>
        <v>10.2</v>
      </c>
      <c r="G1243" t="str">
        <f>RIGHT(data_to_clean[[#This Row],[revenue]],LEN(data_to_clean[[#This Row],[revenue]])-FIND(" ",data_to_clean[[#This Row],[revenue]]))</f>
        <v>Million</v>
      </c>
      <c r="H1243" s="7">
        <f>VALUE(IF(data_to_clean[[#This Row],[multiplicity]]="Million",_xlfn.CONCAT(SUBSTITUTE(data_to_clean[[#This Row],[number]],".",""),"00000"),_xlfn.CONCAT(SUBSTITUTE(data_to_clean[[#This Row],[number]],".",""),"00000000")))</f>
        <v>10200000</v>
      </c>
      <c r="I1243" t="s">
        <v>4868</v>
      </c>
      <c r="J1243">
        <f>ROUND(VALUE(SUBSTITUTE(data_to_clean[[#This Row],[growth_%]],".",",")),0)</f>
        <v>333</v>
      </c>
      <c r="K1243" t="s">
        <v>336</v>
      </c>
      <c r="L1243">
        <v>30</v>
      </c>
      <c r="M1243">
        <v>7</v>
      </c>
      <c r="N1243">
        <v>2014</v>
      </c>
      <c r="O1243">
        <v>2</v>
      </c>
      <c r="P1243" t="s">
        <v>137</v>
      </c>
      <c r="Q1243" t="b">
        <f>AND(ISNUMBER(data_to_clean[[#This Row],[revenue_formatted]]),ISNUMBER(data_to_clean[[#This Row],[growth_formatted_%]]),ISNUMBER(data_to_clean[[#This Row],[workers]]),ISNUMBER(data_to_clean[[#This Row],[previous_workers]]),ISNUMBER(data_to_clean[[#This Row],[founded]]),ISNUMBER(data_to_clean[[#This Row],[yrs_on_list]]))</f>
        <v>1</v>
      </c>
    </row>
    <row r="1244" spans="1:17" x14ac:dyDescent="0.25">
      <c r="A1244">
        <v>1239</v>
      </c>
      <c r="B1244" t="s">
        <v>4869</v>
      </c>
      <c r="C1244" t="s">
        <v>80</v>
      </c>
      <c r="D1244" t="str">
        <f>VLOOKUP(data_to_clean[[#This Row],[state]],abbreviation_table[],2,FALSE)</f>
        <v>California</v>
      </c>
      <c r="E1244" t="s">
        <v>993</v>
      </c>
      <c r="F1244" t="str">
        <f>TRIM(LEFT(data_to_clean[[#This Row],[revenue]],FIND(" ",data_to_clean[[#This Row],[revenue]])))</f>
        <v>2.3</v>
      </c>
      <c r="G1244" t="str">
        <f>RIGHT(data_to_clean[[#This Row],[revenue]],LEN(data_to_clean[[#This Row],[revenue]])-FIND(" ",data_to_clean[[#This Row],[revenue]]))</f>
        <v>Million</v>
      </c>
      <c r="H1244" s="7">
        <f>VALUE(IF(data_to_clean[[#This Row],[multiplicity]]="Million",_xlfn.CONCAT(SUBSTITUTE(data_to_clean[[#This Row],[number]],".",""),"00000"),_xlfn.CONCAT(SUBSTITUTE(data_to_clean[[#This Row],[number]],".",""),"00000000")))</f>
        <v>2300000</v>
      </c>
      <c r="I1244" t="s">
        <v>4871</v>
      </c>
      <c r="J1244">
        <f>ROUND(VALUE(SUBSTITUTE(data_to_clean[[#This Row],[growth_%]],".",",")),0)</f>
        <v>333</v>
      </c>
      <c r="K1244" t="s">
        <v>18</v>
      </c>
      <c r="L1244">
        <v>29</v>
      </c>
      <c r="M1244">
        <v>7</v>
      </c>
      <c r="N1244">
        <v>2012</v>
      </c>
      <c r="O1244">
        <v>1</v>
      </c>
      <c r="P1244" t="s">
        <v>3925</v>
      </c>
      <c r="Q1244" t="b">
        <f>AND(ISNUMBER(data_to_clean[[#This Row],[revenue_formatted]]),ISNUMBER(data_to_clean[[#This Row],[growth_formatted_%]]),ISNUMBER(data_to_clean[[#This Row],[workers]]),ISNUMBER(data_to_clean[[#This Row],[previous_workers]]),ISNUMBER(data_to_clean[[#This Row],[founded]]),ISNUMBER(data_to_clean[[#This Row],[yrs_on_list]]))</f>
        <v>1</v>
      </c>
    </row>
    <row r="1245" spans="1:17" x14ac:dyDescent="0.25">
      <c r="A1245">
        <v>1240</v>
      </c>
      <c r="B1245" t="s">
        <v>4872</v>
      </c>
      <c r="C1245" t="s">
        <v>66</v>
      </c>
      <c r="D1245" t="str">
        <f>VLOOKUP(data_to_clean[[#This Row],[state]],abbreviation_table[],2,FALSE)</f>
        <v>Virginia</v>
      </c>
      <c r="E1245" t="s">
        <v>4874</v>
      </c>
      <c r="F1245" t="str">
        <f>TRIM(LEFT(data_to_clean[[#This Row],[revenue]],FIND(" ",data_to_clean[[#This Row],[revenue]])))</f>
        <v>50.3</v>
      </c>
      <c r="G1245" t="str">
        <f>RIGHT(data_to_clean[[#This Row],[revenue]],LEN(data_to_clean[[#This Row],[revenue]])-FIND(" ",data_to_clean[[#This Row],[revenue]]))</f>
        <v>Million</v>
      </c>
      <c r="H1245" s="7">
        <f>VALUE(IF(data_to_clean[[#This Row],[multiplicity]]="Million",_xlfn.CONCAT(SUBSTITUTE(data_to_clean[[#This Row],[number]],".",""),"00000"),_xlfn.CONCAT(SUBSTITUTE(data_to_clean[[#This Row],[number]],".",""),"00000000")))</f>
        <v>50300000</v>
      </c>
      <c r="I1245" t="s">
        <v>4875</v>
      </c>
      <c r="J1245">
        <f>ROUND(VALUE(SUBSTITUTE(data_to_clean[[#This Row],[growth_%]],".",",")),0)</f>
        <v>333</v>
      </c>
      <c r="K1245" t="s">
        <v>257</v>
      </c>
      <c r="L1245">
        <v>250</v>
      </c>
      <c r="M1245">
        <v>84</v>
      </c>
      <c r="N1245">
        <v>2010</v>
      </c>
      <c r="O1245">
        <v>4</v>
      </c>
      <c r="P1245" t="s">
        <v>396</v>
      </c>
      <c r="Q1245" t="b">
        <f>AND(ISNUMBER(data_to_clean[[#This Row],[revenue_formatted]]),ISNUMBER(data_to_clean[[#This Row],[growth_formatted_%]]),ISNUMBER(data_to_clean[[#This Row],[workers]]),ISNUMBER(data_to_clean[[#This Row],[previous_workers]]),ISNUMBER(data_to_clean[[#This Row],[founded]]),ISNUMBER(data_to_clean[[#This Row],[yrs_on_list]]))</f>
        <v>1</v>
      </c>
    </row>
    <row r="1246" spans="1:17" x14ac:dyDescent="0.25">
      <c r="A1246">
        <v>1241</v>
      </c>
      <c r="B1246" t="s">
        <v>4876</v>
      </c>
      <c r="C1246" t="s">
        <v>974</v>
      </c>
      <c r="D1246" t="str">
        <f>VLOOKUP(data_to_clean[[#This Row],[state]],abbreviation_table[],2,FALSE)</f>
        <v>District of Columbia</v>
      </c>
      <c r="E1246" t="s">
        <v>630</v>
      </c>
      <c r="F1246" t="str">
        <f>TRIM(LEFT(data_to_clean[[#This Row],[revenue]],FIND(" ",data_to_clean[[#This Row],[revenue]])))</f>
        <v>23.6</v>
      </c>
      <c r="G1246" t="str">
        <f>RIGHT(data_to_clean[[#This Row],[revenue]],LEN(data_to_clean[[#This Row],[revenue]])-FIND(" ",data_to_clean[[#This Row],[revenue]]))</f>
        <v>Million</v>
      </c>
      <c r="H1246" s="7">
        <f>VALUE(IF(data_to_clean[[#This Row],[multiplicity]]="Million",_xlfn.CONCAT(SUBSTITUTE(data_to_clean[[#This Row],[number]],".",""),"00000"),_xlfn.CONCAT(SUBSTITUTE(data_to_clean[[#This Row],[number]],".",""),"00000000")))</f>
        <v>23600000</v>
      </c>
      <c r="I1246" t="s">
        <v>4878</v>
      </c>
      <c r="J1246">
        <f>ROUND(VALUE(SUBSTITUTE(data_to_clean[[#This Row],[growth_%]],".",",")),0)</f>
        <v>333</v>
      </c>
      <c r="K1246" t="s">
        <v>181</v>
      </c>
      <c r="L1246">
        <v>200</v>
      </c>
      <c r="M1246">
        <v>45</v>
      </c>
      <c r="N1246">
        <v>2004</v>
      </c>
      <c r="O1246">
        <v>2</v>
      </c>
      <c r="P1246" t="s">
        <v>976</v>
      </c>
      <c r="Q1246" t="b">
        <f>AND(ISNUMBER(data_to_clean[[#This Row],[revenue_formatted]]),ISNUMBER(data_to_clean[[#This Row],[growth_formatted_%]]),ISNUMBER(data_to_clean[[#This Row],[workers]]),ISNUMBER(data_to_clean[[#This Row],[previous_workers]]),ISNUMBER(data_to_clean[[#This Row],[founded]]),ISNUMBER(data_to_clean[[#This Row],[yrs_on_list]]))</f>
        <v>1</v>
      </c>
    </row>
    <row r="1247" spans="1:17" x14ac:dyDescent="0.25">
      <c r="A1247">
        <v>1242</v>
      </c>
      <c r="B1247" t="s">
        <v>4879</v>
      </c>
      <c r="C1247" t="s">
        <v>503</v>
      </c>
      <c r="D1247" t="str">
        <f>VLOOKUP(data_to_clean[[#This Row],[state]],abbreviation_table[],2,FALSE)</f>
        <v>Illinois</v>
      </c>
      <c r="E1247" t="s">
        <v>1584</v>
      </c>
      <c r="F1247" t="str">
        <f>TRIM(LEFT(data_to_clean[[#This Row],[revenue]],FIND(" ",data_to_clean[[#This Row],[revenue]])))</f>
        <v>24.2</v>
      </c>
      <c r="G1247" t="str">
        <f>RIGHT(data_to_clean[[#This Row],[revenue]],LEN(data_to_clean[[#This Row],[revenue]])-FIND(" ",data_to_clean[[#This Row],[revenue]]))</f>
        <v>Million</v>
      </c>
      <c r="H1247" s="7">
        <f>VALUE(IF(data_to_clean[[#This Row],[multiplicity]]="Million",_xlfn.CONCAT(SUBSTITUTE(data_to_clean[[#This Row],[number]],".",""),"00000"),_xlfn.CONCAT(SUBSTITUTE(data_to_clean[[#This Row],[number]],".",""),"00000000")))</f>
        <v>24200000</v>
      </c>
      <c r="I1247" t="s">
        <v>4881</v>
      </c>
      <c r="J1247">
        <f>ROUND(VALUE(SUBSTITUTE(data_to_clean[[#This Row],[growth_%]],".",",")),0)</f>
        <v>332</v>
      </c>
      <c r="K1247" t="s">
        <v>336</v>
      </c>
      <c r="L1247">
        <v>680</v>
      </c>
      <c r="M1247">
        <v>120</v>
      </c>
      <c r="N1247">
        <v>2001</v>
      </c>
      <c r="O1247">
        <v>2</v>
      </c>
      <c r="P1247" t="s">
        <v>506</v>
      </c>
      <c r="Q1247" t="b">
        <f>AND(ISNUMBER(data_to_clean[[#This Row],[revenue_formatted]]),ISNUMBER(data_to_clean[[#This Row],[growth_formatted_%]]),ISNUMBER(data_to_clean[[#This Row],[workers]]),ISNUMBER(data_to_clean[[#This Row],[previous_workers]]),ISNUMBER(data_to_clean[[#This Row],[founded]]),ISNUMBER(data_to_clean[[#This Row],[yrs_on_list]]))</f>
        <v>1</v>
      </c>
    </row>
    <row r="1248" spans="1:17" x14ac:dyDescent="0.25">
      <c r="A1248">
        <v>1243</v>
      </c>
      <c r="B1248" t="s">
        <v>4882</v>
      </c>
      <c r="C1248" t="s">
        <v>80</v>
      </c>
      <c r="D1248" t="str">
        <f>VLOOKUP(data_to_clean[[#This Row],[state]],abbreviation_table[],2,FALSE)</f>
        <v>California</v>
      </c>
      <c r="E1248" t="s">
        <v>4884</v>
      </c>
      <c r="F1248" t="str">
        <f>TRIM(LEFT(data_to_clean[[#This Row],[revenue]],FIND(" ",data_to_clean[[#This Row],[revenue]])))</f>
        <v>24.8</v>
      </c>
      <c r="G1248" t="str">
        <f>RIGHT(data_to_clean[[#This Row],[revenue]],LEN(data_to_clean[[#This Row],[revenue]])-FIND(" ",data_to_clean[[#This Row],[revenue]]))</f>
        <v>Million</v>
      </c>
      <c r="H1248" s="7">
        <f>VALUE(IF(data_to_clean[[#This Row],[multiplicity]]="Million",_xlfn.CONCAT(SUBSTITUTE(data_to_clean[[#This Row],[number]],".",""),"00000"),_xlfn.CONCAT(SUBSTITUTE(data_to_clean[[#This Row],[number]],".",""),"00000000")))</f>
        <v>24800000</v>
      </c>
      <c r="I1248" t="s">
        <v>4885</v>
      </c>
      <c r="J1248">
        <f>ROUND(VALUE(SUBSTITUTE(data_to_clean[[#This Row],[growth_%]],".",",")),0)</f>
        <v>332</v>
      </c>
      <c r="K1248" t="s">
        <v>297</v>
      </c>
      <c r="L1248">
        <v>250</v>
      </c>
      <c r="M1248">
        <v>57</v>
      </c>
      <c r="N1248">
        <v>2010</v>
      </c>
      <c r="O1248">
        <v>4</v>
      </c>
      <c r="P1248" t="s">
        <v>964</v>
      </c>
      <c r="Q1248" t="b">
        <f>AND(ISNUMBER(data_to_clean[[#This Row],[revenue_formatted]]),ISNUMBER(data_to_clean[[#This Row],[growth_formatted_%]]),ISNUMBER(data_to_clean[[#This Row],[workers]]),ISNUMBER(data_to_clean[[#This Row],[previous_workers]]),ISNUMBER(data_to_clean[[#This Row],[founded]]),ISNUMBER(data_to_clean[[#This Row],[yrs_on_list]]))</f>
        <v>1</v>
      </c>
    </row>
    <row r="1249" spans="1:17" x14ac:dyDescent="0.25">
      <c r="A1249">
        <v>1244</v>
      </c>
      <c r="B1249" t="s">
        <v>4886</v>
      </c>
      <c r="C1249" t="s">
        <v>30</v>
      </c>
      <c r="D1249" t="str">
        <f>VLOOKUP(data_to_clean[[#This Row],[state]],abbreviation_table[],2,FALSE)</f>
        <v>Texas</v>
      </c>
      <c r="E1249" t="s">
        <v>2974</v>
      </c>
      <c r="F1249" t="str">
        <f>TRIM(LEFT(data_to_clean[[#This Row],[revenue]],FIND(" ",data_to_clean[[#This Row],[revenue]])))</f>
        <v>18.3</v>
      </c>
      <c r="G1249" t="str">
        <f>RIGHT(data_to_clean[[#This Row],[revenue]],LEN(data_to_clean[[#This Row],[revenue]])-FIND(" ",data_to_clean[[#This Row],[revenue]]))</f>
        <v>Million</v>
      </c>
      <c r="H1249" s="7">
        <f>VALUE(IF(data_to_clean[[#This Row],[multiplicity]]="Million",_xlfn.CONCAT(SUBSTITUTE(data_to_clean[[#This Row],[number]],".",""),"00000"),_xlfn.CONCAT(SUBSTITUTE(data_to_clean[[#This Row],[number]],".",""),"00000000")))</f>
        <v>18300000</v>
      </c>
      <c r="I1249" t="s">
        <v>4888</v>
      </c>
      <c r="J1249">
        <f>ROUND(VALUE(SUBSTITUTE(data_to_clean[[#This Row],[growth_%]],".",",")),0)</f>
        <v>332</v>
      </c>
      <c r="K1249" t="s">
        <v>181</v>
      </c>
      <c r="L1249">
        <v>170</v>
      </c>
      <c r="M1249">
        <v>35</v>
      </c>
      <c r="N1249">
        <v>2008</v>
      </c>
      <c r="O1249">
        <v>5</v>
      </c>
      <c r="P1249" t="s">
        <v>707</v>
      </c>
      <c r="Q1249" t="b">
        <f>AND(ISNUMBER(data_to_clean[[#This Row],[revenue_formatted]]),ISNUMBER(data_to_clean[[#This Row],[growth_formatted_%]]),ISNUMBER(data_to_clean[[#This Row],[workers]]),ISNUMBER(data_to_clean[[#This Row],[previous_workers]]),ISNUMBER(data_to_clean[[#This Row],[founded]]),ISNUMBER(data_to_clean[[#This Row],[yrs_on_list]]))</f>
        <v>1</v>
      </c>
    </row>
    <row r="1250" spans="1:17" x14ac:dyDescent="0.25">
      <c r="A1250">
        <v>1245</v>
      </c>
      <c r="B1250" t="s">
        <v>4889</v>
      </c>
      <c r="C1250" t="s">
        <v>52</v>
      </c>
      <c r="D1250" t="str">
        <f>VLOOKUP(data_to_clean[[#This Row],[state]],abbreviation_table[],2,FALSE)</f>
        <v>Florida</v>
      </c>
      <c r="E1250" t="s">
        <v>2013</v>
      </c>
      <c r="F1250" t="str">
        <f>TRIM(LEFT(data_to_clean[[#This Row],[revenue]],FIND(" ",data_to_clean[[#This Row],[revenue]])))</f>
        <v>7.5</v>
      </c>
      <c r="G1250" t="str">
        <f>RIGHT(data_to_clean[[#This Row],[revenue]],LEN(data_to_clean[[#This Row],[revenue]])-FIND(" ",data_to_clean[[#This Row],[revenue]]))</f>
        <v>Million</v>
      </c>
      <c r="H1250" s="7">
        <f>VALUE(IF(data_to_clean[[#This Row],[multiplicity]]="Million",_xlfn.CONCAT(SUBSTITUTE(data_to_clean[[#This Row],[number]],".",""),"00000"),_xlfn.CONCAT(SUBSTITUTE(data_to_clean[[#This Row],[number]],".",""),"00000000")))</f>
        <v>7500000</v>
      </c>
      <c r="I1250" t="s">
        <v>4891</v>
      </c>
      <c r="J1250">
        <f>ROUND(VALUE(SUBSTITUTE(data_to_clean[[#This Row],[growth_%]],".",",")),0)</f>
        <v>331</v>
      </c>
      <c r="K1250" t="s">
        <v>48</v>
      </c>
      <c r="L1250">
        <v>17</v>
      </c>
      <c r="M1250">
        <v>3</v>
      </c>
      <c r="N1250">
        <v>2012</v>
      </c>
      <c r="O1250">
        <v>2</v>
      </c>
      <c r="P1250" t="s">
        <v>56</v>
      </c>
      <c r="Q1250" t="b">
        <f>AND(ISNUMBER(data_to_clean[[#This Row],[revenue_formatted]]),ISNUMBER(data_to_clean[[#This Row],[growth_formatted_%]]),ISNUMBER(data_to_clean[[#This Row],[workers]]),ISNUMBER(data_to_clean[[#This Row],[previous_workers]]),ISNUMBER(data_to_clean[[#This Row],[founded]]),ISNUMBER(data_to_clean[[#This Row],[yrs_on_list]]))</f>
        <v>1</v>
      </c>
    </row>
    <row r="1251" spans="1:17" x14ac:dyDescent="0.25">
      <c r="A1251">
        <v>1246</v>
      </c>
      <c r="B1251" t="s">
        <v>4892</v>
      </c>
      <c r="C1251" t="s">
        <v>80</v>
      </c>
      <c r="D1251" t="str">
        <f>VLOOKUP(data_to_clean[[#This Row],[state]],abbreviation_table[],2,FALSE)</f>
        <v>California</v>
      </c>
      <c r="E1251" t="s">
        <v>690</v>
      </c>
      <c r="F1251" t="str">
        <f>TRIM(LEFT(data_to_clean[[#This Row],[revenue]],FIND(" ",data_to_clean[[#This Row],[revenue]])))</f>
        <v>12.4</v>
      </c>
      <c r="G1251" t="str">
        <f>RIGHT(data_to_clean[[#This Row],[revenue]],LEN(data_to_clean[[#This Row],[revenue]])-FIND(" ",data_to_clean[[#This Row],[revenue]]))</f>
        <v>Million</v>
      </c>
      <c r="H1251" s="7">
        <f>VALUE(IF(data_to_clean[[#This Row],[multiplicity]]="Million",_xlfn.CONCAT(SUBSTITUTE(data_to_clean[[#This Row],[number]],".",""),"00000"),_xlfn.CONCAT(SUBSTITUTE(data_to_clean[[#This Row],[number]],".",""),"00000000")))</f>
        <v>12400000</v>
      </c>
      <c r="I1251" t="s">
        <v>4894</v>
      </c>
      <c r="J1251">
        <f>ROUND(VALUE(SUBSTITUTE(data_to_clean[[#This Row],[growth_%]],".",",")),0)</f>
        <v>331</v>
      </c>
      <c r="K1251" t="s">
        <v>18</v>
      </c>
      <c r="L1251">
        <v>123</v>
      </c>
      <c r="M1251">
        <v>100</v>
      </c>
      <c r="N1251">
        <v>1982</v>
      </c>
      <c r="O1251">
        <v>3</v>
      </c>
      <c r="P1251" t="s">
        <v>4895</v>
      </c>
      <c r="Q1251" t="b">
        <f>AND(ISNUMBER(data_to_clean[[#This Row],[revenue_formatted]]),ISNUMBER(data_to_clean[[#This Row],[growth_formatted_%]]),ISNUMBER(data_to_clean[[#This Row],[workers]]),ISNUMBER(data_to_clean[[#This Row],[previous_workers]]),ISNUMBER(data_to_clean[[#This Row],[founded]]),ISNUMBER(data_to_clean[[#This Row],[yrs_on_list]]))</f>
        <v>1</v>
      </c>
    </row>
    <row r="1252" spans="1:17" x14ac:dyDescent="0.25">
      <c r="A1252">
        <v>1247</v>
      </c>
      <c r="B1252" t="s">
        <v>4896</v>
      </c>
      <c r="C1252" t="s">
        <v>294</v>
      </c>
      <c r="D1252" t="str">
        <f>VLOOKUP(data_to_clean[[#This Row],[state]],abbreviation_table[],2,FALSE)</f>
        <v>Minnesota</v>
      </c>
      <c r="E1252" t="s">
        <v>1080</v>
      </c>
      <c r="F1252" t="str">
        <f>TRIM(LEFT(data_to_clean[[#This Row],[revenue]],FIND(" ",data_to_clean[[#This Row],[revenue]])))</f>
        <v>7.7</v>
      </c>
      <c r="G1252" t="str">
        <f>RIGHT(data_to_clean[[#This Row],[revenue]],LEN(data_to_clean[[#This Row],[revenue]])-FIND(" ",data_to_clean[[#This Row],[revenue]]))</f>
        <v>Million</v>
      </c>
      <c r="H1252" s="7">
        <f>VALUE(IF(data_to_clean[[#This Row],[multiplicity]]="Million",_xlfn.CONCAT(SUBSTITUTE(data_to_clean[[#This Row],[number]],".",""),"00000"),_xlfn.CONCAT(SUBSTITUTE(data_to_clean[[#This Row],[number]],".",""),"00000000")))</f>
        <v>7700000</v>
      </c>
      <c r="I1252" t="s">
        <v>4898</v>
      </c>
      <c r="J1252">
        <f>ROUND(VALUE(SUBSTITUTE(data_to_clean[[#This Row],[growth_%]],".",",")),0)</f>
        <v>331</v>
      </c>
      <c r="K1252" t="s">
        <v>297</v>
      </c>
      <c r="L1252">
        <v>44</v>
      </c>
      <c r="M1252">
        <v>8</v>
      </c>
      <c r="N1252">
        <v>2013</v>
      </c>
      <c r="O1252">
        <v>1</v>
      </c>
      <c r="P1252" t="s">
        <v>298</v>
      </c>
      <c r="Q1252" t="b">
        <f>AND(ISNUMBER(data_to_clean[[#This Row],[revenue_formatted]]),ISNUMBER(data_to_clean[[#This Row],[growth_formatted_%]]),ISNUMBER(data_to_clean[[#This Row],[workers]]),ISNUMBER(data_to_clean[[#This Row],[previous_workers]]),ISNUMBER(data_to_clean[[#This Row],[founded]]),ISNUMBER(data_to_clean[[#This Row],[yrs_on_list]]))</f>
        <v>1</v>
      </c>
    </row>
    <row r="1253" spans="1:17" x14ac:dyDescent="0.25">
      <c r="A1253">
        <v>1248</v>
      </c>
      <c r="B1253" t="s">
        <v>4899</v>
      </c>
      <c r="C1253" t="s">
        <v>643</v>
      </c>
      <c r="D1253" t="str">
        <f>VLOOKUP(data_to_clean[[#This Row],[state]],abbreviation_table[],2,FALSE)</f>
        <v>Connecticut</v>
      </c>
      <c r="E1253" t="s">
        <v>1152</v>
      </c>
      <c r="F1253" t="str">
        <f>TRIM(LEFT(data_to_clean[[#This Row],[revenue]],FIND(" ",data_to_clean[[#This Row],[revenue]])))</f>
        <v>2.1</v>
      </c>
      <c r="G1253" t="str">
        <f>RIGHT(data_to_clean[[#This Row],[revenue]],LEN(data_to_clean[[#This Row],[revenue]])-FIND(" ",data_to_clean[[#This Row],[revenue]]))</f>
        <v>Million</v>
      </c>
      <c r="H1253" s="7">
        <f>VALUE(IF(data_to_clean[[#This Row],[multiplicity]]="Million",_xlfn.CONCAT(SUBSTITUTE(data_to_clean[[#This Row],[number]],".",""),"00000"),_xlfn.CONCAT(SUBSTITUTE(data_to_clean[[#This Row],[number]],".",""),"00000000")))</f>
        <v>2100000</v>
      </c>
      <c r="I1253" t="s">
        <v>4901</v>
      </c>
      <c r="J1253">
        <f>ROUND(VALUE(SUBSTITUTE(data_to_clean[[#This Row],[growth_%]],".",",")),0)</f>
        <v>331</v>
      </c>
      <c r="K1253" t="s">
        <v>297</v>
      </c>
      <c r="L1253">
        <v>7</v>
      </c>
      <c r="M1253">
        <v>2</v>
      </c>
      <c r="N1253">
        <v>2013</v>
      </c>
      <c r="O1253">
        <v>1</v>
      </c>
      <c r="P1253" t="s">
        <v>4902</v>
      </c>
      <c r="Q1253" t="b">
        <f>AND(ISNUMBER(data_to_clean[[#This Row],[revenue_formatted]]),ISNUMBER(data_to_clean[[#This Row],[growth_formatted_%]]),ISNUMBER(data_to_clean[[#This Row],[workers]]),ISNUMBER(data_to_clean[[#This Row],[previous_workers]]),ISNUMBER(data_to_clean[[#This Row],[founded]]),ISNUMBER(data_to_clean[[#This Row],[yrs_on_list]]))</f>
        <v>1</v>
      </c>
    </row>
    <row r="1254" spans="1:17" x14ac:dyDescent="0.25">
      <c r="A1254">
        <v>1249</v>
      </c>
      <c r="B1254" t="s">
        <v>4903</v>
      </c>
      <c r="C1254" t="s">
        <v>1768</v>
      </c>
      <c r="D1254" t="str">
        <f>VLOOKUP(data_to_clean[[#This Row],[state]],abbreviation_table[],2,FALSE)</f>
        <v>Oregon</v>
      </c>
      <c r="E1254" t="s">
        <v>1418</v>
      </c>
      <c r="F1254" t="str">
        <f>TRIM(LEFT(data_to_clean[[#This Row],[revenue]],FIND(" ",data_to_clean[[#This Row],[revenue]])))</f>
        <v>6.8</v>
      </c>
      <c r="G1254" t="str">
        <f>RIGHT(data_to_clean[[#This Row],[revenue]],LEN(data_to_clean[[#This Row],[revenue]])-FIND(" ",data_to_clean[[#This Row],[revenue]]))</f>
        <v>Million</v>
      </c>
      <c r="H1254" s="7">
        <f>VALUE(IF(data_to_clean[[#This Row],[multiplicity]]="Million",_xlfn.CONCAT(SUBSTITUTE(data_to_clean[[#This Row],[number]],".",""),"00000"),_xlfn.CONCAT(SUBSTITUTE(data_to_clean[[#This Row],[number]],".",""),"00000000")))</f>
        <v>6800000</v>
      </c>
      <c r="I1254" t="s">
        <v>4905</v>
      </c>
      <c r="J1254">
        <f>ROUND(VALUE(SUBSTITUTE(data_to_clean[[#This Row],[growth_%]],".",",")),0)</f>
        <v>331</v>
      </c>
      <c r="K1254" t="s">
        <v>33</v>
      </c>
      <c r="L1254">
        <v>6</v>
      </c>
      <c r="M1254">
        <v>4</v>
      </c>
      <c r="N1254">
        <v>2012</v>
      </c>
      <c r="O1254">
        <v>1</v>
      </c>
      <c r="P1254" t="s">
        <v>4906</v>
      </c>
      <c r="Q1254" t="b">
        <f>AND(ISNUMBER(data_to_clean[[#This Row],[revenue_formatted]]),ISNUMBER(data_to_clean[[#This Row],[growth_formatted_%]]),ISNUMBER(data_to_clean[[#This Row],[workers]]),ISNUMBER(data_to_clean[[#This Row],[previous_workers]]),ISNUMBER(data_to_clean[[#This Row],[founded]]),ISNUMBER(data_to_clean[[#This Row],[yrs_on_list]]))</f>
        <v>1</v>
      </c>
    </row>
    <row r="1255" spans="1:17" x14ac:dyDescent="0.25">
      <c r="A1255">
        <v>1250</v>
      </c>
      <c r="B1255" t="s">
        <v>4907</v>
      </c>
      <c r="C1255" t="s">
        <v>119</v>
      </c>
      <c r="D1255" t="str">
        <f>VLOOKUP(data_to_clean[[#This Row],[state]],abbreviation_table[],2,FALSE)</f>
        <v>Georgia</v>
      </c>
      <c r="E1255" t="s">
        <v>1231</v>
      </c>
      <c r="F1255" t="str">
        <f>TRIM(LEFT(data_to_clean[[#This Row],[revenue]],FIND(" ",data_to_clean[[#This Row],[revenue]])))</f>
        <v>8.5</v>
      </c>
      <c r="G1255" t="str">
        <f>RIGHT(data_to_clean[[#This Row],[revenue]],LEN(data_to_clean[[#This Row],[revenue]])-FIND(" ",data_to_clean[[#This Row],[revenue]]))</f>
        <v>Million</v>
      </c>
      <c r="H1255" s="7">
        <f>VALUE(IF(data_to_clean[[#This Row],[multiplicity]]="Million",_xlfn.CONCAT(SUBSTITUTE(data_to_clean[[#This Row],[number]],".",""),"00000"),_xlfn.CONCAT(SUBSTITUTE(data_to_clean[[#This Row],[number]],".",""),"00000000")))</f>
        <v>8500000</v>
      </c>
      <c r="I1255" t="s">
        <v>4909</v>
      </c>
      <c r="J1255">
        <f>ROUND(VALUE(SUBSTITUTE(data_to_clean[[#This Row],[growth_%]],".",",")),0)</f>
        <v>330</v>
      </c>
      <c r="K1255" t="s">
        <v>18</v>
      </c>
      <c r="L1255">
        <v>30</v>
      </c>
      <c r="M1255">
        <v>15</v>
      </c>
      <c r="N1255">
        <v>2009</v>
      </c>
      <c r="O1255">
        <v>5</v>
      </c>
      <c r="P1255" t="s">
        <v>122</v>
      </c>
      <c r="Q1255" t="b">
        <f>AND(ISNUMBER(data_to_clean[[#This Row],[revenue_formatted]]),ISNUMBER(data_to_clean[[#This Row],[growth_formatted_%]]),ISNUMBER(data_to_clean[[#This Row],[workers]]),ISNUMBER(data_to_clean[[#This Row],[previous_workers]]),ISNUMBER(data_to_clean[[#This Row],[founded]]),ISNUMBER(data_to_clean[[#This Row],[yrs_on_list]]))</f>
        <v>1</v>
      </c>
    </row>
    <row r="1256" spans="1:17" x14ac:dyDescent="0.25">
      <c r="A1256">
        <v>1251</v>
      </c>
      <c r="B1256" t="s">
        <v>4910</v>
      </c>
      <c r="C1256" t="s">
        <v>66</v>
      </c>
      <c r="D1256" t="str">
        <f>VLOOKUP(data_to_clean[[#This Row],[state]],abbreviation_table[],2,FALSE)</f>
        <v>Virginia</v>
      </c>
      <c r="E1256" t="s">
        <v>498</v>
      </c>
      <c r="F1256" t="str">
        <f>TRIM(LEFT(data_to_clean[[#This Row],[revenue]],FIND(" ",data_to_clean[[#This Row],[revenue]])))</f>
        <v>10.4</v>
      </c>
      <c r="G1256" t="str">
        <f>RIGHT(data_to_clean[[#This Row],[revenue]],LEN(data_to_clean[[#This Row],[revenue]])-FIND(" ",data_to_clean[[#This Row],[revenue]]))</f>
        <v>Million</v>
      </c>
      <c r="H1256" s="7">
        <f>VALUE(IF(data_to_clean[[#This Row],[multiplicity]]="Million",_xlfn.CONCAT(SUBSTITUTE(data_to_clean[[#This Row],[number]],".",""),"00000"),_xlfn.CONCAT(SUBSTITUTE(data_to_clean[[#This Row],[number]],".",""),"00000000")))</f>
        <v>10400000</v>
      </c>
      <c r="I1256" t="s">
        <v>4912</v>
      </c>
      <c r="J1256">
        <f>ROUND(VALUE(SUBSTITUTE(data_to_clean[[#This Row],[growth_%]],".",",")),0)</f>
        <v>330</v>
      </c>
      <c r="K1256" t="s">
        <v>55</v>
      </c>
      <c r="L1256">
        <v>70</v>
      </c>
      <c r="M1256">
        <v>15</v>
      </c>
      <c r="N1256">
        <v>2013</v>
      </c>
      <c r="O1256">
        <v>2</v>
      </c>
      <c r="P1256" t="s">
        <v>4913</v>
      </c>
      <c r="Q1256" t="b">
        <f>AND(ISNUMBER(data_to_clean[[#This Row],[revenue_formatted]]),ISNUMBER(data_to_clean[[#This Row],[growth_formatted_%]]),ISNUMBER(data_to_clean[[#This Row],[workers]]),ISNUMBER(data_to_clean[[#This Row],[previous_workers]]),ISNUMBER(data_to_clean[[#This Row],[founded]]),ISNUMBER(data_to_clean[[#This Row],[yrs_on_list]]))</f>
        <v>1</v>
      </c>
    </row>
    <row r="1257" spans="1:17" x14ac:dyDescent="0.25">
      <c r="A1257">
        <v>1252</v>
      </c>
      <c r="B1257" t="s">
        <v>4914</v>
      </c>
      <c r="C1257" t="s">
        <v>80</v>
      </c>
      <c r="D1257" t="str">
        <f>VLOOKUP(data_to_clean[[#This Row],[state]],abbreviation_table[],2,FALSE)</f>
        <v>California</v>
      </c>
      <c r="E1257" t="s">
        <v>440</v>
      </c>
      <c r="F1257" t="str">
        <f>TRIM(LEFT(data_to_clean[[#This Row],[revenue]],FIND(" ",data_to_clean[[#This Row],[revenue]])))</f>
        <v>8.2</v>
      </c>
      <c r="G1257" t="str">
        <f>RIGHT(data_to_clean[[#This Row],[revenue]],LEN(data_to_clean[[#This Row],[revenue]])-FIND(" ",data_to_clean[[#This Row],[revenue]]))</f>
        <v>Million</v>
      </c>
      <c r="H1257" s="7">
        <f>VALUE(IF(data_to_clean[[#This Row],[multiplicity]]="Million",_xlfn.CONCAT(SUBSTITUTE(data_to_clean[[#This Row],[number]],".",""),"00000"),_xlfn.CONCAT(SUBSTITUTE(data_to_clean[[#This Row],[number]],".",""),"00000000")))</f>
        <v>8200000</v>
      </c>
      <c r="I1257" t="s">
        <v>4916</v>
      </c>
      <c r="J1257">
        <f>ROUND(VALUE(SUBSTITUTE(data_to_clean[[#This Row],[growth_%]],".",",")),0)</f>
        <v>330</v>
      </c>
      <c r="K1257" t="s">
        <v>55</v>
      </c>
      <c r="L1257">
        <v>43</v>
      </c>
      <c r="M1257">
        <v>15</v>
      </c>
      <c r="N1257">
        <v>2011</v>
      </c>
      <c r="O1257">
        <v>4</v>
      </c>
      <c r="P1257" t="s">
        <v>4917</v>
      </c>
      <c r="Q1257" t="b">
        <f>AND(ISNUMBER(data_to_clean[[#This Row],[revenue_formatted]]),ISNUMBER(data_to_clean[[#This Row],[growth_formatted_%]]),ISNUMBER(data_to_clean[[#This Row],[workers]]),ISNUMBER(data_to_clean[[#This Row],[previous_workers]]),ISNUMBER(data_to_clean[[#This Row],[founded]]),ISNUMBER(data_to_clean[[#This Row],[yrs_on_list]]))</f>
        <v>1</v>
      </c>
    </row>
    <row r="1258" spans="1:17" x14ac:dyDescent="0.25">
      <c r="A1258">
        <v>1253</v>
      </c>
      <c r="B1258" t="s">
        <v>4918</v>
      </c>
      <c r="C1258" t="s">
        <v>80</v>
      </c>
      <c r="D1258" t="str">
        <f>VLOOKUP(data_to_clean[[#This Row],[state]],abbreviation_table[],2,FALSE)</f>
        <v>California</v>
      </c>
      <c r="E1258" t="s">
        <v>161</v>
      </c>
      <c r="F1258" t="str">
        <f>TRIM(LEFT(data_to_clean[[#This Row],[revenue]],FIND(" ",data_to_clean[[#This Row],[revenue]])))</f>
        <v>10.5</v>
      </c>
      <c r="G1258" t="str">
        <f>RIGHT(data_to_clean[[#This Row],[revenue]],LEN(data_to_clean[[#This Row],[revenue]])-FIND(" ",data_to_clean[[#This Row],[revenue]]))</f>
        <v>Million</v>
      </c>
      <c r="H1258" s="7">
        <f>VALUE(IF(data_to_clean[[#This Row],[multiplicity]]="Million",_xlfn.CONCAT(SUBSTITUTE(data_to_clean[[#This Row],[number]],".",""),"00000"),_xlfn.CONCAT(SUBSTITUTE(data_to_clean[[#This Row],[number]],".",""),"00000000")))</f>
        <v>10500000</v>
      </c>
      <c r="I1258" t="s">
        <v>4920</v>
      </c>
      <c r="J1258">
        <f>ROUND(VALUE(SUBSTITUTE(data_to_clean[[#This Row],[growth_%]],".",",")),0)</f>
        <v>329</v>
      </c>
      <c r="K1258" t="s">
        <v>40</v>
      </c>
      <c r="L1258">
        <v>16</v>
      </c>
      <c r="M1258">
        <v>1</v>
      </c>
      <c r="N1258">
        <v>2014</v>
      </c>
      <c r="O1258">
        <v>1</v>
      </c>
      <c r="P1258" t="s">
        <v>4921</v>
      </c>
      <c r="Q1258" t="b">
        <f>AND(ISNUMBER(data_to_clean[[#This Row],[revenue_formatted]]),ISNUMBER(data_to_clean[[#This Row],[growth_formatted_%]]),ISNUMBER(data_to_clean[[#This Row],[workers]]),ISNUMBER(data_to_clean[[#This Row],[previous_workers]]),ISNUMBER(data_to_clean[[#This Row],[founded]]),ISNUMBER(data_to_clean[[#This Row],[yrs_on_list]]))</f>
        <v>1</v>
      </c>
    </row>
    <row r="1259" spans="1:17" x14ac:dyDescent="0.25">
      <c r="A1259">
        <v>1254</v>
      </c>
      <c r="B1259" t="s">
        <v>4922</v>
      </c>
      <c r="C1259" t="s">
        <v>974</v>
      </c>
      <c r="D1259" t="str">
        <f>VLOOKUP(data_to_clean[[#This Row],[state]],abbreviation_table[],2,FALSE)</f>
        <v>District of Columbia</v>
      </c>
      <c r="E1259" t="s">
        <v>3116</v>
      </c>
      <c r="F1259" t="str">
        <f>TRIM(LEFT(data_to_clean[[#This Row],[revenue]],FIND(" ",data_to_clean[[#This Row],[revenue]])))</f>
        <v>9.3</v>
      </c>
      <c r="G1259" t="str">
        <f>RIGHT(data_to_clean[[#This Row],[revenue]],LEN(data_to_clean[[#This Row],[revenue]])-FIND(" ",data_to_clean[[#This Row],[revenue]]))</f>
        <v>Million</v>
      </c>
      <c r="H1259" s="7">
        <f>VALUE(IF(data_to_clean[[#This Row],[multiplicity]]="Million",_xlfn.CONCAT(SUBSTITUTE(data_to_clean[[#This Row],[number]],".",""),"00000"),_xlfn.CONCAT(SUBSTITUTE(data_to_clean[[#This Row],[number]],".",""),"00000000")))</f>
        <v>9300000</v>
      </c>
      <c r="I1259" t="s">
        <v>4924</v>
      </c>
      <c r="J1259">
        <f>ROUND(VALUE(SUBSTITUTE(data_to_clean[[#This Row],[growth_%]],".",",")),0)</f>
        <v>329</v>
      </c>
      <c r="K1259" t="s">
        <v>181</v>
      </c>
      <c r="L1259">
        <v>82</v>
      </c>
      <c r="M1259">
        <v>16</v>
      </c>
      <c r="N1259">
        <v>1997</v>
      </c>
      <c r="O1259">
        <v>2</v>
      </c>
      <c r="P1259" t="s">
        <v>4925</v>
      </c>
      <c r="Q1259" t="b">
        <f>AND(ISNUMBER(data_to_clean[[#This Row],[revenue_formatted]]),ISNUMBER(data_to_clean[[#This Row],[growth_formatted_%]]),ISNUMBER(data_to_clean[[#This Row],[workers]]),ISNUMBER(data_to_clean[[#This Row],[previous_workers]]),ISNUMBER(data_to_clean[[#This Row],[founded]]),ISNUMBER(data_to_clean[[#This Row],[yrs_on_list]]))</f>
        <v>1</v>
      </c>
    </row>
    <row r="1260" spans="1:17" x14ac:dyDescent="0.25">
      <c r="A1260">
        <v>1255</v>
      </c>
      <c r="B1260" t="s">
        <v>4926</v>
      </c>
      <c r="C1260" t="s">
        <v>30</v>
      </c>
      <c r="D1260" t="str">
        <f>VLOOKUP(data_to_clean[[#This Row],[state]],abbreviation_table[],2,FALSE)</f>
        <v>Texas</v>
      </c>
      <c r="E1260" t="s">
        <v>380</v>
      </c>
      <c r="F1260" t="str">
        <f>TRIM(LEFT(data_to_clean[[#This Row],[revenue]],FIND(" ",data_to_clean[[#This Row],[revenue]])))</f>
        <v>5.8</v>
      </c>
      <c r="G1260" t="str">
        <f>RIGHT(data_to_clean[[#This Row],[revenue]],LEN(data_to_clean[[#This Row],[revenue]])-FIND(" ",data_to_clean[[#This Row],[revenue]]))</f>
        <v>Million</v>
      </c>
      <c r="H1260" s="7">
        <f>VALUE(IF(data_to_clean[[#This Row],[multiplicity]]="Million",_xlfn.CONCAT(SUBSTITUTE(data_to_clean[[#This Row],[number]],".",""),"00000"),_xlfn.CONCAT(SUBSTITUTE(data_to_clean[[#This Row],[number]],".",""),"00000000")))</f>
        <v>5800000</v>
      </c>
      <c r="I1260" t="s">
        <v>4928</v>
      </c>
      <c r="J1260">
        <f>ROUND(VALUE(SUBSTITUTE(data_to_clean[[#This Row],[growth_%]],".",",")),0)</f>
        <v>329</v>
      </c>
      <c r="K1260" t="s">
        <v>156</v>
      </c>
      <c r="L1260">
        <v>55</v>
      </c>
      <c r="M1260">
        <v>11</v>
      </c>
      <c r="N1260">
        <v>2012</v>
      </c>
      <c r="O1260">
        <v>3</v>
      </c>
      <c r="P1260" t="s">
        <v>258</v>
      </c>
      <c r="Q1260" t="b">
        <f>AND(ISNUMBER(data_to_clean[[#This Row],[revenue_formatted]]),ISNUMBER(data_to_clean[[#This Row],[growth_formatted_%]]),ISNUMBER(data_to_clean[[#This Row],[workers]]),ISNUMBER(data_to_clean[[#This Row],[previous_workers]]),ISNUMBER(data_to_clean[[#This Row],[founded]]),ISNUMBER(data_to_clean[[#This Row],[yrs_on_list]]))</f>
        <v>1</v>
      </c>
    </row>
    <row r="1261" spans="1:17" x14ac:dyDescent="0.25">
      <c r="A1261">
        <v>1256</v>
      </c>
      <c r="B1261" t="s">
        <v>4929</v>
      </c>
      <c r="C1261" t="s">
        <v>15</v>
      </c>
      <c r="D1261" t="str">
        <f>VLOOKUP(data_to_clean[[#This Row],[state]],abbreviation_table[],2,FALSE)</f>
        <v>Arizona</v>
      </c>
      <c r="E1261" t="s">
        <v>1499</v>
      </c>
      <c r="F1261" t="str">
        <f>TRIM(LEFT(data_to_clean[[#This Row],[revenue]],FIND(" ",data_to_clean[[#This Row],[revenue]])))</f>
        <v>9.7</v>
      </c>
      <c r="G1261" t="str">
        <f>RIGHT(data_to_clean[[#This Row],[revenue]],LEN(data_to_clean[[#This Row],[revenue]])-FIND(" ",data_to_clean[[#This Row],[revenue]]))</f>
        <v>Million</v>
      </c>
      <c r="H1261" s="7">
        <f>VALUE(IF(data_to_clean[[#This Row],[multiplicity]]="Million",_xlfn.CONCAT(SUBSTITUTE(data_to_clean[[#This Row],[number]],".",""),"00000"),_xlfn.CONCAT(SUBSTITUTE(data_to_clean[[#This Row],[number]],".",""),"00000000")))</f>
        <v>9700000</v>
      </c>
      <c r="I1261" t="s">
        <v>4931</v>
      </c>
      <c r="J1261">
        <f>ROUND(VALUE(SUBSTITUTE(data_to_clean[[#This Row],[growth_%]],".",",")),0)</f>
        <v>329</v>
      </c>
      <c r="K1261" t="s">
        <v>308</v>
      </c>
      <c r="L1261">
        <v>1716</v>
      </c>
      <c r="M1261">
        <v>695</v>
      </c>
      <c r="N1261">
        <v>2013</v>
      </c>
      <c r="O1261">
        <v>2</v>
      </c>
      <c r="P1261" t="s">
        <v>4932</v>
      </c>
      <c r="Q1261" t="b">
        <f>AND(ISNUMBER(data_to_clean[[#This Row],[revenue_formatted]]),ISNUMBER(data_to_clean[[#This Row],[growth_formatted_%]]),ISNUMBER(data_to_clean[[#This Row],[workers]]),ISNUMBER(data_to_clean[[#This Row],[previous_workers]]),ISNUMBER(data_to_clean[[#This Row],[founded]]),ISNUMBER(data_to_clean[[#This Row],[yrs_on_list]]))</f>
        <v>1</v>
      </c>
    </row>
    <row r="1262" spans="1:17" x14ac:dyDescent="0.25">
      <c r="A1262">
        <v>1257</v>
      </c>
      <c r="B1262" t="s">
        <v>4933</v>
      </c>
      <c r="C1262" t="s">
        <v>86</v>
      </c>
      <c r="D1262" t="str">
        <f>VLOOKUP(data_to_clean[[#This Row],[state]],abbreviation_table[],2,FALSE)</f>
        <v>Colorado</v>
      </c>
      <c r="E1262" t="s">
        <v>4935</v>
      </c>
      <c r="F1262" t="str">
        <f>TRIM(LEFT(data_to_clean[[#This Row],[revenue]],FIND(" ",data_to_clean[[#This Row],[revenue]])))</f>
        <v>101.6</v>
      </c>
      <c r="G1262" t="str">
        <f>RIGHT(data_to_clean[[#This Row],[revenue]],LEN(data_to_clean[[#This Row],[revenue]])-FIND(" ",data_to_clean[[#This Row],[revenue]]))</f>
        <v>Million</v>
      </c>
      <c r="H1262" s="7">
        <f>VALUE(IF(data_to_clean[[#This Row],[multiplicity]]="Million",_xlfn.CONCAT(SUBSTITUTE(data_to_clean[[#This Row],[number]],".",""),"00000"),_xlfn.CONCAT(SUBSTITUTE(data_to_clean[[#This Row],[number]],".",""),"00000000")))</f>
        <v>101600000</v>
      </c>
      <c r="I1262" t="s">
        <v>4936</v>
      </c>
      <c r="J1262">
        <f>ROUND(VALUE(SUBSTITUTE(data_to_clean[[#This Row],[growth_%]],".",",")),0)</f>
        <v>329</v>
      </c>
      <c r="K1262" t="s">
        <v>623</v>
      </c>
      <c r="L1262">
        <v>1420</v>
      </c>
      <c r="M1262">
        <v>620</v>
      </c>
      <c r="N1262">
        <v>2008</v>
      </c>
      <c r="O1262">
        <v>4</v>
      </c>
      <c r="P1262" t="s">
        <v>1444</v>
      </c>
      <c r="Q1262" t="b">
        <f>AND(ISNUMBER(data_to_clean[[#This Row],[revenue_formatted]]),ISNUMBER(data_to_clean[[#This Row],[growth_formatted_%]]),ISNUMBER(data_to_clean[[#This Row],[workers]]),ISNUMBER(data_to_clean[[#This Row],[previous_workers]]),ISNUMBER(data_to_clean[[#This Row],[founded]]),ISNUMBER(data_to_clean[[#This Row],[yrs_on_list]]))</f>
        <v>1</v>
      </c>
    </row>
    <row r="1263" spans="1:17" x14ac:dyDescent="0.25">
      <c r="A1263">
        <v>1258</v>
      </c>
      <c r="B1263" t="s">
        <v>4937</v>
      </c>
      <c r="C1263" t="s">
        <v>15</v>
      </c>
      <c r="D1263" t="str">
        <f>VLOOKUP(data_to_clean[[#This Row],[state]],abbreviation_table[],2,FALSE)</f>
        <v>Arizona</v>
      </c>
      <c r="E1263" t="s">
        <v>576</v>
      </c>
      <c r="F1263" t="str">
        <f>TRIM(LEFT(data_to_clean[[#This Row],[revenue]],FIND(" ",data_to_clean[[#This Row],[revenue]])))</f>
        <v>3.5</v>
      </c>
      <c r="G1263" t="str">
        <f>RIGHT(data_to_clean[[#This Row],[revenue]],LEN(data_to_clean[[#This Row],[revenue]])-FIND(" ",data_to_clean[[#This Row],[revenue]]))</f>
        <v>Million</v>
      </c>
      <c r="H1263" s="7">
        <f>VALUE(IF(data_to_clean[[#This Row],[multiplicity]]="Million",_xlfn.CONCAT(SUBSTITUTE(data_to_clean[[#This Row],[number]],".",""),"00000"),_xlfn.CONCAT(SUBSTITUTE(data_to_clean[[#This Row],[number]],".",""),"00000000")))</f>
        <v>3500000</v>
      </c>
      <c r="I1263" t="s">
        <v>4939</v>
      </c>
      <c r="J1263">
        <f>ROUND(VALUE(SUBSTITUTE(data_to_clean[[#This Row],[growth_%]],".",",")),0)</f>
        <v>328</v>
      </c>
      <c r="K1263" t="s">
        <v>257</v>
      </c>
      <c r="L1263">
        <v>25</v>
      </c>
      <c r="M1263">
        <v>6</v>
      </c>
      <c r="N1263">
        <v>2014</v>
      </c>
      <c r="O1263">
        <v>1</v>
      </c>
      <c r="P1263" t="s">
        <v>4200</v>
      </c>
      <c r="Q1263" t="b">
        <f>AND(ISNUMBER(data_to_clean[[#This Row],[revenue_formatted]]),ISNUMBER(data_to_clean[[#This Row],[growth_formatted_%]]),ISNUMBER(data_to_clean[[#This Row],[workers]]),ISNUMBER(data_to_clean[[#This Row],[previous_workers]]),ISNUMBER(data_to_clean[[#This Row],[founded]]),ISNUMBER(data_to_clean[[#This Row],[yrs_on_list]]))</f>
        <v>1</v>
      </c>
    </row>
    <row r="1264" spans="1:17" x14ac:dyDescent="0.25">
      <c r="A1264">
        <v>1259</v>
      </c>
      <c r="B1264" t="s">
        <v>4940</v>
      </c>
      <c r="C1264" t="s">
        <v>2991</v>
      </c>
      <c r="D1264" t="str">
        <f>VLOOKUP(data_to_clean[[#This Row],[state]],abbreviation_table[],2,FALSE)</f>
        <v>Delaware</v>
      </c>
      <c r="E1264" t="s">
        <v>1157</v>
      </c>
      <c r="F1264" t="str">
        <f>TRIM(LEFT(data_to_clean[[#This Row],[revenue]],FIND(" ",data_to_clean[[#This Row],[revenue]])))</f>
        <v>5.3</v>
      </c>
      <c r="G1264" t="str">
        <f>RIGHT(data_to_clean[[#This Row],[revenue]],LEN(data_to_clean[[#This Row],[revenue]])-FIND(" ",data_to_clean[[#This Row],[revenue]]))</f>
        <v>Million</v>
      </c>
      <c r="H1264" s="7">
        <f>VALUE(IF(data_to_clean[[#This Row],[multiplicity]]="Million",_xlfn.CONCAT(SUBSTITUTE(data_to_clean[[#This Row],[number]],".",""),"00000"),_xlfn.CONCAT(SUBSTITUTE(data_to_clean[[#This Row],[number]],".",""),"00000000")))</f>
        <v>5300000</v>
      </c>
      <c r="I1264" t="s">
        <v>4942</v>
      </c>
      <c r="J1264">
        <f>ROUND(VALUE(SUBSTITUTE(data_to_clean[[#This Row],[growth_%]],".",",")),0)</f>
        <v>328</v>
      </c>
      <c r="K1264" t="s">
        <v>187</v>
      </c>
      <c r="L1264">
        <v>36</v>
      </c>
      <c r="M1264">
        <v>12</v>
      </c>
      <c r="N1264">
        <v>1996</v>
      </c>
      <c r="O1264">
        <v>1</v>
      </c>
      <c r="P1264" t="s">
        <v>4943</v>
      </c>
      <c r="Q1264" t="b">
        <f>AND(ISNUMBER(data_to_clean[[#This Row],[revenue_formatted]]),ISNUMBER(data_to_clean[[#This Row],[growth_formatted_%]]),ISNUMBER(data_to_clean[[#This Row],[workers]]),ISNUMBER(data_to_clean[[#This Row],[previous_workers]]),ISNUMBER(data_to_clean[[#This Row],[founded]]),ISNUMBER(data_to_clean[[#This Row],[yrs_on_list]]))</f>
        <v>1</v>
      </c>
    </row>
    <row r="1265" spans="1:17" x14ac:dyDescent="0.25">
      <c r="A1265">
        <v>1260</v>
      </c>
      <c r="B1265" t="s">
        <v>4944</v>
      </c>
      <c r="C1265" t="s">
        <v>80</v>
      </c>
      <c r="D1265" t="str">
        <f>VLOOKUP(data_to_clean[[#This Row],[state]],abbreviation_table[],2,FALSE)</f>
        <v>California</v>
      </c>
      <c r="E1265" t="s">
        <v>639</v>
      </c>
      <c r="F1265" t="str">
        <f>TRIM(LEFT(data_to_clean[[#This Row],[revenue]],FIND(" ",data_to_clean[[#This Row],[revenue]])))</f>
        <v>12.3</v>
      </c>
      <c r="G1265" t="str">
        <f>RIGHT(data_to_clean[[#This Row],[revenue]],LEN(data_to_clean[[#This Row],[revenue]])-FIND(" ",data_to_clean[[#This Row],[revenue]]))</f>
        <v>Million</v>
      </c>
      <c r="H1265" s="7">
        <f>VALUE(IF(data_to_clean[[#This Row],[multiplicity]]="Million",_xlfn.CONCAT(SUBSTITUTE(data_to_clean[[#This Row],[number]],".",""),"00000"),_xlfn.CONCAT(SUBSTITUTE(data_to_clean[[#This Row],[number]],".",""),"00000000")))</f>
        <v>12300000</v>
      </c>
      <c r="I1265" t="s">
        <v>4946</v>
      </c>
      <c r="J1265">
        <f>ROUND(VALUE(SUBSTITUTE(data_to_clean[[#This Row],[growth_%]],".",",")),0)</f>
        <v>328</v>
      </c>
      <c r="K1265" t="s">
        <v>48</v>
      </c>
      <c r="L1265">
        <v>48</v>
      </c>
      <c r="M1265">
        <v>15</v>
      </c>
      <c r="N1265">
        <v>2007</v>
      </c>
      <c r="O1265">
        <v>4</v>
      </c>
      <c r="P1265" t="s">
        <v>4947</v>
      </c>
      <c r="Q1265" t="b">
        <f>AND(ISNUMBER(data_to_clean[[#This Row],[revenue_formatted]]),ISNUMBER(data_to_clean[[#This Row],[growth_formatted_%]]),ISNUMBER(data_to_clean[[#This Row],[workers]]),ISNUMBER(data_to_clean[[#This Row],[previous_workers]]),ISNUMBER(data_to_clean[[#This Row],[founded]]),ISNUMBER(data_to_clean[[#This Row],[yrs_on_list]]))</f>
        <v>1</v>
      </c>
    </row>
    <row r="1266" spans="1:17" x14ac:dyDescent="0.25">
      <c r="A1266">
        <v>1261</v>
      </c>
      <c r="B1266" t="s">
        <v>4948</v>
      </c>
      <c r="C1266" t="s">
        <v>223</v>
      </c>
      <c r="D1266" t="str">
        <f>VLOOKUP(data_to_clean[[#This Row],[state]],abbreviation_table[],2,FALSE)</f>
        <v>Wisconsin</v>
      </c>
      <c r="E1266" t="s">
        <v>1152</v>
      </c>
      <c r="F1266" t="str">
        <f>TRIM(LEFT(data_to_clean[[#This Row],[revenue]],FIND(" ",data_to_clean[[#This Row],[revenue]])))</f>
        <v>2.1</v>
      </c>
      <c r="G1266" t="str">
        <f>RIGHT(data_to_clean[[#This Row],[revenue]],LEN(data_to_clean[[#This Row],[revenue]])-FIND(" ",data_to_clean[[#This Row],[revenue]]))</f>
        <v>Million</v>
      </c>
      <c r="H1266" s="7">
        <f>VALUE(IF(data_to_clean[[#This Row],[multiplicity]]="Million",_xlfn.CONCAT(SUBSTITUTE(data_to_clean[[#This Row],[number]],".",""),"00000"),_xlfn.CONCAT(SUBSTITUTE(data_to_clean[[#This Row],[number]],".",""),"00000000")))</f>
        <v>2100000</v>
      </c>
      <c r="I1266" t="s">
        <v>4950</v>
      </c>
      <c r="J1266">
        <f>ROUND(VALUE(SUBSTITUTE(data_to_clean[[#This Row],[growth_%]],".",",")),0)</f>
        <v>327</v>
      </c>
      <c r="K1266" t="s">
        <v>55</v>
      </c>
      <c r="L1266">
        <v>25</v>
      </c>
      <c r="M1266">
        <v>3</v>
      </c>
      <c r="N1266">
        <v>1962</v>
      </c>
      <c r="O1266">
        <v>1</v>
      </c>
      <c r="P1266" t="s">
        <v>4951</v>
      </c>
      <c r="Q1266" t="b">
        <f>AND(ISNUMBER(data_to_clean[[#This Row],[revenue_formatted]]),ISNUMBER(data_to_clean[[#This Row],[growth_formatted_%]]),ISNUMBER(data_to_clean[[#This Row],[workers]]),ISNUMBER(data_to_clean[[#This Row],[previous_workers]]),ISNUMBER(data_to_clean[[#This Row],[founded]]),ISNUMBER(data_to_clean[[#This Row],[yrs_on_list]]))</f>
        <v>1</v>
      </c>
    </row>
    <row r="1267" spans="1:17" x14ac:dyDescent="0.25">
      <c r="A1267">
        <v>1262</v>
      </c>
      <c r="B1267" t="s">
        <v>4952</v>
      </c>
      <c r="C1267" t="s">
        <v>45</v>
      </c>
      <c r="D1267" t="str">
        <f>VLOOKUP(data_to_clean[[#This Row],[state]],abbreviation_table[],2,FALSE)</f>
        <v>Pennsylvania</v>
      </c>
      <c r="E1267" t="s">
        <v>1535</v>
      </c>
      <c r="F1267" t="str">
        <f>TRIM(LEFT(data_to_clean[[#This Row],[revenue]],FIND(" ",data_to_clean[[#This Row],[revenue]])))</f>
        <v>6</v>
      </c>
      <c r="G1267" t="str">
        <f>RIGHT(data_to_clean[[#This Row],[revenue]],LEN(data_to_clean[[#This Row],[revenue]])-FIND(" ",data_to_clean[[#This Row],[revenue]]))</f>
        <v>Million</v>
      </c>
      <c r="H1267" s="7">
        <f>VALUE(IF(data_to_clean[[#This Row],[multiplicity]]="Million",_xlfn.CONCAT(SUBSTITUTE(data_to_clean[[#This Row],[number]],".",""),"00000"),_xlfn.CONCAT(SUBSTITUTE(data_to_clean[[#This Row],[number]],".",""),"00000000")))</f>
        <v>600000</v>
      </c>
      <c r="I1267" t="s">
        <v>4954</v>
      </c>
      <c r="J1267">
        <f>ROUND(VALUE(SUBSTITUTE(data_to_clean[[#This Row],[growth_%]],".",",")),0)</f>
        <v>327</v>
      </c>
      <c r="K1267" t="s">
        <v>271</v>
      </c>
      <c r="L1267">
        <v>75</v>
      </c>
      <c r="M1267">
        <v>10</v>
      </c>
      <c r="N1267">
        <v>2008</v>
      </c>
      <c r="O1267">
        <v>2</v>
      </c>
      <c r="P1267" t="s">
        <v>49</v>
      </c>
      <c r="Q1267" t="b">
        <f>AND(ISNUMBER(data_to_clean[[#This Row],[revenue_formatted]]),ISNUMBER(data_to_clean[[#This Row],[growth_formatted_%]]),ISNUMBER(data_to_clean[[#This Row],[workers]]),ISNUMBER(data_to_clean[[#This Row],[previous_workers]]),ISNUMBER(data_to_clean[[#This Row],[founded]]),ISNUMBER(data_to_clean[[#This Row],[yrs_on_list]]))</f>
        <v>1</v>
      </c>
    </row>
    <row r="1268" spans="1:17" x14ac:dyDescent="0.25">
      <c r="A1268">
        <v>1263</v>
      </c>
      <c r="B1268" t="s">
        <v>4955</v>
      </c>
      <c r="C1268" t="s">
        <v>52</v>
      </c>
      <c r="D1268" t="str">
        <f>VLOOKUP(data_to_clean[[#This Row],[state]],abbreviation_table[],2,FALSE)</f>
        <v>Florida</v>
      </c>
      <c r="E1268" t="s">
        <v>4957</v>
      </c>
      <c r="F1268" t="str">
        <f>TRIM(LEFT(data_to_clean[[#This Row],[revenue]],FIND(" ",data_to_clean[[#This Row],[revenue]])))</f>
        <v>20.2</v>
      </c>
      <c r="G1268" t="str">
        <f>RIGHT(data_to_clean[[#This Row],[revenue]],LEN(data_to_clean[[#This Row],[revenue]])-FIND(" ",data_to_clean[[#This Row],[revenue]]))</f>
        <v>Million</v>
      </c>
      <c r="H1268" s="7">
        <f>VALUE(IF(data_to_clean[[#This Row],[multiplicity]]="Million",_xlfn.CONCAT(SUBSTITUTE(data_to_clean[[#This Row],[number]],".",""),"00000"),_xlfn.CONCAT(SUBSTITUTE(data_to_clean[[#This Row],[number]],".",""),"00000000")))</f>
        <v>20200000</v>
      </c>
      <c r="I1268" t="s">
        <v>4958</v>
      </c>
      <c r="J1268">
        <f>ROUND(VALUE(SUBSTITUTE(data_to_clean[[#This Row],[growth_%]],".",",")),0)</f>
        <v>327</v>
      </c>
      <c r="K1268" t="s">
        <v>55</v>
      </c>
      <c r="L1268">
        <v>105</v>
      </c>
      <c r="M1268">
        <v>7</v>
      </c>
      <c r="N1268">
        <v>2014</v>
      </c>
      <c r="O1268">
        <v>2</v>
      </c>
      <c r="P1268" t="s">
        <v>1019</v>
      </c>
      <c r="Q1268" t="b">
        <f>AND(ISNUMBER(data_to_clean[[#This Row],[revenue_formatted]]),ISNUMBER(data_to_clean[[#This Row],[growth_formatted_%]]),ISNUMBER(data_to_clean[[#This Row],[workers]]),ISNUMBER(data_to_clean[[#This Row],[previous_workers]]),ISNUMBER(data_to_clean[[#This Row],[founded]]),ISNUMBER(data_to_clean[[#This Row],[yrs_on_list]]))</f>
        <v>1</v>
      </c>
    </row>
    <row r="1269" spans="1:17" x14ac:dyDescent="0.25">
      <c r="A1269">
        <v>1264</v>
      </c>
      <c r="B1269" t="s">
        <v>4959</v>
      </c>
      <c r="C1269" t="s">
        <v>80</v>
      </c>
      <c r="D1269" t="str">
        <f>VLOOKUP(data_to_clean[[#This Row],[state]],abbreviation_table[],2,FALSE)</f>
        <v>California</v>
      </c>
      <c r="E1269" t="s">
        <v>585</v>
      </c>
      <c r="F1269" t="str">
        <f>TRIM(LEFT(data_to_clean[[#This Row],[revenue]],FIND(" ",data_to_clean[[#This Row],[revenue]])))</f>
        <v>7.6</v>
      </c>
      <c r="G1269" t="str">
        <f>RIGHT(data_to_clean[[#This Row],[revenue]],LEN(data_to_clean[[#This Row],[revenue]])-FIND(" ",data_to_clean[[#This Row],[revenue]]))</f>
        <v>Million</v>
      </c>
      <c r="H1269" s="7">
        <f>VALUE(IF(data_to_clean[[#This Row],[multiplicity]]="Million",_xlfn.CONCAT(SUBSTITUTE(data_to_clean[[#This Row],[number]],".",""),"00000"),_xlfn.CONCAT(SUBSTITUTE(data_to_clean[[#This Row],[number]],".",""),"00000000")))</f>
        <v>7600000</v>
      </c>
      <c r="I1269" t="s">
        <v>4961</v>
      </c>
      <c r="J1269">
        <f>ROUND(VALUE(SUBSTITUTE(data_to_clean[[#This Row],[growth_%]],".",",")),0)</f>
        <v>327</v>
      </c>
      <c r="K1269" t="s">
        <v>233</v>
      </c>
      <c r="L1269">
        <v>20</v>
      </c>
      <c r="M1269">
        <v>2</v>
      </c>
      <c r="N1269">
        <v>2012</v>
      </c>
      <c r="O1269">
        <v>2</v>
      </c>
      <c r="P1269" t="s">
        <v>4962</v>
      </c>
      <c r="Q1269" t="b">
        <f>AND(ISNUMBER(data_to_clean[[#This Row],[revenue_formatted]]),ISNUMBER(data_to_clean[[#This Row],[growth_formatted_%]]),ISNUMBER(data_to_clean[[#This Row],[workers]]),ISNUMBER(data_to_clean[[#This Row],[previous_workers]]),ISNUMBER(data_to_clean[[#This Row],[founded]]),ISNUMBER(data_to_clean[[#This Row],[yrs_on_list]]))</f>
        <v>1</v>
      </c>
    </row>
    <row r="1270" spans="1:17" x14ac:dyDescent="0.25">
      <c r="A1270">
        <v>1265</v>
      </c>
      <c r="B1270" t="s">
        <v>4963</v>
      </c>
      <c r="C1270" t="s">
        <v>80</v>
      </c>
      <c r="D1270" t="str">
        <f>VLOOKUP(data_to_clean[[#This Row],[state]],abbreviation_table[],2,FALSE)</f>
        <v>California</v>
      </c>
      <c r="E1270" t="s">
        <v>1920</v>
      </c>
      <c r="F1270" t="str">
        <f>TRIM(LEFT(data_to_clean[[#This Row],[revenue]],FIND(" ",data_to_clean[[#This Row],[revenue]])))</f>
        <v>2.4</v>
      </c>
      <c r="G1270" t="str">
        <f>RIGHT(data_to_clean[[#This Row],[revenue]],LEN(data_to_clean[[#This Row],[revenue]])-FIND(" ",data_to_clean[[#This Row],[revenue]]))</f>
        <v>Million</v>
      </c>
      <c r="H1270" s="7">
        <f>VALUE(IF(data_to_clean[[#This Row],[multiplicity]]="Million",_xlfn.CONCAT(SUBSTITUTE(data_to_clean[[#This Row],[number]],".",""),"00000"),_xlfn.CONCAT(SUBSTITUTE(data_to_clean[[#This Row],[number]],".",""),"00000000")))</f>
        <v>2400000</v>
      </c>
      <c r="I1270" t="s">
        <v>4965</v>
      </c>
      <c r="J1270">
        <f>ROUND(VALUE(SUBSTITUTE(data_to_clean[[#This Row],[growth_%]],".",",")),0)</f>
        <v>327</v>
      </c>
      <c r="K1270" t="s">
        <v>156</v>
      </c>
      <c r="L1270">
        <v>14</v>
      </c>
      <c r="M1270">
        <v>5</v>
      </c>
      <c r="N1270">
        <v>2014</v>
      </c>
      <c r="O1270">
        <v>1</v>
      </c>
      <c r="P1270" t="s">
        <v>964</v>
      </c>
      <c r="Q1270" t="b">
        <f>AND(ISNUMBER(data_to_clean[[#This Row],[revenue_formatted]]),ISNUMBER(data_to_clean[[#This Row],[growth_formatted_%]]),ISNUMBER(data_to_clean[[#This Row],[workers]]),ISNUMBER(data_to_clean[[#This Row],[previous_workers]]),ISNUMBER(data_to_clean[[#This Row],[founded]]),ISNUMBER(data_to_clean[[#This Row],[yrs_on_list]]))</f>
        <v>1</v>
      </c>
    </row>
    <row r="1271" spans="1:17" x14ac:dyDescent="0.25">
      <c r="A1271">
        <v>1266</v>
      </c>
      <c r="B1271" t="s">
        <v>4966</v>
      </c>
      <c r="C1271" t="s">
        <v>105</v>
      </c>
      <c r="D1271" t="str">
        <f>VLOOKUP(data_to_clean[[#This Row],[state]],abbreviation_table[],2,FALSE)</f>
        <v>New York</v>
      </c>
      <c r="E1271" t="s">
        <v>4968</v>
      </c>
      <c r="F1271" t="str">
        <f>TRIM(LEFT(data_to_clean[[#This Row],[revenue]],FIND(" ",data_to_clean[[#This Row],[revenue]])))</f>
        <v>130.4</v>
      </c>
      <c r="G1271" t="str">
        <f>RIGHT(data_to_clean[[#This Row],[revenue]],LEN(data_to_clean[[#This Row],[revenue]])-FIND(" ",data_to_clean[[#This Row],[revenue]]))</f>
        <v>Million</v>
      </c>
      <c r="H1271" s="7">
        <f>VALUE(IF(data_to_clean[[#This Row],[multiplicity]]="Million",_xlfn.CONCAT(SUBSTITUTE(data_to_clean[[#This Row],[number]],".",""),"00000"),_xlfn.CONCAT(SUBSTITUTE(data_to_clean[[#This Row],[number]],".",""),"00000000")))</f>
        <v>130400000</v>
      </c>
      <c r="I1271" t="s">
        <v>4969</v>
      </c>
      <c r="J1271">
        <f>ROUND(VALUE(SUBSTITUTE(data_to_clean[[#This Row],[growth_%]],".",",")),0)</f>
        <v>325</v>
      </c>
      <c r="K1271" t="s">
        <v>25</v>
      </c>
      <c r="L1271">
        <v>211</v>
      </c>
      <c r="M1271">
        <v>49</v>
      </c>
      <c r="N1271">
        <v>2007</v>
      </c>
      <c r="O1271">
        <v>4</v>
      </c>
      <c r="P1271" t="s">
        <v>1209</v>
      </c>
      <c r="Q1271" t="b">
        <f>AND(ISNUMBER(data_to_clean[[#This Row],[revenue_formatted]]),ISNUMBER(data_to_clean[[#This Row],[growth_formatted_%]]),ISNUMBER(data_to_clean[[#This Row],[workers]]),ISNUMBER(data_to_clean[[#This Row],[previous_workers]]),ISNUMBER(data_to_clean[[#This Row],[founded]]),ISNUMBER(data_to_clean[[#This Row],[yrs_on_list]]))</f>
        <v>1</v>
      </c>
    </row>
    <row r="1272" spans="1:17" x14ac:dyDescent="0.25">
      <c r="A1272">
        <v>1267</v>
      </c>
      <c r="B1272" t="s">
        <v>4970</v>
      </c>
      <c r="C1272" t="s">
        <v>166</v>
      </c>
      <c r="D1272" t="str">
        <f>VLOOKUP(data_to_clean[[#This Row],[state]],abbreviation_table[],2,FALSE)</f>
        <v>Utah</v>
      </c>
      <c r="E1272" t="s">
        <v>3148</v>
      </c>
      <c r="F1272" t="str">
        <f>TRIM(LEFT(data_to_clean[[#This Row],[revenue]],FIND(" ",data_to_clean[[#This Row],[revenue]])))</f>
        <v>19.4</v>
      </c>
      <c r="G1272" t="str">
        <f>RIGHT(data_to_clean[[#This Row],[revenue]],LEN(data_to_clean[[#This Row],[revenue]])-FIND(" ",data_to_clean[[#This Row],[revenue]]))</f>
        <v>Million</v>
      </c>
      <c r="H1272" s="7">
        <f>VALUE(IF(data_to_clean[[#This Row],[multiplicity]]="Million",_xlfn.CONCAT(SUBSTITUTE(data_to_clean[[#This Row],[number]],".",""),"00000"),_xlfn.CONCAT(SUBSTITUTE(data_to_clean[[#This Row],[number]],".",""),"00000000")))</f>
        <v>19400000</v>
      </c>
      <c r="I1272" t="s">
        <v>4972</v>
      </c>
      <c r="J1272">
        <f>ROUND(VALUE(SUBSTITUTE(data_to_clean[[#This Row],[growth_%]],".",",")),0)</f>
        <v>325</v>
      </c>
      <c r="K1272" t="s">
        <v>156</v>
      </c>
      <c r="L1272">
        <v>45</v>
      </c>
      <c r="M1272">
        <v>15</v>
      </c>
      <c r="N1272">
        <v>2001</v>
      </c>
      <c r="O1272">
        <v>1</v>
      </c>
      <c r="P1272" t="s">
        <v>1734</v>
      </c>
      <c r="Q1272" t="b">
        <f>AND(ISNUMBER(data_to_clean[[#This Row],[revenue_formatted]]),ISNUMBER(data_to_clean[[#This Row],[growth_formatted_%]]),ISNUMBER(data_to_clean[[#This Row],[workers]]),ISNUMBER(data_to_clean[[#This Row],[previous_workers]]),ISNUMBER(data_to_clean[[#This Row],[founded]]),ISNUMBER(data_to_clean[[#This Row],[yrs_on_list]]))</f>
        <v>1</v>
      </c>
    </row>
    <row r="1273" spans="1:17" x14ac:dyDescent="0.25">
      <c r="A1273">
        <v>1268</v>
      </c>
      <c r="B1273" t="s">
        <v>4973</v>
      </c>
      <c r="C1273" t="s">
        <v>1031</v>
      </c>
      <c r="D1273" t="str">
        <f>VLOOKUP(data_to_clean[[#This Row],[state]],abbreviation_table[],2,FALSE)</f>
        <v>Wyoming</v>
      </c>
      <c r="E1273" t="s">
        <v>621</v>
      </c>
      <c r="F1273" t="str">
        <f>TRIM(LEFT(data_to_clean[[#This Row],[revenue]],FIND(" ",data_to_clean[[#This Row],[revenue]])))</f>
        <v>3.1</v>
      </c>
      <c r="G1273" t="str">
        <f>RIGHT(data_to_clean[[#This Row],[revenue]],LEN(data_to_clean[[#This Row],[revenue]])-FIND(" ",data_to_clean[[#This Row],[revenue]]))</f>
        <v>Million</v>
      </c>
      <c r="H1273" s="7">
        <f>VALUE(IF(data_to_clean[[#This Row],[multiplicity]]="Million",_xlfn.CONCAT(SUBSTITUTE(data_to_clean[[#This Row],[number]],".",""),"00000"),_xlfn.CONCAT(SUBSTITUTE(data_to_clean[[#This Row],[number]],".",""),"00000000")))</f>
        <v>3100000</v>
      </c>
      <c r="I1273" t="s">
        <v>4975</v>
      </c>
      <c r="J1273">
        <f>ROUND(VALUE(SUBSTITUTE(data_to_clean[[#This Row],[growth_%]],".",",")),0)</f>
        <v>325</v>
      </c>
      <c r="K1273" t="s">
        <v>40</v>
      </c>
      <c r="L1273">
        <v>46</v>
      </c>
      <c r="M1273">
        <v>7</v>
      </c>
      <c r="N1273">
        <v>2015</v>
      </c>
      <c r="O1273">
        <v>1</v>
      </c>
      <c r="P1273" t="s">
        <v>4976</v>
      </c>
      <c r="Q1273" t="b">
        <f>AND(ISNUMBER(data_to_clean[[#This Row],[revenue_formatted]]),ISNUMBER(data_to_clean[[#This Row],[growth_formatted_%]]),ISNUMBER(data_to_clean[[#This Row],[workers]]),ISNUMBER(data_to_clean[[#This Row],[previous_workers]]),ISNUMBER(data_to_clean[[#This Row],[founded]]),ISNUMBER(data_to_clean[[#This Row],[yrs_on_list]]))</f>
        <v>1</v>
      </c>
    </row>
    <row r="1274" spans="1:17" x14ac:dyDescent="0.25">
      <c r="A1274">
        <v>1269</v>
      </c>
      <c r="B1274" t="s">
        <v>4977</v>
      </c>
      <c r="C1274" t="s">
        <v>15</v>
      </c>
      <c r="D1274" t="str">
        <f>VLOOKUP(data_to_clean[[#This Row],[state]],abbreviation_table[],2,FALSE)</f>
        <v>Arizona</v>
      </c>
      <c r="E1274" t="s">
        <v>988</v>
      </c>
      <c r="F1274" t="str">
        <f>TRIM(LEFT(data_to_clean[[#This Row],[revenue]],FIND(" ",data_to_clean[[#This Row],[revenue]])))</f>
        <v>40.5</v>
      </c>
      <c r="G1274" t="str">
        <f>RIGHT(data_to_clean[[#This Row],[revenue]],LEN(data_to_clean[[#This Row],[revenue]])-FIND(" ",data_to_clean[[#This Row],[revenue]]))</f>
        <v>Million</v>
      </c>
      <c r="H1274" s="7">
        <f>VALUE(IF(data_to_clean[[#This Row],[multiplicity]]="Million",_xlfn.CONCAT(SUBSTITUTE(data_to_clean[[#This Row],[number]],".",""),"00000"),_xlfn.CONCAT(SUBSTITUTE(data_to_clean[[#This Row],[number]],".",""),"00000000")))</f>
        <v>40500000</v>
      </c>
      <c r="I1274" t="s">
        <v>4979</v>
      </c>
      <c r="J1274">
        <f>ROUND(VALUE(SUBSTITUTE(data_to_clean[[#This Row],[growth_%]],".",",")),0)</f>
        <v>325</v>
      </c>
      <c r="K1274" t="s">
        <v>175</v>
      </c>
      <c r="L1274">
        <v>136</v>
      </c>
      <c r="M1274">
        <v>19</v>
      </c>
      <c r="N1274">
        <v>2014</v>
      </c>
      <c r="O1274">
        <v>1</v>
      </c>
      <c r="P1274" t="s">
        <v>4980</v>
      </c>
      <c r="Q1274" t="b">
        <f>AND(ISNUMBER(data_to_clean[[#This Row],[revenue_formatted]]),ISNUMBER(data_to_clean[[#This Row],[growth_formatted_%]]),ISNUMBER(data_to_clean[[#This Row],[workers]]),ISNUMBER(data_to_clean[[#This Row],[previous_workers]]),ISNUMBER(data_to_clean[[#This Row],[founded]]),ISNUMBER(data_to_clean[[#This Row],[yrs_on_list]]))</f>
        <v>1</v>
      </c>
    </row>
    <row r="1275" spans="1:17" x14ac:dyDescent="0.25">
      <c r="A1275">
        <v>1270</v>
      </c>
      <c r="B1275" t="s">
        <v>4981</v>
      </c>
      <c r="C1275" t="s">
        <v>503</v>
      </c>
      <c r="D1275" t="str">
        <f>VLOOKUP(data_to_clean[[#This Row],[state]],abbreviation_table[],2,FALSE)</f>
        <v>Illinois</v>
      </c>
      <c r="E1275" t="s">
        <v>4983</v>
      </c>
      <c r="F1275" t="str">
        <f>TRIM(LEFT(data_to_clean[[#This Row],[revenue]],FIND(" ",data_to_clean[[#This Row],[revenue]])))</f>
        <v>52.2</v>
      </c>
      <c r="G1275" t="str">
        <f>RIGHT(data_to_clean[[#This Row],[revenue]],LEN(data_to_clean[[#This Row],[revenue]])-FIND(" ",data_to_clean[[#This Row],[revenue]]))</f>
        <v>Million</v>
      </c>
      <c r="H1275" s="7">
        <f>VALUE(IF(data_to_clean[[#This Row],[multiplicity]]="Million",_xlfn.CONCAT(SUBSTITUTE(data_to_clean[[#This Row],[number]],".",""),"00000"),_xlfn.CONCAT(SUBSTITUTE(data_to_clean[[#This Row],[number]],".",""),"00000000")))</f>
        <v>52200000</v>
      </c>
      <c r="I1275" t="s">
        <v>4984</v>
      </c>
      <c r="J1275">
        <f>ROUND(VALUE(SUBSTITUTE(data_to_clean[[#This Row],[growth_%]],".",",")),0)</f>
        <v>325</v>
      </c>
      <c r="K1275" t="s">
        <v>336</v>
      </c>
      <c r="L1275">
        <v>30</v>
      </c>
      <c r="M1275">
        <v>20</v>
      </c>
      <c r="N1275">
        <v>2001</v>
      </c>
      <c r="O1275">
        <v>3</v>
      </c>
      <c r="P1275" t="s">
        <v>1984</v>
      </c>
      <c r="Q1275" t="b">
        <f>AND(ISNUMBER(data_to_clean[[#This Row],[revenue_formatted]]),ISNUMBER(data_to_clean[[#This Row],[growth_formatted_%]]),ISNUMBER(data_to_clean[[#This Row],[workers]]),ISNUMBER(data_to_clean[[#This Row],[previous_workers]]),ISNUMBER(data_to_clean[[#This Row],[founded]]),ISNUMBER(data_to_clean[[#This Row],[yrs_on_list]]))</f>
        <v>1</v>
      </c>
    </row>
    <row r="1276" spans="1:17" x14ac:dyDescent="0.25">
      <c r="A1276">
        <v>1271</v>
      </c>
      <c r="B1276" t="s">
        <v>4985</v>
      </c>
      <c r="C1276" t="s">
        <v>243</v>
      </c>
      <c r="D1276" t="str">
        <f>VLOOKUP(data_to_clean[[#This Row],[state]],abbreviation_table[],2,FALSE)</f>
        <v>Maryland</v>
      </c>
      <c r="E1276" t="s">
        <v>1899</v>
      </c>
      <c r="F1276" t="str">
        <f>TRIM(LEFT(data_to_clean[[#This Row],[revenue]],FIND(" ",data_to_clean[[#This Row],[revenue]])))</f>
        <v>21.3</v>
      </c>
      <c r="G1276" t="str">
        <f>RIGHT(data_to_clean[[#This Row],[revenue]],LEN(data_to_clean[[#This Row],[revenue]])-FIND(" ",data_to_clean[[#This Row],[revenue]]))</f>
        <v>Million</v>
      </c>
      <c r="H1276" s="7">
        <f>VALUE(IF(data_to_clean[[#This Row],[multiplicity]]="Million",_xlfn.CONCAT(SUBSTITUTE(data_to_clean[[#This Row],[number]],".",""),"00000"),_xlfn.CONCAT(SUBSTITUTE(data_to_clean[[#This Row],[number]],".",""),"00000000")))</f>
        <v>21300000</v>
      </c>
      <c r="I1276" t="s">
        <v>4987</v>
      </c>
      <c r="J1276">
        <f>ROUND(VALUE(SUBSTITUTE(data_to_clean[[#This Row],[growth_%]],".",",")),0)</f>
        <v>325</v>
      </c>
      <c r="K1276" t="s">
        <v>181</v>
      </c>
      <c r="L1276">
        <v>75</v>
      </c>
      <c r="M1276">
        <v>25</v>
      </c>
      <c r="N1276">
        <v>2006</v>
      </c>
      <c r="O1276">
        <v>5</v>
      </c>
      <c r="P1276" t="s">
        <v>458</v>
      </c>
      <c r="Q1276" t="b">
        <f>AND(ISNUMBER(data_to_clean[[#This Row],[revenue_formatted]]),ISNUMBER(data_to_clean[[#This Row],[growth_formatted_%]]),ISNUMBER(data_to_clean[[#This Row],[workers]]),ISNUMBER(data_to_clean[[#This Row],[previous_workers]]),ISNUMBER(data_to_clean[[#This Row],[founded]]),ISNUMBER(data_to_clean[[#This Row],[yrs_on_list]]))</f>
        <v>1</v>
      </c>
    </row>
    <row r="1277" spans="1:17" x14ac:dyDescent="0.25">
      <c r="A1277">
        <v>1272</v>
      </c>
      <c r="B1277" t="s">
        <v>4988</v>
      </c>
      <c r="C1277" t="s">
        <v>294</v>
      </c>
      <c r="D1277" t="str">
        <f>VLOOKUP(data_to_clean[[#This Row],[state]],abbreviation_table[],2,FALSE)</f>
        <v>Minnesota</v>
      </c>
      <c r="E1277" t="s">
        <v>957</v>
      </c>
      <c r="F1277" t="str">
        <f>TRIM(LEFT(data_to_clean[[#This Row],[revenue]],FIND(" ",data_to_clean[[#This Row],[revenue]])))</f>
        <v>2.2</v>
      </c>
      <c r="G1277" t="str">
        <f>RIGHT(data_to_clean[[#This Row],[revenue]],LEN(data_to_clean[[#This Row],[revenue]])-FIND(" ",data_to_clean[[#This Row],[revenue]]))</f>
        <v>Million</v>
      </c>
      <c r="H1277" s="7">
        <f>VALUE(IF(data_to_clean[[#This Row],[multiplicity]]="Million",_xlfn.CONCAT(SUBSTITUTE(data_to_clean[[#This Row],[number]],".",""),"00000"),_xlfn.CONCAT(SUBSTITUTE(data_to_clean[[#This Row],[number]],".",""),"00000000")))</f>
        <v>2200000</v>
      </c>
      <c r="I1277" t="s">
        <v>4990</v>
      </c>
      <c r="J1277">
        <f>ROUND(VALUE(SUBSTITUTE(data_to_clean[[#This Row],[growth_%]],".",",")),0)</f>
        <v>324</v>
      </c>
      <c r="K1277" t="s">
        <v>18</v>
      </c>
      <c r="L1277">
        <v>25</v>
      </c>
      <c r="M1277">
        <v>6</v>
      </c>
      <c r="N1277">
        <v>2011</v>
      </c>
      <c r="O1277">
        <v>1</v>
      </c>
      <c r="P1277" t="s">
        <v>298</v>
      </c>
      <c r="Q1277" t="b">
        <f>AND(ISNUMBER(data_to_clean[[#This Row],[revenue_formatted]]),ISNUMBER(data_to_clean[[#This Row],[growth_formatted_%]]),ISNUMBER(data_to_clean[[#This Row],[workers]]),ISNUMBER(data_to_clean[[#This Row],[previous_workers]]),ISNUMBER(data_to_clean[[#This Row],[founded]]),ISNUMBER(data_to_clean[[#This Row],[yrs_on_list]]))</f>
        <v>1</v>
      </c>
    </row>
    <row r="1278" spans="1:17" x14ac:dyDescent="0.25">
      <c r="A1278">
        <v>1273</v>
      </c>
      <c r="B1278" t="s">
        <v>4991</v>
      </c>
      <c r="C1278" t="s">
        <v>45</v>
      </c>
      <c r="D1278" t="str">
        <f>VLOOKUP(data_to_clean[[#This Row],[state]],abbreviation_table[],2,FALSE)</f>
        <v>Pennsylvania</v>
      </c>
      <c r="E1278" t="s">
        <v>1231</v>
      </c>
      <c r="F1278" t="str">
        <f>TRIM(LEFT(data_to_clean[[#This Row],[revenue]],FIND(" ",data_to_clean[[#This Row],[revenue]])))</f>
        <v>8.5</v>
      </c>
      <c r="G1278" t="str">
        <f>RIGHT(data_to_clean[[#This Row],[revenue]],LEN(data_to_clean[[#This Row],[revenue]])-FIND(" ",data_to_clean[[#This Row],[revenue]]))</f>
        <v>Million</v>
      </c>
      <c r="H1278" s="7">
        <f>VALUE(IF(data_to_clean[[#This Row],[multiplicity]]="Million",_xlfn.CONCAT(SUBSTITUTE(data_to_clean[[#This Row],[number]],".",""),"00000"),_xlfn.CONCAT(SUBSTITUTE(data_to_clean[[#This Row],[number]],".",""),"00000000")))</f>
        <v>8500000</v>
      </c>
      <c r="I1278" t="s">
        <v>4993</v>
      </c>
      <c r="J1278">
        <f>ROUND(VALUE(SUBSTITUTE(data_to_clean[[#This Row],[growth_%]],".",",")),0)</f>
        <v>324</v>
      </c>
      <c r="K1278" t="s">
        <v>336</v>
      </c>
      <c r="L1278">
        <v>42</v>
      </c>
      <c r="M1278">
        <v>19</v>
      </c>
      <c r="N1278">
        <v>2004</v>
      </c>
      <c r="O1278">
        <v>2</v>
      </c>
      <c r="P1278" t="s">
        <v>4994</v>
      </c>
      <c r="Q1278" t="b">
        <f>AND(ISNUMBER(data_to_clean[[#This Row],[revenue_formatted]]),ISNUMBER(data_to_clean[[#This Row],[growth_formatted_%]]),ISNUMBER(data_to_clean[[#This Row],[workers]]),ISNUMBER(data_to_clean[[#This Row],[previous_workers]]),ISNUMBER(data_to_clean[[#This Row],[founded]]),ISNUMBER(data_to_clean[[#This Row],[yrs_on_list]]))</f>
        <v>1</v>
      </c>
    </row>
    <row r="1279" spans="1:17" x14ac:dyDescent="0.25">
      <c r="A1279">
        <v>1274</v>
      </c>
      <c r="B1279" t="s">
        <v>4995</v>
      </c>
      <c r="C1279" t="s">
        <v>166</v>
      </c>
      <c r="D1279" t="str">
        <f>VLOOKUP(data_to_clean[[#This Row],[state]],abbreviation_table[],2,FALSE)</f>
        <v>Utah</v>
      </c>
      <c r="E1279" t="s">
        <v>4997</v>
      </c>
      <c r="F1279" t="str">
        <f>TRIM(LEFT(data_to_clean[[#This Row],[revenue]],FIND(" ",data_to_clean[[#This Row],[revenue]])))</f>
        <v>20.3</v>
      </c>
      <c r="G1279" t="str">
        <f>RIGHT(data_to_clean[[#This Row],[revenue]],LEN(data_to_clean[[#This Row],[revenue]])-FIND(" ",data_to_clean[[#This Row],[revenue]]))</f>
        <v>Million</v>
      </c>
      <c r="H1279" s="7">
        <f>VALUE(IF(data_to_clean[[#This Row],[multiplicity]]="Million",_xlfn.CONCAT(SUBSTITUTE(data_to_clean[[#This Row],[number]],".",""),"00000"),_xlfn.CONCAT(SUBSTITUTE(data_to_clean[[#This Row],[number]],".",""),"00000000")))</f>
        <v>20300000</v>
      </c>
      <c r="I1279" t="s">
        <v>4998</v>
      </c>
      <c r="J1279">
        <f>ROUND(VALUE(SUBSTITUTE(data_to_clean[[#This Row],[growth_%]],".",",")),0)</f>
        <v>324</v>
      </c>
      <c r="K1279" t="s">
        <v>336</v>
      </c>
      <c r="L1279">
        <v>45</v>
      </c>
      <c r="M1279">
        <v>15</v>
      </c>
      <c r="N1279">
        <v>2012</v>
      </c>
      <c r="O1279">
        <v>3</v>
      </c>
      <c r="P1279" t="s">
        <v>1734</v>
      </c>
      <c r="Q1279" t="b">
        <f>AND(ISNUMBER(data_to_clean[[#This Row],[revenue_formatted]]),ISNUMBER(data_to_clean[[#This Row],[growth_formatted_%]]),ISNUMBER(data_to_clean[[#This Row],[workers]]),ISNUMBER(data_to_clean[[#This Row],[previous_workers]]),ISNUMBER(data_to_clean[[#This Row],[founded]]),ISNUMBER(data_to_clean[[#This Row],[yrs_on_list]]))</f>
        <v>1</v>
      </c>
    </row>
    <row r="1280" spans="1:17" x14ac:dyDescent="0.25">
      <c r="A1280">
        <v>1275</v>
      </c>
      <c r="B1280" t="s">
        <v>4999</v>
      </c>
      <c r="C1280" t="s">
        <v>166</v>
      </c>
      <c r="D1280" t="str">
        <f>VLOOKUP(data_to_clean[[#This Row],[state]],abbreviation_table[],2,FALSE)</f>
        <v>Utah</v>
      </c>
      <c r="E1280" t="s">
        <v>274</v>
      </c>
      <c r="F1280" t="str">
        <f>TRIM(LEFT(data_to_clean[[#This Row],[revenue]],FIND(" ",data_to_clean[[#This Row],[revenue]])))</f>
        <v>8.8</v>
      </c>
      <c r="G1280" t="str">
        <f>RIGHT(data_to_clean[[#This Row],[revenue]],LEN(data_to_clean[[#This Row],[revenue]])-FIND(" ",data_to_clean[[#This Row],[revenue]]))</f>
        <v>Million</v>
      </c>
      <c r="H1280" s="7">
        <f>VALUE(IF(data_to_clean[[#This Row],[multiplicity]]="Million",_xlfn.CONCAT(SUBSTITUTE(data_to_clean[[#This Row],[number]],".",""),"00000"),_xlfn.CONCAT(SUBSTITUTE(data_to_clean[[#This Row],[number]],".",""),"00000000")))</f>
        <v>8800000</v>
      </c>
      <c r="I1280" t="s">
        <v>5001</v>
      </c>
      <c r="J1280">
        <f>ROUND(VALUE(SUBSTITUTE(data_to_clean[[#This Row],[growth_%]],".",",")),0)</f>
        <v>324</v>
      </c>
      <c r="K1280" t="s">
        <v>329</v>
      </c>
      <c r="L1280">
        <v>60</v>
      </c>
      <c r="M1280">
        <v>25</v>
      </c>
      <c r="N1280">
        <v>2013</v>
      </c>
      <c r="O1280">
        <v>3</v>
      </c>
      <c r="P1280" t="s">
        <v>5002</v>
      </c>
      <c r="Q1280" t="b">
        <f>AND(ISNUMBER(data_to_clean[[#This Row],[revenue_formatted]]),ISNUMBER(data_to_clean[[#This Row],[growth_formatted_%]]),ISNUMBER(data_to_clean[[#This Row],[workers]]),ISNUMBER(data_to_clean[[#This Row],[previous_workers]]),ISNUMBER(data_to_clean[[#This Row],[founded]]),ISNUMBER(data_to_clean[[#This Row],[yrs_on_list]]))</f>
        <v>1</v>
      </c>
    </row>
    <row r="1281" spans="1:17" x14ac:dyDescent="0.25">
      <c r="A1281">
        <v>1276</v>
      </c>
      <c r="B1281" t="s">
        <v>5003</v>
      </c>
      <c r="C1281" t="s">
        <v>98</v>
      </c>
      <c r="D1281" t="str">
        <f>VLOOKUP(data_to_clean[[#This Row],[state]],abbreviation_table[],2,FALSE)</f>
        <v>Washington</v>
      </c>
      <c r="E1281" t="s">
        <v>541</v>
      </c>
      <c r="F1281" t="str">
        <f>TRIM(LEFT(data_to_clean[[#This Row],[revenue]],FIND(" ",data_to_clean[[#This Row],[revenue]])))</f>
        <v>4.8</v>
      </c>
      <c r="G1281" t="str">
        <f>RIGHT(data_to_clean[[#This Row],[revenue]],LEN(data_to_clean[[#This Row],[revenue]])-FIND(" ",data_to_clean[[#This Row],[revenue]]))</f>
        <v>Million</v>
      </c>
      <c r="H1281" s="7">
        <f>VALUE(IF(data_to_clean[[#This Row],[multiplicity]]="Million",_xlfn.CONCAT(SUBSTITUTE(data_to_clean[[#This Row],[number]],".",""),"00000"),_xlfn.CONCAT(SUBSTITUTE(data_to_clean[[#This Row],[number]],".",""),"00000000")))</f>
        <v>4800000</v>
      </c>
      <c r="I1281" t="s">
        <v>5005</v>
      </c>
      <c r="J1281">
        <f>ROUND(VALUE(SUBSTITUTE(data_to_clean[[#This Row],[growth_%]],".",",")),0)</f>
        <v>323</v>
      </c>
      <c r="K1281" t="s">
        <v>156</v>
      </c>
      <c r="L1281">
        <v>15</v>
      </c>
      <c r="M1281">
        <v>3</v>
      </c>
      <c r="N1281">
        <v>2011</v>
      </c>
      <c r="O1281">
        <v>3</v>
      </c>
      <c r="P1281" t="s">
        <v>908</v>
      </c>
      <c r="Q1281" t="b">
        <f>AND(ISNUMBER(data_to_clean[[#This Row],[revenue_formatted]]),ISNUMBER(data_to_clean[[#This Row],[growth_formatted_%]]),ISNUMBER(data_to_clean[[#This Row],[workers]]),ISNUMBER(data_to_clean[[#This Row],[previous_workers]]),ISNUMBER(data_to_clean[[#This Row],[founded]]),ISNUMBER(data_to_clean[[#This Row],[yrs_on_list]]))</f>
        <v>1</v>
      </c>
    </row>
    <row r="1282" spans="1:17" x14ac:dyDescent="0.25">
      <c r="A1282">
        <v>1277</v>
      </c>
      <c r="B1282" t="s">
        <v>5006</v>
      </c>
      <c r="C1282" t="s">
        <v>215</v>
      </c>
      <c r="D1282" t="str">
        <f>VLOOKUP(data_to_clean[[#This Row],[state]],abbreviation_table[],2,FALSE)</f>
        <v>North Carolina</v>
      </c>
      <c r="E1282" t="s">
        <v>1628</v>
      </c>
      <c r="F1282" t="str">
        <f>TRIM(LEFT(data_to_clean[[#This Row],[revenue]],FIND(" ",data_to_clean[[#This Row],[revenue]])))</f>
        <v>16</v>
      </c>
      <c r="G1282" t="str">
        <f>RIGHT(data_to_clean[[#This Row],[revenue]],LEN(data_to_clean[[#This Row],[revenue]])-FIND(" ",data_to_clean[[#This Row],[revenue]]))</f>
        <v>Million</v>
      </c>
      <c r="H1282" s="7">
        <f>VALUE(IF(data_to_clean[[#This Row],[multiplicity]]="Million",_xlfn.CONCAT(SUBSTITUTE(data_to_clean[[#This Row],[number]],".",""),"00000"),_xlfn.CONCAT(SUBSTITUTE(data_to_clean[[#This Row],[number]],".",""),"00000000")))</f>
        <v>1600000</v>
      </c>
      <c r="I1282" t="s">
        <v>5008</v>
      </c>
      <c r="J1282">
        <f>ROUND(VALUE(SUBSTITUTE(data_to_clean[[#This Row],[growth_%]],".",",")),0)</f>
        <v>323</v>
      </c>
      <c r="K1282" t="s">
        <v>233</v>
      </c>
      <c r="L1282">
        <v>123</v>
      </c>
      <c r="M1282">
        <v>33</v>
      </c>
      <c r="N1282">
        <v>1978</v>
      </c>
      <c r="O1282">
        <v>1</v>
      </c>
      <c r="P1282" t="s">
        <v>5009</v>
      </c>
      <c r="Q1282" t="b">
        <f>AND(ISNUMBER(data_to_clean[[#This Row],[revenue_formatted]]),ISNUMBER(data_to_clean[[#This Row],[growth_formatted_%]]),ISNUMBER(data_to_clean[[#This Row],[workers]]),ISNUMBER(data_to_clean[[#This Row],[previous_workers]]),ISNUMBER(data_to_clean[[#This Row],[founded]]),ISNUMBER(data_to_clean[[#This Row],[yrs_on_list]]))</f>
        <v>1</v>
      </c>
    </row>
    <row r="1283" spans="1:17" x14ac:dyDescent="0.25">
      <c r="A1283">
        <v>1278</v>
      </c>
      <c r="B1283" t="s">
        <v>5010</v>
      </c>
      <c r="C1283" t="s">
        <v>215</v>
      </c>
      <c r="D1283" t="str">
        <f>VLOOKUP(data_to_clean[[#This Row],[state]],abbreviation_table[],2,FALSE)</f>
        <v>North Carolina</v>
      </c>
      <c r="E1283" t="s">
        <v>875</v>
      </c>
      <c r="F1283" t="str">
        <f>TRIM(LEFT(data_to_clean[[#This Row],[revenue]],FIND(" ",data_to_clean[[#This Row],[revenue]])))</f>
        <v>14.2</v>
      </c>
      <c r="G1283" t="str">
        <f>RIGHT(data_to_clean[[#This Row],[revenue]],LEN(data_to_clean[[#This Row],[revenue]])-FIND(" ",data_to_clean[[#This Row],[revenue]]))</f>
        <v>Million</v>
      </c>
      <c r="H1283" s="7">
        <f>VALUE(IF(data_to_clean[[#This Row],[multiplicity]]="Million",_xlfn.CONCAT(SUBSTITUTE(data_to_clean[[#This Row],[number]],".",""),"00000"),_xlfn.CONCAT(SUBSTITUTE(data_to_clean[[#This Row],[number]],".",""),"00000000")))</f>
        <v>14200000</v>
      </c>
      <c r="I1283" t="s">
        <v>5012</v>
      </c>
      <c r="J1283">
        <f>ROUND(VALUE(SUBSTITUTE(data_to_clean[[#This Row],[growth_%]],".",",")),0)</f>
        <v>321</v>
      </c>
      <c r="K1283" t="s">
        <v>233</v>
      </c>
      <c r="L1283">
        <v>29</v>
      </c>
      <c r="M1283">
        <v>14</v>
      </c>
      <c r="N1283">
        <v>2010</v>
      </c>
      <c r="O1283">
        <v>3</v>
      </c>
      <c r="P1283" t="s">
        <v>553</v>
      </c>
      <c r="Q1283" t="b">
        <f>AND(ISNUMBER(data_to_clean[[#This Row],[revenue_formatted]]),ISNUMBER(data_to_clean[[#This Row],[growth_formatted_%]]),ISNUMBER(data_to_clean[[#This Row],[workers]]),ISNUMBER(data_to_clean[[#This Row],[previous_workers]]),ISNUMBER(data_to_clean[[#This Row],[founded]]),ISNUMBER(data_to_clean[[#This Row],[yrs_on_list]]))</f>
        <v>1</v>
      </c>
    </row>
    <row r="1284" spans="1:17" x14ac:dyDescent="0.25">
      <c r="A1284">
        <v>1279</v>
      </c>
      <c r="B1284" t="s">
        <v>5013</v>
      </c>
      <c r="C1284" t="s">
        <v>243</v>
      </c>
      <c r="D1284" t="str">
        <f>VLOOKUP(data_to_clean[[#This Row],[state]],abbreviation_table[],2,FALSE)</f>
        <v>Maryland</v>
      </c>
      <c r="E1284" t="s">
        <v>861</v>
      </c>
      <c r="F1284" t="str">
        <f>TRIM(LEFT(data_to_clean[[#This Row],[revenue]],FIND(" ",data_to_clean[[#This Row],[revenue]])))</f>
        <v>5.7</v>
      </c>
      <c r="G1284" t="str">
        <f>RIGHT(data_to_clean[[#This Row],[revenue]],LEN(data_to_clean[[#This Row],[revenue]])-FIND(" ",data_to_clean[[#This Row],[revenue]]))</f>
        <v>Million</v>
      </c>
      <c r="H1284" s="7">
        <f>VALUE(IF(data_to_clean[[#This Row],[multiplicity]]="Million",_xlfn.CONCAT(SUBSTITUTE(data_to_clean[[#This Row],[number]],".",""),"00000"),_xlfn.CONCAT(SUBSTITUTE(data_to_clean[[#This Row],[number]],".",""),"00000000")))</f>
        <v>5700000</v>
      </c>
      <c r="I1284" t="s">
        <v>5015</v>
      </c>
      <c r="J1284">
        <f>ROUND(VALUE(SUBSTITUTE(data_to_clean[[#This Row],[growth_%]],".",",")),0)</f>
        <v>321</v>
      </c>
      <c r="K1284" t="s">
        <v>336</v>
      </c>
      <c r="L1284">
        <v>57</v>
      </c>
      <c r="M1284">
        <v>14</v>
      </c>
      <c r="N1284">
        <v>2013</v>
      </c>
      <c r="O1284">
        <v>2</v>
      </c>
      <c r="P1284" t="s">
        <v>5016</v>
      </c>
      <c r="Q1284" t="b">
        <f>AND(ISNUMBER(data_to_clean[[#This Row],[revenue_formatted]]),ISNUMBER(data_to_clean[[#This Row],[growth_formatted_%]]),ISNUMBER(data_to_clean[[#This Row],[workers]]),ISNUMBER(data_to_clean[[#This Row],[previous_workers]]),ISNUMBER(data_to_clean[[#This Row],[founded]]),ISNUMBER(data_to_clean[[#This Row],[yrs_on_list]]))</f>
        <v>1</v>
      </c>
    </row>
    <row r="1285" spans="1:17" x14ac:dyDescent="0.25">
      <c r="A1285">
        <v>1280</v>
      </c>
      <c r="B1285" t="s">
        <v>5017</v>
      </c>
      <c r="C1285" t="s">
        <v>294</v>
      </c>
      <c r="D1285" t="str">
        <f>VLOOKUP(data_to_clean[[#This Row],[state]],abbreviation_table[],2,FALSE)</f>
        <v>Minnesota</v>
      </c>
      <c r="E1285" t="s">
        <v>1442</v>
      </c>
      <c r="F1285" t="str">
        <f>TRIM(LEFT(data_to_clean[[#This Row],[revenue]],FIND(" ",data_to_clean[[#This Row],[revenue]])))</f>
        <v>2</v>
      </c>
      <c r="G1285" t="str">
        <f>RIGHT(data_to_clean[[#This Row],[revenue]],LEN(data_to_clean[[#This Row],[revenue]])-FIND(" ",data_to_clean[[#This Row],[revenue]]))</f>
        <v>Million</v>
      </c>
      <c r="H1285" s="7">
        <f>VALUE(IF(data_to_clean[[#This Row],[multiplicity]]="Million",_xlfn.CONCAT(SUBSTITUTE(data_to_clean[[#This Row],[number]],".",""),"00000"),_xlfn.CONCAT(SUBSTITUTE(data_to_clean[[#This Row],[number]],".",""),"00000000")))</f>
        <v>200000</v>
      </c>
      <c r="I1285" t="s">
        <v>5019</v>
      </c>
      <c r="J1285">
        <f>ROUND(VALUE(SUBSTITUTE(data_to_clean[[#This Row],[growth_%]],".",",")),0)</f>
        <v>321</v>
      </c>
      <c r="K1285" t="s">
        <v>48</v>
      </c>
      <c r="L1285">
        <v>35</v>
      </c>
      <c r="M1285">
        <v>2</v>
      </c>
      <c r="N1285">
        <v>2012</v>
      </c>
      <c r="O1285">
        <v>1</v>
      </c>
      <c r="P1285" t="s">
        <v>5020</v>
      </c>
      <c r="Q1285" t="b">
        <f>AND(ISNUMBER(data_to_clean[[#This Row],[revenue_formatted]]),ISNUMBER(data_to_clean[[#This Row],[growth_formatted_%]]),ISNUMBER(data_to_clean[[#This Row],[workers]]),ISNUMBER(data_to_clean[[#This Row],[previous_workers]]),ISNUMBER(data_to_clean[[#This Row],[founded]]),ISNUMBER(data_to_clean[[#This Row],[yrs_on_list]]))</f>
        <v>1</v>
      </c>
    </row>
    <row r="1286" spans="1:17" x14ac:dyDescent="0.25">
      <c r="A1286">
        <v>1281</v>
      </c>
      <c r="B1286" t="s">
        <v>5021</v>
      </c>
      <c r="C1286" t="s">
        <v>294</v>
      </c>
      <c r="D1286" t="str">
        <f>VLOOKUP(data_to_clean[[#This Row],[state]],abbreviation_table[],2,FALSE)</f>
        <v>Minnesota</v>
      </c>
      <c r="E1286" t="s">
        <v>665</v>
      </c>
      <c r="F1286" t="str">
        <f>TRIM(LEFT(data_to_clean[[#This Row],[revenue]],FIND(" ",data_to_clean[[#This Row],[revenue]])))</f>
        <v>3.2</v>
      </c>
      <c r="G1286" t="str">
        <f>RIGHT(data_to_clean[[#This Row],[revenue]],LEN(data_to_clean[[#This Row],[revenue]])-FIND(" ",data_to_clean[[#This Row],[revenue]]))</f>
        <v>Million</v>
      </c>
      <c r="H1286" s="7">
        <f>VALUE(IF(data_to_clean[[#This Row],[multiplicity]]="Million",_xlfn.CONCAT(SUBSTITUTE(data_to_clean[[#This Row],[number]],".",""),"00000"),_xlfn.CONCAT(SUBSTITUTE(data_to_clean[[#This Row],[number]],".",""),"00000000")))</f>
        <v>3200000</v>
      </c>
      <c r="I1286" t="s">
        <v>5023</v>
      </c>
      <c r="J1286">
        <f>ROUND(VALUE(SUBSTITUTE(data_to_clean[[#This Row],[growth_%]],".",",")),0)</f>
        <v>321</v>
      </c>
      <c r="K1286" t="s">
        <v>336</v>
      </c>
      <c r="L1286">
        <v>12</v>
      </c>
      <c r="M1286">
        <v>5</v>
      </c>
      <c r="N1286">
        <v>2013</v>
      </c>
      <c r="O1286">
        <v>1</v>
      </c>
      <c r="P1286" t="s">
        <v>4125</v>
      </c>
      <c r="Q1286" t="b">
        <f>AND(ISNUMBER(data_to_clean[[#This Row],[revenue_formatted]]),ISNUMBER(data_to_clean[[#This Row],[growth_formatted_%]]),ISNUMBER(data_to_clean[[#This Row],[workers]]),ISNUMBER(data_to_clean[[#This Row],[previous_workers]]),ISNUMBER(data_to_clean[[#This Row],[founded]]),ISNUMBER(data_to_clean[[#This Row],[yrs_on_list]]))</f>
        <v>1</v>
      </c>
    </row>
    <row r="1287" spans="1:17" x14ac:dyDescent="0.25">
      <c r="A1287">
        <v>1282</v>
      </c>
      <c r="B1287" t="s">
        <v>5024</v>
      </c>
      <c r="C1287" t="s">
        <v>52</v>
      </c>
      <c r="D1287" t="str">
        <f>VLOOKUP(data_to_clean[[#This Row],[state]],abbreviation_table[],2,FALSE)</f>
        <v>Florida</v>
      </c>
      <c r="E1287" t="s">
        <v>2210</v>
      </c>
      <c r="F1287" t="str">
        <f>TRIM(LEFT(data_to_clean[[#This Row],[revenue]],FIND(" ",data_to_clean[[#This Row],[revenue]])))</f>
        <v>8.7</v>
      </c>
      <c r="G1287" t="str">
        <f>RIGHT(data_to_clean[[#This Row],[revenue]],LEN(data_to_clean[[#This Row],[revenue]])-FIND(" ",data_to_clean[[#This Row],[revenue]]))</f>
        <v>Million</v>
      </c>
      <c r="H1287" s="7">
        <f>VALUE(IF(data_to_clean[[#This Row],[multiplicity]]="Million",_xlfn.CONCAT(SUBSTITUTE(data_to_clean[[#This Row],[number]],".",""),"00000"),_xlfn.CONCAT(SUBSTITUTE(data_to_clean[[#This Row],[number]],".",""),"00000000")))</f>
        <v>8700000</v>
      </c>
      <c r="I1287" t="s">
        <v>5026</v>
      </c>
      <c r="J1287">
        <f>ROUND(VALUE(SUBSTITUTE(data_to_clean[[#This Row],[growth_%]],".",",")),0)</f>
        <v>321</v>
      </c>
      <c r="K1287" t="s">
        <v>18</v>
      </c>
      <c r="L1287">
        <v>16</v>
      </c>
      <c r="M1287">
        <v>10</v>
      </c>
      <c r="N1287">
        <v>2003</v>
      </c>
      <c r="O1287">
        <v>4</v>
      </c>
      <c r="P1287" t="s">
        <v>662</v>
      </c>
      <c r="Q1287" t="b">
        <f>AND(ISNUMBER(data_to_clean[[#This Row],[revenue_formatted]]),ISNUMBER(data_to_clean[[#This Row],[growth_formatted_%]]),ISNUMBER(data_to_clean[[#This Row],[workers]]),ISNUMBER(data_to_clean[[#This Row],[previous_workers]]),ISNUMBER(data_to_clean[[#This Row],[founded]]),ISNUMBER(data_to_clean[[#This Row],[yrs_on_list]]))</f>
        <v>1</v>
      </c>
    </row>
    <row r="1288" spans="1:17" x14ac:dyDescent="0.25">
      <c r="A1288">
        <v>1283</v>
      </c>
      <c r="B1288" t="s">
        <v>5027</v>
      </c>
      <c r="C1288" t="s">
        <v>59</v>
      </c>
      <c r="D1288" t="str">
        <f>VLOOKUP(data_to_clean[[#This Row],[state]],abbreviation_table[],2,FALSE)</f>
        <v>New Jersey</v>
      </c>
      <c r="E1288" t="s">
        <v>485</v>
      </c>
      <c r="F1288" t="str">
        <f>TRIM(LEFT(data_to_clean[[#This Row],[revenue]],FIND(" ",data_to_clean[[#This Row],[revenue]])))</f>
        <v>4.5</v>
      </c>
      <c r="G1288" t="str">
        <f>RIGHT(data_to_clean[[#This Row],[revenue]],LEN(data_to_clean[[#This Row],[revenue]])-FIND(" ",data_to_clean[[#This Row],[revenue]]))</f>
        <v>Million</v>
      </c>
      <c r="H1288" s="7">
        <f>VALUE(IF(data_to_clean[[#This Row],[multiplicity]]="Million",_xlfn.CONCAT(SUBSTITUTE(data_to_clean[[#This Row],[number]],".",""),"00000"),_xlfn.CONCAT(SUBSTITUTE(data_to_clean[[#This Row],[number]],".",""),"00000000")))</f>
        <v>4500000</v>
      </c>
      <c r="I1288" t="s">
        <v>5029</v>
      </c>
      <c r="J1288">
        <f>ROUND(VALUE(SUBSTITUTE(data_to_clean[[#This Row],[growth_%]],".",",")),0)</f>
        <v>321</v>
      </c>
      <c r="K1288" t="s">
        <v>107</v>
      </c>
      <c r="L1288">
        <v>22</v>
      </c>
      <c r="M1288">
        <v>15</v>
      </c>
      <c r="N1288">
        <v>2009</v>
      </c>
      <c r="O1288">
        <v>2</v>
      </c>
      <c r="P1288" t="s">
        <v>1742</v>
      </c>
      <c r="Q1288" t="b">
        <f>AND(ISNUMBER(data_to_clean[[#This Row],[revenue_formatted]]),ISNUMBER(data_to_clean[[#This Row],[growth_formatted_%]]),ISNUMBER(data_to_clean[[#This Row],[workers]]),ISNUMBER(data_to_clean[[#This Row],[previous_workers]]),ISNUMBER(data_to_clean[[#This Row],[founded]]),ISNUMBER(data_to_clean[[#This Row],[yrs_on_list]]))</f>
        <v>1</v>
      </c>
    </row>
    <row r="1289" spans="1:17" x14ac:dyDescent="0.25">
      <c r="A1289">
        <v>1284</v>
      </c>
      <c r="B1289" t="s">
        <v>5030</v>
      </c>
      <c r="C1289" t="s">
        <v>341</v>
      </c>
      <c r="D1289" t="str">
        <f>VLOOKUP(data_to_clean[[#This Row],[state]],abbreviation_table[],2,FALSE)</f>
        <v>Massachusetts</v>
      </c>
      <c r="E1289" t="s">
        <v>430</v>
      </c>
      <c r="F1289" t="str">
        <f>TRIM(LEFT(data_to_clean[[#This Row],[revenue]],FIND(" ",data_to_clean[[#This Row],[revenue]])))</f>
        <v>6.7</v>
      </c>
      <c r="G1289" t="str">
        <f>RIGHT(data_to_clean[[#This Row],[revenue]],LEN(data_to_clean[[#This Row],[revenue]])-FIND(" ",data_to_clean[[#This Row],[revenue]]))</f>
        <v>Million</v>
      </c>
      <c r="H1289" s="7">
        <f>VALUE(IF(data_to_clean[[#This Row],[multiplicity]]="Million",_xlfn.CONCAT(SUBSTITUTE(data_to_clean[[#This Row],[number]],".",""),"00000"),_xlfn.CONCAT(SUBSTITUTE(data_to_clean[[#This Row],[number]],".",""),"00000000")))</f>
        <v>6700000</v>
      </c>
      <c r="I1289" t="s">
        <v>5032</v>
      </c>
      <c r="J1289">
        <f>ROUND(VALUE(SUBSTITUTE(data_to_clean[[#This Row],[growth_%]],".",",")),0)</f>
        <v>320</v>
      </c>
      <c r="K1289" t="s">
        <v>18</v>
      </c>
      <c r="L1289">
        <v>44</v>
      </c>
      <c r="M1289">
        <v>5</v>
      </c>
      <c r="N1289">
        <v>2007</v>
      </c>
      <c r="O1289">
        <v>2</v>
      </c>
      <c r="P1289" t="s">
        <v>344</v>
      </c>
      <c r="Q1289" t="b">
        <f>AND(ISNUMBER(data_to_clean[[#This Row],[revenue_formatted]]),ISNUMBER(data_to_clean[[#This Row],[growth_formatted_%]]),ISNUMBER(data_to_clean[[#This Row],[workers]]),ISNUMBER(data_to_clean[[#This Row],[previous_workers]]),ISNUMBER(data_to_clean[[#This Row],[founded]]),ISNUMBER(data_to_clean[[#This Row],[yrs_on_list]]))</f>
        <v>1</v>
      </c>
    </row>
    <row r="1290" spans="1:17" x14ac:dyDescent="0.25">
      <c r="A1290">
        <v>1285</v>
      </c>
      <c r="B1290" t="s">
        <v>5033</v>
      </c>
      <c r="C1290" t="s">
        <v>30</v>
      </c>
      <c r="D1290" t="str">
        <f>VLOOKUP(data_to_clean[[#This Row],[state]],abbreviation_table[],2,FALSE)</f>
        <v>Texas</v>
      </c>
      <c r="E1290" t="s">
        <v>1612</v>
      </c>
      <c r="F1290" t="str">
        <f>TRIM(LEFT(data_to_clean[[#This Row],[revenue]],FIND(" ",data_to_clean[[#This Row],[revenue]])))</f>
        <v>5.9</v>
      </c>
      <c r="G1290" t="str">
        <f>RIGHT(data_to_clean[[#This Row],[revenue]],LEN(data_to_clean[[#This Row],[revenue]])-FIND(" ",data_to_clean[[#This Row],[revenue]]))</f>
        <v>Million</v>
      </c>
      <c r="H1290" s="7">
        <f>VALUE(IF(data_to_clean[[#This Row],[multiplicity]]="Million",_xlfn.CONCAT(SUBSTITUTE(data_to_clean[[#This Row],[number]],".",""),"00000"),_xlfn.CONCAT(SUBSTITUTE(data_to_clean[[#This Row],[number]],".",""),"00000000")))</f>
        <v>5900000</v>
      </c>
      <c r="I1290" t="s">
        <v>5035</v>
      </c>
      <c r="J1290">
        <f>ROUND(VALUE(SUBSTITUTE(data_to_clean[[#This Row],[growth_%]],".",",")),0)</f>
        <v>320</v>
      </c>
      <c r="K1290" t="s">
        <v>18</v>
      </c>
      <c r="L1290">
        <v>44</v>
      </c>
      <c r="M1290">
        <v>31</v>
      </c>
      <c r="N1290">
        <v>2014</v>
      </c>
      <c r="O1290">
        <v>2</v>
      </c>
      <c r="P1290" t="s">
        <v>1789</v>
      </c>
      <c r="Q1290" t="b">
        <f>AND(ISNUMBER(data_to_clean[[#This Row],[revenue_formatted]]),ISNUMBER(data_to_clean[[#This Row],[growth_formatted_%]]),ISNUMBER(data_to_clean[[#This Row],[workers]]),ISNUMBER(data_to_clean[[#This Row],[previous_workers]]),ISNUMBER(data_to_clean[[#This Row],[founded]]),ISNUMBER(data_to_clean[[#This Row],[yrs_on_list]]))</f>
        <v>1</v>
      </c>
    </row>
    <row r="1291" spans="1:17" x14ac:dyDescent="0.25">
      <c r="A1291">
        <v>1286</v>
      </c>
      <c r="B1291" t="s">
        <v>5036</v>
      </c>
      <c r="C1291" t="s">
        <v>59</v>
      </c>
      <c r="D1291" t="str">
        <f>VLOOKUP(data_to_clean[[#This Row],[state]],abbreviation_table[],2,FALSE)</f>
        <v>New Jersey</v>
      </c>
      <c r="E1291" t="s">
        <v>1473</v>
      </c>
      <c r="F1291" t="str">
        <f>TRIM(LEFT(data_to_clean[[#This Row],[revenue]],FIND(" ",data_to_clean[[#This Row],[revenue]])))</f>
        <v>5</v>
      </c>
      <c r="G1291" t="str">
        <f>RIGHT(data_to_clean[[#This Row],[revenue]],LEN(data_to_clean[[#This Row],[revenue]])-FIND(" ",data_to_clean[[#This Row],[revenue]]))</f>
        <v>Million</v>
      </c>
      <c r="H1291" s="7">
        <f>VALUE(IF(data_to_clean[[#This Row],[multiplicity]]="Million",_xlfn.CONCAT(SUBSTITUTE(data_to_clean[[#This Row],[number]],".",""),"00000"),_xlfn.CONCAT(SUBSTITUTE(data_to_clean[[#This Row],[number]],".",""),"00000000")))</f>
        <v>500000</v>
      </c>
      <c r="I1291" t="s">
        <v>5038</v>
      </c>
      <c r="J1291">
        <f>ROUND(VALUE(SUBSTITUTE(data_to_clean[[#This Row],[growth_%]],".",",")),0)</f>
        <v>320</v>
      </c>
      <c r="K1291" t="s">
        <v>18</v>
      </c>
      <c r="L1291">
        <v>5</v>
      </c>
      <c r="M1291">
        <v>4</v>
      </c>
      <c r="N1291">
        <v>2011</v>
      </c>
      <c r="O1291">
        <v>1</v>
      </c>
      <c r="P1291" t="s">
        <v>5039</v>
      </c>
      <c r="Q1291" t="b">
        <f>AND(ISNUMBER(data_to_clean[[#This Row],[revenue_formatted]]),ISNUMBER(data_to_clean[[#This Row],[growth_formatted_%]]),ISNUMBER(data_to_clean[[#This Row],[workers]]),ISNUMBER(data_to_clean[[#This Row],[previous_workers]]),ISNUMBER(data_to_clean[[#This Row],[founded]]),ISNUMBER(data_to_clean[[#This Row],[yrs_on_list]]))</f>
        <v>1</v>
      </c>
    </row>
    <row r="1292" spans="1:17" x14ac:dyDescent="0.25">
      <c r="A1292">
        <v>1287</v>
      </c>
      <c r="B1292" t="s">
        <v>5040</v>
      </c>
      <c r="C1292" t="s">
        <v>45</v>
      </c>
      <c r="D1292" t="str">
        <f>VLOOKUP(data_to_clean[[#This Row],[state]],abbreviation_table[],2,FALSE)</f>
        <v>Pennsylvania</v>
      </c>
      <c r="E1292" t="s">
        <v>430</v>
      </c>
      <c r="F1292" t="str">
        <f>TRIM(LEFT(data_to_clean[[#This Row],[revenue]],FIND(" ",data_to_clean[[#This Row],[revenue]])))</f>
        <v>6.7</v>
      </c>
      <c r="G1292" t="str">
        <f>RIGHT(data_to_clean[[#This Row],[revenue]],LEN(data_to_clean[[#This Row],[revenue]])-FIND(" ",data_to_clean[[#This Row],[revenue]]))</f>
        <v>Million</v>
      </c>
      <c r="H1292" s="7">
        <f>VALUE(IF(data_to_clean[[#This Row],[multiplicity]]="Million",_xlfn.CONCAT(SUBSTITUTE(data_to_clean[[#This Row],[number]],".",""),"00000"),_xlfn.CONCAT(SUBSTITUTE(data_to_clean[[#This Row],[number]],".",""),"00000000")))</f>
        <v>6700000</v>
      </c>
      <c r="I1292" t="s">
        <v>5042</v>
      </c>
      <c r="J1292">
        <f>ROUND(VALUE(SUBSTITUTE(data_to_clean[[#This Row],[growth_%]],".",",")),0)</f>
        <v>319</v>
      </c>
      <c r="K1292" t="s">
        <v>271</v>
      </c>
      <c r="L1292">
        <v>2</v>
      </c>
      <c r="M1292">
        <v>2</v>
      </c>
      <c r="N1292">
        <v>2007</v>
      </c>
      <c r="O1292">
        <v>3</v>
      </c>
      <c r="P1292" t="s">
        <v>5043</v>
      </c>
      <c r="Q1292" t="b">
        <f>AND(ISNUMBER(data_to_clean[[#This Row],[revenue_formatted]]),ISNUMBER(data_to_clean[[#This Row],[growth_formatted_%]]),ISNUMBER(data_to_clean[[#This Row],[workers]]),ISNUMBER(data_to_clean[[#This Row],[previous_workers]]),ISNUMBER(data_to_clean[[#This Row],[founded]]),ISNUMBER(data_to_clean[[#This Row],[yrs_on_list]]))</f>
        <v>1</v>
      </c>
    </row>
    <row r="1293" spans="1:17" x14ac:dyDescent="0.25">
      <c r="A1293">
        <v>1288</v>
      </c>
      <c r="B1293" t="s">
        <v>5044</v>
      </c>
      <c r="C1293" t="s">
        <v>52</v>
      </c>
      <c r="D1293" t="str">
        <f>VLOOKUP(data_to_clean[[#This Row],[state]],abbreviation_table[],2,FALSE)</f>
        <v>Florida</v>
      </c>
      <c r="E1293" t="s">
        <v>1152</v>
      </c>
      <c r="F1293" t="str">
        <f>TRIM(LEFT(data_to_clean[[#This Row],[revenue]],FIND(" ",data_to_clean[[#This Row],[revenue]])))</f>
        <v>2.1</v>
      </c>
      <c r="G1293" t="str">
        <f>RIGHT(data_to_clean[[#This Row],[revenue]],LEN(data_to_clean[[#This Row],[revenue]])-FIND(" ",data_to_clean[[#This Row],[revenue]]))</f>
        <v>Million</v>
      </c>
      <c r="H1293" s="7">
        <f>VALUE(IF(data_to_clean[[#This Row],[multiplicity]]="Million",_xlfn.CONCAT(SUBSTITUTE(data_to_clean[[#This Row],[number]],".",""),"00000"),_xlfn.CONCAT(SUBSTITUTE(data_to_clean[[#This Row],[number]],".",""),"00000000")))</f>
        <v>2100000</v>
      </c>
      <c r="I1293" t="s">
        <v>5046</v>
      </c>
      <c r="J1293">
        <f>ROUND(VALUE(SUBSTITUTE(data_to_clean[[#This Row],[growth_%]],".",",")),0)</f>
        <v>319</v>
      </c>
      <c r="K1293" t="s">
        <v>55</v>
      </c>
      <c r="L1293">
        <v>45</v>
      </c>
      <c r="M1293">
        <v>3</v>
      </c>
      <c r="N1293">
        <v>2014</v>
      </c>
      <c r="O1293">
        <v>3</v>
      </c>
      <c r="P1293" t="s">
        <v>787</v>
      </c>
      <c r="Q1293" t="b">
        <f>AND(ISNUMBER(data_to_clean[[#This Row],[revenue_formatted]]),ISNUMBER(data_to_clean[[#This Row],[growth_formatted_%]]),ISNUMBER(data_to_clean[[#This Row],[workers]]),ISNUMBER(data_to_clean[[#This Row],[previous_workers]]),ISNUMBER(data_to_clean[[#This Row],[founded]]),ISNUMBER(data_to_clean[[#This Row],[yrs_on_list]]))</f>
        <v>1</v>
      </c>
    </row>
    <row r="1294" spans="1:17" x14ac:dyDescent="0.25">
      <c r="A1294">
        <v>1289</v>
      </c>
      <c r="B1294" t="s">
        <v>5047</v>
      </c>
      <c r="C1294" t="s">
        <v>215</v>
      </c>
      <c r="D1294" t="str">
        <f>VLOOKUP(data_to_clean[[#This Row],[state]],abbreviation_table[],2,FALSE)</f>
        <v>North Carolina</v>
      </c>
      <c r="E1294" t="s">
        <v>3587</v>
      </c>
      <c r="F1294" t="str">
        <f>TRIM(LEFT(data_to_clean[[#This Row],[revenue]],FIND(" ",data_to_clean[[#This Row],[revenue]])))</f>
        <v>26.6</v>
      </c>
      <c r="G1294" t="str">
        <f>RIGHT(data_to_clean[[#This Row],[revenue]],LEN(data_to_clean[[#This Row],[revenue]])-FIND(" ",data_to_clean[[#This Row],[revenue]]))</f>
        <v>Million</v>
      </c>
      <c r="H1294" s="7">
        <f>VALUE(IF(data_to_clean[[#This Row],[multiplicity]]="Million",_xlfn.CONCAT(SUBSTITUTE(data_to_clean[[#This Row],[number]],".",""),"00000"),_xlfn.CONCAT(SUBSTITUTE(data_to_clean[[#This Row],[number]],".",""),"00000000")))</f>
        <v>26600000</v>
      </c>
      <c r="I1294" t="s">
        <v>5049</v>
      </c>
      <c r="J1294">
        <f>ROUND(VALUE(SUBSTITUTE(data_to_clean[[#This Row],[growth_%]],".",",")),0)</f>
        <v>319</v>
      </c>
      <c r="K1294" t="s">
        <v>233</v>
      </c>
      <c r="L1294">
        <v>75</v>
      </c>
      <c r="M1294">
        <v>23</v>
      </c>
      <c r="N1294">
        <v>2005</v>
      </c>
      <c r="O1294">
        <v>1</v>
      </c>
      <c r="P1294" t="s">
        <v>1879</v>
      </c>
      <c r="Q1294" t="b">
        <f>AND(ISNUMBER(data_to_clean[[#This Row],[revenue_formatted]]),ISNUMBER(data_to_clean[[#This Row],[growth_formatted_%]]),ISNUMBER(data_to_clean[[#This Row],[workers]]),ISNUMBER(data_to_clean[[#This Row],[previous_workers]]),ISNUMBER(data_to_clean[[#This Row],[founded]]),ISNUMBER(data_to_clean[[#This Row],[yrs_on_list]]))</f>
        <v>1</v>
      </c>
    </row>
    <row r="1295" spans="1:17" x14ac:dyDescent="0.25">
      <c r="A1295">
        <v>1290</v>
      </c>
      <c r="B1295" t="s">
        <v>5050</v>
      </c>
      <c r="C1295" t="s">
        <v>119</v>
      </c>
      <c r="D1295" t="str">
        <f>VLOOKUP(data_to_clean[[#This Row],[state]],abbreviation_table[],2,FALSE)</f>
        <v>Georgia</v>
      </c>
      <c r="E1295" t="s">
        <v>167</v>
      </c>
      <c r="F1295" t="str">
        <f>TRIM(LEFT(data_to_clean[[#This Row],[revenue]],FIND(" ",data_to_clean[[#This Row],[revenue]])))</f>
        <v>8.9</v>
      </c>
      <c r="G1295" t="str">
        <f>RIGHT(data_to_clean[[#This Row],[revenue]],LEN(data_to_clean[[#This Row],[revenue]])-FIND(" ",data_to_clean[[#This Row],[revenue]]))</f>
        <v>Million</v>
      </c>
      <c r="H1295" s="7">
        <f>VALUE(IF(data_to_clean[[#This Row],[multiplicity]]="Million",_xlfn.CONCAT(SUBSTITUTE(data_to_clean[[#This Row],[number]],".",""),"00000"),_xlfn.CONCAT(SUBSTITUTE(data_to_clean[[#This Row],[number]],".",""),"00000000")))</f>
        <v>8900000</v>
      </c>
      <c r="I1295" t="s">
        <v>5052</v>
      </c>
      <c r="J1295">
        <f>ROUND(VALUE(SUBSTITUTE(data_to_clean[[#This Row],[growth_%]],".",",")),0)</f>
        <v>319</v>
      </c>
      <c r="K1295" t="s">
        <v>156</v>
      </c>
      <c r="L1295">
        <v>29</v>
      </c>
      <c r="M1295">
        <v>11</v>
      </c>
      <c r="N1295">
        <v>2013</v>
      </c>
      <c r="O1295">
        <v>2</v>
      </c>
      <c r="P1295" t="s">
        <v>4023</v>
      </c>
      <c r="Q1295" t="b">
        <f>AND(ISNUMBER(data_to_clean[[#This Row],[revenue_formatted]]),ISNUMBER(data_to_clean[[#This Row],[growth_formatted_%]]),ISNUMBER(data_to_clean[[#This Row],[workers]]),ISNUMBER(data_to_clean[[#This Row],[previous_workers]]),ISNUMBER(data_to_clean[[#This Row],[founded]]),ISNUMBER(data_to_clean[[#This Row],[yrs_on_list]]))</f>
        <v>1</v>
      </c>
    </row>
    <row r="1296" spans="1:17" x14ac:dyDescent="0.25">
      <c r="A1296">
        <v>1291</v>
      </c>
      <c r="B1296" t="s">
        <v>5053</v>
      </c>
      <c r="C1296" t="s">
        <v>30</v>
      </c>
      <c r="D1296" t="str">
        <f>VLOOKUP(data_to_clean[[#This Row],[state]],abbreviation_table[],2,FALSE)</f>
        <v>Texas</v>
      </c>
      <c r="E1296" t="s">
        <v>5055</v>
      </c>
      <c r="F1296" t="str">
        <f>TRIM(LEFT(data_to_clean[[#This Row],[revenue]],FIND(" ",data_to_clean[[#This Row],[revenue]])))</f>
        <v>130.7</v>
      </c>
      <c r="G1296" t="str">
        <f>RIGHT(data_to_clean[[#This Row],[revenue]],LEN(data_to_clean[[#This Row],[revenue]])-FIND(" ",data_to_clean[[#This Row],[revenue]]))</f>
        <v>Million</v>
      </c>
      <c r="H1296" s="7">
        <f>VALUE(IF(data_to_clean[[#This Row],[multiplicity]]="Million",_xlfn.CONCAT(SUBSTITUTE(data_to_clean[[#This Row],[number]],".",""),"00000"),_xlfn.CONCAT(SUBSTITUTE(data_to_clean[[#This Row],[number]],".",""),"00000000")))</f>
        <v>130700000</v>
      </c>
      <c r="I1296" t="s">
        <v>5056</v>
      </c>
      <c r="J1296">
        <f>ROUND(VALUE(SUBSTITUTE(data_to_clean[[#This Row],[growth_%]],".",",")),0)</f>
        <v>319</v>
      </c>
      <c r="K1296" t="s">
        <v>40</v>
      </c>
      <c r="L1296">
        <v>71</v>
      </c>
      <c r="M1296">
        <v>39</v>
      </c>
      <c r="N1296">
        <v>2011</v>
      </c>
      <c r="O1296">
        <v>2</v>
      </c>
      <c r="P1296" t="s">
        <v>34</v>
      </c>
      <c r="Q1296" t="b">
        <f>AND(ISNUMBER(data_to_clean[[#This Row],[revenue_formatted]]),ISNUMBER(data_to_clean[[#This Row],[growth_formatted_%]]),ISNUMBER(data_to_clean[[#This Row],[workers]]),ISNUMBER(data_to_clean[[#This Row],[previous_workers]]),ISNUMBER(data_to_clean[[#This Row],[founded]]),ISNUMBER(data_to_clean[[#This Row],[yrs_on_list]]))</f>
        <v>1</v>
      </c>
    </row>
    <row r="1297" spans="1:17" x14ac:dyDescent="0.25">
      <c r="A1297">
        <v>1292</v>
      </c>
      <c r="B1297" t="s">
        <v>5057</v>
      </c>
      <c r="C1297" t="s">
        <v>74</v>
      </c>
      <c r="D1297" t="str">
        <f>VLOOKUP(data_to_clean[[#This Row],[state]],abbreviation_table[],2,FALSE)</f>
        <v>Ohio</v>
      </c>
      <c r="E1297" t="s">
        <v>445</v>
      </c>
      <c r="F1297" t="str">
        <f>TRIM(LEFT(data_to_clean[[#This Row],[revenue]],FIND(" ",data_to_clean[[#This Row],[revenue]])))</f>
        <v>4.3</v>
      </c>
      <c r="G1297" t="str">
        <f>RIGHT(data_to_clean[[#This Row],[revenue]],LEN(data_to_clean[[#This Row],[revenue]])-FIND(" ",data_to_clean[[#This Row],[revenue]]))</f>
        <v>Million</v>
      </c>
      <c r="H1297" s="7">
        <f>VALUE(IF(data_to_clean[[#This Row],[multiplicity]]="Million",_xlfn.CONCAT(SUBSTITUTE(data_to_clean[[#This Row],[number]],".",""),"00000"),_xlfn.CONCAT(SUBSTITUTE(data_to_clean[[#This Row],[number]],".",""),"00000000")))</f>
        <v>4300000</v>
      </c>
      <c r="I1297" t="s">
        <v>5059</v>
      </c>
      <c r="J1297">
        <f>ROUND(VALUE(SUBSTITUTE(data_to_clean[[#This Row],[growth_%]],".",",")),0)</f>
        <v>318</v>
      </c>
      <c r="K1297" t="s">
        <v>48</v>
      </c>
      <c r="L1297">
        <v>15</v>
      </c>
      <c r="M1297">
        <v>4</v>
      </c>
      <c r="N1297">
        <v>2013</v>
      </c>
      <c r="O1297">
        <v>2</v>
      </c>
      <c r="P1297" t="s">
        <v>5060</v>
      </c>
      <c r="Q1297" t="b">
        <f>AND(ISNUMBER(data_to_clean[[#This Row],[revenue_formatted]]),ISNUMBER(data_to_clean[[#This Row],[growth_formatted_%]]),ISNUMBER(data_to_clean[[#This Row],[workers]]),ISNUMBER(data_to_clean[[#This Row],[previous_workers]]),ISNUMBER(data_to_clean[[#This Row],[founded]]),ISNUMBER(data_to_clean[[#This Row],[yrs_on_list]]))</f>
        <v>1</v>
      </c>
    </row>
    <row r="1298" spans="1:17" x14ac:dyDescent="0.25">
      <c r="A1298">
        <v>1293</v>
      </c>
      <c r="B1298" t="s">
        <v>5061</v>
      </c>
      <c r="C1298" t="s">
        <v>119</v>
      </c>
      <c r="D1298" t="str">
        <f>VLOOKUP(data_to_clean[[#This Row],[state]],abbreviation_table[],2,FALSE)</f>
        <v>Georgia</v>
      </c>
      <c r="E1298" t="s">
        <v>1442</v>
      </c>
      <c r="F1298" t="str">
        <f>TRIM(LEFT(data_to_clean[[#This Row],[revenue]],FIND(" ",data_to_clean[[#This Row],[revenue]])))</f>
        <v>2</v>
      </c>
      <c r="G1298" t="str">
        <f>RIGHT(data_to_clean[[#This Row],[revenue]],LEN(data_to_clean[[#This Row],[revenue]])-FIND(" ",data_to_clean[[#This Row],[revenue]]))</f>
        <v>Million</v>
      </c>
      <c r="H1298" s="7">
        <f>VALUE(IF(data_to_clean[[#This Row],[multiplicity]]="Million",_xlfn.CONCAT(SUBSTITUTE(data_to_clean[[#This Row],[number]],".",""),"00000"),_xlfn.CONCAT(SUBSTITUTE(data_to_clean[[#This Row],[number]],".",""),"00000000")))</f>
        <v>200000</v>
      </c>
      <c r="I1298" t="s">
        <v>5063</v>
      </c>
      <c r="J1298">
        <f>ROUND(VALUE(SUBSTITUTE(data_to_clean[[#This Row],[growth_%]],".",",")),0)</f>
        <v>318</v>
      </c>
      <c r="K1298" t="s">
        <v>336</v>
      </c>
      <c r="L1298">
        <v>12</v>
      </c>
      <c r="M1298">
        <v>6</v>
      </c>
      <c r="N1298">
        <v>2014</v>
      </c>
      <c r="O1298">
        <v>1</v>
      </c>
      <c r="P1298" t="s">
        <v>2055</v>
      </c>
      <c r="Q1298" t="b">
        <f>AND(ISNUMBER(data_to_clean[[#This Row],[revenue_formatted]]),ISNUMBER(data_to_clean[[#This Row],[growth_formatted_%]]),ISNUMBER(data_to_clean[[#This Row],[workers]]),ISNUMBER(data_to_clean[[#This Row],[previous_workers]]),ISNUMBER(data_to_clean[[#This Row],[founded]]),ISNUMBER(data_to_clean[[#This Row],[yrs_on_list]]))</f>
        <v>1</v>
      </c>
    </row>
    <row r="1299" spans="1:17" x14ac:dyDescent="0.25">
      <c r="A1299">
        <v>1294</v>
      </c>
      <c r="B1299" t="s">
        <v>5064</v>
      </c>
      <c r="C1299" t="s">
        <v>30</v>
      </c>
      <c r="D1299" t="str">
        <f>VLOOKUP(data_to_clean[[#This Row],[state]],abbreviation_table[],2,FALSE)</f>
        <v>Texas</v>
      </c>
      <c r="E1299" t="s">
        <v>585</v>
      </c>
      <c r="F1299" t="str">
        <f>TRIM(LEFT(data_to_clean[[#This Row],[revenue]],FIND(" ",data_to_clean[[#This Row],[revenue]])))</f>
        <v>7.6</v>
      </c>
      <c r="G1299" t="str">
        <f>RIGHT(data_to_clean[[#This Row],[revenue]],LEN(data_to_clean[[#This Row],[revenue]])-FIND(" ",data_to_clean[[#This Row],[revenue]]))</f>
        <v>Million</v>
      </c>
      <c r="H1299" s="7">
        <f>VALUE(IF(data_to_clean[[#This Row],[multiplicity]]="Million",_xlfn.CONCAT(SUBSTITUTE(data_to_clean[[#This Row],[number]],".",""),"00000"),_xlfn.CONCAT(SUBSTITUTE(data_to_clean[[#This Row],[number]],".",""),"00000000")))</f>
        <v>7600000</v>
      </c>
      <c r="I1299" t="s">
        <v>5066</v>
      </c>
      <c r="J1299">
        <f>ROUND(VALUE(SUBSTITUTE(data_to_clean[[#This Row],[growth_%]],".",",")),0)</f>
        <v>318</v>
      </c>
      <c r="K1299" t="s">
        <v>211</v>
      </c>
      <c r="L1299">
        <v>16</v>
      </c>
      <c r="M1299">
        <v>10</v>
      </c>
      <c r="N1299">
        <v>2014</v>
      </c>
      <c r="O1299">
        <v>1</v>
      </c>
      <c r="P1299" t="s">
        <v>5067</v>
      </c>
      <c r="Q1299" t="b">
        <f>AND(ISNUMBER(data_to_clean[[#This Row],[revenue_formatted]]),ISNUMBER(data_to_clean[[#This Row],[growth_formatted_%]]),ISNUMBER(data_to_clean[[#This Row],[workers]]),ISNUMBER(data_to_clean[[#This Row],[previous_workers]]),ISNUMBER(data_to_clean[[#This Row],[founded]]),ISNUMBER(data_to_clean[[#This Row],[yrs_on_list]]))</f>
        <v>1</v>
      </c>
    </row>
    <row r="1300" spans="1:17" x14ac:dyDescent="0.25">
      <c r="A1300">
        <v>1295</v>
      </c>
      <c r="B1300" t="s">
        <v>5068</v>
      </c>
      <c r="C1300" t="s">
        <v>15</v>
      </c>
      <c r="D1300" t="str">
        <f>VLOOKUP(data_to_clean[[#This Row],[state]],abbreviation_table[],2,FALSE)</f>
        <v>Arizona</v>
      </c>
      <c r="E1300" t="s">
        <v>269</v>
      </c>
      <c r="F1300" t="str">
        <f>TRIM(LEFT(data_to_clean[[#This Row],[revenue]],FIND(" ",data_to_clean[[#This Row],[revenue]])))</f>
        <v>7</v>
      </c>
      <c r="G1300" t="str">
        <f>RIGHT(data_to_clean[[#This Row],[revenue]],LEN(data_to_clean[[#This Row],[revenue]])-FIND(" ",data_to_clean[[#This Row],[revenue]]))</f>
        <v>Million</v>
      </c>
      <c r="H1300" s="7">
        <f>VALUE(IF(data_to_clean[[#This Row],[multiplicity]]="Million",_xlfn.CONCAT(SUBSTITUTE(data_to_clean[[#This Row],[number]],".",""),"00000"),_xlfn.CONCAT(SUBSTITUTE(data_to_clean[[#This Row],[number]],".",""),"00000000")))</f>
        <v>700000</v>
      </c>
      <c r="I1300" t="s">
        <v>5070</v>
      </c>
      <c r="J1300">
        <f>ROUND(VALUE(SUBSTITUTE(data_to_clean[[#This Row],[growth_%]],".",",")),0)</f>
        <v>318</v>
      </c>
      <c r="K1300" t="s">
        <v>181</v>
      </c>
      <c r="L1300">
        <v>36</v>
      </c>
      <c r="M1300">
        <v>7</v>
      </c>
      <c r="N1300">
        <v>2009</v>
      </c>
      <c r="O1300">
        <v>2</v>
      </c>
      <c r="P1300" t="s">
        <v>4200</v>
      </c>
      <c r="Q1300" t="b">
        <f>AND(ISNUMBER(data_to_clean[[#This Row],[revenue_formatted]]),ISNUMBER(data_to_clean[[#This Row],[growth_formatted_%]]),ISNUMBER(data_to_clean[[#This Row],[workers]]),ISNUMBER(data_to_clean[[#This Row],[previous_workers]]),ISNUMBER(data_to_clean[[#This Row],[founded]]),ISNUMBER(data_to_clean[[#This Row],[yrs_on_list]]))</f>
        <v>1</v>
      </c>
    </row>
    <row r="1301" spans="1:17" x14ac:dyDescent="0.25">
      <c r="A1301">
        <v>1296</v>
      </c>
      <c r="B1301" t="s">
        <v>5071</v>
      </c>
      <c r="C1301" t="s">
        <v>166</v>
      </c>
      <c r="D1301" t="str">
        <f>VLOOKUP(data_to_clean[[#This Row],[state]],abbreviation_table[],2,FALSE)</f>
        <v>Utah</v>
      </c>
      <c r="E1301" t="s">
        <v>699</v>
      </c>
      <c r="F1301" t="str">
        <f>TRIM(LEFT(data_to_clean[[#This Row],[revenue]],FIND(" ",data_to_clean[[#This Row],[revenue]])))</f>
        <v>4</v>
      </c>
      <c r="G1301" t="str">
        <f>RIGHT(data_to_clean[[#This Row],[revenue]],LEN(data_to_clean[[#This Row],[revenue]])-FIND(" ",data_to_clean[[#This Row],[revenue]]))</f>
        <v>Million</v>
      </c>
      <c r="H1301" s="7">
        <f>VALUE(IF(data_to_clean[[#This Row],[multiplicity]]="Million",_xlfn.CONCAT(SUBSTITUTE(data_to_clean[[#This Row],[number]],".",""),"00000"),_xlfn.CONCAT(SUBSTITUTE(data_to_clean[[#This Row],[number]],".",""),"00000000")))</f>
        <v>400000</v>
      </c>
      <c r="I1301" t="s">
        <v>5073</v>
      </c>
      <c r="J1301">
        <f>ROUND(VALUE(SUBSTITUTE(data_to_clean[[#This Row],[growth_%]],".",",")),0)</f>
        <v>318</v>
      </c>
      <c r="K1301" t="s">
        <v>623</v>
      </c>
      <c r="L1301">
        <v>13</v>
      </c>
      <c r="M1301">
        <v>5</v>
      </c>
      <c r="N1301">
        <v>2014</v>
      </c>
      <c r="O1301">
        <v>2</v>
      </c>
      <c r="P1301" t="s">
        <v>2823</v>
      </c>
      <c r="Q1301" t="b">
        <f>AND(ISNUMBER(data_to_clean[[#This Row],[revenue_formatted]]),ISNUMBER(data_to_clean[[#This Row],[growth_formatted_%]]),ISNUMBER(data_to_clean[[#This Row],[workers]]),ISNUMBER(data_to_clean[[#This Row],[previous_workers]]),ISNUMBER(data_to_clean[[#This Row],[founded]]),ISNUMBER(data_to_clean[[#This Row],[yrs_on_list]]))</f>
        <v>1</v>
      </c>
    </row>
    <row r="1302" spans="1:17" x14ac:dyDescent="0.25">
      <c r="A1302">
        <v>1297</v>
      </c>
      <c r="B1302" t="s">
        <v>5074</v>
      </c>
      <c r="C1302" t="s">
        <v>52</v>
      </c>
      <c r="D1302" t="str">
        <f>VLOOKUP(data_to_clean[[#This Row],[state]],abbreviation_table[],2,FALSE)</f>
        <v>Florida</v>
      </c>
      <c r="E1302" t="s">
        <v>1473</v>
      </c>
      <c r="F1302" t="str">
        <f>TRIM(LEFT(data_to_clean[[#This Row],[revenue]],FIND(" ",data_to_clean[[#This Row],[revenue]])))</f>
        <v>5</v>
      </c>
      <c r="G1302" t="str">
        <f>RIGHT(data_to_clean[[#This Row],[revenue]],LEN(data_to_clean[[#This Row],[revenue]])-FIND(" ",data_to_clean[[#This Row],[revenue]]))</f>
        <v>Million</v>
      </c>
      <c r="H1302" s="7">
        <f>VALUE(IF(data_to_clean[[#This Row],[multiplicity]]="Million",_xlfn.CONCAT(SUBSTITUTE(data_to_clean[[#This Row],[number]],".",""),"00000"),_xlfn.CONCAT(SUBSTITUTE(data_to_clean[[#This Row],[number]],".",""),"00000000")))</f>
        <v>500000</v>
      </c>
      <c r="I1302" t="s">
        <v>5076</v>
      </c>
      <c r="J1302">
        <f>ROUND(VALUE(SUBSTITUTE(data_to_clean[[#This Row],[growth_%]],".",",")),0)</f>
        <v>317</v>
      </c>
      <c r="K1302" t="s">
        <v>48</v>
      </c>
      <c r="L1302">
        <v>15</v>
      </c>
      <c r="M1302">
        <v>1</v>
      </c>
      <c r="N1302">
        <v>2013</v>
      </c>
      <c r="O1302">
        <v>2</v>
      </c>
      <c r="P1302" t="s">
        <v>3637</v>
      </c>
      <c r="Q1302" t="b">
        <f>AND(ISNUMBER(data_to_clean[[#This Row],[revenue_formatted]]),ISNUMBER(data_to_clean[[#This Row],[growth_formatted_%]]),ISNUMBER(data_to_clean[[#This Row],[workers]]),ISNUMBER(data_to_clean[[#This Row],[previous_workers]]),ISNUMBER(data_to_clean[[#This Row],[founded]]),ISNUMBER(data_to_clean[[#This Row],[yrs_on_list]]))</f>
        <v>1</v>
      </c>
    </row>
    <row r="1303" spans="1:17" x14ac:dyDescent="0.25">
      <c r="A1303">
        <v>1298</v>
      </c>
      <c r="B1303" t="s">
        <v>5077</v>
      </c>
      <c r="C1303" t="s">
        <v>3523</v>
      </c>
      <c r="D1303" t="str">
        <f>VLOOKUP(data_to_clean[[#This Row],[state]],abbreviation_table[],2,FALSE)</f>
        <v>South Dakota</v>
      </c>
      <c r="E1303" t="s">
        <v>287</v>
      </c>
      <c r="F1303" t="str">
        <f>TRIM(LEFT(data_to_clean[[#This Row],[revenue]],FIND(" ",data_to_clean[[#This Row],[revenue]])))</f>
        <v>6.3</v>
      </c>
      <c r="G1303" t="str">
        <f>RIGHT(data_to_clean[[#This Row],[revenue]],LEN(data_to_clean[[#This Row],[revenue]])-FIND(" ",data_to_clean[[#This Row],[revenue]]))</f>
        <v>Million</v>
      </c>
      <c r="H1303" s="7">
        <f>VALUE(IF(data_to_clean[[#This Row],[multiplicity]]="Million",_xlfn.CONCAT(SUBSTITUTE(data_to_clean[[#This Row],[number]],".",""),"00000"),_xlfn.CONCAT(SUBSTITUTE(data_to_clean[[#This Row],[number]],".",""),"00000000")))</f>
        <v>6300000</v>
      </c>
      <c r="I1303" t="s">
        <v>5079</v>
      </c>
      <c r="J1303">
        <f>ROUND(VALUE(SUBSTITUTE(data_to_clean[[#This Row],[growth_%]],".",",")),0)</f>
        <v>317</v>
      </c>
      <c r="K1303" t="s">
        <v>48</v>
      </c>
      <c r="L1303">
        <v>3</v>
      </c>
      <c r="M1303">
        <v>2</v>
      </c>
      <c r="N1303">
        <v>2010</v>
      </c>
      <c r="O1303">
        <v>1</v>
      </c>
      <c r="P1303" t="s">
        <v>5080</v>
      </c>
      <c r="Q1303" t="b">
        <f>AND(ISNUMBER(data_to_clean[[#This Row],[revenue_formatted]]),ISNUMBER(data_to_clean[[#This Row],[growth_formatted_%]]),ISNUMBER(data_to_clean[[#This Row],[workers]]),ISNUMBER(data_to_clean[[#This Row],[previous_workers]]),ISNUMBER(data_to_clean[[#This Row],[founded]]),ISNUMBER(data_to_clean[[#This Row],[yrs_on_list]]))</f>
        <v>1</v>
      </c>
    </row>
    <row r="1304" spans="1:17" x14ac:dyDescent="0.25">
      <c r="A1304">
        <v>1299</v>
      </c>
      <c r="B1304" t="s">
        <v>5081</v>
      </c>
      <c r="C1304" t="s">
        <v>52</v>
      </c>
      <c r="D1304" t="str">
        <f>VLOOKUP(data_to_clean[[#This Row],[state]],abbreviation_table[],2,FALSE)</f>
        <v>Florida</v>
      </c>
      <c r="E1304" t="s">
        <v>2013</v>
      </c>
      <c r="F1304" t="str">
        <f>TRIM(LEFT(data_to_clean[[#This Row],[revenue]],FIND(" ",data_to_clean[[#This Row],[revenue]])))</f>
        <v>7.5</v>
      </c>
      <c r="G1304" t="str">
        <f>RIGHT(data_to_clean[[#This Row],[revenue]],LEN(data_to_clean[[#This Row],[revenue]])-FIND(" ",data_to_clean[[#This Row],[revenue]]))</f>
        <v>Million</v>
      </c>
      <c r="H1304" s="7">
        <f>VALUE(IF(data_to_clean[[#This Row],[multiplicity]]="Million",_xlfn.CONCAT(SUBSTITUTE(data_to_clean[[#This Row],[number]],".",""),"00000"),_xlfn.CONCAT(SUBSTITUTE(data_to_clean[[#This Row],[number]],".",""),"00000000")))</f>
        <v>7500000</v>
      </c>
      <c r="I1304" t="s">
        <v>5083</v>
      </c>
      <c r="J1304">
        <f>ROUND(VALUE(SUBSTITUTE(data_to_clean[[#This Row],[growth_%]],".",",")),0)</f>
        <v>317</v>
      </c>
      <c r="K1304" t="s">
        <v>55</v>
      </c>
      <c r="L1304">
        <v>61</v>
      </c>
      <c r="M1304">
        <v>23</v>
      </c>
      <c r="N1304">
        <v>2013</v>
      </c>
      <c r="O1304">
        <v>2</v>
      </c>
      <c r="P1304" t="s">
        <v>1004</v>
      </c>
      <c r="Q1304" t="b">
        <f>AND(ISNUMBER(data_to_clean[[#This Row],[revenue_formatted]]),ISNUMBER(data_to_clean[[#This Row],[growth_formatted_%]]),ISNUMBER(data_to_clean[[#This Row],[workers]]),ISNUMBER(data_to_clean[[#This Row],[previous_workers]]),ISNUMBER(data_to_clean[[#This Row],[founded]]),ISNUMBER(data_to_clean[[#This Row],[yrs_on_list]]))</f>
        <v>1</v>
      </c>
    </row>
    <row r="1305" spans="1:17" x14ac:dyDescent="0.25">
      <c r="A1305">
        <v>1300</v>
      </c>
      <c r="B1305" t="s">
        <v>5084</v>
      </c>
      <c r="C1305" t="s">
        <v>30</v>
      </c>
      <c r="D1305" t="str">
        <f>VLOOKUP(data_to_clean[[#This Row],[state]],abbreviation_table[],2,FALSE)</f>
        <v>Texas</v>
      </c>
      <c r="E1305" t="s">
        <v>1231</v>
      </c>
      <c r="F1305" t="str">
        <f>TRIM(LEFT(data_to_clean[[#This Row],[revenue]],FIND(" ",data_to_clean[[#This Row],[revenue]])))</f>
        <v>8.5</v>
      </c>
      <c r="G1305" t="str">
        <f>RIGHT(data_to_clean[[#This Row],[revenue]],LEN(data_to_clean[[#This Row],[revenue]])-FIND(" ",data_to_clean[[#This Row],[revenue]]))</f>
        <v>Million</v>
      </c>
      <c r="H1305" s="7">
        <f>VALUE(IF(data_to_clean[[#This Row],[multiplicity]]="Million",_xlfn.CONCAT(SUBSTITUTE(data_to_clean[[#This Row],[number]],".",""),"00000"),_xlfn.CONCAT(SUBSTITUTE(data_to_clean[[#This Row],[number]],".",""),"00000000")))</f>
        <v>8500000</v>
      </c>
      <c r="I1305" t="s">
        <v>5086</v>
      </c>
      <c r="J1305">
        <f>ROUND(VALUE(SUBSTITUTE(data_to_clean[[#This Row],[growth_%]],".",",")),0)</f>
        <v>317</v>
      </c>
      <c r="K1305" t="s">
        <v>55</v>
      </c>
      <c r="L1305">
        <v>36</v>
      </c>
      <c r="M1305">
        <v>25</v>
      </c>
      <c r="N1305">
        <v>2012</v>
      </c>
      <c r="O1305">
        <v>1</v>
      </c>
      <c r="P1305" t="s">
        <v>258</v>
      </c>
      <c r="Q1305" t="b">
        <f>AND(ISNUMBER(data_to_clean[[#This Row],[revenue_formatted]]),ISNUMBER(data_to_clean[[#This Row],[growth_formatted_%]]),ISNUMBER(data_to_clean[[#This Row],[workers]]),ISNUMBER(data_to_clean[[#This Row],[previous_workers]]),ISNUMBER(data_to_clean[[#This Row],[founded]]),ISNUMBER(data_to_clean[[#This Row],[yrs_on_list]]))</f>
        <v>1</v>
      </c>
    </row>
    <row r="1306" spans="1:17" x14ac:dyDescent="0.25">
      <c r="A1306">
        <v>1301</v>
      </c>
      <c r="B1306" t="s">
        <v>5087</v>
      </c>
      <c r="C1306" t="s">
        <v>2991</v>
      </c>
      <c r="D1306" t="str">
        <f>VLOOKUP(data_to_clean[[#This Row],[state]],abbreviation_table[],2,FALSE)</f>
        <v>Delaware</v>
      </c>
      <c r="E1306" t="s">
        <v>927</v>
      </c>
      <c r="F1306" t="str">
        <f>TRIM(LEFT(data_to_clean[[#This Row],[revenue]],FIND(" ",data_to_clean[[#This Row],[revenue]])))</f>
        <v>6.9</v>
      </c>
      <c r="G1306" t="str">
        <f>RIGHT(data_to_clean[[#This Row],[revenue]],LEN(data_to_clean[[#This Row],[revenue]])-FIND(" ",data_to_clean[[#This Row],[revenue]]))</f>
        <v>Million</v>
      </c>
      <c r="H1306" s="7">
        <f>VALUE(IF(data_to_clean[[#This Row],[multiplicity]]="Million",_xlfn.CONCAT(SUBSTITUTE(data_to_clean[[#This Row],[number]],".",""),"00000"),_xlfn.CONCAT(SUBSTITUTE(data_to_clean[[#This Row],[number]],".",""),"00000000")))</f>
        <v>6900000</v>
      </c>
      <c r="I1306" t="s">
        <v>5089</v>
      </c>
      <c r="J1306">
        <f>ROUND(VALUE(SUBSTITUTE(data_to_clean[[#This Row],[growth_%]],".",",")),0)</f>
        <v>317</v>
      </c>
      <c r="K1306" t="s">
        <v>233</v>
      </c>
      <c r="L1306">
        <v>50</v>
      </c>
      <c r="M1306">
        <v>20</v>
      </c>
      <c r="N1306">
        <v>2013</v>
      </c>
      <c r="O1306">
        <v>3</v>
      </c>
      <c r="P1306" t="s">
        <v>1074</v>
      </c>
      <c r="Q1306" t="b">
        <f>AND(ISNUMBER(data_to_clean[[#This Row],[revenue_formatted]]),ISNUMBER(data_to_clean[[#This Row],[growth_formatted_%]]),ISNUMBER(data_to_clean[[#This Row],[workers]]),ISNUMBER(data_to_clean[[#This Row],[previous_workers]]),ISNUMBER(data_to_clean[[#This Row],[founded]]),ISNUMBER(data_to_clean[[#This Row],[yrs_on_list]]))</f>
        <v>1</v>
      </c>
    </row>
    <row r="1307" spans="1:17" x14ac:dyDescent="0.25">
      <c r="A1307">
        <v>1302</v>
      </c>
      <c r="B1307" t="s">
        <v>5090</v>
      </c>
      <c r="C1307" t="s">
        <v>22</v>
      </c>
      <c r="D1307" t="str">
        <f>VLOOKUP(data_to_clean[[#This Row],[state]],abbreviation_table[],2,FALSE)</f>
        <v>Tennessee</v>
      </c>
      <c r="E1307" t="s">
        <v>5092</v>
      </c>
      <c r="F1307" t="str">
        <f>TRIM(LEFT(data_to_clean[[#This Row],[revenue]],FIND(" ",data_to_clean[[#This Row],[revenue]])))</f>
        <v>45.6</v>
      </c>
      <c r="G1307" t="str">
        <f>RIGHT(data_to_clean[[#This Row],[revenue]],LEN(data_to_clean[[#This Row],[revenue]])-FIND(" ",data_to_clean[[#This Row],[revenue]]))</f>
        <v>Million</v>
      </c>
      <c r="H1307" s="7">
        <f>VALUE(IF(data_to_clean[[#This Row],[multiplicity]]="Million",_xlfn.CONCAT(SUBSTITUTE(data_to_clean[[#This Row],[number]],".",""),"00000"),_xlfn.CONCAT(SUBSTITUTE(data_to_clean[[#This Row],[number]],".",""),"00000000")))</f>
        <v>45600000</v>
      </c>
      <c r="I1307" t="s">
        <v>5093</v>
      </c>
      <c r="J1307">
        <f>ROUND(VALUE(SUBSTITUTE(data_to_clean[[#This Row],[growth_%]],".",",")),0)</f>
        <v>316</v>
      </c>
      <c r="K1307" t="s">
        <v>25</v>
      </c>
      <c r="L1307">
        <v>75</v>
      </c>
      <c r="M1307">
        <v>26</v>
      </c>
      <c r="N1307">
        <v>2008</v>
      </c>
      <c r="O1307">
        <v>2</v>
      </c>
      <c r="P1307" t="s">
        <v>1024</v>
      </c>
      <c r="Q1307" t="b">
        <f>AND(ISNUMBER(data_to_clean[[#This Row],[revenue_formatted]]),ISNUMBER(data_to_clean[[#This Row],[growth_formatted_%]]),ISNUMBER(data_to_clean[[#This Row],[workers]]),ISNUMBER(data_to_clean[[#This Row],[previous_workers]]),ISNUMBER(data_to_clean[[#This Row],[founded]]),ISNUMBER(data_to_clean[[#This Row],[yrs_on_list]]))</f>
        <v>1</v>
      </c>
    </row>
    <row r="1308" spans="1:17" x14ac:dyDescent="0.25">
      <c r="A1308">
        <v>1303</v>
      </c>
      <c r="B1308" t="s">
        <v>5094</v>
      </c>
      <c r="C1308" t="s">
        <v>852</v>
      </c>
      <c r="D1308" t="str">
        <f>VLOOKUP(data_to_clean[[#This Row],[state]],abbreviation_table[],2,FALSE)</f>
        <v>Missouri</v>
      </c>
      <c r="E1308" t="s">
        <v>4377</v>
      </c>
      <c r="F1308" t="str">
        <f>TRIM(LEFT(data_to_clean[[#This Row],[revenue]],FIND(" ",data_to_clean[[#This Row],[revenue]])))</f>
        <v>9.4</v>
      </c>
      <c r="G1308" t="str">
        <f>RIGHT(data_to_clean[[#This Row],[revenue]],LEN(data_to_clean[[#This Row],[revenue]])-FIND(" ",data_to_clean[[#This Row],[revenue]]))</f>
        <v>Million</v>
      </c>
      <c r="H1308" s="7">
        <f>VALUE(IF(data_to_clean[[#This Row],[multiplicity]]="Million",_xlfn.CONCAT(SUBSTITUTE(data_to_clean[[#This Row],[number]],".",""),"00000"),_xlfn.CONCAT(SUBSTITUTE(data_to_clean[[#This Row],[number]],".",""),"00000000")))</f>
        <v>9400000</v>
      </c>
      <c r="I1308" t="s">
        <v>5096</v>
      </c>
      <c r="J1308">
        <f>ROUND(VALUE(SUBSTITUTE(data_to_clean[[#This Row],[growth_%]],".",",")),0)</f>
        <v>316</v>
      </c>
      <c r="K1308" t="s">
        <v>48</v>
      </c>
      <c r="L1308">
        <v>34</v>
      </c>
      <c r="M1308">
        <v>8</v>
      </c>
      <c r="N1308">
        <v>2013</v>
      </c>
      <c r="O1308">
        <v>3</v>
      </c>
      <c r="P1308" t="s">
        <v>4347</v>
      </c>
      <c r="Q1308" t="b">
        <f>AND(ISNUMBER(data_to_clean[[#This Row],[revenue_formatted]]),ISNUMBER(data_to_clean[[#This Row],[growth_formatted_%]]),ISNUMBER(data_to_clean[[#This Row],[workers]]),ISNUMBER(data_to_clean[[#This Row],[previous_workers]]),ISNUMBER(data_to_clean[[#This Row],[founded]]),ISNUMBER(data_to_clean[[#This Row],[yrs_on_list]]))</f>
        <v>1</v>
      </c>
    </row>
    <row r="1309" spans="1:17" x14ac:dyDescent="0.25">
      <c r="A1309">
        <v>1304</v>
      </c>
      <c r="B1309" t="s">
        <v>5097</v>
      </c>
      <c r="C1309" t="s">
        <v>80</v>
      </c>
      <c r="D1309" t="str">
        <f>VLOOKUP(data_to_clean[[#This Row],[state]],abbreviation_table[],2,FALSE)</f>
        <v>California</v>
      </c>
      <c r="E1309" t="s">
        <v>5099</v>
      </c>
      <c r="F1309" t="str">
        <f>TRIM(LEFT(data_to_clean[[#This Row],[revenue]],FIND(" ",data_to_clean[[#This Row],[revenue]])))</f>
        <v>37.8</v>
      </c>
      <c r="G1309" t="str">
        <f>RIGHT(data_to_clean[[#This Row],[revenue]],LEN(data_to_clean[[#This Row],[revenue]])-FIND(" ",data_to_clean[[#This Row],[revenue]]))</f>
        <v>Million</v>
      </c>
      <c r="H1309" s="7">
        <f>VALUE(IF(data_to_clean[[#This Row],[multiplicity]]="Million",_xlfn.CONCAT(SUBSTITUTE(data_to_clean[[#This Row],[number]],".",""),"00000"),_xlfn.CONCAT(SUBSTITUTE(data_to_clean[[#This Row],[number]],".",""),"00000000")))</f>
        <v>37800000</v>
      </c>
      <c r="I1309" t="s">
        <v>5100</v>
      </c>
      <c r="J1309">
        <f>ROUND(VALUE(SUBSTITUTE(data_to_clean[[#This Row],[growth_%]],".",",")),0)</f>
        <v>316</v>
      </c>
      <c r="K1309" t="s">
        <v>156</v>
      </c>
      <c r="L1309">
        <v>338</v>
      </c>
      <c r="M1309">
        <v>94</v>
      </c>
      <c r="N1309">
        <v>2011</v>
      </c>
      <c r="O1309">
        <v>3</v>
      </c>
      <c r="P1309" t="s">
        <v>5101</v>
      </c>
      <c r="Q1309" t="b">
        <f>AND(ISNUMBER(data_to_clean[[#This Row],[revenue_formatted]]),ISNUMBER(data_to_clean[[#This Row],[growth_formatted_%]]),ISNUMBER(data_to_clean[[#This Row],[workers]]),ISNUMBER(data_to_clean[[#This Row],[previous_workers]]),ISNUMBER(data_to_clean[[#This Row],[founded]]),ISNUMBER(data_to_clean[[#This Row],[yrs_on_list]]))</f>
        <v>1</v>
      </c>
    </row>
    <row r="1310" spans="1:17" x14ac:dyDescent="0.25">
      <c r="A1310">
        <v>1305</v>
      </c>
      <c r="B1310" t="s">
        <v>5102</v>
      </c>
      <c r="C1310" t="s">
        <v>30</v>
      </c>
      <c r="D1310" t="str">
        <f>VLOOKUP(data_to_clean[[#This Row],[state]],abbreviation_table[],2,FALSE)</f>
        <v>Texas</v>
      </c>
      <c r="E1310" t="s">
        <v>87</v>
      </c>
      <c r="F1310" t="str">
        <f>TRIM(LEFT(data_to_clean[[#This Row],[revenue]],FIND(" ",data_to_clean[[#This Row],[revenue]])))</f>
        <v>13.9</v>
      </c>
      <c r="G1310" t="str">
        <f>RIGHT(data_to_clean[[#This Row],[revenue]],LEN(data_to_clean[[#This Row],[revenue]])-FIND(" ",data_to_clean[[#This Row],[revenue]]))</f>
        <v>Million</v>
      </c>
      <c r="H1310" s="7">
        <f>VALUE(IF(data_to_clean[[#This Row],[multiplicity]]="Million",_xlfn.CONCAT(SUBSTITUTE(data_to_clean[[#This Row],[number]],".",""),"00000"),_xlfn.CONCAT(SUBSTITUTE(data_to_clean[[#This Row],[number]],".",""),"00000000")))</f>
        <v>13900000</v>
      </c>
      <c r="I1310" t="s">
        <v>5104</v>
      </c>
      <c r="J1310">
        <f>ROUND(VALUE(SUBSTITUTE(data_to_clean[[#This Row],[growth_%]],".",",")),0)</f>
        <v>315</v>
      </c>
      <c r="K1310" t="s">
        <v>181</v>
      </c>
      <c r="L1310">
        <v>84</v>
      </c>
      <c r="M1310">
        <v>28</v>
      </c>
      <c r="N1310">
        <v>2009</v>
      </c>
      <c r="O1310">
        <v>2</v>
      </c>
      <c r="P1310" t="s">
        <v>707</v>
      </c>
      <c r="Q1310" t="b">
        <f>AND(ISNUMBER(data_to_clean[[#This Row],[revenue_formatted]]),ISNUMBER(data_to_clean[[#This Row],[growth_formatted_%]]),ISNUMBER(data_to_clean[[#This Row],[workers]]),ISNUMBER(data_to_clean[[#This Row],[previous_workers]]),ISNUMBER(data_to_clean[[#This Row],[founded]]),ISNUMBER(data_to_clean[[#This Row],[yrs_on_list]]))</f>
        <v>1</v>
      </c>
    </row>
    <row r="1311" spans="1:17" x14ac:dyDescent="0.25">
      <c r="A1311">
        <v>1306</v>
      </c>
      <c r="B1311" t="s">
        <v>5105</v>
      </c>
      <c r="C1311" t="s">
        <v>52</v>
      </c>
      <c r="D1311" t="str">
        <f>VLOOKUP(data_to_clean[[#This Row],[state]],abbreviation_table[],2,FALSE)</f>
        <v>Florida</v>
      </c>
      <c r="E1311" t="s">
        <v>5107</v>
      </c>
      <c r="F1311" t="str">
        <f>TRIM(LEFT(data_to_clean[[#This Row],[revenue]],FIND(" ",data_to_clean[[#This Row],[revenue]])))</f>
        <v>145.8</v>
      </c>
      <c r="G1311" t="str">
        <f>RIGHT(data_to_clean[[#This Row],[revenue]],LEN(data_to_clean[[#This Row],[revenue]])-FIND(" ",data_to_clean[[#This Row],[revenue]]))</f>
        <v>Million</v>
      </c>
      <c r="H1311" s="7">
        <f>VALUE(IF(data_to_clean[[#This Row],[multiplicity]]="Million",_xlfn.CONCAT(SUBSTITUTE(data_to_clean[[#This Row],[number]],".",""),"00000"),_xlfn.CONCAT(SUBSTITUTE(data_to_clean[[#This Row],[number]],".",""),"00000000")))</f>
        <v>145800000</v>
      </c>
      <c r="I1311" t="s">
        <v>5108</v>
      </c>
      <c r="J1311">
        <f>ROUND(VALUE(SUBSTITUTE(data_to_clean[[#This Row],[growth_%]],".",",")),0)</f>
        <v>315</v>
      </c>
      <c r="K1311" t="s">
        <v>336</v>
      </c>
      <c r="L1311">
        <v>4011</v>
      </c>
      <c r="M1311">
        <v>772</v>
      </c>
      <c r="N1311">
        <v>2000</v>
      </c>
      <c r="O1311">
        <v>4</v>
      </c>
      <c r="P1311" t="s">
        <v>2461</v>
      </c>
      <c r="Q1311" t="b">
        <f>AND(ISNUMBER(data_to_clean[[#This Row],[revenue_formatted]]),ISNUMBER(data_to_clean[[#This Row],[growth_formatted_%]]),ISNUMBER(data_to_clean[[#This Row],[workers]]),ISNUMBER(data_to_clean[[#This Row],[previous_workers]]),ISNUMBER(data_to_clean[[#This Row],[founded]]),ISNUMBER(data_to_clean[[#This Row],[yrs_on_list]]))</f>
        <v>1</v>
      </c>
    </row>
    <row r="1312" spans="1:17" x14ac:dyDescent="0.25">
      <c r="A1312">
        <v>1307</v>
      </c>
      <c r="B1312" t="s">
        <v>5109</v>
      </c>
      <c r="C1312" t="s">
        <v>45</v>
      </c>
      <c r="D1312" t="str">
        <f>VLOOKUP(data_to_clean[[#This Row],[state]],abbreviation_table[],2,FALSE)</f>
        <v>Pennsylvania</v>
      </c>
      <c r="E1312" t="s">
        <v>1836</v>
      </c>
      <c r="F1312" t="str">
        <f>TRIM(LEFT(data_to_clean[[#This Row],[revenue]],FIND(" ",data_to_clean[[#This Row],[revenue]])))</f>
        <v>35.9</v>
      </c>
      <c r="G1312" t="str">
        <f>RIGHT(data_to_clean[[#This Row],[revenue]],LEN(data_to_clean[[#This Row],[revenue]])-FIND(" ",data_to_clean[[#This Row],[revenue]]))</f>
        <v>Million</v>
      </c>
      <c r="H1312" s="7">
        <f>VALUE(IF(data_to_clean[[#This Row],[multiplicity]]="Million",_xlfn.CONCAT(SUBSTITUTE(data_to_clean[[#This Row],[number]],".",""),"00000"),_xlfn.CONCAT(SUBSTITUTE(data_to_clean[[#This Row],[number]],".",""),"00000000")))</f>
        <v>35900000</v>
      </c>
      <c r="I1312" t="s">
        <v>5111</v>
      </c>
      <c r="J1312">
        <f>ROUND(VALUE(SUBSTITUTE(data_to_clean[[#This Row],[growth_%]],".",",")),0)</f>
        <v>315</v>
      </c>
      <c r="K1312" t="s">
        <v>233</v>
      </c>
      <c r="L1312">
        <v>57</v>
      </c>
      <c r="M1312">
        <v>15</v>
      </c>
      <c r="N1312">
        <v>2012</v>
      </c>
      <c r="O1312">
        <v>4</v>
      </c>
      <c r="P1312" t="s">
        <v>1149</v>
      </c>
      <c r="Q1312" t="b">
        <f>AND(ISNUMBER(data_to_clean[[#This Row],[revenue_formatted]]),ISNUMBER(data_to_clean[[#This Row],[growth_formatted_%]]),ISNUMBER(data_to_clean[[#This Row],[workers]]),ISNUMBER(data_to_clean[[#This Row],[previous_workers]]),ISNUMBER(data_to_clean[[#This Row],[founded]]),ISNUMBER(data_to_clean[[#This Row],[yrs_on_list]]))</f>
        <v>1</v>
      </c>
    </row>
    <row r="1313" spans="1:17" x14ac:dyDescent="0.25">
      <c r="A1313">
        <v>1308</v>
      </c>
      <c r="B1313" t="s">
        <v>5112</v>
      </c>
      <c r="C1313" t="s">
        <v>333</v>
      </c>
      <c r="D1313" t="str">
        <f>VLOOKUP(data_to_clean[[#This Row],[state]],abbreviation_table[],2,FALSE)</f>
        <v>Alabama</v>
      </c>
      <c r="E1313" t="s">
        <v>621</v>
      </c>
      <c r="F1313" t="str">
        <f>TRIM(LEFT(data_to_clean[[#This Row],[revenue]],FIND(" ",data_to_clean[[#This Row],[revenue]])))</f>
        <v>3.1</v>
      </c>
      <c r="G1313" t="str">
        <f>RIGHT(data_to_clean[[#This Row],[revenue]],LEN(data_to_clean[[#This Row],[revenue]])-FIND(" ",data_to_clean[[#This Row],[revenue]]))</f>
        <v>Million</v>
      </c>
      <c r="H1313" s="7">
        <f>VALUE(IF(data_to_clean[[#This Row],[multiplicity]]="Million",_xlfn.CONCAT(SUBSTITUTE(data_to_clean[[#This Row],[number]],".",""),"00000"),_xlfn.CONCAT(SUBSTITUTE(data_to_clean[[#This Row],[number]],".",""),"00000000")))</f>
        <v>3100000</v>
      </c>
      <c r="I1313" t="s">
        <v>5114</v>
      </c>
      <c r="J1313">
        <f>ROUND(VALUE(SUBSTITUTE(data_to_clean[[#This Row],[growth_%]],".",",")),0)</f>
        <v>315</v>
      </c>
      <c r="K1313" t="s">
        <v>48</v>
      </c>
      <c r="L1313">
        <v>25</v>
      </c>
      <c r="M1313">
        <v>15</v>
      </c>
      <c r="N1313">
        <v>2013</v>
      </c>
      <c r="O1313">
        <v>2</v>
      </c>
      <c r="P1313" t="s">
        <v>5115</v>
      </c>
      <c r="Q1313" t="b">
        <f>AND(ISNUMBER(data_to_clean[[#This Row],[revenue_formatted]]),ISNUMBER(data_to_clean[[#This Row],[growth_formatted_%]]),ISNUMBER(data_to_clean[[#This Row],[workers]]),ISNUMBER(data_to_clean[[#This Row],[previous_workers]]),ISNUMBER(data_to_clean[[#This Row],[founded]]),ISNUMBER(data_to_clean[[#This Row],[yrs_on_list]]))</f>
        <v>1</v>
      </c>
    </row>
    <row r="1314" spans="1:17" x14ac:dyDescent="0.25">
      <c r="A1314">
        <v>1309</v>
      </c>
      <c r="B1314" t="s">
        <v>5116</v>
      </c>
      <c r="C1314" t="s">
        <v>105</v>
      </c>
      <c r="D1314" t="str">
        <f>VLOOKUP(data_to_clean[[#This Row],[state]],abbreviation_table[],2,FALSE)</f>
        <v>New York</v>
      </c>
      <c r="E1314" t="s">
        <v>5118</v>
      </c>
      <c r="F1314" t="str">
        <f>TRIM(LEFT(data_to_clean[[#This Row],[revenue]],FIND(" ",data_to_clean[[#This Row],[revenue]])))</f>
        <v>90.1</v>
      </c>
      <c r="G1314" t="str">
        <f>RIGHT(data_to_clean[[#This Row],[revenue]],LEN(data_to_clean[[#This Row],[revenue]])-FIND(" ",data_to_clean[[#This Row],[revenue]]))</f>
        <v>Million</v>
      </c>
      <c r="H1314" s="7">
        <f>VALUE(IF(data_to_clean[[#This Row],[multiplicity]]="Million",_xlfn.CONCAT(SUBSTITUTE(data_to_clean[[#This Row],[number]],".",""),"00000"),_xlfn.CONCAT(SUBSTITUTE(data_to_clean[[#This Row],[number]],".",""),"00000000")))</f>
        <v>90100000</v>
      </c>
      <c r="I1314" t="s">
        <v>5119</v>
      </c>
      <c r="J1314">
        <f>ROUND(VALUE(SUBSTITUTE(data_to_clean[[#This Row],[growth_%]],".",",")),0)</f>
        <v>315</v>
      </c>
      <c r="K1314" t="s">
        <v>18</v>
      </c>
      <c r="L1314">
        <v>508</v>
      </c>
      <c r="M1314">
        <v>128</v>
      </c>
      <c r="N1314">
        <v>2004</v>
      </c>
      <c r="O1314">
        <v>7</v>
      </c>
      <c r="P1314" t="s">
        <v>108</v>
      </c>
      <c r="Q1314" t="b">
        <f>AND(ISNUMBER(data_to_clean[[#This Row],[revenue_formatted]]),ISNUMBER(data_to_clean[[#This Row],[growth_formatted_%]]),ISNUMBER(data_to_clean[[#This Row],[workers]]),ISNUMBER(data_to_clean[[#This Row],[previous_workers]]),ISNUMBER(data_to_clean[[#This Row],[founded]]),ISNUMBER(data_to_clean[[#This Row],[yrs_on_list]]))</f>
        <v>1</v>
      </c>
    </row>
    <row r="1315" spans="1:17" x14ac:dyDescent="0.25">
      <c r="A1315">
        <v>1310</v>
      </c>
      <c r="B1315" t="s">
        <v>5120</v>
      </c>
      <c r="C1315" t="s">
        <v>294</v>
      </c>
      <c r="D1315" t="str">
        <f>VLOOKUP(data_to_clean[[#This Row],[state]],abbreviation_table[],2,FALSE)</f>
        <v>Minnesota</v>
      </c>
      <c r="E1315" t="s">
        <v>1442</v>
      </c>
      <c r="F1315" t="str">
        <f>TRIM(LEFT(data_to_clean[[#This Row],[revenue]],FIND(" ",data_to_clean[[#This Row],[revenue]])))</f>
        <v>2</v>
      </c>
      <c r="G1315" t="str">
        <f>RIGHT(data_to_clean[[#This Row],[revenue]],LEN(data_to_clean[[#This Row],[revenue]])-FIND(" ",data_to_clean[[#This Row],[revenue]]))</f>
        <v>Million</v>
      </c>
      <c r="H1315" s="7">
        <f>VALUE(IF(data_to_clean[[#This Row],[multiplicity]]="Million",_xlfn.CONCAT(SUBSTITUTE(data_to_clean[[#This Row],[number]],".",""),"00000"),_xlfn.CONCAT(SUBSTITUTE(data_to_clean[[#This Row],[number]],".",""),"00000000")))</f>
        <v>200000</v>
      </c>
      <c r="I1315" t="s">
        <v>5122</v>
      </c>
      <c r="J1315">
        <f>ROUND(VALUE(SUBSTITUTE(data_to_clean[[#This Row],[growth_%]],".",",")),0)</f>
        <v>314</v>
      </c>
      <c r="K1315" t="s">
        <v>25</v>
      </c>
      <c r="L1315">
        <v>10</v>
      </c>
      <c r="M1315">
        <v>1</v>
      </c>
      <c r="N1315">
        <v>2012</v>
      </c>
      <c r="O1315">
        <v>1</v>
      </c>
      <c r="P1315" t="s">
        <v>5123</v>
      </c>
      <c r="Q1315" t="b">
        <f>AND(ISNUMBER(data_to_clean[[#This Row],[revenue_formatted]]),ISNUMBER(data_to_clean[[#This Row],[growth_formatted_%]]),ISNUMBER(data_to_clean[[#This Row],[workers]]),ISNUMBER(data_to_clean[[#This Row],[previous_workers]]),ISNUMBER(data_to_clean[[#This Row],[founded]]),ISNUMBER(data_to_clean[[#This Row],[yrs_on_list]]))</f>
        <v>1</v>
      </c>
    </row>
    <row r="1316" spans="1:17" x14ac:dyDescent="0.25">
      <c r="A1316">
        <v>1311</v>
      </c>
      <c r="B1316" t="s">
        <v>5124</v>
      </c>
      <c r="C1316" t="s">
        <v>52</v>
      </c>
      <c r="D1316" t="str">
        <f>VLOOKUP(data_to_clean[[#This Row],[state]],abbreviation_table[],2,FALSE)</f>
        <v>Florida</v>
      </c>
      <c r="E1316" t="s">
        <v>1612</v>
      </c>
      <c r="F1316" t="str">
        <f>TRIM(LEFT(data_to_clean[[#This Row],[revenue]],FIND(" ",data_to_clean[[#This Row],[revenue]])))</f>
        <v>5.9</v>
      </c>
      <c r="G1316" t="str">
        <f>RIGHT(data_to_clean[[#This Row],[revenue]],LEN(data_to_clean[[#This Row],[revenue]])-FIND(" ",data_to_clean[[#This Row],[revenue]]))</f>
        <v>Million</v>
      </c>
      <c r="H1316" s="7">
        <f>VALUE(IF(data_to_clean[[#This Row],[multiplicity]]="Million",_xlfn.CONCAT(SUBSTITUTE(data_to_clean[[#This Row],[number]],".",""),"00000"),_xlfn.CONCAT(SUBSTITUTE(data_to_clean[[#This Row],[number]],".",""),"00000000")))</f>
        <v>5900000</v>
      </c>
      <c r="I1316" t="s">
        <v>5126</v>
      </c>
      <c r="J1316">
        <f>ROUND(VALUE(SUBSTITUTE(data_to_clean[[#This Row],[growth_%]],".",",")),0)</f>
        <v>314</v>
      </c>
      <c r="K1316" t="s">
        <v>107</v>
      </c>
      <c r="L1316">
        <v>50</v>
      </c>
      <c r="M1316">
        <v>7</v>
      </c>
      <c r="N1316">
        <v>2011</v>
      </c>
      <c r="O1316">
        <v>1</v>
      </c>
      <c r="P1316" t="s">
        <v>56</v>
      </c>
      <c r="Q1316" t="b">
        <f>AND(ISNUMBER(data_to_clean[[#This Row],[revenue_formatted]]),ISNUMBER(data_to_clean[[#This Row],[growth_formatted_%]]),ISNUMBER(data_to_clean[[#This Row],[workers]]),ISNUMBER(data_to_clean[[#This Row],[previous_workers]]),ISNUMBER(data_to_clean[[#This Row],[founded]]),ISNUMBER(data_to_clean[[#This Row],[yrs_on_list]]))</f>
        <v>1</v>
      </c>
    </row>
    <row r="1317" spans="1:17" x14ac:dyDescent="0.25">
      <c r="A1317">
        <v>1312</v>
      </c>
      <c r="B1317" t="s">
        <v>5127</v>
      </c>
      <c r="C1317" t="s">
        <v>215</v>
      </c>
      <c r="D1317" t="str">
        <f>VLOOKUP(data_to_clean[[#This Row],[state]],abbreviation_table[],2,FALSE)</f>
        <v>North Carolina</v>
      </c>
      <c r="E1317" t="s">
        <v>1309</v>
      </c>
      <c r="F1317" t="str">
        <f>TRIM(LEFT(data_to_clean[[#This Row],[revenue]],FIND(" ",data_to_clean[[#This Row],[revenue]])))</f>
        <v>3.4</v>
      </c>
      <c r="G1317" t="str">
        <f>RIGHT(data_to_clean[[#This Row],[revenue]],LEN(data_to_clean[[#This Row],[revenue]])-FIND(" ",data_to_clean[[#This Row],[revenue]]))</f>
        <v>Million</v>
      </c>
      <c r="H1317" s="7">
        <f>VALUE(IF(data_to_clean[[#This Row],[multiplicity]]="Million",_xlfn.CONCAT(SUBSTITUTE(data_to_clean[[#This Row],[number]],".",""),"00000"),_xlfn.CONCAT(SUBSTITUTE(data_to_clean[[#This Row],[number]],".",""),"00000000")))</f>
        <v>3400000</v>
      </c>
      <c r="I1317" t="s">
        <v>5129</v>
      </c>
      <c r="J1317">
        <f>ROUND(VALUE(SUBSTITUTE(data_to_clean[[#This Row],[growth_%]],".",",")),0)</f>
        <v>314</v>
      </c>
      <c r="K1317" t="s">
        <v>156</v>
      </c>
      <c r="L1317">
        <v>125</v>
      </c>
      <c r="M1317">
        <v>95</v>
      </c>
      <c r="N1317">
        <v>2014</v>
      </c>
      <c r="O1317">
        <v>1</v>
      </c>
      <c r="P1317" t="s">
        <v>1879</v>
      </c>
      <c r="Q1317" t="b">
        <f>AND(ISNUMBER(data_to_clean[[#This Row],[revenue_formatted]]),ISNUMBER(data_to_clean[[#This Row],[growth_formatted_%]]),ISNUMBER(data_to_clean[[#This Row],[workers]]),ISNUMBER(data_to_clean[[#This Row],[previous_workers]]),ISNUMBER(data_to_clean[[#This Row],[founded]]),ISNUMBER(data_to_clean[[#This Row],[yrs_on_list]]))</f>
        <v>1</v>
      </c>
    </row>
    <row r="1318" spans="1:17" x14ac:dyDescent="0.25">
      <c r="A1318">
        <v>1313</v>
      </c>
      <c r="B1318" t="s">
        <v>5130</v>
      </c>
      <c r="C1318" t="s">
        <v>80</v>
      </c>
      <c r="D1318" t="str">
        <f>VLOOKUP(data_to_clean[[#This Row],[state]],abbreviation_table[],2,FALSE)</f>
        <v>California</v>
      </c>
      <c r="E1318" t="s">
        <v>430</v>
      </c>
      <c r="F1318" t="str">
        <f>TRIM(LEFT(data_to_clean[[#This Row],[revenue]],FIND(" ",data_to_clean[[#This Row],[revenue]])))</f>
        <v>6.7</v>
      </c>
      <c r="G1318" t="str">
        <f>RIGHT(data_to_clean[[#This Row],[revenue]],LEN(data_to_clean[[#This Row],[revenue]])-FIND(" ",data_to_clean[[#This Row],[revenue]]))</f>
        <v>Million</v>
      </c>
      <c r="H1318" s="7">
        <f>VALUE(IF(data_to_clean[[#This Row],[multiplicity]]="Million",_xlfn.CONCAT(SUBSTITUTE(data_to_clean[[#This Row],[number]],".",""),"00000"),_xlfn.CONCAT(SUBSTITUTE(data_to_clean[[#This Row],[number]],".",""),"00000000")))</f>
        <v>6700000</v>
      </c>
      <c r="I1318" t="s">
        <v>5132</v>
      </c>
      <c r="J1318">
        <f>ROUND(VALUE(SUBSTITUTE(data_to_clean[[#This Row],[growth_%]],".",",")),0)</f>
        <v>314</v>
      </c>
      <c r="K1318" t="s">
        <v>33</v>
      </c>
      <c r="L1318">
        <v>26</v>
      </c>
      <c r="M1318">
        <v>6</v>
      </c>
      <c r="N1318">
        <v>2012</v>
      </c>
      <c r="O1318">
        <v>3</v>
      </c>
      <c r="P1318" t="s">
        <v>1586</v>
      </c>
      <c r="Q1318" t="b">
        <f>AND(ISNUMBER(data_to_clean[[#This Row],[revenue_formatted]]),ISNUMBER(data_to_clean[[#This Row],[growth_formatted_%]]),ISNUMBER(data_to_clean[[#This Row],[workers]]),ISNUMBER(data_to_clean[[#This Row],[previous_workers]]),ISNUMBER(data_to_clean[[#This Row],[founded]]),ISNUMBER(data_to_clean[[#This Row],[yrs_on_list]]))</f>
        <v>1</v>
      </c>
    </row>
    <row r="1319" spans="1:17" x14ac:dyDescent="0.25">
      <c r="A1319">
        <v>1314</v>
      </c>
      <c r="B1319" t="s">
        <v>5133</v>
      </c>
      <c r="C1319" t="s">
        <v>119</v>
      </c>
      <c r="D1319" t="str">
        <f>VLOOKUP(data_to_clean[[#This Row],[state]],abbreviation_table[],2,FALSE)</f>
        <v>Georgia</v>
      </c>
      <c r="E1319" t="s">
        <v>5135</v>
      </c>
      <c r="F1319" t="str">
        <f>TRIM(LEFT(data_to_clean[[#This Row],[revenue]],FIND(" ",data_to_clean[[#This Row],[revenue]])))</f>
        <v>811.9</v>
      </c>
      <c r="G1319" t="str">
        <f>RIGHT(data_to_clean[[#This Row],[revenue]],LEN(data_to_clean[[#This Row],[revenue]])-FIND(" ",data_to_clean[[#This Row],[revenue]]))</f>
        <v>Million</v>
      </c>
      <c r="H1319" s="7">
        <f>VALUE(IF(data_to_clean[[#This Row],[multiplicity]]="Million",_xlfn.CONCAT(SUBSTITUTE(data_to_clean[[#This Row],[number]],".",""),"00000"),_xlfn.CONCAT(SUBSTITUTE(data_to_clean[[#This Row],[number]],".",""),"00000000")))</f>
        <v>811900000</v>
      </c>
      <c r="I1319" t="s">
        <v>5136</v>
      </c>
      <c r="J1319">
        <f>ROUND(VALUE(SUBSTITUTE(data_to_clean[[#This Row],[growth_%]],".",",")),0)</f>
        <v>314</v>
      </c>
      <c r="K1319" t="s">
        <v>25</v>
      </c>
      <c r="L1319">
        <v>858</v>
      </c>
      <c r="M1319">
        <v>454</v>
      </c>
      <c r="N1319">
        <v>2005</v>
      </c>
      <c r="O1319">
        <v>5</v>
      </c>
      <c r="P1319" t="s">
        <v>122</v>
      </c>
      <c r="Q1319" t="b">
        <f>AND(ISNUMBER(data_to_clean[[#This Row],[revenue_formatted]]),ISNUMBER(data_to_clean[[#This Row],[growth_formatted_%]]),ISNUMBER(data_to_clean[[#This Row],[workers]]),ISNUMBER(data_to_clean[[#This Row],[previous_workers]]),ISNUMBER(data_to_clean[[#This Row],[founded]]),ISNUMBER(data_to_clean[[#This Row],[yrs_on_list]]))</f>
        <v>1</v>
      </c>
    </row>
    <row r="1320" spans="1:17" x14ac:dyDescent="0.25">
      <c r="A1320">
        <v>1315</v>
      </c>
      <c r="B1320" t="s">
        <v>5137</v>
      </c>
      <c r="C1320" t="s">
        <v>80</v>
      </c>
      <c r="D1320" t="str">
        <f>VLOOKUP(data_to_clean[[#This Row],[state]],abbreviation_table[],2,FALSE)</f>
        <v>California</v>
      </c>
      <c r="E1320" t="s">
        <v>934</v>
      </c>
      <c r="F1320" t="str">
        <f>TRIM(LEFT(data_to_clean[[#This Row],[revenue]],FIND(" ",data_to_clean[[#This Row],[revenue]])))</f>
        <v>12.7</v>
      </c>
      <c r="G1320" t="str">
        <f>RIGHT(data_to_clean[[#This Row],[revenue]],LEN(data_to_clean[[#This Row],[revenue]])-FIND(" ",data_to_clean[[#This Row],[revenue]]))</f>
        <v>Million</v>
      </c>
      <c r="H1320" s="7">
        <f>VALUE(IF(data_to_clean[[#This Row],[multiplicity]]="Million",_xlfn.CONCAT(SUBSTITUTE(data_to_clean[[#This Row],[number]],".",""),"00000"),_xlfn.CONCAT(SUBSTITUTE(data_to_clean[[#This Row],[number]],".",""),"00000000")))</f>
        <v>12700000</v>
      </c>
      <c r="I1320" t="s">
        <v>5139</v>
      </c>
      <c r="J1320">
        <f>ROUND(VALUE(SUBSTITUTE(data_to_clean[[#This Row],[growth_%]],".",",")),0)</f>
        <v>313</v>
      </c>
      <c r="K1320" t="s">
        <v>336</v>
      </c>
      <c r="L1320">
        <v>13</v>
      </c>
      <c r="M1320">
        <v>5</v>
      </c>
      <c r="N1320">
        <v>2013</v>
      </c>
      <c r="O1320">
        <v>2</v>
      </c>
      <c r="P1320" t="s">
        <v>5140</v>
      </c>
      <c r="Q1320" t="b">
        <f>AND(ISNUMBER(data_to_clean[[#This Row],[revenue_formatted]]),ISNUMBER(data_to_clean[[#This Row],[growth_formatted_%]]),ISNUMBER(data_to_clean[[#This Row],[workers]]),ISNUMBER(data_to_clean[[#This Row],[previous_workers]]),ISNUMBER(data_to_clean[[#This Row],[founded]]),ISNUMBER(data_to_clean[[#This Row],[yrs_on_list]]))</f>
        <v>1</v>
      </c>
    </row>
    <row r="1321" spans="1:17" x14ac:dyDescent="0.25">
      <c r="A1321">
        <v>1316</v>
      </c>
      <c r="B1321" t="s">
        <v>5141</v>
      </c>
      <c r="C1321" t="s">
        <v>86</v>
      </c>
      <c r="D1321" t="str">
        <f>VLOOKUP(data_to_clean[[#This Row],[state]],abbreviation_table[],2,FALSE)</f>
        <v>Colorado</v>
      </c>
      <c r="E1321" t="s">
        <v>798</v>
      </c>
      <c r="F1321" t="str">
        <f>TRIM(LEFT(data_to_clean[[#This Row],[revenue]],FIND(" ",data_to_clean[[#This Row],[revenue]])))</f>
        <v>3</v>
      </c>
      <c r="G1321" t="str">
        <f>RIGHT(data_to_clean[[#This Row],[revenue]],LEN(data_to_clean[[#This Row],[revenue]])-FIND(" ",data_to_clean[[#This Row],[revenue]]))</f>
        <v>Million</v>
      </c>
      <c r="H1321" s="7">
        <f>VALUE(IF(data_to_clean[[#This Row],[multiplicity]]="Million",_xlfn.CONCAT(SUBSTITUTE(data_to_clean[[#This Row],[number]],".",""),"00000"),_xlfn.CONCAT(SUBSTITUTE(data_to_clean[[#This Row],[number]],".",""),"00000000")))</f>
        <v>300000</v>
      </c>
      <c r="I1321" t="s">
        <v>5143</v>
      </c>
      <c r="J1321">
        <f>ROUND(VALUE(SUBSTITUTE(data_to_clean[[#This Row],[growth_%]],".",",")),0)</f>
        <v>312</v>
      </c>
      <c r="K1321" t="s">
        <v>233</v>
      </c>
      <c r="L1321">
        <v>25</v>
      </c>
      <c r="M1321">
        <v>7</v>
      </c>
      <c r="N1321">
        <v>1997</v>
      </c>
      <c r="O1321">
        <v>2</v>
      </c>
      <c r="P1321" t="s">
        <v>3830</v>
      </c>
      <c r="Q1321" t="b">
        <f>AND(ISNUMBER(data_to_clean[[#This Row],[revenue_formatted]]),ISNUMBER(data_to_clean[[#This Row],[growth_formatted_%]]),ISNUMBER(data_to_clean[[#This Row],[workers]]),ISNUMBER(data_to_clean[[#This Row],[previous_workers]]),ISNUMBER(data_to_clean[[#This Row],[founded]]),ISNUMBER(data_to_clean[[#This Row],[yrs_on_list]]))</f>
        <v>1</v>
      </c>
    </row>
    <row r="1322" spans="1:17" x14ac:dyDescent="0.25">
      <c r="A1322">
        <v>1317</v>
      </c>
      <c r="B1322" t="s">
        <v>5144</v>
      </c>
      <c r="C1322" t="s">
        <v>215</v>
      </c>
      <c r="D1322" t="str">
        <f>VLOOKUP(data_to_clean[[#This Row],[state]],abbreviation_table[],2,FALSE)</f>
        <v>North Carolina</v>
      </c>
      <c r="E1322" t="s">
        <v>1473</v>
      </c>
      <c r="F1322" t="str">
        <f>TRIM(LEFT(data_to_clean[[#This Row],[revenue]],FIND(" ",data_to_clean[[#This Row],[revenue]])))</f>
        <v>5</v>
      </c>
      <c r="G1322" t="str">
        <f>RIGHT(data_to_clean[[#This Row],[revenue]],LEN(data_to_clean[[#This Row],[revenue]])-FIND(" ",data_to_clean[[#This Row],[revenue]]))</f>
        <v>Million</v>
      </c>
      <c r="H1322" s="7">
        <f>VALUE(IF(data_to_clean[[#This Row],[multiplicity]]="Million",_xlfn.CONCAT(SUBSTITUTE(data_to_clean[[#This Row],[number]],".",""),"00000"),_xlfn.CONCAT(SUBSTITUTE(data_to_clean[[#This Row],[number]],".",""),"00000000")))</f>
        <v>500000</v>
      </c>
      <c r="I1322" t="s">
        <v>5146</v>
      </c>
      <c r="J1322">
        <f>ROUND(VALUE(SUBSTITUTE(data_to_clean[[#This Row],[growth_%]],".",",")),0)</f>
        <v>312</v>
      </c>
      <c r="K1322" t="s">
        <v>187</v>
      </c>
      <c r="L1322">
        <v>26</v>
      </c>
      <c r="M1322">
        <v>5</v>
      </c>
      <c r="N1322">
        <v>2013</v>
      </c>
      <c r="O1322">
        <v>1</v>
      </c>
      <c r="P1322" t="s">
        <v>1879</v>
      </c>
      <c r="Q1322" t="b">
        <f>AND(ISNUMBER(data_to_clean[[#This Row],[revenue_formatted]]),ISNUMBER(data_to_clean[[#This Row],[growth_formatted_%]]),ISNUMBER(data_to_clean[[#This Row],[workers]]),ISNUMBER(data_to_clean[[#This Row],[previous_workers]]),ISNUMBER(data_to_clean[[#This Row],[founded]]),ISNUMBER(data_to_clean[[#This Row],[yrs_on_list]]))</f>
        <v>1</v>
      </c>
    </row>
    <row r="1323" spans="1:17" x14ac:dyDescent="0.25">
      <c r="A1323">
        <v>1318</v>
      </c>
      <c r="B1323" t="s">
        <v>5147</v>
      </c>
      <c r="C1323" t="s">
        <v>74</v>
      </c>
      <c r="D1323" t="str">
        <f>VLOOKUP(data_to_clean[[#This Row],[state]],abbreviation_table[],2,FALSE)</f>
        <v>Ohio</v>
      </c>
      <c r="E1323" t="s">
        <v>824</v>
      </c>
      <c r="F1323" t="str">
        <f>TRIM(LEFT(data_to_clean[[#This Row],[revenue]],FIND(" ",data_to_clean[[#This Row],[revenue]])))</f>
        <v>2.5</v>
      </c>
      <c r="G1323" t="str">
        <f>RIGHT(data_to_clean[[#This Row],[revenue]],LEN(data_to_clean[[#This Row],[revenue]])-FIND(" ",data_to_clean[[#This Row],[revenue]]))</f>
        <v>Million</v>
      </c>
      <c r="H1323" s="7">
        <f>VALUE(IF(data_to_clean[[#This Row],[multiplicity]]="Million",_xlfn.CONCAT(SUBSTITUTE(data_to_clean[[#This Row],[number]],".",""),"00000"),_xlfn.CONCAT(SUBSTITUTE(data_to_clean[[#This Row],[number]],".",""),"00000000")))</f>
        <v>2500000</v>
      </c>
      <c r="I1323" t="s">
        <v>5149</v>
      </c>
      <c r="J1323">
        <f>ROUND(VALUE(SUBSTITUTE(data_to_clean[[#This Row],[growth_%]],".",",")),0)</f>
        <v>312</v>
      </c>
      <c r="K1323" t="s">
        <v>18</v>
      </c>
      <c r="L1323">
        <v>19</v>
      </c>
      <c r="M1323">
        <v>11</v>
      </c>
      <c r="N1323">
        <v>2008</v>
      </c>
      <c r="O1323">
        <v>1</v>
      </c>
      <c r="P1323" t="s">
        <v>544</v>
      </c>
      <c r="Q1323" t="b">
        <f>AND(ISNUMBER(data_to_clean[[#This Row],[revenue_formatted]]),ISNUMBER(data_to_clean[[#This Row],[growth_formatted_%]]),ISNUMBER(data_to_clean[[#This Row],[workers]]),ISNUMBER(data_to_clean[[#This Row],[previous_workers]]),ISNUMBER(data_to_clean[[#This Row],[founded]]),ISNUMBER(data_to_clean[[#This Row],[yrs_on_list]]))</f>
        <v>1</v>
      </c>
    </row>
    <row r="1324" spans="1:17" x14ac:dyDescent="0.25">
      <c r="A1324">
        <v>1319</v>
      </c>
      <c r="B1324" t="s">
        <v>5150</v>
      </c>
      <c r="C1324" t="s">
        <v>15</v>
      </c>
      <c r="D1324" t="str">
        <f>VLOOKUP(data_to_clean[[#This Row],[state]],abbreviation_table[],2,FALSE)</f>
        <v>Arizona</v>
      </c>
      <c r="E1324" t="s">
        <v>1798</v>
      </c>
      <c r="F1324" t="str">
        <f>TRIM(LEFT(data_to_clean[[#This Row],[revenue]],FIND(" ",data_to_clean[[#This Row],[revenue]])))</f>
        <v>5.6</v>
      </c>
      <c r="G1324" t="str">
        <f>RIGHT(data_to_clean[[#This Row],[revenue]],LEN(data_to_clean[[#This Row],[revenue]])-FIND(" ",data_to_clean[[#This Row],[revenue]]))</f>
        <v>Million</v>
      </c>
      <c r="H1324" s="7">
        <f>VALUE(IF(data_to_clean[[#This Row],[multiplicity]]="Million",_xlfn.CONCAT(SUBSTITUTE(data_to_clean[[#This Row],[number]],".",""),"00000"),_xlfn.CONCAT(SUBSTITUTE(data_to_clean[[#This Row],[number]],".",""),"00000000")))</f>
        <v>5600000</v>
      </c>
      <c r="I1324" t="s">
        <v>5152</v>
      </c>
      <c r="J1324">
        <f>ROUND(VALUE(SUBSTITUTE(data_to_clean[[#This Row],[growth_%]],".",",")),0)</f>
        <v>311</v>
      </c>
      <c r="K1324" t="s">
        <v>40</v>
      </c>
      <c r="L1324">
        <v>22</v>
      </c>
      <c r="M1324">
        <v>8</v>
      </c>
      <c r="N1324">
        <v>2013</v>
      </c>
      <c r="O1324">
        <v>2</v>
      </c>
      <c r="P1324" t="s">
        <v>2238</v>
      </c>
      <c r="Q1324" t="b">
        <f>AND(ISNUMBER(data_to_clean[[#This Row],[revenue_formatted]]),ISNUMBER(data_to_clean[[#This Row],[growth_formatted_%]]),ISNUMBER(data_to_clean[[#This Row],[workers]]),ISNUMBER(data_to_clean[[#This Row],[previous_workers]]),ISNUMBER(data_to_clean[[#This Row],[founded]]),ISNUMBER(data_to_clean[[#This Row],[yrs_on_list]]))</f>
        <v>1</v>
      </c>
    </row>
    <row r="1325" spans="1:17" x14ac:dyDescent="0.25">
      <c r="A1325">
        <v>1320</v>
      </c>
      <c r="B1325" t="s">
        <v>5153</v>
      </c>
      <c r="C1325" t="s">
        <v>52</v>
      </c>
      <c r="D1325" t="str">
        <f>VLOOKUP(data_to_clean[[#This Row],[state]],abbreviation_table[],2,FALSE)</f>
        <v>Florida</v>
      </c>
      <c r="E1325" t="s">
        <v>621</v>
      </c>
      <c r="F1325" t="str">
        <f>TRIM(LEFT(data_to_clean[[#This Row],[revenue]],FIND(" ",data_to_clean[[#This Row],[revenue]])))</f>
        <v>3.1</v>
      </c>
      <c r="G1325" t="str">
        <f>RIGHT(data_to_clean[[#This Row],[revenue]],LEN(data_to_clean[[#This Row],[revenue]])-FIND(" ",data_to_clean[[#This Row],[revenue]]))</f>
        <v>Million</v>
      </c>
      <c r="H1325" s="7">
        <f>VALUE(IF(data_to_clean[[#This Row],[multiplicity]]="Million",_xlfn.CONCAT(SUBSTITUTE(data_to_clean[[#This Row],[number]],".",""),"00000"),_xlfn.CONCAT(SUBSTITUTE(data_to_clean[[#This Row],[number]],".",""),"00000000")))</f>
        <v>3100000</v>
      </c>
      <c r="I1325" t="s">
        <v>5155</v>
      </c>
      <c r="J1325">
        <f>ROUND(VALUE(SUBSTITUTE(data_to_clean[[#This Row],[growth_%]],".",",")),0)</f>
        <v>311</v>
      </c>
      <c r="K1325" t="s">
        <v>336</v>
      </c>
      <c r="L1325">
        <v>8</v>
      </c>
      <c r="M1325">
        <v>2</v>
      </c>
      <c r="N1325">
        <v>2013</v>
      </c>
      <c r="O1325">
        <v>2</v>
      </c>
      <c r="P1325" t="s">
        <v>5156</v>
      </c>
      <c r="Q1325" t="b">
        <f>AND(ISNUMBER(data_to_clean[[#This Row],[revenue_formatted]]),ISNUMBER(data_to_clean[[#This Row],[growth_formatted_%]]),ISNUMBER(data_to_clean[[#This Row],[workers]]),ISNUMBER(data_to_clean[[#This Row],[previous_workers]]),ISNUMBER(data_to_clean[[#This Row],[founded]]),ISNUMBER(data_to_clean[[#This Row],[yrs_on_list]]))</f>
        <v>1</v>
      </c>
    </row>
    <row r="1326" spans="1:17" x14ac:dyDescent="0.25">
      <c r="A1326">
        <v>1321</v>
      </c>
      <c r="B1326" t="s">
        <v>5157</v>
      </c>
      <c r="C1326" t="s">
        <v>30</v>
      </c>
      <c r="D1326" t="str">
        <f>VLOOKUP(data_to_clean[[#This Row],[state]],abbreviation_table[],2,FALSE)</f>
        <v>Texas</v>
      </c>
      <c r="E1326" t="s">
        <v>621</v>
      </c>
      <c r="F1326" t="str">
        <f>TRIM(LEFT(data_to_clean[[#This Row],[revenue]],FIND(" ",data_to_clean[[#This Row],[revenue]])))</f>
        <v>3.1</v>
      </c>
      <c r="G1326" t="str">
        <f>RIGHT(data_to_clean[[#This Row],[revenue]],LEN(data_to_clean[[#This Row],[revenue]])-FIND(" ",data_to_clean[[#This Row],[revenue]]))</f>
        <v>Million</v>
      </c>
      <c r="H1326" s="7">
        <f>VALUE(IF(data_to_clean[[#This Row],[multiplicity]]="Million",_xlfn.CONCAT(SUBSTITUTE(data_to_clean[[#This Row],[number]],".",""),"00000"),_xlfn.CONCAT(SUBSTITUTE(data_to_clean[[#This Row],[number]],".",""),"00000000")))</f>
        <v>3100000</v>
      </c>
      <c r="I1326" t="s">
        <v>5159</v>
      </c>
      <c r="J1326">
        <f>ROUND(VALUE(SUBSTITUTE(data_to_clean[[#This Row],[growth_%]],".",",")),0)</f>
        <v>311</v>
      </c>
      <c r="K1326" t="s">
        <v>336</v>
      </c>
      <c r="L1326">
        <v>12</v>
      </c>
      <c r="M1326">
        <v>4</v>
      </c>
      <c r="N1326">
        <v>2008</v>
      </c>
      <c r="O1326">
        <v>2</v>
      </c>
      <c r="P1326" t="s">
        <v>258</v>
      </c>
      <c r="Q1326" t="b">
        <f>AND(ISNUMBER(data_to_clean[[#This Row],[revenue_formatted]]),ISNUMBER(data_to_clean[[#This Row],[growth_formatted_%]]),ISNUMBER(data_to_clean[[#This Row],[workers]]),ISNUMBER(data_to_clean[[#This Row],[previous_workers]]),ISNUMBER(data_to_clean[[#This Row],[founded]]),ISNUMBER(data_to_clean[[#This Row],[yrs_on_list]]))</f>
        <v>1</v>
      </c>
    </row>
    <row r="1327" spans="1:17" x14ac:dyDescent="0.25">
      <c r="A1327">
        <v>1322</v>
      </c>
      <c r="B1327" t="s">
        <v>5160</v>
      </c>
      <c r="C1327" t="s">
        <v>30</v>
      </c>
      <c r="D1327" t="str">
        <f>VLOOKUP(data_to_clean[[#This Row],[state]],abbreviation_table[],2,FALSE)</f>
        <v>Texas</v>
      </c>
      <c r="E1327" t="s">
        <v>1106</v>
      </c>
      <c r="F1327" t="str">
        <f>TRIM(LEFT(data_to_clean[[#This Row],[revenue]],FIND(" ",data_to_clean[[#This Row],[revenue]])))</f>
        <v>2.9</v>
      </c>
      <c r="G1327" t="str">
        <f>RIGHT(data_to_clean[[#This Row],[revenue]],LEN(data_to_clean[[#This Row],[revenue]])-FIND(" ",data_to_clean[[#This Row],[revenue]]))</f>
        <v>Million</v>
      </c>
      <c r="H1327" s="7">
        <f>VALUE(IF(data_to_clean[[#This Row],[multiplicity]]="Million",_xlfn.CONCAT(SUBSTITUTE(data_to_clean[[#This Row],[number]],".",""),"00000"),_xlfn.CONCAT(SUBSTITUTE(data_to_clean[[#This Row],[number]],".",""),"00000000")))</f>
        <v>2900000</v>
      </c>
      <c r="I1327" t="s">
        <v>5162</v>
      </c>
      <c r="J1327">
        <f>ROUND(VALUE(SUBSTITUTE(data_to_clean[[#This Row],[growth_%]],".",",")),0)</f>
        <v>311</v>
      </c>
      <c r="K1327" t="s">
        <v>271</v>
      </c>
      <c r="L1327">
        <v>12</v>
      </c>
      <c r="M1327">
        <v>2</v>
      </c>
      <c r="N1327">
        <v>2012</v>
      </c>
      <c r="O1327">
        <v>2</v>
      </c>
      <c r="P1327" t="s">
        <v>34</v>
      </c>
      <c r="Q1327" t="b">
        <f>AND(ISNUMBER(data_to_clean[[#This Row],[revenue_formatted]]),ISNUMBER(data_to_clean[[#This Row],[growth_formatted_%]]),ISNUMBER(data_to_clean[[#This Row],[workers]]),ISNUMBER(data_to_clean[[#This Row],[previous_workers]]),ISNUMBER(data_to_clean[[#This Row],[founded]]),ISNUMBER(data_to_clean[[#This Row],[yrs_on_list]]))</f>
        <v>1</v>
      </c>
    </row>
    <row r="1328" spans="1:17" x14ac:dyDescent="0.25">
      <c r="A1328">
        <v>1323</v>
      </c>
      <c r="B1328" t="s">
        <v>5163</v>
      </c>
      <c r="C1328" t="s">
        <v>74</v>
      </c>
      <c r="D1328" t="str">
        <f>VLOOKUP(data_to_clean[[#This Row],[state]],abbreviation_table[],2,FALSE)</f>
        <v>Ohio</v>
      </c>
      <c r="E1328" t="s">
        <v>617</v>
      </c>
      <c r="F1328" t="str">
        <f>TRIM(LEFT(data_to_clean[[#This Row],[revenue]],FIND(" ",data_to_clean[[#This Row],[revenue]])))</f>
        <v>3.3</v>
      </c>
      <c r="G1328" t="str">
        <f>RIGHT(data_to_clean[[#This Row],[revenue]],LEN(data_to_clean[[#This Row],[revenue]])-FIND(" ",data_to_clean[[#This Row],[revenue]]))</f>
        <v>Million</v>
      </c>
      <c r="H1328" s="7">
        <f>VALUE(IF(data_to_clean[[#This Row],[multiplicity]]="Million",_xlfn.CONCAT(SUBSTITUTE(data_to_clean[[#This Row],[number]],".",""),"00000"),_xlfn.CONCAT(SUBSTITUTE(data_to_clean[[#This Row],[number]],".",""),"00000000")))</f>
        <v>3300000</v>
      </c>
      <c r="I1328" t="s">
        <v>5165</v>
      </c>
      <c r="J1328">
        <f>ROUND(VALUE(SUBSTITUTE(data_to_clean[[#This Row],[growth_%]],".",",")),0)</f>
        <v>311</v>
      </c>
      <c r="K1328" t="s">
        <v>297</v>
      </c>
      <c r="L1328">
        <v>22</v>
      </c>
      <c r="M1328">
        <v>6</v>
      </c>
      <c r="N1328">
        <v>2004</v>
      </c>
      <c r="O1328">
        <v>1</v>
      </c>
      <c r="P1328" t="s">
        <v>3412</v>
      </c>
      <c r="Q1328" t="b">
        <f>AND(ISNUMBER(data_to_clean[[#This Row],[revenue_formatted]]),ISNUMBER(data_to_clean[[#This Row],[growth_formatted_%]]),ISNUMBER(data_to_clean[[#This Row],[workers]]),ISNUMBER(data_to_clean[[#This Row],[previous_workers]]),ISNUMBER(data_to_clean[[#This Row],[founded]]),ISNUMBER(data_to_clean[[#This Row],[yrs_on_list]]))</f>
        <v>1</v>
      </c>
    </row>
    <row r="1329" spans="1:17" x14ac:dyDescent="0.25">
      <c r="A1329">
        <v>1324</v>
      </c>
      <c r="B1329" t="s">
        <v>5166</v>
      </c>
      <c r="C1329" t="s">
        <v>66</v>
      </c>
      <c r="D1329" t="str">
        <f>VLOOKUP(data_to_clean[[#This Row],[state]],abbreviation_table[],2,FALSE)</f>
        <v>Virginia</v>
      </c>
      <c r="E1329" t="s">
        <v>5168</v>
      </c>
      <c r="F1329" t="str">
        <f>TRIM(LEFT(data_to_clean[[#This Row],[revenue]],FIND(" ",data_to_clean[[#This Row],[revenue]])))</f>
        <v>58.3</v>
      </c>
      <c r="G1329" t="str">
        <f>RIGHT(data_to_clean[[#This Row],[revenue]],LEN(data_to_clean[[#This Row],[revenue]])-FIND(" ",data_to_clean[[#This Row],[revenue]]))</f>
        <v>Million</v>
      </c>
      <c r="H1329" s="7">
        <f>VALUE(IF(data_to_clean[[#This Row],[multiplicity]]="Million",_xlfn.CONCAT(SUBSTITUTE(data_to_clean[[#This Row],[number]],".",""),"00000"),_xlfn.CONCAT(SUBSTITUTE(data_to_clean[[#This Row],[number]],".",""),"00000000")))</f>
        <v>58300000</v>
      </c>
      <c r="I1329" t="s">
        <v>5169</v>
      </c>
      <c r="J1329">
        <f>ROUND(VALUE(SUBSTITUTE(data_to_clean[[#This Row],[growth_%]],".",",")),0)</f>
        <v>311</v>
      </c>
      <c r="K1329" t="s">
        <v>18</v>
      </c>
      <c r="L1329">
        <v>57</v>
      </c>
      <c r="M1329">
        <v>24</v>
      </c>
      <c r="N1329">
        <v>2005</v>
      </c>
      <c r="O1329">
        <v>2</v>
      </c>
      <c r="P1329" t="s">
        <v>396</v>
      </c>
      <c r="Q1329" t="b">
        <f>AND(ISNUMBER(data_to_clean[[#This Row],[revenue_formatted]]),ISNUMBER(data_to_clean[[#This Row],[growth_formatted_%]]),ISNUMBER(data_to_clean[[#This Row],[workers]]),ISNUMBER(data_to_clean[[#This Row],[previous_workers]]),ISNUMBER(data_to_clean[[#This Row],[founded]]),ISNUMBER(data_to_clean[[#This Row],[yrs_on_list]]))</f>
        <v>1</v>
      </c>
    </row>
    <row r="1330" spans="1:17" x14ac:dyDescent="0.25">
      <c r="A1330">
        <v>1325</v>
      </c>
      <c r="B1330" t="s">
        <v>5170</v>
      </c>
      <c r="C1330" t="s">
        <v>66</v>
      </c>
      <c r="D1330" t="str">
        <f>VLOOKUP(data_to_clean[[#This Row],[state]],abbreviation_table[],2,FALSE)</f>
        <v>Virginia</v>
      </c>
      <c r="E1330" t="s">
        <v>5172</v>
      </c>
      <c r="F1330" t="str">
        <f>TRIM(LEFT(data_to_clean[[#This Row],[revenue]],FIND(" ",data_to_clean[[#This Row],[revenue]])))</f>
        <v>38.9</v>
      </c>
      <c r="G1330" t="str">
        <f>RIGHT(data_to_clean[[#This Row],[revenue]],LEN(data_to_clean[[#This Row],[revenue]])-FIND(" ",data_to_clean[[#This Row],[revenue]]))</f>
        <v>Million</v>
      </c>
      <c r="H1330" s="7">
        <f>VALUE(IF(data_to_clean[[#This Row],[multiplicity]]="Million",_xlfn.CONCAT(SUBSTITUTE(data_to_clean[[#This Row],[number]],".",""),"00000"),_xlfn.CONCAT(SUBSTITUTE(data_to_clean[[#This Row],[number]],".",""),"00000000")))</f>
        <v>38900000</v>
      </c>
      <c r="I1330" t="s">
        <v>5173</v>
      </c>
      <c r="J1330">
        <f>ROUND(VALUE(SUBSTITUTE(data_to_clean[[#This Row],[growth_%]],".",",")),0)</f>
        <v>311</v>
      </c>
      <c r="K1330" t="s">
        <v>257</v>
      </c>
      <c r="L1330">
        <v>191</v>
      </c>
      <c r="M1330">
        <v>48</v>
      </c>
      <c r="N1330">
        <v>2006</v>
      </c>
      <c r="O1330">
        <v>1</v>
      </c>
      <c r="P1330" t="s">
        <v>1853</v>
      </c>
      <c r="Q1330" t="b">
        <f>AND(ISNUMBER(data_to_clean[[#This Row],[revenue_formatted]]),ISNUMBER(data_to_clean[[#This Row],[growth_formatted_%]]),ISNUMBER(data_to_clean[[#This Row],[workers]]),ISNUMBER(data_to_clean[[#This Row],[previous_workers]]),ISNUMBER(data_to_clean[[#This Row],[founded]]),ISNUMBER(data_to_clean[[#This Row],[yrs_on_list]]))</f>
        <v>1</v>
      </c>
    </row>
    <row r="1331" spans="1:17" x14ac:dyDescent="0.25">
      <c r="A1331">
        <v>1326</v>
      </c>
      <c r="B1331" t="s">
        <v>5174</v>
      </c>
      <c r="C1331" t="s">
        <v>80</v>
      </c>
      <c r="D1331" t="str">
        <f>VLOOKUP(data_to_clean[[#This Row],[state]],abbreviation_table[],2,FALSE)</f>
        <v>California</v>
      </c>
      <c r="E1331" t="s">
        <v>5176</v>
      </c>
      <c r="F1331" t="str">
        <f>TRIM(LEFT(data_to_clean[[#This Row],[revenue]],FIND(" ",data_to_clean[[#This Row],[revenue]])))</f>
        <v>28.8</v>
      </c>
      <c r="G1331" t="str">
        <f>RIGHT(data_to_clean[[#This Row],[revenue]],LEN(data_to_clean[[#This Row],[revenue]])-FIND(" ",data_to_clean[[#This Row],[revenue]]))</f>
        <v>Million</v>
      </c>
      <c r="H1331" s="7">
        <f>VALUE(IF(data_to_clean[[#This Row],[multiplicity]]="Million",_xlfn.CONCAT(SUBSTITUTE(data_to_clean[[#This Row],[number]],".",""),"00000"),_xlfn.CONCAT(SUBSTITUTE(data_to_clean[[#This Row],[number]],".",""),"00000000")))</f>
        <v>28800000</v>
      </c>
      <c r="I1331" t="s">
        <v>5177</v>
      </c>
      <c r="J1331">
        <f>ROUND(VALUE(SUBSTITUTE(data_to_clean[[#This Row],[growth_%]],".",",")),0)</f>
        <v>311</v>
      </c>
      <c r="K1331" t="s">
        <v>55</v>
      </c>
      <c r="L1331">
        <v>380</v>
      </c>
      <c r="M1331">
        <v>150</v>
      </c>
      <c r="N1331">
        <v>2012</v>
      </c>
      <c r="O1331">
        <v>4</v>
      </c>
      <c r="P1331" t="s">
        <v>2693</v>
      </c>
      <c r="Q1331" t="b">
        <f>AND(ISNUMBER(data_to_clean[[#This Row],[revenue_formatted]]),ISNUMBER(data_to_clean[[#This Row],[growth_formatted_%]]),ISNUMBER(data_to_clean[[#This Row],[workers]]),ISNUMBER(data_to_clean[[#This Row],[previous_workers]]),ISNUMBER(data_to_clean[[#This Row],[founded]]),ISNUMBER(data_to_clean[[#This Row],[yrs_on_list]]))</f>
        <v>1</v>
      </c>
    </row>
    <row r="1332" spans="1:17" x14ac:dyDescent="0.25">
      <c r="A1332">
        <v>1327</v>
      </c>
      <c r="B1332" t="s">
        <v>5178</v>
      </c>
      <c r="C1332" t="s">
        <v>764</v>
      </c>
      <c r="D1332" t="str">
        <f>VLOOKUP(data_to_clean[[#This Row],[state]],abbreviation_table[],2,FALSE)</f>
        <v>North Dakota</v>
      </c>
      <c r="E1332" t="s">
        <v>1022</v>
      </c>
      <c r="F1332" t="str">
        <f>TRIM(LEFT(data_to_clean[[#This Row],[revenue]],FIND(" ",data_to_clean[[#This Row],[revenue]])))</f>
        <v>22.3</v>
      </c>
      <c r="G1332" t="str">
        <f>RIGHT(data_to_clean[[#This Row],[revenue]],LEN(data_to_clean[[#This Row],[revenue]])-FIND(" ",data_to_clean[[#This Row],[revenue]]))</f>
        <v>Million</v>
      </c>
      <c r="H1332" s="7">
        <f>VALUE(IF(data_to_clean[[#This Row],[multiplicity]]="Million",_xlfn.CONCAT(SUBSTITUTE(data_to_clean[[#This Row],[number]],".",""),"00000"),_xlfn.CONCAT(SUBSTITUTE(data_to_clean[[#This Row],[number]],".",""),"00000000")))</f>
        <v>22300000</v>
      </c>
      <c r="I1332" t="s">
        <v>5180</v>
      </c>
      <c r="J1332">
        <f>ROUND(VALUE(SUBSTITUTE(data_to_clean[[#This Row],[growth_%]],".",",")),0)</f>
        <v>311</v>
      </c>
      <c r="K1332" t="s">
        <v>187</v>
      </c>
      <c r="L1332">
        <v>33</v>
      </c>
      <c r="M1332">
        <v>10</v>
      </c>
      <c r="N1332">
        <v>2006</v>
      </c>
      <c r="O1332">
        <v>1</v>
      </c>
      <c r="P1332" t="s">
        <v>767</v>
      </c>
      <c r="Q1332" t="b">
        <f>AND(ISNUMBER(data_to_clean[[#This Row],[revenue_formatted]]),ISNUMBER(data_to_clean[[#This Row],[growth_formatted_%]]),ISNUMBER(data_to_clean[[#This Row],[workers]]),ISNUMBER(data_to_clean[[#This Row],[previous_workers]]),ISNUMBER(data_to_clean[[#This Row],[founded]]),ISNUMBER(data_to_clean[[#This Row],[yrs_on_list]]))</f>
        <v>1</v>
      </c>
    </row>
    <row r="1333" spans="1:17" x14ac:dyDescent="0.25">
      <c r="A1333">
        <v>1328</v>
      </c>
      <c r="B1333" t="s">
        <v>5181</v>
      </c>
      <c r="C1333" t="s">
        <v>153</v>
      </c>
      <c r="D1333" t="str">
        <f>VLOOKUP(data_to_clean[[#This Row],[state]],abbreviation_table[],2,FALSE)</f>
        <v>Idaho</v>
      </c>
      <c r="E1333" t="s">
        <v>3529</v>
      </c>
      <c r="F1333" t="str">
        <f>TRIM(LEFT(data_to_clean[[#This Row],[revenue]],FIND(" ",data_to_clean[[#This Row],[revenue]])))</f>
        <v>13.1</v>
      </c>
      <c r="G1333" t="str">
        <f>RIGHT(data_to_clean[[#This Row],[revenue]],LEN(data_to_clean[[#This Row],[revenue]])-FIND(" ",data_to_clean[[#This Row],[revenue]]))</f>
        <v>Million</v>
      </c>
      <c r="H1333" s="7">
        <f>VALUE(IF(data_to_clean[[#This Row],[multiplicity]]="Million",_xlfn.CONCAT(SUBSTITUTE(data_to_clean[[#This Row],[number]],".",""),"00000"),_xlfn.CONCAT(SUBSTITUTE(data_to_clean[[#This Row],[number]],".",""),"00000000")))</f>
        <v>13100000</v>
      </c>
      <c r="I1333" t="s">
        <v>5183</v>
      </c>
      <c r="J1333">
        <f>ROUND(VALUE(SUBSTITUTE(data_to_clean[[#This Row],[growth_%]],".",",")),0)</f>
        <v>311</v>
      </c>
      <c r="K1333" t="s">
        <v>308</v>
      </c>
      <c r="L1333">
        <v>108</v>
      </c>
      <c r="M1333">
        <v>44</v>
      </c>
      <c r="N1333">
        <v>2013</v>
      </c>
      <c r="O1333">
        <v>4</v>
      </c>
      <c r="P1333" t="s">
        <v>2654</v>
      </c>
      <c r="Q1333" t="b">
        <f>AND(ISNUMBER(data_to_clean[[#This Row],[revenue_formatted]]),ISNUMBER(data_to_clean[[#This Row],[growth_formatted_%]]),ISNUMBER(data_to_clean[[#This Row],[workers]]),ISNUMBER(data_to_clean[[#This Row],[previous_workers]]),ISNUMBER(data_to_clean[[#This Row],[founded]]),ISNUMBER(data_to_clean[[#This Row],[yrs_on_list]]))</f>
        <v>1</v>
      </c>
    </row>
    <row r="1334" spans="1:17" x14ac:dyDescent="0.25">
      <c r="A1334">
        <v>1329</v>
      </c>
      <c r="B1334" t="s">
        <v>5184</v>
      </c>
      <c r="C1334" t="s">
        <v>119</v>
      </c>
      <c r="D1334" t="str">
        <f>VLOOKUP(data_to_clean[[#This Row],[state]],abbreviation_table[],2,FALSE)</f>
        <v>Georgia</v>
      </c>
      <c r="E1334" t="s">
        <v>1584</v>
      </c>
      <c r="F1334" t="str">
        <f>TRIM(LEFT(data_to_clean[[#This Row],[revenue]],FIND(" ",data_to_clean[[#This Row],[revenue]])))</f>
        <v>24.2</v>
      </c>
      <c r="G1334" t="str">
        <f>RIGHT(data_to_clean[[#This Row],[revenue]],LEN(data_to_clean[[#This Row],[revenue]])-FIND(" ",data_to_clean[[#This Row],[revenue]]))</f>
        <v>Million</v>
      </c>
      <c r="H1334" s="7">
        <f>VALUE(IF(data_to_clean[[#This Row],[multiplicity]]="Million",_xlfn.CONCAT(SUBSTITUTE(data_to_clean[[#This Row],[number]],".",""),"00000"),_xlfn.CONCAT(SUBSTITUTE(data_to_clean[[#This Row],[number]],".",""),"00000000")))</f>
        <v>24200000</v>
      </c>
      <c r="I1334" t="s">
        <v>5186</v>
      </c>
      <c r="J1334">
        <f>ROUND(VALUE(SUBSTITUTE(data_to_clean[[#This Row],[growth_%]],".",",")),0)</f>
        <v>310</v>
      </c>
      <c r="K1334" t="s">
        <v>257</v>
      </c>
      <c r="L1334">
        <v>66</v>
      </c>
      <c r="M1334">
        <v>12</v>
      </c>
      <c r="N1334">
        <v>2012</v>
      </c>
      <c r="O1334">
        <v>4</v>
      </c>
      <c r="P1334" t="s">
        <v>122</v>
      </c>
      <c r="Q1334" t="b">
        <f>AND(ISNUMBER(data_to_clean[[#This Row],[revenue_formatted]]),ISNUMBER(data_to_clean[[#This Row],[growth_formatted_%]]),ISNUMBER(data_to_clean[[#This Row],[workers]]),ISNUMBER(data_to_clean[[#This Row],[previous_workers]]),ISNUMBER(data_to_clean[[#This Row],[founded]]),ISNUMBER(data_to_clean[[#This Row],[yrs_on_list]]))</f>
        <v>1</v>
      </c>
    </row>
    <row r="1335" spans="1:17" x14ac:dyDescent="0.25">
      <c r="A1335">
        <v>1330</v>
      </c>
      <c r="B1335" t="s">
        <v>5187</v>
      </c>
      <c r="C1335" t="s">
        <v>98</v>
      </c>
      <c r="D1335" t="str">
        <f>VLOOKUP(data_to_clean[[#This Row],[state]],abbreviation_table[],2,FALSE)</f>
        <v>Washington</v>
      </c>
      <c r="E1335" t="s">
        <v>2496</v>
      </c>
      <c r="F1335" t="str">
        <f>TRIM(LEFT(data_to_clean[[#This Row],[revenue]],FIND(" ",data_to_clean[[#This Row],[revenue]])))</f>
        <v>13</v>
      </c>
      <c r="G1335" t="str">
        <f>RIGHT(data_to_clean[[#This Row],[revenue]],LEN(data_to_clean[[#This Row],[revenue]])-FIND(" ",data_to_clean[[#This Row],[revenue]]))</f>
        <v>Million</v>
      </c>
      <c r="H1335" s="7">
        <f>VALUE(IF(data_to_clean[[#This Row],[multiplicity]]="Million",_xlfn.CONCAT(SUBSTITUTE(data_to_clean[[#This Row],[number]],".",""),"00000"),_xlfn.CONCAT(SUBSTITUTE(data_to_clean[[#This Row],[number]],".",""),"00000000")))</f>
        <v>1300000</v>
      </c>
      <c r="I1335" t="s">
        <v>5189</v>
      </c>
      <c r="J1335">
        <f>ROUND(VALUE(SUBSTITUTE(data_to_clean[[#This Row],[growth_%]],".",",")),0)</f>
        <v>310</v>
      </c>
      <c r="K1335" t="s">
        <v>271</v>
      </c>
      <c r="L1335">
        <v>60</v>
      </c>
      <c r="M1335">
        <v>30</v>
      </c>
      <c r="N1335">
        <v>2007</v>
      </c>
      <c r="O1335">
        <v>2</v>
      </c>
      <c r="P1335" t="s">
        <v>101</v>
      </c>
      <c r="Q1335" t="b">
        <f>AND(ISNUMBER(data_to_clean[[#This Row],[revenue_formatted]]),ISNUMBER(data_to_clean[[#This Row],[growth_formatted_%]]),ISNUMBER(data_to_clean[[#This Row],[workers]]),ISNUMBER(data_to_clean[[#This Row],[previous_workers]]),ISNUMBER(data_to_clean[[#This Row],[founded]]),ISNUMBER(data_to_clean[[#This Row],[yrs_on_list]]))</f>
        <v>1</v>
      </c>
    </row>
    <row r="1336" spans="1:17" x14ac:dyDescent="0.25">
      <c r="A1336">
        <v>1331</v>
      </c>
      <c r="B1336" t="s">
        <v>5190</v>
      </c>
      <c r="C1336" t="s">
        <v>66</v>
      </c>
      <c r="D1336" t="str">
        <f>VLOOKUP(data_to_clean[[#This Row],[state]],abbreviation_table[],2,FALSE)</f>
        <v>Virginia</v>
      </c>
      <c r="E1336" t="s">
        <v>824</v>
      </c>
      <c r="F1336" t="str">
        <f>TRIM(LEFT(data_to_clean[[#This Row],[revenue]],FIND(" ",data_to_clean[[#This Row],[revenue]])))</f>
        <v>2.5</v>
      </c>
      <c r="G1336" t="str">
        <f>RIGHT(data_to_clean[[#This Row],[revenue]],LEN(data_to_clean[[#This Row],[revenue]])-FIND(" ",data_to_clean[[#This Row],[revenue]]))</f>
        <v>Million</v>
      </c>
      <c r="H1336" s="7">
        <f>VALUE(IF(data_to_clean[[#This Row],[multiplicity]]="Million",_xlfn.CONCAT(SUBSTITUTE(data_to_clean[[#This Row],[number]],".",""),"00000"),_xlfn.CONCAT(SUBSTITUTE(data_to_clean[[#This Row],[number]],".",""),"00000000")))</f>
        <v>2500000</v>
      </c>
      <c r="I1336" t="s">
        <v>5192</v>
      </c>
      <c r="J1336">
        <f>ROUND(VALUE(SUBSTITUTE(data_to_clean[[#This Row],[growth_%]],".",",")),0)</f>
        <v>310</v>
      </c>
      <c r="K1336" t="s">
        <v>187</v>
      </c>
      <c r="L1336">
        <v>25</v>
      </c>
      <c r="M1336">
        <v>5</v>
      </c>
      <c r="N1336">
        <v>2011</v>
      </c>
      <c r="O1336">
        <v>1</v>
      </c>
      <c r="P1336" t="s">
        <v>1896</v>
      </c>
      <c r="Q1336" t="b">
        <f>AND(ISNUMBER(data_to_clean[[#This Row],[revenue_formatted]]),ISNUMBER(data_to_clean[[#This Row],[growth_formatted_%]]),ISNUMBER(data_to_clean[[#This Row],[workers]]),ISNUMBER(data_to_clean[[#This Row],[previous_workers]]),ISNUMBER(data_to_clean[[#This Row],[founded]]),ISNUMBER(data_to_clean[[#This Row],[yrs_on_list]]))</f>
        <v>1</v>
      </c>
    </row>
    <row r="1337" spans="1:17" x14ac:dyDescent="0.25">
      <c r="A1337">
        <v>1332</v>
      </c>
      <c r="B1337" t="s">
        <v>5193</v>
      </c>
      <c r="C1337" t="s">
        <v>52</v>
      </c>
      <c r="D1337" t="str">
        <f>VLOOKUP(data_to_clean[[#This Row],[state]],abbreviation_table[],2,FALSE)</f>
        <v>Florida</v>
      </c>
      <c r="E1337" t="s">
        <v>824</v>
      </c>
      <c r="F1337" t="str">
        <f>TRIM(LEFT(data_to_clean[[#This Row],[revenue]],FIND(" ",data_to_clean[[#This Row],[revenue]])))</f>
        <v>2.5</v>
      </c>
      <c r="G1337" t="str">
        <f>RIGHT(data_to_clean[[#This Row],[revenue]],LEN(data_to_clean[[#This Row],[revenue]])-FIND(" ",data_to_clean[[#This Row],[revenue]]))</f>
        <v>Million</v>
      </c>
      <c r="H1337" s="7">
        <f>VALUE(IF(data_to_clean[[#This Row],[multiplicity]]="Million",_xlfn.CONCAT(SUBSTITUTE(data_to_clean[[#This Row],[number]],".",""),"00000"),_xlfn.CONCAT(SUBSTITUTE(data_to_clean[[#This Row],[number]],".",""),"00000000")))</f>
        <v>2500000</v>
      </c>
      <c r="I1337" t="s">
        <v>5195</v>
      </c>
      <c r="J1337">
        <f>ROUND(VALUE(SUBSTITUTE(data_to_clean[[#This Row],[growth_%]],".",",")),0)</f>
        <v>310</v>
      </c>
      <c r="K1337" t="s">
        <v>336</v>
      </c>
      <c r="L1337">
        <v>6</v>
      </c>
      <c r="M1337">
        <v>4</v>
      </c>
      <c r="N1337">
        <v>1993</v>
      </c>
      <c r="O1337">
        <v>1</v>
      </c>
      <c r="P1337" t="s">
        <v>5196</v>
      </c>
      <c r="Q1337" t="b">
        <f>AND(ISNUMBER(data_to_clean[[#This Row],[revenue_formatted]]),ISNUMBER(data_to_clean[[#This Row],[growth_formatted_%]]),ISNUMBER(data_to_clean[[#This Row],[workers]]),ISNUMBER(data_to_clean[[#This Row],[previous_workers]]),ISNUMBER(data_to_clean[[#This Row],[founded]]),ISNUMBER(data_to_clean[[#This Row],[yrs_on_list]]))</f>
        <v>1</v>
      </c>
    </row>
    <row r="1338" spans="1:17" x14ac:dyDescent="0.25">
      <c r="A1338">
        <v>1333</v>
      </c>
      <c r="B1338" t="s">
        <v>5197</v>
      </c>
      <c r="C1338" t="s">
        <v>166</v>
      </c>
      <c r="D1338" t="str">
        <f>VLOOKUP(data_to_clean[[#This Row],[state]],abbreviation_table[],2,FALSE)</f>
        <v>Utah</v>
      </c>
      <c r="E1338" t="s">
        <v>5199</v>
      </c>
      <c r="F1338" t="str">
        <f>TRIM(LEFT(data_to_clean[[#This Row],[revenue]],FIND(" ",data_to_clean[[#This Row],[revenue]])))</f>
        <v>194.1</v>
      </c>
      <c r="G1338" t="str">
        <f>RIGHT(data_to_clean[[#This Row],[revenue]],LEN(data_to_clean[[#This Row],[revenue]])-FIND(" ",data_to_clean[[#This Row],[revenue]]))</f>
        <v>Million</v>
      </c>
      <c r="H1338" s="7">
        <f>VALUE(IF(data_to_clean[[#This Row],[multiplicity]]="Million",_xlfn.CONCAT(SUBSTITUTE(data_to_clean[[#This Row],[number]],".",""),"00000"),_xlfn.CONCAT(SUBSTITUTE(data_to_clean[[#This Row],[number]],".",""),"00000000")))</f>
        <v>194100000</v>
      </c>
      <c r="I1338" t="s">
        <v>5200</v>
      </c>
      <c r="J1338">
        <f>ROUND(VALUE(SUBSTITUTE(data_to_clean[[#This Row],[growth_%]],".",",")),0)</f>
        <v>309</v>
      </c>
      <c r="K1338" t="s">
        <v>18</v>
      </c>
      <c r="L1338">
        <v>14730</v>
      </c>
      <c r="M1338">
        <v>991</v>
      </c>
      <c r="N1338">
        <v>2011</v>
      </c>
      <c r="O1338">
        <v>3</v>
      </c>
      <c r="P1338" t="s">
        <v>479</v>
      </c>
      <c r="Q1338" t="b">
        <f>AND(ISNUMBER(data_to_clean[[#This Row],[revenue_formatted]]),ISNUMBER(data_to_clean[[#This Row],[growth_formatted_%]]),ISNUMBER(data_to_clean[[#This Row],[workers]]),ISNUMBER(data_to_clean[[#This Row],[previous_workers]]),ISNUMBER(data_to_clean[[#This Row],[founded]]),ISNUMBER(data_to_clean[[#This Row],[yrs_on_list]]))</f>
        <v>1</v>
      </c>
    </row>
    <row r="1339" spans="1:17" x14ac:dyDescent="0.25">
      <c r="A1339">
        <v>1334</v>
      </c>
      <c r="B1339" t="s">
        <v>5201</v>
      </c>
      <c r="C1339" t="s">
        <v>66</v>
      </c>
      <c r="D1339" t="str">
        <f>VLOOKUP(data_to_clean[[#This Row],[state]],abbreviation_table[],2,FALSE)</f>
        <v>Virginia</v>
      </c>
      <c r="E1339" t="s">
        <v>2578</v>
      </c>
      <c r="F1339" t="str">
        <f>TRIM(LEFT(data_to_clean[[#This Row],[revenue]],FIND(" ",data_to_clean[[#This Row],[revenue]])))</f>
        <v>15.6</v>
      </c>
      <c r="G1339" t="str">
        <f>RIGHT(data_to_clean[[#This Row],[revenue]],LEN(data_to_clean[[#This Row],[revenue]])-FIND(" ",data_to_clean[[#This Row],[revenue]]))</f>
        <v>Million</v>
      </c>
      <c r="H1339" s="7">
        <f>VALUE(IF(data_to_clean[[#This Row],[multiplicity]]="Million",_xlfn.CONCAT(SUBSTITUTE(data_to_clean[[#This Row],[number]],".",""),"00000"),_xlfn.CONCAT(SUBSTITUTE(data_to_clean[[#This Row],[number]],".",""),"00000000")))</f>
        <v>15600000</v>
      </c>
      <c r="I1339" t="s">
        <v>5203</v>
      </c>
      <c r="J1339">
        <f>ROUND(VALUE(SUBSTITUTE(data_to_clean[[#This Row],[growth_%]],".",",")),0)</f>
        <v>309</v>
      </c>
      <c r="K1339" t="s">
        <v>107</v>
      </c>
      <c r="L1339">
        <v>28</v>
      </c>
      <c r="M1339">
        <v>6</v>
      </c>
      <c r="N1339">
        <v>2012</v>
      </c>
      <c r="O1339">
        <v>2</v>
      </c>
      <c r="P1339" t="s">
        <v>5204</v>
      </c>
      <c r="Q1339" t="b">
        <f>AND(ISNUMBER(data_to_clean[[#This Row],[revenue_formatted]]),ISNUMBER(data_to_clean[[#This Row],[growth_formatted_%]]),ISNUMBER(data_to_clean[[#This Row],[workers]]),ISNUMBER(data_to_clean[[#This Row],[previous_workers]]),ISNUMBER(data_to_clean[[#This Row],[founded]]),ISNUMBER(data_to_clean[[#This Row],[yrs_on_list]]))</f>
        <v>1</v>
      </c>
    </row>
    <row r="1340" spans="1:17" x14ac:dyDescent="0.25">
      <c r="A1340">
        <v>1335</v>
      </c>
      <c r="B1340" t="s">
        <v>5205</v>
      </c>
      <c r="C1340" t="s">
        <v>74</v>
      </c>
      <c r="D1340" t="str">
        <f>VLOOKUP(data_to_clean[[#This Row],[state]],abbreviation_table[],2,FALSE)</f>
        <v>Ohio</v>
      </c>
      <c r="E1340" t="s">
        <v>1305</v>
      </c>
      <c r="F1340" t="str">
        <f>TRIM(LEFT(data_to_clean[[#This Row],[revenue]],FIND(" ",data_to_clean[[#This Row],[revenue]])))</f>
        <v>5.2</v>
      </c>
      <c r="G1340" t="str">
        <f>RIGHT(data_to_clean[[#This Row],[revenue]],LEN(data_to_clean[[#This Row],[revenue]])-FIND(" ",data_to_clean[[#This Row],[revenue]]))</f>
        <v>Million</v>
      </c>
      <c r="H1340" s="7">
        <f>VALUE(IF(data_to_clean[[#This Row],[multiplicity]]="Million",_xlfn.CONCAT(SUBSTITUTE(data_to_clean[[#This Row],[number]],".",""),"00000"),_xlfn.CONCAT(SUBSTITUTE(data_to_clean[[#This Row],[number]],".",""),"00000000")))</f>
        <v>5200000</v>
      </c>
      <c r="I1340" t="s">
        <v>5207</v>
      </c>
      <c r="J1340">
        <f>ROUND(VALUE(SUBSTITUTE(data_to_clean[[#This Row],[growth_%]],".",",")),0)</f>
        <v>309</v>
      </c>
      <c r="K1340" t="s">
        <v>25</v>
      </c>
      <c r="L1340">
        <v>19</v>
      </c>
      <c r="M1340">
        <v>9</v>
      </c>
      <c r="N1340">
        <v>2012</v>
      </c>
      <c r="O1340">
        <v>2</v>
      </c>
      <c r="P1340" t="s">
        <v>5208</v>
      </c>
      <c r="Q1340" t="b">
        <f>AND(ISNUMBER(data_to_clean[[#This Row],[revenue_formatted]]),ISNUMBER(data_to_clean[[#This Row],[growth_formatted_%]]),ISNUMBER(data_to_clean[[#This Row],[workers]]),ISNUMBER(data_to_clean[[#This Row],[previous_workers]]),ISNUMBER(data_to_clean[[#This Row],[founded]]),ISNUMBER(data_to_clean[[#This Row],[yrs_on_list]]))</f>
        <v>1</v>
      </c>
    </row>
    <row r="1341" spans="1:17" x14ac:dyDescent="0.25">
      <c r="A1341">
        <v>1336</v>
      </c>
      <c r="B1341" t="s">
        <v>5209</v>
      </c>
      <c r="C1341" t="s">
        <v>341</v>
      </c>
      <c r="D1341" t="str">
        <f>VLOOKUP(data_to_clean[[#This Row],[state]],abbreviation_table[],2,FALSE)</f>
        <v>Massachusetts</v>
      </c>
      <c r="E1341" t="s">
        <v>5211</v>
      </c>
      <c r="F1341" t="str">
        <f>TRIM(LEFT(data_to_clean[[#This Row],[revenue]],FIND(" ",data_to_clean[[#This Row],[revenue]])))</f>
        <v>99.7</v>
      </c>
      <c r="G1341" t="str">
        <f>RIGHT(data_to_clean[[#This Row],[revenue]],LEN(data_to_clean[[#This Row],[revenue]])-FIND(" ",data_to_clean[[#This Row],[revenue]]))</f>
        <v>Million</v>
      </c>
      <c r="H1341" s="7">
        <f>VALUE(IF(data_to_clean[[#This Row],[multiplicity]]="Million",_xlfn.CONCAT(SUBSTITUTE(data_to_clean[[#This Row],[number]],".",""),"00000"),_xlfn.CONCAT(SUBSTITUTE(data_to_clean[[#This Row],[number]],".",""),"00000000")))</f>
        <v>99700000</v>
      </c>
      <c r="I1341" t="s">
        <v>5212</v>
      </c>
      <c r="J1341">
        <f>ROUND(VALUE(SUBSTITUTE(data_to_clean[[#This Row],[growth_%]],".",",")),0)</f>
        <v>309</v>
      </c>
      <c r="K1341" t="s">
        <v>271</v>
      </c>
      <c r="L1341">
        <v>216</v>
      </c>
      <c r="M1341">
        <v>65</v>
      </c>
      <c r="N1341">
        <v>2013</v>
      </c>
      <c r="O1341">
        <v>2</v>
      </c>
      <c r="P1341" t="s">
        <v>344</v>
      </c>
      <c r="Q1341" t="b">
        <f>AND(ISNUMBER(data_to_clean[[#This Row],[revenue_formatted]]),ISNUMBER(data_to_clean[[#This Row],[growth_formatted_%]]),ISNUMBER(data_to_clean[[#This Row],[workers]]),ISNUMBER(data_to_clean[[#This Row],[previous_workers]]),ISNUMBER(data_to_clean[[#This Row],[founded]]),ISNUMBER(data_to_clean[[#This Row],[yrs_on_list]]))</f>
        <v>1</v>
      </c>
    </row>
    <row r="1342" spans="1:17" x14ac:dyDescent="0.25">
      <c r="A1342">
        <v>1337</v>
      </c>
      <c r="B1342" t="s">
        <v>5213</v>
      </c>
      <c r="C1342" t="s">
        <v>80</v>
      </c>
      <c r="D1342" t="str">
        <f>VLOOKUP(data_to_clean[[#This Row],[state]],abbreviation_table[],2,FALSE)</f>
        <v>California</v>
      </c>
      <c r="E1342" t="s">
        <v>1297</v>
      </c>
      <c r="F1342" t="str">
        <f>TRIM(LEFT(data_to_clean[[#This Row],[revenue]],FIND(" ",data_to_clean[[#This Row],[revenue]])))</f>
        <v>8.4</v>
      </c>
      <c r="G1342" t="str">
        <f>RIGHT(data_to_clean[[#This Row],[revenue]],LEN(data_to_clean[[#This Row],[revenue]])-FIND(" ",data_to_clean[[#This Row],[revenue]]))</f>
        <v>Million</v>
      </c>
      <c r="H1342" s="7">
        <f>VALUE(IF(data_to_clean[[#This Row],[multiplicity]]="Million",_xlfn.CONCAT(SUBSTITUTE(data_to_clean[[#This Row],[number]],".",""),"00000"),_xlfn.CONCAT(SUBSTITUTE(data_to_clean[[#This Row],[number]],".",""),"00000000")))</f>
        <v>8400000</v>
      </c>
      <c r="I1342" t="s">
        <v>5215</v>
      </c>
      <c r="J1342">
        <f>ROUND(VALUE(SUBSTITUTE(data_to_clean[[#This Row],[growth_%]],".",",")),0)</f>
        <v>309</v>
      </c>
      <c r="K1342" t="s">
        <v>187</v>
      </c>
      <c r="L1342">
        <v>12</v>
      </c>
      <c r="M1342">
        <v>5</v>
      </c>
      <c r="N1342">
        <v>2007</v>
      </c>
      <c r="O1342">
        <v>1</v>
      </c>
      <c r="P1342" t="s">
        <v>5216</v>
      </c>
      <c r="Q1342" t="b">
        <f>AND(ISNUMBER(data_to_clean[[#This Row],[revenue_formatted]]),ISNUMBER(data_to_clean[[#This Row],[growth_formatted_%]]),ISNUMBER(data_to_clean[[#This Row],[workers]]),ISNUMBER(data_to_clean[[#This Row],[previous_workers]]),ISNUMBER(data_to_clean[[#This Row],[founded]]),ISNUMBER(data_to_clean[[#This Row],[yrs_on_list]]))</f>
        <v>1</v>
      </c>
    </row>
    <row r="1343" spans="1:17" x14ac:dyDescent="0.25">
      <c r="A1343">
        <v>1338</v>
      </c>
      <c r="B1343" t="s">
        <v>5217</v>
      </c>
      <c r="C1343" t="s">
        <v>52</v>
      </c>
      <c r="D1343" t="str">
        <f>VLOOKUP(data_to_clean[[#This Row],[state]],abbreviation_table[],2,FALSE)</f>
        <v>Florida</v>
      </c>
      <c r="E1343" t="s">
        <v>1052</v>
      </c>
      <c r="F1343" t="str">
        <f>TRIM(LEFT(data_to_clean[[#This Row],[revenue]],FIND(" ",data_to_clean[[#This Row],[revenue]])))</f>
        <v>31.5</v>
      </c>
      <c r="G1343" t="str">
        <f>RIGHT(data_to_clean[[#This Row],[revenue]],LEN(data_to_clean[[#This Row],[revenue]])-FIND(" ",data_to_clean[[#This Row],[revenue]]))</f>
        <v>Million</v>
      </c>
      <c r="H1343" s="7">
        <f>VALUE(IF(data_to_clean[[#This Row],[multiplicity]]="Million",_xlfn.CONCAT(SUBSTITUTE(data_to_clean[[#This Row],[number]],".",""),"00000"),_xlfn.CONCAT(SUBSTITUTE(data_to_clean[[#This Row],[number]],".",""),"00000000")))</f>
        <v>31500000</v>
      </c>
      <c r="I1343" t="s">
        <v>5219</v>
      </c>
      <c r="J1343">
        <f>ROUND(VALUE(SUBSTITUTE(data_to_clean[[#This Row],[growth_%]],".",",")),0)</f>
        <v>309</v>
      </c>
      <c r="K1343" t="s">
        <v>336</v>
      </c>
      <c r="L1343">
        <v>200</v>
      </c>
      <c r="M1343">
        <v>40</v>
      </c>
      <c r="N1343">
        <v>2009</v>
      </c>
      <c r="O1343">
        <v>3</v>
      </c>
      <c r="P1343" t="s">
        <v>203</v>
      </c>
      <c r="Q1343" t="b">
        <f>AND(ISNUMBER(data_to_clean[[#This Row],[revenue_formatted]]),ISNUMBER(data_to_clean[[#This Row],[growth_formatted_%]]),ISNUMBER(data_to_clean[[#This Row],[workers]]),ISNUMBER(data_to_clean[[#This Row],[previous_workers]]),ISNUMBER(data_to_clean[[#This Row],[founded]]),ISNUMBER(data_to_clean[[#This Row],[yrs_on_list]]))</f>
        <v>1</v>
      </c>
    </row>
    <row r="1344" spans="1:17" x14ac:dyDescent="0.25">
      <c r="A1344">
        <v>1339</v>
      </c>
      <c r="B1344" t="s">
        <v>5220</v>
      </c>
      <c r="C1344" t="s">
        <v>22</v>
      </c>
      <c r="D1344" t="str">
        <f>VLOOKUP(data_to_clean[[#This Row],[state]],abbreviation_table[],2,FALSE)</f>
        <v>Tennessee</v>
      </c>
      <c r="E1344" t="s">
        <v>3277</v>
      </c>
      <c r="F1344" t="str">
        <f>TRIM(LEFT(data_to_clean[[#This Row],[revenue]],FIND(" ",data_to_clean[[#This Row],[revenue]])))</f>
        <v>35.6</v>
      </c>
      <c r="G1344" t="str">
        <f>RIGHT(data_to_clean[[#This Row],[revenue]],LEN(data_to_clean[[#This Row],[revenue]])-FIND(" ",data_to_clean[[#This Row],[revenue]]))</f>
        <v>Million</v>
      </c>
      <c r="H1344" s="7">
        <f>VALUE(IF(data_to_clean[[#This Row],[multiplicity]]="Million",_xlfn.CONCAT(SUBSTITUTE(data_to_clean[[#This Row],[number]],".",""),"00000"),_xlfn.CONCAT(SUBSTITUTE(data_to_clean[[#This Row],[number]],".",""),"00000000")))</f>
        <v>35600000</v>
      </c>
      <c r="I1344" t="s">
        <v>5222</v>
      </c>
      <c r="J1344">
        <f>ROUND(VALUE(SUBSTITUTE(data_to_clean[[#This Row],[growth_%]],".",",")),0)</f>
        <v>308</v>
      </c>
      <c r="K1344" t="s">
        <v>25</v>
      </c>
      <c r="L1344">
        <v>17</v>
      </c>
      <c r="M1344">
        <v>8</v>
      </c>
      <c r="N1344">
        <v>2012</v>
      </c>
      <c r="O1344">
        <v>1</v>
      </c>
      <c r="P1344" t="s">
        <v>1024</v>
      </c>
      <c r="Q1344" t="b">
        <f>AND(ISNUMBER(data_to_clean[[#This Row],[revenue_formatted]]),ISNUMBER(data_to_clean[[#This Row],[growth_formatted_%]]),ISNUMBER(data_to_clean[[#This Row],[workers]]),ISNUMBER(data_to_clean[[#This Row],[previous_workers]]),ISNUMBER(data_to_clean[[#This Row],[founded]]),ISNUMBER(data_to_clean[[#This Row],[yrs_on_list]]))</f>
        <v>1</v>
      </c>
    </row>
    <row r="1345" spans="1:17" x14ac:dyDescent="0.25">
      <c r="A1345">
        <v>1340</v>
      </c>
      <c r="B1345" t="s">
        <v>5223</v>
      </c>
      <c r="C1345" t="s">
        <v>166</v>
      </c>
      <c r="D1345" t="str">
        <f>VLOOKUP(data_to_clean[[#This Row],[state]],abbreviation_table[],2,FALSE)</f>
        <v>Utah</v>
      </c>
      <c r="E1345" t="s">
        <v>939</v>
      </c>
      <c r="F1345" t="str">
        <f>TRIM(LEFT(data_to_clean[[#This Row],[revenue]],FIND(" ",data_to_clean[[#This Row],[revenue]])))</f>
        <v>4.1</v>
      </c>
      <c r="G1345" t="str">
        <f>RIGHT(data_to_clean[[#This Row],[revenue]],LEN(data_to_clean[[#This Row],[revenue]])-FIND(" ",data_to_clean[[#This Row],[revenue]]))</f>
        <v>Million</v>
      </c>
      <c r="H1345" s="7">
        <f>VALUE(IF(data_to_clean[[#This Row],[multiplicity]]="Million",_xlfn.CONCAT(SUBSTITUTE(data_to_clean[[#This Row],[number]],".",""),"00000"),_xlfn.CONCAT(SUBSTITUTE(data_to_clean[[#This Row],[number]],".",""),"00000000")))</f>
        <v>4100000</v>
      </c>
      <c r="I1345" t="s">
        <v>5225</v>
      </c>
      <c r="J1345">
        <f>ROUND(VALUE(SUBSTITUTE(data_to_clean[[#This Row],[growth_%]],".",",")),0)</f>
        <v>308</v>
      </c>
      <c r="K1345" t="s">
        <v>156</v>
      </c>
      <c r="L1345">
        <v>50</v>
      </c>
      <c r="M1345">
        <v>7</v>
      </c>
      <c r="N1345">
        <v>2005</v>
      </c>
      <c r="O1345">
        <v>1</v>
      </c>
      <c r="P1345" t="s">
        <v>5226</v>
      </c>
      <c r="Q1345" t="b">
        <f>AND(ISNUMBER(data_to_clean[[#This Row],[revenue_formatted]]),ISNUMBER(data_to_clean[[#This Row],[growth_formatted_%]]),ISNUMBER(data_to_clean[[#This Row],[workers]]),ISNUMBER(data_to_clean[[#This Row],[previous_workers]]),ISNUMBER(data_to_clean[[#This Row],[founded]]),ISNUMBER(data_to_clean[[#This Row],[yrs_on_list]]))</f>
        <v>1</v>
      </c>
    </row>
    <row r="1346" spans="1:17" x14ac:dyDescent="0.25">
      <c r="A1346">
        <v>1341</v>
      </c>
      <c r="B1346" t="s">
        <v>5227</v>
      </c>
      <c r="C1346" t="s">
        <v>294</v>
      </c>
      <c r="D1346" t="str">
        <f>VLOOKUP(data_to_clean[[#This Row],[state]],abbreviation_table[],2,FALSE)</f>
        <v>Minnesota</v>
      </c>
      <c r="E1346" t="s">
        <v>911</v>
      </c>
      <c r="F1346" t="str">
        <f>TRIM(LEFT(data_to_clean[[#This Row],[revenue]],FIND(" ",data_to_clean[[#This Row],[revenue]])))</f>
        <v>2.7</v>
      </c>
      <c r="G1346" t="str">
        <f>RIGHT(data_to_clean[[#This Row],[revenue]],LEN(data_to_clean[[#This Row],[revenue]])-FIND(" ",data_to_clean[[#This Row],[revenue]]))</f>
        <v>Million</v>
      </c>
      <c r="H1346" s="7">
        <f>VALUE(IF(data_to_clean[[#This Row],[multiplicity]]="Million",_xlfn.CONCAT(SUBSTITUTE(data_to_clean[[#This Row],[number]],".",""),"00000"),_xlfn.CONCAT(SUBSTITUTE(data_to_clean[[#This Row],[number]],".",""),"00000000")))</f>
        <v>2700000</v>
      </c>
      <c r="I1346" t="s">
        <v>5229</v>
      </c>
      <c r="J1346">
        <f>ROUND(VALUE(SUBSTITUTE(data_to_clean[[#This Row],[growth_%]],".",",")),0)</f>
        <v>308</v>
      </c>
      <c r="K1346" t="s">
        <v>18</v>
      </c>
      <c r="L1346">
        <v>22</v>
      </c>
      <c r="M1346">
        <v>8</v>
      </c>
      <c r="N1346">
        <v>2012</v>
      </c>
      <c r="O1346">
        <v>2</v>
      </c>
      <c r="P1346" t="s">
        <v>298</v>
      </c>
      <c r="Q1346" t="b">
        <f>AND(ISNUMBER(data_to_clean[[#This Row],[revenue_formatted]]),ISNUMBER(data_to_clean[[#This Row],[growth_formatted_%]]),ISNUMBER(data_to_clean[[#This Row],[workers]]),ISNUMBER(data_to_clean[[#This Row],[previous_workers]]),ISNUMBER(data_to_clean[[#This Row],[founded]]),ISNUMBER(data_to_clean[[#This Row],[yrs_on_list]]))</f>
        <v>1</v>
      </c>
    </row>
    <row r="1347" spans="1:17" x14ac:dyDescent="0.25">
      <c r="A1347">
        <v>1341</v>
      </c>
      <c r="B1347" t="s">
        <v>5230</v>
      </c>
      <c r="C1347" t="s">
        <v>166</v>
      </c>
      <c r="D1347" t="str">
        <f>VLOOKUP(data_to_clean[[#This Row],[state]],abbreviation_table[],2,FALSE)</f>
        <v>Utah</v>
      </c>
      <c r="E1347" t="s">
        <v>5232</v>
      </c>
      <c r="F1347" t="str">
        <f>TRIM(LEFT(data_to_clean[[#This Row],[revenue]],FIND(" ",data_to_clean[[#This Row],[revenue]])))</f>
        <v>16.8</v>
      </c>
      <c r="G1347" t="str">
        <f>RIGHT(data_to_clean[[#This Row],[revenue]],LEN(data_to_clean[[#This Row],[revenue]])-FIND(" ",data_to_clean[[#This Row],[revenue]]))</f>
        <v>Million</v>
      </c>
      <c r="H1347" s="7">
        <f>VALUE(IF(data_to_clean[[#This Row],[multiplicity]]="Million",_xlfn.CONCAT(SUBSTITUTE(data_to_clean[[#This Row],[number]],".",""),"00000"),_xlfn.CONCAT(SUBSTITUTE(data_to_clean[[#This Row],[number]],".",""),"00000000")))</f>
        <v>16800000</v>
      </c>
      <c r="I1347" t="s">
        <v>5233</v>
      </c>
      <c r="J1347">
        <f>ROUND(VALUE(SUBSTITUTE(data_to_clean[[#This Row],[growth_%]],".",",")),0)</f>
        <v>308</v>
      </c>
      <c r="K1347" t="s">
        <v>55</v>
      </c>
      <c r="L1347">
        <v>53</v>
      </c>
      <c r="M1347">
        <v>1</v>
      </c>
      <c r="N1347">
        <v>2012</v>
      </c>
      <c r="O1347">
        <v>4</v>
      </c>
      <c r="P1347" t="s">
        <v>2389</v>
      </c>
      <c r="Q1347" t="b">
        <f>AND(ISNUMBER(data_to_clean[[#This Row],[revenue_formatted]]),ISNUMBER(data_to_clean[[#This Row],[growth_formatted_%]]),ISNUMBER(data_to_clean[[#This Row],[workers]]),ISNUMBER(data_to_clean[[#This Row],[previous_workers]]),ISNUMBER(data_to_clean[[#This Row],[founded]]),ISNUMBER(data_to_clean[[#This Row],[yrs_on_list]]))</f>
        <v>1</v>
      </c>
    </row>
    <row r="1348" spans="1:17" x14ac:dyDescent="0.25">
      <c r="A1348">
        <v>1342</v>
      </c>
      <c r="B1348" t="s">
        <v>5234</v>
      </c>
      <c r="C1348" t="s">
        <v>166</v>
      </c>
      <c r="D1348" t="str">
        <f>VLOOKUP(data_to_clean[[#This Row],[state]],abbreviation_table[],2,FALSE)</f>
        <v>Utah</v>
      </c>
      <c r="E1348" t="s">
        <v>440</v>
      </c>
      <c r="F1348" t="str">
        <f>TRIM(LEFT(data_to_clean[[#This Row],[revenue]],FIND(" ",data_to_clean[[#This Row],[revenue]])))</f>
        <v>8.2</v>
      </c>
      <c r="G1348" t="str">
        <f>RIGHT(data_to_clean[[#This Row],[revenue]],LEN(data_to_clean[[#This Row],[revenue]])-FIND(" ",data_to_clean[[#This Row],[revenue]]))</f>
        <v>Million</v>
      </c>
      <c r="H1348" s="7">
        <f>VALUE(IF(data_to_clean[[#This Row],[multiplicity]]="Million",_xlfn.CONCAT(SUBSTITUTE(data_to_clean[[#This Row],[number]],".",""),"00000"),_xlfn.CONCAT(SUBSTITUTE(data_to_clean[[#This Row],[number]],".",""),"00000000")))</f>
        <v>8200000</v>
      </c>
      <c r="I1348" t="s">
        <v>5236</v>
      </c>
      <c r="J1348">
        <f>ROUND(VALUE(SUBSTITUTE(data_to_clean[[#This Row],[growth_%]],".",",")),0)</f>
        <v>308</v>
      </c>
      <c r="K1348" t="s">
        <v>18</v>
      </c>
      <c r="L1348">
        <v>63</v>
      </c>
      <c r="M1348">
        <v>30</v>
      </c>
      <c r="N1348">
        <v>2008</v>
      </c>
      <c r="O1348">
        <v>4</v>
      </c>
      <c r="P1348" t="s">
        <v>319</v>
      </c>
      <c r="Q1348" t="b">
        <f>AND(ISNUMBER(data_to_clean[[#This Row],[revenue_formatted]]),ISNUMBER(data_to_clean[[#This Row],[growth_formatted_%]]),ISNUMBER(data_to_clean[[#This Row],[workers]]),ISNUMBER(data_to_clean[[#This Row],[previous_workers]]),ISNUMBER(data_to_clean[[#This Row],[founded]]),ISNUMBER(data_to_clean[[#This Row],[yrs_on_list]]))</f>
        <v>1</v>
      </c>
    </row>
    <row r="1349" spans="1:17" x14ac:dyDescent="0.25">
      <c r="A1349">
        <v>1343</v>
      </c>
      <c r="B1349" t="s">
        <v>5237</v>
      </c>
      <c r="C1349" t="s">
        <v>52</v>
      </c>
      <c r="D1349" t="str">
        <f>VLOOKUP(data_to_clean[[#This Row],[state]],abbreviation_table[],2,FALSE)</f>
        <v>Florida</v>
      </c>
      <c r="E1349" t="s">
        <v>238</v>
      </c>
      <c r="F1349" t="str">
        <f>TRIM(LEFT(data_to_clean[[#This Row],[revenue]],FIND(" ",data_to_clean[[#This Row],[revenue]])))</f>
        <v>24</v>
      </c>
      <c r="G1349" t="str">
        <f>RIGHT(data_to_clean[[#This Row],[revenue]],LEN(data_to_clean[[#This Row],[revenue]])-FIND(" ",data_to_clean[[#This Row],[revenue]]))</f>
        <v>Million</v>
      </c>
      <c r="H1349" s="7">
        <f>VALUE(IF(data_to_clean[[#This Row],[multiplicity]]="Million",_xlfn.CONCAT(SUBSTITUTE(data_to_clean[[#This Row],[number]],".",""),"00000"),_xlfn.CONCAT(SUBSTITUTE(data_to_clean[[#This Row],[number]],".",""),"00000000")))</f>
        <v>2400000</v>
      </c>
      <c r="I1349" t="s">
        <v>5239</v>
      </c>
      <c r="J1349">
        <f>ROUND(VALUE(SUBSTITUTE(data_to_clean[[#This Row],[growth_%]],".",",")),0)</f>
        <v>308</v>
      </c>
      <c r="K1349" t="s">
        <v>187</v>
      </c>
      <c r="L1349">
        <v>101</v>
      </c>
      <c r="M1349">
        <v>36</v>
      </c>
      <c r="N1349">
        <v>1997</v>
      </c>
      <c r="O1349">
        <v>2</v>
      </c>
      <c r="P1349" t="s">
        <v>5240</v>
      </c>
      <c r="Q1349" t="b">
        <f>AND(ISNUMBER(data_to_clean[[#This Row],[revenue_formatted]]),ISNUMBER(data_to_clean[[#This Row],[growth_formatted_%]]),ISNUMBER(data_to_clean[[#This Row],[workers]]),ISNUMBER(data_to_clean[[#This Row],[previous_workers]]),ISNUMBER(data_to_clean[[#This Row],[founded]]),ISNUMBER(data_to_clean[[#This Row],[yrs_on_list]]))</f>
        <v>1</v>
      </c>
    </row>
    <row r="1350" spans="1:17" x14ac:dyDescent="0.25">
      <c r="A1350">
        <v>1344</v>
      </c>
      <c r="B1350" t="s">
        <v>5241</v>
      </c>
      <c r="C1350" t="s">
        <v>80</v>
      </c>
      <c r="D1350" t="str">
        <f>VLOOKUP(data_to_clean[[#This Row],[state]],abbreviation_table[],2,FALSE)</f>
        <v>California</v>
      </c>
      <c r="E1350" t="s">
        <v>5243</v>
      </c>
      <c r="F1350" t="str">
        <f>TRIM(LEFT(data_to_clean[[#This Row],[revenue]],FIND(" ",data_to_clean[[#This Row],[revenue]])))</f>
        <v>10.6</v>
      </c>
      <c r="G1350" t="str">
        <f>RIGHT(data_to_clean[[#This Row],[revenue]],LEN(data_to_clean[[#This Row],[revenue]])-FIND(" ",data_to_clean[[#This Row],[revenue]]))</f>
        <v>Million</v>
      </c>
      <c r="H1350" s="7">
        <f>VALUE(IF(data_to_clean[[#This Row],[multiplicity]]="Million",_xlfn.CONCAT(SUBSTITUTE(data_to_clean[[#This Row],[number]],".",""),"00000"),_xlfn.CONCAT(SUBSTITUTE(data_to_clean[[#This Row],[number]],".",""),"00000000")))</f>
        <v>10600000</v>
      </c>
      <c r="I1350" t="s">
        <v>5244</v>
      </c>
      <c r="J1350">
        <f>ROUND(VALUE(SUBSTITUTE(data_to_clean[[#This Row],[growth_%]],".",",")),0)</f>
        <v>307</v>
      </c>
      <c r="K1350" t="s">
        <v>271</v>
      </c>
      <c r="L1350">
        <v>4</v>
      </c>
      <c r="M1350">
        <v>3</v>
      </c>
      <c r="N1350">
        <v>2010</v>
      </c>
      <c r="O1350">
        <v>2</v>
      </c>
      <c r="P1350" t="s">
        <v>696</v>
      </c>
      <c r="Q1350" t="b">
        <f>AND(ISNUMBER(data_to_clean[[#This Row],[revenue_formatted]]),ISNUMBER(data_to_clean[[#This Row],[growth_formatted_%]]),ISNUMBER(data_to_clean[[#This Row],[workers]]),ISNUMBER(data_to_clean[[#This Row],[previous_workers]]),ISNUMBER(data_to_clean[[#This Row],[founded]]),ISNUMBER(data_to_clean[[#This Row],[yrs_on_list]]))</f>
        <v>1</v>
      </c>
    </row>
    <row r="1351" spans="1:17" x14ac:dyDescent="0.25">
      <c r="A1351">
        <v>1345</v>
      </c>
      <c r="B1351" t="s">
        <v>5245</v>
      </c>
      <c r="C1351" t="s">
        <v>52</v>
      </c>
      <c r="D1351" t="str">
        <f>VLOOKUP(data_to_clean[[#This Row],[state]],abbreviation_table[],2,FALSE)</f>
        <v>Florida</v>
      </c>
      <c r="E1351" t="s">
        <v>274</v>
      </c>
      <c r="F1351" t="str">
        <f>TRIM(LEFT(data_to_clean[[#This Row],[revenue]],FIND(" ",data_to_clean[[#This Row],[revenue]])))</f>
        <v>8.8</v>
      </c>
      <c r="G1351" t="str">
        <f>RIGHT(data_to_clean[[#This Row],[revenue]],LEN(data_to_clean[[#This Row],[revenue]])-FIND(" ",data_to_clean[[#This Row],[revenue]]))</f>
        <v>Million</v>
      </c>
      <c r="H1351" s="7">
        <f>VALUE(IF(data_to_clean[[#This Row],[multiplicity]]="Million",_xlfn.CONCAT(SUBSTITUTE(data_to_clean[[#This Row],[number]],".",""),"00000"),_xlfn.CONCAT(SUBSTITUTE(data_to_clean[[#This Row],[number]],".",""),"00000000")))</f>
        <v>8800000</v>
      </c>
      <c r="I1351" t="s">
        <v>5247</v>
      </c>
      <c r="J1351">
        <f>ROUND(VALUE(SUBSTITUTE(data_to_clean[[#This Row],[growth_%]],".",",")),0)</f>
        <v>307</v>
      </c>
      <c r="K1351" t="s">
        <v>297</v>
      </c>
      <c r="L1351">
        <v>61</v>
      </c>
      <c r="M1351">
        <v>10</v>
      </c>
      <c r="N1351">
        <v>2002</v>
      </c>
      <c r="O1351">
        <v>3</v>
      </c>
      <c r="P1351" t="s">
        <v>662</v>
      </c>
      <c r="Q1351" t="b">
        <f>AND(ISNUMBER(data_to_clean[[#This Row],[revenue_formatted]]),ISNUMBER(data_to_clean[[#This Row],[growth_formatted_%]]),ISNUMBER(data_to_clean[[#This Row],[workers]]),ISNUMBER(data_to_clean[[#This Row],[previous_workers]]),ISNUMBER(data_to_clean[[#This Row],[founded]]),ISNUMBER(data_to_clean[[#This Row],[yrs_on_list]]))</f>
        <v>1</v>
      </c>
    </row>
    <row r="1352" spans="1:17" x14ac:dyDescent="0.25">
      <c r="A1352">
        <v>1346</v>
      </c>
      <c r="B1352" t="s">
        <v>5248</v>
      </c>
      <c r="C1352" t="s">
        <v>141</v>
      </c>
      <c r="D1352" t="str">
        <f>VLOOKUP(data_to_clean[[#This Row],[state]],abbreviation_table[],2,FALSE)</f>
        <v>Kentucky</v>
      </c>
      <c r="E1352" t="s">
        <v>603</v>
      </c>
      <c r="F1352" t="str">
        <f>TRIM(LEFT(data_to_clean[[#This Row],[revenue]],FIND(" ",data_to_clean[[#This Row],[revenue]])))</f>
        <v>3.8</v>
      </c>
      <c r="G1352" t="str">
        <f>RIGHT(data_to_clean[[#This Row],[revenue]],LEN(data_to_clean[[#This Row],[revenue]])-FIND(" ",data_to_clean[[#This Row],[revenue]]))</f>
        <v>Million</v>
      </c>
      <c r="H1352" s="7">
        <f>VALUE(IF(data_to_clean[[#This Row],[multiplicity]]="Million",_xlfn.CONCAT(SUBSTITUTE(data_to_clean[[#This Row],[number]],".",""),"00000"),_xlfn.CONCAT(SUBSTITUTE(data_to_clean[[#This Row],[number]],".",""),"00000000")))</f>
        <v>3800000</v>
      </c>
      <c r="I1352" t="s">
        <v>5250</v>
      </c>
      <c r="J1352">
        <f>ROUND(VALUE(SUBSTITUTE(data_to_clean[[#This Row],[growth_%]],".",",")),0)</f>
        <v>307</v>
      </c>
      <c r="K1352" t="s">
        <v>187</v>
      </c>
      <c r="L1352">
        <v>7</v>
      </c>
      <c r="M1352">
        <v>1</v>
      </c>
      <c r="N1352">
        <v>2013</v>
      </c>
      <c r="O1352">
        <v>1</v>
      </c>
      <c r="P1352" t="s">
        <v>2326</v>
      </c>
      <c r="Q1352" t="b">
        <f>AND(ISNUMBER(data_to_clean[[#This Row],[revenue_formatted]]),ISNUMBER(data_to_clean[[#This Row],[growth_formatted_%]]),ISNUMBER(data_to_clean[[#This Row],[workers]]),ISNUMBER(data_to_clean[[#This Row],[previous_workers]]),ISNUMBER(data_to_clean[[#This Row],[founded]]),ISNUMBER(data_to_clean[[#This Row],[yrs_on_list]]))</f>
        <v>1</v>
      </c>
    </row>
    <row r="1353" spans="1:17" x14ac:dyDescent="0.25">
      <c r="A1353">
        <v>1347</v>
      </c>
      <c r="B1353" t="s">
        <v>5251</v>
      </c>
      <c r="C1353" t="s">
        <v>1999</v>
      </c>
      <c r="D1353" t="str">
        <f>VLOOKUP(data_to_clean[[#This Row],[state]],abbreviation_table[],2,FALSE)</f>
        <v>Oklahoma</v>
      </c>
      <c r="E1353" t="s">
        <v>416</v>
      </c>
      <c r="F1353" t="str">
        <f>TRIM(LEFT(data_to_clean[[#This Row],[revenue]],FIND(" ",data_to_clean[[#This Row],[revenue]])))</f>
        <v>4.7</v>
      </c>
      <c r="G1353" t="str">
        <f>RIGHT(data_to_clean[[#This Row],[revenue]],LEN(data_to_clean[[#This Row],[revenue]])-FIND(" ",data_to_clean[[#This Row],[revenue]]))</f>
        <v>Million</v>
      </c>
      <c r="H1353" s="7">
        <f>VALUE(IF(data_to_clean[[#This Row],[multiplicity]]="Million",_xlfn.CONCAT(SUBSTITUTE(data_to_clean[[#This Row],[number]],".",""),"00000"),_xlfn.CONCAT(SUBSTITUTE(data_to_clean[[#This Row],[number]],".",""),"00000000")))</f>
        <v>4700000</v>
      </c>
      <c r="I1353" t="s">
        <v>5253</v>
      </c>
      <c r="J1353">
        <f>ROUND(VALUE(SUBSTITUTE(data_to_clean[[#This Row],[growth_%]],".",",")),0)</f>
        <v>306</v>
      </c>
      <c r="K1353" t="s">
        <v>156</v>
      </c>
      <c r="L1353">
        <v>24</v>
      </c>
      <c r="M1353">
        <v>4</v>
      </c>
      <c r="N1353">
        <v>2010</v>
      </c>
      <c r="O1353">
        <v>2</v>
      </c>
      <c r="P1353" t="s">
        <v>5254</v>
      </c>
      <c r="Q1353" t="b">
        <f>AND(ISNUMBER(data_to_clean[[#This Row],[revenue_formatted]]),ISNUMBER(data_to_clean[[#This Row],[growth_formatted_%]]),ISNUMBER(data_to_clean[[#This Row],[workers]]),ISNUMBER(data_to_clean[[#This Row],[previous_workers]]),ISNUMBER(data_to_clean[[#This Row],[founded]]),ISNUMBER(data_to_clean[[#This Row],[yrs_on_list]]))</f>
        <v>1</v>
      </c>
    </row>
    <row r="1354" spans="1:17" x14ac:dyDescent="0.25">
      <c r="A1354">
        <v>1348</v>
      </c>
      <c r="B1354" t="s">
        <v>5255</v>
      </c>
      <c r="C1354" t="s">
        <v>59</v>
      </c>
      <c r="D1354" t="str">
        <f>VLOOKUP(data_to_clean[[#This Row],[state]],abbreviation_table[],2,FALSE)</f>
        <v>New Jersey</v>
      </c>
      <c r="E1354" t="s">
        <v>1499</v>
      </c>
      <c r="F1354" t="str">
        <f>TRIM(LEFT(data_to_clean[[#This Row],[revenue]],FIND(" ",data_to_clean[[#This Row],[revenue]])))</f>
        <v>9.7</v>
      </c>
      <c r="G1354" t="str">
        <f>RIGHT(data_to_clean[[#This Row],[revenue]],LEN(data_to_clean[[#This Row],[revenue]])-FIND(" ",data_to_clean[[#This Row],[revenue]]))</f>
        <v>Million</v>
      </c>
      <c r="H1354" s="7">
        <f>VALUE(IF(data_to_clean[[#This Row],[multiplicity]]="Million",_xlfn.CONCAT(SUBSTITUTE(data_to_clean[[#This Row],[number]],".",""),"00000"),_xlfn.CONCAT(SUBSTITUTE(data_to_clean[[#This Row],[number]],".",""),"00000000")))</f>
        <v>9700000</v>
      </c>
      <c r="I1354" t="s">
        <v>5257</v>
      </c>
      <c r="J1354">
        <f>ROUND(VALUE(SUBSTITUTE(data_to_clean[[#This Row],[growth_%]],".",",")),0)</f>
        <v>306</v>
      </c>
      <c r="K1354" t="s">
        <v>297</v>
      </c>
      <c r="L1354">
        <v>80</v>
      </c>
      <c r="M1354">
        <v>20</v>
      </c>
      <c r="N1354">
        <v>2004</v>
      </c>
      <c r="O1354">
        <v>4</v>
      </c>
      <c r="P1354" t="s">
        <v>5258</v>
      </c>
      <c r="Q1354" t="b">
        <f>AND(ISNUMBER(data_to_clean[[#This Row],[revenue_formatted]]),ISNUMBER(data_to_clean[[#This Row],[growth_formatted_%]]),ISNUMBER(data_to_clean[[#This Row],[workers]]),ISNUMBER(data_to_clean[[#This Row],[previous_workers]]),ISNUMBER(data_to_clean[[#This Row],[founded]]),ISNUMBER(data_to_clean[[#This Row],[yrs_on_list]]))</f>
        <v>1</v>
      </c>
    </row>
    <row r="1355" spans="1:17" x14ac:dyDescent="0.25">
      <c r="A1355">
        <v>1349</v>
      </c>
      <c r="B1355" t="s">
        <v>5259</v>
      </c>
      <c r="C1355" t="s">
        <v>66</v>
      </c>
      <c r="D1355" t="str">
        <f>VLOOKUP(data_to_clean[[#This Row],[state]],abbreviation_table[],2,FALSE)</f>
        <v>Virginia</v>
      </c>
      <c r="E1355" t="s">
        <v>770</v>
      </c>
      <c r="F1355" t="str">
        <f>TRIM(LEFT(data_to_clean[[#This Row],[revenue]],FIND(" ",data_to_clean[[#This Row],[revenue]])))</f>
        <v>4.4</v>
      </c>
      <c r="G1355" t="str">
        <f>RIGHT(data_to_clean[[#This Row],[revenue]],LEN(data_to_clean[[#This Row],[revenue]])-FIND(" ",data_to_clean[[#This Row],[revenue]]))</f>
        <v>Million</v>
      </c>
      <c r="H1355" s="7">
        <f>VALUE(IF(data_to_clean[[#This Row],[multiplicity]]="Million",_xlfn.CONCAT(SUBSTITUTE(data_to_clean[[#This Row],[number]],".",""),"00000"),_xlfn.CONCAT(SUBSTITUTE(data_to_clean[[#This Row],[number]],".",""),"00000000")))</f>
        <v>4400000</v>
      </c>
      <c r="I1355" t="s">
        <v>5261</v>
      </c>
      <c r="J1355">
        <f>ROUND(VALUE(SUBSTITUTE(data_to_clean[[#This Row],[growth_%]],".",",")),0)</f>
        <v>306</v>
      </c>
      <c r="K1355" t="s">
        <v>233</v>
      </c>
      <c r="L1355">
        <v>31</v>
      </c>
      <c r="M1355">
        <v>6</v>
      </c>
      <c r="N1355">
        <v>2013</v>
      </c>
      <c r="O1355">
        <v>2</v>
      </c>
      <c r="P1355" t="s">
        <v>1896</v>
      </c>
      <c r="Q1355" t="b">
        <f>AND(ISNUMBER(data_to_clean[[#This Row],[revenue_formatted]]),ISNUMBER(data_to_clean[[#This Row],[growth_formatted_%]]),ISNUMBER(data_to_clean[[#This Row],[workers]]),ISNUMBER(data_to_clean[[#This Row],[previous_workers]]),ISNUMBER(data_to_clean[[#This Row],[founded]]),ISNUMBER(data_to_clean[[#This Row],[yrs_on_list]]))</f>
        <v>1</v>
      </c>
    </row>
    <row r="1356" spans="1:17" x14ac:dyDescent="0.25">
      <c r="A1356">
        <v>1350</v>
      </c>
      <c r="B1356" t="s">
        <v>5262</v>
      </c>
      <c r="C1356" t="s">
        <v>462</v>
      </c>
      <c r="D1356" t="str">
        <f>VLOOKUP(data_to_clean[[#This Row],[state]],abbreviation_table[],2,FALSE)</f>
        <v>Kansas</v>
      </c>
      <c r="E1356" t="s">
        <v>993</v>
      </c>
      <c r="F1356" t="str">
        <f>TRIM(LEFT(data_to_clean[[#This Row],[revenue]],FIND(" ",data_to_clean[[#This Row],[revenue]])))</f>
        <v>2.3</v>
      </c>
      <c r="G1356" t="str">
        <f>RIGHT(data_to_clean[[#This Row],[revenue]],LEN(data_to_clean[[#This Row],[revenue]])-FIND(" ",data_to_clean[[#This Row],[revenue]]))</f>
        <v>Million</v>
      </c>
      <c r="H1356" s="7">
        <f>VALUE(IF(data_to_clean[[#This Row],[multiplicity]]="Million",_xlfn.CONCAT(SUBSTITUTE(data_to_clean[[#This Row],[number]],".",""),"00000"),_xlfn.CONCAT(SUBSTITUTE(data_to_clean[[#This Row],[number]],".",""),"00000000")))</f>
        <v>2300000</v>
      </c>
      <c r="I1356" t="s">
        <v>5264</v>
      </c>
      <c r="J1356">
        <f>ROUND(VALUE(SUBSTITUTE(data_to_clean[[#This Row],[growth_%]],".",",")),0)</f>
        <v>306</v>
      </c>
      <c r="K1356" t="s">
        <v>175</v>
      </c>
      <c r="L1356">
        <v>8</v>
      </c>
      <c r="M1356">
        <v>3</v>
      </c>
      <c r="N1356">
        <v>2013</v>
      </c>
      <c r="O1356">
        <v>1</v>
      </c>
      <c r="P1356" t="s">
        <v>1689</v>
      </c>
      <c r="Q1356" t="b">
        <f>AND(ISNUMBER(data_to_clean[[#This Row],[revenue_formatted]]),ISNUMBER(data_to_clean[[#This Row],[growth_formatted_%]]),ISNUMBER(data_to_clean[[#This Row],[workers]]),ISNUMBER(data_to_clean[[#This Row],[previous_workers]]),ISNUMBER(data_to_clean[[#This Row],[founded]]),ISNUMBER(data_to_clean[[#This Row],[yrs_on_list]]))</f>
        <v>1</v>
      </c>
    </row>
    <row r="1357" spans="1:17" x14ac:dyDescent="0.25">
      <c r="A1357">
        <v>1351</v>
      </c>
      <c r="B1357" t="s">
        <v>5265</v>
      </c>
      <c r="C1357" t="s">
        <v>294</v>
      </c>
      <c r="D1357" t="str">
        <f>VLOOKUP(data_to_clean[[#This Row],[state]],abbreviation_table[],2,FALSE)</f>
        <v>Minnesota</v>
      </c>
      <c r="E1357" t="s">
        <v>5267</v>
      </c>
      <c r="F1357" t="str">
        <f>TRIM(LEFT(data_to_clean[[#This Row],[revenue]],FIND(" ",data_to_clean[[#This Row],[revenue]])))</f>
        <v>69.8</v>
      </c>
      <c r="G1357" t="str">
        <f>RIGHT(data_to_clean[[#This Row],[revenue]],LEN(data_to_clean[[#This Row],[revenue]])-FIND(" ",data_to_clean[[#This Row],[revenue]]))</f>
        <v>Million</v>
      </c>
      <c r="H1357" s="7">
        <f>VALUE(IF(data_to_clean[[#This Row],[multiplicity]]="Million",_xlfn.CONCAT(SUBSTITUTE(data_to_clean[[#This Row],[number]],".",""),"00000"),_xlfn.CONCAT(SUBSTITUTE(data_to_clean[[#This Row],[number]],".",""),"00000000")))</f>
        <v>69800000</v>
      </c>
      <c r="I1357" t="s">
        <v>5268</v>
      </c>
      <c r="J1357">
        <f>ROUND(VALUE(SUBSTITUTE(data_to_clean[[#This Row],[growth_%]],".",",")),0)</f>
        <v>306</v>
      </c>
      <c r="K1357" t="s">
        <v>149</v>
      </c>
      <c r="L1357">
        <v>86</v>
      </c>
      <c r="M1357">
        <v>34</v>
      </c>
      <c r="N1357">
        <v>2014</v>
      </c>
      <c r="O1357">
        <v>1</v>
      </c>
      <c r="P1357" t="s">
        <v>4661</v>
      </c>
      <c r="Q1357" t="b">
        <f>AND(ISNUMBER(data_to_clean[[#This Row],[revenue_formatted]]),ISNUMBER(data_to_clean[[#This Row],[growth_formatted_%]]),ISNUMBER(data_to_clean[[#This Row],[workers]]),ISNUMBER(data_to_clean[[#This Row],[previous_workers]]),ISNUMBER(data_to_clean[[#This Row],[founded]]),ISNUMBER(data_to_clean[[#This Row],[yrs_on_list]]))</f>
        <v>1</v>
      </c>
    </row>
    <row r="1358" spans="1:17" x14ac:dyDescent="0.25">
      <c r="A1358">
        <v>1352</v>
      </c>
      <c r="B1358" t="s">
        <v>5269</v>
      </c>
      <c r="C1358" t="s">
        <v>80</v>
      </c>
      <c r="D1358" t="str">
        <f>VLOOKUP(data_to_clean[[#This Row],[state]],abbreviation_table[],2,FALSE)</f>
        <v>California</v>
      </c>
      <c r="E1358" t="s">
        <v>760</v>
      </c>
      <c r="F1358" t="str">
        <f>TRIM(LEFT(data_to_clean[[#This Row],[revenue]],FIND(" ",data_to_clean[[#This Row],[revenue]])))</f>
        <v>2.8</v>
      </c>
      <c r="G1358" t="str">
        <f>RIGHT(data_to_clean[[#This Row],[revenue]],LEN(data_to_clean[[#This Row],[revenue]])-FIND(" ",data_to_clean[[#This Row],[revenue]]))</f>
        <v>Million</v>
      </c>
      <c r="H1358" s="7">
        <f>VALUE(IF(data_to_clean[[#This Row],[multiplicity]]="Million",_xlfn.CONCAT(SUBSTITUTE(data_to_clean[[#This Row],[number]],".",""),"00000"),_xlfn.CONCAT(SUBSTITUTE(data_to_clean[[#This Row],[number]],".",""),"00000000")))</f>
        <v>2800000</v>
      </c>
      <c r="I1358" t="s">
        <v>5271</v>
      </c>
      <c r="J1358">
        <f>ROUND(VALUE(SUBSTITUTE(data_to_clean[[#This Row],[growth_%]],".",",")),0)</f>
        <v>306</v>
      </c>
      <c r="K1358" t="s">
        <v>48</v>
      </c>
      <c r="L1358">
        <v>16</v>
      </c>
      <c r="M1358">
        <v>5</v>
      </c>
      <c r="N1358">
        <v>2014</v>
      </c>
      <c r="O1358">
        <v>1</v>
      </c>
      <c r="P1358" t="s">
        <v>5272</v>
      </c>
      <c r="Q1358" t="b">
        <f>AND(ISNUMBER(data_to_clean[[#This Row],[revenue_formatted]]),ISNUMBER(data_to_clean[[#This Row],[growth_formatted_%]]),ISNUMBER(data_to_clean[[#This Row],[workers]]),ISNUMBER(data_to_clean[[#This Row],[previous_workers]]),ISNUMBER(data_to_clean[[#This Row],[founded]]),ISNUMBER(data_to_clean[[#This Row],[yrs_on_list]]))</f>
        <v>1</v>
      </c>
    </row>
    <row r="1359" spans="1:17" x14ac:dyDescent="0.25">
      <c r="A1359">
        <v>1353</v>
      </c>
      <c r="B1359" t="s">
        <v>5273</v>
      </c>
      <c r="C1359" t="s">
        <v>852</v>
      </c>
      <c r="D1359" t="str">
        <f>VLOOKUP(data_to_clean[[#This Row],[state]],abbreviation_table[],2,FALSE)</f>
        <v>Missouri</v>
      </c>
      <c r="E1359" t="s">
        <v>665</v>
      </c>
      <c r="F1359" t="str">
        <f>TRIM(LEFT(data_to_clean[[#This Row],[revenue]],FIND(" ",data_to_clean[[#This Row],[revenue]])))</f>
        <v>3.2</v>
      </c>
      <c r="G1359" t="str">
        <f>RIGHT(data_to_clean[[#This Row],[revenue]],LEN(data_to_clean[[#This Row],[revenue]])-FIND(" ",data_to_clean[[#This Row],[revenue]]))</f>
        <v>Million</v>
      </c>
      <c r="H1359" s="7">
        <f>VALUE(IF(data_to_clean[[#This Row],[multiplicity]]="Million",_xlfn.CONCAT(SUBSTITUTE(data_to_clean[[#This Row],[number]],".",""),"00000"),_xlfn.CONCAT(SUBSTITUTE(data_to_clean[[#This Row],[number]],".",""),"00000000")))</f>
        <v>3200000</v>
      </c>
      <c r="I1359" t="s">
        <v>5275</v>
      </c>
      <c r="J1359">
        <f>ROUND(VALUE(SUBSTITUTE(data_to_clean[[#This Row],[growth_%]],".",",")),0)</f>
        <v>306</v>
      </c>
      <c r="K1359" t="s">
        <v>55</v>
      </c>
      <c r="L1359">
        <v>8</v>
      </c>
      <c r="M1359">
        <v>4</v>
      </c>
      <c r="N1359">
        <v>2015</v>
      </c>
      <c r="O1359">
        <v>1</v>
      </c>
      <c r="P1359" t="s">
        <v>854</v>
      </c>
      <c r="Q1359" t="b">
        <f>AND(ISNUMBER(data_to_clean[[#This Row],[revenue_formatted]]),ISNUMBER(data_to_clean[[#This Row],[growth_formatted_%]]),ISNUMBER(data_to_clean[[#This Row],[workers]]),ISNUMBER(data_to_clean[[#This Row],[previous_workers]]),ISNUMBER(data_to_clean[[#This Row],[founded]]),ISNUMBER(data_to_clean[[#This Row],[yrs_on_list]]))</f>
        <v>1</v>
      </c>
    </row>
    <row r="1360" spans="1:17" x14ac:dyDescent="0.25">
      <c r="A1360">
        <v>1354</v>
      </c>
      <c r="B1360" t="s">
        <v>5276</v>
      </c>
      <c r="C1360" t="s">
        <v>223</v>
      </c>
      <c r="D1360" t="str">
        <f>VLOOKUP(data_to_clean[[#This Row],[state]],abbreviation_table[],2,FALSE)</f>
        <v>Wisconsin</v>
      </c>
      <c r="E1360" t="s">
        <v>1899</v>
      </c>
      <c r="F1360" t="str">
        <f>TRIM(LEFT(data_to_clean[[#This Row],[revenue]],FIND(" ",data_to_clean[[#This Row],[revenue]])))</f>
        <v>21.3</v>
      </c>
      <c r="G1360" t="str">
        <f>RIGHT(data_to_clean[[#This Row],[revenue]],LEN(data_to_clean[[#This Row],[revenue]])-FIND(" ",data_to_clean[[#This Row],[revenue]]))</f>
        <v>Million</v>
      </c>
      <c r="H1360" s="7">
        <f>VALUE(IF(data_to_clean[[#This Row],[multiplicity]]="Million",_xlfn.CONCAT(SUBSTITUTE(data_to_clean[[#This Row],[number]],".",""),"00000"),_xlfn.CONCAT(SUBSTITUTE(data_to_clean[[#This Row],[number]],".",""),"00000000")))</f>
        <v>21300000</v>
      </c>
      <c r="I1360" t="s">
        <v>5278</v>
      </c>
      <c r="J1360">
        <f>ROUND(VALUE(SUBSTITUTE(data_to_clean[[#This Row],[growth_%]],".",",")),0)</f>
        <v>305</v>
      </c>
      <c r="K1360" t="s">
        <v>33</v>
      </c>
      <c r="L1360">
        <v>25</v>
      </c>
      <c r="M1360">
        <v>10</v>
      </c>
      <c r="N1360">
        <v>2007</v>
      </c>
      <c r="O1360">
        <v>1</v>
      </c>
      <c r="P1360" t="s">
        <v>5279</v>
      </c>
      <c r="Q1360" t="b">
        <f>AND(ISNUMBER(data_to_clean[[#This Row],[revenue_formatted]]),ISNUMBER(data_to_clean[[#This Row],[growth_formatted_%]]),ISNUMBER(data_to_clean[[#This Row],[workers]]),ISNUMBER(data_to_clean[[#This Row],[previous_workers]]),ISNUMBER(data_to_clean[[#This Row],[founded]]),ISNUMBER(data_to_clean[[#This Row],[yrs_on_list]]))</f>
        <v>1</v>
      </c>
    </row>
    <row r="1361" spans="1:17" x14ac:dyDescent="0.25">
      <c r="A1361">
        <v>1355</v>
      </c>
      <c r="B1361" t="s">
        <v>5280</v>
      </c>
      <c r="C1361" t="s">
        <v>1262</v>
      </c>
      <c r="D1361" t="str">
        <f>VLOOKUP(data_to_clean[[#This Row],[state]],abbreviation_table[],2,FALSE)</f>
        <v>South Carolina</v>
      </c>
      <c r="E1361" t="s">
        <v>630</v>
      </c>
      <c r="F1361" t="str">
        <f>TRIM(LEFT(data_to_clean[[#This Row],[revenue]],FIND(" ",data_to_clean[[#This Row],[revenue]])))</f>
        <v>23.6</v>
      </c>
      <c r="G1361" t="str">
        <f>RIGHT(data_to_clean[[#This Row],[revenue]],LEN(data_to_clean[[#This Row],[revenue]])-FIND(" ",data_to_clean[[#This Row],[revenue]]))</f>
        <v>Million</v>
      </c>
      <c r="H1361" s="7">
        <f>VALUE(IF(data_to_clean[[#This Row],[multiplicity]]="Million",_xlfn.CONCAT(SUBSTITUTE(data_to_clean[[#This Row],[number]],".",""),"00000"),_xlfn.CONCAT(SUBSTITUTE(data_to_clean[[#This Row],[number]],".",""),"00000000")))</f>
        <v>23600000</v>
      </c>
      <c r="I1361" t="s">
        <v>5282</v>
      </c>
      <c r="J1361">
        <f>ROUND(VALUE(SUBSTITUTE(data_to_clean[[#This Row],[growth_%]],".",",")),0)</f>
        <v>305</v>
      </c>
      <c r="K1361" t="s">
        <v>218</v>
      </c>
      <c r="L1361">
        <v>117</v>
      </c>
      <c r="M1361">
        <v>23</v>
      </c>
      <c r="N1361">
        <v>2005</v>
      </c>
      <c r="O1361">
        <v>7</v>
      </c>
      <c r="P1361" t="s">
        <v>1299</v>
      </c>
      <c r="Q1361" t="b">
        <f>AND(ISNUMBER(data_to_clean[[#This Row],[revenue_formatted]]),ISNUMBER(data_to_clean[[#This Row],[growth_formatted_%]]),ISNUMBER(data_to_clean[[#This Row],[workers]]),ISNUMBER(data_to_clean[[#This Row],[previous_workers]]),ISNUMBER(data_to_clean[[#This Row],[founded]]),ISNUMBER(data_to_clean[[#This Row],[yrs_on_list]]))</f>
        <v>1</v>
      </c>
    </row>
    <row r="1362" spans="1:17" x14ac:dyDescent="0.25">
      <c r="A1362">
        <v>1356</v>
      </c>
      <c r="B1362" t="s">
        <v>5283</v>
      </c>
      <c r="C1362" t="s">
        <v>30</v>
      </c>
      <c r="D1362" t="str">
        <f>VLOOKUP(data_to_clean[[#This Row],[state]],abbreviation_table[],2,FALSE)</f>
        <v>Texas</v>
      </c>
      <c r="E1362" t="s">
        <v>603</v>
      </c>
      <c r="F1362" t="str">
        <f>TRIM(LEFT(data_to_clean[[#This Row],[revenue]],FIND(" ",data_to_clean[[#This Row],[revenue]])))</f>
        <v>3.8</v>
      </c>
      <c r="G1362" t="str">
        <f>RIGHT(data_to_clean[[#This Row],[revenue]],LEN(data_to_clean[[#This Row],[revenue]])-FIND(" ",data_to_clean[[#This Row],[revenue]]))</f>
        <v>Million</v>
      </c>
      <c r="H1362" s="7">
        <f>VALUE(IF(data_to_clean[[#This Row],[multiplicity]]="Million",_xlfn.CONCAT(SUBSTITUTE(data_to_clean[[#This Row],[number]],".",""),"00000"),_xlfn.CONCAT(SUBSTITUTE(data_to_clean[[#This Row],[number]],".",""),"00000000")))</f>
        <v>3800000</v>
      </c>
      <c r="I1362" t="s">
        <v>5285</v>
      </c>
      <c r="J1362">
        <f>ROUND(VALUE(SUBSTITUTE(data_to_clean[[#This Row],[growth_%]],".",",")),0)</f>
        <v>305</v>
      </c>
      <c r="K1362" t="s">
        <v>40</v>
      </c>
      <c r="L1362">
        <v>32</v>
      </c>
      <c r="M1362">
        <v>3</v>
      </c>
      <c r="N1362">
        <v>2014</v>
      </c>
      <c r="O1362">
        <v>1</v>
      </c>
      <c r="P1362" t="s">
        <v>5286</v>
      </c>
      <c r="Q1362" t="b">
        <f>AND(ISNUMBER(data_to_clean[[#This Row],[revenue_formatted]]),ISNUMBER(data_to_clean[[#This Row],[growth_formatted_%]]),ISNUMBER(data_to_clean[[#This Row],[workers]]),ISNUMBER(data_to_clean[[#This Row],[previous_workers]]),ISNUMBER(data_to_clean[[#This Row],[founded]]),ISNUMBER(data_to_clean[[#This Row],[yrs_on_list]]))</f>
        <v>1</v>
      </c>
    </row>
    <row r="1363" spans="1:17" x14ac:dyDescent="0.25">
      <c r="A1363">
        <v>1357</v>
      </c>
      <c r="B1363" t="s">
        <v>5287</v>
      </c>
      <c r="C1363" t="s">
        <v>105</v>
      </c>
      <c r="D1363" t="str">
        <f>VLOOKUP(data_to_clean[[#This Row],[state]],abbreviation_table[],2,FALSE)</f>
        <v>New York</v>
      </c>
      <c r="E1363" t="s">
        <v>896</v>
      </c>
      <c r="F1363" t="str">
        <f>TRIM(LEFT(data_to_clean[[#This Row],[revenue]],FIND(" ",data_to_clean[[#This Row],[revenue]])))</f>
        <v>10.3</v>
      </c>
      <c r="G1363" t="str">
        <f>RIGHT(data_to_clean[[#This Row],[revenue]],LEN(data_to_clean[[#This Row],[revenue]])-FIND(" ",data_to_clean[[#This Row],[revenue]]))</f>
        <v>Million</v>
      </c>
      <c r="H1363" s="7">
        <f>VALUE(IF(data_to_clean[[#This Row],[multiplicity]]="Million",_xlfn.CONCAT(SUBSTITUTE(data_to_clean[[#This Row],[number]],".",""),"00000"),_xlfn.CONCAT(SUBSTITUTE(data_to_clean[[#This Row],[number]],".",""),"00000000")))</f>
        <v>10300000</v>
      </c>
      <c r="I1363" t="s">
        <v>5289</v>
      </c>
      <c r="J1363">
        <f>ROUND(VALUE(SUBSTITUTE(data_to_clean[[#This Row],[growth_%]],".",",")),0)</f>
        <v>305</v>
      </c>
      <c r="K1363" t="s">
        <v>187</v>
      </c>
      <c r="L1363">
        <v>112</v>
      </c>
      <c r="M1363">
        <v>57</v>
      </c>
      <c r="N1363">
        <v>2011</v>
      </c>
      <c r="O1363">
        <v>2</v>
      </c>
      <c r="P1363" t="s">
        <v>108</v>
      </c>
      <c r="Q1363" t="b">
        <f>AND(ISNUMBER(data_to_clean[[#This Row],[revenue_formatted]]),ISNUMBER(data_to_clean[[#This Row],[growth_formatted_%]]),ISNUMBER(data_to_clean[[#This Row],[workers]]),ISNUMBER(data_to_clean[[#This Row],[previous_workers]]),ISNUMBER(data_to_clean[[#This Row],[founded]]),ISNUMBER(data_to_clean[[#This Row],[yrs_on_list]]))</f>
        <v>1</v>
      </c>
    </row>
    <row r="1364" spans="1:17" x14ac:dyDescent="0.25">
      <c r="A1364">
        <v>1358</v>
      </c>
      <c r="B1364" t="s">
        <v>5290</v>
      </c>
      <c r="C1364" t="s">
        <v>503</v>
      </c>
      <c r="D1364" t="str">
        <f>VLOOKUP(data_to_clean[[#This Row],[state]],abbreviation_table[],2,FALSE)</f>
        <v>Illinois</v>
      </c>
      <c r="E1364" t="s">
        <v>892</v>
      </c>
      <c r="F1364" t="str">
        <f>TRIM(LEFT(data_to_clean[[#This Row],[revenue]],FIND(" ",data_to_clean[[#This Row],[revenue]])))</f>
        <v>9.9</v>
      </c>
      <c r="G1364" t="str">
        <f>RIGHT(data_to_clean[[#This Row],[revenue]],LEN(data_to_clean[[#This Row],[revenue]])-FIND(" ",data_to_clean[[#This Row],[revenue]]))</f>
        <v>Million</v>
      </c>
      <c r="H1364" s="7">
        <f>VALUE(IF(data_to_clean[[#This Row],[multiplicity]]="Million",_xlfn.CONCAT(SUBSTITUTE(data_to_clean[[#This Row],[number]],".",""),"00000"),_xlfn.CONCAT(SUBSTITUTE(data_to_clean[[#This Row],[number]],".",""),"00000000")))</f>
        <v>9900000</v>
      </c>
      <c r="I1364" t="s">
        <v>5292</v>
      </c>
      <c r="J1364">
        <f>ROUND(VALUE(SUBSTITUTE(data_to_clean[[#This Row],[growth_%]],".",",")),0)</f>
        <v>305</v>
      </c>
      <c r="K1364" t="s">
        <v>211</v>
      </c>
      <c r="L1364">
        <v>28</v>
      </c>
      <c r="M1364">
        <v>27</v>
      </c>
      <c r="N1364">
        <v>1976</v>
      </c>
      <c r="O1364">
        <v>3</v>
      </c>
      <c r="P1364" t="s">
        <v>4351</v>
      </c>
      <c r="Q1364" t="b">
        <f>AND(ISNUMBER(data_to_clean[[#This Row],[revenue_formatted]]),ISNUMBER(data_to_clean[[#This Row],[growth_formatted_%]]),ISNUMBER(data_to_clean[[#This Row],[workers]]),ISNUMBER(data_to_clean[[#This Row],[previous_workers]]),ISNUMBER(data_to_clean[[#This Row],[founded]]),ISNUMBER(data_to_clean[[#This Row],[yrs_on_list]]))</f>
        <v>1</v>
      </c>
    </row>
    <row r="1365" spans="1:17" x14ac:dyDescent="0.25">
      <c r="A1365">
        <v>1359</v>
      </c>
      <c r="B1365" t="s">
        <v>5293</v>
      </c>
      <c r="C1365" t="s">
        <v>74</v>
      </c>
      <c r="D1365" t="str">
        <f>VLOOKUP(data_to_clean[[#This Row],[state]],abbreviation_table[],2,FALSE)</f>
        <v>Ohio</v>
      </c>
      <c r="E1365" t="s">
        <v>3470</v>
      </c>
      <c r="F1365" t="str">
        <f>TRIM(LEFT(data_to_clean[[#This Row],[revenue]],FIND(" ",data_to_clean[[#This Row],[revenue]])))</f>
        <v>20</v>
      </c>
      <c r="G1365" t="str">
        <f>RIGHT(data_to_clean[[#This Row],[revenue]],LEN(data_to_clean[[#This Row],[revenue]])-FIND(" ",data_to_clean[[#This Row],[revenue]]))</f>
        <v>Million</v>
      </c>
      <c r="H1365" s="7">
        <f>VALUE(IF(data_to_clean[[#This Row],[multiplicity]]="Million",_xlfn.CONCAT(SUBSTITUTE(data_to_clean[[#This Row],[number]],".",""),"00000"),_xlfn.CONCAT(SUBSTITUTE(data_to_clean[[#This Row],[number]],".",""),"00000000")))</f>
        <v>2000000</v>
      </c>
      <c r="I1365" t="s">
        <v>5295</v>
      </c>
      <c r="J1365">
        <f>ROUND(VALUE(SUBSTITUTE(data_to_clean[[#This Row],[growth_%]],".",",")),0)</f>
        <v>305</v>
      </c>
      <c r="K1365" t="s">
        <v>25</v>
      </c>
      <c r="L1365">
        <v>46</v>
      </c>
      <c r="M1365">
        <v>11</v>
      </c>
      <c r="N1365">
        <v>2011</v>
      </c>
      <c r="O1365">
        <v>3</v>
      </c>
      <c r="P1365" t="s">
        <v>544</v>
      </c>
      <c r="Q1365" t="b">
        <f>AND(ISNUMBER(data_to_clean[[#This Row],[revenue_formatted]]),ISNUMBER(data_to_clean[[#This Row],[growth_formatted_%]]),ISNUMBER(data_to_clean[[#This Row],[workers]]),ISNUMBER(data_to_clean[[#This Row],[previous_workers]]),ISNUMBER(data_to_clean[[#This Row],[founded]]),ISNUMBER(data_to_clean[[#This Row],[yrs_on_list]]))</f>
        <v>1</v>
      </c>
    </row>
    <row r="1366" spans="1:17" x14ac:dyDescent="0.25">
      <c r="A1366">
        <v>1360</v>
      </c>
      <c r="B1366" t="s">
        <v>5296</v>
      </c>
      <c r="C1366" t="s">
        <v>80</v>
      </c>
      <c r="D1366" t="str">
        <f>VLOOKUP(data_to_clean[[#This Row],[state]],abbreviation_table[],2,FALSE)</f>
        <v>California</v>
      </c>
      <c r="E1366" t="s">
        <v>576</v>
      </c>
      <c r="F1366" t="str">
        <f>TRIM(LEFT(data_to_clean[[#This Row],[revenue]],FIND(" ",data_to_clean[[#This Row],[revenue]])))</f>
        <v>3.5</v>
      </c>
      <c r="G1366" t="str">
        <f>RIGHT(data_to_clean[[#This Row],[revenue]],LEN(data_to_clean[[#This Row],[revenue]])-FIND(" ",data_to_clean[[#This Row],[revenue]]))</f>
        <v>Million</v>
      </c>
      <c r="H1366" s="7">
        <f>VALUE(IF(data_to_clean[[#This Row],[multiplicity]]="Million",_xlfn.CONCAT(SUBSTITUTE(data_to_clean[[#This Row],[number]],".",""),"00000"),_xlfn.CONCAT(SUBSTITUTE(data_to_clean[[#This Row],[number]],".",""),"00000000")))</f>
        <v>3500000</v>
      </c>
      <c r="I1366" t="s">
        <v>5298</v>
      </c>
      <c r="J1366">
        <f>ROUND(VALUE(SUBSTITUTE(data_to_clean[[#This Row],[growth_%]],".",",")),0)</f>
        <v>305</v>
      </c>
      <c r="K1366" t="s">
        <v>69</v>
      </c>
      <c r="L1366">
        <v>2</v>
      </c>
      <c r="M1366">
        <v>1</v>
      </c>
      <c r="N1366">
        <v>2013</v>
      </c>
      <c r="O1366">
        <v>1</v>
      </c>
      <c r="P1366" t="s">
        <v>5299</v>
      </c>
      <c r="Q1366" t="b">
        <f>AND(ISNUMBER(data_to_clean[[#This Row],[revenue_formatted]]),ISNUMBER(data_to_clean[[#This Row],[growth_formatted_%]]),ISNUMBER(data_to_clean[[#This Row],[workers]]),ISNUMBER(data_to_clean[[#This Row],[previous_workers]]),ISNUMBER(data_to_clean[[#This Row],[founded]]),ISNUMBER(data_to_clean[[#This Row],[yrs_on_list]]))</f>
        <v>1</v>
      </c>
    </row>
    <row r="1367" spans="1:17" x14ac:dyDescent="0.25">
      <c r="A1367">
        <v>1361</v>
      </c>
      <c r="B1367" t="s">
        <v>5300</v>
      </c>
      <c r="C1367" t="s">
        <v>74</v>
      </c>
      <c r="D1367" t="str">
        <f>VLOOKUP(data_to_clean[[#This Row],[state]],abbreviation_table[],2,FALSE)</f>
        <v>Ohio</v>
      </c>
      <c r="E1367" t="s">
        <v>1608</v>
      </c>
      <c r="F1367" t="str">
        <f>TRIM(LEFT(data_to_clean[[#This Row],[revenue]],FIND(" ",data_to_clean[[#This Row],[revenue]])))</f>
        <v>8.1</v>
      </c>
      <c r="G1367" t="str">
        <f>RIGHT(data_to_clean[[#This Row],[revenue]],LEN(data_to_clean[[#This Row],[revenue]])-FIND(" ",data_to_clean[[#This Row],[revenue]]))</f>
        <v>Million</v>
      </c>
      <c r="H1367" s="7">
        <f>VALUE(IF(data_to_clean[[#This Row],[multiplicity]]="Million",_xlfn.CONCAT(SUBSTITUTE(data_to_clean[[#This Row],[number]],".",""),"00000"),_xlfn.CONCAT(SUBSTITUTE(data_to_clean[[#This Row],[number]],".",""),"00000000")))</f>
        <v>8100000</v>
      </c>
      <c r="I1367" t="s">
        <v>5302</v>
      </c>
      <c r="J1367">
        <f>ROUND(VALUE(SUBSTITUTE(data_to_clean[[#This Row],[growth_%]],".",",")),0)</f>
        <v>304</v>
      </c>
      <c r="K1367" t="s">
        <v>289</v>
      </c>
      <c r="L1367">
        <v>64</v>
      </c>
      <c r="M1367">
        <v>21</v>
      </c>
      <c r="N1367">
        <v>2014</v>
      </c>
      <c r="O1367">
        <v>1</v>
      </c>
      <c r="P1367" t="s">
        <v>5303</v>
      </c>
      <c r="Q1367" t="b">
        <f>AND(ISNUMBER(data_to_clean[[#This Row],[revenue_formatted]]),ISNUMBER(data_to_clean[[#This Row],[growth_formatted_%]]),ISNUMBER(data_to_clean[[#This Row],[workers]]),ISNUMBER(data_to_clean[[#This Row],[previous_workers]]),ISNUMBER(data_to_clean[[#This Row],[founded]]),ISNUMBER(data_to_clean[[#This Row],[yrs_on_list]]))</f>
        <v>1</v>
      </c>
    </row>
    <row r="1368" spans="1:17" x14ac:dyDescent="0.25">
      <c r="A1368">
        <v>1362</v>
      </c>
      <c r="B1368" t="s">
        <v>5304</v>
      </c>
      <c r="C1368" t="s">
        <v>503</v>
      </c>
      <c r="D1368" t="str">
        <f>VLOOKUP(data_to_clean[[#This Row],[state]],abbreviation_table[],2,FALSE)</f>
        <v>Illinois</v>
      </c>
      <c r="E1368" t="s">
        <v>1836</v>
      </c>
      <c r="F1368" t="str">
        <f>TRIM(LEFT(data_to_clean[[#This Row],[revenue]],FIND(" ",data_to_clean[[#This Row],[revenue]])))</f>
        <v>35.9</v>
      </c>
      <c r="G1368" t="str">
        <f>RIGHT(data_to_clean[[#This Row],[revenue]],LEN(data_to_clean[[#This Row],[revenue]])-FIND(" ",data_to_clean[[#This Row],[revenue]]))</f>
        <v>Million</v>
      </c>
      <c r="H1368" s="7">
        <f>VALUE(IF(data_to_clean[[#This Row],[multiplicity]]="Million",_xlfn.CONCAT(SUBSTITUTE(data_to_clean[[#This Row],[number]],".",""),"00000"),_xlfn.CONCAT(SUBSTITUTE(data_to_clean[[#This Row],[number]],".",""),"00000000")))</f>
        <v>35900000</v>
      </c>
      <c r="I1368" t="s">
        <v>5306</v>
      </c>
      <c r="J1368">
        <f>ROUND(VALUE(SUBSTITUTE(data_to_clean[[#This Row],[growth_%]],".",",")),0)</f>
        <v>303</v>
      </c>
      <c r="K1368" t="s">
        <v>55</v>
      </c>
      <c r="L1368">
        <v>330</v>
      </c>
      <c r="M1368">
        <v>60</v>
      </c>
      <c r="N1368">
        <v>2004</v>
      </c>
      <c r="O1368">
        <v>2</v>
      </c>
      <c r="P1368" t="s">
        <v>1617</v>
      </c>
      <c r="Q1368" t="b">
        <f>AND(ISNUMBER(data_to_clean[[#This Row],[revenue_formatted]]),ISNUMBER(data_to_clean[[#This Row],[growth_formatted_%]]),ISNUMBER(data_to_clean[[#This Row],[workers]]),ISNUMBER(data_to_clean[[#This Row],[previous_workers]]),ISNUMBER(data_to_clean[[#This Row],[founded]]),ISNUMBER(data_to_clean[[#This Row],[yrs_on_list]]))</f>
        <v>1</v>
      </c>
    </row>
    <row r="1369" spans="1:17" x14ac:dyDescent="0.25">
      <c r="A1369">
        <v>1363</v>
      </c>
      <c r="B1369" t="s">
        <v>5307</v>
      </c>
      <c r="C1369" t="s">
        <v>243</v>
      </c>
      <c r="D1369" t="str">
        <f>VLOOKUP(data_to_clean[[#This Row],[state]],abbreviation_table[],2,FALSE)</f>
        <v>Maryland</v>
      </c>
      <c r="E1369" t="s">
        <v>5055</v>
      </c>
      <c r="F1369" t="str">
        <f>TRIM(LEFT(data_to_clean[[#This Row],[revenue]],FIND(" ",data_to_clean[[#This Row],[revenue]])))</f>
        <v>130.7</v>
      </c>
      <c r="G1369" t="str">
        <f>RIGHT(data_to_clean[[#This Row],[revenue]],LEN(data_to_clean[[#This Row],[revenue]])-FIND(" ",data_to_clean[[#This Row],[revenue]]))</f>
        <v>Million</v>
      </c>
      <c r="H1369" s="7">
        <f>VALUE(IF(data_to_clean[[#This Row],[multiplicity]]="Million",_xlfn.CONCAT(SUBSTITUTE(data_to_clean[[#This Row],[number]],".",""),"00000"),_xlfn.CONCAT(SUBSTITUTE(data_to_clean[[#This Row],[number]],".",""),"00000000")))</f>
        <v>130700000</v>
      </c>
      <c r="I1369" t="s">
        <v>5309</v>
      </c>
      <c r="J1369">
        <f>ROUND(VALUE(SUBSTITUTE(data_to_clean[[#This Row],[growth_%]],".",",")),0)</f>
        <v>303</v>
      </c>
      <c r="K1369" t="s">
        <v>181</v>
      </c>
      <c r="L1369">
        <v>485</v>
      </c>
      <c r="M1369">
        <v>112</v>
      </c>
      <c r="N1369">
        <v>2005</v>
      </c>
      <c r="O1369">
        <v>9</v>
      </c>
      <c r="P1369" t="s">
        <v>948</v>
      </c>
      <c r="Q1369" t="b">
        <f>AND(ISNUMBER(data_to_clean[[#This Row],[revenue_formatted]]),ISNUMBER(data_to_clean[[#This Row],[growth_formatted_%]]),ISNUMBER(data_to_clean[[#This Row],[workers]]),ISNUMBER(data_to_clean[[#This Row],[previous_workers]]),ISNUMBER(data_to_clean[[#This Row],[founded]]),ISNUMBER(data_to_clean[[#This Row],[yrs_on_list]]))</f>
        <v>1</v>
      </c>
    </row>
    <row r="1370" spans="1:17" x14ac:dyDescent="0.25">
      <c r="A1370">
        <v>1364</v>
      </c>
      <c r="B1370" t="s">
        <v>5310</v>
      </c>
      <c r="C1370" t="s">
        <v>105</v>
      </c>
      <c r="D1370" t="str">
        <f>VLOOKUP(data_to_clean[[#This Row],[state]],abbreviation_table[],2,FALSE)</f>
        <v>New York</v>
      </c>
      <c r="E1370" t="s">
        <v>5312</v>
      </c>
      <c r="F1370" t="str">
        <f>TRIM(LEFT(data_to_clean[[#This Row],[revenue]],FIND(" ",data_to_clean[[#This Row],[revenue]])))</f>
        <v>94.4</v>
      </c>
      <c r="G1370" t="str">
        <f>RIGHT(data_to_clean[[#This Row],[revenue]],LEN(data_to_clean[[#This Row],[revenue]])-FIND(" ",data_to_clean[[#This Row],[revenue]]))</f>
        <v>Million</v>
      </c>
      <c r="H1370" s="7">
        <f>VALUE(IF(data_to_clean[[#This Row],[multiplicity]]="Million",_xlfn.CONCAT(SUBSTITUTE(data_to_clean[[#This Row],[number]],".",""),"00000"),_xlfn.CONCAT(SUBSTITUTE(data_to_clean[[#This Row],[number]],".",""),"00000000")))</f>
        <v>94400000</v>
      </c>
      <c r="I1370" t="s">
        <v>5313</v>
      </c>
      <c r="J1370">
        <f>ROUND(VALUE(SUBSTITUTE(data_to_clean[[#This Row],[growth_%]],".",",")),0)</f>
        <v>303</v>
      </c>
      <c r="K1370" t="s">
        <v>55</v>
      </c>
      <c r="L1370">
        <v>750</v>
      </c>
      <c r="M1370">
        <v>210</v>
      </c>
      <c r="N1370">
        <v>2010</v>
      </c>
      <c r="O1370">
        <v>3</v>
      </c>
      <c r="P1370" t="s">
        <v>5314</v>
      </c>
      <c r="Q1370" t="b">
        <f>AND(ISNUMBER(data_to_clean[[#This Row],[revenue_formatted]]),ISNUMBER(data_to_clean[[#This Row],[growth_formatted_%]]),ISNUMBER(data_to_clean[[#This Row],[workers]]),ISNUMBER(data_to_clean[[#This Row],[previous_workers]]),ISNUMBER(data_to_clean[[#This Row],[founded]]),ISNUMBER(data_to_clean[[#This Row],[yrs_on_list]]))</f>
        <v>1</v>
      </c>
    </row>
    <row r="1371" spans="1:17" x14ac:dyDescent="0.25">
      <c r="A1371">
        <v>1365</v>
      </c>
      <c r="B1371" t="s">
        <v>5315</v>
      </c>
      <c r="C1371" t="s">
        <v>503</v>
      </c>
      <c r="D1371" t="str">
        <f>VLOOKUP(data_to_clean[[#This Row],[state]],abbreviation_table[],2,FALSE)</f>
        <v>Illinois</v>
      </c>
      <c r="E1371" t="s">
        <v>2170</v>
      </c>
      <c r="F1371" t="str">
        <f>TRIM(LEFT(data_to_clean[[#This Row],[revenue]],FIND(" ",data_to_clean[[#This Row],[revenue]])))</f>
        <v>18.1</v>
      </c>
      <c r="G1371" t="str">
        <f>RIGHT(data_to_clean[[#This Row],[revenue]],LEN(data_to_clean[[#This Row],[revenue]])-FIND(" ",data_to_clean[[#This Row],[revenue]]))</f>
        <v>Million</v>
      </c>
      <c r="H1371" s="7">
        <f>VALUE(IF(data_to_clean[[#This Row],[multiplicity]]="Million",_xlfn.CONCAT(SUBSTITUTE(data_to_clean[[#This Row],[number]],".",""),"00000"),_xlfn.CONCAT(SUBSTITUTE(data_to_clean[[#This Row],[number]],".",""),"00000000")))</f>
        <v>18100000</v>
      </c>
      <c r="I1371" t="s">
        <v>5317</v>
      </c>
      <c r="J1371">
        <f>ROUND(VALUE(SUBSTITUTE(data_to_clean[[#This Row],[growth_%]],".",",")),0)</f>
        <v>302</v>
      </c>
      <c r="K1371" t="s">
        <v>297</v>
      </c>
      <c r="L1371">
        <v>80</v>
      </c>
      <c r="M1371">
        <v>25</v>
      </c>
      <c r="N1371">
        <v>2010</v>
      </c>
      <c r="O1371">
        <v>4</v>
      </c>
      <c r="P1371" t="s">
        <v>506</v>
      </c>
      <c r="Q1371" t="b">
        <f>AND(ISNUMBER(data_to_clean[[#This Row],[revenue_formatted]]),ISNUMBER(data_to_clean[[#This Row],[growth_formatted_%]]),ISNUMBER(data_to_clean[[#This Row],[workers]]),ISNUMBER(data_to_clean[[#This Row],[previous_workers]]),ISNUMBER(data_to_clean[[#This Row],[founded]]),ISNUMBER(data_to_clean[[#This Row],[yrs_on_list]]))</f>
        <v>1</v>
      </c>
    </row>
    <row r="1372" spans="1:17" x14ac:dyDescent="0.25">
      <c r="A1372">
        <v>1366</v>
      </c>
      <c r="B1372" t="s">
        <v>5318</v>
      </c>
      <c r="C1372" t="s">
        <v>503</v>
      </c>
      <c r="D1372" t="str">
        <f>VLOOKUP(data_to_clean[[#This Row],[state]],abbreviation_table[],2,FALSE)</f>
        <v>Illinois</v>
      </c>
      <c r="E1372" t="s">
        <v>621</v>
      </c>
      <c r="F1372" t="str">
        <f>TRIM(LEFT(data_to_clean[[#This Row],[revenue]],FIND(" ",data_to_clean[[#This Row],[revenue]])))</f>
        <v>3.1</v>
      </c>
      <c r="G1372" t="str">
        <f>RIGHT(data_to_clean[[#This Row],[revenue]],LEN(data_to_clean[[#This Row],[revenue]])-FIND(" ",data_to_clean[[#This Row],[revenue]]))</f>
        <v>Million</v>
      </c>
      <c r="H1372" s="7">
        <f>VALUE(IF(data_to_clean[[#This Row],[multiplicity]]="Million",_xlfn.CONCAT(SUBSTITUTE(data_to_clean[[#This Row],[number]],".",""),"00000"),_xlfn.CONCAT(SUBSTITUTE(data_to_clean[[#This Row],[number]],".",""),"00000000")))</f>
        <v>3100000</v>
      </c>
      <c r="I1372" t="s">
        <v>5320</v>
      </c>
      <c r="J1372">
        <f>ROUND(VALUE(SUBSTITUTE(data_to_clean[[#This Row],[growth_%]],".",",")),0)</f>
        <v>302</v>
      </c>
      <c r="K1372" t="s">
        <v>18</v>
      </c>
      <c r="L1372">
        <v>16</v>
      </c>
      <c r="M1372">
        <v>5</v>
      </c>
      <c r="N1372">
        <v>2013</v>
      </c>
      <c r="O1372">
        <v>2</v>
      </c>
      <c r="P1372" t="s">
        <v>5321</v>
      </c>
      <c r="Q1372" t="b">
        <f>AND(ISNUMBER(data_to_clean[[#This Row],[revenue_formatted]]),ISNUMBER(data_to_clean[[#This Row],[growth_formatted_%]]),ISNUMBER(data_to_clean[[#This Row],[workers]]),ISNUMBER(data_to_clean[[#This Row],[previous_workers]]),ISNUMBER(data_to_clean[[#This Row],[founded]]),ISNUMBER(data_to_clean[[#This Row],[yrs_on_list]]))</f>
        <v>1</v>
      </c>
    </row>
    <row r="1373" spans="1:17" x14ac:dyDescent="0.25">
      <c r="A1373">
        <v>1367</v>
      </c>
      <c r="B1373" t="s">
        <v>5322</v>
      </c>
      <c r="C1373" t="s">
        <v>166</v>
      </c>
      <c r="D1373" t="str">
        <f>VLOOKUP(data_to_clean[[#This Row],[state]],abbreviation_table[],2,FALSE)</f>
        <v>Utah</v>
      </c>
      <c r="E1373" t="s">
        <v>2013</v>
      </c>
      <c r="F1373" t="str">
        <f>TRIM(LEFT(data_to_clean[[#This Row],[revenue]],FIND(" ",data_to_clean[[#This Row],[revenue]])))</f>
        <v>7.5</v>
      </c>
      <c r="G1373" t="str">
        <f>RIGHT(data_to_clean[[#This Row],[revenue]],LEN(data_to_clean[[#This Row],[revenue]])-FIND(" ",data_to_clean[[#This Row],[revenue]]))</f>
        <v>Million</v>
      </c>
      <c r="H1373" s="7">
        <f>VALUE(IF(data_to_clean[[#This Row],[multiplicity]]="Million",_xlfn.CONCAT(SUBSTITUTE(data_to_clean[[#This Row],[number]],".",""),"00000"),_xlfn.CONCAT(SUBSTITUTE(data_to_clean[[#This Row],[number]],".",""),"00000000")))</f>
        <v>7500000</v>
      </c>
      <c r="I1373" t="s">
        <v>5324</v>
      </c>
      <c r="J1373">
        <f>ROUND(VALUE(SUBSTITUTE(data_to_clean[[#This Row],[growth_%]],".",",")),0)</f>
        <v>302</v>
      </c>
      <c r="K1373" t="s">
        <v>40</v>
      </c>
      <c r="L1373">
        <v>103</v>
      </c>
      <c r="M1373">
        <v>38</v>
      </c>
      <c r="N1373">
        <v>2003</v>
      </c>
      <c r="O1373">
        <v>3</v>
      </c>
      <c r="P1373" t="s">
        <v>5325</v>
      </c>
      <c r="Q1373" t="b">
        <f>AND(ISNUMBER(data_to_clean[[#This Row],[revenue_formatted]]),ISNUMBER(data_to_clean[[#This Row],[growth_formatted_%]]),ISNUMBER(data_to_clean[[#This Row],[workers]]),ISNUMBER(data_to_clean[[#This Row],[previous_workers]]),ISNUMBER(data_to_clean[[#This Row],[founded]]),ISNUMBER(data_to_clean[[#This Row],[yrs_on_list]]))</f>
        <v>1</v>
      </c>
    </row>
    <row r="1374" spans="1:17" x14ac:dyDescent="0.25">
      <c r="A1374">
        <v>1368</v>
      </c>
      <c r="B1374" t="s">
        <v>5326</v>
      </c>
      <c r="C1374" t="s">
        <v>52</v>
      </c>
      <c r="D1374" t="str">
        <f>VLOOKUP(data_to_clean[[#This Row],[state]],abbreviation_table[],2,FALSE)</f>
        <v>Florida</v>
      </c>
      <c r="E1374" t="s">
        <v>4814</v>
      </c>
      <c r="F1374" t="str">
        <f>TRIM(LEFT(data_to_clean[[#This Row],[revenue]],FIND(" ",data_to_clean[[#This Row],[revenue]])))</f>
        <v>36.2</v>
      </c>
      <c r="G1374" t="str">
        <f>RIGHT(data_to_clean[[#This Row],[revenue]],LEN(data_to_clean[[#This Row],[revenue]])-FIND(" ",data_to_clean[[#This Row],[revenue]]))</f>
        <v>Million</v>
      </c>
      <c r="H1374" s="7">
        <f>VALUE(IF(data_to_clean[[#This Row],[multiplicity]]="Million",_xlfn.CONCAT(SUBSTITUTE(data_to_clean[[#This Row],[number]],".",""),"00000"),_xlfn.CONCAT(SUBSTITUTE(data_to_clean[[#This Row],[number]],".",""),"00000000")))</f>
        <v>36200000</v>
      </c>
      <c r="I1374" t="s">
        <v>5328</v>
      </c>
      <c r="J1374">
        <f>ROUND(VALUE(SUBSTITUTE(data_to_clean[[#This Row],[growth_%]],".",",")),0)</f>
        <v>302</v>
      </c>
      <c r="K1374" t="s">
        <v>336</v>
      </c>
      <c r="L1374">
        <v>32</v>
      </c>
      <c r="M1374">
        <v>8</v>
      </c>
      <c r="N1374">
        <v>2013</v>
      </c>
      <c r="O1374">
        <v>2</v>
      </c>
      <c r="P1374" t="s">
        <v>56</v>
      </c>
      <c r="Q1374" t="b">
        <f>AND(ISNUMBER(data_to_clean[[#This Row],[revenue_formatted]]),ISNUMBER(data_to_clean[[#This Row],[growth_formatted_%]]),ISNUMBER(data_to_clean[[#This Row],[workers]]),ISNUMBER(data_to_clean[[#This Row],[previous_workers]]),ISNUMBER(data_to_clean[[#This Row],[founded]]),ISNUMBER(data_to_clean[[#This Row],[yrs_on_list]]))</f>
        <v>1</v>
      </c>
    </row>
    <row r="1375" spans="1:17" x14ac:dyDescent="0.25">
      <c r="A1375">
        <v>1369</v>
      </c>
      <c r="B1375" t="s">
        <v>5329</v>
      </c>
      <c r="C1375" t="s">
        <v>30</v>
      </c>
      <c r="D1375" t="str">
        <f>VLOOKUP(data_to_clean[[#This Row],[state]],abbreviation_table[],2,FALSE)</f>
        <v>Texas</v>
      </c>
      <c r="E1375" t="s">
        <v>957</v>
      </c>
      <c r="F1375" t="str">
        <f>TRIM(LEFT(data_to_clean[[#This Row],[revenue]],FIND(" ",data_to_clean[[#This Row],[revenue]])))</f>
        <v>2.2</v>
      </c>
      <c r="G1375" t="str">
        <f>RIGHT(data_to_clean[[#This Row],[revenue]],LEN(data_to_clean[[#This Row],[revenue]])-FIND(" ",data_to_clean[[#This Row],[revenue]]))</f>
        <v>Million</v>
      </c>
      <c r="H1375" s="7">
        <f>VALUE(IF(data_to_clean[[#This Row],[multiplicity]]="Million",_xlfn.CONCAT(SUBSTITUTE(data_to_clean[[#This Row],[number]],".",""),"00000"),_xlfn.CONCAT(SUBSTITUTE(data_to_clean[[#This Row],[number]],".",""),"00000000")))</f>
        <v>2200000</v>
      </c>
      <c r="I1375" t="s">
        <v>5331</v>
      </c>
      <c r="J1375">
        <f>ROUND(VALUE(SUBSTITUTE(data_to_clean[[#This Row],[growth_%]],".",",")),0)</f>
        <v>301</v>
      </c>
      <c r="K1375" t="s">
        <v>69</v>
      </c>
      <c r="L1375">
        <v>10</v>
      </c>
      <c r="M1375">
        <v>3</v>
      </c>
      <c r="N1375">
        <v>2014</v>
      </c>
      <c r="O1375">
        <v>1</v>
      </c>
      <c r="P1375" t="s">
        <v>34</v>
      </c>
      <c r="Q1375" t="b">
        <f>AND(ISNUMBER(data_to_clean[[#This Row],[revenue_formatted]]),ISNUMBER(data_to_clean[[#This Row],[growth_formatted_%]]),ISNUMBER(data_to_clean[[#This Row],[workers]]),ISNUMBER(data_to_clean[[#This Row],[previous_workers]]),ISNUMBER(data_to_clean[[#This Row],[founded]]),ISNUMBER(data_to_clean[[#This Row],[yrs_on_list]]))</f>
        <v>1</v>
      </c>
    </row>
    <row r="1376" spans="1:17" x14ac:dyDescent="0.25">
      <c r="A1376">
        <v>1370</v>
      </c>
      <c r="B1376" t="s">
        <v>5332</v>
      </c>
      <c r="C1376" t="s">
        <v>66</v>
      </c>
      <c r="D1376" t="str">
        <f>VLOOKUP(data_to_clean[[#This Row],[state]],abbreviation_table[],2,FALSE)</f>
        <v>Virginia</v>
      </c>
      <c r="E1376" t="s">
        <v>2058</v>
      </c>
      <c r="F1376" t="str">
        <f>TRIM(LEFT(data_to_clean[[#This Row],[revenue]],FIND(" ",data_to_clean[[#This Row],[revenue]])))</f>
        <v>30.1</v>
      </c>
      <c r="G1376" t="str">
        <f>RIGHT(data_to_clean[[#This Row],[revenue]],LEN(data_to_clean[[#This Row],[revenue]])-FIND(" ",data_to_clean[[#This Row],[revenue]]))</f>
        <v>Million</v>
      </c>
      <c r="H1376" s="7">
        <f>VALUE(IF(data_to_clean[[#This Row],[multiplicity]]="Million",_xlfn.CONCAT(SUBSTITUTE(data_to_clean[[#This Row],[number]],".",""),"00000"),_xlfn.CONCAT(SUBSTITUTE(data_to_clean[[#This Row],[number]],".",""),"00000000")))</f>
        <v>30100000</v>
      </c>
      <c r="I1376" t="s">
        <v>5334</v>
      </c>
      <c r="J1376">
        <f>ROUND(VALUE(SUBSTITUTE(data_to_clean[[#This Row],[growth_%]],".",",")),0)</f>
        <v>301</v>
      </c>
      <c r="K1376" t="s">
        <v>33</v>
      </c>
      <c r="L1376">
        <v>825</v>
      </c>
      <c r="M1376">
        <v>300</v>
      </c>
      <c r="N1376">
        <v>2011</v>
      </c>
      <c r="O1376">
        <v>1</v>
      </c>
      <c r="P1376" t="s">
        <v>1896</v>
      </c>
      <c r="Q1376" t="b">
        <f>AND(ISNUMBER(data_to_clean[[#This Row],[revenue_formatted]]),ISNUMBER(data_to_clean[[#This Row],[growth_formatted_%]]),ISNUMBER(data_to_clean[[#This Row],[workers]]),ISNUMBER(data_to_clean[[#This Row],[previous_workers]]),ISNUMBER(data_to_clean[[#This Row],[founded]]),ISNUMBER(data_to_clean[[#This Row],[yrs_on_list]]))</f>
        <v>1</v>
      </c>
    </row>
    <row r="1377" spans="1:17" x14ac:dyDescent="0.25">
      <c r="A1377">
        <v>1371</v>
      </c>
      <c r="B1377" t="s">
        <v>5335</v>
      </c>
      <c r="C1377" t="s">
        <v>80</v>
      </c>
      <c r="D1377" t="str">
        <f>VLOOKUP(data_to_clean[[#This Row],[state]],abbreviation_table[],2,FALSE)</f>
        <v>California</v>
      </c>
      <c r="E1377" t="s">
        <v>5337</v>
      </c>
      <c r="F1377" t="str">
        <f>TRIM(LEFT(data_to_clean[[#This Row],[revenue]],FIND(" ",data_to_clean[[#This Row],[revenue]])))</f>
        <v>566</v>
      </c>
      <c r="G1377" t="str">
        <f>RIGHT(data_to_clean[[#This Row],[revenue]],LEN(data_to_clean[[#This Row],[revenue]])-FIND(" ",data_to_clean[[#This Row],[revenue]]))</f>
        <v>Million</v>
      </c>
      <c r="H1377" s="7">
        <f>VALUE(IF(data_to_clean[[#This Row],[multiplicity]]="Million",_xlfn.CONCAT(SUBSTITUTE(data_to_clean[[#This Row],[number]],".",""),"00000"),_xlfn.CONCAT(SUBSTITUTE(data_to_clean[[#This Row],[number]],".",""),"00000000")))</f>
        <v>56600000</v>
      </c>
      <c r="I1377" t="s">
        <v>5338</v>
      </c>
      <c r="J1377">
        <f>ROUND(VALUE(SUBSTITUTE(data_to_clean[[#This Row],[growth_%]],".",",")),0)</f>
        <v>301</v>
      </c>
      <c r="K1377" t="s">
        <v>55</v>
      </c>
      <c r="L1377">
        <v>779</v>
      </c>
      <c r="M1377">
        <v>243</v>
      </c>
      <c r="N1377">
        <v>2001</v>
      </c>
      <c r="O1377">
        <v>1</v>
      </c>
      <c r="P1377" t="s">
        <v>137</v>
      </c>
      <c r="Q1377" t="b">
        <f>AND(ISNUMBER(data_to_clean[[#This Row],[revenue_formatted]]),ISNUMBER(data_to_clean[[#This Row],[growth_formatted_%]]),ISNUMBER(data_to_clean[[#This Row],[workers]]),ISNUMBER(data_to_clean[[#This Row],[previous_workers]]),ISNUMBER(data_to_clean[[#This Row],[founded]]),ISNUMBER(data_to_clean[[#This Row],[yrs_on_list]]))</f>
        <v>1</v>
      </c>
    </row>
    <row r="1378" spans="1:17" x14ac:dyDescent="0.25">
      <c r="A1378">
        <v>1372</v>
      </c>
      <c r="B1378" t="s">
        <v>5339</v>
      </c>
      <c r="C1378" t="s">
        <v>294</v>
      </c>
      <c r="D1378" t="str">
        <f>VLOOKUP(data_to_clean[[#This Row],[state]],abbreviation_table[],2,FALSE)</f>
        <v>Minnesota</v>
      </c>
      <c r="E1378" t="s">
        <v>5341</v>
      </c>
      <c r="F1378" t="str">
        <f>TRIM(LEFT(data_to_clean[[#This Row],[revenue]],FIND(" ",data_to_clean[[#This Row],[revenue]])))</f>
        <v>44.4</v>
      </c>
      <c r="G1378" t="str">
        <f>RIGHT(data_to_clean[[#This Row],[revenue]],LEN(data_to_clean[[#This Row],[revenue]])-FIND(" ",data_to_clean[[#This Row],[revenue]]))</f>
        <v>Million</v>
      </c>
      <c r="H1378" s="7">
        <f>VALUE(IF(data_to_clean[[#This Row],[multiplicity]]="Million",_xlfn.CONCAT(SUBSTITUTE(data_to_clean[[#This Row],[number]],".",""),"00000"),_xlfn.CONCAT(SUBSTITUTE(data_to_clean[[#This Row],[number]],".",""),"00000000")))</f>
        <v>44400000</v>
      </c>
      <c r="I1378" t="s">
        <v>5342</v>
      </c>
      <c r="J1378">
        <f>ROUND(VALUE(SUBSTITUTE(data_to_clean[[#This Row],[growth_%]],".",",")),0)</f>
        <v>301</v>
      </c>
      <c r="K1378" t="s">
        <v>55</v>
      </c>
      <c r="L1378">
        <v>161</v>
      </c>
      <c r="M1378">
        <v>87</v>
      </c>
      <c r="N1378">
        <v>2011</v>
      </c>
      <c r="O1378">
        <v>2</v>
      </c>
      <c r="P1378" t="s">
        <v>298</v>
      </c>
      <c r="Q1378" t="b">
        <f>AND(ISNUMBER(data_to_clean[[#This Row],[revenue_formatted]]),ISNUMBER(data_to_clean[[#This Row],[growth_formatted_%]]),ISNUMBER(data_to_clean[[#This Row],[workers]]),ISNUMBER(data_to_clean[[#This Row],[previous_workers]]),ISNUMBER(data_to_clean[[#This Row],[founded]]),ISNUMBER(data_to_clean[[#This Row],[yrs_on_list]]))</f>
        <v>1</v>
      </c>
    </row>
    <row r="1379" spans="1:17" x14ac:dyDescent="0.25">
      <c r="A1379">
        <v>1373</v>
      </c>
      <c r="B1379" t="s">
        <v>5343</v>
      </c>
      <c r="C1379" t="s">
        <v>105</v>
      </c>
      <c r="D1379" t="str">
        <f>VLOOKUP(data_to_clean[[#This Row],[state]],abbreviation_table[],2,FALSE)</f>
        <v>New York</v>
      </c>
      <c r="E1379" t="s">
        <v>798</v>
      </c>
      <c r="F1379" t="str">
        <f>TRIM(LEFT(data_to_clean[[#This Row],[revenue]],FIND(" ",data_to_clean[[#This Row],[revenue]])))</f>
        <v>3</v>
      </c>
      <c r="G1379" t="str">
        <f>RIGHT(data_to_clean[[#This Row],[revenue]],LEN(data_to_clean[[#This Row],[revenue]])-FIND(" ",data_to_clean[[#This Row],[revenue]]))</f>
        <v>Million</v>
      </c>
      <c r="H1379" s="7">
        <f>VALUE(IF(data_to_clean[[#This Row],[multiplicity]]="Million",_xlfn.CONCAT(SUBSTITUTE(data_to_clean[[#This Row],[number]],".",""),"00000"),_xlfn.CONCAT(SUBSTITUTE(data_to_clean[[#This Row],[number]],".",""),"00000000")))</f>
        <v>300000</v>
      </c>
      <c r="I1379" t="s">
        <v>5345</v>
      </c>
      <c r="J1379">
        <f>ROUND(VALUE(SUBSTITUTE(data_to_clean[[#This Row],[growth_%]],".",",")),0)</f>
        <v>301</v>
      </c>
      <c r="K1379" t="s">
        <v>107</v>
      </c>
      <c r="L1379">
        <v>35</v>
      </c>
      <c r="M1379">
        <v>15</v>
      </c>
      <c r="N1379">
        <v>2012</v>
      </c>
      <c r="O1379">
        <v>2</v>
      </c>
      <c r="P1379" t="s">
        <v>5346</v>
      </c>
      <c r="Q1379" t="b">
        <f>AND(ISNUMBER(data_to_clean[[#This Row],[revenue_formatted]]),ISNUMBER(data_to_clean[[#This Row],[growth_formatted_%]]),ISNUMBER(data_to_clean[[#This Row],[workers]]),ISNUMBER(data_to_clean[[#This Row],[previous_workers]]),ISNUMBER(data_to_clean[[#This Row],[founded]]),ISNUMBER(data_to_clean[[#This Row],[yrs_on_list]]))</f>
        <v>1</v>
      </c>
    </row>
    <row r="1380" spans="1:17" x14ac:dyDescent="0.25">
      <c r="A1380">
        <v>1374</v>
      </c>
      <c r="B1380" t="s">
        <v>5347</v>
      </c>
      <c r="C1380" t="s">
        <v>80</v>
      </c>
      <c r="D1380" t="str">
        <f>VLOOKUP(data_to_clean[[#This Row],[state]],abbreviation_table[],2,FALSE)</f>
        <v>California</v>
      </c>
      <c r="E1380" t="s">
        <v>957</v>
      </c>
      <c r="F1380" t="str">
        <f>TRIM(LEFT(data_to_clean[[#This Row],[revenue]],FIND(" ",data_to_clean[[#This Row],[revenue]])))</f>
        <v>2.2</v>
      </c>
      <c r="G1380" t="str">
        <f>RIGHT(data_to_clean[[#This Row],[revenue]],LEN(data_to_clean[[#This Row],[revenue]])-FIND(" ",data_to_clean[[#This Row],[revenue]]))</f>
        <v>Million</v>
      </c>
      <c r="H1380" s="7">
        <f>VALUE(IF(data_to_clean[[#This Row],[multiplicity]]="Million",_xlfn.CONCAT(SUBSTITUTE(data_to_clean[[#This Row],[number]],".",""),"00000"),_xlfn.CONCAT(SUBSTITUTE(data_to_clean[[#This Row],[number]],".",""),"00000000")))</f>
        <v>2200000</v>
      </c>
      <c r="I1380" t="s">
        <v>5349</v>
      </c>
      <c r="J1380">
        <f>ROUND(VALUE(SUBSTITUTE(data_to_clean[[#This Row],[growth_%]],".",",")),0)</f>
        <v>301</v>
      </c>
      <c r="K1380" t="s">
        <v>18</v>
      </c>
      <c r="L1380">
        <v>18</v>
      </c>
      <c r="M1380">
        <v>6</v>
      </c>
      <c r="N1380">
        <v>2014</v>
      </c>
      <c r="O1380">
        <v>1</v>
      </c>
      <c r="P1380" t="s">
        <v>83</v>
      </c>
      <c r="Q1380" t="b">
        <f>AND(ISNUMBER(data_to_clean[[#This Row],[revenue_formatted]]),ISNUMBER(data_to_clean[[#This Row],[growth_formatted_%]]),ISNUMBER(data_to_clean[[#This Row],[workers]]),ISNUMBER(data_to_clean[[#This Row],[previous_workers]]),ISNUMBER(data_to_clean[[#This Row],[founded]]),ISNUMBER(data_to_clean[[#This Row],[yrs_on_list]]))</f>
        <v>1</v>
      </c>
    </row>
    <row r="1381" spans="1:17" x14ac:dyDescent="0.25">
      <c r="A1381">
        <v>1375</v>
      </c>
      <c r="B1381" t="s">
        <v>5350</v>
      </c>
      <c r="C1381" t="s">
        <v>119</v>
      </c>
      <c r="D1381" t="str">
        <f>VLOOKUP(data_to_clean[[#This Row],[state]],abbreviation_table[],2,FALSE)</f>
        <v>Georgia</v>
      </c>
      <c r="E1381" t="s">
        <v>1068</v>
      </c>
      <c r="F1381" t="str">
        <f>TRIM(LEFT(data_to_clean[[#This Row],[revenue]],FIND(" ",data_to_clean[[#This Row],[revenue]])))</f>
        <v>6.1</v>
      </c>
      <c r="G1381" t="str">
        <f>RIGHT(data_to_clean[[#This Row],[revenue]],LEN(data_to_clean[[#This Row],[revenue]])-FIND(" ",data_to_clean[[#This Row],[revenue]]))</f>
        <v>Million</v>
      </c>
      <c r="H1381" s="7">
        <f>VALUE(IF(data_to_clean[[#This Row],[multiplicity]]="Million",_xlfn.CONCAT(SUBSTITUTE(data_to_clean[[#This Row],[number]],".",""),"00000"),_xlfn.CONCAT(SUBSTITUTE(data_to_clean[[#This Row],[number]],".",""),"00000000")))</f>
        <v>6100000</v>
      </c>
      <c r="I1381" t="s">
        <v>5352</v>
      </c>
      <c r="J1381">
        <f>ROUND(VALUE(SUBSTITUTE(data_to_clean[[#This Row],[growth_%]],".",",")),0)</f>
        <v>301</v>
      </c>
      <c r="K1381" t="s">
        <v>233</v>
      </c>
      <c r="L1381">
        <v>6</v>
      </c>
      <c r="M1381">
        <v>3</v>
      </c>
      <c r="N1381">
        <v>1994</v>
      </c>
      <c r="O1381">
        <v>2</v>
      </c>
      <c r="P1381" t="s">
        <v>3959</v>
      </c>
      <c r="Q1381" t="b">
        <f>AND(ISNUMBER(data_to_clean[[#This Row],[revenue_formatted]]),ISNUMBER(data_to_clean[[#This Row],[growth_formatted_%]]),ISNUMBER(data_to_clean[[#This Row],[workers]]),ISNUMBER(data_to_clean[[#This Row],[previous_workers]]),ISNUMBER(data_to_clean[[#This Row],[founded]]),ISNUMBER(data_to_clean[[#This Row],[yrs_on_list]]))</f>
        <v>1</v>
      </c>
    </row>
    <row r="1382" spans="1:17" x14ac:dyDescent="0.25">
      <c r="A1382">
        <v>1376</v>
      </c>
      <c r="B1382" t="s">
        <v>5353</v>
      </c>
      <c r="C1382" t="s">
        <v>66</v>
      </c>
      <c r="D1382" t="str">
        <f>VLOOKUP(data_to_clean[[#This Row],[state]],abbreviation_table[],2,FALSE)</f>
        <v>Virginia</v>
      </c>
      <c r="E1382" t="s">
        <v>861</v>
      </c>
      <c r="F1382" t="str">
        <f>TRIM(LEFT(data_to_clean[[#This Row],[revenue]],FIND(" ",data_to_clean[[#This Row],[revenue]])))</f>
        <v>5.7</v>
      </c>
      <c r="G1382" t="str">
        <f>RIGHT(data_to_clean[[#This Row],[revenue]],LEN(data_to_clean[[#This Row],[revenue]])-FIND(" ",data_to_clean[[#This Row],[revenue]]))</f>
        <v>Million</v>
      </c>
      <c r="H1382" s="7">
        <f>VALUE(IF(data_to_clean[[#This Row],[multiplicity]]="Million",_xlfn.CONCAT(SUBSTITUTE(data_to_clean[[#This Row],[number]],".",""),"00000"),_xlfn.CONCAT(SUBSTITUTE(data_to_clean[[#This Row],[number]],".",""),"00000000")))</f>
        <v>5700000</v>
      </c>
      <c r="I1382" t="s">
        <v>5355</v>
      </c>
      <c r="J1382">
        <f>ROUND(VALUE(SUBSTITUTE(data_to_clean[[#This Row],[growth_%]],".",",")),0)</f>
        <v>301</v>
      </c>
      <c r="K1382" t="s">
        <v>181</v>
      </c>
      <c r="L1382">
        <v>41</v>
      </c>
      <c r="M1382">
        <v>8</v>
      </c>
      <c r="N1382">
        <v>2010</v>
      </c>
      <c r="O1382">
        <v>2</v>
      </c>
      <c r="P1382" t="s">
        <v>591</v>
      </c>
      <c r="Q1382" t="b">
        <f>AND(ISNUMBER(data_to_clean[[#This Row],[revenue_formatted]]),ISNUMBER(data_to_clean[[#This Row],[growth_formatted_%]]),ISNUMBER(data_to_clean[[#This Row],[workers]]),ISNUMBER(data_to_clean[[#This Row],[previous_workers]]),ISNUMBER(data_to_clean[[#This Row],[founded]]),ISNUMBER(data_to_clean[[#This Row],[yrs_on_list]]))</f>
        <v>1</v>
      </c>
    </row>
    <row r="1383" spans="1:17" x14ac:dyDescent="0.25">
      <c r="A1383">
        <v>1377</v>
      </c>
      <c r="B1383" t="s">
        <v>5356</v>
      </c>
      <c r="C1383" t="s">
        <v>119</v>
      </c>
      <c r="D1383" t="str">
        <f>VLOOKUP(data_to_clean[[#This Row],[state]],abbreviation_table[],2,FALSE)</f>
        <v>Georgia</v>
      </c>
      <c r="E1383" t="s">
        <v>2542</v>
      </c>
      <c r="F1383" t="str">
        <f>TRIM(LEFT(data_to_clean[[#This Row],[revenue]],FIND(" ",data_to_clean[[#This Row],[revenue]])))</f>
        <v>14.8</v>
      </c>
      <c r="G1383" t="str">
        <f>RIGHT(data_to_clean[[#This Row],[revenue]],LEN(data_to_clean[[#This Row],[revenue]])-FIND(" ",data_to_clean[[#This Row],[revenue]]))</f>
        <v>Million</v>
      </c>
      <c r="H1383" s="7">
        <f>VALUE(IF(data_to_clean[[#This Row],[multiplicity]]="Million",_xlfn.CONCAT(SUBSTITUTE(data_to_clean[[#This Row],[number]],".",""),"00000"),_xlfn.CONCAT(SUBSTITUTE(data_to_clean[[#This Row],[number]],".",""),"00000000")))</f>
        <v>14800000</v>
      </c>
      <c r="I1383" t="s">
        <v>5358</v>
      </c>
      <c r="J1383">
        <f>ROUND(VALUE(SUBSTITUTE(data_to_clean[[#This Row],[growth_%]],".",",")),0)</f>
        <v>300</v>
      </c>
      <c r="K1383" t="s">
        <v>55</v>
      </c>
      <c r="L1383">
        <v>804</v>
      </c>
      <c r="M1383">
        <v>75</v>
      </c>
      <c r="N1383">
        <v>2010</v>
      </c>
      <c r="O1383">
        <v>1</v>
      </c>
      <c r="P1383" t="s">
        <v>122</v>
      </c>
      <c r="Q1383" t="b">
        <f>AND(ISNUMBER(data_to_clean[[#This Row],[revenue_formatted]]),ISNUMBER(data_to_clean[[#This Row],[growth_formatted_%]]),ISNUMBER(data_to_clean[[#This Row],[workers]]),ISNUMBER(data_to_clean[[#This Row],[previous_workers]]),ISNUMBER(data_to_clean[[#This Row],[founded]]),ISNUMBER(data_to_clean[[#This Row],[yrs_on_list]]))</f>
        <v>1</v>
      </c>
    </row>
    <row r="1384" spans="1:17" x14ac:dyDescent="0.25">
      <c r="A1384">
        <v>1378</v>
      </c>
      <c r="B1384" t="s">
        <v>5359</v>
      </c>
      <c r="C1384" t="s">
        <v>119</v>
      </c>
      <c r="D1384" t="str">
        <f>VLOOKUP(data_to_clean[[#This Row],[state]],abbreviation_table[],2,FALSE)</f>
        <v>Georgia</v>
      </c>
      <c r="E1384" t="s">
        <v>5361</v>
      </c>
      <c r="F1384" t="str">
        <f>TRIM(LEFT(data_to_clean[[#This Row],[revenue]],FIND(" ",data_to_clean[[#This Row],[revenue]])))</f>
        <v>17</v>
      </c>
      <c r="G1384" t="str">
        <f>RIGHT(data_to_clean[[#This Row],[revenue]],LEN(data_to_clean[[#This Row],[revenue]])-FIND(" ",data_to_clean[[#This Row],[revenue]]))</f>
        <v>Million</v>
      </c>
      <c r="H1384" s="7">
        <f>VALUE(IF(data_to_clean[[#This Row],[multiplicity]]="Million",_xlfn.CONCAT(SUBSTITUTE(data_to_clean[[#This Row],[number]],".",""),"00000"),_xlfn.CONCAT(SUBSTITUTE(data_to_clean[[#This Row],[number]],".",""),"00000000")))</f>
        <v>1700000</v>
      </c>
      <c r="I1384" t="s">
        <v>5362</v>
      </c>
      <c r="J1384">
        <f>ROUND(VALUE(SUBSTITUTE(data_to_clean[[#This Row],[growth_%]],".",",")),0)</f>
        <v>300</v>
      </c>
      <c r="K1384" t="s">
        <v>175</v>
      </c>
      <c r="L1384">
        <v>27</v>
      </c>
      <c r="M1384">
        <v>18</v>
      </c>
      <c r="N1384">
        <v>2011</v>
      </c>
      <c r="O1384">
        <v>3</v>
      </c>
      <c r="P1384" t="s">
        <v>122</v>
      </c>
      <c r="Q1384" t="b">
        <f>AND(ISNUMBER(data_to_clean[[#This Row],[revenue_formatted]]),ISNUMBER(data_to_clean[[#This Row],[growth_formatted_%]]),ISNUMBER(data_to_clean[[#This Row],[workers]]),ISNUMBER(data_to_clean[[#This Row],[previous_workers]]),ISNUMBER(data_to_clean[[#This Row],[founded]]),ISNUMBER(data_to_clean[[#This Row],[yrs_on_list]]))</f>
        <v>1</v>
      </c>
    </row>
    <row r="1385" spans="1:17" x14ac:dyDescent="0.25">
      <c r="A1385">
        <v>1379</v>
      </c>
      <c r="B1385" t="s">
        <v>5363</v>
      </c>
      <c r="C1385" t="s">
        <v>333</v>
      </c>
      <c r="D1385" t="str">
        <f>VLOOKUP(data_to_clean[[#This Row],[state]],abbreviation_table[],2,FALSE)</f>
        <v>Alabama</v>
      </c>
      <c r="E1385" t="s">
        <v>962</v>
      </c>
      <c r="F1385" t="str">
        <f>TRIM(LEFT(data_to_clean[[#This Row],[revenue]],FIND(" ",data_to_clean[[#This Row],[revenue]])))</f>
        <v>3.6</v>
      </c>
      <c r="G1385" t="str">
        <f>RIGHT(data_to_clean[[#This Row],[revenue]],LEN(data_to_clean[[#This Row],[revenue]])-FIND(" ",data_to_clean[[#This Row],[revenue]]))</f>
        <v>Million</v>
      </c>
      <c r="H1385" s="7">
        <f>VALUE(IF(data_to_clean[[#This Row],[multiplicity]]="Million",_xlfn.CONCAT(SUBSTITUTE(data_to_clean[[#This Row],[number]],".",""),"00000"),_xlfn.CONCAT(SUBSTITUTE(data_to_clean[[#This Row],[number]],".",""),"00000000")))</f>
        <v>3600000</v>
      </c>
      <c r="I1385" t="s">
        <v>5365</v>
      </c>
      <c r="J1385">
        <f>ROUND(VALUE(SUBSTITUTE(data_to_clean[[#This Row],[growth_%]],".",",")),0)</f>
        <v>300</v>
      </c>
      <c r="K1385" t="s">
        <v>257</v>
      </c>
      <c r="L1385">
        <v>31</v>
      </c>
      <c r="M1385">
        <v>6</v>
      </c>
      <c r="N1385">
        <v>2013</v>
      </c>
      <c r="O1385">
        <v>1</v>
      </c>
      <c r="P1385" t="s">
        <v>5366</v>
      </c>
      <c r="Q1385" t="b">
        <f>AND(ISNUMBER(data_to_clean[[#This Row],[revenue_formatted]]),ISNUMBER(data_to_clean[[#This Row],[growth_formatted_%]]),ISNUMBER(data_to_clean[[#This Row],[workers]]),ISNUMBER(data_to_clean[[#This Row],[previous_workers]]),ISNUMBER(data_to_clean[[#This Row],[founded]]),ISNUMBER(data_to_clean[[#This Row],[yrs_on_list]]))</f>
        <v>1</v>
      </c>
    </row>
    <row r="1386" spans="1:17" x14ac:dyDescent="0.25">
      <c r="A1386">
        <v>1380</v>
      </c>
      <c r="B1386" t="s">
        <v>5367</v>
      </c>
      <c r="C1386" t="s">
        <v>37</v>
      </c>
      <c r="D1386" t="str">
        <f>VLOOKUP(data_to_clean[[#This Row],[state]],abbreviation_table[],2,FALSE)</f>
        <v>New Mexico</v>
      </c>
      <c r="E1386" t="s">
        <v>87</v>
      </c>
      <c r="F1386" t="str">
        <f>TRIM(LEFT(data_to_clean[[#This Row],[revenue]],FIND(" ",data_to_clean[[#This Row],[revenue]])))</f>
        <v>13.9</v>
      </c>
      <c r="G1386" t="str">
        <f>RIGHT(data_to_clean[[#This Row],[revenue]],LEN(data_to_clean[[#This Row],[revenue]])-FIND(" ",data_to_clean[[#This Row],[revenue]]))</f>
        <v>Million</v>
      </c>
      <c r="H1386" s="7">
        <f>VALUE(IF(data_to_clean[[#This Row],[multiplicity]]="Million",_xlfn.CONCAT(SUBSTITUTE(data_to_clean[[#This Row],[number]],".",""),"00000"),_xlfn.CONCAT(SUBSTITUTE(data_to_clean[[#This Row],[number]],".",""),"00000000")))</f>
        <v>13900000</v>
      </c>
      <c r="I1386" t="s">
        <v>5369</v>
      </c>
      <c r="J1386">
        <f>ROUND(VALUE(SUBSTITUTE(data_to_clean[[#This Row],[growth_%]],".",",")),0)</f>
        <v>300</v>
      </c>
      <c r="K1386" t="s">
        <v>181</v>
      </c>
      <c r="L1386">
        <v>90</v>
      </c>
      <c r="M1386">
        <v>13</v>
      </c>
      <c r="N1386">
        <v>2008</v>
      </c>
      <c r="O1386">
        <v>1</v>
      </c>
      <c r="P1386" t="s">
        <v>5370</v>
      </c>
      <c r="Q1386" t="b">
        <f>AND(ISNUMBER(data_to_clean[[#This Row],[revenue_formatted]]),ISNUMBER(data_to_clean[[#This Row],[growth_formatted_%]]),ISNUMBER(data_to_clean[[#This Row],[workers]]),ISNUMBER(data_to_clean[[#This Row],[previous_workers]]),ISNUMBER(data_to_clean[[#This Row],[founded]]),ISNUMBER(data_to_clean[[#This Row],[yrs_on_list]]))</f>
        <v>1</v>
      </c>
    </row>
    <row r="1387" spans="1:17" x14ac:dyDescent="0.25">
      <c r="A1387">
        <v>1381</v>
      </c>
      <c r="B1387" t="s">
        <v>5371</v>
      </c>
      <c r="C1387" t="s">
        <v>503</v>
      </c>
      <c r="D1387" t="str">
        <f>VLOOKUP(data_to_clean[[#This Row],[state]],abbreviation_table[],2,FALSE)</f>
        <v>Illinois</v>
      </c>
      <c r="E1387" t="s">
        <v>617</v>
      </c>
      <c r="F1387" t="str">
        <f>TRIM(LEFT(data_to_clean[[#This Row],[revenue]],FIND(" ",data_to_clean[[#This Row],[revenue]])))</f>
        <v>3.3</v>
      </c>
      <c r="G1387" t="str">
        <f>RIGHT(data_to_clean[[#This Row],[revenue]],LEN(data_to_clean[[#This Row],[revenue]])-FIND(" ",data_to_clean[[#This Row],[revenue]]))</f>
        <v>Million</v>
      </c>
      <c r="H1387" s="7">
        <f>VALUE(IF(data_to_clean[[#This Row],[multiplicity]]="Million",_xlfn.CONCAT(SUBSTITUTE(data_to_clean[[#This Row],[number]],".",""),"00000"),_xlfn.CONCAT(SUBSTITUTE(data_to_clean[[#This Row],[number]],".",""),"00000000")))</f>
        <v>3300000</v>
      </c>
      <c r="I1387" t="s">
        <v>5373</v>
      </c>
      <c r="J1387">
        <f>ROUND(VALUE(SUBSTITUTE(data_to_clean[[#This Row],[growth_%]],".",",")),0)</f>
        <v>300</v>
      </c>
      <c r="K1387" t="s">
        <v>324</v>
      </c>
      <c r="L1387">
        <v>8</v>
      </c>
      <c r="M1387">
        <v>4</v>
      </c>
      <c r="N1387">
        <v>2014</v>
      </c>
      <c r="O1387">
        <v>1</v>
      </c>
      <c r="P1387" t="s">
        <v>355</v>
      </c>
      <c r="Q1387" t="b">
        <f>AND(ISNUMBER(data_to_clean[[#This Row],[revenue_formatted]]),ISNUMBER(data_to_clean[[#This Row],[growth_formatted_%]]),ISNUMBER(data_to_clean[[#This Row],[workers]]),ISNUMBER(data_to_clean[[#This Row],[previous_workers]]),ISNUMBER(data_to_clean[[#This Row],[founded]]),ISNUMBER(data_to_clean[[#This Row],[yrs_on_list]]))</f>
        <v>1</v>
      </c>
    </row>
    <row r="1388" spans="1:17" x14ac:dyDescent="0.25">
      <c r="A1388">
        <v>1382</v>
      </c>
      <c r="B1388" t="s">
        <v>5374</v>
      </c>
      <c r="C1388" t="s">
        <v>98</v>
      </c>
      <c r="D1388" t="str">
        <f>VLOOKUP(data_to_clean[[#This Row],[state]],abbreviation_table[],2,FALSE)</f>
        <v>Washington</v>
      </c>
      <c r="E1388" t="s">
        <v>5376</v>
      </c>
      <c r="F1388" t="str">
        <f>TRIM(LEFT(data_to_clean[[#This Row],[revenue]],FIND(" ",data_to_clean[[#This Row],[revenue]])))</f>
        <v>24.5</v>
      </c>
      <c r="G1388" t="str">
        <f>RIGHT(data_to_clean[[#This Row],[revenue]],LEN(data_to_clean[[#This Row],[revenue]])-FIND(" ",data_to_clean[[#This Row],[revenue]]))</f>
        <v>Million</v>
      </c>
      <c r="H1388" s="7">
        <f>VALUE(IF(data_to_clean[[#This Row],[multiplicity]]="Million",_xlfn.CONCAT(SUBSTITUTE(data_to_clean[[#This Row],[number]],".",""),"00000"),_xlfn.CONCAT(SUBSTITUTE(data_to_clean[[#This Row],[number]],".",""),"00000000")))</f>
        <v>24500000</v>
      </c>
      <c r="I1388" t="s">
        <v>5377</v>
      </c>
      <c r="J1388">
        <f>ROUND(VALUE(SUBSTITUTE(data_to_clean[[#This Row],[growth_%]],".",",")),0)</f>
        <v>300</v>
      </c>
      <c r="K1388" t="s">
        <v>156</v>
      </c>
      <c r="L1388">
        <v>94</v>
      </c>
      <c r="M1388">
        <v>42</v>
      </c>
      <c r="N1388">
        <v>2009</v>
      </c>
      <c r="O1388">
        <v>4</v>
      </c>
      <c r="P1388" t="s">
        <v>101</v>
      </c>
      <c r="Q1388" t="b">
        <f>AND(ISNUMBER(data_to_clean[[#This Row],[revenue_formatted]]),ISNUMBER(data_to_clean[[#This Row],[growth_formatted_%]]),ISNUMBER(data_to_clean[[#This Row],[workers]]),ISNUMBER(data_to_clean[[#This Row],[previous_workers]]),ISNUMBER(data_to_clean[[#This Row],[founded]]),ISNUMBER(data_to_clean[[#This Row],[yrs_on_list]]))</f>
        <v>1</v>
      </c>
    </row>
    <row r="1389" spans="1:17" x14ac:dyDescent="0.25">
      <c r="A1389">
        <v>1383</v>
      </c>
      <c r="B1389" t="s">
        <v>5378</v>
      </c>
      <c r="C1389" t="s">
        <v>166</v>
      </c>
      <c r="D1389" t="str">
        <f>VLOOKUP(data_to_clean[[#This Row],[state]],abbreviation_table[],2,FALSE)</f>
        <v>Utah</v>
      </c>
      <c r="E1389" t="s">
        <v>3524</v>
      </c>
      <c r="F1389" t="str">
        <f>TRIM(LEFT(data_to_clean[[#This Row],[revenue]],FIND(" ",data_to_clean[[#This Row],[revenue]])))</f>
        <v>11.2</v>
      </c>
      <c r="G1389" t="str">
        <f>RIGHT(data_to_clean[[#This Row],[revenue]],LEN(data_to_clean[[#This Row],[revenue]])-FIND(" ",data_to_clean[[#This Row],[revenue]]))</f>
        <v>Million</v>
      </c>
      <c r="H1389" s="7">
        <f>VALUE(IF(data_to_clean[[#This Row],[multiplicity]]="Million",_xlfn.CONCAT(SUBSTITUTE(data_to_clean[[#This Row],[number]],".",""),"00000"),_xlfn.CONCAT(SUBSTITUTE(data_to_clean[[#This Row],[number]],".",""),"00000000")))</f>
        <v>11200000</v>
      </c>
      <c r="I1389" t="s">
        <v>5380</v>
      </c>
      <c r="J1389">
        <f>ROUND(VALUE(SUBSTITUTE(data_to_clean[[#This Row],[growth_%]],".",",")),0)</f>
        <v>299</v>
      </c>
      <c r="K1389" t="s">
        <v>107</v>
      </c>
      <c r="L1389">
        <v>53</v>
      </c>
      <c r="M1389">
        <v>15</v>
      </c>
      <c r="N1389">
        <v>2014</v>
      </c>
      <c r="O1389">
        <v>1</v>
      </c>
      <c r="P1389" t="s">
        <v>1734</v>
      </c>
      <c r="Q1389" t="b">
        <f>AND(ISNUMBER(data_to_clean[[#This Row],[revenue_formatted]]),ISNUMBER(data_to_clean[[#This Row],[growth_formatted_%]]),ISNUMBER(data_to_clean[[#This Row],[workers]]),ISNUMBER(data_to_clean[[#This Row],[previous_workers]]),ISNUMBER(data_to_clean[[#This Row],[founded]]),ISNUMBER(data_to_clean[[#This Row],[yrs_on_list]]))</f>
        <v>1</v>
      </c>
    </row>
    <row r="1390" spans="1:17" x14ac:dyDescent="0.25">
      <c r="A1390">
        <v>1384</v>
      </c>
      <c r="B1390" t="s">
        <v>5381</v>
      </c>
      <c r="C1390" t="s">
        <v>105</v>
      </c>
      <c r="D1390" t="str">
        <f>VLOOKUP(data_to_clean[[#This Row],[state]],abbreviation_table[],2,FALSE)</f>
        <v>New York</v>
      </c>
      <c r="E1390" t="s">
        <v>5383</v>
      </c>
      <c r="F1390" t="str">
        <f>TRIM(LEFT(data_to_clean[[#This Row],[revenue]],FIND(" ",data_to_clean[[#This Row],[revenue]])))</f>
        <v>127.4</v>
      </c>
      <c r="G1390" t="str">
        <f>RIGHT(data_to_clean[[#This Row],[revenue]],LEN(data_to_clean[[#This Row],[revenue]])-FIND(" ",data_to_clean[[#This Row],[revenue]]))</f>
        <v>Million</v>
      </c>
      <c r="H1390" s="7">
        <f>VALUE(IF(data_to_clean[[#This Row],[multiplicity]]="Million",_xlfn.CONCAT(SUBSTITUTE(data_to_clean[[#This Row],[number]],".",""),"00000"),_xlfn.CONCAT(SUBSTITUTE(data_to_clean[[#This Row],[number]],".",""),"00000000")))</f>
        <v>127400000</v>
      </c>
      <c r="I1390" t="s">
        <v>5384</v>
      </c>
      <c r="J1390">
        <f>ROUND(VALUE(SUBSTITUTE(data_to_clean[[#This Row],[growth_%]],".",",")),0)</f>
        <v>299</v>
      </c>
      <c r="K1390" t="s">
        <v>18</v>
      </c>
      <c r="L1390">
        <v>433</v>
      </c>
      <c r="M1390">
        <v>172</v>
      </c>
      <c r="N1390">
        <v>2011</v>
      </c>
      <c r="O1390">
        <v>1</v>
      </c>
      <c r="P1390" t="s">
        <v>108</v>
      </c>
      <c r="Q1390" t="b">
        <f>AND(ISNUMBER(data_to_clean[[#This Row],[revenue_formatted]]),ISNUMBER(data_to_clean[[#This Row],[growth_formatted_%]]),ISNUMBER(data_to_clean[[#This Row],[workers]]),ISNUMBER(data_to_clean[[#This Row],[previous_workers]]),ISNUMBER(data_to_clean[[#This Row],[founded]]),ISNUMBER(data_to_clean[[#This Row],[yrs_on_list]]))</f>
        <v>1</v>
      </c>
    </row>
    <row r="1391" spans="1:17" x14ac:dyDescent="0.25">
      <c r="A1391">
        <v>1385</v>
      </c>
      <c r="B1391" t="s">
        <v>5385</v>
      </c>
      <c r="C1391" t="s">
        <v>166</v>
      </c>
      <c r="D1391" t="str">
        <f>VLOOKUP(data_to_clean[[#This Row],[state]],abbreviation_table[],2,FALSE)</f>
        <v>Utah</v>
      </c>
      <c r="E1391" t="s">
        <v>1418</v>
      </c>
      <c r="F1391" t="str">
        <f>TRIM(LEFT(data_to_clean[[#This Row],[revenue]],FIND(" ",data_to_clean[[#This Row],[revenue]])))</f>
        <v>6.8</v>
      </c>
      <c r="G1391" t="str">
        <f>RIGHT(data_to_clean[[#This Row],[revenue]],LEN(data_to_clean[[#This Row],[revenue]])-FIND(" ",data_to_clean[[#This Row],[revenue]]))</f>
        <v>Million</v>
      </c>
      <c r="H1391" s="7">
        <f>VALUE(IF(data_to_clean[[#This Row],[multiplicity]]="Million",_xlfn.CONCAT(SUBSTITUTE(data_to_clean[[#This Row],[number]],".",""),"00000"),_xlfn.CONCAT(SUBSTITUTE(data_to_clean[[#This Row],[number]],".",""),"00000000")))</f>
        <v>6800000</v>
      </c>
      <c r="I1391" t="s">
        <v>5387</v>
      </c>
      <c r="J1391">
        <f>ROUND(VALUE(SUBSTITUTE(data_to_clean[[#This Row],[growth_%]],".",",")),0)</f>
        <v>299</v>
      </c>
      <c r="K1391" t="s">
        <v>40</v>
      </c>
      <c r="L1391">
        <v>10</v>
      </c>
      <c r="M1391">
        <v>3</v>
      </c>
      <c r="N1391">
        <v>2014</v>
      </c>
      <c r="O1391">
        <v>2</v>
      </c>
      <c r="P1391" t="s">
        <v>5388</v>
      </c>
      <c r="Q1391" t="b">
        <f>AND(ISNUMBER(data_to_clean[[#This Row],[revenue_formatted]]),ISNUMBER(data_to_clean[[#This Row],[growth_formatted_%]]),ISNUMBER(data_to_clean[[#This Row],[workers]]),ISNUMBER(data_to_clean[[#This Row],[previous_workers]]),ISNUMBER(data_to_clean[[#This Row],[founded]]),ISNUMBER(data_to_clean[[#This Row],[yrs_on_list]]))</f>
        <v>1</v>
      </c>
    </row>
    <row r="1392" spans="1:17" x14ac:dyDescent="0.25">
      <c r="A1392">
        <v>1386</v>
      </c>
      <c r="B1392" t="s">
        <v>5389</v>
      </c>
      <c r="C1392" t="s">
        <v>52</v>
      </c>
      <c r="D1392" t="str">
        <f>VLOOKUP(data_to_clean[[#This Row],[state]],abbreviation_table[],2,FALSE)</f>
        <v>Florida</v>
      </c>
      <c r="E1392" t="s">
        <v>185</v>
      </c>
      <c r="F1392" t="str">
        <f>TRIM(LEFT(data_to_clean[[#This Row],[revenue]],FIND(" ",data_to_clean[[#This Row],[revenue]])))</f>
        <v>7.8</v>
      </c>
      <c r="G1392" t="str">
        <f>RIGHT(data_to_clean[[#This Row],[revenue]],LEN(data_to_clean[[#This Row],[revenue]])-FIND(" ",data_to_clean[[#This Row],[revenue]]))</f>
        <v>Million</v>
      </c>
      <c r="H1392" s="7">
        <f>VALUE(IF(data_to_clean[[#This Row],[multiplicity]]="Million",_xlfn.CONCAT(SUBSTITUTE(data_to_clean[[#This Row],[number]],".",""),"00000"),_xlfn.CONCAT(SUBSTITUTE(data_to_clean[[#This Row],[number]],".",""),"00000000")))</f>
        <v>7800000</v>
      </c>
      <c r="I1392" t="s">
        <v>5391</v>
      </c>
      <c r="J1392">
        <f>ROUND(VALUE(SUBSTITUTE(data_to_clean[[#This Row],[growth_%]],".",",")),0)</f>
        <v>299</v>
      </c>
      <c r="K1392" t="s">
        <v>107</v>
      </c>
      <c r="L1392">
        <v>45</v>
      </c>
      <c r="M1392">
        <v>19</v>
      </c>
      <c r="N1392">
        <v>2004</v>
      </c>
      <c r="O1392">
        <v>3</v>
      </c>
      <c r="P1392" t="s">
        <v>373</v>
      </c>
      <c r="Q1392" t="b">
        <f>AND(ISNUMBER(data_to_clean[[#This Row],[revenue_formatted]]),ISNUMBER(data_to_clean[[#This Row],[growth_formatted_%]]),ISNUMBER(data_to_clean[[#This Row],[workers]]),ISNUMBER(data_to_clean[[#This Row],[previous_workers]]),ISNUMBER(data_to_clean[[#This Row],[founded]]),ISNUMBER(data_to_clean[[#This Row],[yrs_on_list]]))</f>
        <v>1</v>
      </c>
    </row>
    <row r="1393" spans="1:17" x14ac:dyDescent="0.25">
      <c r="A1393">
        <v>1387</v>
      </c>
      <c r="B1393" t="s">
        <v>5392</v>
      </c>
      <c r="C1393" t="s">
        <v>119</v>
      </c>
      <c r="D1393" t="str">
        <f>VLOOKUP(data_to_clean[[#This Row],[state]],abbreviation_table[],2,FALSE)</f>
        <v>Georgia</v>
      </c>
      <c r="E1393" t="s">
        <v>5394</v>
      </c>
      <c r="F1393" t="str">
        <f>TRIM(LEFT(data_to_clean[[#This Row],[revenue]],FIND(" ",data_to_clean[[#This Row],[revenue]])))</f>
        <v>156.3</v>
      </c>
      <c r="G1393" t="str">
        <f>RIGHT(data_to_clean[[#This Row],[revenue]],LEN(data_to_clean[[#This Row],[revenue]])-FIND(" ",data_to_clean[[#This Row],[revenue]]))</f>
        <v>Million</v>
      </c>
      <c r="H1393" s="7">
        <f>VALUE(IF(data_to_clean[[#This Row],[multiplicity]]="Million",_xlfn.CONCAT(SUBSTITUTE(data_to_clean[[#This Row],[number]],".",""),"00000"),_xlfn.CONCAT(SUBSTITUTE(data_to_clean[[#This Row],[number]],".",""),"00000000")))</f>
        <v>156300000</v>
      </c>
      <c r="I1393" t="s">
        <v>5395</v>
      </c>
      <c r="J1393">
        <f>ROUND(VALUE(SUBSTITUTE(data_to_clean[[#This Row],[growth_%]],".",",")),0)</f>
        <v>298</v>
      </c>
      <c r="K1393" t="s">
        <v>18</v>
      </c>
      <c r="L1393">
        <v>221</v>
      </c>
      <c r="M1393">
        <v>154</v>
      </c>
      <c r="N1393">
        <v>2007</v>
      </c>
      <c r="O1393">
        <v>6</v>
      </c>
      <c r="P1393" t="s">
        <v>122</v>
      </c>
      <c r="Q1393" t="b">
        <f>AND(ISNUMBER(data_to_clean[[#This Row],[revenue_formatted]]),ISNUMBER(data_to_clean[[#This Row],[growth_formatted_%]]),ISNUMBER(data_to_clean[[#This Row],[workers]]),ISNUMBER(data_to_clean[[#This Row],[previous_workers]]),ISNUMBER(data_to_clean[[#This Row],[founded]]),ISNUMBER(data_to_clean[[#This Row],[yrs_on_list]]))</f>
        <v>1</v>
      </c>
    </row>
    <row r="1394" spans="1:17" x14ac:dyDescent="0.25">
      <c r="A1394">
        <v>1388</v>
      </c>
      <c r="B1394" t="s">
        <v>5396</v>
      </c>
      <c r="C1394" t="s">
        <v>434</v>
      </c>
      <c r="D1394" t="str">
        <f>VLOOKUP(data_to_clean[[#This Row],[state]],abbreviation_table[],2,FALSE)</f>
        <v>Maine</v>
      </c>
      <c r="E1394" t="s">
        <v>5361</v>
      </c>
      <c r="F1394" t="str">
        <f>TRIM(LEFT(data_to_clean[[#This Row],[revenue]],FIND(" ",data_to_clean[[#This Row],[revenue]])))</f>
        <v>17</v>
      </c>
      <c r="G1394" t="str">
        <f>RIGHT(data_to_clean[[#This Row],[revenue]],LEN(data_to_clean[[#This Row],[revenue]])-FIND(" ",data_to_clean[[#This Row],[revenue]]))</f>
        <v>Million</v>
      </c>
      <c r="H1394" s="7">
        <f>VALUE(IF(data_to_clean[[#This Row],[multiplicity]]="Million",_xlfn.CONCAT(SUBSTITUTE(data_to_clean[[#This Row],[number]],".",""),"00000"),_xlfn.CONCAT(SUBSTITUTE(data_to_clean[[#This Row],[number]],".",""),"00000000")))</f>
        <v>1700000</v>
      </c>
      <c r="I1394" t="s">
        <v>5398</v>
      </c>
      <c r="J1394">
        <f>ROUND(VALUE(SUBSTITUTE(data_to_clean[[#This Row],[growth_%]],".",",")),0)</f>
        <v>298</v>
      </c>
      <c r="K1394" t="s">
        <v>336</v>
      </c>
      <c r="L1394">
        <v>450</v>
      </c>
      <c r="M1394">
        <v>182</v>
      </c>
      <c r="N1394">
        <v>2013</v>
      </c>
      <c r="O1394">
        <v>3</v>
      </c>
      <c r="P1394" t="s">
        <v>1996</v>
      </c>
      <c r="Q1394" t="b">
        <f>AND(ISNUMBER(data_to_clean[[#This Row],[revenue_formatted]]),ISNUMBER(data_to_clean[[#This Row],[growth_formatted_%]]),ISNUMBER(data_to_clean[[#This Row],[workers]]),ISNUMBER(data_to_clean[[#This Row],[previous_workers]]),ISNUMBER(data_to_clean[[#This Row],[founded]]),ISNUMBER(data_to_clean[[#This Row],[yrs_on_list]]))</f>
        <v>1</v>
      </c>
    </row>
    <row r="1395" spans="1:17" x14ac:dyDescent="0.25">
      <c r="A1395">
        <v>1389</v>
      </c>
      <c r="B1395" t="s">
        <v>5399</v>
      </c>
      <c r="C1395" t="s">
        <v>105</v>
      </c>
      <c r="D1395" t="str">
        <f>VLOOKUP(data_to_clean[[#This Row],[state]],abbreviation_table[],2,FALSE)</f>
        <v>New York</v>
      </c>
      <c r="E1395" t="s">
        <v>993</v>
      </c>
      <c r="F1395" t="str">
        <f>TRIM(LEFT(data_to_clean[[#This Row],[revenue]],FIND(" ",data_to_clean[[#This Row],[revenue]])))</f>
        <v>2.3</v>
      </c>
      <c r="G1395" t="str">
        <f>RIGHT(data_to_clean[[#This Row],[revenue]],LEN(data_to_clean[[#This Row],[revenue]])-FIND(" ",data_to_clean[[#This Row],[revenue]]))</f>
        <v>Million</v>
      </c>
      <c r="H1395" s="7">
        <f>VALUE(IF(data_to_clean[[#This Row],[multiplicity]]="Million",_xlfn.CONCAT(SUBSTITUTE(data_to_clean[[#This Row],[number]],".",""),"00000"),_xlfn.CONCAT(SUBSTITUTE(data_to_clean[[#This Row],[number]],".",""),"00000000")))</f>
        <v>2300000</v>
      </c>
      <c r="I1395" t="s">
        <v>5401</v>
      </c>
      <c r="J1395">
        <f>ROUND(VALUE(SUBSTITUTE(data_to_clean[[#This Row],[growth_%]],".",",")),0)</f>
        <v>298</v>
      </c>
      <c r="K1395" t="s">
        <v>336</v>
      </c>
      <c r="L1395">
        <v>28</v>
      </c>
      <c r="M1395">
        <v>8</v>
      </c>
      <c r="N1395">
        <v>2014</v>
      </c>
      <c r="O1395">
        <v>1</v>
      </c>
      <c r="P1395" t="s">
        <v>108</v>
      </c>
      <c r="Q1395" t="b">
        <f>AND(ISNUMBER(data_to_clean[[#This Row],[revenue_formatted]]),ISNUMBER(data_to_clean[[#This Row],[growth_formatted_%]]),ISNUMBER(data_to_clean[[#This Row],[workers]]),ISNUMBER(data_to_clean[[#This Row],[previous_workers]]),ISNUMBER(data_to_clean[[#This Row],[founded]]),ISNUMBER(data_to_clean[[#This Row],[yrs_on_list]]))</f>
        <v>1</v>
      </c>
    </row>
    <row r="1396" spans="1:17" x14ac:dyDescent="0.25">
      <c r="A1396">
        <v>1390</v>
      </c>
      <c r="B1396" t="s">
        <v>5402</v>
      </c>
      <c r="C1396" t="s">
        <v>1768</v>
      </c>
      <c r="D1396" t="str">
        <f>VLOOKUP(data_to_clean[[#This Row],[state]],abbreviation_table[],2,FALSE)</f>
        <v>Oregon</v>
      </c>
      <c r="E1396" t="s">
        <v>1920</v>
      </c>
      <c r="F1396" t="str">
        <f>TRIM(LEFT(data_to_clean[[#This Row],[revenue]],FIND(" ",data_to_clean[[#This Row],[revenue]])))</f>
        <v>2.4</v>
      </c>
      <c r="G1396" t="str">
        <f>RIGHT(data_to_clean[[#This Row],[revenue]],LEN(data_to_clean[[#This Row],[revenue]])-FIND(" ",data_to_clean[[#This Row],[revenue]]))</f>
        <v>Million</v>
      </c>
      <c r="H1396" s="7">
        <f>VALUE(IF(data_to_clean[[#This Row],[multiplicity]]="Million",_xlfn.CONCAT(SUBSTITUTE(data_to_clean[[#This Row],[number]],".",""),"00000"),_xlfn.CONCAT(SUBSTITUTE(data_to_clean[[#This Row],[number]],".",""),"00000000")))</f>
        <v>2400000</v>
      </c>
      <c r="I1396" t="s">
        <v>5404</v>
      </c>
      <c r="J1396">
        <f>ROUND(VALUE(SUBSTITUTE(data_to_clean[[#This Row],[growth_%]],".",",")),0)</f>
        <v>297</v>
      </c>
      <c r="K1396" t="s">
        <v>297</v>
      </c>
      <c r="L1396">
        <v>9</v>
      </c>
      <c r="M1396">
        <v>4</v>
      </c>
      <c r="N1396">
        <v>2009</v>
      </c>
      <c r="O1396">
        <v>1</v>
      </c>
      <c r="P1396" t="s">
        <v>4573</v>
      </c>
      <c r="Q1396" t="b">
        <f>AND(ISNUMBER(data_to_clean[[#This Row],[revenue_formatted]]),ISNUMBER(data_to_clean[[#This Row],[growth_formatted_%]]),ISNUMBER(data_to_clean[[#This Row],[workers]]),ISNUMBER(data_to_clean[[#This Row],[previous_workers]]),ISNUMBER(data_to_clean[[#This Row],[founded]]),ISNUMBER(data_to_clean[[#This Row],[yrs_on_list]]))</f>
        <v>1</v>
      </c>
    </row>
    <row r="1397" spans="1:17" x14ac:dyDescent="0.25">
      <c r="A1397">
        <v>1391</v>
      </c>
      <c r="B1397" t="s">
        <v>5405</v>
      </c>
      <c r="C1397" t="s">
        <v>503</v>
      </c>
      <c r="D1397" t="str">
        <f>VLOOKUP(data_to_clean[[#This Row],[state]],abbreviation_table[],2,FALSE)</f>
        <v>Illinois</v>
      </c>
      <c r="E1397" t="s">
        <v>1309</v>
      </c>
      <c r="F1397" t="str">
        <f>TRIM(LEFT(data_to_clean[[#This Row],[revenue]],FIND(" ",data_to_clean[[#This Row],[revenue]])))</f>
        <v>3.4</v>
      </c>
      <c r="G1397" t="str">
        <f>RIGHT(data_to_clean[[#This Row],[revenue]],LEN(data_to_clean[[#This Row],[revenue]])-FIND(" ",data_to_clean[[#This Row],[revenue]]))</f>
        <v>Million</v>
      </c>
      <c r="H1397" s="7">
        <f>VALUE(IF(data_to_clean[[#This Row],[multiplicity]]="Million",_xlfn.CONCAT(SUBSTITUTE(data_to_clean[[#This Row],[number]],".",""),"00000"),_xlfn.CONCAT(SUBSTITUTE(data_to_clean[[#This Row],[number]],".",""),"00000000")))</f>
        <v>3400000</v>
      </c>
      <c r="I1397" t="s">
        <v>5407</v>
      </c>
      <c r="J1397">
        <f>ROUND(VALUE(SUBSTITUTE(data_to_clean[[#This Row],[growth_%]],".",",")),0)</f>
        <v>297</v>
      </c>
      <c r="K1397" t="s">
        <v>257</v>
      </c>
      <c r="L1397">
        <v>38</v>
      </c>
      <c r="M1397">
        <v>6</v>
      </c>
      <c r="N1397">
        <v>2009</v>
      </c>
      <c r="O1397">
        <v>1</v>
      </c>
      <c r="P1397" t="s">
        <v>1984</v>
      </c>
      <c r="Q1397" t="b">
        <f>AND(ISNUMBER(data_to_clean[[#This Row],[revenue_formatted]]),ISNUMBER(data_to_clean[[#This Row],[growth_formatted_%]]),ISNUMBER(data_to_clean[[#This Row],[workers]]),ISNUMBER(data_to_clean[[#This Row],[previous_workers]]),ISNUMBER(data_to_clean[[#This Row],[founded]]),ISNUMBER(data_to_clean[[#This Row],[yrs_on_list]]))</f>
        <v>1</v>
      </c>
    </row>
    <row r="1398" spans="1:17" x14ac:dyDescent="0.25">
      <c r="A1398">
        <v>1392</v>
      </c>
      <c r="B1398" t="s">
        <v>5408</v>
      </c>
      <c r="C1398" t="s">
        <v>52</v>
      </c>
      <c r="D1398" t="str">
        <f>VLOOKUP(data_to_clean[[#This Row],[state]],abbreviation_table[],2,FALSE)</f>
        <v>Florida</v>
      </c>
      <c r="E1398" t="s">
        <v>399</v>
      </c>
      <c r="F1398" t="str">
        <f>TRIM(LEFT(data_to_clean[[#This Row],[revenue]],FIND(" ",data_to_clean[[#This Row],[revenue]])))</f>
        <v>9</v>
      </c>
      <c r="G1398" t="str">
        <f>RIGHT(data_to_clean[[#This Row],[revenue]],LEN(data_to_clean[[#This Row],[revenue]])-FIND(" ",data_to_clean[[#This Row],[revenue]]))</f>
        <v>Million</v>
      </c>
      <c r="H1398" s="7">
        <f>VALUE(IF(data_to_clean[[#This Row],[multiplicity]]="Million",_xlfn.CONCAT(SUBSTITUTE(data_to_clean[[#This Row],[number]],".",""),"00000"),_xlfn.CONCAT(SUBSTITUTE(data_to_clean[[#This Row],[number]],".",""),"00000000")))</f>
        <v>900000</v>
      </c>
      <c r="I1398" t="s">
        <v>5410</v>
      </c>
      <c r="J1398">
        <f>ROUND(VALUE(SUBSTITUTE(data_to_clean[[#This Row],[growth_%]],".",",")),0)</f>
        <v>297</v>
      </c>
      <c r="K1398" t="s">
        <v>623</v>
      </c>
      <c r="L1398">
        <v>68</v>
      </c>
      <c r="M1398">
        <v>20</v>
      </c>
      <c r="N1398">
        <v>2013</v>
      </c>
      <c r="O1398">
        <v>2</v>
      </c>
      <c r="P1398" t="s">
        <v>4420</v>
      </c>
      <c r="Q1398" t="b">
        <f>AND(ISNUMBER(data_to_clean[[#This Row],[revenue_formatted]]),ISNUMBER(data_to_clean[[#This Row],[growth_formatted_%]]),ISNUMBER(data_to_clean[[#This Row],[workers]]),ISNUMBER(data_to_clean[[#This Row],[previous_workers]]),ISNUMBER(data_to_clean[[#This Row],[founded]]),ISNUMBER(data_to_clean[[#This Row],[yrs_on_list]]))</f>
        <v>1</v>
      </c>
    </row>
    <row r="1399" spans="1:17" x14ac:dyDescent="0.25">
      <c r="A1399">
        <v>1393</v>
      </c>
      <c r="B1399" t="s">
        <v>5411</v>
      </c>
      <c r="C1399" t="s">
        <v>66</v>
      </c>
      <c r="D1399" t="str">
        <f>VLOOKUP(data_to_clean[[#This Row],[state]],abbreviation_table[],2,FALSE)</f>
        <v>Virginia</v>
      </c>
      <c r="E1399" t="s">
        <v>943</v>
      </c>
      <c r="F1399" t="str">
        <f>TRIM(LEFT(data_to_clean[[#This Row],[revenue]],FIND(" ",data_to_clean[[#This Row],[revenue]])))</f>
        <v>24.7</v>
      </c>
      <c r="G1399" t="str">
        <f>RIGHT(data_to_clean[[#This Row],[revenue]],LEN(data_to_clean[[#This Row],[revenue]])-FIND(" ",data_to_clean[[#This Row],[revenue]]))</f>
        <v>Million</v>
      </c>
      <c r="H1399" s="7">
        <f>VALUE(IF(data_to_clean[[#This Row],[multiplicity]]="Million",_xlfn.CONCAT(SUBSTITUTE(data_to_clean[[#This Row],[number]],".",""),"00000"),_xlfn.CONCAT(SUBSTITUTE(data_to_clean[[#This Row],[number]],".",""),"00000000")))</f>
        <v>24700000</v>
      </c>
      <c r="I1399" t="s">
        <v>5413</v>
      </c>
      <c r="J1399">
        <f>ROUND(VALUE(SUBSTITUTE(data_to_clean[[#This Row],[growth_%]],".",",")),0)</f>
        <v>297</v>
      </c>
      <c r="K1399" t="s">
        <v>181</v>
      </c>
      <c r="L1399">
        <v>235</v>
      </c>
      <c r="M1399">
        <v>63</v>
      </c>
      <c r="N1399">
        <v>2007</v>
      </c>
      <c r="O1399">
        <v>4</v>
      </c>
      <c r="P1399" t="s">
        <v>2006</v>
      </c>
      <c r="Q1399" t="b">
        <f>AND(ISNUMBER(data_to_clean[[#This Row],[revenue_formatted]]),ISNUMBER(data_to_clean[[#This Row],[growth_formatted_%]]),ISNUMBER(data_to_clean[[#This Row],[workers]]),ISNUMBER(data_to_clean[[#This Row],[previous_workers]]),ISNUMBER(data_to_clean[[#This Row],[founded]]),ISNUMBER(data_to_clean[[#This Row],[yrs_on_list]]))</f>
        <v>1</v>
      </c>
    </row>
    <row r="1400" spans="1:17" x14ac:dyDescent="0.25">
      <c r="A1400">
        <v>1394</v>
      </c>
      <c r="B1400" t="s">
        <v>5414</v>
      </c>
      <c r="C1400" t="s">
        <v>243</v>
      </c>
      <c r="D1400" t="str">
        <f>VLOOKUP(data_to_clean[[#This Row],[state]],abbreviation_table[],2,FALSE)</f>
        <v>Maryland</v>
      </c>
      <c r="E1400" t="s">
        <v>1227</v>
      </c>
      <c r="F1400" t="str">
        <f>TRIM(LEFT(data_to_clean[[#This Row],[revenue]],FIND(" ",data_to_clean[[#This Row],[revenue]])))</f>
        <v>4.2</v>
      </c>
      <c r="G1400" t="str">
        <f>RIGHT(data_to_clean[[#This Row],[revenue]],LEN(data_to_clean[[#This Row],[revenue]])-FIND(" ",data_to_clean[[#This Row],[revenue]]))</f>
        <v>Million</v>
      </c>
      <c r="H1400" s="7">
        <f>VALUE(IF(data_to_clean[[#This Row],[multiplicity]]="Million",_xlfn.CONCAT(SUBSTITUTE(data_to_clean[[#This Row],[number]],".",""),"00000"),_xlfn.CONCAT(SUBSTITUTE(data_to_clean[[#This Row],[number]],".",""),"00000000")))</f>
        <v>4200000</v>
      </c>
      <c r="I1400" t="s">
        <v>5416</v>
      </c>
      <c r="J1400">
        <f>ROUND(VALUE(SUBSTITUTE(data_to_clean[[#This Row],[growth_%]],".",",")),0)</f>
        <v>296</v>
      </c>
      <c r="K1400" t="s">
        <v>156</v>
      </c>
      <c r="L1400">
        <v>105</v>
      </c>
      <c r="M1400">
        <v>40</v>
      </c>
      <c r="N1400">
        <v>2010</v>
      </c>
      <c r="O1400">
        <v>2</v>
      </c>
      <c r="P1400" t="s">
        <v>5417</v>
      </c>
      <c r="Q1400" t="b">
        <f>AND(ISNUMBER(data_to_clean[[#This Row],[revenue_formatted]]),ISNUMBER(data_to_clean[[#This Row],[growth_formatted_%]]),ISNUMBER(data_to_clean[[#This Row],[workers]]),ISNUMBER(data_to_clean[[#This Row],[previous_workers]]),ISNUMBER(data_to_clean[[#This Row],[founded]]),ISNUMBER(data_to_clean[[#This Row],[yrs_on_list]]))</f>
        <v>1</v>
      </c>
    </row>
    <row r="1401" spans="1:17" x14ac:dyDescent="0.25">
      <c r="A1401">
        <v>1395</v>
      </c>
      <c r="B1401" t="s">
        <v>5418</v>
      </c>
      <c r="C1401" t="s">
        <v>215</v>
      </c>
      <c r="D1401" t="str">
        <f>VLOOKUP(data_to_clean[[#This Row],[state]],abbreviation_table[],2,FALSE)</f>
        <v>North Carolina</v>
      </c>
      <c r="E1401" t="s">
        <v>2523</v>
      </c>
      <c r="F1401" t="str">
        <f>TRIM(LEFT(data_to_clean[[#This Row],[revenue]],FIND(" ",data_to_clean[[#This Row],[revenue]])))</f>
        <v>44</v>
      </c>
      <c r="G1401" t="str">
        <f>RIGHT(data_to_clean[[#This Row],[revenue]],LEN(data_to_clean[[#This Row],[revenue]])-FIND(" ",data_to_clean[[#This Row],[revenue]]))</f>
        <v>Million</v>
      </c>
      <c r="H1401" s="7">
        <f>VALUE(IF(data_to_clean[[#This Row],[multiplicity]]="Million",_xlfn.CONCAT(SUBSTITUTE(data_to_clean[[#This Row],[number]],".",""),"00000"),_xlfn.CONCAT(SUBSTITUTE(data_to_clean[[#This Row],[number]],".",""),"00000000")))</f>
        <v>4400000</v>
      </c>
      <c r="I1401" t="s">
        <v>5420</v>
      </c>
      <c r="J1401">
        <f>ROUND(VALUE(SUBSTITUTE(data_to_clean[[#This Row],[growth_%]],".",",")),0)</f>
        <v>296</v>
      </c>
      <c r="K1401" t="s">
        <v>329</v>
      </c>
      <c r="L1401">
        <v>50</v>
      </c>
      <c r="M1401">
        <v>28</v>
      </c>
      <c r="N1401">
        <v>2009</v>
      </c>
      <c r="O1401">
        <v>4</v>
      </c>
      <c r="P1401" t="s">
        <v>5422</v>
      </c>
      <c r="Q1401" t="b">
        <f>AND(ISNUMBER(data_to_clean[[#This Row],[revenue_formatted]]),ISNUMBER(data_to_clean[[#This Row],[growth_formatted_%]]),ISNUMBER(data_to_clean[[#This Row],[workers]]),ISNUMBER(data_to_clean[[#This Row],[previous_workers]]),ISNUMBER(data_to_clean[[#This Row],[founded]]),ISNUMBER(data_to_clean[[#This Row],[yrs_on_list]]))</f>
        <v>1</v>
      </c>
    </row>
    <row r="1402" spans="1:17" x14ac:dyDescent="0.25">
      <c r="A1402">
        <v>1396</v>
      </c>
      <c r="B1402" t="s">
        <v>5423</v>
      </c>
      <c r="C1402" t="s">
        <v>30</v>
      </c>
      <c r="D1402" t="str">
        <f>VLOOKUP(data_to_clean[[#This Row],[state]],abbreviation_table[],2,FALSE)</f>
        <v>Texas</v>
      </c>
      <c r="E1402" t="s">
        <v>943</v>
      </c>
      <c r="F1402" t="str">
        <f>TRIM(LEFT(data_to_clean[[#This Row],[revenue]],FIND(" ",data_to_clean[[#This Row],[revenue]])))</f>
        <v>24.7</v>
      </c>
      <c r="G1402" t="str">
        <f>RIGHT(data_to_clean[[#This Row],[revenue]],LEN(data_to_clean[[#This Row],[revenue]])-FIND(" ",data_to_clean[[#This Row],[revenue]]))</f>
        <v>Million</v>
      </c>
      <c r="H1402" s="7">
        <f>VALUE(IF(data_to_clean[[#This Row],[multiplicity]]="Million",_xlfn.CONCAT(SUBSTITUTE(data_to_clean[[#This Row],[number]],".",""),"00000"),_xlfn.CONCAT(SUBSTITUTE(data_to_clean[[#This Row],[number]],".",""),"00000000")))</f>
        <v>24700000</v>
      </c>
      <c r="I1402" t="s">
        <v>5425</v>
      </c>
      <c r="J1402">
        <f>ROUND(VALUE(SUBSTITUTE(data_to_clean[[#This Row],[growth_%]],".",",")),0)</f>
        <v>296</v>
      </c>
      <c r="K1402" t="s">
        <v>257</v>
      </c>
      <c r="L1402">
        <v>211</v>
      </c>
      <c r="M1402">
        <v>37</v>
      </c>
      <c r="N1402">
        <v>2014</v>
      </c>
      <c r="O1402">
        <v>1</v>
      </c>
      <c r="P1402" t="s">
        <v>34</v>
      </c>
      <c r="Q1402" t="b">
        <f>AND(ISNUMBER(data_to_clean[[#This Row],[revenue_formatted]]),ISNUMBER(data_to_clean[[#This Row],[growth_formatted_%]]),ISNUMBER(data_to_clean[[#This Row],[workers]]),ISNUMBER(data_to_clean[[#This Row],[previous_workers]]),ISNUMBER(data_to_clean[[#This Row],[founded]]),ISNUMBER(data_to_clean[[#This Row],[yrs_on_list]]))</f>
        <v>1</v>
      </c>
    </row>
    <row r="1403" spans="1:17" x14ac:dyDescent="0.25">
      <c r="A1403">
        <v>1397</v>
      </c>
      <c r="B1403" t="s">
        <v>5426</v>
      </c>
      <c r="C1403" t="s">
        <v>119</v>
      </c>
      <c r="D1403" t="str">
        <f>VLOOKUP(data_to_clean[[#This Row],[state]],abbreviation_table[],2,FALSE)</f>
        <v>Georgia</v>
      </c>
      <c r="E1403" t="s">
        <v>3175</v>
      </c>
      <c r="F1403" t="str">
        <f>TRIM(LEFT(data_to_clean[[#This Row],[revenue]],FIND(" ",data_to_clean[[#This Row],[revenue]])))</f>
        <v>14.6</v>
      </c>
      <c r="G1403" t="str">
        <f>RIGHT(data_to_clean[[#This Row],[revenue]],LEN(data_to_clean[[#This Row],[revenue]])-FIND(" ",data_to_clean[[#This Row],[revenue]]))</f>
        <v>Million</v>
      </c>
      <c r="H1403" s="7">
        <f>VALUE(IF(data_to_clean[[#This Row],[multiplicity]]="Million",_xlfn.CONCAT(SUBSTITUTE(data_to_clean[[#This Row],[number]],".",""),"00000"),_xlfn.CONCAT(SUBSTITUTE(data_to_clean[[#This Row],[number]],".",""),"00000000")))</f>
        <v>14600000</v>
      </c>
      <c r="I1403" t="s">
        <v>5428</v>
      </c>
      <c r="J1403">
        <f>ROUND(VALUE(SUBSTITUTE(data_to_clean[[#This Row],[growth_%]],".",",")),0)</f>
        <v>296</v>
      </c>
      <c r="K1403" t="s">
        <v>211</v>
      </c>
      <c r="L1403">
        <v>51</v>
      </c>
      <c r="M1403">
        <v>14</v>
      </c>
      <c r="N1403">
        <v>2011</v>
      </c>
      <c r="O1403">
        <v>1</v>
      </c>
      <c r="P1403" t="s">
        <v>5429</v>
      </c>
      <c r="Q1403" t="b">
        <f>AND(ISNUMBER(data_to_clean[[#This Row],[revenue_formatted]]),ISNUMBER(data_to_clean[[#This Row],[growth_formatted_%]]),ISNUMBER(data_to_clean[[#This Row],[workers]]),ISNUMBER(data_to_clean[[#This Row],[previous_workers]]),ISNUMBER(data_to_clean[[#This Row],[founded]]),ISNUMBER(data_to_clean[[#This Row],[yrs_on_list]]))</f>
        <v>1</v>
      </c>
    </row>
    <row r="1404" spans="1:17" x14ac:dyDescent="0.25">
      <c r="A1404">
        <v>1398</v>
      </c>
      <c r="B1404" t="s">
        <v>5430</v>
      </c>
      <c r="C1404" t="s">
        <v>80</v>
      </c>
      <c r="D1404" t="str">
        <f>VLOOKUP(data_to_clean[[#This Row],[state]],abbreviation_table[],2,FALSE)</f>
        <v>California</v>
      </c>
      <c r="E1404" t="s">
        <v>3529</v>
      </c>
      <c r="F1404" t="str">
        <f>TRIM(LEFT(data_to_clean[[#This Row],[revenue]],FIND(" ",data_to_clean[[#This Row],[revenue]])))</f>
        <v>13.1</v>
      </c>
      <c r="G1404" t="str">
        <f>RIGHT(data_to_clean[[#This Row],[revenue]],LEN(data_to_clean[[#This Row],[revenue]])-FIND(" ",data_to_clean[[#This Row],[revenue]]))</f>
        <v>Million</v>
      </c>
      <c r="H1404" s="7">
        <f>VALUE(IF(data_to_clean[[#This Row],[multiplicity]]="Million",_xlfn.CONCAT(SUBSTITUTE(data_to_clean[[#This Row],[number]],".",""),"00000"),_xlfn.CONCAT(SUBSTITUTE(data_to_clean[[#This Row],[number]],".",""),"00000000")))</f>
        <v>13100000</v>
      </c>
      <c r="I1404" t="s">
        <v>5432</v>
      </c>
      <c r="J1404">
        <f>ROUND(VALUE(SUBSTITUTE(data_to_clean[[#This Row],[growth_%]],".",",")),0)</f>
        <v>296</v>
      </c>
      <c r="K1404" t="s">
        <v>156</v>
      </c>
      <c r="L1404">
        <v>250</v>
      </c>
      <c r="M1404">
        <v>80</v>
      </c>
      <c r="N1404">
        <v>2011</v>
      </c>
      <c r="O1404">
        <v>2</v>
      </c>
      <c r="P1404" t="s">
        <v>1403</v>
      </c>
      <c r="Q1404" t="b">
        <f>AND(ISNUMBER(data_to_clean[[#This Row],[revenue_formatted]]),ISNUMBER(data_to_clean[[#This Row],[growth_formatted_%]]),ISNUMBER(data_to_clean[[#This Row],[workers]]),ISNUMBER(data_to_clean[[#This Row],[previous_workers]]),ISNUMBER(data_to_clean[[#This Row],[founded]]),ISNUMBER(data_to_clean[[#This Row],[yrs_on_list]]))</f>
        <v>1</v>
      </c>
    </row>
    <row r="1405" spans="1:17" x14ac:dyDescent="0.25">
      <c r="A1405">
        <v>1399</v>
      </c>
      <c r="B1405" t="s">
        <v>5433</v>
      </c>
      <c r="C1405" t="s">
        <v>80</v>
      </c>
      <c r="D1405" t="str">
        <f>VLOOKUP(data_to_clean[[#This Row],[state]],abbreviation_table[],2,FALSE)</f>
        <v>California</v>
      </c>
      <c r="E1405" t="s">
        <v>3111</v>
      </c>
      <c r="F1405" t="str">
        <f>TRIM(LEFT(data_to_clean[[#This Row],[revenue]],FIND(" ",data_to_clean[[#This Row],[revenue]])))</f>
        <v>129.6</v>
      </c>
      <c r="G1405" t="str">
        <f>RIGHT(data_to_clean[[#This Row],[revenue]],LEN(data_to_clean[[#This Row],[revenue]])-FIND(" ",data_to_clean[[#This Row],[revenue]]))</f>
        <v>Million</v>
      </c>
      <c r="H1405" s="7">
        <f>VALUE(IF(data_to_clean[[#This Row],[multiplicity]]="Million",_xlfn.CONCAT(SUBSTITUTE(data_to_clean[[#This Row],[number]],".",""),"00000"),_xlfn.CONCAT(SUBSTITUTE(data_to_clean[[#This Row],[number]],".",""),"00000000")))</f>
        <v>129600000</v>
      </c>
      <c r="I1405" t="s">
        <v>5435</v>
      </c>
      <c r="J1405">
        <f>ROUND(VALUE(SUBSTITUTE(data_to_clean[[#This Row],[growth_%]],".",",")),0)</f>
        <v>296</v>
      </c>
      <c r="K1405" t="s">
        <v>187</v>
      </c>
      <c r="L1405">
        <v>33</v>
      </c>
      <c r="M1405">
        <v>22</v>
      </c>
      <c r="N1405">
        <v>1994</v>
      </c>
      <c r="O1405">
        <v>1</v>
      </c>
      <c r="P1405" t="s">
        <v>964</v>
      </c>
      <c r="Q1405" t="b">
        <f>AND(ISNUMBER(data_to_clean[[#This Row],[revenue_formatted]]),ISNUMBER(data_to_clean[[#This Row],[growth_formatted_%]]),ISNUMBER(data_to_clean[[#This Row],[workers]]),ISNUMBER(data_to_clean[[#This Row],[previous_workers]]),ISNUMBER(data_to_clean[[#This Row],[founded]]),ISNUMBER(data_to_clean[[#This Row],[yrs_on_list]]))</f>
        <v>1</v>
      </c>
    </row>
    <row r="1406" spans="1:17" x14ac:dyDescent="0.25">
      <c r="A1406">
        <v>1400</v>
      </c>
      <c r="B1406" t="s">
        <v>5436</v>
      </c>
      <c r="C1406" t="s">
        <v>30</v>
      </c>
      <c r="D1406" t="str">
        <f>VLOOKUP(data_to_clean[[#This Row],[state]],abbreviation_table[],2,FALSE)</f>
        <v>Texas</v>
      </c>
      <c r="E1406" t="s">
        <v>603</v>
      </c>
      <c r="F1406" t="str">
        <f>TRIM(LEFT(data_to_clean[[#This Row],[revenue]],FIND(" ",data_to_clean[[#This Row],[revenue]])))</f>
        <v>3.8</v>
      </c>
      <c r="G1406" t="str">
        <f>RIGHT(data_to_clean[[#This Row],[revenue]],LEN(data_to_clean[[#This Row],[revenue]])-FIND(" ",data_to_clean[[#This Row],[revenue]]))</f>
        <v>Million</v>
      </c>
      <c r="H1406" s="7">
        <f>VALUE(IF(data_to_clean[[#This Row],[multiplicity]]="Million",_xlfn.CONCAT(SUBSTITUTE(data_to_clean[[#This Row],[number]],".",""),"00000"),_xlfn.CONCAT(SUBSTITUTE(data_to_clean[[#This Row],[number]],".",""),"00000000")))</f>
        <v>3800000</v>
      </c>
      <c r="I1406" t="s">
        <v>5438</v>
      </c>
      <c r="J1406">
        <f>ROUND(VALUE(SUBSTITUTE(data_to_clean[[#This Row],[growth_%]],".",",")),0)</f>
        <v>295</v>
      </c>
      <c r="K1406" t="s">
        <v>336</v>
      </c>
      <c r="L1406">
        <v>17</v>
      </c>
      <c r="M1406">
        <v>10</v>
      </c>
      <c r="N1406">
        <v>2007</v>
      </c>
      <c r="O1406">
        <v>1</v>
      </c>
      <c r="P1406" t="s">
        <v>5439</v>
      </c>
      <c r="Q1406" t="b">
        <f>AND(ISNUMBER(data_to_clean[[#This Row],[revenue_formatted]]),ISNUMBER(data_to_clean[[#This Row],[growth_formatted_%]]),ISNUMBER(data_to_clean[[#This Row],[workers]]),ISNUMBER(data_to_clean[[#This Row],[previous_workers]]),ISNUMBER(data_to_clean[[#This Row],[founded]]),ISNUMBER(data_to_clean[[#This Row],[yrs_on_list]]))</f>
        <v>1</v>
      </c>
    </row>
    <row r="1407" spans="1:17" x14ac:dyDescent="0.25">
      <c r="A1407">
        <v>1401</v>
      </c>
      <c r="B1407" t="s">
        <v>5440</v>
      </c>
      <c r="C1407" t="s">
        <v>86</v>
      </c>
      <c r="D1407" t="str">
        <f>VLOOKUP(data_to_clean[[#This Row],[state]],abbreviation_table[],2,FALSE)</f>
        <v>Colorado</v>
      </c>
      <c r="E1407" t="s">
        <v>927</v>
      </c>
      <c r="F1407" t="str">
        <f>TRIM(LEFT(data_to_clean[[#This Row],[revenue]],FIND(" ",data_to_clean[[#This Row],[revenue]])))</f>
        <v>6.9</v>
      </c>
      <c r="G1407" t="str">
        <f>RIGHT(data_to_clean[[#This Row],[revenue]],LEN(data_to_clean[[#This Row],[revenue]])-FIND(" ",data_to_clean[[#This Row],[revenue]]))</f>
        <v>Million</v>
      </c>
      <c r="H1407" s="7">
        <f>VALUE(IF(data_to_clean[[#This Row],[multiplicity]]="Million",_xlfn.CONCAT(SUBSTITUTE(data_to_clean[[#This Row],[number]],".",""),"00000"),_xlfn.CONCAT(SUBSTITUTE(data_to_clean[[#This Row],[number]],".",""),"00000000")))</f>
        <v>6900000</v>
      </c>
      <c r="I1407" t="s">
        <v>5442</v>
      </c>
      <c r="J1407">
        <f>ROUND(VALUE(SUBSTITUTE(data_to_clean[[#This Row],[growth_%]],".",",")),0)</f>
        <v>295</v>
      </c>
      <c r="K1407" t="s">
        <v>69</v>
      </c>
      <c r="L1407">
        <v>41</v>
      </c>
      <c r="M1407">
        <v>19</v>
      </c>
      <c r="N1407">
        <v>2010</v>
      </c>
      <c r="O1407">
        <v>2</v>
      </c>
      <c r="P1407" t="s">
        <v>89</v>
      </c>
      <c r="Q1407" t="b">
        <f>AND(ISNUMBER(data_to_clean[[#This Row],[revenue_formatted]]),ISNUMBER(data_to_clean[[#This Row],[growth_formatted_%]]),ISNUMBER(data_to_clean[[#This Row],[workers]]),ISNUMBER(data_to_clean[[#This Row],[previous_workers]]),ISNUMBER(data_to_clean[[#This Row],[founded]]),ISNUMBER(data_to_clean[[#This Row],[yrs_on_list]]))</f>
        <v>1</v>
      </c>
    </row>
    <row r="1408" spans="1:17" x14ac:dyDescent="0.25">
      <c r="A1408">
        <v>1402</v>
      </c>
      <c r="B1408" t="s">
        <v>5443</v>
      </c>
      <c r="C1408" t="s">
        <v>503</v>
      </c>
      <c r="D1408" t="str">
        <f>VLOOKUP(data_to_clean[[#This Row],[state]],abbreviation_table[],2,FALSE)</f>
        <v>Illinois</v>
      </c>
      <c r="E1408" t="s">
        <v>1473</v>
      </c>
      <c r="F1408" t="str">
        <f>TRIM(LEFT(data_to_clean[[#This Row],[revenue]],FIND(" ",data_to_clean[[#This Row],[revenue]])))</f>
        <v>5</v>
      </c>
      <c r="G1408" t="str">
        <f>RIGHT(data_to_clean[[#This Row],[revenue]],LEN(data_to_clean[[#This Row],[revenue]])-FIND(" ",data_to_clean[[#This Row],[revenue]]))</f>
        <v>Million</v>
      </c>
      <c r="H1408" s="7">
        <f>VALUE(IF(data_to_clean[[#This Row],[multiplicity]]="Million",_xlfn.CONCAT(SUBSTITUTE(data_to_clean[[#This Row],[number]],".",""),"00000"),_xlfn.CONCAT(SUBSTITUTE(data_to_clean[[#This Row],[number]],".",""),"00000000")))</f>
        <v>500000</v>
      </c>
      <c r="I1408" t="s">
        <v>5445</v>
      </c>
      <c r="J1408">
        <f>ROUND(VALUE(SUBSTITUTE(data_to_clean[[#This Row],[growth_%]],".",",")),0)</f>
        <v>294</v>
      </c>
      <c r="K1408" t="s">
        <v>18</v>
      </c>
      <c r="L1408">
        <v>40</v>
      </c>
      <c r="M1408">
        <v>15</v>
      </c>
      <c r="N1408">
        <v>2012</v>
      </c>
      <c r="O1408">
        <v>1</v>
      </c>
      <c r="P1408" t="s">
        <v>5446</v>
      </c>
      <c r="Q1408" t="b">
        <f>AND(ISNUMBER(data_to_clean[[#This Row],[revenue_formatted]]),ISNUMBER(data_to_clean[[#This Row],[growth_formatted_%]]),ISNUMBER(data_to_clean[[#This Row],[workers]]),ISNUMBER(data_to_clean[[#This Row],[previous_workers]]),ISNUMBER(data_to_clean[[#This Row],[founded]]),ISNUMBER(data_to_clean[[#This Row],[yrs_on_list]]))</f>
        <v>1</v>
      </c>
    </row>
    <row r="1409" spans="1:17" x14ac:dyDescent="0.25">
      <c r="A1409">
        <v>1403</v>
      </c>
      <c r="B1409" t="s">
        <v>5447</v>
      </c>
      <c r="C1409" t="s">
        <v>503</v>
      </c>
      <c r="D1409" t="str">
        <f>VLOOKUP(data_to_clean[[#This Row],[state]],abbreviation_table[],2,FALSE)</f>
        <v>Illinois</v>
      </c>
      <c r="E1409" t="s">
        <v>765</v>
      </c>
      <c r="F1409" t="str">
        <f>TRIM(LEFT(data_to_clean[[#This Row],[revenue]],FIND(" ",data_to_clean[[#This Row],[revenue]])))</f>
        <v>5.5</v>
      </c>
      <c r="G1409" t="str">
        <f>RIGHT(data_to_clean[[#This Row],[revenue]],LEN(data_to_clean[[#This Row],[revenue]])-FIND(" ",data_to_clean[[#This Row],[revenue]]))</f>
        <v>Million</v>
      </c>
      <c r="H1409" s="7">
        <f>VALUE(IF(data_to_clean[[#This Row],[multiplicity]]="Million",_xlfn.CONCAT(SUBSTITUTE(data_to_clean[[#This Row],[number]],".",""),"00000"),_xlfn.CONCAT(SUBSTITUTE(data_to_clean[[#This Row],[number]],".",""),"00000000")))</f>
        <v>5500000</v>
      </c>
      <c r="I1409" t="s">
        <v>5449</v>
      </c>
      <c r="J1409">
        <f>ROUND(VALUE(SUBSTITUTE(data_to_clean[[#This Row],[growth_%]],".",",")),0)</f>
        <v>294</v>
      </c>
      <c r="K1409" t="s">
        <v>289</v>
      </c>
      <c r="L1409">
        <v>45</v>
      </c>
      <c r="M1409">
        <v>33</v>
      </c>
      <c r="N1409">
        <v>2006</v>
      </c>
      <c r="O1409">
        <v>3</v>
      </c>
      <c r="P1409" t="s">
        <v>506</v>
      </c>
      <c r="Q1409" t="b">
        <f>AND(ISNUMBER(data_to_clean[[#This Row],[revenue_formatted]]),ISNUMBER(data_to_clean[[#This Row],[growth_formatted_%]]),ISNUMBER(data_to_clean[[#This Row],[workers]]),ISNUMBER(data_to_clean[[#This Row],[previous_workers]]),ISNUMBER(data_to_clean[[#This Row],[founded]]),ISNUMBER(data_to_clean[[#This Row],[yrs_on_list]]))</f>
        <v>1</v>
      </c>
    </row>
    <row r="1410" spans="1:17" x14ac:dyDescent="0.25">
      <c r="A1410">
        <v>1404</v>
      </c>
      <c r="B1410" t="s">
        <v>5450</v>
      </c>
      <c r="C1410" t="s">
        <v>341</v>
      </c>
      <c r="D1410" t="str">
        <f>VLOOKUP(data_to_clean[[#This Row],[state]],abbreviation_table[],2,FALSE)</f>
        <v>Massachusetts</v>
      </c>
      <c r="E1410" t="s">
        <v>5452</v>
      </c>
      <c r="F1410" t="str">
        <f>TRIM(LEFT(data_to_clean[[#This Row],[revenue]],FIND(" ",data_to_clean[[#This Row],[revenue]])))</f>
        <v>38.4</v>
      </c>
      <c r="G1410" t="str">
        <f>RIGHT(data_to_clean[[#This Row],[revenue]],LEN(data_to_clean[[#This Row],[revenue]])-FIND(" ",data_to_clean[[#This Row],[revenue]]))</f>
        <v>Million</v>
      </c>
      <c r="H1410" s="7">
        <f>VALUE(IF(data_to_clean[[#This Row],[multiplicity]]="Million",_xlfn.CONCAT(SUBSTITUTE(data_to_clean[[#This Row],[number]],".",""),"00000"),_xlfn.CONCAT(SUBSTITUTE(data_to_clean[[#This Row],[number]],".",""),"00000000")))</f>
        <v>38400000</v>
      </c>
      <c r="I1410" t="s">
        <v>5453</v>
      </c>
      <c r="J1410">
        <f>ROUND(VALUE(SUBSTITUTE(data_to_clean[[#This Row],[growth_%]],".",",")),0)</f>
        <v>293</v>
      </c>
      <c r="K1410" t="s">
        <v>18</v>
      </c>
      <c r="L1410">
        <v>83</v>
      </c>
      <c r="M1410">
        <v>58</v>
      </c>
      <c r="N1410">
        <v>2008</v>
      </c>
      <c r="O1410">
        <v>5</v>
      </c>
      <c r="P1410" t="s">
        <v>344</v>
      </c>
      <c r="Q1410" t="b">
        <f>AND(ISNUMBER(data_to_clean[[#This Row],[revenue_formatted]]),ISNUMBER(data_to_clean[[#This Row],[growth_formatted_%]]),ISNUMBER(data_to_clean[[#This Row],[workers]]),ISNUMBER(data_to_clean[[#This Row],[previous_workers]]),ISNUMBER(data_to_clean[[#This Row],[founded]]),ISNUMBER(data_to_clean[[#This Row],[yrs_on_list]]))</f>
        <v>1</v>
      </c>
    </row>
    <row r="1411" spans="1:17" x14ac:dyDescent="0.25">
      <c r="A1411">
        <v>1405</v>
      </c>
      <c r="B1411" t="s">
        <v>5454</v>
      </c>
      <c r="C1411" t="s">
        <v>119</v>
      </c>
      <c r="D1411" t="str">
        <f>VLOOKUP(data_to_clean[[#This Row],[state]],abbreviation_table[],2,FALSE)</f>
        <v>Georgia</v>
      </c>
      <c r="E1411" t="s">
        <v>1342</v>
      </c>
      <c r="F1411" t="str">
        <f>TRIM(LEFT(data_to_clean[[#This Row],[revenue]],FIND(" ",data_to_clean[[#This Row],[revenue]])))</f>
        <v>9.1</v>
      </c>
      <c r="G1411" t="str">
        <f>RIGHT(data_to_clean[[#This Row],[revenue]],LEN(data_to_clean[[#This Row],[revenue]])-FIND(" ",data_to_clean[[#This Row],[revenue]]))</f>
        <v>Million</v>
      </c>
      <c r="H1411" s="7">
        <f>VALUE(IF(data_to_clean[[#This Row],[multiplicity]]="Million",_xlfn.CONCAT(SUBSTITUTE(data_to_clean[[#This Row],[number]],".",""),"00000"),_xlfn.CONCAT(SUBSTITUTE(data_to_clean[[#This Row],[number]],".",""),"00000000")))</f>
        <v>9100000</v>
      </c>
      <c r="I1411" t="s">
        <v>5456</v>
      </c>
      <c r="J1411">
        <f>ROUND(VALUE(SUBSTITUTE(data_to_clean[[#This Row],[growth_%]],".",",")),0)</f>
        <v>293</v>
      </c>
      <c r="K1411" t="s">
        <v>233</v>
      </c>
      <c r="L1411">
        <v>9</v>
      </c>
      <c r="M1411">
        <v>2</v>
      </c>
      <c r="N1411">
        <v>2001</v>
      </c>
      <c r="O1411">
        <v>1</v>
      </c>
      <c r="P1411" t="s">
        <v>1362</v>
      </c>
      <c r="Q1411" t="b">
        <f>AND(ISNUMBER(data_to_clean[[#This Row],[revenue_formatted]]),ISNUMBER(data_to_clean[[#This Row],[growth_formatted_%]]),ISNUMBER(data_to_clean[[#This Row],[workers]]),ISNUMBER(data_to_clean[[#This Row],[previous_workers]]),ISNUMBER(data_to_clean[[#This Row],[founded]]),ISNUMBER(data_to_clean[[#This Row],[yrs_on_list]]))</f>
        <v>1</v>
      </c>
    </row>
    <row r="1412" spans="1:17" x14ac:dyDescent="0.25">
      <c r="A1412">
        <v>1406</v>
      </c>
      <c r="B1412" t="s">
        <v>5457</v>
      </c>
      <c r="C1412" t="s">
        <v>45</v>
      </c>
      <c r="D1412" t="str">
        <f>VLOOKUP(data_to_clean[[#This Row],[state]],abbreviation_table[],2,FALSE)</f>
        <v>Pennsylvania</v>
      </c>
      <c r="E1412" t="s">
        <v>2413</v>
      </c>
      <c r="F1412" t="str">
        <f>TRIM(LEFT(data_to_clean[[#This Row],[revenue]],FIND(" ",data_to_clean[[#This Row],[revenue]])))</f>
        <v>46.4</v>
      </c>
      <c r="G1412" t="str">
        <f>RIGHT(data_to_clean[[#This Row],[revenue]],LEN(data_to_clean[[#This Row],[revenue]])-FIND(" ",data_to_clean[[#This Row],[revenue]]))</f>
        <v>Million</v>
      </c>
      <c r="H1412" s="7">
        <f>VALUE(IF(data_to_clean[[#This Row],[multiplicity]]="Million",_xlfn.CONCAT(SUBSTITUTE(data_to_clean[[#This Row],[number]],".",""),"00000"),_xlfn.CONCAT(SUBSTITUTE(data_to_clean[[#This Row],[number]],".",""),"00000000")))</f>
        <v>46400000</v>
      </c>
      <c r="I1412" t="s">
        <v>5459</v>
      </c>
      <c r="J1412">
        <f>ROUND(VALUE(SUBSTITUTE(data_to_clean[[#This Row],[growth_%]],".",",")),0)</f>
        <v>293</v>
      </c>
      <c r="K1412" t="s">
        <v>55</v>
      </c>
      <c r="L1412">
        <v>237</v>
      </c>
      <c r="M1412">
        <v>97</v>
      </c>
      <c r="N1412">
        <v>2005</v>
      </c>
      <c r="O1412">
        <v>7</v>
      </c>
      <c r="P1412" t="s">
        <v>49</v>
      </c>
      <c r="Q1412" t="b">
        <f>AND(ISNUMBER(data_to_clean[[#This Row],[revenue_formatted]]),ISNUMBER(data_to_clean[[#This Row],[growth_formatted_%]]),ISNUMBER(data_to_clean[[#This Row],[workers]]),ISNUMBER(data_to_clean[[#This Row],[previous_workers]]),ISNUMBER(data_to_clean[[#This Row],[founded]]),ISNUMBER(data_to_clean[[#This Row],[yrs_on_list]]))</f>
        <v>1</v>
      </c>
    </row>
    <row r="1413" spans="1:17" x14ac:dyDescent="0.25">
      <c r="A1413">
        <v>1407</v>
      </c>
      <c r="B1413" t="s">
        <v>5460</v>
      </c>
      <c r="C1413" t="s">
        <v>503</v>
      </c>
      <c r="D1413" t="str">
        <f>VLOOKUP(data_to_clean[[#This Row],[state]],abbreviation_table[],2,FALSE)</f>
        <v>Illinois</v>
      </c>
      <c r="E1413" t="s">
        <v>5462</v>
      </c>
      <c r="F1413" t="str">
        <f>TRIM(LEFT(data_to_clean[[#This Row],[revenue]],FIND(" ",data_to_clean[[#This Row],[revenue]])))</f>
        <v>60.3</v>
      </c>
      <c r="G1413" t="str">
        <f>RIGHT(data_to_clean[[#This Row],[revenue]],LEN(data_to_clean[[#This Row],[revenue]])-FIND(" ",data_to_clean[[#This Row],[revenue]]))</f>
        <v>Million</v>
      </c>
      <c r="H1413" s="7">
        <f>VALUE(IF(data_to_clean[[#This Row],[multiplicity]]="Million",_xlfn.CONCAT(SUBSTITUTE(data_to_clean[[#This Row],[number]],".",""),"00000"),_xlfn.CONCAT(SUBSTITUTE(data_to_clean[[#This Row],[number]],".",""),"00000000")))</f>
        <v>60300000</v>
      </c>
      <c r="I1413" t="s">
        <v>5463</v>
      </c>
      <c r="J1413">
        <f>ROUND(VALUE(SUBSTITUTE(data_to_clean[[#This Row],[growth_%]],".",",")),0)</f>
        <v>293</v>
      </c>
      <c r="K1413" t="s">
        <v>25</v>
      </c>
      <c r="L1413">
        <v>85</v>
      </c>
      <c r="M1413">
        <v>33</v>
      </c>
      <c r="N1413">
        <v>2005</v>
      </c>
      <c r="O1413">
        <v>3</v>
      </c>
      <c r="P1413" t="s">
        <v>5464</v>
      </c>
      <c r="Q1413" t="b">
        <f>AND(ISNUMBER(data_to_clean[[#This Row],[revenue_formatted]]),ISNUMBER(data_to_clean[[#This Row],[growth_formatted_%]]),ISNUMBER(data_to_clean[[#This Row],[workers]]),ISNUMBER(data_to_clean[[#This Row],[previous_workers]]),ISNUMBER(data_to_clean[[#This Row],[founded]]),ISNUMBER(data_to_clean[[#This Row],[yrs_on_list]]))</f>
        <v>1</v>
      </c>
    </row>
    <row r="1414" spans="1:17" x14ac:dyDescent="0.25">
      <c r="A1414">
        <v>1408</v>
      </c>
      <c r="B1414" t="s">
        <v>5465</v>
      </c>
      <c r="C1414" t="s">
        <v>333</v>
      </c>
      <c r="D1414" t="str">
        <f>VLOOKUP(data_to_clean[[#This Row],[state]],abbreviation_table[],2,FALSE)</f>
        <v>Alabama</v>
      </c>
      <c r="E1414" t="s">
        <v>1305</v>
      </c>
      <c r="F1414" t="str">
        <f>TRIM(LEFT(data_to_clean[[#This Row],[revenue]],FIND(" ",data_to_clean[[#This Row],[revenue]])))</f>
        <v>5.2</v>
      </c>
      <c r="G1414" t="str">
        <f>RIGHT(data_to_clean[[#This Row],[revenue]],LEN(data_to_clean[[#This Row],[revenue]])-FIND(" ",data_to_clean[[#This Row],[revenue]]))</f>
        <v>Million</v>
      </c>
      <c r="H1414" s="7">
        <f>VALUE(IF(data_to_clean[[#This Row],[multiplicity]]="Million",_xlfn.CONCAT(SUBSTITUTE(data_to_clean[[#This Row],[number]],".",""),"00000"),_xlfn.CONCAT(SUBSTITUTE(data_to_clean[[#This Row],[number]],".",""),"00000000")))</f>
        <v>5200000</v>
      </c>
      <c r="I1414" t="s">
        <v>5467</v>
      </c>
      <c r="J1414">
        <f>ROUND(VALUE(SUBSTITUTE(data_to_clean[[#This Row],[growth_%]],".",",")),0)</f>
        <v>293</v>
      </c>
      <c r="K1414" t="s">
        <v>187</v>
      </c>
      <c r="L1414">
        <v>65</v>
      </c>
      <c r="M1414">
        <v>20</v>
      </c>
      <c r="N1414">
        <v>2009</v>
      </c>
      <c r="O1414">
        <v>3</v>
      </c>
      <c r="P1414" t="s">
        <v>227</v>
      </c>
      <c r="Q1414" t="b">
        <f>AND(ISNUMBER(data_to_clean[[#This Row],[revenue_formatted]]),ISNUMBER(data_to_clean[[#This Row],[growth_formatted_%]]),ISNUMBER(data_to_clean[[#This Row],[workers]]),ISNUMBER(data_to_clean[[#This Row],[previous_workers]]),ISNUMBER(data_to_clean[[#This Row],[founded]]),ISNUMBER(data_to_clean[[#This Row],[yrs_on_list]]))</f>
        <v>1</v>
      </c>
    </row>
    <row r="1415" spans="1:17" x14ac:dyDescent="0.25">
      <c r="A1415">
        <v>1409</v>
      </c>
      <c r="B1415" t="s">
        <v>5468</v>
      </c>
      <c r="C1415" t="s">
        <v>30</v>
      </c>
      <c r="D1415" t="str">
        <f>VLOOKUP(data_to_clean[[#This Row],[state]],abbreviation_table[],2,FALSE)</f>
        <v>Texas</v>
      </c>
      <c r="E1415" t="s">
        <v>547</v>
      </c>
      <c r="F1415" t="str">
        <f>TRIM(LEFT(data_to_clean[[#This Row],[revenue]],FIND(" ",data_to_clean[[#This Row],[revenue]])))</f>
        <v>34.2</v>
      </c>
      <c r="G1415" t="str">
        <f>RIGHT(data_to_clean[[#This Row],[revenue]],LEN(data_to_clean[[#This Row],[revenue]])-FIND(" ",data_to_clean[[#This Row],[revenue]]))</f>
        <v>Million</v>
      </c>
      <c r="H1415" s="7">
        <f>VALUE(IF(data_to_clean[[#This Row],[multiplicity]]="Million",_xlfn.CONCAT(SUBSTITUTE(data_to_clean[[#This Row],[number]],".",""),"00000"),_xlfn.CONCAT(SUBSTITUTE(data_to_clean[[#This Row],[number]],".",""),"00000000")))</f>
        <v>34200000</v>
      </c>
      <c r="I1415" t="s">
        <v>5470</v>
      </c>
      <c r="J1415">
        <f>ROUND(VALUE(SUBSTITUTE(data_to_clean[[#This Row],[growth_%]],".",",")),0)</f>
        <v>292</v>
      </c>
      <c r="K1415" t="s">
        <v>55</v>
      </c>
      <c r="L1415">
        <v>442</v>
      </c>
      <c r="M1415">
        <v>143</v>
      </c>
      <c r="N1415">
        <v>2013</v>
      </c>
      <c r="O1415">
        <v>1</v>
      </c>
      <c r="P1415" t="s">
        <v>251</v>
      </c>
      <c r="Q1415" t="b">
        <f>AND(ISNUMBER(data_to_clean[[#This Row],[revenue_formatted]]),ISNUMBER(data_to_clean[[#This Row],[growth_formatted_%]]),ISNUMBER(data_to_clean[[#This Row],[workers]]),ISNUMBER(data_to_clean[[#This Row],[previous_workers]]),ISNUMBER(data_to_clean[[#This Row],[founded]]),ISNUMBER(data_to_clean[[#This Row],[yrs_on_list]]))</f>
        <v>1</v>
      </c>
    </row>
    <row r="1416" spans="1:17" x14ac:dyDescent="0.25">
      <c r="A1416">
        <v>1410</v>
      </c>
      <c r="B1416" t="s">
        <v>5471</v>
      </c>
      <c r="C1416" t="s">
        <v>74</v>
      </c>
      <c r="D1416" t="str">
        <f>VLOOKUP(data_to_clean[[#This Row],[state]],abbreviation_table[],2,FALSE)</f>
        <v>Ohio</v>
      </c>
      <c r="E1416" t="s">
        <v>5473</v>
      </c>
      <c r="F1416" t="str">
        <f>TRIM(LEFT(data_to_clean[[#This Row],[revenue]],FIND(" ",data_to_clean[[#This Row],[revenue]])))</f>
        <v>143.7</v>
      </c>
      <c r="G1416" t="str">
        <f>RIGHT(data_to_clean[[#This Row],[revenue]],LEN(data_to_clean[[#This Row],[revenue]])-FIND(" ",data_to_clean[[#This Row],[revenue]]))</f>
        <v>Million</v>
      </c>
      <c r="H1416" s="7">
        <f>VALUE(IF(data_to_clean[[#This Row],[multiplicity]]="Million",_xlfn.CONCAT(SUBSTITUTE(data_to_clean[[#This Row],[number]],".",""),"00000"),_xlfn.CONCAT(SUBSTITUTE(data_to_clean[[#This Row],[number]],".",""),"00000000")))</f>
        <v>143700000</v>
      </c>
      <c r="I1416" t="s">
        <v>5474</v>
      </c>
      <c r="J1416">
        <f>ROUND(VALUE(SUBSTITUTE(data_to_clean[[#This Row],[growth_%]],".",",")),0)</f>
        <v>292</v>
      </c>
      <c r="K1416" t="s">
        <v>297</v>
      </c>
      <c r="L1416">
        <v>425</v>
      </c>
      <c r="M1416">
        <v>150</v>
      </c>
      <c r="N1416">
        <v>2002</v>
      </c>
      <c r="O1416">
        <v>9</v>
      </c>
      <c r="P1416" t="s">
        <v>544</v>
      </c>
      <c r="Q1416" t="b">
        <f>AND(ISNUMBER(data_to_clean[[#This Row],[revenue_formatted]]),ISNUMBER(data_to_clean[[#This Row],[growth_formatted_%]]),ISNUMBER(data_to_clean[[#This Row],[workers]]),ISNUMBER(data_to_clean[[#This Row],[previous_workers]]),ISNUMBER(data_to_clean[[#This Row],[founded]]),ISNUMBER(data_to_clean[[#This Row],[yrs_on_list]]))</f>
        <v>1</v>
      </c>
    </row>
    <row r="1417" spans="1:17" x14ac:dyDescent="0.25">
      <c r="A1417">
        <v>1411</v>
      </c>
      <c r="B1417" t="s">
        <v>5475</v>
      </c>
      <c r="C1417" t="s">
        <v>80</v>
      </c>
      <c r="D1417" t="str">
        <f>VLOOKUP(data_to_clean[[#This Row],[state]],abbreviation_table[],2,FALSE)</f>
        <v>California</v>
      </c>
      <c r="E1417" t="s">
        <v>4835</v>
      </c>
      <c r="F1417" t="str">
        <f>TRIM(LEFT(data_to_clean[[#This Row],[revenue]],FIND(" ",data_to_clean[[#This Row],[revenue]])))</f>
        <v>41.3</v>
      </c>
      <c r="G1417" t="str">
        <f>RIGHT(data_to_clean[[#This Row],[revenue]],LEN(data_to_clean[[#This Row],[revenue]])-FIND(" ",data_to_clean[[#This Row],[revenue]]))</f>
        <v>Million</v>
      </c>
      <c r="H1417" s="7">
        <f>VALUE(IF(data_to_clean[[#This Row],[multiplicity]]="Million",_xlfn.CONCAT(SUBSTITUTE(data_to_clean[[#This Row],[number]],".",""),"00000"),_xlfn.CONCAT(SUBSTITUTE(data_to_clean[[#This Row],[number]],".",""),"00000000")))</f>
        <v>41300000</v>
      </c>
      <c r="I1417" t="s">
        <v>5477</v>
      </c>
      <c r="J1417">
        <f>ROUND(VALUE(SUBSTITUTE(data_to_clean[[#This Row],[growth_%]],".",",")),0)</f>
        <v>292</v>
      </c>
      <c r="K1417" t="s">
        <v>297</v>
      </c>
      <c r="L1417">
        <v>117</v>
      </c>
      <c r="M1417">
        <v>47</v>
      </c>
      <c r="N1417">
        <v>2011</v>
      </c>
      <c r="O1417">
        <v>3</v>
      </c>
      <c r="P1417" t="s">
        <v>83</v>
      </c>
      <c r="Q1417" t="b">
        <f>AND(ISNUMBER(data_to_clean[[#This Row],[revenue_formatted]]),ISNUMBER(data_to_clean[[#This Row],[growth_formatted_%]]),ISNUMBER(data_to_clean[[#This Row],[workers]]),ISNUMBER(data_to_clean[[#This Row],[previous_workers]]),ISNUMBER(data_to_clean[[#This Row],[founded]]),ISNUMBER(data_to_clean[[#This Row],[yrs_on_list]]))</f>
        <v>1</v>
      </c>
    </row>
    <row r="1418" spans="1:17" x14ac:dyDescent="0.25">
      <c r="A1418">
        <v>1412</v>
      </c>
      <c r="B1418" t="s">
        <v>5478</v>
      </c>
      <c r="C1418" t="s">
        <v>80</v>
      </c>
      <c r="D1418" t="str">
        <f>VLOOKUP(data_to_clean[[#This Row],[state]],abbreviation_table[],2,FALSE)</f>
        <v>California</v>
      </c>
      <c r="E1418" t="s">
        <v>5480</v>
      </c>
      <c r="F1418" t="str">
        <f>TRIM(LEFT(data_to_clean[[#This Row],[revenue]],FIND(" ",data_to_clean[[#This Row],[revenue]])))</f>
        <v>361.1</v>
      </c>
      <c r="G1418" t="str">
        <f>RIGHT(data_to_clean[[#This Row],[revenue]],LEN(data_to_clean[[#This Row],[revenue]])-FIND(" ",data_to_clean[[#This Row],[revenue]]))</f>
        <v>Million</v>
      </c>
      <c r="H1418" s="7">
        <f>VALUE(IF(data_to_clean[[#This Row],[multiplicity]]="Million",_xlfn.CONCAT(SUBSTITUTE(data_to_clean[[#This Row],[number]],".",""),"00000"),_xlfn.CONCAT(SUBSTITUTE(data_to_clean[[#This Row],[number]],".",""),"00000000")))</f>
        <v>361100000</v>
      </c>
      <c r="I1418" t="s">
        <v>5481</v>
      </c>
      <c r="J1418">
        <f>ROUND(VALUE(SUBSTITUTE(data_to_clean[[#This Row],[growth_%]],".",",")),0)</f>
        <v>292</v>
      </c>
      <c r="K1418" t="s">
        <v>623</v>
      </c>
      <c r="L1418">
        <v>2000</v>
      </c>
      <c r="M1418">
        <v>400</v>
      </c>
      <c r="N1418">
        <v>1997</v>
      </c>
      <c r="O1418">
        <v>1</v>
      </c>
      <c r="P1418" t="s">
        <v>5482</v>
      </c>
      <c r="Q1418" t="b">
        <f>AND(ISNUMBER(data_to_clean[[#This Row],[revenue_formatted]]),ISNUMBER(data_to_clean[[#This Row],[growth_formatted_%]]),ISNUMBER(data_to_clean[[#This Row],[workers]]),ISNUMBER(data_to_clean[[#This Row],[previous_workers]]),ISNUMBER(data_to_clean[[#This Row],[founded]]),ISNUMBER(data_to_clean[[#This Row],[yrs_on_list]]))</f>
        <v>1</v>
      </c>
    </row>
    <row r="1419" spans="1:17" x14ac:dyDescent="0.25">
      <c r="A1419">
        <v>1413</v>
      </c>
      <c r="B1419" t="s">
        <v>5483</v>
      </c>
      <c r="C1419" t="s">
        <v>15</v>
      </c>
      <c r="D1419" t="str">
        <f>VLOOKUP(data_to_clean[[#This Row],[state]],abbreviation_table[],2,FALSE)</f>
        <v>Arizona</v>
      </c>
      <c r="E1419" t="s">
        <v>87</v>
      </c>
      <c r="F1419" t="str">
        <f>TRIM(LEFT(data_to_clean[[#This Row],[revenue]],FIND(" ",data_to_clean[[#This Row],[revenue]])))</f>
        <v>13.9</v>
      </c>
      <c r="G1419" t="str">
        <f>RIGHT(data_to_clean[[#This Row],[revenue]],LEN(data_to_clean[[#This Row],[revenue]])-FIND(" ",data_to_clean[[#This Row],[revenue]]))</f>
        <v>Million</v>
      </c>
      <c r="H1419" s="7">
        <f>VALUE(IF(data_to_clean[[#This Row],[multiplicity]]="Million",_xlfn.CONCAT(SUBSTITUTE(data_to_clean[[#This Row],[number]],".",""),"00000"),_xlfn.CONCAT(SUBSTITUTE(data_to_clean[[#This Row],[number]],".",""),"00000000")))</f>
        <v>13900000</v>
      </c>
      <c r="I1419" t="s">
        <v>5485</v>
      </c>
      <c r="J1419">
        <f>ROUND(VALUE(SUBSTITUTE(data_to_clean[[#This Row],[growth_%]],".",",")),0)</f>
        <v>292</v>
      </c>
      <c r="K1419" t="s">
        <v>107</v>
      </c>
      <c r="L1419">
        <v>9</v>
      </c>
      <c r="M1419">
        <v>5</v>
      </c>
      <c r="N1419">
        <v>2009</v>
      </c>
      <c r="O1419">
        <v>6</v>
      </c>
      <c r="P1419" t="s">
        <v>651</v>
      </c>
      <c r="Q1419" t="b">
        <f>AND(ISNUMBER(data_to_clean[[#This Row],[revenue_formatted]]),ISNUMBER(data_to_clean[[#This Row],[growth_formatted_%]]),ISNUMBER(data_to_clean[[#This Row],[workers]]),ISNUMBER(data_to_clean[[#This Row],[previous_workers]]),ISNUMBER(data_to_clean[[#This Row],[founded]]),ISNUMBER(data_to_clean[[#This Row],[yrs_on_list]]))</f>
        <v>1</v>
      </c>
    </row>
    <row r="1420" spans="1:17" x14ac:dyDescent="0.25">
      <c r="A1420">
        <v>1414</v>
      </c>
      <c r="B1420" t="s">
        <v>5486</v>
      </c>
      <c r="C1420" t="s">
        <v>52</v>
      </c>
      <c r="D1420" t="str">
        <f>VLOOKUP(data_to_clean[[#This Row],[state]],abbreviation_table[],2,FALSE)</f>
        <v>Florida</v>
      </c>
      <c r="E1420" t="s">
        <v>185</v>
      </c>
      <c r="F1420" t="str">
        <f>TRIM(LEFT(data_to_clean[[#This Row],[revenue]],FIND(" ",data_to_clean[[#This Row],[revenue]])))</f>
        <v>7.8</v>
      </c>
      <c r="G1420" t="str">
        <f>RIGHT(data_to_clean[[#This Row],[revenue]],LEN(data_to_clean[[#This Row],[revenue]])-FIND(" ",data_to_clean[[#This Row],[revenue]]))</f>
        <v>Million</v>
      </c>
      <c r="H1420" s="7">
        <f>VALUE(IF(data_to_clean[[#This Row],[multiplicity]]="Million",_xlfn.CONCAT(SUBSTITUTE(data_to_clean[[#This Row],[number]],".",""),"00000"),_xlfn.CONCAT(SUBSTITUTE(data_to_clean[[#This Row],[number]],".",""),"00000000")))</f>
        <v>7800000</v>
      </c>
      <c r="I1420" t="s">
        <v>5488</v>
      </c>
      <c r="J1420">
        <f>ROUND(VALUE(SUBSTITUTE(data_to_clean[[#This Row],[growth_%]],".",",")),0)</f>
        <v>291</v>
      </c>
      <c r="K1420" t="s">
        <v>308</v>
      </c>
      <c r="L1420">
        <v>367</v>
      </c>
      <c r="M1420">
        <v>271</v>
      </c>
      <c r="N1420">
        <v>2011</v>
      </c>
      <c r="O1420">
        <v>3</v>
      </c>
      <c r="P1420" t="s">
        <v>56</v>
      </c>
      <c r="Q1420" t="b">
        <f>AND(ISNUMBER(data_to_clean[[#This Row],[revenue_formatted]]),ISNUMBER(data_to_clean[[#This Row],[growth_formatted_%]]),ISNUMBER(data_to_clean[[#This Row],[workers]]),ISNUMBER(data_to_clean[[#This Row],[previous_workers]]),ISNUMBER(data_to_clean[[#This Row],[founded]]),ISNUMBER(data_to_clean[[#This Row],[yrs_on_list]]))</f>
        <v>1</v>
      </c>
    </row>
    <row r="1421" spans="1:17" x14ac:dyDescent="0.25">
      <c r="A1421">
        <v>1415</v>
      </c>
      <c r="B1421" t="s">
        <v>5489</v>
      </c>
      <c r="C1421" t="s">
        <v>30</v>
      </c>
      <c r="D1421" t="str">
        <f>VLOOKUP(data_to_clean[[#This Row],[state]],abbreviation_table[],2,FALSE)</f>
        <v>Texas</v>
      </c>
      <c r="E1421" t="s">
        <v>528</v>
      </c>
      <c r="F1421" t="str">
        <f>TRIM(LEFT(data_to_clean[[#This Row],[revenue]],FIND(" ",data_to_clean[[#This Row],[revenue]])))</f>
        <v>7.4</v>
      </c>
      <c r="G1421" t="str">
        <f>RIGHT(data_to_clean[[#This Row],[revenue]],LEN(data_to_clean[[#This Row],[revenue]])-FIND(" ",data_to_clean[[#This Row],[revenue]]))</f>
        <v>Million</v>
      </c>
      <c r="H1421" s="7">
        <f>VALUE(IF(data_to_clean[[#This Row],[multiplicity]]="Million",_xlfn.CONCAT(SUBSTITUTE(data_to_clean[[#This Row],[number]],".",""),"00000"),_xlfn.CONCAT(SUBSTITUTE(data_to_clean[[#This Row],[number]],".",""),"00000000")))</f>
        <v>7400000</v>
      </c>
      <c r="I1421" t="s">
        <v>5491</v>
      </c>
      <c r="J1421">
        <f>ROUND(VALUE(SUBSTITUTE(data_to_clean[[#This Row],[growth_%]],".",",")),0)</f>
        <v>291</v>
      </c>
      <c r="K1421" t="s">
        <v>233</v>
      </c>
      <c r="L1421">
        <v>18</v>
      </c>
      <c r="M1421">
        <v>4</v>
      </c>
      <c r="N1421">
        <v>2008</v>
      </c>
      <c r="O1421">
        <v>1</v>
      </c>
      <c r="P1421" t="s">
        <v>5492</v>
      </c>
      <c r="Q1421" t="b">
        <f>AND(ISNUMBER(data_to_clean[[#This Row],[revenue_formatted]]),ISNUMBER(data_to_clean[[#This Row],[growth_formatted_%]]),ISNUMBER(data_to_clean[[#This Row],[workers]]),ISNUMBER(data_to_clean[[#This Row],[previous_workers]]),ISNUMBER(data_to_clean[[#This Row],[founded]]),ISNUMBER(data_to_clean[[#This Row],[yrs_on_list]]))</f>
        <v>1</v>
      </c>
    </row>
    <row r="1422" spans="1:17" x14ac:dyDescent="0.25">
      <c r="A1422">
        <v>1416</v>
      </c>
      <c r="B1422" t="s">
        <v>5493</v>
      </c>
      <c r="C1422" t="s">
        <v>341</v>
      </c>
      <c r="D1422" t="str">
        <f>VLOOKUP(data_to_clean[[#This Row],[state]],abbreviation_table[],2,FALSE)</f>
        <v>Massachusetts</v>
      </c>
      <c r="E1422" t="s">
        <v>733</v>
      </c>
      <c r="F1422" t="str">
        <f>TRIM(LEFT(data_to_clean[[#This Row],[revenue]],FIND(" ",data_to_clean[[#This Row],[revenue]])))</f>
        <v>25.1</v>
      </c>
      <c r="G1422" t="str">
        <f>RIGHT(data_to_clean[[#This Row],[revenue]],LEN(data_to_clean[[#This Row],[revenue]])-FIND(" ",data_to_clean[[#This Row],[revenue]]))</f>
        <v>Million</v>
      </c>
      <c r="H1422" s="7">
        <f>VALUE(IF(data_to_clean[[#This Row],[multiplicity]]="Million",_xlfn.CONCAT(SUBSTITUTE(data_to_clean[[#This Row],[number]],".",""),"00000"),_xlfn.CONCAT(SUBSTITUTE(data_to_clean[[#This Row],[number]],".",""),"00000000")))</f>
        <v>25100000</v>
      </c>
      <c r="I1422" t="s">
        <v>5495</v>
      </c>
      <c r="J1422">
        <f>ROUND(VALUE(SUBSTITUTE(data_to_clean[[#This Row],[growth_%]],".",",")),0)</f>
        <v>291</v>
      </c>
      <c r="K1422" t="s">
        <v>336</v>
      </c>
      <c r="L1422">
        <v>178</v>
      </c>
      <c r="M1422">
        <v>40</v>
      </c>
      <c r="N1422">
        <v>2013</v>
      </c>
      <c r="O1422">
        <v>2</v>
      </c>
      <c r="P1422" t="s">
        <v>344</v>
      </c>
      <c r="Q1422" t="b">
        <f>AND(ISNUMBER(data_to_clean[[#This Row],[revenue_formatted]]),ISNUMBER(data_to_clean[[#This Row],[growth_formatted_%]]),ISNUMBER(data_to_clean[[#This Row],[workers]]),ISNUMBER(data_to_clean[[#This Row],[previous_workers]]),ISNUMBER(data_to_clean[[#This Row],[founded]]),ISNUMBER(data_to_clean[[#This Row],[yrs_on_list]]))</f>
        <v>1</v>
      </c>
    </row>
    <row r="1423" spans="1:17" x14ac:dyDescent="0.25">
      <c r="A1423">
        <v>1417</v>
      </c>
      <c r="B1423" t="s">
        <v>5496</v>
      </c>
      <c r="C1423" t="s">
        <v>45</v>
      </c>
      <c r="D1423" t="str">
        <f>VLOOKUP(data_to_clean[[#This Row],[state]],abbreviation_table[],2,FALSE)</f>
        <v>Pennsylvania</v>
      </c>
      <c r="E1423" t="s">
        <v>5498</v>
      </c>
      <c r="F1423" t="str">
        <f>TRIM(LEFT(data_to_clean[[#This Row],[revenue]],FIND(" ",data_to_clean[[#This Row],[revenue]])))</f>
        <v>104</v>
      </c>
      <c r="G1423" t="str">
        <f>RIGHT(data_to_clean[[#This Row],[revenue]],LEN(data_to_clean[[#This Row],[revenue]])-FIND(" ",data_to_clean[[#This Row],[revenue]]))</f>
        <v>Million</v>
      </c>
      <c r="H1423" s="7">
        <f>VALUE(IF(data_to_clean[[#This Row],[multiplicity]]="Million",_xlfn.CONCAT(SUBSTITUTE(data_to_clean[[#This Row],[number]],".",""),"00000"),_xlfn.CONCAT(SUBSTITUTE(data_to_clean[[#This Row],[number]],".",""),"00000000")))</f>
        <v>10400000</v>
      </c>
      <c r="I1423" t="s">
        <v>5499</v>
      </c>
      <c r="J1423">
        <f>ROUND(VALUE(SUBSTITUTE(data_to_clean[[#This Row],[growth_%]],".",",")),0)</f>
        <v>291</v>
      </c>
      <c r="K1423" t="s">
        <v>336</v>
      </c>
      <c r="L1423">
        <v>1070</v>
      </c>
      <c r="M1423">
        <v>487</v>
      </c>
      <c r="N1423">
        <v>2011</v>
      </c>
      <c r="O1423">
        <v>4</v>
      </c>
      <c r="P1423" t="s">
        <v>1724</v>
      </c>
      <c r="Q1423" t="b">
        <f>AND(ISNUMBER(data_to_clean[[#This Row],[revenue_formatted]]),ISNUMBER(data_to_clean[[#This Row],[growth_formatted_%]]),ISNUMBER(data_to_clean[[#This Row],[workers]]),ISNUMBER(data_to_clean[[#This Row],[previous_workers]]),ISNUMBER(data_to_clean[[#This Row],[founded]]),ISNUMBER(data_to_clean[[#This Row],[yrs_on_list]]))</f>
        <v>1</v>
      </c>
    </row>
    <row r="1424" spans="1:17" x14ac:dyDescent="0.25">
      <c r="A1424">
        <v>1418</v>
      </c>
      <c r="B1424" t="s">
        <v>5500</v>
      </c>
      <c r="C1424" t="s">
        <v>45</v>
      </c>
      <c r="D1424" t="str">
        <f>VLOOKUP(data_to_clean[[#This Row],[state]],abbreviation_table[],2,FALSE)</f>
        <v>Pennsylvania</v>
      </c>
      <c r="E1424" t="s">
        <v>504</v>
      </c>
      <c r="F1424" t="str">
        <f>TRIM(LEFT(data_to_clean[[#This Row],[revenue]],FIND(" ",data_to_clean[[#This Row],[revenue]])))</f>
        <v>14.4</v>
      </c>
      <c r="G1424" t="str">
        <f>RIGHT(data_to_clean[[#This Row],[revenue]],LEN(data_to_clean[[#This Row],[revenue]])-FIND(" ",data_to_clean[[#This Row],[revenue]]))</f>
        <v>Million</v>
      </c>
      <c r="H1424" s="7">
        <f>VALUE(IF(data_to_clean[[#This Row],[multiplicity]]="Million",_xlfn.CONCAT(SUBSTITUTE(data_to_clean[[#This Row],[number]],".",""),"00000"),_xlfn.CONCAT(SUBSTITUTE(data_to_clean[[#This Row],[number]],".",""),"00000000")))</f>
        <v>14400000</v>
      </c>
      <c r="I1424" t="s">
        <v>5502</v>
      </c>
      <c r="J1424">
        <f>ROUND(VALUE(SUBSTITUTE(data_to_clean[[#This Row],[growth_%]],".",",")),0)</f>
        <v>291</v>
      </c>
      <c r="K1424" t="s">
        <v>18</v>
      </c>
      <c r="L1424">
        <v>300</v>
      </c>
      <c r="M1424">
        <v>120</v>
      </c>
      <c r="N1424">
        <v>2009</v>
      </c>
      <c r="O1424">
        <v>5</v>
      </c>
      <c r="P1424" t="s">
        <v>4583</v>
      </c>
      <c r="Q1424" t="b">
        <f>AND(ISNUMBER(data_to_clean[[#This Row],[revenue_formatted]]),ISNUMBER(data_to_clean[[#This Row],[growth_formatted_%]]),ISNUMBER(data_to_clean[[#This Row],[workers]]),ISNUMBER(data_to_clean[[#This Row],[previous_workers]]),ISNUMBER(data_to_clean[[#This Row],[founded]]),ISNUMBER(data_to_clean[[#This Row],[yrs_on_list]]))</f>
        <v>1</v>
      </c>
    </row>
    <row r="1425" spans="1:17" x14ac:dyDescent="0.25">
      <c r="A1425">
        <v>1419</v>
      </c>
      <c r="B1425" t="s">
        <v>5503</v>
      </c>
      <c r="C1425" t="s">
        <v>80</v>
      </c>
      <c r="D1425" t="str">
        <f>VLOOKUP(data_to_clean[[#This Row],[state]],abbreviation_table[],2,FALSE)</f>
        <v>California</v>
      </c>
      <c r="E1425" t="s">
        <v>1612</v>
      </c>
      <c r="F1425" t="str">
        <f>TRIM(LEFT(data_to_clean[[#This Row],[revenue]],FIND(" ",data_to_clean[[#This Row],[revenue]])))</f>
        <v>5.9</v>
      </c>
      <c r="G1425" t="str">
        <f>RIGHT(data_to_clean[[#This Row],[revenue]],LEN(data_to_clean[[#This Row],[revenue]])-FIND(" ",data_to_clean[[#This Row],[revenue]]))</f>
        <v>Million</v>
      </c>
      <c r="H1425" s="7">
        <f>VALUE(IF(data_to_clean[[#This Row],[multiplicity]]="Million",_xlfn.CONCAT(SUBSTITUTE(data_to_clean[[#This Row],[number]],".",""),"00000"),_xlfn.CONCAT(SUBSTITUTE(data_to_clean[[#This Row],[number]],".",""),"00000000")))</f>
        <v>5900000</v>
      </c>
      <c r="I1425" t="s">
        <v>5505</v>
      </c>
      <c r="J1425">
        <f>ROUND(VALUE(SUBSTITUTE(data_to_clean[[#This Row],[growth_%]],".",",")),0)</f>
        <v>291</v>
      </c>
      <c r="K1425" t="s">
        <v>218</v>
      </c>
      <c r="L1425">
        <v>5</v>
      </c>
      <c r="M1425">
        <v>2</v>
      </c>
      <c r="N1425">
        <v>2014</v>
      </c>
      <c r="O1425">
        <v>1</v>
      </c>
      <c r="P1425" t="s">
        <v>3925</v>
      </c>
      <c r="Q1425" t="b">
        <f>AND(ISNUMBER(data_to_clean[[#This Row],[revenue_formatted]]),ISNUMBER(data_to_clean[[#This Row],[growth_formatted_%]]),ISNUMBER(data_to_clean[[#This Row],[workers]]),ISNUMBER(data_to_clean[[#This Row],[previous_workers]]),ISNUMBER(data_to_clean[[#This Row],[founded]]),ISNUMBER(data_to_clean[[#This Row],[yrs_on_list]]))</f>
        <v>1</v>
      </c>
    </row>
    <row r="1426" spans="1:17" x14ac:dyDescent="0.25">
      <c r="A1426">
        <v>1420</v>
      </c>
      <c r="B1426" t="s">
        <v>5506</v>
      </c>
      <c r="C1426" t="s">
        <v>503</v>
      </c>
      <c r="D1426" t="str">
        <f>VLOOKUP(data_to_clean[[#This Row],[state]],abbreviation_table[],2,FALSE)</f>
        <v>Illinois</v>
      </c>
      <c r="E1426" t="s">
        <v>408</v>
      </c>
      <c r="F1426" t="str">
        <f>TRIM(LEFT(data_to_clean[[#This Row],[revenue]],FIND(" ",data_to_clean[[#This Row],[revenue]])))</f>
        <v>14.3</v>
      </c>
      <c r="G1426" t="str">
        <f>RIGHT(data_to_clean[[#This Row],[revenue]],LEN(data_to_clean[[#This Row],[revenue]])-FIND(" ",data_to_clean[[#This Row],[revenue]]))</f>
        <v>Million</v>
      </c>
      <c r="H1426" s="7">
        <f>VALUE(IF(data_to_clean[[#This Row],[multiplicity]]="Million",_xlfn.CONCAT(SUBSTITUTE(data_to_clean[[#This Row],[number]],".",""),"00000"),_xlfn.CONCAT(SUBSTITUTE(data_to_clean[[#This Row],[number]],".",""),"00000000")))</f>
        <v>14300000</v>
      </c>
      <c r="I1426" t="s">
        <v>5508</v>
      </c>
      <c r="J1426">
        <f>ROUND(VALUE(SUBSTITUTE(data_to_clean[[#This Row],[growth_%]],".",",")),0)</f>
        <v>290</v>
      </c>
      <c r="K1426" t="s">
        <v>336</v>
      </c>
      <c r="L1426">
        <v>80</v>
      </c>
      <c r="M1426">
        <v>17</v>
      </c>
      <c r="N1426">
        <v>2013</v>
      </c>
      <c r="O1426">
        <v>2</v>
      </c>
      <c r="P1426" t="s">
        <v>1274</v>
      </c>
      <c r="Q1426" t="b">
        <f>AND(ISNUMBER(data_to_clean[[#This Row],[revenue_formatted]]),ISNUMBER(data_to_clean[[#This Row],[growth_formatted_%]]),ISNUMBER(data_to_clean[[#This Row],[workers]]),ISNUMBER(data_to_clean[[#This Row],[previous_workers]]),ISNUMBER(data_to_clean[[#This Row],[founded]]),ISNUMBER(data_to_clean[[#This Row],[yrs_on_list]]))</f>
        <v>1</v>
      </c>
    </row>
    <row r="1427" spans="1:17" x14ac:dyDescent="0.25">
      <c r="A1427">
        <v>1421</v>
      </c>
      <c r="B1427" t="s">
        <v>5509</v>
      </c>
      <c r="C1427" t="s">
        <v>86</v>
      </c>
      <c r="D1427" t="str">
        <f>VLOOKUP(data_to_clean[[#This Row],[state]],abbreviation_table[],2,FALSE)</f>
        <v>Colorado</v>
      </c>
      <c r="E1427" t="s">
        <v>5511</v>
      </c>
      <c r="F1427" t="str">
        <f>TRIM(LEFT(data_to_clean[[#This Row],[revenue]],FIND(" ",data_to_clean[[#This Row],[revenue]])))</f>
        <v>27.5</v>
      </c>
      <c r="G1427" t="str">
        <f>RIGHT(data_to_clean[[#This Row],[revenue]],LEN(data_to_clean[[#This Row],[revenue]])-FIND(" ",data_to_clean[[#This Row],[revenue]]))</f>
        <v>Million</v>
      </c>
      <c r="H1427" s="7">
        <f>VALUE(IF(data_to_clean[[#This Row],[multiplicity]]="Million",_xlfn.CONCAT(SUBSTITUTE(data_to_clean[[#This Row],[number]],".",""),"00000"),_xlfn.CONCAT(SUBSTITUTE(data_to_clean[[#This Row],[number]],".",""),"00000000")))</f>
        <v>27500000</v>
      </c>
      <c r="I1427" t="s">
        <v>5512</v>
      </c>
      <c r="J1427">
        <f>ROUND(VALUE(SUBSTITUTE(data_to_clean[[#This Row],[growth_%]],".",",")),0)</f>
        <v>290</v>
      </c>
      <c r="K1427" t="s">
        <v>218</v>
      </c>
      <c r="L1427">
        <v>58</v>
      </c>
      <c r="M1427">
        <v>18</v>
      </c>
      <c r="N1427">
        <v>2011</v>
      </c>
      <c r="O1427">
        <v>4</v>
      </c>
      <c r="P1427" t="s">
        <v>2886</v>
      </c>
      <c r="Q1427" t="b">
        <f>AND(ISNUMBER(data_to_clean[[#This Row],[revenue_formatted]]),ISNUMBER(data_to_clean[[#This Row],[growth_formatted_%]]),ISNUMBER(data_to_clean[[#This Row],[workers]]),ISNUMBER(data_to_clean[[#This Row],[previous_workers]]),ISNUMBER(data_to_clean[[#This Row],[founded]]),ISNUMBER(data_to_clean[[#This Row],[yrs_on_list]]))</f>
        <v>1</v>
      </c>
    </row>
    <row r="1428" spans="1:17" x14ac:dyDescent="0.25">
      <c r="A1428">
        <v>1422</v>
      </c>
      <c r="B1428" t="s">
        <v>5513</v>
      </c>
      <c r="C1428" t="s">
        <v>215</v>
      </c>
      <c r="D1428" t="str">
        <f>VLOOKUP(data_to_clean[[#This Row],[state]],abbreviation_table[],2,FALSE)</f>
        <v>North Carolina</v>
      </c>
      <c r="E1428" t="s">
        <v>993</v>
      </c>
      <c r="F1428" t="str">
        <f>TRIM(LEFT(data_to_clean[[#This Row],[revenue]],FIND(" ",data_to_clean[[#This Row],[revenue]])))</f>
        <v>2.3</v>
      </c>
      <c r="G1428" t="str">
        <f>RIGHT(data_to_clean[[#This Row],[revenue]],LEN(data_to_clean[[#This Row],[revenue]])-FIND(" ",data_to_clean[[#This Row],[revenue]]))</f>
        <v>Million</v>
      </c>
      <c r="H1428" s="7">
        <f>VALUE(IF(data_to_clean[[#This Row],[multiplicity]]="Million",_xlfn.CONCAT(SUBSTITUTE(data_to_clean[[#This Row],[number]],".",""),"00000"),_xlfn.CONCAT(SUBSTITUTE(data_to_clean[[#This Row],[number]],".",""),"00000000")))</f>
        <v>2300000</v>
      </c>
      <c r="I1428" t="s">
        <v>5515</v>
      </c>
      <c r="J1428">
        <f>ROUND(VALUE(SUBSTITUTE(data_to_clean[[#This Row],[growth_%]],".",",")),0)</f>
        <v>290</v>
      </c>
      <c r="K1428" t="s">
        <v>40</v>
      </c>
      <c r="L1428">
        <v>40</v>
      </c>
      <c r="M1428">
        <v>15</v>
      </c>
      <c r="N1428">
        <v>2009</v>
      </c>
      <c r="O1428">
        <v>2</v>
      </c>
      <c r="P1428" t="s">
        <v>5517</v>
      </c>
      <c r="Q1428" t="b">
        <f>AND(ISNUMBER(data_to_clean[[#This Row],[revenue_formatted]]),ISNUMBER(data_to_clean[[#This Row],[growth_formatted_%]]),ISNUMBER(data_to_clean[[#This Row],[workers]]),ISNUMBER(data_to_clean[[#This Row],[previous_workers]]),ISNUMBER(data_to_clean[[#This Row],[founded]]),ISNUMBER(data_to_clean[[#This Row],[yrs_on_list]]))</f>
        <v>1</v>
      </c>
    </row>
    <row r="1429" spans="1:17" x14ac:dyDescent="0.25">
      <c r="A1429">
        <v>1423</v>
      </c>
      <c r="B1429" t="s">
        <v>5518</v>
      </c>
      <c r="C1429" t="s">
        <v>30</v>
      </c>
      <c r="D1429" t="str">
        <f>VLOOKUP(data_to_clean[[#This Row],[state]],abbreviation_table[],2,FALSE)</f>
        <v>Texas</v>
      </c>
      <c r="E1429" t="s">
        <v>2058</v>
      </c>
      <c r="F1429" t="str">
        <f>TRIM(LEFT(data_to_clean[[#This Row],[revenue]],FIND(" ",data_to_clean[[#This Row],[revenue]])))</f>
        <v>30.1</v>
      </c>
      <c r="G1429" t="str">
        <f>RIGHT(data_to_clean[[#This Row],[revenue]],LEN(data_to_clean[[#This Row],[revenue]])-FIND(" ",data_to_clean[[#This Row],[revenue]]))</f>
        <v>Million</v>
      </c>
      <c r="H1429" s="7">
        <f>VALUE(IF(data_to_clean[[#This Row],[multiplicity]]="Million",_xlfn.CONCAT(SUBSTITUTE(data_to_clean[[#This Row],[number]],".",""),"00000"),_xlfn.CONCAT(SUBSTITUTE(data_to_clean[[#This Row],[number]],".",""),"00000000")))</f>
        <v>30100000</v>
      </c>
      <c r="I1429" t="s">
        <v>5520</v>
      </c>
      <c r="J1429">
        <f>ROUND(VALUE(SUBSTITUTE(data_to_clean[[#This Row],[growth_%]],".",",")),0)</f>
        <v>290</v>
      </c>
      <c r="K1429" t="s">
        <v>25</v>
      </c>
      <c r="L1429">
        <v>70</v>
      </c>
      <c r="M1429">
        <v>15</v>
      </c>
      <c r="N1429">
        <v>2010</v>
      </c>
      <c r="O1429">
        <v>1</v>
      </c>
      <c r="P1429" t="s">
        <v>5521</v>
      </c>
      <c r="Q1429" t="b">
        <f>AND(ISNUMBER(data_to_clean[[#This Row],[revenue_formatted]]),ISNUMBER(data_to_clean[[#This Row],[growth_formatted_%]]),ISNUMBER(data_to_clean[[#This Row],[workers]]),ISNUMBER(data_to_clean[[#This Row],[previous_workers]]),ISNUMBER(data_to_clean[[#This Row],[founded]]),ISNUMBER(data_to_clean[[#This Row],[yrs_on_list]]))</f>
        <v>1</v>
      </c>
    </row>
    <row r="1430" spans="1:17" x14ac:dyDescent="0.25">
      <c r="A1430">
        <v>1424</v>
      </c>
      <c r="B1430" t="s">
        <v>5522</v>
      </c>
      <c r="C1430" t="s">
        <v>215</v>
      </c>
      <c r="D1430" t="str">
        <f>VLOOKUP(data_to_clean[[#This Row],[state]],abbreviation_table[],2,FALSE)</f>
        <v>North Carolina</v>
      </c>
      <c r="E1430" t="s">
        <v>5524</v>
      </c>
      <c r="F1430" t="str">
        <f>TRIM(LEFT(data_to_clean[[#This Row],[revenue]],FIND(" ",data_to_clean[[#This Row],[revenue]])))</f>
        <v>54</v>
      </c>
      <c r="G1430" t="str">
        <f>RIGHT(data_to_clean[[#This Row],[revenue]],LEN(data_to_clean[[#This Row],[revenue]])-FIND(" ",data_to_clean[[#This Row],[revenue]]))</f>
        <v>Million</v>
      </c>
      <c r="H1430" s="7">
        <f>VALUE(IF(data_to_clean[[#This Row],[multiplicity]]="Million",_xlfn.CONCAT(SUBSTITUTE(data_to_clean[[#This Row],[number]],".",""),"00000"),_xlfn.CONCAT(SUBSTITUTE(data_to_clean[[#This Row],[number]],".",""),"00000000")))</f>
        <v>5400000</v>
      </c>
      <c r="I1430" t="s">
        <v>5525</v>
      </c>
      <c r="J1430">
        <f>ROUND(VALUE(SUBSTITUTE(data_to_clean[[#This Row],[growth_%]],".",",")),0)</f>
        <v>290</v>
      </c>
      <c r="K1430" t="s">
        <v>233</v>
      </c>
      <c r="L1430">
        <v>350</v>
      </c>
      <c r="M1430">
        <v>100</v>
      </c>
      <c r="N1430">
        <v>2012</v>
      </c>
      <c r="O1430">
        <v>1</v>
      </c>
      <c r="P1430" t="s">
        <v>3633</v>
      </c>
      <c r="Q1430" t="b">
        <f>AND(ISNUMBER(data_to_clean[[#This Row],[revenue_formatted]]),ISNUMBER(data_to_clean[[#This Row],[growth_formatted_%]]),ISNUMBER(data_to_clean[[#This Row],[workers]]),ISNUMBER(data_to_clean[[#This Row],[previous_workers]]),ISNUMBER(data_to_clean[[#This Row],[founded]]),ISNUMBER(data_to_clean[[#This Row],[yrs_on_list]]))</f>
        <v>1</v>
      </c>
    </row>
    <row r="1431" spans="1:17" x14ac:dyDescent="0.25">
      <c r="A1431">
        <v>1425</v>
      </c>
      <c r="B1431" t="s">
        <v>5526</v>
      </c>
      <c r="C1431" t="s">
        <v>80</v>
      </c>
      <c r="D1431" t="str">
        <f>VLOOKUP(data_to_clean[[#This Row],[state]],abbreviation_table[],2,FALSE)</f>
        <v>California</v>
      </c>
      <c r="E1431" t="s">
        <v>824</v>
      </c>
      <c r="F1431" t="str">
        <f>TRIM(LEFT(data_to_clean[[#This Row],[revenue]],FIND(" ",data_to_clean[[#This Row],[revenue]])))</f>
        <v>2.5</v>
      </c>
      <c r="G1431" t="str">
        <f>RIGHT(data_to_clean[[#This Row],[revenue]],LEN(data_to_clean[[#This Row],[revenue]])-FIND(" ",data_to_clean[[#This Row],[revenue]]))</f>
        <v>Million</v>
      </c>
      <c r="H1431" s="7">
        <f>VALUE(IF(data_to_clean[[#This Row],[multiplicity]]="Million",_xlfn.CONCAT(SUBSTITUTE(data_to_clean[[#This Row],[number]],".",""),"00000"),_xlfn.CONCAT(SUBSTITUTE(data_to_clean[[#This Row],[number]],".",""),"00000000")))</f>
        <v>2500000</v>
      </c>
      <c r="I1431" t="s">
        <v>5528</v>
      </c>
      <c r="J1431">
        <f>ROUND(VALUE(SUBSTITUTE(data_to_clean[[#This Row],[growth_%]],".",",")),0)</f>
        <v>290</v>
      </c>
      <c r="K1431" t="s">
        <v>233</v>
      </c>
      <c r="L1431">
        <v>21</v>
      </c>
      <c r="M1431">
        <v>3</v>
      </c>
      <c r="N1431">
        <v>2001</v>
      </c>
      <c r="O1431">
        <v>1</v>
      </c>
      <c r="P1431" t="s">
        <v>5529</v>
      </c>
      <c r="Q1431" t="b">
        <f>AND(ISNUMBER(data_to_clean[[#This Row],[revenue_formatted]]),ISNUMBER(data_to_clean[[#This Row],[growth_formatted_%]]),ISNUMBER(data_to_clean[[#This Row],[workers]]),ISNUMBER(data_to_clean[[#This Row],[previous_workers]]),ISNUMBER(data_to_clean[[#This Row],[founded]]),ISNUMBER(data_to_clean[[#This Row],[yrs_on_list]]))</f>
        <v>1</v>
      </c>
    </row>
    <row r="1432" spans="1:17" x14ac:dyDescent="0.25">
      <c r="A1432">
        <v>1426</v>
      </c>
      <c r="B1432" t="s">
        <v>5530</v>
      </c>
      <c r="C1432" t="s">
        <v>30</v>
      </c>
      <c r="D1432" t="str">
        <f>VLOOKUP(data_to_clean[[#This Row],[state]],abbreviation_table[],2,FALSE)</f>
        <v>Texas</v>
      </c>
      <c r="E1432" t="s">
        <v>1473</v>
      </c>
      <c r="F1432" t="str">
        <f>TRIM(LEFT(data_to_clean[[#This Row],[revenue]],FIND(" ",data_to_clean[[#This Row],[revenue]])))</f>
        <v>5</v>
      </c>
      <c r="G1432" t="str">
        <f>RIGHT(data_to_clean[[#This Row],[revenue]],LEN(data_to_clean[[#This Row],[revenue]])-FIND(" ",data_to_clean[[#This Row],[revenue]]))</f>
        <v>Million</v>
      </c>
      <c r="H1432" s="7">
        <f>VALUE(IF(data_to_clean[[#This Row],[multiplicity]]="Million",_xlfn.CONCAT(SUBSTITUTE(data_to_clean[[#This Row],[number]],".",""),"00000"),_xlfn.CONCAT(SUBSTITUTE(data_to_clean[[#This Row],[number]],".",""),"00000000")))</f>
        <v>500000</v>
      </c>
      <c r="I1432" t="s">
        <v>5532</v>
      </c>
      <c r="J1432">
        <f>ROUND(VALUE(SUBSTITUTE(data_to_clean[[#This Row],[growth_%]],".",",")),0)</f>
        <v>290</v>
      </c>
      <c r="K1432" t="s">
        <v>257</v>
      </c>
      <c r="L1432">
        <v>45</v>
      </c>
      <c r="M1432">
        <v>15</v>
      </c>
      <c r="N1432">
        <v>2011</v>
      </c>
      <c r="O1432">
        <v>1</v>
      </c>
      <c r="P1432" t="s">
        <v>258</v>
      </c>
      <c r="Q1432" t="b">
        <f>AND(ISNUMBER(data_to_clean[[#This Row],[revenue_formatted]]),ISNUMBER(data_to_clean[[#This Row],[growth_formatted_%]]),ISNUMBER(data_to_clean[[#This Row],[workers]]),ISNUMBER(data_to_clean[[#This Row],[previous_workers]]),ISNUMBER(data_to_clean[[#This Row],[founded]]),ISNUMBER(data_to_clean[[#This Row],[yrs_on_list]]))</f>
        <v>1</v>
      </c>
    </row>
    <row r="1433" spans="1:17" x14ac:dyDescent="0.25">
      <c r="A1433">
        <v>1427</v>
      </c>
      <c r="B1433" t="s">
        <v>5533</v>
      </c>
      <c r="C1433" t="s">
        <v>503</v>
      </c>
      <c r="D1433" t="str">
        <f>VLOOKUP(data_to_clean[[#This Row],[state]],abbreviation_table[],2,FALSE)</f>
        <v>Illinois</v>
      </c>
      <c r="E1433" t="s">
        <v>1442</v>
      </c>
      <c r="F1433" t="str">
        <f>TRIM(LEFT(data_to_clean[[#This Row],[revenue]],FIND(" ",data_to_clean[[#This Row],[revenue]])))</f>
        <v>2</v>
      </c>
      <c r="G1433" t="str">
        <f>RIGHT(data_to_clean[[#This Row],[revenue]],LEN(data_to_clean[[#This Row],[revenue]])-FIND(" ",data_to_clean[[#This Row],[revenue]]))</f>
        <v>Million</v>
      </c>
      <c r="H1433" s="7">
        <f>VALUE(IF(data_to_clean[[#This Row],[multiplicity]]="Million",_xlfn.CONCAT(SUBSTITUTE(data_to_clean[[#This Row],[number]],".",""),"00000"),_xlfn.CONCAT(SUBSTITUTE(data_to_clean[[#This Row],[number]],".",""),"00000000")))</f>
        <v>200000</v>
      </c>
      <c r="I1433" t="s">
        <v>5535</v>
      </c>
      <c r="J1433">
        <f>ROUND(VALUE(SUBSTITUTE(data_to_clean[[#This Row],[growth_%]],".",",")),0)</f>
        <v>289</v>
      </c>
      <c r="K1433" t="s">
        <v>156</v>
      </c>
      <c r="L1433">
        <v>9</v>
      </c>
      <c r="M1433">
        <v>4</v>
      </c>
      <c r="N1433">
        <v>2013</v>
      </c>
      <c r="O1433">
        <v>6</v>
      </c>
      <c r="P1433" t="s">
        <v>506</v>
      </c>
      <c r="Q1433" t="b">
        <f>AND(ISNUMBER(data_to_clean[[#This Row],[revenue_formatted]]),ISNUMBER(data_to_clean[[#This Row],[growth_formatted_%]]),ISNUMBER(data_to_clean[[#This Row],[workers]]),ISNUMBER(data_to_clean[[#This Row],[previous_workers]]),ISNUMBER(data_to_clean[[#This Row],[founded]]),ISNUMBER(data_to_clean[[#This Row],[yrs_on_list]]))</f>
        <v>1</v>
      </c>
    </row>
    <row r="1434" spans="1:17" x14ac:dyDescent="0.25">
      <c r="A1434">
        <v>1428</v>
      </c>
      <c r="B1434" t="s">
        <v>5536</v>
      </c>
      <c r="C1434" t="s">
        <v>86</v>
      </c>
      <c r="D1434" t="str">
        <f>VLOOKUP(data_to_clean[[#This Row],[state]],abbreviation_table[],2,FALSE)</f>
        <v>Colorado</v>
      </c>
      <c r="E1434" t="s">
        <v>435</v>
      </c>
      <c r="F1434" t="str">
        <f>TRIM(LEFT(data_to_clean[[#This Row],[revenue]],FIND(" ",data_to_clean[[#This Row],[revenue]])))</f>
        <v>10</v>
      </c>
      <c r="G1434" t="str">
        <f>RIGHT(data_to_clean[[#This Row],[revenue]],LEN(data_to_clean[[#This Row],[revenue]])-FIND(" ",data_to_clean[[#This Row],[revenue]]))</f>
        <v>Million</v>
      </c>
      <c r="H1434" s="7">
        <f>VALUE(IF(data_to_clean[[#This Row],[multiplicity]]="Million",_xlfn.CONCAT(SUBSTITUTE(data_to_clean[[#This Row],[number]],".",""),"00000"),_xlfn.CONCAT(SUBSTITUTE(data_to_clean[[#This Row],[number]],".",""),"00000000")))</f>
        <v>1000000</v>
      </c>
      <c r="I1434" t="s">
        <v>5538</v>
      </c>
      <c r="J1434">
        <f>ROUND(VALUE(SUBSTITUTE(data_to_clean[[#This Row],[growth_%]],".",",")),0)</f>
        <v>289</v>
      </c>
      <c r="K1434" t="s">
        <v>107</v>
      </c>
      <c r="L1434">
        <v>31</v>
      </c>
      <c r="M1434">
        <v>23</v>
      </c>
      <c r="N1434">
        <v>2012</v>
      </c>
      <c r="O1434">
        <v>1</v>
      </c>
      <c r="P1434" t="s">
        <v>89</v>
      </c>
      <c r="Q1434" t="b">
        <f>AND(ISNUMBER(data_to_clean[[#This Row],[revenue_formatted]]),ISNUMBER(data_to_clean[[#This Row],[growth_formatted_%]]),ISNUMBER(data_to_clean[[#This Row],[workers]]),ISNUMBER(data_to_clean[[#This Row],[previous_workers]]),ISNUMBER(data_to_clean[[#This Row],[founded]]),ISNUMBER(data_to_clean[[#This Row],[yrs_on_list]]))</f>
        <v>1</v>
      </c>
    </row>
    <row r="1435" spans="1:17" x14ac:dyDescent="0.25">
      <c r="A1435">
        <v>1429</v>
      </c>
      <c r="B1435" t="s">
        <v>5539</v>
      </c>
      <c r="C1435" t="s">
        <v>52</v>
      </c>
      <c r="D1435" t="str">
        <f>VLOOKUP(data_to_clean[[#This Row],[state]],abbreviation_table[],2,FALSE)</f>
        <v>Florida</v>
      </c>
      <c r="E1435" t="s">
        <v>161</v>
      </c>
      <c r="F1435" t="str">
        <f>TRIM(LEFT(data_to_clean[[#This Row],[revenue]],FIND(" ",data_to_clean[[#This Row],[revenue]])))</f>
        <v>10.5</v>
      </c>
      <c r="G1435" t="str">
        <f>RIGHT(data_to_clean[[#This Row],[revenue]],LEN(data_to_clean[[#This Row],[revenue]])-FIND(" ",data_to_clean[[#This Row],[revenue]]))</f>
        <v>Million</v>
      </c>
      <c r="H1435" s="7">
        <f>VALUE(IF(data_to_clean[[#This Row],[multiplicity]]="Million",_xlfn.CONCAT(SUBSTITUTE(data_to_clean[[#This Row],[number]],".",""),"00000"),_xlfn.CONCAT(SUBSTITUTE(data_to_clean[[#This Row],[number]],".",""),"00000000")))</f>
        <v>10500000</v>
      </c>
      <c r="I1435" t="s">
        <v>5541</v>
      </c>
      <c r="J1435">
        <f>ROUND(VALUE(SUBSTITUTE(data_to_clean[[#This Row],[growth_%]],".",",")),0)</f>
        <v>289</v>
      </c>
      <c r="K1435" t="s">
        <v>233</v>
      </c>
      <c r="L1435">
        <v>96</v>
      </c>
      <c r="M1435">
        <v>26</v>
      </c>
      <c r="N1435">
        <v>2014</v>
      </c>
      <c r="O1435">
        <v>1</v>
      </c>
      <c r="P1435" t="s">
        <v>2985</v>
      </c>
      <c r="Q1435" t="b">
        <f>AND(ISNUMBER(data_to_clean[[#This Row],[revenue_formatted]]),ISNUMBER(data_to_clean[[#This Row],[growth_formatted_%]]),ISNUMBER(data_to_clean[[#This Row],[workers]]),ISNUMBER(data_to_clean[[#This Row],[previous_workers]]),ISNUMBER(data_to_clean[[#This Row],[founded]]),ISNUMBER(data_to_clean[[#This Row],[yrs_on_list]]))</f>
        <v>1</v>
      </c>
    </row>
    <row r="1436" spans="1:17" x14ac:dyDescent="0.25">
      <c r="A1436">
        <v>1430</v>
      </c>
      <c r="B1436" t="s">
        <v>5542</v>
      </c>
      <c r="C1436" t="s">
        <v>74</v>
      </c>
      <c r="D1436" t="str">
        <f>VLOOKUP(data_to_clean[[#This Row],[state]],abbreviation_table[],2,FALSE)</f>
        <v>Ohio</v>
      </c>
      <c r="E1436" t="s">
        <v>5544</v>
      </c>
      <c r="F1436" t="str">
        <f>TRIM(LEFT(data_to_clean[[#This Row],[revenue]],FIND(" ",data_to_clean[[#This Row],[revenue]])))</f>
        <v>72.2</v>
      </c>
      <c r="G1436" t="str">
        <f>RIGHT(data_to_clean[[#This Row],[revenue]],LEN(data_to_clean[[#This Row],[revenue]])-FIND(" ",data_to_clean[[#This Row],[revenue]]))</f>
        <v>Million</v>
      </c>
      <c r="H1436" s="7">
        <f>VALUE(IF(data_to_clean[[#This Row],[multiplicity]]="Million",_xlfn.CONCAT(SUBSTITUTE(data_to_clean[[#This Row],[number]],".",""),"00000"),_xlfn.CONCAT(SUBSTITUTE(data_to_clean[[#This Row],[number]],".",""),"00000000")))</f>
        <v>72200000</v>
      </c>
      <c r="I1436" t="s">
        <v>5545</v>
      </c>
      <c r="J1436">
        <f>ROUND(VALUE(SUBSTITUTE(data_to_clean[[#This Row],[growth_%]],".",",")),0)</f>
        <v>289</v>
      </c>
      <c r="K1436" t="s">
        <v>25</v>
      </c>
      <c r="L1436">
        <v>9</v>
      </c>
      <c r="M1436">
        <v>5</v>
      </c>
      <c r="N1436">
        <v>2012</v>
      </c>
      <c r="O1436">
        <v>1</v>
      </c>
      <c r="P1436" t="s">
        <v>5546</v>
      </c>
      <c r="Q1436" t="b">
        <f>AND(ISNUMBER(data_to_clean[[#This Row],[revenue_formatted]]),ISNUMBER(data_to_clean[[#This Row],[growth_formatted_%]]),ISNUMBER(data_to_clean[[#This Row],[workers]]),ISNUMBER(data_to_clean[[#This Row],[previous_workers]]),ISNUMBER(data_to_clean[[#This Row],[founded]]),ISNUMBER(data_to_clean[[#This Row],[yrs_on_list]]))</f>
        <v>1</v>
      </c>
    </row>
    <row r="1437" spans="1:17" x14ac:dyDescent="0.25">
      <c r="A1437">
        <v>1431</v>
      </c>
      <c r="B1437" t="s">
        <v>5547</v>
      </c>
      <c r="C1437" t="s">
        <v>52</v>
      </c>
      <c r="D1437" t="str">
        <f>VLOOKUP(data_to_clean[[#This Row],[state]],abbreviation_table[],2,FALSE)</f>
        <v>Florida</v>
      </c>
      <c r="E1437" t="s">
        <v>430</v>
      </c>
      <c r="F1437" t="str">
        <f>TRIM(LEFT(data_to_clean[[#This Row],[revenue]],FIND(" ",data_to_clean[[#This Row],[revenue]])))</f>
        <v>6.7</v>
      </c>
      <c r="G1437" t="str">
        <f>RIGHT(data_to_clean[[#This Row],[revenue]],LEN(data_to_clean[[#This Row],[revenue]])-FIND(" ",data_to_clean[[#This Row],[revenue]]))</f>
        <v>Million</v>
      </c>
      <c r="H1437" s="7">
        <f>VALUE(IF(data_to_clean[[#This Row],[multiplicity]]="Million",_xlfn.CONCAT(SUBSTITUTE(data_to_clean[[#This Row],[number]],".",""),"00000"),_xlfn.CONCAT(SUBSTITUTE(data_to_clean[[#This Row],[number]],".",""),"00000000")))</f>
        <v>6700000</v>
      </c>
      <c r="I1437" t="s">
        <v>5549</v>
      </c>
      <c r="J1437">
        <f>ROUND(VALUE(SUBSTITUTE(data_to_clean[[#This Row],[growth_%]],".",",")),0)</f>
        <v>289</v>
      </c>
      <c r="K1437" t="s">
        <v>55</v>
      </c>
      <c r="L1437">
        <v>82</v>
      </c>
      <c r="M1437">
        <v>32</v>
      </c>
      <c r="N1437">
        <v>2010</v>
      </c>
      <c r="O1437">
        <v>3</v>
      </c>
      <c r="P1437" t="s">
        <v>203</v>
      </c>
      <c r="Q1437" t="b">
        <f>AND(ISNUMBER(data_to_clean[[#This Row],[revenue_formatted]]),ISNUMBER(data_to_clean[[#This Row],[growth_formatted_%]]),ISNUMBER(data_to_clean[[#This Row],[workers]]),ISNUMBER(data_to_clean[[#This Row],[previous_workers]]),ISNUMBER(data_to_clean[[#This Row],[founded]]),ISNUMBER(data_to_clean[[#This Row],[yrs_on_list]]))</f>
        <v>1</v>
      </c>
    </row>
    <row r="1438" spans="1:17" x14ac:dyDescent="0.25">
      <c r="A1438">
        <v>1432</v>
      </c>
      <c r="B1438" t="s">
        <v>5550</v>
      </c>
      <c r="C1438" t="s">
        <v>230</v>
      </c>
      <c r="D1438" t="str">
        <f>VLOOKUP(data_to_clean[[#This Row],[state]],abbreviation_table[],2,FALSE)</f>
        <v>Michigan</v>
      </c>
      <c r="E1438" t="s">
        <v>3235</v>
      </c>
      <c r="F1438" t="str">
        <f>TRIM(LEFT(data_to_clean[[#This Row],[revenue]],FIND(" ",data_to_clean[[#This Row],[revenue]])))</f>
        <v>44.2</v>
      </c>
      <c r="G1438" t="str">
        <f>RIGHT(data_to_clean[[#This Row],[revenue]],LEN(data_to_clean[[#This Row],[revenue]])-FIND(" ",data_to_clean[[#This Row],[revenue]]))</f>
        <v>Million</v>
      </c>
      <c r="H1438" s="7">
        <f>VALUE(IF(data_to_clean[[#This Row],[multiplicity]]="Million",_xlfn.CONCAT(SUBSTITUTE(data_to_clean[[#This Row],[number]],".",""),"00000"),_xlfn.CONCAT(SUBSTITUTE(data_to_clean[[#This Row],[number]],".",""),"00000000")))</f>
        <v>44200000</v>
      </c>
      <c r="I1438" t="s">
        <v>5552</v>
      </c>
      <c r="J1438">
        <f>ROUND(VALUE(SUBSTITUTE(data_to_clean[[#This Row],[growth_%]],".",",")),0)</f>
        <v>288</v>
      </c>
      <c r="K1438" t="s">
        <v>107</v>
      </c>
      <c r="L1438">
        <v>98</v>
      </c>
      <c r="M1438">
        <v>35</v>
      </c>
      <c r="N1438">
        <v>2011</v>
      </c>
      <c r="O1438">
        <v>5</v>
      </c>
      <c r="P1438" t="s">
        <v>636</v>
      </c>
      <c r="Q1438" t="b">
        <f>AND(ISNUMBER(data_to_clean[[#This Row],[revenue_formatted]]),ISNUMBER(data_to_clean[[#This Row],[growth_formatted_%]]),ISNUMBER(data_to_clean[[#This Row],[workers]]),ISNUMBER(data_to_clean[[#This Row],[previous_workers]]),ISNUMBER(data_to_clean[[#This Row],[founded]]),ISNUMBER(data_to_clean[[#This Row],[yrs_on_list]]))</f>
        <v>1</v>
      </c>
    </row>
    <row r="1439" spans="1:17" x14ac:dyDescent="0.25">
      <c r="A1439">
        <v>1433</v>
      </c>
      <c r="B1439" t="s">
        <v>5553</v>
      </c>
      <c r="C1439" t="s">
        <v>86</v>
      </c>
      <c r="D1439" t="str">
        <f>VLOOKUP(data_to_clean[[#This Row],[state]],abbreviation_table[],2,FALSE)</f>
        <v>Colorado</v>
      </c>
      <c r="E1439" t="s">
        <v>541</v>
      </c>
      <c r="F1439" t="str">
        <f>TRIM(LEFT(data_to_clean[[#This Row],[revenue]],FIND(" ",data_to_clean[[#This Row],[revenue]])))</f>
        <v>4.8</v>
      </c>
      <c r="G1439" t="str">
        <f>RIGHT(data_to_clean[[#This Row],[revenue]],LEN(data_to_clean[[#This Row],[revenue]])-FIND(" ",data_to_clean[[#This Row],[revenue]]))</f>
        <v>Million</v>
      </c>
      <c r="H1439" s="7">
        <f>VALUE(IF(data_to_clean[[#This Row],[multiplicity]]="Million",_xlfn.CONCAT(SUBSTITUTE(data_to_clean[[#This Row],[number]],".",""),"00000"),_xlfn.CONCAT(SUBSTITUTE(data_to_clean[[#This Row],[number]],".",""),"00000000")))</f>
        <v>4800000</v>
      </c>
      <c r="I1439" t="s">
        <v>5555</v>
      </c>
      <c r="J1439">
        <f>ROUND(VALUE(SUBSTITUTE(data_to_clean[[#This Row],[growth_%]],".",",")),0)</f>
        <v>288</v>
      </c>
      <c r="K1439" t="s">
        <v>336</v>
      </c>
      <c r="L1439">
        <v>10</v>
      </c>
      <c r="M1439">
        <v>3</v>
      </c>
      <c r="N1439">
        <v>2006</v>
      </c>
      <c r="O1439">
        <v>1</v>
      </c>
      <c r="P1439" t="s">
        <v>2861</v>
      </c>
      <c r="Q1439" t="b">
        <f>AND(ISNUMBER(data_to_clean[[#This Row],[revenue_formatted]]),ISNUMBER(data_to_clean[[#This Row],[growth_formatted_%]]),ISNUMBER(data_to_clean[[#This Row],[workers]]),ISNUMBER(data_to_clean[[#This Row],[previous_workers]]),ISNUMBER(data_to_clean[[#This Row],[founded]]),ISNUMBER(data_to_clean[[#This Row],[yrs_on_list]]))</f>
        <v>1</v>
      </c>
    </row>
    <row r="1440" spans="1:17" x14ac:dyDescent="0.25">
      <c r="A1440">
        <v>1434</v>
      </c>
      <c r="B1440" t="s">
        <v>5556</v>
      </c>
      <c r="C1440" t="s">
        <v>974</v>
      </c>
      <c r="D1440" t="str">
        <f>VLOOKUP(data_to_clean[[#This Row],[state]],abbreviation_table[],2,FALSE)</f>
        <v>District of Columbia</v>
      </c>
      <c r="E1440" t="s">
        <v>216</v>
      </c>
      <c r="F1440" t="str">
        <f>TRIM(LEFT(data_to_clean[[#This Row],[revenue]],FIND(" ",data_to_clean[[#This Row],[revenue]])))</f>
        <v>20.8</v>
      </c>
      <c r="G1440" t="str">
        <f>RIGHT(data_to_clean[[#This Row],[revenue]],LEN(data_to_clean[[#This Row],[revenue]])-FIND(" ",data_to_clean[[#This Row],[revenue]]))</f>
        <v>Million</v>
      </c>
      <c r="H1440" s="7">
        <f>VALUE(IF(data_to_clean[[#This Row],[multiplicity]]="Million",_xlfn.CONCAT(SUBSTITUTE(data_to_clean[[#This Row],[number]],".",""),"00000"),_xlfn.CONCAT(SUBSTITUTE(data_to_clean[[#This Row],[number]],".",""),"00000000")))</f>
        <v>20800000</v>
      </c>
      <c r="I1440" t="s">
        <v>5558</v>
      </c>
      <c r="J1440">
        <f>ROUND(VALUE(SUBSTITUTE(data_to_clean[[#This Row],[growth_%]],".",",")),0)</f>
        <v>288</v>
      </c>
      <c r="K1440" t="s">
        <v>107</v>
      </c>
      <c r="L1440">
        <v>76</v>
      </c>
      <c r="M1440">
        <v>24</v>
      </c>
      <c r="N1440">
        <v>2010</v>
      </c>
      <c r="O1440">
        <v>2</v>
      </c>
      <c r="P1440" t="s">
        <v>976</v>
      </c>
      <c r="Q1440" t="b">
        <f>AND(ISNUMBER(data_to_clean[[#This Row],[revenue_formatted]]),ISNUMBER(data_to_clean[[#This Row],[growth_formatted_%]]),ISNUMBER(data_to_clean[[#This Row],[workers]]),ISNUMBER(data_to_clean[[#This Row],[previous_workers]]),ISNUMBER(data_to_clean[[#This Row],[founded]]),ISNUMBER(data_to_clean[[#This Row],[yrs_on_list]]))</f>
        <v>1</v>
      </c>
    </row>
    <row r="1441" spans="1:17" x14ac:dyDescent="0.25">
      <c r="A1441">
        <v>1435</v>
      </c>
      <c r="B1441" t="s">
        <v>5559</v>
      </c>
      <c r="C1441" t="s">
        <v>333</v>
      </c>
      <c r="D1441" t="str">
        <f>VLOOKUP(data_to_clean[[#This Row],[state]],abbreviation_table[],2,FALSE)</f>
        <v>Alabama</v>
      </c>
      <c r="E1441" t="s">
        <v>5561</v>
      </c>
      <c r="F1441" t="str">
        <f>TRIM(LEFT(data_to_clean[[#This Row],[revenue]],FIND(" ",data_to_clean[[#This Row],[revenue]])))</f>
        <v>21.2</v>
      </c>
      <c r="G1441" t="str">
        <f>RIGHT(data_to_clean[[#This Row],[revenue]],LEN(data_to_clean[[#This Row],[revenue]])-FIND(" ",data_to_clean[[#This Row],[revenue]]))</f>
        <v>Million</v>
      </c>
      <c r="H1441" s="7">
        <f>VALUE(IF(data_to_clean[[#This Row],[multiplicity]]="Million",_xlfn.CONCAT(SUBSTITUTE(data_to_clean[[#This Row],[number]],".",""),"00000"),_xlfn.CONCAT(SUBSTITUTE(data_to_clean[[#This Row],[number]],".",""),"00000000")))</f>
        <v>21200000</v>
      </c>
      <c r="I1441" t="s">
        <v>5562</v>
      </c>
      <c r="J1441">
        <f>ROUND(VALUE(SUBSTITUTE(data_to_clean[[#This Row],[growth_%]],".",",")),0)</f>
        <v>288</v>
      </c>
      <c r="K1441" t="s">
        <v>1041</v>
      </c>
      <c r="L1441">
        <v>110</v>
      </c>
      <c r="M1441">
        <v>43</v>
      </c>
      <c r="N1441">
        <v>2006</v>
      </c>
      <c r="O1441">
        <v>5</v>
      </c>
      <c r="P1441" t="s">
        <v>5563</v>
      </c>
      <c r="Q1441" t="b">
        <f>AND(ISNUMBER(data_to_clean[[#This Row],[revenue_formatted]]),ISNUMBER(data_to_clean[[#This Row],[growth_formatted_%]]),ISNUMBER(data_to_clean[[#This Row],[workers]]),ISNUMBER(data_to_clean[[#This Row],[previous_workers]]),ISNUMBER(data_to_clean[[#This Row],[founded]]),ISNUMBER(data_to_clean[[#This Row],[yrs_on_list]]))</f>
        <v>1</v>
      </c>
    </row>
    <row r="1442" spans="1:17" x14ac:dyDescent="0.25">
      <c r="A1442">
        <v>1436</v>
      </c>
      <c r="B1442" t="s">
        <v>5564</v>
      </c>
      <c r="C1442" t="s">
        <v>66</v>
      </c>
      <c r="D1442" t="str">
        <f>VLOOKUP(data_to_clean[[#This Row],[state]],abbreviation_table[],2,FALSE)</f>
        <v>Virginia</v>
      </c>
      <c r="E1442" t="s">
        <v>1507</v>
      </c>
      <c r="F1442" t="str">
        <f>TRIM(LEFT(data_to_clean[[#This Row],[revenue]],FIND(" ",data_to_clean[[#This Row],[revenue]])))</f>
        <v>16.2</v>
      </c>
      <c r="G1442" t="str">
        <f>RIGHT(data_to_clean[[#This Row],[revenue]],LEN(data_to_clean[[#This Row],[revenue]])-FIND(" ",data_to_clean[[#This Row],[revenue]]))</f>
        <v>Million</v>
      </c>
      <c r="H1442" s="7">
        <f>VALUE(IF(data_to_clean[[#This Row],[multiplicity]]="Million",_xlfn.CONCAT(SUBSTITUTE(data_to_clean[[#This Row],[number]],".",""),"00000"),_xlfn.CONCAT(SUBSTITUTE(data_to_clean[[#This Row],[number]],".",""),"00000000")))</f>
        <v>16200000</v>
      </c>
      <c r="I1442" t="s">
        <v>5566</v>
      </c>
      <c r="J1442">
        <f>ROUND(VALUE(SUBSTITUTE(data_to_clean[[#This Row],[growth_%]],".",",")),0)</f>
        <v>288</v>
      </c>
      <c r="K1442" t="s">
        <v>181</v>
      </c>
      <c r="L1442">
        <v>105</v>
      </c>
      <c r="M1442">
        <v>20</v>
      </c>
      <c r="N1442">
        <v>2005</v>
      </c>
      <c r="O1442">
        <v>5</v>
      </c>
      <c r="P1442" t="s">
        <v>746</v>
      </c>
      <c r="Q1442" t="b">
        <f>AND(ISNUMBER(data_to_clean[[#This Row],[revenue_formatted]]),ISNUMBER(data_to_clean[[#This Row],[growth_formatted_%]]),ISNUMBER(data_to_clean[[#This Row],[workers]]),ISNUMBER(data_to_clean[[#This Row],[previous_workers]]),ISNUMBER(data_to_clean[[#This Row],[founded]]),ISNUMBER(data_to_clean[[#This Row],[yrs_on_list]]))</f>
        <v>1</v>
      </c>
    </row>
    <row r="1443" spans="1:17" x14ac:dyDescent="0.25">
      <c r="A1443">
        <v>1437</v>
      </c>
      <c r="B1443" t="s">
        <v>5567</v>
      </c>
      <c r="C1443" t="s">
        <v>74</v>
      </c>
      <c r="D1443" t="str">
        <f>VLOOKUP(data_to_clean[[#This Row],[state]],abbreviation_table[],2,FALSE)</f>
        <v>Ohio</v>
      </c>
      <c r="E1443" t="s">
        <v>5569</v>
      </c>
      <c r="F1443" t="str">
        <f>TRIM(LEFT(data_to_clean[[#This Row],[revenue]],FIND(" ",data_to_clean[[#This Row],[revenue]])))</f>
        <v>340.4</v>
      </c>
      <c r="G1443" t="str">
        <f>RIGHT(data_to_clean[[#This Row],[revenue]],LEN(data_to_clean[[#This Row],[revenue]])-FIND(" ",data_to_clean[[#This Row],[revenue]]))</f>
        <v>Million</v>
      </c>
      <c r="H1443" s="7">
        <f>VALUE(IF(data_to_clean[[#This Row],[multiplicity]]="Million",_xlfn.CONCAT(SUBSTITUTE(data_to_clean[[#This Row],[number]],".",""),"00000"),_xlfn.CONCAT(SUBSTITUTE(data_to_clean[[#This Row],[number]],".",""),"00000000")))</f>
        <v>340400000</v>
      </c>
      <c r="I1443" t="s">
        <v>5570</v>
      </c>
      <c r="J1443">
        <f>ROUND(VALUE(SUBSTITUTE(data_to_clean[[#This Row],[growth_%]],".",",")),0)</f>
        <v>287</v>
      </c>
      <c r="K1443" t="s">
        <v>40</v>
      </c>
      <c r="L1443">
        <v>1044</v>
      </c>
      <c r="M1443">
        <v>251</v>
      </c>
      <c r="N1443">
        <v>2005</v>
      </c>
      <c r="O1443">
        <v>8</v>
      </c>
      <c r="P1443" t="s">
        <v>4951</v>
      </c>
      <c r="Q1443" t="b">
        <f>AND(ISNUMBER(data_to_clean[[#This Row],[revenue_formatted]]),ISNUMBER(data_to_clean[[#This Row],[growth_formatted_%]]),ISNUMBER(data_to_clean[[#This Row],[workers]]),ISNUMBER(data_to_clean[[#This Row],[previous_workers]]),ISNUMBER(data_to_clean[[#This Row],[founded]]),ISNUMBER(data_to_clean[[#This Row],[yrs_on_list]]))</f>
        <v>1</v>
      </c>
    </row>
    <row r="1444" spans="1:17" x14ac:dyDescent="0.25">
      <c r="A1444">
        <v>1438</v>
      </c>
      <c r="B1444" t="s">
        <v>5571</v>
      </c>
      <c r="C1444" t="s">
        <v>52</v>
      </c>
      <c r="D1444" t="str">
        <f>VLOOKUP(data_to_clean[[#This Row],[state]],abbreviation_table[],2,FALSE)</f>
        <v>Florida</v>
      </c>
      <c r="E1444" t="s">
        <v>4033</v>
      </c>
      <c r="F1444" t="str">
        <f>TRIM(LEFT(data_to_clean[[#This Row],[revenue]],FIND(" ",data_to_clean[[#This Row],[revenue]])))</f>
        <v>28.9</v>
      </c>
      <c r="G1444" t="str">
        <f>RIGHT(data_to_clean[[#This Row],[revenue]],LEN(data_to_clean[[#This Row],[revenue]])-FIND(" ",data_to_clean[[#This Row],[revenue]]))</f>
        <v>Million</v>
      </c>
      <c r="H1444" s="7">
        <f>VALUE(IF(data_to_clean[[#This Row],[multiplicity]]="Million",_xlfn.CONCAT(SUBSTITUTE(data_to_clean[[#This Row],[number]],".",""),"00000"),_xlfn.CONCAT(SUBSTITUTE(data_to_clean[[#This Row],[number]],".",""),"00000000")))</f>
        <v>28900000</v>
      </c>
      <c r="I1444" t="s">
        <v>5573</v>
      </c>
      <c r="J1444">
        <f>ROUND(VALUE(SUBSTITUTE(data_to_clean[[#This Row],[growth_%]],".",",")),0)</f>
        <v>287</v>
      </c>
      <c r="K1444" t="s">
        <v>233</v>
      </c>
      <c r="L1444">
        <v>72</v>
      </c>
      <c r="M1444">
        <v>40</v>
      </c>
      <c r="N1444">
        <v>2008</v>
      </c>
      <c r="O1444">
        <v>3</v>
      </c>
      <c r="P1444" t="s">
        <v>5574</v>
      </c>
      <c r="Q1444" t="b">
        <f>AND(ISNUMBER(data_to_clean[[#This Row],[revenue_formatted]]),ISNUMBER(data_to_clean[[#This Row],[growth_formatted_%]]),ISNUMBER(data_to_clean[[#This Row],[workers]]),ISNUMBER(data_to_clean[[#This Row],[previous_workers]]),ISNUMBER(data_to_clean[[#This Row],[founded]]),ISNUMBER(data_to_clean[[#This Row],[yrs_on_list]]))</f>
        <v>1</v>
      </c>
    </row>
    <row r="1445" spans="1:17" x14ac:dyDescent="0.25">
      <c r="A1445">
        <v>1439</v>
      </c>
      <c r="B1445" t="s">
        <v>5575</v>
      </c>
      <c r="C1445" t="s">
        <v>86</v>
      </c>
      <c r="D1445" t="str">
        <f>VLOOKUP(data_to_clean[[#This Row],[state]],abbreviation_table[],2,FALSE)</f>
        <v>Colorado</v>
      </c>
      <c r="E1445" t="s">
        <v>1157</v>
      </c>
      <c r="F1445" t="str">
        <f>TRIM(LEFT(data_to_clean[[#This Row],[revenue]],FIND(" ",data_to_clean[[#This Row],[revenue]])))</f>
        <v>5.3</v>
      </c>
      <c r="G1445" t="str">
        <f>RIGHT(data_to_clean[[#This Row],[revenue]],LEN(data_to_clean[[#This Row],[revenue]])-FIND(" ",data_to_clean[[#This Row],[revenue]]))</f>
        <v>Million</v>
      </c>
      <c r="H1445" s="7">
        <f>VALUE(IF(data_to_clean[[#This Row],[multiplicity]]="Million",_xlfn.CONCAT(SUBSTITUTE(data_to_clean[[#This Row],[number]],".",""),"00000"),_xlfn.CONCAT(SUBSTITUTE(data_to_clean[[#This Row],[number]],".",""),"00000000")))</f>
        <v>5300000</v>
      </c>
      <c r="I1445" t="s">
        <v>5577</v>
      </c>
      <c r="J1445">
        <f>ROUND(VALUE(SUBSTITUTE(data_to_clean[[#This Row],[growth_%]],".",",")),0)</f>
        <v>287</v>
      </c>
      <c r="K1445" t="s">
        <v>33</v>
      </c>
      <c r="L1445">
        <v>25</v>
      </c>
      <c r="M1445">
        <v>13</v>
      </c>
      <c r="N1445">
        <v>2014</v>
      </c>
      <c r="O1445">
        <v>1</v>
      </c>
      <c r="P1445" t="s">
        <v>89</v>
      </c>
      <c r="Q1445" t="b">
        <f>AND(ISNUMBER(data_to_clean[[#This Row],[revenue_formatted]]),ISNUMBER(data_to_clean[[#This Row],[growth_formatted_%]]),ISNUMBER(data_to_clean[[#This Row],[workers]]),ISNUMBER(data_to_clean[[#This Row],[previous_workers]]),ISNUMBER(data_to_clean[[#This Row],[founded]]),ISNUMBER(data_to_clean[[#This Row],[yrs_on_list]]))</f>
        <v>1</v>
      </c>
    </row>
    <row r="1446" spans="1:17" x14ac:dyDescent="0.25">
      <c r="A1446">
        <v>1440</v>
      </c>
      <c r="B1446" t="s">
        <v>5578</v>
      </c>
      <c r="C1446" t="s">
        <v>4821</v>
      </c>
      <c r="D1446" t="str">
        <f>VLOOKUP(data_to_clean[[#This Row],[state]],abbreviation_table[],2,FALSE)</f>
        <v>West Virginia</v>
      </c>
      <c r="E1446" t="s">
        <v>1920</v>
      </c>
      <c r="F1446" t="str">
        <f>TRIM(LEFT(data_to_clean[[#This Row],[revenue]],FIND(" ",data_to_clean[[#This Row],[revenue]])))</f>
        <v>2.4</v>
      </c>
      <c r="G1446" t="str">
        <f>RIGHT(data_to_clean[[#This Row],[revenue]],LEN(data_to_clean[[#This Row],[revenue]])-FIND(" ",data_to_clean[[#This Row],[revenue]]))</f>
        <v>Million</v>
      </c>
      <c r="H1446" s="7">
        <f>VALUE(IF(data_to_clean[[#This Row],[multiplicity]]="Million",_xlfn.CONCAT(SUBSTITUTE(data_to_clean[[#This Row],[number]],".",""),"00000"),_xlfn.CONCAT(SUBSTITUTE(data_to_clean[[#This Row],[number]],".",""),"00000000")))</f>
        <v>2400000</v>
      </c>
      <c r="I1446" t="s">
        <v>5580</v>
      </c>
      <c r="J1446">
        <f>ROUND(VALUE(SUBSTITUTE(data_to_clean[[#This Row],[growth_%]],".",",")),0)</f>
        <v>287</v>
      </c>
      <c r="K1446" t="s">
        <v>175</v>
      </c>
      <c r="L1446">
        <v>27</v>
      </c>
      <c r="M1446">
        <v>12</v>
      </c>
      <c r="N1446">
        <v>2014</v>
      </c>
      <c r="O1446">
        <v>1</v>
      </c>
      <c r="P1446" t="s">
        <v>5581</v>
      </c>
      <c r="Q1446" t="b">
        <f>AND(ISNUMBER(data_to_clean[[#This Row],[revenue_formatted]]),ISNUMBER(data_to_clean[[#This Row],[growth_formatted_%]]),ISNUMBER(data_to_clean[[#This Row],[workers]]),ISNUMBER(data_to_clean[[#This Row],[previous_workers]]),ISNUMBER(data_to_clean[[#This Row],[founded]]),ISNUMBER(data_to_clean[[#This Row],[yrs_on_list]]))</f>
        <v>1</v>
      </c>
    </row>
    <row r="1447" spans="1:17" x14ac:dyDescent="0.25">
      <c r="A1447">
        <v>1441</v>
      </c>
      <c r="B1447" t="s">
        <v>5582</v>
      </c>
      <c r="C1447" t="s">
        <v>80</v>
      </c>
      <c r="D1447" t="str">
        <f>VLOOKUP(data_to_clean[[#This Row],[state]],abbreviation_table[],2,FALSE)</f>
        <v>California</v>
      </c>
      <c r="E1447" t="s">
        <v>5584</v>
      </c>
      <c r="F1447" t="str">
        <f>TRIM(LEFT(data_to_clean[[#This Row],[revenue]],FIND(" ",data_to_clean[[#This Row],[revenue]])))</f>
        <v>22</v>
      </c>
      <c r="G1447" t="str">
        <f>RIGHT(data_to_clean[[#This Row],[revenue]],LEN(data_to_clean[[#This Row],[revenue]])-FIND(" ",data_to_clean[[#This Row],[revenue]]))</f>
        <v>Million</v>
      </c>
      <c r="H1447" s="7">
        <f>VALUE(IF(data_to_clean[[#This Row],[multiplicity]]="Million",_xlfn.CONCAT(SUBSTITUTE(data_to_clean[[#This Row],[number]],".",""),"00000"),_xlfn.CONCAT(SUBSTITUTE(data_to_clean[[#This Row],[number]],".",""),"00000000")))</f>
        <v>2200000</v>
      </c>
      <c r="I1447" t="s">
        <v>5585</v>
      </c>
      <c r="J1447">
        <f>ROUND(VALUE(SUBSTITUTE(data_to_clean[[#This Row],[growth_%]],".",",")),0)</f>
        <v>287</v>
      </c>
      <c r="K1447" t="s">
        <v>55</v>
      </c>
      <c r="L1447">
        <v>575</v>
      </c>
      <c r="M1447">
        <v>139</v>
      </c>
      <c r="N1447">
        <v>2012</v>
      </c>
      <c r="O1447">
        <v>3</v>
      </c>
      <c r="P1447" t="s">
        <v>5586</v>
      </c>
      <c r="Q1447" t="b">
        <f>AND(ISNUMBER(data_to_clean[[#This Row],[revenue_formatted]]),ISNUMBER(data_to_clean[[#This Row],[growth_formatted_%]]),ISNUMBER(data_to_clean[[#This Row],[workers]]),ISNUMBER(data_to_clean[[#This Row],[previous_workers]]),ISNUMBER(data_to_clean[[#This Row],[founded]]),ISNUMBER(data_to_clean[[#This Row],[yrs_on_list]]))</f>
        <v>1</v>
      </c>
    </row>
    <row r="1448" spans="1:17" x14ac:dyDescent="0.25">
      <c r="A1448">
        <v>1442</v>
      </c>
      <c r="B1448" t="s">
        <v>5587</v>
      </c>
      <c r="C1448" t="s">
        <v>80</v>
      </c>
      <c r="D1448" t="str">
        <f>VLOOKUP(data_to_clean[[#This Row],[state]],abbreviation_table[],2,FALSE)</f>
        <v>California</v>
      </c>
      <c r="E1448" t="s">
        <v>5589</v>
      </c>
      <c r="F1448" t="str">
        <f>TRIM(LEFT(data_to_clean[[#This Row],[revenue]],FIND(" ",data_to_clean[[#This Row],[revenue]])))</f>
        <v>82.2</v>
      </c>
      <c r="G1448" t="str">
        <f>RIGHT(data_to_clean[[#This Row],[revenue]],LEN(data_to_clean[[#This Row],[revenue]])-FIND(" ",data_to_clean[[#This Row],[revenue]]))</f>
        <v>Million</v>
      </c>
      <c r="H1448" s="7">
        <f>VALUE(IF(data_to_clean[[#This Row],[multiplicity]]="Million",_xlfn.CONCAT(SUBSTITUTE(data_to_clean[[#This Row],[number]],".",""),"00000"),_xlfn.CONCAT(SUBSTITUTE(data_to_clean[[#This Row],[number]],".",""),"00000000")))</f>
        <v>82200000</v>
      </c>
      <c r="I1448" t="s">
        <v>5590</v>
      </c>
      <c r="J1448">
        <f>ROUND(VALUE(SUBSTITUTE(data_to_clean[[#This Row],[growth_%]],".",",")),0)</f>
        <v>286</v>
      </c>
      <c r="K1448" t="s">
        <v>48</v>
      </c>
      <c r="L1448">
        <v>250</v>
      </c>
      <c r="M1448">
        <v>90</v>
      </c>
      <c r="N1448">
        <v>2013</v>
      </c>
      <c r="O1448">
        <v>3</v>
      </c>
      <c r="P1448" t="s">
        <v>5591</v>
      </c>
      <c r="Q1448" t="b">
        <f>AND(ISNUMBER(data_to_clean[[#This Row],[revenue_formatted]]),ISNUMBER(data_to_clean[[#This Row],[growth_formatted_%]]),ISNUMBER(data_to_clean[[#This Row],[workers]]),ISNUMBER(data_to_clean[[#This Row],[previous_workers]]),ISNUMBER(data_to_clean[[#This Row],[founded]]),ISNUMBER(data_to_clean[[#This Row],[yrs_on_list]]))</f>
        <v>1</v>
      </c>
    </row>
    <row r="1449" spans="1:17" x14ac:dyDescent="0.25">
      <c r="A1449">
        <v>1443</v>
      </c>
      <c r="B1449" t="s">
        <v>5592</v>
      </c>
      <c r="C1449" t="s">
        <v>30</v>
      </c>
      <c r="D1449" t="str">
        <f>VLOOKUP(data_to_clean[[#This Row],[state]],abbreviation_table[],2,FALSE)</f>
        <v>Texas</v>
      </c>
      <c r="E1449" t="s">
        <v>3077</v>
      </c>
      <c r="F1449" t="str">
        <f>TRIM(LEFT(data_to_clean[[#This Row],[revenue]],FIND(" ",data_to_clean[[#This Row],[revenue]])))</f>
        <v>17.8</v>
      </c>
      <c r="G1449" t="str">
        <f>RIGHT(data_to_clean[[#This Row],[revenue]],LEN(data_to_clean[[#This Row],[revenue]])-FIND(" ",data_to_clean[[#This Row],[revenue]]))</f>
        <v>Million</v>
      </c>
      <c r="H1449" s="7">
        <f>VALUE(IF(data_to_clean[[#This Row],[multiplicity]]="Million",_xlfn.CONCAT(SUBSTITUTE(data_to_clean[[#This Row],[number]],".",""),"00000"),_xlfn.CONCAT(SUBSTITUTE(data_to_clean[[#This Row],[number]],".",""),"00000000")))</f>
        <v>17800000</v>
      </c>
      <c r="I1449" t="s">
        <v>5594</v>
      </c>
      <c r="J1449">
        <f>ROUND(VALUE(SUBSTITUTE(data_to_clean[[#This Row],[growth_%]],".",",")),0)</f>
        <v>286</v>
      </c>
      <c r="K1449" t="s">
        <v>156</v>
      </c>
      <c r="L1449">
        <v>86</v>
      </c>
      <c r="M1449">
        <v>26</v>
      </c>
      <c r="N1449">
        <v>2008</v>
      </c>
      <c r="O1449">
        <v>4</v>
      </c>
      <c r="P1449" t="s">
        <v>258</v>
      </c>
      <c r="Q1449" t="b">
        <f>AND(ISNUMBER(data_to_clean[[#This Row],[revenue_formatted]]),ISNUMBER(data_to_clean[[#This Row],[growth_formatted_%]]),ISNUMBER(data_to_clean[[#This Row],[workers]]),ISNUMBER(data_to_clean[[#This Row],[previous_workers]]),ISNUMBER(data_to_clean[[#This Row],[founded]]),ISNUMBER(data_to_clean[[#This Row],[yrs_on_list]]))</f>
        <v>1</v>
      </c>
    </row>
    <row r="1450" spans="1:17" x14ac:dyDescent="0.25">
      <c r="A1450">
        <v>1444</v>
      </c>
      <c r="B1450" t="s">
        <v>5595</v>
      </c>
      <c r="C1450" t="s">
        <v>66</v>
      </c>
      <c r="D1450" t="str">
        <f>VLOOKUP(data_to_clean[[#This Row],[state]],abbreviation_table[],2,FALSE)</f>
        <v>Virginia</v>
      </c>
      <c r="E1450" t="s">
        <v>5597</v>
      </c>
      <c r="F1450" t="str">
        <f>TRIM(LEFT(data_to_clean[[#This Row],[revenue]],FIND(" ",data_to_clean[[#This Row],[revenue]])))</f>
        <v>89</v>
      </c>
      <c r="G1450" t="str">
        <f>RIGHT(data_to_clean[[#This Row],[revenue]],LEN(data_to_clean[[#This Row],[revenue]])-FIND(" ",data_to_clean[[#This Row],[revenue]]))</f>
        <v>Million</v>
      </c>
      <c r="H1450" s="7">
        <f>VALUE(IF(data_to_clean[[#This Row],[multiplicity]]="Million",_xlfn.CONCAT(SUBSTITUTE(data_to_clean[[#This Row],[number]],".",""),"00000"),_xlfn.CONCAT(SUBSTITUTE(data_to_clean[[#This Row],[number]],".",""),"00000000")))</f>
        <v>8900000</v>
      </c>
      <c r="I1450" t="s">
        <v>5598</v>
      </c>
      <c r="J1450">
        <f>ROUND(VALUE(SUBSTITUTE(data_to_clean[[#This Row],[growth_%]],".",",")),0)</f>
        <v>286</v>
      </c>
      <c r="K1450" t="s">
        <v>181</v>
      </c>
      <c r="L1450">
        <v>376</v>
      </c>
      <c r="M1450">
        <v>155</v>
      </c>
      <c r="N1450">
        <v>2005</v>
      </c>
      <c r="O1450">
        <v>5</v>
      </c>
      <c r="P1450" t="s">
        <v>735</v>
      </c>
      <c r="Q1450" t="b">
        <f>AND(ISNUMBER(data_to_clean[[#This Row],[revenue_formatted]]),ISNUMBER(data_to_clean[[#This Row],[growth_formatted_%]]),ISNUMBER(data_to_clean[[#This Row],[workers]]),ISNUMBER(data_to_clean[[#This Row],[previous_workers]]),ISNUMBER(data_to_clean[[#This Row],[founded]]),ISNUMBER(data_to_clean[[#This Row],[yrs_on_list]]))</f>
        <v>1</v>
      </c>
    </row>
    <row r="1451" spans="1:17" x14ac:dyDescent="0.25">
      <c r="A1451">
        <v>1445</v>
      </c>
      <c r="B1451" t="s">
        <v>5599</v>
      </c>
      <c r="C1451" t="s">
        <v>52</v>
      </c>
      <c r="D1451" t="str">
        <f>VLOOKUP(data_to_clean[[#This Row],[state]],abbreviation_table[],2,FALSE)</f>
        <v>Florida</v>
      </c>
      <c r="E1451" t="s">
        <v>5601</v>
      </c>
      <c r="F1451" t="str">
        <f>TRIM(LEFT(data_to_clean[[#This Row],[revenue]],FIND(" ",data_to_clean[[#This Row],[revenue]])))</f>
        <v>55.6</v>
      </c>
      <c r="G1451" t="str">
        <f>RIGHT(data_to_clean[[#This Row],[revenue]],LEN(data_to_clean[[#This Row],[revenue]])-FIND(" ",data_to_clean[[#This Row],[revenue]]))</f>
        <v>Million</v>
      </c>
      <c r="H1451" s="7">
        <f>VALUE(IF(data_to_clean[[#This Row],[multiplicity]]="Million",_xlfn.CONCAT(SUBSTITUTE(data_to_clean[[#This Row],[number]],".",""),"00000"),_xlfn.CONCAT(SUBSTITUTE(data_to_clean[[#This Row],[number]],".",""),"00000000")))</f>
        <v>55600000</v>
      </c>
      <c r="I1451" t="s">
        <v>5602</v>
      </c>
      <c r="J1451">
        <f>ROUND(VALUE(SUBSTITUTE(data_to_clean[[#This Row],[growth_%]],".",",")),0)</f>
        <v>286</v>
      </c>
      <c r="K1451" t="s">
        <v>48</v>
      </c>
      <c r="L1451">
        <v>100</v>
      </c>
      <c r="M1451">
        <v>20</v>
      </c>
      <c r="N1451">
        <v>2006</v>
      </c>
      <c r="O1451">
        <v>4</v>
      </c>
      <c r="P1451" t="s">
        <v>3609</v>
      </c>
      <c r="Q1451" t="b">
        <f>AND(ISNUMBER(data_to_clean[[#This Row],[revenue_formatted]]),ISNUMBER(data_to_clean[[#This Row],[growth_formatted_%]]),ISNUMBER(data_to_clean[[#This Row],[workers]]),ISNUMBER(data_to_clean[[#This Row],[previous_workers]]),ISNUMBER(data_to_clean[[#This Row],[founded]]),ISNUMBER(data_to_clean[[#This Row],[yrs_on_list]]))</f>
        <v>1</v>
      </c>
    </row>
    <row r="1452" spans="1:17" x14ac:dyDescent="0.25">
      <c r="A1452">
        <v>1446</v>
      </c>
      <c r="B1452" t="s">
        <v>5603</v>
      </c>
      <c r="C1452" t="s">
        <v>59</v>
      </c>
      <c r="D1452" t="str">
        <f>VLOOKUP(data_to_clean[[#This Row],[state]],abbreviation_table[],2,FALSE)</f>
        <v>New Jersey</v>
      </c>
      <c r="E1452" t="s">
        <v>3277</v>
      </c>
      <c r="F1452" t="str">
        <f>TRIM(LEFT(data_to_clean[[#This Row],[revenue]],FIND(" ",data_to_clean[[#This Row],[revenue]])))</f>
        <v>35.6</v>
      </c>
      <c r="G1452" t="str">
        <f>RIGHT(data_to_clean[[#This Row],[revenue]],LEN(data_to_clean[[#This Row],[revenue]])-FIND(" ",data_to_clean[[#This Row],[revenue]]))</f>
        <v>Million</v>
      </c>
      <c r="H1452" s="7">
        <f>VALUE(IF(data_to_clean[[#This Row],[multiplicity]]="Million",_xlfn.CONCAT(SUBSTITUTE(data_to_clean[[#This Row],[number]],".",""),"00000"),_xlfn.CONCAT(SUBSTITUTE(data_to_clean[[#This Row],[number]],".",""),"00000000")))</f>
        <v>35600000</v>
      </c>
      <c r="I1452" t="s">
        <v>5605</v>
      </c>
      <c r="J1452">
        <f>ROUND(VALUE(SUBSTITUTE(data_to_clean[[#This Row],[growth_%]],".",",")),0)</f>
        <v>286</v>
      </c>
      <c r="K1452" t="s">
        <v>55</v>
      </c>
      <c r="L1452">
        <v>155</v>
      </c>
      <c r="M1452">
        <v>40</v>
      </c>
      <c r="N1452">
        <v>2004</v>
      </c>
      <c r="O1452">
        <v>1</v>
      </c>
      <c r="P1452" t="s">
        <v>5606</v>
      </c>
      <c r="Q1452" t="b">
        <f>AND(ISNUMBER(data_to_clean[[#This Row],[revenue_formatted]]),ISNUMBER(data_to_clean[[#This Row],[growth_formatted_%]]),ISNUMBER(data_to_clean[[#This Row],[workers]]),ISNUMBER(data_to_clean[[#This Row],[previous_workers]]),ISNUMBER(data_to_clean[[#This Row],[founded]]),ISNUMBER(data_to_clean[[#This Row],[yrs_on_list]]))</f>
        <v>1</v>
      </c>
    </row>
    <row r="1453" spans="1:17" x14ac:dyDescent="0.25">
      <c r="A1453">
        <v>1447</v>
      </c>
      <c r="B1453" t="s">
        <v>5607</v>
      </c>
      <c r="C1453" t="s">
        <v>52</v>
      </c>
      <c r="D1453" t="str">
        <f>VLOOKUP(data_to_clean[[#This Row],[state]],abbreviation_table[],2,FALSE)</f>
        <v>Florida</v>
      </c>
      <c r="E1453" t="s">
        <v>5609</v>
      </c>
      <c r="F1453" t="str">
        <f>TRIM(LEFT(data_to_clean[[#This Row],[revenue]],FIND(" ",data_to_clean[[#This Row],[revenue]])))</f>
        <v>19.8</v>
      </c>
      <c r="G1453" t="str">
        <f>RIGHT(data_to_clean[[#This Row],[revenue]],LEN(data_to_clean[[#This Row],[revenue]])-FIND(" ",data_to_clean[[#This Row],[revenue]]))</f>
        <v>Million</v>
      </c>
      <c r="H1453" s="7">
        <f>VALUE(IF(data_to_clean[[#This Row],[multiplicity]]="Million",_xlfn.CONCAT(SUBSTITUTE(data_to_clean[[#This Row],[number]],".",""),"00000"),_xlfn.CONCAT(SUBSTITUTE(data_to_clean[[#This Row],[number]],".",""),"00000000")))</f>
        <v>19800000</v>
      </c>
      <c r="I1453" t="s">
        <v>5610</v>
      </c>
      <c r="J1453">
        <f>ROUND(VALUE(SUBSTITUTE(data_to_clean[[#This Row],[growth_%]],".",",")),0)</f>
        <v>286</v>
      </c>
      <c r="K1453" t="s">
        <v>187</v>
      </c>
      <c r="L1453">
        <v>150</v>
      </c>
      <c r="M1453">
        <v>51</v>
      </c>
      <c r="N1453">
        <v>2010</v>
      </c>
      <c r="O1453">
        <v>3</v>
      </c>
      <c r="P1453" t="s">
        <v>1019</v>
      </c>
      <c r="Q1453" t="b">
        <f>AND(ISNUMBER(data_to_clean[[#This Row],[revenue_formatted]]),ISNUMBER(data_to_clean[[#This Row],[growth_formatted_%]]),ISNUMBER(data_to_clean[[#This Row],[workers]]),ISNUMBER(data_to_clean[[#This Row],[previous_workers]]),ISNUMBER(data_to_clean[[#This Row],[founded]]),ISNUMBER(data_to_clean[[#This Row],[yrs_on_list]]))</f>
        <v>1</v>
      </c>
    </row>
    <row r="1454" spans="1:17" x14ac:dyDescent="0.25">
      <c r="A1454">
        <v>1448</v>
      </c>
      <c r="B1454" t="s">
        <v>5611</v>
      </c>
      <c r="C1454" t="s">
        <v>503</v>
      </c>
      <c r="D1454" t="str">
        <f>VLOOKUP(data_to_clean[[#This Row],[state]],abbreviation_table[],2,FALSE)</f>
        <v>Illinois</v>
      </c>
      <c r="E1454" t="s">
        <v>493</v>
      </c>
      <c r="F1454" t="str">
        <f>TRIM(LEFT(data_to_clean[[#This Row],[revenue]],FIND(" ",data_to_clean[[#This Row],[revenue]])))</f>
        <v>3.9</v>
      </c>
      <c r="G1454" t="str">
        <f>RIGHT(data_to_clean[[#This Row],[revenue]],LEN(data_to_clean[[#This Row],[revenue]])-FIND(" ",data_to_clean[[#This Row],[revenue]]))</f>
        <v>Million</v>
      </c>
      <c r="H1454" s="7">
        <f>VALUE(IF(data_to_clean[[#This Row],[multiplicity]]="Million",_xlfn.CONCAT(SUBSTITUTE(data_to_clean[[#This Row],[number]],".",""),"00000"),_xlfn.CONCAT(SUBSTITUTE(data_to_clean[[#This Row],[number]],".",""),"00000000")))</f>
        <v>3900000</v>
      </c>
      <c r="I1454" t="s">
        <v>5613</v>
      </c>
      <c r="J1454">
        <f>ROUND(VALUE(SUBSTITUTE(data_to_clean[[#This Row],[growth_%]],".",",")),0)</f>
        <v>286</v>
      </c>
      <c r="K1454" t="s">
        <v>69</v>
      </c>
      <c r="L1454">
        <v>8</v>
      </c>
      <c r="M1454">
        <v>3</v>
      </c>
      <c r="N1454">
        <v>2014</v>
      </c>
      <c r="O1454">
        <v>1</v>
      </c>
      <c r="P1454" t="s">
        <v>5614</v>
      </c>
      <c r="Q1454" t="b">
        <f>AND(ISNUMBER(data_to_clean[[#This Row],[revenue_formatted]]),ISNUMBER(data_to_clean[[#This Row],[growth_formatted_%]]),ISNUMBER(data_to_clean[[#This Row],[workers]]),ISNUMBER(data_to_clean[[#This Row],[previous_workers]]),ISNUMBER(data_to_clean[[#This Row],[founded]]),ISNUMBER(data_to_clean[[#This Row],[yrs_on_list]]))</f>
        <v>1</v>
      </c>
    </row>
    <row r="1455" spans="1:17" x14ac:dyDescent="0.25">
      <c r="A1455">
        <v>1449</v>
      </c>
      <c r="B1455" t="s">
        <v>5615</v>
      </c>
      <c r="C1455" t="s">
        <v>66</v>
      </c>
      <c r="D1455" t="str">
        <f>VLOOKUP(data_to_clean[[#This Row],[state]],abbreviation_table[],2,FALSE)</f>
        <v>Virginia</v>
      </c>
      <c r="E1455" t="s">
        <v>1169</v>
      </c>
      <c r="F1455" t="str">
        <f>TRIM(LEFT(data_to_clean[[#This Row],[revenue]],FIND(" ",data_to_clean[[#This Row],[revenue]])))</f>
        <v>13.4</v>
      </c>
      <c r="G1455" t="str">
        <f>RIGHT(data_to_clean[[#This Row],[revenue]],LEN(data_to_clean[[#This Row],[revenue]])-FIND(" ",data_to_clean[[#This Row],[revenue]]))</f>
        <v>Million</v>
      </c>
      <c r="H1455" s="7">
        <f>VALUE(IF(data_to_clean[[#This Row],[multiplicity]]="Million",_xlfn.CONCAT(SUBSTITUTE(data_to_clean[[#This Row],[number]],".",""),"00000"),_xlfn.CONCAT(SUBSTITUTE(data_to_clean[[#This Row],[number]],".",""),"00000000")))</f>
        <v>13400000</v>
      </c>
      <c r="I1455" t="s">
        <v>5617</v>
      </c>
      <c r="J1455">
        <f>ROUND(VALUE(SUBSTITUTE(data_to_clean[[#This Row],[growth_%]],".",",")),0)</f>
        <v>285</v>
      </c>
      <c r="K1455" t="s">
        <v>181</v>
      </c>
      <c r="L1455">
        <v>400</v>
      </c>
      <c r="M1455">
        <v>80</v>
      </c>
      <c r="N1455">
        <v>2009</v>
      </c>
      <c r="O1455">
        <v>1</v>
      </c>
      <c r="P1455" t="s">
        <v>3271</v>
      </c>
      <c r="Q1455" t="b">
        <f>AND(ISNUMBER(data_to_clean[[#This Row],[revenue_formatted]]),ISNUMBER(data_to_clean[[#This Row],[growth_formatted_%]]),ISNUMBER(data_to_clean[[#This Row],[workers]]),ISNUMBER(data_to_clean[[#This Row],[previous_workers]]),ISNUMBER(data_to_clean[[#This Row],[founded]]),ISNUMBER(data_to_clean[[#This Row],[yrs_on_list]]))</f>
        <v>1</v>
      </c>
    </row>
    <row r="1456" spans="1:17" x14ac:dyDescent="0.25">
      <c r="A1456">
        <v>1450</v>
      </c>
      <c r="B1456" t="s">
        <v>5618</v>
      </c>
      <c r="C1456" t="s">
        <v>66</v>
      </c>
      <c r="D1456" t="str">
        <f>VLOOKUP(data_to_clean[[#This Row],[state]],abbreviation_table[],2,FALSE)</f>
        <v>Virginia</v>
      </c>
      <c r="E1456" t="s">
        <v>5620</v>
      </c>
      <c r="F1456" t="str">
        <f>TRIM(LEFT(data_to_clean[[#This Row],[revenue]],FIND(" ",data_to_clean[[#This Row],[revenue]])))</f>
        <v>141.7</v>
      </c>
      <c r="G1456" t="str">
        <f>RIGHT(data_to_clean[[#This Row],[revenue]],LEN(data_to_clean[[#This Row],[revenue]])-FIND(" ",data_to_clean[[#This Row],[revenue]]))</f>
        <v>Million</v>
      </c>
      <c r="H1456" s="7">
        <f>VALUE(IF(data_to_clean[[#This Row],[multiplicity]]="Million",_xlfn.CONCAT(SUBSTITUTE(data_to_clean[[#This Row],[number]],".",""),"00000"),_xlfn.CONCAT(SUBSTITUTE(data_to_clean[[#This Row],[number]],".",""),"00000000")))</f>
        <v>141700000</v>
      </c>
      <c r="I1456" t="s">
        <v>5621</v>
      </c>
      <c r="J1456">
        <f>ROUND(VALUE(SUBSTITUTE(data_to_clean[[#This Row],[growth_%]],".",",")),0)</f>
        <v>285</v>
      </c>
      <c r="K1456" t="s">
        <v>329</v>
      </c>
      <c r="L1456">
        <v>717</v>
      </c>
      <c r="M1456">
        <v>174</v>
      </c>
      <c r="N1456">
        <v>2009</v>
      </c>
      <c r="O1456">
        <v>5</v>
      </c>
      <c r="P1456" t="s">
        <v>1896</v>
      </c>
      <c r="Q1456" t="b">
        <f>AND(ISNUMBER(data_to_clean[[#This Row],[revenue_formatted]]),ISNUMBER(data_to_clean[[#This Row],[growth_formatted_%]]),ISNUMBER(data_to_clean[[#This Row],[workers]]),ISNUMBER(data_to_clean[[#This Row],[previous_workers]]),ISNUMBER(data_to_clean[[#This Row],[founded]]),ISNUMBER(data_to_clean[[#This Row],[yrs_on_list]]))</f>
        <v>1</v>
      </c>
    </row>
    <row r="1457" spans="1:17" x14ac:dyDescent="0.25">
      <c r="A1457">
        <v>1451</v>
      </c>
      <c r="B1457" t="s">
        <v>5622</v>
      </c>
      <c r="C1457" t="s">
        <v>1262</v>
      </c>
      <c r="D1457" t="str">
        <f>VLOOKUP(data_to_clean[[#This Row],[state]],abbreviation_table[],2,FALSE)</f>
        <v>South Carolina</v>
      </c>
      <c r="E1457" t="s">
        <v>798</v>
      </c>
      <c r="F1457" t="str">
        <f>TRIM(LEFT(data_to_clean[[#This Row],[revenue]],FIND(" ",data_to_clean[[#This Row],[revenue]])))</f>
        <v>3</v>
      </c>
      <c r="G1457" t="str">
        <f>RIGHT(data_to_clean[[#This Row],[revenue]],LEN(data_to_clean[[#This Row],[revenue]])-FIND(" ",data_to_clean[[#This Row],[revenue]]))</f>
        <v>Million</v>
      </c>
      <c r="H1457" s="7">
        <f>VALUE(IF(data_to_clean[[#This Row],[multiplicity]]="Million",_xlfn.CONCAT(SUBSTITUTE(data_to_clean[[#This Row],[number]],".",""),"00000"),_xlfn.CONCAT(SUBSTITUTE(data_to_clean[[#This Row],[number]],".",""),"00000000")))</f>
        <v>300000</v>
      </c>
      <c r="I1457" t="s">
        <v>5624</v>
      </c>
      <c r="J1457">
        <f>ROUND(VALUE(SUBSTITUTE(data_to_clean[[#This Row],[growth_%]],".",",")),0)</f>
        <v>285</v>
      </c>
      <c r="K1457" t="s">
        <v>336</v>
      </c>
      <c r="L1457">
        <v>5</v>
      </c>
      <c r="M1457">
        <v>2</v>
      </c>
      <c r="N1457">
        <v>2014</v>
      </c>
      <c r="O1457">
        <v>1</v>
      </c>
      <c r="P1457" t="s">
        <v>5625</v>
      </c>
      <c r="Q1457" t="b">
        <f>AND(ISNUMBER(data_to_clean[[#This Row],[revenue_formatted]]),ISNUMBER(data_to_clean[[#This Row],[growth_formatted_%]]),ISNUMBER(data_to_clean[[#This Row],[workers]]),ISNUMBER(data_to_clean[[#This Row],[previous_workers]]),ISNUMBER(data_to_clean[[#This Row],[founded]]),ISNUMBER(data_to_clean[[#This Row],[yrs_on_list]]))</f>
        <v>1</v>
      </c>
    </row>
    <row r="1458" spans="1:17" x14ac:dyDescent="0.25">
      <c r="A1458">
        <v>1452</v>
      </c>
      <c r="B1458" t="s">
        <v>5626</v>
      </c>
      <c r="C1458" t="s">
        <v>30</v>
      </c>
      <c r="D1458" t="str">
        <f>VLOOKUP(data_to_clean[[#This Row],[state]],abbreviation_table[],2,FALSE)</f>
        <v>Texas</v>
      </c>
      <c r="E1458" t="s">
        <v>760</v>
      </c>
      <c r="F1458" t="str">
        <f>TRIM(LEFT(data_to_clean[[#This Row],[revenue]],FIND(" ",data_to_clean[[#This Row],[revenue]])))</f>
        <v>2.8</v>
      </c>
      <c r="G1458" t="str">
        <f>RIGHT(data_to_clean[[#This Row],[revenue]],LEN(data_to_clean[[#This Row],[revenue]])-FIND(" ",data_to_clean[[#This Row],[revenue]]))</f>
        <v>Million</v>
      </c>
      <c r="H1458" s="7">
        <f>VALUE(IF(data_to_clean[[#This Row],[multiplicity]]="Million",_xlfn.CONCAT(SUBSTITUTE(data_to_clean[[#This Row],[number]],".",""),"00000"),_xlfn.CONCAT(SUBSTITUTE(data_to_clean[[#This Row],[number]],".",""),"00000000")))</f>
        <v>2800000</v>
      </c>
      <c r="I1458" t="s">
        <v>5628</v>
      </c>
      <c r="J1458">
        <f>ROUND(VALUE(SUBSTITUTE(data_to_clean[[#This Row],[growth_%]],".",",")),0)</f>
        <v>285</v>
      </c>
      <c r="K1458" t="s">
        <v>40</v>
      </c>
      <c r="L1458">
        <v>7</v>
      </c>
      <c r="M1458">
        <v>1</v>
      </c>
      <c r="N1458">
        <v>2009</v>
      </c>
      <c r="O1458">
        <v>1</v>
      </c>
      <c r="P1458" t="s">
        <v>470</v>
      </c>
      <c r="Q1458" t="b">
        <f>AND(ISNUMBER(data_to_clean[[#This Row],[revenue_formatted]]),ISNUMBER(data_to_clean[[#This Row],[growth_formatted_%]]),ISNUMBER(data_to_clean[[#This Row],[workers]]),ISNUMBER(data_to_clean[[#This Row],[previous_workers]]),ISNUMBER(data_to_clean[[#This Row],[founded]]),ISNUMBER(data_to_clean[[#This Row],[yrs_on_list]]))</f>
        <v>1</v>
      </c>
    </row>
    <row r="1459" spans="1:17" x14ac:dyDescent="0.25">
      <c r="A1459">
        <v>1453</v>
      </c>
      <c r="B1459" t="s">
        <v>5629</v>
      </c>
      <c r="C1459" t="s">
        <v>753</v>
      </c>
      <c r="D1459" t="str">
        <f>VLOOKUP(data_to_clean[[#This Row],[state]],abbreviation_table[],2,FALSE)</f>
        <v>Nevada</v>
      </c>
      <c r="E1459" t="s">
        <v>3494</v>
      </c>
      <c r="F1459" t="str">
        <f>TRIM(LEFT(data_to_clean[[#This Row],[revenue]],FIND(" ",data_to_clean[[#This Row],[revenue]])))</f>
        <v>27</v>
      </c>
      <c r="G1459" t="str">
        <f>RIGHT(data_to_clean[[#This Row],[revenue]],LEN(data_to_clean[[#This Row],[revenue]])-FIND(" ",data_to_clean[[#This Row],[revenue]]))</f>
        <v>Million</v>
      </c>
      <c r="H1459" s="7">
        <f>VALUE(IF(data_to_clean[[#This Row],[multiplicity]]="Million",_xlfn.CONCAT(SUBSTITUTE(data_to_clean[[#This Row],[number]],".",""),"00000"),_xlfn.CONCAT(SUBSTITUTE(data_to_clean[[#This Row],[number]],".",""),"00000000")))</f>
        <v>2700000</v>
      </c>
      <c r="I1459" t="s">
        <v>5631</v>
      </c>
      <c r="J1459">
        <f>ROUND(VALUE(SUBSTITUTE(data_to_clean[[#This Row],[growth_%]],".",",")),0)</f>
        <v>285</v>
      </c>
      <c r="K1459" t="s">
        <v>156</v>
      </c>
      <c r="L1459">
        <v>74</v>
      </c>
      <c r="M1459">
        <v>59</v>
      </c>
      <c r="N1459">
        <v>2004</v>
      </c>
      <c r="O1459">
        <v>1</v>
      </c>
      <c r="P1459" t="s">
        <v>757</v>
      </c>
      <c r="Q1459" t="b">
        <f>AND(ISNUMBER(data_to_clean[[#This Row],[revenue_formatted]]),ISNUMBER(data_to_clean[[#This Row],[growth_formatted_%]]),ISNUMBER(data_to_clean[[#This Row],[workers]]),ISNUMBER(data_to_clean[[#This Row],[previous_workers]]),ISNUMBER(data_to_clean[[#This Row],[founded]]),ISNUMBER(data_to_clean[[#This Row],[yrs_on_list]]))</f>
        <v>1</v>
      </c>
    </row>
    <row r="1460" spans="1:17" x14ac:dyDescent="0.25">
      <c r="A1460">
        <v>1454</v>
      </c>
      <c r="B1460" t="s">
        <v>5632</v>
      </c>
      <c r="C1460" t="s">
        <v>74</v>
      </c>
      <c r="D1460" t="str">
        <f>VLOOKUP(data_to_clean[[#This Row],[state]],abbreviation_table[],2,FALSE)</f>
        <v>Ohio</v>
      </c>
      <c r="E1460" t="s">
        <v>416</v>
      </c>
      <c r="F1460" t="str">
        <f>TRIM(LEFT(data_to_clean[[#This Row],[revenue]],FIND(" ",data_to_clean[[#This Row],[revenue]])))</f>
        <v>4.7</v>
      </c>
      <c r="G1460" t="str">
        <f>RIGHT(data_to_clean[[#This Row],[revenue]],LEN(data_to_clean[[#This Row],[revenue]])-FIND(" ",data_to_clean[[#This Row],[revenue]]))</f>
        <v>Million</v>
      </c>
      <c r="H1460" s="7">
        <f>VALUE(IF(data_to_clean[[#This Row],[multiplicity]]="Million",_xlfn.CONCAT(SUBSTITUTE(data_to_clean[[#This Row],[number]],".",""),"00000"),_xlfn.CONCAT(SUBSTITUTE(data_to_clean[[#This Row],[number]],".",""),"00000000")))</f>
        <v>4700000</v>
      </c>
      <c r="I1460" t="s">
        <v>5634</v>
      </c>
      <c r="J1460">
        <f>ROUND(VALUE(SUBSTITUTE(data_to_clean[[#This Row],[growth_%]],".",",")),0)</f>
        <v>285</v>
      </c>
      <c r="K1460" t="s">
        <v>40</v>
      </c>
      <c r="L1460">
        <v>38</v>
      </c>
      <c r="M1460">
        <v>12</v>
      </c>
      <c r="N1460">
        <v>2012</v>
      </c>
      <c r="O1460">
        <v>3</v>
      </c>
      <c r="P1460" t="s">
        <v>5635</v>
      </c>
      <c r="Q1460" t="b">
        <f>AND(ISNUMBER(data_to_clean[[#This Row],[revenue_formatted]]),ISNUMBER(data_to_clean[[#This Row],[growth_formatted_%]]),ISNUMBER(data_to_clean[[#This Row],[workers]]),ISNUMBER(data_to_clean[[#This Row],[previous_workers]]),ISNUMBER(data_to_clean[[#This Row],[founded]]),ISNUMBER(data_to_clean[[#This Row],[yrs_on_list]]))</f>
        <v>1</v>
      </c>
    </row>
    <row r="1461" spans="1:17" x14ac:dyDescent="0.25">
      <c r="A1461">
        <v>1455</v>
      </c>
      <c r="B1461" t="s">
        <v>5636</v>
      </c>
      <c r="C1461" t="s">
        <v>80</v>
      </c>
      <c r="D1461" t="str">
        <f>VLOOKUP(data_to_clean[[#This Row],[state]],abbreviation_table[],2,FALSE)</f>
        <v>California</v>
      </c>
      <c r="E1461" t="s">
        <v>1309</v>
      </c>
      <c r="F1461" t="str">
        <f>TRIM(LEFT(data_to_clean[[#This Row],[revenue]],FIND(" ",data_to_clean[[#This Row],[revenue]])))</f>
        <v>3.4</v>
      </c>
      <c r="G1461" t="str">
        <f>RIGHT(data_to_clean[[#This Row],[revenue]],LEN(data_to_clean[[#This Row],[revenue]])-FIND(" ",data_to_clean[[#This Row],[revenue]]))</f>
        <v>Million</v>
      </c>
      <c r="H1461" s="7">
        <f>VALUE(IF(data_to_clean[[#This Row],[multiplicity]]="Million",_xlfn.CONCAT(SUBSTITUTE(data_to_clean[[#This Row],[number]],".",""),"00000"),_xlfn.CONCAT(SUBSTITUTE(data_to_clean[[#This Row],[number]],".",""),"00000000")))</f>
        <v>3400000</v>
      </c>
      <c r="I1461" t="s">
        <v>5638</v>
      </c>
      <c r="J1461">
        <f>ROUND(VALUE(SUBSTITUTE(data_to_clean[[#This Row],[growth_%]],".",",")),0)</f>
        <v>284</v>
      </c>
      <c r="K1461" t="s">
        <v>33</v>
      </c>
      <c r="L1461">
        <v>33</v>
      </c>
      <c r="M1461">
        <v>15</v>
      </c>
      <c r="N1461">
        <v>2013</v>
      </c>
      <c r="O1461">
        <v>1</v>
      </c>
      <c r="P1461" t="s">
        <v>3925</v>
      </c>
      <c r="Q1461" t="b">
        <f>AND(ISNUMBER(data_to_clean[[#This Row],[revenue_formatted]]),ISNUMBER(data_to_clean[[#This Row],[growth_formatted_%]]),ISNUMBER(data_to_clean[[#This Row],[workers]]),ISNUMBER(data_to_clean[[#This Row],[previous_workers]]),ISNUMBER(data_to_clean[[#This Row],[founded]]),ISNUMBER(data_to_clean[[#This Row],[yrs_on_list]]))</f>
        <v>1</v>
      </c>
    </row>
    <row r="1462" spans="1:17" x14ac:dyDescent="0.25">
      <c r="A1462">
        <v>1456</v>
      </c>
      <c r="B1462" t="s">
        <v>5639</v>
      </c>
      <c r="C1462" t="s">
        <v>215</v>
      </c>
      <c r="D1462" t="str">
        <f>VLOOKUP(data_to_clean[[#This Row],[state]],abbreviation_table[],2,FALSE)</f>
        <v>North Carolina</v>
      </c>
      <c r="E1462" t="s">
        <v>5641</v>
      </c>
      <c r="F1462" t="str">
        <f>TRIM(LEFT(data_to_clean[[#This Row],[revenue]],FIND(" ",data_to_clean[[#This Row],[revenue]])))</f>
        <v>80</v>
      </c>
      <c r="G1462" t="str">
        <f>RIGHT(data_to_clean[[#This Row],[revenue]],LEN(data_to_clean[[#This Row],[revenue]])-FIND(" ",data_to_clean[[#This Row],[revenue]]))</f>
        <v>Million</v>
      </c>
      <c r="H1462" s="7">
        <f>VALUE(IF(data_to_clean[[#This Row],[multiplicity]]="Million",_xlfn.CONCAT(SUBSTITUTE(data_to_clean[[#This Row],[number]],".",""),"00000"),_xlfn.CONCAT(SUBSTITUTE(data_to_clean[[#This Row],[number]],".",""),"00000000")))</f>
        <v>8000000</v>
      </c>
      <c r="I1462" t="s">
        <v>5642</v>
      </c>
      <c r="J1462">
        <f>ROUND(VALUE(SUBSTITUTE(data_to_clean[[#This Row],[growth_%]],".",",")),0)</f>
        <v>284</v>
      </c>
      <c r="K1462" t="s">
        <v>25</v>
      </c>
      <c r="L1462">
        <v>140</v>
      </c>
      <c r="M1462">
        <v>49</v>
      </c>
      <c r="N1462">
        <v>2009</v>
      </c>
      <c r="O1462">
        <v>2</v>
      </c>
      <c r="P1462" t="s">
        <v>5643</v>
      </c>
      <c r="Q1462" t="b">
        <f>AND(ISNUMBER(data_to_clean[[#This Row],[revenue_formatted]]),ISNUMBER(data_to_clean[[#This Row],[growth_formatted_%]]),ISNUMBER(data_to_clean[[#This Row],[workers]]),ISNUMBER(data_to_clean[[#This Row],[previous_workers]]),ISNUMBER(data_to_clean[[#This Row],[founded]]),ISNUMBER(data_to_clean[[#This Row],[yrs_on_list]]))</f>
        <v>1</v>
      </c>
    </row>
    <row r="1463" spans="1:17" x14ac:dyDescent="0.25">
      <c r="A1463">
        <v>1457</v>
      </c>
      <c r="B1463" t="s">
        <v>5644</v>
      </c>
      <c r="C1463" t="s">
        <v>52</v>
      </c>
      <c r="D1463" t="str">
        <f>VLOOKUP(data_to_clean[[#This Row],[state]],abbreviation_table[],2,FALSE)</f>
        <v>Florida</v>
      </c>
      <c r="E1463" t="s">
        <v>4651</v>
      </c>
      <c r="F1463" t="str">
        <f>TRIM(LEFT(data_to_clean[[#This Row],[revenue]],FIND(" ",data_to_clean[[#This Row],[revenue]])))</f>
        <v>29.2</v>
      </c>
      <c r="G1463" t="str">
        <f>RIGHT(data_to_clean[[#This Row],[revenue]],LEN(data_to_clean[[#This Row],[revenue]])-FIND(" ",data_to_clean[[#This Row],[revenue]]))</f>
        <v>Million</v>
      </c>
      <c r="H1463" s="7">
        <f>VALUE(IF(data_to_clean[[#This Row],[multiplicity]]="Million",_xlfn.CONCAT(SUBSTITUTE(data_to_clean[[#This Row],[number]],".",""),"00000"),_xlfn.CONCAT(SUBSTITUTE(data_to_clean[[#This Row],[number]],".",""),"00000000")))</f>
        <v>29200000</v>
      </c>
      <c r="I1463" t="s">
        <v>5646</v>
      </c>
      <c r="J1463">
        <f>ROUND(VALUE(SUBSTITUTE(data_to_clean[[#This Row],[growth_%]],".",",")),0)</f>
        <v>284</v>
      </c>
      <c r="K1463" t="s">
        <v>107</v>
      </c>
      <c r="L1463">
        <v>55</v>
      </c>
      <c r="M1463">
        <v>18</v>
      </c>
      <c r="N1463">
        <v>2014</v>
      </c>
      <c r="O1463">
        <v>1</v>
      </c>
      <c r="P1463" t="s">
        <v>2415</v>
      </c>
      <c r="Q1463" t="b">
        <f>AND(ISNUMBER(data_to_clean[[#This Row],[revenue_formatted]]),ISNUMBER(data_to_clean[[#This Row],[growth_formatted_%]]),ISNUMBER(data_to_clean[[#This Row],[workers]]),ISNUMBER(data_to_clean[[#This Row],[previous_workers]]),ISNUMBER(data_to_clean[[#This Row],[founded]]),ISNUMBER(data_to_clean[[#This Row],[yrs_on_list]]))</f>
        <v>1</v>
      </c>
    </row>
    <row r="1464" spans="1:17" x14ac:dyDescent="0.25">
      <c r="A1464">
        <v>1458</v>
      </c>
      <c r="B1464" t="s">
        <v>5647</v>
      </c>
      <c r="C1464" t="s">
        <v>98</v>
      </c>
      <c r="D1464" t="str">
        <f>VLOOKUP(data_to_clean[[#This Row],[state]],abbreviation_table[],2,FALSE)</f>
        <v>Washington</v>
      </c>
      <c r="E1464" t="s">
        <v>1507</v>
      </c>
      <c r="F1464" t="str">
        <f>TRIM(LEFT(data_to_clean[[#This Row],[revenue]],FIND(" ",data_to_clean[[#This Row],[revenue]])))</f>
        <v>16.2</v>
      </c>
      <c r="G1464" t="str">
        <f>RIGHT(data_to_clean[[#This Row],[revenue]],LEN(data_to_clean[[#This Row],[revenue]])-FIND(" ",data_to_clean[[#This Row],[revenue]]))</f>
        <v>Million</v>
      </c>
      <c r="H1464" s="7">
        <f>VALUE(IF(data_to_clean[[#This Row],[multiplicity]]="Million",_xlfn.CONCAT(SUBSTITUTE(data_to_clean[[#This Row],[number]],".",""),"00000"),_xlfn.CONCAT(SUBSTITUTE(data_to_clean[[#This Row],[number]],".",""),"00000000")))</f>
        <v>16200000</v>
      </c>
      <c r="I1464" t="s">
        <v>5649</v>
      </c>
      <c r="J1464">
        <f>ROUND(VALUE(SUBSTITUTE(data_to_clean[[#This Row],[growth_%]],".",",")),0)</f>
        <v>284</v>
      </c>
      <c r="K1464" t="s">
        <v>55</v>
      </c>
      <c r="L1464">
        <v>116</v>
      </c>
      <c r="M1464">
        <v>17</v>
      </c>
      <c r="N1464">
        <v>2011</v>
      </c>
      <c r="O1464">
        <v>3</v>
      </c>
      <c r="P1464" t="s">
        <v>101</v>
      </c>
      <c r="Q1464" t="b">
        <f>AND(ISNUMBER(data_to_clean[[#This Row],[revenue_formatted]]),ISNUMBER(data_to_clean[[#This Row],[growth_formatted_%]]),ISNUMBER(data_to_clean[[#This Row],[workers]]),ISNUMBER(data_to_clean[[#This Row],[previous_workers]]),ISNUMBER(data_to_clean[[#This Row],[founded]]),ISNUMBER(data_to_clean[[#This Row],[yrs_on_list]]))</f>
        <v>1</v>
      </c>
    </row>
    <row r="1465" spans="1:17" x14ac:dyDescent="0.25">
      <c r="A1465">
        <v>1459</v>
      </c>
      <c r="B1465" t="s">
        <v>5650</v>
      </c>
      <c r="C1465" t="s">
        <v>166</v>
      </c>
      <c r="D1465" t="str">
        <f>VLOOKUP(data_to_clean[[#This Row],[state]],abbreviation_table[],2,FALSE)</f>
        <v>Utah</v>
      </c>
      <c r="E1465" t="s">
        <v>5652</v>
      </c>
      <c r="F1465" t="str">
        <f>TRIM(LEFT(data_to_clean[[#This Row],[revenue]],FIND(" ",data_to_clean[[#This Row],[revenue]])))</f>
        <v>195.8</v>
      </c>
      <c r="G1465" t="str">
        <f>RIGHT(data_to_clean[[#This Row],[revenue]],LEN(data_to_clean[[#This Row],[revenue]])-FIND(" ",data_to_clean[[#This Row],[revenue]]))</f>
        <v>Million</v>
      </c>
      <c r="H1465" s="7">
        <f>VALUE(IF(data_to_clean[[#This Row],[multiplicity]]="Million",_xlfn.CONCAT(SUBSTITUTE(data_to_clean[[#This Row],[number]],".",""),"00000"),_xlfn.CONCAT(SUBSTITUTE(data_to_clean[[#This Row],[number]],".",""),"00000000")))</f>
        <v>195800000</v>
      </c>
      <c r="I1465" t="s">
        <v>5653</v>
      </c>
      <c r="J1465">
        <f>ROUND(VALUE(SUBSTITUTE(data_to_clean[[#This Row],[growth_%]],".",",")),0)</f>
        <v>284</v>
      </c>
      <c r="K1465" t="s">
        <v>336</v>
      </c>
      <c r="L1465">
        <v>285</v>
      </c>
      <c r="M1465">
        <v>42</v>
      </c>
      <c r="N1465">
        <v>2003</v>
      </c>
      <c r="O1465">
        <v>1</v>
      </c>
      <c r="P1465" t="s">
        <v>4735</v>
      </c>
      <c r="Q1465" t="b">
        <f>AND(ISNUMBER(data_to_clean[[#This Row],[revenue_formatted]]),ISNUMBER(data_to_clean[[#This Row],[growth_formatted_%]]),ISNUMBER(data_to_clean[[#This Row],[workers]]),ISNUMBER(data_to_clean[[#This Row],[previous_workers]]),ISNUMBER(data_to_clean[[#This Row],[founded]]),ISNUMBER(data_to_clean[[#This Row],[yrs_on_list]]))</f>
        <v>1</v>
      </c>
    </row>
    <row r="1466" spans="1:17" x14ac:dyDescent="0.25">
      <c r="A1466">
        <v>1460</v>
      </c>
      <c r="B1466" t="s">
        <v>5654</v>
      </c>
      <c r="C1466" t="s">
        <v>333</v>
      </c>
      <c r="D1466" t="str">
        <f>VLOOKUP(data_to_clean[[#This Row],[state]],abbreviation_table[],2,FALSE)</f>
        <v>Alabama</v>
      </c>
      <c r="E1466" t="s">
        <v>5656</v>
      </c>
      <c r="F1466" t="str">
        <f>TRIM(LEFT(data_to_clean[[#This Row],[revenue]],FIND(" ",data_to_clean[[#This Row],[revenue]])))</f>
        <v>48.4</v>
      </c>
      <c r="G1466" t="str">
        <f>RIGHT(data_to_clean[[#This Row],[revenue]],LEN(data_to_clean[[#This Row],[revenue]])-FIND(" ",data_to_clean[[#This Row],[revenue]]))</f>
        <v>Million</v>
      </c>
      <c r="H1466" s="7">
        <f>VALUE(IF(data_to_clean[[#This Row],[multiplicity]]="Million",_xlfn.CONCAT(SUBSTITUTE(data_to_clean[[#This Row],[number]],".",""),"00000"),_xlfn.CONCAT(SUBSTITUTE(data_to_clean[[#This Row],[number]],".",""),"00000000")))</f>
        <v>48400000</v>
      </c>
      <c r="I1466" t="s">
        <v>5657</v>
      </c>
      <c r="J1466">
        <f>ROUND(VALUE(SUBSTITUTE(data_to_clean[[#This Row],[growth_%]],".",",")),0)</f>
        <v>284</v>
      </c>
      <c r="K1466" t="s">
        <v>233</v>
      </c>
      <c r="L1466">
        <v>40</v>
      </c>
      <c r="M1466">
        <v>11</v>
      </c>
      <c r="N1466">
        <v>2012</v>
      </c>
      <c r="O1466">
        <v>3</v>
      </c>
      <c r="P1466" t="s">
        <v>5658</v>
      </c>
      <c r="Q1466" t="b">
        <f>AND(ISNUMBER(data_to_clean[[#This Row],[revenue_formatted]]),ISNUMBER(data_to_clean[[#This Row],[growth_formatted_%]]),ISNUMBER(data_to_clean[[#This Row],[workers]]),ISNUMBER(data_to_clean[[#This Row],[previous_workers]]),ISNUMBER(data_to_clean[[#This Row],[founded]]),ISNUMBER(data_to_clean[[#This Row],[yrs_on_list]]))</f>
        <v>1</v>
      </c>
    </row>
    <row r="1467" spans="1:17" x14ac:dyDescent="0.25">
      <c r="A1467">
        <v>1461</v>
      </c>
      <c r="B1467" t="s">
        <v>5659</v>
      </c>
      <c r="C1467" t="s">
        <v>1031</v>
      </c>
      <c r="D1467" t="str">
        <f>VLOOKUP(data_to_clean[[#This Row],[state]],abbreviation_table[],2,FALSE)</f>
        <v>Wyoming</v>
      </c>
      <c r="E1467" t="s">
        <v>2516</v>
      </c>
      <c r="F1467" t="str">
        <f>TRIM(LEFT(data_to_clean[[#This Row],[revenue]],FIND(" ",data_to_clean[[#This Row],[revenue]])))</f>
        <v>14.9</v>
      </c>
      <c r="G1467" t="str">
        <f>RIGHT(data_to_clean[[#This Row],[revenue]],LEN(data_to_clean[[#This Row],[revenue]])-FIND(" ",data_to_clean[[#This Row],[revenue]]))</f>
        <v>Million</v>
      </c>
      <c r="H1467" s="7">
        <f>VALUE(IF(data_to_clean[[#This Row],[multiplicity]]="Million",_xlfn.CONCAT(SUBSTITUTE(data_to_clean[[#This Row],[number]],".",""),"00000"),_xlfn.CONCAT(SUBSTITUTE(data_to_clean[[#This Row],[number]],".",""),"00000000")))</f>
        <v>14900000</v>
      </c>
      <c r="I1467" t="s">
        <v>5661</v>
      </c>
      <c r="J1467">
        <f>ROUND(VALUE(SUBSTITUTE(data_to_clean[[#This Row],[growth_%]],".",",")),0)</f>
        <v>283</v>
      </c>
      <c r="K1467" t="s">
        <v>211</v>
      </c>
      <c r="L1467">
        <v>71</v>
      </c>
      <c r="M1467">
        <v>17</v>
      </c>
      <c r="N1467">
        <v>2013</v>
      </c>
      <c r="O1467">
        <v>1</v>
      </c>
      <c r="P1467" t="s">
        <v>5662</v>
      </c>
      <c r="Q1467" t="b">
        <f>AND(ISNUMBER(data_to_clean[[#This Row],[revenue_formatted]]),ISNUMBER(data_to_clean[[#This Row],[growth_formatted_%]]),ISNUMBER(data_to_clean[[#This Row],[workers]]),ISNUMBER(data_to_clean[[#This Row],[previous_workers]]),ISNUMBER(data_to_clean[[#This Row],[founded]]),ISNUMBER(data_to_clean[[#This Row],[yrs_on_list]]))</f>
        <v>1</v>
      </c>
    </row>
    <row r="1468" spans="1:17" x14ac:dyDescent="0.25">
      <c r="A1468">
        <v>1462</v>
      </c>
      <c r="B1468" t="s">
        <v>5663</v>
      </c>
      <c r="C1468" t="s">
        <v>52</v>
      </c>
      <c r="D1468" t="str">
        <f>VLOOKUP(data_to_clean[[#This Row],[state]],abbreviation_table[],2,FALSE)</f>
        <v>Florida</v>
      </c>
      <c r="E1468" t="s">
        <v>699</v>
      </c>
      <c r="F1468" t="str">
        <f>TRIM(LEFT(data_to_clean[[#This Row],[revenue]],FIND(" ",data_to_clean[[#This Row],[revenue]])))</f>
        <v>4</v>
      </c>
      <c r="G1468" t="str">
        <f>RIGHT(data_to_clean[[#This Row],[revenue]],LEN(data_to_clean[[#This Row],[revenue]])-FIND(" ",data_to_clean[[#This Row],[revenue]]))</f>
        <v>Million</v>
      </c>
      <c r="H1468" s="7">
        <f>VALUE(IF(data_to_clean[[#This Row],[multiplicity]]="Million",_xlfn.CONCAT(SUBSTITUTE(data_to_clean[[#This Row],[number]],".",""),"00000"),_xlfn.CONCAT(SUBSTITUTE(data_to_clean[[#This Row],[number]],".",""),"00000000")))</f>
        <v>400000</v>
      </c>
      <c r="I1468" t="s">
        <v>5665</v>
      </c>
      <c r="J1468">
        <f>ROUND(VALUE(SUBSTITUTE(data_to_clean[[#This Row],[growth_%]],".",",")),0)</f>
        <v>283</v>
      </c>
      <c r="K1468" t="s">
        <v>336</v>
      </c>
      <c r="L1468">
        <v>42</v>
      </c>
      <c r="M1468">
        <v>19</v>
      </c>
      <c r="N1468">
        <v>2010</v>
      </c>
      <c r="O1468">
        <v>3</v>
      </c>
      <c r="P1468" t="s">
        <v>5666</v>
      </c>
      <c r="Q1468" t="b">
        <f>AND(ISNUMBER(data_to_clean[[#This Row],[revenue_formatted]]),ISNUMBER(data_to_clean[[#This Row],[growth_formatted_%]]),ISNUMBER(data_to_clean[[#This Row],[workers]]),ISNUMBER(data_to_clean[[#This Row],[previous_workers]]),ISNUMBER(data_to_clean[[#This Row],[founded]]),ISNUMBER(data_to_clean[[#This Row],[yrs_on_list]]))</f>
        <v>1</v>
      </c>
    </row>
    <row r="1469" spans="1:17" x14ac:dyDescent="0.25">
      <c r="A1469">
        <v>1463</v>
      </c>
      <c r="B1469" t="s">
        <v>5667</v>
      </c>
      <c r="C1469" t="s">
        <v>243</v>
      </c>
      <c r="D1469" t="str">
        <f>VLOOKUP(data_to_clean[[#This Row],[state]],abbreviation_table[],2,FALSE)</f>
        <v>Maryland</v>
      </c>
      <c r="E1469" t="s">
        <v>425</v>
      </c>
      <c r="F1469" t="str">
        <f>TRIM(LEFT(data_to_clean[[#This Row],[revenue]],FIND(" ",data_to_clean[[#This Row],[revenue]])))</f>
        <v>4.6</v>
      </c>
      <c r="G1469" t="str">
        <f>RIGHT(data_to_clean[[#This Row],[revenue]],LEN(data_to_clean[[#This Row],[revenue]])-FIND(" ",data_to_clean[[#This Row],[revenue]]))</f>
        <v>Million</v>
      </c>
      <c r="H1469" s="7">
        <f>VALUE(IF(data_to_clean[[#This Row],[multiplicity]]="Million",_xlfn.CONCAT(SUBSTITUTE(data_to_clean[[#This Row],[number]],".",""),"00000"),_xlfn.CONCAT(SUBSTITUTE(data_to_clean[[#This Row],[number]],".",""),"00000000")))</f>
        <v>4600000</v>
      </c>
      <c r="I1469" t="s">
        <v>5669</v>
      </c>
      <c r="J1469">
        <f>ROUND(VALUE(SUBSTITUTE(data_to_clean[[#This Row],[growth_%]],".",",")),0)</f>
        <v>283</v>
      </c>
      <c r="K1469" t="s">
        <v>107</v>
      </c>
      <c r="L1469">
        <v>12</v>
      </c>
      <c r="M1469">
        <v>3</v>
      </c>
      <c r="N1469">
        <v>2012</v>
      </c>
      <c r="O1469">
        <v>2</v>
      </c>
      <c r="P1469" t="s">
        <v>5670</v>
      </c>
      <c r="Q1469" t="b">
        <f>AND(ISNUMBER(data_to_clean[[#This Row],[revenue_formatted]]),ISNUMBER(data_to_clean[[#This Row],[growth_formatted_%]]),ISNUMBER(data_to_clean[[#This Row],[workers]]),ISNUMBER(data_to_clean[[#This Row],[previous_workers]]),ISNUMBER(data_to_clean[[#This Row],[founded]]),ISNUMBER(data_to_clean[[#This Row],[yrs_on_list]]))</f>
        <v>1</v>
      </c>
    </row>
    <row r="1470" spans="1:17" x14ac:dyDescent="0.25">
      <c r="A1470">
        <v>1464</v>
      </c>
      <c r="B1470" t="s">
        <v>5671</v>
      </c>
      <c r="C1470" t="s">
        <v>341</v>
      </c>
      <c r="D1470" t="str">
        <f>VLOOKUP(data_to_clean[[#This Row],[state]],abbreviation_table[],2,FALSE)</f>
        <v>Massachusetts</v>
      </c>
      <c r="E1470" t="s">
        <v>3392</v>
      </c>
      <c r="F1470" t="str">
        <f>TRIM(LEFT(data_to_clean[[#This Row],[revenue]],FIND(" ",data_to_clean[[#This Row],[revenue]])))</f>
        <v>12.2</v>
      </c>
      <c r="G1470" t="str">
        <f>RIGHT(data_to_clean[[#This Row],[revenue]],LEN(data_to_clean[[#This Row],[revenue]])-FIND(" ",data_to_clean[[#This Row],[revenue]]))</f>
        <v>Million</v>
      </c>
      <c r="H1470" s="7">
        <f>VALUE(IF(data_to_clean[[#This Row],[multiplicity]]="Million",_xlfn.CONCAT(SUBSTITUTE(data_to_clean[[#This Row],[number]],".",""),"00000"),_xlfn.CONCAT(SUBSTITUTE(data_to_clean[[#This Row],[number]],".",""),"00000000")))</f>
        <v>12200000</v>
      </c>
      <c r="I1470" t="s">
        <v>5673</v>
      </c>
      <c r="J1470">
        <f>ROUND(VALUE(SUBSTITUTE(data_to_clean[[#This Row],[growth_%]],".",",")),0)</f>
        <v>283</v>
      </c>
      <c r="K1470" t="s">
        <v>156</v>
      </c>
      <c r="L1470">
        <v>70</v>
      </c>
      <c r="M1470">
        <v>24</v>
      </c>
      <c r="N1470">
        <v>2010</v>
      </c>
      <c r="O1470">
        <v>1</v>
      </c>
      <c r="P1470" t="s">
        <v>5674</v>
      </c>
      <c r="Q1470" t="b">
        <f>AND(ISNUMBER(data_to_clean[[#This Row],[revenue_formatted]]),ISNUMBER(data_to_clean[[#This Row],[growth_formatted_%]]),ISNUMBER(data_to_clean[[#This Row],[workers]]),ISNUMBER(data_to_clean[[#This Row],[previous_workers]]),ISNUMBER(data_to_clean[[#This Row],[founded]]),ISNUMBER(data_to_clean[[#This Row],[yrs_on_list]]))</f>
        <v>1</v>
      </c>
    </row>
    <row r="1471" spans="1:17" x14ac:dyDescent="0.25">
      <c r="A1471">
        <v>1465</v>
      </c>
      <c r="B1471" t="s">
        <v>5675</v>
      </c>
      <c r="C1471" t="s">
        <v>243</v>
      </c>
      <c r="D1471" t="str">
        <f>VLOOKUP(data_to_clean[[#This Row],[state]],abbreviation_table[],2,FALSE)</f>
        <v>Maryland</v>
      </c>
      <c r="E1471" t="s">
        <v>3392</v>
      </c>
      <c r="F1471" t="str">
        <f>TRIM(LEFT(data_to_clean[[#This Row],[revenue]],FIND(" ",data_to_clean[[#This Row],[revenue]])))</f>
        <v>12.2</v>
      </c>
      <c r="G1471" t="str">
        <f>RIGHT(data_to_clean[[#This Row],[revenue]],LEN(data_to_clean[[#This Row],[revenue]])-FIND(" ",data_to_clean[[#This Row],[revenue]]))</f>
        <v>Million</v>
      </c>
      <c r="H1471" s="7">
        <f>VALUE(IF(data_to_clean[[#This Row],[multiplicity]]="Million",_xlfn.CONCAT(SUBSTITUTE(data_to_clean[[#This Row],[number]],".",""),"00000"),_xlfn.CONCAT(SUBSTITUTE(data_to_clean[[#This Row],[number]],".",""),"00000000")))</f>
        <v>12200000</v>
      </c>
      <c r="I1471" t="s">
        <v>5677</v>
      </c>
      <c r="J1471">
        <f>ROUND(VALUE(SUBSTITUTE(data_to_clean[[#This Row],[growth_%]],".",",")),0)</f>
        <v>282</v>
      </c>
      <c r="K1471" t="s">
        <v>297</v>
      </c>
      <c r="L1471">
        <v>55</v>
      </c>
      <c r="M1471">
        <v>15</v>
      </c>
      <c r="N1471">
        <v>2014</v>
      </c>
      <c r="O1471">
        <v>2</v>
      </c>
      <c r="P1471" t="s">
        <v>5678</v>
      </c>
      <c r="Q1471" t="b">
        <f>AND(ISNUMBER(data_to_clean[[#This Row],[revenue_formatted]]),ISNUMBER(data_to_clean[[#This Row],[growth_formatted_%]]),ISNUMBER(data_to_clean[[#This Row],[workers]]),ISNUMBER(data_to_clean[[#This Row],[previous_workers]]),ISNUMBER(data_to_clean[[#This Row],[founded]]),ISNUMBER(data_to_clean[[#This Row],[yrs_on_list]]))</f>
        <v>1</v>
      </c>
    </row>
    <row r="1472" spans="1:17" x14ac:dyDescent="0.25">
      <c r="A1472">
        <v>1466</v>
      </c>
      <c r="B1472" t="s">
        <v>5679</v>
      </c>
      <c r="C1472" t="s">
        <v>503</v>
      </c>
      <c r="D1472" t="str">
        <f>VLOOKUP(data_to_clean[[#This Row],[state]],abbreviation_table[],2,FALSE)</f>
        <v>Illinois</v>
      </c>
      <c r="E1472" t="s">
        <v>261</v>
      </c>
      <c r="F1472" t="str">
        <f>TRIM(LEFT(data_to_clean[[#This Row],[revenue]],FIND(" ",data_to_clean[[#This Row],[revenue]])))</f>
        <v>8.3</v>
      </c>
      <c r="G1472" t="str">
        <f>RIGHT(data_to_clean[[#This Row],[revenue]],LEN(data_to_clean[[#This Row],[revenue]])-FIND(" ",data_to_clean[[#This Row],[revenue]]))</f>
        <v>Million</v>
      </c>
      <c r="H1472" s="7">
        <f>VALUE(IF(data_to_clean[[#This Row],[multiplicity]]="Million",_xlfn.CONCAT(SUBSTITUTE(data_to_clean[[#This Row],[number]],".",""),"00000"),_xlfn.CONCAT(SUBSTITUTE(data_to_clean[[#This Row],[number]],".",""),"00000000")))</f>
        <v>8300000</v>
      </c>
      <c r="I1472" t="s">
        <v>5681</v>
      </c>
      <c r="J1472">
        <f>ROUND(VALUE(SUBSTITUTE(data_to_clean[[#This Row],[growth_%]],".",",")),0)</f>
        <v>282</v>
      </c>
      <c r="K1472" t="s">
        <v>297</v>
      </c>
      <c r="L1472">
        <v>65</v>
      </c>
      <c r="M1472">
        <v>10</v>
      </c>
      <c r="N1472">
        <v>2014</v>
      </c>
      <c r="O1472">
        <v>1</v>
      </c>
      <c r="P1472" t="s">
        <v>506</v>
      </c>
      <c r="Q1472" t="b">
        <f>AND(ISNUMBER(data_to_clean[[#This Row],[revenue_formatted]]),ISNUMBER(data_to_clean[[#This Row],[growth_formatted_%]]),ISNUMBER(data_to_clean[[#This Row],[workers]]),ISNUMBER(data_to_clean[[#This Row],[previous_workers]]),ISNUMBER(data_to_clean[[#This Row],[founded]]),ISNUMBER(data_to_clean[[#This Row],[yrs_on_list]]))</f>
        <v>1</v>
      </c>
    </row>
    <row r="1473" spans="1:17" x14ac:dyDescent="0.25">
      <c r="A1473">
        <v>1467</v>
      </c>
      <c r="B1473" t="s">
        <v>5682</v>
      </c>
      <c r="C1473" t="s">
        <v>780</v>
      </c>
      <c r="D1473" t="str">
        <f>VLOOKUP(data_to_clean[[#This Row],[state]],abbreviation_table[],2,FALSE)</f>
        <v>New Hampshire</v>
      </c>
      <c r="E1473" t="s">
        <v>4814</v>
      </c>
      <c r="F1473" t="str">
        <f>TRIM(LEFT(data_to_clean[[#This Row],[revenue]],FIND(" ",data_to_clean[[#This Row],[revenue]])))</f>
        <v>36.2</v>
      </c>
      <c r="G1473" t="str">
        <f>RIGHT(data_to_clean[[#This Row],[revenue]],LEN(data_to_clean[[#This Row],[revenue]])-FIND(" ",data_to_clean[[#This Row],[revenue]]))</f>
        <v>Million</v>
      </c>
      <c r="H1473" s="7">
        <f>VALUE(IF(data_to_clean[[#This Row],[multiplicity]]="Million",_xlfn.CONCAT(SUBSTITUTE(data_to_clean[[#This Row],[number]],".",""),"00000"),_xlfn.CONCAT(SUBSTITUTE(data_to_clean[[#This Row],[number]],".",""),"00000000")))</f>
        <v>36200000</v>
      </c>
      <c r="I1473" t="s">
        <v>5684</v>
      </c>
      <c r="J1473">
        <f>ROUND(VALUE(SUBSTITUTE(data_to_clean[[#This Row],[growth_%]],".",",")),0)</f>
        <v>282</v>
      </c>
      <c r="K1473" t="s">
        <v>211</v>
      </c>
      <c r="L1473">
        <v>37</v>
      </c>
      <c r="M1473">
        <v>12</v>
      </c>
      <c r="N1473">
        <v>2013</v>
      </c>
      <c r="O1473">
        <v>2</v>
      </c>
      <c r="P1473" t="s">
        <v>782</v>
      </c>
      <c r="Q1473" t="b">
        <f>AND(ISNUMBER(data_to_clean[[#This Row],[revenue_formatted]]),ISNUMBER(data_to_clean[[#This Row],[growth_formatted_%]]),ISNUMBER(data_to_clean[[#This Row],[workers]]),ISNUMBER(data_to_clean[[#This Row],[previous_workers]]),ISNUMBER(data_to_clean[[#This Row],[founded]]),ISNUMBER(data_to_clean[[#This Row],[yrs_on_list]]))</f>
        <v>1</v>
      </c>
    </row>
    <row r="1474" spans="1:17" x14ac:dyDescent="0.25">
      <c r="A1474">
        <v>1468</v>
      </c>
      <c r="B1474" t="s">
        <v>5685</v>
      </c>
      <c r="C1474" t="s">
        <v>141</v>
      </c>
      <c r="D1474" t="str">
        <f>VLOOKUP(data_to_clean[[#This Row],[state]],abbreviation_table[],2,FALSE)</f>
        <v>Kentucky</v>
      </c>
      <c r="E1474" t="s">
        <v>1277</v>
      </c>
      <c r="F1474" t="str">
        <f>TRIM(LEFT(data_to_clean[[#This Row],[revenue]],FIND(" ",data_to_clean[[#This Row],[revenue]])))</f>
        <v>8.6</v>
      </c>
      <c r="G1474" t="str">
        <f>RIGHT(data_to_clean[[#This Row],[revenue]],LEN(data_to_clean[[#This Row],[revenue]])-FIND(" ",data_to_clean[[#This Row],[revenue]]))</f>
        <v>Million</v>
      </c>
      <c r="H1474" s="7">
        <f>VALUE(IF(data_to_clean[[#This Row],[multiplicity]]="Million",_xlfn.CONCAT(SUBSTITUTE(data_to_clean[[#This Row],[number]],".",""),"00000"),_xlfn.CONCAT(SUBSTITUTE(data_to_clean[[#This Row],[number]],".",""),"00000000")))</f>
        <v>8600000</v>
      </c>
      <c r="I1474" t="s">
        <v>5687</v>
      </c>
      <c r="J1474">
        <f>ROUND(VALUE(SUBSTITUTE(data_to_clean[[#This Row],[growth_%]],".",",")),0)</f>
        <v>282</v>
      </c>
      <c r="K1474" t="s">
        <v>297</v>
      </c>
      <c r="L1474">
        <v>29</v>
      </c>
      <c r="M1474">
        <v>12</v>
      </c>
      <c r="N1474">
        <v>1996</v>
      </c>
      <c r="O1474">
        <v>2</v>
      </c>
      <c r="P1474" t="s">
        <v>2326</v>
      </c>
      <c r="Q1474" t="b">
        <f>AND(ISNUMBER(data_to_clean[[#This Row],[revenue_formatted]]),ISNUMBER(data_to_clean[[#This Row],[growth_formatted_%]]),ISNUMBER(data_to_clean[[#This Row],[workers]]),ISNUMBER(data_to_clean[[#This Row],[previous_workers]]),ISNUMBER(data_to_clean[[#This Row],[founded]]),ISNUMBER(data_to_clean[[#This Row],[yrs_on_list]]))</f>
        <v>1</v>
      </c>
    </row>
    <row r="1475" spans="1:17" x14ac:dyDescent="0.25">
      <c r="A1475">
        <v>1469</v>
      </c>
      <c r="B1475" t="s">
        <v>5688</v>
      </c>
      <c r="C1475" t="s">
        <v>341</v>
      </c>
      <c r="D1475" t="str">
        <f>VLOOKUP(data_to_clean[[#This Row],[state]],abbreviation_table[],2,FALSE)</f>
        <v>Massachusetts</v>
      </c>
      <c r="E1475" t="s">
        <v>4798</v>
      </c>
      <c r="F1475" t="str">
        <f>TRIM(LEFT(data_to_clean[[#This Row],[revenue]],FIND(" ",data_to_clean[[#This Row],[revenue]])))</f>
        <v>13.5</v>
      </c>
      <c r="G1475" t="str">
        <f>RIGHT(data_to_clean[[#This Row],[revenue]],LEN(data_to_clean[[#This Row],[revenue]])-FIND(" ",data_to_clean[[#This Row],[revenue]]))</f>
        <v>Million</v>
      </c>
      <c r="H1475" s="7">
        <f>VALUE(IF(data_to_clean[[#This Row],[multiplicity]]="Million",_xlfn.CONCAT(SUBSTITUTE(data_to_clean[[#This Row],[number]],".",""),"00000"),_xlfn.CONCAT(SUBSTITUTE(data_to_clean[[#This Row],[number]],".",""),"00000000")))</f>
        <v>13500000</v>
      </c>
      <c r="I1475" t="s">
        <v>5690</v>
      </c>
      <c r="J1475">
        <f>ROUND(VALUE(SUBSTITUTE(data_to_clean[[#This Row],[growth_%]],".",",")),0)</f>
        <v>282</v>
      </c>
      <c r="K1475" t="s">
        <v>25</v>
      </c>
      <c r="L1475">
        <v>130</v>
      </c>
      <c r="M1475">
        <v>40</v>
      </c>
      <c r="N1475">
        <v>2010</v>
      </c>
      <c r="O1475">
        <v>4</v>
      </c>
      <c r="P1475" t="s">
        <v>5691</v>
      </c>
      <c r="Q1475" t="b">
        <f>AND(ISNUMBER(data_to_clean[[#This Row],[revenue_formatted]]),ISNUMBER(data_to_clean[[#This Row],[growth_formatted_%]]),ISNUMBER(data_to_clean[[#This Row],[workers]]),ISNUMBER(data_to_clean[[#This Row],[previous_workers]]),ISNUMBER(data_to_clean[[#This Row],[founded]]),ISNUMBER(data_to_clean[[#This Row],[yrs_on_list]]))</f>
        <v>1</v>
      </c>
    </row>
    <row r="1476" spans="1:17" x14ac:dyDescent="0.25">
      <c r="A1476">
        <v>1470</v>
      </c>
      <c r="B1476" t="s">
        <v>5692</v>
      </c>
      <c r="C1476" t="s">
        <v>80</v>
      </c>
      <c r="D1476" t="str">
        <f>VLOOKUP(data_to_clean[[#This Row],[state]],abbreviation_table[],2,FALSE)</f>
        <v>California</v>
      </c>
      <c r="E1476" t="s">
        <v>1106</v>
      </c>
      <c r="F1476" t="str">
        <f>TRIM(LEFT(data_to_clean[[#This Row],[revenue]],FIND(" ",data_to_clean[[#This Row],[revenue]])))</f>
        <v>2.9</v>
      </c>
      <c r="G1476" t="str">
        <f>RIGHT(data_to_clean[[#This Row],[revenue]],LEN(data_to_clean[[#This Row],[revenue]])-FIND(" ",data_to_clean[[#This Row],[revenue]]))</f>
        <v>Million</v>
      </c>
      <c r="H1476" s="7">
        <f>VALUE(IF(data_to_clean[[#This Row],[multiplicity]]="Million",_xlfn.CONCAT(SUBSTITUTE(data_to_clean[[#This Row],[number]],".",""),"00000"),_xlfn.CONCAT(SUBSTITUTE(data_to_clean[[#This Row],[number]],".",""),"00000000")))</f>
        <v>2900000</v>
      </c>
      <c r="I1476" t="s">
        <v>5694</v>
      </c>
      <c r="J1476">
        <f>ROUND(VALUE(SUBSTITUTE(data_to_clean[[#This Row],[growth_%]],".",",")),0)</f>
        <v>282</v>
      </c>
      <c r="K1476" t="s">
        <v>336</v>
      </c>
      <c r="L1476">
        <v>10</v>
      </c>
      <c r="M1476">
        <v>6</v>
      </c>
      <c r="N1476">
        <v>2012</v>
      </c>
      <c r="O1476">
        <v>2</v>
      </c>
      <c r="P1476" t="s">
        <v>5695</v>
      </c>
      <c r="Q1476" t="b">
        <f>AND(ISNUMBER(data_to_clean[[#This Row],[revenue_formatted]]),ISNUMBER(data_to_clean[[#This Row],[growth_formatted_%]]),ISNUMBER(data_to_clean[[#This Row],[workers]]),ISNUMBER(data_to_clean[[#This Row],[previous_workers]]),ISNUMBER(data_to_clean[[#This Row],[founded]]),ISNUMBER(data_to_clean[[#This Row],[yrs_on_list]]))</f>
        <v>1</v>
      </c>
    </row>
    <row r="1477" spans="1:17" x14ac:dyDescent="0.25">
      <c r="A1477">
        <v>1471</v>
      </c>
      <c r="B1477" t="s">
        <v>5696</v>
      </c>
      <c r="C1477" t="s">
        <v>105</v>
      </c>
      <c r="D1477" t="str">
        <f>VLOOKUP(data_to_clean[[#This Row],[state]],abbreviation_table[],2,FALSE)</f>
        <v>New York</v>
      </c>
      <c r="E1477" t="s">
        <v>1612</v>
      </c>
      <c r="F1477" t="str">
        <f>TRIM(LEFT(data_to_clean[[#This Row],[revenue]],FIND(" ",data_to_clean[[#This Row],[revenue]])))</f>
        <v>5.9</v>
      </c>
      <c r="G1477" t="str">
        <f>RIGHT(data_to_clean[[#This Row],[revenue]],LEN(data_to_clean[[#This Row],[revenue]])-FIND(" ",data_to_clean[[#This Row],[revenue]]))</f>
        <v>Million</v>
      </c>
      <c r="H1477" s="7">
        <f>VALUE(IF(data_to_clean[[#This Row],[multiplicity]]="Million",_xlfn.CONCAT(SUBSTITUTE(data_to_clean[[#This Row],[number]],".",""),"00000"),_xlfn.CONCAT(SUBSTITUTE(data_to_clean[[#This Row],[number]],".",""),"00000000")))</f>
        <v>5900000</v>
      </c>
      <c r="I1477" t="s">
        <v>5698</v>
      </c>
      <c r="J1477">
        <f>ROUND(VALUE(SUBSTITUTE(data_to_clean[[#This Row],[growth_%]],".",",")),0)</f>
        <v>281</v>
      </c>
      <c r="K1477" t="s">
        <v>308</v>
      </c>
      <c r="L1477">
        <v>27</v>
      </c>
      <c r="M1477">
        <v>19</v>
      </c>
      <c r="N1477">
        <v>2011</v>
      </c>
      <c r="O1477">
        <v>2</v>
      </c>
      <c r="P1477" t="s">
        <v>108</v>
      </c>
      <c r="Q1477" t="b">
        <f>AND(ISNUMBER(data_to_clean[[#This Row],[revenue_formatted]]),ISNUMBER(data_to_clean[[#This Row],[growth_formatted_%]]),ISNUMBER(data_to_clean[[#This Row],[workers]]),ISNUMBER(data_to_clean[[#This Row],[previous_workers]]),ISNUMBER(data_to_clean[[#This Row],[founded]]),ISNUMBER(data_to_clean[[#This Row],[yrs_on_list]]))</f>
        <v>1</v>
      </c>
    </row>
    <row r="1478" spans="1:17" x14ac:dyDescent="0.25">
      <c r="A1478">
        <v>1472</v>
      </c>
      <c r="B1478" t="s">
        <v>5699</v>
      </c>
      <c r="C1478" t="s">
        <v>974</v>
      </c>
      <c r="D1478" t="str">
        <f>VLOOKUP(data_to_clean[[#This Row],[state]],abbreviation_table[],2,FALSE)</f>
        <v>District of Columbia</v>
      </c>
      <c r="E1478" t="s">
        <v>861</v>
      </c>
      <c r="F1478" t="str">
        <f>TRIM(LEFT(data_to_clean[[#This Row],[revenue]],FIND(" ",data_to_clean[[#This Row],[revenue]])))</f>
        <v>5.7</v>
      </c>
      <c r="G1478" t="str">
        <f>RIGHT(data_to_clean[[#This Row],[revenue]],LEN(data_to_clean[[#This Row],[revenue]])-FIND(" ",data_to_clean[[#This Row],[revenue]]))</f>
        <v>Million</v>
      </c>
      <c r="H1478" s="7">
        <f>VALUE(IF(data_to_clean[[#This Row],[multiplicity]]="Million",_xlfn.CONCAT(SUBSTITUTE(data_to_clean[[#This Row],[number]],".",""),"00000"),_xlfn.CONCAT(SUBSTITUTE(data_to_clean[[#This Row],[number]],".",""),"00000000")))</f>
        <v>5700000</v>
      </c>
      <c r="I1478" t="s">
        <v>5701</v>
      </c>
      <c r="J1478">
        <f>ROUND(VALUE(SUBSTITUTE(data_to_clean[[#This Row],[growth_%]],".",",")),0)</f>
        <v>281</v>
      </c>
      <c r="K1478" t="s">
        <v>156</v>
      </c>
      <c r="L1478">
        <v>20</v>
      </c>
      <c r="M1478">
        <v>9</v>
      </c>
      <c r="N1478">
        <v>2014</v>
      </c>
      <c r="O1478">
        <v>1</v>
      </c>
      <c r="P1478" t="s">
        <v>976</v>
      </c>
      <c r="Q1478" t="b">
        <f>AND(ISNUMBER(data_to_clean[[#This Row],[revenue_formatted]]),ISNUMBER(data_to_clean[[#This Row],[growth_formatted_%]]),ISNUMBER(data_to_clean[[#This Row],[workers]]),ISNUMBER(data_to_clean[[#This Row],[previous_workers]]),ISNUMBER(data_to_clean[[#This Row],[founded]]),ISNUMBER(data_to_clean[[#This Row],[yrs_on_list]]))</f>
        <v>1</v>
      </c>
    </row>
    <row r="1479" spans="1:17" x14ac:dyDescent="0.25">
      <c r="A1479">
        <v>1473</v>
      </c>
      <c r="B1479" t="s">
        <v>5702</v>
      </c>
      <c r="C1479" t="s">
        <v>30</v>
      </c>
      <c r="D1479" t="str">
        <f>VLOOKUP(data_to_clean[[#This Row],[state]],abbreviation_table[],2,FALSE)</f>
        <v>Texas</v>
      </c>
      <c r="E1479" t="s">
        <v>1231</v>
      </c>
      <c r="F1479" t="str">
        <f>TRIM(LEFT(data_to_clean[[#This Row],[revenue]],FIND(" ",data_to_clean[[#This Row],[revenue]])))</f>
        <v>8.5</v>
      </c>
      <c r="G1479" t="str">
        <f>RIGHT(data_to_clean[[#This Row],[revenue]],LEN(data_to_clean[[#This Row],[revenue]])-FIND(" ",data_to_clean[[#This Row],[revenue]]))</f>
        <v>Million</v>
      </c>
      <c r="H1479" s="7">
        <f>VALUE(IF(data_to_clean[[#This Row],[multiplicity]]="Million",_xlfn.CONCAT(SUBSTITUTE(data_to_clean[[#This Row],[number]],".",""),"00000"),_xlfn.CONCAT(SUBSTITUTE(data_to_clean[[#This Row],[number]],".",""),"00000000")))</f>
        <v>8500000</v>
      </c>
      <c r="I1479" t="s">
        <v>5704</v>
      </c>
      <c r="J1479">
        <f>ROUND(VALUE(SUBSTITUTE(data_to_clean[[#This Row],[growth_%]],".",",")),0)</f>
        <v>281</v>
      </c>
      <c r="K1479" t="s">
        <v>156</v>
      </c>
      <c r="L1479">
        <v>40</v>
      </c>
      <c r="M1479">
        <v>12</v>
      </c>
      <c r="N1479">
        <v>2001</v>
      </c>
      <c r="O1479">
        <v>4</v>
      </c>
      <c r="P1479" t="s">
        <v>251</v>
      </c>
      <c r="Q1479" t="b">
        <f>AND(ISNUMBER(data_to_clean[[#This Row],[revenue_formatted]]),ISNUMBER(data_to_clean[[#This Row],[growth_formatted_%]]),ISNUMBER(data_to_clean[[#This Row],[workers]]),ISNUMBER(data_to_clean[[#This Row],[previous_workers]]),ISNUMBER(data_to_clean[[#This Row],[founded]]),ISNUMBER(data_to_clean[[#This Row],[yrs_on_list]]))</f>
        <v>1</v>
      </c>
    </row>
    <row r="1480" spans="1:17" x14ac:dyDescent="0.25">
      <c r="A1480">
        <v>1474</v>
      </c>
      <c r="B1480" t="s">
        <v>5705</v>
      </c>
      <c r="C1480" t="s">
        <v>503</v>
      </c>
      <c r="D1480" t="str">
        <f>VLOOKUP(data_to_clean[[#This Row],[state]],abbreviation_table[],2,FALSE)</f>
        <v>Illinois</v>
      </c>
      <c r="E1480" t="s">
        <v>5707</v>
      </c>
      <c r="F1480" t="str">
        <f>TRIM(LEFT(data_to_clean[[#This Row],[revenue]],FIND(" ",data_to_clean[[#This Row],[revenue]])))</f>
        <v>486.5</v>
      </c>
      <c r="G1480" t="str">
        <f>RIGHT(data_to_clean[[#This Row],[revenue]],LEN(data_to_clean[[#This Row],[revenue]])-FIND(" ",data_to_clean[[#This Row],[revenue]]))</f>
        <v>Million</v>
      </c>
      <c r="H1480" s="7">
        <f>VALUE(IF(data_to_clean[[#This Row],[multiplicity]]="Million",_xlfn.CONCAT(SUBSTITUTE(data_to_clean[[#This Row],[number]],".",""),"00000"),_xlfn.CONCAT(SUBSTITUTE(data_to_clean[[#This Row],[number]],".",""),"00000000")))</f>
        <v>486500000</v>
      </c>
      <c r="I1480" t="s">
        <v>5708</v>
      </c>
      <c r="J1480">
        <f>ROUND(VALUE(SUBSTITUTE(data_to_clean[[#This Row],[growth_%]],".",",")),0)</f>
        <v>280</v>
      </c>
      <c r="K1480" t="s">
        <v>40</v>
      </c>
      <c r="L1480">
        <v>661</v>
      </c>
      <c r="M1480">
        <v>325</v>
      </c>
      <c r="N1480">
        <v>2006</v>
      </c>
      <c r="O1480">
        <v>5</v>
      </c>
      <c r="P1480" t="s">
        <v>5709</v>
      </c>
      <c r="Q1480" t="b">
        <f>AND(ISNUMBER(data_to_clean[[#This Row],[revenue_formatted]]),ISNUMBER(data_to_clean[[#This Row],[growth_formatted_%]]),ISNUMBER(data_to_clean[[#This Row],[workers]]),ISNUMBER(data_to_clean[[#This Row],[previous_workers]]),ISNUMBER(data_to_clean[[#This Row],[founded]]),ISNUMBER(data_to_clean[[#This Row],[yrs_on_list]]))</f>
        <v>1</v>
      </c>
    </row>
    <row r="1481" spans="1:17" x14ac:dyDescent="0.25">
      <c r="A1481">
        <v>1475</v>
      </c>
      <c r="B1481" t="s">
        <v>5710</v>
      </c>
      <c r="C1481" t="s">
        <v>98</v>
      </c>
      <c r="D1481" t="str">
        <f>VLOOKUP(data_to_clean[[#This Row],[state]],abbreviation_table[],2,FALSE)</f>
        <v>Washington</v>
      </c>
      <c r="E1481" t="s">
        <v>665</v>
      </c>
      <c r="F1481" t="str">
        <f>TRIM(LEFT(data_to_clean[[#This Row],[revenue]],FIND(" ",data_to_clean[[#This Row],[revenue]])))</f>
        <v>3.2</v>
      </c>
      <c r="G1481" t="str">
        <f>RIGHT(data_to_clean[[#This Row],[revenue]],LEN(data_to_clean[[#This Row],[revenue]])-FIND(" ",data_to_clean[[#This Row],[revenue]]))</f>
        <v>Million</v>
      </c>
      <c r="H1481" s="7">
        <f>VALUE(IF(data_to_clean[[#This Row],[multiplicity]]="Million",_xlfn.CONCAT(SUBSTITUTE(data_to_clean[[#This Row],[number]],".",""),"00000"),_xlfn.CONCAT(SUBSTITUTE(data_to_clean[[#This Row],[number]],".",""),"00000000")))</f>
        <v>3200000</v>
      </c>
      <c r="I1481" t="s">
        <v>5712</v>
      </c>
      <c r="J1481">
        <f>ROUND(VALUE(SUBSTITUTE(data_to_clean[[#This Row],[growth_%]],".",",")),0)</f>
        <v>280</v>
      </c>
      <c r="K1481" t="s">
        <v>33</v>
      </c>
      <c r="L1481">
        <v>49</v>
      </c>
      <c r="M1481">
        <v>10</v>
      </c>
      <c r="N1481">
        <v>2013</v>
      </c>
      <c r="O1481">
        <v>1</v>
      </c>
      <c r="P1481" t="s">
        <v>2201</v>
      </c>
      <c r="Q1481" t="b">
        <f>AND(ISNUMBER(data_to_clean[[#This Row],[revenue_formatted]]),ISNUMBER(data_to_clean[[#This Row],[growth_formatted_%]]),ISNUMBER(data_to_clean[[#This Row],[workers]]),ISNUMBER(data_to_clean[[#This Row],[previous_workers]]),ISNUMBER(data_to_clean[[#This Row],[founded]]),ISNUMBER(data_to_clean[[#This Row],[yrs_on_list]]))</f>
        <v>1</v>
      </c>
    </row>
    <row r="1482" spans="1:17" x14ac:dyDescent="0.25">
      <c r="A1482">
        <v>1476</v>
      </c>
      <c r="B1482" t="s">
        <v>5713</v>
      </c>
      <c r="C1482" t="s">
        <v>80</v>
      </c>
      <c r="D1482" t="str">
        <f>VLOOKUP(data_to_clean[[#This Row],[state]],abbreviation_table[],2,FALSE)</f>
        <v>California</v>
      </c>
      <c r="E1482" t="s">
        <v>87</v>
      </c>
      <c r="F1482" t="str">
        <f>TRIM(LEFT(data_to_clean[[#This Row],[revenue]],FIND(" ",data_to_clean[[#This Row],[revenue]])))</f>
        <v>13.9</v>
      </c>
      <c r="G1482" t="str">
        <f>RIGHT(data_to_clean[[#This Row],[revenue]],LEN(data_to_clean[[#This Row],[revenue]])-FIND(" ",data_to_clean[[#This Row],[revenue]]))</f>
        <v>Million</v>
      </c>
      <c r="H1482" s="7">
        <f>VALUE(IF(data_to_clean[[#This Row],[multiplicity]]="Million",_xlfn.CONCAT(SUBSTITUTE(data_to_clean[[#This Row],[number]],".",""),"00000"),_xlfn.CONCAT(SUBSTITUTE(data_to_clean[[#This Row],[number]],".",""),"00000000")))</f>
        <v>13900000</v>
      </c>
      <c r="I1482" t="s">
        <v>5715</v>
      </c>
      <c r="J1482">
        <f>ROUND(VALUE(SUBSTITUTE(data_to_clean[[#This Row],[growth_%]],".",",")),0)</f>
        <v>280</v>
      </c>
      <c r="K1482" t="s">
        <v>33</v>
      </c>
      <c r="L1482">
        <v>250</v>
      </c>
      <c r="M1482">
        <v>35</v>
      </c>
      <c r="N1482">
        <v>2011</v>
      </c>
      <c r="O1482">
        <v>1</v>
      </c>
      <c r="P1482" t="s">
        <v>163</v>
      </c>
      <c r="Q1482" t="b">
        <f>AND(ISNUMBER(data_to_clean[[#This Row],[revenue_formatted]]),ISNUMBER(data_to_clean[[#This Row],[growth_formatted_%]]),ISNUMBER(data_to_clean[[#This Row],[workers]]),ISNUMBER(data_to_clean[[#This Row],[previous_workers]]),ISNUMBER(data_to_clean[[#This Row],[founded]]),ISNUMBER(data_to_clean[[#This Row],[yrs_on_list]]))</f>
        <v>1</v>
      </c>
    </row>
    <row r="1483" spans="1:17" x14ac:dyDescent="0.25">
      <c r="A1483">
        <v>1477</v>
      </c>
      <c r="B1483" t="s">
        <v>5716</v>
      </c>
      <c r="C1483" t="s">
        <v>80</v>
      </c>
      <c r="D1483" t="str">
        <f>VLOOKUP(data_to_clean[[#This Row],[state]],abbreviation_table[],2,FALSE)</f>
        <v>California</v>
      </c>
      <c r="E1483" t="s">
        <v>1982</v>
      </c>
      <c r="F1483" t="str">
        <f>TRIM(LEFT(data_to_clean[[#This Row],[revenue]],FIND(" ",data_to_clean[[#This Row],[revenue]])))</f>
        <v>29.8</v>
      </c>
      <c r="G1483" t="str">
        <f>RIGHT(data_to_clean[[#This Row],[revenue]],LEN(data_to_clean[[#This Row],[revenue]])-FIND(" ",data_to_clean[[#This Row],[revenue]]))</f>
        <v>Million</v>
      </c>
      <c r="H1483" s="7">
        <f>VALUE(IF(data_to_clean[[#This Row],[multiplicity]]="Million",_xlfn.CONCAT(SUBSTITUTE(data_to_clean[[#This Row],[number]],".",""),"00000"),_xlfn.CONCAT(SUBSTITUTE(data_to_clean[[#This Row],[number]],".",""),"00000000")))</f>
        <v>29800000</v>
      </c>
      <c r="I1483" t="s">
        <v>5718</v>
      </c>
      <c r="J1483">
        <f>ROUND(VALUE(SUBSTITUTE(data_to_clean[[#This Row],[growth_%]],".",",")),0)</f>
        <v>280</v>
      </c>
      <c r="K1483" t="s">
        <v>187</v>
      </c>
      <c r="L1483">
        <v>71</v>
      </c>
      <c r="M1483">
        <v>30</v>
      </c>
      <c r="N1483">
        <v>2009</v>
      </c>
      <c r="O1483">
        <v>2</v>
      </c>
      <c r="P1483" t="s">
        <v>5719</v>
      </c>
      <c r="Q1483" t="b">
        <f>AND(ISNUMBER(data_to_clean[[#This Row],[revenue_formatted]]),ISNUMBER(data_to_clean[[#This Row],[growth_formatted_%]]),ISNUMBER(data_to_clean[[#This Row],[workers]]),ISNUMBER(data_to_clean[[#This Row],[previous_workers]]),ISNUMBER(data_to_clean[[#This Row],[founded]]),ISNUMBER(data_to_clean[[#This Row],[yrs_on_list]]))</f>
        <v>1</v>
      </c>
    </row>
    <row r="1484" spans="1:17" x14ac:dyDescent="0.25">
      <c r="A1484">
        <v>1478</v>
      </c>
      <c r="B1484" t="s">
        <v>5720</v>
      </c>
      <c r="C1484" t="s">
        <v>105</v>
      </c>
      <c r="D1484" t="str">
        <f>VLOOKUP(data_to_clean[[#This Row],[state]],abbreviation_table[],2,FALSE)</f>
        <v>New York</v>
      </c>
      <c r="E1484" t="s">
        <v>699</v>
      </c>
      <c r="F1484" t="str">
        <f>TRIM(LEFT(data_to_clean[[#This Row],[revenue]],FIND(" ",data_to_clean[[#This Row],[revenue]])))</f>
        <v>4</v>
      </c>
      <c r="G1484" t="str">
        <f>RIGHT(data_to_clean[[#This Row],[revenue]],LEN(data_to_clean[[#This Row],[revenue]])-FIND(" ",data_to_clean[[#This Row],[revenue]]))</f>
        <v>Million</v>
      </c>
      <c r="H1484" s="7">
        <f>VALUE(IF(data_to_clean[[#This Row],[multiplicity]]="Million",_xlfn.CONCAT(SUBSTITUTE(data_to_clean[[#This Row],[number]],".",""),"00000"),_xlfn.CONCAT(SUBSTITUTE(data_to_clean[[#This Row],[number]],".",""),"00000000")))</f>
        <v>400000</v>
      </c>
      <c r="I1484" t="s">
        <v>5722</v>
      </c>
      <c r="J1484">
        <f>ROUND(VALUE(SUBSTITUTE(data_to_clean[[#This Row],[growth_%]],".",",")),0)</f>
        <v>279</v>
      </c>
      <c r="K1484" t="s">
        <v>156</v>
      </c>
      <c r="L1484">
        <v>32</v>
      </c>
      <c r="M1484">
        <v>12</v>
      </c>
      <c r="N1484">
        <v>2011</v>
      </c>
      <c r="O1484">
        <v>1</v>
      </c>
      <c r="P1484" t="s">
        <v>108</v>
      </c>
      <c r="Q1484" t="b">
        <f>AND(ISNUMBER(data_to_clean[[#This Row],[revenue_formatted]]),ISNUMBER(data_to_clean[[#This Row],[growth_formatted_%]]),ISNUMBER(data_to_clean[[#This Row],[workers]]),ISNUMBER(data_to_clean[[#This Row],[previous_workers]]),ISNUMBER(data_to_clean[[#This Row],[founded]]),ISNUMBER(data_to_clean[[#This Row],[yrs_on_list]]))</f>
        <v>1</v>
      </c>
    </row>
    <row r="1485" spans="1:17" x14ac:dyDescent="0.25">
      <c r="A1485">
        <v>1479</v>
      </c>
      <c r="B1485" t="s">
        <v>5723</v>
      </c>
      <c r="C1485" t="s">
        <v>2991</v>
      </c>
      <c r="D1485" t="str">
        <f>VLOOKUP(data_to_clean[[#This Row],[state]],abbreviation_table[],2,FALSE)</f>
        <v>Delaware</v>
      </c>
      <c r="E1485" t="s">
        <v>962</v>
      </c>
      <c r="F1485" t="str">
        <f>TRIM(LEFT(data_to_clean[[#This Row],[revenue]],FIND(" ",data_to_clean[[#This Row],[revenue]])))</f>
        <v>3.6</v>
      </c>
      <c r="G1485" t="str">
        <f>RIGHT(data_to_clean[[#This Row],[revenue]],LEN(data_to_clean[[#This Row],[revenue]])-FIND(" ",data_to_clean[[#This Row],[revenue]]))</f>
        <v>Million</v>
      </c>
      <c r="H1485" s="7">
        <f>VALUE(IF(data_to_clean[[#This Row],[multiplicity]]="Million",_xlfn.CONCAT(SUBSTITUTE(data_to_clean[[#This Row],[number]],".",""),"00000"),_xlfn.CONCAT(SUBSTITUTE(data_to_clean[[#This Row],[number]],".",""),"00000000")))</f>
        <v>3600000</v>
      </c>
      <c r="I1485" t="s">
        <v>5725</v>
      </c>
      <c r="J1485">
        <f>ROUND(VALUE(SUBSTITUTE(data_to_clean[[#This Row],[growth_%]],".",",")),0)</f>
        <v>279</v>
      </c>
      <c r="K1485" t="s">
        <v>48</v>
      </c>
      <c r="L1485">
        <v>7</v>
      </c>
      <c r="M1485">
        <v>2</v>
      </c>
      <c r="N1485">
        <v>2006</v>
      </c>
      <c r="O1485">
        <v>2</v>
      </c>
      <c r="P1485" t="s">
        <v>1074</v>
      </c>
      <c r="Q1485" t="b">
        <f>AND(ISNUMBER(data_to_clean[[#This Row],[revenue_formatted]]),ISNUMBER(data_to_clean[[#This Row],[growth_formatted_%]]),ISNUMBER(data_to_clean[[#This Row],[workers]]),ISNUMBER(data_to_clean[[#This Row],[previous_workers]]),ISNUMBER(data_to_clean[[#This Row],[founded]]),ISNUMBER(data_to_clean[[#This Row],[yrs_on_list]]))</f>
        <v>1</v>
      </c>
    </row>
    <row r="1486" spans="1:17" x14ac:dyDescent="0.25">
      <c r="A1486">
        <v>1480</v>
      </c>
      <c r="B1486" t="s">
        <v>5726</v>
      </c>
      <c r="C1486" t="s">
        <v>764</v>
      </c>
      <c r="D1486" t="str">
        <f>VLOOKUP(data_to_clean[[#This Row],[state]],abbreviation_table[],2,FALSE)</f>
        <v>North Dakota</v>
      </c>
      <c r="E1486" t="s">
        <v>278</v>
      </c>
      <c r="F1486" t="str">
        <f>TRIM(LEFT(data_to_clean[[#This Row],[revenue]],FIND(" ",data_to_clean[[#This Row],[revenue]])))</f>
        <v>6.2</v>
      </c>
      <c r="G1486" t="str">
        <f>RIGHT(data_to_clean[[#This Row],[revenue]],LEN(data_to_clean[[#This Row],[revenue]])-FIND(" ",data_to_clean[[#This Row],[revenue]]))</f>
        <v>Million</v>
      </c>
      <c r="H1486" s="7">
        <f>VALUE(IF(data_to_clean[[#This Row],[multiplicity]]="Million",_xlfn.CONCAT(SUBSTITUTE(data_to_clean[[#This Row],[number]],".",""),"00000"),_xlfn.CONCAT(SUBSTITUTE(data_to_clean[[#This Row],[number]],".",""),"00000000")))</f>
        <v>6200000</v>
      </c>
      <c r="I1486" t="s">
        <v>5728</v>
      </c>
      <c r="J1486">
        <f>ROUND(VALUE(SUBSTITUTE(data_to_clean[[#This Row],[growth_%]],".",",")),0)</f>
        <v>279</v>
      </c>
      <c r="K1486" t="s">
        <v>297</v>
      </c>
      <c r="L1486">
        <v>31</v>
      </c>
      <c r="M1486">
        <v>10</v>
      </c>
      <c r="N1486">
        <v>2011</v>
      </c>
      <c r="O1486">
        <v>1</v>
      </c>
      <c r="P1486" t="s">
        <v>767</v>
      </c>
      <c r="Q1486" t="b">
        <f>AND(ISNUMBER(data_to_clean[[#This Row],[revenue_formatted]]),ISNUMBER(data_to_clean[[#This Row],[growth_formatted_%]]),ISNUMBER(data_to_clean[[#This Row],[workers]]),ISNUMBER(data_to_clean[[#This Row],[previous_workers]]),ISNUMBER(data_to_clean[[#This Row],[founded]]),ISNUMBER(data_to_clean[[#This Row],[yrs_on_list]]))</f>
        <v>1</v>
      </c>
    </row>
    <row r="1487" spans="1:17" x14ac:dyDescent="0.25">
      <c r="A1487">
        <v>1481</v>
      </c>
      <c r="B1487" t="s">
        <v>5729</v>
      </c>
      <c r="C1487" t="s">
        <v>243</v>
      </c>
      <c r="D1487" t="str">
        <f>VLOOKUP(data_to_clean[[#This Row],[state]],abbreviation_table[],2,FALSE)</f>
        <v>Maryland</v>
      </c>
      <c r="E1487" t="s">
        <v>690</v>
      </c>
      <c r="F1487" t="str">
        <f>TRIM(LEFT(data_to_clean[[#This Row],[revenue]],FIND(" ",data_to_clean[[#This Row],[revenue]])))</f>
        <v>12.4</v>
      </c>
      <c r="G1487" t="str">
        <f>RIGHT(data_to_clean[[#This Row],[revenue]],LEN(data_to_clean[[#This Row],[revenue]])-FIND(" ",data_to_clean[[#This Row],[revenue]]))</f>
        <v>Million</v>
      </c>
      <c r="H1487" s="7">
        <f>VALUE(IF(data_to_clean[[#This Row],[multiplicity]]="Million",_xlfn.CONCAT(SUBSTITUTE(data_to_clean[[#This Row],[number]],".",""),"00000"),_xlfn.CONCAT(SUBSTITUTE(data_to_clean[[#This Row],[number]],".",""),"00000000")))</f>
        <v>12400000</v>
      </c>
      <c r="I1487" t="s">
        <v>5731</v>
      </c>
      <c r="J1487">
        <f>ROUND(VALUE(SUBSTITUTE(data_to_clean[[#This Row],[growth_%]],".",",")),0)</f>
        <v>279</v>
      </c>
      <c r="K1487" t="s">
        <v>187</v>
      </c>
      <c r="L1487">
        <v>400</v>
      </c>
      <c r="M1487">
        <v>202</v>
      </c>
      <c r="N1487">
        <v>2008</v>
      </c>
      <c r="O1487">
        <v>4</v>
      </c>
      <c r="P1487" t="s">
        <v>800</v>
      </c>
      <c r="Q1487" t="b">
        <f>AND(ISNUMBER(data_to_clean[[#This Row],[revenue_formatted]]),ISNUMBER(data_to_clean[[#This Row],[growth_formatted_%]]),ISNUMBER(data_to_clean[[#This Row],[workers]]),ISNUMBER(data_to_clean[[#This Row],[previous_workers]]),ISNUMBER(data_to_clean[[#This Row],[founded]]),ISNUMBER(data_to_clean[[#This Row],[yrs_on_list]]))</f>
        <v>1</v>
      </c>
    </row>
    <row r="1488" spans="1:17" x14ac:dyDescent="0.25">
      <c r="A1488">
        <v>1482</v>
      </c>
      <c r="B1488" t="s">
        <v>5732</v>
      </c>
      <c r="C1488" t="s">
        <v>52</v>
      </c>
      <c r="D1488" t="str">
        <f>VLOOKUP(data_to_clean[[#This Row],[state]],abbreviation_table[],2,FALSE)</f>
        <v>Florida</v>
      </c>
      <c r="E1488" t="s">
        <v>265</v>
      </c>
      <c r="F1488" t="str">
        <f>TRIM(LEFT(data_to_clean[[#This Row],[revenue]],FIND(" ",data_to_clean[[#This Row],[revenue]])))</f>
        <v>6.4</v>
      </c>
      <c r="G1488" t="str">
        <f>RIGHT(data_to_clean[[#This Row],[revenue]],LEN(data_to_clean[[#This Row],[revenue]])-FIND(" ",data_to_clean[[#This Row],[revenue]]))</f>
        <v>Million</v>
      </c>
      <c r="H1488" s="7">
        <f>VALUE(IF(data_to_clean[[#This Row],[multiplicity]]="Million",_xlfn.CONCAT(SUBSTITUTE(data_to_clean[[#This Row],[number]],".",""),"00000"),_xlfn.CONCAT(SUBSTITUTE(data_to_clean[[#This Row],[number]],".",""),"00000000")))</f>
        <v>6400000</v>
      </c>
      <c r="I1488" t="s">
        <v>5734</v>
      </c>
      <c r="J1488">
        <f>ROUND(VALUE(SUBSTITUTE(data_to_clean[[#This Row],[growth_%]],".",",")),0)</f>
        <v>278</v>
      </c>
      <c r="K1488" t="s">
        <v>55</v>
      </c>
      <c r="L1488">
        <v>45</v>
      </c>
      <c r="M1488">
        <v>30</v>
      </c>
      <c r="N1488">
        <v>2015</v>
      </c>
      <c r="O1488">
        <v>1</v>
      </c>
      <c r="P1488" t="s">
        <v>5735</v>
      </c>
      <c r="Q1488" t="b">
        <f>AND(ISNUMBER(data_to_clean[[#This Row],[revenue_formatted]]),ISNUMBER(data_to_clean[[#This Row],[growth_formatted_%]]),ISNUMBER(data_to_clean[[#This Row],[workers]]),ISNUMBER(data_to_clean[[#This Row],[previous_workers]]),ISNUMBER(data_to_clean[[#This Row],[founded]]),ISNUMBER(data_to_clean[[#This Row],[yrs_on_list]]))</f>
        <v>1</v>
      </c>
    </row>
    <row r="1489" spans="1:17" x14ac:dyDescent="0.25">
      <c r="A1489">
        <v>1483</v>
      </c>
      <c r="B1489" t="s">
        <v>5736</v>
      </c>
      <c r="C1489" t="s">
        <v>80</v>
      </c>
      <c r="D1489" t="str">
        <f>VLOOKUP(data_to_clean[[#This Row],[state]],abbreviation_table[],2,FALSE)</f>
        <v>California</v>
      </c>
      <c r="E1489" t="s">
        <v>770</v>
      </c>
      <c r="F1489" t="str">
        <f>TRIM(LEFT(data_to_clean[[#This Row],[revenue]],FIND(" ",data_to_clean[[#This Row],[revenue]])))</f>
        <v>4.4</v>
      </c>
      <c r="G1489" t="str">
        <f>RIGHT(data_to_clean[[#This Row],[revenue]],LEN(data_to_clean[[#This Row],[revenue]])-FIND(" ",data_to_clean[[#This Row],[revenue]]))</f>
        <v>Million</v>
      </c>
      <c r="H1489" s="7">
        <f>VALUE(IF(data_to_clean[[#This Row],[multiplicity]]="Million",_xlfn.CONCAT(SUBSTITUTE(data_to_clean[[#This Row],[number]],".",""),"00000"),_xlfn.CONCAT(SUBSTITUTE(data_to_clean[[#This Row],[number]],".",""),"00000000")))</f>
        <v>4400000</v>
      </c>
      <c r="I1489" t="s">
        <v>5738</v>
      </c>
      <c r="J1489">
        <f>ROUND(VALUE(SUBSTITUTE(data_to_clean[[#This Row],[growth_%]],".",",")),0)</f>
        <v>278</v>
      </c>
      <c r="K1489" t="s">
        <v>623</v>
      </c>
      <c r="L1489">
        <v>17</v>
      </c>
      <c r="M1489">
        <v>5</v>
      </c>
      <c r="N1489">
        <v>2014</v>
      </c>
      <c r="O1489">
        <v>2</v>
      </c>
      <c r="P1489" t="s">
        <v>1435</v>
      </c>
      <c r="Q1489" t="b">
        <f>AND(ISNUMBER(data_to_clean[[#This Row],[revenue_formatted]]),ISNUMBER(data_to_clean[[#This Row],[growth_formatted_%]]),ISNUMBER(data_to_clean[[#This Row],[workers]]),ISNUMBER(data_to_clean[[#This Row],[previous_workers]]),ISNUMBER(data_to_clean[[#This Row],[founded]]),ISNUMBER(data_to_clean[[#This Row],[yrs_on_list]]))</f>
        <v>1</v>
      </c>
    </row>
    <row r="1490" spans="1:17" x14ac:dyDescent="0.25">
      <c r="A1490">
        <v>1484</v>
      </c>
      <c r="B1490" t="s">
        <v>5739</v>
      </c>
      <c r="C1490" t="s">
        <v>215</v>
      </c>
      <c r="D1490" t="str">
        <f>VLOOKUP(data_to_clean[[#This Row],[state]],abbreviation_table[],2,FALSE)</f>
        <v>North Carolina</v>
      </c>
      <c r="E1490" t="s">
        <v>896</v>
      </c>
      <c r="F1490" t="str">
        <f>TRIM(LEFT(data_to_clean[[#This Row],[revenue]],FIND(" ",data_to_clean[[#This Row],[revenue]])))</f>
        <v>10.3</v>
      </c>
      <c r="G1490" t="str">
        <f>RIGHT(data_to_clean[[#This Row],[revenue]],LEN(data_to_clean[[#This Row],[revenue]])-FIND(" ",data_to_clean[[#This Row],[revenue]]))</f>
        <v>Million</v>
      </c>
      <c r="H1490" s="7">
        <f>VALUE(IF(data_to_clean[[#This Row],[multiplicity]]="Million",_xlfn.CONCAT(SUBSTITUTE(data_to_clean[[#This Row],[number]],".",""),"00000"),_xlfn.CONCAT(SUBSTITUTE(data_to_clean[[#This Row],[number]],".",""),"00000000")))</f>
        <v>10300000</v>
      </c>
      <c r="I1490" t="s">
        <v>5741</v>
      </c>
      <c r="J1490">
        <f>ROUND(VALUE(SUBSTITUTE(data_to_clean[[#This Row],[growth_%]],".",",")),0)</f>
        <v>277</v>
      </c>
      <c r="K1490" t="s">
        <v>336</v>
      </c>
      <c r="L1490">
        <v>81</v>
      </c>
      <c r="M1490">
        <v>41</v>
      </c>
      <c r="N1490">
        <v>2012</v>
      </c>
      <c r="O1490">
        <v>4</v>
      </c>
      <c r="P1490" t="s">
        <v>1879</v>
      </c>
      <c r="Q1490" t="b">
        <f>AND(ISNUMBER(data_to_clean[[#This Row],[revenue_formatted]]),ISNUMBER(data_to_clean[[#This Row],[growth_formatted_%]]),ISNUMBER(data_to_clean[[#This Row],[workers]]),ISNUMBER(data_to_clean[[#This Row],[previous_workers]]),ISNUMBER(data_to_clean[[#This Row],[founded]]),ISNUMBER(data_to_clean[[#This Row],[yrs_on_list]]))</f>
        <v>1</v>
      </c>
    </row>
    <row r="1491" spans="1:17" x14ac:dyDescent="0.25">
      <c r="A1491">
        <v>1485</v>
      </c>
      <c r="B1491" t="s">
        <v>5742</v>
      </c>
      <c r="C1491" t="s">
        <v>1011</v>
      </c>
      <c r="D1491" t="str">
        <f>VLOOKUP(data_to_clean[[#This Row],[state]],abbreviation_table[],2,FALSE)</f>
        <v>Nebraska</v>
      </c>
      <c r="E1491" t="s">
        <v>5744</v>
      </c>
      <c r="F1491" t="str">
        <f>TRIM(LEFT(data_to_clean[[#This Row],[revenue]],FIND(" ",data_to_clean[[#This Row],[revenue]])))</f>
        <v>88</v>
      </c>
      <c r="G1491" t="str">
        <f>RIGHT(data_to_clean[[#This Row],[revenue]],LEN(data_to_clean[[#This Row],[revenue]])-FIND(" ",data_to_clean[[#This Row],[revenue]]))</f>
        <v>Million</v>
      </c>
      <c r="H1491" s="7">
        <f>VALUE(IF(data_to_clean[[#This Row],[multiplicity]]="Million",_xlfn.CONCAT(SUBSTITUTE(data_to_clean[[#This Row],[number]],".",""),"00000"),_xlfn.CONCAT(SUBSTITUTE(data_to_clean[[#This Row],[number]],".",""),"00000000")))</f>
        <v>8800000</v>
      </c>
      <c r="I1491" t="s">
        <v>5745</v>
      </c>
      <c r="J1491">
        <f>ROUND(VALUE(SUBSTITUTE(data_to_clean[[#This Row],[growth_%]],".",",")),0)</f>
        <v>277</v>
      </c>
      <c r="K1491" t="s">
        <v>55</v>
      </c>
      <c r="L1491">
        <v>750</v>
      </c>
      <c r="M1491">
        <v>250</v>
      </c>
      <c r="N1491">
        <v>2012</v>
      </c>
      <c r="O1491">
        <v>4</v>
      </c>
      <c r="P1491" t="s">
        <v>1015</v>
      </c>
      <c r="Q1491" t="b">
        <f>AND(ISNUMBER(data_to_clean[[#This Row],[revenue_formatted]]),ISNUMBER(data_to_clean[[#This Row],[growth_formatted_%]]),ISNUMBER(data_to_clean[[#This Row],[workers]]),ISNUMBER(data_to_clean[[#This Row],[previous_workers]]),ISNUMBER(data_to_clean[[#This Row],[founded]]),ISNUMBER(data_to_clean[[#This Row],[yrs_on_list]]))</f>
        <v>1</v>
      </c>
    </row>
    <row r="1492" spans="1:17" x14ac:dyDescent="0.25">
      <c r="A1492">
        <v>1486</v>
      </c>
      <c r="B1492" t="s">
        <v>5746</v>
      </c>
      <c r="C1492" t="s">
        <v>30</v>
      </c>
      <c r="D1492" t="str">
        <f>VLOOKUP(data_to_clean[[#This Row],[state]],abbreviation_table[],2,FALSE)</f>
        <v>Texas</v>
      </c>
      <c r="E1492" t="s">
        <v>334</v>
      </c>
      <c r="F1492" t="str">
        <f>TRIM(LEFT(data_to_clean[[#This Row],[revenue]],FIND(" ",data_to_clean[[#This Row],[revenue]])))</f>
        <v>5.1</v>
      </c>
      <c r="G1492" t="str">
        <f>RIGHT(data_to_clean[[#This Row],[revenue]],LEN(data_to_clean[[#This Row],[revenue]])-FIND(" ",data_to_clean[[#This Row],[revenue]]))</f>
        <v>Million</v>
      </c>
      <c r="H1492" s="7">
        <f>VALUE(IF(data_to_clean[[#This Row],[multiplicity]]="Million",_xlfn.CONCAT(SUBSTITUTE(data_to_clean[[#This Row],[number]],".",""),"00000"),_xlfn.CONCAT(SUBSTITUTE(data_to_clean[[#This Row],[number]],".",""),"00000000")))</f>
        <v>5100000</v>
      </c>
      <c r="I1492" t="s">
        <v>5748</v>
      </c>
      <c r="J1492">
        <f>ROUND(VALUE(SUBSTITUTE(data_to_clean[[#This Row],[growth_%]],".",",")),0)</f>
        <v>277</v>
      </c>
      <c r="K1492" t="s">
        <v>336</v>
      </c>
      <c r="L1492">
        <v>60</v>
      </c>
      <c r="M1492">
        <v>6</v>
      </c>
      <c r="N1492">
        <v>2004</v>
      </c>
      <c r="O1492">
        <v>1</v>
      </c>
      <c r="P1492" t="s">
        <v>5749</v>
      </c>
      <c r="Q1492" t="b">
        <f>AND(ISNUMBER(data_to_clean[[#This Row],[revenue_formatted]]),ISNUMBER(data_to_clean[[#This Row],[growth_formatted_%]]),ISNUMBER(data_to_clean[[#This Row],[workers]]),ISNUMBER(data_to_clean[[#This Row],[previous_workers]]),ISNUMBER(data_to_clean[[#This Row],[founded]]),ISNUMBER(data_to_clean[[#This Row],[yrs_on_list]]))</f>
        <v>1</v>
      </c>
    </row>
    <row r="1493" spans="1:17" x14ac:dyDescent="0.25">
      <c r="A1493">
        <v>1487</v>
      </c>
      <c r="B1493" t="s">
        <v>5750</v>
      </c>
      <c r="C1493" t="s">
        <v>852</v>
      </c>
      <c r="D1493" t="str">
        <f>VLOOKUP(data_to_clean[[#This Row],[state]],abbreviation_table[],2,FALSE)</f>
        <v>Missouri</v>
      </c>
      <c r="E1493" t="s">
        <v>1798</v>
      </c>
      <c r="F1493" t="str">
        <f>TRIM(LEFT(data_to_clean[[#This Row],[revenue]],FIND(" ",data_to_clean[[#This Row],[revenue]])))</f>
        <v>5.6</v>
      </c>
      <c r="G1493" t="str">
        <f>RIGHT(data_to_clean[[#This Row],[revenue]],LEN(data_to_clean[[#This Row],[revenue]])-FIND(" ",data_to_clean[[#This Row],[revenue]]))</f>
        <v>Million</v>
      </c>
      <c r="H1493" s="7">
        <f>VALUE(IF(data_to_clean[[#This Row],[multiplicity]]="Million",_xlfn.CONCAT(SUBSTITUTE(data_to_clean[[#This Row],[number]],".",""),"00000"),_xlfn.CONCAT(SUBSTITUTE(data_to_clean[[#This Row],[number]],".",""),"00000000")))</f>
        <v>5600000</v>
      </c>
      <c r="I1493" t="s">
        <v>5752</v>
      </c>
      <c r="J1493">
        <f>ROUND(VALUE(SUBSTITUTE(data_to_clean[[#This Row],[growth_%]],".",",")),0)</f>
        <v>277</v>
      </c>
      <c r="K1493" t="s">
        <v>297</v>
      </c>
      <c r="L1493">
        <v>27</v>
      </c>
      <c r="M1493">
        <v>8</v>
      </c>
      <c r="N1493">
        <v>2013</v>
      </c>
      <c r="O1493">
        <v>2</v>
      </c>
      <c r="P1493" t="s">
        <v>1621</v>
      </c>
      <c r="Q1493" t="b">
        <f>AND(ISNUMBER(data_to_clean[[#This Row],[revenue_formatted]]),ISNUMBER(data_to_clean[[#This Row],[growth_formatted_%]]),ISNUMBER(data_to_clean[[#This Row],[workers]]),ISNUMBER(data_to_clean[[#This Row],[previous_workers]]),ISNUMBER(data_to_clean[[#This Row],[founded]]),ISNUMBER(data_to_clean[[#This Row],[yrs_on_list]]))</f>
        <v>1</v>
      </c>
    </row>
    <row r="1494" spans="1:17" x14ac:dyDescent="0.25">
      <c r="A1494">
        <v>1488</v>
      </c>
      <c r="B1494" t="s">
        <v>5753</v>
      </c>
      <c r="C1494" t="s">
        <v>98</v>
      </c>
      <c r="D1494" t="str">
        <f>VLOOKUP(data_to_clean[[#This Row],[state]],abbreviation_table[],2,FALSE)</f>
        <v>Washington</v>
      </c>
      <c r="E1494" t="s">
        <v>287</v>
      </c>
      <c r="F1494" t="str">
        <f>TRIM(LEFT(data_to_clean[[#This Row],[revenue]],FIND(" ",data_to_clean[[#This Row],[revenue]])))</f>
        <v>6.3</v>
      </c>
      <c r="G1494" t="str">
        <f>RIGHT(data_to_clean[[#This Row],[revenue]],LEN(data_to_clean[[#This Row],[revenue]])-FIND(" ",data_to_clean[[#This Row],[revenue]]))</f>
        <v>Million</v>
      </c>
      <c r="H1494" s="7">
        <f>VALUE(IF(data_to_clean[[#This Row],[multiplicity]]="Million",_xlfn.CONCAT(SUBSTITUTE(data_to_clean[[#This Row],[number]],".",""),"00000"),_xlfn.CONCAT(SUBSTITUTE(data_to_clean[[#This Row],[number]],".",""),"00000000")))</f>
        <v>6300000</v>
      </c>
      <c r="I1494" t="s">
        <v>5755</v>
      </c>
      <c r="J1494">
        <f>ROUND(VALUE(SUBSTITUTE(data_to_clean[[#This Row],[growth_%]],".",",")),0)</f>
        <v>277</v>
      </c>
      <c r="K1494" t="s">
        <v>18</v>
      </c>
      <c r="L1494">
        <v>36</v>
      </c>
      <c r="M1494">
        <v>17</v>
      </c>
      <c r="N1494">
        <v>2010</v>
      </c>
      <c r="O1494">
        <v>3</v>
      </c>
      <c r="P1494" t="s">
        <v>101</v>
      </c>
      <c r="Q1494" t="b">
        <f>AND(ISNUMBER(data_to_clean[[#This Row],[revenue_formatted]]),ISNUMBER(data_to_clean[[#This Row],[growth_formatted_%]]),ISNUMBER(data_to_clean[[#This Row],[workers]]),ISNUMBER(data_to_clean[[#This Row],[previous_workers]]),ISNUMBER(data_to_clean[[#This Row],[founded]]),ISNUMBER(data_to_clean[[#This Row],[yrs_on_list]]))</f>
        <v>1</v>
      </c>
    </row>
    <row r="1495" spans="1:17" x14ac:dyDescent="0.25">
      <c r="A1495">
        <v>1489</v>
      </c>
      <c r="B1495" t="s">
        <v>5756</v>
      </c>
      <c r="C1495" t="s">
        <v>30</v>
      </c>
      <c r="D1495" t="str">
        <f>VLOOKUP(data_to_clean[[#This Row],[state]],abbreviation_table[],2,FALSE)</f>
        <v>Texas</v>
      </c>
      <c r="E1495" t="s">
        <v>512</v>
      </c>
      <c r="F1495" t="str">
        <f>TRIM(LEFT(data_to_clean[[#This Row],[revenue]],FIND(" ",data_to_clean[[#This Row],[revenue]])))</f>
        <v>4.9</v>
      </c>
      <c r="G1495" t="str">
        <f>RIGHT(data_to_clean[[#This Row],[revenue]],LEN(data_to_clean[[#This Row],[revenue]])-FIND(" ",data_to_clean[[#This Row],[revenue]]))</f>
        <v>Million</v>
      </c>
      <c r="H1495" s="7">
        <f>VALUE(IF(data_to_clean[[#This Row],[multiplicity]]="Million",_xlfn.CONCAT(SUBSTITUTE(data_to_clean[[#This Row],[number]],".",""),"00000"),_xlfn.CONCAT(SUBSTITUTE(data_to_clean[[#This Row],[number]],".",""),"00000000")))</f>
        <v>4900000</v>
      </c>
      <c r="I1495" t="s">
        <v>5758</v>
      </c>
      <c r="J1495">
        <f>ROUND(VALUE(SUBSTITUTE(data_to_clean[[#This Row],[growth_%]],".",",")),0)</f>
        <v>277</v>
      </c>
      <c r="K1495" t="s">
        <v>257</v>
      </c>
      <c r="L1495">
        <v>59</v>
      </c>
      <c r="M1495">
        <v>12</v>
      </c>
      <c r="N1495">
        <v>2013</v>
      </c>
      <c r="O1495">
        <v>2</v>
      </c>
      <c r="P1495" t="s">
        <v>34</v>
      </c>
      <c r="Q1495" t="b">
        <f>AND(ISNUMBER(data_to_clean[[#This Row],[revenue_formatted]]),ISNUMBER(data_to_clean[[#This Row],[growth_formatted_%]]),ISNUMBER(data_to_clean[[#This Row],[workers]]),ISNUMBER(data_to_clean[[#This Row],[previous_workers]]),ISNUMBER(data_to_clean[[#This Row],[founded]]),ISNUMBER(data_to_clean[[#This Row],[yrs_on_list]]))</f>
        <v>1</v>
      </c>
    </row>
    <row r="1496" spans="1:17" x14ac:dyDescent="0.25">
      <c r="A1496">
        <v>1490</v>
      </c>
      <c r="B1496" t="s">
        <v>5759</v>
      </c>
      <c r="C1496" t="s">
        <v>215</v>
      </c>
      <c r="D1496" t="str">
        <f>VLOOKUP(data_to_clean[[#This Row],[state]],abbreviation_table[],2,FALSE)</f>
        <v>North Carolina</v>
      </c>
      <c r="E1496" t="s">
        <v>547</v>
      </c>
      <c r="F1496" t="str">
        <f>TRIM(LEFT(data_to_clean[[#This Row],[revenue]],FIND(" ",data_to_clean[[#This Row],[revenue]])))</f>
        <v>34.2</v>
      </c>
      <c r="G1496" t="str">
        <f>RIGHT(data_to_clean[[#This Row],[revenue]],LEN(data_to_clean[[#This Row],[revenue]])-FIND(" ",data_to_clean[[#This Row],[revenue]]))</f>
        <v>Million</v>
      </c>
      <c r="H1496" s="7">
        <f>VALUE(IF(data_to_clean[[#This Row],[multiplicity]]="Million",_xlfn.CONCAT(SUBSTITUTE(data_to_clean[[#This Row],[number]],".",""),"00000"),_xlfn.CONCAT(SUBSTITUTE(data_to_clean[[#This Row],[number]],".",""),"00000000")))</f>
        <v>34200000</v>
      </c>
      <c r="I1496" t="s">
        <v>5761</v>
      </c>
      <c r="J1496">
        <f>ROUND(VALUE(SUBSTITUTE(data_to_clean[[#This Row],[growth_%]],".",",")),0)</f>
        <v>277</v>
      </c>
      <c r="K1496" t="s">
        <v>33</v>
      </c>
      <c r="L1496">
        <v>1190</v>
      </c>
      <c r="M1496">
        <v>315</v>
      </c>
      <c r="N1496">
        <v>2005</v>
      </c>
      <c r="O1496">
        <v>2</v>
      </c>
      <c r="P1496" t="s">
        <v>5762</v>
      </c>
      <c r="Q1496" t="b">
        <f>AND(ISNUMBER(data_to_clean[[#This Row],[revenue_formatted]]),ISNUMBER(data_to_clean[[#This Row],[growth_formatted_%]]),ISNUMBER(data_to_clean[[#This Row],[workers]]),ISNUMBER(data_to_clean[[#This Row],[previous_workers]]),ISNUMBER(data_to_clean[[#This Row],[founded]]),ISNUMBER(data_to_clean[[#This Row],[yrs_on_list]]))</f>
        <v>1</v>
      </c>
    </row>
    <row r="1497" spans="1:17" x14ac:dyDescent="0.25">
      <c r="A1497">
        <v>1491</v>
      </c>
      <c r="B1497" t="s">
        <v>5763</v>
      </c>
      <c r="C1497" t="s">
        <v>141</v>
      </c>
      <c r="D1497" t="str">
        <f>VLOOKUP(data_to_clean[[#This Row],[state]],abbreviation_table[],2,FALSE)</f>
        <v>Kentucky</v>
      </c>
      <c r="E1497" t="s">
        <v>639</v>
      </c>
      <c r="F1497" t="str">
        <f>TRIM(LEFT(data_to_clean[[#This Row],[revenue]],FIND(" ",data_to_clean[[#This Row],[revenue]])))</f>
        <v>12.3</v>
      </c>
      <c r="G1497" t="str">
        <f>RIGHT(data_to_clean[[#This Row],[revenue]],LEN(data_to_clean[[#This Row],[revenue]])-FIND(" ",data_to_clean[[#This Row],[revenue]]))</f>
        <v>Million</v>
      </c>
      <c r="H1497" s="7">
        <f>VALUE(IF(data_to_clean[[#This Row],[multiplicity]]="Million",_xlfn.CONCAT(SUBSTITUTE(data_to_clean[[#This Row],[number]],".",""),"00000"),_xlfn.CONCAT(SUBSTITUTE(data_to_clean[[#This Row],[number]],".",""),"00000000")))</f>
        <v>12300000</v>
      </c>
      <c r="I1497" t="s">
        <v>5765</v>
      </c>
      <c r="J1497">
        <f>ROUND(VALUE(SUBSTITUTE(data_to_clean[[#This Row],[growth_%]],".",",")),0)</f>
        <v>277</v>
      </c>
      <c r="K1497" t="s">
        <v>336</v>
      </c>
      <c r="L1497">
        <v>20</v>
      </c>
      <c r="M1497">
        <v>8</v>
      </c>
      <c r="N1497">
        <v>2012</v>
      </c>
      <c r="O1497">
        <v>3</v>
      </c>
      <c r="P1497" t="s">
        <v>5766</v>
      </c>
      <c r="Q1497" t="b">
        <f>AND(ISNUMBER(data_to_clean[[#This Row],[revenue_formatted]]),ISNUMBER(data_to_clean[[#This Row],[growth_formatted_%]]),ISNUMBER(data_to_clean[[#This Row],[workers]]),ISNUMBER(data_to_clean[[#This Row],[previous_workers]]),ISNUMBER(data_to_clean[[#This Row],[founded]]),ISNUMBER(data_to_clean[[#This Row],[yrs_on_list]]))</f>
        <v>1</v>
      </c>
    </row>
    <row r="1498" spans="1:17" x14ac:dyDescent="0.25">
      <c r="A1498">
        <v>1492</v>
      </c>
      <c r="B1498" t="s">
        <v>5767</v>
      </c>
      <c r="C1498" t="s">
        <v>66</v>
      </c>
      <c r="D1498" t="str">
        <f>VLOOKUP(data_to_clean[[#This Row],[state]],abbreviation_table[],2,FALSE)</f>
        <v>Virginia</v>
      </c>
      <c r="E1498" t="s">
        <v>5769</v>
      </c>
      <c r="F1498" t="str">
        <f>TRIM(LEFT(data_to_clean[[#This Row],[revenue]],FIND(" ",data_to_clean[[#This Row],[revenue]])))</f>
        <v>62.4</v>
      </c>
      <c r="G1498" t="str">
        <f>RIGHT(data_to_clean[[#This Row],[revenue]],LEN(data_to_clean[[#This Row],[revenue]])-FIND(" ",data_to_clean[[#This Row],[revenue]]))</f>
        <v>Million</v>
      </c>
      <c r="H1498" s="7">
        <f>VALUE(IF(data_to_clean[[#This Row],[multiplicity]]="Million",_xlfn.CONCAT(SUBSTITUTE(data_to_clean[[#This Row],[number]],".",""),"00000"),_xlfn.CONCAT(SUBSTITUTE(data_to_clean[[#This Row],[number]],".",""),"00000000")))</f>
        <v>62400000</v>
      </c>
      <c r="I1498" t="s">
        <v>5770</v>
      </c>
      <c r="J1498">
        <f>ROUND(VALUE(SUBSTITUTE(data_to_clean[[#This Row],[growth_%]],".",",")),0)</f>
        <v>277</v>
      </c>
      <c r="K1498" t="s">
        <v>181</v>
      </c>
      <c r="L1498">
        <v>352</v>
      </c>
      <c r="M1498">
        <v>200</v>
      </c>
      <c r="N1498">
        <v>2000</v>
      </c>
      <c r="O1498">
        <v>7</v>
      </c>
      <c r="P1498" t="s">
        <v>5771</v>
      </c>
      <c r="Q1498" t="b">
        <f>AND(ISNUMBER(data_to_clean[[#This Row],[revenue_formatted]]),ISNUMBER(data_to_clean[[#This Row],[growth_formatted_%]]),ISNUMBER(data_to_clean[[#This Row],[workers]]),ISNUMBER(data_to_clean[[#This Row],[previous_workers]]),ISNUMBER(data_to_clean[[#This Row],[founded]]),ISNUMBER(data_to_clean[[#This Row],[yrs_on_list]]))</f>
        <v>1</v>
      </c>
    </row>
    <row r="1499" spans="1:17" x14ac:dyDescent="0.25">
      <c r="A1499">
        <v>1493</v>
      </c>
      <c r="B1499" t="s">
        <v>5772</v>
      </c>
      <c r="C1499" t="s">
        <v>80</v>
      </c>
      <c r="D1499" t="str">
        <f>VLOOKUP(data_to_clean[[#This Row],[state]],abbreviation_table[],2,FALSE)</f>
        <v>California</v>
      </c>
      <c r="E1499" t="s">
        <v>473</v>
      </c>
      <c r="F1499" t="str">
        <f>TRIM(LEFT(data_to_clean[[#This Row],[revenue]],FIND(" ",data_to_clean[[#This Row],[revenue]])))</f>
        <v>25.8</v>
      </c>
      <c r="G1499" t="str">
        <f>RIGHT(data_to_clean[[#This Row],[revenue]],LEN(data_to_clean[[#This Row],[revenue]])-FIND(" ",data_to_clean[[#This Row],[revenue]]))</f>
        <v>Million</v>
      </c>
      <c r="H1499" s="7">
        <f>VALUE(IF(data_to_clean[[#This Row],[multiplicity]]="Million",_xlfn.CONCAT(SUBSTITUTE(data_to_clean[[#This Row],[number]],".",""),"00000"),_xlfn.CONCAT(SUBSTITUTE(data_to_clean[[#This Row],[number]],".",""),"00000000")))</f>
        <v>25800000</v>
      </c>
      <c r="I1499" t="s">
        <v>5774</v>
      </c>
      <c r="J1499">
        <f>ROUND(VALUE(SUBSTITUTE(data_to_clean[[#This Row],[growth_%]],".",",")),0)</f>
        <v>276</v>
      </c>
      <c r="K1499" t="s">
        <v>40</v>
      </c>
      <c r="L1499">
        <v>15</v>
      </c>
      <c r="M1499">
        <v>4</v>
      </c>
      <c r="N1499">
        <v>2014</v>
      </c>
      <c r="O1499">
        <v>1</v>
      </c>
      <c r="P1499" t="s">
        <v>5775</v>
      </c>
      <c r="Q1499" t="b">
        <f>AND(ISNUMBER(data_to_clean[[#This Row],[revenue_formatted]]),ISNUMBER(data_to_clean[[#This Row],[growth_formatted_%]]),ISNUMBER(data_to_clean[[#This Row],[workers]]),ISNUMBER(data_to_clean[[#This Row],[previous_workers]]),ISNUMBER(data_to_clean[[#This Row],[founded]]),ISNUMBER(data_to_clean[[#This Row],[yrs_on_list]]))</f>
        <v>1</v>
      </c>
    </row>
    <row r="1500" spans="1:17" x14ac:dyDescent="0.25">
      <c r="A1500">
        <v>1494</v>
      </c>
      <c r="B1500" t="s">
        <v>5776</v>
      </c>
      <c r="C1500" t="s">
        <v>503</v>
      </c>
      <c r="D1500" t="str">
        <f>VLOOKUP(data_to_clean[[#This Row],[state]],abbreviation_table[],2,FALSE)</f>
        <v>Illinois</v>
      </c>
      <c r="E1500" t="s">
        <v>5778</v>
      </c>
      <c r="F1500" t="str">
        <f>TRIM(LEFT(data_to_clean[[#This Row],[revenue]],FIND(" ",data_to_clean[[#This Row],[revenue]])))</f>
        <v>39</v>
      </c>
      <c r="G1500" t="str">
        <f>RIGHT(data_to_clean[[#This Row],[revenue]],LEN(data_to_clean[[#This Row],[revenue]])-FIND(" ",data_to_clean[[#This Row],[revenue]]))</f>
        <v>Million</v>
      </c>
      <c r="H1500" s="7">
        <f>VALUE(IF(data_to_clean[[#This Row],[multiplicity]]="Million",_xlfn.CONCAT(SUBSTITUTE(data_to_clean[[#This Row],[number]],".",""),"00000"),_xlfn.CONCAT(SUBSTITUTE(data_to_clean[[#This Row],[number]],".",""),"00000000")))</f>
        <v>3900000</v>
      </c>
      <c r="I1500" t="s">
        <v>5779</v>
      </c>
      <c r="J1500">
        <f>ROUND(VALUE(SUBSTITUTE(data_to_clean[[#This Row],[growth_%]],".",",")),0)</f>
        <v>276</v>
      </c>
      <c r="K1500" t="s">
        <v>156</v>
      </c>
      <c r="L1500">
        <v>433</v>
      </c>
      <c r="M1500">
        <v>155</v>
      </c>
      <c r="N1500">
        <v>2008</v>
      </c>
      <c r="O1500">
        <v>7</v>
      </c>
      <c r="P1500" t="s">
        <v>506</v>
      </c>
      <c r="Q1500" t="b">
        <f>AND(ISNUMBER(data_to_clean[[#This Row],[revenue_formatted]]),ISNUMBER(data_to_clean[[#This Row],[growth_formatted_%]]),ISNUMBER(data_to_clean[[#This Row],[workers]]),ISNUMBER(data_to_clean[[#This Row],[previous_workers]]),ISNUMBER(data_to_clean[[#This Row],[founded]]),ISNUMBER(data_to_clean[[#This Row],[yrs_on_list]]))</f>
        <v>1</v>
      </c>
    </row>
    <row r="1501" spans="1:17" x14ac:dyDescent="0.25">
      <c r="A1501">
        <v>1495</v>
      </c>
      <c r="B1501" t="s">
        <v>5780</v>
      </c>
      <c r="C1501" t="s">
        <v>74</v>
      </c>
      <c r="D1501" t="str">
        <f>VLOOKUP(data_to_clean[[#This Row],[state]],abbreviation_table[],2,FALSE)</f>
        <v>Ohio</v>
      </c>
      <c r="E1501" t="s">
        <v>5782</v>
      </c>
      <c r="F1501" t="str">
        <f>TRIM(LEFT(data_to_clean[[#This Row],[revenue]],FIND(" ",data_to_clean[[#This Row],[revenue]])))</f>
        <v>52.6</v>
      </c>
      <c r="G1501" t="str">
        <f>RIGHT(data_to_clean[[#This Row],[revenue]],LEN(data_to_clean[[#This Row],[revenue]])-FIND(" ",data_to_clean[[#This Row],[revenue]]))</f>
        <v>Million</v>
      </c>
      <c r="H1501" s="7">
        <f>VALUE(IF(data_to_clean[[#This Row],[multiplicity]]="Million",_xlfn.CONCAT(SUBSTITUTE(data_to_clean[[#This Row],[number]],".",""),"00000"),_xlfn.CONCAT(SUBSTITUTE(data_to_clean[[#This Row],[number]],".",""),"00000000")))</f>
        <v>52600000</v>
      </c>
      <c r="I1501" t="s">
        <v>5783</v>
      </c>
      <c r="J1501">
        <f>ROUND(VALUE(SUBSTITUTE(data_to_clean[[#This Row],[growth_%]],".",",")),0)</f>
        <v>276</v>
      </c>
      <c r="K1501" t="s">
        <v>107</v>
      </c>
      <c r="L1501">
        <v>500</v>
      </c>
      <c r="M1501">
        <v>150</v>
      </c>
      <c r="N1501">
        <v>2004</v>
      </c>
      <c r="O1501">
        <v>1</v>
      </c>
      <c r="P1501" t="s">
        <v>77</v>
      </c>
      <c r="Q1501" t="b">
        <f>AND(ISNUMBER(data_to_clean[[#This Row],[revenue_formatted]]),ISNUMBER(data_to_clean[[#This Row],[growth_formatted_%]]),ISNUMBER(data_to_clean[[#This Row],[workers]]),ISNUMBER(data_to_clean[[#This Row],[previous_workers]]),ISNUMBER(data_to_clean[[#This Row],[founded]]),ISNUMBER(data_to_clean[[#This Row],[yrs_on_list]]))</f>
        <v>1</v>
      </c>
    </row>
    <row r="1502" spans="1:17" x14ac:dyDescent="0.25">
      <c r="A1502">
        <v>1496</v>
      </c>
      <c r="B1502" t="s">
        <v>5784</v>
      </c>
      <c r="C1502" t="s">
        <v>503</v>
      </c>
      <c r="D1502" t="str">
        <f>VLOOKUP(data_to_clean[[#This Row],[state]],abbreviation_table[],2,FALSE)</f>
        <v>Illinois</v>
      </c>
      <c r="E1502" t="s">
        <v>699</v>
      </c>
      <c r="F1502" t="str">
        <f>TRIM(LEFT(data_to_clean[[#This Row],[revenue]],FIND(" ",data_to_clean[[#This Row],[revenue]])))</f>
        <v>4</v>
      </c>
      <c r="G1502" t="str">
        <f>RIGHT(data_to_clean[[#This Row],[revenue]],LEN(data_to_clean[[#This Row],[revenue]])-FIND(" ",data_to_clean[[#This Row],[revenue]]))</f>
        <v>Million</v>
      </c>
      <c r="H1502" s="7">
        <f>VALUE(IF(data_to_clean[[#This Row],[multiplicity]]="Million",_xlfn.CONCAT(SUBSTITUTE(data_to_clean[[#This Row],[number]],".",""),"00000"),_xlfn.CONCAT(SUBSTITUTE(data_to_clean[[#This Row],[number]],".",""),"00000000")))</f>
        <v>400000</v>
      </c>
      <c r="I1502" t="s">
        <v>5786</v>
      </c>
      <c r="J1502">
        <f>ROUND(VALUE(SUBSTITUTE(data_to_clean[[#This Row],[growth_%]],".",",")),0)</f>
        <v>276</v>
      </c>
      <c r="K1502" t="s">
        <v>336</v>
      </c>
      <c r="L1502">
        <v>250</v>
      </c>
      <c r="M1502">
        <v>50</v>
      </c>
      <c r="N1502">
        <v>2012</v>
      </c>
      <c r="O1502">
        <v>1</v>
      </c>
      <c r="P1502" t="s">
        <v>506</v>
      </c>
      <c r="Q1502" t="b">
        <f>AND(ISNUMBER(data_to_clean[[#This Row],[revenue_formatted]]),ISNUMBER(data_to_clean[[#This Row],[growth_formatted_%]]),ISNUMBER(data_to_clean[[#This Row],[workers]]),ISNUMBER(data_to_clean[[#This Row],[previous_workers]]),ISNUMBER(data_to_clean[[#This Row],[founded]]),ISNUMBER(data_to_clean[[#This Row],[yrs_on_list]]))</f>
        <v>1</v>
      </c>
    </row>
    <row r="1503" spans="1:17" x14ac:dyDescent="0.25">
      <c r="A1503">
        <v>1497</v>
      </c>
      <c r="B1503" t="s">
        <v>5787</v>
      </c>
      <c r="C1503" t="s">
        <v>52</v>
      </c>
      <c r="D1503" t="str">
        <f>VLOOKUP(data_to_clean[[#This Row],[state]],abbreviation_table[],2,FALSE)</f>
        <v>Florida</v>
      </c>
      <c r="E1503" t="s">
        <v>5789</v>
      </c>
      <c r="F1503" t="str">
        <f>TRIM(LEFT(data_to_clean[[#This Row],[revenue]],FIND(" ",data_to_clean[[#This Row],[revenue]])))</f>
        <v>120.4</v>
      </c>
      <c r="G1503" t="str">
        <f>RIGHT(data_to_clean[[#This Row],[revenue]],LEN(data_to_clean[[#This Row],[revenue]])-FIND(" ",data_to_clean[[#This Row],[revenue]]))</f>
        <v>Million</v>
      </c>
      <c r="H1503" s="7">
        <f>VALUE(IF(data_to_clean[[#This Row],[multiplicity]]="Million",_xlfn.CONCAT(SUBSTITUTE(data_to_clean[[#This Row],[number]],".",""),"00000"),_xlfn.CONCAT(SUBSTITUTE(data_to_clean[[#This Row],[number]],".",""),"00000000")))</f>
        <v>120400000</v>
      </c>
      <c r="I1503" t="s">
        <v>5790</v>
      </c>
      <c r="J1503">
        <f>ROUND(VALUE(SUBSTITUTE(data_to_clean[[#This Row],[growth_%]],".",",")),0)</f>
        <v>276</v>
      </c>
      <c r="K1503" t="s">
        <v>55</v>
      </c>
      <c r="L1503">
        <v>199</v>
      </c>
      <c r="M1503">
        <v>58</v>
      </c>
      <c r="N1503">
        <v>2012</v>
      </c>
      <c r="O1503">
        <v>2</v>
      </c>
      <c r="P1503" t="s">
        <v>5156</v>
      </c>
      <c r="Q1503" t="b">
        <f>AND(ISNUMBER(data_to_clean[[#This Row],[revenue_formatted]]),ISNUMBER(data_to_clean[[#This Row],[growth_formatted_%]]),ISNUMBER(data_to_clean[[#This Row],[workers]]),ISNUMBER(data_to_clean[[#This Row],[previous_workers]]),ISNUMBER(data_to_clean[[#This Row],[founded]]),ISNUMBER(data_to_clean[[#This Row],[yrs_on_list]]))</f>
        <v>1</v>
      </c>
    </row>
    <row r="1504" spans="1:17" x14ac:dyDescent="0.25">
      <c r="A1504">
        <v>1498</v>
      </c>
      <c r="B1504" t="s">
        <v>5791</v>
      </c>
      <c r="C1504" t="s">
        <v>294</v>
      </c>
      <c r="D1504" t="str">
        <f>VLOOKUP(data_to_clean[[#This Row],[state]],abbreviation_table[],2,FALSE)</f>
        <v>Minnesota</v>
      </c>
      <c r="E1504" t="s">
        <v>927</v>
      </c>
      <c r="F1504" t="str">
        <f>TRIM(LEFT(data_to_clean[[#This Row],[revenue]],FIND(" ",data_to_clean[[#This Row],[revenue]])))</f>
        <v>6.9</v>
      </c>
      <c r="G1504" t="str">
        <f>RIGHT(data_to_clean[[#This Row],[revenue]],LEN(data_to_clean[[#This Row],[revenue]])-FIND(" ",data_to_clean[[#This Row],[revenue]]))</f>
        <v>Million</v>
      </c>
      <c r="H1504" s="7">
        <f>VALUE(IF(data_to_clean[[#This Row],[multiplicity]]="Million",_xlfn.CONCAT(SUBSTITUTE(data_to_clean[[#This Row],[number]],".",""),"00000"),_xlfn.CONCAT(SUBSTITUTE(data_to_clean[[#This Row],[number]],".",""),"00000000")))</f>
        <v>6900000</v>
      </c>
      <c r="I1504" t="s">
        <v>5793</v>
      </c>
      <c r="J1504">
        <f>ROUND(VALUE(SUBSTITUTE(data_to_clean[[#This Row],[growth_%]],".",",")),0)</f>
        <v>276</v>
      </c>
      <c r="K1504" t="s">
        <v>48</v>
      </c>
      <c r="L1504">
        <v>10</v>
      </c>
      <c r="M1504">
        <v>5</v>
      </c>
      <c r="N1504">
        <v>2013</v>
      </c>
      <c r="O1504">
        <v>2</v>
      </c>
      <c r="P1504" t="s">
        <v>298</v>
      </c>
      <c r="Q1504" t="b">
        <f>AND(ISNUMBER(data_to_clean[[#This Row],[revenue_formatted]]),ISNUMBER(data_to_clean[[#This Row],[growth_formatted_%]]),ISNUMBER(data_to_clean[[#This Row],[workers]]),ISNUMBER(data_to_clean[[#This Row],[previous_workers]]),ISNUMBER(data_to_clean[[#This Row],[founded]]),ISNUMBER(data_to_clean[[#This Row],[yrs_on_list]]))</f>
        <v>1</v>
      </c>
    </row>
    <row r="1505" spans="1:17" x14ac:dyDescent="0.25">
      <c r="A1505">
        <v>1499</v>
      </c>
      <c r="B1505" t="s">
        <v>5794</v>
      </c>
      <c r="C1505" t="s">
        <v>166</v>
      </c>
      <c r="D1505" t="str">
        <f>VLOOKUP(data_to_clean[[#This Row],[state]],abbreviation_table[],2,FALSE)</f>
        <v>Utah</v>
      </c>
      <c r="E1505" t="s">
        <v>3175</v>
      </c>
      <c r="F1505" t="str">
        <f>TRIM(LEFT(data_to_clean[[#This Row],[revenue]],FIND(" ",data_to_clean[[#This Row],[revenue]])))</f>
        <v>14.6</v>
      </c>
      <c r="G1505" t="str">
        <f>RIGHT(data_to_clean[[#This Row],[revenue]],LEN(data_to_clean[[#This Row],[revenue]])-FIND(" ",data_to_clean[[#This Row],[revenue]]))</f>
        <v>Million</v>
      </c>
      <c r="H1505" s="7">
        <f>VALUE(IF(data_to_clean[[#This Row],[multiplicity]]="Million",_xlfn.CONCAT(SUBSTITUTE(data_to_clean[[#This Row],[number]],".",""),"00000"),_xlfn.CONCAT(SUBSTITUTE(data_to_clean[[#This Row],[number]],".",""),"00000000")))</f>
        <v>14600000</v>
      </c>
      <c r="I1505" t="s">
        <v>5796</v>
      </c>
      <c r="J1505">
        <f>ROUND(VALUE(SUBSTITUTE(data_to_clean[[#This Row],[growth_%]],".",",")),0)</f>
        <v>276</v>
      </c>
      <c r="K1505" t="s">
        <v>18</v>
      </c>
      <c r="L1505">
        <v>120</v>
      </c>
      <c r="M1505">
        <v>31</v>
      </c>
      <c r="N1505">
        <v>2013</v>
      </c>
      <c r="O1505">
        <v>3</v>
      </c>
      <c r="P1505" t="s">
        <v>5797</v>
      </c>
      <c r="Q1505" t="b">
        <f>AND(ISNUMBER(data_to_clean[[#This Row],[revenue_formatted]]),ISNUMBER(data_to_clean[[#This Row],[growth_formatted_%]]),ISNUMBER(data_to_clean[[#This Row],[workers]]),ISNUMBER(data_to_clean[[#This Row],[previous_workers]]),ISNUMBER(data_to_clean[[#This Row],[founded]]),ISNUMBER(data_to_clean[[#This Row],[yrs_on_list]]))</f>
        <v>1</v>
      </c>
    </row>
    <row r="1506" spans="1:17" x14ac:dyDescent="0.25">
      <c r="A1506">
        <v>1500</v>
      </c>
      <c r="B1506" t="s">
        <v>5798</v>
      </c>
      <c r="C1506" t="s">
        <v>30</v>
      </c>
      <c r="D1506" t="str">
        <f>VLOOKUP(data_to_clean[[#This Row],[state]],abbreviation_table[],2,FALSE)</f>
        <v>Texas</v>
      </c>
      <c r="E1506" t="s">
        <v>871</v>
      </c>
      <c r="F1506" t="str">
        <f>TRIM(LEFT(data_to_clean[[#This Row],[revenue]],FIND(" ",data_to_clean[[#This Row],[revenue]])))</f>
        <v>2.6</v>
      </c>
      <c r="G1506" t="str">
        <f>RIGHT(data_to_clean[[#This Row],[revenue]],LEN(data_to_clean[[#This Row],[revenue]])-FIND(" ",data_to_clean[[#This Row],[revenue]]))</f>
        <v>Million</v>
      </c>
      <c r="H1506" s="7">
        <f>VALUE(IF(data_to_clean[[#This Row],[multiplicity]]="Million",_xlfn.CONCAT(SUBSTITUTE(data_to_clean[[#This Row],[number]],".",""),"00000"),_xlfn.CONCAT(SUBSTITUTE(data_to_clean[[#This Row],[number]],".",""),"00000000")))</f>
        <v>2600000</v>
      </c>
      <c r="I1506" t="s">
        <v>5800</v>
      </c>
      <c r="J1506">
        <f>ROUND(VALUE(SUBSTITUTE(data_to_clean[[#This Row],[growth_%]],".",",")),0)</f>
        <v>276</v>
      </c>
      <c r="K1506" t="s">
        <v>336</v>
      </c>
      <c r="L1506">
        <v>4</v>
      </c>
      <c r="M1506">
        <v>2</v>
      </c>
      <c r="N1506">
        <v>2015</v>
      </c>
      <c r="O1506">
        <v>2</v>
      </c>
      <c r="P1506" t="s">
        <v>5801</v>
      </c>
      <c r="Q1506" t="b">
        <f>AND(ISNUMBER(data_to_clean[[#This Row],[revenue_formatted]]),ISNUMBER(data_to_clean[[#This Row],[growth_formatted_%]]),ISNUMBER(data_to_clean[[#This Row],[workers]]),ISNUMBER(data_to_clean[[#This Row],[previous_workers]]),ISNUMBER(data_to_clean[[#This Row],[founded]]),ISNUMBER(data_to_clean[[#This Row],[yrs_on_list]]))</f>
        <v>1</v>
      </c>
    </row>
    <row r="1507" spans="1:17" x14ac:dyDescent="0.25">
      <c r="A1507">
        <v>1501</v>
      </c>
      <c r="B1507" t="s">
        <v>5802</v>
      </c>
      <c r="C1507" t="s">
        <v>30</v>
      </c>
      <c r="D1507" t="str">
        <f>VLOOKUP(data_to_clean[[#This Row],[state]],abbreviation_table[],2,FALSE)</f>
        <v>Texas</v>
      </c>
      <c r="E1507" t="s">
        <v>1385</v>
      </c>
      <c r="F1507" t="str">
        <f>TRIM(LEFT(data_to_clean[[#This Row],[revenue]],FIND(" ",data_to_clean[[#This Row],[revenue]])))</f>
        <v>14.1</v>
      </c>
      <c r="G1507" t="str">
        <f>RIGHT(data_to_clean[[#This Row],[revenue]],LEN(data_to_clean[[#This Row],[revenue]])-FIND(" ",data_to_clean[[#This Row],[revenue]]))</f>
        <v>Million</v>
      </c>
      <c r="H1507" s="7">
        <f>VALUE(IF(data_to_clean[[#This Row],[multiplicity]]="Million",_xlfn.CONCAT(SUBSTITUTE(data_to_clean[[#This Row],[number]],".",""),"00000"),_xlfn.CONCAT(SUBSTITUTE(data_to_clean[[#This Row],[number]],".",""),"00000000")))</f>
        <v>14100000</v>
      </c>
      <c r="I1507" t="s">
        <v>5804</v>
      </c>
      <c r="J1507">
        <f>ROUND(VALUE(SUBSTITUTE(data_to_clean[[#This Row],[growth_%]],".",",")),0)</f>
        <v>276</v>
      </c>
      <c r="K1507" t="s">
        <v>156</v>
      </c>
      <c r="L1507">
        <v>285</v>
      </c>
      <c r="M1507">
        <v>185</v>
      </c>
      <c r="N1507">
        <v>1997</v>
      </c>
      <c r="O1507">
        <v>2</v>
      </c>
      <c r="P1507" t="s">
        <v>251</v>
      </c>
      <c r="Q1507" t="b">
        <f>AND(ISNUMBER(data_to_clean[[#This Row],[revenue_formatted]]),ISNUMBER(data_to_clean[[#This Row],[growth_formatted_%]]),ISNUMBER(data_to_clean[[#This Row],[workers]]),ISNUMBER(data_to_clean[[#This Row],[previous_workers]]),ISNUMBER(data_to_clean[[#This Row],[founded]]),ISNUMBER(data_to_clean[[#This Row],[yrs_on_list]]))</f>
        <v>1</v>
      </c>
    </row>
    <row r="1508" spans="1:17" x14ac:dyDescent="0.25">
      <c r="A1508">
        <v>1502</v>
      </c>
      <c r="B1508" t="s">
        <v>5805</v>
      </c>
      <c r="C1508" t="s">
        <v>52</v>
      </c>
      <c r="D1508" t="str">
        <f>VLOOKUP(data_to_clean[[#This Row],[state]],abbreviation_table[],2,FALSE)</f>
        <v>Florida</v>
      </c>
      <c r="E1508" t="s">
        <v>5807</v>
      </c>
      <c r="F1508" t="str">
        <f>TRIM(LEFT(data_to_clean[[#This Row],[revenue]],FIND(" ",data_to_clean[[#This Row],[revenue]])))</f>
        <v>524.4</v>
      </c>
      <c r="G1508" t="str">
        <f>RIGHT(data_to_clean[[#This Row],[revenue]],LEN(data_to_clean[[#This Row],[revenue]])-FIND(" ",data_to_clean[[#This Row],[revenue]]))</f>
        <v>Million</v>
      </c>
      <c r="H1508" s="7">
        <f>VALUE(IF(data_to_clean[[#This Row],[multiplicity]]="Million",_xlfn.CONCAT(SUBSTITUTE(data_to_clean[[#This Row],[number]],".",""),"00000"),_xlfn.CONCAT(SUBSTITUTE(data_to_clean[[#This Row],[number]],".",""),"00000000")))</f>
        <v>524400000</v>
      </c>
      <c r="I1508" t="s">
        <v>5808</v>
      </c>
      <c r="J1508">
        <f>ROUND(VALUE(SUBSTITUTE(data_to_clean[[#This Row],[growth_%]],".",",")),0)</f>
        <v>275</v>
      </c>
      <c r="K1508" t="s">
        <v>233</v>
      </c>
      <c r="L1508">
        <v>280</v>
      </c>
      <c r="M1508">
        <v>200</v>
      </c>
      <c r="N1508">
        <v>2008</v>
      </c>
      <c r="O1508">
        <v>9</v>
      </c>
      <c r="P1508" t="s">
        <v>1315</v>
      </c>
      <c r="Q1508" t="b">
        <f>AND(ISNUMBER(data_to_clean[[#This Row],[revenue_formatted]]),ISNUMBER(data_to_clean[[#This Row],[growth_formatted_%]]),ISNUMBER(data_to_clean[[#This Row],[workers]]),ISNUMBER(data_to_clean[[#This Row],[previous_workers]]),ISNUMBER(data_to_clean[[#This Row],[founded]]),ISNUMBER(data_to_clean[[#This Row],[yrs_on_list]]))</f>
        <v>1</v>
      </c>
    </row>
    <row r="1509" spans="1:17" x14ac:dyDescent="0.25">
      <c r="A1509">
        <v>1503</v>
      </c>
      <c r="B1509" t="s">
        <v>5809</v>
      </c>
      <c r="C1509" t="s">
        <v>80</v>
      </c>
      <c r="D1509" t="str">
        <f>VLOOKUP(data_to_clean[[#This Row],[state]],abbreviation_table[],2,FALSE)</f>
        <v>California</v>
      </c>
      <c r="E1509" t="s">
        <v>1612</v>
      </c>
      <c r="F1509" t="str">
        <f>TRIM(LEFT(data_to_clean[[#This Row],[revenue]],FIND(" ",data_to_clean[[#This Row],[revenue]])))</f>
        <v>5.9</v>
      </c>
      <c r="G1509" t="str">
        <f>RIGHT(data_to_clean[[#This Row],[revenue]],LEN(data_to_clean[[#This Row],[revenue]])-FIND(" ",data_to_clean[[#This Row],[revenue]]))</f>
        <v>Million</v>
      </c>
      <c r="H1509" s="7">
        <f>VALUE(IF(data_to_clean[[#This Row],[multiplicity]]="Million",_xlfn.CONCAT(SUBSTITUTE(data_to_clean[[#This Row],[number]],".",""),"00000"),_xlfn.CONCAT(SUBSTITUTE(data_to_clean[[#This Row],[number]],".",""),"00000000")))</f>
        <v>5900000</v>
      </c>
      <c r="I1509" t="s">
        <v>5811</v>
      </c>
      <c r="J1509">
        <f>ROUND(VALUE(SUBSTITUTE(data_to_clean[[#This Row],[growth_%]],".",",")),0)</f>
        <v>275</v>
      </c>
      <c r="K1509" t="s">
        <v>187</v>
      </c>
      <c r="L1509">
        <v>33</v>
      </c>
      <c r="M1509">
        <v>13</v>
      </c>
      <c r="N1509">
        <v>2011</v>
      </c>
      <c r="O1509">
        <v>2</v>
      </c>
      <c r="P1509" t="s">
        <v>4947</v>
      </c>
      <c r="Q1509" t="b">
        <f>AND(ISNUMBER(data_to_clean[[#This Row],[revenue_formatted]]),ISNUMBER(data_to_clean[[#This Row],[growth_formatted_%]]),ISNUMBER(data_to_clean[[#This Row],[workers]]),ISNUMBER(data_to_clean[[#This Row],[previous_workers]]),ISNUMBER(data_to_clean[[#This Row],[founded]]),ISNUMBER(data_to_clean[[#This Row],[yrs_on_list]]))</f>
        <v>1</v>
      </c>
    </row>
    <row r="1510" spans="1:17" x14ac:dyDescent="0.25">
      <c r="A1510">
        <v>1504</v>
      </c>
      <c r="B1510" t="s">
        <v>5812</v>
      </c>
      <c r="C1510" t="s">
        <v>74</v>
      </c>
      <c r="D1510" t="str">
        <f>VLOOKUP(data_to_clean[[#This Row],[state]],abbreviation_table[],2,FALSE)</f>
        <v>Ohio</v>
      </c>
      <c r="E1510" t="s">
        <v>1692</v>
      </c>
      <c r="F1510" t="str">
        <f>TRIM(LEFT(data_to_clean[[#This Row],[revenue]],FIND(" ",data_to_clean[[#This Row],[revenue]])))</f>
        <v>21.6</v>
      </c>
      <c r="G1510" t="str">
        <f>RIGHT(data_to_clean[[#This Row],[revenue]],LEN(data_to_clean[[#This Row],[revenue]])-FIND(" ",data_to_clean[[#This Row],[revenue]]))</f>
        <v>Million</v>
      </c>
      <c r="H1510" s="7">
        <f>VALUE(IF(data_to_clean[[#This Row],[multiplicity]]="Million",_xlfn.CONCAT(SUBSTITUTE(data_to_clean[[#This Row],[number]],".",""),"00000"),_xlfn.CONCAT(SUBSTITUTE(data_to_clean[[#This Row],[number]],".",""),"00000000")))</f>
        <v>21600000</v>
      </c>
      <c r="I1510" t="s">
        <v>5814</v>
      </c>
      <c r="J1510">
        <f>ROUND(VALUE(SUBSTITUTE(data_to_clean[[#This Row],[growth_%]],".",",")),0)</f>
        <v>275</v>
      </c>
      <c r="K1510" t="s">
        <v>18</v>
      </c>
      <c r="L1510">
        <v>219</v>
      </c>
      <c r="M1510">
        <v>45</v>
      </c>
      <c r="N1510">
        <v>2013</v>
      </c>
      <c r="O1510">
        <v>2</v>
      </c>
      <c r="P1510" t="s">
        <v>544</v>
      </c>
      <c r="Q1510" t="b">
        <f>AND(ISNUMBER(data_to_clean[[#This Row],[revenue_formatted]]),ISNUMBER(data_to_clean[[#This Row],[growth_formatted_%]]),ISNUMBER(data_to_clean[[#This Row],[workers]]),ISNUMBER(data_to_clean[[#This Row],[previous_workers]]),ISNUMBER(data_to_clean[[#This Row],[founded]]),ISNUMBER(data_to_clean[[#This Row],[yrs_on_list]]))</f>
        <v>1</v>
      </c>
    </row>
    <row r="1511" spans="1:17" x14ac:dyDescent="0.25">
      <c r="A1511">
        <v>1505</v>
      </c>
      <c r="B1511" t="s">
        <v>5815</v>
      </c>
      <c r="C1511" t="s">
        <v>753</v>
      </c>
      <c r="D1511" t="str">
        <f>VLOOKUP(data_to_clean[[#This Row],[state]],abbreviation_table[],2,FALSE)</f>
        <v>Nevada</v>
      </c>
      <c r="E1511" t="s">
        <v>665</v>
      </c>
      <c r="F1511" t="str">
        <f>TRIM(LEFT(data_to_clean[[#This Row],[revenue]],FIND(" ",data_to_clean[[#This Row],[revenue]])))</f>
        <v>3.2</v>
      </c>
      <c r="G1511" t="str">
        <f>RIGHT(data_to_clean[[#This Row],[revenue]],LEN(data_to_clean[[#This Row],[revenue]])-FIND(" ",data_to_clean[[#This Row],[revenue]]))</f>
        <v>Million</v>
      </c>
      <c r="H1511" s="7">
        <f>VALUE(IF(data_to_clean[[#This Row],[multiplicity]]="Million",_xlfn.CONCAT(SUBSTITUTE(data_to_clean[[#This Row],[number]],".",""),"00000"),_xlfn.CONCAT(SUBSTITUTE(data_to_clean[[#This Row],[number]],".",""),"00000000")))</f>
        <v>3200000</v>
      </c>
      <c r="I1511" t="s">
        <v>5817</v>
      </c>
      <c r="J1511">
        <f>ROUND(VALUE(SUBSTITUTE(data_to_clean[[#This Row],[growth_%]],".",",")),0)</f>
        <v>275</v>
      </c>
      <c r="K1511" t="s">
        <v>48</v>
      </c>
      <c r="L1511">
        <v>1</v>
      </c>
      <c r="M1511">
        <v>1</v>
      </c>
      <c r="N1511">
        <v>1982</v>
      </c>
      <c r="O1511">
        <v>2</v>
      </c>
      <c r="P1511" t="s">
        <v>757</v>
      </c>
      <c r="Q1511" t="b">
        <f>AND(ISNUMBER(data_to_clean[[#This Row],[revenue_formatted]]),ISNUMBER(data_to_clean[[#This Row],[growth_formatted_%]]),ISNUMBER(data_to_clean[[#This Row],[workers]]),ISNUMBER(data_to_clean[[#This Row],[previous_workers]]),ISNUMBER(data_to_clean[[#This Row],[founded]]),ISNUMBER(data_to_clean[[#This Row],[yrs_on_list]]))</f>
        <v>1</v>
      </c>
    </row>
    <row r="1512" spans="1:17" x14ac:dyDescent="0.25">
      <c r="A1512">
        <v>1506</v>
      </c>
      <c r="B1512" t="s">
        <v>5818</v>
      </c>
      <c r="C1512" t="s">
        <v>52</v>
      </c>
      <c r="D1512" t="str">
        <f>VLOOKUP(data_to_clean[[#This Row],[state]],abbreviation_table[],2,FALSE)</f>
        <v>Florida</v>
      </c>
      <c r="E1512" t="s">
        <v>2396</v>
      </c>
      <c r="F1512" t="str">
        <f>TRIM(LEFT(data_to_clean[[#This Row],[revenue]],FIND(" ",data_to_clean[[#This Row],[revenue]])))</f>
        <v>16.7</v>
      </c>
      <c r="G1512" t="str">
        <f>RIGHT(data_to_clean[[#This Row],[revenue]],LEN(data_to_clean[[#This Row],[revenue]])-FIND(" ",data_to_clean[[#This Row],[revenue]]))</f>
        <v>Million</v>
      </c>
      <c r="H1512" s="7">
        <f>VALUE(IF(data_to_clean[[#This Row],[multiplicity]]="Million",_xlfn.CONCAT(SUBSTITUTE(data_to_clean[[#This Row],[number]],".",""),"00000"),_xlfn.CONCAT(SUBSTITUTE(data_to_clean[[#This Row],[number]],".",""),"00000000")))</f>
        <v>16700000</v>
      </c>
      <c r="I1512" t="s">
        <v>5820</v>
      </c>
      <c r="J1512">
        <f>ROUND(VALUE(SUBSTITUTE(data_to_clean[[#This Row],[growth_%]],".",",")),0)</f>
        <v>274</v>
      </c>
      <c r="K1512" t="s">
        <v>40</v>
      </c>
      <c r="L1512">
        <v>54</v>
      </c>
      <c r="M1512">
        <v>22</v>
      </c>
      <c r="N1512">
        <v>2005</v>
      </c>
      <c r="O1512">
        <v>1</v>
      </c>
      <c r="P1512" t="s">
        <v>5821</v>
      </c>
      <c r="Q1512" t="b">
        <f>AND(ISNUMBER(data_to_clean[[#This Row],[revenue_formatted]]),ISNUMBER(data_to_clean[[#This Row],[growth_formatted_%]]),ISNUMBER(data_to_clean[[#This Row],[workers]]),ISNUMBER(data_to_clean[[#This Row],[previous_workers]]),ISNUMBER(data_to_clean[[#This Row],[founded]]),ISNUMBER(data_to_clean[[#This Row],[yrs_on_list]]))</f>
        <v>1</v>
      </c>
    </row>
    <row r="1513" spans="1:17" x14ac:dyDescent="0.25">
      <c r="A1513">
        <v>1507</v>
      </c>
      <c r="B1513" t="s">
        <v>5822</v>
      </c>
      <c r="C1513" t="s">
        <v>2798</v>
      </c>
      <c r="D1513" t="str">
        <f>VLOOKUP(data_to_clean[[#This Row],[state]],abbreviation_table[],2,FALSE)</f>
        <v>Arkansas</v>
      </c>
      <c r="E1513" t="s">
        <v>5824</v>
      </c>
      <c r="F1513" t="str">
        <f>TRIM(LEFT(data_to_clean[[#This Row],[revenue]],FIND(" ",data_to_clean[[#This Row],[revenue]])))</f>
        <v>22.2</v>
      </c>
      <c r="G1513" t="str">
        <f>RIGHT(data_to_clean[[#This Row],[revenue]],LEN(data_to_clean[[#This Row],[revenue]])-FIND(" ",data_to_clean[[#This Row],[revenue]]))</f>
        <v>Million</v>
      </c>
      <c r="H1513" s="7">
        <f>VALUE(IF(data_to_clean[[#This Row],[multiplicity]]="Million",_xlfn.CONCAT(SUBSTITUTE(data_to_clean[[#This Row],[number]],".",""),"00000"),_xlfn.CONCAT(SUBSTITUTE(data_to_clean[[#This Row],[number]],".",""),"00000000")))</f>
        <v>22200000</v>
      </c>
      <c r="I1513" t="s">
        <v>5825</v>
      </c>
      <c r="J1513">
        <f>ROUND(VALUE(SUBSTITUTE(data_to_clean[[#This Row],[growth_%]],".",",")),0)</f>
        <v>274</v>
      </c>
      <c r="K1513" t="s">
        <v>18</v>
      </c>
      <c r="L1513">
        <v>75</v>
      </c>
      <c r="M1513">
        <v>49</v>
      </c>
      <c r="N1513">
        <v>2010</v>
      </c>
      <c r="O1513">
        <v>3</v>
      </c>
      <c r="P1513" t="s">
        <v>3762</v>
      </c>
      <c r="Q1513" t="b">
        <f>AND(ISNUMBER(data_to_clean[[#This Row],[revenue_formatted]]),ISNUMBER(data_to_clean[[#This Row],[growth_formatted_%]]),ISNUMBER(data_to_clean[[#This Row],[workers]]),ISNUMBER(data_to_clean[[#This Row],[previous_workers]]),ISNUMBER(data_to_clean[[#This Row],[founded]]),ISNUMBER(data_to_clean[[#This Row],[yrs_on_list]]))</f>
        <v>1</v>
      </c>
    </row>
    <row r="1514" spans="1:17" x14ac:dyDescent="0.25">
      <c r="A1514">
        <v>1508</v>
      </c>
      <c r="B1514" t="s">
        <v>5826</v>
      </c>
      <c r="C1514" t="s">
        <v>1337</v>
      </c>
      <c r="D1514" t="str">
        <f>VLOOKUP(data_to_clean[[#This Row],[state]],abbreviation_table[],2,FALSE)</f>
        <v>Louisiana</v>
      </c>
      <c r="E1514" t="s">
        <v>911</v>
      </c>
      <c r="F1514" t="str">
        <f>TRIM(LEFT(data_to_clean[[#This Row],[revenue]],FIND(" ",data_to_clean[[#This Row],[revenue]])))</f>
        <v>2.7</v>
      </c>
      <c r="G1514" t="str">
        <f>RIGHT(data_to_clean[[#This Row],[revenue]],LEN(data_to_clean[[#This Row],[revenue]])-FIND(" ",data_to_clean[[#This Row],[revenue]]))</f>
        <v>Million</v>
      </c>
      <c r="H1514" s="7">
        <f>VALUE(IF(data_to_clean[[#This Row],[multiplicity]]="Million",_xlfn.CONCAT(SUBSTITUTE(data_to_clean[[#This Row],[number]],".",""),"00000"),_xlfn.CONCAT(SUBSTITUTE(data_to_clean[[#This Row],[number]],".",""),"00000000")))</f>
        <v>2700000</v>
      </c>
      <c r="I1514" t="s">
        <v>5828</v>
      </c>
      <c r="J1514">
        <f>ROUND(VALUE(SUBSTITUTE(data_to_clean[[#This Row],[growth_%]],".",",")),0)</f>
        <v>274</v>
      </c>
      <c r="K1514" t="s">
        <v>233</v>
      </c>
      <c r="L1514">
        <v>23</v>
      </c>
      <c r="M1514">
        <v>7</v>
      </c>
      <c r="N1514">
        <v>2009</v>
      </c>
      <c r="O1514">
        <v>1</v>
      </c>
      <c r="P1514" t="s">
        <v>3918</v>
      </c>
      <c r="Q1514" t="b">
        <f>AND(ISNUMBER(data_to_clean[[#This Row],[revenue_formatted]]),ISNUMBER(data_to_clean[[#This Row],[growth_formatted_%]]),ISNUMBER(data_to_clean[[#This Row],[workers]]),ISNUMBER(data_to_clean[[#This Row],[previous_workers]]),ISNUMBER(data_to_clean[[#This Row],[founded]]),ISNUMBER(data_to_clean[[#This Row],[yrs_on_list]]))</f>
        <v>1</v>
      </c>
    </row>
    <row r="1515" spans="1:17" x14ac:dyDescent="0.25">
      <c r="A1515">
        <v>1509</v>
      </c>
      <c r="B1515" t="s">
        <v>5829</v>
      </c>
      <c r="C1515" t="s">
        <v>294</v>
      </c>
      <c r="D1515" t="str">
        <f>VLOOKUP(data_to_clean[[#This Row],[state]],abbreviation_table[],2,FALSE)</f>
        <v>Minnesota</v>
      </c>
      <c r="E1515" t="s">
        <v>2284</v>
      </c>
      <c r="F1515" t="str">
        <f>TRIM(LEFT(data_to_clean[[#This Row],[revenue]],FIND(" ",data_to_clean[[#This Row],[revenue]])))</f>
        <v>7.9</v>
      </c>
      <c r="G1515" t="str">
        <f>RIGHT(data_to_clean[[#This Row],[revenue]],LEN(data_to_clean[[#This Row],[revenue]])-FIND(" ",data_to_clean[[#This Row],[revenue]]))</f>
        <v>Million</v>
      </c>
      <c r="H1515" s="7">
        <f>VALUE(IF(data_to_clean[[#This Row],[multiplicity]]="Million",_xlfn.CONCAT(SUBSTITUTE(data_to_clean[[#This Row],[number]],".",""),"00000"),_xlfn.CONCAT(SUBSTITUTE(data_to_clean[[#This Row],[number]],".",""),"00000000")))</f>
        <v>7900000</v>
      </c>
      <c r="I1515" t="s">
        <v>5831</v>
      </c>
      <c r="J1515">
        <f>ROUND(VALUE(SUBSTITUTE(data_to_clean[[#This Row],[growth_%]],".",",")),0)</f>
        <v>274</v>
      </c>
      <c r="K1515" t="s">
        <v>156</v>
      </c>
      <c r="L1515">
        <v>102</v>
      </c>
      <c r="M1515">
        <v>25</v>
      </c>
      <c r="N1515">
        <v>2012</v>
      </c>
      <c r="O1515">
        <v>4</v>
      </c>
      <c r="P1515" t="s">
        <v>5832</v>
      </c>
      <c r="Q1515" t="b">
        <f>AND(ISNUMBER(data_to_clean[[#This Row],[revenue_formatted]]),ISNUMBER(data_to_clean[[#This Row],[growth_formatted_%]]),ISNUMBER(data_to_clean[[#This Row],[workers]]),ISNUMBER(data_to_clean[[#This Row],[previous_workers]]),ISNUMBER(data_to_clean[[#This Row],[founded]]),ISNUMBER(data_to_clean[[#This Row],[yrs_on_list]]))</f>
        <v>1</v>
      </c>
    </row>
    <row r="1516" spans="1:17" x14ac:dyDescent="0.25">
      <c r="A1516">
        <v>1510</v>
      </c>
      <c r="B1516" t="s">
        <v>5833</v>
      </c>
      <c r="C1516" t="s">
        <v>243</v>
      </c>
      <c r="D1516" t="str">
        <f>VLOOKUP(data_to_clean[[#This Row],[state]],abbreviation_table[],2,FALSE)</f>
        <v>Maryland</v>
      </c>
      <c r="E1516" t="s">
        <v>572</v>
      </c>
      <c r="F1516" t="str">
        <f>TRIM(LEFT(data_to_clean[[#This Row],[revenue]],FIND(" ",data_to_clean[[#This Row],[revenue]])))</f>
        <v>11.1</v>
      </c>
      <c r="G1516" t="str">
        <f>RIGHT(data_to_clean[[#This Row],[revenue]],LEN(data_to_clean[[#This Row],[revenue]])-FIND(" ",data_to_clean[[#This Row],[revenue]]))</f>
        <v>Million</v>
      </c>
      <c r="H1516" s="7">
        <f>VALUE(IF(data_to_clean[[#This Row],[multiplicity]]="Million",_xlfn.CONCAT(SUBSTITUTE(data_to_clean[[#This Row],[number]],".",""),"00000"),_xlfn.CONCAT(SUBSTITUTE(data_to_clean[[#This Row],[number]],".",""),"00000000")))</f>
        <v>11100000</v>
      </c>
      <c r="I1516" t="s">
        <v>5835</v>
      </c>
      <c r="J1516">
        <f>ROUND(VALUE(SUBSTITUTE(data_to_clean[[#This Row],[growth_%]],".",",")),0)</f>
        <v>274</v>
      </c>
      <c r="K1516" t="s">
        <v>297</v>
      </c>
      <c r="L1516">
        <v>45</v>
      </c>
      <c r="M1516">
        <v>3</v>
      </c>
      <c r="N1516">
        <v>2009</v>
      </c>
      <c r="O1516">
        <v>1</v>
      </c>
      <c r="P1516" t="s">
        <v>5836</v>
      </c>
      <c r="Q1516" t="b">
        <f>AND(ISNUMBER(data_to_clean[[#This Row],[revenue_formatted]]),ISNUMBER(data_to_clean[[#This Row],[growth_formatted_%]]),ISNUMBER(data_to_clean[[#This Row],[workers]]),ISNUMBER(data_to_clean[[#This Row],[previous_workers]]),ISNUMBER(data_to_clean[[#This Row],[founded]]),ISNUMBER(data_to_clean[[#This Row],[yrs_on_list]]))</f>
        <v>1</v>
      </c>
    </row>
    <row r="1517" spans="1:17" x14ac:dyDescent="0.25">
      <c r="A1517">
        <v>1511</v>
      </c>
      <c r="B1517" t="s">
        <v>5837</v>
      </c>
      <c r="C1517" t="s">
        <v>215</v>
      </c>
      <c r="D1517" t="str">
        <f>VLOOKUP(data_to_clean[[#This Row],[state]],abbreviation_table[],2,FALSE)</f>
        <v>North Carolina</v>
      </c>
      <c r="E1517" t="s">
        <v>1297</v>
      </c>
      <c r="F1517" t="str">
        <f>TRIM(LEFT(data_to_clean[[#This Row],[revenue]],FIND(" ",data_to_clean[[#This Row],[revenue]])))</f>
        <v>8.4</v>
      </c>
      <c r="G1517" t="str">
        <f>RIGHT(data_to_clean[[#This Row],[revenue]],LEN(data_to_clean[[#This Row],[revenue]])-FIND(" ",data_to_clean[[#This Row],[revenue]]))</f>
        <v>Million</v>
      </c>
      <c r="H1517" s="7">
        <f>VALUE(IF(data_to_clean[[#This Row],[multiplicity]]="Million",_xlfn.CONCAT(SUBSTITUTE(data_to_clean[[#This Row],[number]],".",""),"00000"),_xlfn.CONCAT(SUBSTITUTE(data_to_clean[[#This Row],[number]],".",""),"00000000")))</f>
        <v>8400000</v>
      </c>
      <c r="I1517" t="s">
        <v>5839</v>
      </c>
      <c r="J1517">
        <f>ROUND(VALUE(SUBSTITUTE(data_to_clean[[#This Row],[growth_%]],".",",")),0)</f>
        <v>273</v>
      </c>
      <c r="K1517" t="s">
        <v>181</v>
      </c>
      <c r="L1517">
        <v>72</v>
      </c>
      <c r="M1517">
        <v>22</v>
      </c>
      <c r="N1517">
        <v>2013</v>
      </c>
      <c r="O1517">
        <v>1</v>
      </c>
      <c r="P1517" t="s">
        <v>1074</v>
      </c>
      <c r="Q1517" t="b">
        <f>AND(ISNUMBER(data_to_clean[[#This Row],[revenue_formatted]]),ISNUMBER(data_to_clean[[#This Row],[growth_formatted_%]]),ISNUMBER(data_to_clean[[#This Row],[workers]]),ISNUMBER(data_to_clean[[#This Row],[previous_workers]]),ISNUMBER(data_to_clean[[#This Row],[founded]]),ISNUMBER(data_to_clean[[#This Row],[yrs_on_list]]))</f>
        <v>1</v>
      </c>
    </row>
    <row r="1518" spans="1:17" x14ac:dyDescent="0.25">
      <c r="A1518">
        <v>1512</v>
      </c>
      <c r="B1518" t="s">
        <v>5840</v>
      </c>
      <c r="C1518" t="s">
        <v>753</v>
      </c>
      <c r="D1518" t="str">
        <f>VLOOKUP(data_to_clean[[#This Row],[state]],abbreviation_table[],2,FALSE)</f>
        <v>Nevada</v>
      </c>
      <c r="E1518" t="s">
        <v>962</v>
      </c>
      <c r="F1518" t="str">
        <f>TRIM(LEFT(data_to_clean[[#This Row],[revenue]],FIND(" ",data_to_clean[[#This Row],[revenue]])))</f>
        <v>3.6</v>
      </c>
      <c r="G1518" t="str">
        <f>RIGHT(data_to_clean[[#This Row],[revenue]],LEN(data_to_clean[[#This Row],[revenue]])-FIND(" ",data_to_clean[[#This Row],[revenue]]))</f>
        <v>Million</v>
      </c>
      <c r="H1518" s="7">
        <f>VALUE(IF(data_to_clean[[#This Row],[multiplicity]]="Million",_xlfn.CONCAT(SUBSTITUTE(data_to_clean[[#This Row],[number]],".",""),"00000"),_xlfn.CONCAT(SUBSTITUTE(data_to_clean[[#This Row],[number]],".",""),"00000000")))</f>
        <v>3600000</v>
      </c>
      <c r="I1518" t="s">
        <v>5842</v>
      </c>
      <c r="J1518">
        <f>ROUND(VALUE(SUBSTITUTE(data_to_clean[[#This Row],[growth_%]],".",",")),0)</f>
        <v>273</v>
      </c>
      <c r="K1518" t="s">
        <v>18</v>
      </c>
      <c r="L1518">
        <v>1</v>
      </c>
      <c r="M1518">
        <v>1</v>
      </c>
      <c r="N1518">
        <v>2011</v>
      </c>
      <c r="O1518">
        <v>2</v>
      </c>
      <c r="P1518" t="s">
        <v>757</v>
      </c>
      <c r="Q1518" t="b">
        <f>AND(ISNUMBER(data_to_clean[[#This Row],[revenue_formatted]]),ISNUMBER(data_to_clean[[#This Row],[growth_formatted_%]]),ISNUMBER(data_to_clean[[#This Row],[workers]]),ISNUMBER(data_to_clean[[#This Row],[previous_workers]]),ISNUMBER(data_to_clean[[#This Row],[founded]]),ISNUMBER(data_to_clean[[#This Row],[yrs_on_list]]))</f>
        <v>1</v>
      </c>
    </row>
    <row r="1519" spans="1:17" x14ac:dyDescent="0.25">
      <c r="A1519">
        <v>1513</v>
      </c>
      <c r="B1519" t="s">
        <v>5843</v>
      </c>
      <c r="C1519" t="s">
        <v>86</v>
      </c>
      <c r="D1519" t="str">
        <f>VLOOKUP(data_to_clean[[#This Row],[state]],abbreviation_table[],2,FALSE)</f>
        <v>Colorado</v>
      </c>
      <c r="E1519" t="s">
        <v>617</v>
      </c>
      <c r="F1519" t="str">
        <f>TRIM(LEFT(data_to_clean[[#This Row],[revenue]],FIND(" ",data_to_clean[[#This Row],[revenue]])))</f>
        <v>3.3</v>
      </c>
      <c r="G1519" t="str">
        <f>RIGHT(data_to_clean[[#This Row],[revenue]],LEN(data_to_clean[[#This Row],[revenue]])-FIND(" ",data_to_clean[[#This Row],[revenue]]))</f>
        <v>Million</v>
      </c>
      <c r="H1519" s="7">
        <f>VALUE(IF(data_to_clean[[#This Row],[multiplicity]]="Million",_xlfn.CONCAT(SUBSTITUTE(data_to_clean[[#This Row],[number]],".",""),"00000"),_xlfn.CONCAT(SUBSTITUTE(data_to_clean[[#This Row],[number]],".",""),"00000000")))</f>
        <v>3300000</v>
      </c>
      <c r="I1519" t="s">
        <v>5845</v>
      </c>
      <c r="J1519">
        <f>ROUND(VALUE(SUBSTITUTE(data_to_clean[[#This Row],[growth_%]],".",",")),0)</f>
        <v>273</v>
      </c>
      <c r="K1519" t="s">
        <v>233</v>
      </c>
      <c r="L1519">
        <v>15</v>
      </c>
      <c r="M1519">
        <v>6</v>
      </c>
      <c r="N1519">
        <v>1982</v>
      </c>
      <c r="O1519">
        <v>1</v>
      </c>
      <c r="P1519" t="s">
        <v>2278</v>
      </c>
      <c r="Q1519" t="b">
        <f>AND(ISNUMBER(data_to_clean[[#This Row],[revenue_formatted]]),ISNUMBER(data_to_clean[[#This Row],[growth_formatted_%]]),ISNUMBER(data_to_clean[[#This Row],[workers]]),ISNUMBER(data_to_clean[[#This Row],[previous_workers]]),ISNUMBER(data_to_clean[[#This Row],[founded]]),ISNUMBER(data_to_clean[[#This Row],[yrs_on_list]]))</f>
        <v>1</v>
      </c>
    </row>
    <row r="1520" spans="1:17" x14ac:dyDescent="0.25">
      <c r="A1520">
        <v>1514</v>
      </c>
      <c r="B1520" t="s">
        <v>5846</v>
      </c>
      <c r="C1520" t="s">
        <v>22</v>
      </c>
      <c r="D1520" t="str">
        <f>VLOOKUP(data_to_clean[[#This Row],[state]],abbreviation_table[],2,FALSE)</f>
        <v>Tennessee</v>
      </c>
      <c r="E1520" t="s">
        <v>2538</v>
      </c>
      <c r="F1520" t="str">
        <f>TRIM(LEFT(data_to_clean[[#This Row],[revenue]],FIND(" ",data_to_clean[[#This Row],[revenue]])))</f>
        <v>10.9</v>
      </c>
      <c r="G1520" t="str">
        <f>RIGHT(data_to_clean[[#This Row],[revenue]],LEN(data_to_clean[[#This Row],[revenue]])-FIND(" ",data_to_clean[[#This Row],[revenue]]))</f>
        <v>Million</v>
      </c>
      <c r="H1520" s="7">
        <f>VALUE(IF(data_to_clean[[#This Row],[multiplicity]]="Million",_xlfn.CONCAT(SUBSTITUTE(data_to_clean[[#This Row],[number]],".",""),"00000"),_xlfn.CONCAT(SUBSTITUTE(data_to_clean[[#This Row],[number]],".",""),"00000000")))</f>
        <v>10900000</v>
      </c>
      <c r="I1520" t="s">
        <v>5848</v>
      </c>
      <c r="J1520">
        <f>ROUND(VALUE(SUBSTITUTE(data_to_clean[[#This Row],[growth_%]],".",",")),0)</f>
        <v>273</v>
      </c>
      <c r="K1520" t="s">
        <v>25</v>
      </c>
      <c r="L1520">
        <v>286</v>
      </c>
      <c r="M1520">
        <v>58</v>
      </c>
      <c r="N1520">
        <v>2013</v>
      </c>
      <c r="O1520">
        <v>3</v>
      </c>
      <c r="P1520" t="s">
        <v>26</v>
      </c>
      <c r="Q1520" t="b">
        <f>AND(ISNUMBER(data_to_clean[[#This Row],[revenue_formatted]]),ISNUMBER(data_to_clean[[#This Row],[growth_formatted_%]]),ISNUMBER(data_to_clean[[#This Row],[workers]]),ISNUMBER(data_to_clean[[#This Row],[previous_workers]]),ISNUMBER(data_to_clean[[#This Row],[founded]]),ISNUMBER(data_to_clean[[#This Row],[yrs_on_list]]))</f>
        <v>1</v>
      </c>
    </row>
    <row r="1521" spans="1:17" x14ac:dyDescent="0.25">
      <c r="A1521">
        <v>1515</v>
      </c>
      <c r="B1521" t="s">
        <v>5849</v>
      </c>
      <c r="C1521" t="s">
        <v>503</v>
      </c>
      <c r="D1521" t="str">
        <f>VLOOKUP(data_to_clean[[#This Row],[state]],abbreviation_table[],2,FALSE)</f>
        <v>Illinois</v>
      </c>
      <c r="E1521" t="s">
        <v>5851</v>
      </c>
      <c r="F1521" t="str">
        <f>TRIM(LEFT(data_to_clean[[#This Row],[revenue]],FIND(" ",data_to_clean[[#This Row],[revenue]])))</f>
        <v>89.8</v>
      </c>
      <c r="G1521" t="str">
        <f>RIGHT(data_to_clean[[#This Row],[revenue]],LEN(data_to_clean[[#This Row],[revenue]])-FIND(" ",data_to_clean[[#This Row],[revenue]]))</f>
        <v>Million</v>
      </c>
      <c r="H1521" s="7">
        <f>VALUE(IF(data_to_clean[[#This Row],[multiplicity]]="Million",_xlfn.CONCAT(SUBSTITUTE(data_to_clean[[#This Row],[number]],".",""),"00000"),_xlfn.CONCAT(SUBSTITUTE(data_to_clean[[#This Row],[number]],".",""),"00000000")))</f>
        <v>89800000</v>
      </c>
      <c r="I1521" t="s">
        <v>5852</v>
      </c>
      <c r="J1521">
        <f>ROUND(VALUE(SUBSTITUTE(data_to_clean[[#This Row],[growth_%]],".",",")),0)</f>
        <v>273</v>
      </c>
      <c r="K1521" t="s">
        <v>336</v>
      </c>
      <c r="L1521">
        <v>167</v>
      </c>
      <c r="M1521">
        <v>99</v>
      </c>
      <c r="N1521">
        <v>2008</v>
      </c>
      <c r="O1521">
        <v>3</v>
      </c>
      <c r="P1521" t="s">
        <v>506</v>
      </c>
      <c r="Q1521" t="b">
        <f>AND(ISNUMBER(data_to_clean[[#This Row],[revenue_formatted]]),ISNUMBER(data_to_clean[[#This Row],[growth_formatted_%]]),ISNUMBER(data_to_clean[[#This Row],[workers]]),ISNUMBER(data_to_clean[[#This Row],[previous_workers]]),ISNUMBER(data_to_clean[[#This Row],[founded]]),ISNUMBER(data_to_clean[[#This Row],[yrs_on_list]]))</f>
        <v>1</v>
      </c>
    </row>
    <row r="1522" spans="1:17" x14ac:dyDescent="0.25">
      <c r="A1522">
        <v>1516</v>
      </c>
      <c r="B1522" t="s">
        <v>5853</v>
      </c>
      <c r="C1522" t="s">
        <v>4821</v>
      </c>
      <c r="D1522" t="str">
        <f>VLOOKUP(data_to_clean[[#This Row],[state]],abbreviation_table[],2,FALSE)</f>
        <v>West Virginia</v>
      </c>
      <c r="E1522" t="s">
        <v>399</v>
      </c>
      <c r="F1522" t="str">
        <f>TRIM(LEFT(data_to_clean[[#This Row],[revenue]],FIND(" ",data_to_clean[[#This Row],[revenue]])))</f>
        <v>9</v>
      </c>
      <c r="G1522" t="str">
        <f>RIGHT(data_to_clean[[#This Row],[revenue]],LEN(data_to_clean[[#This Row],[revenue]])-FIND(" ",data_to_clean[[#This Row],[revenue]]))</f>
        <v>Million</v>
      </c>
      <c r="H1522" s="7">
        <f>VALUE(IF(data_to_clean[[#This Row],[multiplicity]]="Million",_xlfn.CONCAT(SUBSTITUTE(data_to_clean[[#This Row],[number]],".",""),"00000"),_xlfn.CONCAT(SUBSTITUTE(data_to_clean[[#This Row],[number]],".",""),"00000000")))</f>
        <v>900000</v>
      </c>
      <c r="I1522" t="s">
        <v>5855</v>
      </c>
      <c r="J1522">
        <f>ROUND(VALUE(SUBSTITUTE(data_to_clean[[#This Row],[growth_%]],".",",")),0)</f>
        <v>273</v>
      </c>
      <c r="K1522" t="s">
        <v>257</v>
      </c>
      <c r="L1522">
        <v>51</v>
      </c>
      <c r="M1522">
        <v>9</v>
      </c>
      <c r="N1522">
        <v>2009</v>
      </c>
      <c r="O1522">
        <v>3</v>
      </c>
      <c r="P1522" t="s">
        <v>5856</v>
      </c>
      <c r="Q1522" t="b">
        <f>AND(ISNUMBER(data_to_clean[[#This Row],[revenue_formatted]]),ISNUMBER(data_to_clean[[#This Row],[growth_formatted_%]]),ISNUMBER(data_to_clean[[#This Row],[workers]]),ISNUMBER(data_to_clean[[#This Row],[previous_workers]]),ISNUMBER(data_to_clean[[#This Row],[founded]]),ISNUMBER(data_to_clean[[#This Row],[yrs_on_list]]))</f>
        <v>1</v>
      </c>
    </row>
    <row r="1523" spans="1:17" x14ac:dyDescent="0.25">
      <c r="A1523">
        <v>1517</v>
      </c>
      <c r="B1523" t="s">
        <v>5857</v>
      </c>
      <c r="C1523" t="s">
        <v>503</v>
      </c>
      <c r="D1523" t="str">
        <f>VLOOKUP(data_to_clean[[#This Row],[state]],abbreviation_table[],2,FALSE)</f>
        <v>Illinois</v>
      </c>
      <c r="E1523" t="s">
        <v>621</v>
      </c>
      <c r="F1523" t="str">
        <f>TRIM(LEFT(data_to_clean[[#This Row],[revenue]],FIND(" ",data_to_clean[[#This Row],[revenue]])))</f>
        <v>3.1</v>
      </c>
      <c r="G1523" t="str">
        <f>RIGHT(data_to_clean[[#This Row],[revenue]],LEN(data_to_clean[[#This Row],[revenue]])-FIND(" ",data_to_clean[[#This Row],[revenue]]))</f>
        <v>Million</v>
      </c>
      <c r="H1523" s="7">
        <f>VALUE(IF(data_to_clean[[#This Row],[multiplicity]]="Million",_xlfn.CONCAT(SUBSTITUTE(data_to_clean[[#This Row],[number]],".",""),"00000"),_xlfn.CONCAT(SUBSTITUTE(data_to_clean[[#This Row],[number]],".",""),"00000000")))</f>
        <v>3100000</v>
      </c>
      <c r="I1523" t="s">
        <v>5859</v>
      </c>
      <c r="J1523">
        <f>ROUND(VALUE(SUBSTITUTE(data_to_clean[[#This Row],[growth_%]],".",",")),0)</f>
        <v>273</v>
      </c>
      <c r="K1523" t="s">
        <v>187</v>
      </c>
      <c r="L1523">
        <v>5</v>
      </c>
      <c r="M1523">
        <v>2</v>
      </c>
      <c r="N1523">
        <v>2013</v>
      </c>
      <c r="O1523">
        <v>2</v>
      </c>
      <c r="P1523" t="s">
        <v>5321</v>
      </c>
      <c r="Q1523" t="b">
        <f>AND(ISNUMBER(data_to_clean[[#This Row],[revenue_formatted]]),ISNUMBER(data_to_clean[[#This Row],[growth_formatted_%]]),ISNUMBER(data_to_clean[[#This Row],[workers]]),ISNUMBER(data_to_clean[[#This Row],[previous_workers]]),ISNUMBER(data_to_clean[[#This Row],[founded]]),ISNUMBER(data_to_clean[[#This Row],[yrs_on_list]]))</f>
        <v>1</v>
      </c>
    </row>
    <row r="1524" spans="1:17" x14ac:dyDescent="0.25">
      <c r="A1524">
        <v>1518</v>
      </c>
      <c r="B1524" t="s">
        <v>5860</v>
      </c>
      <c r="C1524" t="s">
        <v>15</v>
      </c>
      <c r="D1524" t="str">
        <f>VLOOKUP(data_to_clean[[#This Row],[state]],abbreviation_table[],2,FALSE)</f>
        <v>Arizona</v>
      </c>
      <c r="E1524" t="s">
        <v>749</v>
      </c>
      <c r="F1524" t="str">
        <f>TRIM(LEFT(data_to_clean[[#This Row],[revenue]],FIND(" ",data_to_clean[[#This Row],[revenue]])))</f>
        <v>9.2</v>
      </c>
      <c r="G1524" t="str">
        <f>RIGHT(data_to_clean[[#This Row],[revenue]],LEN(data_to_clean[[#This Row],[revenue]])-FIND(" ",data_to_clean[[#This Row],[revenue]]))</f>
        <v>Million</v>
      </c>
      <c r="H1524" s="7">
        <f>VALUE(IF(data_to_clean[[#This Row],[multiplicity]]="Million",_xlfn.CONCAT(SUBSTITUTE(data_to_clean[[#This Row],[number]],".",""),"00000"),_xlfn.CONCAT(SUBSTITUTE(data_to_clean[[#This Row],[number]],".",""),"00000000")))</f>
        <v>9200000</v>
      </c>
      <c r="I1524" t="s">
        <v>5862</v>
      </c>
      <c r="J1524">
        <f>ROUND(VALUE(SUBSTITUTE(data_to_clean[[#This Row],[growth_%]],".",",")),0)</f>
        <v>273</v>
      </c>
      <c r="K1524" t="s">
        <v>187</v>
      </c>
      <c r="L1524">
        <v>150</v>
      </c>
      <c r="M1524">
        <v>2</v>
      </c>
      <c r="N1524">
        <v>2009</v>
      </c>
      <c r="O1524">
        <v>2</v>
      </c>
      <c r="P1524" t="s">
        <v>651</v>
      </c>
      <c r="Q1524" t="b">
        <f>AND(ISNUMBER(data_to_clean[[#This Row],[revenue_formatted]]),ISNUMBER(data_to_clean[[#This Row],[growth_formatted_%]]),ISNUMBER(data_to_clean[[#This Row],[workers]]),ISNUMBER(data_to_clean[[#This Row],[previous_workers]]),ISNUMBER(data_to_clean[[#This Row],[founded]]),ISNUMBER(data_to_clean[[#This Row],[yrs_on_list]]))</f>
        <v>1</v>
      </c>
    </row>
    <row r="1525" spans="1:17" x14ac:dyDescent="0.25">
      <c r="A1525">
        <v>1519</v>
      </c>
      <c r="B1525" t="s">
        <v>5863</v>
      </c>
      <c r="C1525" t="s">
        <v>230</v>
      </c>
      <c r="D1525" t="str">
        <f>VLOOKUP(data_to_clean[[#This Row],[state]],abbreviation_table[],2,FALSE)</f>
        <v>Michigan</v>
      </c>
      <c r="E1525" t="s">
        <v>5865</v>
      </c>
      <c r="F1525" t="str">
        <f>TRIM(LEFT(data_to_clean[[#This Row],[revenue]],FIND(" ",data_to_clean[[#This Row],[revenue]])))</f>
        <v>27.7</v>
      </c>
      <c r="G1525" t="str">
        <f>RIGHT(data_to_clean[[#This Row],[revenue]],LEN(data_to_clean[[#This Row],[revenue]])-FIND(" ",data_to_clean[[#This Row],[revenue]]))</f>
        <v>Million</v>
      </c>
      <c r="H1525" s="7">
        <f>VALUE(IF(data_to_clean[[#This Row],[multiplicity]]="Million",_xlfn.CONCAT(SUBSTITUTE(data_to_clean[[#This Row],[number]],".",""),"00000"),_xlfn.CONCAT(SUBSTITUTE(data_to_clean[[#This Row],[number]],".",""),"00000000")))</f>
        <v>27700000</v>
      </c>
      <c r="I1525" t="s">
        <v>5866</v>
      </c>
      <c r="J1525">
        <f>ROUND(VALUE(SUBSTITUTE(data_to_clean[[#This Row],[growth_%]],".",",")),0)</f>
        <v>273</v>
      </c>
      <c r="K1525" t="s">
        <v>40</v>
      </c>
      <c r="L1525">
        <v>77</v>
      </c>
      <c r="M1525">
        <v>32</v>
      </c>
      <c r="N1525">
        <v>2000</v>
      </c>
      <c r="O1525">
        <v>3</v>
      </c>
      <c r="P1525" t="s">
        <v>5867</v>
      </c>
      <c r="Q1525" t="b">
        <f>AND(ISNUMBER(data_to_clean[[#This Row],[revenue_formatted]]),ISNUMBER(data_to_clean[[#This Row],[growth_formatted_%]]),ISNUMBER(data_to_clean[[#This Row],[workers]]),ISNUMBER(data_to_clean[[#This Row],[previous_workers]]),ISNUMBER(data_to_clean[[#This Row],[founded]]),ISNUMBER(data_to_clean[[#This Row],[yrs_on_list]]))</f>
        <v>1</v>
      </c>
    </row>
    <row r="1526" spans="1:17" x14ac:dyDescent="0.25">
      <c r="A1526">
        <v>1520</v>
      </c>
      <c r="B1526" t="s">
        <v>5868</v>
      </c>
      <c r="C1526" t="s">
        <v>30</v>
      </c>
      <c r="D1526" t="str">
        <f>VLOOKUP(data_to_clean[[#This Row],[state]],abbreviation_table[],2,FALSE)</f>
        <v>Texas</v>
      </c>
      <c r="E1526" t="s">
        <v>1152</v>
      </c>
      <c r="F1526" t="str">
        <f>TRIM(LEFT(data_to_clean[[#This Row],[revenue]],FIND(" ",data_to_clean[[#This Row],[revenue]])))</f>
        <v>2.1</v>
      </c>
      <c r="G1526" t="str">
        <f>RIGHT(data_to_clean[[#This Row],[revenue]],LEN(data_to_clean[[#This Row],[revenue]])-FIND(" ",data_to_clean[[#This Row],[revenue]]))</f>
        <v>Million</v>
      </c>
      <c r="H1526" s="7">
        <f>VALUE(IF(data_to_clean[[#This Row],[multiplicity]]="Million",_xlfn.CONCAT(SUBSTITUTE(data_to_clean[[#This Row],[number]],".",""),"00000"),_xlfn.CONCAT(SUBSTITUTE(data_to_clean[[#This Row],[number]],".",""),"00000000")))</f>
        <v>2100000</v>
      </c>
      <c r="I1526" t="s">
        <v>5870</v>
      </c>
      <c r="J1526">
        <f>ROUND(VALUE(SUBSTITUTE(data_to_clean[[#This Row],[growth_%]],".",",")),0)</f>
        <v>272</v>
      </c>
      <c r="K1526" t="s">
        <v>156</v>
      </c>
      <c r="L1526">
        <v>13</v>
      </c>
      <c r="M1526">
        <v>7</v>
      </c>
      <c r="N1526">
        <v>2008</v>
      </c>
      <c r="O1526">
        <v>1</v>
      </c>
      <c r="P1526" t="s">
        <v>5871</v>
      </c>
      <c r="Q1526" t="b">
        <f>AND(ISNUMBER(data_to_clean[[#This Row],[revenue_formatted]]),ISNUMBER(data_to_clean[[#This Row],[growth_formatted_%]]),ISNUMBER(data_to_clean[[#This Row],[workers]]),ISNUMBER(data_to_clean[[#This Row],[previous_workers]]),ISNUMBER(data_to_clean[[#This Row],[founded]]),ISNUMBER(data_to_clean[[#This Row],[yrs_on_list]]))</f>
        <v>1</v>
      </c>
    </row>
    <row r="1527" spans="1:17" x14ac:dyDescent="0.25">
      <c r="A1527">
        <v>1521</v>
      </c>
      <c r="B1527" t="s">
        <v>5872</v>
      </c>
      <c r="C1527" t="s">
        <v>66</v>
      </c>
      <c r="D1527" t="str">
        <f>VLOOKUP(data_to_clean[[#This Row],[state]],abbreviation_table[],2,FALSE)</f>
        <v>Virginia</v>
      </c>
      <c r="E1527" t="s">
        <v>5874</v>
      </c>
      <c r="F1527" t="str">
        <f>TRIM(LEFT(data_to_clean[[#This Row],[revenue]],FIND(" ",data_to_clean[[#This Row],[revenue]])))</f>
        <v>120.2</v>
      </c>
      <c r="G1527" t="str">
        <f>RIGHT(data_to_clean[[#This Row],[revenue]],LEN(data_to_clean[[#This Row],[revenue]])-FIND(" ",data_to_clean[[#This Row],[revenue]]))</f>
        <v>Million</v>
      </c>
      <c r="H1527" s="7">
        <f>VALUE(IF(data_to_clean[[#This Row],[multiplicity]]="Million",_xlfn.CONCAT(SUBSTITUTE(data_to_clean[[#This Row],[number]],".",""),"00000"),_xlfn.CONCAT(SUBSTITUTE(data_to_clean[[#This Row],[number]],".",""),"00000000")))</f>
        <v>120200000</v>
      </c>
      <c r="I1527" t="s">
        <v>5875</v>
      </c>
      <c r="J1527">
        <f>ROUND(VALUE(SUBSTITUTE(data_to_clean[[#This Row],[growth_%]],".",",")),0)</f>
        <v>272</v>
      </c>
      <c r="K1527" t="s">
        <v>336</v>
      </c>
      <c r="L1527">
        <v>494</v>
      </c>
      <c r="M1527">
        <v>317</v>
      </c>
      <c r="N1527">
        <v>2011</v>
      </c>
      <c r="O1527">
        <v>6</v>
      </c>
      <c r="P1527" t="s">
        <v>5876</v>
      </c>
      <c r="Q1527" t="b">
        <f>AND(ISNUMBER(data_to_clean[[#This Row],[revenue_formatted]]),ISNUMBER(data_to_clean[[#This Row],[growth_formatted_%]]),ISNUMBER(data_to_clean[[#This Row],[workers]]),ISNUMBER(data_to_clean[[#This Row],[previous_workers]]),ISNUMBER(data_to_clean[[#This Row],[founded]]),ISNUMBER(data_to_clean[[#This Row],[yrs_on_list]]))</f>
        <v>1</v>
      </c>
    </row>
    <row r="1528" spans="1:17" x14ac:dyDescent="0.25">
      <c r="A1528">
        <v>1522</v>
      </c>
      <c r="B1528" t="s">
        <v>5877</v>
      </c>
      <c r="C1528" t="s">
        <v>52</v>
      </c>
      <c r="D1528" t="str">
        <f>VLOOKUP(data_to_clean[[#This Row],[state]],abbreviation_table[],2,FALSE)</f>
        <v>Florida</v>
      </c>
      <c r="E1528" t="s">
        <v>493</v>
      </c>
      <c r="F1528" t="str">
        <f>TRIM(LEFT(data_to_clean[[#This Row],[revenue]],FIND(" ",data_to_clean[[#This Row],[revenue]])))</f>
        <v>3.9</v>
      </c>
      <c r="G1528" t="str">
        <f>RIGHT(data_to_clean[[#This Row],[revenue]],LEN(data_to_clean[[#This Row],[revenue]])-FIND(" ",data_to_clean[[#This Row],[revenue]]))</f>
        <v>Million</v>
      </c>
      <c r="H1528" s="7">
        <f>VALUE(IF(data_to_clean[[#This Row],[multiplicity]]="Million",_xlfn.CONCAT(SUBSTITUTE(data_to_clean[[#This Row],[number]],".",""),"00000"),_xlfn.CONCAT(SUBSTITUTE(data_to_clean[[#This Row],[number]],".",""),"00000000")))</f>
        <v>3900000</v>
      </c>
      <c r="I1528" t="s">
        <v>5879</v>
      </c>
      <c r="J1528">
        <f>ROUND(VALUE(SUBSTITUTE(data_to_clean[[#This Row],[growth_%]],".",",")),0)</f>
        <v>272</v>
      </c>
      <c r="K1528" t="s">
        <v>271</v>
      </c>
      <c r="L1528">
        <v>50</v>
      </c>
      <c r="M1528">
        <v>15</v>
      </c>
      <c r="N1528">
        <v>2014</v>
      </c>
      <c r="O1528">
        <v>1</v>
      </c>
      <c r="P1528" t="s">
        <v>1004</v>
      </c>
      <c r="Q1528" t="b">
        <f>AND(ISNUMBER(data_to_clean[[#This Row],[revenue_formatted]]),ISNUMBER(data_to_clean[[#This Row],[growth_formatted_%]]),ISNUMBER(data_to_clean[[#This Row],[workers]]),ISNUMBER(data_to_clean[[#This Row],[previous_workers]]),ISNUMBER(data_to_clean[[#This Row],[founded]]),ISNUMBER(data_to_clean[[#This Row],[yrs_on_list]]))</f>
        <v>1</v>
      </c>
    </row>
    <row r="1529" spans="1:17" x14ac:dyDescent="0.25">
      <c r="A1529">
        <v>1523</v>
      </c>
      <c r="B1529" t="s">
        <v>5880</v>
      </c>
      <c r="C1529" t="s">
        <v>52</v>
      </c>
      <c r="D1529" t="str">
        <f>VLOOKUP(data_to_clean[[#This Row],[state]],abbreviation_table[],2,FALSE)</f>
        <v>Florida</v>
      </c>
      <c r="E1529" t="s">
        <v>3601</v>
      </c>
      <c r="F1529" t="str">
        <f>TRIM(LEFT(data_to_clean[[#This Row],[revenue]],FIND(" ",data_to_clean[[#This Row],[revenue]])))</f>
        <v>31.1</v>
      </c>
      <c r="G1529" t="str">
        <f>RIGHT(data_to_clean[[#This Row],[revenue]],LEN(data_to_clean[[#This Row],[revenue]])-FIND(" ",data_to_clean[[#This Row],[revenue]]))</f>
        <v>Million</v>
      </c>
      <c r="H1529" s="7">
        <f>VALUE(IF(data_to_clean[[#This Row],[multiplicity]]="Million",_xlfn.CONCAT(SUBSTITUTE(data_to_clean[[#This Row],[number]],".",""),"00000"),_xlfn.CONCAT(SUBSTITUTE(data_to_clean[[#This Row],[number]],".",""),"00000000")))</f>
        <v>31100000</v>
      </c>
      <c r="I1529" t="s">
        <v>5882</v>
      </c>
      <c r="J1529">
        <f>ROUND(VALUE(SUBSTITUTE(data_to_clean[[#This Row],[growth_%]],".",",")),0)</f>
        <v>271</v>
      </c>
      <c r="K1529" t="s">
        <v>211</v>
      </c>
      <c r="L1529">
        <v>98</v>
      </c>
      <c r="M1529">
        <v>19</v>
      </c>
      <c r="N1529">
        <v>2007</v>
      </c>
      <c r="O1529">
        <v>1</v>
      </c>
      <c r="P1529" t="s">
        <v>5883</v>
      </c>
      <c r="Q1529" t="b">
        <f>AND(ISNUMBER(data_to_clean[[#This Row],[revenue_formatted]]),ISNUMBER(data_to_clean[[#This Row],[growth_formatted_%]]),ISNUMBER(data_to_clean[[#This Row],[workers]]),ISNUMBER(data_to_clean[[#This Row],[previous_workers]]),ISNUMBER(data_to_clean[[#This Row],[founded]]),ISNUMBER(data_to_clean[[#This Row],[yrs_on_list]]))</f>
        <v>1</v>
      </c>
    </row>
    <row r="1530" spans="1:17" x14ac:dyDescent="0.25">
      <c r="A1530">
        <v>1524</v>
      </c>
      <c r="B1530" t="s">
        <v>5884</v>
      </c>
      <c r="C1530" t="s">
        <v>59</v>
      </c>
      <c r="D1530" t="str">
        <f>VLOOKUP(data_to_clean[[#This Row],[state]],abbreviation_table[],2,FALSE)</f>
        <v>New Jersey</v>
      </c>
      <c r="E1530" t="s">
        <v>927</v>
      </c>
      <c r="F1530" t="str">
        <f>TRIM(LEFT(data_to_clean[[#This Row],[revenue]],FIND(" ",data_to_clean[[#This Row],[revenue]])))</f>
        <v>6.9</v>
      </c>
      <c r="G1530" t="str">
        <f>RIGHT(data_to_clean[[#This Row],[revenue]],LEN(data_to_clean[[#This Row],[revenue]])-FIND(" ",data_to_clean[[#This Row],[revenue]]))</f>
        <v>Million</v>
      </c>
      <c r="H1530" s="7">
        <f>VALUE(IF(data_to_clean[[#This Row],[multiplicity]]="Million",_xlfn.CONCAT(SUBSTITUTE(data_to_clean[[#This Row],[number]],".",""),"00000"),_xlfn.CONCAT(SUBSTITUTE(data_to_clean[[#This Row],[number]],".",""),"00000000")))</f>
        <v>6900000</v>
      </c>
      <c r="I1530" t="s">
        <v>5886</v>
      </c>
      <c r="J1530">
        <f>ROUND(VALUE(SUBSTITUTE(data_to_clean[[#This Row],[growth_%]],".",",")),0)</f>
        <v>271</v>
      </c>
      <c r="K1530" t="s">
        <v>336</v>
      </c>
      <c r="L1530">
        <v>21</v>
      </c>
      <c r="M1530">
        <v>6</v>
      </c>
      <c r="N1530">
        <v>2013</v>
      </c>
      <c r="O1530">
        <v>2</v>
      </c>
      <c r="P1530" t="s">
        <v>5887</v>
      </c>
      <c r="Q1530" t="b">
        <f>AND(ISNUMBER(data_to_clean[[#This Row],[revenue_formatted]]),ISNUMBER(data_to_clean[[#This Row],[growth_formatted_%]]),ISNUMBER(data_to_clean[[#This Row],[workers]]),ISNUMBER(data_to_clean[[#This Row],[previous_workers]]),ISNUMBER(data_to_clean[[#This Row],[founded]]),ISNUMBER(data_to_clean[[#This Row],[yrs_on_list]]))</f>
        <v>1</v>
      </c>
    </row>
    <row r="1531" spans="1:17" x14ac:dyDescent="0.25">
      <c r="A1531">
        <v>1525</v>
      </c>
      <c r="B1531" t="s">
        <v>5888</v>
      </c>
      <c r="C1531" t="s">
        <v>852</v>
      </c>
      <c r="D1531" t="str">
        <f>VLOOKUP(data_to_clean[[#This Row],[state]],abbreviation_table[],2,FALSE)</f>
        <v>Missouri</v>
      </c>
      <c r="E1531" t="s">
        <v>3155</v>
      </c>
      <c r="F1531" t="str">
        <f>TRIM(LEFT(data_to_clean[[#This Row],[revenue]],FIND(" ",data_to_clean[[#This Row],[revenue]])))</f>
        <v>39.3</v>
      </c>
      <c r="G1531" t="str">
        <f>RIGHT(data_to_clean[[#This Row],[revenue]],LEN(data_to_clean[[#This Row],[revenue]])-FIND(" ",data_to_clean[[#This Row],[revenue]]))</f>
        <v>Million</v>
      </c>
      <c r="H1531" s="7">
        <f>VALUE(IF(data_to_clean[[#This Row],[multiplicity]]="Million",_xlfn.CONCAT(SUBSTITUTE(data_to_clean[[#This Row],[number]],".",""),"00000"),_xlfn.CONCAT(SUBSTITUTE(data_to_clean[[#This Row],[number]],".",""),"00000000")))</f>
        <v>39300000</v>
      </c>
      <c r="I1531" t="s">
        <v>5890</v>
      </c>
      <c r="J1531">
        <f>ROUND(VALUE(SUBSTITUTE(data_to_clean[[#This Row],[growth_%]],".",",")),0)</f>
        <v>271</v>
      </c>
      <c r="K1531" t="s">
        <v>1041</v>
      </c>
      <c r="L1531">
        <v>59</v>
      </c>
      <c r="M1531">
        <v>17</v>
      </c>
      <c r="N1531">
        <v>2007</v>
      </c>
      <c r="O1531">
        <v>1</v>
      </c>
      <c r="P1531" t="s">
        <v>854</v>
      </c>
      <c r="Q1531" t="b">
        <f>AND(ISNUMBER(data_to_clean[[#This Row],[revenue_formatted]]),ISNUMBER(data_to_clean[[#This Row],[growth_formatted_%]]),ISNUMBER(data_to_clean[[#This Row],[workers]]),ISNUMBER(data_to_clean[[#This Row],[previous_workers]]),ISNUMBER(data_to_clean[[#This Row],[founded]]),ISNUMBER(data_to_clean[[#This Row],[yrs_on_list]]))</f>
        <v>1</v>
      </c>
    </row>
    <row r="1532" spans="1:17" x14ac:dyDescent="0.25">
      <c r="A1532">
        <v>1526</v>
      </c>
      <c r="B1532" t="s">
        <v>5891</v>
      </c>
      <c r="C1532" t="s">
        <v>45</v>
      </c>
      <c r="D1532" t="str">
        <f>VLOOKUP(data_to_clean[[#This Row],[state]],abbreviation_table[],2,FALSE)</f>
        <v>Pennsylvania</v>
      </c>
      <c r="E1532" t="s">
        <v>167</v>
      </c>
      <c r="F1532" t="str">
        <f>TRIM(LEFT(data_to_clean[[#This Row],[revenue]],FIND(" ",data_to_clean[[#This Row],[revenue]])))</f>
        <v>8.9</v>
      </c>
      <c r="G1532" t="str">
        <f>RIGHT(data_to_clean[[#This Row],[revenue]],LEN(data_to_clean[[#This Row],[revenue]])-FIND(" ",data_to_clean[[#This Row],[revenue]]))</f>
        <v>Million</v>
      </c>
      <c r="H1532" s="7">
        <f>VALUE(IF(data_to_clean[[#This Row],[multiplicity]]="Million",_xlfn.CONCAT(SUBSTITUTE(data_to_clean[[#This Row],[number]],".",""),"00000"),_xlfn.CONCAT(SUBSTITUTE(data_to_clean[[#This Row],[number]],".",""),"00000000")))</f>
        <v>8900000</v>
      </c>
      <c r="I1532" t="s">
        <v>5893</v>
      </c>
      <c r="J1532">
        <f>ROUND(VALUE(SUBSTITUTE(data_to_clean[[#This Row],[growth_%]],".",",")),0)</f>
        <v>271</v>
      </c>
      <c r="K1532" t="s">
        <v>69</v>
      </c>
      <c r="L1532">
        <v>13</v>
      </c>
      <c r="M1532">
        <v>7</v>
      </c>
      <c r="N1532">
        <v>2005</v>
      </c>
      <c r="O1532">
        <v>1</v>
      </c>
      <c r="P1532" t="s">
        <v>1724</v>
      </c>
      <c r="Q1532" t="b">
        <f>AND(ISNUMBER(data_to_clean[[#This Row],[revenue_formatted]]),ISNUMBER(data_to_clean[[#This Row],[growth_formatted_%]]),ISNUMBER(data_to_clean[[#This Row],[workers]]),ISNUMBER(data_to_clean[[#This Row],[previous_workers]]),ISNUMBER(data_to_clean[[#This Row],[founded]]),ISNUMBER(data_to_clean[[#This Row],[yrs_on_list]]))</f>
        <v>1</v>
      </c>
    </row>
    <row r="1533" spans="1:17" x14ac:dyDescent="0.25">
      <c r="A1533">
        <v>1527</v>
      </c>
      <c r="B1533" t="s">
        <v>5894</v>
      </c>
      <c r="C1533" t="s">
        <v>462</v>
      </c>
      <c r="D1533" t="str">
        <f>VLOOKUP(data_to_clean[[#This Row],[state]],abbreviation_table[],2,FALSE)</f>
        <v>Kansas</v>
      </c>
      <c r="E1533" t="s">
        <v>135</v>
      </c>
      <c r="F1533" t="str">
        <f>TRIM(LEFT(data_to_clean[[#This Row],[revenue]],FIND(" ",data_to_clean[[#This Row],[revenue]])))</f>
        <v>9.6</v>
      </c>
      <c r="G1533" t="str">
        <f>RIGHT(data_to_clean[[#This Row],[revenue]],LEN(data_to_clean[[#This Row],[revenue]])-FIND(" ",data_to_clean[[#This Row],[revenue]]))</f>
        <v>Million</v>
      </c>
      <c r="H1533" s="7">
        <f>VALUE(IF(data_to_clean[[#This Row],[multiplicity]]="Million",_xlfn.CONCAT(SUBSTITUTE(data_to_clean[[#This Row],[number]],".",""),"00000"),_xlfn.CONCAT(SUBSTITUTE(data_to_clean[[#This Row],[number]],".",""),"00000000")))</f>
        <v>9600000</v>
      </c>
      <c r="I1533" t="s">
        <v>5896</v>
      </c>
      <c r="J1533">
        <f>ROUND(VALUE(SUBSTITUTE(data_to_clean[[#This Row],[growth_%]],".",",")),0)</f>
        <v>271</v>
      </c>
      <c r="K1533" t="s">
        <v>156</v>
      </c>
      <c r="L1533">
        <v>100</v>
      </c>
      <c r="M1533">
        <v>20</v>
      </c>
      <c r="N1533">
        <v>2012</v>
      </c>
      <c r="O1533">
        <v>2</v>
      </c>
      <c r="P1533" t="s">
        <v>466</v>
      </c>
      <c r="Q1533" t="b">
        <f>AND(ISNUMBER(data_to_clean[[#This Row],[revenue_formatted]]),ISNUMBER(data_to_clean[[#This Row],[growth_formatted_%]]),ISNUMBER(data_to_clean[[#This Row],[workers]]),ISNUMBER(data_to_clean[[#This Row],[previous_workers]]),ISNUMBER(data_to_clean[[#This Row],[founded]]),ISNUMBER(data_to_clean[[#This Row],[yrs_on_list]]))</f>
        <v>1</v>
      </c>
    </row>
    <row r="1534" spans="1:17" x14ac:dyDescent="0.25">
      <c r="A1534">
        <v>1528</v>
      </c>
      <c r="B1534" t="s">
        <v>5897</v>
      </c>
      <c r="C1534" t="s">
        <v>98</v>
      </c>
      <c r="D1534" t="str">
        <f>VLOOKUP(data_to_clean[[#This Row],[state]],abbreviation_table[],2,FALSE)</f>
        <v>Washington</v>
      </c>
      <c r="E1534" t="s">
        <v>287</v>
      </c>
      <c r="F1534" t="str">
        <f>TRIM(LEFT(data_to_clean[[#This Row],[revenue]],FIND(" ",data_to_clean[[#This Row],[revenue]])))</f>
        <v>6.3</v>
      </c>
      <c r="G1534" t="str">
        <f>RIGHT(data_to_clean[[#This Row],[revenue]],LEN(data_to_clean[[#This Row],[revenue]])-FIND(" ",data_to_clean[[#This Row],[revenue]]))</f>
        <v>Million</v>
      </c>
      <c r="H1534" s="7">
        <f>VALUE(IF(data_to_clean[[#This Row],[multiplicity]]="Million",_xlfn.CONCAT(SUBSTITUTE(data_to_clean[[#This Row],[number]],".",""),"00000"),_xlfn.CONCAT(SUBSTITUTE(data_to_clean[[#This Row],[number]],".",""),"00000000")))</f>
        <v>6300000</v>
      </c>
      <c r="I1534" t="s">
        <v>5899</v>
      </c>
      <c r="J1534">
        <f>ROUND(VALUE(SUBSTITUTE(data_to_clean[[#This Row],[growth_%]],".",",")),0)</f>
        <v>270</v>
      </c>
      <c r="K1534" t="s">
        <v>336</v>
      </c>
      <c r="L1534">
        <v>42</v>
      </c>
      <c r="M1534">
        <v>4</v>
      </c>
      <c r="N1534">
        <v>2009</v>
      </c>
      <c r="O1534">
        <v>1</v>
      </c>
      <c r="P1534" t="s">
        <v>908</v>
      </c>
      <c r="Q1534" t="b">
        <f>AND(ISNUMBER(data_to_clean[[#This Row],[revenue_formatted]]),ISNUMBER(data_to_clean[[#This Row],[growth_formatted_%]]),ISNUMBER(data_to_clean[[#This Row],[workers]]),ISNUMBER(data_to_clean[[#This Row],[previous_workers]]),ISNUMBER(data_to_clean[[#This Row],[founded]]),ISNUMBER(data_to_clean[[#This Row],[yrs_on_list]]))</f>
        <v>1</v>
      </c>
    </row>
    <row r="1535" spans="1:17" x14ac:dyDescent="0.25">
      <c r="A1535">
        <v>1529</v>
      </c>
      <c r="B1535" t="s">
        <v>5900</v>
      </c>
      <c r="C1535" t="s">
        <v>462</v>
      </c>
      <c r="D1535" t="str">
        <f>VLOOKUP(data_to_clean[[#This Row],[state]],abbreviation_table[],2,FALSE)</f>
        <v>Kansas</v>
      </c>
      <c r="E1535" t="s">
        <v>765</v>
      </c>
      <c r="F1535" t="str">
        <f>TRIM(LEFT(data_to_clean[[#This Row],[revenue]],FIND(" ",data_to_clean[[#This Row],[revenue]])))</f>
        <v>5.5</v>
      </c>
      <c r="G1535" t="str">
        <f>RIGHT(data_to_clean[[#This Row],[revenue]],LEN(data_to_clean[[#This Row],[revenue]])-FIND(" ",data_to_clean[[#This Row],[revenue]]))</f>
        <v>Million</v>
      </c>
      <c r="H1535" s="7">
        <f>VALUE(IF(data_to_clean[[#This Row],[multiplicity]]="Million",_xlfn.CONCAT(SUBSTITUTE(data_to_clean[[#This Row],[number]],".",""),"00000"),_xlfn.CONCAT(SUBSTITUTE(data_to_clean[[#This Row],[number]],".",""),"00000000")))</f>
        <v>5500000</v>
      </c>
      <c r="I1535" t="s">
        <v>5902</v>
      </c>
      <c r="J1535">
        <f>ROUND(VALUE(SUBSTITUTE(data_to_clean[[#This Row],[growth_%]],".",",")),0)</f>
        <v>270</v>
      </c>
      <c r="K1535" t="s">
        <v>233</v>
      </c>
      <c r="L1535">
        <v>31</v>
      </c>
      <c r="M1535">
        <v>9</v>
      </c>
      <c r="N1535">
        <v>2004</v>
      </c>
      <c r="O1535">
        <v>1</v>
      </c>
      <c r="P1535" t="s">
        <v>4932</v>
      </c>
      <c r="Q1535" t="b">
        <f>AND(ISNUMBER(data_to_clean[[#This Row],[revenue_formatted]]),ISNUMBER(data_to_clean[[#This Row],[growth_formatted_%]]),ISNUMBER(data_to_clean[[#This Row],[workers]]),ISNUMBER(data_to_clean[[#This Row],[previous_workers]]),ISNUMBER(data_to_clean[[#This Row],[founded]]),ISNUMBER(data_to_clean[[#This Row],[yrs_on_list]]))</f>
        <v>1</v>
      </c>
    </row>
    <row r="1536" spans="1:17" x14ac:dyDescent="0.25">
      <c r="A1536">
        <v>1530</v>
      </c>
      <c r="B1536" t="s">
        <v>5903</v>
      </c>
      <c r="C1536" t="s">
        <v>45</v>
      </c>
      <c r="D1536" t="str">
        <f>VLOOKUP(data_to_clean[[#This Row],[state]],abbreviation_table[],2,FALSE)</f>
        <v>Pennsylvania</v>
      </c>
      <c r="E1536" t="s">
        <v>5099</v>
      </c>
      <c r="F1536" t="str">
        <f>TRIM(LEFT(data_to_clean[[#This Row],[revenue]],FIND(" ",data_to_clean[[#This Row],[revenue]])))</f>
        <v>37.8</v>
      </c>
      <c r="G1536" t="str">
        <f>RIGHT(data_to_clean[[#This Row],[revenue]],LEN(data_to_clean[[#This Row],[revenue]])-FIND(" ",data_to_clean[[#This Row],[revenue]]))</f>
        <v>Million</v>
      </c>
      <c r="H1536" s="7">
        <f>VALUE(IF(data_to_clean[[#This Row],[multiplicity]]="Million",_xlfn.CONCAT(SUBSTITUTE(data_to_clean[[#This Row],[number]],".",""),"00000"),_xlfn.CONCAT(SUBSTITUTE(data_to_clean[[#This Row],[number]],".",""),"00000000")))</f>
        <v>37800000</v>
      </c>
      <c r="I1536" t="s">
        <v>5905</v>
      </c>
      <c r="J1536">
        <f>ROUND(VALUE(SUBSTITUTE(data_to_clean[[#This Row],[growth_%]],".",",")),0)</f>
        <v>270</v>
      </c>
      <c r="K1536" t="s">
        <v>233</v>
      </c>
      <c r="L1536">
        <v>50</v>
      </c>
      <c r="M1536">
        <v>10</v>
      </c>
      <c r="N1536">
        <v>2005</v>
      </c>
      <c r="O1536">
        <v>2</v>
      </c>
      <c r="P1536" t="s">
        <v>5906</v>
      </c>
      <c r="Q1536" t="b">
        <f>AND(ISNUMBER(data_to_clean[[#This Row],[revenue_formatted]]),ISNUMBER(data_to_clean[[#This Row],[growth_formatted_%]]),ISNUMBER(data_to_clean[[#This Row],[workers]]),ISNUMBER(data_to_clean[[#This Row],[previous_workers]]),ISNUMBER(data_to_clean[[#This Row],[founded]]),ISNUMBER(data_to_clean[[#This Row],[yrs_on_list]]))</f>
        <v>1</v>
      </c>
    </row>
    <row r="1537" spans="1:17" x14ac:dyDescent="0.25">
      <c r="A1537">
        <v>1531</v>
      </c>
      <c r="B1537" t="s">
        <v>5907</v>
      </c>
      <c r="C1537" t="s">
        <v>59</v>
      </c>
      <c r="D1537" t="str">
        <f>VLOOKUP(data_to_clean[[#This Row],[state]],abbreviation_table[],2,FALSE)</f>
        <v>New Jersey</v>
      </c>
      <c r="E1537" t="s">
        <v>617</v>
      </c>
      <c r="F1537" t="str">
        <f>TRIM(LEFT(data_to_clean[[#This Row],[revenue]],FIND(" ",data_to_clean[[#This Row],[revenue]])))</f>
        <v>3.3</v>
      </c>
      <c r="G1537" t="str">
        <f>RIGHT(data_to_clean[[#This Row],[revenue]],LEN(data_to_clean[[#This Row],[revenue]])-FIND(" ",data_to_clean[[#This Row],[revenue]]))</f>
        <v>Million</v>
      </c>
      <c r="H1537" s="7">
        <f>VALUE(IF(data_to_clean[[#This Row],[multiplicity]]="Million",_xlfn.CONCAT(SUBSTITUTE(data_to_clean[[#This Row],[number]],".",""),"00000"),_xlfn.CONCAT(SUBSTITUTE(data_to_clean[[#This Row],[number]],".",""),"00000000")))</f>
        <v>3300000</v>
      </c>
      <c r="I1537" t="s">
        <v>5909</v>
      </c>
      <c r="J1537">
        <f>ROUND(VALUE(SUBSTITUTE(data_to_clean[[#This Row],[growth_%]],".",",")),0)</f>
        <v>270</v>
      </c>
      <c r="K1537" t="s">
        <v>40</v>
      </c>
      <c r="L1537">
        <v>39</v>
      </c>
      <c r="M1537">
        <v>8</v>
      </c>
      <c r="N1537">
        <v>2006</v>
      </c>
      <c r="O1537">
        <v>1</v>
      </c>
      <c r="P1537" t="s">
        <v>5910</v>
      </c>
      <c r="Q1537" t="b">
        <f>AND(ISNUMBER(data_to_clean[[#This Row],[revenue_formatted]]),ISNUMBER(data_to_clean[[#This Row],[growth_formatted_%]]),ISNUMBER(data_to_clean[[#This Row],[workers]]),ISNUMBER(data_to_clean[[#This Row],[previous_workers]]),ISNUMBER(data_to_clean[[#This Row],[founded]]),ISNUMBER(data_to_clean[[#This Row],[yrs_on_list]]))</f>
        <v>1</v>
      </c>
    </row>
    <row r="1538" spans="1:17" x14ac:dyDescent="0.25">
      <c r="A1538">
        <v>1532</v>
      </c>
      <c r="B1538" t="s">
        <v>5911</v>
      </c>
      <c r="C1538" t="s">
        <v>1960</v>
      </c>
      <c r="D1538" t="str">
        <f>VLOOKUP(data_to_clean[[#This Row],[state]],abbreviation_table[],2,FALSE)</f>
        <v>Iowa</v>
      </c>
      <c r="E1538" t="s">
        <v>1207</v>
      </c>
      <c r="F1538" t="str">
        <f>TRIM(LEFT(data_to_clean[[#This Row],[revenue]],FIND(" ",data_to_clean[[#This Row],[revenue]])))</f>
        <v>10.1</v>
      </c>
      <c r="G1538" t="str">
        <f>RIGHT(data_to_clean[[#This Row],[revenue]],LEN(data_to_clean[[#This Row],[revenue]])-FIND(" ",data_to_clean[[#This Row],[revenue]]))</f>
        <v>Million</v>
      </c>
      <c r="H1538" s="7">
        <f>VALUE(IF(data_to_clean[[#This Row],[multiplicity]]="Million",_xlfn.CONCAT(SUBSTITUTE(data_to_clean[[#This Row],[number]],".",""),"00000"),_xlfn.CONCAT(SUBSTITUTE(data_to_clean[[#This Row],[number]],".",""),"00000000")))</f>
        <v>10100000</v>
      </c>
      <c r="I1538" t="s">
        <v>5913</v>
      </c>
      <c r="J1538">
        <f>ROUND(VALUE(SUBSTITUTE(data_to_clean[[#This Row],[growth_%]],".",",")),0)</f>
        <v>270</v>
      </c>
      <c r="K1538" t="s">
        <v>175</v>
      </c>
      <c r="L1538">
        <v>80</v>
      </c>
      <c r="M1538">
        <v>9</v>
      </c>
      <c r="N1538">
        <v>2008</v>
      </c>
      <c r="O1538">
        <v>3</v>
      </c>
      <c r="P1538" t="s">
        <v>5914</v>
      </c>
      <c r="Q1538" t="b">
        <f>AND(ISNUMBER(data_to_clean[[#This Row],[revenue_formatted]]),ISNUMBER(data_to_clean[[#This Row],[growth_formatted_%]]),ISNUMBER(data_to_clean[[#This Row],[workers]]),ISNUMBER(data_to_clean[[#This Row],[previous_workers]]),ISNUMBER(data_to_clean[[#This Row],[founded]]),ISNUMBER(data_to_clean[[#This Row],[yrs_on_list]]))</f>
        <v>1</v>
      </c>
    </row>
    <row r="1539" spans="1:17" x14ac:dyDescent="0.25">
      <c r="A1539">
        <v>1533</v>
      </c>
      <c r="B1539" t="s">
        <v>5915</v>
      </c>
      <c r="C1539" t="s">
        <v>80</v>
      </c>
      <c r="D1539" t="str">
        <f>VLOOKUP(data_to_clean[[#This Row],[state]],abbreviation_table[],2,FALSE)</f>
        <v>California</v>
      </c>
      <c r="E1539" t="s">
        <v>5917</v>
      </c>
      <c r="F1539" t="str">
        <f>TRIM(LEFT(data_to_clean[[#This Row],[revenue]],FIND(" ",data_to_clean[[#This Row],[revenue]])))</f>
        <v>182.6</v>
      </c>
      <c r="G1539" t="str">
        <f>RIGHT(data_to_clean[[#This Row],[revenue]],LEN(data_to_clean[[#This Row],[revenue]])-FIND(" ",data_to_clean[[#This Row],[revenue]]))</f>
        <v>Million</v>
      </c>
      <c r="H1539" s="7">
        <f>VALUE(IF(data_to_clean[[#This Row],[multiplicity]]="Million",_xlfn.CONCAT(SUBSTITUTE(data_to_clean[[#This Row],[number]],".",""),"00000"),_xlfn.CONCAT(SUBSTITUTE(data_to_clean[[#This Row],[number]],".",""),"00000000")))</f>
        <v>182600000</v>
      </c>
      <c r="I1539" t="s">
        <v>5918</v>
      </c>
      <c r="J1539">
        <f>ROUND(VALUE(SUBSTITUTE(data_to_clean[[#This Row],[growth_%]],".",",")),0)</f>
        <v>270</v>
      </c>
      <c r="K1539" t="s">
        <v>55</v>
      </c>
      <c r="L1539">
        <v>512</v>
      </c>
      <c r="M1539">
        <v>43</v>
      </c>
      <c r="N1539">
        <v>2015</v>
      </c>
      <c r="O1539">
        <v>1</v>
      </c>
      <c r="P1539" t="s">
        <v>137</v>
      </c>
      <c r="Q1539" t="b">
        <f>AND(ISNUMBER(data_to_clean[[#This Row],[revenue_formatted]]),ISNUMBER(data_to_clean[[#This Row],[growth_formatted_%]]),ISNUMBER(data_to_clean[[#This Row],[workers]]),ISNUMBER(data_to_clean[[#This Row],[previous_workers]]),ISNUMBER(data_to_clean[[#This Row],[founded]]),ISNUMBER(data_to_clean[[#This Row],[yrs_on_list]]))</f>
        <v>1</v>
      </c>
    </row>
    <row r="1540" spans="1:17" x14ac:dyDescent="0.25">
      <c r="A1540">
        <v>1534</v>
      </c>
      <c r="B1540" t="s">
        <v>5919</v>
      </c>
      <c r="C1540" t="s">
        <v>59</v>
      </c>
      <c r="D1540" t="str">
        <f>VLOOKUP(data_to_clean[[#This Row],[state]],abbreviation_table[],2,FALSE)</f>
        <v>New Jersey</v>
      </c>
      <c r="E1540" t="s">
        <v>2604</v>
      </c>
      <c r="F1540" t="str">
        <f>TRIM(LEFT(data_to_clean[[#This Row],[revenue]],FIND(" ",data_to_clean[[#This Row],[revenue]])))</f>
        <v>29.6</v>
      </c>
      <c r="G1540" t="str">
        <f>RIGHT(data_to_clean[[#This Row],[revenue]],LEN(data_to_clean[[#This Row],[revenue]])-FIND(" ",data_to_clean[[#This Row],[revenue]]))</f>
        <v>Million</v>
      </c>
      <c r="H1540" s="7">
        <f>VALUE(IF(data_to_clean[[#This Row],[multiplicity]]="Million",_xlfn.CONCAT(SUBSTITUTE(data_to_clean[[#This Row],[number]],".",""),"00000"),_xlfn.CONCAT(SUBSTITUTE(data_to_clean[[#This Row],[number]],".",""),"00000000")))</f>
        <v>29600000</v>
      </c>
      <c r="I1540" t="s">
        <v>5921</v>
      </c>
      <c r="J1540">
        <f>ROUND(VALUE(SUBSTITUTE(data_to_clean[[#This Row],[growth_%]],".",",")),0)</f>
        <v>270</v>
      </c>
      <c r="K1540" t="s">
        <v>329</v>
      </c>
      <c r="L1540">
        <v>195</v>
      </c>
      <c r="M1540">
        <v>54</v>
      </c>
      <c r="N1540">
        <v>2011</v>
      </c>
      <c r="O1540">
        <v>2</v>
      </c>
      <c r="P1540" t="s">
        <v>5922</v>
      </c>
      <c r="Q1540" t="b">
        <f>AND(ISNUMBER(data_to_clean[[#This Row],[revenue_formatted]]),ISNUMBER(data_to_clean[[#This Row],[growth_formatted_%]]),ISNUMBER(data_to_clean[[#This Row],[workers]]),ISNUMBER(data_to_clean[[#This Row],[previous_workers]]),ISNUMBER(data_to_clean[[#This Row],[founded]]),ISNUMBER(data_to_clean[[#This Row],[yrs_on_list]]))</f>
        <v>1</v>
      </c>
    </row>
    <row r="1541" spans="1:17" x14ac:dyDescent="0.25">
      <c r="A1541">
        <v>1535</v>
      </c>
      <c r="B1541" t="s">
        <v>5923</v>
      </c>
      <c r="C1541" t="s">
        <v>80</v>
      </c>
      <c r="D1541" t="str">
        <f>VLOOKUP(data_to_clean[[#This Row],[state]],abbreviation_table[],2,FALSE)</f>
        <v>California</v>
      </c>
      <c r="E1541" t="s">
        <v>5925</v>
      </c>
      <c r="F1541" t="str">
        <f>TRIM(LEFT(data_to_clean[[#This Row],[revenue]],FIND(" ",data_to_clean[[#This Row],[revenue]])))</f>
        <v>32.8</v>
      </c>
      <c r="G1541" t="str">
        <f>RIGHT(data_to_clean[[#This Row],[revenue]],LEN(data_to_clean[[#This Row],[revenue]])-FIND(" ",data_to_clean[[#This Row],[revenue]]))</f>
        <v>Million</v>
      </c>
      <c r="H1541" s="7">
        <f>VALUE(IF(data_to_clean[[#This Row],[multiplicity]]="Million",_xlfn.CONCAT(SUBSTITUTE(data_to_clean[[#This Row],[number]],".",""),"00000"),_xlfn.CONCAT(SUBSTITUTE(data_to_clean[[#This Row],[number]],".",""),"00000000")))</f>
        <v>32800000</v>
      </c>
      <c r="I1541" t="s">
        <v>5926</v>
      </c>
      <c r="J1541">
        <f>ROUND(VALUE(SUBSTITUTE(data_to_clean[[#This Row],[growth_%]],".",",")),0)</f>
        <v>270</v>
      </c>
      <c r="K1541" t="s">
        <v>156</v>
      </c>
      <c r="L1541">
        <v>300</v>
      </c>
      <c r="M1541">
        <v>30</v>
      </c>
      <c r="N1541">
        <v>2010</v>
      </c>
      <c r="O1541">
        <v>1</v>
      </c>
      <c r="P1541" t="s">
        <v>2693</v>
      </c>
      <c r="Q1541" t="b">
        <f>AND(ISNUMBER(data_to_clean[[#This Row],[revenue_formatted]]),ISNUMBER(data_to_clean[[#This Row],[growth_formatted_%]]),ISNUMBER(data_to_clean[[#This Row],[workers]]),ISNUMBER(data_to_clean[[#This Row],[previous_workers]]),ISNUMBER(data_to_clean[[#This Row],[founded]]),ISNUMBER(data_to_clean[[#This Row],[yrs_on_list]]))</f>
        <v>1</v>
      </c>
    </row>
    <row r="1542" spans="1:17" x14ac:dyDescent="0.25">
      <c r="A1542">
        <v>1536</v>
      </c>
      <c r="B1542" t="s">
        <v>5927</v>
      </c>
      <c r="C1542" t="s">
        <v>86</v>
      </c>
      <c r="D1542" t="str">
        <f>VLOOKUP(data_to_clean[[#This Row],[state]],abbreviation_table[],2,FALSE)</f>
        <v>Colorado</v>
      </c>
      <c r="E1542" t="s">
        <v>1290</v>
      </c>
      <c r="F1542" t="str">
        <f>TRIM(LEFT(data_to_clean[[#This Row],[revenue]],FIND(" ",data_to_clean[[#This Row],[revenue]])))</f>
        <v>18.4</v>
      </c>
      <c r="G1542" t="str">
        <f>RIGHT(data_to_clean[[#This Row],[revenue]],LEN(data_to_clean[[#This Row],[revenue]])-FIND(" ",data_to_clean[[#This Row],[revenue]]))</f>
        <v>Million</v>
      </c>
      <c r="H1542" s="7">
        <f>VALUE(IF(data_to_clean[[#This Row],[multiplicity]]="Million",_xlfn.CONCAT(SUBSTITUTE(data_to_clean[[#This Row],[number]],".",""),"00000"),_xlfn.CONCAT(SUBSTITUTE(data_to_clean[[#This Row],[number]],".",""),"00000000")))</f>
        <v>18400000</v>
      </c>
      <c r="I1542" t="s">
        <v>5929</v>
      </c>
      <c r="J1542">
        <f>ROUND(VALUE(SUBSTITUTE(data_to_clean[[#This Row],[growth_%]],".",",")),0)</f>
        <v>269</v>
      </c>
      <c r="K1542" t="s">
        <v>33</v>
      </c>
      <c r="L1542">
        <v>78</v>
      </c>
      <c r="M1542">
        <v>71</v>
      </c>
      <c r="N1542">
        <v>2010</v>
      </c>
      <c r="O1542">
        <v>2</v>
      </c>
      <c r="P1542" t="s">
        <v>2085</v>
      </c>
      <c r="Q1542" t="b">
        <f>AND(ISNUMBER(data_to_clean[[#This Row],[revenue_formatted]]),ISNUMBER(data_to_clean[[#This Row],[growth_formatted_%]]),ISNUMBER(data_to_clean[[#This Row],[workers]]),ISNUMBER(data_to_clean[[#This Row],[previous_workers]]),ISNUMBER(data_to_clean[[#This Row],[founded]]),ISNUMBER(data_to_clean[[#This Row],[yrs_on_list]]))</f>
        <v>1</v>
      </c>
    </row>
    <row r="1543" spans="1:17" x14ac:dyDescent="0.25">
      <c r="A1543">
        <v>1537</v>
      </c>
      <c r="B1543" t="s">
        <v>5930</v>
      </c>
      <c r="C1543" t="s">
        <v>166</v>
      </c>
      <c r="D1543" t="str">
        <f>VLOOKUP(data_to_clean[[#This Row],[state]],abbreviation_table[],2,FALSE)</f>
        <v>Utah</v>
      </c>
      <c r="E1543" t="s">
        <v>760</v>
      </c>
      <c r="F1543" t="str">
        <f>TRIM(LEFT(data_to_clean[[#This Row],[revenue]],FIND(" ",data_to_clean[[#This Row],[revenue]])))</f>
        <v>2.8</v>
      </c>
      <c r="G1543" t="str">
        <f>RIGHT(data_to_clean[[#This Row],[revenue]],LEN(data_to_clean[[#This Row],[revenue]])-FIND(" ",data_to_clean[[#This Row],[revenue]]))</f>
        <v>Million</v>
      </c>
      <c r="H1543" s="7">
        <f>VALUE(IF(data_to_clean[[#This Row],[multiplicity]]="Million",_xlfn.CONCAT(SUBSTITUTE(data_to_clean[[#This Row],[number]],".",""),"00000"),_xlfn.CONCAT(SUBSTITUTE(data_to_clean[[#This Row],[number]],".",""),"00000000")))</f>
        <v>2800000</v>
      </c>
      <c r="I1543" t="s">
        <v>5932</v>
      </c>
      <c r="J1543">
        <f>ROUND(VALUE(SUBSTITUTE(data_to_clean[[#This Row],[growth_%]],".",",")),0)</f>
        <v>269</v>
      </c>
      <c r="K1543" t="s">
        <v>40</v>
      </c>
      <c r="L1543">
        <v>102</v>
      </c>
      <c r="M1543">
        <v>42</v>
      </c>
      <c r="N1543">
        <v>1994</v>
      </c>
      <c r="O1543">
        <v>3</v>
      </c>
      <c r="P1543" t="s">
        <v>1734</v>
      </c>
      <c r="Q1543" t="b">
        <f>AND(ISNUMBER(data_to_clean[[#This Row],[revenue_formatted]]),ISNUMBER(data_to_clean[[#This Row],[growth_formatted_%]]),ISNUMBER(data_to_clean[[#This Row],[workers]]),ISNUMBER(data_to_clean[[#This Row],[previous_workers]]),ISNUMBER(data_to_clean[[#This Row],[founded]]),ISNUMBER(data_to_clean[[#This Row],[yrs_on_list]]))</f>
        <v>1</v>
      </c>
    </row>
    <row r="1544" spans="1:17" x14ac:dyDescent="0.25">
      <c r="A1544">
        <v>1538</v>
      </c>
      <c r="B1544" t="s">
        <v>5933</v>
      </c>
      <c r="C1544" t="s">
        <v>333</v>
      </c>
      <c r="D1544" t="str">
        <f>VLOOKUP(data_to_clean[[#This Row],[state]],abbreviation_table[],2,FALSE)</f>
        <v>Alabama</v>
      </c>
      <c r="E1544" t="s">
        <v>585</v>
      </c>
      <c r="F1544" t="str">
        <f>TRIM(LEFT(data_to_clean[[#This Row],[revenue]],FIND(" ",data_to_clean[[#This Row],[revenue]])))</f>
        <v>7.6</v>
      </c>
      <c r="G1544" t="str">
        <f>RIGHT(data_to_clean[[#This Row],[revenue]],LEN(data_to_clean[[#This Row],[revenue]])-FIND(" ",data_to_clean[[#This Row],[revenue]]))</f>
        <v>Million</v>
      </c>
      <c r="H1544" s="7">
        <f>VALUE(IF(data_to_clean[[#This Row],[multiplicity]]="Million",_xlfn.CONCAT(SUBSTITUTE(data_to_clean[[#This Row],[number]],".",""),"00000"),_xlfn.CONCAT(SUBSTITUTE(data_to_clean[[#This Row],[number]],".",""),"00000000")))</f>
        <v>7600000</v>
      </c>
      <c r="I1544" t="s">
        <v>5935</v>
      </c>
      <c r="J1544">
        <f>ROUND(VALUE(SUBSTITUTE(data_to_clean[[#This Row],[growth_%]],".",",")),0)</f>
        <v>269</v>
      </c>
      <c r="K1544" t="s">
        <v>69</v>
      </c>
      <c r="L1544">
        <v>40</v>
      </c>
      <c r="M1544">
        <v>12</v>
      </c>
      <c r="N1544">
        <v>2005</v>
      </c>
      <c r="O1544">
        <v>4</v>
      </c>
      <c r="P1544" t="s">
        <v>5936</v>
      </c>
      <c r="Q1544" t="b">
        <f>AND(ISNUMBER(data_to_clean[[#This Row],[revenue_formatted]]),ISNUMBER(data_to_clean[[#This Row],[growth_formatted_%]]),ISNUMBER(data_to_clean[[#This Row],[workers]]),ISNUMBER(data_to_clean[[#This Row],[previous_workers]]),ISNUMBER(data_to_clean[[#This Row],[founded]]),ISNUMBER(data_to_clean[[#This Row],[yrs_on_list]]))</f>
        <v>1</v>
      </c>
    </row>
    <row r="1545" spans="1:17" x14ac:dyDescent="0.25">
      <c r="A1545">
        <v>1539</v>
      </c>
      <c r="B1545" t="s">
        <v>5937</v>
      </c>
      <c r="C1545" t="s">
        <v>243</v>
      </c>
      <c r="D1545" t="str">
        <f>VLOOKUP(data_to_clean[[#This Row],[state]],abbreviation_table[],2,FALSE)</f>
        <v>Maryland</v>
      </c>
      <c r="E1545" t="s">
        <v>5939</v>
      </c>
      <c r="F1545" t="str">
        <f>TRIM(LEFT(data_to_clean[[#This Row],[revenue]],FIND(" ",data_to_clean[[#This Row],[revenue]])))</f>
        <v>160.7</v>
      </c>
      <c r="G1545" t="str">
        <f>RIGHT(data_to_clean[[#This Row],[revenue]],LEN(data_to_clean[[#This Row],[revenue]])-FIND(" ",data_to_clean[[#This Row],[revenue]]))</f>
        <v>Million</v>
      </c>
      <c r="H1545" s="7">
        <f>VALUE(IF(data_to_clean[[#This Row],[multiplicity]]="Million",_xlfn.CONCAT(SUBSTITUTE(data_to_clean[[#This Row],[number]],".",""),"00000"),_xlfn.CONCAT(SUBSTITUTE(data_to_clean[[#This Row],[number]],".",""),"00000000")))</f>
        <v>160700000</v>
      </c>
      <c r="I1545" t="s">
        <v>5940</v>
      </c>
      <c r="J1545">
        <f>ROUND(VALUE(SUBSTITUTE(data_to_clean[[#This Row],[growth_%]],".",",")),0)</f>
        <v>269</v>
      </c>
      <c r="K1545" t="s">
        <v>181</v>
      </c>
      <c r="L1545">
        <v>44</v>
      </c>
      <c r="M1545">
        <v>18</v>
      </c>
      <c r="N1545">
        <v>2010</v>
      </c>
      <c r="O1545">
        <v>4</v>
      </c>
      <c r="P1545" t="s">
        <v>1270</v>
      </c>
      <c r="Q1545" t="b">
        <f>AND(ISNUMBER(data_to_clean[[#This Row],[revenue_formatted]]),ISNUMBER(data_to_clean[[#This Row],[growth_formatted_%]]),ISNUMBER(data_to_clean[[#This Row],[workers]]),ISNUMBER(data_to_clean[[#This Row],[previous_workers]]),ISNUMBER(data_to_clean[[#This Row],[founded]]),ISNUMBER(data_to_clean[[#This Row],[yrs_on_list]]))</f>
        <v>1</v>
      </c>
    </row>
    <row r="1546" spans="1:17" x14ac:dyDescent="0.25">
      <c r="A1546">
        <v>1540</v>
      </c>
      <c r="B1546" t="s">
        <v>5941</v>
      </c>
      <c r="C1546" t="s">
        <v>86</v>
      </c>
      <c r="D1546" t="str">
        <f>VLOOKUP(data_to_clean[[#This Row],[state]],abbreviation_table[],2,FALSE)</f>
        <v>Colorado</v>
      </c>
      <c r="E1546" t="s">
        <v>1290</v>
      </c>
      <c r="F1546" t="str">
        <f>TRIM(LEFT(data_to_clean[[#This Row],[revenue]],FIND(" ",data_to_clean[[#This Row],[revenue]])))</f>
        <v>18.4</v>
      </c>
      <c r="G1546" t="str">
        <f>RIGHT(data_to_clean[[#This Row],[revenue]],LEN(data_to_clean[[#This Row],[revenue]])-FIND(" ",data_to_clean[[#This Row],[revenue]]))</f>
        <v>Million</v>
      </c>
      <c r="H1546" s="7">
        <f>VALUE(IF(data_to_clean[[#This Row],[multiplicity]]="Million",_xlfn.CONCAT(SUBSTITUTE(data_to_clean[[#This Row],[number]],".",""),"00000"),_xlfn.CONCAT(SUBSTITUTE(data_to_clean[[#This Row],[number]],".",""),"00000000")))</f>
        <v>18400000</v>
      </c>
      <c r="I1546" t="s">
        <v>5943</v>
      </c>
      <c r="J1546">
        <f>ROUND(VALUE(SUBSTITUTE(data_to_clean[[#This Row],[growth_%]],".",",")),0)</f>
        <v>269</v>
      </c>
      <c r="K1546" t="s">
        <v>336</v>
      </c>
      <c r="L1546">
        <v>168</v>
      </c>
      <c r="M1546">
        <v>75</v>
      </c>
      <c r="N1546">
        <v>2010</v>
      </c>
      <c r="O1546">
        <v>2</v>
      </c>
      <c r="P1546" t="s">
        <v>89</v>
      </c>
      <c r="Q1546" t="b">
        <f>AND(ISNUMBER(data_to_clean[[#This Row],[revenue_formatted]]),ISNUMBER(data_to_clean[[#This Row],[growth_formatted_%]]),ISNUMBER(data_to_clean[[#This Row],[workers]]),ISNUMBER(data_to_clean[[#This Row],[previous_workers]]),ISNUMBER(data_to_clean[[#This Row],[founded]]),ISNUMBER(data_to_clean[[#This Row],[yrs_on_list]]))</f>
        <v>1</v>
      </c>
    </row>
    <row r="1547" spans="1:17" x14ac:dyDescent="0.25">
      <c r="A1547">
        <v>1541</v>
      </c>
      <c r="B1547" t="s">
        <v>5944</v>
      </c>
      <c r="C1547" t="s">
        <v>974</v>
      </c>
      <c r="D1547" t="str">
        <f>VLOOKUP(data_to_clean[[#This Row],[state]],abbreviation_table[],2,FALSE)</f>
        <v>District of Columbia</v>
      </c>
      <c r="E1547" t="s">
        <v>4437</v>
      </c>
      <c r="F1547" t="str">
        <f>TRIM(LEFT(data_to_clean[[#This Row],[revenue]],FIND(" ",data_to_clean[[#This Row],[revenue]])))</f>
        <v>46.7</v>
      </c>
      <c r="G1547" t="str">
        <f>RIGHT(data_to_clean[[#This Row],[revenue]],LEN(data_to_clean[[#This Row],[revenue]])-FIND(" ",data_to_clean[[#This Row],[revenue]]))</f>
        <v>Million</v>
      </c>
      <c r="H1547" s="7">
        <f>VALUE(IF(data_to_clean[[#This Row],[multiplicity]]="Million",_xlfn.CONCAT(SUBSTITUTE(data_to_clean[[#This Row],[number]],".",""),"00000"),_xlfn.CONCAT(SUBSTITUTE(data_to_clean[[#This Row],[number]],".",""),"00000000")))</f>
        <v>46700000</v>
      </c>
      <c r="I1547" t="s">
        <v>5946</v>
      </c>
      <c r="J1547">
        <f>ROUND(VALUE(SUBSTITUTE(data_to_clean[[#This Row],[growth_%]],".",",")),0)</f>
        <v>269</v>
      </c>
      <c r="K1547" t="s">
        <v>156</v>
      </c>
      <c r="L1547">
        <v>300</v>
      </c>
      <c r="M1547">
        <v>50</v>
      </c>
      <c r="N1547">
        <v>1996</v>
      </c>
      <c r="O1547">
        <v>7</v>
      </c>
      <c r="P1547" t="s">
        <v>3004</v>
      </c>
      <c r="Q1547" t="b">
        <f>AND(ISNUMBER(data_to_clean[[#This Row],[revenue_formatted]]),ISNUMBER(data_to_clean[[#This Row],[growth_formatted_%]]),ISNUMBER(data_to_clean[[#This Row],[workers]]),ISNUMBER(data_to_clean[[#This Row],[previous_workers]]),ISNUMBER(data_to_clean[[#This Row],[founded]]),ISNUMBER(data_to_clean[[#This Row],[yrs_on_list]]))</f>
        <v>1</v>
      </c>
    </row>
    <row r="1548" spans="1:17" x14ac:dyDescent="0.25">
      <c r="A1548">
        <v>1542</v>
      </c>
      <c r="B1548" t="s">
        <v>5947</v>
      </c>
      <c r="C1548" t="s">
        <v>1999</v>
      </c>
      <c r="D1548" t="str">
        <f>VLOOKUP(data_to_clean[[#This Row],[state]],abbreviation_table[],2,FALSE)</f>
        <v>Oklahoma</v>
      </c>
      <c r="E1548" t="s">
        <v>5584</v>
      </c>
      <c r="F1548" t="str">
        <f>TRIM(LEFT(data_to_clean[[#This Row],[revenue]],FIND(" ",data_to_clean[[#This Row],[revenue]])))</f>
        <v>22</v>
      </c>
      <c r="G1548" t="str">
        <f>RIGHT(data_to_clean[[#This Row],[revenue]],LEN(data_to_clean[[#This Row],[revenue]])-FIND(" ",data_to_clean[[#This Row],[revenue]]))</f>
        <v>Million</v>
      </c>
      <c r="H1548" s="7">
        <f>VALUE(IF(data_to_clean[[#This Row],[multiplicity]]="Million",_xlfn.CONCAT(SUBSTITUTE(data_to_clean[[#This Row],[number]],".",""),"00000"),_xlfn.CONCAT(SUBSTITUTE(data_to_clean[[#This Row],[number]],".",""),"00000000")))</f>
        <v>2200000</v>
      </c>
      <c r="I1548" t="s">
        <v>5949</v>
      </c>
      <c r="J1548">
        <f>ROUND(VALUE(SUBSTITUTE(data_to_clean[[#This Row],[growth_%]],".",",")),0)</f>
        <v>269</v>
      </c>
      <c r="K1548" t="s">
        <v>55</v>
      </c>
      <c r="L1548">
        <v>290</v>
      </c>
      <c r="M1548">
        <v>30</v>
      </c>
      <c r="N1548">
        <v>2014</v>
      </c>
      <c r="O1548">
        <v>1</v>
      </c>
      <c r="P1548" t="s">
        <v>5950</v>
      </c>
      <c r="Q1548" t="b">
        <f>AND(ISNUMBER(data_to_clean[[#This Row],[revenue_formatted]]),ISNUMBER(data_to_clean[[#This Row],[growth_formatted_%]]),ISNUMBER(data_to_clean[[#This Row],[workers]]),ISNUMBER(data_to_clean[[#This Row],[previous_workers]]),ISNUMBER(data_to_clean[[#This Row],[founded]]),ISNUMBER(data_to_clean[[#This Row],[yrs_on_list]]))</f>
        <v>1</v>
      </c>
    </row>
    <row r="1549" spans="1:17" x14ac:dyDescent="0.25">
      <c r="A1549">
        <v>1543</v>
      </c>
      <c r="B1549" t="s">
        <v>5951</v>
      </c>
      <c r="C1549" t="s">
        <v>52</v>
      </c>
      <c r="D1549" t="str">
        <f>VLOOKUP(data_to_clean[[#This Row],[state]],abbreviation_table[],2,FALSE)</f>
        <v>Florida</v>
      </c>
      <c r="E1549" t="s">
        <v>1305</v>
      </c>
      <c r="F1549" t="str">
        <f>TRIM(LEFT(data_to_clean[[#This Row],[revenue]],FIND(" ",data_to_clean[[#This Row],[revenue]])))</f>
        <v>5.2</v>
      </c>
      <c r="G1549" t="str">
        <f>RIGHT(data_to_clean[[#This Row],[revenue]],LEN(data_to_clean[[#This Row],[revenue]])-FIND(" ",data_to_clean[[#This Row],[revenue]]))</f>
        <v>Million</v>
      </c>
      <c r="H1549" s="7">
        <f>VALUE(IF(data_to_clean[[#This Row],[multiplicity]]="Million",_xlfn.CONCAT(SUBSTITUTE(data_to_clean[[#This Row],[number]],".",""),"00000"),_xlfn.CONCAT(SUBSTITUTE(data_to_clean[[#This Row],[number]],".",""),"00000000")))</f>
        <v>5200000</v>
      </c>
      <c r="I1549" t="s">
        <v>5953</v>
      </c>
      <c r="J1549">
        <f>ROUND(VALUE(SUBSTITUTE(data_to_clean[[#This Row],[growth_%]],".",",")),0)</f>
        <v>269</v>
      </c>
      <c r="K1549" t="s">
        <v>55</v>
      </c>
      <c r="L1549">
        <v>10</v>
      </c>
      <c r="M1549">
        <v>2</v>
      </c>
      <c r="N1549">
        <v>2013</v>
      </c>
      <c r="O1549">
        <v>2</v>
      </c>
      <c r="P1549" t="s">
        <v>5954</v>
      </c>
      <c r="Q1549" t="b">
        <f>AND(ISNUMBER(data_to_clean[[#This Row],[revenue_formatted]]),ISNUMBER(data_to_clean[[#This Row],[growth_formatted_%]]),ISNUMBER(data_to_clean[[#This Row],[workers]]),ISNUMBER(data_to_clean[[#This Row],[previous_workers]]),ISNUMBER(data_to_clean[[#This Row],[founded]]),ISNUMBER(data_to_clean[[#This Row],[yrs_on_list]]))</f>
        <v>1</v>
      </c>
    </row>
    <row r="1550" spans="1:17" x14ac:dyDescent="0.25">
      <c r="A1550">
        <v>1544</v>
      </c>
      <c r="B1550" t="s">
        <v>5955</v>
      </c>
      <c r="C1550" t="s">
        <v>166</v>
      </c>
      <c r="D1550" t="str">
        <f>VLOOKUP(data_to_clean[[#This Row],[state]],abbreviation_table[],2,FALSE)</f>
        <v>Utah</v>
      </c>
      <c r="E1550" t="s">
        <v>2210</v>
      </c>
      <c r="F1550" t="str">
        <f>TRIM(LEFT(data_to_clean[[#This Row],[revenue]],FIND(" ",data_to_clean[[#This Row],[revenue]])))</f>
        <v>8.7</v>
      </c>
      <c r="G1550" t="str">
        <f>RIGHT(data_to_clean[[#This Row],[revenue]],LEN(data_to_clean[[#This Row],[revenue]])-FIND(" ",data_to_clean[[#This Row],[revenue]]))</f>
        <v>Million</v>
      </c>
      <c r="H1550" s="7">
        <f>VALUE(IF(data_to_clean[[#This Row],[multiplicity]]="Million",_xlfn.CONCAT(SUBSTITUTE(data_to_clean[[#This Row],[number]],".",""),"00000"),_xlfn.CONCAT(SUBSTITUTE(data_to_clean[[#This Row],[number]],".",""),"00000000")))</f>
        <v>8700000</v>
      </c>
      <c r="I1550" t="s">
        <v>5957</v>
      </c>
      <c r="J1550">
        <f>ROUND(VALUE(SUBSTITUTE(data_to_clean[[#This Row],[growth_%]],".",",")),0)</f>
        <v>269</v>
      </c>
      <c r="K1550" t="s">
        <v>107</v>
      </c>
      <c r="L1550">
        <v>32</v>
      </c>
      <c r="M1550">
        <v>12</v>
      </c>
      <c r="N1550">
        <v>2008</v>
      </c>
      <c r="O1550">
        <v>4</v>
      </c>
      <c r="P1550" t="s">
        <v>319</v>
      </c>
      <c r="Q1550" t="b">
        <f>AND(ISNUMBER(data_to_clean[[#This Row],[revenue_formatted]]),ISNUMBER(data_to_clean[[#This Row],[growth_formatted_%]]),ISNUMBER(data_to_clean[[#This Row],[workers]]),ISNUMBER(data_to_clean[[#This Row],[previous_workers]]),ISNUMBER(data_to_clean[[#This Row],[founded]]),ISNUMBER(data_to_clean[[#This Row],[yrs_on_list]]))</f>
        <v>1</v>
      </c>
    </row>
    <row r="1551" spans="1:17" x14ac:dyDescent="0.25">
      <c r="A1551">
        <v>1545</v>
      </c>
      <c r="B1551" t="s">
        <v>5958</v>
      </c>
      <c r="C1551" t="s">
        <v>105</v>
      </c>
      <c r="D1551" t="str">
        <f>VLOOKUP(data_to_clean[[#This Row],[state]],abbreviation_table[],2,FALSE)</f>
        <v>New York</v>
      </c>
      <c r="E1551" t="s">
        <v>2578</v>
      </c>
      <c r="F1551" t="str">
        <f>TRIM(LEFT(data_to_clean[[#This Row],[revenue]],FIND(" ",data_to_clean[[#This Row],[revenue]])))</f>
        <v>15.6</v>
      </c>
      <c r="G1551" t="str">
        <f>RIGHT(data_to_clean[[#This Row],[revenue]],LEN(data_to_clean[[#This Row],[revenue]])-FIND(" ",data_to_clean[[#This Row],[revenue]]))</f>
        <v>Million</v>
      </c>
      <c r="H1551" s="7">
        <f>VALUE(IF(data_to_clean[[#This Row],[multiplicity]]="Million",_xlfn.CONCAT(SUBSTITUTE(data_to_clean[[#This Row],[number]],".",""),"00000"),_xlfn.CONCAT(SUBSTITUTE(data_to_clean[[#This Row],[number]],".",""),"00000000")))</f>
        <v>15600000</v>
      </c>
      <c r="I1551" t="s">
        <v>5960</v>
      </c>
      <c r="J1551">
        <f>ROUND(VALUE(SUBSTITUTE(data_to_clean[[#This Row],[growth_%]],".",",")),0)</f>
        <v>268</v>
      </c>
      <c r="K1551" t="s">
        <v>40</v>
      </c>
      <c r="L1551">
        <v>60</v>
      </c>
      <c r="M1551">
        <v>20</v>
      </c>
      <c r="N1551">
        <v>1997</v>
      </c>
      <c r="O1551">
        <v>1</v>
      </c>
      <c r="P1551" t="s">
        <v>5961</v>
      </c>
      <c r="Q1551" t="b">
        <f>AND(ISNUMBER(data_to_clean[[#This Row],[revenue_formatted]]),ISNUMBER(data_to_clean[[#This Row],[growth_formatted_%]]),ISNUMBER(data_to_clean[[#This Row],[workers]]),ISNUMBER(data_to_clean[[#This Row],[previous_workers]]),ISNUMBER(data_to_clean[[#This Row],[founded]]),ISNUMBER(data_to_clean[[#This Row],[yrs_on_list]]))</f>
        <v>1</v>
      </c>
    </row>
    <row r="1552" spans="1:17" x14ac:dyDescent="0.25">
      <c r="A1552">
        <v>1546</v>
      </c>
      <c r="B1552" t="s">
        <v>5962</v>
      </c>
      <c r="C1552" t="s">
        <v>119</v>
      </c>
      <c r="D1552" t="str">
        <f>VLOOKUP(data_to_clean[[#This Row],[state]],abbreviation_table[],2,FALSE)</f>
        <v>Georgia</v>
      </c>
      <c r="E1552" t="s">
        <v>785</v>
      </c>
      <c r="F1552" t="str">
        <f>TRIM(LEFT(data_to_clean[[#This Row],[revenue]],FIND(" ",data_to_clean[[#This Row],[revenue]])))</f>
        <v>28.4</v>
      </c>
      <c r="G1552" t="str">
        <f>RIGHT(data_to_clean[[#This Row],[revenue]],LEN(data_to_clean[[#This Row],[revenue]])-FIND(" ",data_to_clean[[#This Row],[revenue]]))</f>
        <v>Million</v>
      </c>
      <c r="H1552" s="7">
        <f>VALUE(IF(data_to_clean[[#This Row],[multiplicity]]="Million",_xlfn.CONCAT(SUBSTITUTE(data_to_clean[[#This Row],[number]],".",""),"00000"),_xlfn.CONCAT(SUBSTITUTE(data_to_clean[[#This Row],[number]],".",""),"00000000")))</f>
        <v>28400000</v>
      </c>
      <c r="I1552" t="s">
        <v>5964</v>
      </c>
      <c r="J1552">
        <f>ROUND(VALUE(SUBSTITUTE(data_to_clean[[#This Row],[growth_%]],".",",")),0)</f>
        <v>268</v>
      </c>
      <c r="K1552" t="s">
        <v>297</v>
      </c>
      <c r="L1552">
        <v>94</v>
      </c>
      <c r="M1552">
        <v>27</v>
      </c>
      <c r="N1552">
        <v>2005</v>
      </c>
      <c r="O1552">
        <v>3</v>
      </c>
      <c r="P1552" t="s">
        <v>122</v>
      </c>
      <c r="Q1552" t="b">
        <f>AND(ISNUMBER(data_to_clean[[#This Row],[revenue_formatted]]),ISNUMBER(data_to_clean[[#This Row],[growth_formatted_%]]),ISNUMBER(data_to_clean[[#This Row],[workers]]),ISNUMBER(data_to_clean[[#This Row],[previous_workers]]),ISNUMBER(data_to_clean[[#This Row],[founded]]),ISNUMBER(data_to_clean[[#This Row],[yrs_on_list]]))</f>
        <v>1</v>
      </c>
    </row>
    <row r="1553" spans="1:17" x14ac:dyDescent="0.25">
      <c r="A1553">
        <v>1547</v>
      </c>
      <c r="B1553" t="s">
        <v>5965</v>
      </c>
      <c r="C1553" t="s">
        <v>52</v>
      </c>
      <c r="D1553" t="str">
        <f>VLOOKUP(data_to_clean[[#This Row],[state]],abbreviation_table[],2,FALSE)</f>
        <v>Florida</v>
      </c>
      <c r="E1553" t="s">
        <v>2013</v>
      </c>
      <c r="F1553" t="str">
        <f>TRIM(LEFT(data_to_clean[[#This Row],[revenue]],FIND(" ",data_to_clean[[#This Row],[revenue]])))</f>
        <v>7.5</v>
      </c>
      <c r="G1553" t="str">
        <f>RIGHT(data_to_clean[[#This Row],[revenue]],LEN(data_to_clean[[#This Row],[revenue]])-FIND(" ",data_to_clean[[#This Row],[revenue]]))</f>
        <v>Million</v>
      </c>
      <c r="H1553" s="7">
        <f>VALUE(IF(data_to_clean[[#This Row],[multiplicity]]="Million",_xlfn.CONCAT(SUBSTITUTE(data_to_clean[[#This Row],[number]],".",""),"00000"),_xlfn.CONCAT(SUBSTITUTE(data_to_clean[[#This Row],[number]],".",""),"00000000")))</f>
        <v>7500000</v>
      </c>
      <c r="I1553" t="s">
        <v>5967</v>
      </c>
      <c r="J1553">
        <f>ROUND(VALUE(SUBSTITUTE(data_to_clean[[#This Row],[growth_%]],".",",")),0)</f>
        <v>268</v>
      </c>
      <c r="K1553" t="s">
        <v>218</v>
      </c>
      <c r="L1553">
        <v>29</v>
      </c>
      <c r="M1553">
        <v>16</v>
      </c>
      <c r="N1553">
        <v>2003</v>
      </c>
      <c r="O1553">
        <v>3</v>
      </c>
      <c r="P1553" t="s">
        <v>5968</v>
      </c>
      <c r="Q1553" t="b">
        <f>AND(ISNUMBER(data_to_clean[[#This Row],[revenue_formatted]]),ISNUMBER(data_to_clean[[#This Row],[growth_formatted_%]]),ISNUMBER(data_to_clean[[#This Row],[workers]]),ISNUMBER(data_to_clean[[#This Row],[previous_workers]]),ISNUMBER(data_to_clean[[#This Row],[founded]]),ISNUMBER(data_to_clean[[#This Row],[yrs_on_list]]))</f>
        <v>1</v>
      </c>
    </row>
    <row r="1554" spans="1:17" x14ac:dyDescent="0.25">
      <c r="A1554">
        <v>1548</v>
      </c>
      <c r="B1554" t="s">
        <v>5969</v>
      </c>
      <c r="C1554" t="s">
        <v>30</v>
      </c>
      <c r="D1554" t="str">
        <f>VLOOKUP(data_to_clean[[#This Row],[state]],abbreviation_table[],2,FALSE)</f>
        <v>Texas</v>
      </c>
      <c r="E1554" t="s">
        <v>585</v>
      </c>
      <c r="F1554" t="str">
        <f>TRIM(LEFT(data_to_clean[[#This Row],[revenue]],FIND(" ",data_to_clean[[#This Row],[revenue]])))</f>
        <v>7.6</v>
      </c>
      <c r="G1554" t="str">
        <f>RIGHT(data_to_clean[[#This Row],[revenue]],LEN(data_to_clean[[#This Row],[revenue]])-FIND(" ",data_to_clean[[#This Row],[revenue]]))</f>
        <v>Million</v>
      </c>
      <c r="H1554" s="7">
        <f>VALUE(IF(data_to_clean[[#This Row],[multiplicity]]="Million",_xlfn.CONCAT(SUBSTITUTE(data_to_clean[[#This Row],[number]],".",""),"00000"),_xlfn.CONCAT(SUBSTITUTE(data_to_clean[[#This Row],[number]],".",""),"00000000")))</f>
        <v>7600000</v>
      </c>
      <c r="I1554" t="s">
        <v>5971</v>
      </c>
      <c r="J1554">
        <f>ROUND(VALUE(SUBSTITUTE(data_to_clean[[#This Row],[growth_%]],".",",")),0)</f>
        <v>268</v>
      </c>
      <c r="K1554" t="s">
        <v>336</v>
      </c>
      <c r="L1554">
        <v>39</v>
      </c>
      <c r="M1554">
        <v>5</v>
      </c>
      <c r="N1554">
        <v>2007</v>
      </c>
      <c r="O1554">
        <v>2</v>
      </c>
      <c r="P1554" t="s">
        <v>251</v>
      </c>
      <c r="Q1554" t="b">
        <f>AND(ISNUMBER(data_to_clean[[#This Row],[revenue_formatted]]),ISNUMBER(data_to_clean[[#This Row],[growth_formatted_%]]),ISNUMBER(data_to_clean[[#This Row],[workers]]),ISNUMBER(data_to_clean[[#This Row],[previous_workers]]),ISNUMBER(data_to_clean[[#This Row],[founded]]),ISNUMBER(data_to_clean[[#This Row],[yrs_on_list]]))</f>
        <v>1</v>
      </c>
    </row>
    <row r="1555" spans="1:17" x14ac:dyDescent="0.25">
      <c r="A1555">
        <v>1549</v>
      </c>
      <c r="B1555" t="s">
        <v>5972</v>
      </c>
      <c r="C1555" t="s">
        <v>52</v>
      </c>
      <c r="D1555" t="str">
        <f>VLOOKUP(data_to_clean[[#This Row],[state]],abbreviation_table[],2,FALSE)</f>
        <v>Florida</v>
      </c>
      <c r="E1555" t="s">
        <v>1920</v>
      </c>
      <c r="F1555" t="str">
        <f>TRIM(LEFT(data_to_clean[[#This Row],[revenue]],FIND(" ",data_to_clean[[#This Row],[revenue]])))</f>
        <v>2.4</v>
      </c>
      <c r="G1555" t="str">
        <f>RIGHT(data_to_clean[[#This Row],[revenue]],LEN(data_to_clean[[#This Row],[revenue]])-FIND(" ",data_to_clean[[#This Row],[revenue]]))</f>
        <v>Million</v>
      </c>
      <c r="H1555" s="7">
        <f>VALUE(IF(data_to_clean[[#This Row],[multiplicity]]="Million",_xlfn.CONCAT(SUBSTITUTE(data_to_clean[[#This Row],[number]],".",""),"00000"),_xlfn.CONCAT(SUBSTITUTE(data_to_clean[[#This Row],[number]],".",""),"00000000")))</f>
        <v>2400000</v>
      </c>
      <c r="I1555" t="s">
        <v>5974</v>
      </c>
      <c r="J1555">
        <f>ROUND(VALUE(SUBSTITUTE(data_to_clean[[#This Row],[growth_%]],".",",")),0)</f>
        <v>267</v>
      </c>
      <c r="K1555" t="s">
        <v>156</v>
      </c>
      <c r="L1555">
        <v>33</v>
      </c>
      <c r="M1555">
        <v>20</v>
      </c>
      <c r="N1555">
        <v>2013</v>
      </c>
      <c r="O1555">
        <v>2</v>
      </c>
      <c r="P1555" t="s">
        <v>5975</v>
      </c>
      <c r="Q1555" t="b">
        <f>AND(ISNUMBER(data_to_clean[[#This Row],[revenue_formatted]]),ISNUMBER(data_to_clean[[#This Row],[growth_formatted_%]]),ISNUMBER(data_to_clean[[#This Row],[workers]]),ISNUMBER(data_to_clean[[#This Row],[previous_workers]]),ISNUMBER(data_to_clean[[#This Row],[founded]]),ISNUMBER(data_to_clean[[#This Row],[yrs_on_list]]))</f>
        <v>1</v>
      </c>
    </row>
    <row r="1556" spans="1:17" x14ac:dyDescent="0.25">
      <c r="A1556">
        <v>1550</v>
      </c>
      <c r="B1556" t="s">
        <v>5976</v>
      </c>
      <c r="C1556" t="s">
        <v>860</v>
      </c>
      <c r="D1556" t="str">
        <f>VLOOKUP(data_to_clean[[#This Row],[state]],abbreviation_table[],2,FALSE)</f>
        <v>Indiana</v>
      </c>
      <c r="E1556" t="s">
        <v>1535</v>
      </c>
      <c r="F1556" t="str">
        <f>TRIM(LEFT(data_to_clean[[#This Row],[revenue]],FIND(" ",data_to_clean[[#This Row],[revenue]])))</f>
        <v>6</v>
      </c>
      <c r="G1556" t="str">
        <f>RIGHT(data_to_clean[[#This Row],[revenue]],LEN(data_to_clean[[#This Row],[revenue]])-FIND(" ",data_to_clean[[#This Row],[revenue]]))</f>
        <v>Million</v>
      </c>
      <c r="H1556" s="7">
        <f>VALUE(IF(data_to_clean[[#This Row],[multiplicity]]="Million",_xlfn.CONCAT(SUBSTITUTE(data_to_clean[[#This Row],[number]],".",""),"00000"),_xlfn.CONCAT(SUBSTITUTE(data_to_clean[[#This Row],[number]],".",""),"00000000")))</f>
        <v>600000</v>
      </c>
      <c r="I1556" t="s">
        <v>5978</v>
      </c>
      <c r="J1556">
        <f>ROUND(VALUE(SUBSTITUTE(data_to_clean[[#This Row],[growth_%]],".",",")),0)</f>
        <v>267</v>
      </c>
      <c r="K1556" t="s">
        <v>48</v>
      </c>
      <c r="L1556">
        <v>14</v>
      </c>
      <c r="M1556">
        <v>5</v>
      </c>
      <c r="N1556">
        <v>2013</v>
      </c>
      <c r="O1556">
        <v>2</v>
      </c>
      <c r="P1556" t="s">
        <v>5979</v>
      </c>
      <c r="Q1556" t="b">
        <f>AND(ISNUMBER(data_to_clean[[#This Row],[revenue_formatted]]),ISNUMBER(data_to_clean[[#This Row],[growth_formatted_%]]),ISNUMBER(data_to_clean[[#This Row],[workers]]),ISNUMBER(data_to_clean[[#This Row],[previous_workers]]),ISNUMBER(data_to_clean[[#This Row],[founded]]),ISNUMBER(data_to_clean[[#This Row],[yrs_on_list]]))</f>
        <v>1</v>
      </c>
    </row>
    <row r="1557" spans="1:17" x14ac:dyDescent="0.25">
      <c r="A1557">
        <v>1551</v>
      </c>
      <c r="B1557" t="s">
        <v>5980</v>
      </c>
      <c r="C1557" t="s">
        <v>52</v>
      </c>
      <c r="D1557" t="str">
        <f>VLOOKUP(data_to_clean[[#This Row],[state]],abbreviation_table[],2,FALSE)</f>
        <v>Florida</v>
      </c>
      <c r="E1557" t="s">
        <v>5982</v>
      </c>
      <c r="F1557" t="str">
        <f>TRIM(LEFT(data_to_clean[[#This Row],[revenue]],FIND(" ",data_to_clean[[#This Row],[revenue]])))</f>
        <v>288.1</v>
      </c>
      <c r="G1557" t="str">
        <f>RIGHT(data_to_clean[[#This Row],[revenue]],LEN(data_to_clean[[#This Row],[revenue]])-FIND(" ",data_to_clean[[#This Row],[revenue]]))</f>
        <v>Million</v>
      </c>
      <c r="H1557" s="7">
        <f>VALUE(IF(data_to_clean[[#This Row],[multiplicity]]="Million",_xlfn.CONCAT(SUBSTITUTE(data_to_clean[[#This Row],[number]],".",""),"00000"),_xlfn.CONCAT(SUBSTITUTE(data_to_clean[[#This Row],[number]],".",""),"00000000")))</f>
        <v>288100000</v>
      </c>
      <c r="I1557" t="s">
        <v>5983</v>
      </c>
      <c r="J1557">
        <f>ROUND(VALUE(SUBSTITUTE(data_to_clean[[#This Row],[growth_%]],".",",")),0)</f>
        <v>267</v>
      </c>
      <c r="K1557" t="s">
        <v>233</v>
      </c>
      <c r="L1557">
        <v>108</v>
      </c>
      <c r="M1557">
        <v>80</v>
      </c>
      <c r="N1557">
        <v>1998</v>
      </c>
      <c r="O1557">
        <v>3</v>
      </c>
      <c r="P1557" t="s">
        <v>1315</v>
      </c>
      <c r="Q1557" t="b">
        <f>AND(ISNUMBER(data_to_clean[[#This Row],[revenue_formatted]]),ISNUMBER(data_to_clean[[#This Row],[growth_formatted_%]]),ISNUMBER(data_to_clean[[#This Row],[workers]]),ISNUMBER(data_to_clean[[#This Row],[previous_workers]]),ISNUMBER(data_to_clean[[#This Row],[founded]]),ISNUMBER(data_to_clean[[#This Row],[yrs_on_list]]))</f>
        <v>1</v>
      </c>
    </row>
    <row r="1558" spans="1:17" x14ac:dyDescent="0.25">
      <c r="A1558">
        <v>1552</v>
      </c>
      <c r="B1558" t="s">
        <v>5984</v>
      </c>
      <c r="C1558" t="s">
        <v>30</v>
      </c>
      <c r="D1558" t="str">
        <f>VLOOKUP(data_to_clean[[#This Row],[state]],abbreviation_table[],2,FALSE)</f>
        <v>Texas</v>
      </c>
      <c r="E1558" t="s">
        <v>115</v>
      </c>
      <c r="F1558" t="str">
        <f>TRIM(LEFT(data_to_clean[[#This Row],[revenue]],FIND(" ",data_to_clean[[#This Row],[revenue]])))</f>
        <v>10.7</v>
      </c>
      <c r="G1558" t="str">
        <f>RIGHT(data_to_clean[[#This Row],[revenue]],LEN(data_to_clean[[#This Row],[revenue]])-FIND(" ",data_to_clean[[#This Row],[revenue]]))</f>
        <v>Million</v>
      </c>
      <c r="H1558" s="7">
        <f>VALUE(IF(data_to_clean[[#This Row],[multiplicity]]="Million",_xlfn.CONCAT(SUBSTITUTE(data_to_clean[[#This Row],[number]],".",""),"00000"),_xlfn.CONCAT(SUBSTITUTE(data_to_clean[[#This Row],[number]],".",""),"00000000")))</f>
        <v>10700000</v>
      </c>
      <c r="I1558" t="s">
        <v>5986</v>
      </c>
      <c r="J1558">
        <f>ROUND(VALUE(SUBSTITUTE(data_to_clean[[#This Row],[growth_%]],".",",")),0)</f>
        <v>267</v>
      </c>
      <c r="K1558" t="s">
        <v>336</v>
      </c>
      <c r="L1558">
        <v>56</v>
      </c>
      <c r="M1558">
        <v>17</v>
      </c>
      <c r="N1558">
        <v>2011</v>
      </c>
      <c r="O1558">
        <v>3</v>
      </c>
      <c r="P1558" t="s">
        <v>1789</v>
      </c>
      <c r="Q1558" t="b">
        <f>AND(ISNUMBER(data_to_clean[[#This Row],[revenue_formatted]]),ISNUMBER(data_to_clean[[#This Row],[growth_formatted_%]]),ISNUMBER(data_to_clean[[#This Row],[workers]]),ISNUMBER(data_to_clean[[#This Row],[previous_workers]]),ISNUMBER(data_to_clean[[#This Row],[founded]]),ISNUMBER(data_to_clean[[#This Row],[yrs_on_list]]))</f>
        <v>1</v>
      </c>
    </row>
    <row r="1559" spans="1:17" x14ac:dyDescent="0.25">
      <c r="A1559">
        <v>1553</v>
      </c>
      <c r="B1559" t="s">
        <v>5987</v>
      </c>
      <c r="C1559" t="s">
        <v>333</v>
      </c>
      <c r="D1559" t="str">
        <f>VLOOKUP(data_to_clean[[#This Row],[state]],abbreviation_table[],2,FALSE)</f>
        <v>Alabama</v>
      </c>
      <c r="E1559" t="s">
        <v>911</v>
      </c>
      <c r="F1559" t="str">
        <f>TRIM(LEFT(data_to_clean[[#This Row],[revenue]],FIND(" ",data_to_clean[[#This Row],[revenue]])))</f>
        <v>2.7</v>
      </c>
      <c r="G1559" t="str">
        <f>RIGHT(data_to_clean[[#This Row],[revenue]],LEN(data_to_clean[[#This Row],[revenue]])-FIND(" ",data_to_clean[[#This Row],[revenue]]))</f>
        <v>Million</v>
      </c>
      <c r="H1559" s="7">
        <f>VALUE(IF(data_to_clean[[#This Row],[multiplicity]]="Million",_xlfn.CONCAT(SUBSTITUTE(data_to_clean[[#This Row],[number]],".",""),"00000"),_xlfn.CONCAT(SUBSTITUTE(data_to_clean[[#This Row],[number]],".",""),"00000000")))</f>
        <v>2700000</v>
      </c>
      <c r="I1559" t="s">
        <v>5989</v>
      </c>
      <c r="J1559">
        <f>ROUND(VALUE(SUBSTITUTE(data_to_clean[[#This Row],[growth_%]],".",",")),0)</f>
        <v>267</v>
      </c>
      <c r="K1559" t="s">
        <v>181</v>
      </c>
      <c r="L1559">
        <v>23</v>
      </c>
      <c r="M1559">
        <v>8</v>
      </c>
      <c r="N1559">
        <v>2012</v>
      </c>
      <c r="O1559">
        <v>1</v>
      </c>
      <c r="P1559" t="s">
        <v>2594</v>
      </c>
      <c r="Q1559" t="b">
        <f>AND(ISNUMBER(data_to_clean[[#This Row],[revenue_formatted]]),ISNUMBER(data_to_clean[[#This Row],[growth_formatted_%]]),ISNUMBER(data_to_clean[[#This Row],[workers]]),ISNUMBER(data_to_clean[[#This Row],[previous_workers]]),ISNUMBER(data_to_clean[[#This Row],[founded]]),ISNUMBER(data_to_clean[[#This Row],[yrs_on_list]]))</f>
        <v>1</v>
      </c>
    </row>
    <row r="1560" spans="1:17" x14ac:dyDescent="0.25">
      <c r="A1560">
        <v>1554</v>
      </c>
      <c r="B1560" t="s">
        <v>5990</v>
      </c>
      <c r="C1560" t="s">
        <v>105</v>
      </c>
      <c r="D1560" t="str">
        <f>VLOOKUP(data_to_clean[[#This Row],[state]],abbreviation_table[],2,FALSE)</f>
        <v>New York</v>
      </c>
      <c r="E1560" t="s">
        <v>5992</v>
      </c>
      <c r="F1560" t="str">
        <f>TRIM(LEFT(data_to_clean[[#This Row],[revenue]],FIND(" ",data_to_clean[[#This Row],[revenue]])))</f>
        <v>40.1</v>
      </c>
      <c r="G1560" t="str">
        <f>RIGHT(data_to_clean[[#This Row],[revenue]],LEN(data_to_clean[[#This Row],[revenue]])-FIND(" ",data_to_clean[[#This Row],[revenue]]))</f>
        <v>Million</v>
      </c>
      <c r="H1560" s="7">
        <f>VALUE(IF(data_to_clean[[#This Row],[multiplicity]]="Million",_xlfn.CONCAT(SUBSTITUTE(data_to_clean[[#This Row],[number]],".",""),"00000"),_xlfn.CONCAT(SUBSTITUTE(data_to_clean[[#This Row],[number]],".",""),"00000000")))</f>
        <v>40100000</v>
      </c>
      <c r="I1560" t="s">
        <v>5993</v>
      </c>
      <c r="J1560">
        <f>ROUND(VALUE(SUBSTITUTE(data_to_clean[[#This Row],[growth_%]],".",",")),0)</f>
        <v>267</v>
      </c>
      <c r="K1560" t="s">
        <v>233</v>
      </c>
      <c r="L1560">
        <v>111</v>
      </c>
      <c r="M1560">
        <v>35</v>
      </c>
      <c r="N1560">
        <v>1899</v>
      </c>
      <c r="O1560">
        <v>1</v>
      </c>
      <c r="P1560" t="s">
        <v>3791</v>
      </c>
      <c r="Q1560" t="b">
        <f>AND(ISNUMBER(data_to_clean[[#This Row],[revenue_formatted]]),ISNUMBER(data_to_clean[[#This Row],[growth_formatted_%]]),ISNUMBER(data_to_clean[[#This Row],[workers]]),ISNUMBER(data_to_clean[[#This Row],[previous_workers]]),ISNUMBER(data_to_clean[[#This Row],[founded]]),ISNUMBER(data_to_clean[[#This Row],[yrs_on_list]]))</f>
        <v>1</v>
      </c>
    </row>
    <row r="1561" spans="1:17" x14ac:dyDescent="0.25">
      <c r="A1561">
        <v>1555</v>
      </c>
      <c r="B1561" t="s">
        <v>5994</v>
      </c>
      <c r="C1561" t="s">
        <v>243</v>
      </c>
      <c r="D1561" t="str">
        <f>VLOOKUP(data_to_clean[[#This Row],[state]],abbreviation_table[],2,FALSE)</f>
        <v>Maryland</v>
      </c>
      <c r="E1561" t="s">
        <v>770</v>
      </c>
      <c r="F1561" t="str">
        <f>TRIM(LEFT(data_to_clean[[#This Row],[revenue]],FIND(" ",data_to_clean[[#This Row],[revenue]])))</f>
        <v>4.4</v>
      </c>
      <c r="G1561" t="str">
        <f>RIGHT(data_to_clean[[#This Row],[revenue]],LEN(data_to_clean[[#This Row],[revenue]])-FIND(" ",data_to_clean[[#This Row],[revenue]]))</f>
        <v>Million</v>
      </c>
      <c r="H1561" s="7">
        <f>VALUE(IF(data_to_clean[[#This Row],[multiplicity]]="Million",_xlfn.CONCAT(SUBSTITUTE(data_to_clean[[#This Row],[number]],".",""),"00000"),_xlfn.CONCAT(SUBSTITUTE(data_to_clean[[#This Row],[number]],".",""),"00000000")))</f>
        <v>4400000</v>
      </c>
      <c r="I1561" t="s">
        <v>5996</v>
      </c>
      <c r="J1561">
        <f>ROUND(VALUE(SUBSTITUTE(data_to_clean[[#This Row],[growth_%]],".",",")),0)</f>
        <v>267</v>
      </c>
      <c r="K1561" t="s">
        <v>289</v>
      </c>
      <c r="L1561">
        <v>40</v>
      </c>
      <c r="M1561">
        <v>12</v>
      </c>
      <c r="N1561">
        <v>2012</v>
      </c>
      <c r="O1561">
        <v>2</v>
      </c>
      <c r="P1561" t="s">
        <v>5997</v>
      </c>
      <c r="Q1561" t="b">
        <f>AND(ISNUMBER(data_to_clean[[#This Row],[revenue_formatted]]),ISNUMBER(data_to_clean[[#This Row],[growth_formatted_%]]),ISNUMBER(data_to_clean[[#This Row],[workers]]),ISNUMBER(data_to_clean[[#This Row],[previous_workers]]),ISNUMBER(data_to_clean[[#This Row],[founded]]),ISNUMBER(data_to_clean[[#This Row],[yrs_on_list]]))</f>
        <v>1</v>
      </c>
    </row>
    <row r="1562" spans="1:17" x14ac:dyDescent="0.25">
      <c r="A1562">
        <v>1556</v>
      </c>
      <c r="B1562" t="s">
        <v>5998</v>
      </c>
      <c r="C1562" t="s">
        <v>66</v>
      </c>
      <c r="D1562" t="str">
        <f>VLOOKUP(data_to_clean[[#This Row],[state]],abbreviation_table[],2,FALSE)</f>
        <v>Virginia</v>
      </c>
      <c r="E1562" t="s">
        <v>617</v>
      </c>
      <c r="F1562" t="str">
        <f>TRIM(LEFT(data_to_clean[[#This Row],[revenue]],FIND(" ",data_to_clean[[#This Row],[revenue]])))</f>
        <v>3.3</v>
      </c>
      <c r="G1562" t="str">
        <f>RIGHT(data_to_clean[[#This Row],[revenue]],LEN(data_to_clean[[#This Row],[revenue]])-FIND(" ",data_to_clean[[#This Row],[revenue]]))</f>
        <v>Million</v>
      </c>
      <c r="H1562" s="7">
        <f>VALUE(IF(data_to_clean[[#This Row],[multiplicity]]="Million",_xlfn.CONCAT(SUBSTITUTE(data_to_clean[[#This Row],[number]],".",""),"00000"),_xlfn.CONCAT(SUBSTITUTE(data_to_clean[[#This Row],[number]],".",""),"00000000")))</f>
        <v>3300000</v>
      </c>
      <c r="I1562" t="s">
        <v>6000</v>
      </c>
      <c r="J1562">
        <f>ROUND(VALUE(SUBSTITUTE(data_to_clean[[#This Row],[growth_%]],".",",")),0)</f>
        <v>267</v>
      </c>
      <c r="K1562" t="s">
        <v>181</v>
      </c>
      <c r="L1562">
        <v>48</v>
      </c>
      <c r="M1562">
        <v>13</v>
      </c>
      <c r="N1562">
        <v>2005</v>
      </c>
      <c r="O1562">
        <v>3</v>
      </c>
      <c r="P1562" t="s">
        <v>6001</v>
      </c>
      <c r="Q1562" t="b">
        <f>AND(ISNUMBER(data_to_clean[[#This Row],[revenue_formatted]]),ISNUMBER(data_to_clean[[#This Row],[growth_formatted_%]]),ISNUMBER(data_to_clean[[#This Row],[workers]]),ISNUMBER(data_to_clean[[#This Row],[previous_workers]]),ISNUMBER(data_to_clean[[#This Row],[founded]]),ISNUMBER(data_to_clean[[#This Row],[yrs_on_list]]))</f>
        <v>1</v>
      </c>
    </row>
    <row r="1563" spans="1:17" x14ac:dyDescent="0.25">
      <c r="A1563">
        <v>1557</v>
      </c>
      <c r="B1563" t="s">
        <v>6002</v>
      </c>
      <c r="C1563" t="s">
        <v>98</v>
      </c>
      <c r="D1563" t="str">
        <f>VLOOKUP(data_to_clean[[#This Row],[state]],abbreviation_table[],2,FALSE)</f>
        <v>Washington</v>
      </c>
      <c r="E1563" t="s">
        <v>1628</v>
      </c>
      <c r="F1563" t="str">
        <f>TRIM(LEFT(data_to_clean[[#This Row],[revenue]],FIND(" ",data_to_clean[[#This Row],[revenue]])))</f>
        <v>16</v>
      </c>
      <c r="G1563" t="str">
        <f>RIGHT(data_to_clean[[#This Row],[revenue]],LEN(data_to_clean[[#This Row],[revenue]])-FIND(" ",data_to_clean[[#This Row],[revenue]]))</f>
        <v>Million</v>
      </c>
      <c r="H1563" s="7">
        <f>VALUE(IF(data_to_clean[[#This Row],[multiplicity]]="Million",_xlfn.CONCAT(SUBSTITUTE(data_to_clean[[#This Row],[number]],".",""),"00000"),_xlfn.CONCAT(SUBSTITUTE(data_to_clean[[#This Row],[number]],".",""),"00000000")))</f>
        <v>1600000</v>
      </c>
      <c r="I1563" t="s">
        <v>6004</v>
      </c>
      <c r="J1563">
        <f>ROUND(VALUE(SUBSTITUTE(data_to_clean[[#This Row],[growth_%]],".",",")),0)</f>
        <v>267</v>
      </c>
      <c r="K1563" t="s">
        <v>107</v>
      </c>
      <c r="L1563">
        <v>56</v>
      </c>
      <c r="M1563">
        <v>24</v>
      </c>
      <c r="N1563">
        <v>2012</v>
      </c>
      <c r="O1563">
        <v>4</v>
      </c>
      <c r="P1563" t="s">
        <v>101</v>
      </c>
      <c r="Q1563" t="b">
        <f>AND(ISNUMBER(data_to_clean[[#This Row],[revenue_formatted]]),ISNUMBER(data_to_clean[[#This Row],[growth_formatted_%]]),ISNUMBER(data_to_clean[[#This Row],[workers]]),ISNUMBER(data_to_clean[[#This Row],[previous_workers]]),ISNUMBER(data_to_clean[[#This Row],[founded]]),ISNUMBER(data_to_clean[[#This Row],[yrs_on_list]]))</f>
        <v>1</v>
      </c>
    </row>
    <row r="1564" spans="1:17" x14ac:dyDescent="0.25">
      <c r="A1564">
        <v>1558</v>
      </c>
      <c r="B1564" t="s">
        <v>6005</v>
      </c>
      <c r="C1564" t="s">
        <v>852</v>
      </c>
      <c r="D1564" t="str">
        <f>VLOOKUP(data_to_clean[[#This Row],[state]],abbreviation_table[],2,FALSE)</f>
        <v>Missouri</v>
      </c>
      <c r="E1564" t="s">
        <v>4798</v>
      </c>
      <c r="F1564" t="str">
        <f>TRIM(LEFT(data_to_clean[[#This Row],[revenue]],FIND(" ",data_to_clean[[#This Row],[revenue]])))</f>
        <v>13.5</v>
      </c>
      <c r="G1564" t="str">
        <f>RIGHT(data_to_clean[[#This Row],[revenue]],LEN(data_to_clean[[#This Row],[revenue]])-FIND(" ",data_to_clean[[#This Row],[revenue]]))</f>
        <v>Million</v>
      </c>
      <c r="H1564" s="7">
        <f>VALUE(IF(data_to_clean[[#This Row],[multiplicity]]="Million",_xlfn.CONCAT(SUBSTITUTE(data_to_clean[[#This Row],[number]],".",""),"00000"),_xlfn.CONCAT(SUBSTITUTE(data_to_clean[[#This Row],[number]],".",""),"00000000")))</f>
        <v>13500000</v>
      </c>
      <c r="I1564" t="s">
        <v>6007</v>
      </c>
      <c r="J1564">
        <f>ROUND(VALUE(SUBSTITUTE(data_to_clean[[#This Row],[growth_%]],".",",")),0)</f>
        <v>267</v>
      </c>
      <c r="K1564" t="s">
        <v>156</v>
      </c>
      <c r="L1564">
        <v>220</v>
      </c>
      <c r="M1564">
        <v>30</v>
      </c>
      <c r="N1564">
        <v>2004</v>
      </c>
      <c r="O1564">
        <v>3</v>
      </c>
      <c r="P1564" t="s">
        <v>2827</v>
      </c>
      <c r="Q1564" t="b">
        <f>AND(ISNUMBER(data_to_clean[[#This Row],[revenue_formatted]]),ISNUMBER(data_to_clean[[#This Row],[growth_formatted_%]]),ISNUMBER(data_to_clean[[#This Row],[workers]]),ISNUMBER(data_to_clean[[#This Row],[previous_workers]]),ISNUMBER(data_to_clean[[#This Row],[founded]]),ISNUMBER(data_to_clean[[#This Row],[yrs_on_list]]))</f>
        <v>1</v>
      </c>
    </row>
    <row r="1565" spans="1:17" x14ac:dyDescent="0.25">
      <c r="A1565">
        <v>1559</v>
      </c>
      <c r="B1565" t="s">
        <v>6009</v>
      </c>
      <c r="C1565" t="s">
        <v>52</v>
      </c>
      <c r="D1565" t="str">
        <f>VLOOKUP(data_to_clean[[#This Row],[state]],abbreviation_table[],2,FALSE)</f>
        <v>Florida</v>
      </c>
      <c r="E1565" t="s">
        <v>191</v>
      </c>
      <c r="F1565" t="str">
        <f>TRIM(LEFT(data_to_clean[[#This Row],[revenue]],FIND(" ",data_to_clean[[#This Row],[revenue]])))</f>
        <v>11.8</v>
      </c>
      <c r="G1565" t="str">
        <f>RIGHT(data_to_clean[[#This Row],[revenue]],LEN(data_to_clean[[#This Row],[revenue]])-FIND(" ",data_to_clean[[#This Row],[revenue]]))</f>
        <v>Million</v>
      </c>
      <c r="H1565" s="7">
        <f>VALUE(IF(data_to_clean[[#This Row],[multiplicity]]="Million",_xlfn.CONCAT(SUBSTITUTE(data_to_clean[[#This Row],[number]],".",""),"00000"),_xlfn.CONCAT(SUBSTITUTE(data_to_clean[[#This Row],[number]],".",""),"00000000")))</f>
        <v>11800000</v>
      </c>
      <c r="I1565" t="s">
        <v>6011</v>
      </c>
      <c r="J1565">
        <f>ROUND(VALUE(SUBSTITUTE(data_to_clean[[#This Row],[growth_%]],".",",")),0)</f>
        <v>266</v>
      </c>
      <c r="K1565" t="s">
        <v>181</v>
      </c>
      <c r="L1565">
        <v>117</v>
      </c>
      <c r="M1565">
        <v>21</v>
      </c>
      <c r="N1565">
        <v>2012</v>
      </c>
      <c r="O1565">
        <v>4</v>
      </c>
      <c r="P1565" t="s">
        <v>203</v>
      </c>
      <c r="Q1565" t="b">
        <f>AND(ISNUMBER(data_to_clean[[#This Row],[revenue_formatted]]),ISNUMBER(data_to_clean[[#This Row],[growth_formatted_%]]),ISNUMBER(data_to_clean[[#This Row],[workers]]),ISNUMBER(data_to_clean[[#This Row],[previous_workers]]),ISNUMBER(data_to_clean[[#This Row],[founded]]),ISNUMBER(data_to_clean[[#This Row],[yrs_on_list]]))</f>
        <v>1</v>
      </c>
    </row>
    <row r="1566" spans="1:17" x14ac:dyDescent="0.25">
      <c r="A1566">
        <v>1560</v>
      </c>
      <c r="B1566" t="s">
        <v>6012</v>
      </c>
      <c r="C1566" t="s">
        <v>80</v>
      </c>
      <c r="D1566" t="str">
        <f>VLOOKUP(data_to_clean[[#This Row],[state]],abbreviation_table[],2,FALSE)</f>
        <v>California</v>
      </c>
      <c r="E1566" t="s">
        <v>617</v>
      </c>
      <c r="F1566" t="str">
        <f>TRIM(LEFT(data_to_clean[[#This Row],[revenue]],FIND(" ",data_to_clean[[#This Row],[revenue]])))</f>
        <v>3.3</v>
      </c>
      <c r="G1566" t="str">
        <f>RIGHT(data_to_clean[[#This Row],[revenue]],LEN(data_to_clean[[#This Row],[revenue]])-FIND(" ",data_to_clean[[#This Row],[revenue]]))</f>
        <v>Million</v>
      </c>
      <c r="H1566" s="7">
        <f>VALUE(IF(data_to_clean[[#This Row],[multiplicity]]="Million",_xlfn.CONCAT(SUBSTITUTE(data_to_clean[[#This Row],[number]],".",""),"00000"),_xlfn.CONCAT(SUBSTITUTE(data_to_clean[[#This Row],[number]],".",""),"00000000")))</f>
        <v>3300000</v>
      </c>
      <c r="I1566" t="s">
        <v>6014</v>
      </c>
      <c r="J1566">
        <f>ROUND(VALUE(SUBSTITUTE(data_to_clean[[#This Row],[growth_%]],".",",")),0)</f>
        <v>266</v>
      </c>
      <c r="K1566" t="s">
        <v>308</v>
      </c>
      <c r="L1566">
        <v>50</v>
      </c>
      <c r="M1566">
        <v>10</v>
      </c>
      <c r="N1566">
        <v>2014</v>
      </c>
      <c r="O1566">
        <v>1</v>
      </c>
      <c r="P1566" t="s">
        <v>137</v>
      </c>
      <c r="Q1566" t="b">
        <f>AND(ISNUMBER(data_to_clean[[#This Row],[revenue_formatted]]),ISNUMBER(data_to_clean[[#This Row],[growth_formatted_%]]),ISNUMBER(data_to_clean[[#This Row],[workers]]),ISNUMBER(data_to_clean[[#This Row],[previous_workers]]),ISNUMBER(data_to_clean[[#This Row],[founded]]),ISNUMBER(data_to_clean[[#This Row],[yrs_on_list]]))</f>
        <v>1</v>
      </c>
    </row>
    <row r="1567" spans="1:17" x14ac:dyDescent="0.25">
      <c r="A1567">
        <v>1561</v>
      </c>
      <c r="B1567" t="s">
        <v>6015</v>
      </c>
      <c r="C1567" t="s">
        <v>503</v>
      </c>
      <c r="D1567" t="str">
        <f>VLOOKUP(data_to_clean[[#This Row],[state]],abbreviation_table[],2,FALSE)</f>
        <v>Illinois</v>
      </c>
      <c r="E1567" t="s">
        <v>1414</v>
      </c>
      <c r="F1567" t="str">
        <f>TRIM(LEFT(data_to_clean[[#This Row],[revenue]],FIND(" ",data_to_clean[[#This Row],[revenue]])))</f>
        <v>16.1</v>
      </c>
      <c r="G1567" t="str">
        <f>RIGHT(data_to_clean[[#This Row],[revenue]],LEN(data_to_clean[[#This Row],[revenue]])-FIND(" ",data_to_clean[[#This Row],[revenue]]))</f>
        <v>Million</v>
      </c>
      <c r="H1567" s="7">
        <f>VALUE(IF(data_to_clean[[#This Row],[multiplicity]]="Million",_xlfn.CONCAT(SUBSTITUTE(data_to_clean[[#This Row],[number]],".",""),"00000"),_xlfn.CONCAT(SUBSTITUTE(data_to_clean[[#This Row],[number]],".",""),"00000000")))</f>
        <v>16100000</v>
      </c>
      <c r="I1567" t="s">
        <v>6017</v>
      </c>
      <c r="J1567">
        <f>ROUND(VALUE(SUBSTITUTE(data_to_clean[[#This Row],[growth_%]],".",",")),0)</f>
        <v>266</v>
      </c>
      <c r="K1567" t="s">
        <v>308</v>
      </c>
      <c r="L1567">
        <v>44</v>
      </c>
      <c r="M1567">
        <v>21</v>
      </c>
      <c r="N1567">
        <v>2006</v>
      </c>
      <c r="O1567">
        <v>1</v>
      </c>
      <c r="P1567" t="s">
        <v>506</v>
      </c>
      <c r="Q1567" t="b">
        <f>AND(ISNUMBER(data_to_clean[[#This Row],[revenue_formatted]]),ISNUMBER(data_to_clean[[#This Row],[growth_formatted_%]]),ISNUMBER(data_to_clean[[#This Row],[workers]]),ISNUMBER(data_to_clean[[#This Row],[previous_workers]]),ISNUMBER(data_to_clean[[#This Row],[founded]]),ISNUMBER(data_to_clean[[#This Row],[yrs_on_list]]))</f>
        <v>1</v>
      </c>
    </row>
    <row r="1568" spans="1:17" x14ac:dyDescent="0.25">
      <c r="A1568">
        <v>1562</v>
      </c>
      <c r="B1568" t="s">
        <v>6018</v>
      </c>
      <c r="C1568" t="s">
        <v>215</v>
      </c>
      <c r="D1568" t="str">
        <f>VLOOKUP(data_to_clean[[#This Row],[state]],abbreviation_table[],2,FALSE)</f>
        <v>North Carolina</v>
      </c>
      <c r="E1568" t="s">
        <v>523</v>
      </c>
      <c r="F1568" t="str">
        <f>TRIM(LEFT(data_to_clean[[#This Row],[revenue]],FIND(" ",data_to_clean[[#This Row],[revenue]])))</f>
        <v>7.3</v>
      </c>
      <c r="G1568" t="str">
        <f>RIGHT(data_to_clean[[#This Row],[revenue]],LEN(data_to_clean[[#This Row],[revenue]])-FIND(" ",data_to_clean[[#This Row],[revenue]]))</f>
        <v>Million</v>
      </c>
      <c r="H1568" s="7">
        <f>VALUE(IF(data_to_clean[[#This Row],[multiplicity]]="Million",_xlfn.CONCAT(SUBSTITUTE(data_to_clean[[#This Row],[number]],".",""),"00000"),_xlfn.CONCAT(SUBSTITUTE(data_to_clean[[#This Row],[number]],".",""),"00000000")))</f>
        <v>7300000</v>
      </c>
      <c r="I1568" t="s">
        <v>6020</v>
      </c>
      <c r="J1568">
        <f>ROUND(VALUE(SUBSTITUTE(data_to_clean[[#This Row],[growth_%]],".",",")),0)</f>
        <v>265</v>
      </c>
      <c r="K1568" t="s">
        <v>40</v>
      </c>
      <c r="L1568">
        <v>15</v>
      </c>
      <c r="M1568">
        <v>3</v>
      </c>
      <c r="N1568">
        <v>2009</v>
      </c>
      <c r="O1568">
        <v>1</v>
      </c>
      <c r="P1568" t="s">
        <v>1879</v>
      </c>
      <c r="Q1568" t="b">
        <f>AND(ISNUMBER(data_to_clean[[#This Row],[revenue_formatted]]),ISNUMBER(data_to_clean[[#This Row],[growth_formatted_%]]),ISNUMBER(data_to_clean[[#This Row],[workers]]),ISNUMBER(data_to_clean[[#This Row],[previous_workers]]),ISNUMBER(data_to_clean[[#This Row],[founded]]),ISNUMBER(data_to_clean[[#This Row],[yrs_on_list]]))</f>
        <v>1</v>
      </c>
    </row>
    <row r="1569" spans="1:17" x14ac:dyDescent="0.25">
      <c r="A1569">
        <v>1563</v>
      </c>
      <c r="B1569" t="s">
        <v>6021</v>
      </c>
      <c r="C1569" t="s">
        <v>215</v>
      </c>
      <c r="D1569" t="str">
        <f>VLOOKUP(data_to_clean[[#This Row],[state]],abbreviation_table[],2,FALSE)</f>
        <v>North Carolina</v>
      </c>
      <c r="E1569" t="s">
        <v>733</v>
      </c>
      <c r="F1569" t="str">
        <f>TRIM(LEFT(data_to_clean[[#This Row],[revenue]],FIND(" ",data_to_clean[[#This Row],[revenue]])))</f>
        <v>25.1</v>
      </c>
      <c r="G1569" t="str">
        <f>RIGHT(data_to_clean[[#This Row],[revenue]],LEN(data_to_clean[[#This Row],[revenue]])-FIND(" ",data_to_clean[[#This Row],[revenue]]))</f>
        <v>Million</v>
      </c>
      <c r="H1569" s="7">
        <f>VALUE(IF(data_to_clean[[#This Row],[multiplicity]]="Million",_xlfn.CONCAT(SUBSTITUTE(data_to_clean[[#This Row],[number]],".",""),"00000"),_xlfn.CONCAT(SUBSTITUTE(data_to_clean[[#This Row],[number]],".",""),"00000000")))</f>
        <v>25100000</v>
      </c>
      <c r="I1569" t="s">
        <v>6023</v>
      </c>
      <c r="J1569">
        <f>ROUND(VALUE(SUBSTITUTE(data_to_clean[[#This Row],[growth_%]],".",",")),0)</f>
        <v>265</v>
      </c>
      <c r="K1569" t="s">
        <v>297</v>
      </c>
      <c r="L1569">
        <v>76</v>
      </c>
      <c r="M1569">
        <v>20</v>
      </c>
      <c r="N1569">
        <v>2014</v>
      </c>
      <c r="O1569">
        <v>1</v>
      </c>
      <c r="P1569" t="s">
        <v>4238</v>
      </c>
      <c r="Q1569" t="b">
        <f>AND(ISNUMBER(data_to_clean[[#This Row],[revenue_formatted]]),ISNUMBER(data_to_clean[[#This Row],[growth_formatted_%]]),ISNUMBER(data_to_clean[[#This Row],[workers]]),ISNUMBER(data_to_clean[[#This Row],[previous_workers]]),ISNUMBER(data_to_clean[[#This Row],[founded]]),ISNUMBER(data_to_clean[[#This Row],[yrs_on_list]]))</f>
        <v>1</v>
      </c>
    </row>
    <row r="1570" spans="1:17" x14ac:dyDescent="0.25">
      <c r="A1570">
        <v>1564</v>
      </c>
      <c r="B1570" t="s">
        <v>6024</v>
      </c>
      <c r="C1570" t="s">
        <v>30</v>
      </c>
      <c r="D1570" t="str">
        <f>VLOOKUP(data_to_clean[[#This Row],[state]],abbreviation_table[],2,FALSE)</f>
        <v>Texas</v>
      </c>
      <c r="E1570" t="s">
        <v>760</v>
      </c>
      <c r="F1570" t="str">
        <f>TRIM(LEFT(data_to_clean[[#This Row],[revenue]],FIND(" ",data_to_clean[[#This Row],[revenue]])))</f>
        <v>2.8</v>
      </c>
      <c r="G1570" t="str">
        <f>RIGHT(data_to_clean[[#This Row],[revenue]],LEN(data_to_clean[[#This Row],[revenue]])-FIND(" ",data_to_clean[[#This Row],[revenue]]))</f>
        <v>Million</v>
      </c>
      <c r="H1570" s="7">
        <f>VALUE(IF(data_to_clean[[#This Row],[multiplicity]]="Million",_xlfn.CONCAT(SUBSTITUTE(data_to_clean[[#This Row],[number]],".",""),"00000"),_xlfn.CONCAT(SUBSTITUTE(data_to_clean[[#This Row],[number]],".",""),"00000000")))</f>
        <v>2800000</v>
      </c>
      <c r="I1570" t="s">
        <v>6026</v>
      </c>
      <c r="J1570">
        <f>ROUND(VALUE(SUBSTITUTE(data_to_clean[[#This Row],[growth_%]],".",",")),0)</f>
        <v>265</v>
      </c>
      <c r="K1570" t="s">
        <v>336</v>
      </c>
      <c r="L1570">
        <v>14</v>
      </c>
      <c r="M1570">
        <v>9</v>
      </c>
      <c r="N1570">
        <v>2010</v>
      </c>
      <c r="O1570">
        <v>1</v>
      </c>
      <c r="P1570" t="s">
        <v>258</v>
      </c>
      <c r="Q1570" t="b">
        <f>AND(ISNUMBER(data_to_clean[[#This Row],[revenue_formatted]]),ISNUMBER(data_to_clean[[#This Row],[growth_formatted_%]]),ISNUMBER(data_to_clean[[#This Row],[workers]]),ISNUMBER(data_to_clean[[#This Row],[previous_workers]]),ISNUMBER(data_to_clean[[#This Row],[founded]]),ISNUMBER(data_to_clean[[#This Row],[yrs_on_list]]))</f>
        <v>1</v>
      </c>
    </row>
    <row r="1571" spans="1:17" x14ac:dyDescent="0.25">
      <c r="A1571">
        <v>1565</v>
      </c>
      <c r="B1571" t="s">
        <v>6027</v>
      </c>
      <c r="C1571" t="s">
        <v>105</v>
      </c>
      <c r="D1571" t="str">
        <f>VLOOKUP(data_to_clean[[#This Row],[state]],abbreviation_table[],2,FALSE)</f>
        <v>New York</v>
      </c>
      <c r="E1571" t="s">
        <v>1473</v>
      </c>
      <c r="F1571" t="str">
        <f>TRIM(LEFT(data_to_clean[[#This Row],[revenue]],FIND(" ",data_to_clean[[#This Row],[revenue]])))</f>
        <v>5</v>
      </c>
      <c r="G1571" t="str">
        <f>RIGHT(data_to_clean[[#This Row],[revenue]],LEN(data_to_clean[[#This Row],[revenue]])-FIND(" ",data_to_clean[[#This Row],[revenue]]))</f>
        <v>Million</v>
      </c>
      <c r="H1571" s="7">
        <f>VALUE(IF(data_to_clean[[#This Row],[multiplicity]]="Million",_xlfn.CONCAT(SUBSTITUTE(data_to_clean[[#This Row],[number]],".",""),"00000"),_xlfn.CONCAT(SUBSTITUTE(data_to_clean[[#This Row],[number]],".",""),"00000000")))</f>
        <v>500000</v>
      </c>
      <c r="I1571" t="s">
        <v>6029</v>
      </c>
      <c r="J1571">
        <f>ROUND(VALUE(SUBSTITUTE(data_to_clean[[#This Row],[growth_%]],".",",")),0)</f>
        <v>264</v>
      </c>
      <c r="K1571" t="s">
        <v>18</v>
      </c>
      <c r="L1571">
        <v>25</v>
      </c>
      <c r="M1571">
        <v>13</v>
      </c>
      <c r="N1571">
        <v>2005</v>
      </c>
      <c r="O1571">
        <v>4</v>
      </c>
      <c r="P1571" t="s">
        <v>108</v>
      </c>
      <c r="Q1571" t="b">
        <f>AND(ISNUMBER(data_to_clean[[#This Row],[revenue_formatted]]),ISNUMBER(data_to_clean[[#This Row],[growth_formatted_%]]),ISNUMBER(data_to_clean[[#This Row],[workers]]),ISNUMBER(data_to_clean[[#This Row],[previous_workers]]),ISNUMBER(data_to_clean[[#This Row],[founded]]),ISNUMBER(data_to_clean[[#This Row],[yrs_on_list]]))</f>
        <v>1</v>
      </c>
    </row>
    <row r="1572" spans="1:17" x14ac:dyDescent="0.25">
      <c r="A1572">
        <v>1566</v>
      </c>
      <c r="B1572" t="s">
        <v>6030</v>
      </c>
      <c r="C1572" t="s">
        <v>852</v>
      </c>
      <c r="D1572" t="str">
        <f>VLOOKUP(data_to_clean[[#This Row],[state]],abbreviation_table[],2,FALSE)</f>
        <v>Missouri</v>
      </c>
      <c r="E1572" t="s">
        <v>934</v>
      </c>
      <c r="F1572" t="str">
        <f>TRIM(LEFT(data_to_clean[[#This Row],[revenue]],FIND(" ",data_to_clean[[#This Row],[revenue]])))</f>
        <v>12.7</v>
      </c>
      <c r="G1572" t="str">
        <f>RIGHT(data_to_clean[[#This Row],[revenue]],LEN(data_to_clean[[#This Row],[revenue]])-FIND(" ",data_to_clean[[#This Row],[revenue]]))</f>
        <v>Million</v>
      </c>
      <c r="H1572" s="7">
        <f>VALUE(IF(data_to_clean[[#This Row],[multiplicity]]="Million",_xlfn.CONCAT(SUBSTITUTE(data_to_clean[[#This Row],[number]],".",""),"00000"),_xlfn.CONCAT(SUBSTITUTE(data_to_clean[[#This Row],[number]],".",""),"00000000")))</f>
        <v>12700000</v>
      </c>
      <c r="I1572" t="s">
        <v>6032</v>
      </c>
      <c r="J1572">
        <f>ROUND(VALUE(SUBSTITUTE(data_to_clean[[#This Row],[growth_%]],".",",")),0)</f>
        <v>264</v>
      </c>
      <c r="K1572" t="s">
        <v>257</v>
      </c>
      <c r="L1572">
        <v>400</v>
      </c>
      <c r="M1572">
        <v>120</v>
      </c>
      <c r="N1572">
        <v>2012</v>
      </c>
      <c r="O1572">
        <v>3</v>
      </c>
      <c r="P1572" t="s">
        <v>854</v>
      </c>
      <c r="Q1572" t="b">
        <f>AND(ISNUMBER(data_to_clean[[#This Row],[revenue_formatted]]),ISNUMBER(data_to_clean[[#This Row],[growth_formatted_%]]),ISNUMBER(data_to_clean[[#This Row],[workers]]),ISNUMBER(data_to_clean[[#This Row],[previous_workers]]),ISNUMBER(data_to_clean[[#This Row],[founded]]),ISNUMBER(data_to_clean[[#This Row],[yrs_on_list]]))</f>
        <v>1</v>
      </c>
    </row>
    <row r="1573" spans="1:17" x14ac:dyDescent="0.25">
      <c r="A1573">
        <v>1567</v>
      </c>
      <c r="B1573" t="s">
        <v>6033</v>
      </c>
      <c r="C1573" t="s">
        <v>341</v>
      </c>
      <c r="D1573" t="str">
        <f>VLOOKUP(data_to_clean[[#This Row],[state]],abbreviation_table[],2,FALSE)</f>
        <v>Massachusetts</v>
      </c>
      <c r="E1573" t="s">
        <v>6035</v>
      </c>
      <c r="F1573" t="str">
        <f>TRIM(LEFT(data_to_clean[[#This Row],[revenue]],FIND(" ",data_to_clean[[#This Row],[revenue]])))</f>
        <v>114.4</v>
      </c>
      <c r="G1573" t="str">
        <f>RIGHT(data_to_clean[[#This Row],[revenue]],LEN(data_to_clean[[#This Row],[revenue]])-FIND(" ",data_to_clean[[#This Row],[revenue]]))</f>
        <v>Million</v>
      </c>
      <c r="H1573" s="7">
        <f>VALUE(IF(data_to_clean[[#This Row],[multiplicity]]="Million",_xlfn.CONCAT(SUBSTITUTE(data_to_clean[[#This Row],[number]],".",""),"00000"),_xlfn.CONCAT(SUBSTITUTE(data_to_clean[[#This Row],[number]],".",""),"00000000")))</f>
        <v>114400000</v>
      </c>
      <c r="I1573" t="s">
        <v>6036</v>
      </c>
      <c r="J1573">
        <f>ROUND(VALUE(SUBSTITUTE(data_to_clean[[#This Row],[growth_%]],".",",")),0)</f>
        <v>264</v>
      </c>
      <c r="K1573" t="s">
        <v>297</v>
      </c>
      <c r="L1573">
        <v>700</v>
      </c>
      <c r="M1573">
        <v>300</v>
      </c>
      <c r="N1573">
        <v>2009</v>
      </c>
      <c r="O1573">
        <v>2</v>
      </c>
      <c r="P1573" t="s">
        <v>344</v>
      </c>
      <c r="Q1573" t="b">
        <f>AND(ISNUMBER(data_to_clean[[#This Row],[revenue_formatted]]),ISNUMBER(data_to_clean[[#This Row],[growth_formatted_%]]),ISNUMBER(data_to_clean[[#This Row],[workers]]),ISNUMBER(data_to_clean[[#This Row],[previous_workers]]),ISNUMBER(data_to_clean[[#This Row],[founded]]),ISNUMBER(data_to_clean[[#This Row],[yrs_on_list]]))</f>
        <v>1</v>
      </c>
    </row>
    <row r="1574" spans="1:17" x14ac:dyDescent="0.25">
      <c r="A1574">
        <v>1568</v>
      </c>
      <c r="B1574" t="s">
        <v>6037</v>
      </c>
      <c r="C1574" t="s">
        <v>105</v>
      </c>
      <c r="D1574" t="str">
        <f>VLOOKUP(data_to_clean[[#This Row],[state]],abbreviation_table[],2,FALSE)</f>
        <v>New York</v>
      </c>
      <c r="E1574" t="s">
        <v>1803</v>
      </c>
      <c r="F1574" t="str">
        <f>TRIM(LEFT(data_to_clean[[#This Row],[revenue]],FIND(" ",data_to_clean[[#This Row],[revenue]])))</f>
        <v>11.6</v>
      </c>
      <c r="G1574" t="str">
        <f>RIGHT(data_to_clean[[#This Row],[revenue]],LEN(data_to_clean[[#This Row],[revenue]])-FIND(" ",data_to_clean[[#This Row],[revenue]]))</f>
        <v>Million</v>
      </c>
      <c r="H1574" s="7">
        <f>VALUE(IF(data_to_clean[[#This Row],[multiplicity]]="Million",_xlfn.CONCAT(SUBSTITUTE(data_to_clean[[#This Row],[number]],".",""),"00000"),_xlfn.CONCAT(SUBSTITUTE(data_to_clean[[#This Row],[number]],".",""),"00000000")))</f>
        <v>11600000</v>
      </c>
      <c r="I1574" t="s">
        <v>6039</v>
      </c>
      <c r="J1574">
        <f>ROUND(VALUE(SUBSTITUTE(data_to_clean[[#This Row],[growth_%]],".",",")),0)</f>
        <v>264</v>
      </c>
      <c r="K1574" t="s">
        <v>149</v>
      </c>
      <c r="L1574">
        <v>49</v>
      </c>
      <c r="M1574">
        <v>16</v>
      </c>
      <c r="N1574">
        <v>2011</v>
      </c>
      <c r="O1574">
        <v>3</v>
      </c>
      <c r="P1574" t="s">
        <v>2330</v>
      </c>
      <c r="Q1574" t="b">
        <f>AND(ISNUMBER(data_to_clean[[#This Row],[revenue_formatted]]),ISNUMBER(data_to_clean[[#This Row],[growth_formatted_%]]),ISNUMBER(data_to_clean[[#This Row],[workers]]),ISNUMBER(data_to_clean[[#This Row],[previous_workers]]),ISNUMBER(data_to_clean[[#This Row],[founded]]),ISNUMBER(data_to_clean[[#This Row],[yrs_on_list]]))</f>
        <v>1</v>
      </c>
    </row>
    <row r="1575" spans="1:17" x14ac:dyDescent="0.25">
      <c r="A1575">
        <v>1569</v>
      </c>
      <c r="B1575" t="s">
        <v>6040</v>
      </c>
      <c r="C1575" t="s">
        <v>119</v>
      </c>
      <c r="D1575" t="str">
        <f>VLOOKUP(data_to_clean[[#This Row],[state]],abbreviation_table[],2,FALSE)</f>
        <v>Georgia</v>
      </c>
      <c r="E1575" t="s">
        <v>1290</v>
      </c>
      <c r="F1575" t="str">
        <f>TRIM(LEFT(data_to_clean[[#This Row],[revenue]],FIND(" ",data_to_clean[[#This Row],[revenue]])))</f>
        <v>18.4</v>
      </c>
      <c r="G1575" t="str">
        <f>RIGHT(data_to_clean[[#This Row],[revenue]],LEN(data_to_clean[[#This Row],[revenue]])-FIND(" ",data_to_clean[[#This Row],[revenue]]))</f>
        <v>Million</v>
      </c>
      <c r="H1575" s="7">
        <f>VALUE(IF(data_to_clean[[#This Row],[multiplicity]]="Million",_xlfn.CONCAT(SUBSTITUTE(data_to_clean[[#This Row],[number]],".",""),"00000"),_xlfn.CONCAT(SUBSTITUTE(data_to_clean[[#This Row],[number]],".",""),"00000000")))</f>
        <v>18400000</v>
      </c>
      <c r="I1575" t="s">
        <v>6042</v>
      </c>
      <c r="J1575">
        <f>ROUND(VALUE(SUBSTITUTE(data_to_clean[[#This Row],[growth_%]],".",",")),0)</f>
        <v>263</v>
      </c>
      <c r="K1575" t="s">
        <v>6043</v>
      </c>
      <c r="L1575">
        <v>144</v>
      </c>
      <c r="M1575">
        <v>25</v>
      </c>
      <c r="N1575">
        <v>2005</v>
      </c>
      <c r="O1575">
        <v>1</v>
      </c>
      <c r="P1575" t="s">
        <v>3103</v>
      </c>
      <c r="Q1575" t="b">
        <f>AND(ISNUMBER(data_to_clean[[#This Row],[revenue_formatted]]),ISNUMBER(data_to_clean[[#This Row],[growth_formatted_%]]),ISNUMBER(data_to_clean[[#This Row],[workers]]),ISNUMBER(data_to_clean[[#This Row],[previous_workers]]),ISNUMBER(data_to_clean[[#This Row],[founded]]),ISNUMBER(data_to_clean[[#This Row],[yrs_on_list]]))</f>
        <v>1</v>
      </c>
    </row>
    <row r="1576" spans="1:17" x14ac:dyDescent="0.25">
      <c r="A1576">
        <v>1570</v>
      </c>
      <c r="B1576" t="s">
        <v>6044</v>
      </c>
      <c r="C1576" t="s">
        <v>98</v>
      </c>
      <c r="D1576" t="str">
        <f>VLOOKUP(data_to_clean[[#This Row],[state]],abbreviation_table[],2,FALSE)</f>
        <v>Washington</v>
      </c>
      <c r="E1576" t="s">
        <v>704</v>
      </c>
      <c r="F1576" t="str">
        <f>TRIM(LEFT(data_to_clean[[#This Row],[revenue]],FIND(" ",data_to_clean[[#This Row],[revenue]])))</f>
        <v>5.4</v>
      </c>
      <c r="G1576" t="str">
        <f>RIGHT(data_to_clean[[#This Row],[revenue]],LEN(data_to_clean[[#This Row],[revenue]])-FIND(" ",data_to_clean[[#This Row],[revenue]]))</f>
        <v>Million</v>
      </c>
      <c r="H1576" s="7">
        <f>VALUE(IF(data_to_clean[[#This Row],[multiplicity]]="Million",_xlfn.CONCAT(SUBSTITUTE(data_to_clean[[#This Row],[number]],".",""),"00000"),_xlfn.CONCAT(SUBSTITUTE(data_to_clean[[#This Row],[number]],".",""),"00000000")))</f>
        <v>5400000</v>
      </c>
      <c r="I1576" t="s">
        <v>6046</v>
      </c>
      <c r="J1576">
        <f>ROUND(VALUE(SUBSTITUTE(data_to_clean[[#This Row],[growth_%]],".",",")),0)</f>
        <v>263</v>
      </c>
      <c r="K1576" t="s">
        <v>55</v>
      </c>
      <c r="L1576">
        <v>160</v>
      </c>
      <c r="M1576">
        <v>35</v>
      </c>
      <c r="N1576">
        <v>1999</v>
      </c>
      <c r="O1576">
        <v>3</v>
      </c>
      <c r="P1576" t="s">
        <v>1253</v>
      </c>
      <c r="Q1576" t="b">
        <f>AND(ISNUMBER(data_to_clean[[#This Row],[revenue_formatted]]),ISNUMBER(data_to_clean[[#This Row],[growth_formatted_%]]),ISNUMBER(data_to_clean[[#This Row],[workers]]),ISNUMBER(data_to_clean[[#This Row],[previous_workers]]),ISNUMBER(data_to_clean[[#This Row],[founded]]),ISNUMBER(data_to_clean[[#This Row],[yrs_on_list]]))</f>
        <v>1</v>
      </c>
    </row>
    <row r="1577" spans="1:17" x14ac:dyDescent="0.25">
      <c r="A1577">
        <v>1571</v>
      </c>
      <c r="B1577" t="s">
        <v>6047</v>
      </c>
      <c r="C1577" t="s">
        <v>74</v>
      </c>
      <c r="D1577" t="str">
        <f>VLOOKUP(data_to_clean[[#This Row],[state]],abbreviation_table[],2,FALSE)</f>
        <v>Ohio</v>
      </c>
      <c r="E1577" t="s">
        <v>1106</v>
      </c>
      <c r="F1577" t="str">
        <f>TRIM(LEFT(data_to_clean[[#This Row],[revenue]],FIND(" ",data_to_clean[[#This Row],[revenue]])))</f>
        <v>2.9</v>
      </c>
      <c r="G1577" t="str">
        <f>RIGHT(data_to_clean[[#This Row],[revenue]],LEN(data_to_clean[[#This Row],[revenue]])-FIND(" ",data_to_clean[[#This Row],[revenue]]))</f>
        <v>Million</v>
      </c>
      <c r="H1577" s="7">
        <f>VALUE(IF(data_to_clean[[#This Row],[multiplicity]]="Million",_xlfn.CONCAT(SUBSTITUTE(data_to_clean[[#This Row],[number]],".",""),"00000"),_xlfn.CONCAT(SUBSTITUTE(data_to_clean[[#This Row],[number]],".",""),"00000000")))</f>
        <v>2900000</v>
      </c>
      <c r="I1577" t="s">
        <v>6049</v>
      </c>
      <c r="J1577">
        <f>ROUND(VALUE(SUBSTITUTE(data_to_clean[[#This Row],[growth_%]],".",",")),0)</f>
        <v>263</v>
      </c>
      <c r="K1577" t="s">
        <v>18</v>
      </c>
      <c r="L1577">
        <v>19</v>
      </c>
      <c r="M1577">
        <v>9</v>
      </c>
      <c r="N1577">
        <v>2009</v>
      </c>
      <c r="O1577">
        <v>1</v>
      </c>
      <c r="P1577" t="s">
        <v>77</v>
      </c>
      <c r="Q1577" t="b">
        <f>AND(ISNUMBER(data_to_clean[[#This Row],[revenue_formatted]]),ISNUMBER(data_to_clean[[#This Row],[growth_formatted_%]]),ISNUMBER(data_to_clean[[#This Row],[workers]]),ISNUMBER(data_to_clean[[#This Row],[previous_workers]]),ISNUMBER(data_to_clean[[#This Row],[founded]]),ISNUMBER(data_to_clean[[#This Row],[yrs_on_list]]))</f>
        <v>1</v>
      </c>
    </row>
    <row r="1578" spans="1:17" x14ac:dyDescent="0.25">
      <c r="A1578">
        <v>1572</v>
      </c>
      <c r="B1578" t="s">
        <v>6050</v>
      </c>
      <c r="C1578" t="s">
        <v>52</v>
      </c>
      <c r="D1578" t="str">
        <f>VLOOKUP(data_to_clean[[#This Row],[state]],abbreviation_table[],2,FALSE)</f>
        <v>Florida</v>
      </c>
      <c r="E1578" t="s">
        <v>6052</v>
      </c>
      <c r="F1578" t="str">
        <f>TRIM(LEFT(data_to_clean[[#This Row],[revenue]],FIND(" ",data_to_clean[[#This Row],[revenue]])))</f>
        <v>18.9</v>
      </c>
      <c r="G1578" t="str">
        <f>RIGHT(data_to_clean[[#This Row],[revenue]],LEN(data_to_clean[[#This Row],[revenue]])-FIND(" ",data_to_clean[[#This Row],[revenue]]))</f>
        <v>Million</v>
      </c>
      <c r="H1578" s="7">
        <f>VALUE(IF(data_to_clean[[#This Row],[multiplicity]]="Million",_xlfn.CONCAT(SUBSTITUTE(data_to_clean[[#This Row],[number]],".",""),"00000"),_xlfn.CONCAT(SUBSTITUTE(data_to_clean[[#This Row],[number]],".",""),"00000000")))</f>
        <v>18900000</v>
      </c>
      <c r="I1578" t="s">
        <v>6053</v>
      </c>
      <c r="J1578">
        <f>ROUND(VALUE(SUBSTITUTE(data_to_clean[[#This Row],[growth_%]],".",",")),0)</f>
        <v>263</v>
      </c>
      <c r="K1578" t="s">
        <v>69</v>
      </c>
      <c r="L1578">
        <v>67</v>
      </c>
      <c r="M1578">
        <v>50</v>
      </c>
      <c r="N1578">
        <v>2003</v>
      </c>
      <c r="O1578">
        <v>4</v>
      </c>
      <c r="P1578" t="s">
        <v>1315</v>
      </c>
      <c r="Q1578" t="b">
        <f>AND(ISNUMBER(data_to_clean[[#This Row],[revenue_formatted]]),ISNUMBER(data_to_clean[[#This Row],[growth_formatted_%]]),ISNUMBER(data_to_clean[[#This Row],[workers]]),ISNUMBER(data_to_clean[[#This Row],[previous_workers]]),ISNUMBER(data_to_clean[[#This Row],[founded]]),ISNUMBER(data_to_clean[[#This Row],[yrs_on_list]]))</f>
        <v>1</v>
      </c>
    </row>
    <row r="1579" spans="1:17" x14ac:dyDescent="0.25">
      <c r="A1579">
        <v>1573</v>
      </c>
      <c r="B1579" t="s">
        <v>6054</v>
      </c>
      <c r="C1579" t="s">
        <v>66</v>
      </c>
      <c r="D1579" t="str">
        <f>VLOOKUP(data_to_clean[[#This Row],[state]],abbreviation_table[],2,FALSE)</f>
        <v>Virginia</v>
      </c>
      <c r="E1579" t="s">
        <v>6056</v>
      </c>
      <c r="F1579" t="str">
        <f>TRIM(LEFT(data_to_clean[[#This Row],[revenue]],FIND(" ",data_to_clean[[#This Row],[revenue]])))</f>
        <v>17.9</v>
      </c>
      <c r="G1579" t="str">
        <f>RIGHT(data_to_clean[[#This Row],[revenue]],LEN(data_to_clean[[#This Row],[revenue]])-FIND(" ",data_to_clean[[#This Row],[revenue]]))</f>
        <v>Million</v>
      </c>
      <c r="H1579" s="7">
        <f>VALUE(IF(data_to_clean[[#This Row],[multiplicity]]="Million",_xlfn.CONCAT(SUBSTITUTE(data_to_clean[[#This Row],[number]],".",""),"00000"),_xlfn.CONCAT(SUBSTITUTE(data_to_clean[[#This Row],[number]],".",""),"00000000")))</f>
        <v>17900000</v>
      </c>
      <c r="I1579" t="s">
        <v>6057</v>
      </c>
      <c r="J1579">
        <f>ROUND(VALUE(SUBSTITUTE(data_to_clean[[#This Row],[growth_%]],".",",")),0)</f>
        <v>262</v>
      </c>
      <c r="K1579" t="s">
        <v>297</v>
      </c>
      <c r="L1579">
        <v>112</v>
      </c>
      <c r="M1579">
        <v>34</v>
      </c>
      <c r="N1579">
        <v>2006</v>
      </c>
      <c r="O1579">
        <v>4</v>
      </c>
      <c r="P1579" t="s">
        <v>746</v>
      </c>
      <c r="Q1579" t="b">
        <f>AND(ISNUMBER(data_to_clean[[#This Row],[revenue_formatted]]),ISNUMBER(data_to_clean[[#This Row],[growth_formatted_%]]),ISNUMBER(data_to_clean[[#This Row],[workers]]),ISNUMBER(data_to_clean[[#This Row],[previous_workers]]),ISNUMBER(data_to_clean[[#This Row],[founded]]),ISNUMBER(data_to_clean[[#This Row],[yrs_on_list]]))</f>
        <v>1</v>
      </c>
    </row>
    <row r="1580" spans="1:17" x14ac:dyDescent="0.25">
      <c r="A1580">
        <v>1574</v>
      </c>
      <c r="B1580" t="s">
        <v>6058</v>
      </c>
      <c r="C1580" t="s">
        <v>215</v>
      </c>
      <c r="D1580" t="str">
        <f>VLOOKUP(data_to_clean[[#This Row],[state]],abbreviation_table[],2,FALSE)</f>
        <v>North Carolina</v>
      </c>
      <c r="E1580" t="s">
        <v>1068</v>
      </c>
      <c r="F1580" t="str">
        <f>TRIM(LEFT(data_to_clean[[#This Row],[revenue]],FIND(" ",data_to_clean[[#This Row],[revenue]])))</f>
        <v>6.1</v>
      </c>
      <c r="G1580" t="str">
        <f>RIGHT(data_to_clean[[#This Row],[revenue]],LEN(data_to_clean[[#This Row],[revenue]])-FIND(" ",data_to_clean[[#This Row],[revenue]]))</f>
        <v>Million</v>
      </c>
      <c r="H1580" s="7">
        <f>VALUE(IF(data_to_clean[[#This Row],[multiplicity]]="Million",_xlfn.CONCAT(SUBSTITUTE(data_to_clean[[#This Row],[number]],".",""),"00000"),_xlfn.CONCAT(SUBSTITUTE(data_to_clean[[#This Row],[number]],".",""),"00000000")))</f>
        <v>6100000</v>
      </c>
      <c r="I1580" t="s">
        <v>6060</v>
      </c>
      <c r="J1580">
        <f>ROUND(VALUE(SUBSTITUTE(data_to_clean[[#This Row],[growth_%]],".",",")),0)</f>
        <v>262</v>
      </c>
      <c r="K1580" t="s">
        <v>18</v>
      </c>
      <c r="L1580">
        <v>14</v>
      </c>
      <c r="M1580">
        <v>7</v>
      </c>
      <c r="N1580">
        <v>2014</v>
      </c>
      <c r="O1580">
        <v>1</v>
      </c>
      <c r="P1580" t="s">
        <v>1879</v>
      </c>
      <c r="Q1580" t="b">
        <f>AND(ISNUMBER(data_to_clean[[#This Row],[revenue_formatted]]),ISNUMBER(data_to_clean[[#This Row],[growth_formatted_%]]),ISNUMBER(data_to_clean[[#This Row],[workers]]),ISNUMBER(data_to_clean[[#This Row],[previous_workers]]),ISNUMBER(data_to_clean[[#This Row],[founded]]),ISNUMBER(data_to_clean[[#This Row],[yrs_on_list]]))</f>
        <v>1</v>
      </c>
    </row>
    <row r="1581" spans="1:17" x14ac:dyDescent="0.25">
      <c r="A1581">
        <v>1575</v>
      </c>
      <c r="B1581" t="s">
        <v>6061</v>
      </c>
      <c r="C1581" t="s">
        <v>80</v>
      </c>
      <c r="D1581" t="str">
        <f>VLOOKUP(data_to_clean[[#This Row],[state]],abbreviation_table[],2,FALSE)</f>
        <v>California</v>
      </c>
      <c r="E1581" t="s">
        <v>306</v>
      </c>
      <c r="F1581" t="str">
        <f>TRIM(LEFT(data_to_clean[[#This Row],[revenue]],FIND(" ",data_to_clean[[#This Row],[revenue]])))</f>
        <v>48.5</v>
      </c>
      <c r="G1581" t="str">
        <f>RIGHT(data_to_clean[[#This Row],[revenue]],LEN(data_to_clean[[#This Row],[revenue]])-FIND(" ",data_to_clean[[#This Row],[revenue]]))</f>
        <v>Million</v>
      </c>
      <c r="H1581" s="7">
        <f>VALUE(IF(data_to_clean[[#This Row],[multiplicity]]="Million",_xlfn.CONCAT(SUBSTITUTE(data_to_clean[[#This Row],[number]],".",""),"00000"),_xlfn.CONCAT(SUBSTITUTE(data_to_clean[[#This Row],[number]],".",""),"00000000")))</f>
        <v>48500000</v>
      </c>
      <c r="I1581" t="s">
        <v>6063</v>
      </c>
      <c r="J1581">
        <f>ROUND(VALUE(SUBSTITUTE(data_to_clean[[#This Row],[growth_%]],".",",")),0)</f>
        <v>262</v>
      </c>
      <c r="K1581" t="s">
        <v>18</v>
      </c>
      <c r="L1581">
        <v>221</v>
      </c>
      <c r="M1581">
        <v>37</v>
      </c>
      <c r="N1581">
        <v>2014</v>
      </c>
      <c r="O1581">
        <v>2</v>
      </c>
      <c r="P1581" t="s">
        <v>163</v>
      </c>
      <c r="Q1581" t="b">
        <f>AND(ISNUMBER(data_to_clean[[#This Row],[revenue_formatted]]),ISNUMBER(data_to_clean[[#This Row],[growth_formatted_%]]),ISNUMBER(data_to_clean[[#This Row],[workers]]),ISNUMBER(data_to_clean[[#This Row],[previous_workers]]),ISNUMBER(data_to_clean[[#This Row],[founded]]),ISNUMBER(data_to_clean[[#This Row],[yrs_on_list]]))</f>
        <v>1</v>
      </c>
    </row>
    <row r="1582" spans="1:17" x14ac:dyDescent="0.25">
      <c r="A1582">
        <v>1576</v>
      </c>
      <c r="B1582" t="s">
        <v>6064</v>
      </c>
      <c r="C1582" t="s">
        <v>59</v>
      </c>
      <c r="D1582" t="str">
        <f>VLOOKUP(data_to_clean[[#This Row],[state]],abbreviation_table[],2,FALSE)</f>
        <v>New Jersey</v>
      </c>
      <c r="E1582" t="s">
        <v>6066</v>
      </c>
      <c r="F1582" t="str">
        <f>TRIM(LEFT(data_to_clean[[#This Row],[revenue]],FIND(" ",data_to_clean[[#This Row],[revenue]])))</f>
        <v>741.4</v>
      </c>
      <c r="G1582" t="str">
        <f>RIGHT(data_to_clean[[#This Row],[revenue]],LEN(data_to_clean[[#This Row],[revenue]])-FIND(" ",data_to_clean[[#This Row],[revenue]]))</f>
        <v>Million</v>
      </c>
      <c r="H1582" s="7">
        <f>VALUE(IF(data_to_clean[[#This Row],[multiplicity]]="Million",_xlfn.CONCAT(SUBSTITUTE(data_to_clean[[#This Row],[number]],".",""),"00000"),_xlfn.CONCAT(SUBSTITUTE(data_to_clean[[#This Row],[number]],".",""),"00000000")))</f>
        <v>741400000</v>
      </c>
      <c r="I1582" t="s">
        <v>6067</v>
      </c>
      <c r="J1582">
        <f>ROUND(VALUE(SUBSTITUTE(data_to_clean[[#This Row],[growth_%]],".",",")),0)</f>
        <v>262</v>
      </c>
      <c r="K1582" t="s">
        <v>336</v>
      </c>
      <c r="L1582">
        <v>1880</v>
      </c>
      <c r="M1582">
        <v>360</v>
      </c>
      <c r="N1582">
        <v>1993</v>
      </c>
      <c r="O1582">
        <v>4</v>
      </c>
      <c r="P1582" t="s">
        <v>6068</v>
      </c>
      <c r="Q1582" t="b">
        <f>AND(ISNUMBER(data_to_clean[[#This Row],[revenue_formatted]]),ISNUMBER(data_to_clean[[#This Row],[growth_formatted_%]]),ISNUMBER(data_to_clean[[#This Row],[workers]]),ISNUMBER(data_to_clean[[#This Row],[previous_workers]]),ISNUMBER(data_to_clean[[#This Row],[founded]]),ISNUMBER(data_to_clean[[#This Row],[yrs_on_list]]))</f>
        <v>1</v>
      </c>
    </row>
    <row r="1583" spans="1:17" x14ac:dyDescent="0.25">
      <c r="A1583">
        <v>1577</v>
      </c>
      <c r="B1583" t="s">
        <v>6069</v>
      </c>
      <c r="C1583" t="s">
        <v>66</v>
      </c>
      <c r="D1583" t="str">
        <f>VLOOKUP(data_to_clean[[#This Row],[state]],abbreviation_table[],2,FALSE)</f>
        <v>Virginia</v>
      </c>
      <c r="E1583" t="s">
        <v>4241</v>
      </c>
      <c r="F1583" t="str">
        <f>TRIM(LEFT(data_to_clean[[#This Row],[revenue]],FIND(" ",data_to_clean[[#This Row],[revenue]])))</f>
        <v>117.6</v>
      </c>
      <c r="G1583" t="str">
        <f>RIGHT(data_to_clean[[#This Row],[revenue]],LEN(data_to_clean[[#This Row],[revenue]])-FIND(" ",data_to_clean[[#This Row],[revenue]]))</f>
        <v>Million</v>
      </c>
      <c r="H1583" s="7">
        <f>VALUE(IF(data_to_clean[[#This Row],[multiplicity]]="Million",_xlfn.CONCAT(SUBSTITUTE(data_to_clean[[#This Row],[number]],".",""),"00000"),_xlfn.CONCAT(SUBSTITUTE(data_to_clean[[#This Row],[number]],".",""),"00000000")))</f>
        <v>117600000</v>
      </c>
      <c r="I1583" t="s">
        <v>6071</v>
      </c>
      <c r="J1583">
        <f>ROUND(VALUE(SUBSTITUTE(data_to_clean[[#This Row],[growth_%]],".",",")),0)</f>
        <v>262</v>
      </c>
      <c r="K1583" t="s">
        <v>181</v>
      </c>
      <c r="L1583">
        <v>646</v>
      </c>
      <c r="M1583">
        <v>167</v>
      </c>
      <c r="N1583">
        <v>2005</v>
      </c>
      <c r="O1583">
        <v>8</v>
      </c>
      <c r="P1583" t="s">
        <v>735</v>
      </c>
      <c r="Q1583" t="b">
        <f>AND(ISNUMBER(data_to_clean[[#This Row],[revenue_formatted]]),ISNUMBER(data_to_clean[[#This Row],[growth_formatted_%]]),ISNUMBER(data_to_clean[[#This Row],[workers]]),ISNUMBER(data_to_clean[[#This Row],[previous_workers]]),ISNUMBER(data_to_clean[[#This Row],[founded]]),ISNUMBER(data_to_clean[[#This Row],[yrs_on_list]]))</f>
        <v>1</v>
      </c>
    </row>
    <row r="1584" spans="1:17" x14ac:dyDescent="0.25">
      <c r="A1584">
        <v>1578</v>
      </c>
      <c r="B1584" t="s">
        <v>6072</v>
      </c>
      <c r="C1584" t="s">
        <v>105</v>
      </c>
      <c r="D1584" t="str">
        <f>VLOOKUP(data_to_clean[[#This Row],[state]],abbreviation_table[],2,FALSE)</f>
        <v>New York</v>
      </c>
      <c r="E1584" t="s">
        <v>269</v>
      </c>
      <c r="F1584" t="str">
        <f>TRIM(LEFT(data_to_clean[[#This Row],[revenue]],FIND(" ",data_to_clean[[#This Row],[revenue]])))</f>
        <v>7</v>
      </c>
      <c r="G1584" t="str">
        <f>RIGHT(data_to_clean[[#This Row],[revenue]],LEN(data_to_clean[[#This Row],[revenue]])-FIND(" ",data_to_clean[[#This Row],[revenue]]))</f>
        <v>Million</v>
      </c>
      <c r="H1584" s="7">
        <f>VALUE(IF(data_to_clean[[#This Row],[multiplicity]]="Million",_xlfn.CONCAT(SUBSTITUTE(data_to_clean[[#This Row],[number]],".",""),"00000"),_xlfn.CONCAT(SUBSTITUTE(data_to_clean[[#This Row],[number]],".",""),"00000000")))</f>
        <v>700000</v>
      </c>
      <c r="I1584" t="s">
        <v>6074</v>
      </c>
      <c r="J1584">
        <f>ROUND(VALUE(SUBSTITUTE(data_to_clean[[#This Row],[growth_%]],".",",")),0)</f>
        <v>262</v>
      </c>
      <c r="K1584" t="s">
        <v>211</v>
      </c>
      <c r="L1584">
        <v>4</v>
      </c>
      <c r="M1584">
        <v>5</v>
      </c>
      <c r="N1584">
        <v>2010</v>
      </c>
      <c r="O1584">
        <v>1</v>
      </c>
      <c r="P1584" t="s">
        <v>2535</v>
      </c>
      <c r="Q1584" t="b">
        <f>AND(ISNUMBER(data_to_clean[[#This Row],[revenue_formatted]]),ISNUMBER(data_to_clean[[#This Row],[growth_formatted_%]]),ISNUMBER(data_to_clean[[#This Row],[workers]]),ISNUMBER(data_to_clean[[#This Row],[previous_workers]]),ISNUMBER(data_to_clean[[#This Row],[founded]]),ISNUMBER(data_to_clean[[#This Row],[yrs_on_list]]))</f>
        <v>1</v>
      </c>
    </row>
    <row r="1585" spans="1:17" x14ac:dyDescent="0.25">
      <c r="A1585">
        <v>1579</v>
      </c>
      <c r="B1585" t="s">
        <v>6075</v>
      </c>
      <c r="C1585" t="s">
        <v>74</v>
      </c>
      <c r="D1585" t="str">
        <f>VLOOKUP(data_to_clean[[#This Row],[state]],abbreviation_table[],2,FALSE)</f>
        <v>Ohio</v>
      </c>
      <c r="E1585" t="s">
        <v>445</v>
      </c>
      <c r="F1585" t="str">
        <f>TRIM(LEFT(data_to_clean[[#This Row],[revenue]],FIND(" ",data_to_clean[[#This Row],[revenue]])))</f>
        <v>4.3</v>
      </c>
      <c r="G1585" t="str">
        <f>RIGHT(data_to_clean[[#This Row],[revenue]],LEN(data_to_clean[[#This Row],[revenue]])-FIND(" ",data_to_clean[[#This Row],[revenue]]))</f>
        <v>Million</v>
      </c>
      <c r="H1585" s="7">
        <f>VALUE(IF(data_to_clean[[#This Row],[multiplicity]]="Million",_xlfn.CONCAT(SUBSTITUTE(data_to_clean[[#This Row],[number]],".",""),"00000"),_xlfn.CONCAT(SUBSTITUTE(data_to_clean[[#This Row],[number]],".",""),"00000000")))</f>
        <v>4300000</v>
      </c>
      <c r="I1585" t="s">
        <v>6077</v>
      </c>
      <c r="J1585">
        <f>ROUND(VALUE(SUBSTITUTE(data_to_clean[[#This Row],[growth_%]],".",",")),0)</f>
        <v>262</v>
      </c>
      <c r="K1585" t="s">
        <v>156</v>
      </c>
      <c r="L1585">
        <v>47</v>
      </c>
      <c r="M1585">
        <v>17</v>
      </c>
      <c r="N1585">
        <v>2012</v>
      </c>
      <c r="O1585">
        <v>3</v>
      </c>
      <c r="P1585" t="s">
        <v>349</v>
      </c>
      <c r="Q1585" t="b">
        <f>AND(ISNUMBER(data_to_clean[[#This Row],[revenue_formatted]]),ISNUMBER(data_to_clean[[#This Row],[growth_formatted_%]]),ISNUMBER(data_to_clean[[#This Row],[workers]]),ISNUMBER(data_to_clean[[#This Row],[previous_workers]]),ISNUMBER(data_to_clean[[#This Row],[founded]]),ISNUMBER(data_to_clean[[#This Row],[yrs_on_list]]))</f>
        <v>1</v>
      </c>
    </row>
    <row r="1586" spans="1:17" x14ac:dyDescent="0.25">
      <c r="A1586">
        <v>1580</v>
      </c>
      <c r="B1586" t="s">
        <v>6078</v>
      </c>
      <c r="C1586" t="s">
        <v>341</v>
      </c>
      <c r="D1586" t="str">
        <f>VLOOKUP(data_to_clean[[#This Row],[state]],abbreviation_table[],2,FALSE)</f>
        <v>Massachusetts</v>
      </c>
      <c r="E1586" t="s">
        <v>1157</v>
      </c>
      <c r="F1586" t="str">
        <f>TRIM(LEFT(data_to_clean[[#This Row],[revenue]],FIND(" ",data_to_clean[[#This Row],[revenue]])))</f>
        <v>5.3</v>
      </c>
      <c r="G1586" t="str">
        <f>RIGHT(data_to_clean[[#This Row],[revenue]],LEN(data_to_clean[[#This Row],[revenue]])-FIND(" ",data_to_clean[[#This Row],[revenue]]))</f>
        <v>Million</v>
      </c>
      <c r="H1586" s="7">
        <f>VALUE(IF(data_to_clean[[#This Row],[multiplicity]]="Million",_xlfn.CONCAT(SUBSTITUTE(data_to_clean[[#This Row],[number]],".",""),"00000"),_xlfn.CONCAT(SUBSTITUTE(data_to_clean[[#This Row],[number]],".",""),"00000000")))</f>
        <v>5300000</v>
      </c>
      <c r="I1586" t="s">
        <v>6080</v>
      </c>
      <c r="J1586">
        <f>ROUND(VALUE(SUBSTITUTE(data_to_clean[[#This Row],[growth_%]],".",",")),0)</f>
        <v>262</v>
      </c>
      <c r="K1586" t="s">
        <v>308</v>
      </c>
      <c r="L1586">
        <v>50</v>
      </c>
      <c r="M1586">
        <v>30</v>
      </c>
      <c r="N1586">
        <v>2011</v>
      </c>
      <c r="O1586">
        <v>1</v>
      </c>
      <c r="P1586" t="s">
        <v>344</v>
      </c>
      <c r="Q1586" t="b">
        <f>AND(ISNUMBER(data_to_clean[[#This Row],[revenue_formatted]]),ISNUMBER(data_to_clean[[#This Row],[growth_formatted_%]]),ISNUMBER(data_to_clean[[#This Row],[workers]]),ISNUMBER(data_to_clean[[#This Row],[previous_workers]]),ISNUMBER(data_to_clean[[#This Row],[founded]]),ISNUMBER(data_to_clean[[#This Row],[yrs_on_list]]))</f>
        <v>1</v>
      </c>
    </row>
    <row r="1587" spans="1:17" x14ac:dyDescent="0.25">
      <c r="A1587">
        <v>1581</v>
      </c>
      <c r="B1587" t="s">
        <v>6081</v>
      </c>
      <c r="C1587" t="s">
        <v>80</v>
      </c>
      <c r="D1587" t="str">
        <f>VLOOKUP(data_to_clean[[#This Row],[state]],abbreviation_table[],2,FALSE)</f>
        <v>California</v>
      </c>
      <c r="E1587" t="s">
        <v>824</v>
      </c>
      <c r="F1587" t="str">
        <f>TRIM(LEFT(data_to_clean[[#This Row],[revenue]],FIND(" ",data_to_clean[[#This Row],[revenue]])))</f>
        <v>2.5</v>
      </c>
      <c r="G1587" t="str">
        <f>RIGHT(data_to_clean[[#This Row],[revenue]],LEN(data_to_clean[[#This Row],[revenue]])-FIND(" ",data_to_clean[[#This Row],[revenue]]))</f>
        <v>Million</v>
      </c>
      <c r="H1587" s="7">
        <f>VALUE(IF(data_to_clean[[#This Row],[multiplicity]]="Million",_xlfn.CONCAT(SUBSTITUTE(data_to_clean[[#This Row],[number]],".",""),"00000"),_xlfn.CONCAT(SUBSTITUTE(data_to_clean[[#This Row],[number]],".",""),"00000000")))</f>
        <v>2500000</v>
      </c>
      <c r="I1587" t="s">
        <v>6083</v>
      </c>
      <c r="J1587">
        <f>ROUND(VALUE(SUBSTITUTE(data_to_clean[[#This Row],[growth_%]],".",",")),0)</f>
        <v>262</v>
      </c>
      <c r="K1587" t="s">
        <v>40</v>
      </c>
      <c r="L1587">
        <v>6</v>
      </c>
      <c r="M1587">
        <v>2</v>
      </c>
      <c r="N1587">
        <v>2014</v>
      </c>
      <c r="O1587">
        <v>1</v>
      </c>
      <c r="P1587" t="s">
        <v>163</v>
      </c>
      <c r="Q1587" t="b">
        <f>AND(ISNUMBER(data_to_clean[[#This Row],[revenue_formatted]]),ISNUMBER(data_to_clean[[#This Row],[growth_formatted_%]]),ISNUMBER(data_to_clean[[#This Row],[workers]]),ISNUMBER(data_to_clean[[#This Row],[previous_workers]]),ISNUMBER(data_to_clean[[#This Row],[founded]]),ISNUMBER(data_to_clean[[#This Row],[yrs_on_list]]))</f>
        <v>1</v>
      </c>
    </row>
    <row r="1588" spans="1:17" x14ac:dyDescent="0.25">
      <c r="A1588">
        <v>1582</v>
      </c>
      <c r="B1588" t="s">
        <v>6084</v>
      </c>
      <c r="C1588" t="s">
        <v>59</v>
      </c>
      <c r="D1588" t="str">
        <f>VLOOKUP(data_to_clean[[#This Row],[state]],abbreviation_table[],2,FALSE)</f>
        <v>New Jersey</v>
      </c>
      <c r="E1588" t="s">
        <v>1535</v>
      </c>
      <c r="F1588" t="str">
        <f>TRIM(LEFT(data_to_clean[[#This Row],[revenue]],FIND(" ",data_to_clean[[#This Row],[revenue]])))</f>
        <v>6</v>
      </c>
      <c r="G1588" t="str">
        <f>RIGHT(data_to_clean[[#This Row],[revenue]],LEN(data_to_clean[[#This Row],[revenue]])-FIND(" ",data_to_clean[[#This Row],[revenue]]))</f>
        <v>Million</v>
      </c>
      <c r="H1588" s="7">
        <f>VALUE(IF(data_to_clean[[#This Row],[multiplicity]]="Million",_xlfn.CONCAT(SUBSTITUTE(data_to_clean[[#This Row],[number]],".",""),"00000"),_xlfn.CONCAT(SUBSTITUTE(data_to_clean[[#This Row],[number]],".",""),"00000000")))</f>
        <v>600000</v>
      </c>
      <c r="I1588" t="s">
        <v>6086</v>
      </c>
      <c r="J1588">
        <f>ROUND(VALUE(SUBSTITUTE(data_to_clean[[#This Row],[growth_%]],".",",")),0)</f>
        <v>262</v>
      </c>
      <c r="K1588" t="s">
        <v>218</v>
      </c>
      <c r="L1588">
        <v>59</v>
      </c>
      <c r="M1588">
        <v>16</v>
      </c>
      <c r="N1588">
        <v>2013</v>
      </c>
      <c r="O1588">
        <v>2</v>
      </c>
      <c r="P1588" t="s">
        <v>6087</v>
      </c>
      <c r="Q1588" t="b">
        <f>AND(ISNUMBER(data_to_clean[[#This Row],[revenue_formatted]]),ISNUMBER(data_to_clean[[#This Row],[growth_formatted_%]]),ISNUMBER(data_to_clean[[#This Row],[workers]]),ISNUMBER(data_to_clean[[#This Row],[previous_workers]]),ISNUMBER(data_to_clean[[#This Row],[founded]]),ISNUMBER(data_to_clean[[#This Row],[yrs_on_list]]))</f>
        <v>1</v>
      </c>
    </row>
    <row r="1589" spans="1:17" x14ac:dyDescent="0.25">
      <c r="A1589">
        <v>1583</v>
      </c>
      <c r="B1589" t="s">
        <v>6088</v>
      </c>
      <c r="C1589" t="s">
        <v>80</v>
      </c>
      <c r="D1589" t="str">
        <f>VLOOKUP(data_to_clean[[#This Row],[state]],abbreviation_table[],2,FALSE)</f>
        <v>California</v>
      </c>
      <c r="E1589" t="s">
        <v>1309</v>
      </c>
      <c r="F1589" t="str">
        <f>TRIM(LEFT(data_to_clean[[#This Row],[revenue]],FIND(" ",data_to_clean[[#This Row],[revenue]])))</f>
        <v>3.4</v>
      </c>
      <c r="G1589" t="str">
        <f>RIGHT(data_to_clean[[#This Row],[revenue]],LEN(data_to_clean[[#This Row],[revenue]])-FIND(" ",data_to_clean[[#This Row],[revenue]]))</f>
        <v>Million</v>
      </c>
      <c r="H1589" s="7">
        <f>VALUE(IF(data_to_clean[[#This Row],[multiplicity]]="Million",_xlfn.CONCAT(SUBSTITUTE(data_to_clean[[#This Row],[number]],".",""),"00000"),_xlfn.CONCAT(SUBSTITUTE(data_to_clean[[#This Row],[number]],".",""),"00000000")))</f>
        <v>3400000</v>
      </c>
      <c r="I1589" t="s">
        <v>6090</v>
      </c>
      <c r="J1589">
        <f>ROUND(VALUE(SUBSTITUTE(data_to_clean[[#This Row],[growth_%]],".",",")),0)</f>
        <v>261</v>
      </c>
      <c r="K1589" t="s">
        <v>156</v>
      </c>
      <c r="L1589">
        <v>60</v>
      </c>
      <c r="M1589">
        <v>20</v>
      </c>
      <c r="N1589">
        <v>2011</v>
      </c>
      <c r="O1589">
        <v>3</v>
      </c>
      <c r="P1589" t="s">
        <v>163</v>
      </c>
      <c r="Q1589" t="b">
        <f>AND(ISNUMBER(data_to_clean[[#This Row],[revenue_formatted]]),ISNUMBER(data_to_clean[[#This Row],[growth_formatted_%]]),ISNUMBER(data_to_clean[[#This Row],[workers]]),ISNUMBER(data_to_clean[[#This Row],[previous_workers]]),ISNUMBER(data_to_clean[[#This Row],[founded]]),ISNUMBER(data_to_clean[[#This Row],[yrs_on_list]]))</f>
        <v>1</v>
      </c>
    </row>
    <row r="1590" spans="1:17" x14ac:dyDescent="0.25">
      <c r="A1590">
        <v>1584</v>
      </c>
      <c r="B1590" t="s">
        <v>6091</v>
      </c>
      <c r="C1590" t="s">
        <v>230</v>
      </c>
      <c r="D1590" t="str">
        <f>VLOOKUP(data_to_clean[[#This Row],[state]],abbreviation_table[],2,FALSE)</f>
        <v>Michigan</v>
      </c>
      <c r="E1590" t="s">
        <v>665</v>
      </c>
      <c r="F1590" t="str">
        <f>TRIM(LEFT(data_to_clean[[#This Row],[revenue]],FIND(" ",data_to_clean[[#This Row],[revenue]])))</f>
        <v>3.2</v>
      </c>
      <c r="G1590" t="str">
        <f>RIGHT(data_to_clean[[#This Row],[revenue]],LEN(data_to_clean[[#This Row],[revenue]])-FIND(" ",data_to_clean[[#This Row],[revenue]]))</f>
        <v>Million</v>
      </c>
      <c r="H1590" s="7">
        <f>VALUE(IF(data_to_clean[[#This Row],[multiplicity]]="Million",_xlfn.CONCAT(SUBSTITUTE(data_to_clean[[#This Row],[number]],".",""),"00000"),_xlfn.CONCAT(SUBSTITUTE(data_to_clean[[#This Row],[number]],".",""),"00000000")))</f>
        <v>3200000</v>
      </c>
      <c r="I1590" t="s">
        <v>6093</v>
      </c>
      <c r="J1590">
        <f>ROUND(VALUE(SUBSTITUTE(data_to_clean[[#This Row],[growth_%]],".",",")),0)</f>
        <v>260</v>
      </c>
      <c r="K1590" t="s">
        <v>187</v>
      </c>
      <c r="L1590">
        <v>20</v>
      </c>
      <c r="M1590">
        <v>2</v>
      </c>
      <c r="N1590">
        <v>2009</v>
      </c>
      <c r="O1590">
        <v>1</v>
      </c>
      <c r="P1590" t="s">
        <v>6094</v>
      </c>
      <c r="Q1590" t="b">
        <f>AND(ISNUMBER(data_to_clean[[#This Row],[revenue_formatted]]),ISNUMBER(data_to_clean[[#This Row],[growth_formatted_%]]),ISNUMBER(data_to_clean[[#This Row],[workers]]),ISNUMBER(data_to_clean[[#This Row],[previous_workers]]),ISNUMBER(data_to_clean[[#This Row],[founded]]),ISNUMBER(data_to_clean[[#This Row],[yrs_on_list]]))</f>
        <v>1</v>
      </c>
    </row>
    <row r="1591" spans="1:17" x14ac:dyDescent="0.25">
      <c r="A1591">
        <v>1585</v>
      </c>
      <c r="B1591" t="s">
        <v>6095</v>
      </c>
      <c r="C1591" t="s">
        <v>230</v>
      </c>
      <c r="D1591" t="str">
        <f>VLOOKUP(data_to_clean[[#This Row],[state]],abbreviation_table[],2,FALSE)</f>
        <v>Michigan</v>
      </c>
      <c r="E1591" t="s">
        <v>585</v>
      </c>
      <c r="F1591" t="str">
        <f>TRIM(LEFT(data_to_clean[[#This Row],[revenue]],FIND(" ",data_to_clean[[#This Row],[revenue]])))</f>
        <v>7.6</v>
      </c>
      <c r="G1591" t="str">
        <f>RIGHT(data_to_clean[[#This Row],[revenue]],LEN(data_to_clean[[#This Row],[revenue]])-FIND(" ",data_to_clean[[#This Row],[revenue]]))</f>
        <v>Million</v>
      </c>
      <c r="H1591" s="7">
        <f>VALUE(IF(data_to_clean[[#This Row],[multiplicity]]="Million",_xlfn.CONCAT(SUBSTITUTE(data_to_clean[[#This Row],[number]],".",""),"00000"),_xlfn.CONCAT(SUBSTITUTE(data_to_clean[[#This Row],[number]],".",""),"00000000")))</f>
        <v>7600000</v>
      </c>
      <c r="I1591" t="s">
        <v>6097</v>
      </c>
      <c r="J1591">
        <f>ROUND(VALUE(SUBSTITUTE(data_to_clean[[#This Row],[growth_%]],".",",")),0)</f>
        <v>260</v>
      </c>
      <c r="K1591" t="s">
        <v>623</v>
      </c>
      <c r="L1591">
        <v>37</v>
      </c>
      <c r="M1591">
        <v>13</v>
      </c>
      <c r="N1591">
        <v>2009</v>
      </c>
      <c r="O1591">
        <v>5</v>
      </c>
      <c r="P1591" t="s">
        <v>4191</v>
      </c>
      <c r="Q1591" t="b">
        <f>AND(ISNUMBER(data_to_clean[[#This Row],[revenue_formatted]]),ISNUMBER(data_to_clean[[#This Row],[growth_formatted_%]]),ISNUMBER(data_to_clean[[#This Row],[workers]]),ISNUMBER(data_to_clean[[#This Row],[previous_workers]]),ISNUMBER(data_to_clean[[#This Row],[founded]]),ISNUMBER(data_to_clean[[#This Row],[yrs_on_list]]))</f>
        <v>1</v>
      </c>
    </row>
    <row r="1592" spans="1:17" x14ac:dyDescent="0.25">
      <c r="A1592">
        <v>1586</v>
      </c>
      <c r="B1592" t="s">
        <v>6098</v>
      </c>
      <c r="C1592" t="s">
        <v>30</v>
      </c>
      <c r="D1592" t="str">
        <f>VLOOKUP(data_to_clean[[#This Row],[state]],abbreviation_table[],2,FALSE)</f>
        <v>Texas</v>
      </c>
      <c r="E1592" t="s">
        <v>512</v>
      </c>
      <c r="F1592" t="str">
        <f>TRIM(LEFT(data_to_clean[[#This Row],[revenue]],FIND(" ",data_to_clean[[#This Row],[revenue]])))</f>
        <v>4.9</v>
      </c>
      <c r="G1592" t="str">
        <f>RIGHT(data_to_clean[[#This Row],[revenue]],LEN(data_to_clean[[#This Row],[revenue]])-FIND(" ",data_to_clean[[#This Row],[revenue]]))</f>
        <v>Million</v>
      </c>
      <c r="H1592" s="7">
        <f>VALUE(IF(data_to_clean[[#This Row],[multiplicity]]="Million",_xlfn.CONCAT(SUBSTITUTE(data_to_clean[[#This Row],[number]],".",""),"00000"),_xlfn.CONCAT(SUBSTITUTE(data_to_clean[[#This Row],[number]],".",""),"00000000")))</f>
        <v>4900000</v>
      </c>
      <c r="I1592" t="s">
        <v>6100</v>
      </c>
      <c r="J1592">
        <f>ROUND(VALUE(SUBSTITUTE(data_to_clean[[#This Row],[growth_%]],".",",")),0)</f>
        <v>259</v>
      </c>
      <c r="K1592" t="s">
        <v>156</v>
      </c>
      <c r="L1592">
        <v>16</v>
      </c>
      <c r="M1592">
        <v>6</v>
      </c>
      <c r="N1592">
        <v>2008</v>
      </c>
      <c r="O1592">
        <v>1</v>
      </c>
      <c r="P1592" t="s">
        <v>34</v>
      </c>
      <c r="Q1592" t="b">
        <f>AND(ISNUMBER(data_to_clean[[#This Row],[revenue_formatted]]),ISNUMBER(data_to_clean[[#This Row],[growth_formatted_%]]),ISNUMBER(data_to_clean[[#This Row],[workers]]),ISNUMBER(data_to_clean[[#This Row],[previous_workers]]),ISNUMBER(data_to_clean[[#This Row],[founded]]),ISNUMBER(data_to_clean[[#This Row],[yrs_on_list]]))</f>
        <v>1</v>
      </c>
    </row>
    <row r="1593" spans="1:17" x14ac:dyDescent="0.25">
      <c r="A1593">
        <v>1587</v>
      </c>
      <c r="B1593" t="s">
        <v>6101</v>
      </c>
      <c r="C1593" t="s">
        <v>753</v>
      </c>
      <c r="D1593" t="str">
        <f>VLOOKUP(data_to_clean[[#This Row],[state]],abbreviation_table[],2,FALSE)</f>
        <v>Nevada</v>
      </c>
      <c r="E1593" t="s">
        <v>231</v>
      </c>
      <c r="F1593" t="str">
        <f>TRIM(LEFT(data_to_clean[[#This Row],[revenue]],FIND(" ",data_to_clean[[#This Row],[revenue]])))</f>
        <v>48.9</v>
      </c>
      <c r="G1593" t="str">
        <f>RIGHT(data_to_clean[[#This Row],[revenue]],LEN(data_to_clean[[#This Row],[revenue]])-FIND(" ",data_to_clean[[#This Row],[revenue]]))</f>
        <v>Million</v>
      </c>
      <c r="H1593" s="7">
        <f>VALUE(IF(data_to_clean[[#This Row],[multiplicity]]="Million",_xlfn.CONCAT(SUBSTITUTE(data_to_clean[[#This Row],[number]],".",""),"00000"),_xlfn.CONCAT(SUBSTITUTE(data_to_clean[[#This Row],[number]],".",""),"00000000")))</f>
        <v>48900000</v>
      </c>
      <c r="I1593" t="s">
        <v>6103</v>
      </c>
      <c r="J1593">
        <f>ROUND(VALUE(SUBSTITUTE(data_to_clean[[#This Row],[growth_%]],".",",")),0)</f>
        <v>259</v>
      </c>
      <c r="K1593" t="s">
        <v>33</v>
      </c>
      <c r="L1593">
        <v>22</v>
      </c>
      <c r="M1593">
        <v>8</v>
      </c>
      <c r="N1593">
        <v>2012</v>
      </c>
      <c r="O1593">
        <v>2</v>
      </c>
      <c r="P1593" t="s">
        <v>757</v>
      </c>
      <c r="Q1593" t="b">
        <f>AND(ISNUMBER(data_to_clean[[#This Row],[revenue_formatted]]),ISNUMBER(data_to_clean[[#This Row],[growth_formatted_%]]),ISNUMBER(data_to_clean[[#This Row],[workers]]),ISNUMBER(data_to_clean[[#This Row],[previous_workers]]),ISNUMBER(data_to_clean[[#This Row],[founded]]),ISNUMBER(data_to_clean[[#This Row],[yrs_on_list]]))</f>
        <v>1</v>
      </c>
    </row>
    <row r="1594" spans="1:17" x14ac:dyDescent="0.25">
      <c r="A1594">
        <v>1588</v>
      </c>
      <c r="B1594" t="s">
        <v>6104</v>
      </c>
      <c r="C1594" t="s">
        <v>52</v>
      </c>
      <c r="D1594" t="str">
        <f>VLOOKUP(data_to_clean[[#This Row],[state]],abbreviation_table[],2,FALSE)</f>
        <v>Florida</v>
      </c>
      <c r="E1594" t="s">
        <v>265</v>
      </c>
      <c r="F1594" t="str">
        <f>TRIM(LEFT(data_to_clean[[#This Row],[revenue]],FIND(" ",data_to_clean[[#This Row],[revenue]])))</f>
        <v>6.4</v>
      </c>
      <c r="G1594" t="str">
        <f>RIGHT(data_to_clean[[#This Row],[revenue]],LEN(data_to_clean[[#This Row],[revenue]])-FIND(" ",data_to_clean[[#This Row],[revenue]]))</f>
        <v>Million</v>
      </c>
      <c r="H1594" s="7">
        <f>VALUE(IF(data_to_clean[[#This Row],[multiplicity]]="Million",_xlfn.CONCAT(SUBSTITUTE(data_to_clean[[#This Row],[number]],".",""),"00000"),_xlfn.CONCAT(SUBSTITUTE(data_to_clean[[#This Row],[number]],".",""),"00000000")))</f>
        <v>6400000</v>
      </c>
      <c r="I1594" t="s">
        <v>6106</v>
      </c>
      <c r="J1594">
        <f>ROUND(VALUE(SUBSTITUTE(data_to_clean[[#This Row],[growth_%]],".",",")),0)</f>
        <v>259</v>
      </c>
      <c r="K1594" t="s">
        <v>40</v>
      </c>
      <c r="L1594">
        <v>8</v>
      </c>
      <c r="M1594">
        <v>6</v>
      </c>
      <c r="N1594">
        <v>2013</v>
      </c>
      <c r="O1594">
        <v>2</v>
      </c>
      <c r="P1594" t="s">
        <v>3637</v>
      </c>
      <c r="Q1594" t="b">
        <f>AND(ISNUMBER(data_to_clean[[#This Row],[revenue_formatted]]),ISNUMBER(data_to_clean[[#This Row],[growth_formatted_%]]),ISNUMBER(data_to_clean[[#This Row],[workers]]),ISNUMBER(data_to_clean[[#This Row],[previous_workers]]),ISNUMBER(data_to_clean[[#This Row],[founded]]),ISNUMBER(data_to_clean[[#This Row],[yrs_on_list]]))</f>
        <v>1</v>
      </c>
    </row>
    <row r="1595" spans="1:17" x14ac:dyDescent="0.25">
      <c r="A1595">
        <v>1589</v>
      </c>
      <c r="B1595" t="s">
        <v>6107</v>
      </c>
      <c r="C1595" t="s">
        <v>98</v>
      </c>
      <c r="D1595" t="str">
        <f>VLOOKUP(data_to_clean[[#This Row],[state]],abbreviation_table[],2,FALSE)</f>
        <v>Washington</v>
      </c>
      <c r="E1595" t="s">
        <v>528</v>
      </c>
      <c r="F1595" t="str">
        <f>TRIM(LEFT(data_to_clean[[#This Row],[revenue]],FIND(" ",data_to_clean[[#This Row],[revenue]])))</f>
        <v>7.4</v>
      </c>
      <c r="G1595" t="str">
        <f>RIGHT(data_to_clean[[#This Row],[revenue]],LEN(data_to_clean[[#This Row],[revenue]])-FIND(" ",data_to_clean[[#This Row],[revenue]]))</f>
        <v>Million</v>
      </c>
      <c r="H1595" s="7">
        <f>VALUE(IF(data_to_clean[[#This Row],[multiplicity]]="Million",_xlfn.CONCAT(SUBSTITUTE(data_to_clean[[#This Row],[number]],".",""),"00000"),_xlfn.CONCAT(SUBSTITUTE(data_to_clean[[#This Row],[number]],".",""),"00000000")))</f>
        <v>7400000</v>
      </c>
      <c r="I1595" t="s">
        <v>6109</v>
      </c>
      <c r="J1595">
        <f>ROUND(VALUE(SUBSTITUTE(data_to_clean[[#This Row],[growth_%]],".",",")),0)</f>
        <v>258</v>
      </c>
      <c r="K1595" t="s">
        <v>297</v>
      </c>
      <c r="L1595">
        <v>11</v>
      </c>
      <c r="M1595">
        <v>4</v>
      </c>
      <c r="N1595">
        <v>2011</v>
      </c>
      <c r="O1595">
        <v>1</v>
      </c>
      <c r="P1595" t="s">
        <v>101</v>
      </c>
      <c r="Q1595" t="b">
        <f>AND(ISNUMBER(data_to_clean[[#This Row],[revenue_formatted]]),ISNUMBER(data_to_clean[[#This Row],[growth_formatted_%]]),ISNUMBER(data_to_clean[[#This Row],[workers]]),ISNUMBER(data_to_clean[[#This Row],[previous_workers]]),ISNUMBER(data_to_clean[[#This Row],[founded]]),ISNUMBER(data_to_clean[[#This Row],[yrs_on_list]]))</f>
        <v>1</v>
      </c>
    </row>
    <row r="1596" spans="1:17" x14ac:dyDescent="0.25">
      <c r="A1596">
        <v>1590</v>
      </c>
      <c r="B1596" t="s">
        <v>6110</v>
      </c>
      <c r="C1596" t="s">
        <v>974</v>
      </c>
      <c r="D1596" t="str">
        <f>VLOOKUP(data_to_clean[[#This Row],[state]],abbreviation_table[],2,FALSE)</f>
        <v>District of Columbia</v>
      </c>
      <c r="E1596" t="s">
        <v>269</v>
      </c>
      <c r="F1596" t="str">
        <f>TRIM(LEFT(data_to_clean[[#This Row],[revenue]],FIND(" ",data_to_clean[[#This Row],[revenue]])))</f>
        <v>7</v>
      </c>
      <c r="G1596" t="str">
        <f>RIGHT(data_to_clean[[#This Row],[revenue]],LEN(data_to_clean[[#This Row],[revenue]])-FIND(" ",data_to_clean[[#This Row],[revenue]]))</f>
        <v>Million</v>
      </c>
      <c r="H1596" s="7">
        <f>VALUE(IF(data_to_clean[[#This Row],[multiplicity]]="Million",_xlfn.CONCAT(SUBSTITUTE(data_to_clean[[#This Row],[number]],".",""),"00000"),_xlfn.CONCAT(SUBSTITUTE(data_to_clean[[#This Row],[number]],".",""),"00000000")))</f>
        <v>700000</v>
      </c>
      <c r="I1596" t="s">
        <v>6112</v>
      </c>
      <c r="J1596">
        <f>ROUND(VALUE(SUBSTITUTE(data_to_clean[[#This Row],[growth_%]],".",",")),0)</f>
        <v>258</v>
      </c>
      <c r="K1596" t="s">
        <v>297</v>
      </c>
      <c r="L1596">
        <v>42</v>
      </c>
      <c r="M1596">
        <v>10</v>
      </c>
      <c r="N1596">
        <v>2014</v>
      </c>
      <c r="O1596">
        <v>3</v>
      </c>
      <c r="P1596" t="s">
        <v>6113</v>
      </c>
      <c r="Q1596" t="b">
        <f>AND(ISNUMBER(data_to_clean[[#This Row],[revenue_formatted]]),ISNUMBER(data_to_clean[[#This Row],[growth_formatted_%]]),ISNUMBER(data_to_clean[[#This Row],[workers]]),ISNUMBER(data_to_clean[[#This Row],[previous_workers]]),ISNUMBER(data_to_clean[[#This Row],[founded]]),ISNUMBER(data_to_clean[[#This Row],[yrs_on_list]]))</f>
        <v>1</v>
      </c>
    </row>
    <row r="1597" spans="1:17" x14ac:dyDescent="0.25">
      <c r="A1597">
        <v>1591</v>
      </c>
      <c r="B1597" t="s">
        <v>6114</v>
      </c>
      <c r="C1597" t="s">
        <v>333</v>
      </c>
      <c r="D1597" t="str">
        <f>VLOOKUP(data_to_clean[[#This Row],[state]],abbreviation_table[],2,FALSE)</f>
        <v>Alabama</v>
      </c>
      <c r="E1597" t="s">
        <v>283</v>
      </c>
      <c r="F1597" t="str">
        <f>TRIM(LEFT(data_to_clean[[#This Row],[revenue]],FIND(" ",data_to_clean[[#This Row],[revenue]])))</f>
        <v>16.9</v>
      </c>
      <c r="G1597" t="str">
        <f>RIGHT(data_to_clean[[#This Row],[revenue]],LEN(data_to_clean[[#This Row],[revenue]])-FIND(" ",data_to_clean[[#This Row],[revenue]]))</f>
        <v>Million</v>
      </c>
      <c r="H1597" s="7">
        <f>VALUE(IF(data_to_clean[[#This Row],[multiplicity]]="Million",_xlfn.CONCAT(SUBSTITUTE(data_to_clean[[#This Row],[number]],".",""),"00000"),_xlfn.CONCAT(SUBSTITUTE(data_to_clean[[#This Row],[number]],".",""),"00000000")))</f>
        <v>16900000</v>
      </c>
      <c r="I1597" t="s">
        <v>6116</v>
      </c>
      <c r="J1597">
        <f>ROUND(VALUE(SUBSTITUTE(data_to_clean[[#This Row],[growth_%]],".",",")),0)</f>
        <v>258</v>
      </c>
      <c r="K1597" t="s">
        <v>181</v>
      </c>
      <c r="L1597">
        <v>97</v>
      </c>
      <c r="M1597">
        <v>38</v>
      </c>
      <c r="N1597">
        <v>2007</v>
      </c>
      <c r="O1597">
        <v>3</v>
      </c>
      <c r="P1597" t="s">
        <v>2594</v>
      </c>
      <c r="Q1597" t="b">
        <f>AND(ISNUMBER(data_to_clean[[#This Row],[revenue_formatted]]),ISNUMBER(data_to_clean[[#This Row],[growth_formatted_%]]),ISNUMBER(data_to_clean[[#This Row],[workers]]),ISNUMBER(data_to_clean[[#This Row],[previous_workers]]),ISNUMBER(data_to_clean[[#This Row],[founded]]),ISNUMBER(data_to_clean[[#This Row],[yrs_on_list]]))</f>
        <v>1</v>
      </c>
    </row>
    <row r="1598" spans="1:17" x14ac:dyDescent="0.25">
      <c r="A1598">
        <v>1592</v>
      </c>
      <c r="B1598" t="s">
        <v>6117</v>
      </c>
      <c r="C1598" t="s">
        <v>105</v>
      </c>
      <c r="D1598" t="str">
        <f>VLOOKUP(data_to_clean[[#This Row],[state]],abbreviation_table[],2,FALSE)</f>
        <v>New York</v>
      </c>
      <c r="E1598" t="s">
        <v>4198</v>
      </c>
      <c r="F1598" t="str">
        <f>TRIM(LEFT(data_to_clean[[#This Row],[revenue]],FIND(" ",data_to_clean[[#This Row],[revenue]])))</f>
        <v>33.5</v>
      </c>
      <c r="G1598" t="str">
        <f>RIGHT(data_to_clean[[#This Row],[revenue]],LEN(data_to_clean[[#This Row],[revenue]])-FIND(" ",data_to_clean[[#This Row],[revenue]]))</f>
        <v>Million</v>
      </c>
      <c r="H1598" s="7">
        <f>VALUE(IF(data_to_clean[[#This Row],[multiplicity]]="Million",_xlfn.CONCAT(SUBSTITUTE(data_to_clean[[#This Row],[number]],".",""),"00000"),_xlfn.CONCAT(SUBSTITUTE(data_to_clean[[#This Row],[number]],".",""),"00000000")))</f>
        <v>33500000</v>
      </c>
      <c r="I1598" t="s">
        <v>6119</v>
      </c>
      <c r="J1598">
        <f>ROUND(VALUE(SUBSTITUTE(data_to_clean[[#This Row],[growth_%]],".",",")),0)</f>
        <v>258</v>
      </c>
      <c r="K1598" t="s">
        <v>324</v>
      </c>
      <c r="L1598">
        <v>470</v>
      </c>
      <c r="M1598">
        <v>150</v>
      </c>
      <c r="N1598">
        <v>2001</v>
      </c>
      <c r="O1598">
        <v>4</v>
      </c>
      <c r="P1598" t="s">
        <v>882</v>
      </c>
      <c r="Q1598" t="b">
        <f>AND(ISNUMBER(data_to_clean[[#This Row],[revenue_formatted]]),ISNUMBER(data_to_clean[[#This Row],[growth_formatted_%]]),ISNUMBER(data_to_clean[[#This Row],[workers]]),ISNUMBER(data_to_clean[[#This Row],[previous_workers]]),ISNUMBER(data_to_clean[[#This Row],[founded]]),ISNUMBER(data_to_clean[[#This Row],[yrs_on_list]]))</f>
        <v>1</v>
      </c>
    </row>
    <row r="1599" spans="1:17" x14ac:dyDescent="0.25">
      <c r="A1599">
        <v>1593</v>
      </c>
      <c r="B1599" t="s">
        <v>6120</v>
      </c>
      <c r="C1599" t="s">
        <v>98</v>
      </c>
      <c r="D1599" t="str">
        <f>VLOOKUP(data_to_clean[[#This Row],[state]],abbreviation_table[],2,FALSE)</f>
        <v>Washington</v>
      </c>
      <c r="E1599" t="s">
        <v>518</v>
      </c>
      <c r="F1599" t="str">
        <f>TRIM(LEFT(data_to_clean[[#This Row],[revenue]],FIND(" ",data_to_clean[[#This Row],[revenue]])))</f>
        <v>6.6</v>
      </c>
      <c r="G1599" t="str">
        <f>RIGHT(data_to_clean[[#This Row],[revenue]],LEN(data_to_clean[[#This Row],[revenue]])-FIND(" ",data_to_clean[[#This Row],[revenue]]))</f>
        <v>Million</v>
      </c>
      <c r="H1599" s="7">
        <f>VALUE(IF(data_to_clean[[#This Row],[multiplicity]]="Million",_xlfn.CONCAT(SUBSTITUTE(data_to_clean[[#This Row],[number]],".",""),"00000"),_xlfn.CONCAT(SUBSTITUTE(data_to_clean[[#This Row],[number]],".",""),"00000000")))</f>
        <v>6600000</v>
      </c>
      <c r="I1599" t="s">
        <v>6122</v>
      </c>
      <c r="J1599">
        <f>ROUND(VALUE(SUBSTITUTE(data_to_clean[[#This Row],[growth_%]],".",",")),0)</f>
        <v>258</v>
      </c>
      <c r="K1599" t="s">
        <v>187</v>
      </c>
      <c r="L1599">
        <v>21</v>
      </c>
      <c r="M1599">
        <v>19</v>
      </c>
      <c r="N1599">
        <v>2010</v>
      </c>
      <c r="O1599">
        <v>4</v>
      </c>
      <c r="P1599" t="s">
        <v>102</v>
      </c>
      <c r="Q1599" t="b">
        <f>AND(ISNUMBER(data_to_clean[[#This Row],[revenue_formatted]]),ISNUMBER(data_to_clean[[#This Row],[growth_formatted_%]]),ISNUMBER(data_to_clean[[#This Row],[workers]]),ISNUMBER(data_to_clean[[#This Row],[previous_workers]]),ISNUMBER(data_to_clean[[#This Row],[founded]]),ISNUMBER(data_to_clean[[#This Row],[yrs_on_list]]))</f>
        <v>1</v>
      </c>
    </row>
    <row r="1600" spans="1:17" x14ac:dyDescent="0.25">
      <c r="A1600">
        <v>1594</v>
      </c>
      <c r="B1600" t="s">
        <v>6123</v>
      </c>
      <c r="C1600" t="s">
        <v>243</v>
      </c>
      <c r="D1600" t="str">
        <f>VLOOKUP(data_to_clean[[#This Row],[state]],abbreviation_table[],2,FALSE)</f>
        <v>Maryland</v>
      </c>
      <c r="E1600" t="s">
        <v>962</v>
      </c>
      <c r="F1600" t="str">
        <f>TRIM(LEFT(data_to_clean[[#This Row],[revenue]],FIND(" ",data_to_clean[[#This Row],[revenue]])))</f>
        <v>3.6</v>
      </c>
      <c r="G1600" t="str">
        <f>RIGHT(data_to_clean[[#This Row],[revenue]],LEN(data_to_clean[[#This Row],[revenue]])-FIND(" ",data_to_clean[[#This Row],[revenue]]))</f>
        <v>Million</v>
      </c>
      <c r="H1600" s="7">
        <f>VALUE(IF(data_to_clean[[#This Row],[multiplicity]]="Million",_xlfn.CONCAT(SUBSTITUTE(data_to_clean[[#This Row],[number]],".",""),"00000"),_xlfn.CONCAT(SUBSTITUTE(data_to_clean[[#This Row],[number]],".",""),"00000000")))</f>
        <v>3600000</v>
      </c>
      <c r="I1600" t="s">
        <v>6125</v>
      </c>
      <c r="J1600">
        <f>ROUND(VALUE(SUBSTITUTE(data_to_clean[[#This Row],[growth_%]],".",",")),0)</f>
        <v>258</v>
      </c>
      <c r="K1600" t="s">
        <v>187</v>
      </c>
      <c r="L1600">
        <v>231</v>
      </c>
      <c r="M1600">
        <v>78</v>
      </c>
      <c r="N1600">
        <v>2014</v>
      </c>
      <c r="O1600">
        <v>2</v>
      </c>
      <c r="P1600" t="s">
        <v>458</v>
      </c>
      <c r="Q1600" t="b">
        <f>AND(ISNUMBER(data_to_clean[[#This Row],[revenue_formatted]]),ISNUMBER(data_to_clean[[#This Row],[growth_formatted_%]]),ISNUMBER(data_to_clean[[#This Row],[workers]]),ISNUMBER(data_to_clean[[#This Row],[previous_workers]]),ISNUMBER(data_to_clean[[#This Row],[founded]]),ISNUMBER(data_to_clean[[#This Row],[yrs_on_list]]))</f>
        <v>1</v>
      </c>
    </row>
    <row r="1601" spans="1:17" x14ac:dyDescent="0.25">
      <c r="A1601">
        <v>1595</v>
      </c>
      <c r="B1601" t="s">
        <v>6126</v>
      </c>
      <c r="C1601" t="s">
        <v>30</v>
      </c>
      <c r="D1601" t="str">
        <f>VLOOKUP(data_to_clean[[#This Row],[state]],abbreviation_table[],2,FALSE)</f>
        <v>Texas</v>
      </c>
      <c r="E1601" t="s">
        <v>1152</v>
      </c>
      <c r="F1601" t="str">
        <f>TRIM(LEFT(data_to_clean[[#This Row],[revenue]],FIND(" ",data_to_clean[[#This Row],[revenue]])))</f>
        <v>2.1</v>
      </c>
      <c r="G1601" t="str">
        <f>RIGHT(data_to_clean[[#This Row],[revenue]],LEN(data_to_clean[[#This Row],[revenue]])-FIND(" ",data_to_clean[[#This Row],[revenue]]))</f>
        <v>Million</v>
      </c>
      <c r="H1601" s="7">
        <f>VALUE(IF(data_to_clean[[#This Row],[multiplicity]]="Million",_xlfn.CONCAT(SUBSTITUTE(data_to_clean[[#This Row],[number]],".",""),"00000"),_xlfn.CONCAT(SUBSTITUTE(data_to_clean[[#This Row],[number]],".",""),"00000000")))</f>
        <v>2100000</v>
      </c>
      <c r="I1601" t="s">
        <v>6128</v>
      </c>
      <c r="J1601">
        <f>ROUND(VALUE(SUBSTITUTE(data_to_clean[[#This Row],[growth_%]],".",",")),0)</f>
        <v>258</v>
      </c>
      <c r="K1601" t="s">
        <v>336</v>
      </c>
      <c r="L1601">
        <v>28</v>
      </c>
      <c r="M1601">
        <v>7</v>
      </c>
      <c r="N1601">
        <v>2009</v>
      </c>
      <c r="O1601">
        <v>1</v>
      </c>
      <c r="P1601" t="s">
        <v>258</v>
      </c>
      <c r="Q1601" t="b">
        <f>AND(ISNUMBER(data_to_clean[[#This Row],[revenue_formatted]]),ISNUMBER(data_to_clean[[#This Row],[growth_formatted_%]]),ISNUMBER(data_to_clean[[#This Row],[workers]]),ISNUMBER(data_to_clean[[#This Row],[previous_workers]]),ISNUMBER(data_to_clean[[#This Row],[founded]]),ISNUMBER(data_to_clean[[#This Row],[yrs_on_list]]))</f>
        <v>1</v>
      </c>
    </row>
    <row r="1602" spans="1:17" x14ac:dyDescent="0.25">
      <c r="A1602">
        <v>1596</v>
      </c>
      <c r="B1602" t="s">
        <v>6129</v>
      </c>
      <c r="C1602" t="s">
        <v>503</v>
      </c>
      <c r="D1602" t="str">
        <f>VLOOKUP(data_to_clean[[#This Row],[state]],abbreviation_table[],2,FALSE)</f>
        <v>Illinois</v>
      </c>
      <c r="E1602" t="s">
        <v>6131</v>
      </c>
      <c r="F1602" t="str">
        <f>TRIM(LEFT(data_to_clean[[#This Row],[revenue]],FIND(" ",data_to_clean[[#This Row],[revenue]])))</f>
        <v>80.5</v>
      </c>
      <c r="G1602" t="str">
        <f>RIGHT(data_to_clean[[#This Row],[revenue]],LEN(data_to_clean[[#This Row],[revenue]])-FIND(" ",data_to_clean[[#This Row],[revenue]]))</f>
        <v>Million</v>
      </c>
      <c r="H1602" s="7">
        <f>VALUE(IF(data_to_clean[[#This Row],[multiplicity]]="Million",_xlfn.CONCAT(SUBSTITUTE(data_to_clean[[#This Row],[number]],".",""),"00000"),_xlfn.CONCAT(SUBSTITUTE(data_to_clean[[#This Row],[number]],".",""),"00000000")))</f>
        <v>80500000</v>
      </c>
      <c r="I1602" t="s">
        <v>6132</v>
      </c>
      <c r="J1602">
        <f>ROUND(VALUE(SUBSTITUTE(data_to_clean[[#This Row],[growth_%]],".",",")),0)</f>
        <v>258</v>
      </c>
      <c r="K1602" t="s">
        <v>25</v>
      </c>
      <c r="L1602">
        <v>120</v>
      </c>
      <c r="M1602">
        <v>36</v>
      </c>
      <c r="N1602">
        <v>1997</v>
      </c>
      <c r="O1602">
        <v>2</v>
      </c>
      <c r="P1602" t="s">
        <v>6133</v>
      </c>
      <c r="Q1602" t="b">
        <f>AND(ISNUMBER(data_to_clean[[#This Row],[revenue_formatted]]),ISNUMBER(data_to_clean[[#This Row],[growth_formatted_%]]),ISNUMBER(data_to_clean[[#This Row],[workers]]),ISNUMBER(data_to_clean[[#This Row],[previous_workers]]),ISNUMBER(data_to_clean[[#This Row],[founded]]),ISNUMBER(data_to_clean[[#This Row],[yrs_on_list]]))</f>
        <v>1</v>
      </c>
    </row>
    <row r="1603" spans="1:17" x14ac:dyDescent="0.25">
      <c r="A1603">
        <v>1597</v>
      </c>
      <c r="B1603" t="s">
        <v>6134</v>
      </c>
      <c r="C1603" t="s">
        <v>80</v>
      </c>
      <c r="D1603" t="str">
        <f>VLOOKUP(data_to_clean[[#This Row],[state]],abbreviation_table[],2,FALSE)</f>
        <v>California</v>
      </c>
      <c r="E1603" t="s">
        <v>167</v>
      </c>
      <c r="F1603" t="str">
        <f>TRIM(LEFT(data_to_clean[[#This Row],[revenue]],FIND(" ",data_to_clean[[#This Row],[revenue]])))</f>
        <v>8.9</v>
      </c>
      <c r="G1603" t="str">
        <f>RIGHT(data_to_clean[[#This Row],[revenue]],LEN(data_to_clean[[#This Row],[revenue]])-FIND(" ",data_to_clean[[#This Row],[revenue]]))</f>
        <v>Million</v>
      </c>
      <c r="H1603" s="7">
        <f>VALUE(IF(data_to_clean[[#This Row],[multiplicity]]="Million",_xlfn.CONCAT(SUBSTITUTE(data_to_clean[[#This Row],[number]],".",""),"00000"),_xlfn.CONCAT(SUBSTITUTE(data_to_clean[[#This Row],[number]],".",""),"00000000")))</f>
        <v>8900000</v>
      </c>
      <c r="I1603" t="s">
        <v>6136</v>
      </c>
      <c r="J1603">
        <f>ROUND(VALUE(SUBSTITUTE(data_to_clean[[#This Row],[growth_%]],".",",")),0)</f>
        <v>257</v>
      </c>
      <c r="K1603" t="s">
        <v>1041</v>
      </c>
      <c r="L1603">
        <v>44</v>
      </c>
      <c r="M1603">
        <v>15</v>
      </c>
      <c r="N1603">
        <v>2013</v>
      </c>
      <c r="O1603">
        <v>2</v>
      </c>
      <c r="P1603" t="s">
        <v>889</v>
      </c>
      <c r="Q1603" t="b">
        <f>AND(ISNUMBER(data_to_clean[[#This Row],[revenue_formatted]]),ISNUMBER(data_to_clean[[#This Row],[growth_formatted_%]]),ISNUMBER(data_to_clean[[#This Row],[workers]]),ISNUMBER(data_to_clean[[#This Row],[previous_workers]]),ISNUMBER(data_to_clean[[#This Row],[founded]]),ISNUMBER(data_to_clean[[#This Row],[yrs_on_list]]))</f>
        <v>1</v>
      </c>
    </row>
    <row r="1604" spans="1:17" x14ac:dyDescent="0.25">
      <c r="A1604">
        <v>1598</v>
      </c>
      <c r="B1604" t="s">
        <v>6137</v>
      </c>
      <c r="C1604" t="s">
        <v>80</v>
      </c>
      <c r="D1604" t="str">
        <f>VLOOKUP(data_to_clean[[#This Row],[state]],abbreviation_table[],2,FALSE)</f>
        <v>California</v>
      </c>
      <c r="E1604" t="s">
        <v>6139</v>
      </c>
      <c r="F1604" t="str">
        <f>TRIM(LEFT(data_to_clean[[#This Row],[revenue]],FIND(" ",data_to_clean[[#This Row],[revenue]])))</f>
        <v>48.8</v>
      </c>
      <c r="G1604" t="str">
        <f>RIGHT(data_to_clean[[#This Row],[revenue]],LEN(data_to_clean[[#This Row],[revenue]])-FIND(" ",data_to_clean[[#This Row],[revenue]]))</f>
        <v>Million</v>
      </c>
      <c r="H1604" s="7">
        <f>VALUE(IF(data_to_clean[[#This Row],[multiplicity]]="Million",_xlfn.CONCAT(SUBSTITUTE(data_to_clean[[#This Row],[number]],".",""),"00000"),_xlfn.CONCAT(SUBSTITUTE(data_to_clean[[#This Row],[number]],".",""),"00000000")))</f>
        <v>48800000</v>
      </c>
      <c r="I1604" t="s">
        <v>6140</v>
      </c>
      <c r="J1604">
        <f>ROUND(VALUE(SUBSTITUTE(data_to_clean[[#This Row],[growth_%]],".",",")),0)</f>
        <v>257</v>
      </c>
      <c r="K1604" t="s">
        <v>156</v>
      </c>
      <c r="L1604">
        <v>210</v>
      </c>
      <c r="M1604">
        <v>232</v>
      </c>
      <c r="N1604">
        <v>2009</v>
      </c>
      <c r="O1604">
        <v>1</v>
      </c>
      <c r="P1604" t="s">
        <v>163</v>
      </c>
      <c r="Q1604" t="b">
        <f>AND(ISNUMBER(data_to_clean[[#This Row],[revenue_formatted]]),ISNUMBER(data_to_clean[[#This Row],[growth_formatted_%]]),ISNUMBER(data_to_clean[[#This Row],[workers]]),ISNUMBER(data_to_clean[[#This Row],[previous_workers]]),ISNUMBER(data_to_clean[[#This Row],[founded]]),ISNUMBER(data_to_clean[[#This Row],[yrs_on_list]]))</f>
        <v>1</v>
      </c>
    </row>
    <row r="1605" spans="1:17" x14ac:dyDescent="0.25">
      <c r="A1605">
        <v>1599</v>
      </c>
      <c r="B1605" t="s">
        <v>6141</v>
      </c>
      <c r="C1605" t="s">
        <v>105</v>
      </c>
      <c r="D1605" t="str">
        <f>VLOOKUP(data_to_clean[[#This Row],[state]],abbreviation_table[],2,FALSE)</f>
        <v>New York</v>
      </c>
      <c r="E1605" t="s">
        <v>576</v>
      </c>
      <c r="F1605" t="str">
        <f>TRIM(LEFT(data_to_clean[[#This Row],[revenue]],FIND(" ",data_to_clean[[#This Row],[revenue]])))</f>
        <v>3.5</v>
      </c>
      <c r="G1605" t="str">
        <f>RIGHT(data_to_clean[[#This Row],[revenue]],LEN(data_to_clean[[#This Row],[revenue]])-FIND(" ",data_to_clean[[#This Row],[revenue]]))</f>
        <v>Million</v>
      </c>
      <c r="H1605" s="7">
        <f>VALUE(IF(data_to_clean[[#This Row],[multiplicity]]="Million",_xlfn.CONCAT(SUBSTITUTE(data_to_clean[[#This Row],[number]],".",""),"00000"),_xlfn.CONCAT(SUBSTITUTE(data_to_clean[[#This Row],[number]],".",""),"00000000")))</f>
        <v>3500000</v>
      </c>
      <c r="I1605" t="s">
        <v>6143</v>
      </c>
      <c r="J1605">
        <f>ROUND(VALUE(SUBSTITUTE(data_to_clean[[#This Row],[growth_%]],".",",")),0)</f>
        <v>257</v>
      </c>
      <c r="K1605" t="s">
        <v>156</v>
      </c>
      <c r="L1605">
        <v>25</v>
      </c>
      <c r="M1605">
        <v>6</v>
      </c>
      <c r="N1605">
        <v>2013</v>
      </c>
      <c r="O1605">
        <v>1</v>
      </c>
      <c r="P1605" t="s">
        <v>6144</v>
      </c>
      <c r="Q1605" t="b">
        <f>AND(ISNUMBER(data_to_clean[[#This Row],[revenue_formatted]]),ISNUMBER(data_to_clean[[#This Row],[growth_formatted_%]]),ISNUMBER(data_to_clean[[#This Row],[workers]]),ISNUMBER(data_to_clean[[#This Row],[previous_workers]]),ISNUMBER(data_to_clean[[#This Row],[founded]]),ISNUMBER(data_to_clean[[#This Row],[yrs_on_list]]))</f>
        <v>1</v>
      </c>
    </row>
    <row r="1606" spans="1:17" x14ac:dyDescent="0.25">
      <c r="A1606">
        <v>1600</v>
      </c>
      <c r="B1606" t="s">
        <v>6145</v>
      </c>
      <c r="C1606" t="s">
        <v>119</v>
      </c>
      <c r="D1606" t="str">
        <f>VLOOKUP(data_to_clean[[#This Row],[state]],abbreviation_table[],2,FALSE)</f>
        <v>Georgia</v>
      </c>
      <c r="E1606" t="s">
        <v>5561</v>
      </c>
      <c r="F1606" t="str">
        <f>TRIM(LEFT(data_to_clean[[#This Row],[revenue]],FIND(" ",data_to_clean[[#This Row],[revenue]])))</f>
        <v>21.2</v>
      </c>
      <c r="G1606" t="str">
        <f>RIGHT(data_to_clean[[#This Row],[revenue]],LEN(data_to_clean[[#This Row],[revenue]])-FIND(" ",data_to_clean[[#This Row],[revenue]]))</f>
        <v>Million</v>
      </c>
      <c r="H1606" s="7">
        <f>VALUE(IF(data_to_clean[[#This Row],[multiplicity]]="Million",_xlfn.CONCAT(SUBSTITUTE(data_to_clean[[#This Row],[number]],".",""),"00000"),_xlfn.CONCAT(SUBSTITUTE(data_to_clean[[#This Row],[number]],".",""),"00000000")))</f>
        <v>21200000</v>
      </c>
      <c r="I1606" t="s">
        <v>6147</v>
      </c>
      <c r="J1606">
        <f>ROUND(VALUE(SUBSTITUTE(data_to_clean[[#This Row],[growth_%]],".",",")),0)</f>
        <v>257</v>
      </c>
      <c r="K1606" t="s">
        <v>181</v>
      </c>
      <c r="L1606">
        <v>326</v>
      </c>
      <c r="M1606">
        <v>58</v>
      </c>
      <c r="N1606">
        <v>2009</v>
      </c>
      <c r="O1606">
        <v>2</v>
      </c>
      <c r="P1606" t="s">
        <v>6148</v>
      </c>
      <c r="Q1606" t="b">
        <f>AND(ISNUMBER(data_to_clean[[#This Row],[revenue_formatted]]),ISNUMBER(data_to_clean[[#This Row],[growth_formatted_%]]),ISNUMBER(data_to_clean[[#This Row],[workers]]),ISNUMBER(data_to_clean[[#This Row],[previous_workers]]),ISNUMBER(data_to_clean[[#This Row],[founded]]),ISNUMBER(data_to_clean[[#This Row],[yrs_on_list]]))</f>
        <v>1</v>
      </c>
    </row>
    <row r="1607" spans="1:17" x14ac:dyDescent="0.25">
      <c r="A1607">
        <v>1601</v>
      </c>
      <c r="B1607" t="s">
        <v>6149</v>
      </c>
      <c r="C1607" t="s">
        <v>215</v>
      </c>
      <c r="D1607" t="str">
        <f>VLOOKUP(data_to_clean[[#This Row],[state]],abbreviation_table[],2,FALSE)</f>
        <v>North Carolina</v>
      </c>
      <c r="E1607" t="s">
        <v>1798</v>
      </c>
      <c r="F1607" t="str">
        <f>TRIM(LEFT(data_to_clean[[#This Row],[revenue]],FIND(" ",data_to_clean[[#This Row],[revenue]])))</f>
        <v>5.6</v>
      </c>
      <c r="G1607" t="str">
        <f>RIGHT(data_to_clean[[#This Row],[revenue]],LEN(data_to_clean[[#This Row],[revenue]])-FIND(" ",data_to_clean[[#This Row],[revenue]]))</f>
        <v>Million</v>
      </c>
      <c r="H1607" s="7">
        <f>VALUE(IF(data_to_clean[[#This Row],[multiplicity]]="Million",_xlfn.CONCAT(SUBSTITUTE(data_to_clean[[#This Row],[number]],".",""),"00000"),_xlfn.CONCAT(SUBSTITUTE(data_to_clean[[#This Row],[number]],".",""),"00000000")))</f>
        <v>5600000</v>
      </c>
      <c r="I1607" t="s">
        <v>6151</v>
      </c>
      <c r="J1607">
        <f>ROUND(VALUE(SUBSTITUTE(data_to_clean[[#This Row],[growth_%]],".",",")),0)</f>
        <v>257</v>
      </c>
      <c r="K1607" t="s">
        <v>156</v>
      </c>
      <c r="L1607">
        <v>40</v>
      </c>
      <c r="M1607">
        <v>15</v>
      </c>
      <c r="N1607">
        <v>2013</v>
      </c>
      <c r="O1607">
        <v>1</v>
      </c>
      <c r="P1607" t="s">
        <v>1879</v>
      </c>
      <c r="Q1607" t="b">
        <f>AND(ISNUMBER(data_to_clean[[#This Row],[revenue_formatted]]),ISNUMBER(data_to_clean[[#This Row],[growth_formatted_%]]),ISNUMBER(data_to_clean[[#This Row],[workers]]),ISNUMBER(data_to_clean[[#This Row],[previous_workers]]),ISNUMBER(data_to_clean[[#This Row],[founded]]),ISNUMBER(data_to_clean[[#This Row],[yrs_on_list]]))</f>
        <v>1</v>
      </c>
    </row>
    <row r="1608" spans="1:17" x14ac:dyDescent="0.25">
      <c r="A1608">
        <v>1602</v>
      </c>
      <c r="B1608" t="s">
        <v>6152</v>
      </c>
      <c r="C1608" t="s">
        <v>80</v>
      </c>
      <c r="D1608" t="str">
        <f>VLOOKUP(data_to_clean[[#This Row],[state]],abbreviation_table[],2,FALSE)</f>
        <v>California</v>
      </c>
      <c r="E1608" t="s">
        <v>626</v>
      </c>
      <c r="F1608" t="str">
        <f>TRIM(LEFT(data_to_clean[[#This Row],[revenue]],FIND(" ",data_to_clean[[#This Row],[revenue]])))</f>
        <v>3.7</v>
      </c>
      <c r="G1608" t="str">
        <f>RIGHT(data_to_clean[[#This Row],[revenue]],LEN(data_to_clean[[#This Row],[revenue]])-FIND(" ",data_to_clean[[#This Row],[revenue]]))</f>
        <v>Million</v>
      </c>
      <c r="H1608" s="7">
        <f>VALUE(IF(data_to_clean[[#This Row],[multiplicity]]="Million",_xlfn.CONCAT(SUBSTITUTE(data_to_clean[[#This Row],[number]],".",""),"00000"),_xlfn.CONCAT(SUBSTITUTE(data_to_clean[[#This Row],[number]],".",""),"00000000")))</f>
        <v>3700000</v>
      </c>
      <c r="I1608" t="s">
        <v>6154</v>
      </c>
      <c r="J1608">
        <f>ROUND(VALUE(SUBSTITUTE(data_to_clean[[#This Row],[growth_%]],".",",")),0)</f>
        <v>257</v>
      </c>
      <c r="K1608" t="s">
        <v>55</v>
      </c>
      <c r="L1608">
        <v>7</v>
      </c>
      <c r="M1608">
        <v>5</v>
      </c>
      <c r="N1608">
        <v>2002</v>
      </c>
      <c r="O1608">
        <v>2</v>
      </c>
      <c r="P1608" t="s">
        <v>578</v>
      </c>
      <c r="Q1608" t="b">
        <f>AND(ISNUMBER(data_to_clean[[#This Row],[revenue_formatted]]),ISNUMBER(data_to_clean[[#This Row],[growth_formatted_%]]),ISNUMBER(data_to_clean[[#This Row],[workers]]),ISNUMBER(data_to_clean[[#This Row],[previous_workers]]),ISNUMBER(data_to_clean[[#This Row],[founded]]),ISNUMBER(data_to_clean[[#This Row],[yrs_on_list]]))</f>
        <v>1</v>
      </c>
    </row>
    <row r="1609" spans="1:17" x14ac:dyDescent="0.25">
      <c r="A1609">
        <v>1603</v>
      </c>
      <c r="B1609" t="s">
        <v>6155</v>
      </c>
      <c r="C1609" t="s">
        <v>30</v>
      </c>
      <c r="D1609" t="str">
        <f>VLOOKUP(data_to_clean[[#This Row],[state]],abbreviation_table[],2,FALSE)</f>
        <v>Texas</v>
      </c>
      <c r="E1609" t="s">
        <v>1309</v>
      </c>
      <c r="F1609" t="str">
        <f>TRIM(LEFT(data_to_clean[[#This Row],[revenue]],FIND(" ",data_to_clean[[#This Row],[revenue]])))</f>
        <v>3.4</v>
      </c>
      <c r="G1609" t="str">
        <f>RIGHT(data_to_clean[[#This Row],[revenue]],LEN(data_to_clean[[#This Row],[revenue]])-FIND(" ",data_to_clean[[#This Row],[revenue]]))</f>
        <v>Million</v>
      </c>
      <c r="H1609" s="7">
        <f>VALUE(IF(data_to_clean[[#This Row],[multiplicity]]="Million",_xlfn.CONCAT(SUBSTITUTE(data_to_clean[[#This Row],[number]],".",""),"00000"),_xlfn.CONCAT(SUBSTITUTE(data_to_clean[[#This Row],[number]],".",""),"00000000")))</f>
        <v>3400000</v>
      </c>
      <c r="I1609" t="s">
        <v>6157</v>
      </c>
      <c r="J1609">
        <f>ROUND(VALUE(SUBSTITUTE(data_to_clean[[#This Row],[growth_%]],".",",")),0)</f>
        <v>257</v>
      </c>
      <c r="K1609" t="s">
        <v>48</v>
      </c>
      <c r="L1609">
        <v>9</v>
      </c>
      <c r="M1609">
        <v>3</v>
      </c>
      <c r="N1609">
        <v>2012</v>
      </c>
      <c r="O1609">
        <v>3</v>
      </c>
      <c r="P1609" t="s">
        <v>330</v>
      </c>
      <c r="Q1609" t="b">
        <f>AND(ISNUMBER(data_to_clean[[#This Row],[revenue_formatted]]),ISNUMBER(data_to_clean[[#This Row],[growth_formatted_%]]),ISNUMBER(data_to_clean[[#This Row],[workers]]),ISNUMBER(data_to_clean[[#This Row],[previous_workers]]),ISNUMBER(data_to_clean[[#This Row],[founded]]),ISNUMBER(data_to_clean[[#This Row],[yrs_on_list]]))</f>
        <v>1</v>
      </c>
    </row>
    <row r="1610" spans="1:17" x14ac:dyDescent="0.25">
      <c r="A1610">
        <v>1604</v>
      </c>
      <c r="B1610" t="s">
        <v>6158</v>
      </c>
      <c r="C1610" t="s">
        <v>105</v>
      </c>
      <c r="D1610" t="str">
        <f>VLOOKUP(data_to_clean[[#This Row],[state]],abbreviation_table[],2,FALSE)</f>
        <v>New York</v>
      </c>
      <c r="E1610" t="s">
        <v>957</v>
      </c>
      <c r="F1610" t="str">
        <f>TRIM(LEFT(data_to_clean[[#This Row],[revenue]],FIND(" ",data_to_clean[[#This Row],[revenue]])))</f>
        <v>2.2</v>
      </c>
      <c r="G1610" t="str">
        <f>RIGHT(data_to_clean[[#This Row],[revenue]],LEN(data_to_clean[[#This Row],[revenue]])-FIND(" ",data_to_clean[[#This Row],[revenue]]))</f>
        <v>Million</v>
      </c>
      <c r="H1610" s="7">
        <f>VALUE(IF(data_to_clean[[#This Row],[multiplicity]]="Million",_xlfn.CONCAT(SUBSTITUTE(data_to_clean[[#This Row],[number]],".",""),"00000"),_xlfn.CONCAT(SUBSTITUTE(data_to_clean[[#This Row],[number]],".",""),"00000000")))</f>
        <v>2200000</v>
      </c>
      <c r="I1610" t="s">
        <v>6160</v>
      </c>
      <c r="J1610">
        <f>ROUND(VALUE(SUBSTITUTE(data_to_clean[[#This Row],[growth_%]],".",",")),0)</f>
        <v>257</v>
      </c>
      <c r="K1610" t="s">
        <v>40</v>
      </c>
      <c r="L1610">
        <v>25</v>
      </c>
      <c r="M1610">
        <v>10</v>
      </c>
      <c r="N1610">
        <v>2009</v>
      </c>
      <c r="O1610">
        <v>1</v>
      </c>
      <c r="P1610" t="s">
        <v>108</v>
      </c>
      <c r="Q1610" t="b">
        <f>AND(ISNUMBER(data_to_clean[[#This Row],[revenue_formatted]]),ISNUMBER(data_to_clean[[#This Row],[growth_formatted_%]]),ISNUMBER(data_to_clean[[#This Row],[workers]]),ISNUMBER(data_to_clean[[#This Row],[previous_workers]]),ISNUMBER(data_to_clean[[#This Row],[founded]]),ISNUMBER(data_to_clean[[#This Row],[yrs_on_list]]))</f>
        <v>1</v>
      </c>
    </row>
    <row r="1611" spans="1:17" x14ac:dyDescent="0.25">
      <c r="A1611">
        <v>1605</v>
      </c>
      <c r="B1611" t="s">
        <v>6161</v>
      </c>
      <c r="C1611" t="s">
        <v>503</v>
      </c>
      <c r="D1611" t="str">
        <f>VLOOKUP(data_to_clean[[#This Row],[state]],abbreviation_table[],2,FALSE)</f>
        <v>Illinois</v>
      </c>
      <c r="E1611" t="s">
        <v>6163</v>
      </c>
      <c r="F1611" t="str">
        <f>TRIM(LEFT(data_to_clean[[#This Row],[revenue]],FIND(" ",data_to_clean[[#This Row],[revenue]])))</f>
        <v>11.5</v>
      </c>
      <c r="G1611" t="str">
        <f>RIGHT(data_to_clean[[#This Row],[revenue]],LEN(data_to_clean[[#This Row],[revenue]])-FIND(" ",data_to_clean[[#This Row],[revenue]]))</f>
        <v>Million</v>
      </c>
      <c r="H1611" s="7">
        <f>VALUE(IF(data_to_clean[[#This Row],[multiplicity]]="Million",_xlfn.CONCAT(SUBSTITUTE(data_to_clean[[#This Row],[number]],".",""),"00000"),_xlfn.CONCAT(SUBSTITUTE(data_to_clean[[#This Row],[number]],".",""),"00000000")))</f>
        <v>11500000</v>
      </c>
      <c r="I1611" t="s">
        <v>6164</v>
      </c>
      <c r="J1611">
        <f>ROUND(VALUE(SUBSTITUTE(data_to_clean[[#This Row],[growth_%]],".",",")),0)</f>
        <v>256</v>
      </c>
      <c r="K1611" t="s">
        <v>187</v>
      </c>
      <c r="L1611">
        <v>49</v>
      </c>
      <c r="M1611">
        <v>25</v>
      </c>
      <c r="N1611">
        <v>2008</v>
      </c>
      <c r="O1611">
        <v>5</v>
      </c>
      <c r="P1611" t="s">
        <v>506</v>
      </c>
      <c r="Q1611" t="b">
        <f>AND(ISNUMBER(data_to_clean[[#This Row],[revenue_formatted]]),ISNUMBER(data_to_clean[[#This Row],[growth_formatted_%]]),ISNUMBER(data_to_clean[[#This Row],[workers]]),ISNUMBER(data_to_clean[[#This Row],[previous_workers]]),ISNUMBER(data_to_clean[[#This Row],[founded]]),ISNUMBER(data_to_clean[[#This Row],[yrs_on_list]]))</f>
        <v>1</v>
      </c>
    </row>
    <row r="1612" spans="1:17" x14ac:dyDescent="0.25">
      <c r="A1612">
        <v>1606</v>
      </c>
      <c r="B1612" t="s">
        <v>6165</v>
      </c>
      <c r="C1612" t="s">
        <v>860</v>
      </c>
      <c r="D1612" t="str">
        <f>VLOOKUP(data_to_clean[[#This Row],[state]],abbreviation_table[],2,FALSE)</f>
        <v>Indiana</v>
      </c>
      <c r="E1612" t="s">
        <v>699</v>
      </c>
      <c r="F1612" t="str">
        <f>TRIM(LEFT(data_to_clean[[#This Row],[revenue]],FIND(" ",data_to_clean[[#This Row],[revenue]])))</f>
        <v>4</v>
      </c>
      <c r="G1612" t="str">
        <f>RIGHT(data_to_clean[[#This Row],[revenue]],LEN(data_to_clean[[#This Row],[revenue]])-FIND(" ",data_to_clean[[#This Row],[revenue]]))</f>
        <v>Million</v>
      </c>
      <c r="H1612" s="7">
        <f>VALUE(IF(data_to_clean[[#This Row],[multiplicity]]="Million",_xlfn.CONCAT(SUBSTITUTE(data_to_clean[[#This Row],[number]],".",""),"00000"),_xlfn.CONCAT(SUBSTITUTE(data_to_clean[[#This Row],[number]],".",""),"00000000")))</f>
        <v>400000</v>
      </c>
      <c r="I1612" t="s">
        <v>6167</v>
      </c>
      <c r="J1612">
        <f>ROUND(VALUE(SUBSTITUTE(data_to_clean[[#This Row],[growth_%]],".",",")),0)</f>
        <v>256</v>
      </c>
      <c r="K1612" t="s">
        <v>336</v>
      </c>
      <c r="L1612">
        <v>21</v>
      </c>
      <c r="M1612">
        <v>7</v>
      </c>
      <c r="N1612">
        <v>2014</v>
      </c>
      <c r="O1612">
        <v>2</v>
      </c>
      <c r="P1612" t="s">
        <v>1185</v>
      </c>
      <c r="Q1612" t="b">
        <f>AND(ISNUMBER(data_to_clean[[#This Row],[revenue_formatted]]),ISNUMBER(data_to_clean[[#This Row],[growth_formatted_%]]),ISNUMBER(data_to_clean[[#This Row],[workers]]),ISNUMBER(data_to_clean[[#This Row],[previous_workers]]),ISNUMBER(data_to_clean[[#This Row],[founded]]),ISNUMBER(data_to_clean[[#This Row],[yrs_on_list]]))</f>
        <v>1</v>
      </c>
    </row>
    <row r="1613" spans="1:17" x14ac:dyDescent="0.25">
      <c r="A1613">
        <v>1607</v>
      </c>
      <c r="B1613" t="s">
        <v>6168</v>
      </c>
      <c r="C1613" t="s">
        <v>52</v>
      </c>
      <c r="D1613" t="str">
        <f>VLOOKUP(data_to_clean[[#This Row],[state]],abbreviation_table[],2,FALSE)</f>
        <v>Florida</v>
      </c>
      <c r="E1613" t="s">
        <v>2763</v>
      </c>
      <c r="F1613" t="str">
        <f>TRIM(LEFT(data_to_clean[[#This Row],[revenue]],FIND(" ",data_to_clean[[#This Row],[revenue]])))</f>
        <v>12.1</v>
      </c>
      <c r="G1613" t="str">
        <f>RIGHT(data_to_clean[[#This Row],[revenue]],LEN(data_to_clean[[#This Row],[revenue]])-FIND(" ",data_to_clean[[#This Row],[revenue]]))</f>
        <v>Million</v>
      </c>
      <c r="H1613" s="7">
        <f>VALUE(IF(data_to_clean[[#This Row],[multiplicity]]="Million",_xlfn.CONCAT(SUBSTITUTE(data_to_clean[[#This Row],[number]],".",""),"00000"),_xlfn.CONCAT(SUBSTITUTE(data_to_clean[[#This Row],[number]],".",""),"00000000")))</f>
        <v>12100000</v>
      </c>
      <c r="I1613" t="s">
        <v>6170</v>
      </c>
      <c r="J1613">
        <f>ROUND(VALUE(SUBSTITUTE(data_to_clean[[#This Row],[growth_%]],".",",")),0)</f>
        <v>256</v>
      </c>
      <c r="K1613" t="s">
        <v>233</v>
      </c>
      <c r="L1613">
        <v>5</v>
      </c>
      <c r="M1613">
        <v>2</v>
      </c>
      <c r="N1613">
        <v>2012</v>
      </c>
      <c r="O1613">
        <v>2</v>
      </c>
      <c r="P1613" t="s">
        <v>6171</v>
      </c>
      <c r="Q1613" t="b">
        <f>AND(ISNUMBER(data_to_clean[[#This Row],[revenue_formatted]]),ISNUMBER(data_to_clean[[#This Row],[growth_formatted_%]]),ISNUMBER(data_to_clean[[#This Row],[workers]]),ISNUMBER(data_to_clean[[#This Row],[previous_workers]]),ISNUMBER(data_to_clean[[#This Row],[founded]]),ISNUMBER(data_to_clean[[#This Row],[yrs_on_list]]))</f>
        <v>1</v>
      </c>
    </row>
    <row r="1614" spans="1:17" x14ac:dyDescent="0.25">
      <c r="A1614">
        <v>1608</v>
      </c>
      <c r="B1614" t="s">
        <v>6172</v>
      </c>
      <c r="C1614" t="s">
        <v>753</v>
      </c>
      <c r="D1614" t="str">
        <f>VLOOKUP(data_to_clean[[#This Row],[state]],abbreviation_table[],2,FALSE)</f>
        <v>Nevada</v>
      </c>
      <c r="E1614" t="s">
        <v>1499</v>
      </c>
      <c r="F1614" t="str">
        <f>TRIM(LEFT(data_to_clean[[#This Row],[revenue]],FIND(" ",data_to_clean[[#This Row],[revenue]])))</f>
        <v>9.7</v>
      </c>
      <c r="G1614" t="str">
        <f>RIGHT(data_to_clean[[#This Row],[revenue]],LEN(data_to_clean[[#This Row],[revenue]])-FIND(" ",data_to_clean[[#This Row],[revenue]]))</f>
        <v>Million</v>
      </c>
      <c r="H1614" s="7">
        <f>VALUE(IF(data_to_clean[[#This Row],[multiplicity]]="Million",_xlfn.CONCAT(SUBSTITUTE(data_to_clean[[#This Row],[number]],".",""),"00000"),_xlfn.CONCAT(SUBSTITUTE(data_to_clean[[#This Row],[number]],".",""),"00000000")))</f>
        <v>9700000</v>
      </c>
      <c r="I1614" t="s">
        <v>6174</v>
      </c>
      <c r="J1614">
        <f>ROUND(VALUE(SUBSTITUTE(data_to_clean[[#This Row],[growth_%]],".",",")),0)</f>
        <v>256</v>
      </c>
      <c r="K1614" t="s">
        <v>40</v>
      </c>
      <c r="L1614">
        <v>649</v>
      </c>
      <c r="M1614">
        <v>168</v>
      </c>
      <c r="N1614">
        <v>2013</v>
      </c>
      <c r="O1614">
        <v>1</v>
      </c>
      <c r="P1614" t="s">
        <v>2300</v>
      </c>
      <c r="Q1614" t="b">
        <f>AND(ISNUMBER(data_to_clean[[#This Row],[revenue_formatted]]),ISNUMBER(data_to_clean[[#This Row],[growth_formatted_%]]),ISNUMBER(data_to_clean[[#This Row],[workers]]),ISNUMBER(data_to_clean[[#This Row],[previous_workers]]),ISNUMBER(data_to_clean[[#This Row],[founded]]),ISNUMBER(data_to_clean[[#This Row],[yrs_on_list]]))</f>
        <v>1</v>
      </c>
    </row>
    <row r="1615" spans="1:17" x14ac:dyDescent="0.25">
      <c r="A1615">
        <v>1609</v>
      </c>
      <c r="B1615" t="s">
        <v>6175</v>
      </c>
      <c r="C1615" t="s">
        <v>243</v>
      </c>
      <c r="D1615" t="str">
        <f>VLOOKUP(data_to_clean[[#This Row],[state]],abbreviation_table[],2,FALSE)</f>
        <v>Maryland</v>
      </c>
      <c r="E1615" t="s">
        <v>733</v>
      </c>
      <c r="F1615" t="str">
        <f>TRIM(LEFT(data_to_clean[[#This Row],[revenue]],FIND(" ",data_to_clean[[#This Row],[revenue]])))</f>
        <v>25.1</v>
      </c>
      <c r="G1615" t="str">
        <f>RIGHT(data_to_clean[[#This Row],[revenue]],LEN(data_to_clean[[#This Row],[revenue]])-FIND(" ",data_to_clean[[#This Row],[revenue]]))</f>
        <v>Million</v>
      </c>
      <c r="H1615" s="7">
        <f>VALUE(IF(data_to_clean[[#This Row],[multiplicity]]="Million",_xlfn.CONCAT(SUBSTITUTE(data_to_clean[[#This Row],[number]],".",""),"00000"),_xlfn.CONCAT(SUBSTITUTE(data_to_clean[[#This Row],[number]],".",""),"00000000")))</f>
        <v>25100000</v>
      </c>
      <c r="I1615" t="s">
        <v>6177</v>
      </c>
      <c r="J1615">
        <f>ROUND(VALUE(SUBSTITUTE(data_to_clean[[#This Row],[growth_%]],".",",")),0)</f>
        <v>256</v>
      </c>
      <c r="K1615" t="s">
        <v>257</v>
      </c>
      <c r="L1615">
        <v>100</v>
      </c>
      <c r="M1615">
        <v>20</v>
      </c>
      <c r="N1615">
        <v>2003</v>
      </c>
      <c r="O1615">
        <v>2</v>
      </c>
      <c r="P1615" t="s">
        <v>948</v>
      </c>
      <c r="Q1615" t="b">
        <f>AND(ISNUMBER(data_to_clean[[#This Row],[revenue_formatted]]),ISNUMBER(data_to_clean[[#This Row],[growth_formatted_%]]),ISNUMBER(data_to_clean[[#This Row],[workers]]),ISNUMBER(data_to_clean[[#This Row],[previous_workers]]),ISNUMBER(data_to_clean[[#This Row],[founded]]),ISNUMBER(data_to_clean[[#This Row],[yrs_on_list]]))</f>
        <v>1</v>
      </c>
    </row>
    <row r="1616" spans="1:17" x14ac:dyDescent="0.25">
      <c r="A1616">
        <v>1610</v>
      </c>
      <c r="B1616" t="s">
        <v>6178</v>
      </c>
      <c r="C1616" t="s">
        <v>74</v>
      </c>
      <c r="D1616" t="str">
        <f>VLOOKUP(data_to_clean[[#This Row],[state]],abbreviation_table[],2,FALSE)</f>
        <v>Ohio</v>
      </c>
      <c r="E1616" t="s">
        <v>1442</v>
      </c>
      <c r="F1616" t="str">
        <f>TRIM(LEFT(data_to_clean[[#This Row],[revenue]],FIND(" ",data_to_clean[[#This Row],[revenue]])))</f>
        <v>2</v>
      </c>
      <c r="G1616" t="str">
        <f>RIGHT(data_to_clean[[#This Row],[revenue]],LEN(data_to_clean[[#This Row],[revenue]])-FIND(" ",data_to_clean[[#This Row],[revenue]]))</f>
        <v>Million</v>
      </c>
      <c r="H1616" s="7">
        <f>VALUE(IF(data_to_clean[[#This Row],[multiplicity]]="Million",_xlfn.CONCAT(SUBSTITUTE(data_to_clean[[#This Row],[number]],".",""),"00000"),_xlfn.CONCAT(SUBSTITUTE(data_to_clean[[#This Row],[number]],".",""),"00000000")))</f>
        <v>200000</v>
      </c>
      <c r="I1616" t="s">
        <v>6180</v>
      </c>
      <c r="J1616">
        <f>ROUND(VALUE(SUBSTITUTE(data_to_clean[[#This Row],[growth_%]],".",",")),0)</f>
        <v>256</v>
      </c>
      <c r="K1616" t="s">
        <v>18</v>
      </c>
      <c r="L1616">
        <v>13</v>
      </c>
      <c r="M1616">
        <v>5</v>
      </c>
      <c r="N1616">
        <v>2013</v>
      </c>
      <c r="O1616">
        <v>1</v>
      </c>
      <c r="P1616" t="s">
        <v>544</v>
      </c>
      <c r="Q1616" t="b">
        <f>AND(ISNUMBER(data_to_clean[[#This Row],[revenue_formatted]]),ISNUMBER(data_to_clean[[#This Row],[growth_formatted_%]]),ISNUMBER(data_to_clean[[#This Row],[workers]]),ISNUMBER(data_to_clean[[#This Row],[previous_workers]]),ISNUMBER(data_to_clean[[#This Row],[founded]]),ISNUMBER(data_to_clean[[#This Row],[yrs_on_list]]))</f>
        <v>1</v>
      </c>
    </row>
    <row r="1617" spans="1:17" x14ac:dyDescent="0.25">
      <c r="A1617">
        <v>1611</v>
      </c>
      <c r="B1617" t="s">
        <v>6181</v>
      </c>
      <c r="C1617" t="s">
        <v>80</v>
      </c>
      <c r="D1617" t="str">
        <f>VLOOKUP(data_to_clean[[#This Row],[state]],abbreviation_table[],2,FALSE)</f>
        <v>California</v>
      </c>
      <c r="E1617" t="s">
        <v>2542</v>
      </c>
      <c r="F1617" t="str">
        <f>TRIM(LEFT(data_to_clean[[#This Row],[revenue]],FIND(" ",data_to_clean[[#This Row],[revenue]])))</f>
        <v>14.8</v>
      </c>
      <c r="G1617" t="str">
        <f>RIGHT(data_to_clean[[#This Row],[revenue]],LEN(data_to_clean[[#This Row],[revenue]])-FIND(" ",data_to_clean[[#This Row],[revenue]]))</f>
        <v>Million</v>
      </c>
      <c r="H1617" s="7">
        <f>VALUE(IF(data_to_clean[[#This Row],[multiplicity]]="Million",_xlfn.CONCAT(SUBSTITUTE(data_to_clean[[#This Row],[number]],".",""),"00000"),_xlfn.CONCAT(SUBSTITUTE(data_to_clean[[#This Row],[number]],".",""),"00000000")))</f>
        <v>14800000</v>
      </c>
      <c r="I1617" t="s">
        <v>6183</v>
      </c>
      <c r="J1617">
        <f>ROUND(VALUE(SUBSTITUTE(data_to_clean[[#This Row],[growth_%]],".",",")),0)</f>
        <v>256</v>
      </c>
      <c r="K1617" t="s">
        <v>69</v>
      </c>
      <c r="L1617">
        <v>50</v>
      </c>
      <c r="M1617">
        <v>35</v>
      </c>
      <c r="N1617">
        <v>2011</v>
      </c>
      <c r="O1617">
        <v>3</v>
      </c>
      <c r="P1617" t="s">
        <v>6185</v>
      </c>
      <c r="Q1617" t="b">
        <f>AND(ISNUMBER(data_to_clean[[#This Row],[revenue_formatted]]),ISNUMBER(data_to_clean[[#This Row],[growth_formatted_%]]),ISNUMBER(data_to_clean[[#This Row],[workers]]),ISNUMBER(data_to_clean[[#This Row],[previous_workers]]),ISNUMBER(data_to_clean[[#This Row],[founded]]),ISNUMBER(data_to_clean[[#This Row],[yrs_on_list]]))</f>
        <v>1</v>
      </c>
    </row>
    <row r="1618" spans="1:17" x14ac:dyDescent="0.25">
      <c r="A1618">
        <v>1612</v>
      </c>
      <c r="B1618" t="s">
        <v>6186</v>
      </c>
      <c r="C1618" t="s">
        <v>860</v>
      </c>
      <c r="D1618" t="str">
        <f>VLOOKUP(data_to_clean[[#This Row],[state]],abbreviation_table[],2,FALSE)</f>
        <v>Indiana</v>
      </c>
      <c r="E1618" t="s">
        <v>269</v>
      </c>
      <c r="F1618" t="str">
        <f>TRIM(LEFT(data_to_clean[[#This Row],[revenue]],FIND(" ",data_to_clean[[#This Row],[revenue]])))</f>
        <v>7</v>
      </c>
      <c r="G1618" t="str">
        <f>RIGHT(data_to_clean[[#This Row],[revenue]],LEN(data_to_clean[[#This Row],[revenue]])-FIND(" ",data_to_clean[[#This Row],[revenue]]))</f>
        <v>Million</v>
      </c>
      <c r="H1618" s="7">
        <f>VALUE(IF(data_to_clean[[#This Row],[multiplicity]]="Million",_xlfn.CONCAT(SUBSTITUTE(data_to_clean[[#This Row],[number]],".",""),"00000"),_xlfn.CONCAT(SUBSTITUTE(data_to_clean[[#This Row],[number]],".",""),"00000000")))</f>
        <v>700000</v>
      </c>
      <c r="I1618" t="s">
        <v>6188</v>
      </c>
      <c r="J1618">
        <f>ROUND(VALUE(SUBSTITUTE(data_to_clean[[#This Row],[growth_%]],".",",")),0)</f>
        <v>256</v>
      </c>
      <c r="K1618" t="s">
        <v>156</v>
      </c>
      <c r="L1618">
        <v>60</v>
      </c>
      <c r="M1618">
        <v>15</v>
      </c>
      <c r="N1618">
        <v>2006</v>
      </c>
      <c r="O1618">
        <v>1</v>
      </c>
      <c r="P1618" t="s">
        <v>6189</v>
      </c>
      <c r="Q1618" t="b">
        <f>AND(ISNUMBER(data_to_clean[[#This Row],[revenue_formatted]]),ISNUMBER(data_to_clean[[#This Row],[growth_formatted_%]]),ISNUMBER(data_to_clean[[#This Row],[workers]]),ISNUMBER(data_to_clean[[#This Row],[previous_workers]]),ISNUMBER(data_to_clean[[#This Row],[founded]]),ISNUMBER(data_to_clean[[#This Row],[yrs_on_list]]))</f>
        <v>1</v>
      </c>
    </row>
    <row r="1619" spans="1:17" x14ac:dyDescent="0.25">
      <c r="A1619">
        <v>1613</v>
      </c>
      <c r="B1619" t="s">
        <v>6190</v>
      </c>
      <c r="C1619" t="s">
        <v>243</v>
      </c>
      <c r="D1619" t="str">
        <f>VLOOKUP(data_to_clean[[#This Row],[state]],abbreviation_table[],2,FALSE)</f>
        <v>Maryland</v>
      </c>
      <c r="E1619" t="s">
        <v>1798</v>
      </c>
      <c r="F1619" t="str">
        <f>TRIM(LEFT(data_to_clean[[#This Row],[revenue]],FIND(" ",data_to_clean[[#This Row],[revenue]])))</f>
        <v>5.6</v>
      </c>
      <c r="G1619" t="str">
        <f>RIGHT(data_to_clean[[#This Row],[revenue]],LEN(data_to_clean[[#This Row],[revenue]])-FIND(" ",data_to_clean[[#This Row],[revenue]]))</f>
        <v>Million</v>
      </c>
      <c r="H1619" s="7">
        <f>VALUE(IF(data_to_clean[[#This Row],[multiplicity]]="Million",_xlfn.CONCAT(SUBSTITUTE(data_to_clean[[#This Row],[number]],".",""),"00000"),_xlfn.CONCAT(SUBSTITUTE(data_to_clean[[#This Row],[number]],".",""),"00000000")))</f>
        <v>5600000</v>
      </c>
      <c r="I1619" t="s">
        <v>6192</v>
      </c>
      <c r="J1619">
        <f>ROUND(VALUE(SUBSTITUTE(data_to_clean[[#This Row],[growth_%]],".",",")),0)</f>
        <v>255</v>
      </c>
      <c r="K1619" t="s">
        <v>48</v>
      </c>
      <c r="L1619">
        <v>18</v>
      </c>
      <c r="M1619">
        <v>4</v>
      </c>
      <c r="N1619">
        <v>2013</v>
      </c>
      <c r="O1619">
        <v>2</v>
      </c>
      <c r="P1619" t="s">
        <v>904</v>
      </c>
      <c r="Q1619" t="b">
        <f>AND(ISNUMBER(data_to_clean[[#This Row],[revenue_formatted]]),ISNUMBER(data_to_clean[[#This Row],[growth_formatted_%]]),ISNUMBER(data_to_clean[[#This Row],[workers]]),ISNUMBER(data_to_clean[[#This Row],[previous_workers]]),ISNUMBER(data_to_clean[[#This Row],[founded]]),ISNUMBER(data_to_clean[[#This Row],[yrs_on_list]]))</f>
        <v>1</v>
      </c>
    </row>
    <row r="1620" spans="1:17" x14ac:dyDescent="0.25">
      <c r="A1620">
        <v>1614</v>
      </c>
      <c r="B1620" t="s">
        <v>6193</v>
      </c>
      <c r="C1620" t="s">
        <v>30</v>
      </c>
      <c r="D1620" t="str">
        <f>VLOOKUP(data_to_clean[[#This Row],[state]],abbreviation_table[],2,FALSE)</f>
        <v>Texas</v>
      </c>
      <c r="E1620" t="s">
        <v>665</v>
      </c>
      <c r="F1620" t="str">
        <f>TRIM(LEFT(data_to_clean[[#This Row],[revenue]],FIND(" ",data_to_clean[[#This Row],[revenue]])))</f>
        <v>3.2</v>
      </c>
      <c r="G1620" t="str">
        <f>RIGHT(data_to_clean[[#This Row],[revenue]],LEN(data_to_clean[[#This Row],[revenue]])-FIND(" ",data_to_clean[[#This Row],[revenue]]))</f>
        <v>Million</v>
      </c>
      <c r="H1620" s="7">
        <f>VALUE(IF(data_to_clean[[#This Row],[multiplicity]]="Million",_xlfn.CONCAT(SUBSTITUTE(data_to_clean[[#This Row],[number]],".",""),"00000"),_xlfn.CONCAT(SUBSTITUTE(data_to_clean[[#This Row],[number]],".",""),"00000000")))</f>
        <v>3200000</v>
      </c>
      <c r="I1620" t="s">
        <v>6195</v>
      </c>
      <c r="J1620">
        <f>ROUND(VALUE(SUBSTITUTE(data_to_clean[[#This Row],[growth_%]],".",",")),0)</f>
        <v>255</v>
      </c>
      <c r="K1620" t="s">
        <v>48</v>
      </c>
      <c r="L1620">
        <v>13</v>
      </c>
      <c r="M1620">
        <v>4</v>
      </c>
      <c r="N1620">
        <v>2013</v>
      </c>
      <c r="O1620">
        <v>2</v>
      </c>
      <c r="P1620" t="s">
        <v>6196</v>
      </c>
      <c r="Q1620" t="b">
        <f>AND(ISNUMBER(data_to_clean[[#This Row],[revenue_formatted]]),ISNUMBER(data_to_clean[[#This Row],[growth_formatted_%]]),ISNUMBER(data_to_clean[[#This Row],[workers]]),ISNUMBER(data_to_clean[[#This Row],[previous_workers]]),ISNUMBER(data_to_clean[[#This Row],[founded]]),ISNUMBER(data_to_clean[[#This Row],[yrs_on_list]]))</f>
        <v>1</v>
      </c>
    </row>
    <row r="1621" spans="1:17" x14ac:dyDescent="0.25">
      <c r="A1621">
        <v>1615</v>
      </c>
      <c r="B1621" t="s">
        <v>6197</v>
      </c>
      <c r="C1621" t="s">
        <v>215</v>
      </c>
      <c r="D1621" t="str">
        <f>VLOOKUP(data_to_clean[[#This Row],[state]],abbreviation_table[],2,FALSE)</f>
        <v>North Carolina</v>
      </c>
      <c r="E1621" t="s">
        <v>1227</v>
      </c>
      <c r="F1621" t="str">
        <f>TRIM(LEFT(data_to_clean[[#This Row],[revenue]],FIND(" ",data_to_clean[[#This Row],[revenue]])))</f>
        <v>4.2</v>
      </c>
      <c r="G1621" t="str">
        <f>RIGHT(data_to_clean[[#This Row],[revenue]],LEN(data_to_clean[[#This Row],[revenue]])-FIND(" ",data_to_clean[[#This Row],[revenue]]))</f>
        <v>Million</v>
      </c>
      <c r="H1621" s="7">
        <f>VALUE(IF(data_to_clean[[#This Row],[multiplicity]]="Million",_xlfn.CONCAT(SUBSTITUTE(data_to_clean[[#This Row],[number]],".",""),"00000"),_xlfn.CONCAT(SUBSTITUTE(data_to_clean[[#This Row],[number]],".",""),"00000000")))</f>
        <v>4200000</v>
      </c>
      <c r="I1621" t="s">
        <v>6199</v>
      </c>
      <c r="J1621">
        <f>ROUND(VALUE(SUBSTITUTE(data_to_clean[[#This Row],[growth_%]],".",",")),0)</f>
        <v>255</v>
      </c>
      <c r="K1621" t="s">
        <v>336</v>
      </c>
      <c r="L1621">
        <v>9</v>
      </c>
      <c r="M1621">
        <v>4</v>
      </c>
      <c r="N1621">
        <v>2005</v>
      </c>
      <c r="O1621">
        <v>2</v>
      </c>
      <c r="P1621" t="s">
        <v>422</v>
      </c>
      <c r="Q1621" t="b">
        <f>AND(ISNUMBER(data_to_clean[[#This Row],[revenue_formatted]]),ISNUMBER(data_to_clean[[#This Row],[growth_formatted_%]]),ISNUMBER(data_to_clean[[#This Row],[workers]]),ISNUMBER(data_to_clean[[#This Row],[previous_workers]]),ISNUMBER(data_to_clean[[#This Row],[founded]]),ISNUMBER(data_to_clean[[#This Row],[yrs_on_list]]))</f>
        <v>1</v>
      </c>
    </row>
    <row r="1622" spans="1:17" x14ac:dyDescent="0.25">
      <c r="A1622">
        <v>1616</v>
      </c>
      <c r="B1622" t="s">
        <v>6200</v>
      </c>
      <c r="C1622" t="s">
        <v>80</v>
      </c>
      <c r="D1622" t="str">
        <f>VLOOKUP(data_to_clean[[#This Row],[state]],abbreviation_table[],2,FALSE)</f>
        <v>California</v>
      </c>
      <c r="E1622" t="s">
        <v>871</v>
      </c>
      <c r="F1622" t="str">
        <f>TRIM(LEFT(data_to_clean[[#This Row],[revenue]],FIND(" ",data_to_clean[[#This Row],[revenue]])))</f>
        <v>2.6</v>
      </c>
      <c r="G1622" t="str">
        <f>RIGHT(data_to_clean[[#This Row],[revenue]],LEN(data_to_clean[[#This Row],[revenue]])-FIND(" ",data_to_clean[[#This Row],[revenue]]))</f>
        <v>Million</v>
      </c>
      <c r="H1622" s="7">
        <f>VALUE(IF(data_to_clean[[#This Row],[multiplicity]]="Million",_xlfn.CONCAT(SUBSTITUTE(data_to_clean[[#This Row],[number]],".",""),"00000"),_xlfn.CONCAT(SUBSTITUTE(data_to_clean[[#This Row],[number]],".",""),"00000000")))</f>
        <v>2600000</v>
      </c>
      <c r="I1622" t="s">
        <v>6202</v>
      </c>
      <c r="J1622">
        <f>ROUND(VALUE(SUBSTITUTE(data_to_clean[[#This Row],[growth_%]],".",",")),0)</f>
        <v>255</v>
      </c>
      <c r="K1622" t="s">
        <v>18</v>
      </c>
      <c r="L1622">
        <v>11</v>
      </c>
      <c r="M1622">
        <v>4</v>
      </c>
      <c r="N1622">
        <v>2013</v>
      </c>
      <c r="O1622">
        <v>2</v>
      </c>
      <c r="P1622" t="s">
        <v>1475</v>
      </c>
      <c r="Q1622" t="b">
        <f>AND(ISNUMBER(data_to_clean[[#This Row],[revenue_formatted]]),ISNUMBER(data_to_clean[[#This Row],[growth_formatted_%]]),ISNUMBER(data_to_clean[[#This Row],[workers]]),ISNUMBER(data_to_clean[[#This Row],[previous_workers]]),ISNUMBER(data_to_clean[[#This Row],[founded]]),ISNUMBER(data_to_clean[[#This Row],[yrs_on_list]]))</f>
        <v>1</v>
      </c>
    </row>
    <row r="1623" spans="1:17" x14ac:dyDescent="0.25">
      <c r="A1623">
        <v>1617</v>
      </c>
      <c r="B1623" t="s">
        <v>6203</v>
      </c>
      <c r="C1623" t="s">
        <v>80</v>
      </c>
      <c r="D1623" t="str">
        <f>VLOOKUP(data_to_clean[[#This Row],[state]],abbreviation_table[],2,FALSE)</f>
        <v>California</v>
      </c>
      <c r="E1623" t="s">
        <v>6205</v>
      </c>
      <c r="F1623" t="str">
        <f>TRIM(LEFT(data_to_clean[[#This Row],[revenue]],FIND(" ",data_to_clean[[#This Row],[revenue]])))</f>
        <v>5.8</v>
      </c>
      <c r="G1623" t="str">
        <f>RIGHT(data_to_clean[[#This Row],[revenue]],LEN(data_to_clean[[#This Row],[revenue]])-FIND(" ",data_to_clean[[#This Row],[revenue]]))</f>
        <v>Billion</v>
      </c>
      <c r="H1623" s="7">
        <f>VALUE(IF(data_to_clean[[#This Row],[multiplicity]]="Million",_xlfn.CONCAT(SUBSTITUTE(data_to_clean[[#This Row],[number]],".",""),"00000"),_xlfn.CONCAT(SUBSTITUTE(data_to_clean[[#This Row],[number]],".",""),"00000000")))</f>
        <v>5800000000</v>
      </c>
      <c r="I1623" t="s">
        <v>6206</v>
      </c>
      <c r="J1623">
        <f>ROUND(VALUE(SUBSTITUTE(data_to_clean[[#This Row],[growth_%]],".",",")),0)</f>
        <v>255</v>
      </c>
      <c r="K1623" t="s">
        <v>289</v>
      </c>
      <c r="L1623">
        <v>155000</v>
      </c>
      <c r="M1623">
        <v>36469</v>
      </c>
      <c r="N1623">
        <v>1957</v>
      </c>
      <c r="O1623">
        <v>10</v>
      </c>
      <c r="P1623" t="s">
        <v>632</v>
      </c>
      <c r="Q1623" t="b">
        <f>AND(ISNUMBER(data_to_clean[[#This Row],[revenue_formatted]]),ISNUMBER(data_to_clean[[#This Row],[growth_formatted_%]]),ISNUMBER(data_to_clean[[#This Row],[workers]]),ISNUMBER(data_to_clean[[#This Row],[previous_workers]]),ISNUMBER(data_to_clean[[#This Row],[founded]]),ISNUMBER(data_to_clean[[#This Row],[yrs_on_list]]))</f>
        <v>1</v>
      </c>
    </row>
    <row r="1624" spans="1:17" x14ac:dyDescent="0.25">
      <c r="A1624">
        <v>1618</v>
      </c>
      <c r="B1624" t="s">
        <v>6207</v>
      </c>
      <c r="C1624" t="s">
        <v>66</v>
      </c>
      <c r="D1624" t="str">
        <f>VLOOKUP(data_to_clean[[#This Row],[state]],abbreviation_table[],2,FALSE)</f>
        <v>Virginia</v>
      </c>
      <c r="E1624" t="s">
        <v>435</v>
      </c>
      <c r="F1624" t="str">
        <f>TRIM(LEFT(data_to_clean[[#This Row],[revenue]],FIND(" ",data_to_clean[[#This Row],[revenue]])))</f>
        <v>10</v>
      </c>
      <c r="G1624" t="str">
        <f>RIGHT(data_to_clean[[#This Row],[revenue]],LEN(data_to_clean[[#This Row],[revenue]])-FIND(" ",data_to_clean[[#This Row],[revenue]]))</f>
        <v>Million</v>
      </c>
      <c r="H1624" s="7">
        <f>VALUE(IF(data_to_clean[[#This Row],[multiplicity]]="Million",_xlfn.CONCAT(SUBSTITUTE(data_to_clean[[#This Row],[number]],".",""),"00000"),_xlfn.CONCAT(SUBSTITUTE(data_to_clean[[#This Row],[number]],".",""),"00000000")))</f>
        <v>1000000</v>
      </c>
      <c r="I1624" t="s">
        <v>6209</v>
      </c>
      <c r="J1624">
        <f>ROUND(VALUE(SUBSTITUTE(data_to_clean[[#This Row],[growth_%]],".",",")),0)</f>
        <v>255</v>
      </c>
      <c r="K1624" t="s">
        <v>181</v>
      </c>
      <c r="L1624">
        <v>140</v>
      </c>
      <c r="M1624">
        <v>60</v>
      </c>
      <c r="N1624">
        <v>2008</v>
      </c>
      <c r="O1624">
        <v>2</v>
      </c>
      <c r="P1624" t="s">
        <v>1853</v>
      </c>
      <c r="Q1624" t="b">
        <f>AND(ISNUMBER(data_to_clean[[#This Row],[revenue_formatted]]),ISNUMBER(data_to_clean[[#This Row],[growth_formatted_%]]),ISNUMBER(data_to_clean[[#This Row],[workers]]),ISNUMBER(data_to_clean[[#This Row],[previous_workers]]),ISNUMBER(data_to_clean[[#This Row],[founded]]),ISNUMBER(data_to_clean[[#This Row],[yrs_on_list]]))</f>
        <v>1</v>
      </c>
    </row>
    <row r="1625" spans="1:17" x14ac:dyDescent="0.25">
      <c r="A1625">
        <v>1619</v>
      </c>
      <c r="B1625" t="s">
        <v>6210</v>
      </c>
      <c r="C1625" t="s">
        <v>66</v>
      </c>
      <c r="D1625" t="str">
        <f>VLOOKUP(data_to_clean[[#This Row],[state]],abbreviation_table[],2,FALSE)</f>
        <v>Virginia</v>
      </c>
      <c r="E1625" t="s">
        <v>261</v>
      </c>
      <c r="F1625" t="str">
        <f>TRIM(LEFT(data_to_clean[[#This Row],[revenue]],FIND(" ",data_to_clean[[#This Row],[revenue]])))</f>
        <v>8.3</v>
      </c>
      <c r="G1625" t="str">
        <f>RIGHT(data_to_clean[[#This Row],[revenue]],LEN(data_to_clean[[#This Row],[revenue]])-FIND(" ",data_to_clean[[#This Row],[revenue]]))</f>
        <v>Million</v>
      </c>
      <c r="H1625" s="7">
        <f>VALUE(IF(data_to_clean[[#This Row],[multiplicity]]="Million",_xlfn.CONCAT(SUBSTITUTE(data_to_clean[[#This Row],[number]],".",""),"00000"),_xlfn.CONCAT(SUBSTITUTE(data_to_clean[[#This Row],[number]],".",""),"00000000")))</f>
        <v>8300000</v>
      </c>
      <c r="I1625" t="s">
        <v>6211</v>
      </c>
      <c r="J1625">
        <f>ROUND(VALUE(SUBSTITUTE(data_to_clean[[#This Row],[growth_%]],".",",")),0)</f>
        <v>255</v>
      </c>
      <c r="K1625" t="s">
        <v>181</v>
      </c>
      <c r="L1625">
        <v>28</v>
      </c>
      <c r="M1625">
        <v>10</v>
      </c>
      <c r="N1625">
        <v>2013</v>
      </c>
      <c r="O1625">
        <v>3</v>
      </c>
      <c r="P1625" t="s">
        <v>396</v>
      </c>
      <c r="Q1625" t="b">
        <f>AND(ISNUMBER(data_to_clean[[#This Row],[revenue_formatted]]),ISNUMBER(data_to_clean[[#This Row],[growth_formatted_%]]),ISNUMBER(data_to_clean[[#This Row],[workers]]),ISNUMBER(data_to_clean[[#This Row],[previous_workers]]),ISNUMBER(data_to_clean[[#This Row],[founded]]),ISNUMBER(data_to_clean[[#This Row],[yrs_on_list]]))</f>
        <v>1</v>
      </c>
    </row>
    <row r="1626" spans="1:17" x14ac:dyDescent="0.25">
      <c r="A1626">
        <v>1620</v>
      </c>
      <c r="B1626" t="s">
        <v>6212</v>
      </c>
      <c r="C1626" t="s">
        <v>80</v>
      </c>
      <c r="D1626" t="str">
        <f>VLOOKUP(data_to_clean[[#This Row],[state]],abbreviation_table[],2,FALSE)</f>
        <v>California</v>
      </c>
      <c r="E1626" t="s">
        <v>4514</v>
      </c>
      <c r="F1626" t="str">
        <f>TRIM(LEFT(data_to_clean[[#This Row],[revenue]],FIND(" ",data_to_clean[[#This Row],[revenue]])))</f>
        <v>50.6</v>
      </c>
      <c r="G1626" t="str">
        <f>RIGHT(data_to_clean[[#This Row],[revenue]],LEN(data_to_clean[[#This Row],[revenue]])-FIND(" ",data_to_clean[[#This Row],[revenue]]))</f>
        <v>Million</v>
      </c>
      <c r="H1626" s="7">
        <f>VALUE(IF(data_to_clean[[#This Row],[multiplicity]]="Million",_xlfn.CONCAT(SUBSTITUTE(data_to_clean[[#This Row],[number]],".",""),"00000"),_xlfn.CONCAT(SUBSTITUTE(data_to_clean[[#This Row],[number]],".",""),"00000000")))</f>
        <v>50600000</v>
      </c>
      <c r="I1626" t="s">
        <v>6214</v>
      </c>
      <c r="J1626">
        <f>ROUND(VALUE(SUBSTITUTE(data_to_clean[[#This Row],[growth_%]],".",",")),0)</f>
        <v>255</v>
      </c>
      <c r="K1626" t="s">
        <v>156</v>
      </c>
      <c r="L1626">
        <v>253</v>
      </c>
      <c r="M1626">
        <v>106</v>
      </c>
      <c r="N1626">
        <v>2008</v>
      </c>
      <c r="O1626">
        <v>4</v>
      </c>
      <c r="P1626" t="s">
        <v>163</v>
      </c>
      <c r="Q1626" t="b">
        <f>AND(ISNUMBER(data_to_clean[[#This Row],[revenue_formatted]]),ISNUMBER(data_to_clean[[#This Row],[growth_formatted_%]]),ISNUMBER(data_to_clean[[#This Row],[workers]]),ISNUMBER(data_to_clean[[#This Row],[previous_workers]]),ISNUMBER(data_to_clean[[#This Row],[founded]]),ISNUMBER(data_to_clean[[#This Row],[yrs_on_list]]))</f>
        <v>1</v>
      </c>
    </row>
    <row r="1627" spans="1:17" x14ac:dyDescent="0.25">
      <c r="A1627">
        <v>1621</v>
      </c>
      <c r="B1627" t="s">
        <v>6215</v>
      </c>
      <c r="C1627" t="s">
        <v>30</v>
      </c>
      <c r="D1627" t="str">
        <f>VLOOKUP(data_to_clean[[#This Row],[state]],abbreviation_table[],2,FALSE)</f>
        <v>Texas</v>
      </c>
      <c r="E1627" t="s">
        <v>1773</v>
      </c>
      <c r="F1627" t="str">
        <f>TRIM(LEFT(data_to_clean[[#This Row],[revenue]],FIND(" ",data_to_clean[[#This Row],[revenue]])))</f>
        <v>9.5</v>
      </c>
      <c r="G1627" t="str">
        <f>RIGHT(data_to_clean[[#This Row],[revenue]],LEN(data_to_clean[[#This Row],[revenue]])-FIND(" ",data_to_clean[[#This Row],[revenue]]))</f>
        <v>Million</v>
      </c>
      <c r="H1627" s="7">
        <f>VALUE(IF(data_to_clean[[#This Row],[multiplicity]]="Million",_xlfn.CONCAT(SUBSTITUTE(data_to_clean[[#This Row],[number]],".",""),"00000"),_xlfn.CONCAT(SUBSTITUTE(data_to_clean[[#This Row],[number]],".",""),"00000000")))</f>
        <v>9500000</v>
      </c>
      <c r="I1627" t="s">
        <v>6217</v>
      </c>
      <c r="J1627">
        <f>ROUND(VALUE(SUBSTITUTE(data_to_clean[[#This Row],[growth_%]],".",",")),0)</f>
        <v>255</v>
      </c>
      <c r="K1627" t="s">
        <v>233</v>
      </c>
      <c r="L1627">
        <v>29</v>
      </c>
      <c r="M1627">
        <v>13</v>
      </c>
      <c r="N1627">
        <v>1997</v>
      </c>
      <c r="O1627">
        <v>1</v>
      </c>
      <c r="P1627" t="s">
        <v>251</v>
      </c>
      <c r="Q1627" t="b">
        <f>AND(ISNUMBER(data_to_clean[[#This Row],[revenue_formatted]]),ISNUMBER(data_to_clean[[#This Row],[growth_formatted_%]]),ISNUMBER(data_to_clean[[#This Row],[workers]]),ISNUMBER(data_to_clean[[#This Row],[previous_workers]]),ISNUMBER(data_to_clean[[#This Row],[founded]]),ISNUMBER(data_to_clean[[#This Row],[yrs_on_list]]))</f>
        <v>1</v>
      </c>
    </row>
    <row r="1628" spans="1:17" x14ac:dyDescent="0.25">
      <c r="A1628">
        <v>1622</v>
      </c>
      <c r="B1628" t="s">
        <v>6218</v>
      </c>
      <c r="C1628" t="s">
        <v>52</v>
      </c>
      <c r="D1628" t="str">
        <f>VLOOKUP(data_to_clean[[#This Row],[state]],abbreviation_table[],2,FALSE)</f>
        <v>Florida</v>
      </c>
      <c r="E1628" t="s">
        <v>287</v>
      </c>
      <c r="F1628" t="str">
        <f>TRIM(LEFT(data_to_clean[[#This Row],[revenue]],FIND(" ",data_to_clean[[#This Row],[revenue]])))</f>
        <v>6.3</v>
      </c>
      <c r="G1628" t="str">
        <f>RIGHT(data_to_clean[[#This Row],[revenue]],LEN(data_to_clean[[#This Row],[revenue]])-FIND(" ",data_to_clean[[#This Row],[revenue]]))</f>
        <v>Million</v>
      </c>
      <c r="H1628" s="7">
        <f>VALUE(IF(data_to_clean[[#This Row],[multiplicity]]="Million",_xlfn.CONCAT(SUBSTITUTE(data_to_clean[[#This Row],[number]],".",""),"00000"),_xlfn.CONCAT(SUBSTITUTE(data_to_clean[[#This Row],[number]],".",""),"00000000")))</f>
        <v>6300000</v>
      </c>
      <c r="I1628" t="s">
        <v>6220</v>
      </c>
      <c r="J1628">
        <f>ROUND(VALUE(SUBSTITUTE(data_to_clean[[#This Row],[growth_%]],".",",")),0)</f>
        <v>254</v>
      </c>
      <c r="K1628" t="s">
        <v>329</v>
      </c>
      <c r="L1628">
        <v>7</v>
      </c>
      <c r="M1628">
        <v>3</v>
      </c>
      <c r="N1628">
        <v>2009</v>
      </c>
      <c r="O1628">
        <v>1</v>
      </c>
      <c r="P1628" t="s">
        <v>6221</v>
      </c>
      <c r="Q1628" t="b">
        <f>AND(ISNUMBER(data_to_clean[[#This Row],[revenue_formatted]]),ISNUMBER(data_to_clean[[#This Row],[growth_formatted_%]]),ISNUMBER(data_to_clean[[#This Row],[workers]]),ISNUMBER(data_to_clean[[#This Row],[previous_workers]]),ISNUMBER(data_to_clean[[#This Row],[founded]]),ISNUMBER(data_to_clean[[#This Row],[yrs_on_list]]))</f>
        <v>1</v>
      </c>
    </row>
    <row r="1629" spans="1:17" x14ac:dyDescent="0.25">
      <c r="A1629">
        <v>1623</v>
      </c>
      <c r="B1629" t="s">
        <v>6222</v>
      </c>
      <c r="C1629" t="s">
        <v>105</v>
      </c>
      <c r="D1629" t="str">
        <f>VLOOKUP(data_to_clean[[#This Row],[state]],abbreviation_table[],2,FALSE)</f>
        <v>New York</v>
      </c>
      <c r="E1629" t="s">
        <v>760</v>
      </c>
      <c r="F1629" t="str">
        <f>TRIM(LEFT(data_to_clean[[#This Row],[revenue]],FIND(" ",data_to_clean[[#This Row],[revenue]])))</f>
        <v>2.8</v>
      </c>
      <c r="G1629" t="str">
        <f>RIGHT(data_to_clean[[#This Row],[revenue]],LEN(data_to_clean[[#This Row],[revenue]])-FIND(" ",data_to_clean[[#This Row],[revenue]]))</f>
        <v>Million</v>
      </c>
      <c r="H1629" s="7">
        <f>VALUE(IF(data_to_clean[[#This Row],[multiplicity]]="Million",_xlfn.CONCAT(SUBSTITUTE(data_to_clean[[#This Row],[number]],".",""),"00000"),_xlfn.CONCAT(SUBSTITUTE(data_to_clean[[#This Row],[number]],".",""),"00000000")))</f>
        <v>2800000</v>
      </c>
      <c r="I1629" t="s">
        <v>6224</v>
      </c>
      <c r="J1629">
        <f>ROUND(VALUE(SUBSTITUTE(data_to_clean[[#This Row],[growth_%]],".",",")),0)</f>
        <v>254</v>
      </c>
      <c r="K1629" t="s">
        <v>18</v>
      </c>
      <c r="L1629">
        <v>7</v>
      </c>
      <c r="M1629">
        <v>3</v>
      </c>
      <c r="N1629">
        <v>2013</v>
      </c>
      <c r="O1629">
        <v>2</v>
      </c>
      <c r="P1629" t="s">
        <v>108</v>
      </c>
      <c r="Q1629" t="b">
        <f>AND(ISNUMBER(data_to_clean[[#This Row],[revenue_formatted]]),ISNUMBER(data_to_clean[[#This Row],[growth_formatted_%]]),ISNUMBER(data_to_clean[[#This Row],[workers]]),ISNUMBER(data_to_clean[[#This Row],[previous_workers]]),ISNUMBER(data_to_clean[[#This Row],[founded]]),ISNUMBER(data_to_clean[[#This Row],[yrs_on_list]]))</f>
        <v>1</v>
      </c>
    </row>
    <row r="1630" spans="1:17" x14ac:dyDescent="0.25">
      <c r="A1630">
        <v>1624</v>
      </c>
      <c r="B1630" t="s">
        <v>6225</v>
      </c>
      <c r="C1630" t="s">
        <v>119</v>
      </c>
      <c r="D1630" t="str">
        <f>VLOOKUP(data_to_clean[[#This Row],[state]],abbreviation_table[],2,FALSE)</f>
        <v>Georgia</v>
      </c>
      <c r="E1630" t="s">
        <v>5925</v>
      </c>
      <c r="F1630" t="str">
        <f>TRIM(LEFT(data_to_clean[[#This Row],[revenue]],FIND(" ",data_to_clean[[#This Row],[revenue]])))</f>
        <v>32.8</v>
      </c>
      <c r="G1630" t="str">
        <f>RIGHT(data_to_clean[[#This Row],[revenue]],LEN(data_to_clean[[#This Row],[revenue]])-FIND(" ",data_to_clean[[#This Row],[revenue]]))</f>
        <v>Million</v>
      </c>
      <c r="H1630" s="7">
        <f>VALUE(IF(data_to_clean[[#This Row],[multiplicity]]="Million",_xlfn.CONCAT(SUBSTITUTE(data_to_clean[[#This Row],[number]],".",""),"00000"),_xlfn.CONCAT(SUBSTITUTE(data_to_clean[[#This Row],[number]],".",""),"00000000")))</f>
        <v>32800000</v>
      </c>
      <c r="I1630" t="s">
        <v>6227</v>
      </c>
      <c r="J1630">
        <f>ROUND(VALUE(SUBSTITUTE(data_to_clean[[#This Row],[growth_%]],".",",")),0)</f>
        <v>254</v>
      </c>
      <c r="K1630" t="s">
        <v>308</v>
      </c>
      <c r="L1630">
        <v>7</v>
      </c>
      <c r="M1630">
        <v>4</v>
      </c>
      <c r="N1630">
        <v>2007</v>
      </c>
      <c r="O1630">
        <v>3</v>
      </c>
      <c r="P1630" t="s">
        <v>4023</v>
      </c>
      <c r="Q1630" t="b">
        <f>AND(ISNUMBER(data_to_clean[[#This Row],[revenue_formatted]]),ISNUMBER(data_to_clean[[#This Row],[growth_formatted_%]]),ISNUMBER(data_to_clean[[#This Row],[workers]]),ISNUMBER(data_to_clean[[#This Row],[previous_workers]]),ISNUMBER(data_to_clean[[#This Row],[founded]]),ISNUMBER(data_to_clean[[#This Row],[yrs_on_list]]))</f>
        <v>1</v>
      </c>
    </row>
    <row r="1631" spans="1:17" x14ac:dyDescent="0.25">
      <c r="A1631">
        <v>1625</v>
      </c>
      <c r="B1631" t="s">
        <v>6228</v>
      </c>
      <c r="C1631" t="s">
        <v>59</v>
      </c>
      <c r="D1631" t="str">
        <f>VLOOKUP(data_to_clean[[#This Row],[state]],abbreviation_table[],2,FALSE)</f>
        <v>New Jersey</v>
      </c>
      <c r="E1631" t="s">
        <v>621</v>
      </c>
      <c r="F1631" t="str">
        <f>TRIM(LEFT(data_to_clean[[#This Row],[revenue]],FIND(" ",data_to_clean[[#This Row],[revenue]])))</f>
        <v>3.1</v>
      </c>
      <c r="G1631" t="str">
        <f>RIGHT(data_to_clean[[#This Row],[revenue]],LEN(data_to_clean[[#This Row],[revenue]])-FIND(" ",data_to_clean[[#This Row],[revenue]]))</f>
        <v>Million</v>
      </c>
      <c r="H1631" s="7">
        <f>VALUE(IF(data_to_clean[[#This Row],[multiplicity]]="Million",_xlfn.CONCAT(SUBSTITUTE(data_to_clean[[#This Row],[number]],".",""),"00000"),_xlfn.CONCAT(SUBSTITUTE(data_to_clean[[#This Row],[number]],".",""),"00000000")))</f>
        <v>3100000</v>
      </c>
      <c r="I1631" t="s">
        <v>6230</v>
      </c>
      <c r="J1631">
        <f>ROUND(VALUE(SUBSTITUTE(data_to_clean[[#This Row],[growth_%]],".",",")),0)</f>
        <v>254</v>
      </c>
      <c r="K1631" t="s">
        <v>55</v>
      </c>
      <c r="L1631">
        <v>7</v>
      </c>
      <c r="M1631">
        <v>3</v>
      </c>
      <c r="N1631">
        <v>2015</v>
      </c>
      <c r="O1631">
        <v>1</v>
      </c>
      <c r="P1631" t="s">
        <v>6231</v>
      </c>
      <c r="Q1631" t="b">
        <f>AND(ISNUMBER(data_to_clean[[#This Row],[revenue_formatted]]),ISNUMBER(data_to_clean[[#This Row],[growth_formatted_%]]),ISNUMBER(data_to_clean[[#This Row],[workers]]),ISNUMBER(data_to_clean[[#This Row],[previous_workers]]),ISNUMBER(data_to_clean[[#This Row],[founded]]),ISNUMBER(data_to_clean[[#This Row],[yrs_on_list]]))</f>
        <v>1</v>
      </c>
    </row>
    <row r="1632" spans="1:17" x14ac:dyDescent="0.25">
      <c r="A1632">
        <v>1626</v>
      </c>
      <c r="B1632" t="s">
        <v>6232</v>
      </c>
      <c r="C1632" t="s">
        <v>80</v>
      </c>
      <c r="D1632" t="str">
        <f>VLOOKUP(data_to_clean[[#This Row],[state]],abbreviation_table[],2,FALSE)</f>
        <v>California</v>
      </c>
      <c r="E1632" t="s">
        <v>603</v>
      </c>
      <c r="F1632" t="str">
        <f>TRIM(LEFT(data_to_clean[[#This Row],[revenue]],FIND(" ",data_to_clean[[#This Row],[revenue]])))</f>
        <v>3.8</v>
      </c>
      <c r="G1632" t="str">
        <f>RIGHT(data_to_clean[[#This Row],[revenue]],LEN(data_to_clean[[#This Row],[revenue]])-FIND(" ",data_to_clean[[#This Row],[revenue]]))</f>
        <v>Million</v>
      </c>
      <c r="H1632" s="7">
        <f>VALUE(IF(data_to_clean[[#This Row],[multiplicity]]="Million",_xlfn.CONCAT(SUBSTITUTE(data_to_clean[[#This Row],[number]],".",""),"00000"),_xlfn.CONCAT(SUBSTITUTE(data_to_clean[[#This Row],[number]],".",""),"00000000")))</f>
        <v>3800000</v>
      </c>
      <c r="I1632" t="s">
        <v>6234</v>
      </c>
      <c r="J1632">
        <f>ROUND(VALUE(SUBSTITUTE(data_to_clean[[#This Row],[growth_%]],".",",")),0)</f>
        <v>254</v>
      </c>
      <c r="K1632" t="s">
        <v>18</v>
      </c>
      <c r="L1632">
        <v>17</v>
      </c>
      <c r="M1632">
        <v>6</v>
      </c>
      <c r="N1632">
        <v>2014</v>
      </c>
      <c r="O1632">
        <v>2</v>
      </c>
      <c r="P1632" t="s">
        <v>2369</v>
      </c>
      <c r="Q1632" t="b">
        <f>AND(ISNUMBER(data_to_clean[[#This Row],[revenue_formatted]]),ISNUMBER(data_to_clean[[#This Row],[growth_formatted_%]]),ISNUMBER(data_to_clean[[#This Row],[workers]]),ISNUMBER(data_to_clean[[#This Row],[previous_workers]]),ISNUMBER(data_to_clean[[#This Row],[founded]]),ISNUMBER(data_to_clean[[#This Row],[yrs_on_list]]))</f>
        <v>1</v>
      </c>
    </row>
    <row r="1633" spans="1:17" x14ac:dyDescent="0.25">
      <c r="A1633">
        <v>1627</v>
      </c>
      <c r="B1633" t="s">
        <v>6235</v>
      </c>
      <c r="C1633" t="s">
        <v>341</v>
      </c>
      <c r="D1633" t="str">
        <f>VLOOKUP(data_to_clean[[#This Row],[state]],abbreviation_table[],2,FALSE)</f>
        <v>Massachusetts</v>
      </c>
      <c r="E1633" t="s">
        <v>621</v>
      </c>
      <c r="F1633" t="str">
        <f>TRIM(LEFT(data_to_clean[[#This Row],[revenue]],FIND(" ",data_to_clean[[#This Row],[revenue]])))</f>
        <v>3.1</v>
      </c>
      <c r="G1633" t="str">
        <f>RIGHT(data_to_clean[[#This Row],[revenue]],LEN(data_to_clean[[#This Row],[revenue]])-FIND(" ",data_to_clean[[#This Row],[revenue]]))</f>
        <v>Million</v>
      </c>
      <c r="H1633" s="7">
        <f>VALUE(IF(data_to_clean[[#This Row],[multiplicity]]="Million",_xlfn.CONCAT(SUBSTITUTE(data_to_clean[[#This Row],[number]],".",""),"00000"),_xlfn.CONCAT(SUBSTITUTE(data_to_clean[[#This Row],[number]],".",""),"00000000")))</f>
        <v>3100000</v>
      </c>
      <c r="I1633" t="s">
        <v>6237</v>
      </c>
      <c r="J1633">
        <f>ROUND(VALUE(SUBSTITUTE(data_to_clean[[#This Row],[growth_%]],".",",")),0)</f>
        <v>254</v>
      </c>
      <c r="K1633" t="s">
        <v>48</v>
      </c>
      <c r="L1633">
        <v>6</v>
      </c>
      <c r="M1633">
        <v>3</v>
      </c>
      <c r="N1633">
        <v>2012</v>
      </c>
      <c r="O1633">
        <v>1</v>
      </c>
      <c r="P1633" t="s">
        <v>6238</v>
      </c>
      <c r="Q1633" t="b">
        <f>AND(ISNUMBER(data_to_clean[[#This Row],[revenue_formatted]]),ISNUMBER(data_to_clean[[#This Row],[growth_formatted_%]]),ISNUMBER(data_to_clean[[#This Row],[workers]]),ISNUMBER(data_to_clean[[#This Row],[previous_workers]]),ISNUMBER(data_to_clean[[#This Row],[founded]]),ISNUMBER(data_to_clean[[#This Row],[yrs_on_list]]))</f>
        <v>1</v>
      </c>
    </row>
    <row r="1634" spans="1:17" x14ac:dyDescent="0.25">
      <c r="A1634">
        <v>1628</v>
      </c>
      <c r="B1634" t="s">
        <v>6239</v>
      </c>
      <c r="C1634" t="s">
        <v>30</v>
      </c>
      <c r="D1634" t="str">
        <f>VLOOKUP(data_to_clean[[#This Row],[state]],abbreviation_table[],2,FALSE)</f>
        <v>Texas</v>
      </c>
      <c r="E1634" t="s">
        <v>6241</v>
      </c>
      <c r="F1634" t="str">
        <f>TRIM(LEFT(data_to_clean[[#This Row],[revenue]],FIND(" ",data_to_clean[[#This Row],[revenue]])))</f>
        <v>53.3</v>
      </c>
      <c r="G1634" t="str">
        <f>RIGHT(data_to_clean[[#This Row],[revenue]],LEN(data_to_clean[[#This Row],[revenue]])-FIND(" ",data_to_clean[[#This Row],[revenue]]))</f>
        <v>Million</v>
      </c>
      <c r="H1634" s="7">
        <f>VALUE(IF(data_to_clean[[#This Row],[multiplicity]]="Million",_xlfn.CONCAT(SUBSTITUTE(data_to_clean[[#This Row],[number]],".",""),"00000"),_xlfn.CONCAT(SUBSTITUTE(data_to_clean[[#This Row],[number]],".",""),"00000000")))</f>
        <v>53300000</v>
      </c>
      <c r="I1634" t="s">
        <v>6242</v>
      </c>
      <c r="J1634">
        <f>ROUND(VALUE(SUBSTITUTE(data_to_clean[[#This Row],[growth_%]],".",",")),0)</f>
        <v>253</v>
      </c>
      <c r="K1634" t="s">
        <v>40</v>
      </c>
      <c r="L1634">
        <v>82</v>
      </c>
      <c r="M1634">
        <v>38</v>
      </c>
      <c r="N1634">
        <v>2008</v>
      </c>
      <c r="O1634">
        <v>7</v>
      </c>
      <c r="P1634" t="s">
        <v>34</v>
      </c>
      <c r="Q1634" t="b">
        <f>AND(ISNUMBER(data_to_clean[[#This Row],[revenue_formatted]]),ISNUMBER(data_to_clean[[#This Row],[growth_formatted_%]]),ISNUMBER(data_to_clean[[#This Row],[workers]]),ISNUMBER(data_to_clean[[#This Row],[previous_workers]]),ISNUMBER(data_to_clean[[#This Row],[founded]]),ISNUMBER(data_to_clean[[#This Row],[yrs_on_list]]))</f>
        <v>1</v>
      </c>
    </row>
    <row r="1635" spans="1:17" x14ac:dyDescent="0.25">
      <c r="A1635">
        <v>1629</v>
      </c>
      <c r="B1635" t="s">
        <v>6243</v>
      </c>
      <c r="C1635" t="s">
        <v>15</v>
      </c>
      <c r="D1635" t="str">
        <f>VLOOKUP(data_to_clean[[#This Row],[state]],abbreviation_table[],2,FALSE)</f>
        <v>Arizona</v>
      </c>
      <c r="E1635" t="s">
        <v>6245</v>
      </c>
      <c r="F1635" t="str">
        <f>TRIM(LEFT(data_to_clean[[#This Row],[revenue]],FIND(" ",data_to_clean[[#This Row],[revenue]])))</f>
        <v>89.5</v>
      </c>
      <c r="G1635" t="str">
        <f>RIGHT(data_to_clean[[#This Row],[revenue]],LEN(data_to_clean[[#This Row],[revenue]])-FIND(" ",data_to_clean[[#This Row],[revenue]]))</f>
        <v>Million</v>
      </c>
      <c r="H1635" s="7">
        <f>VALUE(IF(data_to_clean[[#This Row],[multiplicity]]="Million",_xlfn.CONCAT(SUBSTITUTE(data_to_clean[[#This Row],[number]],".",""),"00000"),_xlfn.CONCAT(SUBSTITUTE(data_to_clean[[#This Row],[number]],".",""),"00000000")))</f>
        <v>89500000</v>
      </c>
      <c r="I1635" t="s">
        <v>6246</v>
      </c>
      <c r="J1635">
        <f>ROUND(VALUE(SUBSTITUTE(data_to_clean[[#This Row],[growth_%]],".",",")),0)</f>
        <v>253</v>
      </c>
      <c r="K1635" t="s">
        <v>233</v>
      </c>
      <c r="L1635">
        <v>72</v>
      </c>
      <c r="M1635">
        <v>22</v>
      </c>
      <c r="N1635">
        <v>2002</v>
      </c>
      <c r="O1635">
        <v>1</v>
      </c>
      <c r="P1635" t="s">
        <v>651</v>
      </c>
      <c r="Q1635" t="b">
        <f>AND(ISNUMBER(data_to_clean[[#This Row],[revenue_formatted]]),ISNUMBER(data_to_clean[[#This Row],[growth_formatted_%]]),ISNUMBER(data_to_clean[[#This Row],[workers]]),ISNUMBER(data_to_clean[[#This Row],[previous_workers]]),ISNUMBER(data_to_clean[[#This Row],[founded]]),ISNUMBER(data_to_clean[[#This Row],[yrs_on_list]]))</f>
        <v>1</v>
      </c>
    </row>
    <row r="1636" spans="1:17" x14ac:dyDescent="0.25">
      <c r="A1636">
        <v>1630</v>
      </c>
      <c r="B1636" t="s">
        <v>6247</v>
      </c>
      <c r="C1636" t="s">
        <v>66</v>
      </c>
      <c r="D1636" t="str">
        <f>VLOOKUP(data_to_clean[[#This Row],[state]],abbreviation_table[],2,FALSE)</f>
        <v>Virginia</v>
      </c>
      <c r="E1636" t="s">
        <v>6249</v>
      </c>
      <c r="F1636" t="str">
        <f>TRIM(LEFT(data_to_clean[[#This Row],[revenue]],FIND(" ",data_to_clean[[#This Row],[revenue]])))</f>
        <v>58.2</v>
      </c>
      <c r="G1636" t="str">
        <f>RIGHT(data_to_clean[[#This Row],[revenue]],LEN(data_to_clean[[#This Row],[revenue]])-FIND(" ",data_to_clean[[#This Row],[revenue]]))</f>
        <v>Million</v>
      </c>
      <c r="H1636" s="7">
        <f>VALUE(IF(data_to_clean[[#This Row],[multiplicity]]="Million",_xlfn.CONCAT(SUBSTITUTE(data_to_clean[[#This Row],[number]],".",""),"00000"),_xlfn.CONCAT(SUBSTITUTE(data_to_clean[[#This Row],[number]],".",""),"00000000")))</f>
        <v>58200000</v>
      </c>
      <c r="I1636" t="s">
        <v>6250</v>
      </c>
      <c r="J1636">
        <f>ROUND(VALUE(SUBSTITUTE(data_to_clean[[#This Row],[growth_%]],".",",")),0)</f>
        <v>253</v>
      </c>
      <c r="K1636" t="s">
        <v>181</v>
      </c>
      <c r="L1636">
        <v>400</v>
      </c>
      <c r="M1636">
        <v>150</v>
      </c>
      <c r="N1636">
        <v>2010</v>
      </c>
      <c r="O1636">
        <v>6</v>
      </c>
      <c r="P1636" t="s">
        <v>396</v>
      </c>
      <c r="Q1636" t="b">
        <f>AND(ISNUMBER(data_to_clean[[#This Row],[revenue_formatted]]),ISNUMBER(data_to_clean[[#This Row],[growth_formatted_%]]),ISNUMBER(data_to_clean[[#This Row],[workers]]),ISNUMBER(data_to_clean[[#This Row],[previous_workers]]),ISNUMBER(data_to_clean[[#This Row],[founded]]),ISNUMBER(data_to_clean[[#This Row],[yrs_on_list]]))</f>
        <v>1</v>
      </c>
    </row>
    <row r="1637" spans="1:17" x14ac:dyDescent="0.25">
      <c r="A1637">
        <v>1631</v>
      </c>
      <c r="B1637" t="s">
        <v>6251</v>
      </c>
      <c r="C1637" t="s">
        <v>80</v>
      </c>
      <c r="D1637" t="str">
        <f>VLOOKUP(data_to_clean[[#This Row],[state]],abbreviation_table[],2,FALSE)</f>
        <v>California</v>
      </c>
      <c r="E1637" t="s">
        <v>6253</v>
      </c>
      <c r="F1637" t="str">
        <f>TRIM(LEFT(data_to_clean[[#This Row],[revenue]],FIND(" ",data_to_clean[[#This Row],[revenue]])))</f>
        <v>28.3</v>
      </c>
      <c r="G1637" t="str">
        <f>RIGHT(data_to_clean[[#This Row],[revenue]],LEN(data_to_clean[[#This Row],[revenue]])-FIND(" ",data_to_clean[[#This Row],[revenue]]))</f>
        <v>Million</v>
      </c>
      <c r="H1637" s="7">
        <f>VALUE(IF(data_to_clean[[#This Row],[multiplicity]]="Million",_xlfn.CONCAT(SUBSTITUTE(data_to_clean[[#This Row],[number]],".",""),"00000"),_xlfn.CONCAT(SUBSTITUTE(data_to_clean[[#This Row],[number]],".",""),"00000000")))</f>
        <v>28300000</v>
      </c>
      <c r="I1637" t="s">
        <v>6254</v>
      </c>
      <c r="J1637">
        <f>ROUND(VALUE(SUBSTITUTE(data_to_clean[[#This Row],[growth_%]],".",",")),0)</f>
        <v>253</v>
      </c>
      <c r="K1637" t="s">
        <v>18</v>
      </c>
      <c r="L1637">
        <v>9</v>
      </c>
      <c r="M1637">
        <v>2</v>
      </c>
      <c r="N1637">
        <v>2004</v>
      </c>
      <c r="O1637">
        <v>5</v>
      </c>
      <c r="P1637" t="s">
        <v>83</v>
      </c>
      <c r="Q1637" t="b">
        <f>AND(ISNUMBER(data_to_clean[[#This Row],[revenue_formatted]]),ISNUMBER(data_to_clean[[#This Row],[growth_formatted_%]]),ISNUMBER(data_to_clean[[#This Row],[workers]]),ISNUMBER(data_to_clean[[#This Row],[previous_workers]]),ISNUMBER(data_to_clean[[#This Row],[founded]]),ISNUMBER(data_to_clean[[#This Row],[yrs_on_list]]))</f>
        <v>1</v>
      </c>
    </row>
    <row r="1638" spans="1:17" x14ac:dyDescent="0.25">
      <c r="A1638">
        <v>1632</v>
      </c>
      <c r="B1638" t="s">
        <v>6255</v>
      </c>
      <c r="C1638" t="s">
        <v>294</v>
      </c>
      <c r="D1638" t="str">
        <f>VLOOKUP(data_to_clean[[#This Row],[state]],abbreviation_table[],2,FALSE)</f>
        <v>Minnesota</v>
      </c>
      <c r="E1638" t="s">
        <v>760</v>
      </c>
      <c r="F1638" t="str">
        <f>TRIM(LEFT(data_to_clean[[#This Row],[revenue]],FIND(" ",data_to_clean[[#This Row],[revenue]])))</f>
        <v>2.8</v>
      </c>
      <c r="G1638" t="str">
        <f>RIGHT(data_to_clean[[#This Row],[revenue]],LEN(data_to_clean[[#This Row],[revenue]])-FIND(" ",data_to_clean[[#This Row],[revenue]]))</f>
        <v>Million</v>
      </c>
      <c r="H1638" s="7">
        <f>VALUE(IF(data_to_clean[[#This Row],[multiplicity]]="Million",_xlfn.CONCAT(SUBSTITUTE(data_to_clean[[#This Row],[number]],".",""),"00000"),_xlfn.CONCAT(SUBSTITUTE(data_to_clean[[#This Row],[number]],".",""),"00000000")))</f>
        <v>2800000</v>
      </c>
      <c r="I1638" t="s">
        <v>6257</v>
      </c>
      <c r="J1638">
        <f>ROUND(VALUE(SUBSTITUTE(data_to_clean[[#This Row],[growth_%]],".",",")),0)</f>
        <v>253</v>
      </c>
      <c r="K1638" t="s">
        <v>33</v>
      </c>
      <c r="L1638">
        <v>45</v>
      </c>
      <c r="M1638">
        <v>16</v>
      </c>
      <c r="N1638">
        <v>2014</v>
      </c>
      <c r="O1638">
        <v>1</v>
      </c>
      <c r="P1638" t="s">
        <v>6258</v>
      </c>
      <c r="Q1638" t="b">
        <f>AND(ISNUMBER(data_to_clean[[#This Row],[revenue_formatted]]),ISNUMBER(data_to_clean[[#This Row],[growth_formatted_%]]),ISNUMBER(data_to_clean[[#This Row],[workers]]),ISNUMBER(data_to_clean[[#This Row],[previous_workers]]),ISNUMBER(data_to_clean[[#This Row],[founded]]),ISNUMBER(data_to_clean[[#This Row],[yrs_on_list]]))</f>
        <v>1</v>
      </c>
    </row>
    <row r="1639" spans="1:17" x14ac:dyDescent="0.25">
      <c r="A1639">
        <v>1633</v>
      </c>
      <c r="B1639" t="s">
        <v>6259</v>
      </c>
      <c r="C1639" t="s">
        <v>230</v>
      </c>
      <c r="D1639" t="str">
        <f>VLOOKUP(data_to_clean[[#This Row],[state]],abbreviation_table[],2,FALSE)</f>
        <v>Michigan</v>
      </c>
      <c r="E1639" t="s">
        <v>1342</v>
      </c>
      <c r="F1639" t="str">
        <f>TRIM(LEFT(data_to_clean[[#This Row],[revenue]],FIND(" ",data_to_clean[[#This Row],[revenue]])))</f>
        <v>9.1</v>
      </c>
      <c r="G1639" t="str">
        <f>RIGHT(data_to_clean[[#This Row],[revenue]],LEN(data_to_clean[[#This Row],[revenue]])-FIND(" ",data_to_clean[[#This Row],[revenue]]))</f>
        <v>Million</v>
      </c>
      <c r="H1639" s="7">
        <f>VALUE(IF(data_to_clean[[#This Row],[multiplicity]]="Million",_xlfn.CONCAT(SUBSTITUTE(data_to_clean[[#This Row],[number]],".",""),"00000"),_xlfn.CONCAT(SUBSTITUTE(data_to_clean[[#This Row],[number]],".",""),"00000000")))</f>
        <v>9100000</v>
      </c>
      <c r="I1639" t="s">
        <v>6261</v>
      </c>
      <c r="J1639">
        <f>ROUND(VALUE(SUBSTITUTE(data_to_clean[[#This Row],[growth_%]],".",",")),0)</f>
        <v>252</v>
      </c>
      <c r="K1639" t="s">
        <v>33</v>
      </c>
      <c r="L1639">
        <v>56</v>
      </c>
      <c r="M1639">
        <v>19</v>
      </c>
      <c r="N1639">
        <v>2010</v>
      </c>
      <c r="O1639">
        <v>1</v>
      </c>
      <c r="P1639" t="s">
        <v>636</v>
      </c>
      <c r="Q1639" t="b">
        <f>AND(ISNUMBER(data_to_clean[[#This Row],[revenue_formatted]]),ISNUMBER(data_to_clean[[#This Row],[growth_formatted_%]]),ISNUMBER(data_to_clean[[#This Row],[workers]]),ISNUMBER(data_to_clean[[#This Row],[previous_workers]]),ISNUMBER(data_to_clean[[#This Row],[founded]]),ISNUMBER(data_to_clean[[#This Row],[yrs_on_list]]))</f>
        <v>1</v>
      </c>
    </row>
    <row r="1640" spans="1:17" x14ac:dyDescent="0.25">
      <c r="A1640">
        <v>1634</v>
      </c>
      <c r="B1640" t="s">
        <v>6262</v>
      </c>
      <c r="C1640" t="s">
        <v>215</v>
      </c>
      <c r="D1640" t="str">
        <f>VLOOKUP(data_to_clean[[#This Row],[state]],abbreviation_table[],2,FALSE)</f>
        <v>North Carolina</v>
      </c>
      <c r="E1640" t="s">
        <v>523</v>
      </c>
      <c r="F1640" t="str">
        <f>TRIM(LEFT(data_to_clean[[#This Row],[revenue]],FIND(" ",data_to_clean[[#This Row],[revenue]])))</f>
        <v>7.3</v>
      </c>
      <c r="G1640" t="str">
        <f>RIGHT(data_to_clean[[#This Row],[revenue]],LEN(data_to_clean[[#This Row],[revenue]])-FIND(" ",data_to_clean[[#This Row],[revenue]]))</f>
        <v>Million</v>
      </c>
      <c r="H1640" s="7">
        <f>VALUE(IF(data_to_clean[[#This Row],[multiplicity]]="Million",_xlfn.CONCAT(SUBSTITUTE(data_to_clean[[#This Row],[number]],".",""),"00000"),_xlfn.CONCAT(SUBSTITUTE(data_to_clean[[#This Row],[number]],".",""),"00000000")))</f>
        <v>7300000</v>
      </c>
      <c r="I1640" t="s">
        <v>6264</v>
      </c>
      <c r="J1640">
        <f>ROUND(VALUE(SUBSTITUTE(data_to_clean[[#This Row],[growth_%]],".",",")),0)</f>
        <v>252</v>
      </c>
      <c r="K1640" t="s">
        <v>233</v>
      </c>
      <c r="L1640">
        <v>28</v>
      </c>
      <c r="M1640">
        <v>20</v>
      </c>
      <c r="N1640">
        <v>2012</v>
      </c>
      <c r="O1640">
        <v>2</v>
      </c>
      <c r="P1640" t="s">
        <v>1879</v>
      </c>
      <c r="Q1640" t="b">
        <f>AND(ISNUMBER(data_to_clean[[#This Row],[revenue_formatted]]),ISNUMBER(data_to_clean[[#This Row],[growth_formatted_%]]),ISNUMBER(data_to_clean[[#This Row],[workers]]),ISNUMBER(data_to_clean[[#This Row],[previous_workers]]),ISNUMBER(data_to_clean[[#This Row],[founded]]),ISNUMBER(data_to_clean[[#This Row],[yrs_on_list]]))</f>
        <v>1</v>
      </c>
    </row>
    <row r="1641" spans="1:17" x14ac:dyDescent="0.25">
      <c r="A1641">
        <v>1635</v>
      </c>
      <c r="B1641" t="s">
        <v>6265</v>
      </c>
      <c r="C1641" t="s">
        <v>74</v>
      </c>
      <c r="D1641" t="str">
        <f>VLOOKUP(data_to_clean[[#This Row],[state]],abbreviation_table[],2,FALSE)</f>
        <v>Ohio</v>
      </c>
      <c r="E1641" t="s">
        <v>927</v>
      </c>
      <c r="F1641" t="str">
        <f>TRIM(LEFT(data_to_clean[[#This Row],[revenue]],FIND(" ",data_to_clean[[#This Row],[revenue]])))</f>
        <v>6.9</v>
      </c>
      <c r="G1641" t="str">
        <f>RIGHT(data_to_clean[[#This Row],[revenue]],LEN(data_to_clean[[#This Row],[revenue]])-FIND(" ",data_to_clean[[#This Row],[revenue]]))</f>
        <v>Million</v>
      </c>
      <c r="H1641" s="7">
        <f>VALUE(IF(data_to_clean[[#This Row],[multiplicity]]="Million",_xlfn.CONCAT(SUBSTITUTE(data_to_clean[[#This Row],[number]],".",""),"00000"),_xlfn.CONCAT(SUBSTITUTE(data_to_clean[[#This Row],[number]],".",""),"00000000")))</f>
        <v>6900000</v>
      </c>
      <c r="I1641" t="s">
        <v>6267</v>
      </c>
      <c r="J1641">
        <f>ROUND(VALUE(SUBSTITUTE(data_to_clean[[#This Row],[growth_%]],".",",")),0)</f>
        <v>252</v>
      </c>
      <c r="K1641" t="s">
        <v>156</v>
      </c>
      <c r="L1641">
        <v>44</v>
      </c>
      <c r="M1641">
        <v>9</v>
      </c>
      <c r="N1641">
        <v>2007</v>
      </c>
      <c r="O1641">
        <v>3</v>
      </c>
      <c r="P1641" t="s">
        <v>6268</v>
      </c>
      <c r="Q1641" t="b">
        <f>AND(ISNUMBER(data_to_clean[[#This Row],[revenue_formatted]]),ISNUMBER(data_to_clean[[#This Row],[growth_formatted_%]]),ISNUMBER(data_to_clean[[#This Row],[workers]]),ISNUMBER(data_to_clean[[#This Row],[previous_workers]]),ISNUMBER(data_to_clean[[#This Row],[founded]]),ISNUMBER(data_to_clean[[#This Row],[yrs_on_list]]))</f>
        <v>1</v>
      </c>
    </row>
    <row r="1642" spans="1:17" x14ac:dyDescent="0.25">
      <c r="A1642">
        <v>1636</v>
      </c>
      <c r="B1642" t="s">
        <v>6269</v>
      </c>
      <c r="C1642" t="s">
        <v>22</v>
      </c>
      <c r="D1642" t="str">
        <f>VLOOKUP(data_to_clean[[#This Row],[state]],abbreviation_table[],2,FALSE)</f>
        <v>Tennessee</v>
      </c>
      <c r="E1642" t="s">
        <v>962</v>
      </c>
      <c r="F1642" t="str">
        <f>TRIM(LEFT(data_to_clean[[#This Row],[revenue]],FIND(" ",data_to_clean[[#This Row],[revenue]])))</f>
        <v>3.6</v>
      </c>
      <c r="G1642" t="str">
        <f>RIGHT(data_to_clean[[#This Row],[revenue]],LEN(data_to_clean[[#This Row],[revenue]])-FIND(" ",data_to_clean[[#This Row],[revenue]]))</f>
        <v>Million</v>
      </c>
      <c r="H1642" s="7">
        <f>VALUE(IF(data_to_clean[[#This Row],[multiplicity]]="Million",_xlfn.CONCAT(SUBSTITUTE(data_to_clean[[#This Row],[number]],".",""),"00000"),_xlfn.CONCAT(SUBSTITUTE(data_to_clean[[#This Row],[number]],".",""),"00000000")))</f>
        <v>3600000</v>
      </c>
      <c r="I1642" t="s">
        <v>6271</v>
      </c>
      <c r="J1642">
        <f>ROUND(VALUE(SUBSTITUTE(data_to_clean[[#This Row],[growth_%]],".",",")),0)</f>
        <v>252</v>
      </c>
      <c r="K1642" t="s">
        <v>233</v>
      </c>
      <c r="L1642">
        <v>8</v>
      </c>
      <c r="M1642">
        <v>3</v>
      </c>
      <c r="N1642">
        <v>1988</v>
      </c>
      <c r="O1642">
        <v>1</v>
      </c>
      <c r="P1642" t="s">
        <v>212</v>
      </c>
      <c r="Q1642" t="b">
        <f>AND(ISNUMBER(data_to_clean[[#This Row],[revenue_formatted]]),ISNUMBER(data_to_clean[[#This Row],[growth_formatted_%]]),ISNUMBER(data_to_clean[[#This Row],[workers]]),ISNUMBER(data_to_clean[[#This Row],[previous_workers]]),ISNUMBER(data_to_clean[[#This Row],[founded]]),ISNUMBER(data_to_clean[[#This Row],[yrs_on_list]]))</f>
        <v>1</v>
      </c>
    </row>
    <row r="1643" spans="1:17" x14ac:dyDescent="0.25">
      <c r="A1643">
        <v>1637</v>
      </c>
      <c r="B1643" t="s">
        <v>6272</v>
      </c>
      <c r="C1643" t="s">
        <v>80</v>
      </c>
      <c r="D1643" t="str">
        <f>VLOOKUP(data_to_clean[[#This Row],[state]],abbreviation_table[],2,FALSE)</f>
        <v>California</v>
      </c>
      <c r="E1643" t="s">
        <v>1152</v>
      </c>
      <c r="F1643" t="str">
        <f>TRIM(LEFT(data_to_clean[[#This Row],[revenue]],FIND(" ",data_to_clean[[#This Row],[revenue]])))</f>
        <v>2.1</v>
      </c>
      <c r="G1643" t="str">
        <f>RIGHT(data_to_clean[[#This Row],[revenue]],LEN(data_to_clean[[#This Row],[revenue]])-FIND(" ",data_to_clean[[#This Row],[revenue]]))</f>
        <v>Million</v>
      </c>
      <c r="H1643" s="7">
        <f>VALUE(IF(data_to_clean[[#This Row],[multiplicity]]="Million",_xlfn.CONCAT(SUBSTITUTE(data_to_clean[[#This Row],[number]],".",""),"00000"),_xlfn.CONCAT(SUBSTITUTE(data_to_clean[[#This Row],[number]],".",""),"00000000")))</f>
        <v>2100000</v>
      </c>
      <c r="I1643" t="s">
        <v>6274</v>
      </c>
      <c r="J1643">
        <f>ROUND(VALUE(SUBSTITUTE(data_to_clean[[#This Row],[growth_%]],".",",")),0)</f>
        <v>252</v>
      </c>
      <c r="K1643" t="s">
        <v>33</v>
      </c>
      <c r="L1643">
        <v>1</v>
      </c>
      <c r="M1643">
        <v>1</v>
      </c>
      <c r="N1643">
        <v>2009</v>
      </c>
      <c r="O1643">
        <v>2</v>
      </c>
      <c r="P1643" t="s">
        <v>6275</v>
      </c>
      <c r="Q1643" t="b">
        <f>AND(ISNUMBER(data_to_clean[[#This Row],[revenue_formatted]]),ISNUMBER(data_to_clean[[#This Row],[growth_formatted_%]]),ISNUMBER(data_to_clean[[#This Row],[workers]]),ISNUMBER(data_to_clean[[#This Row],[previous_workers]]),ISNUMBER(data_to_clean[[#This Row],[founded]]),ISNUMBER(data_to_clean[[#This Row],[yrs_on_list]]))</f>
        <v>1</v>
      </c>
    </row>
    <row r="1644" spans="1:17" x14ac:dyDescent="0.25">
      <c r="A1644">
        <v>1638</v>
      </c>
      <c r="B1644" t="s">
        <v>6276</v>
      </c>
      <c r="C1644" t="s">
        <v>45</v>
      </c>
      <c r="D1644" t="str">
        <f>VLOOKUP(data_to_clean[[#This Row],[state]],abbreviation_table[],2,FALSE)</f>
        <v>Pennsylvania</v>
      </c>
      <c r="E1644" t="s">
        <v>2224</v>
      </c>
      <c r="F1644" t="str">
        <f>TRIM(LEFT(data_to_clean[[#This Row],[revenue]],FIND(" ",data_to_clean[[#This Row],[revenue]])))</f>
        <v>12.6</v>
      </c>
      <c r="G1644" t="str">
        <f>RIGHT(data_to_clean[[#This Row],[revenue]],LEN(data_to_clean[[#This Row],[revenue]])-FIND(" ",data_to_clean[[#This Row],[revenue]]))</f>
        <v>Million</v>
      </c>
      <c r="H1644" s="7">
        <f>VALUE(IF(data_to_clean[[#This Row],[multiplicity]]="Million",_xlfn.CONCAT(SUBSTITUTE(data_to_clean[[#This Row],[number]],".",""),"00000"),_xlfn.CONCAT(SUBSTITUTE(data_to_clean[[#This Row],[number]],".",""),"00000000")))</f>
        <v>12600000</v>
      </c>
      <c r="I1644" t="s">
        <v>6278</v>
      </c>
      <c r="J1644">
        <f>ROUND(VALUE(SUBSTITUTE(data_to_clean[[#This Row],[growth_%]],".",",")),0)</f>
        <v>252</v>
      </c>
      <c r="K1644" t="s">
        <v>25</v>
      </c>
      <c r="L1644">
        <v>16</v>
      </c>
      <c r="M1644">
        <v>3</v>
      </c>
      <c r="N1644">
        <v>2009</v>
      </c>
      <c r="O1644">
        <v>5</v>
      </c>
      <c r="P1644" t="s">
        <v>1259</v>
      </c>
      <c r="Q1644" t="b">
        <f>AND(ISNUMBER(data_to_clean[[#This Row],[revenue_formatted]]),ISNUMBER(data_to_clean[[#This Row],[growth_formatted_%]]),ISNUMBER(data_to_clean[[#This Row],[workers]]),ISNUMBER(data_to_clean[[#This Row],[previous_workers]]),ISNUMBER(data_to_clean[[#This Row],[founded]]),ISNUMBER(data_to_clean[[#This Row],[yrs_on_list]]))</f>
        <v>1</v>
      </c>
    </row>
    <row r="1645" spans="1:17" x14ac:dyDescent="0.25">
      <c r="A1645">
        <v>1639</v>
      </c>
      <c r="B1645" t="s">
        <v>6279</v>
      </c>
      <c r="C1645" t="s">
        <v>30</v>
      </c>
      <c r="D1645" t="str">
        <f>VLOOKUP(data_to_clean[[#This Row],[state]],abbreviation_table[],2,FALSE)</f>
        <v>Texas</v>
      </c>
      <c r="E1645" t="s">
        <v>733</v>
      </c>
      <c r="F1645" t="str">
        <f>TRIM(LEFT(data_to_clean[[#This Row],[revenue]],FIND(" ",data_to_clean[[#This Row],[revenue]])))</f>
        <v>25.1</v>
      </c>
      <c r="G1645" t="str">
        <f>RIGHT(data_to_clean[[#This Row],[revenue]],LEN(data_to_clean[[#This Row],[revenue]])-FIND(" ",data_to_clean[[#This Row],[revenue]]))</f>
        <v>Million</v>
      </c>
      <c r="H1645" s="7">
        <f>VALUE(IF(data_to_clean[[#This Row],[multiplicity]]="Million",_xlfn.CONCAT(SUBSTITUTE(data_to_clean[[#This Row],[number]],".",""),"00000"),_xlfn.CONCAT(SUBSTITUTE(data_to_clean[[#This Row],[number]],".",""),"00000000")))</f>
        <v>25100000</v>
      </c>
      <c r="I1645" t="s">
        <v>6281</v>
      </c>
      <c r="J1645">
        <f>ROUND(VALUE(SUBSTITUTE(data_to_clean[[#This Row],[growth_%]],".",",")),0)</f>
        <v>252</v>
      </c>
      <c r="K1645" t="s">
        <v>107</v>
      </c>
      <c r="L1645">
        <v>190</v>
      </c>
      <c r="M1645">
        <v>110</v>
      </c>
      <c r="N1645">
        <v>2003</v>
      </c>
      <c r="O1645">
        <v>4</v>
      </c>
      <c r="P1645" t="s">
        <v>707</v>
      </c>
      <c r="Q1645" t="b">
        <f>AND(ISNUMBER(data_to_clean[[#This Row],[revenue_formatted]]),ISNUMBER(data_to_clean[[#This Row],[growth_formatted_%]]),ISNUMBER(data_to_clean[[#This Row],[workers]]),ISNUMBER(data_to_clean[[#This Row],[previous_workers]]),ISNUMBER(data_to_clean[[#This Row],[founded]]),ISNUMBER(data_to_clean[[#This Row],[yrs_on_list]]))</f>
        <v>1</v>
      </c>
    </row>
    <row r="1646" spans="1:17" x14ac:dyDescent="0.25">
      <c r="A1646">
        <v>1640</v>
      </c>
      <c r="B1646" t="s">
        <v>6282</v>
      </c>
      <c r="C1646" t="s">
        <v>105</v>
      </c>
      <c r="D1646" t="str">
        <f>VLOOKUP(data_to_clean[[#This Row],[state]],abbreviation_table[],2,FALSE)</f>
        <v>New York</v>
      </c>
      <c r="E1646" t="s">
        <v>1297</v>
      </c>
      <c r="F1646" t="str">
        <f>TRIM(LEFT(data_to_clean[[#This Row],[revenue]],FIND(" ",data_to_clean[[#This Row],[revenue]])))</f>
        <v>8.4</v>
      </c>
      <c r="G1646" t="str">
        <f>RIGHT(data_to_clean[[#This Row],[revenue]],LEN(data_to_clean[[#This Row],[revenue]])-FIND(" ",data_to_clean[[#This Row],[revenue]]))</f>
        <v>Million</v>
      </c>
      <c r="H1646" s="7">
        <f>VALUE(IF(data_to_clean[[#This Row],[multiplicity]]="Million",_xlfn.CONCAT(SUBSTITUTE(data_to_clean[[#This Row],[number]],".",""),"00000"),_xlfn.CONCAT(SUBSTITUTE(data_to_clean[[#This Row],[number]],".",""),"00000000")))</f>
        <v>8400000</v>
      </c>
      <c r="I1646" t="s">
        <v>6284</v>
      </c>
      <c r="J1646">
        <f>ROUND(VALUE(SUBSTITUTE(data_to_clean[[#This Row],[growth_%]],".",",")),0)</f>
        <v>252</v>
      </c>
      <c r="K1646" t="s">
        <v>18</v>
      </c>
      <c r="L1646">
        <v>35</v>
      </c>
      <c r="M1646">
        <v>10</v>
      </c>
      <c r="N1646">
        <v>2011</v>
      </c>
      <c r="O1646">
        <v>4</v>
      </c>
      <c r="P1646" t="s">
        <v>108</v>
      </c>
      <c r="Q1646" t="b">
        <f>AND(ISNUMBER(data_to_clean[[#This Row],[revenue_formatted]]),ISNUMBER(data_to_clean[[#This Row],[growth_formatted_%]]),ISNUMBER(data_to_clean[[#This Row],[workers]]),ISNUMBER(data_to_clean[[#This Row],[previous_workers]]),ISNUMBER(data_to_clean[[#This Row],[founded]]),ISNUMBER(data_to_clean[[#This Row],[yrs_on_list]]))</f>
        <v>1</v>
      </c>
    </row>
    <row r="1647" spans="1:17" x14ac:dyDescent="0.25">
      <c r="A1647">
        <v>1641</v>
      </c>
      <c r="B1647" t="s">
        <v>6285</v>
      </c>
      <c r="C1647" t="s">
        <v>119</v>
      </c>
      <c r="D1647" t="str">
        <f>VLOOKUP(data_to_clean[[#This Row],[state]],abbreviation_table[],2,FALSE)</f>
        <v>Georgia</v>
      </c>
      <c r="E1647" t="s">
        <v>6287</v>
      </c>
      <c r="F1647" t="str">
        <f>TRIM(LEFT(data_to_clean[[#This Row],[revenue]],FIND(" ",data_to_clean[[#This Row],[revenue]])))</f>
        <v>26.1</v>
      </c>
      <c r="G1647" t="str">
        <f>RIGHT(data_to_clean[[#This Row],[revenue]],LEN(data_to_clean[[#This Row],[revenue]])-FIND(" ",data_to_clean[[#This Row],[revenue]]))</f>
        <v>Million</v>
      </c>
      <c r="H1647" s="7">
        <f>VALUE(IF(data_to_clean[[#This Row],[multiplicity]]="Million",_xlfn.CONCAT(SUBSTITUTE(data_to_clean[[#This Row],[number]],".",""),"00000"),_xlfn.CONCAT(SUBSTITUTE(data_to_clean[[#This Row],[number]],".",""),"00000000")))</f>
        <v>26100000</v>
      </c>
      <c r="I1647" t="s">
        <v>6288</v>
      </c>
      <c r="J1647">
        <f>ROUND(VALUE(SUBSTITUTE(data_to_clean[[#This Row],[growth_%]],".",",")),0)</f>
        <v>252</v>
      </c>
      <c r="K1647" t="s">
        <v>156</v>
      </c>
      <c r="L1647">
        <v>320</v>
      </c>
      <c r="M1647">
        <v>78</v>
      </c>
      <c r="N1647">
        <v>2011</v>
      </c>
      <c r="O1647">
        <v>2</v>
      </c>
      <c r="P1647" t="s">
        <v>122</v>
      </c>
      <c r="Q1647" t="b">
        <f>AND(ISNUMBER(data_to_clean[[#This Row],[revenue_formatted]]),ISNUMBER(data_to_clean[[#This Row],[growth_formatted_%]]),ISNUMBER(data_to_clean[[#This Row],[workers]]),ISNUMBER(data_to_clean[[#This Row],[previous_workers]]),ISNUMBER(data_to_clean[[#This Row],[founded]]),ISNUMBER(data_to_clean[[#This Row],[yrs_on_list]]))</f>
        <v>1</v>
      </c>
    </row>
    <row r="1648" spans="1:17" x14ac:dyDescent="0.25">
      <c r="A1648">
        <v>1642</v>
      </c>
      <c r="B1648" t="s">
        <v>6289</v>
      </c>
      <c r="C1648" t="s">
        <v>80</v>
      </c>
      <c r="D1648" t="str">
        <f>VLOOKUP(data_to_clean[[#This Row],[state]],abbreviation_table[],2,FALSE)</f>
        <v>California</v>
      </c>
      <c r="E1648" t="s">
        <v>1803</v>
      </c>
      <c r="F1648" t="str">
        <f>TRIM(LEFT(data_to_clean[[#This Row],[revenue]],FIND(" ",data_to_clean[[#This Row],[revenue]])))</f>
        <v>11.6</v>
      </c>
      <c r="G1648" t="str">
        <f>RIGHT(data_to_clean[[#This Row],[revenue]],LEN(data_to_clean[[#This Row],[revenue]])-FIND(" ",data_to_clean[[#This Row],[revenue]]))</f>
        <v>Million</v>
      </c>
      <c r="H1648" s="7">
        <f>VALUE(IF(data_to_clean[[#This Row],[multiplicity]]="Million",_xlfn.CONCAT(SUBSTITUTE(data_to_clean[[#This Row],[number]],".",""),"00000"),_xlfn.CONCAT(SUBSTITUTE(data_to_clean[[#This Row],[number]],".",""),"00000000")))</f>
        <v>11600000</v>
      </c>
      <c r="I1648" t="s">
        <v>6291</v>
      </c>
      <c r="J1648">
        <f>ROUND(VALUE(SUBSTITUTE(data_to_clean[[#This Row],[growth_%]],".",",")),0)</f>
        <v>251</v>
      </c>
      <c r="K1648" t="s">
        <v>297</v>
      </c>
      <c r="L1648">
        <v>7</v>
      </c>
      <c r="M1648">
        <v>3</v>
      </c>
      <c r="N1648">
        <v>2013</v>
      </c>
      <c r="O1648">
        <v>3</v>
      </c>
      <c r="P1648" t="s">
        <v>163</v>
      </c>
      <c r="Q1648" t="b">
        <f>AND(ISNUMBER(data_to_clean[[#This Row],[revenue_formatted]]),ISNUMBER(data_to_clean[[#This Row],[growth_formatted_%]]),ISNUMBER(data_to_clean[[#This Row],[workers]]),ISNUMBER(data_to_clean[[#This Row],[previous_workers]]),ISNUMBER(data_to_clean[[#This Row],[founded]]),ISNUMBER(data_to_clean[[#This Row],[yrs_on_list]]))</f>
        <v>1</v>
      </c>
    </row>
    <row r="1649" spans="1:17" x14ac:dyDescent="0.25">
      <c r="A1649">
        <v>1643</v>
      </c>
      <c r="B1649" t="s">
        <v>6292</v>
      </c>
      <c r="C1649" t="s">
        <v>74</v>
      </c>
      <c r="D1649" t="str">
        <f>VLOOKUP(data_to_clean[[#This Row],[state]],abbreviation_table[],2,FALSE)</f>
        <v>Ohio</v>
      </c>
      <c r="E1649" t="s">
        <v>1442</v>
      </c>
      <c r="F1649" t="str">
        <f>TRIM(LEFT(data_to_clean[[#This Row],[revenue]],FIND(" ",data_to_clean[[#This Row],[revenue]])))</f>
        <v>2</v>
      </c>
      <c r="G1649" t="str">
        <f>RIGHT(data_to_clean[[#This Row],[revenue]],LEN(data_to_clean[[#This Row],[revenue]])-FIND(" ",data_to_clean[[#This Row],[revenue]]))</f>
        <v>Million</v>
      </c>
      <c r="H1649" s="7">
        <f>VALUE(IF(data_to_clean[[#This Row],[multiplicity]]="Million",_xlfn.CONCAT(SUBSTITUTE(data_to_clean[[#This Row],[number]],".",""),"00000"),_xlfn.CONCAT(SUBSTITUTE(data_to_clean[[#This Row],[number]],".",""),"00000000")))</f>
        <v>200000</v>
      </c>
      <c r="I1649" t="s">
        <v>6294</v>
      </c>
      <c r="J1649">
        <f>ROUND(VALUE(SUBSTITUTE(data_to_clean[[#This Row],[growth_%]],".",",")),0)</f>
        <v>251</v>
      </c>
      <c r="K1649" t="s">
        <v>18</v>
      </c>
      <c r="L1649">
        <v>14</v>
      </c>
      <c r="M1649">
        <v>3</v>
      </c>
      <c r="N1649">
        <v>2014</v>
      </c>
      <c r="O1649">
        <v>1</v>
      </c>
      <c r="P1649" t="s">
        <v>6295</v>
      </c>
      <c r="Q1649" t="b">
        <f>AND(ISNUMBER(data_to_clean[[#This Row],[revenue_formatted]]),ISNUMBER(data_to_clean[[#This Row],[growth_formatted_%]]),ISNUMBER(data_to_clean[[#This Row],[workers]]),ISNUMBER(data_to_clean[[#This Row],[previous_workers]]),ISNUMBER(data_to_clean[[#This Row],[founded]]),ISNUMBER(data_to_clean[[#This Row],[yrs_on_list]]))</f>
        <v>1</v>
      </c>
    </row>
    <row r="1650" spans="1:17" x14ac:dyDescent="0.25">
      <c r="A1650">
        <v>1644</v>
      </c>
      <c r="B1650" t="s">
        <v>6296</v>
      </c>
      <c r="C1650" t="s">
        <v>503</v>
      </c>
      <c r="D1650" t="str">
        <f>VLOOKUP(data_to_clean[[#This Row],[state]],abbreviation_table[],2,FALSE)</f>
        <v>Illinois</v>
      </c>
      <c r="E1650" t="s">
        <v>408</v>
      </c>
      <c r="F1650" t="str">
        <f>TRIM(LEFT(data_to_clean[[#This Row],[revenue]],FIND(" ",data_to_clean[[#This Row],[revenue]])))</f>
        <v>14.3</v>
      </c>
      <c r="G1650" t="str">
        <f>RIGHT(data_to_clean[[#This Row],[revenue]],LEN(data_to_clean[[#This Row],[revenue]])-FIND(" ",data_to_clean[[#This Row],[revenue]]))</f>
        <v>Million</v>
      </c>
      <c r="H1650" s="7">
        <f>VALUE(IF(data_to_clean[[#This Row],[multiplicity]]="Million",_xlfn.CONCAT(SUBSTITUTE(data_to_clean[[#This Row],[number]],".",""),"00000"),_xlfn.CONCAT(SUBSTITUTE(data_to_clean[[#This Row],[number]],".",""),"00000000")))</f>
        <v>14300000</v>
      </c>
      <c r="I1650" t="s">
        <v>6298</v>
      </c>
      <c r="J1650">
        <f>ROUND(VALUE(SUBSTITUTE(data_to_clean[[#This Row],[growth_%]],".",",")),0)</f>
        <v>251</v>
      </c>
      <c r="K1650" t="s">
        <v>25</v>
      </c>
      <c r="L1650">
        <v>25</v>
      </c>
      <c r="M1650">
        <v>10</v>
      </c>
      <c r="N1650">
        <v>2009</v>
      </c>
      <c r="O1650">
        <v>3</v>
      </c>
      <c r="P1650" t="s">
        <v>6299</v>
      </c>
      <c r="Q1650" t="b">
        <f>AND(ISNUMBER(data_to_clean[[#This Row],[revenue_formatted]]),ISNUMBER(data_to_clean[[#This Row],[growth_formatted_%]]),ISNUMBER(data_to_clean[[#This Row],[workers]]),ISNUMBER(data_to_clean[[#This Row],[previous_workers]]),ISNUMBER(data_to_clean[[#This Row],[founded]]),ISNUMBER(data_to_clean[[#This Row],[yrs_on_list]]))</f>
        <v>1</v>
      </c>
    </row>
    <row r="1651" spans="1:17" x14ac:dyDescent="0.25">
      <c r="A1651">
        <v>1645</v>
      </c>
      <c r="B1651" t="s">
        <v>6300</v>
      </c>
      <c r="C1651" t="s">
        <v>80</v>
      </c>
      <c r="D1651" t="str">
        <f>VLOOKUP(data_to_clean[[#This Row],[state]],abbreviation_table[],2,FALSE)</f>
        <v>California</v>
      </c>
      <c r="E1651" t="s">
        <v>3529</v>
      </c>
      <c r="F1651" t="str">
        <f>TRIM(LEFT(data_to_clean[[#This Row],[revenue]],FIND(" ",data_to_clean[[#This Row],[revenue]])))</f>
        <v>13.1</v>
      </c>
      <c r="G1651" t="str">
        <f>RIGHT(data_to_clean[[#This Row],[revenue]],LEN(data_to_clean[[#This Row],[revenue]])-FIND(" ",data_to_clean[[#This Row],[revenue]]))</f>
        <v>Million</v>
      </c>
      <c r="H1651" s="7">
        <f>VALUE(IF(data_to_clean[[#This Row],[multiplicity]]="Million",_xlfn.CONCAT(SUBSTITUTE(data_to_clean[[#This Row],[number]],".",""),"00000"),_xlfn.CONCAT(SUBSTITUTE(data_to_clean[[#This Row],[number]],".",""),"00000000")))</f>
        <v>13100000</v>
      </c>
      <c r="I1651" t="s">
        <v>6302</v>
      </c>
      <c r="J1651">
        <f>ROUND(VALUE(SUBSTITUTE(data_to_clean[[#This Row],[growth_%]],".",",")),0)</f>
        <v>251</v>
      </c>
      <c r="K1651" t="s">
        <v>623</v>
      </c>
      <c r="L1651">
        <v>25</v>
      </c>
      <c r="M1651">
        <v>15</v>
      </c>
      <c r="N1651">
        <v>2009</v>
      </c>
      <c r="O1651">
        <v>4</v>
      </c>
      <c r="P1651" t="s">
        <v>1475</v>
      </c>
      <c r="Q1651" t="b">
        <f>AND(ISNUMBER(data_to_clean[[#This Row],[revenue_formatted]]),ISNUMBER(data_to_clean[[#This Row],[growth_formatted_%]]),ISNUMBER(data_to_clean[[#This Row],[workers]]),ISNUMBER(data_to_clean[[#This Row],[previous_workers]]),ISNUMBER(data_to_clean[[#This Row],[founded]]),ISNUMBER(data_to_clean[[#This Row],[yrs_on_list]]))</f>
        <v>1</v>
      </c>
    </row>
    <row r="1652" spans="1:17" x14ac:dyDescent="0.25">
      <c r="A1652">
        <v>1646</v>
      </c>
      <c r="B1652" t="s">
        <v>6303</v>
      </c>
      <c r="C1652" t="s">
        <v>780</v>
      </c>
      <c r="D1652" t="str">
        <f>VLOOKUP(data_to_clean[[#This Row],[state]],abbreviation_table[],2,FALSE)</f>
        <v>New Hampshire</v>
      </c>
      <c r="E1652" t="s">
        <v>1152</v>
      </c>
      <c r="F1652" t="str">
        <f>TRIM(LEFT(data_to_clean[[#This Row],[revenue]],FIND(" ",data_to_clean[[#This Row],[revenue]])))</f>
        <v>2.1</v>
      </c>
      <c r="G1652" t="str">
        <f>RIGHT(data_to_clean[[#This Row],[revenue]],LEN(data_to_clean[[#This Row],[revenue]])-FIND(" ",data_to_clean[[#This Row],[revenue]]))</f>
        <v>Million</v>
      </c>
      <c r="H1652" s="7">
        <f>VALUE(IF(data_to_clean[[#This Row],[multiplicity]]="Million",_xlfn.CONCAT(SUBSTITUTE(data_to_clean[[#This Row],[number]],".",""),"00000"),_xlfn.CONCAT(SUBSTITUTE(data_to_clean[[#This Row],[number]],".",""),"00000000")))</f>
        <v>2100000</v>
      </c>
      <c r="I1652" t="s">
        <v>6305</v>
      </c>
      <c r="J1652">
        <f>ROUND(VALUE(SUBSTITUTE(data_to_clean[[#This Row],[growth_%]],".",",")),0)</f>
        <v>251</v>
      </c>
      <c r="K1652" t="s">
        <v>55</v>
      </c>
      <c r="L1652">
        <v>5</v>
      </c>
      <c r="M1652">
        <v>2</v>
      </c>
      <c r="N1652">
        <v>2012</v>
      </c>
      <c r="O1652">
        <v>1</v>
      </c>
      <c r="P1652" t="s">
        <v>805</v>
      </c>
      <c r="Q1652" t="b">
        <f>AND(ISNUMBER(data_to_clean[[#This Row],[revenue_formatted]]),ISNUMBER(data_to_clean[[#This Row],[growth_formatted_%]]),ISNUMBER(data_to_clean[[#This Row],[workers]]),ISNUMBER(data_to_clean[[#This Row],[previous_workers]]),ISNUMBER(data_to_clean[[#This Row],[founded]]),ISNUMBER(data_to_clean[[#This Row],[yrs_on_list]]))</f>
        <v>1</v>
      </c>
    </row>
    <row r="1653" spans="1:17" x14ac:dyDescent="0.25">
      <c r="A1653">
        <v>1647</v>
      </c>
      <c r="B1653" t="s">
        <v>6306</v>
      </c>
      <c r="C1653" t="s">
        <v>52</v>
      </c>
      <c r="D1653" t="str">
        <f>VLOOKUP(data_to_clean[[#This Row],[state]],abbreviation_table[],2,FALSE)</f>
        <v>Florida</v>
      </c>
      <c r="E1653" t="s">
        <v>911</v>
      </c>
      <c r="F1653" t="str">
        <f>TRIM(LEFT(data_to_clean[[#This Row],[revenue]],FIND(" ",data_to_clean[[#This Row],[revenue]])))</f>
        <v>2.7</v>
      </c>
      <c r="G1653" t="str">
        <f>RIGHT(data_to_clean[[#This Row],[revenue]],LEN(data_to_clean[[#This Row],[revenue]])-FIND(" ",data_to_clean[[#This Row],[revenue]]))</f>
        <v>Million</v>
      </c>
      <c r="H1653" s="7">
        <f>VALUE(IF(data_to_clean[[#This Row],[multiplicity]]="Million",_xlfn.CONCAT(SUBSTITUTE(data_to_clean[[#This Row],[number]],".",""),"00000"),_xlfn.CONCAT(SUBSTITUTE(data_to_clean[[#This Row],[number]],".",""),"00000000")))</f>
        <v>2700000</v>
      </c>
      <c r="I1653" t="s">
        <v>6308</v>
      </c>
      <c r="J1653">
        <f>ROUND(VALUE(SUBSTITUTE(data_to_clean[[#This Row],[growth_%]],".",",")),0)</f>
        <v>251</v>
      </c>
      <c r="K1653" t="s">
        <v>211</v>
      </c>
      <c r="L1653">
        <v>8</v>
      </c>
      <c r="M1653">
        <v>5</v>
      </c>
      <c r="N1653">
        <v>1998</v>
      </c>
      <c r="O1653">
        <v>2</v>
      </c>
      <c r="P1653" t="s">
        <v>6309</v>
      </c>
      <c r="Q1653" t="b">
        <f>AND(ISNUMBER(data_to_clean[[#This Row],[revenue_formatted]]),ISNUMBER(data_to_clean[[#This Row],[growth_formatted_%]]),ISNUMBER(data_to_clean[[#This Row],[workers]]),ISNUMBER(data_to_clean[[#This Row],[previous_workers]]),ISNUMBER(data_to_clean[[#This Row],[founded]]),ISNUMBER(data_to_clean[[#This Row],[yrs_on_list]]))</f>
        <v>1</v>
      </c>
    </row>
    <row r="1654" spans="1:17" x14ac:dyDescent="0.25">
      <c r="A1654">
        <v>1648</v>
      </c>
      <c r="B1654" t="s">
        <v>6310</v>
      </c>
      <c r="C1654" t="s">
        <v>52</v>
      </c>
      <c r="D1654" t="str">
        <f>VLOOKUP(data_to_clean[[#This Row],[state]],abbreviation_table[],2,FALSE)</f>
        <v>Florida</v>
      </c>
      <c r="E1654" t="s">
        <v>911</v>
      </c>
      <c r="F1654" t="str">
        <f>TRIM(LEFT(data_to_clean[[#This Row],[revenue]],FIND(" ",data_to_clean[[#This Row],[revenue]])))</f>
        <v>2.7</v>
      </c>
      <c r="G1654" t="str">
        <f>RIGHT(data_to_clean[[#This Row],[revenue]],LEN(data_to_clean[[#This Row],[revenue]])-FIND(" ",data_to_clean[[#This Row],[revenue]]))</f>
        <v>Million</v>
      </c>
      <c r="H1654" s="7">
        <f>VALUE(IF(data_to_clean[[#This Row],[multiplicity]]="Million",_xlfn.CONCAT(SUBSTITUTE(data_to_clean[[#This Row],[number]],".",""),"00000"),_xlfn.CONCAT(SUBSTITUTE(data_to_clean[[#This Row],[number]],".",""),"00000000")))</f>
        <v>2700000</v>
      </c>
      <c r="I1654" t="s">
        <v>6312</v>
      </c>
      <c r="J1654">
        <f>ROUND(VALUE(SUBSTITUTE(data_to_clean[[#This Row],[growth_%]],".",",")),0)</f>
        <v>250</v>
      </c>
      <c r="K1654" t="s">
        <v>329</v>
      </c>
      <c r="L1654">
        <v>23</v>
      </c>
      <c r="M1654">
        <v>12</v>
      </c>
      <c r="N1654">
        <v>2014</v>
      </c>
      <c r="O1654">
        <v>1</v>
      </c>
      <c r="P1654" t="s">
        <v>203</v>
      </c>
      <c r="Q1654" t="b">
        <f>AND(ISNUMBER(data_to_clean[[#This Row],[revenue_formatted]]),ISNUMBER(data_to_clean[[#This Row],[growth_formatted_%]]),ISNUMBER(data_to_clean[[#This Row],[workers]]),ISNUMBER(data_to_clean[[#This Row],[previous_workers]]),ISNUMBER(data_to_clean[[#This Row],[founded]]),ISNUMBER(data_to_clean[[#This Row],[yrs_on_list]]))</f>
        <v>1</v>
      </c>
    </row>
    <row r="1655" spans="1:17" x14ac:dyDescent="0.25">
      <c r="A1655">
        <v>1649</v>
      </c>
      <c r="B1655" t="s">
        <v>6313</v>
      </c>
      <c r="C1655" t="s">
        <v>503</v>
      </c>
      <c r="D1655" t="str">
        <f>VLOOKUP(data_to_clean[[#This Row],[state]],abbreviation_table[],2,FALSE)</f>
        <v>Illinois</v>
      </c>
      <c r="E1655" t="s">
        <v>185</v>
      </c>
      <c r="F1655" t="str">
        <f>TRIM(LEFT(data_to_clean[[#This Row],[revenue]],FIND(" ",data_to_clean[[#This Row],[revenue]])))</f>
        <v>7.8</v>
      </c>
      <c r="G1655" t="str">
        <f>RIGHT(data_to_clean[[#This Row],[revenue]],LEN(data_to_clean[[#This Row],[revenue]])-FIND(" ",data_to_clean[[#This Row],[revenue]]))</f>
        <v>Million</v>
      </c>
      <c r="H1655" s="7">
        <f>VALUE(IF(data_to_clean[[#This Row],[multiplicity]]="Million",_xlfn.CONCAT(SUBSTITUTE(data_to_clean[[#This Row],[number]],".",""),"00000"),_xlfn.CONCAT(SUBSTITUTE(data_to_clean[[#This Row],[number]],".",""),"00000000")))</f>
        <v>7800000</v>
      </c>
      <c r="I1655" t="s">
        <v>6315</v>
      </c>
      <c r="J1655">
        <f>ROUND(VALUE(SUBSTITUTE(data_to_clean[[#This Row],[growth_%]],".",",")),0)</f>
        <v>250</v>
      </c>
      <c r="K1655" t="s">
        <v>211</v>
      </c>
      <c r="L1655">
        <v>38</v>
      </c>
      <c r="M1655">
        <v>35</v>
      </c>
      <c r="N1655">
        <v>1990</v>
      </c>
      <c r="O1655">
        <v>1</v>
      </c>
      <c r="P1655" t="s">
        <v>6316</v>
      </c>
      <c r="Q1655" t="b">
        <f>AND(ISNUMBER(data_to_clean[[#This Row],[revenue_formatted]]),ISNUMBER(data_to_clean[[#This Row],[growth_formatted_%]]),ISNUMBER(data_to_clean[[#This Row],[workers]]),ISNUMBER(data_to_clean[[#This Row],[previous_workers]]),ISNUMBER(data_to_clean[[#This Row],[founded]]),ISNUMBER(data_to_clean[[#This Row],[yrs_on_list]]))</f>
        <v>1</v>
      </c>
    </row>
    <row r="1656" spans="1:17" x14ac:dyDescent="0.25">
      <c r="A1656">
        <v>1650</v>
      </c>
      <c r="B1656" t="s">
        <v>6317</v>
      </c>
      <c r="C1656" t="s">
        <v>30</v>
      </c>
      <c r="D1656" t="str">
        <f>VLOOKUP(data_to_clean[[#This Row],[state]],abbreviation_table[],2,FALSE)</f>
        <v>Texas</v>
      </c>
      <c r="E1656" t="s">
        <v>2440</v>
      </c>
      <c r="F1656" t="str">
        <f>TRIM(LEFT(data_to_clean[[#This Row],[revenue]],FIND(" ",data_to_clean[[#This Row],[revenue]])))</f>
        <v>12.5</v>
      </c>
      <c r="G1656" t="str">
        <f>RIGHT(data_to_clean[[#This Row],[revenue]],LEN(data_to_clean[[#This Row],[revenue]])-FIND(" ",data_to_clean[[#This Row],[revenue]]))</f>
        <v>Million</v>
      </c>
      <c r="H1656" s="7">
        <f>VALUE(IF(data_to_clean[[#This Row],[multiplicity]]="Million",_xlfn.CONCAT(SUBSTITUTE(data_to_clean[[#This Row],[number]],".",""),"00000"),_xlfn.CONCAT(SUBSTITUTE(data_to_clean[[#This Row],[number]],".",""),"00000000")))</f>
        <v>12500000</v>
      </c>
      <c r="I1656" t="s">
        <v>6319</v>
      </c>
      <c r="J1656">
        <f>ROUND(VALUE(SUBSTITUTE(data_to_clean[[#This Row],[growth_%]],".",",")),0)</f>
        <v>249</v>
      </c>
      <c r="K1656" t="s">
        <v>211</v>
      </c>
      <c r="L1656">
        <v>12</v>
      </c>
      <c r="M1656">
        <v>8</v>
      </c>
      <c r="N1656">
        <v>2001</v>
      </c>
      <c r="O1656">
        <v>2</v>
      </c>
      <c r="P1656" t="s">
        <v>251</v>
      </c>
      <c r="Q1656" t="b">
        <f>AND(ISNUMBER(data_to_clean[[#This Row],[revenue_formatted]]),ISNUMBER(data_to_clean[[#This Row],[growth_formatted_%]]),ISNUMBER(data_to_clean[[#This Row],[workers]]),ISNUMBER(data_to_clean[[#This Row],[previous_workers]]),ISNUMBER(data_to_clean[[#This Row],[founded]]),ISNUMBER(data_to_clean[[#This Row],[yrs_on_list]]))</f>
        <v>1</v>
      </c>
    </row>
    <row r="1657" spans="1:17" x14ac:dyDescent="0.25">
      <c r="A1657">
        <v>1651</v>
      </c>
      <c r="B1657" t="s">
        <v>6320</v>
      </c>
      <c r="C1657" t="s">
        <v>333</v>
      </c>
      <c r="D1657" t="str">
        <f>VLOOKUP(data_to_clean[[#This Row],[state]],abbreviation_table[],2,FALSE)</f>
        <v>Alabama</v>
      </c>
      <c r="E1657" t="s">
        <v>1473</v>
      </c>
      <c r="F1657" t="str">
        <f>TRIM(LEFT(data_to_clean[[#This Row],[revenue]],FIND(" ",data_to_clean[[#This Row],[revenue]])))</f>
        <v>5</v>
      </c>
      <c r="G1657" t="str">
        <f>RIGHT(data_to_clean[[#This Row],[revenue]],LEN(data_to_clean[[#This Row],[revenue]])-FIND(" ",data_to_clean[[#This Row],[revenue]]))</f>
        <v>Million</v>
      </c>
      <c r="H1657" s="7">
        <f>VALUE(IF(data_to_clean[[#This Row],[multiplicity]]="Million",_xlfn.CONCAT(SUBSTITUTE(data_to_clean[[#This Row],[number]],".",""),"00000"),_xlfn.CONCAT(SUBSTITUTE(data_to_clean[[#This Row],[number]],".",""),"00000000")))</f>
        <v>500000</v>
      </c>
      <c r="I1657" t="s">
        <v>6322</v>
      </c>
      <c r="J1657">
        <f>ROUND(VALUE(SUBSTITUTE(data_to_clean[[#This Row],[growth_%]],".",",")),0)</f>
        <v>249</v>
      </c>
      <c r="K1657" t="s">
        <v>181</v>
      </c>
      <c r="L1657">
        <v>26</v>
      </c>
      <c r="M1657">
        <v>13</v>
      </c>
      <c r="N1657">
        <v>2011</v>
      </c>
      <c r="O1657">
        <v>1</v>
      </c>
      <c r="P1657" t="s">
        <v>2594</v>
      </c>
      <c r="Q1657" t="b">
        <f>AND(ISNUMBER(data_to_clean[[#This Row],[revenue_formatted]]),ISNUMBER(data_to_clean[[#This Row],[growth_formatted_%]]),ISNUMBER(data_to_clean[[#This Row],[workers]]),ISNUMBER(data_to_clean[[#This Row],[previous_workers]]),ISNUMBER(data_to_clean[[#This Row],[founded]]),ISNUMBER(data_to_clean[[#This Row],[yrs_on_list]]))</f>
        <v>1</v>
      </c>
    </row>
    <row r="1658" spans="1:17" x14ac:dyDescent="0.25">
      <c r="A1658">
        <v>1652</v>
      </c>
      <c r="B1658" t="s">
        <v>6323</v>
      </c>
      <c r="C1658" t="s">
        <v>852</v>
      </c>
      <c r="D1658" t="str">
        <f>VLOOKUP(data_to_clean[[#This Row],[state]],abbreviation_table[],2,FALSE)</f>
        <v>Missouri</v>
      </c>
      <c r="E1658" t="s">
        <v>572</v>
      </c>
      <c r="F1658" t="str">
        <f>TRIM(LEFT(data_to_clean[[#This Row],[revenue]],FIND(" ",data_to_clean[[#This Row],[revenue]])))</f>
        <v>11.1</v>
      </c>
      <c r="G1658" t="str">
        <f>RIGHT(data_to_clean[[#This Row],[revenue]],LEN(data_to_clean[[#This Row],[revenue]])-FIND(" ",data_to_clean[[#This Row],[revenue]]))</f>
        <v>Million</v>
      </c>
      <c r="H1658" s="7">
        <f>VALUE(IF(data_to_clean[[#This Row],[multiplicity]]="Million",_xlfn.CONCAT(SUBSTITUTE(data_to_clean[[#This Row],[number]],".",""),"00000"),_xlfn.CONCAT(SUBSTITUTE(data_to_clean[[#This Row],[number]],".",""),"00000000")))</f>
        <v>11100000</v>
      </c>
      <c r="I1658" t="s">
        <v>6325</v>
      </c>
      <c r="J1658">
        <f>ROUND(VALUE(SUBSTITUTE(data_to_clean[[#This Row],[growth_%]],".",",")),0)</f>
        <v>248</v>
      </c>
      <c r="K1658" t="s">
        <v>233</v>
      </c>
      <c r="L1658">
        <v>46</v>
      </c>
      <c r="M1658">
        <v>27</v>
      </c>
      <c r="N1658">
        <v>2011</v>
      </c>
      <c r="O1658">
        <v>1</v>
      </c>
      <c r="P1658" t="s">
        <v>6326</v>
      </c>
      <c r="Q1658" t="b">
        <f>AND(ISNUMBER(data_to_clean[[#This Row],[revenue_formatted]]),ISNUMBER(data_to_clean[[#This Row],[growth_formatted_%]]),ISNUMBER(data_to_clean[[#This Row],[workers]]),ISNUMBER(data_to_clean[[#This Row],[previous_workers]]),ISNUMBER(data_to_clean[[#This Row],[founded]]),ISNUMBER(data_to_clean[[#This Row],[yrs_on_list]]))</f>
        <v>1</v>
      </c>
    </row>
    <row r="1659" spans="1:17" x14ac:dyDescent="0.25">
      <c r="A1659">
        <v>1653</v>
      </c>
      <c r="B1659" t="s">
        <v>6327</v>
      </c>
      <c r="C1659" t="s">
        <v>30</v>
      </c>
      <c r="D1659" t="str">
        <f>VLOOKUP(data_to_clean[[#This Row],[state]],abbreviation_table[],2,FALSE)</f>
        <v>Texas</v>
      </c>
      <c r="E1659" t="s">
        <v>939</v>
      </c>
      <c r="F1659" t="str">
        <f>TRIM(LEFT(data_to_clean[[#This Row],[revenue]],FIND(" ",data_to_clean[[#This Row],[revenue]])))</f>
        <v>4.1</v>
      </c>
      <c r="G1659" t="str">
        <f>RIGHT(data_to_clean[[#This Row],[revenue]],LEN(data_to_clean[[#This Row],[revenue]])-FIND(" ",data_to_clean[[#This Row],[revenue]]))</f>
        <v>Million</v>
      </c>
      <c r="H1659" s="7">
        <f>VALUE(IF(data_to_clean[[#This Row],[multiplicity]]="Million",_xlfn.CONCAT(SUBSTITUTE(data_to_clean[[#This Row],[number]],".",""),"00000"),_xlfn.CONCAT(SUBSTITUTE(data_to_clean[[#This Row],[number]],".",""),"00000000")))</f>
        <v>4100000</v>
      </c>
      <c r="I1659" t="s">
        <v>6329</v>
      </c>
      <c r="J1659">
        <f>ROUND(VALUE(SUBSTITUTE(data_to_clean[[#This Row],[growth_%]],".",",")),0)</f>
        <v>248</v>
      </c>
      <c r="K1659" t="s">
        <v>181</v>
      </c>
      <c r="L1659">
        <v>95</v>
      </c>
      <c r="M1659">
        <v>4</v>
      </c>
      <c r="N1659">
        <v>2006</v>
      </c>
      <c r="O1659">
        <v>2</v>
      </c>
      <c r="P1659" t="s">
        <v>6330</v>
      </c>
      <c r="Q1659" t="b">
        <f>AND(ISNUMBER(data_to_clean[[#This Row],[revenue_formatted]]),ISNUMBER(data_to_clean[[#This Row],[growth_formatted_%]]),ISNUMBER(data_to_clean[[#This Row],[workers]]),ISNUMBER(data_to_clean[[#This Row],[previous_workers]]),ISNUMBER(data_to_clean[[#This Row],[founded]]),ISNUMBER(data_to_clean[[#This Row],[yrs_on_list]]))</f>
        <v>1</v>
      </c>
    </row>
    <row r="1660" spans="1:17" x14ac:dyDescent="0.25">
      <c r="A1660">
        <v>1654</v>
      </c>
      <c r="B1660" t="s">
        <v>6331</v>
      </c>
      <c r="C1660" t="s">
        <v>22</v>
      </c>
      <c r="D1660" t="str">
        <f>VLOOKUP(data_to_clean[[#This Row],[state]],abbreviation_table[],2,FALSE)</f>
        <v>Tennessee</v>
      </c>
      <c r="E1660" t="s">
        <v>6333</v>
      </c>
      <c r="F1660" t="str">
        <f>TRIM(LEFT(data_to_clean[[#This Row],[revenue]],FIND(" ",data_to_clean[[#This Row],[revenue]])))</f>
        <v>145</v>
      </c>
      <c r="G1660" t="str">
        <f>RIGHT(data_to_clean[[#This Row],[revenue]],LEN(data_to_clean[[#This Row],[revenue]])-FIND(" ",data_to_clean[[#This Row],[revenue]]))</f>
        <v>Million</v>
      </c>
      <c r="H1660" s="7">
        <f>VALUE(IF(data_to_clean[[#This Row],[multiplicity]]="Million",_xlfn.CONCAT(SUBSTITUTE(data_to_clean[[#This Row],[number]],".",""),"00000"),_xlfn.CONCAT(SUBSTITUTE(data_to_clean[[#This Row],[number]],".",""),"00000000")))</f>
        <v>14500000</v>
      </c>
      <c r="I1660" t="s">
        <v>6334</v>
      </c>
      <c r="J1660">
        <f>ROUND(VALUE(SUBSTITUTE(data_to_clean[[#This Row],[growth_%]],".",",")),0)</f>
        <v>248</v>
      </c>
      <c r="K1660" t="s">
        <v>55</v>
      </c>
      <c r="L1660">
        <v>2800</v>
      </c>
      <c r="M1660">
        <v>1000</v>
      </c>
      <c r="N1660">
        <v>2014</v>
      </c>
      <c r="O1660">
        <v>2</v>
      </c>
      <c r="P1660" t="s">
        <v>212</v>
      </c>
      <c r="Q1660" t="b">
        <f>AND(ISNUMBER(data_to_clean[[#This Row],[revenue_formatted]]),ISNUMBER(data_to_clean[[#This Row],[growth_formatted_%]]),ISNUMBER(data_to_clean[[#This Row],[workers]]),ISNUMBER(data_to_clean[[#This Row],[previous_workers]]),ISNUMBER(data_to_clean[[#This Row],[founded]]),ISNUMBER(data_to_clean[[#This Row],[yrs_on_list]]))</f>
        <v>1</v>
      </c>
    </row>
    <row r="1661" spans="1:17" x14ac:dyDescent="0.25">
      <c r="A1661">
        <v>1655</v>
      </c>
      <c r="B1661" t="s">
        <v>6335</v>
      </c>
      <c r="C1661" t="s">
        <v>333</v>
      </c>
      <c r="D1661" t="str">
        <f>VLOOKUP(data_to_clean[[#This Row],[state]],abbreviation_table[],2,FALSE)</f>
        <v>Alabama</v>
      </c>
      <c r="E1661" t="s">
        <v>665</v>
      </c>
      <c r="F1661" t="str">
        <f>TRIM(LEFT(data_to_clean[[#This Row],[revenue]],FIND(" ",data_to_clean[[#This Row],[revenue]])))</f>
        <v>3.2</v>
      </c>
      <c r="G1661" t="str">
        <f>RIGHT(data_to_clean[[#This Row],[revenue]],LEN(data_to_clean[[#This Row],[revenue]])-FIND(" ",data_to_clean[[#This Row],[revenue]]))</f>
        <v>Million</v>
      </c>
      <c r="H1661" s="7">
        <f>VALUE(IF(data_to_clean[[#This Row],[multiplicity]]="Million",_xlfn.CONCAT(SUBSTITUTE(data_to_clean[[#This Row],[number]],".",""),"00000"),_xlfn.CONCAT(SUBSTITUTE(data_to_clean[[#This Row],[number]],".",""),"00000000")))</f>
        <v>3200000</v>
      </c>
      <c r="I1661" t="s">
        <v>6337</v>
      </c>
      <c r="J1661">
        <f>ROUND(VALUE(SUBSTITUTE(data_to_clean[[#This Row],[growth_%]],".",",")),0)</f>
        <v>248</v>
      </c>
      <c r="K1661" t="s">
        <v>107</v>
      </c>
      <c r="L1661">
        <v>12</v>
      </c>
      <c r="M1661">
        <v>4</v>
      </c>
      <c r="N1661">
        <v>2014</v>
      </c>
      <c r="O1661">
        <v>1</v>
      </c>
      <c r="P1661" t="s">
        <v>2594</v>
      </c>
      <c r="Q1661" t="b">
        <f>AND(ISNUMBER(data_to_clean[[#This Row],[revenue_formatted]]),ISNUMBER(data_to_clean[[#This Row],[growth_formatted_%]]),ISNUMBER(data_to_clean[[#This Row],[workers]]),ISNUMBER(data_to_clean[[#This Row],[previous_workers]]),ISNUMBER(data_to_clean[[#This Row],[founded]]),ISNUMBER(data_to_clean[[#This Row],[yrs_on_list]]))</f>
        <v>1</v>
      </c>
    </row>
    <row r="1662" spans="1:17" x14ac:dyDescent="0.25">
      <c r="A1662">
        <v>1656</v>
      </c>
      <c r="B1662" t="s">
        <v>6338</v>
      </c>
      <c r="C1662" t="s">
        <v>105</v>
      </c>
      <c r="D1662" t="str">
        <f>VLOOKUP(data_to_clean[[#This Row],[state]],abbreviation_table[],2,FALSE)</f>
        <v>New York</v>
      </c>
      <c r="E1662" t="s">
        <v>867</v>
      </c>
      <c r="F1662" t="str">
        <f>TRIM(LEFT(data_to_clean[[#This Row],[revenue]],FIND(" ",data_to_clean[[#This Row],[revenue]])))</f>
        <v>17.4</v>
      </c>
      <c r="G1662" t="str">
        <f>RIGHT(data_to_clean[[#This Row],[revenue]],LEN(data_to_clean[[#This Row],[revenue]])-FIND(" ",data_to_clean[[#This Row],[revenue]]))</f>
        <v>Million</v>
      </c>
      <c r="H1662" s="7">
        <f>VALUE(IF(data_to_clean[[#This Row],[multiplicity]]="Million",_xlfn.CONCAT(SUBSTITUTE(data_to_clean[[#This Row],[number]],".",""),"00000"),_xlfn.CONCAT(SUBSTITUTE(data_to_clean[[#This Row],[number]],".",""),"00000000")))</f>
        <v>17400000</v>
      </c>
      <c r="I1662" t="s">
        <v>6340</v>
      </c>
      <c r="J1662">
        <f>ROUND(VALUE(SUBSTITUTE(data_to_clean[[#This Row],[growth_%]],".",",")),0)</f>
        <v>248</v>
      </c>
      <c r="K1662" t="s">
        <v>156</v>
      </c>
      <c r="L1662">
        <v>73</v>
      </c>
      <c r="M1662">
        <v>31</v>
      </c>
      <c r="N1662">
        <v>2014</v>
      </c>
      <c r="O1662">
        <v>2</v>
      </c>
      <c r="P1662" t="s">
        <v>108</v>
      </c>
      <c r="Q1662" t="b">
        <f>AND(ISNUMBER(data_to_clean[[#This Row],[revenue_formatted]]),ISNUMBER(data_to_clean[[#This Row],[growth_formatted_%]]),ISNUMBER(data_to_clean[[#This Row],[workers]]),ISNUMBER(data_to_clean[[#This Row],[previous_workers]]),ISNUMBER(data_to_clean[[#This Row],[founded]]),ISNUMBER(data_to_clean[[#This Row],[yrs_on_list]]))</f>
        <v>1</v>
      </c>
    </row>
    <row r="1663" spans="1:17" x14ac:dyDescent="0.25">
      <c r="A1663">
        <v>1657</v>
      </c>
      <c r="B1663" t="s">
        <v>6341</v>
      </c>
      <c r="C1663" t="s">
        <v>30</v>
      </c>
      <c r="D1663" t="str">
        <f>VLOOKUP(data_to_clean[[#This Row],[state]],abbreviation_table[],2,FALSE)</f>
        <v>Texas</v>
      </c>
      <c r="E1663" t="s">
        <v>1836</v>
      </c>
      <c r="F1663" t="str">
        <f>TRIM(LEFT(data_to_clean[[#This Row],[revenue]],FIND(" ",data_to_clean[[#This Row],[revenue]])))</f>
        <v>35.9</v>
      </c>
      <c r="G1663" t="str">
        <f>RIGHT(data_to_clean[[#This Row],[revenue]],LEN(data_to_clean[[#This Row],[revenue]])-FIND(" ",data_to_clean[[#This Row],[revenue]]))</f>
        <v>Million</v>
      </c>
      <c r="H1663" s="7">
        <f>VALUE(IF(data_to_clean[[#This Row],[multiplicity]]="Million",_xlfn.CONCAT(SUBSTITUTE(data_to_clean[[#This Row],[number]],".",""),"00000"),_xlfn.CONCAT(SUBSTITUTE(data_to_clean[[#This Row],[number]],".",""),"00000000")))</f>
        <v>35900000</v>
      </c>
      <c r="I1663" t="s">
        <v>6343</v>
      </c>
      <c r="J1663">
        <f>ROUND(VALUE(SUBSTITUTE(data_to_clean[[#This Row],[growth_%]],".",",")),0)</f>
        <v>248</v>
      </c>
      <c r="K1663" t="s">
        <v>156</v>
      </c>
      <c r="L1663">
        <v>213</v>
      </c>
      <c r="M1663">
        <v>102</v>
      </c>
      <c r="N1663">
        <v>2004</v>
      </c>
      <c r="O1663">
        <v>7</v>
      </c>
      <c r="P1663" t="s">
        <v>34</v>
      </c>
      <c r="Q1663" t="b">
        <f>AND(ISNUMBER(data_to_clean[[#This Row],[revenue_formatted]]),ISNUMBER(data_to_clean[[#This Row],[growth_formatted_%]]),ISNUMBER(data_to_clean[[#This Row],[workers]]),ISNUMBER(data_to_clean[[#This Row],[previous_workers]]),ISNUMBER(data_to_clean[[#This Row],[founded]]),ISNUMBER(data_to_clean[[#This Row],[yrs_on_list]]))</f>
        <v>1</v>
      </c>
    </row>
    <row r="1664" spans="1:17" x14ac:dyDescent="0.25">
      <c r="A1664">
        <v>1658</v>
      </c>
      <c r="B1664" t="s">
        <v>6344</v>
      </c>
      <c r="C1664" t="s">
        <v>503</v>
      </c>
      <c r="D1664" t="str">
        <f>VLOOKUP(data_to_clean[[#This Row],[state]],abbreviation_table[],2,FALSE)</f>
        <v>Illinois</v>
      </c>
      <c r="E1664" t="s">
        <v>6346</v>
      </c>
      <c r="F1664" t="str">
        <f>TRIM(LEFT(data_to_clean[[#This Row],[revenue]],FIND(" ",data_to_clean[[#This Row],[revenue]])))</f>
        <v>59.2</v>
      </c>
      <c r="G1664" t="str">
        <f>RIGHT(data_to_clean[[#This Row],[revenue]],LEN(data_to_clean[[#This Row],[revenue]])-FIND(" ",data_to_clean[[#This Row],[revenue]]))</f>
        <v>Million</v>
      </c>
      <c r="H1664" s="7">
        <f>VALUE(IF(data_to_clean[[#This Row],[multiplicity]]="Million",_xlfn.CONCAT(SUBSTITUTE(data_to_clean[[#This Row],[number]],".",""),"00000"),_xlfn.CONCAT(SUBSTITUTE(data_to_clean[[#This Row],[number]],".",""),"00000000")))</f>
        <v>59200000</v>
      </c>
      <c r="I1664" t="s">
        <v>6347</v>
      </c>
      <c r="J1664">
        <f>ROUND(VALUE(SUBSTITUTE(data_to_clean[[#This Row],[growth_%]],".",",")),0)</f>
        <v>248</v>
      </c>
      <c r="K1664" t="s">
        <v>156</v>
      </c>
      <c r="L1664">
        <v>257</v>
      </c>
      <c r="M1664">
        <v>75</v>
      </c>
      <c r="N1664">
        <v>2009</v>
      </c>
      <c r="O1664">
        <v>2</v>
      </c>
      <c r="P1664" t="s">
        <v>506</v>
      </c>
      <c r="Q1664" t="b">
        <f>AND(ISNUMBER(data_to_clean[[#This Row],[revenue_formatted]]),ISNUMBER(data_to_clean[[#This Row],[growth_formatted_%]]),ISNUMBER(data_to_clean[[#This Row],[workers]]),ISNUMBER(data_to_clean[[#This Row],[previous_workers]]),ISNUMBER(data_to_clean[[#This Row],[founded]]),ISNUMBER(data_to_clean[[#This Row],[yrs_on_list]]))</f>
        <v>1</v>
      </c>
    </row>
    <row r="1665" spans="1:17" x14ac:dyDescent="0.25">
      <c r="A1665">
        <v>1659</v>
      </c>
      <c r="B1665" t="s">
        <v>6348</v>
      </c>
      <c r="C1665" t="s">
        <v>86</v>
      </c>
      <c r="D1665" t="str">
        <f>VLOOKUP(data_to_clean[[#This Row],[state]],abbreviation_table[],2,FALSE)</f>
        <v>Colorado</v>
      </c>
      <c r="E1665" t="s">
        <v>1473</v>
      </c>
      <c r="F1665" t="str">
        <f>TRIM(LEFT(data_to_clean[[#This Row],[revenue]],FIND(" ",data_to_clean[[#This Row],[revenue]])))</f>
        <v>5</v>
      </c>
      <c r="G1665" t="str">
        <f>RIGHT(data_to_clean[[#This Row],[revenue]],LEN(data_to_clean[[#This Row],[revenue]])-FIND(" ",data_to_clean[[#This Row],[revenue]]))</f>
        <v>Million</v>
      </c>
      <c r="H1665" s="7">
        <f>VALUE(IF(data_to_clean[[#This Row],[multiplicity]]="Million",_xlfn.CONCAT(SUBSTITUTE(data_to_clean[[#This Row],[number]],".",""),"00000"),_xlfn.CONCAT(SUBSTITUTE(data_to_clean[[#This Row],[number]],".",""),"00000000")))</f>
        <v>500000</v>
      </c>
      <c r="I1665" t="s">
        <v>6350</v>
      </c>
      <c r="J1665">
        <f>ROUND(VALUE(SUBSTITUTE(data_to_clean[[#This Row],[growth_%]],".",",")),0)</f>
        <v>248</v>
      </c>
      <c r="K1665" t="s">
        <v>233</v>
      </c>
      <c r="L1665">
        <v>19</v>
      </c>
      <c r="M1665">
        <v>9</v>
      </c>
      <c r="N1665">
        <v>2004</v>
      </c>
      <c r="O1665">
        <v>1</v>
      </c>
      <c r="P1665" t="s">
        <v>6351</v>
      </c>
      <c r="Q1665" t="b">
        <f>AND(ISNUMBER(data_to_clean[[#This Row],[revenue_formatted]]),ISNUMBER(data_to_clean[[#This Row],[growth_formatted_%]]),ISNUMBER(data_to_clean[[#This Row],[workers]]),ISNUMBER(data_to_clean[[#This Row],[previous_workers]]),ISNUMBER(data_to_clean[[#This Row],[founded]]),ISNUMBER(data_to_clean[[#This Row],[yrs_on_list]]))</f>
        <v>1</v>
      </c>
    </row>
    <row r="1666" spans="1:17" x14ac:dyDescent="0.25">
      <c r="A1666">
        <v>1660</v>
      </c>
      <c r="B1666" t="s">
        <v>6352</v>
      </c>
      <c r="C1666" t="s">
        <v>52</v>
      </c>
      <c r="D1666" t="str">
        <f>VLOOKUP(data_to_clean[[#This Row],[state]],abbreviation_table[],2,FALSE)</f>
        <v>Florida</v>
      </c>
      <c r="E1666" t="s">
        <v>1231</v>
      </c>
      <c r="F1666" t="str">
        <f>TRIM(LEFT(data_to_clean[[#This Row],[revenue]],FIND(" ",data_to_clean[[#This Row],[revenue]])))</f>
        <v>8.5</v>
      </c>
      <c r="G1666" t="str">
        <f>RIGHT(data_to_clean[[#This Row],[revenue]],LEN(data_to_clean[[#This Row],[revenue]])-FIND(" ",data_to_clean[[#This Row],[revenue]]))</f>
        <v>Million</v>
      </c>
      <c r="H1666" s="7">
        <f>VALUE(IF(data_to_clean[[#This Row],[multiplicity]]="Million",_xlfn.CONCAT(SUBSTITUTE(data_to_clean[[#This Row],[number]],".",""),"00000"),_xlfn.CONCAT(SUBSTITUTE(data_to_clean[[#This Row],[number]],".",""),"00000000")))</f>
        <v>8500000</v>
      </c>
      <c r="I1666" t="s">
        <v>6354</v>
      </c>
      <c r="J1666">
        <f>ROUND(VALUE(SUBSTITUTE(data_to_clean[[#This Row],[growth_%]],".",",")),0)</f>
        <v>247</v>
      </c>
      <c r="K1666" t="s">
        <v>218</v>
      </c>
      <c r="L1666">
        <v>11</v>
      </c>
      <c r="M1666">
        <v>3</v>
      </c>
      <c r="N1666">
        <v>2011</v>
      </c>
      <c r="O1666">
        <v>1</v>
      </c>
      <c r="P1666" t="s">
        <v>1519</v>
      </c>
      <c r="Q1666" t="b">
        <f>AND(ISNUMBER(data_to_clean[[#This Row],[revenue_formatted]]),ISNUMBER(data_to_clean[[#This Row],[growth_formatted_%]]),ISNUMBER(data_to_clean[[#This Row],[workers]]),ISNUMBER(data_to_clean[[#This Row],[previous_workers]]),ISNUMBER(data_to_clean[[#This Row],[founded]]),ISNUMBER(data_to_clean[[#This Row],[yrs_on_list]]))</f>
        <v>1</v>
      </c>
    </row>
    <row r="1667" spans="1:17" x14ac:dyDescent="0.25">
      <c r="A1667">
        <v>1661</v>
      </c>
      <c r="B1667" t="s">
        <v>6355</v>
      </c>
      <c r="C1667" t="s">
        <v>80</v>
      </c>
      <c r="D1667" t="str">
        <f>VLOOKUP(data_to_clean[[#This Row],[state]],abbreviation_table[],2,FALSE)</f>
        <v>California</v>
      </c>
      <c r="E1667" t="s">
        <v>880</v>
      </c>
      <c r="F1667" t="str">
        <f>TRIM(LEFT(data_to_clean[[#This Row],[revenue]],FIND(" ",data_to_clean[[#This Row],[revenue]])))</f>
        <v>12</v>
      </c>
      <c r="G1667" t="str">
        <f>RIGHT(data_to_clean[[#This Row],[revenue]],LEN(data_to_clean[[#This Row],[revenue]])-FIND(" ",data_to_clean[[#This Row],[revenue]]))</f>
        <v>Million</v>
      </c>
      <c r="H1667" s="7">
        <f>VALUE(IF(data_to_clean[[#This Row],[multiplicity]]="Million",_xlfn.CONCAT(SUBSTITUTE(data_to_clean[[#This Row],[number]],".",""),"00000"),_xlfn.CONCAT(SUBSTITUTE(data_to_clean[[#This Row],[number]],".",""),"00000000")))</f>
        <v>1200000</v>
      </c>
      <c r="I1667" t="s">
        <v>6357</v>
      </c>
      <c r="J1667">
        <f>ROUND(VALUE(SUBSTITUTE(data_to_clean[[#This Row],[growth_%]],".",",")),0)</f>
        <v>247</v>
      </c>
      <c r="K1667" t="s">
        <v>107</v>
      </c>
      <c r="L1667">
        <v>89</v>
      </c>
      <c r="M1667">
        <v>13</v>
      </c>
      <c r="N1667">
        <v>2008</v>
      </c>
      <c r="O1667">
        <v>4</v>
      </c>
      <c r="P1667" t="s">
        <v>137</v>
      </c>
      <c r="Q1667" t="b">
        <f>AND(ISNUMBER(data_to_clean[[#This Row],[revenue_formatted]]),ISNUMBER(data_to_clean[[#This Row],[growth_formatted_%]]),ISNUMBER(data_to_clean[[#This Row],[workers]]),ISNUMBER(data_to_clean[[#This Row],[previous_workers]]),ISNUMBER(data_to_clean[[#This Row],[founded]]),ISNUMBER(data_to_clean[[#This Row],[yrs_on_list]]))</f>
        <v>1</v>
      </c>
    </row>
    <row r="1668" spans="1:17" x14ac:dyDescent="0.25">
      <c r="A1668">
        <v>1662</v>
      </c>
      <c r="B1668" t="s">
        <v>6358</v>
      </c>
      <c r="C1668" t="s">
        <v>80</v>
      </c>
      <c r="D1668" t="str">
        <f>VLOOKUP(data_to_clean[[#This Row],[state]],abbreviation_table[],2,FALSE)</f>
        <v>California</v>
      </c>
      <c r="E1668" t="s">
        <v>4791</v>
      </c>
      <c r="F1668" t="str">
        <f>TRIM(LEFT(data_to_clean[[#This Row],[revenue]],FIND(" ",data_to_clean[[#This Row],[revenue]])))</f>
        <v>69.4</v>
      </c>
      <c r="G1668" t="str">
        <f>RIGHT(data_to_clean[[#This Row],[revenue]],LEN(data_to_clean[[#This Row],[revenue]])-FIND(" ",data_to_clean[[#This Row],[revenue]]))</f>
        <v>Million</v>
      </c>
      <c r="H1668" s="7">
        <f>VALUE(IF(data_to_clean[[#This Row],[multiplicity]]="Million",_xlfn.CONCAT(SUBSTITUTE(data_to_clean[[#This Row],[number]],".",""),"00000"),_xlfn.CONCAT(SUBSTITUTE(data_to_clean[[#This Row],[number]],".",""),"00000000")))</f>
        <v>69400000</v>
      </c>
      <c r="I1668" t="s">
        <v>6360</v>
      </c>
      <c r="J1668">
        <f>ROUND(VALUE(SUBSTITUTE(data_to_clean[[#This Row],[growth_%]],".",",")),0)</f>
        <v>246</v>
      </c>
      <c r="K1668" t="s">
        <v>218</v>
      </c>
      <c r="L1668">
        <v>78</v>
      </c>
      <c r="M1668">
        <v>41</v>
      </c>
      <c r="N1668">
        <v>2013</v>
      </c>
      <c r="O1668">
        <v>2</v>
      </c>
      <c r="P1668" t="s">
        <v>410</v>
      </c>
      <c r="Q1668" t="b">
        <f>AND(ISNUMBER(data_to_clean[[#This Row],[revenue_formatted]]),ISNUMBER(data_to_clean[[#This Row],[growth_formatted_%]]),ISNUMBER(data_to_clean[[#This Row],[workers]]),ISNUMBER(data_to_clean[[#This Row],[previous_workers]]),ISNUMBER(data_to_clean[[#This Row],[founded]]),ISNUMBER(data_to_clean[[#This Row],[yrs_on_list]]))</f>
        <v>1</v>
      </c>
    </row>
    <row r="1669" spans="1:17" x14ac:dyDescent="0.25">
      <c r="A1669">
        <v>1663</v>
      </c>
      <c r="B1669" t="s">
        <v>6361</v>
      </c>
      <c r="C1669" t="s">
        <v>59</v>
      </c>
      <c r="D1669" t="str">
        <f>VLOOKUP(data_to_clean[[#This Row],[state]],abbreviation_table[],2,FALSE)</f>
        <v>New Jersey</v>
      </c>
      <c r="E1669" t="s">
        <v>6363</v>
      </c>
      <c r="F1669" t="str">
        <f>TRIM(LEFT(data_to_clean[[#This Row],[revenue]],FIND(" ",data_to_clean[[#This Row],[revenue]])))</f>
        <v>59.1</v>
      </c>
      <c r="G1669" t="str">
        <f>RIGHT(data_to_clean[[#This Row],[revenue]],LEN(data_to_clean[[#This Row],[revenue]])-FIND(" ",data_to_clean[[#This Row],[revenue]]))</f>
        <v>Million</v>
      </c>
      <c r="H1669" s="7">
        <f>VALUE(IF(data_to_clean[[#This Row],[multiplicity]]="Million",_xlfn.CONCAT(SUBSTITUTE(data_to_clean[[#This Row],[number]],".",""),"00000"),_xlfn.CONCAT(SUBSTITUTE(data_to_clean[[#This Row],[number]],".",""),"00000000")))</f>
        <v>59100000</v>
      </c>
      <c r="I1669" t="s">
        <v>6364</v>
      </c>
      <c r="J1669">
        <f>ROUND(VALUE(SUBSTITUTE(data_to_clean[[#This Row],[growth_%]],".",",")),0)</f>
        <v>246</v>
      </c>
      <c r="K1669" t="s">
        <v>40</v>
      </c>
      <c r="L1669">
        <v>65</v>
      </c>
      <c r="M1669">
        <v>6</v>
      </c>
      <c r="N1669">
        <v>2009</v>
      </c>
      <c r="O1669">
        <v>1</v>
      </c>
      <c r="P1669" t="s">
        <v>6365</v>
      </c>
      <c r="Q1669" t="b">
        <f>AND(ISNUMBER(data_to_clean[[#This Row],[revenue_formatted]]),ISNUMBER(data_to_clean[[#This Row],[growth_formatted_%]]),ISNUMBER(data_to_clean[[#This Row],[workers]]),ISNUMBER(data_to_clean[[#This Row],[previous_workers]]),ISNUMBER(data_to_clean[[#This Row],[founded]]),ISNUMBER(data_to_clean[[#This Row],[yrs_on_list]]))</f>
        <v>1</v>
      </c>
    </row>
    <row r="1670" spans="1:17" x14ac:dyDescent="0.25">
      <c r="A1670">
        <v>1664</v>
      </c>
      <c r="B1670" t="s">
        <v>6366</v>
      </c>
      <c r="C1670" t="s">
        <v>105</v>
      </c>
      <c r="D1670" t="str">
        <f>VLOOKUP(data_to_clean[[#This Row],[state]],abbreviation_table[],2,FALSE)</f>
        <v>New York</v>
      </c>
      <c r="E1670" t="s">
        <v>2058</v>
      </c>
      <c r="F1670" t="str">
        <f>TRIM(LEFT(data_to_clean[[#This Row],[revenue]],FIND(" ",data_to_clean[[#This Row],[revenue]])))</f>
        <v>30.1</v>
      </c>
      <c r="G1670" t="str">
        <f>RIGHT(data_to_clean[[#This Row],[revenue]],LEN(data_to_clean[[#This Row],[revenue]])-FIND(" ",data_to_clean[[#This Row],[revenue]]))</f>
        <v>Million</v>
      </c>
      <c r="H1670" s="7">
        <f>VALUE(IF(data_to_clean[[#This Row],[multiplicity]]="Million",_xlfn.CONCAT(SUBSTITUTE(data_to_clean[[#This Row],[number]],".",""),"00000"),_xlfn.CONCAT(SUBSTITUTE(data_to_clean[[#This Row],[number]],".",""),"00000000")))</f>
        <v>30100000</v>
      </c>
      <c r="I1670" t="s">
        <v>6368</v>
      </c>
      <c r="J1670">
        <f>ROUND(VALUE(SUBSTITUTE(data_to_clean[[#This Row],[growth_%]],".",",")),0)</f>
        <v>246</v>
      </c>
      <c r="K1670" t="s">
        <v>336</v>
      </c>
      <c r="L1670">
        <v>46</v>
      </c>
      <c r="M1670">
        <v>11</v>
      </c>
      <c r="N1670">
        <v>2004</v>
      </c>
      <c r="O1670">
        <v>2</v>
      </c>
      <c r="P1670" t="s">
        <v>882</v>
      </c>
      <c r="Q1670" t="b">
        <f>AND(ISNUMBER(data_to_clean[[#This Row],[revenue_formatted]]),ISNUMBER(data_to_clean[[#This Row],[growth_formatted_%]]),ISNUMBER(data_to_clean[[#This Row],[workers]]),ISNUMBER(data_to_clean[[#This Row],[previous_workers]]),ISNUMBER(data_to_clean[[#This Row],[founded]]),ISNUMBER(data_to_clean[[#This Row],[yrs_on_list]]))</f>
        <v>1</v>
      </c>
    </row>
    <row r="1671" spans="1:17" x14ac:dyDescent="0.25">
      <c r="A1671">
        <v>1665</v>
      </c>
      <c r="B1671" t="s">
        <v>6369</v>
      </c>
      <c r="C1671" t="s">
        <v>80</v>
      </c>
      <c r="D1671" t="str">
        <f>VLOOKUP(data_to_clean[[#This Row],[state]],abbreviation_table[],2,FALSE)</f>
        <v>California</v>
      </c>
      <c r="E1671" t="s">
        <v>6371</v>
      </c>
      <c r="F1671" t="str">
        <f>TRIM(LEFT(data_to_clean[[#This Row],[revenue]],FIND(" ",data_to_clean[[#This Row],[revenue]])))</f>
        <v>253.9</v>
      </c>
      <c r="G1671" t="str">
        <f>RIGHT(data_to_clean[[#This Row],[revenue]],LEN(data_to_clean[[#This Row],[revenue]])-FIND(" ",data_to_clean[[#This Row],[revenue]]))</f>
        <v>Million</v>
      </c>
      <c r="H1671" s="7">
        <f>VALUE(IF(data_to_clean[[#This Row],[multiplicity]]="Million",_xlfn.CONCAT(SUBSTITUTE(data_to_clean[[#This Row],[number]],".",""),"00000"),_xlfn.CONCAT(SUBSTITUTE(data_to_clean[[#This Row],[number]],".",""),"00000000")))</f>
        <v>253900000</v>
      </c>
      <c r="I1671" t="s">
        <v>6372</v>
      </c>
      <c r="J1671">
        <f>ROUND(VALUE(SUBSTITUTE(data_to_clean[[#This Row],[growth_%]],".",",")),0)</f>
        <v>246</v>
      </c>
      <c r="K1671" t="s">
        <v>18</v>
      </c>
      <c r="L1671">
        <v>653</v>
      </c>
      <c r="M1671">
        <v>273</v>
      </c>
      <c r="N1671">
        <v>2001</v>
      </c>
      <c r="O1671">
        <v>9</v>
      </c>
      <c r="P1671" t="s">
        <v>1351</v>
      </c>
      <c r="Q1671" t="b">
        <f>AND(ISNUMBER(data_to_clean[[#This Row],[revenue_formatted]]),ISNUMBER(data_to_clean[[#This Row],[growth_formatted_%]]),ISNUMBER(data_to_clean[[#This Row],[workers]]),ISNUMBER(data_to_clean[[#This Row],[previous_workers]]),ISNUMBER(data_to_clean[[#This Row],[founded]]),ISNUMBER(data_to_clean[[#This Row],[yrs_on_list]]))</f>
        <v>1</v>
      </c>
    </row>
    <row r="1672" spans="1:17" x14ac:dyDescent="0.25">
      <c r="A1672">
        <v>1666</v>
      </c>
      <c r="B1672" t="s">
        <v>6373</v>
      </c>
      <c r="C1672" t="s">
        <v>2798</v>
      </c>
      <c r="D1672" t="str">
        <f>VLOOKUP(data_to_clean[[#This Row],[state]],abbreviation_table[],2,FALSE)</f>
        <v>Arkansas</v>
      </c>
      <c r="E1672" t="s">
        <v>6375</v>
      </c>
      <c r="F1672" t="str">
        <f>TRIM(LEFT(data_to_clean[[#This Row],[revenue]],FIND(" ",data_to_clean[[#This Row],[revenue]])))</f>
        <v>27.9</v>
      </c>
      <c r="G1672" t="str">
        <f>RIGHT(data_to_clean[[#This Row],[revenue]],LEN(data_to_clean[[#This Row],[revenue]])-FIND(" ",data_to_clean[[#This Row],[revenue]]))</f>
        <v>Million</v>
      </c>
      <c r="H1672" s="7">
        <f>VALUE(IF(data_to_clean[[#This Row],[multiplicity]]="Million",_xlfn.CONCAT(SUBSTITUTE(data_to_clean[[#This Row],[number]],".",""),"00000"),_xlfn.CONCAT(SUBSTITUTE(data_to_clean[[#This Row],[number]],".",""),"00000000")))</f>
        <v>27900000</v>
      </c>
      <c r="I1672" t="s">
        <v>6376</v>
      </c>
      <c r="J1672">
        <f>ROUND(VALUE(SUBSTITUTE(data_to_clean[[#This Row],[growth_%]],".",",")),0)</f>
        <v>246</v>
      </c>
      <c r="K1672" t="s">
        <v>48</v>
      </c>
      <c r="L1672">
        <v>17</v>
      </c>
      <c r="M1672">
        <v>12</v>
      </c>
      <c r="N1672">
        <v>2014</v>
      </c>
      <c r="O1672">
        <v>3</v>
      </c>
      <c r="P1672" t="s">
        <v>6377</v>
      </c>
      <c r="Q1672" t="b">
        <f>AND(ISNUMBER(data_to_clean[[#This Row],[revenue_formatted]]),ISNUMBER(data_to_clean[[#This Row],[growth_formatted_%]]),ISNUMBER(data_to_clean[[#This Row],[workers]]),ISNUMBER(data_to_clean[[#This Row],[previous_workers]]),ISNUMBER(data_to_clean[[#This Row],[founded]]),ISNUMBER(data_to_clean[[#This Row],[yrs_on_list]]))</f>
        <v>1</v>
      </c>
    </row>
    <row r="1673" spans="1:17" x14ac:dyDescent="0.25">
      <c r="A1673">
        <v>1667</v>
      </c>
      <c r="B1673" t="s">
        <v>6378</v>
      </c>
      <c r="C1673" t="s">
        <v>52</v>
      </c>
      <c r="D1673" t="str">
        <f>VLOOKUP(data_to_clean[[#This Row],[state]],abbreviation_table[],2,FALSE)</f>
        <v>Florida</v>
      </c>
      <c r="E1673" t="s">
        <v>4541</v>
      </c>
      <c r="F1673" t="str">
        <f>TRIM(LEFT(data_to_clean[[#This Row],[revenue]],FIND(" ",data_to_clean[[#This Row],[revenue]])))</f>
        <v>33.7</v>
      </c>
      <c r="G1673" t="str">
        <f>RIGHT(data_to_clean[[#This Row],[revenue]],LEN(data_to_clean[[#This Row],[revenue]])-FIND(" ",data_to_clean[[#This Row],[revenue]]))</f>
        <v>Million</v>
      </c>
      <c r="H1673" s="7">
        <f>VALUE(IF(data_to_clean[[#This Row],[multiplicity]]="Million",_xlfn.CONCAT(SUBSTITUTE(data_to_clean[[#This Row],[number]],".",""),"00000"),_xlfn.CONCAT(SUBSTITUTE(data_to_clean[[#This Row],[number]],".",""),"00000000")))</f>
        <v>33700000</v>
      </c>
      <c r="I1673" t="s">
        <v>6380</v>
      </c>
      <c r="J1673">
        <f>ROUND(VALUE(SUBSTITUTE(data_to_clean[[#This Row],[growth_%]],".",",")),0)</f>
        <v>246</v>
      </c>
      <c r="K1673" t="s">
        <v>297</v>
      </c>
      <c r="L1673">
        <v>105</v>
      </c>
      <c r="M1673">
        <v>115</v>
      </c>
      <c r="N1673">
        <v>2006</v>
      </c>
      <c r="O1673">
        <v>7</v>
      </c>
      <c r="P1673" t="s">
        <v>203</v>
      </c>
      <c r="Q1673" t="b">
        <f>AND(ISNUMBER(data_to_clean[[#This Row],[revenue_formatted]]),ISNUMBER(data_to_clean[[#This Row],[growth_formatted_%]]),ISNUMBER(data_to_clean[[#This Row],[workers]]),ISNUMBER(data_to_clean[[#This Row],[previous_workers]]),ISNUMBER(data_to_clean[[#This Row],[founded]]),ISNUMBER(data_to_clean[[#This Row],[yrs_on_list]]))</f>
        <v>1</v>
      </c>
    </row>
    <row r="1674" spans="1:17" x14ac:dyDescent="0.25">
      <c r="A1674">
        <v>1668</v>
      </c>
      <c r="B1674" t="s">
        <v>6381</v>
      </c>
      <c r="C1674" t="s">
        <v>22</v>
      </c>
      <c r="D1674" t="str">
        <f>VLOOKUP(data_to_clean[[#This Row],[state]],abbreviation_table[],2,FALSE)</f>
        <v>Tennessee</v>
      </c>
      <c r="E1674" t="s">
        <v>287</v>
      </c>
      <c r="F1674" t="str">
        <f>TRIM(LEFT(data_to_clean[[#This Row],[revenue]],FIND(" ",data_to_clean[[#This Row],[revenue]])))</f>
        <v>6.3</v>
      </c>
      <c r="G1674" t="str">
        <f>RIGHT(data_to_clean[[#This Row],[revenue]],LEN(data_to_clean[[#This Row],[revenue]])-FIND(" ",data_to_clean[[#This Row],[revenue]]))</f>
        <v>Million</v>
      </c>
      <c r="H1674" s="7">
        <f>VALUE(IF(data_to_clean[[#This Row],[multiplicity]]="Million",_xlfn.CONCAT(SUBSTITUTE(data_to_clean[[#This Row],[number]],".",""),"00000"),_xlfn.CONCAT(SUBSTITUTE(data_to_clean[[#This Row],[number]],".",""),"00000000")))</f>
        <v>6300000</v>
      </c>
      <c r="I1674" t="s">
        <v>6383</v>
      </c>
      <c r="J1674">
        <f>ROUND(VALUE(SUBSTITUTE(data_to_clean[[#This Row],[growth_%]],".",",")),0)</f>
        <v>246</v>
      </c>
      <c r="K1674" t="s">
        <v>55</v>
      </c>
      <c r="L1674">
        <v>29</v>
      </c>
      <c r="M1674">
        <v>6</v>
      </c>
      <c r="N1674">
        <v>2012</v>
      </c>
      <c r="O1674">
        <v>3</v>
      </c>
      <c r="P1674" t="s">
        <v>6384</v>
      </c>
      <c r="Q1674" t="b">
        <f>AND(ISNUMBER(data_to_clean[[#This Row],[revenue_formatted]]),ISNUMBER(data_to_clean[[#This Row],[growth_formatted_%]]),ISNUMBER(data_to_clean[[#This Row],[workers]]),ISNUMBER(data_to_clean[[#This Row],[previous_workers]]),ISNUMBER(data_to_clean[[#This Row],[founded]]),ISNUMBER(data_to_clean[[#This Row],[yrs_on_list]]))</f>
        <v>1</v>
      </c>
    </row>
    <row r="1675" spans="1:17" x14ac:dyDescent="0.25">
      <c r="A1675">
        <v>1669</v>
      </c>
      <c r="B1675" t="s">
        <v>6385</v>
      </c>
      <c r="C1675" t="s">
        <v>119</v>
      </c>
      <c r="D1675" t="str">
        <f>VLOOKUP(data_to_clean[[#This Row],[state]],abbreviation_table[],2,FALSE)</f>
        <v>Georgia</v>
      </c>
      <c r="E1675" t="s">
        <v>269</v>
      </c>
      <c r="F1675" t="str">
        <f>TRIM(LEFT(data_to_clean[[#This Row],[revenue]],FIND(" ",data_to_clean[[#This Row],[revenue]])))</f>
        <v>7</v>
      </c>
      <c r="G1675" t="str">
        <f>RIGHT(data_to_clean[[#This Row],[revenue]],LEN(data_to_clean[[#This Row],[revenue]])-FIND(" ",data_to_clean[[#This Row],[revenue]]))</f>
        <v>Million</v>
      </c>
      <c r="H1675" s="7">
        <f>VALUE(IF(data_to_clean[[#This Row],[multiplicity]]="Million",_xlfn.CONCAT(SUBSTITUTE(data_to_clean[[#This Row],[number]],".",""),"00000"),_xlfn.CONCAT(SUBSTITUTE(data_to_clean[[#This Row],[number]],".",""),"00000000")))</f>
        <v>700000</v>
      </c>
      <c r="I1675" t="s">
        <v>6387</v>
      </c>
      <c r="J1675">
        <f>ROUND(VALUE(SUBSTITUTE(data_to_clean[[#This Row],[growth_%]],".",",")),0)</f>
        <v>245</v>
      </c>
      <c r="K1675" t="s">
        <v>156</v>
      </c>
      <c r="L1675">
        <v>12</v>
      </c>
      <c r="M1675">
        <v>5</v>
      </c>
      <c r="N1675">
        <v>2001</v>
      </c>
      <c r="O1675">
        <v>1</v>
      </c>
      <c r="P1675" t="s">
        <v>2055</v>
      </c>
      <c r="Q1675" t="b">
        <f>AND(ISNUMBER(data_to_clean[[#This Row],[revenue_formatted]]),ISNUMBER(data_to_clean[[#This Row],[growth_formatted_%]]),ISNUMBER(data_to_clean[[#This Row],[workers]]),ISNUMBER(data_to_clean[[#This Row],[previous_workers]]),ISNUMBER(data_to_clean[[#This Row],[founded]]),ISNUMBER(data_to_clean[[#This Row],[yrs_on_list]]))</f>
        <v>1</v>
      </c>
    </row>
    <row r="1676" spans="1:17" x14ac:dyDescent="0.25">
      <c r="A1676">
        <v>1670</v>
      </c>
      <c r="B1676" t="s">
        <v>6388</v>
      </c>
      <c r="C1676" t="s">
        <v>80</v>
      </c>
      <c r="D1676" t="str">
        <f>VLOOKUP(data_to_clean[[#This Row],[state]],abbreviation_table[],2,FALSE)</f>
        <v>California</v>
      </c>
      <c r="E1676" t="s">
        <v>2604</v>
      </c>
      <c r="F1676" t="str">
        <f>TRIM(LEFT(data_to_clean[[#This Row],[revenue]],FIND(" ",data_to_clean[[#This Row],[revenue]])))</f>
        <v>29.6</v>
      </c>
      <c r="G1676" t="str">
        <f>RIGHT(data_to_clean[[#This Row],[revenue]],LEN(data_to_clean[[#This Row],[revenue]])-FIND(" ",data_to_clean[[#This Row],[revenue]]))</f>
        <v>Million</v>
      </c>
      <c r="H1676" s="7">
        <f>VALUE(IF(data_to_clean[[#This Row],[multiplicity]]="Million",_xlfn.CONCAT(SUBSTITUTE(data_to_clean[[#This Row],[number]],".",""),"00000"),_xlfn.CONCAT(SUBSTITUTE(data_to_clean[[#This Row],[number]],".",""),"00000000")))</f>
        <v>29600000</v>
      </c>
      <c r="I1676" t="s">
        <v>6390</v>
      </c>
      <c r="J1676">
        <f>ROUND(VALUE(SUBSTITUTE(data_to_clean[[#This Row],[growth_%]],".",",")),0)</f>
        <v>245</v>
      </c>
      <c r="K1676" t="s">
        <v>107</v>
      </c>
      <c r="L1676">
        <v>90</v>
      </c>
      <c r="M1676">
        <v>40</v>
      </c>
      <c r="N1676">
        <v>2014</v>
      </c>
      <c r="O1676">
        <v>2</v>
      </c>
      <c r="P1676" t="s">
        <v>6391</v>
      </c>
      <c r="Q1676" t="b">
        <f>AND(ISNUMBER(data_to_clean[[#This Row],[revenue_formatted]]),ISNUMBER(data_to_clean[[#This Row],[growth_formatted_%]]),ISNUMBER(data_to_clean[[#This Row],[workers]]),ISNUMBER(data_to_clean[[#This Row],[previous_workers]]),ISNUMBER(data_to_clean[[#This Row],[founded]]),ISNUMBER(data_to_clean[[#This Row],[yrs_on_list]]))</f>
        <v>1</v>
      </c>
    </row>
    <row r="1677" spans="1:17" x14ac:dyDescent="0.25">
      <c r="A1677">
        <v>1671</v>
      </c>
      <c r="B1677" t="s">
        <v>6392</v>
      </c>
      <c r="C1677" t="s">
        <v>52</v>
      </c>
      <c r="D1677" t="str">
        <f>VLOOKUP(data_to_clean[[#This Row],[state]],abbreviation_table[],2,FALSE)</f>
        <v>Florida</v>
      </c>
      <c r="E1677" t="s">
        <v>880</v>
      </c>
      <c r="F1677" t="str">
        <f>TRIM(LEFT(data_to_clean[[#This Row],[revenue]],FIND(" ",data_to_clean[[#This Row],[revenue]])))</f>
        <v>12</v>
      </c>
      <c r="G1677" t="str">
        <f>RIGHT(data_to_clean[[#This Row],[revenue]],LEN(data_to_clean[[#This Row],[revenue]])-FIND(" ",data_to_clean[[#This Row],[revenue]]))</f>
        <v>Million</v>
      </c>
      <c r="H1677" s="7">
        <f>VALUE(IF(data_to_clean[[#This Row],[multiplicity]]="Million",_xlfn.CONCAT(SUBSTITUTE(data_to_clean[[#This Row],[number]],".",""),"00000"),_xlfn.CONCAT(SUBSTITUTE(data_to_clean[[#This Row],[number]],".",""),"00000000")))</f>
        <v>1200000</v>
      </c>
      <c r="I1677" t="s">
        <v>6394</v>
      </c>
      <c r="J1677">
        <f>ROUND(VALUE(SUBSTITUTE(data_to_clean[[#This Row],[growth_%]],".",",")),0)</f>
        <v>245</v>
      </c>
      <c r="K1677" t="s">
        <v>149</v>
      </c>
      <c r="L1677">
        <v>25</v>
      </c>
      <c r="M1677">
        <v>15</v>
      </c>
      <c r="N1677">
        <v>1998</v>
      </c>
      <c r="O1677">
        <v>2</v>
      </c>
      <c r="P1677" t="s">
        <v>203</v>
      </c>
      <c r="Q1677" t="b">
        <f>AND(ISNUMBER(data_to_clean[[#This Row],[revenue_formatted]]),ISNUMBER(data_to_clean[[#This Row],[growth_formatted_%]]),ISNUMBER(data_to_clean[[#This Row],[workers]]),ISNUMBER(data_to_clean[[#This Row],[previous_workers]]),ISNUMBER(data_to_clean[[#This Row],[founded]]),ISNUMBER(data_to_clean[[#This Row],[yrs_on_list]]))</f>
        <v>1</v>
      </c>
    </row>
    <row r="1678" spans="1:17" x14ac:dyDescent="0.25">
      <c r="A1678">
        <v>1672</v>
      </c>
      <c r="B1678" t="s">
        <v>6395</v>
      </c>
      <c r="C1678" t="s">
        <v>1262</v>
      </c>
      <c r="D1678" t="str">
        <f>VLOOKUP(data_to_clean[[#This Row],[state]],abbreviation_table[],2,FALSE)</f>
        <v>South Carolina</v>
      </c>
      <c r="E1678" t="s">
        <v>585</v>
      </c>
      <c r="F1678" t="str">
        <f>TRIM(LEFT(data_to_clean[[#This Row],[revenue]],FIND(" ",data_to_clean[[#This Row],[revenue]])))</f>
        <v>7.6</v>
      </c>
      <c r="G1678" t="str">
        <f>RIGHT(data_to_clean[[#This Row],[revenue]],LEN(data_to_clean[[#This Row],[revenue]])-FIND(" ",data_to_clean[[#This Row],[revenue]]))</f>
        <v>Million</v>
      </c>
      <c r="H1678" s="7">
        <f>VALUE(IF(data_to_clean[[#This Row],[multiplicity]]="Million",_xlfn.CONCAT(SUBSTITUTE(data_to_clean[[#This Row],[number]],".",""),"00000"),_xlfn.CONCAT(SUBSTITUTE(data_to_clean[[#This Row],[number]],".",""),"00000000")))</f>
        <v>7600000</v>
      </c>
      <c r="I1678" t="s">
        <v>6397</v>
      </c>
      <c r="J1678">
        <f>ROUND(VALUE(SUBSTITUTE(data_to_clean[[#This Row],[growth_%]],".",",")),0)</f>
        <v>245</v>
      </c>
      <c r="K1678" t="s">
        <v>156</v>
      </c>
      <c r="L1678">
        <v>49</v>
      </c>
      <c r="M1678">
        <v>10</v>
      </c>
      <c r="N1678">
        <v>2015</v>
      </c>
      <c r="O1678">
        <v>2</v>
      </c>
      <c r="P1678" t="s">
        <v>6398</v>
      </c>
      <c r="Q1678" t="b">
        <f>AND(ISNUMBER(data_to_clean[[#This Row],[revenue_formatted]]),ISNUMBER(data_to_clean[[#This Row],[growth_formatted_%]]),ISNUMBER(data_to_clean[[#This Row],[workers]]),ISNUMBER(data_to_clean[[#This Row],[previous_workers]]),ISNUMBER(data_to_clean[[#This Row],[founded]]),ISNUMBER(data_to_clean[[#This Row],[yrs_on_list]]))</f>
        <v>1</v>
      </c>
    </row>
    <row r="1679" spans="1:17" x14ac:dyDescent="0.25">
      <c r="A1679">
        <v>1673</v>
      </c>
      <c r="B1679" t="s">
        <v>6399</v>
      </c>
      <c r="C1679" t="s">
        <v>30</v>
      </c>
      <c r="D1679" t="str">
        <f>VLOOKUP(data_to_clean[[#This Row],[state]],abbreviation_table[],2,FALSE)</f>
        <v>Texas</v>
      </c>
      <c r="E1679" t="s">
        <v>493</v>
      </c>
      <c r="F1679" t="str">
        <f>TRIM(LEFT(data_to_clean[[#This Row],[revenue]],FIND(" ",data_to_clean[[#This Row],[revenue]])))</f>
        <v>3.9</v>
      </c>
      <c r="G1679" t="str">
        <f>RIGHT(data_to_clean[[#This Row],[revenue]],LEN(data_to_clean[[#This Row],[revenue]])-FIND(" ",data_to_clean[[#This Row],[revenue]]))</f>
        <v>Million</v>
      </c>
      <c r="H1679" s="7">
        <f>VALUE(IF(data_to_clean[[#This Row],[multiplicity]]="Million",_xlfn.CONCAT(SUBSTITUTE(data_to_clean[[#This Row],[number]],".",""),"00000"),_xlfn.CONCAT(SUBSTITUTE(data_to_clean[[#This Row],[number]],".",""),"00000000")))</f>
        <v>3900000</v>
      </c>
      <c r="I1679" t="s">
        <v>6401</v>
      </c>
      <c r="J1679">
        <f>ROUND(VALUE(SUBSTITUTE(data_to_clean[[#This Row],[growth_%]],".",",")),0)</f>
        <v>245</v>
      </c>
      <c r="K1679" t="s">
        <v>233</v>
      </c>
      <c r="L1679">
        <v>34</v>
      </c>
      <c r="M1679">
        <v>15</v>
      </c>
      <c r="N1679">
        <v>2010</v>
      </c>
      <c r="O1679">
        <v>2</v>
      </c>
      <c r="P1679" t="s">
        <v>5067</v>
      </c>
      <c r="Q1679" t="b">
        <f>AND(ISNUMBER(data_to_clean[[#This Row],[revenue_formatted]]),ISNUMBER(data_to_clean[[#This Row],[growth_formatted_%]]),ISNUMBER(data_to_clean[[#This Row],[workers]]),ISNUMBER(data_to_clean[[#This Row],[previous_workers]]),ISNUMBER(data_to_clean[[#This Row],[founded]]),ISNUMBER(data_to_clean[[#This Row],[yrs_on_list]]))</f>
        <v>1</v>
      </c>
    </row>
    <row r="1680" spans="1:17" x14ac:dyDescent="0.25">
      <c r="A1680">
        <v>1674</v>
      </c>
      <c r="B1680" t="s">
        <v>6402</v>
      </c>
      <c r="C1680" t="s">
        <v>119</v>
      </c>
      <c r="D1680" t="str">
        <f>VLOOKUP(data_to_clean[[#This Row],[state]],abbreviation_table[],2,FALSE)</f>
        <v>Georgia</v>
      </c>
      <c r="E1680" t="s">
        <v>1628</v>
      </c>
      <c r="F1680" t="str">
        <f>TRIM(LEFT(data_to_clean[[#This Row],[revenue]],FIND(" ",data_to_clean[[#This Row],[revenue]])))</f>
        <v>16</v>
      </c>
      <c r="G1680" t="str">
        <f>RIGHT(data_to_clean[[#This Row],[revenue]],LEN(data_to_clean[[#This Row],[revenue]])-FIND(" ",data_to_clean[[#This Row],[revenue]]))</f>
        <v>Million</v>
      </c>
      <c r="H1680" s="7">
        <f>VALUE(IF(data_to_clean[[#This Row],[multiplicity]]="Million",_xlfn.CONCAT(SUBSTITUTE(data_to_clean[[#This Row],[number]],".",""),"00000"),_xlfn.CONCAT(SUBSTITUTE(data_to_clean[[#This Row],[number]],".",""),"00000000")))</f>
        <v>1600000</v>
      </c>
      <c r="I1680" t="s">
        <v>6404</v>
      </c>
      <c r="J1680">
        <f>ROUND(VALUE(SUBSTITUTE(data_to_clean[[#This Row],[growth_%]],".",",")),0)</f>
        <v>245</v>
      </c>
      <c r="K1680" t="s">
        <v>257</v>
      </c>
      <c r="L1680">
        <v>240</v>
      </c>
      <c r="M1680">
        <v>72</v>
      </c>
      <c r="N1680">
        <v>2013</v>
      </c>
      <c r="O1680">
        <v>2</v>
      </c>
      <c r="P1680" t="s">
        <v>6405</v>
      </c>
      <c r="Q1680" t="b">
        <f>AND(ISNUMBER(data_to_clean[[#This Row],[revenue_formatted]]),ISNUMBER(data_to_clean[[#This Row],[growth_formatted_%]]),ISNUMBER(data_to_clean[[#This Row],[workers]]),ISNUMBER(data_to_clean[[#This Row],[previous_workers]]),ISNUMBER(data_to_clean[[#This Row],[founded]]),ISNUMBER(data_to_clean[[#This Row],[yrs_on_list]]))</f>
        <v>1</v>
      </c>
    </row>
    <row r="1681" spans="1:17" x14ac:dyDescent="0.25">
      <c r="A1681">
        <v>1675</v>
      </c>
      <c r="B1681" t="s">
        <v>6406</v>
      </c>
      <c r="C1681" t="s">
        <v>66</v>
      </c>
      <c r="D1681" t="str">
        <f>VLOOKUP(data_to_clean[[#This Row],[state]],abbreviation_table[],2,FALSE)</f>
        <v>Virginia</v>
      </c>
      <c r="E1681" t="s">
        <v>334</v>
      </c>
      <c r="F1681" t="str">
        <f>TRIM(LEFT(data_to_clean[[#This Row],[revenue]],FIND(" ",data_to_clean[[#This Row],[revenue]])))</f>
        <v>5.1</v>
      </c>
      <c r="G1681" t="str">
        <f>RIGHT(data_to_clean[[#This Row],[revenue]],LEN(data_to_clean[[#This Row],[revenue]])-FIND(" ",data_to_clean[[#This Row],[revenue]]))</f>
        <v>Million</v>
      </c>
      <c r="H1681" s="7">
        <f>VALUE(IF(data_to_clean[[#This Row],[multiplicity]]="Million",_xlfn.CONCAT(SUBSTITUTE(data_to_clean[[#This Row],[number]],".",""),"00000"),_xlfn.CONCAT(SUBSTITUTE(data_to_clean[[#This Row],[number]],".",""),"00000000")))</f>
        <v>5100000</v>
      </c>
      <c r="I1681" t="s">
        <v>6408</v>
      </c>
      <c r="J1681">
        <f>ROUND(VALUE(SUBSTITUTE(data_to_clean[[#This Row],[growth_%]],".",",")),0)</f>
        <v>244</v>
      </c>
      <c r="K1681" t="s">
        <v>181</v>
      </c>
      <c r="L1681">
        <v>50</v>
      </c>
      <c r="M1681">
        <v>10</v>
      </c>
      <c r="N1681">
        <v>2003</v>
      </c>
      <c r="O1681">
        <v>1</v>
      </c>
      <c r="P1681" t="s">
        <v>921</v>
      </c>
      <c r="Q1681" t="b">
        <f>AND(ISNUMBER(data_to_clean[[#This Row],[revenue_formatted]]),ISNUMBER(data_to_clean[[#This Row],[growth_formatted_%]]),ISNUMBER(data_to_clean[[#This Row],[workers]]),ISNUMBER(data_to_clean[[#This Row],[previous_workers]]),ISNUMBER(data_to_clean[[#This Row],[founded]]),ISNUMBER(data_to_clean[[#This Row],[yrs_on_list]]))</f>
        <v>1</v>
      </c>
    </row>
    <row r="1682" spans="1:17" x14ac:dyDescent="0.25">
      <c r="A1682">
        <v>1676</v>
      </c>
      <c r="B1682" t="s">
        <v>6409</v>
      </c>
      <c r="C1682" t="s">
        <v>66</v>
      </c>
      <c r="D1682" t="str">
        <f>VLOOKUP(data_to_clean[[#This Row],[state]],abbreviation_table[],2,FALSE)</f>
        <v>Virginia</v>
      </c>
      <c r="E1682" t="s">
        <v>5092</v>
      </c>
      <c r="F1682" t="str">
        <f>TRIM(LEFT(data_to_clean[[#This Row],[revenue]],FIND(" ",data_to_clean[[#This Row],[revenue]])))</f>
        <v>45.6</v>
      </c>
      <c r="G1682" t="str">
        <f>RIGHT(data_to_clean[[#This Row],[revenue]],LEN(data_to_clean[[#This Row],[revenue]])-FIND(" ",data_to_clean[[#This Row],[revenue]]))</f>
        <v>Million</v>
      </c>
      <c r="H1682" s="7">
        <f>VALUE(IF(data_to_clean[[#This Row],[multiplicity]]="Million",_xlfn.CONCAT(SUBSTITUTE(data_to_clean[[#This Row],[number]],".",""),"00000"),_xlfn.CONCAT(SUBSTITUTE(data_to_clean[[#This Row],[number]],".",""),"00000000")))</f>
        <v>45600000</v>
      </c>
      <c r="I1682" t="s">
        <v>6411</v>
      </c>
      <c r="J1682">
        <f>ROUND(VALUE(SUBSTITUTE(data_to_clean[[#This Row],[growth_%]],".",",")),0)</f>
        <v>244</v>
      </c>
      <c r="K1682" t="s">
        <v>156</v>
      </c>
      <c r="L1682">
        <v>313</v>
      </c>
      <c r="M1682">
        <v>111</v>
      </c>
      <c r="N1682">
        <v>2007</v>
      </c>
      <c r="O1682">
        <v>8</v>
      </c>
      <c r="P1682" t="s">
        <v>2807</v>
      </c>
      <c r="Q1682" t="b">
        <f>AND(ISNUMBER(data_to_clean[[#This Row],[revenue_formatted]]),ISNUMBER(data_to_clean[[#This Row],[growth_formatted_%]]),ISNUMBER(data_to_clean[[#This Row],[workers]]),ISNUMBER(data_to_clean[[#This Row],[previous_workers]]),ISNUMBER(data_to_clean[[#This Row],[founded]]),ISNUMBER(data_to_clean[[#This Row],[yrs_on_list]]))</f>
        <v>1</v>
      </c>
    </row>
    <row r="1683" spans="1:17" x14ac:dyDescent="0.25">
      <c r="A1683">
        <v>1677</v>
      </c>
      <c r="B1683" t="s">
        <v>6412</v>
      </c>
      <c r="C1683" t="s">
        <v>119</v>
      </c>
      <c r="D1683" t="str">
        <f>VLOOKUP(data_to_clean[[#This Row],[state]],abbreviation_table[],2,FALSE)</f>
        <v>Georgia</v>
      </c>
      <c r="E1683" t="s">
        <v>911</v>
      </c>
      <c r="F1683" t="str">
        <f>TRIM(LEFT(data_to_clean[[#This Row],[revenue]],FIND(" ",data_to_clean[[#This Row],[revenue]])))</f>
        <v>2.7</v>
      </c>
      <c r="G1683" t="str">
        <f>RIGHT(data_to_clean[[#This Row],[revenue]],LEN(data_to_clean[[#This Row],[revenue]])-FIND(" ",data_to_clean[[#This Row],[revenue]]))</f>
        <v>Million</v>
      </c>
      <c r="H1683" s="7">
        <f>VALUE(IF(data_to_clean[[#This Row],[multiplicity]]="Million",_xlfn.CONCAT(SUBSTITUTE(data_to_clean[[#This Row],[number]],".",""),"00000"),_xlfn.CONCAT(SUBSTITUTE(data_to_clean[[#This Row],[number]],".",""),"00000000")))</f>
        <v>2700000</v>
      </c>
      <c r="I1683" t="s">
        <v>6414</v>
      </c>
      <c r="J1683">
        <f>ROUND(VALUE(SUBSTITUTE(data_to_clean[[#This Row],[growth_%]],".",",")),0)</f>
        <v>244</v>
      </c>
      <c r="K1683" t="s">
        <v>18</v>
      </c>
      <c r="L1683">
        <v>18</v>
      </c>
      <c r="M1683">
        <v>7</v>
      </c>
      <c r="N1683">
        <v>2000</v>
      </c>
      <c r="O1683">
        <v>1</v>
      </c>
      <c r="P1683" t="s">
        <v>122</v>
      </c>
      <c r="Q1683" t="b">
        <f>AND(ISNUMBER(data_to_clean[[#This Row],[revenue_formatted]]),ISNUMBER(data_to_clean[[#This Row],[growth_formatted_%]]),ISNUMBER(data_to_clean[[#This Row],[workers]]),ISNUMBER(data_to_clean[[#This Row],[previous_workers]]),ISNUMBER(data_to_clean[[#This Row],[founded]]),ISNUMBER(data_to_clean[[#This Row],[yrs_on_list]]))</f>
        <v>1</v>
      </c>
    </row>
    <row r="1684" spans="1:17" x14ac:dyDescent="0.25">
      <c r="A1684">
        <v>1678</v>
      </c>
      <c r="B1684" t="s">
        <v>6415</v>
      </c>
      <c r="C1684" t="s">
        <v>98</v>
      </c>
      <c r="D1684" t="str">
        <f>VLOOKUP(data_to_clean[[#This Row],[state]],abbreviation_table[],2,FALSE)</f>
        <v>Washington</v>
      </c>
      <c r="E1684" t="s">
        <v>6417</v>
      </c>
      <c r="F1684" t="str">
        <f>TRIM(LEFT(data_to_clean[[#This Row],[revenue]],FIND(" ",data_to_clean[[#This Row],[revenue]])))</f>
        <v>66.2</v>
      </c>
      <c r="G1684" t="str">
        <f>RIGHT(data_to_clean[[#This Row],[revenue]],LEN(data_to_clean[[#This Row],[revenue]])-FIND(" ",data_to_clean[[#This Row],[revenue]]))</f>
        <v>Million</v>
      </c>
      <c r="H1684" s="7">
        <f>VALUE(IF(data_to_clean[[#This Row],[multiplicity]]="Million",_xlfn.CONCAT(SUBSTITUTE(data_to_clean[[#This Row],[number]],".",""),"00000"),_xlfn.CONCAT(SUBSTITUTE(data_to_clean[[#This Row],[number]],".",""),"00000000")))</f>
        <v>66200000</v>
      </c>
      <c r="I1684" t="s">
        <v>6418</v>
      </c>
      <c r="J1684">
        <f>ROUND(VALUE(SUBSTITUTE(data_to_clean[[#This Row],[growth_%]],".",",")),0)</f>
        <v>244</v>
      </c>
      <c r="K1684" t="s">
        <v>18</v>
      </c>
      <c r="L1684">
        <v>293</v>
      </c>
      <c r="M1684">
        <v>108</v>
      </c>
      <c r="N1684">
        <v>2009</v>
      </c>
      <c r="O1684">
        <v>5</v>
      </c>
      <c r="P1684" t="s">
        <v>101</v>
      </c>
      <c r="Q1684" t="b">
        <f>AND(ISNUMBER(data_to_clean[[#This Row],[revenue_formatted]]),ISNUMBER(data_to_clean[[#This Row],[growth_formatted_%]]),ISNUMBER(data_to_clean[[#This Row],[workers]]),ISNUMBER(data_to_clean[[#This Row],[previous_workers]]),ISNUMBER(data_to_clean[[#This Row],[founded]]),ISNUMBER(data_to_clean[[#This Row],[yrs_on_list]]))</f>
        <v>1</v>
      </c>
    </row>
    <row r="1685" spans="1:17" x14ac:dyDescent="0.25">
      <c r="A1685">
        <v>1679</v>
      </c>
      <c r="B1685" t="s">
        <v>6419</v>
      </c>
      <c r="C1685" t="s">
        <v>86</v>
      </c>
      <c r="D1685" t="str">
        <f>VLOOKUP(data_to_clean[[#This Row],[state]],abbreviation_table[],2,FALSE)</f>
        <v>Colorado</v>
      </c>
      <c r="E1685" t="s">
        <v>6421</v>
      </c>
      <c r="F1685" t="str">
        <f>TRIM(LEFT(data_to_clean[[#This Row],[revenue]],FIND(" ",data_to_clean[[#This Row],[revenue]])))</f>
        <v>37.7</v>
      </c>
      <c r="G1685" t="str">
        <f>RIGHT(data_to_clean[[#This Row],[revenue]],LEN(data_to_clean[[#This Row],[revenue]])-FIND(" ",data_to_clean[[#This Row],[revenue]]))</f>
        <v>Million</v>
      </c>
      <c r="H1685" s="7">
        <f>VALUE(IF(data_to_clean[[#This Row],[multiplicity]]="Million",_xlfn.CONCAT(SUBSTITUTE(data_to_clean[[#This Row],[number]],".",""),"00000"),_xlfn.CONCAT(SUBSTITUTE(data_to_clean[[#This Row],[number]],".",""),"00000000")))</f>
        <v>37700000</v>
      </c>
      <c r="I1685" t="s">
        <v>6422</v>
      </c>
      <c r="J1685">
        <f>ROUND(VALUE(SUBSTITUTE(data_to_clean[[#This Row],[growth_%]],".",",")),0)</f>
        <v>244</v>
      </c>
      <c r="K1685" t="s">
        <v>55</v>
      </c>
      <c r="L1685">
        <v>386</v>
      </c>
      <c r="M1685">
        <v>135</v>
      </c>
      <c r="N1685">
        <v>2008</v>
      </c>
      <c r="O1685">
        <v>3</v>
      </c>
      <c r="P1685" t="s">
        <v>2861</v>
      </c>
      <c r="Q1685" t="b">
        <f>AND(ISNUMBER(data_to_clean[[#This Row],[revenue_formatted]]),ISNUMBER(data_to_clean[[#This Row],[growth_formatted_%]]),ISNUMBER(data_to_clean[[#This Row],[workers]]),ISNUMBER(data_to_clean[[#This Row],[previous_workers]]),ISNUMBER(data_to_clean[[#This Row],[founded]]),ISNUMBER(data_to_clean[[#This Row],[yrs_on_list]]))</f>
        <v>1</v>
      </c>
    </row>
    <row r="1686" spans="1:17" x14ac:dyDescent="0.25">
      <c r="A1686">
        <v>1680</v>
      </c>
      <c r="B1686" t="s">
        <v>6423</v>
      </c>
      <c r="C1686" t="s">
        <v>66</v>
      </c>
      <c r="D1686" t="str">
        <f>VLOOKUP(data_to_clean[[#This Row],[state]],abbreviation_table[],2,FALSE)</f>
        <v>Virginia</v>
      </c>
      <c r="E1686" t="s">
        <v>4147</v>
      </c>
      <c r="F1686" t="str">
        <f>TRIM(LEFT(data_to_clean[[#This Row],[revenue]],FIND(" ",data_to_clean[[#This Row],[revenue]])))</f>
        <v>38</v>
      </c>
      <c r="G1686" t="str">
        <f>RIGHT(data_to_clean[[#This Row],[revenue]],LEN(data_to_clean[[#This Row],[revenue]])-FIND(" ",data_to_clean[[#This Row],[revenue]]))</f>
        <v>Million</v>
      </c>
      <c r="H1686" s="7">
        <f>VALUE(IF(data_to_clean[[#This Row],[multiplicity]]="Million",_xlfn.CONCAT(SUBSTITUTE(data_to_clean[[#This Row],[number]],".",""),"00000"),_xlfn.CONCAT(SUBSTITUTE(data_to_clean[[#This Row],[number]],".",""),"00000000")))</f>
        <v>3800000</v>
      </c>
      <c r="I1686" t="s">
        <v>6425</v>
      </c>
      <c r="J1686">
        <f>ROUND(VALUE(SUBSTITUTE(data_to_clean[[#This Row],[growth_%]],".",",")),0)</f>
        <v>244</v>
      </c>
      <c r="K1686" t="s">
        <v>181</v>
      </c>
      <c r="L1686">
        <v>145</v>
      </c>
      <c r="M1686">
        <v>60</v>
      </c>
      <c r="N1686">
        <v>2010</v>
      </c>
      <c r="O1686">
        <v>2</v>
      </c>
      <c r="P1686" t="s">
        <v>4742</v>
      </c>
      <c r="Q1686" t="b">
        <f>AND(ISNUMBER(data_to_clean[[#This Row],[revenue_formatted]]),ISNUMBER(data_to_clean[[#This Row],[growth_formatted_%]]),ISNUMBER(data_to_clean[[#This Row],[workers]]),ISNUMBER(data_to_clean[[#This Row],[previous_workers]]),ISNUMBER(data_to_clean[[#This Row],[founded]]),ISNUMBER(data_to_clean[[#This Row],[yrs_on_list]]))</f>
        <v>1</v>
      </c>
    </row>
    <row r="1687" spans="1:17" x14ac:dyDescent="0.25">
      <c r="A1687">
        <v>1681</v>
      </c>
      <c r="B1687" t="s">
        <v>6426</v>
      </c>
      <c r="C1687" t="s">
        <v>59</v>
      </c>
      <c r="D1687" t="str">
        <f>VLOOKUP(data_to_clean[[#This Row],[state]],abbreviation_table[],2,FALSE)</f>
        <v>New Jersey</v>
      </c>
      <c r="E1687" t="s">
        <v>4384</v>
      </c>
      <c r="F1687" t="str">
        <f>TRIM(LEFT(data_to_clean[[#This Row],[revenue]],FIND(" ",data_to_clean[[#This Row],[revenue]])))</f>
        <v>31.2</v>
      </c>
      <c r="G1687" t="str">
        <f>RIGHT(data_to_clean[[#This Row],[revenue]],LEN(data_to_clean[[#This Row],[revenue]])-FIND(" ",data_to_clean[[#This Row],[revenue]]))</f>
        <v>Million</v>
      </c>
      <c r="H1687" s="7">
        <f>VALUE(IF(data_to_clean[[#This Row],[multiplicity]]="Million",_xlfn.CONCAT(SUBSTITUTE(data_to_clean[[#This Row],[number]],".",""),"00000"),_xlfn.CONCAT(SUBSTITUTE(data_to_clean[[#This Row],[number]],".",""),"00000000")))</f>
        <v>31200000</v>
      </c>
      <c r="I1687" t="s">
        <v>6428</v>
      </c>
      <c r="J1687">
        <f>ROUND(VALUE(SUBSTITUTE(data_to_clean[[#This Row],[growth_%]],".",",")),0)</f>
        <v>243</v>
      </c>
      <c r="K1687" t="s">
        <v>187</v>
      </c>
      <c r="L1687">
        <v>7</v>
      </c>
      <c r="M1687">
        <v>3</v>
      </c>
      <c r="N1687">
        <v>2013</v>
      </c>
      <c r="O1687">
        <v>1</v>
      </c>
      <c r="P1687" t="s">
        <v>6429</v>
      </c>
      <c r="Q1687" t="b">
        <f>AND(ISNUMBER(data_to_clean[[#This Row],[revenue_formatted]]),ISNUMBER(data_to_clean[[#This Row],[growth_formatted_%]]),ISNUMBER(data_to_clean[[#This Row],[workers]]),ISNUMBER(data_to_clean[[#This Row],[previous_workers]]),ISNUMBER(data_to_clean[[#This Row],[founded]]),ISNUMBER(data_to_clean[[#This Row],[yrs_on_list]]))</f>
        <v>1</v>
      </c>
    </row>
    <row r="1688" spans="1:17" x14ac:dyDescent="0.25">
      <c r="A1688">
        <v>1682</v>
      </c>
      <c r="B1688" t="s">
        <v>6430</v>
      </c>
      <c r="C1688" t="s">
        <v>1960</v>
      </c>
      <c r="D1688" t="str">
        <f>VLOOKUP(data_to_clean[[#This Row],[state]],abbreviation_table[],2,FALSE)</f>
        <v>Iowa</v>
      </c>
      <c r="E1688" t="s">
        <v>824</v>
      </c>
      <c r="F1688" t="str">
        <f>TRIM(LEFT(data_to_clean[[#This Row],[revenue]],FIND(" ",data_to_clean[[#This Row],[revenue]])))</f>
        <v>2.5</v>
      </c>
      <c r="G1688" t="str">
        <f>RIGHT(data_to_clean[[#This Row],[revenue]],LEN(data_to_clean[[#This Row],[revenue]])-FIND(" ",data_to_clean[[#This Row],[revenue]]))</f>
        <v>Million</v>
      </c>
      <c r="H1688" s="7">
        <f>VALUE(IF(data_to_clean[[#This Row],[multiplicity]]="Million",_xlfn.CONCAT(SUBSTITUTE(data_to_clean[[#This Row],[number]],".",""),"00000"),_xlfn.CONCAT(SUBSTITUTE(data_to_clean[[#This Row],[number]],".",""),"00000000")))</f>
        <v>2500000</v>
      </c>
      <c r="I1688" t="s">
        <v>6432</v>
      </c>
      <c r="J1688">
        <f>ROUND(VALUE(SUBSTITUTE(data_to_clean[[#This Row],[growth_%]],".",",")),0)</f>
        <v>243</v>
      </c>
      <c r="K1688" t="s">
        <v>55</v>
      </c>
      <c r="L1688">
        <v>12</v>
      </c>
      <c r="M1688">
        <v>5</v>
      </c>
      <c r="N1688">
        <v>2008</v>
      </c>
      <c r="O1688">
        <v>2</v>
      </c>
      <c r="P1688" t="s">
        <v>6433</v>
      </c>
      <c r="Q1688" t="b">
        <f>AND(ISNUMBER(data_to_clean[[#This Row],[revenue_formatted]]),ISNUMBER(data_to_clean[[#This Row],[growth_formatted_%]]),ISNUMBER(data_to_clean[[#This Row],[workers]]),ISNUMBER(data_to_clean[[#This Row],[previous_workers]]),ISNUMBER(data_to_clean[[#This Row],[founded]]),ISNUMBER(data_to_clean[[#This Row],[yrs_on_list]]))</f>
        <v>1</v>
      </c>
    </row>
    <row r="1689" spans="1:17" x14ac:dyDescent="0.25">
      <c r="A1689">
        <v>1683</v>
      </c>
      <c r="B1689" t="s">
        <v>6434</v>
      </c>
      <c r="C1689" t="s">
        <v>52</v>
      </c>
      <c r="D1689" t="str">
        <f>VLOOKUP(data_to_clean[[#This Row],[state]],abbreviation_table[],2,FALSE)</f>
        <v>Florida</v>
      </c>
      <c r="E1689" t="s">
        <v>957</v>
      </c>
      <c r="F1689" t="str">
        <f>TRIM(LEFT(data_to_clean[[#This Row],[revenue]],FIND(" ",data_to_clean[[#This Row],[revenue]])))</f>
        <v>2.2</v>
      </c>
      <c r="G1689" t="str">
        <f>RIGHT(data_to_clean[[#This Row],[revenue]],LEN(data_to_clean[[#This Row],[revenue]])-FIND(" ",data_to_clean[[#This Row],[revenue]]))</f>
        <v>Million</v>
      </c>
      <c r="H1689" s="7">
        <f>VALUE(IF(data_to_clean[[#This Row],[multiplicity]]="Million",_xlfn.CONCAT(SUBSTITUTE(data_to_clean[[#This Row],[number]],".",""),"00000"),_xlfn.CONCAT(SUBSTITUTE(data_to_clean[[#This Row],[number]],".",""),"00000000")))</f>
        <v>2200000</v>
      </c>
      <c r="I1689" t="s">
        <v>6436</v>
      </c>
      <c r="J1689">
        <f>ROUND(VALUE(SUBSTITUTE(data_to_clean[[#This Row],[growth_%]],".",",")),0)</f>
        <v>243</v>
      </c>
      <c r="K1689" t="s">
        <v>18</v>
      </c>
      <c r="L1689">
        <v>11</v>
      </c>
      <c r="M1689">
        <v>7</v>
      </c>
      <c r="N1689">
        <v>2011</v>
      </c>
      <c r="O1689">
        <v>1</v>
      </c>
      <c r="P1689" t="s">
        <v>1004</v>
      </c>
      <c r="Q1689" t="b">
        <f>AND(ISNUMBER(data_to_clean[[#This Row],[revenue_formatted]]),ISNUMBER(data_to_clean[[#This Row],[growth_formatted_%]]),ISNUMBER(data_to_clean[[#This Row],[workers]]),ISNUMBER(data_to_clean[[#This Row],[previous_workers]]),ISNUMBER(data_to_clean[[#This Row],[founded]]),ISNUMBER(data_to_clean[[#This Row],[yrs_on_list]]))</f>
        <v>1</v>
      </c>
    </row>
    <row r="1690" spans="1:17" x14ac:dyDescent="0.25">
      <c r="A1690">
        <v>1684</v>
      </c>
      <c r="B1690" t="s">
        <v>6437</v>
      </c>
      <c r="C1690" t="s">
        <v>22</v>
      </c>
      <c r="D1690" t="str">
        <f>VLOOKUP(data_to_clean[[#This Row],[state]],abbreviation_table[],2,FALSE)</f>
        <v>Tennessee</v>
      </c>
      <c r="E1690" t="s">
        <v>665</v>
      </c>
      <c r="F1690" t="str">
        <f>TRIM(LEFT(data_to_clean[[#This Row],[revenue]],FIND(" ",data_to_clean[[#This Row],[revenue]])))</f>
        <v>3.2</v>
      </c>
      <c r="G1690" t="str">
        <f>RIGHT(data_to_clean[[#This Row],[revenue]],LEN(data_to_clean[[#This Row],[revenue]])-FIND(" ",data_to_clean[[#This Row],[revenue]]))</f>
        <v>Million</v>
      </c>
      <c r="H1690" s="7">
        <f>VALUE(IF(data_to_clean[[#This Row],[multiplicity]]="Million",_xlfn.CONCAT(SUBSTITUTE(data_to_clean[[#This Row],[number]],".",""),"00000"),_xlfn.CONCAT(SUBSTITUTE(data_to_clean[[#This Row],[number]],".",""),"00000000")))</f>
        <v>3200000</v>
      </c>
      <c r="I1690" t="s">
        <v>6439</v>
      </c>
      <c r="J1690">
        <f>ROUND(VALUE(SUBSTITUTE(data_to_clean[[#This Row],[growth_%]],".",",")),0)</f>
        <v>243</v>
      </c>
      <c r="K1690" t="s">
        <v>18</v>
      </c>
      <c r="L1690">
        <v>37</v>
      </c>
      <c r="M1690">
        <v>9</v>
      </c>
      <c r="N1690">
        <v>2014</v>
      </c>
      <c r="O1690">
        <v>2</v>
      </c>
      <c r="P1690" t="s">
        <v>27</v>
      </c>
      <c r="Q1690" t="b">
        <f>AND(ISNUMBER(data_to_clean[[#This Row],[revenue_formatted]]),ISNUMBER(data_to_clean[[#This Row],[growth_formatted_%]]),ISNUMBER(data_to_clean[[#This Row],[workers]]),ISNUMBER(data_to_clean[[#This Row],[previous_workers]]),ISNUMBER(data_to_clean[[#This Row],[founded]]),ISNUMBER(data_to_clean[[#This Row],[yrs_on_list]]))</f>
        <v>1</v>
      </c>
    </row>
    <row r="1691" spans="1:17" x14ac:dyDescent="0.25">
      <c r="A1691">
        <v>1685</v>
      </c>
      <c r="B1691" t="s">
        <v>6440</v>
      </c>
      <c r="C1691" t="s">
        <v>86</v>
      </c>
      <c r="D1691" t="str">
        <f>VLOOKUP(data_to_clean[[#This Row],[state]],abbreviation_table[],2,FALSE)</f>
        <v>Colorado</v>
      </c>
      <c r="E1691" t="s">
        <v>6442</v>
      </c>
      <c r="F1691" t="str">
        <f>TRIM(LEFT(data_to_clean[[#This Row],[revenue]],FIND(" ",data_to_clean[[#This Row],[revenue]])))</f>
        <v>89.4</v>
      </c>
      <c r="G1691" t="str">
        <f>RIGHT(data_to_clean[[#This Row],[revenue]],LEN(data_to_clean[[#This Row],[revenue]])-FIND(" ",data_to_clean[[#This Row],[revenue]]))</f>
        <v>Million</v>
      </c>
      <c r="H1691" s="7">
        <f>VALUE(IF(data_to_clean[[#This Row],[multiplicity]]="Million",_xlfn.CONCAT(SUBSTITUTE(data_to_clean[[#This Row],[number]],".",""),"00000"),_xlfn.CONCAT(SUBSTITUTE(data_to_clean[[#This Row],[number]],".",""),"00000000")))</f>
        <v>89400000</v>
      </c>
      <c r="I1691" t="s">
        <v>6443</v>
      </c>
      <c r="J1691">
        <f>ROUND(VALUE(SUBSTITUTE(data_to_clean[[#This Row],[growth_%]],".",",")),0)</f>
        <v>242</v>
      </c>
      <c r="K1691" t="s">
        <v>33</v>
      </c>
      <c r="L1691">
        <v>1755</v>
      </c>
      <c r="M1691">
        <v>615</v>
      </c>
      <c r="N1691">
        <v>2012</v>
      </c>
      <c r="O1691">
        <v>3</v>
      </c>
      <c r="P1691" t="s">
        <v>89</v>
      </c>
      <c r="Q1691" t="b">
        <f>AND(ISNUMBER(data_to_clean[[#This Row],[revenue_formatted]]),ISNUMBER(data_to_clean[[#This Row],[growth_formatted_%]]),ISNUMBER(data_to_clean[[#This Row],[workers]]),ISNUMBER(data_to_clean[[#This Row],[previous_workers]]),ISNUMBER(data_to_clean[[#This Row],[founded]]),ISNUMBER(data_to_clean[[#This Row],[yrs_on_list]]))</f>
        <v>1</v>
      </c>
    </row>
    <row r="1692" spans="1:17" x14ac:dyDescent="0.25">
      <c r="A1692">
        <v>1686</v>
      </c>
      <c r="B1692" t="s">
        <v>6444</v>
      </c>
      <c r="C1692" t="s">
        <v>1999</v>
      </c>
      <c r="D1692" t="str">
        <f>VLOOKUP(data_to_clean[[#This Row],[state]],abbreviation_table[],2,FALSE)</f>
        <v>Oklahoma</v>
      </c>
      <c r="E1692" t="s">
        <v>6446</v>
      </c>
      <c r="F1692" t="str">
        <f>TRIM(LEFT(data_to_clean[[#This Row],[revenue]],FIND(" ",data_to_clean[[#This Row],[revenue]])))</f>
        <v>29.3</v>
      </c>
      <c r="G1692" t="str">
        <f>RIGHT(data_to_clean[[#This Row],[revenue]],LEN(data_to_clean[[#This Row],[revenue]])-FIND(" ",data_to_clean[[#This Row],[revenue]]))</f>
        <v>Million</v>
      </c>
      <c r="H1692" s="7">
        <f>VALUE(IF(data_to_clean[[#This Row],[multiplicity]]="Million",_xlfn.CONCAT(SUBSTITUTE(data_to_clean[[#This Row],[number]],".",""),"00000"),_xlfn.CONCAT(SUBSTITUTE(data_to_clean[[#This Row],[number]],".",""),"00000000")))</f>
        <v>29300000</v>
      </c>
      <c r="I1692" t="s">
        <v>6447</v>
      </c>
      <c r="J1692">
        <f>ROUND(VALUE(SUBSTITUTE(data_to_clean[[#This Row],[growth_%]],".",",")),0)</f>
        <v>242</v>
      </c>
      <c r="K1692" t="s">
        <v>218</v>
      </c>
      <c r="L1692">
        <v>239</v>
      </c>
      <c r="M1692">
        <v>155</v>
      </c>
      <c r="N1692">
        <v>1998</v>
      </c>
      <c r="O1692">
        <v>3</v>
      </c>
      <c r="P1692" t="s">
        <v>4642</v>
      </c>
      <c r="Q1692" t="b">
        <f>AND(ISNUMBER(data_to_clean[[#This Row],[revenue_formatted]]),ISNUMBER(data_to_clean[[#This Row],[growth_formatted_%]]),ISNUMBER(data_to_clean[[#This Row],[workers]]),ISNUMBER(data_to_clean[[#This Row],[previous_workers]]),ISNUMBER(data_to_clean[[#This Row],[founded]]),ISNUMBER(data_to_clean[[#This Row],[yrs_on_list]]))</f>
        <v>1</v>
      </c>
    </row>
    <row r="1693" spans="1:17" x14ac:dyDescent="0.25">
      <c r="A1693">
        <v>1687</v>
      </c>
      <c r="B1693" t="s">
        <v>6448</v>
      </c>
      <c r="C1693" t="s">
        <v>30</v>
      </c>
      <c r="D1693" t="str">
        <f>VLOOKUP(data_to_clean[[#This Row],[state]],abbreviation_table[],2,FALSE)</f>
        <v>Texas</v>
      </c>
      <c r="E1693" t="s">
        <v>1535</v>
      </c>
      <c r="F1693" t="str">
        <f>TRIM(LEFT(data_to_clean[[#This Row],[revenue]],FIND(" ",data_to_clean[[#This Row],[revenue]])))</f>
        <v>6</v>
      </c>
      <c r="G1693" t="str">
        <f>RIGHT(data_to_clean[[#This Row],[revenue]],LEN(data_to_clean[[#This Row],[revenue]])-FIND(" ",data_to_clean[[#This Row],[revenue]]))</f>
        <v>Million</v>
      </c>
      <c r="H1693" s="7">
        <f>VALUE(IF(data_to_clean[[#This Row],[multiplicity]]="Million",_xlfn.CONCAT(SUBSTITUTE(data_to_clean[[#This Row],[number]],".",""),"00000"),_xlfn.CONCAT(SUBSTITUTE(data_to_clean[[#This Row],[number]],".",""),"00000000")))</f>
        <v>600000</v>
      </c>
      <c r="I1693" t="s">
        <v>6450</v>
      </c>
      <c r="J1693">
        <f>ROUND(VALUE(SUBSTITUTE(data_to_clean[[#This Row],[growth_%]],".",",")),0)</f>
        <v>242</v>
      </c>
      <c r="K1693" t="s">
        <v>233</v>
      </c>
      <c r="L1693">
        <v>37</v>
      </c>
      <c r="M1693">
        <v>7</v>
      </c>
      <c r="N1693">
        <v>2011</v>
      </c>
      <c r="O1693">
        <v>3</v>
      </c>
      <c r="P1693" t="s">
        <v>2673</v>
      </c>
      <c r="Q1693" t="b">
        <f>AND(ISNUMBER(data_to_clean[[#This Row],[revenue_formatted]]),ISNUMBER(data_to_clean[[#This Row],[growth_formatted_%]]),ISNUMBER(data_to_clean[[#This Row],[workers]]),ISNUMBER(data_to_clean[[#This Row],[previous_workers]]),ISNUMBER(data_to_clean[[#This Row],[founded]]),ISNUMBER(data_to_clean[[#This Row],[yrs_on_list]]))</f>
        <v>1</v>
      </c>
    </row>
    <row r="1694" spans="1:17" x14ac:dyDescent="0.25">
      <c r="A1694">
        <v>1688</v>
      </c>
      <c r="B1694" t="s">
        <v>6451</v>
      </c>
      <c r="C1694" t="s">
        <v>52</v>
      </c>
      <c r="D1694" t="str">
        <f>VLOOKUP(data_to_clean[[#This Row],[state]],abbreviation_table[],2,FALSE)</f>
        <v>Florida</v>
      </c>
      <c r="E1694" t="s">
        <v>269</v>
      </c>
      <c r="F1694" t="str">
        <f>TRIM(LEFT(data_to_clean[[#This Row],[revenue]],FIND(" ",data_to_clean[[#This Row],[revenue]])))</f>
        <v>7</v>
      </c>
      <c r="G1694" t="str">
        <f>RIGHT(data_to_clean[[#This Row],[revenue]],LEN(data_to_clean[[#This Row],[revenue]])-FIND(" ",data_to_clean[[#This Row],[revenue]]))</f>
        <v>Million</v>
      </c>
      <c r="H1694" s="7">
        <f>VALUE(IF(data_to_clean[[#This Row],[multiplicity]]="Million",_xlfn.CONCAT(SUBSTITUTE(data_to_clean[[#This Row],[number]],".",""),"00000"),_xlfn.CONCAT(SUBSTITUTE(data_to_clean[[#This Row],[number]],".",""),"00000000")))</f>
        <v>700000</v>
      </c>
      <c r="I1694" t="s">
        <v>6453</v>
      </c>
      <c r="J1694">
        <f>ROUND(VALUE(SUBSTITUTE(data_to_clean[[#This Row],[growth_%]],".",",")),0)</f>
        <v>242</v>
      </c>
      <c r="K1694" t="s">
        <v>156</v>
      </c>
      <c r="L1694">
        <v>90</v>
      </c>
      <c r="M1694">
        <v>15</v>
      </c>
      <c r="N1694">
        <v>2013</v>
      </c>
      <c r="O1694">
        <v>2</v>
      </c>
      <c r="P1694" t="s">
        <v>6454</v>
      </c>
      <c r="Q1694" t="b">
        <f>AND(ISNUMBER(data_to_clean[[#This Row],[revenue_formatted]]),ISNUMBER(data_to_clean[[#This Row],[growth_formatted_%]]),ISNUMBER(data_to_clean[[#This Row],[workers]]),ISNUMBER(data_to_clean[[#This Row],[previous_workers]]),ISNUMBER(data_to_clean[[#This Row],[founded]]),ISNUMBER(data_to_clean[[#This Row],[yrs_on_list]]))</f>
        <v>1</v>
      </c>
    </row>
    <row r="1695" spans="1:17" x14ac:dyDescent="0.25">
      <c r="A1695">
        <v>1689</v>
      </c>
      <c r="B1695" t="s">
        <v>6455</v>
      </c>
      <c r="C1695" t="s">
        <v>105</v>
      </c>
      <c r="D1695" t="str">
        <f>VLOOKUP(data_to_clean[[#This Row],[state]],abbreviation_table[],2,FALSE)</f>
        <v>New York</v>
      </c>
      <c r="E1695" t="s">
        <v>911</v>
      </c>
      <c r="F1695" t="str">
        <f>TRIM(LEFT(data_to_clean[[#This Row],[revenue]],FIND(" ",data_to_clean[[#This Row],[revenue]])))</f>
        <v>2.7</v>
      </c>
      <c r="G1695" t="str">
        <f>RIGHT(data_to_clean[[#This Row],[revenue]],LEN(data_to_clean[[#This Row],[revenue]])-FIND(" ",data_to_clean[[#This Row],[revenue]]))</f>
        <v>Million</v>
      </c>
      <c r="H1695" s="7">
        <f>VALUE(IF(data_to_clean[[#This Row],[multiplicity]]="Million",_xlfn.CONCAT(SUBSTITUTE(data_to_clean[[#This Row],[number]],".",""),"00000"),_xlfn.CONCAT(SUBSTITUTE(data_to_clean[[#This Row],[number]],".",""),"00000000")))</f>
        <v>2700000</v>
      </c>
      <c r="I1695" t="s">
        <v>6457</v>
      </c>
      <c r="J1695">
        <f>ROUND(VALUE(SUBSTITUTE(data_to_clean[[#This Row],[growth_%]],".",",")),0)</f>
        <v>242</v>
      </c>
      <c r="K1695" t="s">
        <v>48</v>
      </c>
      <c r="L1695">
        <v>8</v>
      </c>
      <c r="M1695">
        <v>2</v>
      </c>
      <c r="N1695">
        <v>2010</v>
      </c>
      <c r="O1695">
        <v>1</v>
      </c>
      <c r="P1695" t="s">
        <v>882</v>
      </c>
      <c r="Q1695" t="b">
        <f>AND(ISNUMBER(data_to_clean[[#This Row],[revenue_formatted]]),ISNUMBER(data_to_clean[[#This Row],[growth_formatted_%]]),ISNUMBER(data_to_clean[[#This Row],[workers]]),ISNUMBER(data_to_clean[[#This Row],[previous_workers]]),ISNUMBER(data_to_clean[[#This Row],[founded]]),ISNUMBER(data_to_clean[[#This Row],[yrs_on_list]]))</f>
        <v>1</v>
      </c>
    </row>
    <row r="1696" spans="1:17" x14ac:dyDescent="0.25">
      <c r="A1696">
        <v>1690</v>
      </c>
      <c r="B1696" t="s">
        <v>6458</v>
      </c>
      <c r="C1696" t="s">
        <v>52</v>
      </c>
      <c r="D1696" t="str">
        <f>VLOOKUP(data_to_clean[[#This Row],[state]],abbreviation_table[],2,FALSE)</f>
        <v>Florida</v>
      </c>
      <c r="E1696" t="s">
        <v>1342</v>
      </c>
      <c r="F1696" t="str">
        <f>TRIM(LEFT(data_to_clean[[#This Row],[revenue]],FIND(" ",data_to_clean[[#This Row],[revenue]])))</f>
        <v>9.1</v>
      </c>
      <c r="G1696" t="str">
        <f>RIGHT(data_to_clean[[#This Row],[revenue]],LEN(data_to_clean[[#This Row],[revenue]])-FIND(" ",data_to_clean[[#This Row],[revenue]]))</f>
        <v>Million</v>
      </c>
      <c r="H1696" s="7">
        <f>VALUE(IF(data_to_clean[[#This Row],[multiplicity]]="Million",_xlfn.CONCAT(SUBSTITUTE(data_to_clean[[#This Row],[number]],".",""),"00000"),_xlfn.CONCAT(SUBSTITUTE(data_to_clean[[#This Row],[number]],".",""),"00000000")))</f>
        <v>9100000</v>
      </c>
      <c r="I1696" t="s">
        <v>6460</v>
      </c>
      <c r="J1696">
        <f>ROUND(VALUE(SUBSTITUTE(data_to_clean[[#This Row],[growth_%]],".",",")),0)</f>
        <v>242</v>
      </c>
      <c r="K1696" t="s">
        <v>297</v>
      </c>
      <c r="L1696">
        <v>45</v>
      </c>
      <c r="M1696">
        <v>9</v>
      </c>
      <c r="N1696">
        <v>2011</v>
      </c>
      <c r="O1696">
        <v>2</v>
      </c>
      <c r="P1696" t="s">
        <v>671</v>
      </c>
      <c r="Q1696" t="b">
        <f>AND(ISNUMBER(data_to_clean[[#This Row],[revenue_formatted]]),ISNUMBER(data_to_clean[[#This Row],[growth_formatted_%]]),ISNUMBER(data_to_clean[[#This Row],[workers]]),ISNUMBER(data_to_clean[[#This Row],[previous_workers]]),ISNUMBER(data_to_clean[[#This Row],[founded]]),ISNUMBER(data_to_clean[[#This Row],[yrs_on_list]]))</f>
        <v>1</v>
      </c>
    </row>
    <row r="1697" spans="1:17" x14ac:dyDescent="0.25">
      <c r="A1697">
        <v>1691</v>
      </c>
      <c r="B1697" t="s">
        <v>6461</v>
      </c>
      <c r="C1697" t="s">
        <v>66</v>
      </c>
      <c r="D1697" t="str">
        <f>VLOOKUP(data_to_clean[[#This Row],[state]],abbreviation_table[],2,FALSE)</f>
        <v>Virginia</v>
      </c>
      <c r="E1697" t="s">
        <v>4114</v>
      </c>
      <c r="F1697" t="str">
        <f>TRIM(LEFT(data_to_clean[[#This Row],[revenue]],FIND(" ",data_to_clean[[#This Row],[revenue]])))</f>
        <v>11.7</v>
      </c>
      <c r="G1697" t="str">
        <f>RIGHT(data_to_clean[[#This Row],[revenue]],LEN(data_to_clean[[#This Row],[revenue]])-FIND(" ",data_to_clean[[#This Row],[revenue]]))</f>
        <v>Million</v>
      </c>
      <c r="H1697" s="7">
        <f>VALUE(IF(data_to_clean[[#This Row],[multiplicity]]="Million",_xlfn.CONCAT(SUBSTITUTE(data_to_clean[[#This Row],[number]],".",""),"00000"),_xlfn.CONCAT(SUBSTITUTE(data_to_clean[[#This Row],[number]],".",""),"00000000")))</f>
        <v>11700000</v>
      </c>
      <c r="I1697" t="s">
        <v>6463</v>
      </c>
      <c r="J1697">
        <f>ROUND(VALUE(SUBSTITUTE(data_to_clean[[#This Row],[growth_%]],".",",")),0)</f>
        <v>242</v>
      </c>
      <c r="K1697" t="s">
        <v>297</v>
      </c>
      <c r="L1697">
        <v>48</v>
      </c>
      <c r="M1697">
        <v>15</v>
      </c>
      <c r="N1697">
        <v>1999</v>
      </c>
      <c r="O1697">
        <v>4</v>
      </c>
      <c r="P1697" t="s">
        <v>3271</v>
      </c>
      <c r="Q1697" t="b">
        <f>AND(ISNUMBER(data_to_clean[[#This Row],[revenue_formatted]]),ISNUMBER(data_to_clean[[#This Row],[growth_formatted_%]]),ISNUMBER(data_to_clean[[#This Row],[workers]]),ISNUMBER(data_to_clean[[#This Row],[previous_workers]]),ISNUMBER(data_to_clean[[#This Row],[founded]]),ISNUMBER(data_to_clean[[#This Row],[yrs_on_list]]))</f>
        <v>1</v>
      </c>
    </row>
    <row r="1698" spans="1:17" x14ac:dyDescent="0.25">
      <c r="A1698">
        <v>1692</v>
      </c>
      <c r="B1698" t="s">
        <v>6464</v>
      </c>
      <c r="C1698" t="s">
        <v>30</v>
      </c>
      <c r="D1698" t="str">
        <f>VLOOKUP(data_to_clean[[#This Row],[state]],abbreviation_table[],2,FALSE)</f>
        <v>Texas</v>
      </c>
      <c r="E1698" t="s">
        <v>541</v>
      </c>
      <c r="F1698" t="str">
        <f>TRIM(LEFT(data_to_clean[[#This Row],[revenue]],FIND(" ",data_to_clean[[#This Row],[revenue]])))</f>
        <v>4.8</v>
      </c>
      <c r="G1698" t="str">
        <f>RIGHT(data_to_clean[[#This Row],[revenue]],LEN(data_to_clean[[#This Row],[revenue]])-FIND(" ",data_to_clean[[#This Row],[revenue]]))</f>
        <v>Million</v>
      </c>
      <c r="H1698" s="7">
        <f>VALUE(IF(data_to_clean[[#This Row],[multiplicity]]="Million",_xlfn.CONCAT(SUBSTITUTE(data_to_clean[[#This Row],[number]],".",""),"00000"),_xlfn.CONCAT(SUBSTITUTE(data_to_clean[[#This Row],[number]],".",""),"00000000")))</f>
        <v>4800000</v>
      </c>
      <c r="I1698" t="s">
        <v>6466</v>
      </c>
      <c r="J1698">
        <f>ROUND(VALUE(SUBSTITUTE(data_to_clean[[#This Row],[growth_%]],".",",")),0)</f>
        <v>241</v>
      </c>
      <c r="K1698" t="s">
        <v>175</v>
      </c>
      <c r="L1698">
        <v>38</v>
      </c>
      <c r="M1698">
        <v>16</v>
      </c>
      <c r="N1698">
        <v>2011</v>
      </c>
      <c r="O1698">
        <v>3</v>
      </c>
      <c r="P1698" t="s">
        <v>251</v>
      </c>
      <c r="Q1698" t="b">
        <f>AND(ISNUMBER(data_to_clean[[#This Row],[revenue_formatted]]),ISNUMBER(data_to_clean[[#This Row],[growth_formatted_%]]),ISNUMBER(data_to_clean[[#This Row],[workers]]),ISNUMBER(data_to_clean[[#This Row],[previous_workers]]),ISNUMBER(data_to_clean[[#This Row],[founded]]),ISNUMBER(data_to_clean[[#This Row],[yrs_on_list]]))</f>
        <v>1</v>
      </c>
    </row>
    <row r="1699" spans="1:17" x14ac:dyDescent="0.25">
      <c r="A1699">
        <v>1693</v>
      </c>
      <c r="B1699" t="s">
        <v>6467</v>
      </c>
      <c r="C1699" t="s">
        <v>80</v>
      </c>
      <c r="D1699" t="str">
        <f>VLOOKUP(data_to_clean[[#This Row],[state]],abbreviation_table[],2,FALSE)</f>
        <v>California</v>
      </c>
      <c r="E1699" t="s">
        <v>699</v>
      </c>
      <c r="F1699" t="str">
        <f>TRIM(LEFT(data_to_clean[[#This Row],[revenue]],FIND(" ",data_to_clean[[#This Row],[revenue]])))</f>
        <v>4</v>
      </c>
      <c r="G1699" t="str">
        <f>RIGHT(data_to_clean[[#This Row],[revenue]],LEN(data_to_clean[[#This Row],[revenue]])-FIND(" ",data_to_clean[[#This Row],[revenue]]))</f>
        <v>Million</v>
      </c>
      <c r="H1699" s="7">
        <f>VALUE(IF(data_to_clean[[#This Row],[multiplicity]]="Million",_xlfn.CONCAT(SUBSTITUTE(data_to_clean[[#This Row],[number]],".",""),"00000"),_xlfn.CONCAT(SUBSTITUTE(data_to_clean[[#This Row],[number]],".",""),"00000000")))</f>
        <v>400000</v>
      </c>
      <c r="I1699" t="s">
        <v>6469</v>
      </c>
      <c r="J1699">
        <f>ROUND(VALUE(SUBSTITUTE(data_to_clean[[#This Row],[growth_%]],".",",")),0)</f>
        <v>241</v>
      </c>
      <c r="K1699" t="s">
        <v>623</v>
      </c>
      <c r="L1699">
        <v>21</v>
      </c>
      <c r="M1699">
        <v>6</v>
      </c>
      <c r="N1699">
        <v>2007</v>
      </c>
      <c r="O1699">
        <v>2</v>
      </c>
      <c r="P1699" t="s">
        <v>4129</v>
      </c>
      <c r="Q1699" t="b">
        <f>AND(ISNUMBER(data_to_clean[[#This Row],[revenue_formatted]]),ISNUMBER(data_to_clean[[#This Row],[growth_formatted_%]]),ISNUMBER(data_to_clean[[#This Row],[workers]]),ISNUMBER(data_to_clean[[#This Row],[previous_workers]]),ISNUMBER(data_to_clean[[#This Row],[founded]]),ISNUMBER(data_to_clean[[#This Row],[yrs_on_list]]))</f>
        <v>1</v>
      </c>
    </row>
    <row r="1700" spans="1:17" x14ac:dyDescent="0.25">
      <c r="A1700">
        <v>1694</v>
      </c>
      <c r="B1700" t="s">
        <v>6470</v>
      </c>
      <c r="C1700" t="s">
        <v>341</v>
      </c>
      <c r="D1700" t="str">
        <f>VLOOKUP(data_to_clean[[#This Row],[state]],abbreviation_table[],2,FALSE)</f>
        <v>Massachusetts</v>
      </c>
      <c r="E1700" t="s">
        <v>621</v>
      </c>
      <c r="F1700" t="str">
        <f>TRIM(LEFT(data_to_clean[[#This Row],[revenue]],FIND(" ",data_to_clean[[#This Row],[revenue]])))</f>
        <v>3.1</v>
      </c>
      <c r="G1700" t="str">
        <f>RIGHT(data_to_clean[[#This Row],[revenue]],LEN(data_to_clean[[#This Row],[revenue]])-FIND(" ",data_to_clean[[#This Row],[revenue]]))</f>
        <v>Million</v>
      </c>
      <c r="H1700" s="7">
        <f>VALUE(IF(data_to_clean[[#This Row],[multiplicity]]="Million",_xlfn.CONCAT(SUBSTITUTE(data_to_clean[[#This Row],[number]],".",""),"00000"),_xlfn.CONCAT(SUBSTITUTE(data_to_clean[[#This Row],[number]],".",""),"00000000")))</f>
        <v>3100000</v>
      </c>
      <c r="I1700" t="s">
        <v>6472</v>
      </c>
      <c r="J1700">
        <f>ROUND(VALUE(SUBSTITUTE(data_to_clean[[#This Row],[growth_%]],".",",")),0)</f>
        <v>241</v>
      </c>
      <c r="K1700" t="s">
        <v>69</v>
      </c>
      <c r="L1700">
        <v>12</v>
      </c>
      <c r="M1700">
        <v>2</v>
      </c>
      <c r="N1700">
        <v>2015</v>
      </c>
      <c r="O1700">
        <v>1</v>
      </c>
      <c r="P1700" t="s">
        <v>6473</v>
      </c>
      <c r="Q1700" t="b">
        <f>AND(ISNUMBER(data_to_clean[[#This Row],[revenue_formatted]]),ISNUMBER(data_to_clean[[#This Row],[growth_formatted_%]]),ISNUMBER(data_to_clean[[#This Row],[workers]]),ISNUMBER(data_to_clean[[#This Row],[previous_workers]]),ISNUMBER(data_to_clean[[#This Row],[founded]]),ISNUMBER(data_to_clean[[#This Row],[yrs_on_list]]))</f>
        <v>1</v>
      </c>
    </row>
    <row r="1701" spans="1:17" x14ac:dyDescent="0.25">
      <c r="A1701">
        <v>1695</v>
      </c>
      <c r="B1701" t="s">
        <v>6474</v>
      </c>
      <c r="C1701" t="s">
        <v>80</v>
      </c>
      <c r="D1701" t="str">
        <f>VLOOKUP(data_to_clean[[#This Row],[state]],abbreviation_table[],2,FALSE)</f>
        <v>California</v>
      </c>
      <c r="E1701" t="s">
        <v>130</v>
      </c>
      <c r="F1701" t="str">
        <f>TRIM(LEFT(data_to_clean[[#This Row],[revenue]],FIND(" ",data_to_clean[[#This Row],[revenue]])))</f>
        <v>24.4</v>
      </c>
      <c r="G1701" t="str">
        <f>RIGHT(data_to_clean[[#This Row],[revenue]],LEN(data_to_clean[[#This Row],[revenue]])-FIND(" ",data_to_clean[[#This Row],[revenue]]))</f>
        <v>Million</v>
      </c>
      <c r="H1701" s="7">
        <f>VALUE(IF(data_to_clean[[#This Row],[multiplicity]]="Million",_xlfn.CONCAT(SUBSTITUTE(data_to_clean[[#This Row],[number]],".",""),"00000"),_xlfn.CONCAT(SUBSTITUTE(data_to_clean[[#This Row],[number]],".",""),"00000000")))</f>
        <v>24400000</v>
      </c>
      <c r="I1701" t="s">
        <v>6476</v>
      </c>
      <c r="J1701">
        <f>ROUND(VALUE(SUBSTITUTE(data_to_clean[[#This Row],[growth_%]],".",",")),0)</f>
        <v>241</v>
      </c>
      <c r="K1701" t="s">
        <v>156</v>
      </c>
      <c r="L1701">
        <v>278</v>
      </c>
      <c r="M1701">
        <v>83</v>
      </c>
      <c r="N1701">
        <v>2010</v>
      </c>
      <c r="O1701">
        <v>3</v>
      </c>
      <c r="P1701" t="s">
        <v>2067</v>
      </c>
      <c r="Q1701" t="b">
        <f>AND(ISNUMBER(data_to_clean[[#This Row],[revenue_formatted]]),ISNUMBER(data_to_clean[[#This Row],[growth_formatted_%]]),ISNUMBER(data_to_clean[[#This Row],[workers]]),ISNUMBER(data_to_clean[[#This Row],[previous_workers]]),ISNUMBER(data_to_clean[[#This Row],[founded]]),ISNUMBER(data_to_clean[[#This Row],[yrs_on_list]]))</f>
        <v>1</v>
      </c>
    </row>
    <row r="1702" spans="1:17" x14ac:dyDescent="0.25">
      <c r="A1702">
        <v>1696</v>
      </c>
      <c r="B1702" t="s">
        <v>6477</v>
      </c>
      <c r="C1702" t="s">
        <v>74</v>
      </c>
      <c r="D1702" t="str">
        <f>VLOOKUP(data_to_clean[[#This Row],[state]],abbreviation_table[],2,FALSE)</f>
        <v>Ohio</v>
      </c>
      <c r="E1702" t="s">
        <v>6479</v>
      </c>
      <c r="F1702" t="str">
        <f>TRIM(LEFT(data_to_clean[[#This Row],[revenue]],FIND(" ",data_to_clean[[#This Row],[revenue]])))</f>
        <v>411.9</v>
      </c>
      <c r="G1702" t="str">
        <f>RIGHT(data_to_clean[[#This Row],[revenue]],LEN(data_to_clean[[#This Row],[revenue]])-FIND(" ",data_to_clean[[#This Row],[revenue]]))</f>
        <v>Million</v>
      </c>
      <c r="H1702" s="7">
        <f>VALUE(IF(data_to_clean[[#This Row],[multiplicity]]="Million",_xlfn.CONCAT(SUBSTITUTE(data_to_clean[[#This Row],[number]],".",""),"00000"),_xlfn.CONCAT(SUBSTITUTE(data_to_clean[[#This Row],[number]],".",""),"00000000")))</f>
        <v>411900000</v>
      </c>
      <c r="I1702" t="s">
        <v>6480</v>
      </c>
      <c r="J1702">
        <f>ROUND(VALUE(SUBSTITUTE(data_to_clean[[#This Row],[growth_%]],".",",")),0)</f>
        <v>241</v>
      </c>
      <c r="K1702" t="s">
        <v>25</v>
      </c>
      <c r="L1702">
        <v>579</v>
      </c>
      <c r="M1702">
        <v>181</v>
      </c>
      <c r="N1702">
        <v>2007</v>
      </c>
      <c r="O1702">
        <v>8</v>
      </c>
      <c r="P1702" t="s">
        <v>349</v>
      </c>
      <c r="Q1702" t="b">
        <f>AND(ISNUMBER(data_to_clean[[#This Row],[revenue_formatted]]),ISNUMBER(data_to_clean[[#This Row],[growth_formatted_%]]),ISNUMBER(data_to_clean[[#This Row],[workers]]),ISNUMBER(data_to_clean[[#This Row],[previous_workers]]),ISNUMBER(data_to_clean[[#This Row],[founded]]),ISNUMBER(data_to_clean[[#This Row],[yrs_on_list]]))</f>
        <v>1</v>
      </c>
    </row>
    <row r="1703" spans="1:17" x14ac:dyDescent="0.25">
      <c r="A1703">
        <v>1697</v>
      </c>
      <c r="B1703" t="s">
        <v>6481</v>
      </c>
      <c r="C1703" t="s">
        <v>86</v>
      </c>
      <c r="D1703" t="str">
        <f>VLOOKUP(data_to_clean[[#This Row],[state]],abbreviation_table[],2,FALSE)</f>
        <v>Colorado</v>
      </c>
      <c r="E1703" t="s">
        <v>871</v>
      </c>
      <c r="F1703" t="str">
        <f>TRIM(LEFT(data_to_clean[[#This Row],[revenue]],FIND(" ",data_to_clean[[#This Row],[revenue]])))</f>
        <v>2.6</v>
      </c>
      <c r="G1703" t="str">
        <f>RIGHT(data_to_clean[[#This Row],[revenue]],LEN(data_to_clean[[#This Row],[revenue]])-FIND(" ",data_to_clean[[#This Row],[revenue]]))</f>
        <v>Million</v>
      </c>
      <c r="H1703" s="7">
        <f>VALUE(IF(data_to_clean[[#This Row],[multiplicity]]="Million",_xlfn.CONCAT(SUBSTITUTE(data_to_clean[[#This Row],[number]],".",""),"00000"),_xlfn.CONCAT(SUBSTITUTE(data_to_clean[[#This Row],[number]],".",""),"00000000")))</f>
        <v>2600000</v>
      </c>
      <c r="I1703" t="s">
        <v>6483</v>
      </c>
      <c r="J1703">
        <f>ROUND(VALUE(SUBSTITUTE(data_to_clean[[#This Row],[growth_%]],".",",")),0)</f>
        <v>241</v>
      </c>
      <c r="K1703" t="s">
        <v>336</v>
      </c>
      <c r="L1703">
        <v>4</v>
      </c>
      <c r="M1703">
        <v>1</v>
      </c>
      <c r="N1703">
        <v>2012</v>
      </c>
      <c r="O1703">
        <v>1</v>
      </c>
      <c r="P1703" t="s">
        <v>89</v>
      </c>
      <c r="Q1703" t="b">
        <f>AND(ISNUMBER(data_to_clean[[#This Row],[revenue_formatted]]),ISNUMBER(data_to_clean[[#This Row],[growth_formatted_%]]),ISNUMBER(data_to_clean[[#This Row],[workers]]),ISNUMBER(data_to_clean[[#This Row],[previous_workers]]),ISNUMBER(data_to_clean[[#This Row],[founded]]),ISNUMBER(data_to_clean[[#This Row],[yrs_on_list]]))</f>
        <v>1</v>
      </c>
    </row>
    <row r="1704" spans="1:17" x14ac:dyDescent="0.25">
      <c r="A1704">
        <v>1698</v>
      </c>
      <c r="B1704" t="s">
        <v>6484</v>
      </c>
      <c r="C1704" t="s">
        <v>30</v>
      </c>
      <c r="D1704" t="str">
        <f>VLOOKUP(data_to_clean[[#This Row],[state]],abbreviation_table[],2,FALSE)</f>
        <v>Texas</v>
      </c>
      <c r="E1704" t="s">
        <v>408</v>
      </c>
      <c r="F1704" t="str">
        <f>TRIM(LEFT(data_to_clean[[#This Row],[revenue]],FIND(" ",data_to_clean[[#This Row],[revenue]])))</f>
        <v>14.3</v>
      </c>
      <c r="G1704" t="str">
        <f>RIGHT(data_to_clean[[#This Row],[revenue]],LEN(data_to_clean[[#This Row],[revenue]])-FIND(" ",data_to_clean[[#This Row],[revenue]]))</f>
        <v>Million</v>
      </c>
      <c r="H1704" s="7">
        <f>VALUE(IF(data_to_clean[[#This Row],[multiplicity]]="Million",_xlfn.CONCAT(SUBSTITUTE(data_to_clean[[#This Row],[number]],".",""),"00000"),_xlfn.CONCAT(SUBSTITUTE(data_to_clean[[#This Row],[number]],".",""),"00000000")))</f>
        <v>14300000</v>
      </c>
      <c r="I1704" t="s">
        <v>6486</v>
      </c>
      <c r="J1704">
        <f>ROUND(VALUE(SUBSTITUTE(data_to_clean[[#This Row],[growth_%]],".",",")),0)</f>
        <v>240</v>
      </c>
      <c r="K1704" t="s">
        <v>156</v>
      </c>
      <c r="L1704">
        <v>113</v>
      </c>
      <c r="M1704">
        <v>76</v>
      </c>
      <c r="N1704">
        <v>2012</v>
      </c>
      <c r="O1704">
        <v>4</v>
      </c>
      <c r="P1704" t="s">
        <v>6487</v>
      </c>
      <c r="Q1704" t="b">
        <f>AND(ISNUMBER(data_to_clean[[#This Row],[revenue_formatted]]),ISNUMBER(data_to_clean[[#This Row],[growth_formatted_%]]),ISNUMBER(data_to_clean[[#This Row],[workers]]),ISNUMBER(data_to_clean[[#This Row],[previous_workers]]),ISNUMBER(data_to_clean[[#This Row],[founded]]),ISNUMBER(data_to_clean[[#This Row],[yrs_on_list]]))</f>
        <v>1</v>
      </c>
    </row>
    <row r="1705" spans="1:17" x14ac:dyDescent="0.25">
      <c r="A1705">
        <v>1699</v>
      </c>
      <c r="B1705" t="s">
        <v>6488</v>
      </c>
      <c r="C1705" t="s">
        <v>52</v>
      </c>
      <c r="D1705" t="str">
        <f>VLOOKUP(data_to_clean[[#This Row],[state]],abbreviation_table[],2,FALSE)</f>
        <v>Florida</v>
      </c>
      <c r="E1705" t="s">
        <v>1106</v>
      </c>
      <c r="F1705" t="str">
        <f>TRIM(LEFT(data_to_clean[[#This Row],[revenue]],FIND(" ",data_to_clean[[#This Row],[revenue]])))</f>
        <v>2.9</v>
      </c>
      <c r="G1705" t="str">
        <f>RIGHT(data_to_clean[[#This Row],[revenue]],LEN(data_to_clean[[#This Row],[revenue]])-FIND(" ",data_to_clean[[#This Row],[revenue]]))</f>
        <v>Million</v>
      </c>
      <c r="H1705" s="7">
        <f>VALUE(IF(data_to_clean[[#This Row],[multiplicity]]="Million",_xlfn.CONCAT(SUBSTITUTE(data_to_clean[[#This Row],[number]],".",""),"00000"),_xlfn.CONCAT(SUBSTITUTE(data_to_clean[[#This Row],[number]],".",""),"00000000")))</f>
        <v>2900000</v>
      </c>
      <c r="I1705" t="s">
        <v>6490</v>
      </c>
      <c r="J1705">
        <f>ROUND(VALUE(SUBSTITUTE(data_to_clean[[#This Row],[growth_%]],".",",")),0)</f>
        <v>240</v>
      </c>
      <c r="K1705" t="s">
        <v>156</v>
      </c>
      <c r="L1705">
        <v>18</v>
      </c>
      <c r="M1705">
        <v>11</v>
      </c>
      <c r="N1705">
        <v>2008</v>
      </c>
      <c r="O1705">
        <v>2</v>
      </c>
      <c r="P1705" t="s">
        <v>203</v>
      </c>
      <c r="Q1705" t="b">
        <f>AND(ISNUMBER(data_to_clean[[#This Row],[revenue_formatted]]),ISNUMBER(data_to_clean[[#This Row],[growth_formatted_%]]),ISNUMBER(data_to_clean[[#This Row],[workers]]),ISNUMBER(data_to_clean[[#This Row],[previous_workers]]),ISNUMBER(data_to_clean[[#This Row],[founded]]),ISNUMBER(data_to_clean[[#This Row],[yrs_on_list]]))</f>
        <v>1</v>
      </c>
    </row>
    <row r="1706" spans="1:17" x14ac:dyDescent="0.25">
      <c r="A1706">
        <v>1700</v>
      </c>
      <c r="B1706" t="s">
        <v>6491</v>
      </c>
      <c r="C1706" t="s">
        <v>223</v>
      </c>
      <c r="D1706" t="str">
        <f>VLOOKUP(data_to_clean[[#This Row],[state]],abbreviation_table[],2,FALSE)</f>
        <v>Wisconsin</v>
      </c>
      <c r="E1706" t="s">
        <v>1535</v>
      </c>
      <c r="F1706" t="str">
        <f>TRIM(LEFT(data_to_clean[[#This Row],[revenue]],FIND(" ",data_to_clean[[#This Row],[revenue]])))</f>
        <v>6</v>
      </c>
      <c r="G1706" t="str">
        <f>RIGHT(data_to_clean[[#This Row],[revenue]],LEN(data_to_clean[[#This Row],[revenue]])-FIND(" ",data_to_clean[[#This Row],[revenue]]))</f>
        <v>Million</v>
      </c>
      <c r="H1706" s="7">
        <f>VALUE(IF(data_to_clean[[#This Row],[multiplicity]]="Million",_xlfn.CONCAT(SUBSTITUTE(data_to_clean[[#This Row],[number]],".",""),"00000"),_xlfn.CONCAT(SUBSTITUTE(data_to_clean[[#This Row],[number]],".",""),"00000000")))</f>
        <v>600000</v>
      </c>
      <c r="I1706" t="s">
        <v>6493</v>
      </c>
      <c r="J1706">
        <f>ROUND(VALUE(SUBSTITUTE(data_to_clean[[#This Row],[growth_%]],".",",")),0)</f>
        <v>240</v>
      </c>
      <c r="K1706" t="s">
        <v>55</v>
      </c>
      <c r="L1706">
        <v>11</v>
      </c>
      <c r="M1706">
        <v>3</v>
      </c>
      <c r="N1706">
        <v>2011</v>
      </c>
      <c r="O1706">
        <v>1</v>
      </c>
      <c r="P1706" t="s">
        <v>6494</v>
      </c>
      <c r="Q1706" t="b">
        <f>AND(ISNUMBER(data_to_clean[[#This Row],[revenue_formatted]]),ISNUMBER(data_to_clean[[#This Row],[growth_formatted_%]]),ISNUMBER(data_to_clean[[#This Row],[workers]]),ISNUMBER(data_to_clean[[#This Row],[previous_workers]]),ISNUMBER(data_to_clean[[#This Row],[founded]]),ISNUMBER(data_to_clean[[#This Row],[yrs_on_list]]))</f>
        <v>1</v>
      </c>
    </row>
    <row r="1707" spans="1:17" x14ac:dyDescent="0.25">
      <c r="A1707">
        <v>1701</v>
      </c>
      <c r="B1707" t="s">
        <v>6495</v>
      </c>
      <c r="C1707" t="s">
        <v>119</v>
      </c>
      <c r="D1707" t="str">
        <f>VLOOKUP(data_to_clean[[#This Row],[state]],abbreviation_table[],2,FALSE)</f>
        <v>Georgia</v>
      </c>
      <c r="E1707" t="s">
        <v>1309</v>
      </c>
      <c r="F1707" t="str">
        <f>TRIM(LEFT(data_to_clean[[#This Row],[revenue]],FIND(" ",data_to_clean[[#This Row],[revenue]])))</f>
        <v>3.4</v>
      </c>
      <c r="G1707" t="str">
        <f>RIGHT(data_to_clean[[#This Row],[revenue]],LEN(data_to_clean[[#This Row],[revenue]])-FIND(" ",data_to_clean[[#This Row],[revenue]]))</f>
        <v>Million</v>
      </c>
      <c r="H1707" s="7">
        <f>VALUE(IF(data_to_clean[[#This Row],[multiplicity]]="Million",_xlfn.CONCAT(SUBSTITUTE(data_to_clean[[#This Row],[number]],".",""),"00000"),_xlfn.CONCAT(SUBSTITUTE(data_to_clean[[#This Row],[number]],".",""),"00000000")))</f>
        <v>3400000</v>
      </c>
      <c r="I1707" t="s">
        <v>6497</v>
      </c>
      <c r="J1707">
        <f>ROUND(VALUE(SUBSTITUTE(data_to_clean[[#This Row],[growth_%]],".",",")),0)</f>
        <v>240</v>
      </c>
      <c r="K1707" t="s">
        <v>156</v>
      </c>
      <c r="L1707">
        <v>10</v>
      </c>
      <c r="M1707">
        <v>2</v>
      </c>
      <c r="N1707">
        <v>2010</v>
      </c>
      <c r="O1707">
        <v>2</v>
      </c>
      <c r="P1707" t="s">
        <v>122</v>
      </c>
      <c r="Q1707" t="b">
        <f>AND(ISNUMBER(data_to_clean[[#This Row],[revenue_formatted]]),ISNUMBER(data_to_clean[[#This Row],[growth_formatted_%]]),ISNUMBER(data_to_clean[[#This Row],[workers]]),ISNUMBER(data_to_clean[[#This Row],[previous_workers]]),ISNUMBER(data_to_clean[[#This Row],[founded]]),ISNUMBER(data_to_clean[[#This Row],[yrs_on_list]]))</f>
        <v>1</v>
      </c>
    </row>
    <row r="1708" spans="1:17" x14ac:dyDescent="0.25">
      <c r="A1708">
        <v>1702</v>
      </c>
      <c r="B1708" t="s">
        <v>6498</v>
      </c>
      <c r="C1708" t="s">
        <v>66</v>
      </c>
      <c r="D1708" t="str">
        <f>VLOOKUP(data_to_clean[[#This Row],[state]],abbreviation_table[],2,FALSE)</f>
        <v>Virginia</v>
      </c>
      <c r="E1708" t="s">
        <v>3524</v>
      </c>
      <c r="F1708" t="str">
        <f>TRIM(LEFT(data_to_clean[[#This Row],[revenue]],FIND(" ",data_to_clean[[#This Row],[revenue]])))</f>
        <v>11.2</v>
      </c>
      <c r="G1708" t="str">
        <f>RIGHT(data_to_clean[[#This Row],[revenue]],LEN(data_to_clean[[#This Row],[revenue]])-FIND(" ",data_to_clean[[#This Row],[revenue]]))</f>
        <v>Million</v>
      </c>
      <c r="H1708" s="7">
        <f>VALUE(IF(data_to_clean[[#This Row],[multiplicity]]="Million",_xlfn.CONCAT(SUBSTITUTE(data_to_clean[[#This Row],[number]],".",""),"00000"),_xlfn.CONCAT(SUBSTITUTE(data_to_clean[[#This Row],[number]],".",""),"00000000")))</f>
        <v>11200000</v>
      </c>
      <c r="I1708" t="s">
        <v>6500</v>
      </c>
      <c r="J1708">
        <f>ROUND(VALUE(SUBSTITUTE(data_to_clean[[#This Row],[growth_%]],".",",")),0)</f>
        <v>240</v>
      </c>
      <c r="K1708" t="s">
        <v>18</v>
      </c>
      <c r="L1708">
        <v>35</v>
      </c>
      <c r="M1708">
        <v>16</v>
      </c>
      <c r="N1708">
        <v>2007</v>
      </c>
      <c r="O1708">
        <v>5</v>
      </c>
      <c r="P1708" t="s">
        <v>565</v>
      </c>
      <c r="Q1708" t="b">
        <f>AND(ISNUMBER(data_to_clean[[#This Row],[revenue_formatted]]),ISNUMBER(data_to_clean[[#This Row],[growth_formatted_%]]),ISNUMBER(data_to_clean[[#This Row],[workers]]),ISNUMBER(data_to_clean[[#This Row],[previous_workers]]),ISNUMBER(data_to_clean[[#This Row],[founded]]),ISNUMBER(data_to_clean[[#This Row],[yrs_on_list]]))</f>
        <v>1</v>
      </c>
    </row>
    <row r="1709" spans="1:17" x14ac:dyDescent="0.25">
      <c r="A1709">
        <v>1703</v>
      </c>
      <c r="B1709" t="s">
        <v>6501</v>
      </c>
      <c r="C1709" t="s">
        <v>4821</v>
      </c>
      <c r="D1709" t="str">
        <f>VLOOKUP(data_to_clean[[#This Row],[state]],abbreviation_table[],2,FALSE)</f>
        <v>West Virginia</v>
      </c>
      <c r="E1709" t="s">
        <v>4157</v>
      </c>
      <c r="F1709" t="str">
        <f>TRIM(LEFT(data_to_clean[[#This Row],[revenue]],FIND(" ",data_to_clean[[#This Row],[revenue]])))</f>
        <v>15</v>
      </c>
      <c r="G1709" t="str">
        <f>RIGHT(data_to_clean[[#This Row],[revenue]],LEN(data_to_clean[[#This Row],[revenue]])-FIND(" ",data_to_clean[[#This Row],[revenue]]))</f>
        <v>Million</v>
      </c>
      <c r="H1709" s="7">
        <f>VALUE(IF(data_to_clean[[#This Row],[multiplicity]]="Million",_xlfn.CONCAT(SUBSTITUTE(data_to_clean[[#This Row],[number]],".",""),"00000"),_xlfn.CONCAT(SUBSTITUTE(data_to_clean[[#This Row],[number]],".",""),"00000000")))</f>
        <v>1500000</v>
      </c>
      <c r="I1709" t="s">
        <v>6503</v>
      </c>
      <c r="J1709">
        <f>ROUND(VALUE(SUBSTITUTE(data_to_clean[[#This Row],[growth_%]],".",",")),0)</f>
        <v>240</v>
      </c>
      <c r="K1709" t="s">
        <v>257</v>
      </c>
      <c r="L1709">
        <v>140</v>
      </c>
      <c r="M1709">
        <v>37</v>
      </c>
      <c r="N1709">
        <v>2012</v>
      </c>
      <c r="O1709">
        <v>4</v>
      </c>
      <c r="P1709" t="s">
        <v>5581</v>
      </c>
      <c r="Q1709" t="b">
        <f>AND(ISNUMBER(data_to_clean[[#This Row],[revenue_formatted]]),ISNUMBER(data_to_clean[[#This Row],[growth_formatted_%]]),ISNUMBER(data_to_clean[[#This Row],[workers]]),ISNUMBER(data_to_clean[[#This Row],[previous_workers]]),ISNUMBER(data_to_clean[[#This Row],[founded]]),ISNUMBER(data_to_clean[[#This Row],[yrs_on_list]]))</f>
        <v>1</v>
      </c>
    </row>
    <row r="1710" spans="1:17" x14ac:dyDescent="0.25">
      <c r="A1710">
        <v>1704</v>
      </c>
      <c r="B1710" t="s">
        <v>6504</v>
      </c>
      <c r="C1710" t="s">
        <v>341</v>
      </c>
      <c r="D1710" t="str">
        <f>VLOOKUP(data_to_clean[[#This Row],[state]],abbreviation_table[],2,FALSE)</f>
        <v>Massachusetts</v>
      </c>
      <c r="E1710" t="s">
        <v>2013</v>
      </c>
      <c r="F1710" t="str">
        <f>TRIM(LEFT(data_to_clean[[#This Row],[revenue]],FIND(" ",data_to_clean[[#This Row],[revenue]])))</f>
        <v>7.5</v>
      </c>
      <c r="G1710" t="str">
        <f>RIGHT(data_to_clean[[#This Row],[revenue]],LEN(data_to_clean[[#This Row],[revenue]])-FIND(" ",data_to_clean[[#This Row],[revenue]]))</f>
        <v>Million</v>
      </c>
      <c r="H1710" s="7">
        <f>VALUE(IF(data_to_clean[[#This Row],[multiplicity]]="Million",_xlfn.CONCAT(SUBSTITUTE(data_to_clean[[#This Row],[number]],".",""),"00000"),_xlfn.CONCAT(SUBSTITUTE(data_to_clean[[#This Row],[number]],".",""),"00000000")))</f>
        <v>7500000</v>
      </c>
      <c r="I1710" t="s">
        <v>6506</v>
      </c>
      <c r="J1710">
        <f>ROUND(VALUE(SUBSTITUTE(data_to_clean[[#This Row],[growth_%]],".",",")),0)</f>
        <v>239</v>
      </c>
      <c r="K1710" t="s">
        <v>156</v>
      </c>
      <c r="L1710">
        <v>68</v>
      </c>
      <c r="M1710">
        <v>18</v>
      </c>
      <c r="N1710">
        <v>2008</v>
      </c>
      <c r="O1710">
        <v>2</v>
      </c>
      <c r="P1710" t="s">
        <v>280</v>
      </c>
      <c r="Q1710" t="b">
        <f>AND(ISNUMBER(data_to_clean[[#This Row],[revenue_formatted]]),ISNUMBER(data_to_clean[[#This Row],[growth_formatted_%]]),ISNUMBER(data_to_clean[[#This Row],[workers]]),ISNUMBER(data_to_clean[[#This Row],[previous_workers]]),ISNUMBER(data_to_clean[[#This Row],[founded]]),ISNUMBER(data_to_clean[[#This Row],[yrs_on_list]]))</f>
        <v>1</v>
      </c>
    </row>
    <row r="1711" spans="1:17" x14ac:dyDescent="0.25">
      <c r="A1711">
        <v>1705</v>
      </c>
      <c r="B1711" t="s">
        <v>6507</v>
      </c>
      <c r="C1711" t="s">
        <v>243</v>
      </c>
      <c r="D1711" t="str">
        <f>VLOOKUP(data_to_clean[[#This Row],[state]],abbreviation_table[],2,FALSE)</f>
        <v>Maryland</v>
      </c>
      <c r="E1711" t="s">
        <v>6509</v>
      </c>
      <c r="F1711" t="str">
        <f>TRIM(LEFT(data_to_clean[[#This Row],[revenue]],FIND(" ",data_to_clean[[#This Row],[revenue]])))</f>
        <v>40.7</v>
      </c>
      <c r="G1711" t="str">
        <f>RIGHT(data_to_clean[[#This Row],[revenue]],LEN(data_to_clean[[#This Row],[revenue]])-FIND(" ",data_to_clean[[#This Row],[revenue]]))</f>
        <v>Million</v>
      </c>
      <c r="H1711" s="7">
        <f>VALUE(IF(data_to_clean[[#This Row],[multiplicity]]="Million",_xlfn.CONCAT(SUBSTITUTE(data_to_clean[[#This Row],[number]],".",""),"00000"),_xlfn.CONCAT(SUBSTITUTE(data_to_clean[[#This Row],[number]],".",""),"00000000")))</f>
        <v>40700000</v>
      </c>
      <c r="I1711" t="s">
        <v>6510</v>
      </c>
      <c r="J1711">
        <f>ROUND(VALUE(SUBSTITUTE(data_to_clean[[#This Row],[growth_%]],".",",")),0)</f>
        <v>239</v>
      </c>
      <c r="K1711" t="s">
        <v>156</v>
      </c>
      <c r="L1711">
        <v>250</v>
      </c>
      <c r="M1711">
        <v>75</v>
      </c>
      <c r="N1711">
        <v>2008</v>
      </c>
      <c r="O1711">
        <v>3</v>
      </c>
      <c r="P1711" t="s">
        <v>6511</v>
      </c>
      <c r="Q1711" t="b">
        <f>AND(ISNUMBER(data_to_clean[[#This Row],[revenue_formatted]]),ISNUMBER(data_to_clean[[#This Row],[growth_formatted_%]]),ISNUMBER(data_to_clean[[#This Row],[workers]]),ISNUMBER(data_to_clean[[#This Row],[previous_workers]]),ISNUMBER(data_to_clean[[#This Row],[founded]]),ISNUMBER(data_to_clean[[#This Row],[yrs_on_list]]))</f>
        <v>1</v>
      </c>
    </row>
    <row r="1712" spans="1:17" x14ac:dyDescent="0.25">
      <c r="A1712">
        <v>1706</v>
      </c>
      <c r="B1712" t="s">
        <v>6512</v>
      </c>
      <c r="C1712" t="s">
        <v>105</v>
      </c>
      <c r="D1712" t="str">
        <f>VLOOKUP(data_to_clean[[#This Row],[state]],abbreviation_table[],2,FALSE)</f>
        <v>New York</v>
      </c>
      <c r="E1712" t="s">
        <v>6514</v>
      </c>
      <c r="F1712" t="str">
        <f>TRIM(LEFT(data_to_clean[[#This Row],[revenue]],FIND(" ",data_to_clean[[#This Row],[revenue]])))</f>
        <v>49</v>
      </c>
      <c r="G1712" t="str">
        <f>RIGHT(data_to_clean[[#This Row],[revenue]],LEN(data_to_clean[[#This Row],[revenue]])-FIND(" ",data_to_clean[[#This Row],[revenue]]))</f>
        <v>Million</v>
      </c>
      <c r="H1712" s="7">
        <f>VALUE(IF(data_to_clean[[#This Row],[multiplicity]]="Million",_xlfn.CONCAT(SUBSTITUTE(data_to_clean[[#This Row],[number]],".",""),"00000"),_xlfn.CONCAT(SUBSTITUTE(data_to_clean[[#This Row],[number]],".",""),"00000000")))</f>
        <v>4900000</v>
      </c>
      <c r="I1712" t="s">
        <v>6515</v>
      </c>
      <c r="J1712">
        <f>ROUND(VALUE(SUBSTITUTE(data_to_clean[[#This Row],[growth_%]],".",",")),0)</f>
        <v>239</v>
      </c>
      <c r="K1712" t="s">
        <v>156</v>
      </c>
      <c r="L1712">
        <v>1267</v>
      </c>
      <c r="M1712">
        <v>473</v>
      </c>
      <c r="N1712">
        <v>2002</v>
      </c>
      <c r="O1712">
        <v>2</v>
      </c>
      <c r="P1712" t="s">
        <v>108</v>
      </c>
      <c r="Q1712" t="b">
        <f>AND(ISNUMBER(data_to_clean[[#This Row],[revenue_formatted]]),ISNUMBER(data_to_clean[[#This Row],[growth_formatted_%]]),ISNUMBER(data_to_clean[[#This Row],[workers]]),ISNUMBER(data_to_clean[[#This Row],[previous_workers]]),ISNUMBER(data_to_clean[[#This Row],[founded]]),ISNUMBER(data_to_clean[[#This Row],[yrs_on_list]]))</f>
        <v>1</v>
      </c>
    </row>
    <row r="1713" spans="1:17" x14ac:dyDescent="0.25">
      <c r="A1713">
        <v>1707</v>
      </c>
      <c r="B1713" t="s">
        <v>6516</v>
      </c>
      <c r="C1713" t="s">
        <v>80</v>
      </c>
      <c r="D1713" t="str">
        <f>VLOOKUP(data_to_clean[[#This Row],[state]],abbreviation_table[],2,FALSE)</f>
        <v>California</v>
      </c>
      <c r="E1713" t="s">
        <v>81</v>
      </c>
      <c r="F1713" t="str">
        <f>TRIM(LEFT(data_to_clean[[#This Row],[revenue]],FIND(" ",data_to_clean[[#This Row],[revenue]])))</f>
        <v>21.4</v>
      </c>
      <c r="G1713" t="str">
        <f>RIGHT(data_to_clean[[#This Row],[revenue]],LEN(data_to_clean[[#This Row],[revenue]])-FIND(" ",data_to_clean[[#This Row],[revenue]]))</f>
        <v>Million</v>
      </c>
      <c r="H1713" s="7">
        <f>VALUE(IF(data_to_clean[[#This Row],[multiplicity]]="Million",_xlfn.CONCAT(SUBSTITUTE(data_to_clean[[#This Row],[number]],".",""),"00000"),_xlfn.CONCAT(SUBSTITUTE(data_to_clean[[#This Row],[number]],".",""),"00000000")))</f>
        <v>21400000</v>
      </c>
      <c r="I1713" t="s">
        <v>6518</v>
      </c>
      <c r="J1713">
        <f>ROUND(VALUE(SUBSTITUTE(data_to_clean[[#This Row],[growth_%]],".",",")),0)</f>
        <v>239</v>
      </c>
      <c r="K1713" t="s">
        <v>156</v>
      </c>
      <c r="L1713">
        <v>84</v>
      </c>
      <c r="M1713">
        <v>32</v>
      </c>
      <c r="N1713">
        <v>2007</v>
      </c>
      <c r="O1713">
        <v>5</v>
      </c>
      <c r="P1713" t="s">
        <v>500</v>
      </c>
      <c r="Q1713" t="b">
        <f>AND(ISNUMBER(data_to_clean[[#This Row],[revenue_formatted]]),ISNUMBER(data_to_clean[[#This Row],[growth_formatted_%]]),ISNUMBER(data_to_clean[[#This Row],[workers]]),ISNUMBER(data_to_clean[[#This Row],[previous_workers]]),ISNUMBER(data_to_clean[[#This Row],[founded]]),ISNUMBER(data_to_clean[[#This Row],[yrs_on_list]]))</f>
        <v>1</v>
      </c>
    </row>
    <row r="1714" spans="1:17" x14ac:dyDescent="0.25">
      <c r="A1714">
        <v>1708</v>
      </c>
      <c r="B1714" t="s">
        <v>6519</v>
      </c>
      <c r="C1714" t="s">
        <v>52</v>
      </c>
      <c r="D1714" t="str">
        <f>VLOOKUP(data_to_clean[[#This Row],[state]],abbreviation_table[],2,FALSE)</f>
        <v>Florida</v>
      </c>
      <c r="E1714" t="s">
        <v>861</v>
      </c>
      <c r="F1714" t="str">
        <f>TRIM(LEFT(data_to_clean[[#This Row],[revenue]],FIND(" ",data_to_clean[[#This Row],[revenue]])))</f>
        <v>5.7</v>
      </c>
      <c r="G1714" t="str">
        <f>RIGHT(data_to_clean[[#This Row],[revenue]],LEN(data_to_clean[[#This Row],[revenue]])-FIND(" ",data_to_clean[[#This Row],[revenue]]))</f>
        <v>Million</v>
      </c>
      <c r="H1714" s="7">
        <f>VALUE(IF(data_to_clean[[#This Row],[multiplicity]]="Million",_xlfn.CONCAT(SUBSTITUTE(data_to_clean[[#This Row],[number]],".",""),"00000"),_xlfn.CONCAT(SUBSTITUTE(data_to_clean[[#This Row],[number]],".",""),"00000000")))</f>
        <v>5700000</v>
      </c>
      <c r="I1714" t="s">
        <v>6521</v>
      </c>
      <c r="J1714">
        <f>ROUND(VALUE(SUBSTITUTE(data_to_clean[[#This Row],[growth_%]],".",",")),0)</f>
        <v>239</v>
      </c>
      <c r="K1714" t="s">
        <v>336</v>
      </c>
      <c r="L1714">
        <v>141</v>
      </c>
      <c r="M1714">
        <v>3</v>
      </c>
      <c r="N1714">
        <v>2002</v>
      </c>
      <c r="O1714">
        <v>3</v>
      </c>
      <c r="P1714" t="s">
        <v>203</v>
      </c>
      <c r="Q1714" t="b">
        <f>AND(ISNUMBER(data_to_clean[[#This Row],[revenue_formatted]]),ISNUMBER(data_to_clean[[#This Row],[growth_formatted_%]]),ISNUMBER(data_to_clean[[#This Row],[workers]]),ISNUMBER(data_to_clean[[#This Row],[previous_workers]]),ISNUMBER(data_to_clean[[#This Row],[founded]]),ISNUMBER(data_to_clean[[#This Row],[yrs_on_list]]))</f>
        <v>1</v>
      </c>
    </row>
    <row r="1715" spans="1:17" x14ac:dyDescent="0.25">
      <c r="A1715">
        <v>1709</v>
      </c>
      <c r="B1715" t="s">
        <v>6522</v>
      </c>
      <c r="C1715" t="s">
        <v>74</v>
      </c>
      <c r="D1715" t="str">
        <f>VLOOKUP(data_to_clean[[#This Row],[state]],abbreviation_table[],2,FALSE)</f>
        <v>Ohio</v>
      </c>
      <c r="E1715" t="s">
        <v>493</v>
      </c>
      <c r="F1715" t="str">
        <f>TRIM(LEFT(data_to_clean[[#This Row],[revenue]],FIND(" ",data_to_clean[[#This Row],[revenue]])))</f>
        <v>3.9</v>
      </c>
      <c r="G1715" t="str">
        <f>RIGHT(data_to_clean[[#This Row],[revenue]],LEN(data_to_clean[[#This Row],[revenue]])-FIND(" ",data_to_clean[[#This Row],[revenue]]))</f>
        <v>Million</v>
      </c>
      <c r="H1715" s="7">
        <f>VALUE(IF(data_to_clean[[#This Row],[multiplicity]]="Million",_xlfn.CONCAT(SUBSTITUTE(data_to_clean[[#This Row],[number]],".",""),"00000"),_xlfn.CONCAT(SUBSTITUTE(data_to_clean[[#This Row],[number]],".",""),"00000000")))</f>
        <v>3900000</v>
      </c>
      <c r="I1715" t="s">
        <v>6524</v>
      </c>
      <c r="J1715">
        <f>ROUND(VALUE(SUBSTITUTE(data_to_clean[[#This Row],[growth_%]],".",",")),0)</f>
        <v>239</v>
      </c>
      <c r="K1715" t="s">
        <v>18</v>
      </c>
      <c r="L1715">
        <v>15</v>
      </c>
      <c r="M1715">
        <v>4</v>
      </c>
      <c r="N1715">
        <v>2014</v>
      </c>
      <c r="O1715">
        <v>2</v>
      </c>
      <c r="P1715" t="s">
        <v>544</v>
      </c>
      <c r="Q1715" t="b">
        <f>AND(ISNUMBER(data_to_clean[[#This Row],[revenue_formatted]]),ISNUMBER(data_to_clean[[#This Row],[growth_formatted_%]]),ISNUMBER(data_to_clean[[#This Row],[workers]]),ISNUMBER(data_to_clean[[#This Row],[previous_workers]]),ISNUMBER(data_to_clean[[#This Row],[founded]]),ISNUMBER(data_to_clean[[#This Row],[yrs_on_list]]))</f>
        <v>1</v>
      </c>
    </row>
    <row r="1716" spans="1:17" x14ac:dyDescent="0.25">
      <c r="A1716">
        <v>1710</v>
      </c>
      <c r="B1716" t="s">
        <v>6525</v>
      </c>
      <c r="C1716" t="s">
        <v>52</v>
      </c>
      <c r="D1716" t="str">
        <f>VLOOKUP(data_to_clean[[#This Row],[state]],abbreviation_table[],2,FALSE)</f>
        <v>Florida</v>
      </c>
      <c r="E1716" t="s">
        <v>6527</v>
      </c>
      <c r="F1716" t="str">
        <f>TRIM(LEFT(data_to_clean[[#This Row],[revenue]],FIND(" ",data_to_clean[[#This Row],[revenue]])))</f>
        <v>77</v>
      </c>
      <c r="G1716" t="str">
        <f>RIGHT(data_to_clean[[#This Row],[revenue]],LEN(data_to_clean[[#This Row],[revenue]])-FIND(" ",data_to_clean[[#This Row],[revenue]]))</f>
        <v>Million</v>
      </c>
      <c r="H1716" s="7">
        <f>VALUE(IF(data_to_clean[[#This Row],[multiplicity]]="Million",_xlfn.CONCAT(SUBSTITUTE(data_to_clean[[#This Row],[number]],".",""),"00000"),_xlfn.CONCAT(SUBSTITUTE(data_to_clean[[#This Row],[number]],".",""),"00000000")))</f>
        <v>7700000</v>
      </c>
      <c r="I1716" t="s">
        <v>6528</v>
      </c>
      <c r="J1716">
        <f>ROUND(VALUE(SUBSTITUTE(data_to_clean[[#This Row],[growth_%]],".",",")),0)</f>
        <v>238</v>
      </c>
      <c r="K1716" t="s">
        <v>55</v>
      </c>
      <c r="L1716">
        <v>173</v>
      </c>
      <c r="M1716">
        <v>56</v>
      </c>
      <c r="N1716">
        <v>2003</v>
      </c>
      <c r="O1716">
        <v>5</v>
      </c>
      <c r="P1716" t="s">
        <v>6529</v>
      </c>
      <c r="Q1716" t="b">
        <f>AND(ISNUMBER(data_to_clean[[#This Row],[revenue_formatted]]),ISNUMBER(data_to_clean[[#This Row],[growth_formatted_%]]),ISNUMBER(data_to_clean[[#This Row],[workers]]),ISNUMBER(data_to_clean[[#This Row],[previous_workers]]),ISNUMBER(data_to_clean[[#This Row],[founded]]),ISNUMBER(data_to_clean[[#This Row],[yrs_on_list]]))</f>
        <v>1</v>
      </c>
    </row>
    <row r="1717" spans="1:17" x14ac:dyDescent="0.25">
      <c r="A1717">
        <v>1711</v>
      </c>
      <c r="B1717" t="s">
        <v>6530</v>
      </c>
      <c r="C1717" t="s">
        <v>66</v>
      </c>
      <c r="D1717" t="str">
        <f>VLOOKUP(data_to_clean[[#This Row],[state]],abbreviation_table[],2,FALSE)</f>
        <v>Virginia</v>
      </c>
      <c r="E1717" t="s">
        <v>6532</v>
      </c>
      <c r="F1717" t="str">
        <f>TRIM(LEFT(data_to_clean[[#This Row],[revenue]],FIND(" ",data_to_clean[[#This Row],[revenue]])))</f>
        <v>36.3</v>
      </c>
      <c r="G1717" t="str">
        <f>RIGHT(data_to_clean[[#This Row],[revenue]],LEN(data_to_clean[[#This Row],[revenue]])-FIND(" ",data_to_clean[[#This Row],[revenue]]))</f>
        <v>Million</v>
      </c>
      <c r="H1717" s="7">
        <f>VALUE(IF(data_to_clean[[#This Row],[multiplicity]]="Million",_xlfn.CONCAT(SUBSTITUTE(data_to_clean[[#This Row],[number]],".",""),"00000"),_xlfn.CONCAT(SUBSTITUTE(data_to_clean[[#This Row],[number]],".",""),"00000000")))</f>
        <v>36300000</v>
      </c>
      <c r="I1717" t="s">
        <v>6533</v>
      </c>
      <c r="J1717">
        <f>ROUND(VALUE(SUBSTITUTE(data_to_clean[[#This Row],[growth_%]],".",",")),0)</f>
        <v>238</v>
      </c>
      <c r="K1717" t="s">
        <v>48</v>
      </c>
      <c r="L1717">
        <v>130</v>
      </c>
      <c r="M1717">
        <v>43</v>
      </c>
      <c r="N1717">
        <v>1996</v>
      </c>
      <c r="O1717">
        <v>2</v>
      </c>
      <c r="P1717" t="s">
        <v>1896</v>
      </c>
      <c r="Q1717" t="b">
        <f>AND(ISNUMBER(data_to_clean[[#This Row],[revenue_formatted]]),ISNUMBER(data_to_clean[[#This Row],[growth_formatted_%]]),ISNUMBER(data_to_clean[[#This Row],[workers]]),ISNUMBER(data_to_clean[[#This Row],[previous_workers]]),ISNUMBER(data_to_clean[[#This Row],[founded]]),ISNUMBER(data_to_clean[[#This Row],[yrs_on_list]]))</f>
        <v>1</v>
      </c>
    </row>
    <row r="1718" spans="1:17" x14ac:dyDescent="0.25">
      <c r="A1718">
        <v>1712</v>
      </c>
      <c r="B1718" t="s">
        <v>6534</v>
      </c>
      <c r="C1718" t="s">
        <v>98</v>
      </c>
      <c r="D1718" t="str">
        <f>VLOOKUP(data_to_clean[[#This Row],[state]],abbreviation_table[],2,FALSE)</f>
        <v>Washington</v>
      </c>
      <c r="E1718" t="s">
        <v>6536</v>
      </c>
      <c r="F1718" t="str">
        <f>TRIM(LEFT(data_to_clean[[#This Row],[revenue]],FIND(" ",data_to_clean[[#This Row],[revenue]])))</f>
        <v>33.3</v>
      </c>
      <c r="G1718" t="str">
        <f>RIGHT(data_to_clean[[#This Row],[revenue]],LEN(data_to_clean[[#This Row],[revenue]])-FIND(" ",data_to_clean[[#This Row],[revenue]]))</f>
        <v>Million</v>
      </c>
      <c r="H1718" s="7">
        <f>VALUE(IF(data_to_clean[[#This Row],[multiplicity]]="Million",_xlfn.CONCAT(SUBSTITUTE(data_to_clean[[#This Row],[number]],".",""),"00000"),_xlfn.CONCAT(SUBSTITUTE(data_to_clean[[#This Row],[number]],".",""),"00000000")))</f>
        <v>33300000</v>
      </c>
      <c r="I1718" t="s">
        <v>6537</v>
      </c>
      <c r="J1718">
        <f>ROUND(VALUE(SUBSTITUTE(data_to_clean[[#This Row],[growth_%]],".",",")),0)</f>
        <v>238</v>
      </c>
      <c r="K1718" t="s">
        <v>40</v>
      </c>
      <c r="L1718">
        <v>420</v>
      </c>
      <c r="M1718">
        <v>90</v>
      </c>
      <c r="N1718">
        <v>2014</v>
      </c>
      <c r="O1718">
        <v>1</v>
      </c>
      <c r="P1718" t="s">
        <v>2201</v>
      </c>
      <c r="Q1718" t="b">
        <f>AND(ISNUMBER(data_to_clean[[#This Row],[revenue_formatted]]),ISNUMBER(data_to_clean[[#This Row],[growth_formatted_%]]),ISNUMBER(data_to_clean[[#This Row],[workers]]),ISNUMBER(data_to_clean[[#This Row],[previous_workers]]),ISNUMBER(data_to_clean[[#This Row],[founded]]),ISNUMBER(data_to_clean[[#This Row],[yrs_on_list]]))</f>
        <v>1</v>
      </c>
    </row>
    <row r="1719" spans="1:17" x14ac:dyDescent="0.25">
      <c r="A1719">
        <v>1713</v>
      </c>
      <c r="B1719" t="s">
        <v>6538</v>
      </c>
      <c r="C1719" t="s">
        <v>22</v>
      </c>
      <c r="D1719" t="str">
        <f>VLOOKUP(data_to_clean[[#This Row],[state]],abbreviation_table[],2,FALSE)</f>
        <v>Tennessee</v>
      </c>
      <c r="E1719" t="s">
        <v>261</v>
      </c>
      <c r="F1719" t="str">
        <f>TRIM(LEFT(data_to_clean[[#This Row],[revenue]],FIND(" ",data_to_clean[[#This Row],[revenue]])))</f>
        <v>8.3</v>
      </c>
      <c r="G1719" t="str">
        <f>RIGHT(data_to_clean[[#This Row],[revenue]],LEN(data_to_clean[[#This Row],[revenue]])-FIND(" ",data_to_clean[[#This Row],[revenue]]))</f>
        <v>Million</v>
      </c>
      <c r="H1719" s="7">
        <f>VALUE(IF(data_to_clean[[#This Row],[multiplicity]]="Million",_xlfn.CONCAT(SUBSTITUTE(data_to_clean[[#This Row],[number]],".",""),"00000"),_xlfn.CONCAT(SUBSTITUTE(data_to_clean[[#This Row],[number]],".",""),"00000000")))</f>
        <v>8300000</v>
      </c>
      <c r="I1719" t="s">
        <v>6540</v>
      </c>
      <c r="J1719">
        <f>ROUND(VALUE(SUBSTITUTE(data_to_clean[[#This Row],[growth_%]],".",",")),0)</f>
        <v>237</v>
      </c>
      <c r="K1719" t="s">
        <v>55</v>
      </c>
      <c r="L1719">
        <v>75</v>
      </c>
      <c r="M1719">
        <v>30</v>
      </c>
      <c r="N1719">
        <v>2010</v>
      </c>
      <c r="O1719">
        <v>1</v>
      </c>
      <c r="P1719" t="s">
        <v>26</v>
      </c>
      <c r="Q1719" t="b">
        <f>AND(ISNUMBER(data_to_clean[[#This Row],[revenue_formatted]]),ISNUMBER(data_to_clean[[#This Row],[growth_formatted_%]]),ISNUMBER(data_to_clean[[#This Row],[workers]]),ISNUMBER(data_to_clean[[#This Row],[previous_workers]]),ISNUMBER(data_to_clean[[#This Row],[founded]]),ISNUMBER(data_to_clean[[#This Row],[yrs_on_list]]))</f>
        <v>1</v>
      </c>
    </row>
    <row r="1720" spans="1:17" x14ac:dyDescent="0.25">
      <c r="A1720">
        <v>1714</v>
      </c>
      <c r="B1720" t="s">
        <v>6541</v>
      </c>
      <c r="C1720" t="s">
        <v>52</v>
      </c>
      <c r="D1720" t="str">
        <f>VLOOKUP(data_to_clean[[#This Row],[state]],abbreviation_table[],2,FALSE)</f>
        <v>Florida</v>
      </c>
      <c r="E1720" t="s">
        <v>1592</v>
      </c>
      <c r="F1720" t="str">
        <f>TRIM(LEFT(data_to_clean[[#This Row],[revenue]],FIND(" ",data_to_clean[[#This Row],[revenue]])))</f>
        <v>19.7</v>
      </c>
      <c r="G1720" t="str">
        <f>RIGHT(data_to_clean[[#This Row],[revenue]],LEN(data_to_clean[[#This Row],[revenue]])-FIND(" ",data_to_clean[[#This Row],[revenue]]))</f>
        <v>Million</v>
      </c>
      <c r="H1720" s="7">
        <f>VALUE(IF(data_to_clean[[#This Row],[multiplicity]]="Million",_xlfn.CONCAT(SUBSTITUTE(data_to_clean[[#This Row],[number]],".",""),"00000"),_xlfn.CONCAT(SUBSTITUTE(data_to_clean[[#This Row],[number]],".",""),"00000000")))</f>
        <v>19700000</v>
      </c>
      <c r="I1720" t="s">
        <v>6543</v>
      </c>
      <c r="J1720">
        <f>ROUND(VALUE(SUBSTITUTE(data_to_clean[[#This Row],[growth_%]],".",",")),0)</f>
        <v>237</v>
      </c>
      <c r="K1720" t="s">
        <v>181</v>
      </c>
      <c r="L1720">
        <v>12</v>
      </c>
      <c r="M1720">
        <v>1</v>
      </c>
      <c r="N1720">
        <v>2014</v>
      </c>
      <c r="O1720">
        <v>2</v>
      </c>
      <c r="P1720" t="s">
        <v>203</v>
      </c>
      <c r="Q1720" t="b">
        <f>AND(ISNUMBER(data_to_clean[[#This Row],[revenue_formatted]]),ISNUMBER(data_to_clean[[#This Row],[growth_formatted_%]]),ISNUMBER(data_to_clean[[#This Row],[workers]]),ISNUMBER(data_to_clean[[#This Row],[previous_workers]]),ISNUMBER(data_to_clean[[#This Row],[founded]]),ISNUMBER(data_to_clean[[#This Row],[yrs_on_list]]))</f>
        <v>1</v>
      </c>
    </row>
    <row r="1721" spans="1:17" x14ac:dyDescent="0.25">
      <c r="A1721">
        <v>1715</v>
      </c>
      <c r="B1721" t="s">
        <v>6544</v>
      </c>
      <c r="C1721" t="s">
        <v>52</v>
      </c>
      <c r="D1721" t="str">
        <f>VLOOKUP(data_to_clean[[#This Row],[state]],abbreviation_table[],2,FALSE)</f>
        <v>Florida</v>
      </c>
      <c r="E1721" t="s">
        <v>6546</v>
      </c>
      <c r="F1721" t="str">
        <f>TRIM(LEFT(data_to_clean[[#This Row],[revenue]],FIND(" ",data_to_clean[[#This Row],[revenue]])))</f>
        <v>50.9</v>
      </c>
      <c r="G1721" t="str">
        <f>RIGHT(data_to_clean[[#This Row],[revenue]],LEN(data_to_clean[[#This Row],[revenue]])-FIND(" ",data_to_clean[[#This Row],[revenue]]))</f>
        <v>Million</v>
      </c>
      <c r="H1721" s="7">
        <f>VALUE(IF(data_to_clean[[#This Row],[multiplicity]]="Million",_xlfn.CONCAT(SUBSTITUTE(data_to_clean[[#This Row],[number]],".",""),"00000"),_xlfn.CONCAT(SUBSTITUTE(data_to_clean[[#This Row],[number]],".",""),"00000000")))</f>
        <v>50900000</v>
      </c>
      <c r="I1721" t="s">
        <v>6547</v>
      </c>
      <c r="J1721">
        <f>ROUND(VALUE(SUBSTITUTE(data_to_clean[[#This Row],[growth_%]],".",",")),0)</f>
        <v>237</v>
      </c>
      <c r="K1721" t="s">
        <v>271</v>
      </c>
      <c r="L1721">
        <v>27</v>
      </c>
      <c r="M1721">
        <v>7</v>
      </c>
      <c r="N1721">
        <v>2014</v>
      </c>
      <c r="O1721">
        <v>1</v>
      </c>
      <c r="P1721" t="s">
        <v>1004</v>
      </c>
      <c r="Q1721" t="b">
        <f>AND(ISNUMBER(data_to_clean[[#This Row],[revenue_formatted]]),ISNUMBER(data_to_clean[[#This Row],[growth_formatted_%]]),ISNUMBER(data_to_clean[[#This Row],[workers]]),ISNUMBER(data_to_clean[[#This Row],[previous_workers]]),ISNUMBER(data_to_clean[[#This Row],[founded]]),ISNUMBER(data_to_clean[[#This Row],[yrs_on_list]]))</f>
        <v>1</v>
      </c>
    </row>
    <row r="1722" spans="1:17" x14ac:dyDescent="0.25">
      <c r="A1722">
        <v>1716</v>
      </c>
      <c r="B1722" t="s">
        <v>6548</v>
      </c>
      <c r="C1722" t="s">
        <v>1262</v>
      </c>
      <c r="D1722" t="str">
        <f>VLOOKUP(data_to_clean[[#This Row],[state]],abbreviation_table[],2,FALSE)</f>
        <v>South Carolina</v>
      </c>
      <c r="E1722" t="s">
        <v>6550</v>
      </c>
      <c r="F1722" t="str">
        <f>TRIM(LEFT(data_to_clean[[#This Row],[revenue]],FIND(" ",data_to_clean[[#This Row],[revenue]])))</f>
        <v>238.2</v>
      </c>
      <c r="G1722" t="str">
        <f>RIGHT(data_to_clean[[#This Row],[revenue]],LEN(data_to_clean[[#This Row],[revenue]])-FIND(" ",data_to_clean[[#This Row],[revenue]]))</f>
        <v>Million</v>
      </c>
      <c r="H1722" s="7">
        <f>VALUE(IF(data_to_clean[[#This Row],[multiplicity]]="Million",_xlfn.CONCAT(SUBSTITUTE(data_to_clean[[#This Row],[number]],".",""),"00000"),_xlfn.CONCAT(SUBSTITUTE(data_to_clean[[#This Row],[number]],".",""),"00000000")))</f>
        <v>238200000</v>
      </c>
      <c r="I1722" t="s">
        <v>6551</v>
      </c>
      <c r="J1722">
        <f>ROUND(VALUE(SUBSTITUTE(data_to_clean[[#This Row],[growth_%]],".",",")),0)</f>
        <v>237</v>
      </c>
      <c r="K1722" t="s">
        <v>107</v>
      </c>
      <c r="L1722">
        <v>559</v>
      </c>
      <c r="M1722">
        <v>175</v>
      </c>
      <c r="N1722">
        <v>2011</v>
      </c>
      <c r="O1722">
        <v>4</v>
      </c>
      <c r="P1722" t="s">
        <v>3467</v>
      </c>
      <c r="Q1722" t="b">
        <f>AND(ISNUMBER(data_to_clean[[#This Row],[revenue_formatted]]),ISNUMBER(data_to_clean[[#This Row],[growth_formatted_%]]),ISNUMBER(data_to_clean[[#This Row],[workers]]),ISNUMBER(data_to_clean[[#This Row],[previous_workers]]),ISNUMBER(data_to_clean[[#This Row],[founded]]),ISNUMBER(data_to_clean[[#This Row],[yrs_on_list]]))</f>
        <v>1</v>
      </c>
    </row>
    <row r="1723" spans="1:17" x14ac:dyDescent="0.25">
      <c r="A1723">
        <v>1717</v>
      </c>
      <c r="B1723" t="s">
        <v>6552</v>
      </c>
      <c r="C1723" t="s">
        <v>1768</v>
      </c>
      <c r="D1723" t="str">
        <f>VLOOKUP(data_to_clean[[#This Row],[state]],abbreviation_table[],2,FALSE)</f>
        <v>Oregon</v>
      </c>
      <c r="E1723" t="s">
        <v>518</v>
      </c>
      <c r="F1723" t="str">
        <f>TRIM(LEFT(data_to_clean[[#This Row],[revenue]],FIND(" ",data_to_clean[[#This Row],[revenue]])))</f>
        <v>6.6</v>
      </c>
      <c r="G1723" t="str">
        <f>RIGHT(data_to_clean[[#This Row],[revenue]],LEN(data_to_clean[[#This Row],[revenue]])-FIND(" ",data_to_clean[[#This Row],[revenue]]))</f>
        <v>Million</v>
      </c>
      <c r="H1723" s="7">
        <f>VALUE(IF(data_to_clean[[#This Row],[multiplicity]]="Million",_xlfn.CONCAT(SUBSTITUTE(data_to_clean[[#This Row],[number]],".",""),"00000"),_xlfn.CONCAT(SUBSTITUTE(data_to_clean[[#This Row],[number]],".",""),"00000000")))</f>
        <v>6600000</v>
      </c>
      <c r="I1723" t="s">
        <v>6554</v>
      </c>
      <c r="J1723">
        <f>ROUND(VALUE(SUBSTITUTE(data_to_clean[[#This Row],[growth_%]],".",",")),0)</f>
        <v>237</v>
      </c>
      <c r="K1723" t="s">
        <v>69</v>
      </c>
      <c r="L1723">
        <v>18</v>
      </c>
      <c r="M1723">
        <v>7</v>
      </c>
      <c r="N1723">
        <v>2003</v>
      </c>
      <c r="O1723">
        <v>3</v>
      </c>
      <c r="P1723" t="s">
        <v>6555</v>
      </c>
      <c r="Q1723" t="b">
        <f>AND(ISNUMBER(data_to_clean[[#This Row],[revenue_formatted]]),ISNUMBER(data_to_clean[[#This Row],[growth_formatted_%]]),ISNUMBER(data_to_clean[[#This Row],[workers]]),ISNUMBER(data_to_clean[[#This Row],[previous_workers]]),ISNUMBER(data_to_clean[[#This Row],[founded]]),ISNUMBER(data_to_clean[[#This Row],[yrs_on_list]]))</f>
        <v>1</v>
      </c>
    </row>
    <row r="1724" spans="1:17" x14ac:dyDescent="0.25">
      <c r="A1724">
        <v>1718</v>
      </c>
      <c r="B1724" t="s">
        <v>6556</v>
      </c>
      <c r="C1724" t="s">
        <v>119</v>
      </c>
      <c r="D1724" t="str">
        <f>VLOOKUP(data_to_clean[[#This Row],[state]],abbreviation_table[],2,FALSE)</f>
        <v>Georgia</v>
      </c>
      <c r="E1724" t="s">
        <v>6558</v>
      </c>
      <c r="F1724" t="str">
        <f>TRIM(LEFT(data_to_clean[[#This Row],[revenue]],FIND(" ",data_to_clean[[#This Row],[revenue]])))</f>
        <v>35.5</v>
      </c>
      <c r="G1724" t="str">
        <f>RIGHT(data_to_clean[[#This Row],[revenue]],LEN(data_to_clean[[#This Row],[revenue]])-FIND(" ",data_to_clean[[#This Row],[revenue]]))</f>
        <v>Million</v>
      </c>
      <c r="H1724" s="7">
        <f>VALUE(IF(data_to_clean[[#This Row],[multiplicity]]="Million",_xlfn.CONCAT(SUBSTITUTE(data_to_clean[[#This Row],[number]],".",""),"00000"),_xlfn.CONCAT(SUBSTITUTE(data_to_clean[[#This Row],[number]],".",""),"00000000")))</f>
        <v>35500000</v>
      </c>
      <c r="I1724" t="s">
        <v>6559</v>
      </c>
      <c r="J1724">
        <f>ROUND(VALUE(SUBSTITUTE(data_to_clean[[#This Row],[growth_%]],".",",")),0)</f>
        <v>237</v>
      </c>
      <c r="K1724" t="s">
        <v>181</v>
      </c>
      <c r="L1724">
        <v>238</v>
      </c>
      <c r="M1724">
        <v>105</v>
      </c>
      <c r="N1724">
        <v>2006</v>
      </c>
      <c r="O1724">
        <v>6</v>
      </c>
      <c r="P1724" t="s">
        <v>6148</v>
      </c>
      <c r="Q1724" t="b">
        <f>AND(ISNUMBER(data_to_clean[[#This Row],[revenue_formatted]]),ISNUMBER(data_to_clean[[#This Row],[growth_formatted_%]]),ISNUMBER(data_to_clean[[#This Row],[workers]]),ISNUMBER(data_to_clean[[#This Row],[previous_workers]]),ISNUMBER(data_to_clean[[#This Row],[founded]]),ISNUMBER(data_to_clean[[#This Row],[yrs_on_list]]))</f>
        <v>1</v>
      </c>
    </row>
    <row r="1725" spans="1:17" x14ac:dyDescent="0.25">
      <c r="A1725">
        <v>1719</v>
      </c>
      <c r="B1725" t="s">
        <v>6560</v>
      </c>
      <c r="C1725" t="s">
        <v>30</v>
      </c>
      <c r="D1725" t="str">
        <f>VLOOKUP(data_to_clean[[#This Row],[state]],abbreviation_table[],2,FALSE)</f>
        <v>Texas</v>
      </c>
      <c r="E1725" t="s">
        <v>2121</v>
      </c>
      <c r="F1725" t="str">
        <f>TRIM(LEFT(data_to_clean[[#This Row],[revenue]],FIND(" ",data_to_clean[[#This Row],[revenue]])))</f>
        <v>52.4</v>
      </c>
      <c r="G1725" t="str">
        <f>RIGHT(data_to_clean[[#This Row],[revenue]],LEN(data_to_clean[[#This Row],[revenue]])-FIND(" ",data_to_clean[[#This Row],[revenue]]))</f>
        <v>Million</v>
      </c>
      <c r="H1725" s="7">
        <f>VALUE(IF(data_to_clean[[#This Row],[multiplicity]]="Million",_xlfn.CONCAT(SUBSTITUTE(data_to_clean[[#This Row],[number]],".",""),"00000"),_xlfn.CONCAT(SUBSTITUTE(data_to_clean[[#This Row],[number]],".",""),"00000000")))</f>
        <v>52400000</v>
      </c>
      <c r="I1725" t="s">
        <v>6562</v>
      </c>
      <c r="J1725">
        <f>ROUND(VALUE(SUBSTITUTE(data_to_clean[[#This Row],[growth_%]],".",",")),0)</f>
        <v>237</v>
      </c>
      <c r="K1725" t="s">
        <v>107</v>
      </c>
      <c r="L1725">
        <v>67</v>
      </c>
      <c r="M1725">
        <v>30</v>
      </c>
      <c r="N1725">
        <v>2000</v>
      </c>
      <c r="O1725">
        <v>3</v>
      </c>
      <c r="P1725" t="s">
        <v>34</v>
      </c>
      <c r="Q1725" t="b">
        <f>AND(ISNUMBER(data_to_clean[[#This Row],[revenue_formatted]]),ISNUMBER(data_to_clean[[#This Row],[growth_formatted_%]]),ISNUMBER(data_to_clean[[#This Row],[workers]]),ISNUMBER(data_to_clean[[#This Row],[previous_workers]]),ISNUMBER(data_to_clean[[#This Row],[founded]]),ISNUMBER(data_to_clean[[#This Row],[yrs_on_list]]))</f>
        <v>1</v>
      </c>
    </row>
    <row r="1726" spans="1:17" x14ac:dyDescent="0.25">
      <c r="A1726">
        <v>1720</v>
      </c>
      <c r="B1726" t="s">
        <v>6563</v>
      </c>
      <c r="C1726" t="s">
        <v>333</v>
      </c>
      <c r="D1726" t="str">
        <f>VLOOKUP(data_to_clean[[#This Row],[state]],abbreviation_table[],2,FALSE)</f>
        <v>Alabama</v>
      </c>
      <c r="E1726" t="s">
        <v>962</v>
      </c>
      <c r="F1726" t="str">
        <f>TRIM(LEFT(data_to_clean[[#This Row],[revenue]],FIND(" ",data_to_clean[[#This Row],[revenue]])))</f>
        <v>3.6</v>
      </c>
      <c r="G1726" t="str">
        <f>RIGHT(data_to_clean[[#This Row],[revenue]],LEN(data_to_clean[[#This Row],[revenue]])-FIND(" ",data_to_clean[[#This Row],[revenue]]))</f>
        <v>Million</v>
      </c>
      <c r="H1726" s="7">
        <f>VALUE(IF(data_to_clean[[#This Row],[multiplicity]]="Million",_xlfn.CONCAT(SUBSTITUTE(data_to_clean[[#This Row],[number]],".",""),"00000"),_xlfn.CONCAT(SUBSTITUTE(data_to_clean[[#This Row],[number]],".",""),"00000000")))</f>
        <v>3600000</v>
      </c>
      <c r="I1726" t="s">
        <v>6565</v>
      </c>
      <c r="J1726">
        <f>ROUND(VALUE(SUBSTITUTE(data_to_clean[[#This Row],[growth_%]],".",",")),0)</f>
        <v>237</v>
      </c>
      <c r="K1726" t="s">
        <v>297</v>
      </c>
      <c r="L1726">
        <v>31</v>
      </c>
      <c r="M1726">
        <v>11</v>
      </c>
      <c r="N1726">
        <v>2011</v>
      </c>
      <c r="O1726">
        <v>3</v>
      </c>
      <c r="P1726" t="s">
        <v>6566</v>
      </c>
      <c r="Q1726" t="b">
        <f>AND(ISNUMBER(data_to_clean[[#This Row],[revenue_formatted]]),ISNUMBER(data_to_clean[[#This Row],[growth_formatted_%]]),ISNUMBER(data_to_clean[[#This Row],[workers]]),ISNUMBER(data_to_clean[[#This Row],[previous_workers]]),ISNUMBER(data_to_clean[[#This Row],[founded]]),ISNUMBER(data_to_clean[[#This Row],[yrs_on_list]]))</f>
        <v>1</v>
      </c>
    </row>
    <row r="1727" spans="1:17" x14ac:dyDescent="0.25">
      <c r="A1727">
        <v>1721</v>
      </c>
      <c r="B1727" t="s">
        <v>6567</v>
      </c>
      <c r="C1727" t="s">
        <v>105</v>
      </c>
      <c r="D1727" t="str">
        <f>VLOOKUP(data_to_clean[[#This Row],[state]],abbreviation_table[],2,FALSE)</f>
        <v>New York</v>
      </c>
      <c r="E1727" t="s">
        <v>1499</v>
      </c>
      <c r="F1727" t="str">
        <f>TRIM(LEFT(data_to_clean[[#This Row],[revenue]],FIND(" ",data_to_clean[[#This Row],[revenue]])))</f>
        <v>9.7</v>
      </c>
      <c r="G1727" t="str">
        <f>RIGHT(data_to_clean[[#This Row],[revenue]],LEN(data_to_clean[[#This Row],[revenue]])-FIND(" ",data_to_clean[[#This Row],[revenue]]))</f>
        <v>Million</v>
      </c>
      <c r="H1727" s="7">
        <f>VALUE(IF(data_to_clean[[#This Row],[multiplicity]]="Million",_xlfn.CONCAT(SUBSTITUTE(data_to_clean[[#This Row],[number]],".",""),"00000"),_xlfn.CONCAT(SUBSTITUTE(data_to_clean[[#This Row],[number]],".",""),"00000000")))</f>
        <v>9700000</v>
      </c>
      <c r="I1727" t="s">
        <v>6569</v>
      </c>
      <c r="J1727">
        <f>ROUND(VALUE(SUBSTITUTE(data_to_clean[[#This Row],[growth_%]],".",",")),0)</f>
        <v>237</v>
      </c>
      <c r="K1727" t="s">
        <v>18</v>
      </c>
      <c r="L1727">
        <v>37</v>
      </c>
      <c r="M1727">
        <v>14</v>
      </c>
      <c r="N1727">
        <v>2015</v>
      </c>
      <c r="O1727">
        <v>1</v>
      </c>
      <c r="P1727" t="s">
        <v>108</v>
      </c>
      <c r="Q1727" t="b">
        <f>AND(ISNUMBER(data_to_clean[[#This Row],[revenue_formatted]]),ISNUMBER(data_to_clean[[#This Row],[growth_formatted_%]]),ISNUMBER(data_to_clean[[#This Row],[workers]]),ISNUMBER(data_to_clean[[#This Row],[previous_workers]]),ISNUMBER(data_to_clean[[#This Row],[founded]]),ISNUMBER(data_to_clean[[#This Row],[yrs_on_list]]))</f>
        <v>1</v>
      </c>
    </row>
    <row r="1728" spans="1:17" x14ac:dyDescent="0.25">
      <c r="A1728">
        <v>1722</v>
      </c>
      <c r="B1728" t="s">
        <v>6570</v>
      </c>
      <c r="C1728" t="s">
        <v>52</v>
      </c>
      <c r="D1728" t="str">
        <f>VLOOKUP(data_to_clean[[#This Row],[state]],abbreviation_table[],2,FALSE)</f>
        <v>Florida</v>
      </c>
      <c r="E1728" t="s">
        <v>2013</v>
      </c>
      <c r="F1728" t="str">
        <f>TRIM(LEFT(data_to_clean[[#This Row],[revenue]],FIND(" ",data_to_clean[[#This Row],[revenue]])))</f>
        <v>7.5</v>
      </c>
      <c r="G1728" t="str">
        <f>RIGHT(data_to_clean[[#This Row],[revenue]],LEN(data_to_clean[[#This Row],[revenue]])-FIND(" ",data_to_clean[[#This Row],[revenue]]))</f>
        <v>Million</v>
      </c>
      <c r="H1728" s="7">
        <f>VALUE(IF(data_to_clean[[#This Row],[multiplicity]]="Million",_xlfn.CONCAT(SUBSTITUTE(data_to_clean[[#This Row],[number]],".",""),"00000"),_xlfn.CONCAT(SUBSTITUTE(data_to_clean[[#This Row],[number]],".",""),"00000000")))</f>
        <v>7500000</v>
      </c>
      <c r="I1728" t="s">
        <v>6572</v>
      </c>
      <c r="J1728">
        <f>ROUND(VALUE(SUBSTITUTE(data_to_clean[[#This Row],[growth_%]],".",",")),0)</f>
        <v>236</v>
      </c>
      <c r="K1728" t="s">
        <v>271</v>
      </c>
      <c r="L1728">
        <v>35</v>
      </c>
      <c r="M1728">
        <v>25</v>
      </c>
      <c r="N1728">
        <v>2013</v>
      </c>
      <c r="O1728">
        <v>3</v>
      </c>
      <c r="P1728" t="s">
        <v>954</v>
      </c>
      <c r="Q1728" t="b">
        <f>AND(ISNUMBER(data_to_clean[[#This Row],[revenue_formatted]]),ISNUMBER(data_to_clean[[#This Row],[growth_formatted_%]]),ISNUMBER(data_to_clean[[#This Row],[workers]]),ISNUMBER(data_to_clean[[#This Row],[previous_workers]]),ISNUMBER(data_to_clean[[#This Row],[founded]]),ISNUMBER(data_to_clean[[#This Row],[yrs_on_list]]))</f>
        <v>1</v>
      </c>
    </row>
    <row r="1729" spans="1:17" x14ac:dyDescent="0.25">
      <c r="A1729">
        <v>1723</v>
      </c>
      <c r="B1729" t="s">
        <v>6573</v>
      </c>
      <c r="C1729" t="s">
        <v>1960</v>
      </c>
      <c r="D1729" t="str">
        <f>VLOOKUP(data_to_clean[[#This Row],[state]],abbreviation_table[],2,FALSE)</f>
        <v>Iowa</v>
      </c>
      <c r="E1729" t="s">
        <v>943</v>
      </c>
      <c r="F1729" t="str">
        <f>TRIM(LEFT(data_to_clean[[#This Row],[revenue]],FIND(" ",data_to_clean[[#This Row],[revenue]])))</f>
        <v>24.7</v>
      </c>
      <c r="G1729" t="str">
        <f>RIGHT(data_to_clean[[#This Row],[revenue]],LEN(data_to_clean[[#This Row],[revenue]])-FIND(" ",data_to_clean[[#This Row],[revenue]]))</f>
        <v>Million</v>
      </c>
      <c r="H1729" s="7">
        <f>VALUE(IF(data_to_clean[[#This Row],[multiplicity]]="Million",_xlfn.CONCAT(SUBSTITUTE(data_to_clean[[#This Row],[number]],".",""),"00000"),_xlfn.CONCAT(SUBSTITUTE(data_to_clean[[#This Row],[number]],".",""),"00000000")))</f>
        <v>24700000</v>
      </c>
      <c r="I1729" t="s">
        <v>6575</v>
      </c>
      <c r="J1729">
        <f>ROUND(VALUE(SUBSTITUTE(data_to_clean[[#This Row],[growth_%]],".",",")),0)</f>
        <v>236</v>
      </c>
      <c r="K1729" t="s">
        <v>48</v>
      </c>
      <c r="L1729">
        <v>284</v>
      </c>
      <c r="M1729">
        <v>216</v>
      </c>
      <c r="N1729">
        <v>2012</v>
      </c>
      <c r="O1729">
        <v>3</v>
      </c>
      <c r="P1729" t="s">
        <v>6576</v>
      </c>
      <c r="Q1729" t="b">
        <f>AND(ISNUMBER(data_to_clean[[#This Row],[revenue_formatted]]),ISNUMBER(data_to_clean[[#This Row],[growth_formatted_%]]),ISNUMBER(data_to_clean[[#This Row],[workers]]),ISNUMBER(data_to_clean[[#This Row],[previous_workers]]),ISNUMBER(data_to_clean[[#This Row],[founded]]),ISNUMBER(data_to_clean[[#This Row],[yrs_on_list]]))</f>
        <v>1</v>
      </c>
    </row>
    <row r="1730" spans="1:17" x14ac:dyDescent="0.25">
      <c r="A1730">
        <v>1724</v>
      </c>
      <c r="B1730" t="s">
        <v>6577</v>
      </c>
      <c r="C1730" t="s">
        <v>166</v>
      </c>
      <c r="D1730" t="str">
        <f>VLOOKUP(data_to_clean[[#This Row],[state]],abbreviation_table[],2,FALSE)</f>
        <v>Utah</v>
      </c>
      <c r="E1730" t="s">
        <v>99</v>
      </c>
      <c r="F1730" t="str">
        <f>TRIM(LEFT(data_to_clean[[#This Row],[revenue]],FIND(" ",data_to_clean[[#This Row],[revenue]])))</f>
        <v>19.1</v>
      </c>
      <c r="G1730" t="str">
        <f>RIGHT(data_to_clean[[#This Row],[revenue]],LEN(data_to_clean[[#This Row],[revenue]])-FIND(" ",data_to_clean[[#This Row],[revenue]]))</f>
        <v>Million</v>
      </c>
      <c r="H1730" s="7">
        <f>VALUE(IF(data_to_clean[[#This Row],[multiplicity]]="Million",_xlfn.CONCAT(SUBSTITUTE(data_to_clean[[#This Row],[number]],".",""),"00000"),_xlfn.CONCAT(SUBSTITUTE(data_to_clean[[#This Row],[number]],".",""),"00000000")))</f>
        <v>19100000</v>
      </c>
      <c r="I1730" t="s">
        <v>6579</v>
      </c>
      <c r="J1730">
        <f>ROUND(VALUE(SUBSTITUTE(data_to_clean[[#This Row],[growth_%]],".",",")),0)</f>
        <v>236</v>
      </c>
      <c r="K1730" t="s">
        <v>40</v>
      </c>
      <c r="L1730">
        <v>33</v>
      </c>
      <c r="M1730">
        <v>11</v>
      </c>
      <c r="N1730">
        <v>2007</v>
      </c>
      <c r="O1730">
        <v>4</v>
      </c>
      <c r="P1730" t="s">
        <v>6580</v>
      </c>
      <c r="Q1730" t="b">
        <f>AND(ISNUMBER(data_to_clean[[#This Row],[revenue_formatted]]),ISNUMBER(data_to_clean[[#This Row],[growth_formatted_%]]),ISNUMBER(data_to_clean[[#This Row],[workers]]),ISNUMBER(data_to_clean[[#This Row],[previous_workers]]),ISNUMBER(data_to_clean[[#This Row],[founded]]),ISNUMBER(data_to_clean[[#This Row],[yrs_on_list]]))</f>
        <v>1</v>
      </c>
    </row>
    <row r="1731" spans="1:17" x14ac:dyDescent="0.25">
      <c r="A1731">
        <v>1725</v>
      </c>
      <c r="B1731" t="s">
        <v>6581</v>
      </c>
      <c r="C1731" t="s">
        <v>80</v>
      </c>
      <c r="D1731" t="str">
        <f>VLOOKUP(data_to_clean[[#This Row],[state]],abbreviation_table[],2,FALSE)</f>
        <v>California</v>
      </c>
      <c r="E1731" t="s">
        <v>6583</v>
      </c>
      <c r="F1731" t="str">
        <f>TRIM(LEFT(data_to_clean[[#This Row],[revenue]],FIND(" ",data_to_clean[[#This Row],[revenue]])))</f>
        <v>34.7</v>
      </c>
      <c r="G1731" t="str">
        <f>RIGHT(data_to_clean[[#This Row],[revenue]],LEN(data_to_clean[[#This Row],[revenue]])-FIND(" ",data_to_clean[[#This Row],[revenue]]))</f>
        <v>Million</v>
      </c>
      <c r="H1731" s="7">
        <f>VALUE(IF(data_to_clean[[#This Row],[multiplicity]]="Million",_xlfn.CONCAT(SUBSTITUTE(data_to_clean[[#This Row],[number]],".",""),"00000"),_xlfn.CONCAT(SUBSTITUTE(data_to_clean[[#This Row],[number]],".",""),"00000000")))</f>
        <v>34700000</v>
      </c>
      <c r="I1731" t="s">
        <v>6584</v>
      </c>
      <c r="J1731">
        <f>ROUND(VALUE(SUBSTITUTE(data_to_clean[[#This Row],[growth_%]],".",",")),0)</f>
        <v>236</v>
      </c>
      <c r="K1731" t="s">
        <v>107</v>
      </c>
      <c r="L1731">
        <v>40</v>
      </c>
      <c r="M1731">
        <v>8</v>
      </c>
      <c r="N1731">
        <v>2015</v>
      </c>
      <c r="O1731">
        <v>1</v>
      </c>
      <c r="P1731" t="s">
        <v>83</v>
      </c>
      <c r="Q1731" t="b">
        <f>AND(ISNUMBER(data_to_clean[[#This Row],[revenue_formatted]]),ISNUMBER(data_to_clean[[#This Row],[growth_formatted_%]]),ISNUMBER(data_to_clean[[#This Row],[workers]]),ISNUMBER(data_to_clean[[#This Row],[previous_workers]]),ISNUMBER(data_to_clean[[#This Row],[founded]]),ISNUMBER(data_to_clean[[#This Row],[yrs_on_list]]))</f>
        <v>1</v>
      </c>
    </row>
    <row r="1732" spans="1:17" x14ac:dyDescent="0.25">
      <c r="A1732">
        <v>1726</v>
      </c>
      <c r="B1732" t="s">
        <v>6585</v>
      </c>
      <c r="C1732" t="s">
        <v>105</v>
      </c>
      <c r="D1732" t="str">
        <f>VLOOKUP(data_to_clean[[#This Row],[state]],abbreviation_table[],2,FALSE)</f>
        <v>New York</v>
      </c>
      <c r="E1732" t="s">
        <v>962</v>
      </c>
      <c r="F1732" t="str">
        <f>TRIM(LEFT(data_to_clean[[#This Row],[revenue]],FIND(" ",data_to_clean[[#This Row],[revenue]])))</f>
        <v>3.6</v>
      </c>
      <c r="G1732" t="str">
        <f>RIGHT(data_to_clean[[#This Row],[revenue]],LEN(data_to_clean[[#This Row],[revenue]])-FIND(" ",data_to_clean[[#This Row],[revenue]]))</f>
        <v>Million</v>
      </c>
      <c r="H1732" s="7">
        <f>VALUE(IF(data_to_clean[[#This Row],[multiplicity]]="Million",_xlfn.CONCAT(SUBSTITUTE(data_to_clean[[#This Row],[number]],".",""),"00000"),_xlfn.CONCAT(SUBSTITUTE(data_to_clean[[#This Row],[number]],".",""),"00000000")))</f>
        <v>3600000</v>
      </c>
      <c r="I1732" t="s">
        <v>6587</v>
      </c>
      <c r="J1732">
        <f>ROUND(VALUE(SUBSTITUTE(data_to_clean[[#This Row],[growth_%]],".",",")),0)</f>
        <v>236</v>
      </c>
      <c r="K1732" t="s">
        <v>336</v>
      </c>
      <c r="L1732">
        <v>14</v>
      </c>
      <c r="M1732">
        <v>10</v>
      </c>
      <c r="N1732">
        <v>2010</v>
      </c>
      <c r="O1732">
        <v>2</v>
      </c>
      <c r="P1732" t="s">
        <v>2535</v>
      </c>
      <c r="Q1732" t="b">
        <f>AND(ISNUMBER(data_to_clean[[#This Row],[revenue_formatted]]),ISNUMBER(data_to_clean[[#This Row],[growth_formatted_%]]),ISNUMBER(data_to_clean[[#This Row],[workers]]),ISNUMBER(data_to_clean[[#This Row],[previous_workers]]),ISNUMBER(data_to_clean[[#This Row],[founded]]),ISNUMBER(data_to_clean[[#This Row],[yrs_on_list]]))</f>
        <v>1</v>
      </c>
    </row>
    <row r="1733" spans="1:17" x14ac:dyDescent="0.25">
      <c r="A1733">
        <v>1727</v>
      </c>
      <c r="B1733" t="s">
        <v>6588</v>
      </c>
      <c r="C1733" t="s">
        <v>80</v>
      </c>
      <c r="D1733" t="str">
        <f>VLOOKUP(data_to_clean[[#This Row],[state]],abbreviation_table[],2,FALSE)</f>
        <v>California</v>
      </c>
      <c r="E1733" t="s">
        <v>617</v>
      </c>
      <c r="F1733" t="str">
        <f>TRIM(LEFT(data_to_clean[[#This Row],[revenue]],FIND(" ",data_to_clean[[#This Row],[revenue]])))</f>
        <v>3.3</v>
      </c>
      <c r="G1733" t="str">
        <f>RIGHT(data_to_clean[[#This Row],[revenue]],LEN(data_to_clean[[#This Row],[revenue]])-FIND(" ",data_to_clean[[#This Row],[revenue]]))</f>
        <v>Million</v>
      </c>
      <c r="H1733" s="7">
        <f>VALUE(IF(data_to_clean[[#This Row],[multiplicity]]="Million",_xlfn.CONCAT(SUBSTITUTE(data_to_clean[[#This Row],[number]],".",""),"00000"),_xlfn.CONCAT(SUBSTITUTE(data_to_clean[[#This Row],[number]],".",""),"00000000")))</f>
        <v>3300000</v>
      </c>
      <c r="I1733" t="s">
        <v>6590</v>
      </c>
      <c r="J1733">
        <f>ROUND(VALUE(SUBSTITUTE(data_to_clean[[#This Row],[growth_%]],".",",")),0)</f>
        <v>235</v>
      </c>
      <c r="K1733" t="s">
        <v>218</v>
      </c>
      <c r="L1733">
        <v>40</v>
      </c>
      <c r="M1733">
        <v>10</v>
      </c>
      <c r="N1733">
        <v>2014</v>
      </c>
      <c r="O1733">
        <v>2</v>
      </c>
      <c r="P1733" t="s">
        <v>83</v>
      </c>
      <c r="Q1733" t="b">
        <f>AND(ISNUMBER(data_to_clean[[#This Row],[revenue_formatted]]),ISNUMBER(data_to_clean[[#This Row],[growth_formatted_%]]),ISNUMBER(data_to_clean[[#This Row],[workers]]),ISNUMBER(data_to_clean[[#This Row],[previous_workers]]),ISNUMBER(data_to_clean[[#This Row],[founded]]),ISNUMBER(data_to_clean[[#This Row],[yrs_on_list]]))</f>
        <v>1</v>
      </c>
    </row>
    <row r="1734" spans="1:17" x14ac:dyDescent="0.25">
      <c r="A1734">
        <v>1728</v>
      </c>
      <c r="B1734" t="s">
        <v>6591</v>
      </c>
      <c r="C1734" t="s">
        <v>215</v>
      </c>
      <c r="D1734" t="str">
        <f>VLOOKUP(data_to_clean[[#This Row],[state]],abbreviation_table[],2,FALSE)</f>
        <v>North Carolina</v>
      </c>
      <c r="E1734" t="s">
        <v>2609</v>
      </c>
      <c r="F1734" t="str">
        <f>TRIM(LEFT(data_to_clean[[#This Row],[revenue]],FIND(" ",data_to_clean[[#This Row],[revenue]])))</f>
        <v>22.9</v>
      </c>
      <c r="G1734" t="str">
        <f>RIGHT(data_to_clean[[#This Row],[revenue]],LEN(data_to_clean[[#This Row],[revenue]])-FIND(" ",data_to_clean[[#This Row],[revenue]]))</f>
        <v>Million</v>
      </c>
      <c r="H1734" s="7">
        <f>VALUE(IF(data_to_clean[[#This Row],[multiplicity]]="Million",_xlfn.CONCAT(SUBSTITUTE(data_to_clean[[#This Row],[number]],".",""),"00000"),_xlfn.CONCAT(SUBSTITUTE(data_to_clean[[#This Row],[number]],".",""),"00000000")))</f>
        <v>22900000</v>
      </c>
      <c r="I1734" t="s">
        <v>6593</v>
      </c>
      <c r="J1734">
        <f>ROUND(VALUE(SUBSTITUTE(data_to_clean[[#This Row],[growth_%]],".",",")),0)</f>
        <v>235</v>
      </c>
      <c r="K1734" t="s">
        <v>48</v>
      </c>
      <c r="L1734">
        <v>14</v>
      </c>
      <c r="M1734">
        <v>20</v>
      </c>
      <c r="N1734">
        <v>2012</v>
      </c>
      <c r="O1734">
        <v>2</v>
      </c>
      <c r="P1734" t="s">
        <v>6594</v>
      </c>
      <c r="Q1734" t="b">
        <f>AND(ISNUMBER(data_to_clean[[#This Row],[revenue_formatted]]),ISNUMBER(data_to_clean[[#This Row],[growth_formatted_%]]),ISNUMBER(data_to_clean[[#This Row],[workers]]),ISNUMBER(data_to_clean[[#This Row],[previous_workers]]),ISNUMBER(data_to_clean[[#This Row],[founded]]),ISNUMBER(data_to_clean[[#This Row],[yrs_on_list]]))</f>
        <v>1</v>
      </c>
    </row>
    <row r="1735" spans="1:17" x14ac:dyDescent="0.25">
      <c r="A1735">
        <v>1729</v>
      </c>
      <c r="B1735" t="s">
        <v>6595</v>
      </c>
      <c r="C1735" t="s">
        <v>215</v>
      </c>
      <c r="D1735" t="str">
        <f>VLOOKUP(data_to_clean[[#This Row],[state]],abbreviation_table[],2,FALSE)</f>
        <v>North Carolina</v>
      </c>
      <c r="E1735" t="s">
        <v>1290</v>
      </c>
      <c r="F1735" t="str">
        <f>TRIM(LEFT(data_to_clean[[#This Row],[revenue]],FIND(" ",data_to_clean[[#This Row],[revenue]])))</f>
        <v>18.4</v>
      </c>
      <c r="G1735" t="str">
        <f>RIGHT(data_to_clean[[#This Row],[revenue]],LEN(data_to_clean[[#This Row],[revenue]])-FIND(" ",data_to_clean[[#This Row],[revenue]]))</f>
        <v>Million</v>
      </c>
      <c r="H1735" s="7">
        <f>VALUE(IF(data_to_clean[[#This Row],[multiplicity]]="Million",_xlfn.CONCAT(SUBSTITUTE(data_to_clean[[#This Row],[number]],".",""),"00000"),_xlfn.CONCAT(SUBSTITUTE(data_to_clean[[#This Row],[number]],".",""),"00000000")))</f>
        <v>18400000</v>
      </c>
      <c r="I1735" t="s">
        <v>6597</v>
      </c>
      <c r="J1735">
        <f>ROUND(VALUE(SUBSTITUTE(data_to_clean[[#This Row],[growth_%]],".",",")),0)</f>
        <v>235</v>
      </c>
      <c r="K1735" t="s">
        <v>156</v>
      </c>
      <c r="L1735">
        <v>28</v>
      </c>
      <c r="M1735">
        <v>31</v>
      </c>
      <c r="N1735">
        <v>2011</v>
      </c>
      <c r="O1735">
        <v>4</v>
      </c>
      <c r="P1735" t="s">
        <v>1879</v>
      </c>
      <c r="Q1735" t="b">
        <f>AND(ISNUMBER(data_to_clean[[#This Row],[revenue_formatted]]),ISNUMBER(data_to_clean[[#This Row],[growth_formatted_%]]),ISNUMBER(data_to_clean[[#This Row],[workers]]),ISNUMBER(data_to_clean[[#This Row],[previous_workers]]),ISNUMBER(data_to_clean[[#This Row],[founded]]),ISNUMBER(data_to_clean[[#This Row],[yrs_on_list]]))</f>
        <v>1</v>
      </c>
    </row>
    <row r="1736" spans="1:17" x14ac:dyDescent="0.25">
      <c r="A1736">
        <v>1730</v>
      </c>
      <c r="B1736" t="s">
        <v>6598</v>
      </c>
      <c r="C1736" t="s">
        <v>45</v>
      </c>
      <c r="D1736" t="str">
        <f>VLOOKUP(data_to_clean[[#This Row],[state]],abbreviation_table[],2,FALSE)</f>
        <v>Pennsylvania</v>
      </c>
      <c r="E1736" t="s">
        <v>1207</v>
      </c>
      <c r="F1736" t="str">
        <f>TRIM(LEFT(data_to_clean[[#This Row],[revenue]],FIND(" ",data_to_clean[[#This Row],[revenue]])))</f>
        <v>10.1</v>
      </c>
      <c r="G1736" t="str">
        <f>RIGHT(data_to_clean[[#This Row],[revenue]],LEN(data_to_clean[[#This Row],[revenue]])-FIND(" ",data_to_clean[[#This Row],[revenue]]))</f>
        <v>Million</v>
      </c>
      <c r="H1736" s="7">
        <f>VALUE(IF(data_to_clean[[#This Row],[multiplicity]]="Million",_xlfn.CONCAT(SUBSTITUTE(data_to_clean[[#This Row],[number]],".",""),"00000"),_xlfn.CONCAT(SUBSTITUTE(data_to_clean[[#This Row],[number]],".",""),"00000000")))</f>
        <v>10100000</v>
      </c>
      <c r="I1736" t="s">
        <v>6600</v>
      </c>
      <c r="J1736">
        <f>ROUND(VALUE(SUBSTITUTE(data_to_clean[[#This Row],[growth_%]],".",",")),0)</f>
        <v>235</v>
      </c>
      <c r="K1736" t="s">
        <v>233</v>
      </c>
      <c r="L1736">
        <v>20</v>
      </c>
      <c r="M1736">
        <v>12</v>
      </c>
      <c r="N1736">
        <v>2005</v>
      </c>
      <c r="O1736">
        <v>4</v>
      </c>
      <c r="P1736" t="s">
        <v>6601</v>
      </c>
      <c r="Q1736" t="b">
        <f>AND(ISNUMBER(data_to_clean[[#This Row],[revenue_formatted]]),ISNUMBER(data_to_clean[[#This Row],[growth_formatted_%]]),ISNUMBER(data_to_clean[[#This Row],[workers]]),ISNUMBER(data_to_clean[[#This Row],[previous_workers]]),ISNUMBER(data_to_clean[[#This Row],[founded]]),ISNUMBER(data_to_clean[[#This Row],[yrs_on_list]]))</f>
        <v>1</v>
      </c>
    </row>
    <row r="1737" spans="1:17" x14ac:dyDescent="0.25">
      <c r="A1737">
        <v>1731</v>
      </c>
      <c r="B1737" t="s">
        <v>6602</v>
      </c>
      <c r="C1737" t="s">
        <v>215</v>
      </c>
      <c r="D1737" t="str">
        <f>VLOOKUP(data_to_clean[[#This Row],[state]],abbreviation_table[],2,FALSE)</f>
        <v>North Carolina</v>
      </c>
      <c r="E1737" t="s">
        <v>6604</v>
      </c>
      <c r="F1737" t="str">
        <f>TRIM(LEFT(data_to_clean[[#This Row],[revenue]],FIND(" ",data_to_clean[[#This Row],[revenue]])))</f>
        <v>28.1</v>
      </c>
      <c r="G1737" t="str">
        <f>RIGHT(data_to_clean[[#This Row],[revenue]],LEN(data_to_clean[[#This Row],[revenue]])-FIND(" ",data_to_clean[[#This Row],[revenue]]))</f>
        <v>Million</v>
      </c>
      <c r="H1737" s="7">
        <f>VALUE(IF(data_to_clean[[#This Row],[multiplicity]]="Million",_xlfn.CONCAT(SUBSTITUTE(data_to_clean[[#This Row],[number]],".",""),"00000"),_xlfn.CONCAT(SUBSTITUTE(data_to_clean[[#This Row],[number]],".",""),"00000000")))</f>
        <v>28100000</v>
      </c>
      <c r="I1737" t="s">
        <v>6605</v>
      </c>
      <c r="J1737">
        <f>ROUND(VALUE(SUBSTITUTE(data_to_clean[[#This Row],[growth_%]],".",",")),0)</f>
        <v>235</v>
      </c>
      <c r="K1737" t="s">
        <v>233</v>
      </c>
      <c r="L1737">
        <v>275</v>
      </c>
      <c r="M1737">
        <v>13</v>
      </c>
      <c r="N1737">
        <v>1996</v>
      </c>
      <c r="O1737">
        <v>4</v>
      </c>
      <c r="P1737" t="s">
        <v>422</v>
      </c>
      <c r="Q1737" t="b">
        <f>AND(ISNUMBER(data_to_clean[[#This Row],[revenue_formatted]]),ISNUMBER(data_to_clean[[#This Row],[growth_formatted_%]]),ISNUMBER(data_to_clean[[#This Row],[workers]]),ISNUMBER(data_to_clean[[#This Row],[previous_workers]]),ISNUMBER(data_to_clean[[#This Row],[founded]]),ISNUMBER(data_to_clean[[#This Row],[yrs_on_list]]))</f>
        <v>1</v>
      </c>
    </row>
    <row r="1738" spans="1:17" x14ac:dyDescent="0.25">
      <c r="A1738">
        <v>1732</v>
      </c>
      <c r="B1738" t="s">
        <v>6606</v>
      </c>
      <c r="C1738" t="s">
        <v>643</v>
      </c>
      <c r="D1738" t="str">
        <f>VLOOKUP(data_to_clean[[#This Row],[state]],abbreviation_table[],2,FALSE)</f>
        <v>Connecticut</v>
      </c>
      <c r="E1738" t="s">
        <v>1920</v>
      </c>
      <c r="F1738" t="str">
        <f>TRIM(LEFT(data_to_clean[[#This Row],[revenue]],FIND(" ",data_to_clean[[#This Row],[revenue]])))</f>
        <v>2.4</v>
      </c>
      <c r="G1738" t="str">
        <f>RIGHT(data_to_clean[[#This Row],[revenue]],LEN(data_to_clean[[#This Row],[revenue]])-FIND(" ",data_to_clean[[#This Row],[revenue]]))</f>
        <v>Million</v>
      </c>
      <c r="H1738" s="7">
        <f>VALUE(IF(data_to_clean[[#This Row],[multiplicity]]="Million",_xlfn.CONCAT(SUBSTITUTE(data_to_clean[[#This Row],[number]],".",""),"00000"),_xlfn.CONCAT(SUBSTITUTE(data_to_clean[[#This Row],[number]],".",""),"00000000")))</f>
        <v>2400000</v>
      </c>
      <c r="I1738" t="s">
        <v>6608</v>
      </c>
      <c r="J1738">
        <f>ROUND(VALUE(SUBSTITUTE(data_to_clean[[#This Row],[growth_%]],".",",")),0)</f>
        <v>235</v>
      </c>
      <c r="K1738" t="s">
        <v>187</v>
      </c>
      <c r="L1738">
        <v>12</v>
      </c>
      <c r="M1738">
        <v>4</v>
      </c>
      <c r="N1738">
        <v>2013</v>
      </c>
      <c r="O1738">
        <v>2</v>
      </c>
      <c r="P1738" t="s">
        <v>6609</v>
      </c>
      <c r="Q1738" t="b">
        <f>AND(ISNUMBER(data_to_clean[[#This Row],[revenue_formatted]]),ISNUMBER(data_to_clean[[#This Row],[growth_formatted_%]]),ISNUMBER(data_to_clean[[#This Row],[workers]]),ISNUMBER(data_to_clean[[#This Row],[previous_workers]]),ISNUMBER(data_to_clean[[#This Row],[founded]]),ISNUMBER(data_to_clean[[#This Row],[yrs_on_list]]))</f>
        <v>1</v>
      </c>
    </row>
    <row r="1739" spans="1:17" x14ac:dyDescent="0.25">
      <c r="A1739">
        <v>1733</v>
      </c>
      <c r="B1739" t="s">
        <v>6610</v>
      </c>
      <c r="C1739" t="s">
        <v>230</v>
      </c>
      <c r="D1739" t="str">
        <f>VLOOKUP(data_to_clean[[#This Row],[state]],abbreviation_table[],2,FALSE)</f>
        <v>Michigan</v>
      </c>
      <c r="E1739" t="s">
        <v>6612</v>
      </c>
      <c r="F1739" t="str">
        <f>TRIM(LEFT(data_to_clean[[#This Row],[revenue]],FIND(" ",data_to_clean[[#This Row],[revenue]])))</f>
        <v>36.4</v>
      </c>
      <c r="G1739" t="str">
        <f>RIGHT(data_to_clean[[#This Row],[revenue]],LEN(data_to_clean[[#This Row],[revenue]])-FIND(" ",data_to_clean[[#This Row],[revenue]]))</f>
        <v>Million</v>
      </c>
      <c r="H1739" s="7">
        <f>VALUE(IF(data_to_clean[[#This Row],[multiplicity]]="Million",_xlfn.CONCAT(SUBSTITUTE(data_to_clean[[#This Row],[number]],".",""),"00000"),_xlfn.CONCAT(SUBSTITUTE(data_to_clean[[#This Row],[number]],".",""),"00000000")))</f>
        <v>36400000</v>
      </c>
      <c r="I1739" t="s">
        <v>6613</v>
      </c>
      <c r="J1739">
        <f>ROUND(VALUE(SUBSTITUTE(data_to_clean[[#This Row],[growth_%]],".",",")),0)</f>
        <v>235</v>
      </c>
      <c r="K1739" t="s">
        <v>336</v>
      </c>
      <c r="L1739">
        <v>120</v>
      </c>
      <c r="M1739">
        <v>63</v>
      </c>
      <c r="N1739">
        <v>1996</v>
      </c>
      <c r="O1739">
        <v>3</v>
      </c>
      <c r="P1739" t="s">
        <v>6614</v>
      </c>
      <c r="Q1739" t="b">
        <f>AND(ISNUMBER(data_to_clean[[#This Row],[revenue_formatted]]),ISNUMBER(data_to_clean[[#This Row],[growth_formatted_%]]),ISNUMBER(data_to_clean[[#This Row],[workers]]),ISNUMBER(data_to_clean[[#This Row],[previous_workers]]),ISNUMBER(data_to_clean[[#This Row],[founded]]),ISNUMBER(data_to_clean[[#This Row],[yrs_on_list]]))</f>
        <v>1</v>
      </c>
    </row>
    <row r="1740" spans="1:17" x14ac:dyDescent="0.25">
      <c r="A1740">
        <v>1734</v>
      </c>
      <c r="B1740" t="s">
        <v>6615</v>
      </c>
      <c r="C1740" t="s">
        <v>66</v>
      </c>
      <c r="D1740" t="str">
        <f>VLOOKUP(data_to_clean[[#This Row],[state]],abbreviation_table[],2,FALSE)</f>
        <v>Virginia</v>
      </c>
      <c r="E1740" t="s">
        <v>621</v>
      </c>
      <c r="F1740" t="str">
        <f>TRIM(LEFT(data_to_clean[[#This Row],[revenue]],FIND(" ",data_to_clean[[#This Row],[revenue]])))</f>
        <v>3.1</v>
      </c>
      <c r="G1740" t="str">
        <f>RIGHT(data_to_clean[[#This Row],[revenue]],LEN(data_to_clean[[#This Row],[revenue]])-FIND(" ",data_to_clean[[#This Row],[revenue]]))</f>
        <v>Million</v>
      </c>
      <c r="H1740" s="7">
        <f>VALUE(IF(data_to_clean[[#This Row],[multiplicity]]="Million",_xlfn.CONCAT(SUBSTITUTE(data_to_clean[[#This Row],[number]],".",""),"00000"),_xlfn.CONCAT(SUBSTITUTE(data_to_clean[[#This Row],[number]],".",""),"00000000")))</f>
        <v>3100000</v>
      </c>
      <c r="I1740" t="s">
        <v>6617</v>
      </c>
      <c r="J1740">
        <f>ROUND(VALUE(SUBSTITUTE(data_to_clean[[#This Row],[growth_%]],".",",")),0)</f>
        <v>234</v>
      </c>
      <c r="K1740" t="s">
        <v>257</v>
      </c>
      <c r="L1740">
        <v>31</v>
      </c>
      <c r="M1740">
        <v>13</v>
      </c>
      <c r="N1740">
        <v>2006</v>
      </c>
      <c r="O1740">
        <v>2</v>
      </c>
      <c r="P1740" t="s">
        <v>6618</v>
      </c>
      <c r="Q1740" t="b">
        <f>AND(ISNUMBER(data_to_clean[[#This Row],[revenue_formatted]]),ISNUMBER(data_to_clean[[#This Row],[growth_formatted_%]]),ISNUMBER(data_to_clean[[#This Row],[workers]]),ISNUMBER(data_to_clean[[#This Row],[previous_workers]]),ISNUMBER(data_to_clean[[#This Row],[founded]]),ISNUMBER(data_to_clean[[#This Row],[yrs_on_list]]))</f>
        <v>1</v>
      </c>
    </row>
    <row r="1741" spans="1:17" x14ac:dyDescent="0.25">
      <c r="A1741">
        <v>1735</v>
      </c>
      <c r="B1741" t="s">
        <v>6619</v>
      </c>
      <c r="C1741" t="s">
        <v>105</v>
      </c>
      <c r="D1741" t="str">
        <f>VLOOKUP(data_to_clean[[#This Row],[state]],abbreviation_table[],2,FALSE)</f>
        <v>New York</v>
      </c>
      <c r="E1741" t="s">
        <v>626</v>
      </c>
      <c r="F1741" t="str">
        <f>TRIM(LEFT(data_to_clean[[#This Row],[revenue]],FIND(" ",data_to_clean[[#This Row],[revenue]])))</f>
        <v>3.7</v>
      </c>
      <c r="G1741" t="str">
        <f>RIGHT(data_to_clean[[#This Row],[revenue]],LEN(data_to_clean[[#This Row],[revenue]])-FIND(" ",data_to_clean[[#This Row],[revenue]]))</f>
        <v>Million</v>
      </c>
      <c r="H1741" s="7">
        <f>VALUE(IF(data_to_clean[[#This Row],[multiplicity]]="Million",_xlfn.CONCAT(SUBSTITUTE(data_to_clean[[#This Row],[number]],".",""),"00000"),_xlfn.CONCAT(SUBSTITUTE(data_to_clean[[#This Row],[number]],".",""),"00000000")))</f>
        <v>3700000</v>
      </c>
      <c r="I1741" t="s">
        <v>6621</v>
      </c>
      <c r="J1741">
        <f>ROUND(VALUE(SUBSTITUTE(data_to_clean[[#This Row],[growth_%]],".",",")),0)</f>
        <v>234</v>
      </c>
      <c r="K1741" t="s">
        <v>40</v>
      </c>
      <c r="L1741">
        <v>5</v>
      </c>
      <c r="M1741">
        <v>1</v>
      </c>
      <c r="N1741">
        <v>2009</v>
      </c>
      <c r="O1741">
        <v>1</v>
      </c>
      <c r="P1741" t="s">
        <v>108</v>
      </c>
      <c r="Q1741" t="b">
        <f>AND(ISNUMBER(data_to_clean[[#This Row],[revenue_formatted]]),ISNUMBER(data_to_clean[[#This Row],[growth_formatted_%]]),ISNUMBER(data_to_clean[[#This Row],[workers]]),ISNUMBER(data_to_clean[[#This Row],[previous_workers]]),ISNUMBER(data_to_clean[[#This Row],[founded]]),ISNUMBER(data_to_clean[[#This Row],[yrs_on_list]]))</f>
        <v>1</v>
      </c>
    </row>
    <row r="1742" spans="1:17" x14ac:dyDescent="0.25">
      <c r="A1742">
        <v>1736</v>
      </c>
      <c r="B1742" t="s">
        <v>6622</v>
      </c>
      <c r="C1742" t="s">
        <v>1262</v>
      </c>
      <c r="D1742" t="str">
        <f>VLOOKUP(data_to_clean[[#This Row],[state]],abbreviation_table[],2,FALSE)</f>
        <v>South Carolina</v>
      </c>
      <c r="E1742" t="s">
        <v>993</v>
      </c>
      <c r="F1742" t="str">
        <f>TRIM(LEFT(data_to_clean[[#This Row],[revenue]],FIND(" ",data_to_clean[[#This Row],[revenue]])))</f>
        <v>2.3</v>
      </c>
      <c r="G1742" t="str">
        <f>RIGHT(data_to_clean[[#This Row],[revenue]],LEN(data_to_clean[[#This Row],[revenue]])-FIND(" ",data_to_clean[[#This Row],[revenue]]))</f>
        <v>Million</v>
      </c>
      <c r="H1742" s="7">
        <f>VALUE(IF(data_to_clean[[#This Row],[multiplicity]]="Million",_xlfn.CONCAT(SUBSTITUTE(data_to_clean[[#This Row],[number]],".",""),"00000"),_xlfn.CONCAT(SUBSTITUTE(data_to_clean[[#This Row],[number]],".",""),"00000000")))</f>
        <v>2300000</v>
      </c>
      <c r="I1742" t="s">
        <v>6624</v>
      </c>
      <c r="J1742">
        <f>ROUND(VALUE(SUBSTITUTE(data_to_clean[[#This Row],[growth_%]],".",",")),0)</f>
        <v>234</v>
      </c>
      <c r="K1742" t="s">
        <v>107</v>
      </c>
      <c r="L1742">
        <v>23</v>
      </c>
      <c r="M1742">
        <v>6</v>
      </c>
      <c r="N1742">
        <v>2012</v>
      </c>
      <c r="O1742">
        <v>1</v>
      </c>
      <c r="P1742" t="s">
        <v>1299</v>
      </c>
      <c r="Q1742" t="b">
        <f>AND(ISNUMBER(data_to_clean[[#This Row],[revenue_formatted]]),ISNUMBER(data_to_clean[[#This Row],[growth_formatted_%]]),ISNUMBER(data_to_clean[[#This Row],[workers]]),ISNUMBER(data_to_clean[[#This Row],[previous_workers]]),ISNUMBER(data_to_clean[[#This Row],[founded]]),ISNUMBER(data_to_clean[[#This Row],[yrs_on_list]]))</f>
        <v>1</v>
      </c>
    </row>
    <row r="1743" spans="1:17" x14ac:dyDescent="0.25">
      <c r="A1743">
        <v>1737</v>
      </c>
      <c r="B1743" t="s">
        <v>6625</v>
      </c>
      <c r="C1743" t="s">
        <v>852</v>
      </c>
      <c r="D1743" t="str">
        <f>VLOOKUP(data_to_clean[[#This Row],[state]],abbreviation_table[],2,FALSE)</f>
        <v>Missouri</v>
      </c>
      <c r="E1743" t="s">
        <v>2379</v>
      </c>
      <c r="F1743" t="str">
        <f>TRIM(LEFT(data_to_clean[[#This Row],[revenue]],FIND(" ",data_to_clean[[#This Row],[revenue]])))</f>
        <v>17.2</v>
      </c>
      <c r="G1743" t="str">
        <f>RIGHT(data_to_clean[[#This Row],[revenue]],LEN(data_to_clean[[#This Row],[revenue]])-FIND(" ",data_to_clean[[#This Row],[revenue]]))</f>
        <v>Million</v>
      </c>
      <c r="H1743" s="7">
        <f>VALUE(IF(data_to_clean[[#This Row],[multiplicity]]="Million",_xlfn.CONCAT(SUBSTITUTE(data_to_clean[[#This Row],[number]],".",""),"00000"),_xlfn.CONCAT(SUBSTITUTE(data_to_clean[[#This Row],[number]],".",""),"00000000")))</f>
        <v>17200000</v>
      </c>
      <c r="I1743" t="s">
        <v>6627</v>
      </c>
      <c r="J1743">
        <f>ROUND(VALUE(SUBSTITUTE(data_to_clean[[#This Row],[growth_%]],".",",")),0)</f>
        <v>234</v>
      </c>
      <c r="K1743" t="s">
        <v>187</v>
      </c>
      <c r="L1743">
        <v>8</v>
      </c>
      <c r="M1743">
        <v>10</v>
      </c>
      <c r="N1743">
        <v>2009</v>
      </c>
      <c r="O1743">
        <v>4</v>
      </c>
      <c r="P1743" t="s">
        <v>2645</v>
      </c>
      <c r="Q1743" t="b">
        <f>AND(ISNUMBER(data_to_clean[[#This Row],[revenue_formatted]]),ISNUMBER(data_to_clean[[#This Row],[growth_formatted_%]]),ISNUMBER(data_to_clean[[#This Row],[workers]]),ISNUMBER(data_to_clean[[#This Row],[previous_workers]]),ISNUMBER(data_to_clean[[#This Row],[founded]]),ISNUMBER(data_to_clean[[#This Row],[yrs_on_list]]))</f>
        <v>1</v>
      </c>
    </row>
    <row r="1744" spans="1:17" x14ac:dyDescent="0.25">
      <c r="A1744">
        <v>1738</v>
      </c>
      <c r="B1744" t="s">
        <v>6628</v>
      </c>
      <c r="C1744" t="s">
        <v>119</v>
      </c>
      <c r="D1744" t="str">
        <f>VLOOKUP(data_to_clean[[#This Row],[state]],abbreviation_table[],2,FALSE)</f>
        <v>Georgia</v>
      </c>
      <c r="E1744" t="s">
        <v>626</v>
      </c>
      <c r="F1744" t="str">
        <f>TRIM(LEFT(data_to_clean[[#This Row],[revenue]],FIND(" ",data_to_clean[[#This Row],[revenue]])))</f>
        <v>3.7</v>
      </c>
      <c r="G1744" t="str">
        <f>RIGHT(data_to_clean[[#This Row],[revenue]],LEN(data_to_clean[[#This Row],[revenue]])-FIND(" ",data_to_clean[[#This Row],[revenue]]))</f>
        <v>Million</v>
      </c>
      <c r="H1744" s="7">
        <f>VALUE(IF(data_to_clean[[#This Row],[multiplicity]]="Million",_xlfn.CONCAT(SUBSTITUTE(data_to_clean[[#This Row],[number]],".",""),"00000"),_xlfn.CONCAT(SUBSTITUTE(data_to_clean[[#This Row],[number]],".",""),"00000000")))</f>
        <v>3700000</v>
      </c>
      <c r="I1744" t="s">
        <v>6630</v>
      </c>
      <c r="J1744">
        <f>ROUND(VALUE(SUBSTITUTE(data_to_clean[[#This Row],[growth_%]],".",",")),0)</f>
        <v>234</v>
      </c>
      <c r="K1744" t="s">
        <v>107</v>
      </c>
      <c r="L1744">
        <v>28</v>
      </c>
      <c r="M1744">
        <v>12</v>
      </c>
      <c r="N1744">
        <v>2008</v>
      </c>
      <c r="O1744">
        <v>2</v>
      </c>
      <c r="P1744" t="s">
        <v>544</v>
      </c>
      <c r="Q1744" t="b">
        <f>AND(ISNUMBER(data_to_clean[[#This Row],[revenue_formatted]]),ISNUMBER(data_to_clean[[#This Row],[growth_formatted_%]]),ISNUMBER(data_to_clean[[#This Row],[workers]]),ISNUMBER(data_to_clean[[#This Row],[previous_workers]]),ISNUMBER(data_to_clean[[#This Row],[founded]]),ISNUMBER(data_to_clean[[#This Row],[yrs_on_list]]))</f>
        <v>1</v>
      </c>
    </row>
    <row r="1745" spans="1:17" x14ac:dyDescent="0.25">
      <c r="A1745">
        <v>1739</v>
      </c>
      <c r="B1745" t="s">
        <v>6631</v>
      </c>
      <c r="C1745" t="s">
        <v>52</v>
      </c>
      <c r="D1745" t="str">
        <f>VLOOKUP(data_to_clean[[#This Row],[state]],abbreviation_table[],2,FALSE)</f>
        <v>Florida</v>
      </c>
      <c r="E1745" t="s">
        <v>6633</v>
      </c>
      <c r="F1745" t="str">
        <f>TRIM(LEFT(data_to_clean[[#This Row],[revenue]],FIND(" ",data_to_clean[[#This Row],[revenue]])))</f>
        <v>79.1</v>
      </c>
      <c r="G1745" t="str">
        <f>RIGHT(data_to_clean[[#This Row],[revenue]],LEN(data_to_clean[[#This Row],[revenue]])-FIND(" ",data_to_clean[[#This Row],[revenue]]))</f>
        <v>Million</v>
      </c>
      <c r="H1745" s="7">
        <f>VALUE(IF(data_to_clean[[#This Row],[multiplicity]]="Million",_xlfn.CONCAT(SUBSTITUTE(data_to_clean[[#This Row],[number]],".",""),"00000"),_xlfn.CONCAT(SUBSTITUTE(data_to_clean[[#This Row],[number]],".",""),"00000000")))</f>
        <v>79100000</v>
      </c>
      <c r="I1745" t="s">
        <v>6634</v>
      </c>
      <c r="J1745">
        <f>ROUND(VALUE(SUBSTITUTE(data_to_clean[[#This Row],[growth_%]],".",",")),0)</f>
        <v>234</v>
      </c>
      <c r="K1745" t="s">
        <v>623</v>
      </c>
      <c r="L1745">
        <v>1600</v>
      </c>
      <c r="M1745">
        <v>500</v>
      </c>
      <c r="N1745">
        <v>2012</v>
      </c>
      <c r="O1745">
        <v>2</v>
      </c>
      <c r="P1745" t="s">
        <v>56</v>
      </c>
      <c r="Q1745" t="b">
        <f>AND(ISNUMBER(data_to_clean[[#This Row],[revenue_formatted]]),ISNUMBER(data_to_clean[[#This Row],[growth_formatted_%]]),ISNUMBER(data_to_clean[[#This Row],[workers]]),ISNUMBER(data_to_clean[[#This Row],[previous_workers]]),ISNUMBER(data_to_clean[[#This Row],[founded]]),ISNUMBER(data_to_clean[[#This Row],[yrs_on_list]]))</f>
        <v>1</v>
      </c>
    </row>
    <row r="1746" spans="1:17" x14ac:dyDescent="0.25">
      <c r="A1746">
        <v>1740</v>
      </c>
      <c r="B1746" t="s">
        <v>6635</v>
      </c>
      <c r="C1746" t="s">
        <v>66</v>
      </c>
      <c r="D1746" t="str">
        <f>VLOOKUP(data_to_clean[[#This Row],[state]],abbreviation_table[],2,FALSE)</f>
        <v>Virginia</v>
      </c>
      <c r="E1746" t="s">
        <v>934</v>
      </c>
      <c r="F1746" t="str">
        <f>TRIM(LEFT(data_to_clean[[#This Row],[revenue]],FIND(" ",data_to_clean[[#This Row],[revenue]])))</f>
        <v>12.7</v>
      </c>
      <c r="G1746" t="str">
        <f>RIGHT(data_to_clean[[#This Row],[revenue]],LEN(data_to_clean[[#This Row],[revenue]])-FIND(" ",data_to_clean[[#This Row],[revenue]]))</f>
        <v>Million</v>
      </c>
      <c r="H1746" s="7">
        <f>VALUE(IF(data_to_clean[[#This Row],[multiplicity]]="Million",_xlfn.CONCAT(SUBSTITUTE(data_to_clean[[#This Row],[number]],".",""),"00000"),_xlfn.CONCAT(SUBSTITUTE(data_to_clean[[#This Row],[number]],".",""),"00000000")))</f>
        <v>12700000</v>
      </c>
      <c r="I1746" t="s">
        <v>6637</v>
      </c>
      <c r="J1746">
        <f>ROUND(VALUE(SUBSTITUTE(data_to_clean[[#This Row],[growth_%]],".",",")),0)</f>
        <v>233</v>
      </c>
      <c r="K1746" t="s">
        <v>218</v>
      </c>
      <c r="L1746">
        <v>88</v>
      </c>
      <c r="M1746">
        <v>29</v>
      </c>
      <c r="N1746">
        <v>1994</v>
      </c>
      <c r="O1746">
        <v>1</v>
      </c>
      <c r="P1746" t="s">
        <v>396</v>
      </c>
      <c r="Q1746" t="b">
        <f>AND(ISNUMBER(data_to_clean[[#This Row],[revenue_formatted]]),ISNUMBER(data_to_clean[[#This Row],[growth_formatted_%]]),ISNUMBER(data_to_clean[[#This Row],[workers]]),ISNUMBER(data_to_clean[[#This Row],[previous_workers]]),ISNUMBER(data_to_clean[[#This Row],[founded]]),ISNUMBER(data_to_clean[[#This Row],[yrs_on_list]]))</f>
        <v>1</v>
      </c>
    </row>
    <row r="1747" spans="1:17" x14ac:dyDescent="0.25">
      <c r="A1747">
        <v>1741</v>
      </c>
      <c r="B1747" t="s">
        <v>6638</v>
      </c>
      <c r="C1747" t="s">
        <v>852</v>
      </c>
      <c r="D1747" t="str">
        <f>VLOOKUP(data_to_clean[[#This Row],[state]],abbreviation_table[],2,FALSE)</f>
        <v>Missouri</v>
      </c>
      <c r="E1747" t="s">
        <v>504</v>
      </c>
      <c r="F1747" t="str">
        <f>TRIM(LEFT(data_to_clean[[#This Row],[revenue]],FIND(" ",data_to_clean[[#This Row],[revenue]])))</f>
        <v>14.4</v>
      </c>
      <c r="G1747" t="str">
        <f>RIGHT(data_to_clean[[#This Row],[revenue]],LEN(data_to_clean[[#This Row],[revenue]])-FIND(" ",data_to_clean[[#This Row],[revenue]]))</f>
        <v>Million</v>
      </c>
      <c r="H1747" s="7">
        <f>VALUE(IF(data_to_clean[[#This Row],[multiplicity]]="Million",_xlfn.CONCAT(SUBSTITUTE(data_to_clean[[#This Row],[number]],".",""),"00000"),_xlfn.CONCAT(SUBSTITUTE(data_to_clean[[#This Row],[number]],".",""),"00000000")))</f>
        <v>14400000</v>
      </c>
      <c r="I1747" t="s">
        <v>6640</v>
      </c>
      <c r="J1747">
        <f>ROUND(VALUE(SUBSTITUTE(data_to_clean[[#This Row],[growth_%]],".",",")),0)</f>
        <v>233</v>
      </c>
      <c r="K1747" t="s">
        <v>40</v>
      </c>
      <c r="L1747">
        <v>26</v>
      </c>
      <c r="M1747">
        <v>24</v>
      </c>
      <c r="N1747">
        <v>2007</v>
      </c>
      <c r="O1747">
        <v>5</v>
      </c>
      <c r="P1747" t="s">
        <v>2827</v>
      </c>
      <c r="Q1747" t="b">
        <f>AND(ISNUMBER(data_to_clean[[#This Row],[revenue_formatted]]),ISNUMBER(data_to_clean[[#This Row],[growth_formatted_%]]),ISNUMBER(data_to_clean[[#This Row],[workers]]),ISNUMBER(data_to_clean[[#This Row],[previous_workers]]),ISNUMBER(data_to_clean[[#This Row],[founded]]),ISNUMBER(data_to_clean[[#This Row],[yrs_on_list]]))</f>
        <v>1</v>
      </c>
    </row>
    <row r="1748" spans="1:17" x14ac:dyDescent="0.25">
      <c r="A1748">
        <v>1742</v>
      </c>
      <c r="B1748" t="s">
        <v>6641</v>
      </c>
      <c r="C1748" t="s">
        <v>80</v>
      </c>
      <c r="D1748" t="str">
        <f>VLOOKUP(data_to_clean[[#This Row],[state]],abbreviation_table[],2,FALSE)</f>
        <v>California</v>
      </c>
      <c r="E1748" t="s">
        <v>6643</v>
      </c>
      <c r="F1748" t="str">
        <f>TRIM(LEFT(data_to_clean[[#This Row],[revenue]],FIND(" ",data_to_clean[[#This Row],[revenue]])))</f>
        <v>92.1</v>
      </c>
      <c r="G1748" t="str">
        <f>RIGHT(data_to_clean[[#This Row],[revenue]],LEN(data_to_clean[[#This Row],[revenue]])-FIND(" ",data_to_clean[[#This Row],[revenue]]))</f>
        <v>Million</v>
      </c>
      <c r="H1748" s="7">
        <f>VALUE(IF(data_to_clean[[#This Row],[multiplicity]]="Million",_xlfn.CONCAT(SUBSTITUTE(data_to_clean[[#This Row],[number]],".",""),"00000"),_xlfn.CONCAT(SUBSTITUTE(data_to_clean[[#This Row],[number]],".",""),"00000000")))</f>
        <v>92100000</v>
      </c>
      <c r="I1748" t="s">
        <v>6644</v>
      </c>
      <c r="J1748">
        <f>ROUND(VALUE(SUBSTITUTE(data_to_clean[[#This Row],[growth_%]],".",",")),0)</f>
        <v>233</v>
      </c>
      <c r="K1748" t="s">
        <v>271</v>
      </c>
      <c r="L1748">
        <v>271</v>
      </c>
      <c r="M1748">
        <v>108</v>
      </c>
      <c r="N1748">
        <v>2010</v>
      </c>
      <c r="O1748">
        <v>1</v>
      </c>
      <c r="P1748" t="s">
        <v>163</v>
      </c>
      <c r="Q1748" t="b">
        <f>AND(ISNUMBER(data_to_clean[[#This Row],[revenue_formatted]]),ISNUMBER(data_to_clean[[#This Row],[growth_formatted_%]]),ISNUMBER(data_to_clean[[#This Row],[workers]]),ISNUMBER(data_to_clean[[#This Row],[previous_workers]]),ISNUMBER(data_to_clean[[#This Row],[founded]]),ISNUMBER(data_to_clean[[#This Row],[yrs_on_list]]))</f>
        <v>1</v>
      </c>
    </row>
    <row r="1749" spans="1:17" x14ac:dyDescent="0.25">
      <c r="A1749">
        <v>1743</v>
      </c>
      <c r="B1749" t="s">
        <v>6645</v>
      </c>
      <c r="C1749" t="s">
        <v>52</v>
      </c>
      <c r="D1749" t="str">
        <f>VLOOKUP(data_to_clean[[#This Row],[state]],abbreviation_table[],2,FALSE)</f>
        <v>Florida</v>
      </c>
      <c r="E1749" t="s">
        <v>6647</v>
      </c>
      <c r="F1749" t="str">
        <f>TRIM(LEFT(data_to_clean[[#This Row],[revenue]],FIND(" ",data_to_clean[[#This Row],[revenue]])))</f>
        <v>22.7</v>
      </c>
      <c r="G1749" t="str">
        <f>RIGHT(data_to_clean[[#This Row],[revenue]],LEN(data_to_clean[[#This Row],[revenue]])-FIND(" ",data_to_clean[[#This Row],[revenue]]))</f>
        <v>Million</v>
      </c>
      <c r="H1749" s="7">
        <f>VALUE(IF(data_to_clean[[#This Row],[multiplicity]]="Million",_xlfn.CONCAT(SUBSTITUTE(data_to_clean[[#This Row],[number]],".",""),"00000"),_xlfn.CONCAT(SUBSTITUTE(data_to_clean[[#This Row],[number]],".",""),"00000000")))</f>
        <v>22700000</v>
      </c>
      <c r="I1749" t="s">
        <v>6648</v>
      </c>
      <c r="J1749">
        <f>ROUND(VALUE(SUBSTITUTE(data_to_clean[[#This Row],[growth_%]],".",",")),0)</f>
        <v>233</v>
      </c>
      <c r="K1749" t="s">
        <v>336</v>
      </c>
      <c r="L1749">
        <v>9</v>
      </c>
      <c r="M1749">
        <v>4</v>
      </c>
      <c r="N1749">
        <v>2006</v>
      </c>
      <c r="O1749">
        <v>4</v>
      </c>
      <c r="P1749" t="s">
        <v>5968</v>
      </c>
      <c r="Q1749" t="b">
        <f>AND(ISNUMBER(data_to_clean[[#This Row],[revenue_formatted]]),ISNUMBER(data_to_clean[[#This Row],[growth_formatted_%]]),ISNUMBER(data_to_clean[[#This Row],[workers]]),ISNUMBER(data_to_clean[[#This Row],[previous_workers]]),ISNUMBER(data_to_clean[[#This Row],[founded]]),ISNUMBER(data_to_clean[[#This Row],[yrs_on_list]]))</f>
        <v>1</v>
      </c>
    </row>
    <row r="1750" spans="1:17" x14ac:dyDescent="0.25">
      <c r="A1750">
        <v>1744</v>
      </c>
      <c r="B1750" t="s">
        <v>6649</v>
      </c>
      <c r="C1750" t="s">
        <v>80</v>
      </c>
      <c r="D1750" t="str">
        <f>VLOOKUP(data_to_clean[[#This Row],[state]],abbreviation_table[],2,FALSE)</f>
        <v>California</v>
      </c>
      <c r="E1750" t="s">
        <v>710</v>
      </c>
      <c r="F1750" t="str">
        <f>TRIM(LEFT(data_to_clean[[#This Row],[revenue]],FIND(" ",data_to_clean[[#This Row],[revenue]])))</f>
        <v>6.5</v>
      </c>
      <c r="G1750" t="str">
        <f>RIGHT(data_to_clean[[#This Row],[revenue]],LEN(data_to_clean[[#This Row],[revenue]])-FIND(" ",data_to_clean[[#This Row],[revenue]]))</f>
        <v>Million</v>
      </c>
      <c r="H1750" s="7">
        <f>VALUE(IF(data_to_clean[[#This Row],[multiplicity]]="Million",_xlfn.CONCAT(SUBSTITUTE(data_to_clean[[#This Row],[number]],".",""),"00000"),_xlfn.CONCAT(SUBSTITUTE(data_to_clean[[#This Row],[number]],".",""),"00000000")))</f>
        <v>6500000</v>
      </c>
      <c r="I1750" t="s">
        <v>6651</v>
      </c>
      <c r="J1750">
        <f>ROUND(VALUE(SUBSTITUTE(data_to_clean[[#This Row],[growth_%]],".",",")),0)</f>
        <v>233</v>
      </c>
      <c r="K1750" t="s">
        <v>18</v>
      </c>
      <c r="L1750">
        <v>382</v>
      </c>
      <c r="M1750">
        <v>85</v>
      </c>
      <c r="N1750">
        <v>2008</v>
      </c>
      <c r="O1750">
        <v>4</v>
      </c>
      <c r="P1750" t="s">
        <v>6652</v>
      </c>
      <c r="Q1750" t="b">
        <f>AND(ISNUMBER(data_to_clean[[#This Row],[revenue_formatted]]),ISNUMBER(data_to_clean[[#This Row],[growth_formatted_%]]),ISNUMBER(data_to_clean[[#This Row],[workers]]),ISNUMBER(data_to_clean[[#This Row],[previous_workers]]),ISNUMBER(data_to_clean[[#This Row],[founded]]),ISNUMBER(data_to_clean[[#This Row],[yrs_on_list]]))</f>
        <v>1</v>
      </c>
    </row>
    <row r="1751" spans="1:17" x14ac:dyDescent="0.25">
      <c r="A1751">
        <v>1745</v>
      </c>
      <c r="B1751" t="s">
        <v>6653</v>
      </c>
      <c r="C1751" t="s">
        <v>52</v>
      </c>
      <c r="D1751" t="str">
        <f>VLOOKUP(data_to_clean[[#This Row],[state]],abbreviation_table[],2,FALSE)</f>
        <v>Florida</v>
      </c>
      <c r="E1751" t="s">
        <v>3116</v>
      </c>
      <c r="F1751" t="str">
        <f>TRIM(LEFT(data_to_clean[[#This Row],[revenue]],FIND(" ",data_to_clean[[#This Row],[revenue]])))</f>
        <v>9.3</v>
      </c>
      <c r="G1751" t="str">
        <f>RIGHT(data_to_clean[[#This Row],[revenue]],LEN(data_to_clean[[#This Row],[revenue]])-FIND(" ",data_to_clean[[#This Row],[revenue]]))</f>
        <v>Million</v>
      </c>
      <c r="H1751" s="7">
        <f>VALUE(IF(data_to_clean[[#This Row],[multiplicity]]="Million",_xlfn.CONCAT(SUBSTITUTE(data_to_clean[[#This Row],[number]],".",""),"00000"),_xlfn.CONCAT(SUBSTITUTE(data_to_clean[[#This Row],[number]],".",""),"00000000")))</f>
        <v>9300000</v>
      </c>
      <c r="I1751" t="s">
        <v>6655</v>
      </c>
      <c r="J1751">
        <f>ROUND(VALUE(SUBSTITUTE(data_to_clean[[#This Row],[growth_%]],".",",")),0)</f>
        <v>233</v>
      </c>
      <c r="K1751" t="s">
        <v>233</v>
      </c>
      <c r="L1751">
        <v>60</v>
      </c>
      <c r="M1751">
        <v>25</v>
      </c>
      <c r="N1751">
        <v>2004</v>
      </c>
      <c r="O1751">
        <v>1</v>
      </c>
      <c r="P1751" t="s">
        <v>5836</v>
      </c>
      <c r="Q1751" t="b">
        <f>AND(ISNUMBER(data_to_clean[[#This Row],[revenue_formatted]]),ISNUMBER(data_to_clean[[#This Row],[growth_formatted_%]]),ISNUMBER(data_to_clean[[#This Row],[workers]]),ISNUMBER(data_to_clean[[#This Row],[previous_workers]]),ISNUMBER(data_to_clean[[#This Row],[founded]]),ISNUMBER(data_to_clean[[#This Row],[yrs_on_list]]))</f>
        <v>1</v>
      </c>
    </row>
    <row r="1752" spans="1:17" x14ac:dyDescent="0.25">
      <c r="A1752">
        <v>1746</v>
      </c>
      <c r="B1752" t="s">
        <v>6656</v>
      </c>
      <c r="C1752" t="s">
        <v>86</v>
      </c>
      <c r="D1752" t="str">
        <f>VLOOKUP(data_to_clean[[#This Row],[state]],abbreviation_table[],2,FALSE)</f>
        <v>Colorado</v>
      </c>
      <c r="E1752" t="s">
        <v>3470</v>
      </c>
      <c r="F1752" t="str">
        <f>TRIM(LEFT(data_to_clean[[#This Row],[revenue]],FIND(" ",data_to_clean[[#This Row],[revenue]])))</f>
        <v>20</v>
      </c>
      <c r="G1752" t="str">
        <f>RIGHT(data_to_clean[[#This Row],[revenue]],LEN(data_to_clean[[#This Row],[revenue]])-FIND(" ",data_to_clean[[#This Row],[revenue]]))</f>
        <v>Million</v>
      </c>
      <c r="H1752" s="7">
        <f>VALUE(IF(data_to_clean[[#This Row],[multiplicity]]="Million",_xlfn.CONCAT(SUBSTITUTE(data_to_clean[[#This Row],[number]],".",""),"00000"),_xlfn.CONCAT(SUBSTITUTE(data_to_clean[[#This Row],[number]],".",""),"00000000")))</f>
        <v>2000000</v>
      </c>
      <c r="I1752" t="s">
        <v>6658</v>
      </c>
      <c r="J1752">
        <f>ROUND(VALUE(SUBSTITUTE(data_to_clean[[#This Row],[growth_%]],".",",")),0)</f>
        <v>232</v>
      </c>
      <c r="K1752" t="s">
        <v>55</v>
      </c>
      <c r="L1752">
        <v>822</v>
      </c>
      <c r="M1752">
        <v>10</v>
      </c>
      <c r="N1752">
        <v>2005</v>
      </c>
      <c r="O1752">
        <v>2</v>
      </c>
      <c r="P1752" t="s">
        <v>6659</v>
      </c>
      <c r="Q1752" t="b">
        <f>AND(ISNUMBER(data_to_clean[[#This Row],[revenue_formatted]]),ISNUMBER(data_to_clean[[#This Row],[growth_formatted_%]]),ISNUMBER(data_to_clean[[#This Row],[workers]]),ISNUMBER(data_to_clean[[#This Row],[previous_workers]]),ISNUMBER(data_to_clean[[#This Row],[founded]]),ISNUMBER(data_to_clean[[#This Row],[yrs_on_list]]))</f>
        <v>1</v>
      </c>
    </row>
    <row r="1753" spans="1:17" x14ac:dyDescent="0.25">
      <c r="A1753">
        <v>1747</v>
      </c>
      <c r="B1753" t="s">
        <v>6660</v>
      </c>
      <c r="C1753" t="s">
        <v>66</v>
      </c>
      <c r="D1753" t="str">
        <f>VLOOKUP(data_to_clean[[#This Row],[state]],abbreviation_table[],2,FALSE)</f>
        <v>Virginia</v>
      </c>
      <c r="E1753" t="s">
        <v>301</v>
      </c>
      <c r="F1753" t="str">
        <f>TRIM(LEFT(data_to_clean[[#This Row],[revenue]],FIND(" ",data_to_clean[[#This Row],[revenue]])))</f>
        <v>7.1</v>
      </c>
      <c r="G1753" t="str">
        <f>RIGHT(data_to_clean[[#This Row],[revenue]],LEN(data_to_clean[[#This Row],[revenue]])-FIND(" ",data_to_clean[[#This Row],[revenue]]))</f>
        <v>Million</v>
      </c>
      <c r="H1753" s="7">
        <f>VALUE(IF(data_to_clean[[#This Row],[multiplicity]]="Million",_xlfn.CONCAT(SUBSTITUTE(data_to_clean[[#This Row],[number]],".",""),"00000"),_xlfn.CONCAT(SUBSTITUTE(data_to_clean[[#This Row],[number]],".",""),"00000000")))</f>
        <v>7100000</v>
      </c>
      <c r="I1753" t="s">
        <v>6662</v>
      </c>
      <c r="J1753">
        <f>ROUND(VALUE(SUBSTITUTE(data_to_clean[[#This Row],[growth_%]],".",",")),0)</f>
        <v>232</v>
      </c>
      <c r="K1753" t="s">
        <v>187</v>
      </c>
      <c r="L1753">
        <v>82</v>
      </c>
      <c r="M1753">
        <v>14</v>
      </c>
      <c r="N1753">
        <v>2005</v>
      </c>
      <c r="O1753">
        <v>3</v>
      </c>
      <c r="P1753" t="s">
        <v>1093</v>
      </c>
      <c r="Q1753" t="b">
        <f>AND(ISNUMBER(data_to_clean[[#This Row],[revenue_formatted]]),ISNUMBER(data_to_clean[[#This Row],[growth_formatted_%]]),ISNUMBER(data_to_clean[[#This Row],[workers]]),ISNUMBER(data_to_clean[[#This Row],[previous_workers]]),ISNUMBER(data_to_clean[[#This Row],[founded]]),ISNUMBER(data_to_clean[[#This Row],[yrs_on_list]]))</f>
        <v>1</v>
      </c>
    </row>
    <row r="1754" spans="1:17" x14ac:dyDescent="0.25">
      <c r="A1754">
        <v>1748</v>
      </c>
      <c r="B1754" t="s">
        <v>6663</v>
      </c>
      <c r="C1754" t="s">
        <v>230</v>
      </c>
      <c r="D1754" t="str">
        <f>VLOOKUP(data_to_clean[[#This Row],[state]],abbreviation_table[],2,FALSE)</f>
        <v>Michigan</v>
      </c>
      <c r="E1754" t="s">
        <v>167</v>
      </c>
      <c r="F1754" t="str">
        <f>TRIM(LEFT(data_to_clean[[#This Row],[revenue]],FIND(" ",data_to_clean[[#This Row],[revenue]])))</f>
        <v>8.9</v>
      </c>
      <c r="G1754" t="str">
        <f>RIGHT(data_to_clean[[#This Row],[revenue]],LEN(data_to_clean[[#This Row],[revenue]])-FIND(" ",data_to_clean[[#This Row],[revenue]]))</f>
        <v>Million</v>
      </c>
      <c r="H1754" s="7">
        <f>VALUE(IF(data_to_clean[[#This Row],[multiplicity]]="Million",_xlfn.CONCAT(SUBSTITUTE(data_to_clean[[#This Row],[number]],".",""),"00000"),_xlfn.CONCAT(SUBSTITUTE(data_to_clean[[#This Row],[number]],".",""),"00000000")))</f>
        <v>8900000</v>
      </c>
      <c r="I1754" t="s">
        <v>6665</v>
      </c>
      <c r="J1754">
        <f>ROUND(VALUE(SUBSTITUTE(data_to_clean[[#This Row],[growth_%]],".",",")),0)</f>
        <v>232</v>
      </c>
      <c r="K1754" t="s">
        <v>33</v>
      </c>
      <c r="L1754">
        <v>24</v>
      </c>
      <c r="M1754">
        <v>10</v>
      </c>
      <c r="N1754">
        <v>2005</v>
      </c>
      <c r="O1754">
        <v>4</v>
      </c>
      <c r="P1754" t="s">
        <v>6666</v>
      </c>
      <c r="Q1754" t="b">
        <f>AND(ISNUMBER(data_to_clean[[#This Row],[revenue_formatted]]),ISNUMBER(data_to_clean[[#This Row],[growth_formatted_%]]),ISNUMBER(data_to_clean[[#This Row],[workers]]),ISNUMBER(data_to_clean[[#This Row],[previous_workers]]),ISNUMBER(data_to_clean[[#This Row],[founded]]),ISNUMBER(data_to_clean[[#This Row],[yrs_on_list]]))</f>
        <v>1</v>
      </c>
    </row>
    <row r="1755" spans="1:17" x14ac:dyDescent="0.25">
      <c r="A1755">
        <v>1749</v>
      </c>
      <c r="B1755" t="s">
        <v>6667</v>
      </c>
      <c r="C1755" t="s">
        <v>1768</v>
      </c>
      <c r="D1755" t="str">
        <f>VLOOKUP(data_to_clean[[#This Row],[state]],abbreviation_table[],2,FALSE)</f>
        <v>Oregon</v>
      </c>
      <c r="E1755" t="s">
        <v>6669</v>
      </c>
      <c r="F1755" t="str">
        <f>TRIM(LEFT(data_to_clean[[#This Row],[revenue]],FIND(" ",data_to_clean[[#This Row],[revenue]])))</f>
        <v>148.7</v>
      </c>
      <c r="G1755" t="str">
        <f>RIGHT(data_to_clean[[#This Row],[revenue]],LEN(data_to_clean[[#This Row],[revenue]])-FIND(" ",data_to_clean[[#This Row],[revenue]]))</f>
        <v>Million</v>
      </c>
      <c r="H1755" s="7">
        <f>VALUE(IF(data_to_clean[[#This Row],[multiplicity]]="Million",_xlfn.CONCAT(SUBSTITUTE(data_to_clean[[#This Row],[number]],".",""),"00000"),_xlfn.CONCAT(SUBSTITUTE(data_to_clean[[#This Row],[number]],".",""),"00000000")))</f>
        <v>148700000</v>
      </c>
      <c r="I1755" t="s">
        <v>6670</v>
      </c>
      <c r="J1755">
        <f>ROUND(VALUE(SUBSTITUTE(data_to_clean[[#This Row],[growth_%]],".",",")),0)</f>
        <v>232</v>
      </c>
      <c r="K1755" t="s">
        <v>156</v>
      </c>
      <c r="L1755">
        <v>500</v>
      </c>
      <c r="M1755">
        <v>198</v>
      </c>
      <c r="N1755">
        <v>2007</v>
      </c>
      <c r="O1755">
        <v>1</v>
      </c>
      <c r="P1755" t="s">
        <v>1253</v>
      </c>
      <c r="Q1755" t="b">
        <f>AND(ISNUMBER(data_to_clean[[#This Row],[revenue_formatted]]),ISNUMBER(data_to_clean[[#This Row],[growth_formatted_%]]),ISNUMBER(data_to_clean[[#This Row],[workers]]),ISNUMBER(data_to_clean[[#This Row],[previous_workers]]),ISNUMBER(data_to_clean[[#This Row],[founded]]),ISNUMBER(data_to_clean[[#This Row],[yrs_on_list]]))</f>
        <v>1</v>
      </c>
    </row>
    <row r="1756" spans="1:17" x14ac:dyDescent="0.25">
      <c r="A1756">
        <v>1750</v>
      </c>
      <c r="B1756" t="s">
        <v>6671</v>
      </c>
      <c r="C1756" t="s">
        <v>66</v>
      </c>
      <c r="D1756" t="str">
        <f>VLOOKUP(data_to_clean[[#This Row],[state]],abbreviation_table[],2,FALSE)</f>
        <v>Virginia</v>
      </c>
      <c r="E1756" t="s">
        <v>167</v>
      </c>
      <c r="F1756" t="str">
        <f>TRIM(LEFT(data_to_clean[[#This Row],[revenue]],FIND(" ",data_to_clean[[#This Row],[revenue]])))</f>
        <v>8.9</v>
      </c>
      <c r="G1756" t="str">
        <f>RIGHT(data_to_clean[[#This Row],[revenue]],LEN(data_to_clean[[#This Row],[revenue]])-FIND(" ",data_to_clean[[#This Row],[revenue]]))</f>
        <v>Million</v>
      </c>
      <c r="H1756" s="7">
        <f>VALUE(IF(data_to_clean[[#This Row],[multiplicity]]="Million",_xlfn.CONCAT(SUBSTITUTE(data_to_clean[[#This Row],[number]],".",""),"00000"),_xlfn.CONCAT(SUBSTITUTE(data_to_clean[[#This Row],[number]],".",""),"00000000")))</f>
        <v>8900000</v>
      </c>
      <c r="I1756" t="s">
        <v>6673</v>
      </c>
      <c r="J1756">
        <f>ROUND(VALUE(SUBSTITUTE(data_to_clean[[#This Row],[growth_%]],".",",")),0)</f>
        <v>232</v>
      </c>
      <c r="K1756" t="s">
        <v>181</v>
      </c>
      <c r="L1756">
        <v>56</v>
      </c>
      <c r="M1756">
        <v>13</v>
      </c>
      <c r="N1756">
        <v>2011</v>
      </c>
      <c r="O1756">
        <v>1</v>
      </c>
      <c r="P1756" t="s">
        <v>396</v>
      </c>
      <c r="Q1756" t="b">
        <f>AND(ISNUMBER(data_to_clean[[#This Row],[revenue_formatted]]),ISNUMBER(data_to_clean[[#This Row],[growth_formatted_%]]),ISNUMBER(data_to_clean[[#This Row],[workers]]),ISNUMBER(data_to_clean[[#This Row],[previous_workers]]),ISNUMBER(data_to_clean[[#This Row],[founded]]),ISNUMBER(data_to_clean[[#This Row],[yrs_on_list]]))</f>
        <v>1</v>
      </c>
    </row>
    <row r="1757" spans="1:17" x14ac:dyDescent="0.25">
      <c r="A1757">
        <v>1751</v>
      </c>
      <c r="B1757" t="s">
        <v>6674</v>
      </c>
      <c r="C1757" t="s">
        <v>15</v>
      </c>
      <c r="D1757" t="str">
        <f>VLOOKUP(data_to_clean[[#This Row],[state]],abbreviation_table[],2,FALSE)</f>
        <v>Arizona</v>
      </c>
      <c r="E1757" t="s">
        <v>209</v>
      </c>
      <c r="F1757" t="str">
        <f>TRIM(LEFT(data_to_clean[[#This Row],[revenue]],FIND(" ",data_to_clean[[#This Row],[revenue]])))</f>
        <v>7.2</v>
      </c>
      <c r="G1757" t="str">
        <f>RIGHT(data_to_clean[[#This Row],[revenue]],LEN(data_to_clean[[#This Row],[revenue]])-FIND(" ",data_to_clean[[#This Row],[revenue]]))</f>
        <v>Million</v>
      </c>
      <c r="H1757" s="7">
        <f>VALUE(IF(data_to_clean[[#This Row],[multiplicity]]="Million",_xlfn.CONCAT(SUBSTITUTE(data_to_clean[[#This Row],[number]],".",""),"00000"),_xlfn.CONCAT(SUBSTITUTE(data_to_clean[[#This Row],[number]],".",""),"00000000")))</f>
        <v>7200000</v>
      </c>
      <c r="I1757" t="s">
        <v>6676</v>
      </c>
      <c r="J1757">
        <f>ROUND(VALUE(SUBSTITUTE(data_to_clean[[#This Row],[growth_%]],".",",")),0)</f>
        <v>232</v>
      </c>
      <c r="K1757" t="s">
        <v>336</v>
      </c>
      <c r="L1757">
        <v>36</v>
      </c>
      <c r="M1757">
        <v>13</v>
      </c>
      <c r="N1757">
        <v>2003</v>
      </c>
      <c r="O1757">
        <v>2</v>
      </c>
      <c r="P1757" t="s">
        <v>4980</v>
      </c>
      <c r="Q1757" t="b">
        <f>AND(ISNUMBER(data_to_clean[[#This Row],[revenue_formatted]]),ISNUMBER(data_to_clean[[#This Row],[growth_formatted_%]]),ISNUMBER(data_to_clean[[#This Row],[workers]]),ISNUMBER(data_to_clean[[#This Row],[previous_workers]]),ISNUMBER(data_to_clean[[#This Row],[founded]]),ISNUMBER(data_to_clean[[#This Row],[yrs_on_list]]))</f>
        <v>1</v>
      </c>
    </row>
    <row r="1758" spans="1:17" x14ac:dyDescent="0.25">
      <c r="A1758">
        <v>1752</v>
      </c>
      <c r="B1758" t="s">
        <v>6677</v>
      </c>
      <c r="C1758" t="s">
        <v>852</v>
      </c>
      <c r="D1758" t="str">
        <f>VLOOKUP(data_to_clean[[#This Row],[state]],abbreviation_table[],2,FALSE)</f>
        <v>Missouri</v>
      </c>
      <c r="E1758" t="s">
        <v>6679</v>
      </c>
      <c r="F1758" t="str">
        <f>TRIM(LEFT(data_to_clean[[#This Row],[revenue]],FIND(" ",data_to_clean[[#This Row],[revenue]])))</f>
        <v>170.7</v>
      </c>
      <c r="G1758" t="str">
        <f>RIGHT(data_to_clean[[#This Row],[revenue]],LEN(data_to_clean[[#This Row],[revenue]])-FIND(" ",data_to_clean[[#This Row],[revenue]]))</f>
        <v>Million</v>
      </c>
      <c r="H1758" s="7">
        <f>VALUE(IF(data_to_clean[[#This Row],[multiplicity]]="Million",_xlfn.CONCAT(SUBSTITUTE(data_to_clean[[#This Row],[number]],".",""),"00000"),_xlfn.CONCAT(SUBSTITUTE(data_to_clean[[#This Row],[number]],".",""),"00000000")))</f>
        <v>170700000</v>
      </c>
      <c r="I1758" t="s">
        <v>6680</v>
      </c>
      <c r="J1758">
        <f>ROUND(VALUE(SUBSTITUTE(data_to_clean[[#This Row],[growth_%]],".",",")),0)</f>
        <v>232</v>
      </c>
      <c r="K1758" t="s">
        <v>25</v>
      </c>
      <c r="L1758">
        <v>620</v>
      </c>
      <c r="M1758">
        <v>45</v>
      </c>
      <c r="N1758">
        <v>2010</v>
      </c>
      <c r="O1758">
        <v>1</v>
      </c>
      <c r="P1758" t="s">
        <v>854</v>
      </c>
      <c r="Q1758" t="b">
        <f>AND(ISNUMBER(data_to_clean[[#This Row],[revenue_formatted]]),ISNUMBER(data_to_clean[[#This Row],[growth_formatted_%]]),ISNUMBER(data_to_clean[[#This Row],[workers]]),ISNUMBER(data_to_clean[[#This Row],[previous_workers]]),ISNUMBER(data_to_clean[[#This Row],[founded]]),ISNUMBER(data_to_clean[[#This Row],[yrs_on_list]]))</f>
        <v>1</v>
      </c>
    </row>
    <row r="1759" spans="1:17" x14ac:dyDescent="0.25">
      <c r="A1759">
        <v>1753</v>
      </c>
      <c r="B1759" t="s">
        <v>6681</v>
      </c>
      <c r="C1759" t="s">
        <v>30</v>
      </c>
      <c r="D1759" t="str">
        <f>VLOOKUP(data_to_clean[[#This Row],[state]],abbreviation_table[],2,FALSE)</f>
        <v>Texas</v>
      </c>
      <c r="E1759" t="s">
        <v>824</v>
      </c>
      <c r="F1759" t="str">
        <f>TRIM(LEFT(data_to_clean[[#This Row],[revenue]],FIND(" ",data_to_clean[[#This Row],[revenue]])))</f>
        <v>2.5</v>
      </c>
      <c r="G1759" t="str">
        <f>RIGHT(data_to_clean[[#This Row],[revenue]],LEN(data_to_clean[[#This Row],[revenue]])-FIND(" ",data_to_clean[[#This Row],[revenue]]))</f>
        <v>Million</v>
      </c>
      <c r="H1759" s="7">
        <f>VALUE(IF(data_to_clean[[#This Row],[multiplicity]]="Million",_xlfn.CONCAT(SUBSTITUTE(data_to_clean[[#This Row],[number]],".",""),"00000"),_xlfn.CONCAT(SUBSTITUTE(data_to_clean[[#This Row],[number]],".",""),"00000000")))</f>
        <v>2500000</v>
      </c>
      <c r="I1759" t="s">
        <v>6683</v>
      </c>
      <c r="J1759">
        <f>ROUND(VALUE(SUBSTITUTE(data_to_clean[[#This Row],[growth_%]],".",",")),0)</f>
        <v>232</v>
      </c>
      <c r="K1759" t="s">
        <v>336</v>
      </c>
      <c r="L1759">
        <v>20</v>
      </c>
      <c r="M1759">
        <v>10</v>
      </c>
      <c r="N1759">
        <v>2010</v>
      </c>
      <c r="O1759">
        <v>1</v>
      </c>
      <c r="P1759" t="s">
        <v>251</v>
      </c>
      <c r="Q1759" t="b">
        <f>AND(ISNUMBER(data_to_clean[[#This Row],[revenue_formatted]]),ISNUMBER(data_to_clean[[#This Row],[growth_formatted_%]]),ISNUMBER(data_to_clean[[#This Row],[workers]]),ISNUMBER(data_to_clean[[#This Row],[previous_workers]]),ISNUMBER(data_to_clean[[#This Row],[founded]]),ISNUMBER(data_to_clean[[#This Row],[yrs_on_list]]))</f>
        <v>1</v>
      </c>
    </row>
    <row r="1760" spans="1:17" x14ac:dyDescent="0.25">
      <c r="A1760">
        <v>1754</v>
      </c>
      <c r="B1760" t="s">
        <v>6684</v>
      </c>
      <c r="C1760" t="s">
        <v>74</v>
      </c>
      <c r="D1760" t="str">
        <f>VLOOKUP(data_to_clean[[#This Row],[state]],abbreviation_table[],2,FALSE)</f>
        <v>Ohio</v>
      </c>
      <c r="E1760" t="s">
        <v>376</v>
      </c>
      <c r="F1760" t="str">
        <f>TRIM(LEFT(data_to_clean[[#This Row],[revenue]],FIND(" ",data_to_clean[[#This Row],[revenue]])))</f>
        <v>44.6</v>
      </c>
      <c r="G1760" t="str">
        <f>RIGHT(data_to_clean[[#This Row],[revenue]],LEN(data_to_clean[[#This Row],[revenue]])-FIND(" ",data_to_clean[[#This Row],[revenue]]))</f>
        <v>Million</v>
      </c>
      <c r="H1760" s="7">
        <f>VALUE(IF(data_to_clean[[#This Row],[multiplicity]]="Million",_xlfn.CONCAT(SUBSTITUTE(data_to_clean[[#This Row],[number]],".",""),"00000"),_xlfn.CONCAT(SUBSTITUTE(data_to_clean[[#This Row],[number]],".",""),"00000000")))</f>
        <v>44600000</v>
      </c>
      <c r="I1760" t="s">
        <v>6686</v>
      </c>
      <c r="J1760">
        <f>ROUND(VALUE(SUBSTITUTE(data_to_clean[[#This Row],[growth_%]],".",",")),0)</f>
        <v>231</v>
      </c>
      <c r="K1760" t="s">
        <v>336</v>
      </c>
      <c r="L1760">
        <v>59</v>
      </c>
      <c r="M1760">
        <v>44</v>
      </c>
      <c r="N1760">
        <v>1993</v>
      </c>
      <c r="O1760">
        <v>4</v>
      </c>
      <c r="P1760" t="s">
        <v>6687</v>
      </c>
      <c r="Q1760" t="b">
        <f>AND(ISNUMBER(data_to_clean[[#This Row],[revenue_formatted]]),ISNUMBER(data_to_clean[[#This Row],[growth_formatted_%]]),ISNUMBER(data_to_clean[[#This Row],[workers]]),ISNUMBER(data_to_clean[[#This Row],[previous_workers]]),ISNUMBER(data_to_clean[[#This Row],[founded]]),ISNUMBER(data_to_clean[[#This Row],[yrs_on_list]]))</f>
        <v>1</v>
      </c>
    </row>
    <row r="1761" spans="1:17" x14ac:dyDescent="0.25">
      <c r="A1761">
        <v>1755</v>
      </c>
      <c r="B1761" t="s">
        <v>6688</v>
      </c>
      <c r="C1761" t="s">
        <v>341</v>
      </c>
      <c r="D1761" t="str">
        <f>VLOOKUP(data_to_clean[[#This Row],[state]],abbreviation_table[],2,FALSE)</f>
        <v>Massachusetts</v>
      </c>
      <c r="E1761" t="s">
        <v>710</v>
      </c>
      <c r="F1761" t="str">
        <f>TRIM(LEFT(data_to_clean[[#This Row],[revenue]],FIND(" ",data_to_clean[[#This Row],[revenue]])))</f>
        <v>6.5</v>
      </c>
      <c r="G1761" t="str">
        <f>RIGHT(data_to_clean[[#This Row],[revenue]],LEN(data_to_clean[[#This Row],[revenue]])-FIND(" ",data_to_clean[[#This Row],[revenue]]))</f>
        <v>Million</v>
      </c>
      <c r="H1761" s="7">
        <f>VALUE(IF(data_to_clean[[#This Row],[multiplicity]]="Million",_xlfn.CONCAT(SUBSTITUTE(data_to_clean[[#This Row],[number]],".",""),"00000"),_xlfn.CONCAT(SUBSTITUTE(data_to_clean[[#This Row],[number]],".",""),"00000000")))</f>
        <v>6500000</v>
      </c>
      <c r="I1761" t="s">
        <v>6690</v>
      </c>
      <c r="J1761">
        <f>ROUND(VALUE(SUBSTITUTE(data_to_clean[[#This Row],[growth_%]],".",",")),0)</f>
        <v>231</v>
      </c>
      <c r="K1761" t="s">
        <v>308</v>
      </c>
      <c r="L1761">
        <v>6</v>
      </c>
      <c r="M1761">
        <v>4</v>
      </c>
      <c r="N1761">
        <v>2013</v>
      </c>
      <c r="O1761">
        <v>3</v>
      </c>
      <c r="P1761" t="s">
        <v>344</v>
      </c>
      <c r="Q1761" t="b">
        <f>AND(ISNUMBER(data_to_clean[[#This Row],[revenue_formatted]]),ISNUMBER(data_to_clean[[#This Row],[growth_formatted_%]]),ISNUMBER(data_to_clean[[#This Row],[workers]]),ISNUMBER(data_to_clean[[#This Row],[previous_workers]]),ISNUMBER(data_to_clean[[#This Row],[founded]]),ISNUMBER(data_to_clean[[#This Row],[yrs_on_list]]))</f>
        <v>1</v>
      </c>
    </row>
    <row r="1762" spans="1:17" x14ac:dyDescent="0.25">
      <c r="A1762">
        <v>1756</v>
      </c>
      <c r="B1762" t="s">
        <v>6691</v>
      </c>
      <c r="C1762" t="s">
        <v>215</v>
      </c>
      <c r="D1762" t="str">
        <f>VLOOKUP(data_to_clean[[#This Row],[state]],abbreviation_table[],2,FALSE)</f>
        <v>North Carolina</v>
      </c>
      <c r="E1762" t="s">
        <v>2224</v>
      </c>
      <c r="F1762" t="str">
        <f>TRIM(LEFT(data_to_clean[[#This Row],[revenue]],FIND(" ",data_to_clean[[#This Row],[revenue]])))</f>
        <v>12.6</v>
      </c>
      <c r="G1762" t="str">
        <f>RIGHT(data_to_clean[[#This Row],[revenue]],LEN(data_to_clean[[#This Row],[revenue]])-FIND(" ",data_to_clean[[#This Row],[revenue]]))</f>
        <v>Million</v>
      </c>
      <c r="H1762" s="7">
        <f>VALUE(IF(data_to_clean[[#This Row],[multiplicity]]="Million",_xlfn.CONCAT(SUBSTITUTE(data_to_clean[[#This Row],[number]],".",""),"00000"),_xlfn.CONCAT(SUBSTITUTE(data_to_clean[[#This Row],[number]],".",""),"00000000")))</f>
        <v>12600000</v>
      </c>
      <c r="I1762" t="s">
        <v>6693</v>
      </c>
      <c r="J1762">
        <f>ROUND(VALUE(SUBSTITUTE(data_to_clean[[#This Row],[growth_%]],".",",")),0)</f>
        <v>231</v>
      </c>
      <c r="K1762" t="s">
        <v>257</v>
      </c>
      <c r="L1762">
        <v>125</v>
      </c>
      <c r="M1762">
        <v>55</v>
      </c>
      <c r="N1762">
        <v>2011</v>
      </c>
      <c r="O1762">
        <v>4</v>
      </c>
      <c r="P1762" t="s">
        <v>1879</v>
      </c>
      <c r="Q1762" t="b">
        <f>AND(ISNUMBER(data_to_clean[[#This Row],[revenue_formatted]]),ISNUMBER(data_to_clean[[#This Row],[growth_formatted_%]]),ISNUMBER(data_to_clean[[#This Row],[workers]]),ISNUMBER(data_to_clean[[#This Row],[previous_workers]]),ISNUMBER(data_to_clean[[#This Row],[founded]]),ISNUMBER(data_to_clean[[#This Row],[yrs_on_list]]))</f>
        <v>1</v>
      </c>
    </row>
    <row r="1763" spans="1:17" x14ac:dyDescent="0.25">
      <c r="A1763">
        <v>1757</v>
      </c>
      <c r="B1763" t="s">
        <v>6694</v>
      </c>
      <c r="C1763" t="s">
        <v>643</v>
      </c>
      <c r="D1763" t="str">
        <f>VLOOKUP(data_to_clean[[#This Row],[state]],abbreviation_table[],2,FALSE)</f>
        <v>Connecticut</v>
      </c>
      <c r="E1763" t="s">
        <v>1418</v>
      </c>
      <c r="F1763" t="str">
        <f>TRIM(LEFT(data_to_clean[[#This Row],[revenue]],FIND(" ",data_to_clean[[#This Row],[revenue]])))</f>
        <v>6.8</v>
      </c>
      <c r="G1763" t="str">
        <f>RIGHT(data_to_clean[[#This Row],[revenue]],LEN(data_to_clean[[#This Row],[revenue]])-FIND(" ",data_to_clean[[#This Row],[revenue]]))</f>
        <v>Million</v>
      </c>
      <c r="H1763" s="7">
        <f>VALUE(IF(data_to_clean[[#This Row],[multiplicity]]="Million",_xlfn.CONCAT(SUBSTITUTE(data_to_clean[[#This Row],[number]],".",""),"00000"),_xlfn.CONCAT(SUBSTITUTE(data_to_clean[[#This Row],[number]],".",""),"00000000")))</f>
        <v>6800000</v>
      </c>
      <c r="I1763" t="s">
        <v>6696</v>
      </c>
      <c r="J1763">
        <f>ROUND(VALUE(SUBSTITUTE(data_to_clean[[#This Row],[growth_%]],".",",")),0)</f>
        <v>231</v>
      </c>
      <c r="K1763" t="s">
        <v>18</v>
      </c>
      <c r="L1763">
        <v>60</v>
      </c>
      <c r="M1763">
        <v>23</v>
      </c>
      <c r="N1763">
        <v>2009</v>
      </c>
      <c r="O1763">
        <v>2</v>
      </c>
      <c r="P1763" t="s">
        <v>1883</v>
      </c>
      <c r="Q1763" t="b">
        <f>AND(ISNUMBER(data_to_clean[[#This Row],[revenue_formatted]]),ISNUMBER(data_to_clean[[#This Row],[growth_formatted_%]]),ISNUMBER(data_to_clean[[#This Row],[workers]]),ISNUMBER(data_to_clean[[#This Row],[previous_workers]]),ISNUMBER(data_to_clean[[#This Row],[founded]]),ISNUMBER(data_to_clean[[#This Row],[yrs_on_list]]))</f>
        <v>1</v>
      </c>
    </row>
    <row r="1764" spans="1:17" x14ac:dyDescent="0.25">
      <c r="A1764">
        <v>1758</v>
      </c>
      <c r="B1764" t="s">
        <v>6697</v>
      </c>
      <c r="C1764" t="s">
        <v>80</v>
      </c>
      <c r="D1764" t="str">
        <f>VLOOKUP(data_to_clean[[#This Row],[state]],abbreviation_table[],2,FALSE)</f>
        <v>California</v>
      </c>
      <c r="E1764" t="s">
        <v>367</v>
      </c>
      <c r="F1764" t="str">
        <f>TRIM(LEFT(data_to_clean[[#This Row],[revenue]],FIND(" ",data_to_clean[[#This Row],[revenue]])))</f>
        <v>21.5</v>
      </c>
      <c r="G1764" t="str">
        <f>RIGHT(data_to_clean[[#This Row],[revenue]],LEN(data_to_clean[[#This Row],[revenue]])-FIND(" ",data_to_clean[[#This Row],[revenue]]))</f>
        <v>Million</v>
      </c>
      <c r="H1764" s="7">
        <f>VALUE(IF(data_to_clean[[#This Row],[multiplicity]]="Million",_xlfn.CONCAT(SUBSTITUTE(data_to_clean[[#This Row],[number]],".",""),"00000"),_xlfn.CONCAT(SUBSTITUTE(data_to_clean[[#This Row],[number]],".",""),"00000000")))</f>
        <v>21500000</v>
      </c>
      <c r="I1764" t="s">
        <v>6699</v>
      </c>
      <c r="J1764">
        <f>ROUND(VALUE(SUBSTITUTE(data_to_clean[[#This Row],[growth_%]],".",",")),0)</f>
        <v>231</v>
      </c>
      <c r="K1764" t="s">
        <v>233</v>
      </c>
      <c r="L1764">
        <v>134</v>
      </c>
      <c r="M1764">
        <v>63</v>
      </c>
      <c r="N1764">
        <v>1993</v>
      </c>
      <c r="O1764">
        <v>2</v>
      </c>
      <c r="P1764" t="s">
        <v>83</v>
      </c>
      <c r="Q1764" t="b">
        <f>AND(ISNUMBER(data_to_clean[[#This Row],[revenue_formatted]]),ISNUMBER(data_to_clean[[#This Row],[growth_formatted_%]]),ISNUMBER(data_to_clean[[#This Row],[workers]]),ISNUMBER(data_to_clean[[#This Row],[previous_workers]]),ISNUMBER(data_to_clean[[#This Row],[founded]]),ISNUMBER(data_to_clean[[#This Row],[yrs_on_list]]))</f>
        <v>1</v>
      </c>
    </row>
    <row r="1765" spans="1:17" x14ac:dyDescent="0.25">
      <c r="A1765">
        <v>1759</v>
      </c>
      <c r="B1765" t="s">
        <v>6700</v>
      </c>
      <c r="C1765" t="s">
        <v>30</v>
      </c>
      <c r="D1765" t="str">
        <f>VLOOKUP(data_to_clean[[#This Row],[state]],abbreviation_table[],2,FALSE)</f>
        <v>Texas</v>
      </c>
      <c r="E1765" t="s">
        <v>572</v>
      </c>
      <c r="F1765" t="str">
        <f>TRIM(LEFT(data_to_clean[[#This Row],[revenue]],FIND(" ",data_to_clean[[#This Row],[revenue]])))</f>
        <v>11.1</v>
      </c>
      <c r="G1765" t="str">
        <f>RIGHT(data_to_clean[[#This Row],[revenue]],LEN(data_to_clean[[#This Row],[revenue]])-FIND(" ",data_to_clean[[#This Row],[revenue]]))</f>
        <v>Million</v>
      </c>
      <c r="H1765" s="7">
        <f>VALUE(IF(data_to_clean[[#This Row],[multiplicity]]="Million",_xlfn.CONCAT(SUBSTITUTE(data_to_clean[[#This Row],[number]],".",""),"00000"),_xlfn.CONCAT(SUBSTITUTE(data_to_clean[[#This Row],[number]],".",""),"00000000")))</f>
        <v>11100000</v>
      </c>
      <c r="I1765" t="s">
        <v>6702</v>
      </c>
      <c r="J1765">
        <f>ROUND(VALUE(SUBSTITUTE(data_to_clean[[#This Row],[growth_%]],".",",")),0)</f>
        <v>231</v>
      </c>
      <c r="K1765" t="s">
        <v>336</v>
      </c>
      <c r="L1765">
        <v>114</v>
      </c>
      <c r="M1765">
        <v>51</v>
      </c>
      <c r="N1765">
        <v>2013</v>
      </c>
      <c r="O1765">
        <v>3</v>
      </c>
      <c r="P1765" t="s">
        <v>251</v>
      </c>
      <c r="Q1765" t="b">
        <f>AND(ISNUMBER(data_to_clean[[#This Row],[revenue_formatted]]),ISNUMBER(data_to_clean[[#This Row],[growth_formatted_%]]),ISNUMBER(data_to_clean[[#This Row],[workers]]),ISNUMBER(data_to_clean[[#This Row],[previous_workers]]),ISNUMBER(data_to_clean[[#This Row],[founded]]),ISNUMBER(data_to_clean[[#This Row],[yrs_on_list]]))</f>
        <v>1</v>
      </c>
    </row>
    <row r="1766" spans="1:17" x14ac:dyDescent="0.25">
      <c r="A1766">
        <v>1760</v>
      </c>
      <c r="B1766" t="s">
        <v>6703</v>
      </c>
      <c r="C1766" t="s">
        <v>22</v>
      </c>
      <c r="D1766" t="str">
        <f>VLOOKUP(data_to_clean[[#This Row],[state]],abbreviation_table[],2,FALSE)</f>
        <v>Tennessee</v>
      </c>
      <c r="E1766" t="s">
        <v>334</v>
      </c>
      <c r="F1766" t="str">
        <f>TRIM(LEFT(data_to_clean[[#This Row],[revenue]],FIND(" ",data_to_clean[[#This Row],[revenue]])))</f>
        <v>5.1</v>
      </c>
      <c r="G1766" t="str">
        <f>RIGHT(data_to_clean[[#This Row],[revenue]],LEN(data_to_clean[[#This Row],[revenue]])-FIND(" ",data_to_clean[[#This Row],[revenue]]))</f>
        <v>Million</v>
      </c>
      <c r="H1766" s="7">
        <f>VALUE(IF(data_to_clean[[#This Row],[multiplicity]]="Million",_xlfn.CONCAT(SUBSTITUTE(data_to_clean[[#This Row],[number]],".",""),"00000"),_xlfn.CONCAT(SUBSTITUTE(data_to_clean[[#This Row],[number]],".",""),"00000000")))</f>
        <v>5100000</v>
      </c>
      <c r="I1766" t="s">
        <v>6705</v>
      </c>
      <c r="J1766">
        <f>ROUND(VALUE(SUBSTITUTE(data_to_clean[[#This Row],[growth_%]],".",",")),0)</f>
        <v>231</v>
      </c>
      <c r="K1766" t="s">
        <v>336</v>
      </c>
      <c r="L1766">
        <v>23</v>
      </c>
      <c r="M1766">
        <v>3</v>
      </c>
      <c r="N1766">
        <v>2011</v>
      </c>
      <c r="O1766">
        <v>3</v>
      </c>
      <c r="P1766" t="s">
        <v>5979</v>
      </c>
      <c r="Q1766" t="b">
        <f>AND(ISNUMBER(data_to_clean[[#This Row],[revenue_formatted]]),ISNUMBER(data_to_clean[[#This Row],[growth_formatted_%]]),ISNUMBER(data_to_clean[[#This Row],[workers]]),ISNUMBER(data_to_clean[[#This Row],[previous_workers]]),ISNUMBER(data_to_clean[[#This Row],[founded]]),ISNUMBER(data_to_clean[[#This Row],[yrs_on_list]]))</f>
        <v>1</v>
      </c>
    </row>
    <row r="1767" spans="1:17" x14ac:dyDescent="0.25">
      <c r="A1767">
        <v>1761</v>
      </c>
      <c r="B1767" t="s">
        <v>6706</v>
      </c>
      <c r="C1767" t="s">
        <v>80</v>
      </c>
      <c r="D1767" t="str">
        <f>VLOOKUP(data_to_clean[[#This Row],[state]],abbreviation_table[],2,FALSE)</f>
        <v>California</v>
      </c>
      <c r="E1767" t="s">
        <v>1418</v>
      </c>
      <c r="F1767" t="str">
        <f>TRIM(LEFT(data_to_clean[[#This Row],[revenue]],FIND(" ",data_to_clean[[#This Row],[revenue]])))</f>
        <v>6.8</v>
      </c>
      <c r="G1767" t="str">
        <f>RIGHT(data_to_clean[[#This Row],[revenue]],LEN(data_to_clean[[#This Row],[revenue]])-FIND(" ",data_to_clean[[#This Row],[revenue]]))</f>
        <v>Million</v>
      </c>
      <c r="H1767" s="7">
        <f>VALUE(IF(data_to_clean[[#This Row],[multiplicity]]="Million",_xlfn.CONCAT(SUBSTITUTE(data_to_clean[[#This Row],[number]],".",""),"00000"),_xlfn.CONCAT(SUBSTITUTE(data_to_clean[[#This Row],[number]],".",""),"00000000")))</f>
        <v>6800000</v>
      </c>
      <c r="I1767" t="s">
        <v>6708</v>
      </c>
      <c r="J1767">
        <f>ROUND(VALUE(SUBSTITUTE(data_to_clean[[#This Row],[growth_%]],".",",")),0)</f>
        <v>231</v>
      </c>
      <c r="K1767" t="s">
        <v>18</v>
      </c>
      <c r="L1767">
        <v>52</v>
      </c>
      <c r="M1767">
        <v>18</v>
      </c>
      <c r="N1767">
        <v>2012</v>
      </c>
      <c r="O1767">
        <v>3</v>
      </c>
      <c r="P1767" t="s">
        <v>2101</v>
      </c>
      <c r="Q1767" t="b">
        <f>AND(ISNUMBER(data_to_clean[[#This Row],[revenue_formatted]]),ISNUMBER(data_to_clean[[#This Row],[growth_formatted_%]]),ISNUMBER(data_to_clean[[#This Row],[workers]]),ISNUMBER(data_to_clean[[#This Row],[previous_workers]]),ISNUMBER(data_to_clean[[#This Row],[founded]]),ISNUMBER(data_to_clean[[#This Row],[yrs_on_list]]))</f>
        <v>1</v>
      </c>
    </row>
    <row r="1768" spans="1:17" x14ac:dyDescent="0.25">
      <c r="A1768">
        <v>1762</v>
      </c>
      <c r="B1768" t="s">
        <v>6709</v>
      </c>
      <c r="C1768" t="s">
        <v>1011</v>
      </c>
      <c r="D1768" t="str">
        <f>VLOOKUP(data_to_clean[[#This Row],[state]],abbreviation_table[],2,FALSE)</f>
        <v>Nebraska</v>
      </c>
      <c r="E1768" t="s">
        <v>6711</v>
      </c>
      <c r="F1768" t="str">
        <f>TRIM(LEFT(data_to_clean[[#This Row],[revenue]],FIND(" ",data_to_clean[[#This Row],[revenue]])))</f>
        <v>215.1</v>
      </c>
      <c r="G1768" t="str">
        <f>RIGHT(data_to_clean[[#This Row],[revenue]],LEN(data_to_clean[[#This Row],[revenue]])-FIND(" ",data_to_clean[[#This Row],[revenue]]))</f>
        <v>Million</v>
      </c>
      <c r="H1768" s="7">
        <f>VALUE(IF(data_to_clean[[#This Row],[multiplicity]]="Million",_xlfn.CONCAT(SUBSTITUTE(data_to_clean[[#This Row],[number]],".",""),"00000"),_xlfn.CONCAT(SUBSTITUTE(data_to_clean[[#This Row],[number]],".",""),"00000000")))</f>
        <v>215100000</v>
      </c>
      <c r="I1768" t="s">
        <v>6712</v>
      </c>
      <c r="J1768">
        <f>ROUND(VALUE(SUBSTITUTE(data_to_clean[[#This Row],[growth_%]],".",",")),0)</f>
        <v>231</v>
      </c>
      <c r="K1768" t="s">
        <v>55</v>
      </c>
      <c r="L1768">
        <v>241</v>
      </c>
      <c r="M1768">
        <v>84</v>
      </c>
      <c r="N1768">
        <v>2009</v>
      </c>
      <c r="O1768">
        <v>4</v>
      </c>
      <c r="P1768" t="s">
        <v>1015</v>
      </c>
      <c r="Q1768" t="b">
        <f>AND(ISNUMBER(data_to_clean[[#This Row],[revenue_formatted]]),ISNUMBER(data_to_clean[[#This Row],[growth_formatted_%]]),ISNUMBER(data_to_clean[[#This Row],[workers]]),ISNUMBER(data_to_clean[[#This Row],[previous_workers]]),ISNUMBER(data_to_clean[[#This Row],[founded]]),ISNUMBER(data_to_clean[[#This Row],[yrs_on_list]]))</f>
        <v>1</v>
      </c>
    </row>
    <row r="1769" spans="1:17" x14ac:dyDescent="0.25">
      <c r="A1769">
        <v>1763</v>
      </c>
      <c r="B1769" t="s">
        <v>6713</v>
      </c>
      <c r="C1769" t="s">
        <v>59</v>
      </c>
      <c r="D1769" t="str">
        <f>VLOOKUP(data_to_clean[[#This Row],[state]],abbreviation_table[],2,FALSE)</f>
        <v>New Jersey</v>
      </c>
      <c r="E1769" t="s">
        <v>2199</v>
      </c>
      <c r="F1769" t="str">
        <f>TRIM(LEFT(data_to_clean[[#This Row],[revenue]],FIND(" ",data_to_clean[[#This Row],[revenue]])))</f>
        <v>27.2</v>
      </c>
      <c r="G1769" t="str">
        <f>RIGHT(data_to_clean[[#This Row],[revenue]],LEN(data_to_clean[[#This Row],[revenue]])-FIND(" ",data_to_clean[[#This Row],[revenue]]))</f>
        <v>Million</v>
      </c>
      <c r="H1769" s="7">
        <f>VALUE(IF(data_to_clean[[#This Row],[multiplicity]]="Million",_xlfn.CONCAT(SUBSTITUTE(data_to_clean[[#This Row],[number]],".",""),"00000"),_xlfn.CONCAT(SUBSTITUTE(data_to_clean[[#This Row],[number]],".",""),"00000000")))</f>
        <v>27200000</v>
      </c>
      <c r="I1769" t="s">
        <v>6715</v>
      </c>
      <c r="J1769">
        <f>ROUND(VALUE(SUBSTITUTE(data_to_clean[[#This Row],[growth_%]],".",",")),0)</f>
        <v>231</v>
      </c>
      <c r="K1769" t="s">
        <v>25</v>
      </c>
      <c r="L1769">
        <v>23</v>
      </c>
      <c r="M1769">
        <v>7</v>
      </c>
      <c r="N1769">
        <v>2010</v>
      </c>
      <c r="O1769">
        <v>5</v>
      </c>
      <c r="P1769" t="s">
        <v>6716</v>
      </c>
      <c r="Q1769" t="b">
        <f>AND(ISNUMBER(data_to_clean[[#This Row],[revenue_formatted]]),ISNUMBER(data_to_clean[[#This Row],[growth_formatted_%]]),ISNUMBER(data_to_clean[[#This Row],[workers]]),ISNUMBER(data_to_clean[[#This Row],[previous_workers]]),ISNUMBER(data_to_clean[[#This Row],[founded]]),ISNUMBER(data_to_clean[[#This Row],[yrs_on_list]]))</f>
        <v>1</v>
      </c>
    </row>
    <row r="1770" spans="1:17" x14ac:dyDescent="0.25">
      <c r="A1770">
        <v>1764</v>
      </c>
      <c r="B1770" t="s">
        <v>6717</v>
      </c>
      <c r="C1770" t="s">
        <v>105</v>
      </c>
      <c r="D1770" t="str">
        <f>VLOOKUP(data_to_clean[[#This Row],[state]],abbreviation_table[],2,FALSE)</f>
        <v>New York</v>
      </c>
      <c r="E1770" t="s">
        <v>1920</v>
      </c>
      <c r="F1770" t="str">
        <f>TRIM(LEFT(data_to_clean[[#This Row],[revenue]],FIND(" ",data_to_clean[[#This Row],[revenue]])))</f>
        <v>2.4</v>
      </c>
      <c r="G1770" t="str">
        <f>RIGHT(data_to_clean[[#This Row],[revenue]],LEN(data_to_clean[[#This Row],[revenue]])-FIND(" ",data_to_clean[[#This Row],[revenue]]))</f>
        <v>Million</v>
      </c>
      <c r="H1770" s="7">
        <f>VALUE(IF(data_to_clean[[#This Row],[multiplicity]]="Million",_xlfn.CONCAT(SUBSTITUTE(data_to_clean[[#This Row],[number]],".",""),"00000"),_xlfn.CONCAT(SUBSTITUTE(data_to_clean[[#This Row],[number]],".",""),"00000000")))</f>
        <v>2400000</v>
      </c>
      <c r="I1770" t="s">
        <v>6719</v>
      </c>
      <c r="J1770">
        <f>ROUND(VALUE(SUBSTITUTE(data_to_clean[[#This Row],[growth_%]],".",",")),0)</f>
        <v>231</v>
      </c>
      <c r="K1770" t="s">
        <v>107</v>
      </c>
      <c r="L1770">
        <v>16</v>
      </c>
      <c r="M1770">
        <v>6</v>
      </c>
      <c r="N1770">
        <v>2014</v>
      </c>
      <c r="O1770">
        <v>2</v>
      </c>
      <c r="P1770" t="s">
        <v>6720</v>
      </c>
      <c r="Q1770" t="b">
        <f>AND(ISNUMBER(data_to_clean[[#This Row],[revenue_formatted]]),ISNUMBER(data_to_clean[[#This Row],[growth_formatted_%]]),ISNUMBER(data_to_clean[[#This Row],[workers]]),ISNUMBER(data_to_clean[[#This Row],[previous_workers]]),ISNUMBER(data_to_clean[[#This Row],[founded]]),ISNUMBER(data_to_clean[[#This Row],[yrs_on_list]]))</f>
        <v>1</v>
      </c>
    </row>
    <row r="1771" spans="1:17" x14ac:dyDescent="0.25">
      <c r="A1771">
        <v>1765</v>
      </c>
      <c r="B1771" t="s">
        <v>6721</v>
      </c>
      <c r="C1771" t="s">
        <v>1262</v>
      </c>
      <c r="D1771" t="str">
        <f>VLOOKUP(data_to_clean[[#This Row],[state]],abbreviation_table[],2,FALSE)</f>
        <v>South Carolina</v>
      </c>
      <c r="E1771" t="s">
        <v>1231</v>
      </c>
      <c r="F1771" t="str">
        <f>TRIM(LEFT(data_to_clean[[#This Row],[revenue]],FIND(" ",data_to_clean[[#This Row],[revenue]])))</f>
        <v>8.5</v>
      </c>
      <c r="G1771" t="str">
        <f>RIGHT(data_to_clean[[#This Row],[revenue]],LEN(data_to_clean[[#This Row],[revenue]])-FIND(" ",data_to_clean[[#This Row],[revenue]]))</f>
        <v>Million</v>
      </c>
      <c r="H1771" s="7">
        <f>VALUE(IF(data_to_clean[[#This Row],[multiplicity]]="Million",_xlfn.CONCAT(SUBSTITUTE(data_to_clean[[#This Row],[number]],".",""),"00000"),_xlfn.CONCAT(SUBSTITUTE(data_to_clean[[#This Row],[number]],".",""),"00000000")))</f>
        <v>8500000</v>
      </c>
      <c r="I1771" t="s">
        <v>6723</v>
      </c>
      <c r="J1771">
        <f>ROUND(VALUE(SUBSTITUTE(data_to_clean[[#This Row],[growth_%]],".",",")),0)</f>
        <v>231</v>
      </c>
      <c r="K1771" t="s">
        <v>55</v>
      </c>
      <c r="L1771">
        <v>81</v>
      </c>
      <c r="M1771">
        <v>28</v>
      </c>
      <c r="N1771">
        <v>2009</v>
      </c>
      <c r="O1771">
        <v>4</v>
      </c>
      <c r="P1771" t="s">
        <v>3952</v>
      </c>
      <c r="Q1771" t="b">
        <f>AND(ISNUMBER(data_to_clean[[#This Row],[revenue_formatted]]),ISNUMBER(data_to_clean[[#This Row],[growth_formatted_%]]),ISNUMBER(data_to_clean[[#This Row],[workers]]),ISNUMBER(data_to_clean[[#This Row],[previous_workers]]),ISNUMBER(data_to_clean[[#This Row],[founded]]),ISNUMBER(data_to_clean[[#This Row],[yrs_on_list]]))</f>
        <v>1</v>
      </c>
    </row>
    <row r="1772" spans="1:17" x14ac:dyDescent="0.25">
      <c r="A1772">
        <v>1766</v>
      </c>
      <c r="B1772" t="s">
        <v>6724</v>
      </c>
      <c r="C1772" t="s">
        <v>105</v>
      </c>
      <c r="D1772" t="str">
        <f>VLOOKUP(data_to_clean[[#This Row],[state]],abbreviation_table[],2,FALSE)</f>
        <v>New York</v>
      </c>
      <c r="E1772" t="s">
        <v>380</v>
      </c>
      <c r="F1772" t="str">
        <f>TRIM(LEFT(data_to_clean[[#This Row],[revenue]],FIND(" ",data_to_clean[[#This Row],[revenue]])))</f>
        <v>5.8</v>
      </c>
      <c r="G1772" t="str">
        <f>RIGHT(data_to_clean[[#This Row],[revenue]],LEN(data_to_clean[[#This Row],[revenue]])-FIND(" ",data_to_clean[[#This Row],[revenue]]))</f>
        <v>Million</v>
      </c>
      <c r="H1772" s="7">
        <f>VALUE(IF(data_to_clean[[#This Row],[multiplicity]]="Million",_xlfn.CONCAT(SUBSTITUTE(data_to_clean[[#This Row],[number]],".",""),"00000"),_xlfn.CONCAT(SUBSTITUTE(data_to_clean[[#This Row],[number]],".",""),"00000000")))</f>
        <v>5800000</v>
      </c>
      <c r="I1772" t="s">
        <v>6726</v>
      </c>
      <c r="J1772">
        <f>ROUND(VALUE(SUBSTITUTE(data_to_clean[[#This Row],[growth_%]],".",",")),0)</f>
        <v>231</v>
      </c>
      <c r="K1772" t="s">
        <v>107</v>
      </c>
      <c r="L1772">
        <v>20</v>
      </c>
      <c r="M1772">
        <v>10</v>
      </c>
      <c r="N1772">
        <v>2014</v>
      </c>
      <c r="O1772">
        <v>2</v>
      </c>
      <c r="P1772" t="s">
        <v>108</v>
      </c>
      <c r="Q1772" t="b">
        <f>AND(ISNUMBER(data_to_clean[[#This Row],[revenue_formatted]]),ISNUMBER(data_to_clean[[#This Row],[growth_formatted_%]]),ISNUMBER(data_to_clean[[#This Row],[workers]]),ISNUMBER(data_to_clean[[#This Row],[previous_workers]]),ISNUMBER(data_to_clean[[#This Row],[founded]]),ISNUMBER(data_to_clean[[#This Row],[yrs_on_list]]))</f>
        <v>1</v>
      </c>
    </row>
    <row r="1773" spans="1:17" x14ac:dyDescent="0.25">
      <c r="A1773">
        <v>1767</v>
      </c>
      <c r="B1773" t="s">
        <v>6727</v>
      </c>
      <c r="C1773" t="s">
        <v>66</v>
      </c>
      <c r="D1773" t="str">
        <f>VLOOKUP(data_to_clean[[#This Row],[state]],abbreviation_table[],2,FALSE)</f>
        <v>Virginia</v>
      </c>
      <c r="E1773" t="s">
        <v>2058</v>
      </c>
      <c r="F1773" t="str">
        <f>TRIM(LEFT(data_to_clean[[#This Row],[revenue]],FIND(" ",data_to_clean[[#This Row],[revenue]])))</f>
        <v>30.1</v>
      </c>
      <c r="G1773" t="str">
        <f>RIGHT(data_to_clean[[#This Row],[revenue]],LEN(data_to_clean[[#This Row],[revenue]])-FIND(" ",data_to_clean[[#This Row],[revenue]]))</f>
        <v>Million</v>
      </c>
      <c r="H1773" s="7">
        <f>VALUE(IF(data_to_clean[[#This Row],[multiplicity]]="Million",_xlfn.CONCAT(SUBSTITUTE(data_to_clean[[#This Row],[number]],".",""),"00000"),_xlfn.CONCAT(SUBSTITUTE(data_to_clean[[#This Row],[number]],".",""),"00000000")))</f>
        <v>30100000</v>
      </c>
      <c r="I1773" t="s">
        <v>6729</v>
      </c>
      <c r="J1773">
        <f>ROUND(VALUE(SUBSTITUTE(data_to_clean[[#This Row],[growth_%]],".",",")),0)</f>
        <v>231</v>
      </c>
      <c r="K1773" t="s">
        <v>181</v>
      </c>
      <c r="L1773">
        <v>105</v>
      </c>
      <c r="M1773">
        <v>44</v>
      </c>
      <c r="N1773">
        <v>2010</v>
      </c>
      <c r="O1773">
        <v>5</v>
      </c>
      <c r="P1773" t="s">
        <v>2147</v>
      </c>
      <c r="Q1773" t="b">
        <f>AND(ISNUMBER(data_to_clean[[#This Row],[revenue_formatted]]),ISNUMBER(data_to_clean[[#This Row],[growth_formatted_%]]),ISNUMBER(data_to_clean[[#This Row],[workers]]),ISNUMBER(data_to_clean[[#This Row],[previous_workers]]),ISNUMBER(data_to_clean[[#This Row],[founded]]),ISNUMBER(data_to_clean[[#This Row],[yrs_on_list]]))</f>
        <v>1</v>
      </c>
    </row>
    <row r="1774" spans="1:17" x14ac:dyDescent="0.25">
      <c r="A1774">
        <v>1768</v>
      </c>
      <c r="B1774" t="s">
        <v>6730</v>
      </c>
      <c r="C1774" t="s">
        <v>80</v>
      </c>
      <c r="D1774" t="str">
        <f>VLOOKUP(data_to_clean[[#This Row],[state]],abbreviation_table[],2,FALSE)</f>
        <v>California</v>
      </c>
      <c r="E1774" t="s">
        <v>4884</v>
      </c>
      <c r="F1774" t="str">
        <f>TRIM(LEFT(data_to_clean[[#This Row],[revenue]],FIND(" ",data_to_clean[[#This Row],[revenue]])))</f>
        <v>24.8</v>
      </c>
      <c r="G1774" t="str">
        <f>RIGHT(data_to_clean[[#This Row],[revenue]],LEN(data_to_clean[[#This Row],[revenue]])-FIND(" ",data_to_clean[[#This Row],[revenue]]))</f>
        <v>Million</v>
      </c>
      <c r="H1774" s="7">
        <f>VALUE(IF(data_to_clean[[#This Row],[multiplicity]]="Million",_xlfn.CONCAT(SUBSTITUTE(data_to_clean[[#This Row],[number]],".",""),"00000"),_xlfn.CONCAT(SUBSTITUTE(data_to_clean[[#This Row],[number]],".",""),"00000000")))</f>
        <v>24800000</v>
      </c>
      <c r="I1774" t="s">
        <v>6732</v>
      </c>
      <c r="J1774">
        <f>ROUND(VALUE(SUBSTITUTE(data_to_clean[[#This Row],[growth_%]],".",",")),0)</f>
        <v>230</v>
      </c>
      <c r="K1774" t="s">
        <v>289</v>
      </c>
      <c r="L1774">
        <v>400</v>
      </c>
      <c r="M1774">
        <v>200</v>
      </c>
      <c r="N1774">
        <v>2002</v>
      </c>
      <c r="O1774">
        <v>5</v>
      </c>
      <c r="P1774" t="s">
        <v>3113</v>
      </c>
      <c r="Q1774" t="b">
        <f>AND(ISNUMBER(data_to_clean[[#This Row],[revenue_formatted]]),ISNUMBER(data_to_clean[[#This Row],[growth_formatted_%]]),ISNUMBER(data_to_clean[[#This Row],[workers]]),ISNUMBER(data_to_clean[[#This Row],[previous_workers]]),ISNUMBER(data_to_clean[[#This Row],[founded]]),ISNUMBER(data_to_clean[[#This Row],[yrs_on_list]]))</f>
        <v>1</v>
      </c>
    </row>
    <row r="1775" spans="1:17" x14ac:dyDescent="0.25">
      <c r="A1775">
        <v>1769</v>
      </c>
      <c r="B1775" t="s">
        <v>6733</v>
      </c>
      <c r="C1775" t="s">
        <v>80</v>
      </c>
      <c r="D1775" t="str">
        <f>VLOOKUP(data_to_clean[[#This Row],[state]],abbreviation_table[],2,FALSE)</f>
        <v>California</v>
      </c>
      <c r="E1775" t="s">
        <v>2104</v>
      </c>
      <c r="F1775" t="str">
        <f>TRIM(LEFT(data_to_clean[[#This Row],[revenue]],FIND(" ",data_to_clean[[#This Row],[revenue]])))</f>
        <v>78.6</v>
      </c>
      <c r="G1775" t="str">
        <f>RIGHT(data_to_clean[[#This Row],[revenue]],LEN(data_to_clean[[#This Row],[revenue]])-FIND(" ",data_to_clean[[#This Row],[revenue]]))</f>
        <v>Million</v>
      </c>
      <c r="H1775" s="7">
        <f>VALUE(IF(data_to_clean[[#This Row],[multiplicity]]="Million",_xlfn.CONCAT(SUBSTITUTE(data_to_clean[[#This Row],[number]],".",""),"00000"),_xlfn.CONCAT(SUBSTITUTE(data_to_clean[[#This Row],[number]],".",""),"00000000")))</f>
        <v>78600000</v>
      </c>
      <c r="I1775" t="s">
        <v>6735</v>
      </c>
      <c r="J1775">
        <f>ROUND(VALUE(SUBSTITUTE(data_to_clean[[#This Row],[growth_%]],".",",")),0)</f>
        <v>230</v>
      </c>
      <c r="K1775" t="s">
        <v>187</v>
      </c>
      <c r="L1775">
        <v>443</v>
      </c>
      <c r="M1775">
        <v>214</v>
      </c>
      <c r="N1775">
        <v>1995</v>
      </c>
      <c r="O1775">
        <v>2</v>
      </c>
      <c r="P1775" t="s">
        <v>137</v>
      </c>
      <c r="Q1775" t="b">
        <f>AND(ISNUMBER(data_to_clean[[#This Row],[revenue_formatted]]),ISNUMBER(data_to_clean[[#This Row],[growth_formatted_%]]),ISNUMBER(data_to_clean[[#This Row],[workers]]),ISNUMBER(data_to_clean[[#This Row],[previous_workers]]),ISNUMBER(data_to_clean[[#This Row],[founded]]),ISNUMBER(data_to_clean[[#This Row],[yrs_on_list]]))</f>
        <v>1</v>
      </c>
    </row>
    <row r="1776" spans="1:17" x14ac:dyDescent="0.25">
      <c r="A1776">
        <v>1770</v>
      </c>
      <c r="B1776" t="s">
        <v>6736</v>
      </c>
      <c r="C1776" t="s">
        <v>105</v>
      </c>
      <c r="D1776" t="str">
        <f>VLOOKUP(data_to_clean[[#This Row],[state]],abbreviation_table[],2,FALSE)</f>
        <v>New York</v>
      </c>
      <c r="E1776" t="s">
        <v>147</v>
      </c>
      <c r="F1776" t="str">
        <f>TRIM(LEFT(data_to_clean[[#This Row],[revenue]],FIND(" ",data_to_clean[[#This Row],[revenue]])))</f>
        <v>11.9</v>
      </c>
      <c r="G1776" t="str">
        <f>RIGHT(data_to_clean[[#This Row],[revenue]],LEN(data_to_clean[[#This Row],[revenue]])-FIND(" ",data_to_clean[[#This Row],[revenue]]))</f>
        <v>Million</v>
      </c>
      <c r="H1776" s="7">
        <f>VALUE(IF(data_to_clean[[#This Row],[multiplicity]]="Million",_xlfn.CONCAT(SUBSTITUTE(data_to_clean[[#This Row],[number]],".",""),"00000"),_xlfn.CONCAT(SUBSTITUTE(data_to_clean[[#This Row],[number]],".",""),"00000000")))</f>
        <v>11900000</v>
      </c>
      <c r="I1776" t="s">
        <v>6738</v>
      </c>
      <c r="J1776">
        <f>ROUND(VALUE(SUBSTITUTE(data_to_clean[[#This Row],[growth_%]],".",",")),0)</f>
        <v>230</v>
      </c>
      <c r="K1776" t="s">
        <v>107</v>
      </c>
      <c r="L1776">
        <v>12</v>
      </c>
      <c r="M1776">
        <v>10</v>
      </c>
      <c r="N1776">
        <v>2012</v>
      </c>
      <c r="O1776">
        <v>1</v>
      </c>
      <c r="P1776" t="s">
        <v>108</v>
      </c>
      <c r="Q1776" t="b">
        <f>AND(ISNUMBER(data_to_clean[[#This Row],[revenue_formatted]]),ISNUMBER(data_to_clean[[#This Row],[growth_formatted_%]]),ISNUMBER(data_to_clean[[#This Row],[workers]]),ISNUMBER(data_to_clean[[#This Row],[previous_workers]]),ISNUMBER(data_to_clean[[#This Row],[founded]]),ISNUMBER(data_to_clean[[#This Row],[yrs_on_list]]))</f>
        <v>1</v>
      </c>
    </row>
    <row r="1777" spans="1:17" x14ac:dyDescent="0.25">
      <c r="A1777">
        <v>1771</v>
      </c>
      <c r="B1777" t="s">
        <v>6739</v>
      </c>
      <c r="C1777" t="s">
        <v>30</v>
      </c>
      <c r="D1777" t="str">
        <f>VLOOKUP(data_to_clean[[#This Row],[state]],abbreviation_table[],2,FALSE)</f>
        <v>Texas</v>
      </c>
      <c r="E1777" t="s">
        <v>6741</v>
      </c>
      <c r="F1777" t="str">
        <f>TRIM(LEFT(data_to_clean[[#This Row],[revenue]],FIND(" ",data_to_clean[[#This Row],[revenue]])))</f>
        <v>75.8</v>
      </c>
      <c r="G1777" t="str">
        <f>RIGHT(data_to_clean[[#This Row],[revenue]],LEN(data_to_clean[[#This Row],[revenue]])-FIND(" ",data_to_clean[[#This Row],[revenue]]))</f>
        <v>Million</v>
      </c>
      <c r="H1777" s="7">
        <f>VALUE(IF(data_to_clean[[#This Row],[multiplicity]]="Million",_xlfn.CONCAT(SUBSTITUTE(data_to_clean[[#This Row],[number]],".",""),"00000"),_xlfn.CONCAT(SUBSTITUTE(data_to_clean[[#This Row],[number]],".",""),"00000000")))</f>
        <v>75800000</v>
      </c>
      <c r="I1777" t="s">
        <v>6742</v>
      </c>
      <c r="J1777">
        <f>ROUND(VALUE(SUBSTITUTE(data_to_clean[[#This Row],[growth_%]],".",",")),0)</f>
        <v>230</v>
      </c>
      <c r="K1777" t="s">
        <v>233</v>
      </c>
      <c r="L1777">
        <v>48</v>
      </c>
      <c r="M1777">
        <v>19</v>
      </c>
      <c r="N1777">
        <v>2001</v>
      </c>
      <c r="O1777">
        <v>1</v>
      </c>
      <c r="P1777" t="s">
        <v>5749</v>
      </c>
      <c r="Q1777" t="b">
        <f>AND(ISNUMBER(data_to_clean[[#This Row],[revenue_formatted]]),ISNUMBER(data_to_clean[[#This Row],[growth_formatted_%]]),ISNUMBER(data_to_clean[[#This Row],[workers]]),ISNUMBER(data_to_clean[[#This Row],[previous_workers]]),ISNUMBER(data_to_clean[[#This Row],[founded]]),ISNUMBER(data_to_clean[[#This Row],[yrs_on_list]]))</f>
        <v>1</v>
      </c>
    </row>
    <row r="1778" spans="1:17" x14ac:dyDescent="0.25">
      <c r="A1778">
        <v>1772</v>
      </c>
      <c r="B1778" t="s">
        <v>6743</v>
      </c>
      <c r="C1778" t="s">
        <v>45</v>
      </c>
      <c r="D1778" t="str">
        <f>VLOOKUP(data_to_clean[[#This Row],[state]],abbreviation_table[],2,FALSE)</f>
        <v>Pennsylvania</v>
      </c>
      <c r="E1778" t="s">
        <v>6745</v>
      </c>
      <c r="F1778" t="str">
        <f>TRIM(LEFT(data_to_clean[[#This Row],[revenue]],FIND(" ",data_to_clean[[#This Row],[revenue]])))</f>
        <v>226.1</v>
      </c>
      <c r="G1778" t="str">
        <f>RIGHT(data_to_clean[[#This Row],[revenue]],LEN(data_to_clean[[#This Row],[revenue]])-FIND(" ",data_to_clean[[#This Row],[revenue]]))</f>
        <v>Million</v>
      </c>
      <c r="H1778" s="7">
        <f>VALUE(IF(data_to_clean[[#This Row],[multiplicity]]="Million",_xlfn.CONCAT(SUBSTITUTE(data_to_clean[[#This Row],[number]],".",""),"00000"),_xlfn.CONCAT(SUBSTITUTE(data_to_clean[[#This Row],[number]],".",""),"00000000")))</f>
        <v>226100000</v>
      </c>
      <c r="I1778" t="s">
        <v>6746</v>
      </c>
      <c r="J1778">
        <f>ROUND(VALUE(SUBSTITUTE(data_to_clean[[#This Row],[growth_%]],".",",")),0)</f>
        <v>230</v>
      </c>
      <c r="K1778" t="s">
        <v>233</v>
      </c>
      <c r="L1778">
        <v>1100</v>
      </c>
      <c r="M1778">
        <v>546</v>
      </c>
      <c r="N1778">
        <v>1977</v>
      </c>
      <c r="O1778">
        <v>1</v>
      </c>
      <c r="P1778" t="s">
        <v>298</v>
      </c>
      <c r="Q1778" t="b">
        <f>AND(ISNUMBER(data_to_clean[[#This Row],[revenue_formatted]]),ISNUMBER(data_to_clean[[#This Row],[growth_formatted_%]]),ISNUMBER(data_to_clean[[#This Row],[workers]]),ISNUMBER(data_to_clean[[#This Row],[previous_workers]]),ISNUMBER(data_to_clean[[#This Row],[founded]]),ISNUMBER(data_to_clean[[#This Row],[yrs_on_list]]))</f>
        <v>1</v>
      </c>
    </row>
    <row r="1779" spans="1:17" x14ac:dyDescent="0.25">
      <c r="A1779">
        <v>1773</v>
      </c>
      <c r="B1779" t="s">
        <v>6747</v>
      </c>
      <c r="C1779" t="s">
        <v>434</v>
      </c>
      <c r="D1779" t="str">
        <f>VLOOKUP(data_to_clean[[#This Row],[state]],abbreviation_table[],2,FALSE)</f>
        <v>Maine</v>
      </c>
      <c r="E1779" t="s">
        <v>6749</v>
      </c>
      <c r="F1779" t="str">
        <f>TRIM(LEFT(data_to_clean[[#This Row],[revenue]],FIND(" ",data_to_clean[[#This Row],[revenue]])))</f>
        <v>71.4</v>
      </c>
      <c r="G1779" t="str">
        <f>RIGHT(data_to_clean[[#This Row],[revenue]],LEN(data_to_clean[[#This Row],[revenue]])-FIND(" ",data_to_clean[[#This Row],[revenue]]))</f>
        <v>Million</v>
      </c>
      <c r="H1779" s="7">
        <f>VALUE(IF(data_to_clean[[#This Row],[multiplicity]]="Million",_xlfn.CONCAT(SUBSTITUTE(data_to_clean[[#This Row],[number]],".",""),"00000"),_xlfn.CONCAT(SUBSTITUTE(data_to_clean[[#This Row],[number]],".",""),"00000000")))</f>
        <v>71400000</v>
      </c>
      <c r="I1779" t="s">
        <v>6750</v>
      </c>
      <c r="J1779">
        <f>ROUND(VALUE(SUBSTITUTE(data_to_clean[[#This Row],[growth_%]],".",",")),0)</f>
        <v>230</v>
      </c>
      <c r="K1779" t="s">
        <v>69</v>
      </c>
      <c r="L1779">
        <v>481</v>
      </c>
      <c r="M1779">
        <v>132</v>
      </c>
      <c r="N1779">
        <v>1996</v>
      </c>
      <c r="O1779">
        <v>9</v>
      </c>
      <c r="P1779" t="s">
        <v>437</v>
      </c>
      <c r="Q1779" t="b">
        <f>AND(ISNUMBER(data_to_clean[[#This Row],[revenue_formatted]]),ISNUMBER(data_to_clean[[#This Row],[growth_formatted_%]]),ISNUMBER(data_to_clean[[#This Row],[workers]]),ISNUMBER(data_to_clean[[#This Row],[previous_workers]]),ISNUMBER(data_to_clean[[#This Row],[founded]]),ISNUMBER(data_to_clean[[#This Row],[yrs_on_list]]))</f>
        <v>1</v>
      </c>
    </row>
    <row r="1780" spans="1:17" x14ac:dyDescent="0.25">
      <c r="A1780">
        <v>1774</v>
      </c>
      <c r="B1780" t="s">
        <v>6751</v>
      </c>
      <c r="C1780" t="s">
        <v>974</v>
      </c>
      <c r="D1780" t="str">
        <f>VLOOKUP(data_to_clean[[#This Row],[state]],abbreviation_table[],2,FALSE)</f>
        <v>District of Columbia</v>
      </c>
      <c r="E1780" t="s">
        <v>6753</v>
      </c>
      <c r="F1780" t="str">
        <f>TRIM(LEFT(data_to_clean[[#This Row],[revenue]],FIND(" ",data_to_clean[[#This Row],[revenue]])))</f>
        <v>52.5</v>
      </c>
      <c r="G1780" t="str">
        <f>RIGHT(data_to_clean[[#This Row],[revenue]],LEN(data_to_clean[[#This Row],[revenue]])-FIND(" ",data_to_clean[[#This Row],[revenue]]))</f>
        <v>Million</v>
      </c>
      <c r="H1780" s="7">
        <f>VALUE(IF(data_to_clean[[#This Row],[multiplicity]]="Million",_xlfn.CONCAT(SUBSTITUTE(data_to_clean[[#This Row],[number]],".",""),"00000"),_xlfn.CONCAT(SUBSTITUTE(data_to_clean[[#This Row],[number]],".",""),"00000000")))</f>
        <v>52500000</v>
      </c>
      <c r="I1780" t="s">
        <v>6754</v>
      </c>
      <c r="J1780">
        <f>ROUND(VALUE(SUBSTITUTE(data_to_clean[[#This Row],[growth_%]],".",",")),0)</f>
        <v>230</v>
      </c>
      <c r="K1780" t="s">
        <v>297</v>
      </c>
      <c r="L1780">
        <v>350</v>
      </c>
      <c r="M1780">
        <v>75</v>
      </c>
      <c r="N1780">
        <v>2003</v>
      </c>
      <c r="O1780">
        <v>8</v>
      </c>
      <c r="P1780" t="s">
        <v>976</v>
      </c>
      <c r="Q1780" t="b">
        <f>AND(ISNUMBER(data_to_clean[[#This Row],[revenue_formatted]]),ISNUMBER(data_to_clean[[#This Row],[growth_formatted_%]]),ISNUMBER(data_to_clean[[#This Row],[workers]]),ISNUMBER(data_to_clean[[#This Row],[previous_workers]]),ISNUMBER(data_to_clean[[#This Row],[founded]]),ISNUMBER(data_to_clean[[#This Row],[yrs_on_list]]))</f>
        <v>1</v>
      </c>
    </row>
    <row r="1781" spans="1:17" x14ac:dyDescent="0.25">
      <c r="A1781">
        <v>1775</v>
      </c>
      <c r="B1781" t="s">
        <v>6755</v>
      </c>
      <c r="C1781" t="s">
        <v>52</v>
      </c>
      <c r="D1781" t="str">
        <f>VLOOKUP(data_to_clean[[#This Row],[state]],abbreviation_table[],2,FALSE)</f>
        <v>Florida</v>
      </c>
      <c r="E1781" t="s">
        <v>1169</v>
      </c>
      <c r="F1781" t="str">
        <f>TRIM(LEFT(data_to_clean[[#This Row],[revenue]],FIND(" ",data_to_clean[[#This Row],[revenue]])))</f>
        <v>13.4</v>
      </c>
      <c r="G1781" t="str">
        <f>RIGHT(data_to_clean[[#This Row],[revenue]],LEN(data_to_clean[[#This Row],[revenue]])-FIND(" ",data_to_clean[[#This Row],[revenue]]))</f>
        <v>Million</v>
      </c>
      <c r="H1781" s="7">
        <f>VALUE(IF(data_to_clean[[#This Row],[multiplicity]]="Million",_xlfn.CONCAT(SUBSTITUTE(data_to_clean[[#This Row],[number]],".",""),"00000"),_xlfn.CONCAT(SUBSTITUTE(data_to_clean[[#This Row],[number]],".",""),"00000000")))</f>
        <v>13400000</v>
      </c>
      <c r="I1781" t="s">
        <v>6757</v>
      </c>
      <c r="J1781">
        <f>ROUND(VALUE(SUBSTITUTE(data_to_clean[[#This Row],[growth_%]],".",",")),0)</f>
        <v>230</v>
      </c>
      <c r="K1781" t="s">
        <v>25</v>
      </c>
      <c r="L1781">
        <v>400</v>
      </c>
      <c r="M1781">
        <v>125</v>
      </c>
      <c r="N1781">
        <v>2014</v>
      </c>
      <c r="O1781">
        <v>1</v>
      </c>
      <c r="P1781" t="s">
        <v>662</v>
      </c>
      <c r="Q1781" t="b">
        <f>AND(ISNUMBER(data_to_clean[[#This Row],[revenue_formatted]]),ISNUMBER(data_to_clean[[#This Row],[growth_formatted_%]]),ISNUMBER(data_to_clean[[#This Row],[workers]]),ISNUMBER(data_to_clean[[#This Row],[previous_workers]]),ISNUMBER(data_to_clean[[#This Row],[founded]]),ISNUMBER(data_to_clean[[#This Row],[yrs_on_list]]))</f>
        <v>1</v>
      </c>
    </row>
    <row r="1782" spans="1:17" x14ac:dyDescent="0.25">
      <c r="A1782">
        <v>1776</v>
      </c>
      <c r="B1782" t="s">
        <v>6758</v>
      </c>
      <c r="C1782" t="s">
        <v>80</v>
      </c>
      <c r="D1782" t="str">
        <f>VLOOKUP(data_to_clean[[#This Row],[state]],abbreviation_table[],2,FALSE)</f>
        <v>California</v>
      </c>
      <c r="E1782" t="s">
        <v>1385</v>
      </c>
      <c r="F1782" t="str">
        <f>TRIM(LEFT(data_to_clean[[#This Row],[revenue]],FIND(" ",data_to_clean[[#This Row],[revenue]])))</f>
        <v>14.1</v>
      </c>
      <c r="G1782" t="str">
        <f>RIGHT(data_to_clean[[#This Row],[revenue]],LEN(data_to_clean[[#This Row],[revenue]])-FIND(" ",data_to_clean[[#This Row],[revenue]]))</f>
        <v>Million</v>
      </c>
      <c r="H1782" s="7">
        <f>VALUE(IF(data_to_clean[[#This Row],[multiplicity]]="Million",_xlfn.CONCAT(SUBSTITUTE(data_to_clean[[#This Row],[number]],".",""),"00000"),_xlfn.CONCAT(SUBSTITUTE(data_to_clean[[#This Row],[number]],".",""),"00000000")))</f>
        <v>14100000</v>
      </c>
      <c r="I1782" t="s">
        <v>6760</v>
      </c>
      <c r="J1782">
        <f>ROUND(VALUE(SUBSTITUTE(data_to_clean[[#This Row],[growth_%]],".",",")),0)</f>
        <v>230</v>
      </c>
      <c r="K1782" t="s">
        <v>1041</v>
      </c>
      <c r="L1782">
        <v>64</v>
      </c>
      <c r="M1782">
        <v>22</v>
      </c>
      <c r="N1782">
        <v>2011</v>
      </c>
      <c r="O1782">
        <v>2</v>
      </c>
      <c r="P1782" t="s">
        <v>6761</v>
      </c>
      <c r="Q1782" t="b">
        <f>AND(ISNUMBER(data_to_clean[[#This Row],[revenue_formatted]]),ISNUMBER(data_to_clean[[#This Row],[growth_formatted_%]]),ISNUMBER(data_to_clean[[#This Row],[workers]]),ISNUMBER(data_to_clean[[#This Row],[previous_workers]]),ISNUMBER(data_to_clean[[#This Row],[founded]]),ISNUMBER(data_to_clean[[#This Row],[yrs_on_list]]))</f>
        <v>1</v>
      </c>
    </row>
    <row r="1783" spans="1:17" x14ac:dyDescent="0.25">
      <c r="A1783">
        <v>1777</v>
      </c>
      <c r="B1783" t="s">
        <v>6762</v>
      </c>
      <c r="C1783" t="s">
        <v>80</v>
      </c>
      <c r="D1783" t="str">
        <f>VLOOKUP(data_to_clean[[#This Row],[state]],abbreviation_table[],2,FALSE)</f>
        <v>California</v>
      </c>
      <c r="E1783" t="s">
        <v>67</v>
      </c>
      <c r="F1783" t="str">
        <f>TRIM(LEFT(data_to_clean[[#This Row],[revenue]],FIND(" ",data_to_clean[[#This Row],[revenue]])))</f>
        <v>23.3</v>
      </c>
      <c r="G1783" t="str">
        <f>RIGHT(data_to_clean[[#This Row],[revenue]],LEN(data_to_clean[[#This Row],[revenue]])-FIND(" ",data_to_clean[[#This Row],[revenue]]))</f>
        <v>Million</v>
      </c>
      <c r="H1783" s="7">
        <f>VALUE(IF(data_to_clean[[#This Row],[multiplicity]]="Million",_xlfn.CONCAT(SUBSTITUTE(data_to_clean[[#This Row],[number]],".",""),"00000"),_xlfn.CONCAT(SUBSTITUTE(data_to_clean[[#This Row],[number]],".",""),"00000000")))</f>
        <v>23300000</v>
      </c>
      <c r="I1783" t="s">
        <v>6764</v>
      </c>
      <c r="J1783">
        <f>ROUND(VALUE(SUBSTITUTE(data_to_clean[[#This Row],[growth_%]],".",",")),0)</f>
        <v>229</v>
      </c>
      <c r="K1783" t="s">
        <v>33</v>
      </c>
      <c r="L1783">
        <v>721</v>
      </c>
      <c r="M1783">
        <v>204</v>
      </c>
      <c r="N1783">
        <v>2011</v>
      </c>
      <c r="O1783">
        <v>2</v>
      </c>
      <c r="P1783" t="s">
        <v>6765</v>
      </c>
      <c r="Q1783" t="b">
        <f>AND(ISNUMBER(data_to_clean[[#This Row],[revenue_formatted]]),ISNUMBER(data_to_clean[[#This Row],[growth_formatted_%]]),ISNUMBER(data_to_clean[[#This Row],[workers]]),ISNUMBER(data_to_clean[[#This Row],[previous_workers]]),ISNUMBER(data_to_clean[[#This Row],[founded]]),ISNUMBER(data_to_clean[[#This Row],[yrs_on_list]]))</f>
        <v>1</v>
      </c>
    </row>
    <row r="1784" spans="1:17" x14ac:dyDescent="0.25">
      <c r="A1784">
        <v>1778</v>
      </c>
      <c r="B1784" t="s">
        <v>6766</v>
      </c>
      <c r="C1784" t="s">
        <v>243</v>
      </c>
      <c r="D1784" t="str">
        <f>VLOOKUP(data_to_clean[[#This Row],[state]],abbreviation_table[],2,FALSE)</f>
        <v>Maryland</v>
      </c>
      <c r="E1784" t="s">
        <v>1022</v>
      </c>
      <c r="F1784" t="str">
        <f>TRIM(LEFT(data_to_clean[[#This Row],[revenue]],FIND(" ",data_to_clean[[#This Row],[revenue]])))</f>
        <v>22.3</v>
      </c>
      <c r="G1784" t="str">
        <f>RIGHT(data_to_clean[[#This Row],[revenue]],LEN(data_to_clean[[#This Row],[revenue]])-FIND(" ",data_to_clean[[#This Row],[revenue]]))</f>
        <v>Million</v>
      </c>
      <c r="H1784" s="7">
        <f>VALUE(IF(data_to_clean[[#This Row],[multiplicity]]="Million",_xlfn.CONCAT(SUBSTITUTE(data_to_clean[[#This Row],[number]],".",""),"00000"),_xlfn.CONCAT(SUBSTITUTE(data_to_clean[[#This Row],[number]],".",""),"00000000")))</f>
        <v>22300000</v>
      </c>
      <c r="I1784" t="s">
        <v>6768</v>
      </c>
      <c r="J1784">
        <f>ROUND(VALUE(SUBSTITUTE(data_to_clean[[#This Row],[growth_%]],".",",")),0)</f>
        <v>229</v>
      </c>
      <c r="K1784" t="s">
        <v>187</v>
      </c>
      <c r="L1784">
        <v>420</v>
      </c>
      <c r="M1784">
        <v>200</v>
      </c>
      <c r="N1784">
        <v>2014</v>
      </c>
      <c r="O1784">
        <v>1</v>
      </c>
      <c r="P1784" t="s">
        <v>6769</v>
      </c>
      <c r="Q1784" t="b">
        <f>AND(ISNUMBER(data_to_clean[[#This Row],[revenue_formatted]]),ISNUMBER(data_to_clean[[#This Row],[growth_formatted_%]]),ISNUMBER(data_to_clean[[#This Row],[workers]]),ISNUMBER(data_to_clean[[#This Row],[previous_workers]]),ISNUMBER(data_to_clean[[#This Row],[founded]]),ISNUMBER(data_to_clean[[#This Row],[yrs_on_list]]))</f>
        <v>1</v>
      </c>
    </row>
    <row r="1785" spans="1:17" x14ac:dyDescent="0.25">
      <c r="A1785">
        <v>1779</v>
      </c>
      <c r="B1785" t="s">
        <v>6770</v>
      </c>
      <c r="C1785" t="s">
        <v>119</v>
      </c>
      <c r="D1785" t="str">
        <f>VLOOKUP(data_to_clean[[#This Row],[state]],abbreviation_table[],2,FALSE)</f>
        <v>Georgia</v>
      </c>
      <c r="E1785" t="s">
        <v>875</v>
      </c>
      <c r="F1785" t="str">
        <f>TRIM(LEFT(data_to_clean[[#This Row],[revenue]],FIND(" ",data_to_clean[[#This Row],[revenue]])))</f>
        <v>14.2</v>
      </c>
      <c r="G1785" t="str">
        <f>RIGHT(data_to_clean[[#This Row],[revenue]],LEN(data_to_clean[[#This Row],[revenue]])-FIND(" ",data_to_clean[[#This Row],[revenue]]))</f>
        <v>Million</v>
      </c>
      <c r="H1785" s="7">
        <f>VALUE(IF(data_to_clean[[#This Row],[multiplicity]]="Million",_xlfn.CONCAT(SUBSTITUTE(data_to_clean[[#This Row],[number]],".",""),"00000"),_xlfn.CONCAT(SUBSTITUTE(data_to_clean[[#This Row],[number]],".",""),"00000000")))</f>
        <v>14200000</v>
      </c>
      <c r="I1785" t="s">
        <v>6772</v>
      </c>
      <c r="J1785">
        <f>ROUND(VALUE(SUBSTITUTE(data_to_clean[[#This Row],[growth_%]],".",",")),0)</f>
        <v>229</v>
      </c>
      <c r="K1785" t="s">
        <v>336</v>
      </c>
      <c r="L1785">
        <v>35</v>
      </c>
      <c r="M1785">
        <v>11</v>
      </c>
      <c r="N1785">
        <v>2013</v>
      </c>
      <c r="O1785">
        <v>2</v>
      </c>
      <c r="P1785" t="s">
        <v>122</v>
      </c>
      <c r="Q1785" t="b">
        <f>AND(ISNUMBER(data_to_clean[[#This Row],[revenue_formatted]]),ISNUMBER(data_to_clean[[#This Row],[growth_formatted_%]]),ISNUMBER(data_to_clean[[#This Row],[workers]]),ISNUMBER(data_to_clean[[#This Row],[previous_workers]]),ISNUMBER(data_to_clean[[#This Row],[founded]]),ISNUMBER(data_to_clean[[#This Row],[yrs_on_list]]))</f>
        <v>1</v>
      </c>
    </row>
    <row r="1786" spans="1:17" x14ac:dyDescent="0.25">
      <c r="A1786">
        <v>1780</v>
      </c>
      <c r="B1786" t="s">
        <v>6773</v>
      </c>
      <c r="C1786" t="s">
        <v>80</v>
      </c>
      <c r="D1786" t="str">
        <f>VLOOKUP(data_to_clean[[#This Row],[state]],abbreviation_table[],2,FALSE)</f>
        <v>California</v>
      </c>
      <c r="E1786" t="s">
        <v>81</v>
      </c>
      <c r="F1786" t="str">
        <f>TRIM(LEFT(data_to_clean[[#This Row],[revenue]],FIND(" ",data_to_clean[[#This Row],[revenue]])))</f>
        <v>21.4</v>
      </c>
      <c r="G1786" t="str">
        <f>RIGHT(data_to_clean[[#This Row],[revenue]],LEN(data_to_clean[[#This Row],[revenue]])-FIND(" ",data_to_clean[[#This Row],[revenue]]))</f>
        <v>Million</v>
      </c>
      <c r="H1786" s="7">
        <f>VALUE(IF(data_to_clean[[#This Row],[multiplicity]]="Million",_xlfn.CONCAT(SUBSTITUTE(data_to_clean[[#This Row],[number]],".",""),"00000"),_xlfn.CONCAT(SUBSTITUTE(data_to_clean[[#This Row],[number]],".",""),"00000000")))</f>
        <v>21400000</v>
      </c>
      <c r="I1786" t="s">
        <v>6775</v>
      </c>
      <c r="J1786">
        <f>ROUND(VALUE(SUBSTITUTE(data_to_clean[[#This Row],[growth_%]],".",",")),0)</f>
        <v>229</v>
      </c>
      <c r="K1786" t="s">
        <v>55</v>
      </c>
      <c r="L1786">
        <v>84</v>
      </c>
      <c r="M1786">
        <v>44</v>
      </c>
      <c r="N1786">
        <v>2002</v>
      </c>
      <c r="O1786">
        <v>2</v>
      </c>
      <c r="P1786" t="s">
        <v>1403</v>
      </c>
      <c r="Q1786" t="b">
        <f>AND(ISNUMBER(data_to_clean[[#This Row],[revenue_formatted]]),ISNUMBER(data_to_clean[[#This Row],[growth_formatted_%]]),ISNUMBER(data_to_clean[[#This Row],[workers]]),ISNUMBER(data_to_clean[[#This Row],[previous_workers]]),ISNUMBER(data_to_clean[[#This Row],[founded]]),ISNUMBER(data_to_clean[[#This Row],[yrs_on_list]]))</f>
        <v>1</v>
      </c>
    </row>
    <row r="1787" spans="1:17" x14ac:dyDescent="0.25">
      <c r="A1787">
        <v>1781</v>
      </c>
      <c r="B1787" t="s">
        <v>6776</v>
      </c>
      <c r="C1787" t="s">
        <v>230</v>
      </c>
      <c r="D1787" t="str">
        <f>VLOOKUP(data_to_clean[[#This Row],[state]],abbreviation_table[],2,FALSE)</f>
        <v>Michigan</v>
      </c>
      <c r="E1787" t="s">
        <v>1920</v>
      </c>
      <c r="F1787" t="str">
        <f>TRIM(LEFT(data_to_clean[[#This Row],[revenue]],FIND(" ",data_to_clean[[#This Row],[revenue]])))</f>
        <v>2.4</v>
      </c>
      <c r="G1787" t="str">
        <f>RIGHT(data_to_clean[[#This Row],[revenue]],LEN(data_to_clean[[#This Row],[revenue]])-FIND(" ",data_to_clean[[#This Row],[revenue]]))</f>
        <v>Million</v>
      </c>
      <c r="H1787" s="7">
        <f>VALUE(IF(data_to_clean[[#This Row],[multiplicity]]="Million",_xlfn.CONCAT(SUBSTITUTE(data_to_clean[[#This Row],[number]],".",""),"00000"),_xlfn.CONCAT(SUBSTITUTE(data_to_clean[[#This Row],[number]],".",""),"00000000")))</f>
        <v>2400000</v>
      </c>
      <c r="I1787" t="s">
        <v>6778</v>
      </c>
      <c r="J1787">
        <f>ROUND(VALUE(SUBSTITUTE(data_to_clean[[#This Row],[growth_%]],".",",")),0)</f>
        <v>229</v>
      </c>
      <c r="K1787" t="s">
        <v>187</v>
      </c>
      <c r="L1787">
        <v>14</v>
      </c>
      <c r="M1787">
        <v>8</v>
      </c>
      <c r="N1787">
        <v>2013</v>
      </c>
      <c r="O1787">
        <v>2</v>
      </c>
      <c r="P1787" t="s">
        <v>6779</v>
      </c>
      <c r="Q1787" t="b">
        <f>AND(ISNUMBER(data_to_clean[[#This Row],[revenue_formatted]]),ISNUMBER(data_to_clean[[#This Row],[growth_formatted_%]]),ISNUMBER(data_to_clean[[#This Row],[workers]]),ISNUMBER(data_to_clean[[#This Row],[previous_workers]]),ISNUMBER(data_to_clean[[#This Row],[founded]]),ISNUMBER(data_to_clean[[#This Row],[yrs_on_list]]))</f>
        <v>1</v>
      </c>
    </row>
    <row r="1788" spans="1:17" x14ac:dyDescent="0.25">
      <c r="A1788">
        <v>1782</v>
      </c>
      <c r="B1788" t="s">
        <v>6780</v>
      </c>
      <c r="C1788" t="s">
        <v>119</v>
      </c>
      <c r="D1788" t="str">
        <f>VLOOKUP(data_to_clean[[#This Row],[state]],abbreviation_table[],2,FALSE)</f>
        <v>Georgia</v>
      </c>
      <c r="E1788" t="s">
        <v>871</v>
      </c>
      <c r="F1788" t="str">
        <f>TRIM(LEFT(data_to_clean[[#This Row],[revenue]],FIND(" ",data_to_clean[[#This Row],[revenue]])))</f>
        <v>2.6</v>
      </c>
      <c r="G1788" t="str">
        <f>RIGHT(data_to_clean[[#This Row],[revenue]],LEN(data_to_clean[[#This Row],[revenue]])-FIND(" ",data_to_clean[[#This Row],[revenue]]))</f>
        <v>Million</v>
      </c>
      <c r="H1788" s="7">
        <f>VALUE(IF(data_to_clean[[#This Row],[multiplicity]]="Million",_xlfn.CONCAT(SUBSTITUTE(data_to_clean[[#This Row],[number]],".",""),"00000"),_xlfn.CONCAT(SUBSTITUTE(data_to_clean[[#This Row],[number]],".",""),"00000000")))</f>
        <v>2600000</v>
      </c>
      <c r="I1788" t="s">
        <v>6782</v>
      </c>
      <c r="J1788">
        <f>ROUND(VALUE(SUBSTITUTE(data_to_clean[[#This Row],[growth_%]],".",",")),0)</f>
        <v>229</v>
      </c>
      <c r="K1788" t="s">
        <v>297</v>
      </c>
      <c r="L1788">
        <v>19</v>
      </c>
      <c r="M1788">
        <v>3</v>
      </c>
      <c r="N1788">
        <v>2013</v>
      </c>
      <c r="O1788">
        <v>2</v>
      </c>
      <c r="P1788" t="s">
        <v>2055</v>
      </c>
      <c r="Q1788" t="b">
        <f>AND(ISNUMBER(data_to_clean[[#This Row],[revenue_formatted]]),ISNUMBER(data_to_clean[[#This Row],[growth_formatted_%]]),ISNUMBER(data_to_clean[[#This Row],[workers]]),ISNUMBER(data_to_clean[[#This Row],[previous_workers]]),ISNUMBER(data_to_clean[[#This Row],[founded]]),ISNUMBER(data_to_clean[[#This Row],[yrs_on_list]]))</f>
        <v>1</v>
      </c>
    </row>
    <row r="1789" spans="1:17" x14ac:dyDescent="0.25">
      <c r="A1789">
        <v>1783</v>
      </c>
      <c r="B1789" t="s">
        <v>6783</v>
      </c>
      <c r="C1789" t="s">
        <v>52</v>
      </c>
      <c r="D1789" t="str">
        <f>VLOOKUP(data_to_clean[[#This Row],[state]],abbreviation_table[],2,FALSE)</f>
        <v>Florida</v>
      </c>
      <c r="E1789" t="s">
        <v>301</v>
      </c>
      <c r="F1789" t="str">
        <f>TRIM(LEFT(data_to_clean[[#This Row],[revenue]],FIND(" ",data_to_clean[[#This Row],[revenue]])))</f>
        <v>7.1</v>
      </c>
      <c r="G1789" t="str">
        <f>RIGHT(data_to_clean[[#This Row],[revenue]],LEN(data_to_clean[[#This Row],[revenue]])-FIND(" ",data_to_clean[[#This Row],[revenue]]))</f>
        <v>Million</v>
      </c>
      <c r="H1789" s="7">
        <f>VALUE(IF(data_to_clean[[#This Row],[multiplicity]]="Million",_xlfn.CONCAT(SUBSTITUTE(data_to_clean[[#This Row],[number]],".",""),"00000"),_xlfn.CONCAT(SUBSTITUTE(data_to_clean[[#This Row],[number]],".",""),"00000000")))</f>
        <v>7100000</v>
      </c>
      <c r="I1789" t="s">
        <v>6785</v>
      </c>
      <c r="J1789">
        <f>ROUND(VALUE(SUBSTITUTE(data_to_clean[[#This Row],[growth_%]],".",",")),0)</f>
        <v>229</v>
      </c>
      <c r="K1789" t="s">
        <v>18</v>
      </c>
      <c r="L1789">
        <v>17</v>
      </c>
      <c r="M1789">
        <v>12</v>
      </c>
      <c r="N1789">
        <v>2011</v>
      </c>
      <c r="O1789">
        <v>4</v>
      </c>
      <c r="P1789" t="s">
        <v>56</v>
      </c>
      <c r="Q1789" t="b">
        <f>AND(ISNUMBER(data_to_clean[[#This Row],[revenue_formatted]]),ISNUMBER(data_to_clean[[#This Row],[growth_formatted_%]]),ISNUMBER(data_to_clean[[#This Row],[workers]]),ISNUMBER(data_to_clean[[#This Row],[previous_workers]]),ISNUMBER(data_to_clean[[#This Row],[founded]]),ISNUMBER(data_to_clean[[#This Row],[yrs_on_list]]))</f>
        <v>1</v>
      </c>
    </row>
    <row r="1790" spans="1:17" x14ac:dyDescent="0.25">
      <c r="A1790">
        <v>1784</v>
      </c>
      <c r="B1790" t="s">
        <v>6786</v>
      </c>
      <c r="C1790" t="s">
        <v>66</v>
      </c>
      <c r="D1790" t="str">
        <f>VLOOKUP(data_to_clean[[#This Row],[state]],abbreviation_table[],2,FALSE)</f>
        <v>Virginia</v>
      </c>
      <c r="E1790" t="s">
        <v>828</v>
      </c>
      <c r="F1790" t="str">
        <f>TRIM(LEFT(data_to_clean[[#This Row],[revenue]],FIND(" ",data_to_clean[[#This Row],[revenue]])))</f>
        <v>15.9</v>
      </c>
      <c r="G1790" t="str">
        <f>RIGHT(data_to_clean[[#This Row],[revenue]],LEN(data_to_clean[[#This Row],[revenue]])-FIND(" ",data_to_clean[[#This Row],[revenue]]))</f>
        <v>Million</v>
      </c>
      <c r="H1790" s="7">
        <f>VALUE(IF(data_to_clean[[#This Row],[multiplicity]]="Million",_xlfn.CONCAT(SUBSTITUTE(data_to_clean[[#This Row],[number]],".",""),"00000"),_xlfn.CONCAT(SUBSTITUTE(data_to_clean[[#This Row],[number]],".",""),"00000000")))</f>
        <v>15900000</v>
      </c>
      <c r="I1790" t="s">
        <v>6788</v>
      </c>
      <c r="J1790">
        <f>ROUND(VALUE(SUBSTITUTE(data_to_clean[[#This Row],[growth_%]],".",",")),0)</f>
        <v>229</v>
      </c>
      <c r="K1790" t="s">
        <v>297</v>
      </c>
      <c r="L1790">
        <v>150</v>
      </c>
      <c r="M1790">
        <v>98</v>
      </c>
      <c r="N1790">
        <v>1998</v>
      </c>
      <c r="O1790">
        <v>1</v>
      </c>
      <c r="P1790" t="s">
        <v>921</v>
      </c>
      <c r="Q1790" t="b">
        <f>AND(ISNUMBER(data_to_clean[[#This Row],[revenue_formatted]]),ISNUMBER(data_to_clean[[#This Row],[growth_formatted_%]]),ISNUMBER(data_to_clean[[#This Row],[workers]]),ISNUMBER(data_to_clean[[#This Row],[previous_workers]]),ISNUMBER(data_to_clean[[#This Row],[founded]]),ISNUMBER(data_to_clean[[#This Row],[yrs_on_list]]))</f>
        <v>1</v>
      </c>
    </row>
    <row r="1791" spans="1:17" x14ac:dyDescent="0.25">
      <c r="A1791">
        <v>1785</v>
      </c>
      <c r="B1791" t="s">
        <v>6789</v>
      </c>
      <c r="C1791" t="s">
        <v>30</v>
      </c>
      <c r="D1791" t="str">
        <f>VLOOKUP(data_to_clean[[#This Row],[state]],abbreviation_table[],2,FALSE)</f>
        <v>Texas</v>
      </c>
      <c r="E1791" t="s">
        <v>523</v>
      </c>
      <c r="F1791" t="str">
        <f>TRIM(LEFT(data_to_clean[[#This Row],[revenue]],FIND(" ",data_to_clean[[#This Row],[revenue]])))</f>
        <v>7.3</v>
      </c>
      <c r="G1791" t="str">
        <f>RIGHT(data_to_clean[[#This Row],[revenue]],LEN(data_to_clean[[#This Row],[revenue]])-FIND(" ",data_to_clean[[#This Row],[revenue]]))</f>
        <v>Million</v>
      </c>
      <c r="H1791" s="7">
        <f>VALUE(IF(data_to_clean[[#This Row],[multiplicity]]="Million",_xlfn.CONCAT(SUBSTITUTE(data_to_clean[[#This Row],[number]],".",""),"00000"),_xlfn.CONCAT(SUBSTITUTE(data_to_clean[[#This Row],[number]],".",""),"00000000")))</f>
        <v>7300000</v>
      </c>
      <c r="I1791" t="s">
        <v>6791</v>
      </c>
      <c r="J1791">
        <f>ROUND(VALUE(SUBSTITUTE(data_to_clean[[#This Row],[growth_%]],".",",")),0)</f>
        <v>229</v>
      </c>
      <c r="K1791" t="s">
        <v>107</v>
      </c>
      <c r="L1791">
        <v>50</v>
      </c>
      <c r="M1791">
        <v>14</v>
      </c>
      <c r="N1791">
        <v>2006</v>
      </c>
      <c r="O1791">
        <v>2</v>
      </c>
      <c r="P1791" t="s">
        <v>258</v>
      </c>
      <c r="Q1791" t="b">
        <f>AND(ISNUMBER(data_to_clean[[#This Row],[revenue_formatted]]),ISNUMBER(data_to_clean[[#This Row],[growth_formatted_%]]),ISNUMBER(data_to_clean[[#This Row],[workers]]),ISNUMBER(data_to_clean[[#This Row],[previous_workers]]),ISNUMBER(data_to_clean[[#This Row],[founded]]),ISNUMBER(data_to_clean[[#This Row],[yrs_on_list]]))</f>
        <v>1</v>
      </c>
    </row>
    <row r="1792" spans="1:17" x14ac:dyDescent="0.25">
      <c r="A1792">
        <v>1786</v>
      </c>
      <c r="B1792" t="s">
        <v>6792</v>
      </c>
      <c r="C1792" t="s">
        <v>80</v>
      </c>
      <c r="D1792" t="str">
        <f>VLOOKUP(data_to_clean[[#This Row],[state]],abbreviation_table[],2,FALSE)</f>
        <v>California</v>
      </c>
      <c r="E1792" t="s">
        <v>1473</v>
      </c>
      <c r="F1792" t="str">
        <f>TRIM(LEFT(data_to_clean[[#This Row],[revenue]],FIND(" ",data_to_clean[[#This Row],[revenue]])))</f>
        <v>5</v>
      </c>
      <c r="G1792" t="str">
        <f>RIGHT(data_to_clean[[#This Row],[revenue]],LEN(data_to_clean[[#This Row],[revenue]])-FIND(" ",data_to_clean[[#This Row],[revenue]]))</f>
        <v>Million</v>
      </c>
      <c r="H1792" s="7">
        <f>VALUE(IF(data_to_clean[[#This Row],[multiplicity]]="Million",_xlfn.CONCAT(SUBSTITUTE(data_to_clean[[#This Row],[number]],".",""),"00000"),_xlfn.CONCAT(SUBSTITUTE(data_to_clean[[#This Row],[number]],".",""),"00000000")))</f>
        <v>500000</v>
      </c>
      <c r="I1792" t="s">
        <v>6794</v>
      </c>
      <c r="J1792">
        <f>ROUND(VALUE(SUBSTITUTE(data_to_clean[[#This Row],[growth_%]],".",",")),0)</f>
        <v>229</v>
      </c>
      <c r="K1792" t="s">
        <v>336</v>
      </c>
      <c r="L1792">
        <v>235</v>
      </c>
      <c r="M1792">
        <v>108</v>
      </c>
      <c r="N1792">
        <v>2013</v>
      </c>
      <c r="O1792">
        <v>2</v>
      </c>
      <c r="P1792" t="s">
        <v>1403</v>
      </c>
      <c r="Q1792" t="b">
        <f>AND(ISNUMBER(data_to_clean[[#This Row],[revenue_formatted]]),ISNUMBER(data_to_clean[[#This Row],[growth_formatted_%]]),ISNUMBER(data_to_clean[[#This Row],[workers]]),ISNUMBER(data_to_clean[[#This Row],[previous_workers]]),ISNUMBER(data_to_clean[[#This Row],[founded]]),ISNUMBER(data_to_clean[[#This Row],[yrs_on_list]]))</f>
        <v>1</v>
      </c>
    </row>
    <row r="1793" spans="1:17" x14ac:dyDescent="0.25">
      <c r="A1793">
        <v>1787</v>
      </c>
      <c r="B1793" t="s">
        <v>6795</v>
      </c>
      <c r="C1793" t="s">
        <v>341</v>
      </c>
      <c r="D1793" t="str">
        <f>VLOOKUP(data_to_clean[[#This Row],[state]],abbreviation_table[],2,FALSE)</f>
        <v>Massachusetts</v>
      </c>
      <c r="E1793" t="s">
        <v>1814</v>
      </c>
      <c r="F1793" t="str">
        <f>TRIM(LEFT(data_to_clean[[#This Row],[revenue]],FIND(" ",data_to_clean[[#This Row],[revenue]])))</f>
        <v>368.6</v>
      </c>
      <c r="G1793" t="str">
        <f>RIGHT(data_to_clean[[#This Row],[revenue]],LEN(data_to_clean[[#This Row],[revenue]])-FIND(" ",data_to_clean[[#This Row],[revenue]]))</f>
        <v>Million</v>
      </c>
      <c r="H1793" s="7">
        <f>VALUE(IF(data_to_clean[[#This Row],[multiplicity]]="Million",_xlfn.CONCAT(SUBSTITUTE(data_to_clean[[#This Row],[number]],".",""),"00000"),_xlfn.CONCAT(SUBSTITUTE(data_to_clean[[#This Row],[number]],".",""),"00000000")))</f>
        <v>368600000</v>
      </c>
      <c r="I1793" t="s">
        <v>6797</v>
      </c>
      <c r="J1793">
        <f>ROUND(VALUE(SUBSTITUTE(data_to_clean[[#This Row],[growth_%]],".",",")),0)</f>
        <v>228</v>
      </c>
      <c r="K1793" t="s">
        <v>181</v>
      </c>
      <c r="L1793">
        <v>224</v>
      </c>
      <c r="M1793">
        <v>104</v>
      </c>
      <c r="N1793">
        <v>2003</v>
      </c>
      <c r="O1793">
        <v>1</v>
      </c>
      <c r="P1793" t="s">
        <v>344</v>
      </c>
      <c r="Q1793" t="b">
        <f>AND(ISNUMBER(data_to_clean[[#This Row],[revenue_formatted]]),ISNUMBER(data_to_clean[[#This Row],[growth_formatted_%]]),ISNUMBER(data_to_clean[[#This Row],[workers]]),ISNUMBER(data_to_clean[[#This Row],[previous_workers]]),ISNUMBER(data_to_clean[[#This Row],[founded]]),ISNUMBER(data_to_clean[[#This Row],[yrs_on_list]]))</f>
        <v>1</v>
      </c>
    </row>
    <row r="1794" spans="1:17" x14ac:dyDescent="0.25">
      <c r="A1794">
        <v>1788</v>
      </c>
      <c r="B1794" t="s">
        <v>6798</v>
      </c>
      <c r="C1794" t="s">
        <v>1262</v>
      </c>
      <c r="D1794" t="str">
        <f>VLOOKUP(data_to_clean[[#This Row],[state]],abbreviation_table[],2,FALSE)</f>
        <v>South Carolina</v>
      </c>
      <c r="E1794" t="s">
        <v>4377</v>
      </c>
      <c r="F1794" t="str">
        <f>TRIM(LEFT(data_to_clean[[#This Row],[revenue]],FIND(" ",data_to_clean[[#This Row],[revenue]])))</f>
        <v>9.4</v>
      </c>
      <c r="G1794" t="str">
        <f>RIGHT(data_to_clean[[#This Row],[revenue]],LEN(data_to_clean[[#This Row],[revenue]])-FIND(" ",data_to_clean[[#This Row],[revenue]]))</f>
        <v>Million</v>
      </c>
      <c r="H1794" s="7">
        <f>VALUE(IF(data_to_clean[[#This Row],[multiplicity]]="Million",_xlfn.CONCAT(SUBSTITUTE(data_to_clean[[#This Row],[number]],".",""),"00000"),_xlfn.CONCAT(SUBSTITUTE(data_to_clean[[#This Row],[number]],".",""),"00000000")))</f>
        <v>9400000</v>
      </c>
      <c r="I1794" t="s">
        <v>6800</v>
      </c>
      <c r="J1794">
        <f>ROUND(VALUE(SUBSTITUTE(data_to_clean[[#This Row],[growth_%]],".",",")),0)</f>
        <v>228</v>
      </c>
      <c r="K1794" t="s">
        <v>48</v>
      </c>
      <c r="L1794">
        <v>12</v>
      </c>
      <c r="M1794">
        <v>5</v>
      </c>
      <c r="N1794">
        <v>2012</v>
      </c>
      <c r="O1794">
        <v>3</v>
      </c>
      <c r="P1794" t="s">
        <v>1265</v>
      </c>
      <c r="Q1794" t="b">
        <f>AND(ISNUMBER(data_to_clean[[#This Row],[revenue_formatted]]),ISNUMBER(data_to_clean[[#This Row],[growth_formatted_%]]),ISNUMBER(data_to_clean[[#This Row],[workers]]),ISNUMBER(data_to_clean[[#This Row],[previous_workers]]),ISNUMBER(data_to_clean[[#This Row],[founded]]),ISNUMBER(data_to_clean[[#This Row],[yrs_on_list]]))</f>
        <v>1</v>
      </c>
    </row>
    <row r="1795" spans="1:17" x14ac:dyDescent="0.25">
      <c r="A1795">
        <v>1789</v>
      </c>
      <c r="B1795" t="s">
        <v>6801</v>
      </c>
      <c r="C1795" t="s">
        <v>780</v>
      </c>
      <c r="D1795" t="str">
        <f>VLOOKUP(data_to_clean[[#This Row],[state]],abbreviation_table[],2,FALSE)</f>
        <v>New Hampshire</v>
      </c>
      <c r="E1795" t="s">
        <v>1297</v>
      </c>
      <c r="F1795" t="str">
        <f>TRIM(LEFT(data_to_clean[[#This Row],[revenue]],FIND(" ",data_to_clean[[#This Row],[revenue]])))</f>
        <v>8.4</v>
      </c>
      <c r="G1795" t="str">
        <f>RIGHT(data_to_clean[[#This Row],[revenue]],LEN(data_to_clean[[#This Row],[revenue]])-FIND(" ",data_to_clean[[#This Row],[revenue]]))</f>
        <v>Million</v>
      </c>
      <c r="H1795" s="7">
        <f>VALUE(IF(data_to_clean[[#This Row],[multiplicity]]="Million",_xlfn.CONCAT(SUBSTITUTE(data_to_clean[[#This Row],[number]],".",""),"00000"),_xlfn.CONCAT(SUBSTITUTE(data_to_clean[[#This Row],[number]],".",""),"00000000")))</f>
        <v>8400000</v>
      </c>
      <c r="I1795" t="s">
        <v>6803</v>
      </c>
      <c r="J1795">
        <f>ROUND(VALUE(SUBSTITUTE(data_to_clean[[#This Row],[growth_%]],".",",")),0)</f>
        <v>228</v>
      </c>
      <c r="K1795" t="s">
        <v>289</v>
      </c>
      <c r="L1795">
        <v>14</v>
      </c>
      <c r="M1795">
        <v>15</v>
      </c>
      <c r="N1795">
        <v>2008</v>
      </c>
      <c r="O1795">
        <v>1</v>
      </c>
      <c r="P1795" t="s">
        <v>6804</v>
      </c>
      <c r="Q1795" t="b">
        <f>AND(ISNUMBER(data_to_clean[[#This Row],[revenue_formatted]]),ISNUMBER(data_to_clean[[#This Row],[growth_formatted_%]]),ISNUMBER(data_to_clean[[#This Row],[workers]]),ISNUMBER(data_to_clean[[#This Row],[previous_workers]]),ISNUMBER(data_to_clean[[#This Row],[founded]]),ISNUMBER(data_to_clean[[#This Row],[yrs_on_list]]))</f>
        <v>1</v>
      </c>
    </row>
    <row r="1796" spans="1:17" x14ac:dyDescent="0.25">
      <c r="A1796">
        <v>1790</v>
      </c>
      <c r="B1796" t="s">
        <v>6805</v>
      </c>
      <c r="C1796" t="s">
        <v>66</v>
      </c>
      <c r="D1796" t="str">
        <f>VLOOKUP(data_to_clean[[#This Row],[state]],abbreviation_table[],2,FALSE)</f>
        <v>Virginia</v>
      </c>
      <c r="E1796" t="s">
        <v>6807</v>
      </c>
      <c r="F1796" t="str">
        <f>TRIM(LEFT(data_to_clean[[#This Row],[revenue]],FIND(" ",data_to_clean[[#This Row],[revenue]])))</f>
        <v>36.6</v>
      </c>
      <c r="G1796" t="str">
        <f>RIGHT(data_to_clean[[#This Row],[revenue]],LEN(data_to_clean[[#This Row],[revenue]])-FIND(" ",data_to_clean[[#This Row],[revenue]]))</f>
        <v>Million</v>
      </c>
      <c r="H1796" s="7">
        <f>VALUE(IF(data_to_clean[[#This Row],[multiplicity]]="Million",_xlfn.CONCAT(SUBSTITUTE(data_to_clean[[#This Row],[number]],".",""),"00000"),_xlfn.CONCAT(SUBSTITUTE(data_to_clean[[#This Row],[number]],".",""),"00000000")))</f>
        <v>36600000</v>
      </c>
      <c r="I1796" t="s">
        <v>6808</v>
      </c>
      <c r="J1796">
        <f>ROUND(VALUE(SUBSTITUTE(data_to_clean[[#This Row],[growth_%]],".",",")),0)</f>
        <v>228</v>
      </c>
      <c r="K1796" t="s">
        <v>181</v>
      </c>
      <c r="L1796">
        <v>178</v>
      </c>
      <c r="M1796">
        <v>50</v>
      </c>
      <c r="N1796">
        <v>2009</v>
      </c>
      <c r="O1796">
        <v>6</v>
      </c>
      <c r="P1796" t="s">
        <v>6809</v>
      </c>
      <c r="Q1796" t="b">
        <f>AND(ISNUMBER(data_to_clean[[#This Row],[revenue_formatted]]),ISNUMBER(data_to_clean[[#This Row],[growth_formatted_%]]),ISNUMBER(data_to_clean[[#This Row],[workers]]),ISNUMBER(data_to_clean[[#This Row],[previous_workers]]),ISNUMBER(data_to_clean[[#This Row],[founded]]),ISNUMBER(data_to_clean[[#This Row],[yrs_on_list]]))</f>
        <v>1</v>
      </c>
    </row>
    <row r="1797" spans="1:17" x14ac:dyDescent="0.25">
      <c r="A1797">
        <v>1791</v>
      </c>
      <c r="B1797" t="s">
        <v>6810</v>
      </c>
      <c r="C1797" t="s">
        <v>80</v>
      </c>
      <c r="D1797" t="str">
        <f>VLOOKUP(data_to_clean[[#This Row],[state]],abbreviation_table[],2,FALSE)</f>
        <v>California</v>
      </c>
      <c r="E1797" t="s">
        <v>1473</v>
      </c>
      <c r="F1797" t="str">
        <f>TRIM(LEFT(data_to_clean[[#This Row],[revenue]],FIND(" ",data_to_clean[[#This Row],[revenue]])))</f>
        <v>5</v>
      </c>
      <c r="G1797" t="str">
        <f>RIGHT(data_to_clean[[#This Row],[revenue]],LEN(data_to_clean[[#This Row],[revenue]])-FIND(" ",data_to_clean[[#This Row],[revenue]]))</f>
        <v>Million</v>
      </c>
      <c r="H1797" s="7">
        <f>VALUE(IF(data_to_clean[[#This Row],[multiplicity]]="Million",_xlfn.CONCAT(SUBSTITUTE(data_to_clean[[#This Row],[number]],".",""),"00000"),_xlfn.CONCAT(SUBSTITUTE(data_to_clean[[#This Row],[number]],".",""),"00000000")))</f>
        <v>500000</v>
      </c>
      <c r="I1797" t="s">
        <v>6812</v>
      </c>
      <c r="J1797">
        <f>ROUND(VALUE(SUBSTITUTE(data_to_clean[[#This Row],[growth_%]],".",",")),0)</f>
        <v>228</v>
      </c>
      <c r="K1797" t="s">
        <v>623</v>
      </c>
      <c r="L1797">
        <v>6</v>
      </c>
      <c r="M1797">
        <v>2</v>
      </c>
      <c r="N1797">
        <v>2012</v>
      </c>
      <c r="O1797">
        <v>2</v>
      </c>
      <c r="P1797" t="s">
        <v>137</v>
      </c>
      <c r="Q1797" t="b">
        <f>AND(ISNUMBER(data_to_clean[[#This Row],[revenue_formatted]]),ISNUMBER(data_to_clean[[#This Row],[growth_formatted_%]]),ISNUMBER(data_to_clean[[#This Row],[workers]]),ISNUMBER(data_to_clean[[#This Row],[previous_workers]]),ISNUMBER(data_to_clean[[#This Row],[founded]]),ISNUMBER(data_to_clean[[#This Row],[yrs_on_list]]))</f>
        <v>1</v>
      </c>
    </row>
    <row r="1798" spans="1:17" x14ac:dyDescent="0.25">
      <c r="A1798">
        <v>1792</v>
      </c>
      <c r="B1798" t="s">
        <v>6813</v>
      </c>
      <c r="C1798" t="s">
        <v>30</v>
      </c>
      <c r="D1798" t="str">
        <f>VLOOKUP(data_to_clean[[#This Row],[state]],abbreviation_table[],2,FALSE)</f>
        <v>Texas</v>
      </c>
      <c r="E1798" t="s">
        <v>617</v>
      </c>
      <c r="F1798" t="str">
        <f>TRIM(LEFT(data_to_clean[[#This Row],[revenue]],FIND(" ",data_to_clean[[#This Row],[revenue]])))</f>
        <v>3.3</v>
      </c>
      <c r="G1798" t="str">
        <f>RIGHT(data_to_clean[[#This Row],[revenue]],LEN(data_to_clean[[#This Row],[revenue]])-FIND(" ",data_to_clean[[#This Row],[revenue]]))</f>
        <v>Million</v>
      </c>
      <c r="H1798" s="7">
        <f>VALUE(IF(data_to_clean[[#This Row],[multiplicity]]="Million",_xlfn.CONCAT(SUBSTITUTE(data_to_clean[[#This Row],[number]],".",""),"00000"),_xlfn.CONCAT(SUBSTITUTE(data_to_clean[[#This Row],[number]],".",""),"00000000")))</f>
        <v>3300000</v>
      </c>
      <c r="I1798" t="s">
        <v>6815</v>
      </c>
      <c r="J1798">
        <f>ROUND(VALUE(SUBSTITUTE(data_to_clean[[#This Row],[growth_%]],".",",")),0)</f>
        <v>228</v>
      </c>
      <c r="K1798" t="s">
        <v>156</v>
      </c>
      <c r="L1798">
        <v>15</v>
      </c>
      <c r="M1798">
        <v>10</v>
      </c>
      <c r="N1798">
        <v>2010</v>
      </c>
      <c r="O1798">
        <v>1</v>
      </c>
      <c r="P1798" t="s">
        <v>4653</v>
      </c>
      <c r="Q1798" t="b">
        <f>AND(ISNUMBER(data_to_clean[[#This Row],[revenue_formatted]]),ISNUMBER(data_to_clean[[#This Row],[growth_formatted_%]]),ISNUMBER(data_to_clean[[#This Row],[workers]]),ISNUMBER(data_to_clean[[#This Row],[previous_workers]]),ISNUMBER(data_to_clean[[#This Row],[founded]]),ISNUMBER(data_to_clean[[#This Row],[yrs_on_list]]))</f>
        <v>1</v>
      </c>
    </row>
    <row r="1799" spans="1:17" x14ac:dyDescent="0.25">
      <c r="A1799">
        <v>1793</v>
      </c>
      <c r="B1799" t="s">
        <v>6816</v>
      </c>
      <c r="C1799" t="s">
        <v>74</v>
      </c>
      <c r="D1799" t="str">
        <f>VLOOKUP(data_to_clean[[#This Row],[state]],abbreviation_table[],2,FALSE)</f>
        <v>Ohio</v>
      </c>
      <c r="E1799" t="s">
        <v>3474</v>
      </c>
      <c r="F1799" t="str">
        <f>TRIM(LEFT(data_to_clean[[#This Row],[revenue]],FIND(" ",data_to_clean[[#This Row],[revenue]])))</f>
        <v>14.5</v>
      </c>
      <c r="G1799" t="str">
        <f>RIGHT(data_to_clean[[#This Row],[revenue]],LEN(data_to_clean[[#This Row],[revenue]])-FIND(" ",data_to_clean[[#This Row],[revenue]]))</f>
        <v>Million</v>
      </c>
      <c r="H1799" s="7">
        <f>VALUE(IF(data_to_clean[[#This Row],[multiplicity]]="Million",_xlfn.CONCAT(SUBSTITUTE(data_to_clean[[#This Row],[number]],".",""),"00000"),_xlfn.CONCAT(SUBSTITUTE(data_to_clean[[#This Row],[number]],".",""),"00000000")))</f>
        <v>14500000</v>
      </c>
      <c r="I1799" t="s">
        <v>6818</v>
      </c>
      <c r="J1799">
        <f>ROUND(VALUE(SUBSTITUTE(data_to_clean[[#This Row],[growth_%]],".",",")),0)</f>
        <v>228</v>
      </c>
      <c r="K1799" t="s">
        <v>25</v>
      </c>
      <c r="L1799">
        <v>20</v>
      </c>
      <c r="M1799">
        <v>7</v>
      </c>
      <c r="N1799">
        <v>2013</v>
      </c>
      <c r="O1799">
        <v>2</v>
      </c>
      <c r="P1799" t="s">
        <v>4227</v>
      </c>
      <c r="Q1799" t="b">
        <f>AND(ISNUMBER(data_to_clean[[#This Row],[revenue_formatted]]),ISNUMBER(data_to_clean[[#This Row],[growth_formatted_%]]),ISNUMBER(data_to_clean[[#This Row],[workers]]),ISNUMBER(data_to_clean[[#This Row],[previous_workers]]),ISNUMBER(data_to_clean[[#This Row],[founded]]),ISNUMBER(data_to_clean[[#This Row],[yrs_on_list]]))</f>
        <v>1</v>
      </c>
    </row>
    <row r="1800" spans="1:17" x14ac:dyDescent="0.25">
      <c r="A1800">
        <v>1794</v>
      </c>
      <c r="B1800" t="s">
        <v>6819</v>
      </c>
      <c r="C1800" t="s">
        <v>86</v>
      </c>
      <c r="D1800" t="str">
        <f>VLOOKUP(data_to_clean[[#This Row],[state]],abbreviation_table[],2,FALSE)</f>
        <v>Colorado</v>
      </c>
      <c r="E1800" t="s">
        <v>824</v>
      </c>
      <c r="F1800" t="str">
        <f>TRIM(LEFT(data_to_clean[[#This Row],[revenue]],FIND(" ",data_to_clean[[#This Row],[revenue]])))</f>
        <v>2.5</v>
      </c>
      <c r="G1800" t="str">
        <f>RIGHT(data_to_clean[[#This Row],[revenue]],LEN(data_to_clean[[#This Row],[revenue]])-FIND(" ",data_to_clean[[#This Row],[revenue]]))</f>
        <v>Million</v>
      </c>
      <c r="H1800" s="7">
        <f>VALUE(IF(data_to_clean[[#This Row],[multiplicity]]="Million",_xlfn.CONCAT(SUBSTITUTE(data_to_clean[[#This Row],[number]],".",""),"00000"),_xlfn.CONCAT(SUBSTITUTE(data_to_clean[[#This Row],[number]],".",""),"00000000")))</f>
        <v>2500000</v>
      </c>
      <c r="I1800" t="s">
        <v>6821</v>
      </c>
      <c r="J1800">
        <f>ROUND(VALUE(SUBSTITUTE(data_to_clean[[#This Row],[growth_%]],".",",")),0)</f>
        <v>227</v>
      </c>
      <c r="K1800" t="s">
        <v>336</v>
      </c>
      <c r="L1800">
        <v>8</v>
      </c>
      <c r="M1800">
        <v>2</v>
      </c>
      <c r="N1800">
        <v>2010</v>
      </c>
      <c r="O1800">
        <v>1</v>
      </c>
      <c r="P1800" t="s">
        <v>2886</v>
      </c>
      <c r="Q1800" t="b">
        <f>AND(ISNUMBER(data_to_clean[[#This Row],[revenue_formatted]]),ISNUMBER(data_to_clean[[#This Row],[growth_formatted_%]]),ISNUMBER(data_to_clean[[#This Row],[workers]]),ISNUMBER(data_to_clean[[#This Row],[previous_workers]]),ISNUMBER(data_to_clean[[#This Row],[founded]]),ISNUMBER(data_to_clean[[#This Row],[yrs_on_list]]))</f>
        <v>1</v>
      </c>
    </row>
    <row r="1801" spans="1:17" x14ac:dyDescent="0.25">
      <c r="A1801">
        <v>1795</v>
      </c>
      <c r="B1801" t="s">
        <v>6822</v>
      </c>
      <c r="C1801" t="s">
        <v>215</v>
      </c>
      <c r="D1801" t="str">
        <f>VLOOKUP(data_to_clean[[#This Row],[state]],abbreviation_table[],2,FALSE)</f>
        <v>North Carolina</v>
      </c>
      <c r="E1801" t="s">
        <v>861</v>
      </c>
      <c r="F1801" t="str">
        <f>TRIM(LEFT(data_to_clean[[#This Row],[revenue]],FIND(" ",data_to_clean[[#This Row],[revenue]])))</f>
        <v>5.7</v>
      </c>
      <c r="G1801" t="str">
        <f>RIGHT(data_to_clean[[#This Row],[revenue]],LEN(data_to_clean[[#This Row],[revenue]])-FIND(" ",data_to_clean[[#This Row],[revenue]]))</f>
        <v>Million</v>
      </c>
      <c r="H1801" s="7">
        <f>VALUE(IF(data_to_clean[[#This Row],[multiplicity]]="Million",_xlfn.CONCAT(SUBSTITUTE(data_to_clean[[#This Row],[number]],".",""),"00000"),_xlfn.CONCAT(SUBSTITUTE(data_to_clean[[#This Row],[number]],".",""),"00000000")))</f>
        <v>5700000</v>
      </c>
      <c r="I1801" t="s">
        <v>6824</v>
      </c>
      <c r="J1801">
        <f>ROUND(VALUE(SUBSTITUTE(data_to_clean[[#This Row],[growth_%]],".",",")),0)</f>
        <v>227</v>
      </c>
      <c r="K1801" t="s">
        <v>18</v>
      </c>
      <c r="L1801">
        <v>40</v>
      </c>
      <c r="M1801">
        <v>8</v>
      </c>
      <c r="N1801">
        <v>2005</v>
      </c>
      <c r="O1801">
        <v>3</v>
      </c>
      <c r="P1801" t="s">
        <v>422</v>
      </c>
      <c r="Q1801" t="b">
        <f>AND(ISNUMBER(data_to_clean[[#This Row],[revenue_formatted]]),ISNUMBER(data_to_clean[[#This Row],[growth_formatted_%]]),ISNUMBER(data_to_clean[[#This Row],[workers]]),ISNUMBER(data_to_clean[[#This Row],[previous_workers]]),ISNUMBER(data_to_clean[[#This Row],[founded]]),ISNUMBER(data_to_clean[[#This Row],[yrs_on_list]]))</f>
        <v>1</v>
      </c>
    </row>
    <row r="1802" spans="1:17" x14ac:dyDescent="0.25">
      <c r="A1802">
        <v>1796</v>
      </c>
      <c r="B1802" t="s">
        <v>6825</v>
      </c>
      <c r="C1802" t="s">
        <v>2798</v>
      </c>
      <c r="D1802" t="str">
        <f>VLOOKUP(data_to_clean[[#This Row],[state]],abbreviation_table[],2,FALSE)</f>
        <v>Arkansas</v>
      </c>
      <c r="E1802" t="s">
        <v>3494</v>
      </c>
      <c r="F1802" t="str">
        <f>TRIM(LEFT(data_to_clean[[#This Row],[revenue]],FIND(" ",data_to_clean[[#This Row],[revenue]])))</f>
        <v>27</v>
      </c>
      <c r="G1802" t="str">
        <f>RIGHT(data_to_clean[[#This Row],[revenue]],LEN(data_to_clean[[#This Row],[revenue]])-FIND(" ",data_to_clean[[#This Row],[revenue]]))</f>
        <v>Million</v>
      </c>
      <c r="H1802" s="7">
        <f>VALUE(IF(data_to_clean[[#This Row],[multiplicity]]="Million",_xlfn.CONCAT(SUBSTITUTE(data_to_clean[[#This Row],[number]],".",""),"00000"),_xlfn.CONCAT(SUBSTITUTE(data_to_clean[[#This Row],[number]],".",""),"00000000")))</f>
        <v>2700000</v>
      </c>
      <c r="I1802" t="s">
        <v>6827</v>
      </c>
      <c r="J1802">
        <f>ROUND(VALUE(SUBSTITUTE(data_to_clean[[#This Row],[growth_%]],".",",")),0)</f>
        <v>227</v>
      </c>
      <c r="K1802" t="s">
        <v>233</v>
      </c>
      <c r="L1802">
        <v>85</v>
      </c>
      <c r="M1802">
        <v>40</v>
      </c>
      <c r="N1802">
        <v>2013</v>
      </c>
      <c r="O1802">
        <v>2</v>
      </c>
      <c r="P1802" t="s">
        <v>6828</v>
      </c>
      <c r="Q1802" t="b">
        <f>AND(ISNUMBER(data_to_clean[[#This Row],[revenue_formatted]]),ISNUMBER(data_to_clean[[#This Row],[growth_formatted_%]]),ISNUMBER(data_to_clean[[#This Row],[workers]]),ISNUMBER(data_to_clean[[#This Row],[previous_workers]]),ISNUMBER(data_to_clean[[#This Row],[founded]]),ISNUMBER(data_to_clean[[#This Row],[yrs_on_list]]))</f>
        <v>1</v>
      </c>
    </row>
    <row r="1803" spans="1:17" x14ac:dyDescent="0.25">
      <c r="A1803">
        <v>1797</v>
      </c>
      <c r="B1803" t="s">
        <v>6829</v>
      </c>
      <c r="C1803" t="s">
        <v>52</v>
      </c>
      <c r="D1803" t="str">
        <f>VLOOKUP(data_to_clean[[#This Row],[state]],abbreviation_table[],2,FALSE)</f>
        <v>Florida</v>
      </c>
      <c r="E1803" t="s">
        <v>2440</v>
      </c>
      <c r="F1803" t="str">
        <f>TRIM(LEFT(data_to_clean[[#This Row],[revenue]],FIND(" ",data_to_clean[[#This Row],[revenue]])))</f>
        <v>12.5</v>
      </c>
      <c r="G1803" t="str">
        <f>RIGHT(data_to_clean[[#This Row],[revenue]],LEN(data_to_clean[[#This Row],[revenue]])-FIND(" ",data_to_clean[[#This Row],[revenue]]))</f>
        <v>Million</v>
      </c>
      <c r="H1803" s="7">
        <f>VALUE(IF(data_to_clean[[#This Row],[multiplicity]]="Million",_xlfn.CONCAT(SUBSTITUTE(data_to_clean[[#This Row],[number]],".",""),"00000"),_xlfn.CONCAT(SUBSTITUTE(data_to_clean[[#This Row],[number]],".",""),"00000000")))</f>
        <v>12500000</v>
      </c>
      <c r="I1803" t="s">
        <v>6831</v>
      </c>
      <c r="J1803">
        <f>ROUND(VALUE(SUBSTITUTE(data_to_clean[[#This Row],[growth_%]],".",",")),0)</f>
        <v>227</v>
      </c>
      <c r="K1803" t="s">
        <v>55</v>
      </c>
      <c r="L1803">
        <v>30</v>
      </c>
      <c r="M1803">
        <v>10</v>
      </c>
      <c r="N1803">
        <v>2011</v>
      </c>
      <c r="O1803">
        <v>1</v>
      </c>
      <c r="P1803" t="s">
        <v>6832</v>
      </c>
      <c r="Q1803" t="b">
        <f>AND(ISNUMBER(data_to_clean[[#This Row],[revenue_formatted]]),ISNUMBER(data_to_clean[[#This Row],[growth_formatted_%]]),ISNUMBER(data_to_clean[[#This Row],[workers]]),ISNUMBER(data_to_clean[[#This Row],[previous_workers]]),ISNUMBER(data_to_clean[[#This Row],[founded]]),ISNUMBER(data_to_clean[[#This Row],[yrs_on_list]]))</f>
        <v>1</v>
      </c>
    </row>
    <row r="1804" spans="1:17" x14ac:dyDescent="0.25">
      <c r="A1804">
        <v>1798</v>
      </c>
      <c r="B1804" t="s">
        <v>6833</v>
      </c>
      <c r="C1804" t="s">
        <v>80</v>
      </c>
      <c r="D1804" t="str">
        <f>VLOOKUP(data_to_clean[[#This Row],[state]],abbreviation_table[],2,FALSE)</f>
        <v>California</v>
      </c>
      <c r="E1804" t="s">
        <v>2224</v>
      </c>
      <c r="F1804" t="str">
        <f>TRIM(LEFT(data_to_clean[[#This Row],[revenue]],FIND(" ",data_to_clean[[#This Row],[revenue]])))</f>
        <v>12.6</v>
      </c>
      <c r="G1804" t="str">
        <f>RIGHT(data_to_clean[[#This Row],[revenue]],LEN(data_to_clean[[#This Row],[revenue]])-FIND(" ",data_to_clean[[#This Row],[revenue]]))</f>
        <v>Million</v>
      </c>
      <c r="H1804" s="7">
        <f>VALUE(IF(data_to_clean[[#This Row],[multiplicity]]="Million",_xlfn.CONCAT(SUBSTITUTE(data_to_clean[[#This Row],[number]],".",""),"00000"),_xlfn.CONCAT(SUBSTITUTE(data_to_clean[[#This Row],[number]],".",""),"00000000")))</f>
        <v>12600000</v>
      </c>
      <c r="I1804" t="s">
        <v>6835</v>
      </c>
      <c r="J1804">
        <f>ROUND(VALUE(SUBSTITUTE(data_to_clean[[#This Row],[growth_%]],".",",")),0)</f>
        <v>227</v>
      </c>
      <c r="K1804" t="s">
        <v>40</v>
      </c>
      <c r="L1804">
        <v>73</v>
      </c>
      <c r="M1804">
        <v>42</v>
      </c>
      <c r="N1804">
        <v>2012</v>
      </c>
      <c r="O1804">
        <v>5</v>
      </c>
      <c r="P1804" t="s">
        <v>6836</v>
      </c>
      <c r="Q1804" t="b">
        <f>AND(ISNUMBER(data_to_clean[[#This Row],[revenue_formatted]]),ISNUMBER(data_to_clean[[#This Row],[growth_formatted_%]]),ISNUMBER(data_to_clean[[#This Row],[workers]]),ISNUMBER(data_to_clean[[#This Row],[previous_workers]]),ISNUMBER(data_to_clean[[#This Row],[founded]]),ISNUMBER(data_to_clean[[#This Row],[yrs_on_list]]))</f>
        <v>1</v>
      </c>
    </row>
    <row r="1805" spans="1:17" x14ac:dyDescent="0.25">
      <c r="A1805">
        <v>1799</v>
      </c>
      <c r="B1805" t="s">
        <v>6837</v>
      </c>
      <c r="C1805" t="s">
        <v>119</v>
      </c>
      <c r="D1805" t="str">
        <f>VLOOKUP(data_to_clean[[#This Row],[state]],abbreviation_table[],2,FALSE)</f>
        <v>Georgia</v>
      </c>
      <c r="E1805" t="s">
        <v>603</v>
      </c>
      <c r="F1805" t="str">
        <f>TRIM(LEFT(data_to_clean[[#This Row],[revenue]],FIND(" ",data_to_clean[[#This Row],[revenue]])))</f>
        <v>3.8</v>
      </c>
      <c r="G1805" t="str">
        <f>RIGHT(data_to_clean[[#This Row],[revenue]],LEN(data_to_clean[[#This Row],[revenue]])-FIND(" ",data_to_clean[[#This Row],[revenue]]))</f>
        <v>Million</v>
      </c>
      <c r="H1805" s="7">
        <f>VALUE(IF(data_to_clean[[#This Row],[multiplicity]]="Million",_xlfn.CONCAT(SUBSTITUTE(data_to_clean[[#This Row],[number]],".",""),"00000"),_xlfn.CONCAT(SUBSTITUTE(data_to_clean[[#This Row],[number]],".",""),"00000000")))</f>
        <v>3800000</v>
      </c>
      <c r="I1805" t="s">
        <v>6839</v>
      </c>
      <c r="J1805">
        <f>ROUND(VALUE(SUBSTITUTE(data_to_clean[[#This Row],[growth_%]],".",",")),0)</f>
        <v>226</v>
      </c>
      <c r="K1805" t="s">
        <v>289</v>
      </c>
      <c r="L1805">
        <v>25</v>
      </c>
      <c r="M1805">
        <v>12</v>
      </c>
      <c r="N1805">
        <v>2008</v>
      </c>
      <c r="O1805">
        <v>2</v>
      </c>
      <c r="P1805" t="s">
        <v>6840</v>
      </c>
      <c r="Q1805" t="b">
        <f>AND(ISNUMBER(data_to_clean[[#This Row],[revenue_formatted]]),ISNUMBER(data_to_clean[[#This Row],[growth_formatted_%]]),ISNUMBER(data_to_clean[[#This Row],[workers]]),ISNUMBER(data_to_clean[[#This Row],[previous_workers]]),ISNUMBER(data_to_clean[[#This Row],[founded]]),ISNUMBER(data_to_clean[[#This Row],[yrs_on_list]]))</f>
        <v>1</v>
      </c>
    </row>
    <row r="1806" spans="1:17" x14ac:dyDescent="0.25">
      <c r="A1806">
        <v>1800</v>
      </c>
      <c r="B1806" t="s">
        <v>6841</v>
      </c>
      <c r="C1806" t="s">
        <v>341</v>
      </c>
      <c r="D1806" t="str">
        <f>VLOOKUP(data_to_clean[[#This Row],[state]],abbreviation_table[],2,FALSE)</f>
        <v>Massachusetts</v>
      </c>
      <c r="E1806" t="s">
        <v>312</v>
      </c>
      <c r="F1806" t="str">
        <f>TRIM(LEFT(data_to_clean[[#This Row],[revenue]],FIND(" ",data_to_clean[[#This Row],[revenue]])))</f>
        <v>25</v>
      </c>
      <c r="G1806" t="str">
        <f>RIGHT(data_to_clean[[#This Row],[revenue]],LEN(data_to_clean[[#This Row],[revenue]])-FIND(" ",data_to_clean[[#This Row],[revenue]]))</f>
        <v>Million</v>
      </c>
      <c r="H1806" s="7">
        <f>VALUE(IF(data_to_clean[[#This Row],[multiplicity]]="Million",_xlfn.CONCAT(SUBSTITUTE(data_to_clean[[#This Row],[number]],".",""),"00000"),_xlfn.CONCAT(SUBSTITUTE(data_to_clean[[#This Row],[number]],".",""),"00000000")))</f>
        <v>2500000</v>
      </c>
      <c r="I1806" t="s">
        <v>6843</v>
      </c>
      <c r="J1806">
        <f>ROUND(VALUE(SUBSTITUTE(data_to_clean[[#This Row],[growth_%]],".",",")),0)</f>
        <v>226</v>
      </c>
      <c r="K1806" t="s">
        <v>55</v>
      </c>
      <c r="L1806">
        <v>160</v>
      </c>
      <c r="M1806">
        <v>42</v>
      </c>
      <c r="N1806">
        <v>1999</v>
      </c>
      <c r="O1806">
        <v>1</v>
      </c>
      <c r="P1806" t="s">
        <v>6844</v>
      </c>
      <c r="Q1806" t="b">
        <f>AND(ISNUMBER(data_to_clean[[#This Row],[revenue_formatted]]),ISNUMBER(data_to_clean[[#This Row],[growth_formatted_%]]),ISNUMBER(data_to_clean[[#This Row],[workers]]),ISNUMBER(data_to_clean[[#This Row],[previous_workers]]),ISNUMBER(data_to_clean[[#This Row],[founded]]),ISNUMBER(data_to_clean[[#This Row],[yrs_on_list]]))</f>
        <v>1</v>
      </c>
    </row>
    <row r="1807" spans="1:17" x14ac:dyDescent="0.25">
      <c r="A1807">
        <v>1801</v>
      </c>
      <c r="B1807" t="s">
        <v>6845</v>
      </c>
      <c r="C1807" t="s">
        <v>52</v>
      </c>
      <c r="D1807" t="str">
        <f>VLOOKUP(data_to_clean[[#This Row],[state]],abbreviation_table[],2,FALSE)</f>
        <v>Florida</v>
      </c>
      <c r="E1807" t="s">
        <v>283</v>
      </c>
      <c r="F1807" t="str">
        <f>TRIM(LEFT(data_to_clean[[#This Row],[revenue]],FIND(" ",data_to_clean[[#This Row],[revenue]])))</f>
        <v>16.9</v>
      </c>
      <c r="G1807" t="str">
        <f>RIGHT(data_to_clean[[#This Row],[revenue]],LEN(data_to_clean[[#This Row],[revenue]])-FIND(" ",data_to_clean[[#This Row],[revenue]]))</f>
        <v>Million</v>
      </c>
      <c r="H1807" s="7">
        <f>VALUE(IF(data_to_clean[[#This Row],[multiplicity]]="Million",_xlfn.CONCAT(SUBSTITUTE(data_to_clean[[#This Row],[number]],".",""),"00000"),_xlfn.CONCAT(SUBSTITUTE(data_to_clean[[#This Row],[number]],".",""),"00000000")))</f>
        <v>16900000</v>
      </c>
      <c r="I1807" t="s">
        <v>6847</v>
      </c>
      <c r="J1807">
        <f>ROUND(VALUE(SUBSTITUTE(data_to_clean[[#This Row],[growth_%]],".",",")),0)</f>
        <v>226</v>
      </c>
      <c r="K1807" t="s">
        <v>25</v>
      </c>
      <c r="L1807">
        <v>74</v>
      </c>
      <c r="M1807">
        <v>15</v>
      </c>
      <c r="N1807">
        <v>2009</v>
      </c>
      <c r="O1807">
        <v>3</v>
      </c>
      <c r="P1807" t="s">
        <v>662</v>
      </c>
      <c r="Q1807" t="b">
        <f>AND(ISNUMBER(data_to_clean[[#This Row],[revenue_formatted]]),ISNUMBER(data_to_clean[[#This Row],[growth_formatted_%]]),ISNUMBER(data_to_clean[[#This Row],[workers]]),ISNUMBER(data_to_clean[[#This Row],[previous_workers]]),ISNUMBER(data_to_clean[[#This Row],[founded]]),ISNUMBER(data_to_clean[[#This Row],[yrs_on_list]]))</f>
        <v>1</v>
      </c>
    </row>
    <row r="1808" spans="1:17" x14ac:dyDescent="0.25">
      <c r="A1808">
        <v>1802</v>
      </c>
      <c r="B1808" t="s">
        <v>6848</v>
      </c>
      <c r="C1808" t="s">
        <v>333</v>
      </c>
      <c r="D1808" t="str">
        <f>VLOOKUP(data_to_clean[[#This Row],[state]],abbreviation_table[],2,FALSE)</f>
        <v>Alabama</v>
      </c>
      <c r="E1808" t="s">
        <v>1080</v>
      </c>
      <c r="F1808" t="str">
        <f>TRIM(LEFT(data_to_clean[[#This Row],[revenue]],FIND(" ",data_to_clean[[#This Row],[revenue]])))</f>
        <v>7.7</v>
      </c>
      <c r="G1808" t="str">
        <f>RIGHT(data_to_clean[[#This Row],[revenue]],LEN(data_to_clean[[#This Row],[revenue]])-FIND(" ",data_to_clean[[#This Row],[revenue]]))</f>
        <v>Million</v>
      </c>
      <c r="H1808" s="7">
        <f>VALUE(IF(data_to_clean[[#This Row],[multiplicity]]="Million",_xlfn.CONCAT(SUBSTITUTE(data_to_clean[[#This Row],[number]],".",""),"00000"),_xlfn.CONCAT(SUBSTITUTE(data_to_clean[[#This Row],[number]],".",""),"00000000")))</f>
        <v>7700000</v>
      </c>
      <c r="I1808" t="s">
        <v>6850</v>
      </c>
      <c r="J1808">
        <f>ROUND(VALUE(SUBSTITUTE(data_to_clean[[#This Row],[growth_%]],".",",")),0)</f>
        <v>226</v>
      </c>
      <c r="K1808" t="s">
        <v>69</v>
      </c>
      <c r="L1808">
        <v>19</v>
      </c>
      <c r="M1808">
        <v>9</v>
      </c>
      <c r="N1808">
        <v>2001</v>
      </c>
      <c r="O1808">
        <v>3</v>
      </c>
      <c r="P1808" t="s">
        <v>1526</v>
      </c>
      <c r="Q1808" t="b">
        <f>AND(ISNUMBER(data_to_clean[[#This Row],[revenue_formatted]]),ISNUMBER(data_to_clean[[#This Row],[growth_formatted_%]]),ISNUMBER(data_to_clean[[#This Row],[workers]]),ISNUMBER(data_to_clean[[#This Row],[previous_workers]]),ISNUMBER(data_to_clean[[#This Row],[founded]]),ISNUMBER(data_to_clean[[#This Row],[yrs_on_list]]))</f>
        <v>1</v>
      </c>
    </row>
    <row r="1809" spans="1:17" x14ac:dyDescent="0.25">
      <c r="A1809">
        <v>1803</v>
      </c>
      <c r="B1809" t="s">
        <v>6851</v>
      </c>
      <c r="C1809" t="s">
        <v>105</v>
      </c>
      <c r="D1809" t="str">
        <f>VLOOKUP(data_to_clean[[#This Row],[state]],abbreviation_table[],2,FALSE)</f>
        <v>New York</v>
      </c>
      <c r="E1809" t="s">
        <v>6558</v>
      </c>
      <c r="F1809" t="str">
        <f>TRIM(LEFT(data_to_clean[[#This Row],[revenue]],FIND(" ",data_to_clean[[#This Row],[revenue]])))</f>
        <v>35.5</v>
      </c>
      <c r="G1809" t="str">
        <f>RIGHT(data_to_clean[[#This Row],[revenue]],LEN(data_to_clean[[#This Row],[revenue]])-FIND(" ",data_to_clean[[#This Row],[revenue]]))</f>
        <v>Million</v>
      </c>
      <c r="H1809" s="7">
        <f>VALUE(IF(data_to_clean[[#This Row],[multiplicity]]="Million",_xlfn.CONCAT(SUBSTITUTE(data_to_clean[[#This Row],[number]],".",""),"00000"),_xlfn.CONCAT(SUBSTITUTE(data_to_clean[[#This Row],[number]],".",""),"00000000")))</f>
        <v>35500000</v>
      </c>
      <c r="I1809" t="s">
        <v>6853</v>
      </c>
      <c r="J1809">
        <f>ROUND(VALUE(SUBSTITUTE(data_to_clean[[#This Row],[growth_%]],".",",")),0)</f>
        <v>226</v>
      </c>
      <c r="K1809" t="s">
        <v>55</v>
      </c>
      <c r="L1809">
        <v>295</v>
      </c>
      <c r="M1809">
        <v>95</v>
      </c>
      <c r="N1809">
        <v>1999</v>
      </c>
      <c r="O1809">
        <v>6</v>
      </c>
      <c r="P1809" t="s">
        <v>108</v>
      </c>
      <c r="Q1809" t="b">
        <f>AND(ISNUMBER(data_to_clean[[#This Row],[revenue_formatted]]),ISNUMBER(data_to_clean[[#This Row],[growth_formatted_%]]),ISNUMBER(data_to_clean[[#This Row],[workers]]),ISNUMBER(data_to_clean[[#This Row],[previous_workers]]),ISNUMBER(data_to_clean[[#This Row],[founded]]),ISNUMBER(data_to_clean[[#This Row],[yrs_on_list]]))</f>
        <v>1</v>
      </c>
    </row>
    <row r="1810" spans="1:17" x14ac:dyDescent="0.25">
      <c r="A1810">
        <v>1804</v>
      </c>
      <c r="B1810" t="s">
        <v>6854</v>
      </c>
      <c r="C1810" t="s">
        <v>80</v>
      </c>
      <c r="D1810" t="str">
        <f>VLOOKUP(data_to_clean[[#This Row],[state]],abbreviation_table[],2,FALSE)</f>
        <v>California</v>
      </c>
      <c r="E1810" t="s">
        <v>626</v>
      </c>
      <c r="F1810" t="str">
        <f>TRIM(LEFT(data_to_clean[[#This Row],[revenue]],FIND(" ",data_to_clean[[#This Row],[revenue]])))</f>
        <v>3.7</v>
      </c>
      <c r="G1810" t="str">
        <f>RIGHT(data_to_clean[[#This Row],[revenue]],LEN(data_to_clean[[#This Row],[revenue]])-FIND(" ",data_to_clean[[#This Row],[revenue]]))</f>
        <v>Million</v>
      </c>
      <c r="H1810" s="7">
        <f>VALUE(IF(data_to_clean[[#This Row],[multiplicity]]="Million",_xlfn.CONCAT(SUBSTITUTE(data_to_clean[[#This Row],[number]],".",""),"00000"),_xlfn.CONCAT(SUBSTITUTE(data_to_clean[[#This Row],[number]],".",""),"00000000")))</f>
        <v>3700000</v>
      </c>
      <c r="I1810" t="s">
        <v>6856</v>
      </c>
      <c r="J1810">
        <f>ROUND(VALUE(SUBSTITUTE(data_to_clean[[#This Row],[growth_%]],".",",")),0)</f>
        <v>226</v>
      </c>
      <c r="K1810" t="s">
        <v>40</v>
      </c>
      <c r="L1810">
        <v>5</v>
      </c>
      <c r="M1810">
        <v>3</v>
      </c>
      <c r="N1810">
        <v>2013</v>
      </c>
      <c r="O1810">
        <v>2</v>
      </c>
      <c r="P1810" t="s">
        <v>530</v>
      </c>
      <c r="Q1810" t="b">
        <f>AND(ISNUMBER(data_to_clean[[#This Row],[revenue_formatted]]),ISNUMBER(data_to_clean[[#This Row],[growth_formatted_%]]),ISNUMBER(data_to_clean[[#This Row],[workers]]),ISNUMBER(data_to_clean[[#This Row],[previous_workers]]),ISNUMBER(data_to_clean[[#This Row],[founded]]),ISNUMBER(data_to_clean[[#This Row],[yrs_on_list]]))</f>
        <v>1</v>
      </c>
    </row>
    <row r="1811" spans="1:17" x14ac:dyDescent="0.25">
      <c r="A1811">
        <v>1805</v>
      </c>
      <c r="B1811" t="s">
        <v>6857</v>
      </c>
      <c r="C1811" t="s">
        <v>780</v>
      </c>
      <c r="D1811" t="str">
        <f>VLOOKUP(data_to_clean[[#This Row],[state]],abbreviation_table[],2,FALSE)</f>
        <v>New Hampshire</v>
      </c>
      <c r="E1811" t="s">
        <v>1342</v>
      </c>
      <c r="F1811" t="str">
        <f>TRIM(LEFT(data_to_clean[[#This Row],[revenue]],FIND(" ",data_to_clean[[#This Row],[revenue]])))</f>
        <v>9.1</v>
      </c>
      <c r="G1811" t="str">
        <f>RIGHT(data_to_clean[[#This Row],[revenue]],LEN(data_to_clean[[#This Row],[revenue]])-FIND(" ",data_to_clean[[#This Row],[revenue]]))</f>
        <v>Million</v>
      </c>
      <c r="H1811" s="7">
        <f>VALUE(IF(data_to_clean[[#This Row],[multiplicity]]="Million",_xlfn.CONCAT(SUBSTITUTE(data_to_clean[[#This Row],[number]],".",""),"00000"),_xlfn.CONCAT(SUBSTITUTE(data_to_clean[[#This Row],[number]],".",""),"00000000")))</f>
        <v>9100000</v>
      </c>
      <c r="I1811" t="s">
        <v>6859</v>
      </c>
      <c r="J1811">
        <f>ROUND(VALUE(SUBSTITUTE(data_to_clean[[#This Row],[growth_%]],".",",")),0)</f>
        <v>226</v>
      </c>
      <c r="K1811" t="s">
        <v>18</v>
      </c>
      <c r="L1811">
        <v>33</v>
      </c>
      <c r="M1811">
        <v>16</v>
      </c>
      <c r="N1811">
        <v>2009</v>
      </c>
      <c r="O1811">
        <v>1</v>
      </c>
      <c r="P1811" t="s">
        <v>6860</v>
      </c>
      <c r="Q1811" t="b">
        <f>AND(ISNUMBER(data_to_clean[[#This Row],[revenue_formatted]]),ISNUMBER(data_to_clean[[#This Row],[growth_formatted_%]]),ISNUMBER(data_to_clean[[#This Row],[workers]]),ISNUMBER(data_to_clean[[#This Row],[previous_workers]]),ISNUMBER(data_to_clean[[#This Row],[founded]]),ISNUMBER(data_to_clean[[#This Row],[yrs_on_list]]))</f>
        <v>1</v>
      </c>
    </row>
    <row r="1812" spans="1:17" x14ac:dyDescent="0.25">
      <c r="A1812">
        <v>1806</v>
      </c>
      <c r="B1812" t="s">
        <v>6861</v>
      </c>
      <c r="C1812" t="s">
        <v>52</v>
      </c>
      <c r="D1812" t="str">
        <f>VLOOKUP(data_to_clean[[#This Row],[state]],abbreviation_table[],2,FALSE)</f>
        <v>Florida</v>
      </c>
      <c r="E1812" t="s">
        <v>6863</v>
      </c>
      <c r="F1812" t="str">
        <f>TRIM(LEFT(data_to_clean[[#This Row],[revenue]],FIND(" ",data_to_clean[[#This Row],[revenue]])))</f>
        <v>79.8</v>
      </c>
      <c r="G1812" t="str">
        <f>RIGHT(data_to_clean[[#This Row],[revenue]],LEN(data_to_clean[[#This Row],[revenue]])-FIND(" ",data_to_clean[[#This Row],[revenue]]))</f>
        <v>Million</v>
      </c>
      <c r="H1812" s="7">
        <f>VALUE(IF(data_to_clean[[#This Row],[multiplicity]]="Million",_xlfn.CONCAT(SUBSTITUTE(data_to_clean[[#This Row],[number]],".",""),"00000"),_xlfn.CONCAT(SUBSTITUTE(data_to_clean[[#This Row],[number]],".",""),"00000000")))</f>
        <v>79800000</v>
      </c>
      <c r="I1812" t="s">
        <v>6864</v>
      </c>
      <c r="J1812">
        <f>ROUND(VALUE(SUBSTITUTE(data_to_clean[[#This Row],[growth_%]],".",",")),0)</f>
        <v>226</v>
      </c>
      <c r="K1812" t="s">
        <v>329</v>
      </c>
      <c r="L1812">
        <v>470</v>
      </c>
      <c r="M1812">
        <v>220</v>
      </c>
      <c r="N1812">
        <v>2011</v>
      </c>
      <c r="O1812">
        <v>6</v>
      </c>
      <c r="P1812" t="s">
        <v>203</v>
      </c>
      <c r="Q1812" t="b">
        <f>AND(ISNUMBER(data_to_clean[[#This Row],[revenue_formatted]]),ISNUMBER(data_to_clean[[#This Row],[growth_formatted_%]]),ISNUMBER(data_to_clean[[#This Row],[workers]]),ISNUMBER(data_to_clean[[#This Row],[previous_workers]]),ISNUMBER(data_to_clean[[#This Row],[founded]]),ISNUMBER(data_to_clean[[#This Row],[yrs_on_list]]))</f>
        <v>1</v>
      </c>
    </row>
    <row r="1813" spans="1:17" x14ac:dyDescent="0.25">
      <c r="A1813">
        <v>1807</v>
      </c>
      <c r="B1813" t="s">
        <v>6865</v>
      </c>
      <c r="C1813" t="s">
        <v>30</v>
      </c>
      <c r="D1813" t="str">
        <f>VLOOKUP(data_to_clean[[#This Row],[state]],abbreviation_table[],2,FALSE)</f>
        <v>Texas</v>
      </c>
      <c r="E1813" t="s">
        <v>371</v>
      </c>
      <c r="F1813" t="str">
        <f>TRIM(LEFT(data_to_clean[[#This Row],[revenue]],FIND(" ",data_to_clean[[#This Row],[revenue]])))</f>
        <v>21</v>
      </c>
      <c r="G1813" t="str">
        <f>RIGHT(data_to_clean[[#This Row],[revenue]],LEN(data_to_clean[[#This Row],[revenue]])-FIND(" ",data_to_clean[[#This Row],[revenue]]))</f>
        <v>Million</v>
      </c>
      <c r="H1813" s="7">
        <f>VALUE(IF(data_to_clean[[#This Row],[multiplicity]]="Million",_xlfn.CONCAT(SUBSTITUTE(data_to_clean[[#This Row],[number]],".",""),"00000"),_xlfn.CONCAT(SUBSTITUTE(data_to_clean[[#This Row],[number]],".",""),"00000000")))</f>
        <v>2100000</v>
      </c>
      <c r="I1813" t="s">
        <v>6867</v>
      </c>
      <c r="J1813">
        <f>ROUND(VALUE(SUBSTITUTE(data_to_clean[[#This Row],[growth_%]],".",",")),0)</f>
        <v>226</v>
      </c>
      <c r="K1813" t="s">
        <v>55</v>
      </c>
      <c r="L1813">
        <v>111</v>
      </c>
      <c r="M1813">
        <v>55</v>
      </c>
      <c r="N1813">
        <v>2012</v>
      </c>
      <c r="O1813">
        <v>2</v>
      </c>
      <c r="P1813" t="s">
        <v>330</v>
      </c>
      <c r="Q1813" t="b">
        <f>AND(ISNUMBER(data_to_clean[[#This Row],[revenue_formatted]]),ISNUMBER(data_to_clean[[#This Row],[growth_formatted_%]]),ISNUMBER(data_to_clean[[#This Row],[workers]]),ISNUMBER(data_to_clean[[#This Row],[previous_workers]]),ISNUMBER(data_to_clean[[#This Row],[founded]]),ISNUMBER(data_to_clean[[#This Row],[yrs_on_list]]))</f>
        <v>1</v>
      </c>
    </row>
    <row r="1814" spans="1:17" x14ac:dyDescent="0.25">
      <c r="A1814">
        <v>1808</v>
      </c>
      <c r="B1814" t="s">
        <v>6868</v>
      </c>
      <c r="C1814" t="s">
        <v>753</v>
      </c>
      <c r="D1814" t="str">
        <f>VLOOKUP(data_to_clean[[#This Row],[state]],abbreviation_table[],2,FALSE)</f>
        <v>Nevada</v>
      </c>
      <c r="E1814" t="s">
        <v>485</v>
      </c>
      <c r="F1814" t="str">
        <f>TRIM(LEFT(data_to_clean[[#This Row],[revenue]],FIND(" ",data_to_clean[[#This Row],[revenue]])))</f>
        <v>4.5</v>
      </c>
      <c r="G1814" t="str">
        <f>RIGHT(data_to_clean[[#This Row],[revenue]],LEN(data_to_clean[[#This Row],[revenue]])-FIND(" ",data_to_clean[[#This Row],[revenue]]))</f>
        <v>Million</v>
      </c>
      <c r="H1814" s="7">
        <f>VALUE(IF(data_to_clean[[#This Row],[multiplicity]]="Million",_xlfn.CONCAT(SUBSTITUTE(data_to_clean[[#This Row],[number]],".",""),"00000"),_xlfn.CONCAT(SUBSTITUTE(data_to_clean[[#This Row],[number]],".",""),"00000000")))</f>
        <v>4500000</v>
      </c>
      <c r="I1814" t="s">
        <v>6870</v>
      </c>
      <c r="J1814">
        <f>ROUND(VALUE(SUBSTITUTE(data_to_clean[[#This Row],[growth_%]],".",",")),0)</f>
        <v>225</v>
      </c>
      <c r="K1814" t="s">
        <v>156</v>
      </c>
      <c r="L1814">
        <v>14</v>
      </c>
      <c r="M1814">
        <v>5</v>
      </c>
      <c r="N1814">
        <v>2008</v>
      </c>
      <c r="O1814">
        <v>1</v>
      </c>
      <c r="P1814" t="s">
        <v>757</v>
      </c>
      <c r="Q1814" t="b">
        <f>AND(ISNUMBER(data_to_clean[[#This Row],[revenue_formatted]]),ISNUMBER(data_to_clean[[#This Row],[growth_formatted_%]]),ISNUMBER(data_to_clean[[#This Row],[workers]]),ISNUMBER(data_to_clean[[#This Row],[previous_workers]]),ISNUMBER(data_to_clean[[#This Row],[founded]]),ISNUMBER(data_to_clean[[#This Row],[yrs_on_list]]))</f>
        <v>1</v>
      </c>
    </row>
    <row r="1815" spans="1:17" x14ac:dyDescent="0.25">
      <c r="A1815">
        <v>1809</v>
      </c>
      <c r="B1815" t="s">
        <v>6871</v>
      </c>
      <c r="C1815" t="s">
        <v>780</v>
      </c>
      <c r="D1815" t="str">
        <f>VLOOKUP(data_to_clean[[#This Row],[state]],abbreviation_table[],2,FALSE)</f>
        <v>New Hampshire</v>
      </c>
      <c r="E1815" t="s">
        <v>927</v>
      </c>
      <c r="F1815" t="str">
        <f>TRIM(LEFT(data_to_clean[[#This Row],[revenue]],FIND(" ",data_to_clean[[#This Row],[revenue]])))</f>
        <v>6.9</v>
      </c>
      <c r="G1815" t="str">
        <f>RIGHT(data_to_clean[[#This Row],[revenue]],LEN(data_to_clean[[#This Row],[revenue]])-FIND(" ",data_to_clean[[#This Row],[revenue]]))</f>
        <v>Million</v>
      </c>
      <c r="H1815" s="7">
        <f>VALUE(IF(data_to_clean[[#This Row],[multiplicity]]="Million",_xlfn.CONCAT(SUBSTITUTE(data_to_clean[[#This Row],[number]],".",""),"00000"),_xlfn.CONCAT(SUBSTITUTE(data_to_clean[[#This Row],[number]],".",""),"00000000")))</f>
        <v>6900000</v>
      </c>
      <c r="I1815" t="s">
        <v>6873</v>
      </c>
      <c r="J1815">
        <f>ROUND(VALUE(SUBSTITUTE(data_to_clean[[#This Row],[growth_%]],".",",")),0)</f>
        <v>225</v>
      </c>
      <c r="K1815" t="s">
        <v>156</v>
      </c>
      <c r="L1815">
        <v>54</v>
      </c>
      <c r="M1815">
        <v>14</v>
      </c>
      <c r="N1815">
        <v>2005</v>
      </c>
      <c r="O1815">
        <v>1</v>
      </c>
      <c r="P1815" t="s">
        <v>6860</v>
      </c>
      <c r="Q1815" t="b">
        <f>AND(ISNUMBER(data_to_clean[[#This Row],[revenue_formatted]]),ISNUMBER(data_to_clean[[#This Row],[growth_formatted_%]]),ISNUMBER(data_to_clean[[#This Row],[workers]]),ISNUMBER(data_to_clean[[#This Row],[previous_workers]]),ISNUMBER(data_to_clean[[#This Row],[founded]]),ISNUMBER(data_to_clean[[#This Row],[yrs_on_list]]))</f>
        <v>1</v>
      </c>
    </row>
    <row r="1816" spans="1:17" x14ac:dyDescent="0.25">
      <c r="A1816">
        <v>1810</v>
      </c>
      <c r="B1816" t="s">
        <v>6874</v>
      </c>
      <c r="C1816" t="s">
        <v>30</v>
      </c>
      <c r="D1816" t="str">
        <f>VLOOKUP(data_to_clean[[#This Row],[state]],abbreviation_table[],2,FALSE)</f>
        <v>Texas</v>
      </c>
      <c r="E1816" t="s">
        <v>861</v>
      </c>
      <c r="F1816" t="str">
        <f>TRIM(LEFT(data_to_clean[[#This Row],[revenue]],FIND(" ",data_to_clean[[#This Row],[revenue]])))</f>
        <v>5.7</v>
      </c>
      <c r="G1816" t="str">
        <f>RIGHT(data_to_clean[[#This Row],[revenue]],LEN(data_to_clean[[#This Row],[revenue]])-FIND(" ",data_to_clean[[#This Row],[revenue]]))</f>
        <v>Million</v>
      </c>
      <c r="H1816" s="7">
        <f>VALUE(IF(data_to_clean[[#This Row],[multiplicity]]="Million",_xlfn.CONCAT(SUBSTITUTE(data_to_clean[[#This Row],[number]],".",""),"00000"),_xlfn.CONCAT(SUBSTITUTE(data_to_clean[[#This Row],[number]],".",""),"00000000")))</f>
        <v>5700000</v>
      </c>
      <c r="I1816" t="s">
        <v>6876</v>
      </c>
      <c r="J1816">
        <f>ROUND(VALUE(SUBSTITUTE(data_to_clean[[#This Row],[growth_%]],".",",")),0)</f>
        <v>225</v>
      </c>
      <c r="K1816" t="s">
        <v>40</v>
      </c>
      <c r="L1816">
        <v>50</v>
      </c>
      <c r="M1816">
        <v>14</v>
      </c>
      <c r="N1816">
        <v>2009</v>
      </c>
      <c r="O1816">
        <v>2</v>
      </c>
      <c r="P1816" t="s">
        <v>6877</v>
      </c>
      <c r="Q1816" t="b">
        <f>AND(ISNUMBER(data_to_clean[[#This Row],[revenue_formatted]]),ISNUMBER(data_to_clean[[#This Row],[growth_formatted_%]]),ISNUMBER(data_to_clean[[#This Row],[workers]]),ISNUMBER(data_to_clean[[#This Row],[previous_workers]]),ISNUMBER(data_to_clean[[#This Row],[founded]]),ISNUMBER(data_to_clean[[#This Row],[yrs_on_list]]))</f>
        <v>1</v>
      </c>
    </row>
    <row r="1817" spans="1:17" x14ac:dyDescent="0.25">
      <c r="A1817">
        <v>1811</v>
      </c>
      <c r="B1817" t="s">
        <v>6878</v>
      </c>
      <c r="C1817" t="s">
        <v>52</v>
      </c>
      <c r="D1817" t="str">
        <f>VLOOKUP(data_to_clean[[#This Row],[state]],abbreviation_table[],2,FALSE)</f>
        <v>Florida</v>
      </c>
      <c r="E1817" t="s">
        <v>674</v>
      </c>
      <c r="F1817" t="str">
        <f>TRIM(LEFT(data_to_clean[[#This Row],[revenue]],FIND(" ",data_to_clean[[#This Row],[revenue]])))</f>
        <v>30</v>
      </c>
      <c r="G1817" t="str">
        <f>RIGHT(data_to_clean[[#This Row],[revenue]],LEN(data_to_clean[[#This Row],[revenue]])-FIND(" ",data_to_clean[[#This Row],[revenue]]))</f>
        <v>Million</v>
      </c>
      <c r="H1817" s="7">
        <f>VALUE(IF(data_to_clean[[#This Row],[multiplicity]]="Million",_xlfn.CONCAT(SUBSTITUTE(data_to_clean[[#This Row],[number]],".",""),"00000"),_xlfn.CONCAT(SUBSTITUTE(data_to_clean[[#This Row],[number]],".",""),"00000000")))</f>
        <v>3000000</v>
      </c>
      <c r="I1817" t="s">
        <v>6880</v>
      </c>
      <c r="J1817">
        <f>ROUND(VALUE(SUBSTITUTE(data_to_clean[[#This Row],[growth_%]],".",",")),0)</f>
        <v>225</v>
      </c>
      <c r="K1817" t="s">
        <v>55</v>
      </c>
      <c r="L1817">
        <v>65</v>
      </c>
      <c r="M1817">
        <v>12</v>
      </c>
      <c r="N1817">
        <v>2012</v>
      </c>
      <c r="O1817">
        <v>1</v>
      </c>
      <c r="P1817" t="s">
        <v>1800</v>
      </c>
      <c r="Q1817" t="b">
        <f>AND(ISNUMBER(data_to_clean[[#This Row],[revenue_formatted]]),ISNUMBER(data_to_clean[[#This Row],[growth_formatted_%]]),ISNUMBER(data_to_clean[[#This Row],[workers]]),ISNUMBER(data_to_clean[[#This Row],[previous_workers]]),ISNUMBER(data_to_clean[[#This Row],[founded]]),ISNUMBER(data_to_clean[[#This Row],[yrs_on_list]]))</f>
        <v>1</v>
      </c>
    </row>
    <row r="1818" spans="1:17" x14ac:dyDescent="0.25">
      <c r="A1818">
        <v>1812</v>
      </c>
      <c r="B1818" t="s">
        <v>6881</v>
      </c>
      <c r="C1818" t="s">
        <v>74</v>
      </c>
      <c r="D1818" t="str">
        <f>VLOOKUP(data_to_clean[[#This Row],[state]],abbreviation_table[],2,FALSE)</f>
        <v>Ohio</v>
      </c>
      <c r="E1818" t="s">
        <v>2284</v>
      </c>
      <c r="F1818" t="str">
        <f>TRIM(LEFT(data_to_clean[[#This Row],[revenue]],FIND(" ",data_to_clean[[#This Row],[revenue]])))</f>
        <v>7.9</v>
      </c>
      <c r="G1818" t="str">
        <f>RIGHT(data_to_clean[[#This Row],[revenue]],LEN(data_to_clean[[#This Row],[revenue]])-FIND(" ",data_to_clean[[#This Row],[revenue]]))</f>
        <v>Million</v>
      </c>
      <c r="H1818" s="7">
        <f>VALUE(IF(data_to_clean[[#This Row],[multiplicity]]="Million",_xlfn.CONCAT(SUBSTITUTE(data_to_clean[[#This Row],[number]],".",""),"00000"),_xlfn.CONCAT(SUBSTITUTE(data_to_clean[[#This Row],[number]],".",""),"00000000")))</f>
        <v>7900000</v>
      </c>
      <c r="I1818" t="s">
        <v>6883</v>
      </c>
      <c r="J1818">
        <f>ROUND(VALUE(SUBSTITUTE(data_to_clean[[#This Row],[growth_%]],".",",")),0)</f>
        <v>225</v>
      </c>
      <c r="K1818" t="s">
        <v>211</v>
      </c>
      <c r="L1818">
        <v>35</v>
      </c>
      <c r="M1818">
        <v>10</v>
      </c>
      <c r="N1818">
        <v>2012</v>
      </c>
      <c r="O1818">
        <v>4</v>
      </c>
      <c r="P1818" t="s">
        <v>6884</v>
      </c>
      <c r="Q1818" t="b">
        <f>AND(ISNUMBER(data_to_clean[[#This Row],[revenue_formatted]]),ISNUMBER(data_to_clean[[#This Row],[growth_formatted_%]]),ISNUMBER(data_to_clean[[#This Row],[workers]]),ISNUMBER(data_to_clean[[#This Row],[previous_workers]]),ISNUMBER(data_to_clean[[#This Row],[founded]]),ISNUMBER(data_to_clean[[#This Row],[yrs_on_list]]))</f>
        <v>1</v>
      </c>
    </row>
    <row r="1819" spans="1:17" x14ac:dyDescent="0.25">
      <c r="A1819">
        <v>1813</v>
      </c>
      <c r="B1819" t="s">
        <v>6885</v>
      </c>
      <c r="C1819" t="s">
        <v>166</v>
      </c>
      <c r="D1819" t="str">
        <f>VLOOKUP(data_to_clean[[#This Row],[state]],abbreviation_table[],2,FALSE)</f>
        <v>Utah</v>
      </c>
      <c r="E1819" t="s">
        <v>255</v>
      </c>
      <c r="F1819" t="str">
        <f>TRIM(LEFT(data_to_clean[[#This Row],[revenue]],FIND(" ",data_to_clean[[#This Row],[revenue]])))</f>
        <v>15.2</v>
      </c>
      <c r="G1819" t="str">
        <f>RIGHT(data_to_clean[[#This Row],[revenue]],LEN(data_to_clean[[#This Row],[revenue]])-FIND(" ",data_to_clean[[#This Row],[revenue]]))</f>
        <v>Million</v>
      </c>
      <c r="H1819" s="7">
        <f>VALUE(IF(data_to_clean[[#This Row],[multiplicity]]="Million",_xlfn.CONCAT(SUBSTITUTE(data_to_clean[[#This Row],[number]],".",""),"00000"),_xlfn.CONCAT(SUBSTITUTE(data_to_clean[[#This Row],[number]],".",""),"00000000")))</f>
        <v>15200000</v>
      </c>
      <c r="I1819" t="s">
        <v>6887</v>
      </c>
      <c r="J1819">
        <f>ROUND(VALUE(SUBSTITUTE(data_to_clean[[#This Row],[growth_%]],".",",")),0)</f>
        <v>225</v>
      </c>
      <c r="K1819" t="s">
        <v>48</v>
      </c>
      <c r="L1819">
        <v>28</v>
      </c>
      <c r="M1819">
        <v>15</v>
      </c>
      <c r="N1819">
        <v>2011</v>
      </c>
      <c r="O1819">
        <v>3</v>
      </c>
      <c r="P1819" t="s">
        <v>2619</v>
      </c>
      <c r="Q1819" t="b">
        <f>AND(ISNUMBER(data_to_clean[[#This Row],[revenue_formatted]]),ISNUMBER(data_to_clean[[#This Row],[growth_formatted_%]]),ISNUMBER(data_to_clean[[#This Row],[workers]]),ISNUMBER(data_to_clean[[#This Row],[previous_workers]]),ISNUMBER(data_to_clean[[#This Row],[founded]]),ISNUMBER(data_to_clean[[#This Row],[yrs_on_list]]))</f>
        <v>1</v>
      </c>
    </row>
    <row r="1820" spans="1:17" x14ac:dyDescent="0.25">
      <c r="A1820">
        <v>1814</v>
      </c>
      <c r="B1820" t="s">
        <v>6888</v>
      </c>
      <c r="C1820" t="s">
        <v>52</v>
      </c>
      <c r="D1820" t="str">
        <f>VLOOKUP(data_to_clean[[#This Row],[state]],abbreviation_table[],2,FALSE)</f>
        <v>Florida</v>
      </c>
      <c r="E1820" t="s">
        <v>261</v>
      </c>
      <c r="F1820" t="str">
        <f>TRIM(LEFT(data_to_clean[[#This Row],[revenue]],FIND(" ",data_to_clean[[#This Row],[revenue]])))</f>
        <v>8.3</v>
      </c>
      <c r="G1820" t="str">
        <f>RIGHT(data_to_clean[[#This Row],[revenue]],LEN(data_to_clean[[#This Row],[revenue]])-FIND(" ",data_to_clean[[#This Row],[revenue]]))</f>
        <v>Million</v>
      </c>
      <c r="H1820" s="7">
        <f>VALUE(IF(data_to_clean[[#This Row],[multiplicity]]="Million",_xlfn.CONCAT(SUBSTITUTE(data_to_clean[[#This Row],[number]],".",""),"00000"),_xlfn.CONCAT(SUBSTITUTE(data_to_clean[[#This Row],[number]],".",""),"00000000")))</f>
        <v>8300000</v>
      </c>
      <c r="I1820" t="s">
        <v>6890</v>
      </c>
      <c r="J1820">
        <f>ROUND(VALUE(SUBSTITUTE(data_to_clean[[#This Row],[growth_%]],".",",")),0)</f>
        <v>225</v>
      </c>
      <c r="K1820" t="s">
        <v>107</v>
      </c>
      <c r="L1820">
        <v>8</v>
      </c>
      <c r="M1820">
        <v>7</v>
      </c>
      <c r="N1820">
        <v>2011</v>
      </c>
      <c r="O1820">
        <v>1</v>
      </c>
      <c r="P1820" t="s">
        <v>203</v>
      </c>
      <c r="Q1820" t="b">
        <f>AND(ISNUMBER(data_to_clean[[#This Row],[revenue_formatted]]),ISNUMBER(data_to_clean[[#This Row],[growth_formatted_%]]),ISNUMBER(data_to_clean[[#This Row],[workers]]),ISNUMBER(data_to_clean[[#This Row],[previous_workers]]),ISNUMBER(data_to_clean[[#This Row],[founded]]),ISNUMBER(data_to_clean[[#This Row],[yrs_on_list]]))</f>
        <v>1</v>
      </c>
    </row>
    <row r="1821" spans="1:17" x14ac:dyDescent="0.25">
      <c r="A1821">
        <v>1815</v>
      </c>
      <c r="B1821" t="s">
        <v>6891</v>
      </c>
      <c r="C1821" t="s">
        <v>1337</v>
      </c>
      <c r="D1821" t="str">
        <f>VLOOKUP(data_to_clean[[#This Row],[state]],abbreviation_table[],2,FALSE)</f>
        <v>Louisiana</v>
      </c>
      <c r="E1821" t="s">
        <v>760</v>
      </c>
      <c r="F1821" t="str">
        <f>TRIM(LEFT(data_to_clean[[#This Row],[revenue]],FIND(" ",data_to_clean[[#This Row],[revenue]])))</f>
        <v>2.8</v>
      </c>
      <c r="G1821" t="str">
        <f>RIGHT(data_to_clean[[#This Row],[revenue]],LEN(data_to_clean[[#This Row],[revenue]])-FIND(" ",data_to_clean[[#This Row],[revenue]]))</f>
        <v>Million</v>
      </c>
      <c r="H1821" s="7">
        <f>VALUE(IF(data_to_clean[[#This Row],[multiplicity]]="Million",_xlfn.CONCAT(SUBSTITUTE(data_to_clean[[#This Row],[number]],".",""),"00000"),_xlfn.CONCAT(SUBSTITUTE(data_to_clean[[#This Row],[number]],".",""),"00000000")))</f>
        <v>2800000</v>
      </c>
      <c r="I1821" t="s">
        <v>6893</v>
      </c>
      <c r="J1821">
        <f>ROUND(VALUE(SUBSTITUTE(data_to_clean[[#This Row],[growth_%]],".",",")),0)</f>
        <v>225</v>
      </c>
      <c r="K1821" t="s">
        <v>18</v>
      </c>
      <c r="L1821">
        <v>13</v>
      </c>
      <c r="M1821">
        <v>5</v>
      </c>
      <c r="N1821">
        <v>2008</v>
      </c>
      <c r="O1821">
        <v>1</v>
      </c>
      <c r="P1821" t="s">
        <v>3918</v>
      </c>
      <c r="Q1821" t="b">
        <f>AND(ISNUMBER(data_to_clean[[#This Row],[revenue_formatted]]),ISNUMBER(data_to_clean[[#This Row],[growth_formatted_%]]),ISNUMBER(data_to_clean[[#This Row],[workers]]),ISNUMBER(data_to_clean[[#This Row],[previous_workers]]),ISNUMBER(data_to_clean[[#This Row],[founded]]),ISNUMBER(data_to_clean[[#This Row],[yrs_on_list]]))</f>
        <v>1</v>
      </c>
    </row>
    <row r="1822" spans="1:17" x14ac:dyDescent="0.25">
      <c r="A1822">
        <v>1816</v>
      </c>
      <c r="B1822" t="s">
        <v>6894</v>
      </c>
      <c r="C1822" t="s">
        <v>1768</v>
      </c>
      <c r="D1822" t="str">
        <f>VLOOKUP(data_to_clean[[#This Row],[state]],abbreviation_table[],2,FALSE)</f>
        <v>Oregon</v>
      </c>
      <c r="E1822" t="s">
        <v>6896</v>
      </c>
      <c r="F1822" t="str">
        <f>TRIM(LEFT(data_to_clean[[#This Row],[revenue]],FIND(" ",data_to_clean[[#This Row],[revenue]])))</f>
        <v>44.7</v>
      </c>
      <c r="G1822" t="str">
        <f>RIGHT(data_to_clean[[#This Row],[revenue]],LEN(data_to_clean[[#This Row],[revenue]])-FIND(" ",data_to_clean[[#This Row],[revenue]]))</f>
        <v>Million</v>
      </c>
      <c r="H1822" s="7">
        <f>VALUE(IF(data_to_clean[[#This Row],[multiplicity]]="Million",_xlfn.CONCAT(SUBSTITUTE(data_to_clean[[#This Row],[number]],".",""),"00000"),_xlfn.CONCAT(SUBSTITUTE(data_to_clean[[#This Row],[number]],".",""),"00000000")))</f>
        <v>44700000</v>
      </c>
      <c r="I1822" t="s">
        <v>6897</v>
      </c>
      <c r="J1822">
        <f>ROUND(VALUE(SUBSTITUTE(data_to_clean[[#This Row],[growth_%]],".",",")),0)</f>
        <v>225</v>
      </c>
      <c r="K1822" t="s">
        <v>181</v>
      </c>
      <c r="L1822">
        <v>15</v>
      </c>
      <c r="M1822">
        <v>9</v>
      </c>
      <c r="N1822">
        <v>2011</v>
      </c>
      <c r="O1822">
        <v>4</v>
      </c>
      <c r="P1822" t="s">
        <v>437</v>
      </c>
      <c r="Q1822" t="b">
        <f>AND(ISNUMBER(data_to_clean[[#This Row],[revenue_formatted]]),ISNUMBER(data_to_clean[[#This Row],[growth_formatted_%]]),ISNUMBER(data_to_clean[[#This Row],[workers]]),ISNUMBER(data_to_clean[[#This Row],[previous_workers]]),ISNUMBER(data_to_clean[[#This Row],[founded]]),ISNUMBER(data_to_clean[[#This Row],[yrs_on_list]]))</f>
        <v>1</v>
      </c>
    </row>
    <row r="1823" spans="1:17" x14ac:dyDescent="0.25">
      <c r="A1823">
        <v>1817</v>
      </c>
      <c r="B1823" t="s">
        <v>6898</v>
      </c>
      <c r="C1823" t="s">
        <v>15</v>
      </c>
      <c r="D1823" t="str">
        <f>VLOOKUP(data_to_clean[[#This Row],[state]],abbreviation_table[],2,FALSE)</f>
        <v>Arizona</v>
      </c>
      <c r="E1823" t="s">
        <v>871</v>
      </c>
      <c r="F1823" t="str">
        <f>TRIM(LEFT(data_to_clean[[#This Row],[revenue]],FIND(" ",data_to_clean[[#This Row],[revenue]])))</f>
        <v>2.6</v>
      </c>
      <c r="G1823" t="str">
        <f>RIGHT(data_to_clean[[#This Row],[revenue]],LEN(data_to_clean[[#This Row],[revenue]])-FIND(" ",data_to_clean[[#This Row],[revenue]]))</f>
        <v>Million</v>
      </c>
      <c r="H1823" s="7">
        <f>VALUE(IF(data_to_clean[[#This Row],[multiplicity]]="Million",_xlfn.CONCAT(SUBSTITUTE(data_to_clean[[#This Row],[number]],".",""),"00000"),_xlfn.CONCAT(SUBSTITUTE(data_to_clean[[#This Row],[number]],".",""),"00000000")))</f>
        <v>2600000</v>
      </c>
      <c r="I1823" t="s">
        <v>6900</v>
      </c>
      <c r="J1823">
        <f>ROUND(VALUE(SUBSTITUTE(data_to_clean[[#This Row],[growth_%]],".",",")),0)</f>
        <v>224</v>
      </c>
      <c r="K1823" t="s">
        <v>55</v>
      </c>
      <c r="L1823">
        <v>8</v>
      </c>
      <c r="M1823">
        <v>4</v>
      </c>
      <c r="N1823">
        <v>2006</v>
      </c>
      <c r="O1823">
        <v>1</v>
      </c>
      <c r="P1823" t="s">
        <v>651</v>
      </c>
      <c r="Q1823" t="b">
        <f>AND(ISNUMBER(data_to_clean[[#This Row],[revenue_formatted]]),ISNUMBER(data_to_clean[[#This Row],[growth_formatted_%]]),ISNUMBER(data_to_clean[[#This Row],[workers]]),ISNUMBER(data_to_clean[[#This Row],[previous_workers]]),ISNUMBER(data_to_clean[[#This Row],[founded]]),ISNUMBER(data_to_clean[[#This Row],[yrs_on_list]]))</f>
        <v>1</v>
      </c>
    </row>
    <row r="1824" spans="1:17" x14ac:dyDescent="0.25">
      <c r="A1824">
        <v>1818</v>
      </c>
      <c r="B1824" t="s">
        <v>6901</v>
      </c>
      <c r="C1824" t="s">
        <v>30</v>
      </c>
      <c r="D1824" t="str">
        <f>VLOOKUP(data_to_clean[[#This Row],[state]],abbreviation_table[],2,FALSE)</f>
        <v>Texas</v>
      </c>
      <c r="E1824" t="s">
        <v>1309</v>
      </c>
      <c r="F1824" t="str">
        <f>TRIM(LEFT(data_to_clean[[#This Row],[revenue]],FIND(" ",data_to_clean[[#This Row],[revenue]])))</f>
        <v>3.4</v>
      </c>
      <c r="G1824" t="str">
        <f>RIGHT(data_to_clean[[#This Row],[revenue]],LEN(data_to_clean[[#This Row],[revenue]])-FIND(" ",data_to_clean[[#This Row],[revenue]]))</f>
        <v>Million</v>
      </c>
      <c r="H1824" s="7">
        <f>VALUE(IF(data_to_clean[[#This Row],[multiplicity]]="Million",_xlfn.CONCAT(SUBSTITUTE(data_to_clean[[#This Row],[number]],".",""),"00000"),_xlfn.CONCAT(SUBSTITUTE(data_to_clean[[#This Row],[number]],".",""),"00000000")))</f>
        <v>3400000</v>
      </c>
      <c r="I1824" t="s">
        <v>6903</v>
      </c>
      <c r="J1824">
        <f>ROUND(VALUE(SUBSTITUTE(data_to_clean[[#This Row],[growth_%]],".",",")),0)</f>
        <v>224</v>
      </c>
      <c r="K1824" t="s">
        <v>211</v>
      </c>
      <c r="L1824">
        <v>14</v>
      </c>
      <c r="M1824">
        <v>3</v>
      </c>
      <c r="N1824">
        <v>2008</v>
      </c>
      <c r="O1824">
        <v>2</v>
      </c>
      <c r="P1824" t="s">
        <v>6904</v>
      </c>
      <c r="Q1824" t="b">
        <f>AND(ISNUMBER(data_to_clean[[#This Row],[revenue_formatted]]),ISNUMBER(data_to_clean[[#This Row],[growth_formatted_%]]),ISNUMBER(data_to_clean[[#This Row],[workers]]),ISNUMBER(data_to_clean[[#This Row],[previous_workers]]),ISNUMBER(data_to_clean[[#This Row],[founded]]),ISNUMBER(data_to_clean[[#This Row],[yrs_on_list]]))</f>
        <v>1</v>
      </c>
    </row>
    <row r="1825" spans="1:17" x14ac:dyDescent="0.25">
      <c r="A1825">
        <v>1819</v>
      </c>
      <c r="B1825" t="s">
        <v>6905</v>
      </c>
      <c r="C1825" t="s">
        <v>6907</v>
      </c>
      <c r="D1825" t="str">
        <f>VLOOKUP(data_to_clean[[#This Row],[state]],abbreviation_table[],2,FALSE)</f>
        <v>Mississippi</v>
      </c>
      <c r="E1825" t="s">
        <v>911</v>
      </c>
      <c r="F1825" t="str">
        <f>TRIM(LEFT(data_to_clean[[#This Row],[revenue]],FIND(" ",data_to_clean[[#This Row],[revenue]])))</f>
        <v>2.7</v>
      </c>
      <c r="G1825" t="str">
        <f>RIGHT(data_to_clean[[#This Row],[revenue]],LEN(data_to_clean[[#This Row],[revenue]])-FIND(" ",data_to_clean[[#This Row],[revenue]]))</f>
        <v>Million</v>
      </c>
      <c r="H1825" s="7">
        <f>VALUE(IF(data_to_clean[[#This Row],[multiplicity]]="Million",_xlfn.CONCAT(SUBSTITUTE(data_to_clean[[#This Row],[number]],".",""),"00000"),_xlfn.CONCAT(SUBSTITUTE(data_to_clean[[#This Row],[number]],".",""),"00000000")))</f>
        <v>2700000</v>
      </c>
      <c r="I1825" t="s">
        <v>6908</v>
      </c>
      <c r="J1825">
        <f>ROUND(VALUE(SUBSTITUTE(data_to_clean[[#This Row],[growth_%]],".",",")),0)</f>
        <v>224</v>
      </c>
      <c r="K1825" t="s">
        <v>181</v>
      </c>
      <c r="L1825">
        <v>16</v>
      </c>
      <c r="M1825">
        <v>8</v>
      </c>
      <c r="N1825">
        <v>2013</v>
      </c>
      <c r="O1825">
        <v>3</v>
      </c>
      <c r="P1825" t="s">
        <v>6909</v>
      </c>
      <c r="Q1825" t="b">
        <f>AND(ISNUMBER(data_to_clean[[#This Row],[revenue_formatted]]),ISNUMBER(data_to_clean[[#This Row],[growth_formatted_%]]),ISNUMBER(data_to_clean[[#This Row],[workers]]),ISNUMBER(data_to_clean[[#This Row],[previous_workers]]),ISNUMBER(data_to_clean[[#This Row],[founded]]),ISNUMBER(data_to_clean[[#This Row],[yrs_on_list]]))</f>
        <v>1</v>
      </c>
    </row>
    <row r="1826" spans="1:17" x14ac:dyDescent="0.25">
      <c r="A1826">
        <v>1820</v>
      </c>
      <c r="B1826" t="s">
        <v>6910</v>
      </c>
      <c r="C1826" t="s">
        <v>86</v>
      </c>
      <c r="D1826" t="str">
        <f>VLOOKUP(data_to_clean[[#This Row],[state]],abbreviation_table[],2,FALSE)</f>
        <v>Colorado</v>
      </c>
      <c r="E1826" t="s">
        <v>440</v>
      </c>
      <c r="F1826" t="str">
        <f>TRIM(LEFT(data_to_clean[[#This Row],[revenue]],FIND(" ",data_to_clean[[#This Row],[revenue]])))</f>
        <v>8.2</v>
      </c>
      <c r="G1826" t="str">
        <f>RIGHT(data_to_clean[[#This Row],[revenue]],LEN(data_to_clean[[#This Row],[revenue]])-FIND(" ",data_to_clean[[#This Row],[revenue]]))</f>
        <v>Million</v>
      </c>
      <c r="H1826" s="7">
        <f>VALUE(IF(data_to_clean[[#This Row],[multiplicity]]="Million",_xlfn.CONCAT(SUBSTITUTE(data_to_clean[[#This Row],[number]],".",""),"00000"),_xlfn.CONCAT(SUBSTITUTE(data_to_clean[[#This Row],[number]],".",""),"00000000")))</f>
        <v>8200000</v>
      </c>
      <c r="I1826" t="s">
        <v>6912</v>
      </c>
      <c r="J1826">
        <f>ROUND(VALUE(SUBSTITUTE(data_to_clean[[#This Row],[growth_%]],".",",")),0)</f>
        <v>224</v>
      </c>
      <c r="K1826" t="s">
        <v>107</v>
      </c>
      <c r="L1826">
        <v>10</v>
      </c>
      <c r="M1826">
        <v>8</v>
      </c>
      <c r="N1826">
        <v>2003</v>
      </c>
      <c r="O1826">
        <v>3</v>
      </c>
      <c r="P1826" t="s">
        <v>89</v>
      </c>
      <c r="Q1826" t="b">
        <f>AND(ISNUMBER(data_to_clean[[#This Row],[revenue_formatted]]),ISNUMBER(data_to_clean[[#This Row],[growth_formatted_%]]),ISNUMBER(data_to_clean[[#This Row],[workers]]),ISNUMBER(data_to_clean[[#This Row],[previous_workers]]),ISNUMBER(data_to_clean[[#This Row],[founded]]),ISNUMBER(data_to_clean[[#This Row],[yrs_on_list]]))</f>
        <v>1</v>
      </c>
    </row>
    <row r="1827" spans="1:17" x14ac:dyDescent="0.25">
      <c r="A1827">
        <v>1821</v>
      </c>
      <c r="B1827" t="s">
        <v>6913</v>
      </c>
      <c r="C1827" t="s">
        <v>860</v>
      </c>
      <c r="D1827" t="str">
        <f>VLOOKUP(data_to_clean[[#This Row],[state]],abbreviation_table[],2,FALSE)</f>
        <v>Indiana</v>
      </c>
      <c r="E1827" t="s">
        <v>1692</v>
      </c>
      <c r="F1827" t="str">
        <f>TRIM(LEFT(data_to_clean[[#This Row],[revenue]],FIND(" ",data_to_clean[[#This Row],[revenue]])))</f>
        <v>21.6</v>
      </c>
      <c r="G1827" t="str">
        <f>RIGHT(data_to_clean[[#This Row],[revenue]],LEN(data_to_clean[[#This Row],[revenue]])-FIND(" ",data_to_clean[[#This Row],[revenue]]))</f>
        <v>Million</v>
      </c>
      <c r="H1827" s="7">
        <f>VALUE(IF(data_to_clean[[#This Row],[multiplicity]]="Million",_xlfn.CONCAT(SUBSTITUTE(data_to_clean[[#This Row],[number]],".",""),"00000"),_xlfn.CONCAT(SUBSTITUTE(data_to_clean[[#This Row],[number]],".",""),"00000000")))</f>
        <v>21600000</v>
      </c>
      <c r="I1827" t="s">
        <v>6915</v>
      </c>
      <c r="J1827">
        <f>ROUND(VALUE(SUBSTITUTE(data_to_clean[[#This Row],[growth_%]],".",",")),0)</f>
        <v>224</v>
      </c>
      <c r="K1827" t="s">
        <v>107</v>
      </c>
      <c r="L1827">
        <v>165</v>
      </c>
      <c r="M1827">
        <v>90</v>
      </c>
      <c r="N1827">
        <v>2014</v>
      </c>
      <c r="O1827">
        <v>2</v>
      </c>
      <c r="P1827" t="s">
        <v>1185</v>
      </c>
      <c r="Q1827" t="b">
        <f>AND(ISNUMBER(data_to_clean[[#This Row],[revenue_formatted]]),ISNUMBER(data_to_clean[[#This Row],[growth_formatted_%]]),ISNUMBER(data_to_clean[[#This Row],[workers]]),ISNUMBER(data_to_clean[[#This Row],[previous_workers]]),ISNUMBER(data_to_clean[[#This Row],[founded]]),ISNUMBER(data_to_clean[[#This Row],[yrs_on_list]]))</f>
        <v>1</v>
      </c>
    </row>
    <row r="1828" spans="1:17" x14ac:dyDescent="0.25">
      <c r="A1828">
        <v>1822</v>
      </c>
      <c r="B1828" t="s">
        <v>6916</v>
      </c>
      <c r="C1828" t="s">
        <v>37</v>
      </c>
      <c r="D1828" t="str">
        <f>VLOOKUP(data_to_clean[[#This Row],[state]],abbreviation_table[],2,FALSE)</f>
        <v>New Mexico</v>
      </c>
      <c r="E1828" t="s">
        <v>1442</v>
      </c>
      <c r="F1828" t="str">
        <f>TRIM(LEFT(data_to_clean[[#This Row],[revenue]],FIND(" ",data_to_clean[[#This Row],[revenue]])))</f>
        <v>2</v>
      </c>
      <c r="G1828" t="str">
        <f>RIGHT(data_to_clean[[#This Row],[revenue]],LEN(data_to_clean[[#This Row],[revenue]])-FIND(" ",data_to_clean[[#This Row],[revenue]]))</f>
        <v>Million</v>
      </c>
      <c r="H1828" s="7">
        <f>VALUE(IF(data_to_clean[[#This Row],[multiplicity]]="Million",_xlfn.CONCAT(SUBSTITUTE(data_to_clean[[#This Row],[number]],".",""),"00000"),_xlfn.CONCAT(SUBSTITUTE(data_to_clean[[#This Row],[number]],".",""),"00000000")))</f>
        <v>200000</v>
      </c>
      <c r="I1828" t="s">
        <v>6918</v>
      </c>
      <c r="J1828">
        <f>ROUND(VALUE(SUBSTITUTE(data_to_clean[[#This Row],[growth_%]],".",",")),0)</f>
        <v>223</v>
      </c>
      <c r="K1828" t="s">
        <v>107</v>
      </c>
      <c r="L1828">
        <v>23</v>
      </c>
      <c r="M1828">
        <v>2</v>
      </c>
      <c r="N1828">
        <v>2007</v>
      </c>
      <c r="O1828">
        <v>2</v>
      </c>
      <c r="P1828" t="s">
        <v>6919</v>
      </c>
      <c r="Q1828" t="b">
        <f>AND(ISNUMBER(data_to_clean[[#This Row],[revenue_formatted]]),ISNUMBER(data_to_clean[[#This Row],[growth_formatted_%]]),ISNUMBER(data_to_clean[[#This Row],[workers]]),ISNUMBER(data_to_clean[[#This Row],[previous_workers]]),ISNUMBER(data_to_clean[[#This Row],[founded]]),ISNUMBER(data_to_clean[[#This Row],[yrs_on_list]]))</f>
        <v>1</v>
      </c>
    </row>
    <row r="1829" spans="1:17" x14ac:dyDescent="0.25">
      <c r="A1829">
        <v>1823</v>
      </c>
      <c r="B1829" t="s">
        <v>6920</v>
      </c>
      <c r="C1829" t="s">
        <v>860</v>
      </c>
      <c r="D1829" t="str">
        <f>VLOOKUP(data_to_clean[[#This Row],[state]],abbreviation_table[],2,FALSE)</f>
        <v>Indiana</v>
      </c>
      <c r="E1829" t="s">
        <v>1152</v>
      </c>
      <c r="F1829" t="str">
        <f>TRIM(LEFT(data_to_clean[[#This Row],[revenue]],FIND(" ",data_to_clean[[#This Row],[revenue]])))</f>
        <v>2.1</v>
      </c>
      <c r="G1829" t="str">
        <f>RIGHT(data_to_clean[[#This Row],[revenue]],LEN(data_to_clean[[#This Row],[revenue]])-FIND(" ",data_to_clean[[#This Row],[revenue]]))</f>
        <v>Million</v>
      </c>
      <c r="H1829" s="7">
        <f>VALUE(IF(data_to_clean[[#This Row],[multiplicity]]="Million",_xlfn.CONCAT(SUBSTITUTE(data_to_clean[[#This Row],[number]],".",""),"00000"),_xlfn.CONCAT(SUBSTITUTE(data_to_clean[[#This Row],[number]],".",""),"00000000")))</f>
        <v>2100000</v>
      </c>
      <c r="I1829" t="s">
        <v>6922</v>
      </c>
      <c r="J1829">
        <f>ROUND(VALUE(SUBSTITUTE(data_to_clean[[#This Row],[growth_%]],".",",")),0)</f>
        <v>223</v>
      </c>
      <c r="K1829" t="s">
        <v>297</v>
      </c>
      <c r="L1829">
        <v>7</v>
      </c>
      <c r="M1829">
        <v>3</v>
      </c>
      <c r="N1829">
        <v>2012</v>
      </c>
      <c r="O1829">
        <v>1</v>
      </c>
      <c r="P1829" t="s">
        <v>1185</v>
      </c>
      <c r="Q1829" t="b">
        <f>AND(ISNUMBER(data_to_clean[[#This Row],[revenue_formatted]]),ISNUMBER(data_to_clean[[#This Row],[growth_formatted_%]]),ISNUMBER(data_to_clean[[#This Row],[workers]]),ISNUMBER(data_to_clean[[#This Row],[previous_workers]]),ISNUMBER(data_to_clean[[#This Row],[founded]]),ISNUMBER(data_to_clean[[#This Row],[yrs_on_list]]))</f>
        <v>1</v>
      </c>
    </row>
    <row r="1830" spans="1:17" x14ac:dyDescent="0.25">
      <c r="A1830">
        <v>1824</v>
      </c>
      <c r="B1830" t="s">
        <v>6923</v>
      </c>
      <c r="C1830" t="s">
        <v>30</v>
      </c>
      <c r="D1830" t="str">
        <f>VLOOKUP(data_to_clean[[#This Row],[state]],abbreviation_table[],2,FALSE)</f>
        <v>Texas</v>
      </c>
      <c r="E1830" t="s">
        <v>6925</v>
      </c>
      <c r="F1830" t="str">
        <f>TRIM(LEFT(data_to_clean[[#This Row],[revenue]],FIND(" ",data_to_clean[[#This Row],[revenue]])))</f>
        <v>47</v>
      </c>
      <c r="G1830" t="str">
        <f>RIGHT(data_to_clean[[#This Row],[revenue]],LEN(data_to_clean[[#This Row],[revenue]])-FIND(" ",data_to_clean[[#This Row],[revenue]]))</f>
        <v>Million</v>
      </c>
      <c r="H1830" s="7">
        <f>VALUE(IF(data_to_clean[[#This Row],[multiplicity]]="Million",_xlfn.CONCAT(SUBSTITUTE(data_to_clean[[#This Row],[number]],".",""),"00000"),_xlfn.CONCAT(SUBSTITUTE(data_to_clean[[#This Row],[number]],".",""),"00000000")))</f>
        <v>4700000</v>
      </c>
      <c r="I1830" t="s">
        <v>6926</v>
      </c>
      <c r="J1830">
        <f>ROUND(VALUE(SUBSTITUTE(data_to_clean[[#This Row],[growth_%]],".",",")),0)</f>
        <v>223</v>
      </c>
      <c r="K1830" t="s">
        <v>55</v>
      </c>
      <c r="L1830">
        <v>400</v>
      </c>
      <c r="M1830">
        <v>140</v>
      </c>
      <c r="N1830">
        <v>2009</v>
      </c>
      <c r="O1830">
        <v>1</v>
      </c>
      <c r="P1830" t="s">
        <v>176</v>
      </c>
      <c r="Q1830" t="b">
        <f>AND(ISNUMBER(data_to_clean[[#This Row],[revenue_formatted]]),ISNUMBER(data_to_clean[[#This Row],[growth_formatted_%]]),ISNUMBER(data_to_clean[[#This Row],[workers]]),ISNUMBER(data_to_clean[[#This Row],[previous_workers]]),ISNUMBER(data_to_clean[[#This Row],[founded]]),ISNUMBER(data_to_clean[[#This Row],[yrs_on_list]]))</f>
        <v>1</v>
      </c>
    </row>
    <row r="1831" spans="1:17" x14ac:dyDescent="0.25">
      <c r="A1831">
        <v>1825</v>
      </c>
      <c r="B1831" t="s">
        <v>6927</v>
      </c>
      <c r="C1831" t="s">
        <v>503</v>
      </c>
      <c r="D1831" t="str">
        <f>VLOOKUP(data_to_clean[[#This Row],[state]],abbreviation_table[],2,FALSE)</f>
        <v>Illinois</v>
      </c>
      <c r="E1831" t="s">
        <v>278</v>
      </c>
      <c r="F1831" t="str">
        <f>TRIM(LEFT(data_to_clean[[#This Row],[revenue]],FIND(" ",data_to_clean[[#This Row],[revenue]])))</f>
        <v>6.2</v>
      </c>
      <c r="G1831" t="str">
        <f>RIGHT(data_to_clean[[#This Row],[revenue]],LEN(data_to_clean[[#This Row],[revenue]])-FIND(" ",data_to_clean[[#This Row],[revenue]]))</f>
        <v>Million</v>
      </c>
      <c r="H1831" s="7">
        <f>VALUE(IF(data_to_clean[[#This Row],[multiplicity]]="Million",_xlfn.CONCAT(SUBSTITUTE(data_to_clean[[#This Row],[number]],".",""),"00000"),_xlfn.CONCAT(SUBSTITUTE(data_to_clean[[#This Row],[number]],".",""),"00000000")))</f>
        <v>6200000</v>
      </c>
      <c r="I1831" t="s">
        <v>6929</v>
      </c>
      <c r="J1831">
        <f>ROUND(VALUE(SUBSTITUTE(data_to_clean[[#This Row],[growth_%]],".",",")),0)</f>
        <v>223</v>
      </c>
      <c r="K1831" t="s">
        <v>175</v>
      </c>
      <c r="L1831">
        <v>15</v>
      </c>
      <c r="M1831">
        <v>6</v>
      </c>
      <c r="N1831">
        <v>2012</v>
      </c>
      <c r="O1831">
        <v>3</v>
      </c>
      <c r="P1831" t="s">
        <v>506</v>
      </c>
      <c r="Q1831" t="b">
        <f>AND(ISNUMBER(data_to_clean[[#This Row],[revenue_formatted]]),ISNUMBER(data_to_clean[[#This Row],[growth_formatted_%]]),ISNUMBER(data_to_clean[[#This Row],[workers]]),ISNUMBER(data_to_clean[[#This Row],[previous_workers]]),ISNUMBER(data_to_clean[[#This Row],[founded]]),ISNUMBER(data_to_clean[[#This Row],[yrs_on_list]]))</f>
        <v>1</v>
      </c>
    </row>
    <row r="1832" spans="1:17" x14ac:dyDescent="0.25">
      <c r="A1832">
        <v>1826</v>
      </c>
      <c r="B1832" t="s">
        <v>6930</v>
      </c>
      <c r="C1832" t="s">
        <v>30</v>
      </c>
      <c r="D1832" t="str">
        <f>VLOOKUP(data_to_clean[[#This Row],[state]],abbreviation_table[],2,FALSE)</f>
        <v>Texas</v>
      </c>
      <c r="E1832" t="s">
        <v>6807</v>
      </c>
      <c r="F1832" t="str">
        <f>TRIM(LEFT(data_to_clean[[#This Row],[revenue]],FIND(" ",data_to_clean[[#This Row],[revenue]])))</f>
        <v>36.6</v>
      </c>
      <c r="G1832" t="str">
        <f>RIGHT(data_to_clean[[#This Row],[revenue]],LEN(data_to_clean[[#This Row],[revenue]])-FIND(" ",data_to_clean[[#This Row],[revenue]]))</f>
        <v>Million</v>
      </c>
      <c r="H1832" s="7">
        <f>VALUE(IF(data_to_clean[[#This Row],[multiplicity]]="Million",_xlfn.CONCAT(SUBSTITUTE(data_to_clean[[#This Row],[number]],".",""),"00000"),_xlfn.CONCAT(SUBSTITUTE(data_to_clean[[#This Row],[number]],".",""),"00000000")))</f>
        <v>36600000</v>
      </c>
      <c r="I1832" t="s">
        <v>6932</v>
      </c>
      <c r="J1832">
        <f>ROUND(VALUE(SUBSTITUTE(data_to_clean[[#This Row],[growth_%]],".",",")),0)</f>
        <v>223</v>
      </c>
      <c r="K1832" t="s">
        <v>233</v>
      </c>
      <c r="L1832">
        <v>170</v>
      </c>
      <c r="M1832">
        <v>55</v>
      </c>
      <c r="N1832">
        <v>2014</v>
      </c>
      <c r="O1832">
        <v>1</v>
      </c>
      <c r="P1832" t="s">
        <v>6933</v>
      </c>
      <c r="Q1832" t="b">
        <f>AND(ISNUMBER(data_to_clean[[#This Row],[revenue_formatted]]),ISNUMBER(data_to_clean[[#This Row],[growth_formatted_%]]),ISNUMBER(data_to_clean[[#This Row],[workers]]),ISNUMBER(data_to_clean[[#This Row],[previous_workers]]),ISNUMBER(data_to_clean[[#This Row],[founded]]),ISNUMBER(data_to_clean[[#This Row],[yrs_on_list]]))</f>
        <v>1</v>
      </c>
    </row>
    <row r="1833" spans="1:17" x14ac:dyDescent="0.25">
      <c r="A1833">
        <v>1827</v>
      </c>
      <c r="B1833" t="s">
        <v>6934</v>
      </c>
      <c r="C1833" t="s">
        <v>22</v>
      </c>
      <c r="D1833" t="str">
        <f>VLOOKUP(data_to_clean[[#This Row],[state]],abbreviation_table[],2,FALSE)</f>
        <v>Tennessee</v>
      </c>
      <c r="E1833" t="s">
        <v>1385</v>
      </c>
      <c r="F1833" t="str">
        <f>TRIM(LEFT(data_to_clean[[#This Row],[revenue]],FIND(" ",data_to_clean[[#This Row],[revenue]])))</f>
        <v>14.1</v>
      </c>
      <c r="G1833" t="str">
        <f>RIGHT(data_to_clean[[#This Row],[revenue]],LEN(data_to_clean[[#This Row],[revenue]])-FIND(" ",data_to_clean[[#This Row],[revenue]]))</f>
        <v>Million</v>
      </c>
      <c r="H1833" s="7">
        <f>VALUE(IF(data_to_clean[[#This Row],[multiplicity]]="Million",_xlfn.CONCAT(SUBSTITUTE(data_to_clean[[#This Row],[number]],".",""),"00000"),_xlfn.CONCAT(SUBSTITUTE(data_to_clean[[#This Row],[number]],".",""),"00000000")))</f>
        <v>14100000</v>
      </c>
      <c r="I1833" t="s">
        <v>6936</v>
      </c>
      <c r="J1833">
        <f>ROUND(VALUE(SUBSTITUTE(data_to_clean[[#This Row],[growth_%]],".",",")),0)</f>
        <v>223</v>
      </c>
      <c r="K1833" t="s">
        <v>55</v>
      </c>
      <c r="L1833">
        <v>806</v>
      </c>
      <c r="M1833">
        <v>260</v>
      </c>
      <c r="N1833">
        <v>2010</v>
      </c>
      <c r="O1833">
        <v>2</v>
      </c>
      <c r="P1833" t="s">
        <v>27</v>
      </c>
      <c r="Q1833" t="b">
        <f>AND(ISNUMBER(data_to_clean[[#This Row],[revenue_formatted]]),ISNUMBER(data_to_clean[[#This Row],[growth_formatted_%]]),ISNUMBER(data_to_clean[[#This Row],[workers]]),ISNUMBER(data_to_clean[[#This Row],[previous_workers]]),ISNUMBER(data_to_clean[[#This Row],[founded]]),ISNUMBER(data_to_clean[[#This Row],[yrs_on_list]]))</f>
        <v>1</v>
      </c>
    </row>
    <row r="1834" spans="1:17" x14ac:dyDescent="0.25">
      <c r="A1834">
        <v>1828</v>
      </c>
      <c r="B1834" t="s">
        <v>6937</v>
      </c>
      <c r="C1834" t="s">
        <v>80</v>
      </c>
      <c r="D1834" t="str">
        <f>VLOOKUP(data_to_clean[[#This Row],[state]],abbreviation_table[],2,FALSE)</f>
        <v>California</v>
      </c>
      <c r="E1834" t="s">
        <v>6939</v>
      </c>
      <c r="F1834" t="str">
        <f>TRIM(LEFT(data_to_clean[[#This Row],[revenue]],FIND(" ",data_to_clean[[#This Row],[revenue]])))</f>
        <v>26.5</v>
      </c>
      <c r="G1834" t="str">
        <f>RIGHT(data_to_clean[[#This Row],[revenue]],LEN(data_to_clean[[#This Row],[revenue]])-FIND(" ",data_to_clean[[#This Row],[revenue]]))</f>
        <v>Million</v>
      </c>
      <c r="H1834" s="7">
        <f>VALUE(IF(data_to_clean[[#This Row],[multiplicity]]="Million",_xlfn.CONCAT(SUBSTITUTE(data_to_clean[[#This Row],[number]],".",""),"00000"),_xlfn.CONCAT(SUBSTITUTE(data_to_clean[[#This Row],[number]],".",""),"00000000")))</f>
        <v>26500000</v>
      </c>
      <c r="I1834" t="s">
        <v>6940</v>
      </c>
      <c r="J1834">
        <f>ROUND(VALUE(SUBSTITUTE(data_to_clean[[#This Row],[growth_%]],".",",")),0)</f>
        <v>223</v>
      </c>
      <c r="K1834" t="s">
        <v>18</v>
      </c>
      <c r="L1834">
        <v>65</v>
      </c>
      <c r="M1834">
        <v>30</v>
      </c>
      <c r="N1834">
        <v>2001</v>
      </c>
      <c r="O1834">
        <v>2</v>
      </c>
      <c r="P1834" t="s">
        <v>137</v>
      </c>
      <c r="Q1834" t="b">
        <f>AND(ISNUMBER(data_to_clean[[#This Row],[revenue_formatted]]),ISNUMBER(data_to_clean[[#This Row],[growth_formatted_%]]),ISNUMBER(data_to_clean[[#This Row],[workers]]),ISNUMBER(data_to_clean[[#This Row],[previous_workers]]),ISNUMBER(data_to_clean[[#This Row],[founded]]),ISNUMBER(data_to_clean[[#This Row],[yrs_on_list]]))</f>
        <v>1</v>
      </c>
    </row>
    <row r="1835" spans="1:17" x14ac:dyDescent="0.25">
      <c r="A1835">
        <v>1829</v>
      </c>
      <c r="B1835" t="s">
        <v>6941</v>
      </c>
      <c r="C1835" t="s">
        <v>80</v>
      </c>
      <c r="D1835" t="str">
        <f>VLOOKUP(data_to_clean[[#This Row],[state]],abbreviation_table[],2,FALSE)</f>
        <v>California</v>
      </c>
      <c r="E1835" t="s">
        <v>3802</v>
      </c>
      <c r="F1835" t="str">
        <f>TRIM(LEFT(data_to_clean[[#This Row],[revenue]],FIND(" ",data_to_clean[[#This Row],[revenue]])))</f>
        <v>84.1</v>
      </c>
      <c r="G1835" t="str">
        <f>RIGHT(data_to_clean[[#This Row],[revenue]],LEN(data_to_clean[[#This Row],[revenue]])-FIND(" ",data_to_clean[[#This Row],[revenue]]))</f>
        <v>Million</v>
      </c>
      <c r="H1835" s="7">
        <f>VALUE(IF(data_to_clean[[#This Row],[multiplicity]]="Million",_xlfn.CONCAT(SUBSTITUTE(data_to_clean[[#This Row],[number]],".",""),"00000"),_xlfn.CONCAT(SUBSTITUTE(data_to_clean[[#This Row],[number]],".",""),"00000000")))</f>
        <v>84100000</v>
      </c>
      <c r="I1835" t="s">
        <v>6943</v>
      </c>
      <c r="J1835">
        <f>ROUND(VALUE(SUBSTITUTE(data_to_clean[[#This Row],[growth_%]],".",",")),0)</f>
        <v>223</v>
      </c>
      <c r="K1835" t="s">
        <v>33</v>
      </c>
      <c r="L1835">
        <v>105</v>
      </c>
      <c r="M1835">
        <v>121</v>
      </c>
      <c r="N1835">
        <v>2005</v>
      </c>
      <c r="O1835">
        <v>2</v>
      </c>
      <c r="P1835" t="s">
        <v>137</v>
      </c>
      <c r="Q1835" t="b">
        <f>AND(ISNUMBER(data_to_clean[[#This Row],[revenue_formatted]]),ISNUMBER(data_to_clean[[#This Row],[growth_formatted_%]]),ISNUMBER(data_to_clean[[#This Row],[workers]]),ISNUMBER(data_to_clean[[#This Row],[previous_workers]]),ISNUMBER(data_to_clean[[#This Row],[founded]]),ISNUMBER(data_to_clean[[#This Row],[yrs_on_list]]))</f>
        <v>1</v>
      </c>
    </row>
    <row r="1836" spans="1:17" x14ac:dyDescent="0.25">
      <c r="A1836">
        <v>1830</v>
      </c>
      <c r="B1836" t="s">
        <v>6944</v>
      </c>
      <c r="C1836" t="s">
        <v>52</v>
      </c>
      <c r="D1836" t="str">
        <f>VLOOKUP(data_to_clean[[#This Row],[state]],abbreviation_table[],2,FALSE)</f>
        <v>Florida</v>
      </c>
      <c r="E1836" t="s">
        <v>6946</v>
      </c>
      <c r="F1836" t="str">
        <f>TRIM(LEFT(data_to_clean[[#This Row],[revenue]],FIND(" ",data_to_clean[[#This Row],[revenue]])))</f>
        <v>179.6</v>
      </c>
      <c r="G1836" t="str">
        <f>RIGHT(data_to_clean[[#This Row],[revenue]],LEN(data_to_clean[[#This Row],[revenue]])-FIND(" ",data_to_clean[[#This Row],[revenue]]))</f>
        <v>Million</v>
      </c>
      <c r="H1836" s="7">
        <f>VALUE(IF(data_to_clean[[#This Row],[multiplicity]]="Million",_xlfn.CONCAT(SUBSTITUTE(data_to_clean[[#This Row],[number]],".",""),"00000"),_xlfn.CONCAT(SUBSTITUTE(data_to_clean[[#This Row],[number]],".",""),"00000000")))</f>
        <v>179600000</v>
      </c>
      <c r="I1836" t="s">
        <v>6947</v>
      </c>
      <c r="J1836">
        <f>ROUND(VALUE(SUBSTITUTE(data_to_clean[[#This Row],[growth_%]],".",",")),0)</f>
        <v>223</v>
      </c>
      <c r="K1836" t="s">
        <v>55</v>
      </c>
      <c r="L1836">
        <v>451</v>
      </c>
      <c r="M1836">
        <v>179</v>
      </c>
      <c r="N1836">
        <v>2009</v>
      </c>
      <c r="O1836">
        <v>6</v>
      </c>
      <c r="P1836" t="s">
        <v>198</v>
      </c>
      <c r="Q1836" t="b">
        <f>AND(ISNUMBER(data_to_clean[[#This Row],[revenue_formatted]]),ISNUMBER(data_to_clean[[#This Row],[growth_formatted_%]]),ISNUMBER(data_to_clean[[#This Row],[workers]]),ISNUMBER(data_to_clean[[#This Row],[previous_workers]]),ISNUMBER(data_to_clean[[#This Row],[founded]]),ISNUMBER(data_to_clean[[#This Row],[yrs_on_list]]))</f>
        <v>1</v>
      </c>
    </row>
    <row r="1837" spans="1:17" x14ac:dyDescent="0.25">
      <c r="A1837">
        <v>1831</v>
      </c>
      <c r="B1837" t="s">
        <v>6948</v>
      </c>
      <c r="C1837" t="s">
        <v>860</v>
      </c>
      <c r="D1837" t="str">
        <f>VLOOKUP(data_to_clean[[#This Row],[state]],abbreviation_table[],2,FALSE)</f>
        <v>Indiana</v>
      </c>
      <c r="E1837" t="s">
        <v>295</v>
      </c>
      <c r="F1837" t="str">
        <f>TRIM(LEFT(data_to_clean[[#This Row],[revenue]],FIND(" ",data_to_clean[[#This Row],[revenue]])))</f>
        <v>9.8</v>
      </c>
      <c r="G1837" t="str">
        <f>RIGHT(data_to_clean[[#This Row],[revenue]],LEN(data_to_clean[[#This Row],[revenue]])-FIND(" ",data_to_clean[[#This Row],[revenue]]))</f>
        <v>Million</v>
      </c>
      <c r="H1837" s="7">
        <f>VALUE(IF(data_to_clean[[#This Row],[multiplicity]]="Million",_xlfn.CONCAT(SUBSTITUTE(data_to_clean[[#This Row],[number]],".",""),"00000"),_xlfn.CONCAT(SUBSTITUTE(data_to_clean[[#This Row],[number]],".",""),"00000000")))</f>
        <v>9800000</v>
      </c>
      <c r="I1837" t="s">
        <v>6950</v>
      </c>
      <c r="J1837">
        <f>ROUND(VALUE(SUBSTITUTE(data_to_clean[[#This Row],[growth_%]],".",",")),0)</f>
        <v>222</v>
      </c>
      <c r="K1837" t="s">
        <v>25</v>
      </c>
      <c r="L1837">
        <v>63</v>
      </c>
      <c r="M1837">
        <v>11</v>
      </c>
      <c r="N1837">
        <v>2011</v>
      </c>
      <c r="O1837">
        <v>4</v>
      </c>
      <c r="P1837" t="s">
        <v>1185</v>
      </c>
      <c r="Q1837" t="b">
        <f>AND(ISNUMBER(data_to_clean[[#This Row],[revenue_formatted]]),ISNUMBER(data_to_clean[[#This Row],[growth_formatted_%]]),ISNUMBER(data_to_clean[[#This Row],[workers]]),ISNUMBER(data_to_clean[[#This Row],[previous_workers]]),ISNUMBER(data_to_clean[[#This Row],[founded]]),ISNUMBER(data_to_clean[[#This Row],[yrs_on_list]]))</f>
        <v>1</v>
      </c>
    </row>
    <row r="1838" spans="1:17" x14ac:dyDescent="0.25">
      <c r="A1838">
        <v>1832</v>
      </c>
      <c r="B1838" t="s">
        <v>6951</v>
      </c>
      <c r="C1838" t="s">
        <v>66</v>
      </c>
      <c r="D1838" t="str">
        <f>VLOOKUP(data_to_clean[[#This Row],[state]],abbreviation_table[],2,FALSE)</f>
        <v>Virginia</v>
      </c>
      <c r="E1838" t="s">
        <v>6953</v>
      </c>
      <c r="F1838" t="str">
        <f>TRIM(LEFT(data_to_clean[[#This Row],[revenue]],FIND(" ",data_to_clean[[#This Row],[revenue]])))</f>
        <v>296.3</v>
      </c>
      <c r="G1838" t="str">
        <f>RIGHT(data_to_clean[[#This Row],[revenue]],LEN(data_to_clean[[#This Row],[revenue]])-FIND(" ",data_to_clean[[#This Row],[revenue]]))</f>
        <v>Million</v>
      </c>
      <c r="H1838" s="7">
        <f>VALUE(IF(data_to_clean[[#This Row],[multiplicity]]="Million",_xlfn.CONCAT(SUBSTITUTE(data_to_clean[[#This Row],[number]],".",""),"00000"),_xlfn.CONCAT(SUBSTITUTE(data_to_clean[[#This Row],[number]],".",""),"00000000")))</f>
        <v>296300000</v>
      </c>
      <c r="I1838" t="s">
        <v>6954</v>
      </c>
      <c r="J1838">
        <f>ROUND(VALUE(SUBSTITUTE(data_to_clean[[#This Row],[growth_%]],".",",")),0)</f>
        <v>222</v>
      </c>
      <c r="K1838" t="s">
        <v>297</v>
      </c>
      <c r="L1838">
        <v>1174</v>
      </c>
      <c r="M1838">
        <v>287</v>
      </c>
      <c r="N1838">
        <v>2005</v>
      </c>
      <c r="O1838">
        <v>8</v>
      </c>
      <c r="P1838" t="s">
        <v>3271</v>
      </c>
      <c r="Q1838" t="b">
        <f>AND(ISNUMBER(data_to_clean[[#This Row],[revenue_formatted]]),ISNUMBER(data_to_clean[[#This Row],[growth_formatted_%]]),ISNUMBER(data_to_clean[[#This Row],[workers]]),ISNUMBER(data_to_clean[[#This Row],[previous_workers]]),ISNUMBER(data_to_clean[[#This Row],[founded]]),ISNUMBER(data_to_clean[[#This Row],[yrs_on_list]]))</f>
        <v>1</v>
      </c>
    </row>
    <row r="1839" spans="1:17" x14ac:dyDescent="0.25">
      <c r="A1839">
        <v>1833</v>
      </c>
      <c r="B1839" t="s">
        <v>6955</v>
      </c>
      <c r="C1839" t="s">
        <v>1960</v>
      </c>
      <c r="D1839" t="str">
        <f>VLOOKUP(data_to_clean[[#This Row],[state]],abbreviation_table[],2,FALSE)</f>
        <v>Iowa</v>
      </c>
      <c r="E1839" t="s">
        <v>4092</v>
      </c>
      <c r="F1839" t="str">
        <f>TRIM(LEFT(data_to_clean[[#This Row],[revenue]],FIND(" ",data_to_clean[[#This Row],[revenue]])))</f>
        <v>44.3</v>
      </c>
      <c r="G1839" t="str">
        <f>RIGHT(data_to_clean[[#This Row],[revenue]],LEN(data_to_clean[[#This Row],[revenue]])-FIND(" ",data_to_clean[[#This Row],[revenue]]))</f>
        <v>Million</v>
      </c>
      <c r="H1839" s="7">
        <f>VALUE(IF(data_to_clean[[#This Row],[multiplicity]]="Million",_xlfn.CONCAT(SUBSTITUTE(data_to_clean[[#This Row],[number]],".",""),"00000"),_xlfn.CONCAT(SUBSTITUTE(data_to_clean[[#This Row],[number]],".",""),"00000000")))</f>
        <v>44300000</v>
      </c>
      <c r="I1839" t="s">
        <v>6957</v>
      </c>
      <c r="J1839">
        <f>ROUND(VALUE(SUBSTITUTE(data_to_clean[[#This Row],[growth_%]],".",",")),0)</f>
        <v>222</v>
      </c>
      <c r="K1839" t="s">
        <v>55</v>
      </c>
      <c r="L1839">
        <v>3543</v>
      </c>
      <c r="M1839">
        <v>1170</v>
      </c>
      <c r="N1839">
        <v>1999</v>
      </c>
      <c r="O1839">
        <v>4</v>
      </c>
      <c r="P1839" t="s">
        <v>3772</v>
      </c>
      <c r="Q1839" t="b">
        <f>AND(ISNUMBER(data_to_clean[[#This Row],[revenue_formatted]]),ISNUMBER(data_to_clean[[#This Row],[growth_formatted_%]]),ISNUMBER(data_to_clean[[#This Row],[workers]]),ISNUMBER(data_to_clean[[#This Row],[previous_workers]]),ISNUMBER(data_to_clean[[#This Row],[founded]]),ISNUMBER(data_to_clean[[#This Row],[yrs_on_list]]))</f>
        <v>1</v>
      </c>
    </row>
    <row r="1840" spans="1:17" x14ac:dyDescent="0.25">
      <c r="A1840">
        <v>1834</v>
      </c>
      <c r="B1840" t="s">
        <v>6958</v>
      </c>
      <c r="C1840" t="s">
        <v>52</v>
      </c>
      <c r="D1840" t="str">
        <f>VLOOKUP(data_to_clean[[#This Row],[state]],abbreviation_table[],2,FALSE)</f>
        <v>Florida</v>
      </c>
      <c r="E1840" t="s">
        <v>1798</v>
      </c>
      <c r="F1840" t="str">
        <f>TRIM(LEFT(data_to_clean[[#This Row],[revenue]],FIND(" ",data_to_clean[[#This Row],[revenue]])))</f>
        <v>5.6</v>
      </c>
      <c r="G1840" t="str">
        <f>RIGHT(data_to_clean[[#This Row],[revenue]],LEN(data_to_clean[[#This Row],[revenue]])-FIND(" ",data_to_clean[[#This Row],[revenue]]))</f>
        <v>Million</v>
      </c>
      <c r="H1840" s="7">
        <f>VALUE(IF(data_to_clean[[#This Row],[multiplicity]]="Million",_xlfn.CONCAT(SUBSTITUTE(data_to_clean[[#This Row],[number]],".",""),"00000"),_xlfn.CONCAT(SUBSTITUTE(data_to_clean[[#This Row],[number]],".",""),"00000000")))</f>
        <v>5600000</v>
      </c>
      <c r="I1840" t="s">
        <v>6960</v>
      </c>
      <c r="J1840">
        <f>ROUND(VALUE(SUBSTITUTE(data_to_clean[[#This Row],[growth_%]],".",",")),0)</f>
        <v>222</v>
      </c>
      <c r="K1840" t="s">
        <v>336</v>
      </c>
      <c r="L1840">
        <v>15</v>
      </c>
      <c r="M1840">
        <v>6</v>
      </c>
      <c r="N1840">
        <v>2014</v>
      </c>
      <c r="O1840">
        <v>1</v>
      </c>
      <c r="P1840" t="s">
        <v>6961</v>
      </c>
      <c r="Q1840" t="b">
        <f>AND(ISNUMBER(data_to_clean[[#This Row],[revenue_formatted]]),ISNUMBER(data_to_clean[[#This Row],[growth_formatted_%]]),ISNUMBER(data_to_clean[[#This Row],[workers]]),ISNUMBER(data_to_clean[[#This Row],[previous_workers]]),ISNUMBER(data_to_clean[[#This Row],[founded]]),ISNUMBER(data_to_clean[[#This Row],[yrs_on_list]]))</f>
        <v>1</v>
      </c>
    </row>
    <row r="1841" spans="1:17" x14ac:dyDescent="0.25">
      <c r="A1841">
        <v>1835</v>
      </c>
      <c r="B1841" t="s">
        <v>6962</v>
      </c>
      <c r="C1841" t="s">
        <v>66</v>
      </c>
      <c r="D1841" t="str">
        <f>VLOOKUP(data_to_clean[[#This Row],[state]],abbreviation_table[],2,FALSE)</f>
        <v>Virginia</v>
      </c>
      <c r="E1841" t="s">
        <v>6964</v>
      </c>
      <c r="F1841" t="str">
        <f>TRIM(LEFT(data_to_clean[[#This Row],[revenue]],FIND(" ",data_to_clean[[#This Row],[revenue]])))</f>
        <v>166.3</v>
      </c>
      <c r="G1841" t="str">
        <f>RIGHT(data_to_clean[[#This Row],[revenue]],LEN(data_to_clean[[#This Row],[revenue]])-FIND(" ",data_to_clean[[#This Row],[revenue]]))</f>
        <v>Million</v>
      </c>
      <c r="H1841" s="7">
        <f>VALUE(IF(data_to_clean[[#This Row],[multiplicity]]="Million",_xlfn.CONCAT(SUBSTITUTE(data_to_clean[[#This Row],[number]],".",""),"00000"),_xlfn.CONCAT(SUBSTITUTE(data_to_clean[[#This Row],[number]],".",""),"00000000")))</f>
        <v>166300000</v>
      </c>
      <c r="I1841" t="s">
        <v>6965</v>
      </c>
      <c r="J1841">
        <f>ROUND(VALUE(SUBSTITUTE(data_to_clean[[#This Row],[growth_%]],".",",")),0)</f>
        <v>221</v>
      </c>
      <c r="K1841" t="s">
        <v>181</v>
      </c>
      <c r="L1841">
        <v>1638</v>
      </c>
      <c r="M1841">
        <v>541</v>
      </c>
      <c r="N1841">
        <v>1997</v>
      </c>
      <c r="O1841">
        <v>11</v>
      </c>
      <c r="P1841" t="s">
        <v>3271</v>
      </c>
      <c r="Q1841" t="b">
        <f>AND(ISNUMBER(data_to_clean[[#This Row],[revenue_formatted]]),ISNUMBER(data_to_clean[[#This Row],[growth_formatted_%]]),ISNUMBER(data_to_clean[[#This Row],[workers]]),ISNUMBER(data_to_clean[[#This Row],[previous_workers]]),ISNUMBER(data_to_clean[[#This Row],[founded]]),ISNUMBER(data_to_clean[[#This Row],[yrs_on_list]]))</f>
        <v>1</v>
      </c>
    </row>
    <row r="1842" spans="1:17" x14ac:dyDescent="0.25">
      <c r="A1842">
        <v>1836</v>
      </c>
      <c r="B1842" t="s">
        <v>6966</v>
      </c>
      <c r="C1842" t="s">
        <v>30</v>
      </c>
      <c r="D1842" t="str">
        <f>VLOOKUP(data_to_clean[[#This Row],[state]],abbreviation_table[],2,FALSE)</f>
        <v>Texas</v>
      </c>
      <c r="E1842" t="s">
        <v>167</v>
      </c>
      <c r="F1842" t="str">
        <f>TRIM(LEFT(data_to_clean[[#This Row],[revenue]],FIND(" ",data_to_clean[[#This Row],[revenue]])))</f>
        <v>8.9</v>
      </c>
      <c r="G1842" t="str">
        <f>RIGHT(data_to_clean[[#This Row],[revenue]],LEN(data_to_clean[[#This Row],[revenue]])-FIND(" ",data_to_clean[[#This Row],[revenue]]))</f>
        <v>Million</v>
      </c>
      <c r="H1842" s="7">
        <f>VALUE(IF(data_to_clean[[#This Row],[multiplicity]]="Million",_xlfn.CONCAT(SUBSTITUTE(data_to_clean[[#This Row],[number]],".",""),"00000"),_xlfn.CONCAT(SUBSTITUTE(data_to_clean[[#This Row],[number]],".",""),"00000000")))</f>
        <v>8900000</v>
      </c>
      <c r="I1842" t="s">
        <v>6968</v>
      </c>
      <c r="J1842">
        <f>ROUND(VALUE(SUBSTITUTE(data_to_clean[[#This Row],[growth_%]],".",",")),0)</f>
        <v>221</v>
      </c>
      <c r="K1842" t="s">
        <v>55</v>
      </c>
      <c r="L1842">
        <v>70</v>
      </c>
      <c r="M1842">
        <v>24</v>
      </c>
      <c r="N1842">
        <v>2006</v>
      </c>
      <c r="O1842">
        <v>5</v>
      </c>
      <c r="P1842" t="s">
        <v>258</v>
      </c>
      <c r="Q1842" t="b">
        <f>AND(ISNUMBER(data_to_clean[[#This Row],[revenue_formatted]]),ISNUMBER(data_to_clean[[#This Row],[growth_formatted_%]]),ISNUMBER(data_to_clean[[#This Row],[workers]]),ISNUMBER(data_to_clean[[#This Row],[previous_workers]]),ISNUMBER(data_to_clean[[#This Row],[founded]]),ISNUMBER(data_to_clean[[#This Row],[yrs_on_list]]))</f>
        <v>1</v>
      </c>
    </row>
    <row r="1843" spans="1:17" x14ac:dyDescent="0.25">
      <c r="A1843">
        <v>1837</v>
      </c>
      <c r="B1843" t="s">
        <v>6969</v>
      </c>
      <c r="C1843" t="s">
        <v>52</v>
      </c>
      <c r="D1843" t="str">
        <f>VLOOKUP(data_to_clean[[#This Row],[state]],abbreviation_table[],2,FALSE)</f>
        <v>Florida</v>
      </c>
      <c r="E1843" t="s">
        <v>1106</v>
      </c>
      <c r="F1843" t="str">
        <f>TRIM(LEFT(data_to_clean[[#This Row],[revenue]],FIND(" ",data_to_clean[[#This Row],[revenue]])))</f>
        <v>2.9</v>
      </c>
      <c r="G1843" t="str">
        <f>RIGHT(data_to_clean[[#This Row],[revenue]],LEN(data_to_clean[[#This Row],[revenue]])-FIND(" ",data_to_clean[[#This Row],[revenue]]))</f>
        <v>Million</v>
      </c>
      <c r="H1843" s="7">
        <f>VALUE(IF(data_to_clean[[#This Row],[multiplicity]]="Million",_xlfn.CONCAT(SUBSTITUTE(data_to_clean[[#This Row],[number]],".",""),"00000"),_xlfn.CONCAT(SUBSTITUTE(data_to_clean[[#This Row],[number]],".",""),"00000000")))</f>
        <v>2900000</v>
      </c>
      <c r="I1843" t="s">
        <v>6971</v>
      </c>
      <c r="J1843">
        <f>ROUND(VALUE(SUBSTITUTE(data_to_clean[[#This Row],[growth_%]],".",",")),0)</f>
        <v>221</v>
      </c>
      <c r="K1843" t="s">
        <v>187</v>
      </c>
      <c r="L1843">
        <v>9</v>
      </c>
      <c r="M1843">
        <v>1</v>
      </c>
      <c r="N1843">
        <v>2012</v>
      </c>
      <c r="O1843">
        <v>1</v>
      </c>
      <c r="P1843" t="s">
        <v>1004</v>
      </c>
      <c r="Q1843" t="b">
        <f>AND(ISNUMBER(data_to_clean[[#This Row],[revenue_formatted]]),ISNUMBER(data_to_clean[[#This Row],[growth_formatted_%]]),ISNUMBER(data_to_clean[[#This Row],[workers]]),ISNUMBER(data_to_clean[[#This Row],[previous_workers]]),ISNUMBER(data_to_clean[[#This Row],[founded]]),ISNUMBER(data_to_clean[[#This Row],[yrs_on_list]]))</f>
        <v>1</v>
      </c>
    </row>
    <row r="1844" spans="1:17" x14ac:dyDescent="0.25">
      <c r="A1844">
        <v>1838</v>
      </c>
      <c r="B1844" t="s">
        <v>6972</v>
      </c>
      <c r="C1844" t="s">
        <v>105</v>
      </c>
      <c r="D1844" t="str">
        <f>VLOOKUP(data_to_clean[[#This Row],[state]],abbreviation_table[],2,FALSE)</f>
        <v>New York</v>
      </c>
      <c r="E1844" t="s">
        <v>871</v>
      </c>
      <c r="F1844" t="str">
        <f>TRIM(LEFT(data_to_clean[[#This Row],[revenue]],FIND(" ",data_to_clean[[#This Row],[revenue]])))</f>
        <v>2.6</v>
      </c>
      <c r="G1844" t="str">
        <f>RIGHT(data_to_clean[[#This Row],[revenue]],LEN(data_to_clean[[#This Row],[revenue]])-FIND(" ",data_to_clean[[#This Row],[revenue]]))</f>
        <v>Million</v>
      </c>
      <c r="H1844" s="7">
        <f>VALUE(IF(data_to_clean[[#This Row],[multiplicity]]="Million",_xlfn.CONCAT(SUBSTITUTE(data_to_clean[[#This Row],[number]],".",""),"00000"),_xlfn.CONCAT(SUBSTITUTE(data_to_clean[[#This Row],[number]],".",""),"00000000")))</f>
        <v>2600000</v>
      </c>
      <c r="I1844" t="s">
        <v>6974</v>
      </c>
      <c r="J1844">
        <f>ROUND(VALUE(SUBSTITUTE(data_to_clean[[#This Row],[growth_%]],".",",")),0)</f>
        <v>221</v>
      </c>
      <c r="K1844" t="s">
        <v>18</v>
      </c>
      <c r="L1844">
        <v>30</v>
      </c>
      <c r="M1844">
        <v>7</v>
      </c>
      <c r="N1844">
        <v>2013</v>
      </c>
      <c r="O1844">
        <v>1</v>
      </c>
      <c r="P1844" t="s">
        <v>108</v>
      </c>
      <c r="Q1844" t="b">
        <f>AND(ISNUMBER(data_to_clean[[#This Row],[revenue_formatted]]),ISNUMBER(data_to_clean[[#This Row],[growth_formatted_%]]),ISNUMBER(data_to_clean[[#This Row],[workers]]),ISNUMBER(data_to_clean[[#This Row],[previous_workers]]),ISNUMBER(data_to_clean[[#This Row],[founded]]),ISNUMBER(data_to_clean[[#This Row],[yrs_on_list]]))</f>
        <v>1</v>
      </c>
    </row>
    <row r="1845" spans="1:17" x14ac:dyDescent="0.25">
      <c r="A1845">
        <v>1839</v>
      </c>
      <c r="B1845" t="s">
        <v>6975</v>
      </c>
      <c r="C1845" t="s">
        <v>15</v>
      </c>
      <c r="D1845" t="str">
        <f>VLOOKUP(data_to_clean[[#This Row],[state]],abbreviation_table[],2,FALSE)</f>
        <v>Arizona</v>
      </c>
      <c r="E1845" t="s">
        <v>5243</v>
      </c>
      <c r="F1845" t="str">
        <f>TRIM(LEFT(data_to_clean[[#This Row],[revenue]],FIND(" ",data_to_clean[[#This Row],[revenue]])))</f>
        <v>10.6</v>
      </c>
      <c r="G1845" t="str">
        <f>RIGHT(data_to_clean[[#This Row],[revenue]],LEN(data_to_clean[[#This Row],[revenue]])-FIND(" ",data_to_clean[[#This Row],[revenue]]))</f>
        <v>Million</v>
      </c>
      <c r="H1845" s="7">
        <f>VALUE(IF(data_to_clean[[#This Row],[multiplicity]]="Million",_xlfn.CONCAT(SUBSTITUTE(data_to_clean[[#This Row],[number]],".",""),"00000"),_xlfn.CONCAT(SUBSTITUTE(data_to_clean[[#This Row],[number]],".",""),"00000000")))</f>
        <v>10600000</v>
      </c>
      <c r="I1845" t="s">
        <v>6977</v>
      </c>
      <c r="J1845">
        <f>ROUND(VALUE(SUBSTITUTE(data_to_clean[[#This Row],[growth_%]],".",",")),0)</f>
        <v>221</v>
      </c>
      <c r="K1845" t="s">
        <v>336</v>
      </c>
      <c r="L1845">
        <v>412</v>
      </c>
      <c r="M1845">
        <v>95</v>
      </c>
      <c r="N1845">
        <v>2012</v>
      </c>
      <c r="O1845">
        <v>3</v>
      </c>
      <c r="P1845" t="s">
        <v>4200</v>
      </c>
      <c r="Q1845" t="b">
        <f>AND(ISNUMBER(data_to_clean[[#This Row],[revenue_formatted]]),ISNUMBER(data_to_clean[[#This Row],[growth_formatted_%]]),ISNUMBER(data_to_clean[[#This Row],[workers]]),ISNUMBER(data_to_clean[[#This Row],[previous_workers]]),ISNUMBER(data_to_clean[[#This Row],[founded]]),ISNUMBER(data_to_clean[[#This Row],[yrs_on_list]]))</f>
        <v>1</v>
      </c>
    </row>
    <row r="1846" spans="1:17" x14ac:dyDescent="0.25">
      <c r="A1846">
        <v>1840</v>
      </c>
      <c r="B1846" t="s">
        <v>6978</v>
      </c>
      <c r="C1846" t="s">
        <v>1999</v>
      </c>
      <c r="D1846" t="str">
        <f>VLOOKUP(data_to_clean[[#This Row],[state]],abbreviation_table[],2,FALSE)</f>
        <v>Oklahoma</v>
      </c>
      <c r="E1846" t="s">
        <v>798</v>
      </c>
      <c r="F1846" t="str">
        <f>TRIM(LEFT(data_to_clean[[#This Row],[revenue]],FIND(" ",data_to_clean[[#This Row],[revenue]])))</f>
        <v>3</v>
      </c>
      <c r="G1846" t="str">
        <f>RIGHT(data_to_clean[[#This Row],[revenue]],LEN(data_to_clean[[#This Row],[revenue]])-FIND(" ",data_to_clean[[#This Row],[revenue]]))</f>
        <v>Million</v>
      </c>
      <c r="H1846" s="7">
        <f>VALUE(IF(data_to_clean[[#This Row],[multiplicity]]="Million",_xlfn.CONCAT(SUBSTITUTE(data_to_clean[[#This Row],[number]],".",""),"00000"),_xlfn.CONCAT(SUBSTITUTE(data_to_clean[[#This Row],[number]],".",""),"00000000")))</f>
        <v>300000</v>
      </c>
      <c r="I1846" t="s">
        <v>6980</v>
      </c>
      <c r="J1846">
        <f>ROUND(VALUE(SUBSTITUTE(data_to_clean[[#This Row],[growth_%]],".",",")),0)</f>
        <v>221</v>
      </c>
      <c r="K1846" t="s">
        <v>308</v>
      </c>
      <c r="L1846">
        <v>15</v>
      </c>
      <c r="M1846">
        <v>5</v>
      </c>
      <c r="N1846">
        <v>2013</v>
      </c>
      <c r="O1846">
        <v>1</v>
      </c>
      <c r="P1846" t="s">
        <v>6981</v>
      </c>
      <c r="Q1846" t="b">
        <f>AND(ISNUMBER(data_to_clean[[#This Row],[revenue_formatted]]),ISNUMBER(data_to_clean[[#This Row],[growth_formatted_%]]),ISNUMBER(data_to_clean[[#This Row],[workers]]),ISNUMBER(data_to_clean[[#This Row],[previous_workers]]),ISNUMBER(data_to_clean[[#This Row],[founded]]),ISNUMBER(data_to_clean[[#This Row],[yrs_on_list]]))</f>
        <v>1</v>
      </c>
    </row>
    <row r="1847" spans="1:17" x14ac:dyDescent="0.25">
      <c r="A1847">
        <v>1841</v>
      </c>
      <c r="B1847" t="s">
        <v>6982</v>
      </c>
      <c r="C1847" t="s">
        <v>52</v>
      </c>
      <c r="D1847" t="str">
        <f>VLOOKUP(data_to_clean[[#This Row],[state]],abbreviation_table[],2,FALSE)</f>
        <v>Florida</v>
      </c>
      <c r="E1847" t="s">
        <v>6643</v>
      </c>
      <c r="F1847" t="str">
        <f>TRIM(LEFT(data_to_clean[[#This Row],[revenue]],FIND(" ",data_to_clean[[#This Row],[revenue]])))</f>
        <v>92.1</v>
      </c>
      <c r="G1847" t="str">
        <f>RIGHT(data_to_clean[[#This Row],[revenue]],LEN(data_to_clean[[#This Row],[revenue]])-FIND(" ",data_to_clean[[#This Row],[revenue]]))</f>
        <v>Million</v>
      </c>
      <c r="H1847" s="7">
        <f>VALUE(IF(data_to_clean[[#This Row],[multiplicity]]="Million",_xlfn.CONCAT(SUBSTITUTE(data_to_clean[[#This Row],[number]],".",""),"00000"),_xlfn.CONCAT(SUBSTITUTE(data_to_clean[[#This Row],[number]],".",""),"00000000")))</f>
        <v>92100000</v>
      </c>
      <c r="I1847" t="s">
        <v>6984</v>
      </c>
      <c r="J1847">
        <f>ROUND(VALUE(SUBSTITUTE(data_to_clean[[#This Row],[growth_%]],".",",")),0)</f>
        <v>221</v>
      </c>
      <c r="K1847" t="s">
        <v>187</v>
      </c>
      <c r="L1847">
        <v>62</v>
      </c>
      <c r="M1847">
        <v>45</v>
      </c>
      <c r="N1847">
        <v>2006</v>
      </c>
      <c r="O1847">
        <v>8</v>
      </c>
      <c r="P1847" t="s">
        <v>1315</v>
      </c>
      <c r="Q1847" t="b">
        <f>AND(ISNUMBER(data_to_clean[[#This Row],[revenue_formatted]]),ISNUMBER(data_to_clean[[#This Row],[growth_formatted_%]]),ISNUMBER(data_to_clean[[#This Row],[workers]]),ISNUMBER(data_to_clean[[#This Row],[previous_workers]]),ISNUMBER(data_to_clean[[#This Row],[founded]]),ISNUMBER(data_to_clean[[#This Row],[yrs_on_list]]))</f>
        <v>1</v>
      </c>
    </row>
    <row r="1848" spans="1:17" x14ac:dyDescent="0.25">
      <c r="A1848">
        <v>1842</v>
      </c>
      <c r="B1848" t="s">
        <v>6985</v>
      </c>
      <c r="C1848" t="s">
        <v>52</v>
      </c>
      <c r="D1848" t="str">
        <f>VLOOKUP(data_to_clean[[#This Row],[state]],abbreviation_table[],2,FALSE)</f>
        <v>Florida</v>
      </c>
      <c r="E1848" t="s">
        <v>6987</v>
      </c>
      <c r="F1848" t="str">
        <f>TRIM(LEFT(data_to_clean[[#This Row],[revenue]],FIND(" ",data_to_clean[[#This Row],[revenue]])))</f>
        <v>144.3</v>
      </c>
      <c r="G1848" t="str">
        <f>RIGHT(data_to_clean[[#This Row],[revenue]],LEN(data_to_clean[[#This Row],[revenue]])-FIND(" ",data_to_clean[[#This Row],[revenue]]))</f>
        <v>Million</v>
      </c>
      <c r="H1848" s="7">
        <f>VALUE(IF(data_to_clean[[#This Row],[multiplicity]]="Million",_xlfn.CONCAT(SUBSTITUTE(data_to_clean[[#This Row],[number]],".",""),"00000"),_xlfn.CONCAT(SUBSTITUTE(data_to_clean[[#This Row],[number]],".",""),"00000000")))</f>
        <v>144300000</v>
      </c>
      <c r="I1848" t="s">
        <v>6988</v>
      </c>
      <c r="J1848">
        <f>ROUND(VALUE(SUBSTITUTE(data_to_clean[[#This Row],[growth_%]],".",",")),0)</f>
        <v>220</v>
      </c>
      <c r="K1848" t="s">
        <v>18</v>
      </c>
      <c r="L1848">
        <v>312</v>
      </c>
      <c r="M1848">
        <v>172</v>
      </c>
      <c r="N1848">
        <v>1990</v>
      </c>
      <c r="O1848">
        <v>9</v>
      </c>
      <c r="P1848" t="s">
        <v>3881</v>
      </c>
      <c r="Q1848" t="b">
        <f>AND(ISNUMBER(data_to_clean[[#This Row],[revenue_formatted]]),ISNUMBER(data_to_clean[[#This Row],[growth_formatted_%]]),ISNUMBER(data_to_clean[[#This Row],[workers]]),ISNUMBER(data_to_clean[[#This Row],[previous_workers]]),ISNUMBER(data_to_clean[[#This Row],[founded]]),ISNUMBER(data_to_clean[[#This Row],[yrs_on_list]]))</f>
        <v>1</v>
      </c>
    </row>
    <row r="1849" spans="1:17" x14ac:dyDescent="0.25">
      <c r="A1849">
        <v>1843</v>
      </c>
      <c r="B1849" t="s">
        <v>6989</v>
      </c>
      <c r="C1849" t="s">
        <v>80</v>
      </c>
      <c r="D1849" t="str">
        <f>VLOOKUP(data_to_clean[[#This Row],[state]],abbreviation_table[],2,FALSE)</f>
        <v>California</v>
      </c>
      <c r="E1849" t="s">
        <v>1608</v>
      </c>
      <c r="F1849" t="str">
        <f>TRIM(LEFT(data_to_clean[[#This Row],[revenue]],FIND(" ",data_to_clean[[#This Row],[revenue]])))</f>
        <v>8.1</v>
      </c>
      <c r="G1849" t="str">
        <f>RIGHT(data_to_clean[[#This Row],[revenue]],LEN(data_to_clean[[#This Row],[revenue]])-FIND(" ",data_to_clean[[#This Row],[revenue]]))</f>
        <v>Million</v>
      </c>
      <c r="H1849" s="7">
        <f>VALUE(IF(data_to_clean[[#This Row],[multiplicity]]="Million",_xlfn.CONCAT(SUBSTITUTE(data_to_clean[[#This Row],[number]],".",""),"00000"),_xlfn.CONCAT(SUBSTITUTE(data_to_clean[[#This Row],[number]],".",""),"00000000")))</f>
        <v>8100000</v>
      </c>
      <c r="I1849" t="s">
        <v>6991</v>
      </c>
      <c r="J1849">
        <f>ROUND(VALUE(SUBSTITUTE(data_to_clean[[#This Row],[growth_%]],".",",")),0)</f>
        <v>220</v>
      </c>
      <c r="K1849" t="s">
        <v>156</v>
      </c>
      <c r="L1849">
        <v>100</v>
      </c>
      <c r="M1849">
        <v>30</v>
      </c>
      <c r="N1849">
        <v>2011</v>
      </c>
      <c r="O1849">
        <v>2</v>
      </c>
      <c r="P1849" t="s">
        <v>1403</v>
      </c>
      <c r="Q1849" t="b">
        <f>AND(ISNUMBER(data_to_clean[[#This Row],[revenue_formatted]]),ISNUMBER(data_to_clean[[#This Row],[growth_formatted_%]]),ISNUMBER(data_to_clean[[#This Row],[workers]]),ISNUMBER(data_to_clean[[#This Row],[previous_workers]]),ISNUMBER(data_to_clean[[#This Row],[founded]]),ISNUMBER(data_to_clean[[#This Row],[yrs_on_list]]))</f>
        <v>1</v>
      </c>
    </row>
    <row r="1850" spans="1:17" x14ac:dyDescent="0.25">
      <c r="A1850">
        <v>1844</v>
      </c>
      <c r="B1850" t="s">
        <v>6992</v>
      </c>
      <c r="C1850" t="s">
        <v>66</v>
      </c>
      <c r="D1850" t="str">
        <f>VLOOKUP(data_to_clean[[#This Row],[state]],abbreviation_table[],2,FALSE)</f>
        <v>Virginia</v>
      </c>
      <c r="E1850" t="s">
        <v>1920</v>
      </c>
      <c r="F1850" t="str">
        <f>TRIM(LEFT(data_to_clean[[#This Row],[revenue]],FIND(" ",data_to_clean[[#This Row],[revenue]])))</f>
        <v>2.4</v>
      </c>
      <c r="G1850" t="str">
        <f>RIGHT(data_to_clean[[#This Row],[revenue]],LEN(data_to_clean[[#This Row],[revenue]])-FIND(" ",data_to_clean[[#This Row],[revenue]]))</f>
        <v>Million</v>
      </c>
      <c r="H1850" s="7">
        <f>VALUE(IF(data_to_clean[[#This Row],[multiplicity]]="Million",_xlfn.CONCAT(SUBSTITUTE(data_to_clean[[#This Row],[number]],".",""),"00000"),_xlfn.CONCAT(SUBSTITUTE(data_to_clean[[#This Row],[number]],".",""),"00000000")))</f>
        <v>2400000</v>
      </c>
      <c r="I1850" t="s">
        <v>6994</v>
      </c>
      <c r="J1850">
        <f>ROUND(VALUE(SUBSTITUTE(data_to_clean[[#This Row],[growth_%]],".",",")),0)</f>
        <v>220</v>
      </c>
      <c r="K1850" t="s">
        <v>297</v>
      </c>
      <c r="L1850">
        <v>21</v>
      </c>
      <c r="M1850">
        <v>4</v>
      </c>
      <c r="N1850">
        <v>2008</v>
      </c>
      <c r="O1850">
        <v>1</v>
      </c>
      <c r="P1850" t="s">
        <v>2006</v>
      </c>
      <c r="Q1850" t="b">
        <f>AND(ISNUMBER(data_to_clean[[#This Row],[revenue_formatted]]),ISNUMBER(data_to_clean[[#This Row],[growth_formatted_%]]),ISNUMBER(data_to_clean[[#This Row],[workers]]),ISNUMBER(data_to_clean[[#This Row],[previous_workers]]),ISNUMBER(data_to_clean[[#This Row],[founded]]),ISNUMBER(data_to_clean[[#This Row],[yrs_on_list]]))</f>
        <v>1</v>
      </c>
    </row>
    <row r="1851" spans="1:17" x14ac:dyDescent="0.25">
      <c r="A1851">
        <v>1845</v>
      </c>
      <c r="B1851" t="s">
        <v>6995</v>
      </c>
      <c r="C1851" t="s">
        <v>341</v>
      </c>
      <c r="D1851" t="str">
        <f>VLOOKUP(data_to_clean[[#This Row],[state]],abbreviation_table[],2,FALSE)</f>
        <v>Massachusetts</v>
      </c>
      <c r="E1851" t="s">
        <v>6997</v>
      </c>
      <c r="F1851" t="str">
        <f>TRIM(LEFT(data_to_clean[[#This Row],[revenue]],FIND(" ",data_to_clean[[#This Row],[revenue]])))</f>
        <v>50.8</v>
      </c>
      <c r="G1851" t="str">
        <f>RIGHT(data_to_clean[[#This Row],[revenue]],LEN(data_to_clean[[#This Row],[revenue]])-FIND(" ",data_to_clean[[#This Row],[revenue]]))</f>
        <v>Million</v>
      </c>
      <c r="H1851" s="7">
        <f>VALUE(IF(data_to_clean[[#This Row],[multiplicity]]="Million",_xlfn.CONCAT(SUBSTITUTE(data_to_clean[[#This Row],[number]],".",""),"00000"),_xlfn.CONCAT(SUBSTITUTE(data_to_clean[[#This Row],[number]],".",""),"00000000")))</f>
        <v>50800000</v>
      </c>
      <c r="I1851" t="s">
        <v>6998</v>
      </c>
      <c r="J1851">
        <f>ROUND(VALUE(SUBSTITUTE(data_to_clean[[#This Row],[growth_%]],".",",")),0)</f>
        <v>220</v>
      </c>
      <c r="K1851" t="s">
        <v>336</v>
      </c>
      <c r="L1851">
        <v>150</v>
      </c>
      <c r="M1851">
        <v>116</v>
      </c>
      <c r="N1851">
        <v>2001</v>
      </c>
      <c r="O1851">
        <v>2</v>
      </c>
      <c r="P1851" t="s">
        <v>6999</v>
      </c>
      <c r="Q1851" t="b">
        <f>AND(ISNUMBER(data_to_clean[[#This Row],[revenue_formatted]]),ISNUMBER(data_to_clean[[#This Row],[growth_formatted_%]]),ISNUMBER(data_to_clean[[#This Row],[workers]]),ISNUMBER(data_to_clean[[#This Row],[previous_workers]]),ISNUMBER(data_to_clean[[#This Row],[founded]]),ISNUMBER(data_to_clean[[#This Row],[yrs_on_list]]))</f>
        <v>1</v>
      </c>
    </row>
    <row r="1852" spans="1:17" x14ac:dyDescent="0.25">
      <c r="A1852">
        <v>1846</v>
      </c>
      <c r="B1852" t="s">
        <v>7000</v>
      </c>
      <c r="C1852" t="s">
        <v>643</v>
      </c>
      <c r="D1852" t="str">
        <f>VLOOKUP(data_to_clean[[#This Row],[state]],abbreviation_table[],2,FALSE)</f>
        <v>Connecticut</v>
      </c>
      <c r="E1852" t="s">
        <v>1473</v>
      </c>
      <c r="F1852" t="str">
        <f>TRIM(LEFT(data_to_clean[[#This Row],[revenue]],FIND(" ",data_to_clean[[#This Row],[revenue]])))</f>
        <v>5</v>
      </c>
      <c r="G1852" t="str">
        <f>RIGHT(data_to_clean[[#This Row],[revenue]],LEN(data_to_clean[[#This Row],[revenue]])-FIND(" ",data_to_clean[[#This Row],[revenue]]))</f>
        <v>Million</v>
      </c>
      <c r="H1852" s="7">
        <f>VALUE(IF(data_to_clean[[#This Row],[multiplicity]]="Million",_xlfn.CONCAT(SUBSTITUTE(data_to_clean[[#This Row],[number]],".",""),"00000"),_xlfn.CONCAT(SUBSTITUTE(data_to_clean[[#This Row],[number]],".",""),"00000000")))</f>
        <v>500000</v>
      </c>
      <c r="I1852" t="s">
        <v>7002</v>
      </c>
      <c r="J1852">
        <f>ROUND(VALUE(SUBSTITUTE(data_to_clean[[#This Row],[growth_%]],".",",")),0)</f>
        <v>220</v>
      </c>
      <c r="K1852" t="s">
        <v>18</v>
      </c>
      <c r="L1852">
        <v>42</v>
      </c>
      <c r="M1852">
        <v>24</v>
      </c>
      <c r="N1852">
        <v>2012</v>
      </c>
      <c r="O1852">
        <v>1</v>
      </c>
      <c r="P1852" t="s">
        <v>227</v>
      </c>
      <c r="Q1852" t="b">
        <f>AND(ISNUMBER(data_to_clean[[#This Row],[revenue_formatted]]),ISNUMBER(data_to_clean[[#This Row],[growth_formatted_%]]),ISNUMBER(data_to_clean[[#This Row],[workers]]),ISNUMBER(data_to_clean[[#This Row],[previous_workers]]),ISNUMBER(data_to_clean[[#This Row],[founded]]),ISNUMBER(data_to_clean[[#This Row],[yrs_on_list]]))</f>
        <v>1</v>
      </c>
    </row>
    <row r="1853" spans="1:17" x14ac:dyDescent="0.25">
      <c r="A1853">
        <v>1847</v>
      </c>
      <c r="B1853" t="s">
        <v>7003</v>
      </c>
      <c r="C1853" t="s">
        <v>52</v>
      </c>
      <c r="D1853" t="str">
        <f>VLOOKUP(data_to_clean[[#This Row],[state]],abbreviation_table[],2,FALSE)</f>
        <v>Florida</v>
      </c>
      <c r="E1853" t="s">
        <v>2346</v>
      </c>
      <c r="F1853" t="str">
        <f>TRIM(LEFT(data_to_clean[[#This Row],[revenue]],FIND(" ",data_to_clean[[#This Row],[revenue]])))</f>
        <v>11</v>
      </c>
      <c r="G1853" t="str">
        <f>RIGHT(data_to_clean[[#This Row],[revenue]],LEN(data_to_clean[[#This Row],[revenue]])-FIND(" ",data_to_clean[[#This Row],[revenue]]))</f>
        <v>Million</v>
      </c>
      <c r="H1853" s="7">
        <f>VALUE(IF(data_to_clean[[#This Row],[multiplicity]]="Million",_xlfn.CONCAT(SUBSTITUTE(data_to_clean[[#This Row],[number]],".",""),"00000"),_xlfn.CONCAT(SUBSTITUTE(data_to_clean[[#This Row],[number]],".",""),"00000000")))</f>
        <v>1100000</v>
      </c>
      <c r="I1853" t="s">
        <v>7005</v>
      </c>
      <c r="J1853">
        <f>ROUND(VALUE(SUBSTITUTE(data_to_clean[[#This Row],[growth_%]],".",",")),0)</f>
        <v>220</v>
      </c>
      <c r="K1853" t="s">
        <v>1041</v>
      </c>
      <c r="L1853">
        <v>275</v>
      </c>
      <c r="M1853">
        <v>125</v>
      </c>
      <c r="N1853">
        <v>2009</v>
      </c>
      <c r="O1853">
        <v>4</v>
      </c>
      <c r="P1853" t="s">
        <v>198</v>
      </c>
      <c r="Q1853" t="b">
        <f>AND(ISNUMBER(data_to_clean[[#This Row],[revenue_formatted]]),ISNUMBER(data_to_clean[[#This Row],[growth_formatted_%]]),ISNUMBER(data_to_clean[[#This Row],[workers]]),ISNUMBER(data_to_clean[[#This Row],[previous_workers]]),ISNUMBER(data_to_clean[[#This Row],[founded]]),ISNUMBER(data_to_clean[[#This Row],[yrs_on_list]]))</f>
        <v>1</v>
      </c>
    </row>
    <row r="1854" spans="1:17" x14ac:dyDescent="0.25">
      <c r="A1854">
        <v>1848</v>
      </c>
      <c r="B1854" t="s">
        <v>7006</v>
      </c>
      <c r="C1854" t="s">
        <v>80</v>
      </c>
      <c r="D1854" t="str">
        <f>VLOOKUP(data_to_clean[[#This Row],[state]],abbreviation_table[],2,FALSE)</f>
        <v>California</v>
      </c>
      <c r="E1854" t="s">
        <v>7008</v>
      </c>
      <c r="F1854" t="str">
        <f>TRIM(LEFT(data_to_clean[[#This Row],[revenue]],FIND(" ",data_to_clean[[#This Row],[revenue]])))</f>
        <v>51.8</v>
      </c>
      <c r="G1854" t="str">
        <f>RIGHT(data_to_clean[[#This Row],[revenue]],LEN(data_to_clean[[#This Row],[revenue]])-FIND(" ",data_to_clean[[#This Row],[revenue]]))</f>
        <v>Million</v>
      </c>
      <c r="H1854" s="7">
        <f>VALUE(IF(data_to_clean[[#This Row],[multiplicity]]="Million",_xlfn.CONCAT(SUBSTITUTE(data_to_clean[[#This Row],[number]],".",""),"00000"),_xlfn.CONCAT(SUBSTITUTE(data_to_clean[[#This Row],[number]],".",""),"00000000")))</f>
        <v>51800000</v>
      </c>
      <c r="I1854" t="s">
        <v>7009</v>
      </c>
      <c r="J1854">
        <f>ROUND(VALUE(SUBSTITUTE(data_to_clean[[#This Row],[growth_%]],".",",")),0)</f>
        <v>219</v>
      </c>
      <c r="K1854" t="s">
        <v>107</v>
      </c>
      <c r="L1854">
        <v>276</v>
      </c>
      <c r="M1854">
        <v>156</v>
      </c>
      <c r="N1854">
        <v>2013</v>
      </c>
      <c r="O1854">
        <v>3</v>
      </c>
      <c r="P1854" t="s">
        <v>137</v>
      </c>
      <c r="Q1854" t="b">
        <f>AND(ISNUMBER(data_to_clean[[#This Row],[revenue_formatted]]),ISNUMBER(data_to_clean[[#This Row],[growth_formatted_%]]),ISNUMBER(data_to_clean[[#This Row],[workers]]),ISNUMBER(data_to_clean[[#This Row],[previous_workers]]),ISNUMBER(data_to_clean[[#This Row],[founded]]),ISNUMBER(data_to_clean[[#This Row],[yrs_on_list]]))</f>
        <v>1</v>
      </c>
    </row>
    <row r="1855" spans="1:17" x14ac:dyDescent="0.25">
      <c r="A1855">
        <v>1849</v>
      </c>
      <c r="B1855" t="s">
        <v>7010</v>
      </c>
      <c r="C1855" t="s">
        <v>230</v>
      </c>
      <c r="D1855" t="str">
        <f>VLOOKUP(data_to_clean[[#This Row],[state]],abbreviation_table[],2,FALSE)</f>
        <v>Michigan</v>
      </c>
      <c r="E1855" t="s">
        <v>1418</v>
      </c>
      <c r="F1855" t="str">
        <f>TRIM(LEFT(data_to_clean[[#This Row],[revenue]],FIND(" ",data_to_clean[[#This Row],[revenue]])))</f>
        <v>6.8</v>
      </c>
      <c r="G1855" t="str">
        <f>RIGHT(data_to_clean[[#This Row],[revenue]],LEN(data_to_clean[[#This Row],[revenue]])-FIND(" ",data_to_clean[[#This Row],[revenue]]))</f>
        <v>Million</v>
      </c>
      <c r="H1855" s="7">
        <f>VALUE(IF(data_to_clean[[#This Row],[multiplicity]]="Million",_xlfn.CONCAT(SUBSTITUTE(data_to_clean[[#This Row],[number]],".",""),"00000"),_xlfn.CONCAT(SUBSTITUTE(data_to_clean[[#This Row],[number]],".",""),"00000000")))</f>
        <v>6800000</v>
      </c>
      <c r="I1855" t="s">
        <v>7012</v>
      </c>
      <c r="J1855">
        <f>ROUND(VALUE(SUBSTITUTE(data_to_clean[[#This Row],[growth_%]],".",",")),0)</f>
        <v>219</v>
      </c>
      <c r="K1855" t="s">
        <v>48</v>
      </c>
      <c r="L1855">
        <v>55</v>
      </c>
      <c r="M1855">
        <v>22</v>
      </c>
      <c r="N1855">
        <v>2004</v>
      </c>
      <c r="O1855">
        <v>2</v>
      </c>
      <c r="P1855" t="s">
        <v>7013</v>
      </c>
      <c r="Q1855" t="b">
        <f>AND(ISNUMBER(data_to_clean[[#This Row],[revenue_formatted]]),ISNUMBER(data_to_clean[[#This Row],[growth_formatted_%]]),ISNUMBER(data_to_clean[[#This Row],[workers]]),ISNUMBER(data_to_clean[[#This Row],[previous_workers]]),ISNUMBER(data_to_clean[[#This Row],[founded]]),ISNUMBER(data_to_clean[[#This Row],[yrs_on_list]]))</f>
        <v>1</v>
      </c>
    </row>
    <row r="1856" spans="1:17" x14ac:dyDescent="0.25">
      <c r="A1856">
        <v>1850</v>
      </c>
      <c r="B1856" t="s">
        <v>7014</v>
      </c>
      <c r="C1856" t="s">
        <v>119</v>
      </c>
      <c r="D1856" t="str">
        <f>VLOOKUP(data_to_clean[[#This Row],[state]],abbreviation_table[],2,FALSE)</f>
        <v>Georgia</v>
      </c>
      <c r="E1856" t="s">
        <v>425</v>
      </c>
      <c r="F1856" t="str">
        <f>TRIM(LEFT(data_to_clean[[#This Row],[revenue]],FIND(" ",data_to_clean[[#This Row],[revenue]])))</f>
        <v>4.6</v>
      </c>
      <c r="G1856" t="str">
        <f>RIGHT(data_to_clean[[#This Row],[revenue]],LEN(data_to_clean[[#This Row],[revenue]])-FIND(" ",data_to_clean[[#This Row],[revenue]]))</f>
        <v>Million</v>
      </c>
      <c r="H1856" s="7">
        <f>VALUE(IF(data_to_clean[[#This Row],[multiplicity]]="Million",_xlfn.CONCAT(SUBSTITUTE(data_to_clean[[#This Row],[number]],".",""),"00000"),_xlfn.CONCAT(SUBSTITUTE(data_to_clean[[#This Row],[number]],".",""),"00000000")))</f>
        <v>4600000</v>
      </c>
      <c r="I1856" t="s">
        <v>7016</v>
      </c>
      <c r="J1856">
        <f>ROUND(VALUE(SUBSTITUTE(data_to_clean[[#This Row],[growth_%]],".",",")),0)</f>
        <v>219</v>
      </c>
      <c r="K1856" t="s">
        <v>297</v>
      </c>
      <c r="L1856">
        <v>38</v>
      </c>
      <c r="M1856">
        <v>13</v>
      </c>
      <c r="N1856">
        <v>2010</v>
      </c>
      <c r="O1856">
        <v>3</v>
      </c>
      <c r="P1856" t="s">
        <v>2055</v>
      </c>
      <c r="Q1856" t="b">
        <f>AND(ISNUMBER(data_to_clean[[#This Row],[revenue_formatted]]),ISNUMBER(data_to_clean[[#This Row],[growth_formatted_%]]),ISNUMBER(data_to_clean[[#This Row],[workers]]),ISNUMBER(data_to_clean[[#This Row],[previous_workers]]),ISNUMBER(data_to_clean[[#This Row],[founded]]),ISNUMBER(data_to_clean[[#This Row],[yrs_on_list]]))</f>
        <v>1</v>
      </c>
    </row>
    <row r="1857" spans="1:17" x14ac:dyDescent="0.25">
      <c r="A1857">
        <v>1851</v>
      </c>
      <c r="B1857" t="s">
        <v>7017</v>
      </c>
      <c r="C1857" t="s">
        <v>22</v>
      </c>
      <c r="D1857" t="str">
        <f>VLOOKUP(data_to_clean[[#This Row],[state]],abbreviation_table[],2,FALSE)</f>
        <v>Tennessee</v>
      </c>
      <c r="E1857" t="s">
        <v>7019</v>
      </c>
      <c r="F1857" t="str">
        <f>TRIM(LEFT(data_to_clean[[#This Row],[revenue]],FIND(" ",data_to_clean[[#This Row],[revenue]])))</f>
        <v>323.3</v>
      </c>
      <c r="G1857" t="str">
        <f>RIGHT(data_to_clean[[#This Row],[revenue]],LEN(data_to_clean[[#This Row],[revenue]])-FIND(" ",data_to_clean[[#This Row],[revenue]]))</f>
        <v>Million</v>
      </c>
      <c r="H1857" s="7">
        <f>VALUE(IF(data_to_clean[[#This Row],[multiplicity]]="Million",_xlfn.CONCAT(SUBSTITUTE(data_to_clean[[#This Row],[number]],".",""),"00000"),_xlfn.CONCAT(SUBSTITUTE(data_to_clean[[#This Row],[number]],".",""),"00000000")))</f>
        <v>323300000</v>
      </c>
      <c r="I1857" t="s">
        <v>7020</v>
      </c>
      <c r="J1857">
        <f>ROUND(VALUE(SUBSTITUTE(data_to_clean[[#This Row],[growth_%]],".",",")),0)</f>
        <v>219</v>
      </c>
      <c r="K1857" t="s">
        <v>107</v>
      </c>
      <c r="L1857">
        <v>1097</v>
      </c>
      <c r="M1857">
        <v>338</v>
      </c>
      <c r="N1857">
        <v>1996</v>
      </c>
      <c r="O1857">
        <v>8</v>
      </c>
      <c r="P1857" t="s">
        <v>26</v>
      </c>
      <c r="Q1857" t="b">
        <f>AND(ISNUMBER(data_to_clean[[#This Row],[revenue_formatted]]),ISNUMBER(data_to_clean[[#This Row],[growth_formatted_%]]),ISNUMBER(data_to_clean[[#This Row],[workers]]),ISNUMBER(data_to_clean[[#This Row],[previous_workers]]),ISNUMBER(data_to_clean[[#This Row],[founded]]),ISNUMBER(data_to_clean[[#This Row],[yrs_on_list]]))</f>
        <v>1</v>
      </c>
    </row>
    <row r="1858" spans="1:17" x14ac:dyDescent="0.25">
      <c r="A1858">
        <v>1852</v>
      </c>
      <c r="B1858" t="s">
        <v>7021</v>
      </c>
      <c r="C1858" t="s">
        <v>66</v>
      </c>
      <c r="D1858" t="str">
        <f>VLOOKUP(data_to_clean[[#This Row],[state]],abbreviation_table[],2,FALSE)</f>
        <v>Virginia</v>
      </c>
      <c r="E1858" t="s">
        <v>760</v>
      </c>
      <c r="F1858" t="str">
        <f>TRIM(LEFT(data_to_clean[[#This Row],[revenue]],FIND(" ",data_to_clean[[#This Row],[revenue]])))</f>
        <v>2.8</v>
      </c>
      <c r="G1858" t="str">
        <f>RIGHT(data_to_clean[[#This Row],[revenue]],LEN(data_to_clean[[#This Row],[revenue]])-FIND(" ",data_to_clean[[#This Row],[revenue]]))</f>
        <v>Million</v>
      </c>
      <c r="H1858" s="7">
        <f>VALUE(IF(data_to_clean[[#This Row],[multiplicity]]="Million",_xlfn.CONCAT(SUBSTITUTE(data_to_clean[[#This Row],[number]],".",""),"00000"),_xlfn.CONCAT(SUBSTITUTE(data_to_clean[[#This Row],[number]],".",""),"00000000")))</f>
        <v>2800000</v>
      </c>
      <c r="I1858" t="s">
        <v>7023</v>
      </c>
      <c r="J1858">
        <f>ROUND(VALUE(SUBSTITUTE(data_to_clean[[#This Row],[growth_%]],".",",")),0)</f>
        <v>219</v>
      </c>
      <c r="K1858" t="s">
        <v>308</v>
      </c>
      <c r="L1858">
        <v>11</v>
      </c>
      <c r="M1858">
        <v>3</v>
      </c>
      <c r="N1858">
        <v>2014</v>
      </c>
      <c r="O1858">
        <v>1</v>
      </c>
      <c r="P1858" t="s">
        <v>1896</v>
      </c>
      <c r="Q1858" t="b">
        <f>AND(ISNUMBER(data_to_clean[[#This Row],[revenue_formatted]]),ISNUMBER(data_to_clean[[#This Row],[growth_formatted_%]]),ISNUMBER(data_to_clean[[#This Row],[workers]]),ISNUMBER(data_to_clean[[#This Row],[previous_workers]]),ISNUMBER(data_to_clean[[#This Row],[founded]]),ISNUMBER(data_to_clean[[#This Row],[yrs_on_list]]))</f>
        <v>1</v>
      </c>
    </row>
    <row r="1859" spans="1:17" x14ac:dyDescent="0.25">
      <c r="A1859">
        <v>1853</v>
      </c>
      <c r="B1859" t="s">
        <v>7024</v>
      </c>
      <c r="C1859" t="s">
        <v>80</v>
      </c>
      <c r="D1859" t="str">
        <f>VLOOKUP(data_to_clean[[#This Row],[state]],abbreviation_table[],2,FALSE)</f>
        <v>California</v>
      </c>
      <c r="E1859" t="s">
        <v>1227</v>
      </c>
      <c r="F1859" t="str">
        <f>TRIM(LEFT(data_to_clean[[#This Row],[revenue]],FIND(" ",data_to_clean[[#This Row],[revenue]])))</f>
        <v>4.2</v>
      </c>
      <c r="G1859" t="str">
        <f>RIGHT(data_to_clean[[#This Row],[revenue]],LEN(data_to_clean[[#This Row],[revenue]])-FIND(" ",data_to_clean[[#This Row],[revenue]]))</f>
        <v>Million</v>
      </c>
      <c r="H1859" s="7">
        <f>VALUE(IF(data_to_clean[[#This Row],[multiplicity]]="Million",_xlfn.CONCAT(SUBSTITUTE(data_to_clean[[#This Row],[number]],".",""),"00000"),_xlfn.CONCAT(SUBSTITUTE(data_to_clean[[#This Row],[number]],".",""),"00000000")))</f>
        <v>4200000</v>
      </c>
      <c r="I1859" t="s">
        <v>7026</v>
      </c>
      <c r="J1859">
        <f>ROUND(VALUE(SUBSTITUTE(data_to_clean[[#This Row],[growth_%]],".",",")),0)</f>
        <v>219</v>
      </c>
      <c r="K1859" t="s">
        <v>156</v>
      </c>
      <c r="L1859">
        <v>2</v>
      </c>
      <c r="M1859">
        <v>1</v>
      </c>
      <c r="N1859">
        <v>2013</v>
      </c>
      <c r="O1859">
        <v>1</v>
      </c>
      <c r="P1859" t="s">
        <v>83</v>
      </c>
      <c r="Q1859" t="b">
        <f>AND(ISNUMBER(data_to_clean[[#This Row],[revenue_formatted]]),ISNUMBER(data_to_clean[[#This Row],[growth_formatted_%]]),ISNUMBER(data_to_clean[[#This Row],[workers]]),ISNUMBER(data_to_clean[[#This Row],[previous_workers]]),ISNUMBER(data_to_clean[[#This Row],[founded]]),ISNUMBER(data_to_clean[[#This Row],[yrs_on_list]]))</f>
        <v>1</v>
      </c>
    </row>
    <row r="1860" spans="1:17" x14ac:dyDescent="0.25">
      <c r="A1860">
        <v>1854</v>
      </c>
      <c r="B1860" t="s">
        <v>7027</v>
      </c>
      <c r="C1860" t="s">
        <v>105</v>
      </c>
      <c r="D1860" t="str">
        <f>VLOOKUP(data_to_clean[[#This Row],[state]],abbreviation_table[],2,FALSE)</f>
        <v>New York</v>
      </c>
      <c r="E1860" t="s">
        <v>957</v>
      </c>
      <c r="F1860" t="str">
        <f>TRIM(LEFT(data_to_clean[[#This Row],[revenue]],FIND(" ",data_to_clean[[#This Row],[revenue]])))</f>
        <v>2.2</v>
      </c>
      <c r="G1860" t="str">
        <f>RIGHT(data_to_clean[[#This Row],[revenue]],LEN(data_to_clean[[#This Row],[revenue]])-FIND(" ",data_to_clean[[#This Row],[revenue]]))</f>
        <v>Million</v>
      </c>
      <c r="H1860" s="7">
        <f>VALUE(IF(data_to_clean[[#This Row],[multiplicity]]="Million",_xlfn.CONCAT(SUBSTITUTE(data_to_clean[[#This Row],[number]],".",""),"00000"),_xlfn.CONCAT(SUBSTITUTE(data_to_clean[[#This Row],[number]],".",""),"00000000")))</f>
        <v>2200000</v>
      </c>
      <c r="I1860" t="s">
        <v>7029</v>
      </c>
      <c r="J1860">
        <f>ROUND(VALUE(SUBSTITUTE(data_to_clean[[#This Row],[growth_%]],".",",")),0)</f>
        <v>218</v>
      </c>
      <c r="K1860" t="s">
        <v>18</v>
      </c>
      <c r="L1860">
        <v>17</v>
      </c>
      <c r="M1860">
        <v>4</v>
      </c>
      <c r="N1860">
        <v>2001</v>
      </c>
      <c r="O1860">
        <v>1</v>
      </c>
      <c r="P1860" t="s">
        <v>108</v>
      </c>
      <c r="Q1860" t="b">
        <f>AND(ISNUMBER(data_to_clean[[#This Row],[revenue_formatted]]),ISNUMBER(data_to_clean[[#This Row],[growth_formatted_%]]),ISNUMBER(data_to_clean[[#This Row],[workers]]),ISNUMBER(data_to_clean[[#This Row],[previous_workers]]),ISNUMBER(data_to_clean[[#This Row],[founded]]),ISNUMBER(data_to_clean[[#This Row],[yrs_on_list]]))</f>
        <v>1</v>
      </c>
    </row>
    <row r="1861" spans="1:17" x14ac:dyDescent="0.25">
      <c r="A1861">
        <v>1855</v>
      </c>
      <c r="B1861" t="s">
        <v>7030</v>
      </c>
      <c r="C1861" t="s">
        <v>74</v>
      </c>
      <c r="D1861" t="str">
        <f>VLOOKUP(data_to_clean[[#This Row],[state]],abbreviation_table[],2,FALSE)</f>
        <v>Ohio</v>
      </c>
      <c r="E1861" t="s">
        <v>2210</v>
      </c>
      <c r="F1861" t="str">
        <f>TRIM(LEFT(data_to_clean[[#This Row],[revenue]],FIND(" ",data_to_clean[[#This Row],[revenue]])))</f>
        <v>8.7</v>
      </c>
      <c r="G1861" t="str">
        <f>RIGHT(data_to_clean[[#This Row],[revenue]],LEN(data_to_clean[[#This Row],[revenue]])-FIND(" ",data_to_clean[[#This Row],[revenue]]))</f>
        <v>Million</v>
      </c>
      <c r="H1861" s="7">
        <f>VALUE(IF(data_to_clean[[#This Row],[multiplicity]]="Million",_xlfn.CONCAT(SUBSTITUTE(data_to_clean[[#This Row],[number]],".",""),"00000"),_xlfn.CONCAT(SUBSTITUTE(data_to_clean[[#This Row],[number]],".",""),"00000000")))</f>
        <v>8700000</v>
      </c>
      <c r="I1861" t="s">
        <v>7032</v>
      </c>
      <c r="J1861">
        <f>ROUND(VALUE(SUBSTITUTE(data_to_clean[[#This Row],[growth_%]],".",",")),0)</f>
        <v>218</v>
      </c>
      <c r="K1861" t="s">
        <v>18</v>
      </c>
      <c r="L1861">
        <v>39</v>
      </c>
      <c r="M1861">
        <v>17</v>
      </c>
      <c r="N1861">
        <v>2006</v>
      </c>
      <c r="O1861">
        <v>5</v>
      </c>
      <c r="P1861" t="s">
        <v>6268</v>
      </c>
      <c r="Q1861" t="b">
        <f>AND(ISNUMBER(data_to_clean[[#This Row],[revenue_formatted]]),ISNUMBER(data_to_clean[[#This Row],[growth_formatted_%]]),ISNUMBER(data_to_clean[[#This Row],[workers]]),ISNUMBER(data_to_clean[[#This Row],[previous_workers]]),ISNUMBER(data_to_clean[[#This Row],[founded]]),ISNUMBER(data_to_clean[[#This Row],[yrs_on_list]]))</f>
        <v>1</v>
      </c>
    </row>
    <row r="1862" spans="1:17" x14ac:dyDescent="0.25">
      <c r="A1862">
        <v>1856</v>
      </c>
      <c r="B1862" t="s">
        <v>7033</v>
      </c>
      <c r="C1862" t="s">
        <v>74</v>
      </c>
      <c r="D1862" t="str">
        <f>VLOOKUP(data_to_clean[[#This Row],[state]],abbreviation_table[],2,FALSE)</f>
        <v>Ohio</v>
      </c>
      <c r="E1862" t="s">
        <v>794</v>
      </c>
      <c r="F1862" t="str">
        <f>TRIM(LEFT(data_to_clean[[#This Row],[revenue]],FIND(" ",data_to_clean[[#This Row],[revenue]])))</f>
        <v>13.6</v>
      </c>
      <c r="G1862" t="str">
        <f>RIGHT(data_to_clean[[#This Row],[revenue]],LEN(data_to_clean[[#This Row],[revenue]])-FIND(" ",data_to_clean[[#This Row],[revenue]]))</f>
        <v>Million</v>
      </c>
      <c r="H1862" s="7">
        <f>VALUE(IF(data_to_clean[[#This Row],[multiplicity]]="Million",_xlfn.CONCAT(SUBSTITUTE(data_to_clean[[#This Row],[number]],".",""),"00000"),_xlfn.CONCAT(SUBSTITUTE(data_to_clean[[#This Row],[number]],".",""),"00000000")))</f>
        <v>13600000</v>
      </c>
      <c r="I1862" t="s">
        <v>7035</v>
      </c>
      <c r="J1862">
        <f>ROUND(VALUE(SUBSTITUTE(data_to_clean[[#This Row],[growth_%]],".",",")),0)</f>
        <v>218</v>
      </c>
      <c r="K1862" t="s">
        <v>18</v>
      </c>
      <c r="L1862">
        <v>45</v>
      </c>
      <c r="M1862">
        <v>25</v>
      </c>
      <c r="N1862">
        <v>1986</v>
      </c>
      <c r="O1862">
        <v>2</v>
      </c>
      <c r="P1862" t="s">
        <v>349</v>
      </c>
      <c r="Q1862" t="b">
        <f>AND(ISNUMBER(data_to_clean[[#This Row],[revenue_formatted]]),ISNUMBER(data_to_clean[[#This Row],[growth_formatted_%]]),ISNUMBER(data_to_clean[[#This Row],[workers]]),ISNUMBER(data_to_clean[[#This Row],[previous_workers]]),ISNUMBER(data_to_clean[[#This Row],[founded]]),ISNUMBER(data_to_clean[[#This Row],[yrs_on_list]]))</f>
        <v>1</v>
      </c>
    </row>
    <row r="1863" spans="1:17" x14ac:dyDescent="0.25">
      <c r="A1863">
        <v>1857</v>
      </c>
      <c r="B1863" t="s">
        <v>7036</v>
      </c>
      <c r="C1863" t="s">
        <v>1768</v>
      </c>
      <c r="D1863" t="str">
        <f>VLOOKUP(data_to_clean[[#This Row],[state]],abbreviation_table[],2,FALSE)</f>
        <v>Oregon</v>
      </c>
      <c r="E1863" t="s">
        <v>939</v>
      </c>
      <c r="F1863" t="str">
        <f>TRIM(LEFT(data_to_clean[[#This Row],[revenue]],FIND(" ",data_to_clean[[#This Row],[revenue]])))</f>
        <v>4.1</v>
      </c>
      <c r="G1863" t="str">
        <f>RIGHT(data_to_clean[[#This Row],[revenue]],LEN(data_to_clean[[#This Row],[revenue]])-FIND(" ",data_to_clean[[#This Row],[revenue]]))</f>
        <v>Million</v>
      </c>
      <c r="H1863" s="7">
        <f>VALUE(IF(data_to_clean[[#This Row],[multiplicity]]="Million",_xlfn.CONCAT(SUBSTITUTE(data_to_clean[[#This Row],[number]],".",""),"00000"),_xlfn.CONCAT(SUBSTITUTE(data_to_clean[[#This Row],[number]],".",""),"00000000")))</f>
        <v>4100000</v>
      </c>
      <c r="I1863" t="s">
        <v>7038</v>
      </c>
      <c r="J1863">
        <f>ROUND(VALUE(SUBSTITUTE(data_to_clean[[#This Row],[growth_%]],".",",")),0)</f>
        <v>218</v>
      </c>
      <c r="K1863" t="s">
        <v>48</v>
      </c>
      <c r="L1863">
        <v>50</v>
      </c>
      <c r="M1863">
        <v>15</v>
      </c>
      <c r="N1863">
        <v>2007</v>
      </c>
      <c r="O1863">
        <v>2</v>
      </c>
      <c r="P1863" t="s">
        <v>437</v>
      </c>
      <c r="Q1863" t="b">
        <f>AND(ISNUMBER(data_to_clean[[#This Row],[revenue_formatted]]),ISNUMBER(data_to_clean[[#This Row],[growth_formatted_%]]),ISNUMBER(data_to_clean[[#This Row],[workers]]),ISNUMBER(data_to_clean[[#This Row],[previous_workers]]),ISNUMBER(data_to_clean[[#This Row],[founded]]),ISNUMBER(data_to_clean[[#This Row],[yrs_on_list]]))</f>
        <v>1</v>
      </c>
    </row>
    <row r="1864" spans="1:17" x14ac:dyDescent="0.25">
      <c r="A1864">
        <v>1858</v>
      </c>
      <c r="B1864" t="s">
        <v>7039</v>
      </c>
      <c r="C1864" t="s">
        <v>643</v>
      </c>
      <c r="D1864" t="str">
        <f>VLOOKUP(data_to_clean[[#This Row],[state]],abbreviation_table[],2,FALSE)</f>
        <v>Connecticut</v>
      </c>
      <c r="E1864" t="s">
        <v>603</v>
      </c>
      <c r="F1864" t="str">
        <f>TRIM(LEFT(data_to_clean[[#This Row],[revenue]],FIND(" ",data_to_clean[[#This Row],[revenue]])))</f>
        <v>3.8</v>
      </c>
      <c r="G1864" t="str">
        <f>RIGHT(data_to_clean[[#This Row],[revenue]],LEN(data_to_clean[[#This Row],[revenue]])-FIND(" ",data_to_clean[[#This Row],[revenue]]))</f>
        <v>Million</v>
      </c>
      <c r="H1864" s="7">
        <f>VALUE(IF(data_to_clean[[#This Row],[multiplicity]]="Million",_xlfn.CONCAT(SUBSTITUTE(data_to_clean[[#This Row],[number]],".",""),"00000"),_xlfn.CONCAT(SUBSTITUTE(data_to_clean[[#This Row],[number]],".",""),"00000000")))</f>
        <v>3800000</v>
      </c>
      <c r="I1864" t="s">
        <v>7041</v>
      </c>
      <c r="J1864">
        <f>ROUND(VALUE(SUBSTITUTE(data_to_clean[[#This Row],[growth_%]],".",",")),0)</f>
        <v>218</v>
      </c>
      <c r="K1864" t="s">
        <v>233</v>
      </c>
      <c r="L1864">
        <v>9</v>
      </c>
      <c r="M1864">
        <v>4</v>
      </c>
      <c r="N1864">
        <v>2006</v>
      </c>
      <c r="O1864">
        <v>3</v>
      </c>
      <c r="P1864" t="s">
        <v>7042</v>
      </c>
      <c r="Q1864" t="b">
        <f>AND(ISNUMBER(data_to_clean[[#This Row],[revenue_formatted]]),ISNUMBER(data_to_clean[[#This Row],[growth_formatted_%]]),ISNUMBER(data_to_clean[[#This Row],[workers]]),ISNUMBER(data_to_clean[[#This Row],[previous_workers]]),ISNUMBER(data_to_clean[[#This Row],[founded]]),ISNUMBER(data_to_clean[[#This Row],[yrs_on_list]]))</f>
        <v>1</v>
      </c>
    </row>
    <row r="1865" spans="1:17" x14ac:dyDescent="0.25">
      <c r="A1865">
        <v>1859</v>
      </c>
      <c r="B1865" t="s">
        <v>7043</v>
      </c>
      <c r="C1865" t="s">
        <v>1768</v>
      </c>
      <c r="D1865" t="str">
        <f>VLOOKUP(data_to_clean[[#This Row],[state]],abbreviation_table[],2,FALSE)</f>
        <v>Oregon</v>
      </c>
      <c r="E1865" t="s">
        <v>7045</v>
      </c>
      <c r="F1865" t="str">
        <f>TRIM(LEFT(data_to_clean[[#This Row],[revenue]],FIND(" ",data_to_clean[[#This Row],[revenue]])))</f>
        <v>139.6</v>
      </c>
      <c r="G1865" t="str">
        <f>RIGHT(data_to_clean[[#This Row],[revenue]],LEN(data_to_clean[[#This Row],[revenue]])-FIND(" ",data_to_clean[[#This Row],[revenue]]))</f>
        <v>Million</v>
      </c>
      <c r="H1865" s="7">
        <f>VALUE(IF(data_to_clean[[#This Row],[multiplicity]]="Million",_xlfn.CONCAT(SUBSTITUTE(data_to_clean[[#This Row],[number]],".",""),"00000"),_xlfn.CONCAT(SUBSTITUTE(data_to_clean[[#This Row],[number]],".",""),"00000000")))</f>
        <v>139600000</v>
      </c>
      <c r="I1865" t="s">
        <v>7046</v>
      </c>
      <c r="J1865">
        <f>ROUND(VALUE(SUBSTITUTE(data_to_clean[[#This Row],[growth_%]],".",",")),0)</f>
        <v>218</v>
      </c>
      <c r="K1865" t="s">
        <v>55</v>
      </c>
      <c r="L1865">
        <v>297</v>
      </c>
      <c r="M1865">
        <v>109</v>
      </c>
      <c r="N1865">
        <v>2008</v>
      </c>
      <c r="O1865">
        <v>3</v>
      </c>
      <c r="P1865" t="s">
        <v>437</v>
      </c>
      <c r="Q1865" t="b">
        <f>AND(ISNUMBER(data_to_clean[[#This Row],[revenue_formatted]]),ISNUMBER(data_to_clean[[#This Row],[growth_formatted_%]]),ISNUMBER(data_to_clean[[#This Row],[workers]]),ISNUMBER(data_to_clean[[#This Row],[previous_workers]]),ISNUMBER(data_to_clean[[#This Row],[founded]]),ISNUMBER(data_to_clean[[#This Row],[yrs_on_list]]))</f>
        <v>1</v>
      </c>
    </row>
    <row r="1866" spans="1:17" x14ac:dyDescent="0.25">
      <c r="A1866">
        <v>1860</v>
      </c>
      <c r="B1866" t="s">
        <v>7047</v>
      </c>
      <c r="C1866" t="s">
        <v>243</v>
      </c>
      <c r="D1866" t="str">
        <f>VLOOKUP(data_to_clean[[#This Row],[state]],abbreviation_table[],2,FALSE)</f>
        <v>Maryland</v>
      </c>
      <c r="E1866" t="s">
        <v>265</v>
      </c>
      <c r="F1866" t="str">
        <f>TRIM(LEFT(data_to_clean[[#This Row],[revenue]],FIND(" ",data_to_clean[[#This Row],[revenue]])))</f>
        <v>6.4</v>
      </c>
      <c r="G1866" t="str">
        <f>RIGHT(data_to_clean[[#This Row],[revenue]],LEN(data_to_clean[[#This Row],[revenue]])-FIND(" ",data_to_clean[[#This Row],[revenue]]))</f>
        <v>Million</v>
      </c>
      <c r="H1866" s="7">
        <f>VALUE(IF(data_to_clean[[#This Row],[multiplicity]]="Million",_xlfn.CONCAT(SUBSTITUTE(data_to_clean[[#This Row],[number]],".",""),"00000"),_xlfn.CONCAT(SUBSTITUTE(data_to_clean[[#This Row],[number]],".",""),"00000000")))</f>
        <v>6400000</v>
      </c>
      <c r="I1866" t="s">
        <v>7049</v>
      </c>
      <c r="J1866">
        <f>ROUND(VALUE(SUBSTITUTE(data_to_clean[[#This Row],[growth_%]],".",",")),0)</f>
        <v>217</v>
      </c>
      <c r="K1866" t="s">
        <v>181</v>
      </c>
      <c r="L1866">
        <v>32</v>
      </c>
      <c r="M1866">
        <v>10</v>
      </c>
      <c r="N1866">
        <v>2012</v>
      </c>
      <c r="O1866">
        <v>3</v>
      </c>
      <c r="P1866" t="s">
        <v>7050</v>
      </c>
      <c r="Q1866" t="b">
        <f>AND(ISNUMBER(data_to_clean[[#This Row],[revenue_formatted]]),ISNUMBER(data_to_clean[[#This Row],[growth_formatted_%]]),ISNUMBER(data_to_clean[[#This Row],[workers]]),ISNUMBER(data_to_clean[[#This Row],[previous_workers]]),ISNUMBER(data_to_clean[[#This Row],[founded]]),ISNUMBER(data_to_clean[[#This Row],[yrs_on_list]]))</f>
        <v>1</v>
      </c>
    </row>
    <row r="1867" spans="1:17" x14ac:dyDescent="0.25">
      <c r="A1867">
        <v>1861</v>
      </c>
      <c r="B1867" t="s">
        <v>7051</v>
      </c>
      <c r="C1867" t="s">
        <v>80</v>
      </c>
      <c r="D1867" t="str">
        <f>VLOOKUP(data_to_clean[[#This Row],[state]],abbreviation_table[],2,FALSE)</f>
        <v>California</v>
      </c>
      <c r="E1867" t="s">
        <v>1207</v>
      </c>
      <c r="F1867" t="str">
        <f>TRIM(LEFT(data_to_clean[[#This Row],[revenue]],FIND(" ",data_to_clean[[#This Row],[revenue]])))</f>
        <v>10.1</v>
      </c>
      <c r="G1867" t="str">
        <f>RIGHT(data_to_clean[[#This Row],[revenue]],LEN(data_to_clean[[#This Row],[revenue]])-FIND(" ",data_to_clean[[#This Row],[revenue]]))</f>
        <v>Million</v>
      </c>
      <c r="H1867" s="7">
        <f>VALUE(IF(data_to_clean[[#This Row],[multiplicity]]="Million",_xlfn.CONCAT(SUBSTITUTE(data_to_clean[[#This Row],[number]],".",""),"00000"),_xlfn.CONCAT(SUBSTITUTE(data_to_clean[[#This Row],[number]],".",""),"00000000")))</f>
        <v>10100000</v>
      </c>
      <c r="I1867" t="s">
        <v>7053</v>
      </c>
      <c r="J1867">
        <f>ROUND(VALUE(SUBSTITUTE(data_to_clean[[#This Row],[growth_%]],".",",")),0)</f>
        <v>217</v>
      </c>
      <c r="K1867" t="s">
        <v>336</v>
      </c>
      <c r="L1867">
        <v>50</v>
      </c>
      <c r="M1867">
        <v>20</v>
      </c>
      <c r="N1867">
        <v>2007</v>
      </c>
      <c r="O1867">
        <v>3</v>
      </c>
      <c r="P1867" t="s">
        <v>964</v>
      </c>
      <c r="Q1867" t="b">
        <f>AND(ISNUMBER(data_to_clean[[#This Row],[revenue_formatted]]),ISNUMBER(data_to_clean[[#This Row],[growth_formatted_%]]),ISNUMBER(data_to_clean[[#This Row],[workers]]),ISNUMBER(data_to_clean[[#This Row],[previous_workers]]),ISNUMBER(data_to_clean[[#This Row],[founded]]),ISNUMBER(data_to_clean[[#This Row],[yrs_on_list]]))</f>
        <v>1</v>
      </c>
    </row>
    <row r="1868" spans="1:17" x14ac:dyDescent="0.25">
      <c r="A1868">
        <v>1862</v>
      </c>
      <c r="B1868" t="s">
        <v>7054</v>
      </c>
      <c r="C1868" t="s">
        <v>105</v>
      </c>
      <c r="D1868" t="str">
        <f>VLOOKUP(data_to_clean[[#This Row],[state]],abbreviation_table[],2,FALSE)</f>
        <v>New York</v>
      </c>
      <c r="E1868" t="s">
        <v>1787</v>
      </c>
      <c r="F1868" t="str">
        <f>TRIM(LEFT(data_to_clean[[#This Row],[revenue]],FIND(" ",data_to_clean[[#This Row],[revenue]])))</f>
        <v>32.7</v>
      </c>
      <c r="G1868" t="str">
        <f>RIGHT(data_to_clean[[#This Row],[revenue]],LEN(data_to_clean[[#This Row],[revenue]])-FIND(" ",data_to_clean[[#This Row],[revenue]]))</f>
        <v>Million</v>
      </c>
      <c r="H1868" s="7">
        <f>VALUE(IF(data_to_clean[[#This Row],[multiplicity]]="Million",_xlfn.CONCAT(SUBSTITUTE(data_to_clean[[#This Row],[number]],".",""),"00000"),_xlfn.CONCAT(SUBSTITUTE(data_to_clean[[#This Row],[number]],".",""),"00000000")))</f>
        <v>32700000</v>
      </c>
      <c r="I1868" t="s">
        <v>7056</v>
      </c>
      <c r="J1868">
        <f>ROUND(VALUE(SUBSTITUTE(data_to_clean[[#This Row],[growth_%]],".",",")),0)</f>
        <v>217</v>
      </c>
      <c r="K1868" t="s">
        <v>218</v>
      </c>
      <c r="L1868">
        <v>70</v>
      </c>
      <c r="M1868">
        <v>40</v>
      </c>
      <c r="N1868">
        <v>2007</v>
      </c>
      <c r="O1868">
        <v>2</v>
      </c>
      <c r="P1868" t="s">
        <v>108</v>
      </c>
      <c r="Q1868" t="b">
        <f>AND(ISNUMBER(data_to_clean[[#This Row],[revenue_formatted]]),ISNUMBER(data_to_clean[[#This Row],[growth_formatted_%]]),ISNUMBER(data_to_clean[[#This Row],[workers]]),ISNUMBER(data_to_clean[[#This Row],[previous_workers]]),ISNUMBER(data_to_clean[[#This Row],[founded]]),ISNUMBER(data_to_clean[[#This Row],[yrs_on_list]]))</f>
        <v>1</v>
      </c>
    </row>
    <row r="1869" spans="1:17" x14ac:dyDescent="0.25">
      <c r="A1869">
        <v>1863</v>
      </c>
      <c r="B1869" t="s">
        <v>7057</v>
      </c>
      <c r="C1869" t="s">
        <v>215</v>
      </c>
      <c r="D1869" t="str">
        <f>VLOOKUP(data_to_clean[[#This Row],[state]],abbreviation_table[],2,FALSE)</f>
        <v>North Carolina</v>
      </c>
      <c r="E1869" t="s">
        <v>7059</v>
      </c>
      <c r="F1869" t="str">
        <f>TRIM(LEFT(data_to_clean[[#This Row],[revenue]],FIND(" ",data_to_clean[[#This Row],[revenue]])))</f>
        <v>57.2</v>
      </c>
      <c r="G1869" t="str">
        <f>RIGHT(data_to_clean[[#This Row],[revenue]],LEN(data_to_clean[[#This Row],[revenue]])-FIND(" ",data_to_clean[[#This Row],[revenue]]))</f>
        <v>Million</v>
      </c>
      <c r="H1869" s="7">
        <f>VALUE(IF(data_to_clean[[#This Row],[multiplicity]]="Million",_xlfn.CONCAT(SUBSTITUTE(data_to_clean[[#This Row],[number]],".",""),"00000"),_xlfn.CONCAT(SUBSTITUTE(data_to_clean[[#This Row],[number]],".",""),"00000000")))</f>
        <v>57200000</v>
      </c>
      <c r="I1869" t="s">
        <v>7060</v>
      </c>
      <c r="J1869">
        <f>ROUND(VALUE(SUBSTITUTE(data_to_clean[[#This Row],[growth_%]],".",",")),0)</f>
        <v>217</v>
      </c>
      <c r="K1869" t="s">
        <v>623</v>
      </c>
      <c r="L1869">
        <v>450</v>
      </c>
      <c r="M1869">
        <v>150</v>
      </c>
      <c r="N1869">
        <v>2007</v>
      </c>
      <c r="O1869">
        <v>2</v>
      </c>
      <c r="P1869" t="s">
        <v>422</v>
      </c>
      <c r="Q1869" t="b">
        <f>AND(ISNUMBER(data_to_clean[[#This Row],[revenue_formatted]]),ISNUMBER(data_to_clean[[#This Row],[growth_formatted_%]]),ISNUMBER(data_to_clean[[#This Row],[workers]]),ISNUMBER(data_to_clean[[#This Row],[previous_workers]]),ISNUMBER(data_to_clean[[#This Row],[founded]]),ISNUMBER(data_to_clean[[#This Row],[yrs_on_list]]))</f>
        <v>1</v>
      </c>
    </row>
    <row r="1870" spans="1:17" x14ac:dyDescent="0.25">
      <c r="A1870">
        <v>1864</v>
      </c>
      <c r="B1870" t="s">
        <v>7061</v>
      </c>
      <c r="C1870" t="s">
        <v>86</v>
      </c>
      <c r="D1870" t="str">
        <f>VLOOKUP(data_to_clean[[#This Row],[state]],abbreviation_table[],2,FALSE)</f>
        <v>Colorado</v>
      </c>
      <c r="E1870" t="s">
        <v>7063</v>
      </c>
      <c r="F1870" t="str">
        <f>TRIM(LEFT(data_to_clean[[#This Row],[revenue]],FIND(" ",data_to_clean[[#This Row],[revenue]])))</f>
        <v>83</v>
      </c>
      <c r="G1870" t="str">
        <f>RIGHT(data_to_clean[[#This Row],[revenue]],LEN(data_to_clean[[#This Row],[revenue]])-FIND(" ",data_to_clean[[#This Row],[revenue]]))</f>
        <v>Million</v>
      </c>
      <c r="H1870" s="7">
        <f>VALUE(IF(data_to_clean[[#This Row],[multiplicity]]="Million",_xlfn.CONCAT(SUBSTITUTE(data_to_clean[[#This Row],[number]],".",""),"00000"),_xlfn.CONCAT(SUBSTITUTE(data_to_clean[[#This Row],[number]],".",""),"00000000")))</f>
        <v>8300000</v>
      </c>
      <c r="I1870" t="s">
        <v>7064</v>
      </c>
      <c r="J1870">
        <f>ROUND(VALUE(SUBSTITUTE(data_to_clean[[#This Row],[growth_%]],".",",")),0)</f>
        <v>217</v>
      </c>
      <c r="K1870" t="s">
        <v>55</v>
      </c>
      <c r="L1870">
        <v>424</v>
      </c>
      <c r="M1870">
        <v>345</v>
      </c>
      <c r="N1870">
        <v>2009</v>
      </c>
      <c r="O1870">
        <v>5</v>
      </c>
      <c r="P1870" t="s">
        <v>89</v>
      </c>
      <c r="Q1870" t="b">
        <f>AND(ISNUMBER(data_to_clean[[#This Row],[revenue_formatted]]),ISNUMBER(data_to_clean[[#This Row],[growth_formatted_%]]),ISNUMBER(data_to_clean[[#This Row],[workers]]),ISNUMBER(data_to_clean[[#This Row],[previous_workers]]),ISNUMBER(data_to_clean[[#This Row],[founded]]),ISNUMBER(data_to_clean[[#This Row],[yrs_on_list]]))</f>
        <v>1</v>
      </c>
    </row>
    <row r="1871" spans="1:17" x14ac:dyDescent="0.25">
      <c r="A1871">
        <v>1865</v>
      </c>
      <c r="B1871" t="s">
        <v>7065</v>
      </c>
      <c r="C1871" t="s">
        <v>503</v>
      </c>
      <c r="D1871" t="str">
        <f>VLOOKUP(data_to_clean[[#This Row],[state]],abbreviation_table[],2,FALSE)</f>
        <v>Illinois</v>
      </c>
      <c r="E1871" t="s">
        <v>603</v>
      </c>
      <c r="F1871" t="str">
        <f>TRIM(LEFT(data_to_clean[[#This Row],[revenue]],FIND(" ",data_to_clean[[#This Row],[revenue]])))</f>
        <v>3.8</v>
      </c>
      <c r="G1871" t="str">
        <f>RIGHT(data_to_clean[[#This Row],[revenue]],LEN(data_to_clean[[#This Row],[revenue]])-FIND(" ",data_to_clean[[#This Row],[revenue]]))</f>
        <v>Million</v>
      </c>
      <c r="H1871" s="7">
        <f>VALUE(IF(data_to_clean[[#This Row],[multiplicity]]="Million",_xlfn.CONCAT(SUBSTITUTE(data_to_clean[[#This Row],[number]],".",""),"00000"),_xlfn.CONCAT(SUBSTITUTE(data_to_clean[[#This Row],[number]],".",""),"00000000")))</f>
        <v>3800000</v>
      </c>
      <c r="I1871" t="s">
        <v>7067</v>
      </c>
      <c r="J1871">
        <f>ROUND(VALUE(SUBSTITUTE(data_to_clean[[#This Row],[growth_%]],".",",")),0)</f>
        <v>217</v>
      </c>
      <c r="K1871" t="s">
        <v>187</v>
      </c>
      <c r="L1871">
        <v>30</v>
      </c>
      <c r="M1871">
        <v>15</v>
      </c>
      <c r="N1871">
        <v>2009</v>
      </c>
      <c r="O1871">
        <v>2</v>
      </c>
      <c r="P1871" t="s">
        <v>506</v>
      </c>
      <c r="Q1871" t="b">
        <f>AND(ISNUMBER(data_to_clean[[#This Row],[revenue_formatted]]),ISNUMBER(data_to_clean[[#This Row],[growth_formatted_%]]),ISNUMBER(data_to_clean[[#This Row],[workers]]),ISNUMBER(data_to_clean[[#This Row],[previous_workers]]),ISNUMBER(data_to_clean[[#This Row],[founded]]),ISNUMBER(data_to_clean[[#This Row],[yrs_on_list]]))</f>
        <v>1</v>
      </c>
    </row>
    <row r="1872" spans="1:17" x14ac:dyDescent="0.25">
      <c r="A1872">
        <v>1866</v>
      </c>
      <c r="B1872" t="s">
        <v>7068</v>
      </c>
      <c r="C1872" t="s">
        <v>80</v>
      </c>
      <c r="D1872" t="str">
        <f>VLOOKUP(data_to_clean[[#This Row],[state]],abbreviation_table[],2,FALSE)</f>
        <v>California</v>
      </c>
      <c r="E1872" t="s">
        <v>1157</v>
      </c>
      <c r="F1872" t="str">
        <f>TRIM(LEFT(data_to_clean[[#This Row],[revenue]],FIND(" ",data_to_clean[[#This Row],[revenue]])))</f>
        <v>5.3</v>
      </c>
      <c r="G1872" t="str">
        <f>RIGHT(data_to_clean[[#This Row],[revenue]],LEN(data_to_clean[[#This Row],[revenue]])-FIND(" ",data_to_clean[[#This Row],[revenue]]))</f>
        <v>Million</v>
      </c>
      <c r="H1872" s="7">
        <f>VALUE(IF(data_to_clean[[#This Row],[multiplicity]]="Million",_xlfn.CONCAT(SUBSTITUTE(data_to_clean[[#This Row],[number]],".",""),"00000"),_xlfn.CONCAT(SUBSTITUTE(data_to_clean[[#This Row],[number]],".",""),"00000000")))</f>
        <v>5300000</v>
      </c>
      <c r="I1872" t="s">
        <v>7070</v>
      </c>
      <c r="J1872">
        <f>ROUND(VALUE(SUBSTITUTE(data_to_clean[[#This Row],[growth_%]],".",",")),0)</f>
        <v>217</v>
      </c>
      <c r="K1872" t="s">
        <v>297</v>
      </c>
      <c r="L1872">
        <v>61</v>
      </c>
      <c r="M1872">
        <v>31</v>
      </c>
      <c r="N1872">
        <v>2003</v>
      </c>
      <c r="O1872">
        <v>1</v>
      </c>
      <c r="P1872" t="s">
        <v>7071</v>
      </c>
      <c r="Q1872" t="b">
        <f>AND(ISNUMBER(data_to_clean[[#This Row],[revenue_formatted]]),ISNUMBER(data_to_clean[[#This Row],[growth_formatted_%]]),ISNUMBER(data_to_clean[[#This Row],[workers]]),ISNUMBER(data_to_clean[[#This Row],[previous_workers]]),ISNUMBER(data_to_clean[[#This Row],[founded]]),ISNUMBER(data_to_clean[[#This Row],[yrs_on_list]]))</f>
        <v>1</v>
      </c>
    </row>
    <row r="1873" spans="1:17" x14ac:dyDescent="0.25">
      <c r="A1873">
        <v>1867</v>
      </c>
      <c r="B1873" t="s">
        <v>7072</v>
      </c>
      <c r="C1873" t="s">
        <v>80</v>
      </c>
      <c r="D1873" t="str">
        <f>VLOOKUP(data_to_clean[[#This Row],[state]],abbreviation_table[],2,FALSE)</f>
        <v>California</v>
      </c>
      <c r="E1873" t="s">
        <v>334</v>
      </c>
      <c r="F1873" t="str">
        <f>TRIM(LEFT(data_to_clean[[#This Row],[revenue]],FIND(" ",data_to_clean[[#This Row],[revenue]])))</f>
        <v>5.1</v>
      </c>
      <c r="G1873" t="str">
        <f>RIGHT(data_to_clean[[#This Row],[revenue]],LEN(data_to_clean[[#This Row],[revenue]])-FIND(" ",data_to_clean[[#This Row],[revenue]]))</f>
        <v>Million</v>
      </c>
      <c r="H1873" s="7">
        <f>VALUE(IF(data_to_clean[[#This Row],[multiplicity]]="Million",_xlfn.CONCAT(SUBSTITUTE(data_to_clean[[#This Row],[number]],".",""),"00000"),_xlfn.CONCAT(SUBSTITUTE(data_to_clean[[#This Row],[number]],".",""),"00000000")))</f>
        <v>5100000</v>
      </c>
      <c r="I1873" t="s">
        <v>7074</v>
      </c>
      <c r="J1873">
        <f>ROUND(VALUE(SUBSTITUTE(data_to_clean[[#This Row],[growth_%]],".",",")),0)</f>
        <v>217</v>
      </c>
      <c r="K1873" t="s">
        <v>156</v>
      </c>
      <c r="L1873">
        <v>76</v>
      </c>
      <c r="M1873">
        <v>23</v>
      </c>
      <c r="N1873">
        <v>2015</v>
      </c>
      <c r="O1873">
        <v>1</v>
      </c>
      <c r="P1873" t="s">
        <v>7075</v>
      </c>
      <c r="Q1873" t="b">
        <f>AND(ISNUMBER(data_to_clean[[#This Row],[revenue_formatted]]),ISNUMBER(data_to_clean[[#This Row],[growth_formatted_%]]),ISNUMBER(data_to_clean[[#This Row],[workers]]),ISNUMBER(data_to_clean[[#This Row],[previous_workers]]),ISNUMBER(data_to_clean[[#This Row],[founded]]),ISNUMBER(data_to_clean[[#This Row],[yrs_on_list]]))</f>
        <v>1</v>
      </c>
    </row>
    <row r="1874" spans="1:17" x14ac:dyDescent="0.25">
      <c r="A1874">
        <v>1868</v>
      </c>
      <c r="B1874" t="s">
        <v>7076</v>
      </c>
      <c r="C1874" t="s">
        <v>1262</v>
      </c>
      <c r="D1874" t="str">
        <f>VLOOKUP(data_to_clean[[#This Row],[state]],abbreviation_table[],2,FALSE)</f>
        <v>South Carolina</v>
      </c>
      <c r="E1874" t="s">
        <v>6647</v>
      </c>
      <c r="F1874" t="str">
        <f>TRIM(LEFT(data_to_clean[[#This Row],[revenue]],FIND(" ",data_to_clean[[#This Row],[revenue]])))</f>
        <v>22.7</v>
      </c>
      <c r="G1874" t="str">
        <f>RIGHT(data_to_clean[[#This Row],[revenue]],LEN(data_to_clean[[#This Row],[revenue]])-FIND(" ",data_to_clean[[#This Row],[revenue]]))</f>
        <v>Million</v>
      </c>
      <c r="H1874" s="7">
        <f>VALUE(IF(data_to_clean[[#This Row],[multiplicity]]="Million",_xlfn.CONCAT(SUBSTITUTE(data_to_clean[[#This Row],[number]],".",""),"00000"),_xlfn.CONCAT(SUBSTITUTE(data_to_clean[[#This Row],[number]],".",""),"00000000")))</f>
        <v>22700000</v>
      </c>
      <c r="I1874" t="s">
        <v>7078</v>
      </c>
      <c r="J1874">
        <f>ROUND(VALUE(SUBSTITUTE(data_to_clean[[#This Row],[growth_%]],".",",")),0)</f>
        <v>217</v>
      </c>
      <c r="K1874" t="s">
        <v>297</v>
      </c>
      <c r="L1874">
        <v>70</v>
      </c>
      <c r="M1874">
        <v>55</v>
      </c>
      <c r="N1874">
        <v>2011</v>
      </c>
      <c r="O1874">
        <v>4</v>
      </c>
      <c r="P1874" t="s">
        <v>3467</v>
      </c>
      <c r="Q1874" t="b">
        <f>AND(ISNUMBER(data_to_clean[[#This Row],[revenue_formatted]]),ISNUMBER(data_to_clean[[#This Row],[growth_formatted_%]]),ISNUMBER(data_to_clean[[#This Row],[workers]]),ISNUMBER(data_to_clean[[#This Row],[previous_workers]]),ISNUMBER(data_to_clean[[#This Row],[founded]]),ISNUMBER(data_to_clean[[#This Row],[yrs_on_list]]))</f>
        <v>1</v>
      </c>
    </row>
    <row r="1875" spans="1:17" x14ac:dyDescent="0.25">
      <c r="A1875">
        <v>1869</v>
      </c>
      <c r="B1875" t="s">
        <v>7079</v>
      </c>
      <c r="C1875" t="s">
        <v>753</v>
      </c>
      <c r="D1875" t="str">
        <f>VLOOKUP(data_to_clean[[#This Row],[state]],abbreviation_table[],2,FALSE)</f>
        <v>Nevada</v>
      </c>
      <c r="E1875" t="s">
        <v>493</v>
      </c>
      <c r="F1875" t="str">
        <f>TRIM(LEFT(data_to_clean[[#This Row],[revenue]],FIND(" ",data_to_clean[[#This Row],[revenue]])))</f>
        <v>3.9</v>
      </c>
      <c r="G1875" t="str">
        <f>RIGHT(data_to_clean[[#This Row],[revenue]],LEN(data_to_clean[[#This Row],[revenue]])-FIND(" ",data_to_clean[[#This Row],[revenue]]))</f>
        <v>Million</v>
      </c>
      <c r="H1875" s="7">
        <f>VALUE(IF(data_to_clean[[#This Row],[multiplicity]]="Million",_xlfn.CONCAT(SUBSTITUTE(data_to_clean[[#This Row],[number]],".",""),"00000"),_xlfn.CONCAT(SUBSTITUTE(data_to_clean[[#This Row],[number]],".",""),"00000000")))</f>
        <v>3900000</v>
      </c>
      <c r="I1875" t="s">
        <v>7081</v>
      </c>
      <c r="J1875">
        <f>ROUND(VALUE(SUBSTITUTE(data_to_clean[[#This Row],[growth_%]],".",",")),0)</f>
        <v>216</v>
      </c>
      <c r="K1875" t="s">
        <v>297</v>
      </c>
      <c r="L1875">
        <v>5</v>
      </c>
      <c r="M1875">
        <v>4</v>
      </c>
      <c r="N1875">
        <v>2008</v>
      </c>
      <c r="O1875">
        <v>1</v>
      </c>
      <c r="P1875" t="s">
        <v>7082</v>
      </c>
      <c r="Q1875" t="b">
        <f>AND(ISNUMBER(data_to_clean[[#This Row],[revenue_formatted]]),ISNUMBER(data_to_clean[[#This Row],[growth_formatted_%]]),ISNUMBER(data_to_clean[[#This Row],[workers]]),ISNUMBER(data_to_clean[[#This Row],[previous_workers]]),ISNUMBER(data_to_clean[[#This Row],[founded]]),ISNUMBER(data_to_clean[[#This Row],[yrs_on_list]]))</f>
        <v>1</v>
      </c>
    </row>
    <row r="1876" spans="1:17" x14ac:dyDescent="0.25">
      <c r="A1876">
        <v>1870</v>
      </c>
      <c r="B1876" t="s">
        <v>7083</v>
      </c>
      <c r="C1876" t="s">
        <v>503</v>
      </c>
      <c r="D1876" t="str">
        <f>VLOOKUP(data_to_clean[[#This Row],[state]],abbreviation_table[],2,FALSE)</f>
        <v>Illinois</v>
      </c>
      <c r="E1876" t="s">
        <v>585</v>
      </c>
      <c r="F1876" t="str">
        <f>TRIM(LEFT(data_to_clean[[#This Row],[revenue]],FIND(" ",data_to_clean[[#This Row],[revenue]])))</f>
        <v>7.6</v>
      </c>
      <c r="G1876" t="str">
        <f>RIGHT(data_to_clean[[#This Row],[revenue]],LEN(data_to_clean[[#This Row],[revenue]])-FIND(" ",data_to_clean[[#This Row],[revenue]]))</f>
        <v>Million</v>
      </c>
      <c r="H1876" s="7">
        <f>VALUE(IF(data_to_clean[[#This Row],[multiplicity]]="Million",_xlfn.CONCAT(SUBSTITUTE(data_to_clean[[#This Row],[number]],".",""),"00000"),_xlfn.CONCAT(SUBSTITUTE(data_to_clean[[#This Row],[number]],".",""),"00000000")))</f>
        <v>7600000</v>
      </c>
      <c r="I1876" t="s">
        <v>7085</v>
      </c>
      <c r="J1876">
        <f>ROUND(VALUE(SUBSTITUTE(data_to_clean[[#This Row],[growth_%]],".",",")),0)</f>
        <v>216</v>
      </c>
      <c r="K1876" t="s">
        <v>33</v>
      </c>
      <c r="L1876">
        <v>21</v>
      </c>
      <c r="M1876">
        <v>10</v>
      </c>
      <c r="N1876">
        <v>2010</v>
      </c>
      <c r="O1876">
        <v>3</v>
      </c>
      <c r="P1876" t="s">
        <v>506</v>
      </c>
      <c r="Q1876" t="b">
        <f>AND(ISNUMBER(data_to_clean[[#This Row],[revenue_formatted]]),ISNUMBER(data_to_clean[[#This Row],[growth_formatted_%]]),ISNUMBER(data_to_clean[[#This Row],[workers]]),ISNUMBER(data_to_clean[[#This Row],[previous_workers]]),ISNUMBER(data_to_clean[[#This Row],[founded]]),ISNUMBER(data_to_clean[[#This Row],[yrs_on_list]]))</f>
        <v>1</v>
      </c>
    </row>
    <row r="1877" spans="1:17" x14ac:dyDescent="0.25">
      <c r="A1877">
        <v>1871</v>
      </c>
      <c r="B1877" t="s">
        <v>7086</v>
      </c>
      <c r="C1877" t="s">
        <v>52</v>
      </c>
      <c r="D1877" t="str">
        <f>VLOOKUP(data_to_clean[[#This Row],[state]],abbreviation_table[],2,FALSE)</f>
        <v>Florida</v>
      </c>
      <c r="E1877" t="s">
        <v>283</v>
      </c>
      <c r="F1877" t="str">
        <f>TRIM(LEFT(data_to_clean[[#This Row],[revenue]],FIND(" ",data_to_clean[[#This Row],[revenue]])))</f>
        <v>16.9</v>
      </c>
      <c r="G1877" t="str">
        <f>RIGHT(data_to_clean[[#This Row],[revenue]],LEN(data_to_clean[[#This Row],[revenue]])-FIND(" ",data_to_clean[[#This Row],[revenue]]))</f>
        <v>Million</v>
      </c>
      <c r="H1877" s="7">
        <f>VALUE(IF(data_to_clean[[#This Row],[multiplicity]]="Million",_xlfn.CONCAT(SUBSTITUTE(data_to_clean[[#This Row],[number]],".",""),"00000"),_xlfn.CONCAT(SUBSTITUTE(data_to_clean[[#This Row],[number]],".",""),"00000000")))</f>
        <v>16900000</v>
      </c>
      <c r="I1877" t="s">
        <v>7088</v>
      </c>
      <c r="J1877">
        <f>ROUND(VALUE(SUBSTITUTE(data_to_clean[[#This Row],[growth_%]],".",",")),0)</f>
        <v>216</v>
      </c>
      <c r="K1877" t="s">
        <v>33</v>
      </c>
      <c r="L1877">
        <v>40</v>
      </c>
      <c r="M1877">
        <v>15</v>
      </c>
      <c r="N1877">
        <v>2009</v>
      </c>
      <c r="O1877">
        <v>1</v>
      </c>
      <c r="P1877" t="s">
        <v>203</v>
      </c>
      <c r="Q1877" t="b">
        <f>AND(ISNUMBER(data_to_clean[[#This Row],[revenue_formatted]]),ISNUMBER(data_to_clean[[#This Row],[growth_formatted_%]]),ISNUMBER(data_to_clean[[#This Row],[workers]]),ISNUMBER(data_to_clean[[#This Row],[previous_workers]]),ISNUMBER(data_to_clean[[#This Row],[founded]]),ISNUMBER(data_to_clean[[#This Row],[yrs_on_list]]))</f>
        <v>1</v>
      </c>
    </row>
    <row r="1878" spans="1:17" x14ac:dyDescent="0.25">
      <c r="A1878">
        <v>1872</v>
      </c>
      <c r="B1878" t="s">
        <v>7089</v>
      </c>
      <c r="C1878" t="s">
        <v>503</v>
      </c>
      <c r="D1878" t="str">
        <f>VLOOKUP(data_to_clean[[#This Row],[state]],abbreviation_table[],2,FALSE)</f>
        <v>Illinois</v>
      </c>
      <c r="E1878" t="s">
        <v>7091</v>
      </c>
      <c r="F1878" t="str">
        <f>TRIM(LEFT(data_to_clean[[#This Row],[revenue]],FIND(" ",data_to_clean[[#This Row],[revenue]])))</f>
        <v>43.6</v>
      </c>
      <c r="G1878" t="str">
        <f>RIGHT(data_to_clean[[#This Row],[revenue]],LEN(data_to_clean[[#This Row],[revenue]])-FIND(" ",data_to_clean[[#This Row],[revenue]]))</f>
        <v>Million</v>
      </c>
      <c r="H1878" s="7">
        <f>VALUE(IF(data_to_clean[[#This Row],[multiplicity]]="Million",_xlfn.CONCAT(SUBSTITUTE(data_to_clean[[#This Row],[number]],".",""),"00000"),_xlfn.CONCAT(SUBSTITUTE(data_to_clean[[#This Row],[number]],".",""),"00000000")))</f>
        <v>43600000</v>
      </c>
      <c r="I1878" t="s">
        <v>7092</v>
      </c>
      <c r="J1878">
        <f>ROUND(VALUE(SUBSTITUTE(data_to_clean[[#This Row],[growth_%]],".",",")),0)</f>
        <v>216</v>
      </c>
      <c r="K1878" t="s">
        <v>55</v>
      </c>
      <c r="L1878">
        <v>65</v>
      </c>
      <c r="M1878">
        <v>40</v>
      </c>
      <c r="N1878">
        <v>2004</v>
      </c>
      <c r="O1878">
        <v>8</v>
      </c>
      <c r="P1878" t="s">
        <v>506</v>
      </c>
      <c r="Q1878" t="b">
        <f>AND(ISNUMBER(data_to_clean[[#This Row],[revenue_formatted]]),ISNUMBER(data_to_clean[[#This Row],[growth_formatted_%]]),ISNUMBER(data_to_clean[[#This Row],[workers]]),ISNUMBER(data_to_clean[[#This Row],[previous_workers]]),ISNUMBER(data_to_clean[[#This Row],[founded]]),ISNUMBER(data_to_clean[[#This Row],[yrs_on_list]]))</f>
        <v>1</v>
      </c>
    </row>
    <row r="1879" spans="1:17" x14ac:dyDescent="0.25">
      <c r="A1879">
        <v>1873</v>
      </c>
      <c r="B1879" t="s">
        <v>7093</v>
      </c>
      <c r="C1879" t="s">
        <v>80</v>
      </c>
      <c r="D1879" t="str">
        <f>VLOOKUP(data_to_clean[[#This Row],[state]],abbreviation_table[],2,FALSE)</f>
        <v>California</v>
      </c>
      <c r="E1879" t="s">
        <v>154</v>
      </c>
      <c r="F1879" t="str">
        <f>TRIM(LEFT(data_to_clean[[#This Row],[revenue]],FIND(" ",data_to_clean[[#This Row],[revenue]])))</f>
        <v>13.8</v>
      </c>
      <c r="G1879" t="str">
        <f>RIGHT(data_to_clean[[#This Row],[revenue]],LEN(data_to_clean[[#This Row],[revenue]])-FIND(" ",data_to_clean[[#This Row],[revenue]]))</f>
        <v>Million</v>
      </c>
      <c r="H1879" s="7">
        <f>VALUE(IF(data_to_clean[[#This Row],[multiplicity]]="Million",_xlfn.CONCAT(SUBSTITUTE(data_to_clean[[#This Row],[number]],".",""),"00000"),_xlfn.CONCAT(SUBSTITUTE(data_to_clean[[#This Row],[number]],".",""),"00000000")))</f>
        <v>13800000</v>
      </c>
      <c r="I1879" t="s">
        <v>7095</v>
      </c>
      <c r="J1879">
        <f>ROUND(VALUE(SUBSTITUTE(data_to_clean[[#This Row],[growth_%]],".",",")),0)</f>
        <v>216</v>
      </c>
      <c r="K1879" t="s">
        <v>257</v>
      </c>
      <c r="L1879">
        <v>250</v>
      </c>
      <c r="M1879">
        <v>50</v>
      </c>
      <c r="N1879">
        <v>2013</v>
      </c>
      <c r="O1879">
        <v>3</v>
      </c>
      <c r="P1879" t="s">
        <v>7096</v>
      </c>
      <c r="Q1879" t="b">
        <f>AND(ISNUMBER(data_to_clean[[#This Row],[revenue_formatted]]),ISNUMBER(data_to_clean[[#This Row],[growth_formatted_%]]),ISNUMBER(data_to_clean[[#This Row],[workers]]),ISNUMBER(data_to_clean[[#This Row],[previous_workers]]),ISNUMBER(data_to_clean[[#This Row],[founded]]),ISNUMBER(data_to_clean[[#This Row],[yrs_on_list]]))</f>
        <v>1</v>
      </c>
    </row>
    <row r="1880" spans="1:17" x14ac:dyDescent="0.25">
      <c r="A1880">
        <v>1874</v>
      </c>
      <c r="B1880" t="s">
        <v>7097</v>
      </c>
      <c r="C1880" t="s">
        <v>860</v>
      </c>
      <c r="D1880" t="str">
        <f>VLOOKUP(data_to_clean[[#This Row],[state]],abbreviation_table[],2,FALSE)</f>
        <v>Indiana</v>
      </c>
      <c r="E1880" t="s">
        <v>7099</v>
      </c>
      <c r="F1880" t="str">
        <f>TRIM(LEFT(data_to_clean[[#This Row],[revenue]],FIND(" ",data_to_clean[[#This Row],[revenue]])))</f>
        <v>201.4</v>
      </c>
      <c r="G1880" t="str">
        <f>RIGHT(data_to_clean[[#This Row],[revenue]],LEN(data_to_clean[[#This Row],[revenue]])-FIND(" ",data_to_clean[[#This Row],[revenue]]))</f>
        <v>Million</v>
      </c>
      <c r="H1880" s="7">
        <f>VALUE(IF(data_to_clean[[#This Row],[multiplicity]]="Million",_xlfn.CONCAT(SUBSTITUTE(data_to_clean[[#This Row],[number]],".",""),"00000"),_xlfn.CONCAT(SUBSTITUTE(data_to_clean[[#This Row],[number]],".",""),"00000000")))</f>
        <v>201400000</v>
      </c>
      <c r="I1880" t="s">
        <v>7100</v>
      </c>
      <c r="J1880">
        <f>ROUND(VALUE(SUBSTITUTE(data_to_clean[[#This Row],[growth_%]],".",",")),0)</f>
        <v>216</v>
      </c>
      <c r="K1880" t="s">
        <v>25</v>
      </c>
      <c r="L1880">
        <v>173</v>
      </c>
      <c r="M1880">
        <v>62</v>
      </c>
      <c r="N1880">
        <v>2009</v>
      </c>
      <c r="O1880">
        <v>6</v>
      </c>
      <c r="P1880" t="s">
        <v>1185</v>
      </c>
      <c r="Q1880" t="b">
        <f>AND(ISNUMBER(data_to_clean[[#This Row],[revenue_formatted]]),ISNUMBER(data_to_clean[[#This Row],[growth_formatted_%]]),ISNUMBER(data_to_clean[[#This Row],[workers]]),ISNUMBER(data_to_clean[[#This Row],[previous_workers]]),ISNUMBER(data_to_clean[[#This Row],[founded]]),ISNUMBER(data_to_clean[[#This Row],[yrs_on_list]]))</f>
        <v>1</v>
      </c>
    </row>
    <row r="1881" spans="1:17" x14ac:dyDescent="0.25">
      <c r="A1881">
        <v>1875</v>
      </c>
      <c r="B1881" t="s">
        <v>7101</v>
      </c>
      <c r="C1881" t="s">
        <v>80</v>
      </c>
      <c r="D1881" t="str">
        <f>VLOOKUP(data_to_clean[[#This Row],[state]],abbreviation_table[],2,FALSE)</f>
        <v>California</v>
      </c>
      <c r="E1881" t="s">
        <v>7103</v>
      </c>
      <c r="F1881" t="str">
        <f>TRIM(LEFT(data_to_clean[[#This Row],[revenue]],FIND(" ",data_to_clean[[#This Row],[revenue]])))</f>
        <v>60.6</v>
      </c>
      <c r="G1881" t="str">
        <f>RIGHT(data_to_clean[[#This Row],[revenue]],LEN(data_to_clean[[#This Row],[revenue]])-FIND(" ",data_to_clean[[#This Row],[revenue]]))</f>
        <v>Million</v>
      </c>
      <c r="H1881" s="7">
        <f>VALUE(IF(data_to_clean[[#This Row],[multiplicity]]="Million",_xlfn.CONCAT(SUBSTITUTE(data_to_clean[[#This Row],[number]],".",""),"00000"),_xlfn.CONCAT(SUBSTITUTE(data_to_clean[[#This Row],[number]],".",""),"00000000")))</f>
        <v>60600000</v>
      </c>
      <c r="I1881" t="s">
        <v>7104</v>
      </c>
      <c r="J1881">
        <f>ROUND(VALUE(SUBSTITUTE(data_to_clean[[#This Row],[growth_%]],".",",")),0)</f>
        <v>216</v>
      </c>
      <c r="K1881" t="s">
        <v>187</v>
      </c>
      <c r="L1881">
        <v>17</v>
      </c>
      <c r="M1881">
        <v>5</v>
      </c>
      <c r="N1881">
        <v>2012</v>
      </c>
      <c r="O1881">
        <v>4</v>
      </c>
      <c r="P1881" t="s">
        <v>137</v>
      </c>
      <c r="Q1881" t="b">
        <f>AND(ISNUMBER(data_to_clean[[#This Row],[revenue_formatted]]),ISNUMBER(data_to_clean[[#This Row],[growth_formatted_%]]),ISNUMBER(data_to_clean[[#This Row],[workers]]),ISNUMBER(data_to_clean[[#This Row],[previous_workers]]),ISNUMBER(data_to_clean[[#This Row],[founded]]),ISNUMBER(data_to_clean[[#This Row],[yrs_on_list]]))</f>
        <v>1</v>
      </c>
    </row>
    <row r="1882" spans="1:17" x14ac:dyDescent="0.25">
      <c r="A1882">
        <v>1876</v>
      </c>
      <c r="B1882" t="s">
        <v>7105</v>
      </c>
      <c r="C1882" t="s">
        <v>119</v>
      </c>
      <c r="D1882" t="str">
        <f>VLOOKUP(data_to_clean[[#This Row],[state]],abbreviation_table[],2,FALSE)</f>
        <v>Georgia</v>
      </c>
      <c r="E1882" t="s">
        <v>1665</v>
      </c>
      <c r="F1882" t="str">
        <f>TRIM(LEFT(data_to_clean[[#This Row],[revenue]],FIND(" ",data_to_clean[[#This Row],[revenue]])))</f>
        <v>21.7</v>
      </c>
      <c r="G1882" t="str">
        <f>RIGHT(data_to_clean[[#This Row],[revenue]],LEN(data_to_clean[[#This Row],[revenue]])-FIND(" ",data_to_clean[[#This Row],[revenue]]))</f>
        <v>Million</v>
      </c>
      <c r="H1882" s="7">
        <f>VALUE(IF(data_to_clean[[#This Row],[multiplicity]]="Million",_xlfn.CONCAT(SUBSTITUTE(data_to_clean[[#This Row],[number]],".",""),"00000"),_xlfn.CONCAT(SUBSTITUTE(data_to_clean[[#This Row],[number]],".",""),"00000000")))</f>
        <v>21700000</v>
      </c>
      <c r="I1882" t="s">
        <v>7107</v>
      </c>
      <c r="J1882">
        <f>ROUND(VALUE(SUBSTITUTE(data_to_clean[[#This Row],[growth_%]],".",",")),0)</f>
        <v>215</v>
      </c>
      <c r="K1882" t="s">
        <v>18</v>
      </c>
      <c r="L1882">
        <v>56</v>
      </c>
      <c r="M1882">
        <v>30</v>
      </c>
      <c r="N1882">
        <v>2010</v>
      </c>
      <c r="O1882">
        <v>4</v>
      </c>
      <c r="P1882" t="s">
        <v>2055</v>
      </c>
      <c r="Q1882" t="b">
        <f>AND(ISNUMBER(data_to_clean[[#This Row],[revenue_formatted]]),ISNUMBER(data_to_clean[[#This Row],[growth_formatted_%]]),ISNUMBER(data_to_clean[[#This Row],[workers]]),ISNUMBER(data_to_clean[[#This Row],[previous_workers]]),ISNUMBER(data_to_clean[[#This Row],[founded]]),ISNUMBER(data_to_clean[[#This Row],[yrs_on_list]]))</f>
        <v>1</v>
      </c>
    </row>
    <row r="1883" spans="1:17" x14ac:dyDescent="0.25">
      <c r="A1883">
        <v>1877</v>
      </c>
      <c r="B1883" t="s">
        <v>7108</v>
      </c>
      <c r="C1883" t="s">
        <v>52</v>
      </c>
      <c r="D1883" t="str">
        <f>VLOOKUP(data_to_clean[[#This Row],[state]],abbreviation_table[],2,FALSE)</f>
        <v>Florida</v>
      </c>
      <c r="E1883" t="s">
        <v>7110</v>
      </c>
      <c r="F1883" t="str">
        <f>TRIM(LEFT(data_to_clean[[#This Row],[revenue]],FIND(" ",data_to_clean[[#This Row],[revenue]])))</f>
        <v>34.6</v>
      </c>
      <c r="G1883" t="str">
        <f>RIGHT(data_to_clean[[#This Row],[revenue]],LEN(data_to_clean[[#This Row],[revenue]])-FIND(" ",data_to_clean[[#This Row],[revenue]]))</f>
        <v>Million</v>
      </c>
      <c r="H1883" s="7">
        <f>VALUE(IF(data_to_clean[[#This Row],[multiplicity]]="Million",_xlfn.CONCAT(SUBSTITUTE(data_to_clean[[#This Row],[number]],".",""),"00000"),_xlfn.CONCAT(SUBSTITUTE(data_to_clean[[#This Row],[number]],".",""),"00000000")))</f>
        <v>34600000</v>
      </c>
      <c r="I1883" t="s">
        <v>7111</v>
      </c>
      <c r="J1883">
        <f>ROUND(VALUE(SUBSTITUTE(data_to_clean[[#This Row],[growth_%]],".",",")),0)</f>
        <v>215</v>
      </c>
      <c r="K1883" t="s">
        <v>40</v>
      </c>
      <c r="L1883">
        <v>800</v>
      </c>
      <c r="M1883">
        <v>300</v>
      </c>
      <c r="N1883">
        <v>2012</v>
      </c>
      <c r="O1883">
        <v>4</v>
      </c>
      <c r="P1883" t="s">
        <v>4343</v>
      </c>
      <c r="Q1883" t="b">
        <f>AND(ISNUMBER(data_to_clean[[#This Row],[revenue_formatted]]),ISNUMBER(data_to_clean[[#This Row],[growth_formatted_%]]),ISNUMBER(data_to_clean[[#This Row],[workers]]),ISNUMBER(data_to_clean[[#This Row],[previous_workers]]),ISNUMBER(data_to_clean[[#This Row],[founded]]),ISNUMBER(data_to_clean[[#This Row],[yrs_on_list]]))</f>
        <v>1</v>
      </c>
    </row>
    <row r="1884" spans="1:17" x14ac:dyDescent="0.25">
      <c r="A1884">
        <v>1878</v>
      </c>
      <c r="B1884" t="s">
        <v>7112</v>
      </c>
      <c r="C1884" t="s">
        <v>503</v>
      </c>
      <c r="D1884" t="str">
        <f>VLOOKUP(data_to_clean[[#This Row],[state]],abbreviation_table[],2,FALSE)</f>
        <v>Illinois</v>
      </c>
      <c r="E1884" t="s">
        <v>5243</v>
      </c>
      <c r="F1884" t="str">
        <f>TRIM(LEFT(data_to_clean[[#This Row],[revenue]],FIND(" ",data_to_clean[[#This Row],[revenue]])))</f>
        <v>10.6</v>
      </c>
      <c r="G1884" t="str">
        <f>RIGHT(data_to_clean[[#This Row],[revenue]],LEN(data_to_clean[[#This Row],[revenue]])-FIND(" ",data_to_clean[[#This Row],[revenue]]))</f>
        <v>Million</v>
      </c>
      <c r="H1884" s="7">
        <f>VALUE(IF(data_to_clean[[#This Row],[multiplicity]]="Million",_xlfn.CONCAT(SUBSTITUTE(data_to_clean[[#This Row],[number]],".",""),"00000"),_xlfn.CONCAT(SUBSTITUTE(data_to_clean[[#This Row],[number]],".",""),"00000000")))</f>
        <v>10600000</v>
      </c>
      <c r="I1884" t="s">
        <v>7114</v>
      </c>
      <c r="J1884">
        <f>ROUND(VALUE(SUBSTITUTE(data_to_clean[[#This Row],[growth_%]],".",",")),0)</f>
        <v>215</v>
      </c>
      <c r="K1884" t="s">
        <v>271</v>
      </c>
      <c r="L1884">
        <v>27</v>
      </c>
      <c r="M1884">
        <v>13</v>
      </c>
      <c r="N1884">
        <v>2014</v>
      </c>
      <c r="O1884">
        <v>2</v>
      </c>
      <c r="P1884" t="s">
        <v>3138</v>
      </c>
      <c r="Q1884" t="b">
        <f>AND(ISNUMBER(data_to_clean[[#This Row],[revenue_formatted]]),ISNUMBER(data_to_clean[[#This Row],[growth_formatted_%]]),ISNUMBER(data_to_clean[[#This Row],[workers]]),ISNUMBER(data_to_clean[[#This Row],[previous_workers]]),ISNUMBER(data_to_clean[[#This Row],[founded]]),ISNUMBER(data_to_clean[[#This Row],[yrs_on_list]]))</f>
        <v>1</v>
      </c>
    </row>
    <row r="1885" spans="1:17" x14ac:dyDescent="0.25">
      <c r="A1885">
        <v>1879</v>
      </c>
      <c r="B1885" t="s">
        <v>7115</v>
      </c>
      <c r="C1885" t="s">
        <v>105</v>
      </c>
      <c r="D1885" t="str">
        <f>VLOOKUP(data_to_clean[[#This Row],[state]],abbreviation_table[],2,FALSE)</f>
        <v>New York</v>
      </c>
      <c r="E1885" t="s">
        <v>1106</v>
      </c>
      <c r="F1885" t="str">
        <f>TRIM(LEFT(data_to_clean[[#This Row],[revenue]],FIND(" ",data_to_clean[[#This Row],[revenue]])))</f>
        <v>2.9</v>
      </c>
      <c r="G1885" t="str">
        <f>RIGHT(data_to_clean[[#This Row],[revenue]],LEN(data_to_clean[[#This Row],[revenue]])-FIND(" ",data_to_clean[[#This Row],[revenue]]))</f>
        <v>Million</v>
      </c>
      <c r="H1885" s="7">
        <f>VALUE(IF(data_to_clean[[#This Row],[multiplicity]]="Million",_xlfn.CONCAT(SUBSTITUTE(data_to_clean[[#This Row],[number]],".",""),"00000"),_xlfn.CONCAT(SUBSTITUTE(data_to_clean[[#This Row],[number]],".",""),"00000000")))</f>
        <v>2900000</v>
      </c>
      <c r="I1885" t="s">
        <v>7117</v>
      </c>
      <c r="J1885">
        <f>ROUND(VALUE(SUBSTITUTE(data_to_clean[[#This Row],[growth_%]],".",",")),0)</f>
        <v>215</v>
      </c>
      <c r="K1885" t="s">
        <v>33</v>
      </c>
      <c r="L1885">
        <v>78</v>
      </c>
      <c r="M1885">
        <v>15</v>
      </c>
      <c r="N1885">
        <v>2012</v>
      </c>
      <c r="O1885">
        <v>2</v>
      </c>
      <c r="P1885" t="s">
        <v>2535</v>
      </c>
      <c r="Q1885" t="b">
        <f>AND(ISNUMBER(data_to_clean[[#This Row],[revenue_formatted]]),ISNUMBER(data_to_clean[[#This Row],[growth_formatted_%]]),ISNUMBER(data_to_clean[[#This Row],[workers]]),ISNUMBER(data_to_clean[[#This Row],[previous_workers]]),ISNUMBER(data_to_clean[[#This Row],[founded]]),ISNUMBER(data_to_clean[[#This Row],[yrs_on_list]]))</f>
        <v>1</v>
      </c>
    </row>
    <row r="1886" spans="1:17" x14ac:dyDescent="0.25">
      <c r="A1886">
        <v>1880</v>
      </c>
      <c r="B1886" t="s">
        <v>7118</v>
      </c>
      <c r="C1886" t="s">
        <v>215</v>
      </c>
      <c r="D1886" t="str">
        <f>VLOOKUP(data_to_clean[[#This Row],[state]],abbreviation_table[],2,FALSE)</f>
        <v>North Carolina</v>
      </c>
      <c r="E1886" t="s">
        <v>798</v>
      </c>
      <c r="F1886" t="str">
        <f>TRIM(LEFT(data_to_clean[[#This Row],[revenue]],FIND(" ",data_to_clean[[#This Row],[revenue]])))</f>
        <v>3</v>
      </c>
      <c r="G1886" t="str">
        <f>RIGHT(data_to_clean[[#This Row],[revenue]],LEN(data_to_clean[[#This Row],[revenue]])-FIND(" ",data_to_clean[[#This Row],[revenue]]))</f>
        <v>Million</v>
      </c>
      <c r="H1886" s="7">
        <f>VALUE(IF(data_to_clean[[#This Row],[multiplicity]]="Million",_xlfn.CONCAT(SUBSTITUTE(data_to_clean[[#This Row],[number]],".",""),"00000"),_xlfn.CONCAT(SUBSTITUTE(data_to_clean[[#This Row],[number]],".",""),"00000000")))</f>
        <v>300000</v>
      </c>
      <c r="I1886" t="s">
        <v>7120</v>
      </c>
      <c r="J1886">
        <f>ROUND(VALUE(SUBSTITUTE(data_to_clean[[#This Row],[growth_%]],".",",")),0)</f>
        <v>215</v>
      </c>
      <c r="K1886" t="s">
        <v>297</v>
      </c>
      <c r="L1886">
        <v>15</v>
      </c>
      <c r="M1886">
        <v>5</v>
      </c>
      <c r="N1886">
        <v>2004</v>
      </c>
      <c r="O1886">
        <v>2</v>
      </c>
      <c r="P1886" t="s">
        <v>422</v>
      </c>
      <c r="Q1886" t="b">
        <f>AND(ISNUMBER(data_to_clean[[#This Row],[revenue_formatted]]),ISNUMBER(data_to_clean[[#This Row],[growth_formatted_%]]),ISNUMBER(data_to_clean[[#This Row],[workers]]),ISNUMBER(data_to_clean[[#This Row],[previous_workers]]),ISNUMBER(data_to_clean[[#This Row],[founded]]),ISNUMBER(data_to_clean[[#This Row],[yrs_on_list]]))</f>
        <v>1</v>
      </c>
    </row>
    <row r="1887" spans="1:17" x14ac:dyDescent="0.25">
      <c r="A1887">
        <v>1881</v>
      </c>
      <c r="B1887" t="s">
        <v>7121</v>
      </c>
      <c r="C1887" t="s">
        <v>66</v>
      </c>
      <c r="D1887" t="str">
        <f>VLOOKUP(data_to_clean[[#This Row],[state]],abbreviation_table[],2,FALSE)</f>
        <v>Virginia</v>
      </c>
      <c r="E1887" t="s">
        <v>1803</v>
      </c>
      <c r="F1887" t="str">
        <f>TRIM(LEFT(data_to_clean[[#This Row],[revenue]],FIND(" ",data_to_clean[[#This Row],[revenue]])))</f>
        <v>11.6</v>
      </c>
      <c r="G1887" t="str">
        <f>RIGHT(data_to_clean[[#This Row],[revenue]],LEN(data_to_clean[[#This Row],[revenue]])-FIND(" ",data_to_clean[[#This Row],[revenue]]))</f>
        <v>Million</v>
      </c>
      <c r="H1887" s="7">
        <f>VALUE(IF(data_to_clean[[#This Row],[multiplicity]]="Million",_xlfn.CONCAT(SUBSTITUTE(data_to_clean[[#This Row],[number]],".",""),"00000"),_xlfn.CONCAT(SUBSTITUTE(data_to_clean[[#This Row],[number]],".",""),"00000000")))</f>
        <v>11600000</v>
      </c>
      <c r="I1887" t="s">
        <v>7123</v>
      </c>
      <c r="J1887">
        <f>ROUND(VALUE(SUBSTITUTE(data_to_clean[[#This Row],[growth_%]],".",",")),0)</f>
        <v>215</v>
      </c>
      <c r="K1887" t="s">
        <v>181</v>
      </c>
      <c r="L1887">
        <v>39</v>
      </c>
      <c r="M1887">
        <v>25</v>
      </c>
      <c r="N1887">
        <v>2005</v>
      </c>
      <c r="O1887">
        <v>1</v>
      </c>
      <c r="P1887" t="s">
        <v>1853</v>
      </c>
      <c r="Q1887" t="b">
        <f>AND(ISNUMBER(data_to_clean[[#This Row],[revenue_formatted]]),ISNUMBER(data_to_clean[[#This Row],[growth_formatted_%]]),ISNUMBER(data_to_clean[[#This Row],[workers]]),ISNUMBER(data_to_clean[[#This Row],[previous_workers]]),ISNUMBER(data_to_clean[[#This Row],[founded]]),ISNUMBER(data_to_clean[[#This Row],[yrs_on_list]]))</f>
        <v>1</v>
      </c>
    </row>
    <row r="1888" spans="1:17" x14ac:dyDescent="0.25">
      <c r="A1888">
        <v>1882</v>
      </c>
      <c r="B1888" t="s">
        <v>7124</v>
      </c>
      <c r="C1888" t="s">
        <v>974</v>
      </c>
      <c r="D1888" t="str">
        <f>VLOOKUP(data_to_clean[[#This Row],[state]],abbreviation_table[],2,FALSE)</f>
        <v>District of Columbia</v>
      </c>
      <c r="E1888" t="s">
        <v>485</v>
      </c>
      <c r="F1888" t="str">
        <f>TRIM(LEFT(data_to_clean[[#This Row],[revenue]],FIND(" ",data_to_clean[[#This Row],[revenue]])))</f>
        <v>4.5</v>
      </c>
      <c r="G1888" t="str">
        <f>RIGHT(data_to_clean[[#This Row],[revenue]],LEN(data_to_clean[[#This Row],[revenue]])-FIND(" ",data_to_clean[[#This Row],[revenue]]))</f>
        <v>Million</v>
      </c>
      <c r="H1888" s="7">
        <f>VALUE(IF(data_to_clean[[#This Row],[multiplicity]]="Million",_xlfn.CONCAT(SUBSTITUTE(data_to_clean[[#This Row],[number]],".",""),"00000"),_xlfn.CONCAT(SUBSTITUTE(data_to_clean[[#This Row],[number]],".",""),"00000000")))</f>
        <v>4500000</v>
      </c>
      <c r="I1888" t="s">
        <v>7126</v>
      </c>
      <c r="J1888">
        <f>ROUND(VALUE(SUBSTITUTE(data_to_clean[[#This Row],[growth_%]],".",",")),0)</f>
        <v>215</v>
      </c>
      <c r="K1888" t="s">
        <v>336</v>
      </c>
      <c r="L1888">
        <v>53</v>
      </c>
      <c r="M1888">
        <v>22</v>
      </c>
      <c r="N1888">
        <v>2013</v>
      </c>
      <c r="O1888">
        <v>3</v>
      </c>
      <c r="P1888" t="s">
        <v>976</v>
      </c>
      <c r="Q1888" t="b">
        <f>AND(ISNUMBER(data_to_clean[[#This Row],[revenue_formatted]]),ISNUMBER(data_to_clean[[#This Row],[growth_formatted_%]]),ISNUMBER(data_to_clean[[#This Row],[workers]]),ISNUMBER(data_to_clean[[#This Row],[previous_workers]]),ISNUMBER(data_to_clean[[#This Row],[founded]]),ISNUMBER(data_to_clean[[#This Row],[yrs_on_list]]))</f>
        <v>1</v>
      </c>
    </row>
    <row r="1889" spans="1:17" x14ac:dyDescent="0.25">
      <c r="A1889">
        <v>1883</v>
      </c>
      <c r="B1889" t="s">
        <v>7127</v>
      </c>
      <c r="C1889" t="s">
        <v>166</v>
      </c>
      <c r="D1889" t="str">
        <f>VLOOKUP(data_to_clean[[#This Row],[state]],abbreviation_table[],2,FALSE)</f>
        <v>Utah</v>
      </c>
      <c r="E1889" t="s">
        <v>7129</v>
      </c>
      <c r="F1889" t="str">
        <f>TRIM(LEFT(data_to_clean[[#This Row],[revenue]],FIND(" ",data_to_clean[[#This Row],[revenue]])))</f>
        <v>119.1</v>
      </c>
      <c r="G1889" t="str">
        <f>RIGHT(data_to_clean[[#This Row],[revenue]],LEN(data_to_clean[[#This Row],[revenue]])-FIND(" ",data_to_clean[[#This Row],[revenue]]))</f>
        <v>Million</v>
      </c>
      <c r="H1889" s="7">
        <f>VALUE(IF(data_to_clean[[#This Row],[multiplicity]]="Million",_xlfn.CONCAT(SUBSTITUTE(data_to_clean[[#This Row],[number]],".",""),"00000"),_xlfn.CONCAT(SUBSTITUTE(data_to_clean[[#This Row],[number]],".",""),"00000000")))</f>
        <v>119100000</v>
      </c>
      <c r="I1889" t="s">
        <v>7130</v>
      </c>
      <c r="J1889">
        <f>ROUND(VALUE(SUBSTITUTE(data_to_clean[[#This Row],[growth_%]],".",",")),0)</f>
        <v>215</v>
      </c>
      <c r="K1889" t="s">
        <v>69</v>
      </c>
      <c r="L1889">
        <v>150</v>
      </c>
      <c r="M1889">
        <v>58</v>
      </c>
      <c r="N1889">
        <v>2002</v>
      </c>
      <c r="O1889">
        <v>3</v>
      </c>
      <c r="P1889" t="s">
        <v>2572</v>
      </c>
      <c r="Q1889" t="b">
        <f>AND(ISNUMBER(data_to_clean[[#This Row],[revenue_formatted]]),ISNUMBER(data_to_clean[[#This Row],[growth_formatted_%]]),ISNUMBER(data_to_clean[[#This Row],[workers]]),ISNUMBER(data_to_clean[[#This Row],[previous_workers]]),ISNUMBER(data_to_clean[[#This Row],[founded]]),ISNUMBER(data_to_clean[[#This Row],[yrs_on_list]]))</f>
        <v>1</v>
      </c>
    </row>
    <row r="1890" spans="1:17" x14ac:dyDescent="0.25">
      <c r="A1890">
        <v>1884</v>
      </c>
      <c r="B1890" t="s">
        <v>7131</v>
      </c>
      <c r="C1890" t="s">
        <v>105</v>
      </c>
      <c r="D1890" t="str">
        <f>VLOOKUP(data_to_clean[[#This Row],[state]],abbreviation_table[],2,FALSE)</f>
        <v>New York</v>
      </c>
      <c r="E1890" t="s">
        <v>312</v>
      </c>
      <c r="F1890" t="str">
        <f>TRIM(LEFT(data_to_clean[[#This Row],[revenue]],FIND(" ",data_to_clean[[#This Row],[revenue]])))</f>
        <v>25</v>
      </c>
      <c r="G1890" t="str">
        <f>RIGHT(data_to_clean[[#This Row],[revenue]],LEN(data_to_clean[[#This Row],[revenue]])-FIND(" ",data_to_clean[[#This Row],[revenue]]))</f>
        <v>Million</v>
      </c>
      <c r="H1890" s="7">
        <f>VALUE(IF(data_to_clean[[#This Row],[multiplicity]]="Million",_xlfn.CONCAT(SUBSTITUTE(data_to_clean[[#This Row],[number]],".",""),"00000"),_xlfn.CONCAT(SUBSTITUTE(data_to_clean[[#This Row],[number]],".",""),"00000000")))</f>
        <v>2500000</v>
      </c>
      <c r="I1890" t="s">
        <v>7133</v>
      </c>
      <c r="J1890">
        <f>ROUND(VALUE(SUBSTITUTE(data_to_clean[[#This Row],[growth_%]],".",",")),0)</f>
        <v>214</v>
      </c>
      <c r="K1890" t="s">
        <v>55</v>
      </c>
      <c r="L1890">
        <v>38</v>
      </c>
      <c r="M1890">
        <v>23</v>
      </c>
      <c r="N1890">
        <v>2004</v>
      </c>
      <c r="O1890">
        <v>4</v>
      </c>
      <c r="P1890" t="s">
        <v>7134</v>
      </c>
      <c r="Q1890" t="b">
        <f>AND(ISNUMBER(data_to_clean[[#This Row],[revenue_formatted]]),ISNUMBER(data_to_clean[[#This Row],[growth_formatted_%]]),ISNUMBER(data_to_clean[[#This Row],[workers]]),ISNUMBER(data_to_clean[[#This Row],[previous_workers]]),ISNUMBER(data_to_clean[[#This Row],[founded]]),ISNUMBER(data_to_clean[[#This Row],[yrs_on_list]]))</f>
        <v>1</v>
      </c>
    </row>
    <row r="1891" spans="1:17" x14ac:dyDescent="0.25">
      <c r="A1891">
        <v>1885</v>
      </c>
      <c r="B1891" t="s">
        <v>7135</v>
      </c>
      <c r="C1891" t="s">
        <v>1262</v>
      </c>
      <c r="D1891" t="str">
        <f>VLOOKUP(data_to_clean[[#This Row],[state]],abbreviation_table[],2,FALSE)</f>
        <v>South Carolina</v>
      </c>
      <c r="E1891" t="s">
        <v>2224</v>
      </c>
      <c r="F1891" t="str">
        <f>TRIM(LEFT(data_to_clean[[#This Row],[revenue]],FIND(" ",data_to_clean[[#This Row],[revenue]])))</f>
        <v>12.6</v>
      </c>
      <c r="G1891" t="str">
        <f>RIGHT(data_to_clean[[#This Row],[revenue]],LEN(data_to_clean[[#This Row],[revenue]])-FIND(" ",data_to_clean[[#This Row],[revenue]]))</f>
        <v>Million</v>
      </c>
      <c r="H1891" s="7">
        <f>VALUE(IF(data_to_clean[[#This Row],[multiplicity]]="Million",_xlfn.CONCAT(SUBSTITUTE(data_to_clean[[#This Row],[number]],".",""),"00000"),_xlfn.CONCAT(SUBSTITUTE(data_to_clean[[#This Row],[number]],".",""),"00000000")))</f>
        <v>12600000</v>
      </c>
      <c r="I1891" t="s">
        <v>7137</v>
      </c>
      <c r="J1891">
        <f>ROUND(VALUE(SUBSTITUTE(data_to_clean[[#This Row],[growth_%]],".",",")),0)</f>
        <v>213</v>
      </c>
      <c r="K1891" t="s">
        <v>187</v>
      </c>
      <c r="L1891">
        <v>23</v>
      </c>
      <c r="M1891">
        <v>14</v>
      </c>
      <c r="N1891">
        <v>2007</v>
      </c>
      <c r="O1891">
        <v>3</v>
      </c>
      <c r="P1891" t="s">
        <v>3467</v>
      </c>
      <c r="Q1891" t="b">
        <f>AND(ISNUMBER(data_to_clean[[#This Row],[revenue_formatted]]),ISNUMBER(data_to_clean[[#This Row],[growth_formatted_%]]),ISNUMBER(data_to_clean[[#This Row],[workers]]),ISNUMBER(data_to_clean[[#This Row],[previous_workers]]),ISNUMBER(data_to_clean[[#This Row],[founded]]),ISNUMBER(data_to_clean[[#This Row],[yrs_on_list]]))</f>
        <v>1</v>
      </c>
    </row>
    <row r="1892" spans="1:17" x14ac:dyDescent="0.25">
      <c r="A1892">
        <v>1886</v>
      </c>
      <c r="B1892" t="s">
        <v>7138</v>
      </c>
      <c r="C1892" t="s">
        <v>30</v>
      </c>
      <c r="D1892" t="str">
        <f>VLOOKUP(data_to_clean[[#This Row],[state]],abbreviation_table[],2,FALSE)</f>
        <v>Texas</v>
      </c>
      <c r="E1892" t="s">
        <v>7140</v>
      </c>
      <c r="F1892" t="str">
        <f>TRIM(LEFT(data_to_clean[[#This Row],[revenue]],FIND(" ",data_to_clean[[#This Row],[revenue]])))</f>
        <v>57.7</v>
      </c>
      <c r="G1892" t="str">
        <f>RIGHT(data_to_clean[[#This Row],[revenue]],LEN(data_to_clean[[#This Row],[revenue]])-FIND(" ",data_to_clean[[#This Row],[revenue]]))</f>
        <v>Million</v>
      </c>
      <c r="H1892" s="7">
        <f>VALUE(IF(data_to_clean[[#This Row],[multiplicity]]="Million",_xlfn.CONCAT(SUBSTITUTE(data_to_clean[[#This Row],[number]],".",""),"00000"),_xlfn.CONCAT(SUBSTITUTE(data_to_clean[[#This Row],[number]],".",""),"00000000")))</f>
        <v>57700000</v>
      </c>
      <c r="I1892" t="s">
        <v>7141</v>
      </c>
      <c r="J1892">
        <f>ROUND(VALUE(SUBSTITUTE(data_to_clean[[#This Row],[growth_%]],".",",")),0)</f>
        <v>213</v>
      </c>
      <c r="K1892" t="s">
        <v>336</v>
      </c>
      <c r="L1892">
        <v>70</v>
      </c>
      <c r="M1892">
        <v>30</v>
      </c>
      <c r="N1892">
        <v>1995</v>
      </c>
      <c r="O1892">
        <v>2</v>
      </c>
      <c r="P1892" t="s">
        <v>34</v>
      </c>
      <c r="Q1892" t="b">
        <f>AND(ISNUMBER(data_to_clean[[#This Row],[revenue_formatted]]),ISNUMBER(data_to_clean[[#This Row],[growth_formatted_%]]),ISNUMBER(data_to_clean[[#This Row],[workers]]),ISNUMBER(data_to_clean[[#This Row],[previous_workers]]),ISNUMBER(data_to_clean[[#This Row],[founded]]),ISNUMBER(data_to_clean[[#This Row],[yrs_on_list]]))</f>
        <v>1</v>
      </c>
    </row>
    <row r="1893" spans="1:17" x14ac:dyDescent="0.25">
      <c r="A1893">
        <v>1887</v>
      </c>
      <c r="B1893" t="s">
        <v>7142</v>
      </c>
      <c r="C1893" t="s">
        <v>643</v>
      </c>
      <c r="D1893" t="str">
        <f>VLOOKUP(data_to_clean[[#This Row],[state]],abbreviation_table[],2,FALSE)</f>
        <v>Connecticut</v>
      </c>
      <c r="E1893" t="s">
        <v>7144</v>
      </c>
      <c r="F1893" t="str">
        <f>TRIM(LEFT(data_to_clean[[#This Row],[revenue]],FIND(" ",data_to_clean[[#This Row],[revenue]])))</f>
        <v>14.7</v>
      </c>
      <c r="G1893" t="str">
        <f>RIGHT(data_to_clean[[#This Row],[revenue]],LEN(data_to_clean[[#This Row],[revenue]])-FIND(" ",data_to_clean[[#This Row],[revenue]]))</f>
        <v>Million</v>
      </c>
      <c r="H1893" s="7">
        <f>VALUE(IF(data_to_clean[[#This Row],[multiplicity]]="Million",_xlfn.CONCAT(SUBSTITUTE(data_to_clean[[#This Row],[number]],".",""),"00000"),_xlfn.CONCAT(SUBSTITUTE(data_to_clean[[#This Row],[number]],".",""),"00000000")))</f>
        <v>14700000</v>
      </c>
      <c r="I1893" t="s">
        <v>7145</v>
      </c>
      <c r="J1893">
        <f>ROUND(VALUE(SUBSTITUTE(data_to_clean[[#This Row],[growth_%]],".",",")),0)</f>
        <v>213</v>
      </c>
      <c r="K1893" t="s">
        <v>55</v>
      </c>
      <c r="L1893">
        <v>45</v>
      </c>
      <c r="M1893">
        <v>20</v>
      </c>
      <c r="N1893">
        <v>2002</v>
      </c>
      <c r="O1893">
        <v>2</v>
      </c>
      <c r="P1893" t="s">
        <v>7146</v>
      </c>
      <c r="Q1893" t="b">
        <f>AND(ISNUMBER(data_to_clean[[#This Row],[revenue_formatted]]),ISNUMBER(data_to_clean[[#This Row],[growth_formatted_%]]),ISNUMBER(data_to_clean[[#This Row],[workers]]),ISNUMBER(data_to_clean[[#This Row],[previous_workers]]),ISNUMBER(data_to_clean[[#This Row],[founded]]),ISNUMBER(data_to_clean[[#This Row],[yrs_on_list]]))</f>
        <v>1</v>
      </c>
    </row>
    <row r="1894" spans="1:17" x14ac:dyDescent="0.25">
      <c r="A1894">
        <v>1888</v>
      </c>
      <c r="B1894" t="s">
        <v>7147</v>
      </c>
      <c r="C1894" t="s">
        <v>1337</v>
      </c>
      <c r="D1894" t="str">
        <f>VLOOKUP(data_to_clean[[#This Row],[state]],abbreviation_table[],2,FALSE)</f>
        <v>Louisiana</v>
      </c>
      <c r="E1894" t="s">
        <v>4366</v>
      </c>
      <c r="F1894" t="str">
        <f>TRIM(LEFT(data_to_clean[[#This Row],[revenue]],FIND(" ",data_to_clean[[#This Row],[revenue]])))</f>
        <v>17.7</v>
      </c>
      <c r="G1894" t="str">
        <f>RIGHT(data_to_clean[[#This Row],[revenue]],LEN(data_to_clean[[#This Row],[revenue]])-FIND(" ",data_to_clean[[#This Row],[revenue]]))</f>
        <v>Million</v>
      </c>
      <c r="H1894" s="7">
        <f>VALUE(IF(data_to_clean[[#This Row],[multiplicity]]="Million",_xlfn.CONCAT(SUBSTITUTE(data_to_clean[[#This Row],[number]],".",""),"00000"),_xlfn.CONCAT(SUBSTITUTE(data_to_clean[[#This Row],[number]],".",""),"00000000")))</f>
        <v>17700000</v>
      </c>
      <c r="I1894" t="s">
        <v>7149</v>
      </c>
      <c r="J1894">
        <f>ROUND(VALUE(SUBSTITUTE(data_to_clean[[#This Row],[growth_%]],".",",")),0)</f>
        <v>213</v>
      </c>
      <c r="K1894" t="s">
        <v>233</v>
      </c>
      <c r="L1894">
        <v>102</v>
      </c>
      <c r="M1894">
        <v>55</v>
      </c>
      <c r="N1894">
        <v>2010</v>
      </c>
      <c r="O1894">
        <v>5</v>
      </c>
      <c r="P1894" t="s">
        <v>2854</v>
      </c>
      <c r="Q1894" t="b">
        <f>AND(ISNUMBER(data_to_clean[[#This Row],[revenue_formatted]]),ISNUMBER(data_to_clean[[#This Row],[growth_formatted_%]]),ISNUMBER(data_to_clean[[#This Row],[workers]]),ISNUMBER(data_to_clean[[#This Row],[previous_workers]]),ISNUMBER(data_to_clean[[#This Row],[founded]]),ISNUMBER(data_to_clean[[#This Row],[yrs_on_list]]))</f>
        <v>1</v>
      </c>
    </row>
    <row r="1895" spans="1:17" x14ac:dyDescent="0.25">
      <c r="A1895">
        <v>1889</v>
      </c>
      <c r="B1895" t="s">
        <v>7150</v>
      </c>
      <c r="C1895" t="s">
        <v>59</v>
      </c>
      <c r="D1895" t="str">
        <f>VLOOKUP(data_to_clean[[#This Row],[state]],abbreviation_table[],2,FALSE)</f>
        <v>New Jersey</v>
      </c>
      <c r="E1895" t="s">
        <v>626</v>
      </c>
      <c r="F1895" t="str">
        <f>TRIM(LEFT(data_to_clean[[#This Row],[revenue]],FIND(" ",data_to_clean[[#This Row],[revenue]])))</f>
        <v>3.7</v>
      </c>
      <c r="G1895" t="str">
        <f>RIGHT(data_to_clean[[#This Row],[revenue]],LEN(data_to_clean[[#This Row],[revenue]])-FIND(" ",data_to_clean[[#This Row],[revenue]]))</f>
        <v>Million</v>
      </c>
      <c r="H1895" s="7">
        <f>VALUE(IF(data_to_clean[[#This Row],[multiplicity]]="Million",_xlfn.CONCAT(SUBSTITUTE(data_to_clean[[#This Row],[number]],".",""),"00000"),_xlfn.CONCAT(SUBSTITUTE(data_to_clean[[#This Row],[number]],".",""),"00000000")))</f>
        <v>3700000</v>
      </c>
      <c r="I1895" t="s">
        <v>7152</v>
      </c>
      <c r="J1895">
        <f>ROUND(VALUE(SUBSTITUTE(data_to_clean[[#This Row],[growth_%]],".",",")),0)</f>
        <v>213</v>
      </c>
      <c r="K1895" t="s">
        <v>107</v>
      </c>
      <c r="L1895">
        <v>12</v>
      </c>
      <c r="M1895">
        <v>5</v>
      </c>
      <c r="N1895">
        <v>2011</v>
      </c>
      <c r="O1895">
        <v>2</v>
      </c>
      <c r="P1895" t="s">
        <v>7153</v>
      </c>
      <c r="Q1895" t="b">
        <f>AND(ISNUMBER(data_to_clean[[#This Row],[revenue_formatted]]),ISNUMBER(data_to_clean[[#This Row],[growth_formatted_%]]),ISNUMBER(data_to_clean[[#This Row],[workers]]),ISNUMBER(data_to_clean[[#This Row],[previous_workers]]),ISNUMBER(data_to_clean[[#This Row],[founded]]),ISNUMBER(data_to_clean[[#This Row],[yrs_on_list]]))</f>
        <v>1</v>
      </c>
    </row>
    <row r="1896" spans="1:17" x14ac:dyDescent="0.25">
      <c r="A1896">
        <v>1890</v>
      </c>
      <c r="B1896" t="s">
        <v>7154</v>
      </c>
      <c r="C1896" t="s">
        <v>15</v>
      </c>
      <c r="D1896" t="str">
        <f>VLOOKUP(data_to_clean[[#This Row],[state]],abbreviation_table[],2,FALSE)</f>
        <v>Arizona</v>
      </c>
      <c r="E1896" t="s">
        <v>7156</v>
      </c>
      <c r="F1896" t="str">
        <f>TRIM(LEFT(data_to_clean[[#This Row],[revenue]],FIND(" ",data_to_clean[[#This Row],[revenue]])))</f>
        <v>35.2</v>
      </c>
      <c r="G1896" t="str">
        <f>RIGHT(data_to_clean[[#This Row],[revenue]],LEN(data_to_clean[[#This Row],[revenue]])-FIND(" ",data_to_clean[[#This Row],[revenue]]))</f>
        <v>Million</v>
      </c>
      <c r="H1896" s="7">
        <f>VALUE(IF(data_to_clean[[#This Row],[multiplicity]]="Million",_xlfn.CONCAT(SUBSTITUTE(data_to_clean[[#This Row],[number]],".",""),"00000"),_xlfn.CONCAT(SUBSTITUTE(data_to_clean[[#This Row],[number]],".",""),"00000000")))</f>
        <v>35200000</v>
      </c>
      <c r="I1896" t="s">
        <v>7157</v>
      </c>
      <c r="J1896">
        <f>ROUND(VALUE(SUBSTITUTE(data_to_clean[[#This Row],[growth_%]],".",",")),0)</f>
        <v>213</v>
      </c>
      <c r="K1896" t="s">
        <v>233</v>
      </c>
      <c r="L1896">
        <v>10</v>
      </c>
      <c r="M1896">
        <v>4</v>
      </c>
      <c r="N1896">
        <v>2008</v>
      </c>
      <c r="O1896">
        <v>6</v>
      </c>
      <c r="P1896" t="s">
        <v>651</v>
      </c>
      <c r="Q1896" t="b">
        <f>AND(ISNUMBER(data_to_clean[[#This Row],[revenue_formatted]]),ISNUMBER(data_to_clean[[#This Row],[growth_formatted_%]]),ISNUMBER(data_to_clean[[#This Row],[workers]]),ISNUMBER(data_to_clean[[#This Row],[previous_workers]]),ISNUMBER(data_to_clean[[#This Row],[founded]]),ISNUMBER(data_to_clean[[#This Row],[yrs_on_list]]))</f>
        <v>1</v>
      </c>
    </row>
    <row r="1897" spans="1:17" x14ac:dyDescent="0.25">
      <c r="A1897">
        <v>1891</v>
      </c>
      <c r="B1897" t="s">
        <v>7158</v>
      </c>
      <c r="C1897" t="s">
        <v>80</v>
      </c>
      <c r="D1897" t="str">
        <f>VLOOKUP(data_to_clean[[#This Row],[state]],abbreviation_table[],2,FALSE)</f>
        <v>California</v>
      </c>
      <c r="E1897" t="s">
        <v>493</v>
      </c>
      <c r="F1897" t="str">
        <f>TRIM(LEFT(data_to_clean[[#This Row],[revenue]],FIND(" ",data_to_clean[[#This Row],[revenue]])))</f>
        <v>3.9</v>
      </c>
      <c r="G1897" t="str">
        <f>RIGHT(data_to_clean[[#This Row],[revenue]],LEN(data_to_clean[[#This Row],[revenue]])-FIND(" ",data_to_clean[[#This Row],[revenue]]))</f>
        <v>Million</v>
      </c>
      <c r="H1897" s="7">
        <f>VALUE(IF(data_to_clean[[#This Row],[multiplicity]]="Million",_xlfn.CONCAT(SUBSTITUTE(data_to_clean[[#This Row],[number]],".",""),"00000"),_xlfn.CONCAT(SUBSTITUTE(data_to_clean[[#This Row],[number]],".",""),"00000000")))</f>
        <v>3900000</v>
      </c>
      <c r="I1897" t="s">
        <v>7160</v>
      </c>
      <c r="J1897">
        <f>ROUND(VALUE(SUBSTITUTE(data_to_clean[[#This Row],[growth_%]],".",",")),0)</f>
        <v>213</v>
      </c>
      <c r="K1897" t="s">
        <v>308</v>
      </c>
      <c r="L1897">
        <v>28</v>
      </c>
      <c r="M1897">
        <v>15</v>
      </c>
      <c r="N1897">
        <v>2012</v>
      </c>
      <c r="O1897">
        <v>2</v>
      </c>
      <c r="P1897" t="s">
        <v>7161</v>
      </c>
      <c r="Q1897" t="b">
        <f>AND(ISNUMBER(data_to_clean[[#This Row],[revenue_formatted]]),ISNUMBER(data_to_clean[[#This Row],[growth_formatted_%]]),ISNUMBER(data_to_clean[[#This Row],[workers]]),ISNUMBER(data_to_clean[[#This Row],[previous_workers]]),ISNUMBER(data_to_clean[[#This Row],[founded]]),ISNUMBER(data_to_clean[[#This Row],[yrs_on_list]]))</f>
        <v>1</v>
      </c>
    </row>
    <row r="1898" spans="1:17" x14ac:dyDescent="0.25">
      <c r="A1898">
        <v>1893</v>
      </c>
      <c r="B1898" t="s">
        <v>7162</v>
      </c>
      <c r="C1898" t="s">
        <v>105</v>
      </c>
      <c r="D1898" t="str">
        <f>VLOOKUP(data_to_clean[[#This Row],[state]],abbreviation_table[],2,FALSE)</f>
        <v>New York</v>
      </c>
      <c r="E1898" t="s">
        <v>911</v>
      </c>
      <c r="F1898" t="str">
        <f>TRIM(LEFT(data_to_clean[[#This Row],[revenue]],FIND(" ",data_to_clean[[#This Row],[revenue]])))</f>
        <v>2.7</v>
      </c>
      <c r="G1898" t="str">
        <f>RIGHT(data_to_clean[[#This Row],[revenue]],LEN(data_to_clean[[#This Row],[revenue]])-FIND(" ",data_to_clean[[#This Row],[revenue]]))</f>
        <v>Million</v>
      </c>
      <c r="H1898" s="7">
        <f>VALUE(IF(data_to_clean[[#This Row],[multiplicity]]="Million",_xlfn.CONCAT(SUBSTITUTE(data_to_clean[[#This Row],[number]],".",""),"00000"),_xlfn.CONCAT(SUBSTITUTE(data_to_clean[[#This Row],[number]],".",""),"00000000")))</f>
        <v>2700000</v>
      </c>
      <c r="I1898" t="s">
        <v>7164</v>
      </c>
      <c r="J1898">
        <f>ROUND(VALUE(SUBSTITUTE(data_to_clean[[#This Row],[growth_%]],".",",")),0)</f>
        <v>213</v>
      </c>
      <c r="K1898" t="s">
        <v>18</v>
      </c>
      <c r="L1898">
        <v>16</v>
      </c>
      <c r="M1898">
        <v>3</v>
      </c>
      <c r="N1898">
        <v>2010</v>
      </c>
      <c r="O1898">
        <v>1</v>
      </c>
      <c r="P1898" t="s">
        <v>108</v>
      </c>
      <c r="Q1898" t="b">
        <f>AND(ISNUMBER(data_to_clean[[#This Row],[revenue_formatted]]),ISNUMBER(data_to_clean[[#This Row],[growth_formatted_%]]),ISNUMBER(data_to_clean[[#This Row],[workers]]),ISNUMBER(data_to_clean[[#This Row],[previous_workers]]),ISNUMBER(data_to_clean[[#This Row],[founded]]),ISNUMBER(data_to_clean[[#This Row],[yrs_on_list]]))</f>
        <v>1</v>
      </c>
    </row>
    <row r="1899" spans="1:17" x14ac:dyDescent="0.25">
      <c r="A1899">
        <v>1894</v>
      </c>
      <c r="B1899" t="s">
        <v>7165</v>
      </c>
      <c r="C1899" t="s">
        <v>1768</v>
      </c>
      <c r="D1899" t="str">
        <f>VLOOKUP(data_to_clean[[#This Row],[state]],abbreviation_table[],2,FALSE)</f>
        <v>Oregon</v>
      </c>
      <c r="E1899" t="s">
        <v>2379</v>
      </c>
      <c r="F1899" t="str">
        <f>TRIM(LEFT(data_to_clean[[#This Row],[revenue]],FIND(" ",data_to_clean[[#This Row],[revenue]])))</f>
        <v>17.2</v>
      </c>
      <c r="G1899" t="str">
        <f>RIGHT(data_to_clean[[#This Row],[revenue]],LEN(data_to_clean[[#This Row],[revenue]])-FIND(" ",data_to_clean[[#This Row],[revenue]]))</f>
        <v>Million</v>
      </c>
      <c r="H1899" s="7">
        <f>VALUE(IF(data_to_clean[[#This Row],[multiplicity]]="Million",_xlfn.CONCAT(SUBSTITUTE(data_to_clean[[#This Row],[number]],".",""),"00000"),_xlfn.CONCAT(SUBSTITUTE(data_to_clean[[#This Row],[number]],".",""),"00000000")))</f>
        <v>17200000</v>
      </c>
      <c r="I1899" t="s">
        <v>7167</v>
      </c>
      <c r="J1899">
        <f>ROUND(VALUE(SUBSTITUTE(data_to_clean[[#This Row],[growth_%]],".",",")),0)</f>
        <v>213</v>
      </c>
      <c r="K1899" t="s">
        <v>18</v>
      </c>
      <c r="L1899">
        <v>189</v>
      </c>
      <c r="M1899">
        <v>81</v>
      </c>
      <c r="N1899">
        <v>2009</v>
      </c>
      <c r="O1899">
        <v>4</v>
      </c>
      <c r="P1899" t="s">
        <v>437</v>
      </c>
      <c r="Q1899" t="b">
        <f>AND(ISNUMBER(data_to_clean[[#This Row],[revenue_formatted]]),ISNUMBER(data_to_clean[[#This Row],[growth_formatted_%]]),ISNUMBER(data_to_clean[[#This Row],[workers]]),ISNUMBER(data_to_clean[[#This Row],[previous_workers]]),ISNUMBER(data_to_clean[[#This Row],[founded]]),ISNUMBER(data_to_clean[[#This Row],[yrs_on_list]]))</f>
        <v>1</v>
      </c>
    </row>
    <row r="1900" spans="1:17" x14ac:dyDescent="0.25">
      <c r="A1900">
        <v>1895</v>
      </c>
      <c r="B1900" t="s">
        <v>7168</v>
      </c>
      <c r="C1900" t="s">
        <v>86</v>
      </c>
      <c r="D1900" t="str">
        <f>VLOOKUP(data_to_clean[[#This Row],[state]],abbreviation_table[],2,FALSE)</f>
        <v>Colorado</v>
      </c>
      <c r="E1900" t="s">
        <v>1920</v>
      </c>
      <c r="F1900" t="str">
        <f>TRIM(LEFT(data_to_clean[[#This Row],[revenue]],FIND(" ",data_to_clean[[#This Row],[revenue]])))</f>
        <v>2.4</v>
      </c>
      <c r="G1900" t="str">
        <f>RIGHT(data_to_clean[[#This Row],[revenue]],LEN(data_to_clean[[#This Row],[revenue]])-FIND(" ",data_to_clean[[#This Row],[revenue]]))</f>
        <v>Million</v>
      </c>
      <c r="H1900" s="7">
        <f>VALUE(IF(data_to_clean[[#This Row],[multiplicity]]="Million",_xlfn.CONCAT(SUBSTITUTE(data_to_clean[[#This Row],[number]],".",""),"00000"),_xlfn.CONCAT(SUBSTITUTE(data_to_clean[[#This Row],[number]],".",""),"00000000")))</f>
        <v>2400000</v>
      </c>
      <c r="I1900" t="s">
        <v>7170</v>
      </c>
      <c r="J1900">
        <f>ROUND(VALUE(SUBSTITUTE(data_to_clean[[#This Row],[growth_%]],".",",")),0)</f>
        <v>212</v>
      </c>
      <c r="K1900" t="s">
        <v>18</v>
      </c>
      <c r="L1900">
        <v>10</v>
      </c>
      <c r="M1900">
        <v>4</v>
      </c>
      <c r="N1900">
        <v>2010</v>
      </c>
      <c r="O1900">
        <v>1</v>
      </c>
      <c r="P1900" t="s">
        <v>3830</v>
      </c>
      <c r="Q1900" t="b">
        <f>AND(ISNUMBER(data_to_clean[[#This Row],[revenue_formatted]]),ISNUMBER(data_to_clean[[#This Row],[growth_formatted_%]]),ISNUMBER(data_to_clean[[#This Row],[workers]]),ISNUMBER(data_to_clean[[#This Row],[previous_workers]]),ISNUMBER(data_to_clean[[#This Row],[founded]]),ISNUMBER(data_to_clean[[#This Row],[yrs_on_list]]))</f>
        <v>1</v>
      </c>
    </row>
    <row r="1901" spans="1:17" x14ac:dyDescent="0.25">
      <c r="A1901">
        <v>1896</v>
      </c>
      <c r="B1901" t="s">
        <v>7171</v>
      </c>
      <c r="C1901" t="s">
        <v>22</v>
      </c>
      <c r="D1901" t="str">
        <f>VLOOKUP(data_to_clean[[#This Row],[state]],abbreviation_table[],2,FALSE)</f>
        <v>Tennessee</v>
      </c>
      <c r="E1901" t="s">
        <v>7173</v>
      </c>
      <c r="F1901" t="str">
        <f>TRIM(LEFT(data_to_clean[[#This Row],[revenue]],FIND(" ",data_to_clean[[#This Row],[revenue]])))</f>
        <v>27.8</v>
      </c>
      <c r="G1901" t="str">
        <f>RIGHT(data_to_clean[[#This Row],[revenue]],LEN(data_to_clean[[#This Row],[revenue]])-FIND(" ",data_to_clean[[#This Row],[revenue]]))</f>
        <v>Million</v>
      </c>
      <c r="H1901" s="7">
        <f>VALUE(IF(data_to_clean[[#This Row],[multiplicity]]="Million",_xlfn.CONCAT(SUBSTITUTE(data_to_clean[[#This Row],[number]],".",""),"00000"),_xlfn.CONCAT(SUBSTITUTE(data_to_clean[[#This Row],[number]],".",""),"00000000")))</f>
        <v>27800000</v>
      </c>
      <c r="I1901" t="s">
        <v>7174</v>
      </c>
      <c r="J1901">
        <f>ROUND(VALUE(SUBSTITUTE(data_to_clean[[#This Row],[growth_%]],".",",")),0)</f>
        <v>212</v>
      </c>
      <c r="K1901" t="s">
        <v>25</v>
      </c>
      <c r="L1901">
        <v>38</v>
      </c>
      <c r="M1901">
        <v>16</v>
      </c>
      <c r="N1901">
        <v>2012</v>
      </c>
      <c r="O1901">
        <v>3</v>
      </c>
      <c r="P1901" t="s">
        <v>1024</v>
      </c>
      <c r="Q1901" t="b">
        <f>AND(ISNUMBER(data_to_clean[[#This Row],[revenue_formatted]]),ISNUMBER(data_to_clean[[#This Row],[growth_formatted_%]]),ISNUMBER(data_to_clean[[#This Row],[workers]]),ISNUMBER(data_to_clean[[#This Row],[previous_workers]]),ISNUMBER(data_to_clean[[#This Row],[founded]]),ISNUMBER(data_to_clean[[#This Row],[yrs_on_list]]))</f>
        <v>1</v>
      </c>
    </row>
    <row r="1902" spans="1:17" x14ac:dyDescent="0.25">
      <c r="A1902">
        <v>1897</v>
      </c>
      <c r="B1902" t="s">
        <v>7175</v>
      </c>
      <c r="C1902" t="s">
        <v>80</v>
      </c>
      <c r="D1902" t="str">
        <f>VLOOKUP(data_to_clean[[#This Row],[state]],abbreviation_table[],2,FALSE)</f>
        <v>California</v>
      </c>
      <c r="E1902" t="s">
        <v>287</v>
      </c>
      <c r="F1902" t="str">
        <f>TRIM(LEFT(data_to_clean[[#This Row],[revenue]],FIND(" ",data_to_clean[[#This Row],[revenue]])))</f>
        <v>6.3</v>
      </c>
      <c r="G1902" t="str">
        <f>RIGHT(data_to_clean[[#This Row],[revenue]],LEN(data_to_clean[[#This Row],[revenue]])-FIND(" ",data_to_clean[[#This Row],[revenue]]))</f>
        <v>Million</v>
      </c>
      <c r="H1902" s="7">
        <f>VALUE(IF(data_to_clean[[#This Row],[multiplicity]]="Million",_xlfn.CONCAT(SUBSTITUTE(data_to_clean[[#This Row],[number]],".",""),"00000"),_xlfn.CONCAT(SUBSTITUTE(data_to_clean[[#This Row],[number]],".",""),"00000000")))</f>
        <v>6300000</v>
      </c>
      <c r="I1902" t="s">
        <v>7177</v>
      </c>
      <c r="J1902">
        <f>ROUND(VALUE(SUBSTITUTE(data_to_clean[[#This Row],[growth_%]],".",",")),0)</f>
        <v>212</v>
      </c>
      <c r="K1902" t="s">
        <v>187</v>
      </c>
      <c r="L1902">
        <v>27</v>
      </c>
      <c r="M1902">
        <v>15</v>
      </c>
      <c r="N1902">
        <v>2014</v>
      </c>
      <c r="O1902">
        <v>1</v>
      </c>
      <c r="P1902" t="s">
        <v>405</v>
      </c>
      <c r="Q1902" t="b">
        <f>AND(ISNUMBER(data_to_clean[[#This Row],[revenue_formatted]]),ISNUMBER(data_to_clean[[#This Row],[growth_formatted_%]]),ISNUMBER(data_to_clean[[#This Row],[workers]]),ISNUMBER(data_to_clean[[#This Row],[previous_workers]]),ISNUMBER(data_to_clean[[#This Row],[founded]]),ISNUMBER(data_to_clean[[#This Row],[yrs_on_list]]))</f>
        <v>1</v>
      </c>
    </row>
    <row r="1903" spans="1:17" x14ac:dyDescent="0.25">
      <c r="A1903">
        <v>1898</v>
      </c>
      <c r="B1903" t="s">
        <v>7178</v>
      </c>
      <c r="C1903" t="s">
        <v>59</v>
      </c>
      <c r="D1903" t="str">
        <f>VLOOKUP(data_to_clean[[#This Row],[state]],abbreviation_table[],2,FALSE)</f>
        <v>New Jersey</v>
      </c>
      <c r="E1903" t="s">
        <v>269</v>
      </c>
      <c r="F1903" t="str">
        <f>TRIM(LEFT(data_to_clean[[#This Row],[revenue]],FIND(" ",data_to_clean[[#This Row],[revenue]])))</f>
        <v>7</v>
      </c>
      <c r="G1903" t="str">
        <f>RIGHT(data_to_clean[[#This Row],[revenue]],LEN(data_to_clean[[#This Row],[revenue]])-FIND(" ",data_to_clean[[#This Row],[revenue]]))</f>
        <v>Million</v>
      </c>
      <c r="H1903" s="7">
        <f>VALUE(IF(data_to_clean[[#This Row],[multiplicity]]="Million",_xlfn.CONCAT(SUBSTITUTE(data_to_clean[[#This Row],[number]],".",""),"00000"),_xlfn.CONCAT(SUBSTITUTE(data_to_clean[[#This Row],[number]],".",""),"00000000")))</f>
        <v>700000</v>
      </c>
      <c r="I1903" t="s">
        <v>7180</v>
      </c>
      <c r="J1903">
        <f>ROUND(VALUE(SUBSTITUTE(data_to_clean[[#This Row],[growth_%]],".",",")),0)</f>
        <v>212</v>
      </c>
      <c r="K1903" t="s">
        <v>297</v>
      </c>
      <c r="L1903">
        <v>13</v>
      </c>
      <c r="M1903">
        <v>10</v>
      </c>
      <c r="N1903">
        <v>2009</v>
      </c>
      <c r="O1903">
        <v>3</v>
      </c>
      <c r="P1903" t="s">
        <v>7181</v>
      </c>
      <c r="Q1903" t="b">
        <f>AND(ISNUMBER(data_to_clean[[#This Row],[revenue_formatted]]),ISNUMBER(data_to_clean[[#This Row],[growth_formatted_%]]),ISNUMBER(data_to_clean[[#This Row],[workers]]),ISNUMBER(data_to_clean[[#This Row],[previous_workers]]),ISNUMBER(data_to_clean[[#This Row],[founded]]),ISNUMBER(data_to_clean[[#This Row],[yrs_on_list]]))</f>
        <v>1</v>
      </c>
    </row>
    <row r="1904" spans="1:17" x14ac:dyDescent="0.25">
      <c r="A1904">
        <v>1899</v>
      </c>
      <c r="B1904" t="s">
        <v>7182</v>
      </c>
      <c r="C1904" t="s">
        <v>341</v>
      </c>
      <c r="D1904" t="str">
        <f>VLOOKUP(data_to_clean[[#This Row],[state]],abbreviation_table[],2,FALSE)</f>
        <v>Massachusetts</v>
      </c>
      <c r="E1904" t="s">
        <v>7184</v>
      </c>
      <c r="F1904" t="str">
        <f>TRIM(LEFT(data_to_clean[[#This Row],[revenue]],FIND(" ",data_to_clean[[#This Row],[revenue]])))</f>
        <v>15.1</v>
      </c>
      <c r="G1904" t="str">
        <f>RIGHT(data_to_clean[[#This Row],[revenue]],LEN(data_to_clean[[#This Row],[revenue]])-FIND(" ",data_to_clean[[#This Row],[revenue]]))</f>
        <v>Million</v>
      </c>
      <c r="H1904" s="7">
        <f>VALUE(IF(data_to_clean[[#This Row],[multiplicity]]="Million",_xlfn.CONCAT(SUBSTITUTE(data_to_clean[[#This Row],[number]],".",""),"00000"),_xlfn.CONCAT(SUBSTITUTE(data_to_clean[[#This Row],[number]],".",""),"00000000")))</f>
        <v>15100000</v>
      </c>
      <c r="I1904" t="s">
        <v>7185</v>
      </c>
      <c r="J1904">
        <f>ROUND(VALUE(SUBSTITUTE(data_to_clean[[#This Row],[growth_%]],".",",")),0)</f>
        <v>212</v>
      </c>
      <c r="K1904" t="s">
        <v>156</v>
      </c>
      <c r="L1904">
        <v>149</v>
      </c>
      <c r="M1904">
        <v>52</v>
      </c>
      <c r="N1904">
        <v>2004</v>
      </c>
      <c r="O1904">
        <v>4</v>
      </c>
      <c r="P1904" t="s">
        <v>344</v>
      </c>
      <c r="Q1904" t="b">
        <f>AND(ISNUMBER(data_to_clean[[#This Row],[revenue_formatted]]),ISNUMBER(data_to_clean[[#This Row],[growth_formatted_%]]),ISNUMBER(data_to_clean[[#This Row],[workers]]),ISNUMBER(data_to_clean[[#This Row],[previous_workers]]),ISNUMBER(data_to_clean[[#This Row],[founded]]),ISNUMBER(data_to_clean[[#This Row],[yrs_on_list]]))</f>
        <v>1</v>
      </c>
    </row>
    <row r="1905" spans="1:17" x14ac:dyDescent="0.25">
      <c r="A1905">
        <v>1900</v>
      </c>
      <c r="B1905" t="s">
        <v>7186</v>
      </c>
      <c r="C1905" t="s">
        <v>30</v>
      </c>
      <c r="D1905" t="str">
        <f>VLOOKUP(data_to_clean[[#This Row],[state]],abbreviation_table[],2,FALSE)</f>
        <v>Texas</v>
      </c>
      <c r="E1905" t="s">
        <v>7188</v>
      </c>
      <c r="F1905" t="str">
        <f>TRIM(LEFT(data_to_clean[[#This Row],[revenue]],FIND(" ",data_to_clean[[#This Row],[revenue]])))</f>
        <v>56.6</v>
      </c>
      <c r="G1905" t="str">
        <f>RIGHT(data_to_clean[[#This Row],[revenue]],LEN(data_to_clean[[#This Row],[revenue]])-FIND(" ",data_to_clean[[#This Row],[revenue]]))</f>
        <v>Million</v>
      </c>
      <c r="H1905" s="7">
        <f>VALUE(IF(data_to_clean[[#This Row],[multiplicity]]="Million",_xlfn.CONCAT(SUBSTITUTE(data_to_clean[[#This Row],[number]],".",""),"00000"),_xlfn.CONCAT(SUBSTITUTE(data_to_clean[[#This Row],[number]],".",""),"00000000")))</f>
        <v>56600000</v>
      </c>
      <c r="I1905" t="s">
        <v>7189</v>
      </c>
      <c r="J1905">
        <f>ROUND(VALUE(SUBSTITUTE(data_to_clean[[#This Row],[growth_%]],".",",")),0)</f>
        <v>212</v>
      </c>
      <c r="K1905" t="s">
        <v>211</v>
      </c>
      <c r="L1905">
        <v>101</v>
      </c>
      <c r="M1905">
        <v>54</v>
      </c>
      <c r="N1905">
        <v>2011</v>
      </c>
      <c r="O1905">
        <v>1</v>
      </c>
      <c r="P1905" t="s">
        <v>7190</v>
      </c>
      <c r="Q1905" t="b">
        <f>AND(ISNUMBER(data_to_clean[[#This Row],[revenue_formatted]]),ISNUMBER(data_to_clean[[#This Row],[growth_formatted_%]]),ISNUMBER(data_to_clean[[#This Row],[workers]]),ISNUMBER(data_to_clean[[#This Row],[previous_workers]]),ISNUMBER(data_to_clean[[#This Row],[founded]]),ISNUMBER(data_to_clean[[#This Row],[yrs_on_list]]))</f>
        <v>1</v>
      </c>
    </row>
    <row r="1906" spans="1:17" x14ac:dyDescent="0.25">
      <c r="A1906">
        <v>1901</v>
      </c>
      <c r="B1906" t="s">
        <v>7191</v>
      </c>
      <c r="C1906" t="s">
        <v>462</v>
      </c>
      <c r="D1906" t="str">
        <f>VLOOKUP(data_to_clean[[#This Row],[state]],abbreviation_table[],2,FALSE)</f>
        <v>Kansas</v>
      </c>
      <c r="E1906" t="s">
        <v>3855</v>
      </c>
      <c r="F1906" t="str">
        <f>TRIM(LEFT(data_to_clean[[#This Row],[revenue]],FIND(" ",data_to_clean[[#This Row],[revenue]])))</f>
        <v>20.7</v>
      </c>
      <c r="G1906" t="str">
        <f>RIGHT(data_to_clean[[#This Row],[revenue]],LEN(data_to_clean[[#This Row],[revenue]])-FIND(" ",data_to_clean[[#This Row],[revenue]]))</f>
        <v>Million</v>
      </c>
      <c r="H1906" s="7">
        <f>VALUE(IF(data_to_clean[[#This Row],[multiplicity]]="Million",_xlfn.CONCAT(SUBSTITUTE(data_to_clean[[#This Row],[number]],".",""),"00000"),_xlfn.CONCAT(SUBSTITUTE(data_to_clean[[#This Row],[number]],".",""),"00000000")))</f>
        <v>20700000</v>
      </c>
      <c r="I1906" t="s">
        <v>7193</v>
      </c>
      <c r="J1906">
        <f>ROUND(VALUE(SUBSTITUTE(data_to_clean[[#This Row],[growth_%]],".",",")),0)</f>
        <v>211</v>
      </c>
      <c r="K1906" t="s">
        <v>18</v>
      </c>
      <c r="L1906">
        <v>150</v>
      </c>
      <c r="M1906">
        <v>22</v>
      </c>
      <c r="N1906">
        <v>2010</v>
      </c>
      <c r="O1906">
        <v>1</v>
      </c>
      <c r="P1906" t="s">
        <v>466</v>
      </c>
      <c r="Q1906" t="b">
        <f>AND(ISNUMBER(data_to_clean[[#This Row],[revenue_formatted]]),ISNUMBER(data_to_clean[[#This Row],[growth_formatted_%]]),ISNUMBER(data_to_clean[[#This Row],[workers]]),ISNUMBER(data_to_clean[[#This Row],[previous_workers]]),ISNUMBER(data_to_clean[[#This Row],[founded]]),ISNUMBER(data_to_clean[[#This Row],[yrs_on_list]]))</f>
        <v>1</v>
      </c>
    </row>
    <row r="1907" spans="1:17" x14ac:dyDescent="0.25">
      <c r="A1907">
        <v>1902</v>
      </c>
      <c r="B1907" t="s">
        <v>7194</v>
      </c>
      <c r="C1907" t="s">
        <v>215</v>
      </c>
      <c r="D1907" t="str">
        <f>VLOOKUP(data_to_clean[[#This Row],[state]],abbreviation_table[],2,FALSE)</f>
        <v>North Carolina</v>
      </c>
      <c r="E1907" t="s">
        <v>380</v>
      </c>
      <c r="F1907" t="str">
        <f>TRIM(LEFT(data_to_clean[[#This Row],[revenue]],FIND(" ",data_to_clean[[#This Row],[revenue]])))</f>
        <v>5.8</v>
      </c>
      <c r="G1907" t="str">
        <f>RIGHT(data_to_clean[[#This Row],[revenue]],LEN(data_to_clean[[#This Row],[revenue]])-FIND(" ",data_to_clean[[#This Row],[revenue]]))</f>
        <v>Million</v>
      </c>
      <c r="H1907" s="7">
        <f>VALUE(IF(data_to_clean[[#This Row],[multiplicity]]="Million",_xlfn.CONCAT(SUBSTITUTE(data_to_clean[[#This Row],[number]],".",""),"00000"),_xlfn.CONCAT(SUBSTITUTE(data_to_clean[[#This Row],[number]],".",""),"00000000")))</f>
        <v>5800000</v>
      </c>
      <c r="I1907" t="s">
        <v>7196</v>
      </c>
      <c r="J1907">
        <f>ROUND(VALUE(SUBSTITUTE(data_to_clean[[#This Row],[growth_%]],".",",")),0)</f>
        <v>211</v>
      </c>
      <c r="K1907" t="s">
        <v>336</v>
      </c>
      <c r="L1907">
        <v>40</v>
      </c>
      <c r="M1907">
        <v>10</v>
      </c>
      <c r="N1907">
        <v>2012</v>
      </c>
      <c r="O1907">
        <v>3</v>
      </c>
      <c r="P1907" t="s">
        <v>1879</v>
      </c>
      <c r="Q1907" t="b">
        <f>AND(ISNUMBER(data_to_clean[[#This Row],[revenue_formatted]]),ISNUMBER(data_to_clean[[#This Row],[growth_formatted_%]]),ISNUMBER(data_to_clean[[#This Row],[workers]]),ISNUMBER(data_to_clean[[#This Row],[previous_workers]]),ISNUMBER(data_to_clean[[#This Row],[founded]]),ISNUMBER(data_to_clean[[#This Row],[yrs_on_list]]))</f>
        <v>1</v>
      </c>
    </row>
    <row r="1908" spans="1:17" x14ac:dyDescent="0.25">
      <c r="A1908">
        <v>1903</v>
      </c>
      <c r="B1908" t="s">
        <v>7197</v>
      </c>
      <c r="C1908" t="s">
        <v>30</v>
      </c>
      <c r="D1908" t="str">
        <f>VLOOKUP(data_to_clean[[#This Row],[state]],abbreviation_table[],2,FALSE)</f>
        <v>Texas</v>
      </c>
      <c r="E1908" t="s">
        <v>798</v>
      </c>
      <c r="F1908" t="str">
        <f>TRIM(LEFT(data_to_clean[[#This Row],[revenue]],FIND(" ",data_to_clean[[#This Row],[revenue]])))</f>
        <v>3</v>
      </c>
      <c r="G1908" t="str">
        <f>RIGHT(data_to_clean[[#This Row],[revenue]],LEN(data_to_clean[[#This Row],[revenue]])-FIND(" ",data_to_clean[[#This Row],[revenue]]))</f>
        <v>Million</v>
      </c>
      <c r="H1908" s="7">
        <f>VALUE(IF(data_to_clean[[#This Row],[multiplicity]]="Million",_xlfn.CONCAT(SUBSTITUTE(data_to_clean[[#This Row],[number]],".",""),"00000"),_xlfn.CONCAT(SUBSTITUTE(data_to_clean[[#This Row],[number]],".",""),"00000000")))</f>
        <v>300000</v>
      </c>
      <c r="I1908" t="s">
        <v>7199</v>
      </c>
      <c r="J1908">
        <f>ROUND(VALUE(SUBSTITUTE(data_to_clean[[#This Row],[growth_%]],".",",")),0)</f>
        <v>211</v>
      </c>
      <c r="K1908" t="s">
        <v>48</v>
      </c>
      <c r="L1908">
        <v>15</v>
      </c>
      <c r="M1908">
        <v>7</v>
      </c>
      <c r="N1908">
        <v>2013</v>
      </c>
      <c r="O1908">
        <v>1</v>
      </c>
      <c r="P1908" t="s">
        <v>7200</v>
      </c>
      <c r="Q1908" t="b">
        <f>AND(ISNUMBER(data_to_clean[[#This Row],[revenue_formatted]]),ISNUMBER(data_to_clean[[#This Row],[growth_formatted_%]]),ISNUMBER(data_to_clean[[#This Row],[workers]]),ISNUMBER(data_to_clean[[#This Row],[previous_workers]]),ISNUMBER(data_to_clean[[#This Row],[founded]]),ISNUMBER(data_to_clean[[#This Row],[yrs_on_list]]))</f>
        <v>1</v>
      </c>
    </row>
    <row r="1909" spans="1:17" x14ac:dyDescent="0.25">
      <c r="A1909">
        <v>1904</v>
      </c>
      <c r="B1909" t="s">
        <v>7201</v>
      </c>
      <c r="C1909" t="s">
        <v>119</v>
      </c>
      <c r="D1909" t="str">
        <f>VLOOKUP(data_to_clean[[#This Row],[state]],abbreviation_table[],2,FALSE)</f>
        <v>Georgia</v>
      </c>
      <c r="E1909" t="s">
        <v>2284</v>
      </c>
      <c r="F1909" t="str">
        <f>TRIM(LEFT(data_to_clean[[#This Row],[revenue]],FIND(" ",data_to_clean[[#This Row],[revenue]])))</f>
        <v>7.9</v>
      </c>
      <c r="G1909" t="str">
        <f>RIGHT(data_to_clean[[#This Row],[revenue]],LEN(data_to_clean[[#This Row],[revenue]])-FIND(" ",data_to_clean[[#This Row],[revenue]]))</f>
        <v>Million</v>
      </c>
      <c r="H1909" s="7">
        <f>VALUE(IF(data_to_clean[[#This Row],[multiplicity]]="Million",_xlfn.CONCAT(SUBSTITUTE(data_to_clean[[#This Row],[number]],".",""),"00000"),_xlfn.CONCAT(SUBSTITUTE(data_to_clean[[#This Row],[number]],".",""),"00000000")))</f>
        <v>7900000</v>
      </c>
      <c r="I1909" t="s">
        <v>7203</v>
      </c>
      <c r="J1909">
        <f>ROUND(VALUE(SUBSTITUTE(data_to_clean[[#This Row],[growth_%]],".",",")),0)</f>
        <v>211</v>
      </c>
      <c r="K1909" t="s">
        <v>156</v>
      </c>
      <c r="L1909">
        <v>62</v>
      </c>
      <c r="M1909">
        <v>40</v>
      </c>
      <c r="N1909">
        <v>2003</v>
      </c>
      <c r="O1909">
        <v>3</v>
      </c>
      <c r="P1909" t="s">
        <v>2055</v>
      </c>
      <c r="Q1909" t="b">
        <f>AND(ISNUMBER(data_to_clean[[#This Row],[revenue_formatted]]),ISNUMBER(data_to_clean[[#This Row],[growth_formatted_%]]),ISNUMBER(data_to_clean[[#This Row],[workers]]),ISNUMBER(data_to_clean[[#This Row],[previous_workers]]),ISNUMBER(data_to_clean[[#This Row],[founded]]),ISNUMBER(data_to_clean[[#This Row],[yrs_on_list]]))</f>
        <v>1</v>
      </c>
    </row>
    <row r="1910" spans="1:17" x14ac:dyDescent="0.25">
      <c r="A1910">
        <v>1905</v>
      </c>
      <c r="B1910" t="s">
        <v>7204</v>
      </c>
      <c r="C1910" t="s">
        <v>215</v>
      </c>
      <c r="D1910" t="str">
        <f>VLOOKUP(data_to_clean[[#This Row],[state]],abbreviation_table[],2,FALSE)</f>
        <v>North Carolina</v>
      </c>
      <c r="E1910" t="s">
        <v>1773</v>
      </c>
      <c r="F1910" t="str">
        <f>TRIM(LEFT(data_to_clean[[#This Row],[revenue]],FIND(" ",data_to_clean[[#This Row],[revenue]])))</f>
        <v>9.5</v>
      </c>
      <c r="G1910" t="str">
        <f>RIGHT(data_to_clean[[#This Row],[revenue]],LEN(data_to_clean[[#This Row],[revenue]])-FIND(" ",data_to_clean[[#This Row],[revenue]]))</f>
        <v>Million</v>
      </c>
      <c r="H1910" s="7">
        <f>VALUE(IF(data_to_clean[[#This Row],[multiplicity]]="Million",_xlfn.CONCAT(SUBSTITUTE(data_to_clean[[#This Row],[number]],".",""),"00000"),_xlfn.CONCAT(SUBSTITUTE(data_to_clean[[#This Row],[number]],".",""),"00000000")))</f>
        <v>9500000</v>
      </c>
      <c r="I1910" t="s">
        <v>7206</v>
      </c>
      <c r="J1910">
        <f>ROUND(VALUE(SUBSTITUTE(data_to_clean[[#This Row],[growth_%]],".",",")),0)</f>
        <v>211</v>
      </c>
      <c r="K1910" t="s">
        <v>48</v>
      </c>
      <c r="L1910">
        <v>230</v>
      </c>
      <c r="M1910">
        <v>75</v>
      </c>
      <c r="N1910">
        <v>2006</v>
      </c>
      <c r="O1910">
        <v>3</v>
      </c>
      <c r="P1910" t="s">
        <v>553</v>
      </c>
      <c r="Q1910" t="b">
        <f>AND(ISNUMBER(data_to_clean[[#This Row],[revenue_formatted]]),ISNUMBER(data_to_clean[[#This Row],[growth_formatted_%]]),ISNUMBER(data_to_clean[[#This Row],[workers]]),ISNUMBER(data_to_clean[[#This Row],[previous_workers]]),ISNUMBER(data_to_clean[[#This Row],[founded]]),ISNUMBER(data_to_clean[[#This Row],[yrs_on_list]]))</f>
        <v>1</v>
      </c>
    </row>
    <row r="1911" spans="1:17" x14ac:dyDescent="0.25">
      <c r="A1911">
        <v>1906</v>
      </c>
      <c r="B1911" t="s">
        <v>7207</v>
      </c>
      <c r="C1911" t="s">
        <v>52</v>
      </c>
      <c r="D1911" t="str">
        <f>VLOOKUP(data_to_clean[[#This Row],[state]],abbreviation_table[],2,FALSE)</f>
        <v>Florida</v>
      </c>
      <c r="E1911" t="s">
        <v>871</v>
      </c>
      <c r="F1911" t="str">
        <f>TRIM(LEFT(data_to_clean[[#This Row],[revenue]],FIND(" ",data_to_clean[[#This Row],[revenue]])))</f>
        <v>2.6</v>
      </c>
      <c r="G1911" t="str">
        <f>RIGHT(data_to_clean[[#This Row],[revenue]],LEN(data_to_clean[[#This Row],[revenue]])-FIND(" ",data_to_clean[[#This Row],[revenue]]))</f>
        <v>Million</v>
      </c>
      <c r="H1911" s="7">
        <f>VALUE(IF(data_to_clean[[#This Row],[multiplicity]]="Million",_xlfn.CONCAT(SUBSTITUTE(data_to_clean[[#This Row],[number]],".",""),"00000"),_xlfn.CONCAT(SUBSTITUTE(data_to_clean[[#This Row],[number]],".",""),"00000000")))</f>
        <v>2600000</v>
      </c>
      <c r="I1911" t="s">
        <v>7209</v>
      </c>
      <c r="J1911">
        <f>ROUND(VALUE(SUBSTITUTE(data_to_clean[[#This Row],[growth_%]],".",",")),0)</f>
        <v>210</v>
      </c>
      <c r="K1911" t="s">
        <v>336</v>
      </c>
      <c r="L1911">
        <v>13</v>
      </c>
      <c r="M1911">
        <v>5</v>
      </c>
      <c r="N1911">
        <v>1992</v>
      </c>
      <c r="O1911">
        <v>1</v>
      </c>
      <c r="P1911" t="s">
        <v>1004</v>
      </c>
      <c r="Q1911" t="b">
        <f>AND(ISNUMBER(data_to_clean[[#This Row],[revenue_formatted]]),ISNUMBER(data_to_clean[[#This Row],[growth_formatted_%]]),ISNUMBER(data_to_clean[[#This Row],[workers]]),ISNUMBER(data_to_clean[[#This Row],[previous_workers]]),ISNUMBER(data_to_clean[[#This Row],[founded]]),ISNUMBER(data_to_clean[[#This Row],[yrs_on_list]]))</f>
        <v>1</v>
      </c>
    </row>
    <row r="1912" spans="1:17" x14ac:dyDescent="0.25">
      <c r="A1912">
        <v>1907</v>
      </c>
      <c r="B1912" t="s">
        <v>7210</v>
      </c>
      <c r="C1912" t="s">
        <v>166</v>
      </c>
      <c r="D1912" t="str">
        <f>VLOOKUP(data_to_clean[[#This Row],[state]],abbreviation_table[],2,FALSE)</f>
        <v>Utah</v>
      </c>
      <c r="E1912" t="s">
        <v>7212</v>
      </c>
      <c r="F1912" t="str">
        <f>TRIM(LEFT(data_to_clean[[#This Row],[revenue]],FIND(" ",data_to_clean[[#This Row],[revenue]])))</f>
        <v>153.8</v>
      </c>
      <c r="G1912" t="str">
        <f>RIGHT(data_to_clean[[#This Row],[revenue]],LEN(data_to_clean[[#This Row],[revenue]])-FIND(" ",data_to_clean[[#This Row],[revenue]]))</f>
        <v>Million</v>
      </c>
      <c r="H1912" s="7">
        <f>VALUE(IF(data_to_clean[[#This Row],[multiplicity]]="Million",_xlfn.CONCAT(SUBSTITUTE(data_to_clean[[#This Row],[number]],".",""),"00000"),_xlfn.CONCAT(SUBSTITUTE(data_to_clean[[#This Row],[number]],".",""),"00000000")))</f>
        <v>153800000</v>
      </c>
      <c r="I1912" t="s">
        <v>7213</v>
      </c>
      <c r="J1912">
        <f>ROUND(VALUE(SUBSTITUTE(data_to_clean[[#This Row],[growth_%]],".",",")),0)</f>
        <v>210</v>
      </c>
      <c r="K1912" t="s">
        <v>233</v>
      </c>
      <c r="L1912">
        <v>80</v>
      </c>
      <c r="M1912">
        <v>51</v>
      </c>
      <c r="N1912">
        <v>1981</v>
      </c>
      <c r="O1912">
        <v>2</v>
      </c>
      <c r="P1912" t="s">
        <v>2619</v>
      </c>
      <c r="Q1912" t="b">
        <f>AND(ISNUMBER(data_to_clean[[#This Row],[revenue_formatted]]),ISNUMBER(data_to_clean[[#This Row],[growth_formatted_%]]),ISNUMBER(data_to_clean[[#This Row],[workers]]),ISNUMBER(data_to_clean[[#This Row],[previous_workers]]),ISNUMBER(data_to_clean[[#This Row],[founded]]),ISNUMBER(data_to_clean[[#This Row],[yrs_on_list]]))</f>
        <v>1</v>
      </c>
    </row>
    <row r="1913" spans="1:17" x14ac:dyDescent="0.25">
      <c r="A1913">
        <v>1908</v>
      </c>
      <c r="B1913" t="s">
        <v>7214</v>
      </c>
      <c r="C1913" t="s">
        <v>98</v>
      </c>
      <c r="D1913" t="str">
        <f>VLOOKUP(data_to_clean[[#This Row],[state]],abbreviation_table[],2,FALSE)</f>
        <v>Washington</v>
      </c>
      <c r="E1913" t="s">
        <v>820</v>
      </c>
      <c r="F1913" t="str">
        <f>TRIM(LEFT(data_to_clean[[#This Row],[revenue]],FIND(" ",data_to_clean[[#This Row],[revenue]])))</f>
        <v>13.3</v>
      </c>
      <c r="G1913" t="str">
        <f>RIGHT(data_to_clean[[#This Row],[revenue]],LEN(data_to_clean[[#This Row],[revenue]])-FIND(" ",data_to_clean[[#This Row],[revenue]]))</f>
        <v>Million</v>
      </c>
      <c r="H1913" s="7">
        <f>VALUE(IF(data_to_clean[[#This Row],[multiplicity]]="Million",_xlfn.CONCAT(SUBSTITUTE(data_to_clean[[#This Row],[number]],".",""),"00000"),_xlfn.CONCAT(SUBSTITUTE(data_to_clean[[#This Row],[number]],".",""),"00000000")))</f>
        <v>13300000</v>
      </c>
      <c r="I1913" t="s">
        <v>7216</v>
      </c>
      <c r="J1913">
        <f>ROUND(VALUE(SUBSTITUTE(data_to_clean[[#This Row],[growth_%]],".",",")),0)</f>
        <v>210</v>
      </c>
      <c r="K1913" t="s">
        <v>40</v>
      </c>
      <c r="L1913">
        <v>136</v>
      </c>
      <c r="M1913">
        <v>53</v>
      </c>
      <c r="N1913">
        <v>2006</v>
      </c>
      <c r="O1913">
        <v>1</v>
      </c>
      <c r="P1913" t="s">
        <v>7217</v>
      </c>
      <c r="Q1913" t="b">
        <f>AND(ISNUMBER(data_to_clean[[#This Row],[revenue_formatted]]),ISNUMBER(data_to_clean[[#This Row],[growth_formatted_%]]),ISNUMBER(data_to_clean[[#This Row],[workers]]),ISNUMBER(data_to_clean[[#This Row],[previous_workers]]),ISNUMBER(data_to_clean[[#This Row],[founded]]),ISNUMBER(data_to_clean[[#This Row],[yrs_on_list]]))</f>
        <v>1</v>
      </c>
    </row>
    <row r="1914" spans="1:17" x14ac:dyDescent="0.25">
      <c r="A1914">
        <v>1909</v>
      </c>
      <c r="B1914" t="s">
        <v>7218</v>
      </c>
      <c r="C1914" t="s">
        <v>98</v>
      </c>
      <c r="D1914" t="str">
        <f>VLOOKUP(data_to_clean[[#This Row],[state]],abbreviation_table[],2,FALSE)</f>
        <v>Washington</v>
      </c>
      <c r="E1914" t="s">
        <v>7220</v>
      </c>
      <c r="F1914" t="str">
        <f>TRIM(LEFT(data_to_clean[[#This Row],[revenue]],FIND(" ",data_to_clean[[#This Row],[revenue]])))</f>
        <v>26.9</v>
      </c>
      <c r="G1914" t="str">
        <f>RIGHT(data_to_clean[[#This Row],[revenue]],LEN(data_to_clean[[#This Row],[revenue]])-FIND(" ",data_to_clean[[#This Row],[revenue]]))</f>
        <v>Million</v>
      </c>
      <c r="H1914" s="7">
        <f>VALUE(IF(data_to_clean[[#This Row],[multiplicity]]="Million",_xlfn.CONCAT(SUBSTITUTE(data_to_clean[[#This Row],[number]],".",""),"00000"),_xlfn.CONCAT(SUBSTITUTE(data_to_clean[[#This Row],[number]],".",""),"00000000")))</f>
        <v>26900000</v>
      </c>
      <c r="I1914" t="s">
        <v>7221</v>
      </c>
      <c r="J1914">
        <f>ROUND(VALUE(SUBSTITUTE(data_to_clean[[#This Row],[growth_%]],".",",")),0)</f>
        <v>210</v>
      </c>
      <c r="K1914" t="s">
        <v>156</v>
      </c>
      <c r="L1914">
        <v>501</v>
      </c>
      <c r="M1914">
        <v>187</v>
      </c>
      <c r="N1914">
        <v>2009</v>
      </c>
      <c r="O1914">
        <v>5</v>
      </c>
      <c r="P1914" t="s">
        <v>1253</v>
      </c>
      <c r="Q1914" t="b">
        <f>AND(ISNUMBER(data_to_clean[[#This Row],[revenue_formatted]]),ISNUMBER(data_to_clean[[#This Row],[growth_formatted_%]]),ISNUMBER(data_to_clean[[#This Row],[workers]]),ISNUMBER(data_to_clean[[#This Row],[previous_workers]]),ISNUMBER(data_to_clean[[#This Row],[founded]]),ISNUMBER(data_to_clean[[#This Row],[yrs_on_list]]))</f>
        <v>1</v>
      </c>
    </row>
    <row r="1915" spans="1:17" x14ac:dyDescent="0.25">
      <c r="A1915">
        <v>1910</v>
      </c>
      <c r="B1915" t="s">
        <v>7222</v>
      </c>
      <c r="C1915" t="s">
        <v>119</v>
      </c>
      <c r="D1915" t="str">
        <f>VLOOKUP(data_to_clean[[#This Row],[state]],abbreviation_table[],2,FALSE)</f>
        <v>Georgia</v>
      </c>
      <c r="E1915" t="s">
        <v>7184</v>
      </c>
      <c r="F1915" t="str">
        <f>TRIM(LEFT(data_to_clean[[#This Row],[revenue]],FIND(" ",data_to_clean[[#This Row],[revenue]])))</f>
        <v>15.1</v>
      </c>
      <c r="G1915" t="str">
        <f>RIGHT(data_to_clean[[#This Row],[revenue]],LEN(data_to_clean[[#This Row],[revenue]])-FIND(" ",data_to_clean[[#This Row],[revenue]]))</f>
        <v>Million</v>
      </c>
      <c r="H1915" s="7">
        <f>VALUE(IF(data_to_clean[[#This Row],[multiplicity]]="Million",_xlfn.CONCAT(SUBSTITUTE(data_to_clean[[#This Row],[number]],".",""),"00000"),_xlfn.CONCAT(SUBSTITUTE(data_to_clean[[#This Row],[number]],".",""),"00000000")))</f>
        <v>15100000</v>
      </c>
      <c r="I1915" t="s">
        <v>7224</v>
      </c>
      <c r="J1915">
        <f>ROUND(VALUE(SUBSTITUTE(data_to_clean[[#This Row],[growth_%]],".",",")),0)</f>
        <v>210</v>
      </c>
      <c r="K1915" t="s">
        <v>25</v>
      </c>
      <c r="L1915">
        <v>101</v>
      </c>
      <c r="M1915">
        <v>34</v>
      </c>
      <c r="N1915">
        <v>2006</v>
      </c>
      <c r="O1915">
        <v>1</v>
      </c>
      <c r="P1915" t="s">
        <v>7225</v>
      </c>
      <c r="Q1915" t="b">
        <f>AND(ISNUMBER(data_to_clean[[#This Row],[revenue_formatted]]),ISNUMBER(data_to_clean[[#This Row],[growth_formatted_%]]),ISNUMBER(data_to_clean[[#This Row],[workers]]),ISNUMBER(data_to_clean[[#This Row],[previous_workers]]),ISNUMBER(data_to_clean[[#This Row],[founded]]),ISNUMBER(data_to_clean[[#This Row],[yrs_on_list]]))</f>
        <v>1</v>
      </c>
    </row>
    <row r="1916" spans="1:17" x14ac:dyDescent="0.25">
      <c r="A1916">
        <v>1911</v>
      </c>
      <c r="B1916" t="s">
        <v>7226</v>
      </c>
      <c r="C1916" t="s">
        <v>333</v>
      </c>
      <c r="D1916" t="str">
        <f>VLOOKUP(data_to_clean[[#This Row],[state]],abbreviation_table[],2,FALSE)</f>
        <v>Alabama</v>
      </c>
      <c r="E1916" t="s">
        <v>957</v>
      </c>
      <c r="F1916" t="str">
        <f>TRIM(LEFT(data_to_clean[[#This Row],[revenue]],FIND(" ",data_to_clean[[#This Row],[revenue]])))</f>
        <v>2.2</v>
      </c>
      <c r="G1916" t="str">
        <f>RIGHT(data_to_clean[[#This Row],[revenue]],LEN(data_to_clean[[#This Row],[revenue]])-FIND(" ",data_to_clean[[#This Row],[revenue]]))</f>
        <v>Million</v>
      </c>
      <c r="H1916" s="7">
        <f>VALUE(IF(data_to_clean[[#This Row],[multiplicity]]="Million",_xlfn.CONCAT(SUBSTITUTE(data_to_clean[[#This Row],[number]],".",""),"00000"),_xlfn.CONCAT(SUBSTITUTE(data_to_clean[[#This Row],[number]],".",""),"00000000")))</f>
        <v>2200000</v>
      </c>
      <c r="I1916" t="s">
        <v>7228</v>
      </c>
      <c r="J1916">
        <f>ROUND(VALUE(SUBSTITUTE(data_to_clean[[#This Row],[growth_%]],".",",")),0)</f>
        <v>210</v>
      </c>
      <c r="K1916" t="s">
        <v>336</v>
      </c>
      <c r="L1916">
        <v>12</v>
      </c>
      <c r="M1916">
        <v>4</v>
      </c>
      <c r="N1916">
        <v>2013</v>
      </c>
      <c r="O1916">
        <v>2</v>
      </c>
      <c r="P1916" t="s">
        <v>338</v>
      </c>
      <c r="Q1916" t="b">
        <f>AND(ISNUMBER(data_to_clean[[#This Row],[revenue_formatted]]),ISNUMBER(data_to_clean[[#This Row],[growth_formatted_%]]),ISNUMBER(data_to_clean[[#This Row],[workers]]),ISNUMBER(data_to_clean[[#This Row],[previous_workers]]),ISNUMBER(data_to_clean[[#This Row],[founded]]),ISNUMBER(data_to_clean[[#This Row],[yrs_on_list]]))</f>
        <v>1</v>
      </c>
    </row>
    <row r="1917" spans="1:17" x14ac:dyDescent="0.25">
      <c r="A1917">
        <v>1912</v>
      </c>
      <c r="B1917" t="s">
        <v>7229</v>
      </c>
      <c r="C1917" t="s">
        <v>30</v>
      </c>
      <c r="D1917" t="str">
        <f>VLOOKUP(data_to_clean[[#This Row],[state]],abbreviation_table[],2,FALSE)</f>
        <v>Texas</v>
      </c>
      <c r="E1917" t="s">
        <v>1473</v>
      </c>
      <c r="F1917" t="str">
        <f>TRIM(LEFT(data_to_clean[[#This Row],[revenue]],FIND(" ",data_to_clean[[#This Row],[revenue]])))</f>
        <v>5</v>
      </c>
      <c r="G1917" t="str">
        <f>RIGHT(data_to_clean[[#This Row],[revenue]],LEN(data_to_clean[[#This Row],[revenue]])-FIND(" ",data_to_clean[[#This Row],[revenue]]))</f>
        <v>Million</v>
      </c>
      <c r="H1917" s="7">
        <f>VALUE(IF(data_to_clean[[#This Row],[multiplicity]]="Million",_xlfn.CONCAT(SUBSTITUTE(data_to_clean[[#This Row],[number]],".",""),"00000"),_xlfn.CONCAT(SUBSTITUTE(data_to_clean[[#This Row],[number]],".",""),"00000000")))</f>
        <v>500000</v>
      </c>
      <c r="I1917" t="s">
        <v>7231</v>
      </c>
      <c r="J1917">
        <f>ROUND(VALUE(SUBSTITUTE(data_to_clean[[#This Row],[growth_%]],".",",")),0)</f>
        <v>210</v>
      </c>
      <c r="K1917" t="s">
        <v>156</v>
      </c>
      <c r="L1917">
        <v>29</v>
      </c>
      <c r="M1917">
        <v>8</v>
      </c>
      <c r="N1917">
        <v>2007</v>
      </c>
      <c r="O1917">
        <v>1</v>
      </c>
      <c r="P1917" t="s">
        <v>7232</v>
      </c>
      <c r="Q1917" t="b">
        <f>AND(ISNUMBER(data_to_clean[[#This Row],[revenue_formatted]]),ISNUMBER(data_to_clean[[#This Row],[growth_formatted_%]]),ISNUMBER(data_to_clean[[#This Row],[workers]]),ISNUMBER(data_to_clean[[#This Row],[previous_workers]]),ISNUMBER(data_to_clean[[#This Row],[founded]]),ISNUMBER(data_to_clean[[#This Row],[yrs_on_list]]))</f>
        <v>1</v>
      </c>
    </row>
    <row r="1918" spans="1:17" x14ac:dyDescent="0.25">
      <c r="A1918">
        <v>1913</v>
      </c>
      <c r="B1918" t="s">
        <v>7233</v>
      </c>
      <c r="C1918" t="s">
        <v>141</v>
      </c>
      <c r="D1918" t="str">
        <f>VLOOKUP(data_to_clean[[#This Row],[state]],abbreviation_table[],2,FALSE)</f>
        <v>Kentucky</v>
      </c>
      <c r="E1918" t="s">
        <v>5243</v>
      </c>
      <c r="F1918" t="str">
        <f>TRIM(LEFT(data_to_clean[[#This Row],[revenue]],FIND(" ",data_to_clean[[#This Row],[revenue]])))</f>
        <v>10.6</v>
      </c>
      <c r="G1918" t="str">
        <f>RIGHT(data_to_clean[[#This Row],[revenue]],LEN(data_to_clean[[#This Row],[revenue]])-FIND(" ",data_to_clean[[#This Row],[revenue]]))</f>
        <v>Million</v>
      </c>
      <c r="H1918" s="7">
        <f>VALUE(IF(data_to_clean[[#This Row],[multiplicity]]="Million",_xlfn.CONCAT(SUBSTITUTE(data_to_clean[[#This Row],[number]],".",""),"00000"),_xlfn.CONCAT(SUBSTITUTE(data_to_clean[[#This Row],[number]],".",""),"00000000")))</f>
        <v>10600000</v>
      </c>
      <c r="I1918" t="s">
        <v>7235</v>
      </c>
      <c r="J1918">
        <f>ROUND(VALUE(SUBSTITUTE(data_to_clean[[#This Row],[growth_%]],".",",")),0)</f>
        <v>209</v>
      </c>
      <c r="K1918" t="s">
        <v>233</v>
      </c>
      <c r="L1918">
        <v>200</v>
      </c>
      <c r="M1918">
        <v>8</v>
      </c>
      <c r="N1918">
        <v>2012</v>
      </c>
      <c r="O1918">
        <v>5</v>
      </c>
      <c r="P1918" t="s">
        <v>7236</v>
      </c>
      <c r="Q1918" t="b">
        <f>AND(ISNUMBER(data_to_clean[[#This Row],[revenue_formatted]]),ISNUMBER(data_to_clean[[#This Row],[growth_formatted_%]]),ISNUMBER(data_to_clean[[#This Row],[workers]]),ISNUMBER(data_to_clean[[#This Row],[previous_workers]]),ISNUMBER(data_to_clean[[#This Row],[founded]]),ISNUMBER(data_to_clean[[#This Row],[yrs_on_list]]))</f>
        <v>1</v>
      </c>
    </row>
    <row r="1919" spans="1:17" x14ac:dyDescent="0.25">
      <c r="A1919">
        <v>1914</v>
      </c>
      <c r="B1919" t="s">
        <v>7237</v>
      </c>
      <c r="C1919" t="s">
        <v>52</v>
      </c>
      <c r="D1919" t="str">
        <f>VLOOKUP(data_to_clean[[#This Row],[state]],abbreviation_table[],2,FALSE)</f>
        <v>Florida</v>
      </c>
      <c r="E1919" t="s">
        <v>287</v>
      </c>
      <c r="F1919" t="str">
        <f>TRIM(LEFT(data_to_clean[[#This Row],[revenue]],FIND(" ",data_to_clean[[#This Row],[revenue]])))</f>
        <v>6.3</v>
      </c>
      <c r="G1919" t="str">
        <f>RIGHT(data_to_clean[[#This Row],[revenue]],LEN(data_to_clean[[#This Row],[revenue]])-FIND(" ",data_to_clean[[#This Row],[revenue]]))</f>
        <v>Million</v>
      </c>
      <c r="H1919" s="7">
        <f>VALUE(IF(data_to_clean[[#This Row],[multiplicity]]="Million",_xlfn.CONCAT(SUBSTITUTE(data_to_clean[[#This Row],[number]],".",""),"00000"),_xlfn.CONCAT(SUBSTITUTE(data_to_clean[[#This Row],[number]],".",""),"00000000")))</f>
        <v>6300000</v>
      </c>
      <c r="I1919" t="s">
        <v>7239</v>
      </c>
      <c r="J1919">
        <f>ROUND(VALUE(SUBSTITUTE(data_to_clean[[#This Row],[growth_%]],".",",")),0)</f>
        <v>209</v>
      </c>
      <c r="K1919" t="s">
        <v>69</v>
      </c>
      <c r="L1919">
        <v>43</v>
      </c>
      <c r="M1919">
        <v>15</v>
      </c>
      <c r="N1919">
        <v>2009</v>
      </c>
      <c r="O1919">
        <v>4</v>
      </c>
      <c r="P1919" t="s">
        <v>7240</v>
      </c>
      <c r="Q1919" t="b">
        <f>AND(ISNUMBER(data_to_clean[[#This Row],[revenue_formatted]]),ISNUMBER(data_to_clean[[#This Row],[growth_formatted_%]]),ISNUMBER(data_to_clean[[#This Row],[workers]]),ISNUMBER(data_to_clean[[#This Row],[previous_workers]]),ISNUMBER(data_to_clean[[#This Row],[founded]]),ISNUMBER(data_to_clean[[#This Row],[yrs_on_list]]))</f>
        <v>1</v>
      </c>
    </row>
    <row r="1920" spans="1:17" x14ac:dyDescent="0.25">
      <c r="A1920">
        <v>1915</v>
      </c>
      <c r="B1920" t="s">
        <v>7241</v>
      </c>
      <c r="C1920" t="s">
        <v>86</v>
      </c>
      <c r="D1920" t="str">
        <f>VLOOKUP(data_to_clean[[#This Row],[state]],abbreviation_table[],2,FALSE)</f>
        <v>Colorado</v>
      </c>
      <c r="E1920" t="s">
        <v>871</v>
      </c>
      <c r="F1920" t="str">
        <f>TRIM(LEFT(data_to_clean[[#This Row],[revenue]],FIND(" ",data_to_clean[[#This Row],[revenue]])))</f>
        <v>2.6</v>
      </c>
      <c r="G1920" t="str">
        <f>RIGHT(data_to_clean[[#This Row],[revenue]],LEN(data_to_clean[[#This Row],[revenue]])-FIND(" ",data_to_clean[[#This Row],[revenue]]))</f>
        <v>Million</v>
      </c>
      <c r="H1920" s="7">
        <f>VALUE(IF(data_to_clean[[#This Row],[multiplicity]]="Million",_xlfn.CONCAT(SUBSTITUTE(data_to_clean[[#This Row],[number]],".",""),"00000"),_xlfn.CONCAT(SUBSTITUTE(data_to_clean[[#This Row],[number]],".",""),"00000000")))</f>
        <v>2600000</v>
      </c>
      <c r="I1920" t="s">
        <v>7243</v>
      </c>
      <c r="J1920">
        <f>ROUND(VALUE(SUBSTITUTE(data_to_clean[[#This Row],[growth_%]],".",",")),0)</f>
        <v>209</v>
      </c>
      <c r="K1920" t="s">
        <v>18</v>
      </c>
      <c r="L1920">
        <v>15</v>
      </c>
      <c r="M1920">
        <v>6</v>
      </c>
      <c r="N1920">
        <v>2010</v>
      </c>
      <c r="O1920">
        <v>2</v>
      </c>
      <c r="P1920" t="s">
        <v>2861</v>
      </c>
      <c r="Q1920" t="b">
        <f>AND(ISNUMBER(data_to_clean[[#This Row],[revenue_formatted]]),ISNUMBER(data_to_clean[[#This Row],[growth_formatted_%]]),ISNUMBER(data_to_clean[[#This Row],[workers]]),ISNUMBER(data_to_clean[[#This Row],[previous_workers]]),ISNUMBER(data_to_clean[[#This Row],[founded]]),ISNUMBER(data_to_clean[[#This Row],[yrs_on_list]]))</f>
        <v>1</v>
      </c>
    </row>
    <row r="1921" spans="1:17" x14ac:dyDescent="0.25">
      <c r="A1921">
        <v>1916</v>
      </c>
      <c r="B1921" t="s">
        <v>7244</v>
      </c>
      <c r="C1921" t="s">
        <v>105</v>
      </c>
      <c r="D1921" t="str">
        <f>VLOOKUP(data_to_clean[[#This Row],[state]],abbreviation_table[],2,FALSE)</f>
        <v>New York</v>
      </c>
      <c r="E1921" t="s">
        <v>7246</v>
      </c>
      <c r="F1921" t="str">
        <f>TRIM(LEFT(data_to_clean[[#This Row],[revenue]],FIND(" ",data_to_clean[[#This Row],[revenue]])))</f>
        <v>206.1</v>
      </c>
      <c r="G1921" t="str">
        <f>RIGHT(data_to_clean[[#This Row],[revenue]],LEN(data_to_clean[[#This Row],[revenue]])-FIND(" ",data_to_clean[[#This Row],[revenue]]))</f>
        <v>Million</v>
      </c>
      <c r="H1921" s="7">
        <f>VALUE(IF(data_to_clean[[#This Row],[multiplicity]]="Million",_xlfn.CONCAT(SUBSTITUTE(data_to_clean[[#This Row],[number]],".",""),"00000"),_xlfn.CONCAT(SUBSTITUTE(data_to_clean[[#This Row],[number]],".",""),"00000000")))</f>
        <v>206100000</v>
      </c>
      <c r="I1921" t="s">
        <v>7247</v>
      </c>
      <c r="J1921">
        <f>ROUND(VALUE(SUBSTITUTE(data_to_clean[[#This Row],[growth_%]],".",",")),0)</f>
        <v>209</v>
      </c>
      <c r="K1921" t="s">
        <v>48</v>
      </c>
      <c r="L1921">
        <v>550</v>
      </c>
      <c r="M1921">
        <v>280</v>
      </c>
      <c r="N1921">
        <v>2010</v>
      </c>
      <c r="O1921">
        <v>5</v>
      </c>
      <c r="P1921" t="s">
        <v>6720</v>
      </c>
      <c r="Q1921" t="b">
        <f>AND(ISNUMBER(data_to_clean[[#This Row],[revenue_formatted]]),ISNUMBER(data_to_clean[[#This Row],[growth_formatted_%]]),ISNUMBER(data_to_clean[[#This Row],[workers]]),ISNUMBER(data_to_clean[[#This Row],[previous_workers]]),ISNUMBER(data_to_clean[[#This Row],[founded]]),ISNUMBER(data_to_clean[[#This Row],[yrs_on_list]]))</f>
        <v>1</v>
      </c>
    </row>
    <row r="1922" spans="1:17" x14ac:dyDescent="0.25">
      <c r="A1922">
        <v>1917</v>
      </c>
      <c r="B1922" t="s">
        <v>7248</v>
      </c>
      <c r="C1922" t="s">
        <v>66</v>
      </c>
      <c r="D1922" t="str">
        <f>VLOOKUP(data_to_clean[[#This Row],[state]],abbreviation_table[],2,FALSE)</f>
        <v>Virginia</v>
      </c>
      <c r="E1922" t="s">
        <v>7250</v>
      </c>
      <c r="F1922" t="str">
        <f>TRIM(LEFT(data_to_clean[[#This Row],[revenue]],FIND(" ",data_to_clean[[#This Row],[revenue]])))</f>
        <v>59.6</v>
      </c>
      <c r="G1922" t="str">
        <f>RIGHT(data_to_clean[[#This Row],[revenue]],LEN(data_to_clean[[#This Row],[revenue]])-FIND(" ",data_to_clean[[#This Row],[revenue]]))</f>
        <v>Million</v>
      </c>
      <c r="H1922" s="7">
        <f>VALUE(IF(data_to_clean[[#This Row],[multiplicity]]="Million",_xlfn.CONCAT(SUBSTITUTE(data_to_clean[[#This Row],[number]],".",""),"00000"),_xlfn.CONCAT(SUBSTITUTE(data_to_clean[[#This Row],[number]],".",""),"00000000")))</f>
        <v>59600000</v>
      </c>
      <c r="I1922" t="s">
        <v>7251</v>
      </c>
      <c r="J1922">
        <f>ROUND(VALUE(SUBSTITUTE(data_to_clean[[#This Row],[growth_%]],".",",")),0)</f>
        <v>209</v>
      </c>
      <c r="K1922" t="s">
        <v>156</v>
      </c>
      <c r="L1922">
        <v>335</v>
      </c>
      <c r="M1922">
        <v>84</v>
      </c>
      <c r="N1922">
        <v>2007</v>
      </c>
      <c r="O1922">
        <v>7</v>
      </c>
      <c r="P1922" t="s">
        <v>396</v>
      </c>
      <c r="Q1922" t="b">
        <f>AND(ISNUMBER(data_to_clean[[#This Row],[revenue_formatted]]),ISNUMBER(data_to_clean[[#This Row],[growth_formatted_%]]),ISNUMBER(data_to_clean[[#This Row],[workers]]),ISNUMBER(data_to_clean[[#This Row],[previous_workers]]),ISNUMBER(data_to_clean[[#This Row],[founded]]),ISNUMBER(data_to_clean[[#This Row],[yrs_on_list]]))</f>
        <v>1</v>
      </c>
    </row>
    <row r="1923" spans="1:17" x14ac:dyDescent="0.25">
      <c r="A1923">
        <v>1918</v>
      </c>
      <c r="B1923" t="s">
        <v>7252</v>
      </c>
      <c r="C1923" t="s">
        <v>15</v>
      </c>
      <c r="D1923" t="str">
        <f>VLOOKUP(data_to_clean[[#This Row],[state]],abbreviation_table[],2,FALSE)</f>
        <v>Arizona</v>
      </c>
      <c r="E1923" t="s">
        <v>824</v>
      </c>
      <c r="F1923" t="str">
        <f>TRIM(LEFT(data_to_clean[[#This Row],[revenue]],FIND(" ",data_to_clean[[#This Row],[revenue]])))</f>
        <v>2.5</v>
      </c>
      <c r="G1923" t="str">
        <f>RIGHT(data_to_clean[[#This Row],[revenue]],LEN(data_to_clean[[#This Row],[revenue]])-FIND(" ",data_to_clean[[#This Row],[revenue]]))</f>
        <v>Million</v>
      </c>
      <c r="H1923" s="7">
        <f>VALUE(IF(data_to_clean[[#This Row],[multiplicity]]="Million",_xlfn.CONCAT(SUBSTITUTE(data_to_clean[[#This Row],[number]],".",""),"00000"),_xlfn.CONCAT(SUBSTITUTE(data_to_clean[[#This Row],[number]],".",""),"00000000")))</f>
        <v>2500000</v>
      </c>
      <c r="I1923" t="s">
        <v>7254</v>
      </c>
      <c r="J1923">
        <f>ROUND(VALUE(SUBSTITUTE(data_to_clean[[#This Row],[growth_%]],".",",")),0)</f>
        <v>209</v>
      </c>
      <c r="K1923" t="s">
        <v>107</v>
      </c>
      <c r="L1923">
        <v>20</v>
      </c>
      <c r="M1923">
        <v>7</v>
      </c>
      <c r="N1923">
        <v>2007</v>
      </c>
      <c r="O1923">
        <v>1</v>
      </c>
      <c r="P1923" t="s">
        <v>4980</v>
      </c>
      <c r="Q1923" t="b">
        <f>AND(ISNUMBER(data_to_clean[[#This Row],[revenue_formatted]]),ISNUMBER(data_to_clean[[#This Row],[growth_formatted_%]]),ISNUMBER(data_to_clean[[#This Row],[workers]]),ISNUMBER(data_to_clean[[#This Row],[previous_workers]]),ISNUMBER(data_to_clean[[#This Row],[founded]]),ISNUMBER(data_to_clean[[#This Row],[yrs_on_list]]))</f>
        <v>1</v>
      </c>
    </row>
    <row r="1924" spans="1:17" x14ac:dyDescent="0.25">
      <c r="A1924">
        <v>1919</v>
      </c>
      <c r="B1924" t="s">
        <v>7255</v>
      </c>
      <c r="C1924" t="s">
        <v>105</v>
      </c>
      <c r="D1924" t="str">
        <f>VLOOKUP(data_to_clean[[#This Row],[state]],abbreviation_table[],2,FALSE)</f>
        <v>New York</v>
      </c>
      <c r="E1924" t="s">
        <v>6287</v>
      </c>
      <c r="F1924" t="str">
        <f>TRIM(LEFT(data_to_clean[[#This Row],[revenue]],FIND(" ",data_to_clean[[#This Row],[revenue]])))</f>
        <v>26.1</v>
      </c>
      <c r="G1924" t="str">
        <f>RIGHT(data_to_clean[[#This Row],[revenue]],LEN(data_to_clean[[#This Row],[revenue]])-FIND(" ",data_to_clean[[#This Row],[revenue]]))</f>
        <v>Million</v>
      </c>
      <c r="H1924" s="7">
        <f>VALUE(IF(data_to_clean[[#This Row],[multiplicity]]="Million",_xlfn.CONCAT(SUBSTITUTE(data_to_clean[[#This Row],[number]],".",""),"00000"),_xlfn.CONCAT(SUBSTITUTE(data_to_clean[[#This Row],[number]],".",""),"00000000")))</f>
        <v>26100000</v>
      </c>
      <c r="I1924" t="s">
        <v>7257</v>
      </c>
      <c r="J1924">
        <f>ROUND(VALUE(SUBSTITUTE(data_to_clean[[#This Row],[growth_%]],".",",")),0)</f>
        <v>209</v>
      </c>
      <c r="K1924" t="s">
        <v>156</v>
      </c>
      <c r="L1924">
        <v>113</v>
      </c>
      <c r="M1924">
        <v>35</v>
      </c>
      <c r="N1924">
        <v>2002</v>
      </c>
      <c r="O1924">
        <v>7</v>
      </c>
      <c r="P1924" t="s">
        <v>108</v>
      </c>
      <c r="Q1924" t="b">
        <f>AND(ISNUMBER(data_to_clean[[#This Row],[revenue_formatted]]),ISNUMBER(data_to_clean[[#This Row],[growth_formatted_%]]),ISNUMBER(data_to_clean[[#This Row],[workers]]),ISNUMBER(data_to_clean[[#This Row],[previous_workers]]),ISNUMBER(data_to_clean[[#This Row],[founded]]),ISNUMBER(data_to_clean[[#This Row],[yrs_on_list]]))</f>
        <v>1</v>
      </c>
    </row>
    <row r="1925" spans="1:17" x14ac:dyDescent="0.25">
      <c r="A1925">
        <v>1920</v>
      </c>
      <c r="B1925" t="s">
        <v>7258</v>
      </c>
      <c r="C1925" t="s">
        <v>74</v>
      </c>
      <c r="D1925" t="str">
        <f>VLOOKUP(data_to_clean[[#This Row],[state]],abbreviation_table[],2,FALSE)</f>
        <v>Ohio</v>
      </c>
      <c r="E1925" t="s">
        <v>7260</v>
      </c>
      <c r="F1925" t="str">
        <f>TRIM(LEFT(data_to_clean[[#This Row],[revenue]],FIND(" ",data_to_clean[[#This Row],[revenue]])))</f>
        <v>445.6</v>
      </c>
      <c r="G1925" t="str">
        <f>RIGHT(data_to_clean[[#This Row],[revenue]],LEN(data_to_clean[[#This Row],[revenue]])-FIND(" ",data_to_clean[[#This Row],[revenue]]))</f>
        <v>Million</v>
      </c>
      <c r="H1925" s="7">
        <f>VALUE(IF(data_to_clean[[#This Row],[multiplicity]]="Million",_xlfn.CONCAT(SUBSTITUTE(data_to_clean[[#This Row],[number]],".",""),"00000"),_xlfn.CONCAT(SUBSTITUTE(data_to_clean[[#This Row],[number]],".",""),"00000000")))</f>
        <v>445600000</v>
      </c>
      <c r="I1925" t="s">
        <v>7261</v>
      </c>
      <c r="J1925">
        <f>ROUND(VALUE(SUBSTITUTE(data_to_clean[[#This Row],[growth_%]],".",",")),0)</f>
        <v>209</v>
      </c>
      <c r="K1925" t="s">
        <v>257</v>
      </c>
      <c r="L1925">
        <v>420</v>
      </c>
      <c r="M1925">
        <v>200</v>
      </c>
      <c r="N1925">
        <v>2007</v>
      </c>
      <c r="O1925">
        <v>8</v>
      </c>
      <c r="P1925" t="s">
        <v>349</v>
      </c>
      <c r="Q1925" t="b">
        <f>AND(ISNUMBER(data_to_clean[[#This Row],[revenue_formatted]]),ISNUMBER(data_to_clean[[#This Row],[growth_formatted_%]]),ISNUMBER(data_to_clean[[#This Row],[workers]]),ISNUMBER(data_to_clean[[#This Row],[previous_workers]]),ISNUMBER(data_to_clean[[#This Row],[founded]]),ISNUMBER(data_to_clean[[#This Row],[yrs_on_list]]))</f>
        <v>1</v>
      </c>
    </row>
    <row r="1926" spans="1:17" x14ac:dyDescent="0.25">
      <c r="A1926">
        <v>1921</v>
      </c>
      <c r="B1926" t="s">
        <v>7262</v>
      </c>
      <c r="C1926" t="s">
        <v>1768</v>
      </c>
      <c r="D1926" t="str">
        <f>VLOOKUP(data_to_clean[[#This Row],[state]],abbreviation_table[],2,FALSE)</f>
        <v>Oregon</v>
      </c>
      <c r="E1926" t="s">
        <v>1227</v>
      </c>
      <c r="F1926" t="str">
        <f>TRIM(LEFT(data_to_clean[[#This Row],[revenue]],FIND(" ",data_to_clean[[#This Row],[revenue]])))</f>
        <v>4.2</v>
      </c>
      <c r="G1926" t="str">
        <f>RIGHT(data_to_clean[[#This Row],[revenue]],LEN(data_to_clean[[#This Row],[revenue]])-FIND(" ",data_to_clean[[#This Row],[revenue]]))</f>
        <v>Million</v>
      </c>
      <c r="H1926" s="7">
        <f>VALUE(IF(data_to_clean[[#This Row],[multiplicity]]="Million",_xlfn.CONCAT(SUBSTITUTE(data_to_clean[[#This Row],[number]],".",""),"00000"),_xlfn.CONCAT(SUBSTITUTE(data_to_clean[[#This Row],[number]],".",""),"00000000")))</f>
        <v>4200000</v>
      </c>
      <c r="I1926" t="s">
        <v>7264</v>
      </c>
      <c r="J1926">
        <f>ROUND(VALUE(SUBSTITUTE(data_to_clean[[#This Row],[growth_%]],".",",")),0)</f>
        <v>209</v>
      </c>
      <c r="K1926" t="s">
        <v>156</v>
      </c>
      <c r="L1926">
        <v>29</v>
      </c>
      <c r="M1926">
        <v>15</v>
      </c>
      <c r="N1926">
        <v>2012</v>
      </c>
      <c r="O1926">
        <v>3</v>
      </c>
      <c r="P1926" t="s">
        <v>437</v>
      </c>
      <c r="Q1926" t="b">
        <f>AND(ISNUMBER(data_to_clean[[#This Row],[revenue_formatted]]),ISNUMBER(data_to_clean[[#This Row],[growth_formatted_%]]),ISNUMBER(data_to_clean[[#This Row],[workers]]),ISNUMBER(data_to_clean[[#This Row],[previous_workers]]),ISNUMBER(data_to_clean[[#This Row],[founded]]),ISNUMBER(data_to_clean[[#This Row],[yrs_on_list]]))</f>
        <v>1</v>
      </c>
    </row>
    <row r="1927" spans="1:17" x14ac:dyDescent="0.25">
      <c r="A1927">
        <v>1922</v>
      </c>
      <c r="B1927" t="s">
        <v>7265</v>
      </c>
      <c r="C1927" t="s">
        <v>59</v>
      </c>
      <c r="D1927" t="str">
        <f>VLOOKUP(data_to_clean[[#This Row],[state]],abbreviation_table[],2,FALSE)</f>
        <v>New Jersey</v>
      </c>
      <c r="E1927" t="s">
        <v>1473</v>
      </c>
      <c r="F1927" t="str">
        <f>TRIM(LEFT(data_to_clean[[#This Row],[revenue]],FIND(" ",data_to_clean[[#This Row],[revenue]])))</f>
        <v>5</v>
      </c>
      <c r="G1927" t="str">
        <f>RIGHT(data_to_clean[[#This Row],[revenue]],LEN(data_to_clean[[#This Row],[revenue]])-FIND(" ",data_to_clean[[#This Row],[revenue]]))</f>
        <v>Million</v>
      </c>
      <c r="H1927" s="7">
        <f>VALUE(IF(data_to_clean[[#This Row],[multiplicity]]="Million",_xlfn.CONCAT(SUBSTITUTE(data_to_clean[[#This Row],[number]],".",""),"00000"),_xlfn.CONCAT(SUBSTITUTE(data_to_clean[[#This Row],[number]],".",""),"00000000")))</f>
        <v>500000</v>
      </c>
      <c r="I1927" t="s">
        <v>7267</v>
      </c>
      <c r="J1927">
        <f>ROUND(VALUE(SUBSTITUTE(data_to_clean[[#This Row],[growth_%]],".",",")),0)</f>
        <v>208</v>
      </c>
      <c r="K1927" t="s">
        <v>257</v>
      </c>
      <c r="L1927">
        <v>71</v>
      </c>
      <c r="M1927">
        <v>30</v>
      </c>
      <c r="N1927">
        <v>2013</v>
      </c>
      <c r="O1927">
        <v>2</v>
      </c>
      <c r="P1927" t="s">
        <v>3661</v>
      </c>
      <c r="Q1927" t="b">
        <f>AND(ISNUMBER(data_to_clean[[#This Row],[revenue_formatted]]),ISNUMBER(data_to_clean[[#This Row],[growth_formatted_%]]),ISNUMBER(data_to_clean[[#This Row],[workers]]),ISNUMBER(data_to_clean[[#This Row],[previous_workers]]),ISNUMBER(data_to_clean[[#This Row],[founded]]),ISNUMBER(data_to_clean[[#This Row],[yrs_on_list]]))</f>
        <v>1</v>
      </c>
    </row>
    <row r="1928" spans="1:17" x14ac:dyDescent="0.25">
      <c r="A1928">
        <v>1923</v>
      </c>
      <c r="B1928" t="s">
        <v>7268</v>
      </c>
      <c r="C1928" t="s">
        <v>1768</v>
      </c>
      <c r="D1928" t="str">
        <f>VLOOKUP(data_to_clean[[#This Row],[state]],abbreviation_table[],2,FALSE)</f>
        <v>Oregon</v>
      </c>
      <c r="E1928" t="s">
        <v>1803</v>
      </c>
      <c r="F1928" t="str">
        <f>TRIM(LEFT(data_to_clean[[#This Row],[revenue]],FIND(" ",data_to_clean[[#This Row],[revenue]])))</f>
        <v>11.6</v>
      </c>
      <c r="G1928" t="str">
        <f>RIGHT(data_to_clean[[#This Row],[revenue]],LEN(data_to_clean[[#This Row],[revenue]])-FIND(" ",data_to_clean[[#This Row],[revenue]]))</f>
        <v>Million</v>
      </c>
      <c r="H1928" s="7">
        <f>VALUE(IF(data_to_clean[[#This Row],[multiplicity]]="Million",_xlfn.CONCAT(SUBSTITUTE(data_to_clean[[#This Row],[number]],".",""),"00000"),_xlfn.CONCAT(SUBSTITUTE(data_to_clean[[#This Row],[number]],".",""),"00000000")))</f>
        <v>11600000</v>
      </c>
      <c r="I1928" t="s">
        <v>7270</v>
      </c>
      <c r="J1928">
        <f>ROUND(VALUE(SUBSTITUTE(data_to_clean[[#This Row],[growth_%]],".",",")),0)</f>
        <v>208</v>
      </c>
      <c r="K1928" t="s">
        <v>187</v>
      </c>
      <c r="L1928">
        <v>152</v>
      </c>
      <c r="M1928">
        <v>55</v>
      </c>
      <c r="N1928">
        <v>2005</v>
      </c>
      <c r="O1928">
        <v>2</v>
      </c>
      <c r="P1928" t="s">
        <v>7271</v>
      </c>
      <c r="Q1928" t="b">
        <f>AND(ISNUMBER(data_to_clean[[#This Row],[revenue_formatted]]),ISNUMBER(data_to_clean[[#This Row],[growth_formatted_%]]),ISNUMBER(data_to_clean[[#This Row],[workers]]),ISNUMBER(data_to_clean[[#This Row],[previous_workers]]),ISNUMBER(data_to_clean[[#This Row],[founded]]),ISNUMBER(data_to_clean[[#This Row],[yrs_on_list]]))</f>
        <v>1</v>
      </c>
    </row>
    <row r="1929" spans="1:17" x14ac:dyDescent="0.25">
      <c r="A1929">
        <v>1924</v>
      </c>
      <c r="B1929" t="s">
        <v>7272</v>
      </c>
      <c r="C1929" t="s">
        <v>22</v>
      </c>
      <c r="D1929" t="str">
        <f>VLOOKUP(data_to_clean[[#This Row],[state]],abbreviation_table[],2,FALSE)</f>
        <v>Tennessee</v>
      </c>
      <c r="E1929" t="s">
        <v>927</v>
      </c>
      <c r="F1929" t="str">
        <f>TRIM(LEFT(data_to_clean[[#This Row],[revenue]],FIND(" ",data_to_clean[[#This Row],[revenue]])))</f>
        <v>6.9</v>
      </c>
      <c r="G1929" t="str">
        <f>RIGHT(data_to_clean[[#This Row],[revenue]],LEN(data_to_clean[[#This Row],[revenue]])-FIND(" ",data_to_clean[[#This Row],[revenue]]))</f>
        <v>Million</v>
      </c>
      <c r="H1929" s="7">
        <f>VALUE(IF(data_to_clean[[#This Row],[multiplicity]]="Million",_xlfn.CONCAT(SUBSTITUTE(data_to_clean[[#This Row],[number]],".",""),"00000"),_xlfn.CONCAT(SUBSTITUTE(data_to_clean[[#This Row],[number]],".",""),"00000000")))</f>
        <v>6900000</v>
      </c>
      <c r="I1929" t="s">
        <v>7274</v>
      </c>
      <c r="J1929">
        <f>ROUND(VALUE(SUBSTITUTE(data_to_clean[[#This Row],[growth_%]],".",",")),0)</f>
        <v>208</v>
      </c>
      <c r="K1929" t="s">
        <v>175</v>
      </c>
      <c r="L1929">
        <v>17</v>
      </c>
      <c r="M1929">
        <v>8</v>
      </c>
      <c r="N1929">
        <v>2010</v>
      </c>
      <c r="O1929">
        <v>2</v>
      </c>
      <c r="P1929" t="s">
        <v>7275</v>
      </c>
      <c r="Q1929" t="b">
        <f>AND(ISNUMBER(data_to_clean[[#This Row],[revenue_formatted]]),ISNUMBER(data_to_clean[[#This Row],[growth_formatted_%]]),ISNUMBER(data_to_clean[[#This Row],[workers]]),ISNUMBER(data_to_clean[[#This Row],[previous_workers]]),ISNUMBER(data_to_clean[[#This Row],[founded]]),ISNUMBER(data_to_clean[[#This Row],[yrs_on_list]]))</f>
        <v>1</v>
      </c>
    </row>
    <row r="1930" spans="1:17" x14ac:dyDescent="0.25">
      <c r="A1930">
        <v>1925</v>
      </c>
      <c r="B1930" t="s">
        <v>7276</v>
      </c>
      <c r="C1930" t="s">
        <v>30</v>
      </c>
      <c r="D1930" t="str">
        <f>VLOOKUP(data_to_clean[[#This Row],[state]],abbreviation_table[],2,FALSE)</f>
        <v>Texas</v>
      </c>
      <c r="E1930" t="s">
        <v>603</v>
      </c>
      <c r="F1930" t="str">
        <f>TRIM(LEFT(data_to_clean[[#This Row],[revenue]],FIND(" ",data_to_clean[[#This Row],[revenue]])))</f>
        <v>3.8</v>
      </c>
      <c r="G1930" t="str">
        <f>RIGHT(data_to_clean[[#This Row],[revenue]],LEN(data_to_clean[[#This Row],[revenue]])-FIND(" ",data_to_clean[[#This Row],[revenue]]))</f>
        <v>Million</v>
      </c>
      <c r="H1930" s="7">
        <f>VALUE(IF(data_to_clean[[#This Row],[multiplicity]]="Million",_xlfn.CONCAT(SUBSTITUTE(data_to_clean[[#This Row],[number]],".",""),"00000"),_xlfn.CONCAT(SUBSTITUTE(data_to_clean[[#This Row],[number]],".",""),"00000000")))</f>
        <v>3800000</v>
      </c>
      <c r="I1930" t="s">
        <v>7278</v>
      </c>
      <c r="J1930">
        <f>ROUND(VALUE(SUBSTITUTE(data_to_clean[[#This Row],[growth_%]],".",",")),0)</f>
        <v>208</v>
      </c>
      <c r="K1930" t="s">
        <v>336</v>
      </c>
      <c r="L1930">
        <v>19</v>
      </c>
      <c r="M1930">
        <v>2</v>
      </c>
      <c r="N1930">
        <v>2010</v>
      </c>
      <c r="O1930">
        <v>1</v>
      </c>
      <c r="P1930" t="s">
        <v>34</v>
      </c>
      <c r="Q1930" t="b">
        <f>AND(ISNUMBER(data_to_clean[[#This Row],[revenue_formatted]]),ISNUMBER(data_to_clean[[#This Row],[growth_formatted_%]]),ISNUMBER(data_to_clean[[#This Row],[workers]]),ISNUMBER(data_to_clean[[#This Row],[previous_workers]]),ISNUMBER(data_to_clean[[#This Row],[founded]]),ISNUMBER(data_to_clean[[#This Row],[yrs_on_list]]))</f>
        <v>1</v>
      </c>
    </row>
    <row r="1931" spans="1:17" x14ac:dyDescent="0.25">
      <c r="A1931">
        <v>1926</v>
      </c>
      <c r="B1931" t="s">
        <v>7279</v>
      </c>
      <c r="C1931" t="s">
        <v>119</v>
      </c>
      <c r="D1931" t="str">
        <f>VLOOKUP(data_to_clean[[#This Row],[state]],abbreviation_table[],2,FALSE)</f>
        <v>Georgia</v>
      </c>
      <c r="E1931" t="s">
        <v>7281</v>
      </c>
      <c r="F1931" t="str">
        <f>TRIM(LEFT(data_to_clean[[#This Row],[revenue]],FIND(" ",data_to_clean[[#This Row],[revenue]])))</f>
        <v>67.4</v>
      </c>
      <c r="G1931" t="str">
        <f>RIGHT(data_to_clean[[#This Row],[revenue]],LEN(data_to_clean[[#This Row],[revenue]])-FIND(" ",data_to_clean[[#This Row],[revenue]]))</f>
        <v>Million</v>
      </c>
      <c r="H1931" s="7">
        <f>VALUE(IF(data_to_clean[[#This Row],[multiplicity]]="Million",_xlfn.CONCAT(SUBSTITUTE(data_to_clean[[#This Row],[number]],".",""),"00000"),_xlfn.CONCAT(SUBSTITUTE(data_to_clean[[#This Row],[number]],".",""),"00000000")))</f>
        <v>67400000</v>
      </c>
      <c r="I1931" t="s">
        <v>7282</v>
      </c>
      <c r="J1931">
        <f>ROUND(VALUE(SUBSTITUTE(data_to_clean[[#This Row],[growth_%]],".",",")),0)</f>
        <v>208</v>
      </c>
      <c r="K1931" t="s">
        <v>336</v>
      </c>
      <c r="L1931">
        <v>565</v>
      </c>
      <c r="M1931">
        <v>182</v>
      </c>
      <c r="N1931">
        <v>1946</v>
      </c>
      <c r="O1931">
        <v>1</v>
      </c>
      <c r="P1931" t="s">
        <v>2055</v>
      </c>
      <c r="Q1931" t="b">
        <f>AND(ISNUMBER(data_to_clean[[#This Row],[revenue_formatted]]),ISNUMBER(data_to_clean[[#This Row],[growth_formatted_%]]),ISNUMBER(data_to_clean[[#This Row],[workers]]),ISNUMBER(data_to_clean[[#This Row],[previous_workers]]),ISNUMBER(data_to_clean[[#This Row],[founded]]),ISNUMBER(data_to_clean[[#This Row],[yrs_on_list]]))</f>
        <v>1</v>
      </c>
    </row>
    <row r="1932" spans="1:17" x14ac:dyDescent="0.25">
      <c r="A1932">
        <v>1927</v>
      </c>
      <c r="B1932" t="s">
        <v>7283</v>
      </c>
      <c r="C1932" t="s">
        <v>74</v>
      </c>
      <c r="D1932" t="str">
        <f>VLOOKUP(data_to_clean[[#This Row],[state]],abbreviation_table[],2,FALSE)</f>
        <v>Ohio</v>
      </c>
      <c r="E1932" t="s">
        <v>1152</v>
      </c>
      <c r="F1932" t="str">
        <f>TRIM(LEFT(data_to_clean[[#This Row],[revenue]],FIND(" ",data_to_clean[[#This Row],[revenue]])))</f>
        <v>2.1</v>
      </c>
      <c r="G1932" t="str">
        <f>RIGHT(data_to_clean[[#This Row],[revenue]],LEN(data_to_clean[[#This Row],[revenue]])-FIND(" ",data_to_clean[[#This Row],[revenue]]))</f>
        <v>Million</v>
      </c>
      <c r="H1932" s="7">
        <f>VALUE(IF(data_to_clean[[#This Row],[multiplicity]]="Million",_xlfn.CONCAT(SUBSTITUTE(data_to_clean[[#This Row],[number]],".",""),"00000"),_xlfn.CONCAT(SUBSTITUTE(data_to_clean[[#This Row],[number]],".",""),"00000000")))</f>
        <v>2100000</v>
      </c>
      <c r="I1932" t="s">
        <v>7285</v>
      </c>
      <c r="J1932">
        <f>ROUND(VALUE(SUBSTITUTE(data_to_clean[[#This Row],[growth_%]],".",",")),0)</f>
        <v>208</v>
      </c>
      <c r="K1932" t="s">
        <v>156</v>
      </c>
      <c r="L1932">
        <v>45</v>
      </c>
      <c r="M1932">
        <v>28</v>
      </c>
      <c r="N1932">
        <v>2010</v>
      </c>
      <c r="O1932">
        <v>1</v>
      </c>
      <c r="P1932" t="s">
        <v>350</v>
      </c>
      <c r="Q1932" t="b">
        <f>AND(ISNUMBER(data_to_clean[[#This Row],[revenue_formatted]]),ISNUMBER(data_to_clean[[#This Row],[growth_formatted_%]]),ISNUMBER(data_to_clean[[#This Row],[workers]]),ISNUMBER(data_to_clean[[#This Row],[previous_workers]]),ISNUMBER(data_to_clean[[#This Row],[founded]]),ISNUMBER(data_to_clean[[#This Row],[yrs_on_list]]))</f>
        <v>1</v>
      </c>
    </row>
    <row r="1933" spans="1:17" x14ac:dyDescent="0.25">
      <c r="A1933">
        <v>1928</v>
      </c>
      <c r="B1933" t="s">
        <v>7286</v>
      </c>
      <c r="C1933" t="s">
        <v>503</v>
      </c>
      <c r="D1933" t="str">
        <f>VLOOKUP(data_to_clean[[#This Row],[state]],abbreviation_table[],2,FALSE)</f>
        <v>Illinois</v>
      </c>
      <c r="E1933" t="s">
        <v>1305</v>
      </c>
      <c r="F1933" t="str">
        <f>TRIM(LEFT(data_to_clean[[#This Row],[revenue]],FIND(" ",data_to_clean[[#This Row],[revenue]])))</f>
        <v>5.2</v>
      </c>
      <c r="G1933" t="str">
        <f>RIGHT(data_to_clean[[#This Row],[revenue]],LEN(data_to_clean[[#This Row],[revenue]])-FIND(" ",data_to_clean[[#This Row],[revenue]]))</f>
        <v>Million</v>
      </c>
      <c r="H1933" s="7">
        <f>VALUE(IF(data_to_clean[[#This Row],[multiplicity]]="Million",_xlfn.CONCAT(SUBSTITUTE(data_to_clean[[#This Row],[number]],".",""),"00000"),_xlfn.CONCAT(SUBSTITUTE(data_to_clean[[#This Row],[number]],".",""),"00000000")))</f>
        <v>5200000</v>
      </c>
      <c r="I1933" t="s">
        <v>7288</v>
      </c>
      <c r="J1933">
        <f>ROUND(VALUE(SUBSTITUTE(data_to_clean[[#This Row],[growth_%]],".",",")),0)</f>
        <v>208</v>
      </c>
      <c r="K1933" t="s">
        <v>33</v>
      </c>
      <c r="L1933">
        <v>5</v>
      </c>
      <c r="M1933">
        <v>1</v>
      </c>
      <c r="N1933">
        <v>2012</v>
      </c>
      <c r="O1933">
        <v>1</v>
      </c>
      <c r="P1933" t="s">
        <v>506</v>
      </c>
      <c r="Q1933" t="b">
        <f>AND(ISNUMBER(data_to_clean[[#This Row],[revenue_formatted]]),ISNUMBER(data_to_clean[[#This Row],[growth_formatted_%]]),ISNUMBER(data_to_clean[[#This Row],[workers]]),ISNUMBER(data_to_clean[[#This Row],[previous_workers]]),ISNUMBER(data_to_clean[[#This Row],[founded]]),ISNUMBER(data_to_clean[[#This Row],[yrs_on_list]]))</f>
        <v>1</v>
      </c>
    </row>
    <row r="1934" spans="1:17" x14ac:dyDescent="0.25">
      <c r="A1934">
        <v>1929</v>
      </c>
      <c r="B1934" t="s">
        <v>7289</v>
      </c>
      <c r="C1934" t="s">
        <v>22</v>
      </c>
      <c r="D1934" t="str">
        <f>VLOOKUP(data_to_clean[[#This Row],[state]],abbreviation_table[],2,FALSE)</f>
        <v>Tennessee</v>
      </c>
      <c r="E1934" t="s">
        <v>1231</v>
      </c>
      <c r="F1934" t="str">
        <f>TRIM(LEFT(data_to_clean[[#This Row],[revenue]],FIND(" ",data_to_clean[[#This Row],[revenue]])))</f>
        <v>8.5</v>
      </c>
      <c r="G1934" t="str">
        <f>RIGHT(data_to_clean[[#This Row],[revenue]],LEN(data_to_clean[[#This Row],[revenue]])-FIND(" ",data_to_clean[[#This Row],[revenue]]))</f>
        <v>Million</v>
      </c>
      <c r="H1934" s="7">
        <f>VALUE(IF(data_to_clean[[#This Row],[multiplicity]]="Million",_xlfn.CONCAT(SUBSTITUTE(data_to_clean[[#This Row],[number]],".",""),"00000"),_xlfn.CONCAT(SUBSTITUTE(data_to_clean[[#This Row],[number]],".",""),"00000000")))</f>
        <v>8500000</v>
      </c>
      <c r="I1934" t="s">
        <v>7291</v>
      </c>
      <c r="J1934">
        <f>ROUND(VALUE(SUBSTITUTE(data_to_clean[[#This Row],[growth_%]],".",",")),0)</f>
        <v>208</v>
      </c>
      <c r="K1934" t="s">
        <v>40</v>
      </c>
      <c r="L1934">
        <v>18</v>
      </c>
      <c r="M1934">
        <v>10</v>
      </c>
      <c r="N1934">
        <v>1990</v>
      </c>
      <c r="O1934">
        <v>1</v>
      </c>
      <c r="P1934" t="s">
        <v>7292</v>
      </c>
      <c r="Q1934" t="b">
        <f>AND(ISNUMBER(data_to_clean[[#This Row],[revenue_formatted]]),ISNUMBER(data_to_clean[[#This Row],[growth_formatted_%]]),ISNUMBER(data_to_clean[[#This Row],[workers]]),ISNUMBER(data_to_clean[[#This Row],[previous_workers]]),ISNUMBER(data_to_clean[[#This Row],[founded]]),ISNUMBER(data_to_clean[[#This Row],[yrs_on_list]]))</f>
        <v>1</v>
      </c>
    </row>
    <row r="1935" spans="1:17" x14ac:dyDescent="0.25">
      <c r="A1935">
        <v>1930</v>
      </c>
      <c r="B1935" t="s">
        <v>7293</v>
      </c>
      <c r="C1935" t="s">
        <v>80</v>
      </c>
      <c r="D1935" t="str">
        <f>VLOOKUP(data_to_clean[[#This Row],[state]],abbreviation_table[],2,FALSE)</f>
        <v>California</v>
      </c>
      <c r="E1935" t="s">
        <v>269</v>
      </c>
      <c r="F1935" t="str">
        <f>TRIM(LEFT(data_to_clean[[#This Row],[revenue]],FIND(" ",data_to_clean[[#This Row],[revenue]])))</f>
        <v>7</v>
      </c>
      <c r="G1935" t="str">
        <f>RIGHT(data_to_clean[[#This Row],[revenue]],LEN(data_to_clean[[#This Row],[revenue]])-FIND(" ",data_to_clean[[#This Row],[revenue]]))</f>
        <v>Million</v>
      </c>
      <c r="H1935" s="7">
        <f>VALUE(IF(data_to_clean[[#This Row],[multiplicity]]="Million",_xlfn.CONCAT(SUBSTITUTE(data_to_clean[[#This Row],[number]],".",""),"00000"),_xlfn.CONCAT(SUBSTITUTE(data_to_clean[[#This Row],[number]],".",""),"00000000")))</f>
        <v>700000</v>
      </c>
      <c r="I1935" t="s">
        <v>7295</v>
      </c>
      <c r="J1935">
        <f>ROUND(VALUE(SUBSTITUTE(data_to_clean[[#This Row],[growth_%]],".",",")),0)</f>
        <v>207</v>
      </c>
      <c r="K1935" t="s">
        <v>156</v>
      </c>
      <c r="L1935">
        <v>22</v>
      </c>
      <c r="M1935">
        <v>8</v>
      </c>
      <c r="N1935">
        <v>2003</v>
      </c>
      <c r="O1935">
        <v>3</v>
      </c>
      <c r="P1935" t="s">
        <v>7296</v>
      </c>
      <c r="Q1935" t="b">
        <f>AND(ISNUMBER(data_to_clean[[#This Row],[revenue_formatted]]),ISNUMBER(data_to_clean[[#This Row],[growth_formatted_%]]),ISNUMBER(data_to_clean[[#This Row],[workers]]),ISNUMBER(data_to_clean[[#This Row],[previous_workers]]),ISNUMBER(data_to_clean[[#This Row],[founded]]),ISNUMBER(data_to_clean[[#This Row],[yrs_on_list]]))</f>
        <v>1</v>
      </c>
    </row>
    <row r="1936" spans="1:17" x14ac:dyDescent="0.25">
      <c r="A1936">
        <v>1931</v>
      </c>
      <c r="B1936" t="s">
        <v>7297</v>
      </c>
      <c r="C1936" t="s">
        <v>66</v>
      </c>
      <c r="D1936" t="str">
        <f>VLOOKUP(data_to_clean[[#This Row],[state]],abbreviation_table[],2,FALSE)</f>
        <v>Virginia</v>
      </c>
      <c r="E1936" t="s">
        <v>7299</v>
      </c>
      <c r="F1936" t="str">
        <f>TRIM(LEFT(data_to_clean[[#This Row],[revenue]],FIND(" ",data_to_clean[[#This Row],[revenue]])))</f>
        <v>209.7</v>
      </c>
      <c r="G1936" t="str">
        <f>RIGHT(data_to_clean[[#This Row],[revenue]],LEN(data_to_clean[[#This Row],[revenue]])-FIND(" ",data_to_clean[[#This Row],[revenue]]))</f>
        <v>Million</v>
      </c>
      <c r="H1936" s="7">
        <f>VALUE(IF(data_to_clean[[#This Row],[multiplicity]]="Million",_xlfn.CONCAT(SUBSTITUTE(data_to_clean[[#This Row],[number]],".",""),"00000"),_xlfn.CONCAT(SUBSTITUTE(data_to_clean[[#This Row],[number]],".",""),"00000000")))</f>
        <v>209700000</v>
      </c>
      <c r="I1936" t="s">
        <v>7300</v>
      </c>
      <c r="J1936">
        <f>ROUND(VALUE(SUBSTITUTE(data_to_clean[[#This Row],[growth_%]],".",",")),0)</f>
        <v>207</v>
      </c>
      <c r="K1936" t="s">
        <v>257</v>
      </c>
      <c r="L1936">
        <v>948</v>
      </c>
      <c r="M1936">
        <v>201</v>
      </c>
      <c r="N1936">
        <v>2005</v>
      </c>
      <c r="O1936">
        <v>4</v>
      </c>
      <c r="P1936" t="s">
        <v>3271</v>
      </c>
      <c r="Q1936" t="b">
        <f>AND(ISNUMBER(data_to_clean[[#This Row],[revenue_formatted]]),ISNUMBER(data_to_clean[[#This Row],[growth_formatted_%]]),ISNUMBER(data_to_clean[[#This Row],[workers]]),ISNUMBER(data_to_clean[[#This Row],[previous_workers]]),ISNUMBER(data_to_clean[[#This Row],[founded]]),ISNUMBER(data_to_clean[[#This Row],[yrs_on_list]]))</f>
        <v>1</v>
      </c>
    </row>
    <row r="1937" spans="1:17" x14ac:dyDescent="0.25">
      <c r="A1937">
        <v>1932</v>
      </c>
      <c r="B1937" t="s">
        <v>7301</v>
      </c>
      <c r="C1937" t="s">
        <v>66</v>
      </c>
      <c r="D1937" t="str">
        <f>VLOOKUP(data_to_clean[[#This Row],[state]],abbreviation_table[],2,FALSE)</f>
        <v>Virginia</v>
      </c>
      <c r="E1937" t="s">
        <v>1608</v>
      </c>
      <c r="F1937" t="str">
        <f>TRIM(LEFT(data_to_clean[[#This Row],[revenue]],FIND(" ",data_to_clean[[#This Row],[revenue]])))</f>
        <v>8.1</v>
      </c>
      <c r="G1937" t="str">
        <f>RIGHT(data_to_clean[[#This Row],[revenue]],LEN(data_to_clean[[#This Row],[revenue]])-FIND(" ",data_to_clean[[#This Row],[revenue]]))</f>
        <v>Million</v>
      </c>
      <c r="H1937" s="7">
        <f>VALUE(IF(data_to_clean[[#This Row],[multiplicity]]="Million",_xlfn.CONCAT(SUBSTITUTE(data_to_clean[[#This Row],[number]],".",""),"00000"),_xlfn.CONCAT(SUBSTITUTE(data_to_clean[[#This Row],[number]],".",""),"00000000")))</f>
        <v>8100000</v>
      </c>
      <c r="I1937" t="s">
        <v>7303</v>
      </c>
      <c r="J1937">
        <f>ROUND(VALUE(SUBSTITUTE(data_to_clean[[#This Row],[growth_%]],".",",")),0)</f>
        <v>207</v>
      </c>
      <c r="K1937" t="s">
        <v>156</v>
      </c>
      <c r="L1937">
        <v>16</v>
      </c>
      <c r="M1937">
        <v>7</v>
      </c>
      <c r="N1937">
        <v>2008</v>
      </c>
      <c r="O1937">
        <v>5</v>
      </c>
      <c r="P1937" t="s">
        <v>387</v>
      </c>
      <c r="Q1937" t="b">
        <f>AND(ISNUMBER(data_to_clean[[#This Row],[revenue_formatted]]),ISNUMBER(data_to_clean[[#This Row],[growth_formatted_%]]),ISNUMBER(data_to_clean[[#This Row],[workers]]),ISNUMBER(data_to_clean[[#This Row],[previous_workers]]),ISNUMBER(data_to_clean[[#This Row],[founded]]),ISNUMBER(data_to_clean[[#This Row],[yrs_on_list]]))</f>
        <v>1</v>
      </c>
    </row>
    <row r="1938" spans="1:17" x14ac:dyDescent="0.25">
      <c r="A1938">
        <v>1933</v>
      </c>
      <c r="B1938" t="s">
        <v>7304</v>
      </c>
      <c r="C1938" t="s">
        <v>66</v>
      </c>
      <c r="D1938" t="str">
        <f>VLOOKUP(data_to_clean[[#This Row],[state]],abbreviation_table[],2,FALSE)</f>
        <v>Virginia</v>
      </c>
      <c r="E1938" t="s">
        <v>342</v>
      </c>
      <c r="F1938" t="str">
        <f>TRIM(LEFT(data_to_clean[[#This Row],[revenue]],FIND(" ",data_to_clean[[#This Row],[revenue]])))</f>
        <v>8</v>
      </c>
      <c r="G1938" t="str">
        <f>RIGHT(data_to_clean[[#This Row],[revenue]],LEN(data_to_clean[[#This Row],[revenue]])-FIND(" ",data_to_clean[[#This Row],[revenue]]))</f>
        <v>Million</v>
      </c>
      <c r="H1938" s="7">
        <f>VALUE(IF(data_to_clean[[#This Row],[multiplicity]]="Million",_xlfn.CONCAT(SUBSTITUTE(data_to_clean[[#This Row],[number]],".",""),"00000"),_xlfn.CONCAT(SUBSTITUTE(data_to_clean[[#This Row],[number]],".",""),"00000000")))</f>
        <v>800000</v>
      </c>
      <c r="I1938" t="s">
        <v>7306</v>
      </c>
      <c r="J1938">
        <f>ROUND(VALUE(SUBSTITUTE(data_to_clean[[#This Row],[growth_%]],".",",")),0)</f>
        <v>207</v>
      </c>
      <c r="K1938" t="s">
        <v>257</v>
      </c>
      <c r="L1938">
        <v>43</v>
      </c>
      <c r="M1938">
        <v>23</v>
      </c>
      <c r="N1938">
        <v>2013</v>
      </c>
      <c r="O1938">
        <v>2</v>
      </c>
      <c r="P1938" t="s">
        <v>3271</v>
      </c>
      <c r="Q1938" t="b">
        <f>AND(ISNUMBER(data_to_clean[[#This Row],[revenue_formatted]]),ISNUMBER(data_to_clean[[#This Row],[growth_formatted_%]]),ISNUMBER(data_to_clean[[#This Row],[workers]]),ISNUMBER(data_to_clean[[#This Row],[previous_workers]]),ISNUMBER(data_to_clean[[#This Row],[founded]]),ISNUMBER(data_to_clean[[#This Row],[yrs_on_list]]))</f>
        <v>1</v>
      </c>
    </row>
    <row r="1939" spans="1:17" x14ac:dyDescent="0.25">
      <c r="A1939">
        <v>1934</v>
      </c>
      <c r="B1939" t="s">
        <v>7307</v>
      </c>
      <c r="C1939" t="s">
        <v>66</v>
      </c>
      <c r="D1939" t="str">
        <f>VLOOKUP(data_to_clean[[#This Row],[state]],abbreviation_table[],2,FALSE)</f>
        <v>Virginia</v>
      </c>
      <c r="E1939" t="s">
        <v>2284</v>
      </c>
      <c r="F1939" t="str">
        <f>TRIM(LEFT(data_to_clean[[#This Row],[revenue]],FIND(" ",data_to_clean[[#This Row],[revenue]])))</f>
        <v>7.9</v>
      </c>
      <c r="G1939" t="str">
        <f>RIGHT(data_to_clean[[#This Row],[revenue]],LEN(data_to_clean[[#This Row],[revenue]])-FIND(" ",data_to_clean[[#This Row],[revenue]]))</f>
        <v>Million</v>
      </c>
      <c r="H1939" s="7">
        <f>VALUE(IF(data_to_clean[[#This Row],[multiplicity]]="Million",_xlfn.CONCAT(SUBSTITUTE(data_to_clean[[#This Row],[number]],".",""),"00000"),_xlfn.CONCAT(SUBSTITUTE(data_to_clean[[#This Row],[number]],".",""),"00000000")))</f>
        <v>7900000</v>
      </c>
      <c r="I1939" t="s">
        <v>7309</v>
      </c>
      <c r="J1939">
        <f>ROUND(VALUE(SUBSTITUTE(data_to_clean[[#This Row],[growth_%]],".",",")),0)</f>
        <v>207</v>
      </c>
      <c r="K1939" t="s">
        <v>181</v>
      </c>
      <c r="L1939">
        <v>34</v>
      </c>
      <c r="M1939">
        <v>18</v>
      </c>
      <c r="N1939">
        <v>2009</v>
      </c>
      <c r="O1939">
        <v>2</v>
      </c>
      <c r="P1939" t="s">
        <v>591</v>
      </c>
      <c r="Q1939" t="b">
        <f>AND(ISNUMBER(data_to_clean[[#This Row],[revenue_formatted]]),ISNUMBER(data_to_clean[[#This Row],[growth_formatted_%]]),ISNUMBER(data_to_clean[[#This Row],[workers]]),ISNUMBER(data_to_clean[[#This Row],[previous_workers]]),ISNUMBER(data_to_clean[[#This Row],[founded]]),ISNUMBER(data_to_clean[[#This Row],[yrs_on_list]]))</f>
        <v>1</v>
      </c>
    </row>
    <row r="1940" spans="1:17" x14ac:dyDescent="0.25">
      <c r="A1940">
        <v>1935</v>
      </c>
      <c r="B1940" t="s">
        <v>7310</v>
      </c>
      <c r="C1940" t="s">
        <v>66</v>
      </c>
      <c r="D1940" t="str">
        <f>VLOOKUP(data_to_clean[[#This Row],[state]],abbreviation_table[],2,FALSE)</f>
        <v>Virginia</v>
      </c>
      <c r="E1940" t="s">
        <v>7312</v>
      </c>
      <c r="F1940" t="str">
        <f>TRIM(LEFT(data_to_clean[[#This Row],[revenue]],FIND(" ",data_to_clean[[#This Row],[revenue]])))</f>
        <v>55.7</v>
      </c>
      <c r="G1940" t="str">
        <f>RIGHT(data_to_clean[[#This Row],[revenue]],LEN(data_to_clean[[#This Row],[revenue]])-FIND(" ",data_to_clean[[#This Row],[revenue]]))</f>
        <v>Million</v>
      </c>
      <c r="H1940" s="7">
        <f>VALUE(IF(data_to_clean[[#This Row],[multiplicity]]="Million",_xlfn.CONCAT(SUBSTITUTE(data_to_clean[[#This Row],[number]],".",""),"00000"),_xlfn.CONCAT(SUBSTITUTE(data_to_clean[[#This Row],[number]],".",""),"00000000")))</f>
        <v>55700000</v>
      </c>
      <c r="I1940" t="s">
        <v>7313</v>
      </c>
      <c r="J1940">
        <f>ROUND(VALUE(SUBSTITUTE(data_to_clean[[#This Row],[growth_%]],".",",")),0)</f>
        <v>206</v>
      </c>
      <c r="K1940" t="s">
        <v>233</v>
      </c>
      <c r="L1940">
        <v>116</v>
      </c>
      <c r="M1940">
        <v>45</v>
      </c>
      <c r="N1940">
        <v>1999</v>
      </c>
      <c r="O1940">
        <v>2</v>
      </c>
      <c r="P1940" t="s">
        <v>7314</v>
      </c>
      <c r="Q1940" t="b">
        <f>AND(ISNUMBER(data_to_clean[[#This Row],[revenue_formatted]]),ISNUMBER(data_to_clean[[#This Row],[growth_formatted_%]]),ISNUMBER(data_to_clean[[#This Row],[workers]]),ISNUMBER(data_to_clean[[#This Row],[previous_workers]]),ISNUMBER(data_to_clean[[#This Row],[founded]]),ISNUMBER(data_to_clean[[#This Row],[yrs_on_list]]))</f>
        <v>1</v>
      </c>
    </row>
    <row r="1941" spans="1:17" x14ac:dyDescent="0.25">
      <c r="A1941">
        <v>1936</v>
      </c>
      <c r="B1941" t="s">
        <v>7315</v>
      </c>
      <c r="C1941" t="s">
        <v>45</v>
      </c>
      <c r="D1941" t="str">
        <f>VLOOKUP(data_to_clean[[#This Row],[state]],abbreviation_table[],2,FALSE)</f>
        <v>Pennsylvania</v>
      </c>
      <c r="E1941" t="s">
        <v>1152</v>
      </c>
      <c r="F1941" t="str">
        <f>TRIM(LEFT(data_to_clean[[#This Row],[revenue]],FIND(" ",data_to_clean[[#This Row],[revenue]])))</f>
        <v>2.1</v>
      </c>
      <c r="G1941" t="str">
        <f>RIGHT(data_to_clean[[#This Row],[revenue]],LEN(data_to_clean[[#This Row],[revenue]])-FIND(" ",data_to_clean[[#This Row],[revenue]]))</f>
        <v>Million</v>
      </c>
      <c r="H1941" s="7">
        <f>VALUE(IF(data_to_clean[[#This Row],[multiplicity]]="Million",_xlfn.CONCAT(SUBSTITUTE(data_to_clean[[#This Row],[number]],".",""),"00000"),_xlfn.CONCAT(SUBSTITUTE(data_to_clean[[#This Row],[number]],".",""),"00000000")))</f>
        <v>2100000</v>
      </c>
      <c r="I1941" t="s">
        <v>7317</v>
      </c>
      <c r="J1941">
        <f>ROUND(VALUE(SUBSTITUTE(data_to_clean[[#This Row],[growth_%]],".",",")),0)</f>
        <v>206</v>
      </c>
      <c r="K1941" t="s">
        <v>18</v>
      </c>
      <c r="L1941">
        <v>10</v>
      </c>
      <c r="M1941">
        <v>4</v>
      </c>
      <c r="N1941">
        <v>2012</v>
      </c>
      <c r="O1941">
        <v>1</v>
      </c>
      <c r="P1941" t="s">
        <v>7318</v>
      </c>
      <c r="Q1941" t="b">
        <f>AND(ISNUMBER(data_to_clean[[#This Row],[revenue_formatted]]),ISNUMBER(data_to_clean[[#This Row],[growth_formatted_%]]),ISNUMBER(data_to_clean[[#This Row],[workers]]),ISNUMBER(data_to_clean[[#This Row],[previous_workers]]),ISNUMBER(data_to_clean[[#This Row],[founded]]),ISNUMBER(data_to_clean[[#This Row],[yrs_on_list]]))</f>
        <v>1</v>
      </c>
    </row>
    <row r="1942" spans="1:17" x14ac:dyDescent="0.25">
      <c r="A1942">
        <v>1937</v>
      </c>
      <c r="B1942" t="s">
        <v>7319</v>
      </c>
      <c r="C1942" t="s">
        <v>80</v>
      </c>
      <c r="D1942" t="str">
        <f>VLOOKUP(data_to_clean[[#This Row],[state]],abbreviation_table[],2,FALSE)</f>
        <v>California</v>
      </c>
      <c r="E1942" t="s">
        <v>1152</v>
      </c>
      <c r="F1942" t="str">
        <f>TRIM(LEFT(data_to_clean[[#This Row],[revenue]],FIND(" ",data_to_clean[[#This Row],[revenue]])))</f>
        <v>2.1</v>
      </c>
      <c r="G1942" t="str">
        <f>RIGHT(data_to_clean[[#This Row],[revenue]],LEN(data_to_clean[[#This Row],[revenue]])-FIND(" ",data_to_clean[[#This Row],[revenue]]))</f>
        <v>Million</v>
      </c>
      <c r="H1942" s="7">
        <f>VALUE(IF(data_to_clean[[#This Row],[multiplicity]]="Million",_xlfn.CONCAT(SUBSTITUTE(data_to_clean[[#This Row],[number]],".",""),"00000"),_xlfn.CONCAT(SUBSTITUTE(data_to_clean[[#This Row],[number]],".",""),"00000000")))</f>
        <v>2100000</v>
      </c>
      <c r="I1942" t="s">
        <v>7321</v>
      </c>
      <c r="J1942">
        <f>ROUND(VALUE(SUBSTITUTE(data_to_clean[[#This Row],[growth_%]],".",",")),0)</f>
        <v>206</v>
      </c>
      <c r="K1942" t="s">
        <v>308</v>
      </c>
      <c r="L1942">
        <v>7</v>
      </c>
      <c r="M1942">
        <v>1</v>
      </c>
      <c r="N1942">
        <v>2014</v>
      </c>
      <c r="O1942">
        <v>1</v>
      </c>
      <c r="P1942" t="s">
        <v>800</v>
      </c>
      <c r="Q1942" t="b">
        <f>AND(ISNUMBER(data_to_clean[[#This Row],[revenue_formatted]]),ISNUMBER(data_to_clean[[#This Row],[growth_formatted_%]]),ISNUMBER(data_to_clean[[#This Row],[workers]]),ISNUMBER(data_to_clean[[#This Row],[previous_workers]]),ISNUMBER(data_to_clean[[#This Row],[founded]]),ISNUMBER(data_to_clean[[#This Row],[yrs_on_list]]))</f>
        <v>1</v>
      </c>
    </row>
    <row r="1943" spans="1:17" x14ac:dyDescent="0.25">
      <c r="A1943">
        <v>1938</v>
      </c>
      <c r="B1943" t="s">
        <v>7322</v>
      </c>
      <c r="C1943" t="s">
        <v>80</v>
      </c>
      <c r="D1943" t="str">
        <f>VLOOKUP(data_to_clean[[#This Row],[state]],abbreviation_table[],2,FALSE)</f>
        <v>California</v>
      </c>
      <c r="E1943" t="s">
        <v>957</v>
      </c>
      <c r="F1943" t="str">
        <f>TRIM(LEFT(data_to_clean[[#This Row],[revenue]],FIND(" ",data_to_clean[[#This Row],[revenue]])))</f>
        <v>2.2</v>
      </c>
      <c r="G1943" t="str">
        <f>RIGHT(data_to_clean[[#This Row],[revenue]],LEN(data_to_clean[[#This Row],[revenue]])-FIND(" ",data_to_clean[[#This Row],[revenue]]))</f>
        <v>Million</v>
      </c>
      <c r="H1943" s="7">
        <f>VALUE(IF(data_to_clean[[#This Row],[multiplicity]]="Million",_xlfn.CONCAT(SUBSTITUTE(data_to_clean[[#This Row],[number]],".",""),"00000"),_xlfn.CONCAT(SUBSTITUTE(data_to_clean[[#This Row],[number]],".",""),"00000000")))</f>
        <v>2200000</v>
      </c>
      <c r="I1943" t="s">
        <v>7324</v>
      </c>
      <c r="J1943">
        <f>ROUND(VALUE(SUBSTITUTE(data_to_clean[[#This Row],[growth_%]],".",",")),0)</f>
        <v>206</v>
      </c>
      <c r="K1943" t="s">
        <v>55</v>
      </c>
      <c r="L1943">
        <v>6</v>
      </c>
      <c r="M1943">
        <v>3</v>
      </c>
      <c r="N1943">
        <v>2014</v>
      </c>
      <c r="O1943">
        <v>1</v>
      </c>
      <c r="P1943" t="s">
        <v>138</v>
      </c>
      <c r="Q1943" t="b">
        <f>AND(ISNUMBER(data_to_clean[[#This Row],[revenue_formatted]]),ISNUMBER(data_to_clean[[#This Row],[growth_formatted_%]]),ISNUMBER(data_to_clean[[#This Row],[workers]]),ISNUMBER(data_to_clean[[#This Row],[previous_workers]]),ISNUMBER(data_to_clean[[#This Row],[founded]]),ISNUMBER(data_to_clean[[#This Row],[yrs_on_list]]))</f>
        <v>1</v>
      </c>
    </row>
    <row r="1944" spans="1:17" x14ac:dyDescent="0.25">
      <c r="A1944">
        <v>1939</v>
      </c>
      <c r="B1944" t="s">
        <v>7325</v>
      </c>
      <c r="C1944" t="s">
        <v>52</v>
      </c>
      <c r="D1944" t="str">
        <f>VLOOKUP(data_to_clean[[#This Row],[state]],abbreviation_table[],2,FALSE)</f>
        <v>Florida</v>
      </c>
      <c r="E1944" t="s">
        <v>1080</v>
      </c>
      <c r="F1944" t="str">
        <f>TRIM(LEFT(data_to_clean[[#This Row],[revenue]],FIND(" ",data_to_clean[[#This Row],[revenue]])))</f>
        <v>7.7</v>
      </c>
      <c r="G1944" t="str">
        <f>RIGHT(data_to_clean[[#This Row],[revenue]],LEN(data_to_clean[[#This Row],[revenue]])-FIND(" ",data_to_clean[[#This Row],[revenue]]))</f>
        <v>Million</v>
      </c>
      <c r="H1944" s="7">
        <f>VALUE(IF(data_to_clean[[#This Row],[multiplicity]]="Million",_xlfn.CONCAT(SUBSTITUTE(data_to_clean[[#This Row],[number]],".",""),"00000"),_xlfn.CONCAT(SUBSTITUTE(data_to_clean[[#This Row],[number]],".",""),"00000000")))</f>
        <v>7700000</v>
      </c>
      <c r="I1944" t="s">
        <v>7327</v>
      </c>
      <c r="J1944">
        <f>ROUND(VALUE(SUBSTITUTE(data_to_clean[[#This Row],[growth_%]],".",",")),0)</f>
        <v>206</v>
      </c>
      <c r="K1944" t="s">
        <v>233</v>
      </c>
      <c r="L1944">
        <v>28</v>
      </c>
      <c r="M1944">
        <v>15</v>
      </c>
      <c r="N1944">
        <v>2010</v>
      </c>
      <c r="O1944">
        <v>1</v>
      </c>
      <c r="P1944" t="s">
        <v>1800</v>
      </c>
      <c r="Q1944" t="b">
        <f>AND(ISNUMBER(data_to_clean[[#This Row],[revenue_formatted]]),ISNUMBER(data_to_clean[[#This Row],[growth_formatted_%]]),ISNUMBER(data_to_clean[[#This Row],[workers]]),ISNUMBER(data_to_clean[[#This Row],[previous_workers]]),ISNUMBER(data_to_clean[[#This Row],[founded]]),ISNUMBER(data_to_clean[[#This Row],[yrs_on_list]]))</f>
        <v>1</v>
      </c>
    </row>
    <row r="1945" spans="1:17" x14ac:dyDescent="0.25">
      <c r="A1945">
        <v>1940</v>
      </c>
      <c r="B1945" t="s">
        <v>7328</v>
      </c>
      <c r="C1945" t="s">
        <v>1768</v>
      </c>
      <c r="D1945" t="str">
        <f>VLOOKUP(data_to_clean[[#This Row],[state]],abbreviation_table[],2,FALSE)</f>
        <v>Oregon</v>
      </c>
      <c r="E1945" t="s">
        <v>5511</v>
      </c>
      <c r="F1945" t="str">
        <f>TRIM(LEFT(data_to_clean[[#This Row],[revenue]],FIND(" ",data_to_clean[[#This Row],[revenue]])))</f>
        <v>27.5</v>
      </c>
      <c r="G1945" t="str">
        <f>RIGHT(data_to_clean[[#This Row],[revenue]],LEN(data_to_clean[[#This Row],[revenue]])-FIND(" ",data_to_clean[[#This Row],[revenue]]))</f>
        <v>Million</v>
      </c>
      <c r="H1945" s="7">
        <f>VALUE(IF(data_to_clean[[#This Row],[multiplicity]]="Million",_xlfn.CONCAT(SUBSTITUTE(data_to_clean[[#This Row],[number]],".",""),"00000"),_xlfn.CONCAT(SUBSTITUTE(data_to_clean[[#This Row],[number]],".",""),"00000000")))</f>
        <v>27500000</v>
      </c>
      <c r="I1945" t="s">
        <v>7330</v>
      </c>
      <c r="J1945">
        <f>ROUND(VALUE(SUBSTITUTE(data_to_clean[[#This Row],[growth_%]],".",",")),0)</f>
        <v>206</v>
      </c>
      <c r="K1945" t="s">
        <v>623</v>
      </c>
      <c r="L1945">
        <v>115</v>
      </c>
      <c r="M1945">
        <v>94</v>
      </c>
      <c r="N1945">
        <v>2005</v>
      </c>
      <c r="O1945">
        <v>3</v>
      </c>
      <c r="P1945" t="s">
        <v>7331</v>
      </c>
      <c r="Q1945" t="b">
        <f>AND(ISNUMBER(data_to_clean[[#This Row],[revenue_formatted]]),ISNUMBER(data_to_clean[[#This Row],[growth_formatted_%]]),ISNUMBER(data_to_clean[[#This Row],[workers]]),ISNUMBER(data_to_clean[[#This Row],[previous_workers]]),ISNUMBER(data_to_clean[[#This Row],[founded]]),ISNUMBER(data_to_clean[[#This Row],[yrs_on_list]]))</f>
        <v>1</v>
      </c>
    </row>
    <row r="1946" spans="1:17" x14ac:dyDescent="0.25">
      <c r="A1946">
        <v>1941</v>
      </c>
      <c r="B1946" t="s">
        <v>7332</v>
      </c>
      <c r="C1946" t="s">
        <v>80</v>
      </c>
      <c r="D1946" t="str">
        <f>VLOOKUP(data_to_clean[[#This Row],[state]],abbreviation_table[],2,FALSE)</f>
        <v>California</v>
      </c>
      <c r="E1946" t="s">
        <v>7334</v>
      </c>
      <c r="F1946" t="str">
        <f>TRIM(LEFT(data_to_clean[[#This Row],[revenue]],FIND(" ",data_to_clean[[#This Row],[revenue]])))</f>
        <v>99.4</v>
      </c>
      <c r="G1946" t="str">
        <f>RIGHT(data_to_clean[[#This Row],[revenue]],LEN(data_to_clean[[#This Row],[revenue]])-FIND(" ",data_to_clean[[#This Row],[revenue]]))</f>
        <v>Million</v>
      </c>
      <c r="H1946" s="7">
        <f>VALUE(IF(data_to_clean[[#This Row],[multiplicity]]="Million",_xlfn.CONCAT(SUBSTITUTE(data_to_clean[[#This Row],[number]],".",""),"00000"),_xlfn.CONCAT(SUBSTITUTE(data_to_clean[[#This Row],[number]],".",""),"00000000")))</f>
        <v>99400000</v>
      </c>
      <c r="I1946" t="s">
        <v>7335</v>
      </c>
      <c r="J1946">
        <f>ROUND(VALUE(SUBSTITUTE(data_to_clean[[#This Row],[growth_%]],".",",")),0)</f>
        <v>206</v>
      </c>
      <c r="K1946" t="s">
        <v>271</v>
      </c>
      <c r="L1946">
        <v>101</v>
      </c>
      <c r="M1946">
        <v>79</v>
      </c>
      <c r="N1946">
        <v>2004</v>
      </c>
      <c r="O1946">
        <v>4</v>
      </c>
      <c r="P1946" t="s">
        <v>3925</v>
      </c>
      <c r="Q1946" t="b">
        <f>AND(ISNUMBER(data_to_clean[[#This Row],[revenue_formatted]]),ISNUMBER(data_to_clean[[#This Row],[growth_formatted_%]]),ISNUMBER(data_to_clean[[#This Row],[workers]]),ISNUMBER(data_to_clean[[#This Row],[previous_workers]]),ISNUMBER(data_to_clean[[#This Row],[founded]]),ISNUMBER(data_to_clean[[#This Row],[yrs_on_list]]))</f>
        <v>1</v>
      </c>
    </row>
    <row r="1947" spans="1:17" x14ac:dyDescent="0.25">
      <c r="A1947">
        <v>1942</v>
      </c>
      <c r="B1947" t="s">
        <v>7336</v>
      </c>
      <c r="C1947" t="s">
        <v>215</v>
      </c>
      <c r="D1947" t="str">
        <f>VLOOKUP(data_to_clean[[#This Row],[state]],abbreviation_table[],2,FALSE)</f>
        <v>North Carolina</v>
      </c>
      <c r="E1947" t="s">
        <v>7338</v>
      </c>
      <c r="F1947" t="str">
        <f>TRIM(LEFT(data_to_clean[[#This Row],[revenue]],FIND(" ",data_to_clean[[#This Row],[revenue]])))</f>
        <v>71.1</v>
      </c>
      <c r="G1947" t="str">
        <f>RIGHT(data_to_clean[[#This Row],[revenue]],LEN(data_to_clean[[#This Row],[revenue]])-FIND(" ",data_to_clean[[#This Row],[revenue]]))</f>
        <v>Million</v>
      </c>
      <c r="H1947" s="7">
        <f>VALUE(IF(data_to_clean[[#This Row],[multiplicity]]="Million",_xlfn.CONCAT(SUBSTITUTE(data_to_clean[[#This Row],[number]],".",""),"00000"),_xlfn.CONCAT(SUBSTITUTE(data_to_clean[[#This Row],[number]],".",""),"00000000")))</f>
        <v>71100000</v>
      </c>
      <c r="I1947" t="s">
        <v>7339</v>
      </c>
      <c r="J1947">
        <f>ROUND(VALUE(SUBSTITUTE(data_to_clean[[#This Row],[growth_%]],".",",")),0)</f>
        <v>206</v>
      </c>
      <c r="K1947" t="s">
        <v>233</v>
      </c>
      <c r="L1947">
        <v>611</v>
      </c>
      <c r="M1947">
        <v>262</v>
      </c>
      <c r="N1947">
        <v>1997</v>
      </c>
      <c r="O1947">
        <v>1</v>
      </c>
      <c r="P1947" t="s">
        <v>7340</v>
      </c>
      <c r="Q1947" t="b">
        <f>AND(ISNUMBER(data_to_clean[[#This Row],[revenue_formatted]]),ISNUMBER(data_to_clean[[#This Row],[growth_formatted_%]]),ISNUMBER(data_to_clean[[#This Row],[workers]]),ISNUMBER(data_to_clean[[#This Row],[previous_workers]]),ISNUMBER(data_to_clean[[#This Row],[founded]]),ISNUMBER(data_to_clean[[#This Row],[yrs_on_list]]))</f>
        <v>1</v>
      </c>
    </row>
    <row r="1948" spans="1:17" x14ac:dyDescent="0.25">
      <c r="A1948">
        <v>1943</v>
      </c>
      <c r="B1948" t="s">
        <v>7341</v>
      </c>
      <c r="C1948" t="s">
        <v>80</v>
      </c>
      <c r="D1948" t="str">
        <f>VLOOKUP(data_to_clean[[#This Row],[state]],abbreviation_table[],2,FALSE)</f>
        <v>California</v>
      </c>
      <c r="E1948" t="s">
        <v>7343</v>
      </c>
      <c r="F1948" t="str">
        <f>TRIM(LEFT(data_to_clean[[#This Row],[revenue]],FIND(" ",data_to_clean[[#This Row],[revenue]])))</f>
        <v>38.1</v>
      </c>
      <c r="G1948" t="str">
        <f>RIGHT(data_to_clean[[#This Row],[revenue]],LEN(data_to_clean[[#This Row],[revenue]])-FIND(" ",data_to_clean[[#This Row],[revenue]]))</f>
        <v>Million</v>
      </c>
      <c r="H1948" s="7">
        <f>VALUE(IF(data_to_clean[[#This Row],[multiplicity]]="Million",_xlfn.CONCAT(SUBSTITUTE(data_to_clean[[#This Row],[number]],".",""),"00000"),_xlfn.CONCAT(SUBSTITUTE(data_to_clean[[#This Row],[number]],".",""),"00000000")))</f>
        <v>38100000</v>
      </c>
      <c r="I1948" t="s">
        <v>7344</v>
      </c>
      <c r="J1948">
        <f>ROUND(VALUE(SUBSTITUTE(data_to_clean[[#This Row],[growth_%]],".",",")),0)</f>
        <v>206</v>
      </c>
      <c r="K1948" t="s">
        <v>156</v>
      </c>
      <c r="L1948">
        <v>237</v>
      </c>
      <c r="M1948">
        <v>120</v>
      </c>
      <c r="N1948">
        <v>2007</v>
      </c>
      <c r="O1948">
        <v>4</v>
      </c>
      <c r="P1948" t="s">
        <v>2369</v>
      </c>
      <c r="Q1948" t="b">
        <f>AND(ISNUMBER(data_to_clean[[#This Row],[revenue_formatted]]),ISNUMBER(data_to_clean[[#This Row],[growth_formatted_%]]),ISNUMBER(data_to_clean[[#This Row],[workers]]),ISNUMBER(data_to_clean[[#This Row],[previous_workers]]),ISNUMBER(data_to_clean[[#This Row],[founded]]),ISNUMBER(data_to_clean[[#This Row],[yrs_on_list]]))</f>
        <v>1</v>
      </c>
    </row>
    <row r="1949" spans="1:17" x14ac:dyDescent="0.25">
      <c r="A1949">
        <v>1944</v>
      </c>
      <c r="B1949" t="s">
        <v>7345</v>
      </c>
      <c r="C1949" t="s">
        <v>86</v>
      </c>
      <c r="D1949" t="str">
        <f>VLOOKUP(data_to_clean[[#This Row],[state]],abbreviation_table[],2,FALSE)</f>
        <v>Colorado</v>
      </c>
      <c r="E1949" t="s">
        <v>7347</v>
      </c>
      <c r="F1949" t="str">
        <f>TRIM(LEFT(data_to_clean[[#This Row],[revenue]],FIND(" ",data_to_clean[[#This Row],[revenue]])))</f>
        <v>19.3</v>
      </c>
      <c r="G1949" t="str">
        <f>RIGHT(data_to_clean[[#This Row],[revenue]],LEN(data_to_clean[[#This Row],[revenue]])-FIND(" ",data_to_clean[[#This Row],[revenue]]))</f>
        <v>Million</v>
      </c>
      <c r="H1949" s="7">
        <f>VALUE(IF(data_to_clean[[#This Row],[multiplicity]]="Million",_xlfn.CONCAT(SUBSTITUTE(data_to_clean[[#This Row],[number]],".",""),"00000"),_xlfn.CONCAT(SUBSTITUTE(data_to_clean[[#This Row],[number]],".",""),"00000000")))</f>
        <v>19300000</v>
      </c>
      <c r="I1949" t="s">
        <v>7348</v>
      </c>
      <c r="J1949">
        <f>ROUND(VALUE(SUBSTITUTE(data_to_clean[[#This Row],[growth_%]],".",",")),0)</f>
        <v>206</v>
      </c>
      <c r="K1949" t="s">
        <v>289</v>
      </c>
      <c r="L1949">
        <v>98</v>
      </c>
      <c r="M1949">
        <v>27</v>
      </c>
      <c r="N1949">
        <v>2008</v>
      </c>
      <c r="O1949">
        <v>1</v>
      </c>
      <c r="P1949" t="s">
        <v>2085</v>
      </c>
      <c r="Q1949" t="b">
        <f>AND(ISNUMBER(data_to_clean[[#This Row],[revenue_formatted]]),ISNUMBER(data_to_clean[[#This Row],[growth_formatted_%]]),ISNUMBER(data_to_clean[[#This Row],[workers]]),ISNUMBER(data_to_clean[[#This Row],[previous_workers]]),ISNUMBER(data_to_clean[[#This Row],[founded]]),ISNUMBER(data_to_clean[[#This Row],[yrs_on_list]]))</f>
        <v>1</v>
      </c>
    </row>
    <row r="1950" spans="1:17" x14ac:dyDescent="0.25">
      <c r="A1950">
        <v>1945</v>
      </c>
      <c r="B1950" t="s">
        <v>7349</v>
      </c>
      <c r="C1950" t="s">
        <v>45</v>
      </c>
      <c r="D1950" t="str">
        <f>VLOOKUP(data_to_clean[[#This Row],[state]],abbreviation_table[],2,FALSE)</f>
        <v>Pennsylvania</v>
      </c>
      <c r="E1950" t="s">
        <v>1227</v>
      </c>
      <c r="F1950" t="str">
        <f>TRIM(LEFT(data_to_clean[[#This Row],[revenue]],FIND(" ",data_to_clean[[#This Row],[revenue]])))</f>
        <v>4.2</v>
      </c>
      <c r="G1950" t="str">
        <f>RIGHT(data_to_clean[[#This Row],[revenue]],LEN(data_to_clean[[#This Row],[revenue]])-FIND(" ",data_to_clean[[#This Row],[revenue]]))</f>
        <v>Million</v>
      </c>
      <c r="H1950" s="7">
        <f>VALUE(IF(data_to_clean[[#This Row],[multiplicity]]="Million",_xlfn.CONCAT(SUBSTITUTE(data_to_clean[[#This Row],[number]],".",""),"00000"),_xlfn.CONCAT(SUBSTITUTE(data_to_clean[[#This Row],[number]],".",""),"00000000")))</f>
        <v>4200000</v>
      </c>
      <c r="I1950" t="s">
        <v>7351</v>
      </c>
      <c r="J1950">
        <f>ROUND(VALUE(SUBSTITUTE(data_to_clean[[#This Row],[growth_%]],".",",")),0)</f>
        <v>206</v>
      </c>
      <c r="K1950" t="s">
        <v>107</v>
      </c>
      <c r="L1950">
        <v>28</v>
      </c>
      <c r="M1950">
        <v>9</v>
      </c>
      <c r="N1950">
        <v>2012</v>
      </c>
      <c r="O1950">
        <v>3</v>
      </c>
      <c r="P1950" t="s">
        <v>7352</v>
      </c>
      <c r="Q1950" t="b">
        <f>AND(ISNUMBER(data_to_clean[[#This Row],[revenue_formatted]]),ISNUMBER(data_to_clean[[#This Row],[growth_formatted_%]]),ISNUMBER(data_to_clean[[#This Row],[workers]]),ISNUMBER(data_to_clean[[#This Row],[previous_workers]]),ISNUMBER(data_to_clean[[#This Row],[founded]]),ISNUMBER(data_to_clean[[#This Row],[yrs_on_list]]))</f>
        <v>1</v>
      </c>
    </row>
    <row r="1951" spans="1:17" x14ac:dyDescent="0.25">
      <c r="A1951">
        <v>1946</v>
      </c>
      <c r="B1951" t="s">
        <v>7353</v>
      </c>
      <c r="C1951" t="s">
        <v>52</v>
      </c>
      <c r="D1951" t="str">
        <f>VLOOKUP(data_to_clean[[#This Row],[state]],abbreviation_table[],2,FALSE)</f>
        <v>Florida</v>
      </c>
      <c r="E1951" t="s">
        <v>7355</v>
      </c>
      <c r="F1951" t="str">
        <f>TRIM(LEFT(data_to_clean[[#This Row],[revenue]],FIND(" ",data_to_clean[[#This Row],[revenue]])))</f>
        <v>352.3</v>
      </c>
      <c r="G1951" t="str">
        <f>RIGHT(data_to_clean[[#This Row],[revenue]],LEN(data_to_clean[[#This Row],[revenue]])-FIND(" ",data_to_clean[[#This Row],[revenue]]))</f>
        <v>Million</v>
      </c>
      <c r="H1951" s="7">
        <f>VALUE(IF(data_to_clean[[#This Row],[multiplicity]]="Million",_xlfn.CONCAT(SUBSTITUTE(data_to_clean[[#This Row],[number]],".",""),"00000"),_xlfn.CONCAT(SUBSTITUTE(data_to_clean[[#This Row],[number]],".",""),"00000000")))</f>
        <v>352300000</v>
      </c>
      <c r="I1951" t="s">
        <v>7356</v>
      </c>
      <c r="J1951">
        <f>ROUND(VALUE(SUBSTITUTE(data_to_clean[[#This Row],[growth_%]],".",",")),0)</f>
        <v>206</v>
      </c>
      <c r="K1951" t="s">
        <v>55</v>
      </c>
      <c r="L1951">
        <v>1200</v>
      </c>
      <c r="M1951">
        <v>200</v>
      </c>
      <c r="N1951">
        <v>2009</v>
      </c>
      <c r="O1951">
        <v>5</v>
      </c>
      <c r="P1951" t="s">
        <v>203</v>
      </c>
      <c r="Q1951" t="b">
        <f>AND(ISNUMBER(data_to_clean[[#This Row],[revenue_formatted]]),ISNUMBER(data_to_clean[[#This Row],[growth_formatted_%]]),ISNUMBER(data_to_clean[[#This Row],[workers]]),ISNUMBER(data_to_clean[[#This Row],[previous_workers]]),ISNUMBER(data_to_clean[[#This Row],[founded]]),ISNUMBER(data_to_clean[[#This Row],[yrs_on_list]]))</f>
        <v>1</v>
      </c>
    </row>
    <row r="1952" spans="1:17" x14ac:dyDescent="0.25">
      <c r="A1952">
        <v>1947</v>
      </c>
      <c r="B1952" t="s">
        <v>7357</v>
      </c>
      <c r="C1952" t="s">
        <v>753</v>
      </c>
      <c r="D1952" t="str">
        <f>VLOOKUP(data_to_clean[[#This Row],[state]],abbreviation_table[],2,FALSE)</f>
        <v>Nevada</v>
      </c>
      <c r="E1952" t="s">
        <v>798</v>
      </c>
      <c r="F1952" t="str">
        <f>TRIM(LEFT(data_to_clean[[#This Row],[revenue]],FIND(" ",data_to_clean[[#This Row],[revenue]])))</f>
        <v>3</v>
      </c>
      <c r="G1952" t="str">
        <f>RIGHT(data_to_clean[[#This Row],[revenue]],LEN(data_to_clean[[#This Row],[revenue]])-FIND(" ",data_to_clean[[#This Row],[revenue]]))</f>
        <v>Million</v>
      </c>
      <c r="H1952" s="7">
        <f>VALUE(IF(data_to_clean[[#This Row],[multiplicity]]="Million",_xlfn.CONCAT(SUBSTITUTE(data_to_clean[[#This Row],[number]],".",""),"00000"),_xlfn.CONCAT(SUBSTITUTE(data_to_clean[[#This Row],[number]],".",""),"00000000")))</f>
        <v>300000</v>
      </c>
      <c r="I1952" t="s">
        <v>7359</v>
      </c>
      <c r="J1952">
        <f>ROUND(VALUE(SUBSTITUTE(data_to_clean[[#This Row],[growth_%]],".",",")),0)</f>
        <v>206</v>
      </c>
      <c r="K1952" t="s">
        <v>211</v>
      </c>
      <c r="L1952">
        <v>11</v>
      </c>
      <c r="M1952">
        <v>4</v>
      </c>
      <c r="N1952">
        <v>2011</v>
      </c>
      <c r="O1952">
        <v>2</v>
      </c>
      <c r="P1952" t="s">
        <v>757</v>
      </c>
      <c r="Q1952" t="b">
        <f>AND(ISNUMBER(data_to_clean[[#This Row],[revenue_formatted]]),ISNUMBER(data_to_clean[[#This Row],[growth_formatted_%]]),ISNUMBER(data_to_clean[[#This Row],[workers]]),ISNUMBER(data_to_clean[[#This Row],[previous_workers]]),ISNUMBER(data_to_clean[[#This Row],[founded]]),ISNUMBER(data_to_clean[[#This Row],[yrs_on_list]]))</f>
        <v>1</v>
      </c>
    </row>
    <row r="1953" spans="1:17" x14ac:dyDescent="0.25">
      <c r="A1953">
        <v>1948</v>
      </c>
      <c r="B1953" t="s">
        <v>7360</v>
      </c>
      <c r="C1953" t="s">
        <v>1337</v>
      </c>
      <c r="D1953" t="str">
        <f>VLOOKUP(data_to_clean[[#This Row],[state]],abbreviation_table[],2,FALSE)</f>
        <v>Louisiana</v>
      </c>
      <c r="E1953" t="s">
        <v>504</v>
      </c>
      <c r="F1953" t="str">
        <f>TRIM(LEFT(data_to_clean[[#This Row],[revenue]],FIND(" ",data_to_clean[[#This Row],[revenue]])))</f>
        <v>14.4</v>
      </c>
      <c r="G1953" t="str">
        <f>RIGHT(data_to_clean[[#This Row],[revenue]],LEN(data_to_clean[[#This Row],[revenue]])-FIND(" ",data_to_clean[[#This Row],[revenue]]))</f>
        <v>Million</v>
      </c>
      <c r="H1953" s="7">
        <f>VALUE(IF(data_to_clean[[#This Row],[multiplicity]]="Million",_xlfn.CONCAT(SUBSTITUTE(data_to_clean[[#This Row],[number]],".",""),"00000"),_xlfn.CONCAT(SUBSTITUTE(data_to_clean[[#This Row],[number]],".",""),"00000000")))</f>
        <v>14400000</v>
      </c>
      <c r="I1953" t="s">
        <v>7362</v>
      </c>
      <c r="J1953">
        <f>ROUND(VALUE(SUBSTITUTE(data_to_clean[[#This Row],[growth_%]],".",",")),0)</f>
        <v>206</v>
      </c>
      <c r="K1953" t="s">
        <v>324</v>
      </c>
      <c r="L1953">
        <v>56</v>
      </c>
      <c r="M1953">
        <v>34</v>
      </c>
      <c r="N1953">
        <v>1996</v>
      </c>
      <c r="O1953">
        <v>4</v>
      </c>
      <c r="P1953" t="s">
        <v>7363</v>
      </c>
      <c r="Q1953" t="b">
        <f>AND(ISNUMBER(data_to_clean[[#This Row],[revenue_formatted]]),ISNUMBER(data_to_clean[[#This Row],[growth_formatted_%]]),ISNUMBER(data_to_clean[[#This Row],[workers]]),ISNUMBER(data_to_clean[[#This Row],[previous_workers]]),ISNUMBER(data_to_clean[[#This Row],[founded]]),ISNUMBER(data_to_clean[[#This Row],[yrs_on_list]]))</f>
        <v>1</v>
      </c>
    </row>
    <row r="1954" spans="1:17" x14ac:dyDescent="0.25">
      <c r="A1954">
        <v>1949</v>
      </c>
      <c r="B1954" t="s">
        <v>7364</v>
      </c>
      <c r="C1954" t="s">
        <v>30</v>
      </c>
      <c r="D1954" t="str">
        <f>VLOOKUP(data_to_clean[[#This Row],[state]],abbreviation_table[],2,FALSE)</f>
        <v>Texas</v>
      </c>
      <c r="E1954" t="s">
        <v>4114</v>
      </c>
      <c r="F1954" t="str">
        <f>TRIM(LEFT(data_to_clean[[#This Row],[revenue]],FIND(" ",data_to_clean[[#This Row],[revenue]])))</f>
        <v>11.7</v>
      </c>
      <c r="G1954" t="str">
        <f>RIGHT(data_to_clean[[#This Row],[revenue]],LEN(data_to_clean[[#This Row],[revenue]])-FIND(" ",data_to_clean[[#This Row],[revenue]]))</f>
        <v>Million</v>
      </c>
      <c r="H1954" s="7">
        <f>VALUE(IF(data_to_clean[[#This Row],[multiplicity]]="Million",_xlfn.CONCAT(SUBSTITUTE(data_to_clean[[#This Row],[number]],".",""),"00000"),_xlfn.CONCAT(SUBSTITUTE(data_to_clean[[#This Row],[number]],".",""),"00000000")))</f>
        <v>11700000</v>
      </c>
      <c r="I1954" t="s">
        <v>7366</v>
      </c>
      <c r="J1954">
        <f>ROUND(VALUE(SUBSTITUTE(data_to_clean[[#This Row],[growth_%]],".",",")),0)</f>
        <v>206</v>
      </c>
      <c r="K1954" t="s">
        <v>175</v>
      </c>
      <c r="L1954">
        <v>42</v>
      </c>
      <c r="M1954">
        <v>29</v>
      </c>
      <c r="N1954">
        <v>2008</v>
      </c>
      <c r="O1954">
        <v>3</v>
      </c>
      <c r="P1954" t="s">
        <v>7367</v>
      </c>
      <c r="Q1954" t="b">
        <f>AND(ISNUMBER(data_to_clean[[#This Row],[revenue_formatted]]),ISNUMBER(data_to_clean[[#This Row],[growth_formatted_%]]),ISNUMBER(data_to_clean[[#This Row],[workers]]),ISNUMBER(data_to_clean[[#This Row],[previous_workers]]),ISNUMBER(data_to_clean[[#This Row],[founded]]),ISNUMBER(data_to_clean[[#This Row],[yrs_on_list]]))</f>
        <v>1</v>
      </c>
    </row>
    <row r="1955" spans="1:17" x14ac:dyDescent="0.25">
      <c r="A1955">
        <v>1950</v>
      </c>
      <c r="B1955" t="s">
        <v>7368</v>
      </c>
      <c r="C1955" t="s">
        <v>852</v>
      </c>
      <c r="D1955" t="str">
        <f>VLOOKUP(data_to_clean[[#This Row],[state]],abbreviation_table[],2,FALSE)</f>
        <v>Missouri</v>
      </c>
      <c r="E1955" t="s">
        <v>3825</v>
      </c>
      <c r="F1955" t="str">
        <f>TRIM(LEFT(data_to_clean[[#This Row],[revenue]],FIND(" ",data_to_clean[[#This Row],[revenue]])))</f>
        <v>36.1</v>
      </c>
      <c r="G1955" t="str">
        <f>RIGHT(data_to_clean[[#This Row],[revenue]],LEN(data_to_clean[[#This Row],[revenue]])-FIND(" ",data_to_clean[[#This Row],[revenue]]))</f>
        <v>Million</v>
      </c>
      <c r="H1955" s="7">
        <f>VALUE(IF(data_to_clean[[#This Row],[multiplicity]]="Million",_xlfn.CONCAT(SUBSTITUTE(data_to_clean[[#This Row],[number]],".",""),"00000"),_xlfn.CONCAT(SUBSTITUTE(data_to_clean[[#This Row],[number]],".",""),"00000000")))</f>
        <v>36100000</v>
      </c>
      <c r="I1955" t="s">
        <v>7370</v>
      </c>
      <c r="J1955">
        <f>ROUND(VALUE(SUBSTITUTE(data_to_clean[[#This Row],[growth_%]],".",",")),0)</f>
        <v>206</v>
      </c>
      <c r="K1955" t="s">
        <v>623</v>
      </c>
      <c r="L1955">
        <v>638</v>
      </c>
      <c r="M1955">
        <v>295</v>
      </c>
      <c r="N1955">
        <v>2002</v>
      </c>
      <c r="O1955">
        <v>5</v>
      </c>
      <c r="P1955" t="s">
        <v>2827</v>
      </c>
      <c r="Q1955" t="b">
        <f>AND(ISNUMBER(data_to_clean[[#This Row],[revenue_formatted]]),ISNUMBER(data_to_clean[[#This Row],[growth_formatted_%]]),ISNUMBER(data_to_clean[[#This Row],[workers]]),ISNUMBER(data_to_clean[[#This Row],[previous_workers]]),ISNUMBER(data_to_clean[[#This Row],[founded]]),ISNUMBER(data_to_clean[[#This Row],[yrs_on_list]]))</f>
        <v>1</v>
      </c>
    </row>
    <row r="1956" spans="1:17" x14ac:dyDescent="0.25">
      <c r="A1956">
        <v>1951</v>
      </c>
      <c r="B1956" t="s">
        <v>7371</v>
      </c>
      <c r="C1956" t="s">
        <v>119</v>
      </c>
      <c r="D1956" t="str">
        <f>VLOOKUP(data_to_clean[[#This Row],[state]],abbreviation_table[],2,FALSE)</f>
        <v>Georgia</v>
      </c>
      <c r="E1956" t="s">
        <v>1719</v>
      </c>
      <c r="F1956" t="str">
        <f>TRIM(LEFT(data_to_clean[[#This Row],[revenue]],FIND(" ",data_to_clean[[#This Row],[revenue]])))</f>
        <v>19.5</v>
      </c>
      <c r="G1956" t="str">
        <f>RIGHT(data_to_clean[[#This Row],[revenue]],LEN(data_to_clean[[#This Row],[revenue]])-FIND(" ",data_to_clean[[#This Row],[revenue]]))</f>
        <v>Million</v>
      </c>
      <c r="H1956" s="7">
        <f>VALUE(IF(data_to_clean[[#This Row],[multiplicity]]="Million",_xlfn.CONCAT(SUBSTITUTE(data_to_clean[[#This Row],[number]],".",""),"00000"),_xlfn.CONCAT(SUBSTITUTE(data_to_clean[[#This Row],[number]],".",""),"00000000")))</f>
        <v>19500000</v>
      </c>
      <c r="I1956" t="s">
        <v>7373</v>
      </c>
      <c r="J1956">
        <f>ROUND(VALUE(SUBSTITUTE(data_to_clean[[#This Row],[growth_%]],".",",")),0)</f>
        <v>206</v>
      </c>
      <c r="K1956" t="s">
        <v>187</v>
      </c>
      <c r="L1956">
        <v>186</v>
      </c>
      <c r="M1956">
        <v>50</v>
      </c>
      <c r="N1956">
        <v>1997</v>
      </c>
      <c r="O1956">
        <v>4</v>
      </c>
      <c r="P1956" t="s">
        <v>2055</v>
      </c>
      <c r="Q1956" t="b">
        <f>AND(ISNUMBER(data_to_clean[[#This Row],[revenue_formatted]]),ISNUMBER(data_to_clean[[#This Row],[growth_formatted_%]]),ISNUMBER(data_to_clean[[#This Row],[workers]]),ISNUMBER(data_to_clean[[#This Row],[previous_workers]]),ISNUMBER(data_to_clean[[#This Row],[founded]]),ISNUMBER(data_to_clean[[#This Row],[yrs_on_list]]))</f>
        <v>1</v>
      </c>
    </row>
    <row r="1957" spans="1:17" x14ac:dyDescent="0.25">
      <c r="A1957">
        <v>1952</v>
      </c>
      <c r="B1957" t="s">
        <v>7374</v>
      </c>
      <c r="C1957" t="s">
        <v>80</v>
      </c>
      <c r="D1957" t="str">
        <f>VLOOKUP(data_to_clean[[#This Row],[state]],abbreviation_table[],2,FALSE)</f>
        <v>California</v>
      </c>
      <c r="E1957" t="s">
        <v>749</v>
      </c>
      <c r="F1957" t="str">
        <f>TRIM(LEFT(data_to_clean[[#This Row],[revenue]],FIND(" ",data_to_clean[[#This Row],[revenue]])))</f>
        <v>9.2</v>
      </c>
      <c r="G1957" t="str">
        <f>RIGHT(data_to_clean[[#This Row],[revenue]],LEN(data_to_clean[[#This Row],[revenue]])-FIND(" ",data_to_clean[[#This Row],[revenue]]))</f>
        <v>Million</v>
      </c>
      <c r="H1957" s="7">
        <f>VALUE(IF(data_to_clean[[#This Row],[multiplicity]]="Million",_xlfn.CONCAT(SUBSTITUTE(data_to_clean[[#This Row],[number]],".",""),"00000"),_xlfn.CONCAT(SUBSTITUTE(data_to_clean[[#This Row],[number]],".",""),"00000000")))</f>
        <v>9200000</v>
      </c>
      <c r="I1957" t="s">
        <v>7376</v>
      </c>
      <c r="J1957">
        <f>ROUND(VALUE(SUBSTITUTE(data_to_clean[[#This Row],[growth_%]],".",",")),0)</f>
        <v>206</v>
      </c>
      <c r="K1957" t="s">
        <v>55</v>
      </c>
      <c r="L1957">
        <v>14</v>
      </c>
      <c r="M1957">
        <v>5</v>
      </c>
      <c r="N1957">
        <v>1979</v>
      </c>
      <c r="O1957">
        <v>3</v>
      </c>
      <c r="P1957" t="s">
        <v>83</v>
      </c>
      <c r="Q1957" t="b">
        <f>AND(ISNUMBER(data_to_clean[[#This Row],[revenue_formatted]]),ISNUMBER(data_to_clean[[#This Row],[growth_formatted_%]]),ISNUMBER(data_to_clean[[#This Row],[workers]]),ISNUMBER(data_to_clean[[#This Row],[previous_workers]]),ISNUMBER(data_to_clean[[#This Row],[founded]]),ISNUMBER(data_to_clean[[#This Row],[yrs_on_list]]))</f>
        <v>1</v>
      </c>
    </row>
    <row r="1958" spans="1:17" x14ac:dyDescent="0.25">
      <c r="A1958">
        <v>1953</v>
      </c>
      <c r="B1958" t="s">
        <v>7377</v>
      </c>
      <c r="C1958" t="s">
        <v>30</v>
      </c>
      <c r="D1958" t="str">
        <f>VLOOKUP(data_to_clean[[#This Row],[state]],abbreviation_table[],2,FALSE)</f>
        <v>Texas</v>
      </c>
      <c r="E1958" t="s">
        <v>871</v>
      </c>
      <c r="F1958" t="str">
        <f>TRIM(LEFT(data_to_clean[[#This Row],[revenue]],FIND(" ",data_to_clean[[#This Row],[revenue]])))</f>
        <v>2.6</v>
      </c>
      <c r="G1958" t="str">
        <f>RIGHT(data_to_clean[[#This Row],[revenue]],LEN(data_to_clean[[#This Row],[revenue]])-FIND(" ",data_to_clean[[#This Row],[revenue]]))</f>
        <v>Million</v>
      </c>
      <c r="H1958" s="7">
        <f>VALUE(IF(data_to_clean[[#This Row],[multiplicity]]="Million",_xlfn.CONCAT(SUBSTITUTE(data_to_clean[[#This Row],[number]],".",""),"00000"),_xlfn.CONCAT(SUBSTITUTE(data_to_clean[[#This Row],[number]],".",""),"00000000")))</f>
        <v>2600000</v>
      </c>
      <c r="I1958" t="s">
        <v>7379</v>
      </c>
      <c r="J1958">
        <f>ROUND(VALUE(SUBSTITUTE(data_to_clean[[#This Row],[growth_%]],".",",")),0)</f>
        <v>206</v>
      </c>
      <c r="K1958" t="s">
        <v>187</v>
      </c>
      <c r="L1958">
        <v>12</v>
      </c>
      <c r="M1958">
        <v>5</v>
      </c>
      <c r="N1958">
        <v>2003</v>
      </c>
      <c r="O1958">
        <v>1</v>
      </c>
      <c r="P1958" t="s">
        <v>7380</v>
      </c>
      <c r="Q1958" t="b">
        <f>AND(ISNUMBER(data_to_clean[[#This Row],[revenue_formatted]]),ISNUMBER(data_to_clean[[#This Row],[growth_formatted_%]]),ISNUMBER(data_to_clean[[#This Row],[workers]]),ISNUMBER(data_to_clean[[#This Row],[previous_workers]]),ISNUMBER(data_to_clean[[#This Row],[founded]]),ISNUMBER(data_to_clean[[#This Row],[yrs_on_list]]))</f>
        <v>1</v>
      </c>
    </row>
    <row r="1959" spans="1:17" x14ac:dyDescent="0.25">
      <c r="A1959">
        <v>1954</v>
      </c>
      <c r="B1959" t="s">
        <v>7381</v>
      </c>
      <c r="C1959" t="s">
        <v>1960</v>
      </c>
      <c r="D1959" t="str">
        <f>VLOOKUP(data_to_clean[[#This Row],[state]],abbreviation_table[],2,FALSE)</f>
        <v>Iowa</v>
      </c>
      <c r="E1959" t="s">
        <v>5172</v>
      </c>
      <c r="F1959" t="str">
        <f>TRIM(LEFT(data_to_clean[[#This Row],[revenue]],FIND(" ",data_to_clean[[#This Row],[revenue]])))</f>
        <v>38.9</v>
      </c>
      <c r="G1959" t="str">
        <f>RIGHT(data_to_clean[[#This Row],[revenue]],LEN(data_to_clean[[#This Row],[revenue]])-FIND(" ",data_to_clean[[#This Row],[revenue]]))</f>
        <v>Million</v>
      </c>
      <c r="H1959" s="7">
        <f>VALUE(IF(data_to_clean[[#This Row],[multiplicity]]="Million",_xlfn.CONCAT(SUBSTITUTE(data_to_clean[[#This Row],[number]],".",""),"00000"),_xlfn.CONCAT(SUBSTITUTE(data_to_clean[[#This Row],[number]],".",""),"00000000")))</f>
        <v>38900000</v>
      </c>
      <c r="I1959" t="s">
        <v>7383</v>
      </c>
      <c r="J1959">
        <f>ROUND(VALUE(SUBSTITUTE(data_to_clean[[#This Row],[growth_%]],".",",")),0)</f>
        <v>205</v>
      </c>
      <c r="K1959" t="s">
        <v>1041</v>
      </c>
      <c r="L1959">
        <v>248</v>
      </c>
      <c r="M1959">
        <v>112</v>
      </c>
      <c r="N1959">
        <v>1956</v>
      </c>
      <c r="O1959">
        <v>4</v>
      </c>
      <c r="P1959" t="s">
        <v>6433</v>
      </c>
      <c r="Q1959" t="b">
        <f>AND(ISNUMBER(data_to_clean[[#This Row],[revenue_formatted]]),ISNUMBER(data_to_clean[[#This Row],[growth_formatted_%]]),ISNUMBER(data_to_clean[[#This Row],[workers]]),ISNUMBER(data_to_clean[[#This Row],[previous_workers]]),ISNUMBER(data_to_clean[[#This Row],[founded]]),ISNUMBER(data_to_clean[[#This Row],[yrs_on_list]]))</f>
        <v>1</v>
      </c>
    </row>
    <row r="1960" spans="1:17" x14ac:dyDescent="0.25">
      <c r="A1960">
        <v>1955</v>
      </c>
      <c r="B1960" t="s">
        <v>7384</v>
      </c>
      <c r="C1960" t="s">
        <v>66</v>
      </c>
      <c r="D1960" t="str">
        <f>VLOOKUP(data_to_clean[[#This Row],[state]],abbreviation_table[],2,FALSE)</f>
        <v>Virginia</v>
      </c>
      <c r="E1960" t="s">
        <v>2538</v>
      </c>
      <c r="F1960" t="str">
        <f>TRIM(LEFT(data_to_clean[[#This Row],[revenue]],FIND(" ",data_to_clean[[#This Row],[revenue]])))</f>
        <v>10.9</v>
      </c>
      <c r="G1960" t="str">
        <f>RIGHT(data_to_clean[[#This Row],[revenue]],LEN(data_to_clean[[#This Row],[revenue]])-FIND(" ",data_to_clean[[#This Row],[revenue]]))</f>
        <v>Million</v>
      </c>
      <c r="H1960" s="7">
        <f>VALUE(IF(data_to_clean[[#This Row],[multiplicity]]="Million",_xlfn.CONCAT(SUBSTITUTE(data_to_clean[[#This Row],[number]],".",""),"00000"),_xlfn.CONCAT(SUBSTITUTE(data_to_clean[[#This Row],[number]],".",""),"00000000")))</f>
        <v>10900000</v>
      </c>
      <c r="I1960" t="s">
        <v>7386</v>
      </c>
      <c r="J1960">
        <f>ROUND(VALUE(SUBSTITUTE(data_to_clean[[#This Row],[growth_%]],".",",")),0)</f>
        <v>205</v>
      </c>
      <c r="K1960" t="s">
        <v>297</v>
      </c>
      <c r="L1960">
        <v>38</v>
      </c>
      <c r="M1960">
        <v>22</v>
      </c>
      <c r="N1960">
        <v>2010</v>
      </c>
      <c r="O1960">
        <v>3</v>
      </c>
      <c r="P1960" t="s">
        <v>2650</v>
      </c>
      <c r="Q1960" t="b">
        <f>AND(ISNUMBER(data_to_clean[[#This Row],[revenue_formatted]]),ISNUMBER(data_to_clean[[#This Row],[growth_formatted_%]]),ISNUMBER(data_to_clean[[#This Row],[workers]]),ISNUMBER(data_to_clean[[#This Row],[previous_workers]]),ISNUMBER(data_to_clean[[#This Row],[founded]]),ISNUMBER(data_to_clean[[#This Row],[yrs_on_list]]))</f>
        <v>1</v>
      </c>
    </row>
    <row r="1961" spans="1:17" x14ac:dyDescent="0.25">
      <c r="A1961">
        <v>1956</v>
      </c>
      <c r="B1961" t="s">
        <v>7387</v>
      </c>
      <c r="C1961" t="s">
        <v>15</v>
      </c>
      <c r="D1961" t="str">
        <f>VLOOKUP(data_to_clean[[#This Row],[state]],abbreviation_table[],2,FALSE)</f>
        <v>Arizona</v>
      </c>
      <c r="E1961" t="s">
        <v>630</v>
      </c>
      <c r="F1961" t="str">
        <f>TRIM(LEFT(data_to_clean[[#This Row],[revenue]],FIND(" ",data_to_clean[[#This Row],[revenue]])))</f>
        <v>23.6</v>
      </c>
      <c r="G1961" t="str">
        <f>RIGHT(data_to_clean[[#This Row],[revenue]],LEN(data_to_clean[[#This Row],[revenue]])-FIND(" ",data_to_clean[[#This Row],[revenue]]))</f>
        <v>Million</v>
      </c>
      <c r="H1961" s="7">
        <f>VALUE(IF(data_to_clean[[#This Row],[multiplicity]]="Million",_xlfn.CONCAT(SUBSTITUTE(data_to_clean[[#This Row],[number]],".",""),"00000"),_xlfn.CONCAT(SUBSTITUTE(data_to_clean[[#This Row],[number]],".",""),"00000000")))</f>
        <v>23600000</v>
      </c>
      <c r="I1961" t="s">
        <v>7389</v>
      </c>
      <c r="J1961">
        <f>ROUND(VALUE(SUBSTITUTE(data_to_clean[[#This Row],[growth_%]],".",",")),0)</f>
        <v>205</v>
      </c>
      <c r="K1961" t="s">
        <v>33</v>
      </c>
      <c r="L1961">
        <v>58</v>
      </c>
      <c r="M1961">
        <v>24</v>
      </c>
      <c r="N1961">
        <v>1985</v>
      </c>
      <c r="O1961">
        <v>2</v>
      </c>
      <c r="P1961" t="s">
        <v>4263</v>
      </c>
      <c r="Q1961" t="b">
        <f>AND(ISNUMBER(data_to_clean[[#This Row],[revenue_formatted]]),ISNUMBER(data_to_clean[[#This Row],[growth_formatted_%]]),ISNUMBER(data_to_clean[[#This Row],[workers]]),ISNUMBER(data_to_clean[[#This Row],[previous_workers]]),ISNUMBER(data_to_clean[[#This Row],[founded]]),ISNUMBER(data_to_clean[[#This Row],[yrs_on_list]]))</f>
        <v>1</v>
      </c>
    </row>
    <row r="1962" spans="1:17" x14ac:dyDescent="0.25">
      <c r="A1962">
        <v>1957</v>
      </c>
      <c r="B1962" t="s">
        <v>7390</v>
      </c>
      <c r="C1962" t="s">
        <v>66</v>
      </c>
      <c r="D1962" t="str">
        <f>VLOOKUP(data_to_clean[[#This Row],[state]],abbreviation_table[],2,FALSE)</f>
        <v>Virginia</v>
      </c>
      <c r="E1962" t="s">
        <v>1507</v>
      </c>
      <c r="F1962" t="str">
        <f>TRIM(LEFT(data_to_clean[[#This Row],[revenue]],FIND(" ",data_to_clean[[#This Row],[revenue]])))</f>
        <v>16.2</v>
      </c>
      <c r="G1962" t="str">
        <f>RIGHT(data_to_clean[[#This Row],[revenue]],LEN(data_to_clean[[#This Row],[revenue]])-FIND(" ",data_to_clean[[#This Row],[revenue]]))</f>
        <v>Million</v>
      </c>
      <c r="H1962" s="7">
        <f>VALUE(IF(data_to_clean[[#This Row],[multiplicity]]="Million",_xlfn.CONCAT(SUBSTITUTE(data_to_clean[[#This Row],[number]],".",""),"00000"),_xlfn.CONCAT(SUBSTITUTE(data_to_clean[[#This Row],[number]],".",""),"00000000")))</f>
        <v>16200000</v>
      </c>
      <c r="I1962" t="s">
        <v>7392</v>
      </c>
      <c r="J1962">
        <f>ROUND(VALUE(SUBSTITUTE(data_to_clean[[#This Row],[growth_%]],".",",")),0)</f>
        <v>205</v>
      </c>
      <c r="K1962" t="s">
        <v>336</v>
      </c>
      <c r="L1962">
        <v>54</v>
      </c>
      <c r="M1962">
        <v>40</v>
      </c>
      <c r="N1962">
        <v>2013</v>
      </c>
      <c r="O1962">
        <v>3</v>
      </c>
      <c r="P1962" t="s">
        <v>735</v>
      </c>
      <c r="Q1962" t="b">
        <f>AND(ISNUMBER(data_to_clean[[#This Row],[revenue_formatted]]),ISNUMBER(data_to_clean[[#This Row],[growth_formatted_%]]),ISNUMBER(data_to_clean[[#This Row],[workers]]),ISNUMBER(data_to_clean[[#This Row],[previous_workers]]),ISNUMBER(data_to_clean[[#This Row],[founded]]),ISNUMBER(data_to_clean[[#This Row],[yrs_on_list]]))</f>
        <v>1</v>
      </c>
    </row>
    <row r="1963" spans="1:17" x14ac:dyDescent="0.25">
      <c r="A1963">
        <v>1958</v>
      </c>
      <c r="B1963" t="s">
        <v>7393</v>
      </c>
      <c r="C1963" t="s">
        <v>52</v>
      </c>
      <c r="D1963" t="str">
        <f>VLOOKUP(data_to_clean[[#This Row],[state]],abbreviation_table[],2,FALSE)</f>
        <v>Florida</v>
      </c>
      <c r="E1963" t="s">
        <v>1207</v>
      </c>
      <c r="F1963" t="str">
        <f>TRIM(LEFT(data_to_clean[[#This Row],[revenue]],FIND(" ",data_to_clean[[#This Row],[revenue]])))</f>
        <v>10.1</v>
      </c>
      <c r="G1963" t="str">
        <f>RIGHT(data_to_clean[[#This Row],[revenue]],LEN(data_to_clean[[#This Row],[revenue]])-FIND(" ",data_to_clean[[#This Row],[revenue]]))</f>
        <v>Million</v>
      </c>
      <c r="H1963" s="7">
        <f>VALUE(IF(data_to_clean[[#This Row],[multiplicity]]="Million",_xlfn.CONCAT(SUBSTITUTE(data_to_clean[[#This Row],[number]],".",""),"00000"),_xlfn.CONCAT(SUBSTITUTE(data_to_clean[[#This Row],[number]],".",""),"00000000")))</f>
        <v>10100000</v>
      </c>
      <c r="I1963" t="s">
        <v>7395</v>
      </c>
      <c r="J1963">
        <f>ROUND(VALUE(SUBSTITUTE(data_to_clean[[#This Row],[growth_%]],".",",")),0)</f>
        <v>205</v>
      </c>
      <c r="K1963" t="s">
        <v>156</v>
      </c>
      <c r="L1963">
        <v>62</v>
      </c>
      <c r="M1963">
        <v>15</v>
      </c>
      <c r="N1963">
        <v>1989</v>
      </c>
      <c r="O1963">
        <v>3</v>
      </c>
      <c r="P1963" t="s">
        <v>7396</v>
      </c>
      <c r="Q1963" t="b">
        <f>AND(ISNUMBER(data_to_clean[[#This Row],[revenue_formatted]]),ISNUMBER(data_to_clean[[#This Row],[growth_formatted_%]]),ISNUMBER(data_to_clean[[#This Row],[workers]]),ISNUMBER(data_to_clean[[#This Row],[previous_workers]]),ISNUMBER(data_to_clean[[#This Row],[founded]]),ISNUMBER(data_to_clean[[#This Row],[yrs_on_list]]))</f>
        <v>1</v>
      </c>
    </row>
    <row r="1964" spans="1:17" x14ac:dyDescent="0.25">
      <c r="A1964">
        <v>1959</v>
      </c>
      <c r="B1964" t="s">
        <v>7397</v>
      </c>
      <c r="C1964" t="s">
        <v>119</v>
      </c>
      <c r="D1964" t="str">
        <f>VLOOKUP(data_to_clean[[#This Row],[state]],abbreviation_table[],2,FALSE)</f>
        <v>Georgia</v>
      </c>
      <c r="E1964" t="s">
        <v>1290</v>
      </c>
      <c r="F1964" t="str">
        <f>TRIM(LEFT(data_to_clean[[#This Row],[revenue]],FIND(" ",data_to_clean[[#This Row],[revenue]])))</f>
        <v>18.4</v>
      </c>
      <c r="G1964" t="str">
        <f>RIGHT(data_to_clean[[#This Row],[revenue]],LEN(data_to_clean[[#This Row],[revenue]])-FIND(" ",data_to_clean[[#This Row],[revenue]]))</f>
        <v>Million</v>
      </c>
      <c r="H1964" s="7">
        <f>VALUE(IF(data_to_clean[[#This Row],[multiplicity]]="Million",_xlfn.CONCAT(SUBSTITUTE(data_to_clean[[#This Row],[number]],".",""),"00000"),_xlfn.CONCAT(SUBSTITUTE(data_to_clean[[#This Row],[number]],".",""),"00000000")))</f>
        <v>18400000</v>
      </c>
      <c r="I1964" t="s">
        <v>7399</v>
      </c>
      <c r="J1964">
        <f>ROUND(VALUE(SUBSTITUTE(data_to_clean[[#This Row],[growth_%]],".",",")),0)</f>
        <v>205</v>
      </c>
      <c r="K1964" t="s">
        <v>18</v>
      </c>
      <c r="L1964">
        <v>42</v>
      </c>
      <c r="M1964">
        <v>22</v>
      </c>
      <c r="N1964">
        <v>2012</v>
      </c>
      <c r="O1964">
        <v>3</v>
      </c>
      <c r="P1964" t="s">
        <v>3959</v>
      </c>
      <c r="Q1964" t="b">
        <f>AND(ISNUMBER(data_to_clean[[#This Row],[revenue_formatted]]),ISNUMBER(data_to_clean[[#This Row],[growth_formatted_%]]),ISNUMBER(data_to_clean[[#This Row],[workers]]),ISNUMBER(data_to_clean[[#This Row],[previous_workers]]),ISNUMBER(data_to_clean[[#This Row],[founded]]),ISNUMBER(data_to_clean[[#This Row],[yrs_on_list]]))</f>
        <v>1</v>
      </c>
    </row>
    <row r="1965" spans="1:17" x14ac:dyDescent="0.25">
      <c r="A1965">
        <v>1960</v>
      </c>
      <c r="B1965" t="s">
        <v>7400</v>
      </c>
      <c r="C1965" t="s">
        <v>30</v>
      </c>
      <c r="D1965" t="str">
        <f>VLOOKUP(data_to_clean[[#This Row],[state]],abbreviation_table[],2,FALSE)</f>
        <v>Texas</v>
      </c>
      <c r="E1965" t="s">
        <v>1157</v>
      </c>
      <c r="F1965" t="str">
        <f>TRIM(LEFT(data_to_clean[[#This Row],[revenue]],FIND(" ",data_to_clean[[#This Row],[revenue]])))</f>
        <v>5.3</v>
      </c>
      <c r="G1965" t="str">
        <f>RIGHT(data_to_clean[[#This Row],[revenue]],LEN(data_to_clean[[#This Row],[revenue]])-FIND(" ",data_to_clean[[#This Row],[revenue]]))</f>
        <v>Million</v>
      </c>
      <c r="H1965" s="7">
        <f>VALUE(IF(data_to_clean[[#This Row],[multiplicity]]="Million",_xlfn.CONCAT(SUBSTITUTE(data_to_clean[[#This Row],[number]],".",""),"00000"),_xlfn.CONCAT(SUBSTITUTE(data_to_clean[[#This Row],[number]],".",""),"00000000")))</f>
        <v>5300000</v>
      </c>
      <c r="I1965" t="s">
        <v>7402</v>
      </c>
      <c r="J1965">
        <f>ROUND(VALUE(SUBSTITUTE(data_to_clean[[#This Row],[growth_%]],".",",")),0)</f>
        <v>205</v>
      </c>
      <c r="K1965" t="s">
        <v>156</v>
      </c>
      <c r="L1965">
        <v>46</v>
      </c>
      <c r="M1965">
        <v>22</v>
      </c>
      <c r="N1965">
        <v>2013</v>
      </c>
      <c r="O1965">
        <v>3</v>
      </c>
      <c r="P1965" t="s">
        <v>470</v>
      </c>
      <c r="Q1965" t="b">
        <f>AND(ISNUMBER(data_to_clean[[#This Row],[revenue_formatted]]),ISNUMBER(data_to_clean[[#This Row],[growth_formatted_%]]),ISNUMBER(data_to_clean[[#This Row],[workers]]),ISNUMBER(data_to_clean[[#This Row],[previous_workers]]),ISNUMBER(data_to_clean[[#This Row],[founded]]),ISNUMBER(data_to_clean[[#This Row],[yrs_on_list]]))</f>
        <v>1</v>
      </c>
    </row>
    <row r="1966" spans="1:17" x14ac:dyDescent="0.25">
      <c r="A1966">
        <v>1961</v>
      </c>
      <c r="B1966" t="s">
        <v>7403</v>
      </c>
      <c r="C1966" t="s">
        <v>119</v>
      </c>
      <c r="D1966" t="str">
        <f>VLOOKUP(data_to_clean[[#This Row],[state]],abbreviation_table[],2,FALSE)</f>
        <v>Georgia</v>
      </c>
      <c r="E1966" t="s">
        <v>962</v>
      </c>
      <c r="F1966" t="str">
        <f>TRIM(LEFT(data_to_clean[[#This Row],[revenue]],FIND(" ",data_to_clean[[#This Row],[revenue]])))</f>
        <v>3.6</v>
      </c>
      <c r="G1966" t="str">
        <f>RIGHT(data_to_clean[[#This Row],[revenue]],LEN(data_to_clean[[#This Row],[revenue]])-FIND(" ",data_to_clean[[#This Row],[revenue]]))</f>
        <v>Million</v>
      </c>
      <c r="H1966" s="7">
        <f>VALUE(IF(data_to_clean[[#This Row],[multiplicity]]="Million",_xlfn.CONCAT(SUBSTITUTE(data_to_clean[[#This Row],[number]],".",""),"00000"),_xlfn.CONCAT(SUBSTITUTE(data_to_clean[[#This Row],[number]],".",""),"00000000")))</f>
        <v>3600000</v>
      </c>
      <c r="I1966" t="s">
        <v>7405</v>
      </c>
      <c r="J1966">
        <f>ROUND(VALUE(SUBSTITUTE(data_to_clean[[#This Row],[growth_%]],".",",")),0)</f>
        <v>205</v>
      </c>
      <c r="K1966" t="s">
        <v>33</v>
      </c>
      <c r="L1966">
        <v>115</v>
      </c>
      <c r="M1966">
        <v>50</v>
      </c>
      <c r="N1966">
        <v>2010</v>
      </c>
      <c r="O1966">
        <v>2</v>
      </c>
      <c r="P1966" t="s">
        <v>1362</v>
      </c>
      <c r="Q1966" t="b">
        <f>AND(ISNUMBER(data_to_clean[[#This Row],[revenue_formatted]]),ISNUMBER(data_to_clean[[#This Row],[growth_formatted_%]]),ISNUMBER(data_to_clean[[#This Row],[workers]]),ISNUMBER(data_to_clean[[#This Row],[previous_workers]]),ISNUMBER(data_to_clean[[#This Row],[founded]]),ISNUMBER(data_to_clean[[#This Row],[yrs_on_list]]))</f>
        <v>1</v>
      </c>
    </row>
    <row r="1967" spans="1:17" x14ac:dyDescent="0.25">
      <c r="A1967">
        <v>1962</v>
      </c>
      <c r="B1967" t="s">
        <v>7406</v>
      </c>
      <c r="C1967" t="s">
        <v>80</v>
      </c>
      <c r="D1967" t="str">
        <f>VLOOKUP(data_to_clean[[#This Row],[state]],abbreviation_table[],2,FALSE)</f>
        <v>California</v>
      </c>
      <c r="E1967" t="s">
        <v>7408</v>
      </c>
      <c r="F1967" t="str">
        <f>TRIM(LEFT(data_to_clean[[#This Row],[revenue]],FIND(" ",data_to_clean[[#This Row],[revenue]])))</f>
        <v>45.7</v>
      </c>
      <c r="G1967" t="str">
        <f>RIGHT(data_to_clean[[#This Row],[revenue]],LEN(data_to_clean[[#This Row],[revenue]])-FIND(" ",data_to_clean[[#This Row],[revenue]]))</f>
        <v>Million</v>
      </c>
      <c r="H1967" s="7">
        <f>VALUE(IF(data_to_clean[[#This Row],[multiplicity]]="Million",_xlfn.CONCAT(SUBSTITUTE(data_to_clean[[#This Row],[number]],".",""),"00000"),_xlfn.CONCAT(SUBSTITUTE(data_to_clean[[#This Row],[number]],".",""),"00000000")))</f>
        <v>45700000</v>
      </c>
      <c r="I1967" t="s">
        <v>7409</v>
      </c>
      <c r="J1967">
        <f>ROUND(VALUE(SUBSTITUTE(data_to_clean[[#This Row],[growth_%]],".",",")),0)</f>
        <v>205</v>
      </c>
      <c r="K1967" t="s">
        <v>156</v>
      </c>
      <c r="L1967">
        <v>397</v>
      </c>
      <c r="M1967">
        <v>159</v>
      </c>
      <c r="N1967">
        <v>2006</v>
      </c>
      <c r="O1967">
        <v>1</v>
      </c>
      <c r="P1967" t="s">
        <v>4634</v>
      </c>
      <c r="Q1967" t="b">
        <f>AND(ISNUMBER(data_to_clean[[#This Row],[revenue_formatted]]),ISNUMBER(data_to_clean[[#This Row],[growth_formatted_%]]),ISNUMBER(data_to_clean[[#This Row],[workers]]),ISNUMBER(data_to_clean[[#This Row],[previous_workers]]),ISNUMBER(data_to_clean[[#This Row],[founded]]),ISNUMBER(data_to_clean[[#This Row],[yrs_on_list]]))</f>
        <v>1</v>
      </c>
    </row>
    <row r="1968" spans="1:17" x14ac:dyDescent="0.25">
      <c r="A1968">
        <v>1963</v>
      </c>
      <c r="B1968" t="s">
        <v>7410</v>
      </c>
      <c r="C1968" t="s">
        <v>30</v>
      </c>
      <c r="D1968" t="str">
        <f>VLOOKUP(data_to_clean[[#This Row],[state]],abbreviation_table[],2,FALSE)</f>
        <v>Texas</v>
      </c>
      <c r="E1968" t="s">
        <v>278</v>
      </c>
      <c r="F1968" t="str">
        <f>TRIM(LEFT(data_to_clean[[#This Row],[revenue]],FIND(" ",data_to_clean[[#This Row],[revenue]])))</f>
        <v>6.2</v>
      </c>
      <c r="G1968" t="str">
        <f>RIGHT(data_to_clean[[#This Row],[revenue]],LEN(data_to_clean[[#This Row],[revenue]])-FIND(" ",data_to_clean[[#This Row],[revenue]]))</f>
        <v>Million</v>
      </c>
      <c r="H1968" s="7">
        <f>VALUE(IF(data_to_clean[[#This Row],[multiplicity]]="Million",_xlfn.CONCAT(SUBSTITUTE(data_to_clean[[#This Row],[number]],".",""),"00000"),_xlfn.CONCAT(SUBSTITUTE(data_to_clean[[#This Row],[number]],".",""),"00000000")))</f>
        <v>6200000</v>
      </c>
      <c r="I1968" t="s">
        <v>7412</v>
      </c>
      <c r="J1968">
        <f>ROUND(VALUE(SUBSTITUTE(data_to_clean[[#This Row],[growth_%]],".",",")),0)</f>
        <v>205</v>
      </c>
      <c r="K1968" t="s">
        <v>308</v>
      </c>
      <c r="L1968">
        <v>30</v>
      </c>
      <c r="M1968">
        <v>10</v>
      </c>
      <c r="N1968">
        <v>2013</v>
      </c>
      <c r="O1968">
        <v>3</v>
      </c>
      <c r="P1968" t="s">
        <v>258</v>
      </c>
      <c r="Q1968" t="b">
        <f>AND(ISNUMBER(data_to_clean[[#This Row],[revenue_formatted]]),ISNUMBER(data_to_clean[[#This Row],[growth_formatted_%]]),ISNUMBER(data_to_clean[[#This Row],[workers]]),ISNUMBER(data_to_clean[[#This Row],[previous_workers]]),ISNUMBER(data_to_clean[[#This Row],[founded]]),ISNUMBER(data_to_clean[[#This Row],[yrs_on_list]]))</f>
        <v>1</v>
      </c>
    </row>
    <row r="1969" spans="1:17" x14ac:dyDescent="0.25">
      <c r="A1969">
        <v>1964</v>
      </c>
      <c r="B1969" t="s">
        <v>7413</v>
      </c>
      <c r="C1969" t="s">
        <v>80</v>
      </c>
      <c r="D1969" t="str">
        <f>VLOOKUP(data_to_clean[[#This Row],[state]],abbreviation_table[],2,FALSE)</f>
        <v>California</v>
      </c>
      <c r="E1969" t="s">
        <v>7415</v>
      </c>
      <c r="F1969" t="str">
        <f>TRIM(LEFT(data_to_clean[[#This Row],[revenue]],FIND(" ",data_to_clean[[#This Row],[revenue]])))</f>
        <v>73.5</v>
      </c>
      <c r="G1969" t="str">
        <f>RIGHT(data_to_clean[[#This Row],[revenue]],LEN(data_to_clean[[#This Row],[revenue]])-FIND(" ",data_to_clean[[#This Row],[revenue]]))</f>
        <v>Million</v>
      </c>
      <c r="H1969" s="7">
        <f>VALUE(IF(data_to_clean[[#This Row],[multiplicity]]="Million",_xlfn.CONCAT(SUBSTITUTE(data_to_clean[[#This Row],[number]],".",""),"00000"),_xlfn.CONCAT(SUBSTITUTE(data_to_clean[[#This Row],[number]],".",""),"00000000")))</f>
        <v>73500000</v>
      </c>
      <c r="I1969" t="s">
        <v>7416</v>
      </c>
      <c r="J1969">
        <f>ROUND(VALUE(SUBSTITUTE(data_to_clean[[#This Row],[growth_%]],".",",")),0)</f>
        <v>205</v>
      </c>
      <c r="K1969" t="s">
        <v>156</v>
      </c>
      <c r="L1969">
        <v>374</v>
      </c>
      <c r="M1969">
        <v>164</v>
      </c>
      <c r="N1969">
        <v>2000</v>
      </c>
      <c r="O1969">
        <v>1</v>
      </c>
      <c r="P1969" t="s">
        <v>4634</v>
      </c>
      <c r="Q1969" t="b">
        <f>AND(ISNUMBER(data_to_clean[[#This Row],[revenue_formatted]]),ISNUMBER(data_to_clean[[#This Row],[growth_formatted_%]]),ISNUMBER(data_to_clean[[#This Row],[workers]]),ISNUMBER(data_to_clean[[#This Row],[previous_workers]]),ISNUMBER(data_to_clean[[#This Row],[founded]]),ISNUMBER(data_to_clean[[#This Row],[yrs_on_list]]))</f>
        <v>1</v>
      </c>
    </row>
    <row r="1970" spans="1:17" x14ac:dyDescent="0.25">
      <c r="A1970">
        <v>1965</v>
      </c>
      <c r="B1970" t="s">
        <v>7417</v>
      </c>
      <c r="C1970" t="s">
        <v>30</v>
      </c>
      <c r="D1970" t="str">
        <f>VLOOKUP(data_to_clean[[#This Row],[state]],abbreviation_table[],2,FALSE)</f>
        <v>Texas</v>
      </c>
      <c r="E1970" t="s">
        <v>3786</v>
      </c>
      <c r="F1970" t="str">
        <f>TRIM(LEFT(data_to_clean[[#This Row],[revenue]],FIND(" ",data_to_clean[[#This Row],[revenue]])))</f>
        <v>66.5</v>
      </c>
      <c r="G1970" t="str">
        <f>RIGHT(data_to_clean[[#This Row],[revenue]],LEN(data_to_clean[[#This Row],[revenue]])-FIND(" ",data_to_clean[[#This Row],[revenue]]))</f>
        <v>Million</v>
      </c>
      <c r="H1970" s="7">
        <f>VALUE(IF(data_to_clean[[#This Row],[multiplicity]]="Million",_xlfn.CONCAT(SUBSTITUTE(data_to_clean[[#This Row],[number]],".",""),"00000"),_xlfn.CONCAT(SUBSTITUTE(data_to_clean[[#This Row],[number]],".",""),"00000000")))</f>
        <v>66500000</v>
      </c>
      <c r="I1970" t="s">
        <v>7419</v>
      </c>
      <c r="J1970">
        <f>ROUND(VALUE(SUBSTITUTE(data_to_clean[[#This Row],[growth_%]],".",",")),0)</f>
        <v>204</v>
      </c>
      <c r="K1970" t="s">
        <v>233</v>
      </c>
      <c r="L1970">
        <v>140</v>
      </c>
      <c r="M1970">
        <v>65</v>
      </c>
      <c r="N1970">
        <v>1997</v>
      </c>
      <c r="O1970">
        <v>1</v>
      </c>
      <c r="P1970" t="s">
        <v>470</v>
      </c>
      <c r="Q1970" t="b">
        <f>AND(ISNUMBER(data_to_clean[[#This Row],[revenue_formatted]]),ISNUMBER(data_to_clean[[#This Row],[growth_formatted_%]]),ISNUMBER(data_to_clean[[#This Row],[workers]]),ISNUMBER(data_to_clean[[#This Row],[previous_workers]]),ISNUMBER(data_to_clean[[#This Row],[founded]]),ISNUMBER(data_to_clean[[#This Row],[yrs_on_list]]))</f>
        <v>1</v>
      </c>
    </row>
    <row r="1971" spans="1:17" x14ac:dyDescent="0.25">
      <c r="A1971">
        <v>1966</v>
      </c>
      <c r="B1971" t="s">
        <v>7420</v>
      </c>
      <c r="C1971" t="s">
        <v>223</v>
      </c>
      <c r="D1971" t="str">
        <f>VLOOKUP(data_to_clean[[#This Row],[state]],abbreviation_table[],2,FALSE)</f>
        <v>Wisconsin</v>
      </c>
      <c r="E1971" t="s">
        <v>1719</v>
      </c>
      <c r="F1971" t="str">
        <f>TRIM(LEFT(data_to_clean[[#This Row],[revenue]],FIND(" ",data_to_clean[[#This Row],[revenue]])))</f>
        <v>19.5</v>
      </c>
      <c r="G1971" t="str">
        <f>RIGHT(data_to_clean[[#This Row],[revenue]],LEN(data_to_clean[[#This Row],[revenue]])-FIND(" ",data_to_clean[[#This Row],[revenue]]))</f>
        <v>Million</v>
      </c>
      <c r="H1971" s="7">
        <f>VALUE(IF(data_to_clean[[#This Row],[multiplicity]]="Million",_xlfn.CONCAT(SUBSTITUTE(data_to_clean[[#This Row],[number]],".",""),"00000"),_xlfn.CONCAT(SUBSTITUTE(data_to_clean[[#This Row],[number]],".",""),"00000000")))</f>
        <v>19500000</v>
      </c>
      <c r="I1971" t="s">
        <v>7422</v>
      </c>
      <c r="J1971">
        <f>ROUND(VALUE(SUBSTITUTE(data_to_clean[[#This Row],[growth_%]],".",",")),0)</f>
        <v>204</v>
      </c>
      <c r="K1971" t="s">
        <v>48</v>
      </c>
      <c r="L1971">
        <v>94</v>
      </c>
      <c r="M1971">
        <v>35</v>
      </c>
      <c r="N1971">
        <v>2012</v>
      </c>
      <c r="O1971">
        <v>1</v>
      </c>
      <c r="P1971" t="s">
        <v>6494</v>
      </c>
      <c r="Q1971" t="b">
        <f>AND(ISNUMBER(data_to_clean[[#This Row],[revenue_formatted]]),ISNUMBER(data_to_clean[[#This Row],[growth_formatted_%]]),ISNUMBER(data_to_clean[[#This Row],[workers]]),ISNUMBER(data_to_clean[[#This Row],[previous_workers]]),ISNUMBER(data_to_clean[[#This Row],[founded]]),ISNUMBER(data_to_clean[[#This Row],[yrs_on_list]]))</f>
        <v>1</v>
      </c>
    </row>
    <row r="1972" spans="1:17" x14ac:dyDescent="0.25">
      <c r="A1972">
        <v>1967</v>
      </c>
      <c r="B1972" t="s">
        <v>7423</v>
      </c>
      <c r="C1972" t="s">
        <v>86</v>
      </c>
      <c r="D1972" t="str">
        <f>VLOOKUP(data_to_clean[[#This Row],[state]],abbreviation_table[],2,FALSE)</f>
        <v>Colorado</v>
      </c>
      <c r="E1972" t="s">
        <v>367</v>
      </c>
      <c r="F1972" t="str">
        <f>TRIM(LEFT(data_to_clean[[#This Row],[revenue]],FIND(" ",data_to_clean[[#This Row],[revenue]])))</f>
        <v>21.5</v>
      </c>
      <c r="G1972" t="str">
        <f>RIGHT(data_to_clean[[#This Row],[revenue]],LEN(data_to_clean[[#This Row],[revenue]])-FIND(" ",data_to_clean[[#This Row],[revenue]]))</f>
        <v>Million</v>
      </c>
      <c r="H1972" s="7">
        <f>VALUE(IF(data_to_clean[[#This Row],[multiplicity]]="Million",_xlfn.CONCAT(SUBSTITUTE(data_to_clean[[#This Row],[number]],".",""),"00000"),_xlfn.CONCAT(SUBSTITUTE(data_to_clean[[#This Row],[number]],".",""),"00000000")))</f>
        <v>21500000</v>
      </c>
      <c r="I1972" t="s">
        <v>7425</v>
      </c>
      <c r="J1972">
        <f>ROUND(VALUE(SUBSTITUTE(data_to_clean[[#This Row],[growth_%]],".",",")),0)</f>
        <v>204</v>
      </c>
      <c r="K1972" t="s">
        <v>233</v>
      </c>
      <c r="L1972">
        <v>32</v>
      </c>
      <c r="M1972">
        <v>22</v>
      </c>
      <c r="N1972">
        <v>2010</v>
      </c>
      <c r="O1972">
        <v>2</v>
      </c>
      <c r="P1972" t="s">
        <v>89</v>
      </c>
      <c r="Q1972" t="b">
        <f>AND(ISNUMBER(data_to_clean[[#This Row],[revenue_formatted]]),ISNUMBER(data_to_clean[[#This Row],[growth_formatted_%]]),ISNUMBER(data_to_clean[[#This Row],[workers]]),ISNUMBER(data_to_clean[[#This Row],[previous_workers]]),ISNUMBER(data_to_clean[[#This Row],[founded]]),ISNUMBER(data_to_clean[[#This Row],[yrs_on_list]]))</f>
        <v>1</v>
      </c>
    </row>
    <row r="1973" spans="1:17" x14ac:dyDescent="0.25">
      <c r="A1973">
        <v>1968</v>
      </c>
      <c r="B1973" t="s">
        <v>7426</v>
      </c>
      <c r="C1973" t="s">
        <v>1011</v>
      </c>
      <c r="D1973" t="str">
        <f>VLOOKUP(data_to_clean[[#This Row],[state]],abbreviation_table[],2,FALSE)</f>
        <v>Nebraska</v>
      </c>
      <c r="E1973" t="s">
        <v>7428</v>
      </c>
      <c r="F1973" t="str">
        <f>TRIM(LEFT(data_to_clean[[#This Row],[revenue]],FIND(" ",data_to_clean[[#This Row],[revenue]])))</f>
        <v>57</v>
      </c>
      <c r="G1973" t="str">
        <f>RIGHT(data_to_clean[[#This Row],[revenue]],LEN(data_to_clean[[#This Row],[revenue]])-FIND(" ",data_to_clean[[#This Row],[revenue]]))</f>
        <v>Million</v>
      </c>
      <c r="H1973" s="7">
        <f>VALUE(IF(data_to_clean[[#This Row],[multiplicity]]="Million",_xlfn.CONCAT(SUBSTITUTE(data_to_clean[[#This Row],[number]],".",""),"00000"),_xlfn.CONCAT(SUBSTITUTE(data_to_clean[[#This Row],[number]],".",""),"00000000")))</f>
        <v>5700000</v>
      </c>
      <c r="I1973" t="s">
        <v>7429</v>
      </c>
      <c r="J1973">
        <f>ROUND(VALUE(SUBSTITUTE(data_to_clean[[#This Row],[growth_%]],".",",")),0)</f>
        <v>204</v>
      </c>
      <c r="K1973" t="s">
        <v>55</v>
      </c>
      <c r="L1973">
        <v>270</v>
      </c>
      <c r="M1973">
        <v>98</v>
      </c>
      <c r="N1973">
        <v>2008</v>
      </c>
      <c r="O1973">
        <v>6</v>
      </c>
      <c r="P1973" t="s">
        <v>3633</v>
      </c>
      <c r="Q1973" t="b">
        <f>AND(ISNUMBER(data_to_clean[[#This Row],[revenue_formatted]]),ISNUMBER(data_to_clean[[#This Row],[growth_formatted_%]]),ISNUMBER(data_to_clean[[#This Row],[workers]]),ISNUMBER(data_to_clean[[#This Row],[previous_workers]]),ISNUMBER(data_to_clean[[#This Row],[founded]]),ISNUMBER(data_to_clean[[#This Row],[yrs_on_list]]))</f>
        <v>1</v>
      </c>
    </row>
    <row r="1974" spans="1:17" x14ac:dyDescent="0.25">
      <c r="A1974">
        <v>1969</v>
      </c>
      <c r="B1974" t="s">
        <v>7430</v>
      </c>
      <c r="C1974" t="s">
        <v>7432</v>
      </c>
      <c r="D1974" t="str">
        <f>VLOOKUP(data_to_clean[[#This Row],[state]],abbreviation_table[],2,FALSE)</f>
        <v>Vermont</v>
      </c>
      <c r="E1974" t="s">
        <v>911</v>
      </c>
      <c r="F1974" t="str">
        <f>TRIM(LEFT(data_to_clean[[#This Row],[revenue]],FIND(" ",data_to_clean[[#This Row],[revenue]])))</f>
        <v>2.7</v>
      </c>
      <c r="G1974" t="str">
        <f>RIGHT(data_to_clean[[#This Row],[revenue]],LEN(data_to_clean[[#This Row],[revenue]])-FIND(" ",data_to_clean[[#This Row],[revenue]]))</f>
        <v>Million</v>
      </c>
      <c r="H1974" s="7">
        <f>VALUE(IF(data_to_clean[[#This Row],[multiplicity]]="Million",_xlfn.CONCAT(SUBSTITUTE(data_to_clean[[#This Row],[number]],".",""),"00000"),_xlfn.CONCAT(SUBSTITUTE(data_to_clean[[#This Row],[number]],".",""),"00000000")))</f>
        <v>2700000</v>
      </c>
      <c r="I1974" t="s">
        <v>7433</v>
      </c>
      <c r="J1974">
        <f>ROUND(VALUE(SUBSTITUTE(data_to_clean[[#This Row],[growth_%]],".",",")),0)</f>
        <v>204</v>
      </c>
      <c r="K1974" t="s">
        <v>18</v>
      </c>
      <c r="L1974">
        <v>23</v>
      </c>
      <c r="M1974">
        <v>12</v>
      </c>
      <c r="N1974">
        <v>2009</v>
      </c>
      <c r="O1974">
        <v>1</v>
      </c>
      <c r="P1974" t="s">
        <v>7434</v>
      </c>
      <c r="Q1974" t="b">
        <f>AND(ISNUMBER(data_to_clean[[#This Row],[revenue_formatted]]),ISNUMBER(data_to_clean[[#This Row],[growth_formatted_%]]),ISNUMBER(data_to_clean[[#This Row],[workers]]),ISNUMBER(data_to_clean[[#This Row],[previous_workers]]),ISNUMBER(data_to_clean[[#This Row],[founded]]),ISNUMBER(data_to_clean[[#This Row],[yrs_on_list]]))</f>
        <v>1</v>
      </c>
    </row>
    <row r="1975" spans="1:17" x14ac:dyDescent="0.25">
      <c r="A1975">
        <v>1970</v>
      </c>
      <c r="B1975" t="s">
        <v>7435</v>
      </c>
      <c r="C1975" t="s">
        <v>66</v>
      </c>
      <c r="D1975" t="str">
        <f>VLOOKUP(data_to_clean[[#This Row],[state]],abbreviation_table[],2,FALSE)</f>
        <v>Virginia</v>
      </c>
      <c r="E1975" t="s">
        <v>798</v>
      </c>
      <c r="F1975" t="str">
        <f>TRIM(LEFT(data_to_clean[[#This Row],[revenue]],FIND(" ",data_to_clean[[#This Row],[revenue]])))</f>
        <v>3</v>
      </c>
      <c r="G1975" t="str">
        <f>RIGHT(data_to_clean[[#This Row],[revenue]],LEN(data_to_clean[[#This Row],[revenue]])-FIND(" ",data_to_clean[[#This Row],[revenue]]))</f>
        <v>Million</v>
      </c>
      <c r="H1975" s="7">
        <f>VALUE(IF(data_to_clean[[#This Row],[multiplicity]]="Million",_xlfn.CONCAT(SUBSTITUTE(data_to_clean[[#This Row],[number]],".",""),"00000"),_xlfn.CONCAT(SUBSTITUTE(data_to_clean[[#This Row],[number]],".",""),"00000000")))</f>
        <v>300000</v>
      </c>
      <c r="I1975" t="s">
        <v>7437</v>
      </c>
      <c r="J1975">
        <f>ROUND(VALUE(SUBSTITUTE(data_to_clean[[#This Row],[growth_%]],".",",")),0)</f>
        <v>204</v>
      </c>
      <c r="K1975" t="s">
        <v>297</v>
      </c>
      <c r="L1975">
        <v>0</v>
      </c>
      <c r="M1975">
        <v>4</v>
      </c>
      <c r="N1975">
        <v>2013</v>
      </c>
      <c r="O1975">
        <v>1</v>
      </c>
      <c r="P1975" t="s">
        <v>746</v>
      </c>
      <c r="Q1975" t="b">
        <f>AND(ISNUMBER(data_to_clean[[#This Row],[revenue_formatted]]),ISNUMBER(data_to_clean[[#This Row],[growth_formatted_%]]),ISNUMBER(data_to_clean[[#This Row],[workers]]),ISNUMBER(data_to_clean[[#This Row],[previous_workers]]),ISNUMBER(data_to_clean[[#This Row],[founded]]),ISNUMBER(data_to_clean[[#This Row],[yrs_on_list]]))</f>
        <v>1</v>
      </c>
    </row>
    <row r="1976" spans="1:17" x14ac:dyDescent="0.25">
      <c r="A1976">
        <v>1971</v>
      </c>
      <c r="B1976" t="s">
        <v>7438</v>
      </c>
      <c r="C1976" t="s">
        <v>66</v>
      </c>
      <c r="D1976" t="str">
        <f>VLOOKUP(data_to_clean[[#This Row],[state]],abbreviation_table[],2,FALSE)</f>
        <v>Virginia</v>
      </c>
      <c r="E1976" t="s">
        <v>126</v>
      </c>
      <c r="F1976" t="str">
        <f>TRIM(LEFT(data_to_clean[[#This Row],[revenue]],FIND(" ",data_to_clean[[#This Row],[revenue]])))</f>
        <v>19</v>
      </c>
      <c r="G1976" t="str">
        <f>RIGHT(data_to_clean[[#This Row],[revenue]],LEN(data_to_clean[[#This Row],[revenue]])-FIND(" ",data_to_clean[[#This Row],[revenue]]))</f>
        <v>Million</v>
      </c>
      <c r="H1976" s="7">
        <f>VALUE(IF(data_to_clean[[#This Row],[multiplicity]]="Million",_xlfn.CONCAT(SUBSTITUTE(data_to_clean[[#This Row],[number]],".",""),"00000"),_xlfn.CONCAT(SUBSTITUTE(data_to_clean[[#This Row],[number]],".",""),"00000000")))</f>
        <v>1900000</v>
      </c>
      <c r="I1976" t="s">
        <v>7440</v>
      </c>
      <c r="J1976">
        <f>ROUND(VALUE(SUBSTITUTE(data_to_clean[[#This Row],[growth_%]],".",",")),0)</f>
        <v>204</v>
      </c>
      <c r="K1976" t="s">
        <v>336</v>
      </c>
      <c r="L1976">
        <v>27</v>
      </c>
      <c r="M1976">
        <v>17</v>
      </c>
      <c r="N1976">
        <v>2007</v>
      </c>
      <c r="O1976">
        <v>1</v>
      </c>
      <c r="P1976" t="s">
        <v>7441</v>
      </c>
      <c r="Q1976" t="b">
        <f>AND(ISNUMBER(data_to_clean[[#This Row],[revenue_formatted]]),ISNUMBER(data_to_clean[[#This Row],[growth_formatted_%]]),ISNUMBER(data_to_clean[[#This Row],[workers]]),ISNUMBER(data_to_clean[[#This Row],[previous_workers]]),ISNUMBER(data_to_clean[[#This Row],[founded]]),ISNUMBER(data_to_clean[[#This Row],[yrs_on_list]]))</f>
        <v>1</v>
      </c>
    </row>
    <row r="1977" spans="1:17" x14ac:dyDescent="0.25">
      <c r="A1977">
        <v>1972</v>
      </c>
      <c r="B1977" t="s">
        <v>7442</v>
      </c>
      <c r="C1977" t="s">
        <v>52</v>
      </c>
      <c r="D1977" t="str">
        <f>VLOOKUP(data_to_clean[[#This Row],[state]],abbreviation_table[],2,FALSE)</f>
        <v>Florida</v>
      </c>
      <c r="E1977" t="s">
        <v>493</v>
      </c>
      <c r="F1977" t="str">
        <f>TRIM(LEFT(data_to_clean[[#This Row],[revenue]],FIND(" ",data_to_clean[[#This Row],[revenue]])))</f>
        <v>3.9</v>
      </c>
      <c r="G1977" t="str">
        <f>RIGHT(data_to_clean[[#This Row],[revenue]],LEN(data_to_clean[[#This Row],[revenue]])-FIND(" ",data_to_clean[[#This Row],[revenue]]))</f>
        <v>Million</v>
      </c>
      <c r="H1977" s="7">
        <f>VALUE(IF(data_to_clean[[#This Row],[multiplicity]]="Million",_xlfn.CONCAT(SUBSTITUTE(data_to_clean[[#This Row],[number]],".",""),"00000"),_xlfn.CONCAT(SUBSTITUTE(data_to_clean[[#This Row],[number]],".",""),"00000000")))</f>
        <v>3900000</v>
      </c>
      <c r="I1977" t="s">
        <v>7444</v>
      </c>
      <c r="J1977">
        <f>ROUND(VALUE(SUBSTITUTE(data_to_clean[[#This Row],[growth_%]],".",",")),0)</f>
        <v>204</v>
      </c>
      <c r="K1977" t="s">
        <v>156</v>
      </c>
      <c r="L1977">
        <v>26</v>
      </c>
      <c r="M1977">
        <v>8</v>
      </c>
      <c r="N1977">
        <v>2013</v>
      </c>
      <c r="O1977">
        <v>2</v>
      </c>
      <c r="P1977" t="s">
        <v>7445</v>
      </c>
      <c r="Q1977" t="b">
        <f>AND(ISNUMBER(data_to_clean[[#This Row],[revenue_formatted]]),ISNUMBER(data_to_clean[[#This Row],[growth_formatted_%]]),ISNUMBER(data_to_clean[[#This Row],[workers]]),ISNUMBER(data_to_clean[[#This Row],[previous_workers]]),ISNUMBER(data_to_clean[[#This Row],[founded]]),ISNUMBER(data_to_clean[[#This Row],[yrs_on_list]]))</f>
        <v>1</v>
      </c>
    </row>
    <row r="1978" spans="1:17" x14ac:dyDescent="0.25">
      <c r="A1978">
        <v>1973</v>
      </c>
      <c r="B1978" t="s">
        <v>7446</v>
      </c>
      <c r="C1978" t="s">
        <v>30</v>
      </c>
      <c r="D1978" t="str">
        <f>VLOOKUP(data_to_clean[[#This Row],[state]],abbreviation_table[],2,FALSE)</f>
        <v>Texas</v>
      </c>
      <c r="E1978" t="s">
        <v>1080</v>
      </c>
      <c r="F1978" t="str">
        <f>TRIM(LEFT(data_to_clean[[#This Row],[revenue]],FIND(" ",data_to_clean[[#This Row],[revenue]])))</f>
        <v>7.7</v>
      </c>
      <c r="G1978" t="str">
        <f>RIGHT(data_to_clean[[#This Row],[revenue]],LEN(data_to_clean[[#This Row],[revenue]])-FIND(" ",data_to_clean[[#This Row],[revenue]]))</f>
        <v>Million</v>
      </c>
      <c r="H1978" s="7">
        <f>VALUE(IF(data_to_clean[[#This Row],[multiplicity]]="Million",_xlfn.CONCAT(SUBSTITUTE(data_to_clean[[#This Row],[number]],".",""),"00000"),_xlfn.CONCAT(SUBSTITUTE(data_to_clean[[#This Row],[number]],".",""),"00000000")))</f>
        <v>7700000</v>
      </c>
      <c r="I1978" t="s">
        <v>7448</v>
      </c>
      <c r="J1978">
        <f>ROUND(VALUE(SUBSTITUTE(data_to_clean[[#This Row],[growth_%]],".",",")),0)</f>
        <v>204</v>
      </c>
      <c r="K1978" t="s">
        <v>233</v>
      </c>
      <c r="L1978">
        <v>25</v>
      </c>
      <c r="M1978">
        <v>8</v>
      </c>
      <c r="N1978">
        <v>2014</v>
      </c>
      <c r="O1978">
        <v>1</v>
      </c>
      <c r="P1978" t="s">
        <v>251</v>
      </c>
      <c r="Q1978" t="b">
        <f>AND(ISNUMBER(data_to_clean[[#This Row],[revenue_formatted]]),ISNUMBER(data_to_clean[[#This Row],[growth_formatted_%]]),ISNUMBER(data_to_clean[[#This Row],[workers]]),ISNUMBER(data_to_clean[[#This Row],[previous_workers]]),ISNUMBER(data_to_clean[[#This Row],[founded]]),ISNUMBER(data_to_clean[[#This Row],[yrs_on_list]]))</f>
        <v>1</v>
      </c>
    </row>
    <row r="1979" spans="1:17" x14ac:dyDescent="0.25">
      <c r="A1979">
        <v>1974</v>
      </c>
      <c r="B1979" t="s">
        <v>7449</v>
      </c>
      <c r="C1979" t="s">
        <v>52</v>
      </c>
      <c r="D1979" t="str">
        <f>VLOOKUP(data_to_clean[[#This Row],[state]],abbreviation_table[],2,FALSE)</f>
        <v>Florida</v>
      </c>
      <c r="E1979" t="s">
        <v>7451</v>
      </c>
      <c r="F1979" t="str">
        <f>TRIM(LEFT(data_to_clean[[#This Row],[revenue]],FIND(" ",data_to_clean[[#This Row],[revenue]])))</f>
        <v>229.8</v>
      </c>
      <c r="G1979" t="str">
        <f>RIGHT(data_to_clean[[#This Row],[revenue]],LEN(data_to_clean[[#This Row],[revenue]])-FIND(" ",data_to_clean[[#This Row],[revenue]]))</f>
        <v>Million</v>
      </c>
      <c r="H1979" s="7">
        <f>VALUE(IF(data_to_clean[[#This Row],[multiplicity]]="Million",_xlfn.CONCAT(SUBSTITUTE(data_to_clean[[#This Row],[number]],".",""),"00000"),_xlfn.CONCAT(SUBSTITUTE(data_to_clean[[#This Row],[number]],".",""),"00000000")))</f>
        <v>229800000</v>
      </c>
      <c r="I1979" t="s">
        <v>7452</v>
      </c>
      <c r="J1979">
        <f>ROUND(VALUE(SUBSTITUTE(data_to_clean[[#This Row],[growth_%]],".",",")),0)</f>
        <v>204</v>
      </c>
      <c r="K1979" t="s">
        <v>55</v>
      </c>
      <c r="L1979">
        <v>1626</v>
      </c>
      <c r="M1979">
        <v>250</v>
      </c>
      <c r="N1979">
        <v>2008</v>
      </c>
      <c r="O1979">
        <v>7</v>
      </c>
      <c r="P1979" t="s">
        <v>1315</v>
      </c>
      <c r="Q1979" t="b">
        <f>AND(ISNUMBER(data_to_clean[[#This Row],[revenue_formatted]]),ISNUMBER(data_to_clean[[#This Row],[growth_formatted_%]]),ISNUMBER(data_to_clean[[#This Row],[workers]]),ISNUMBER(data_to_clean[[#This Row],[previous_workers]]),ISNUMBER(data_to_clean[[#This Row],[founded]]),ISNUMBER(data_to_clean[[#This Row],[yrs_on_list]]))</f>
        <v>1</v>
      </c>
    </row>
    <row r="1980" spans="1:17" x14ac:dyDescent="0.25">
      <c r="A1980">
        <v>1975</v>
      </c>
      <c r="B1980" t="s">
        <v>7453</v>
      </c>
      <c r="C1980" t="s">
        <v>30</v>
      </c>
      <c r="D1980" t="str">
        <f>VLOOKUP(data_to_clean[[#This Row],[state]],abbreviation_table[],2,FALSE)</f>
        <v>Texas</v>
      </c>
      <c r="E1980" t="s">
        <v>7455</v>
      </c>
      <c r="F1980" t="str">
        <f>TRIM(LEFT(data_to_clean[[#This Row],[revenue]],FIND(" ",data_to_clean[[#This Row],[revenue]])))</f>
        <v>26.7</v>
      </c>
      <c r="G1980" t="str">
        <f>RIGHT(data_to_clean[[#This Row],[revenue]],LEN(data_to_clean[[#This Row],[revenue]])-FIND(" ",data_to_clean[[#This Row],[revenue]]))</f>
        <v>Million</v>
      </c>
      <c r="H1980" s="7">
        <f>VALUE(IF(data_to_clean[[#This Row],[multiplicity]]="Million",_xlfn.CONCAT(SUBSTITUTE(data_to_clean[[#This Row],[number]],".",""),"00000"),_xlfn.CONCAT(SUBSTITUTE(data_to_clean[[#This Row],[number]],".",""),"00000000")))</f>
        <v>26700000</v>
      </c>
      <c r="I1980" t="s">
        <v>7456</v>
      </c>
      <c r="J1980">
        <f>ROUND(VALUE(SUBSTITUTE(data_to_clean[[#This Row],[growth_%]],".",",")),0)</f>
        <v>203</v>
      </c>
      <c r="K1980" t="s">
        <v>55</v>
      </c>
      <c r="L1980">
        <v>220</v>
      </c>
      <c r="M1980">
        <v>55</v>
      </c>
      <c r="N1980">
        <v>2012</v>
      </c>
      <c r="O1980">
        <v>3</v>
      </c>
      <c r="P1980" t="s">
        <v>34</v>
      </c>
      <c r="Q1980" t="b">
        <f>AND(ISNUMBER(data_to_clean[[#This Row],[revenue_formatted]]),ISNUMBER(data_to_clean[[#This Row],[growth_formatted_%]]),ISNUMBER(data_to_clean[[#This Row],[workers]]),ISNUMBER(data_to_clean[[#This Row],[previous_workers]]),ISNUMBER(data_to_clean[[#This Row],[founded]]),ISNUMBER(data_to_clean[[#This Row],[yrs_on_list]]))</f>
        <v>1</v>
      </c>
    </row>
    <row r="1981" spans="1:17" x14ac:dyDescent="0.25">
      <c r="A1981">
        <v>1976</v>
      </c>
      <c r="B1981" t="s">
        <v>7457</v>
      </c>
      <c r="C1981" t="s">
        <v>80</v>
      </c>
      <c r="D1981" t="str">
        <f>VLOOKUP(data_to_clean[[#This Row],[state]],abbreviation_table[],2,FALSE)</f>
        <v>California</v>
      </c>
      <c r="E1981" t="s">
        <v>875</v>
      </c>
      <c r="F1981" t="str">
        <f>TRIM(LEFT(data_to_clean[[#This Row],[revenue]],FIND(" ",data_to_clean[[#This Row],[revenue]])))</f>
        <v>14.2</v>
      </c>
      <c r="G1981" t="str">
        <f>RIGHT(data_to_clean[[#This Row],[revenue]],LEN(data_to_clean[[#This Row],[revenue]])-FIND(" ",data_to_clean[[#This Row],[revenue]]))</f>
        <v>Million</v>
      </c>
      <c r="H1981" s="7">
        <f>VALUE(IF(data_to_clean[[#This Row],[multiplicity]]="Million",_xlfn.CONCAT(SUBSTITUTE(data_to_clean[[#This Row],[number]],".",""),"00000"),_xlfn.CONCAT(SUBSTITUTE(data_to_clean[[#This Row],[number]],".",""),"00000000")))</f>
        <v>14200000</v>
      </c>
      <c r="I1981" t="s">
        <v>7459</v>
      </c>
      <c r="J1981">
        <f>ROUND(VALUE(SUBSTITUTE(data_to_clean[[#This Row],[growth_%]],".",",")),0)</f>
        <v>203</v>
      </c>
      <c r="K1981" t="s">
        <v>40</v>
      </c>
      <c r="L1981">
        <v>65</v>
      </c>
      <c r="M1981">
        <v>12</v>
      </c>
      <c r="N1981">
        <v>2012</v>
      </c>
      <c r="O1981">
        <v>1</v>
      </c>
      <c r="P1981" t="s">
        <v>7460</v>
      </c>
      <c r="Q1981" t="b">
        <f>AND(ISNUMBER(data_to_clean[[#This Row],[revenue_formatted]]),ISNUMBER(data_to_clean[[#This Row],[growth_formatted_%]]),ISNUMBER(data_to_clean[[#This Row],[workers]]),ISNUMBER(data_to_clean[[#This Row],[previous_workers]]),ISNUMBER(data_to_clean[[#This Row],[founded]]),ISNUMBER(data_to_clean[[#This Row],[yrs_on_list]]))</f>
        <v>1</v>
      </c>
    </row>
    <row r="1982" spans="1:17" x14ac:dyDescent="0.25">
      <c r="A1982">
        <v>1977</v>
      </c>
      <c r="B1982" t="s">
        <v>7461</v>
      </c>
      <c r="C1982" t="s">
        <v>52</v>
      </c>
      <c r="D1982" t="str">
        <f>VLOOKUP(data_to_clean[[#This Row],[state]],abbreviation_table[],2,FALSE)</f>
        <v>Florida</v>
      </c>
      <c r="E1982" t="s">
        <v>957</v>
      </c>
      <c r="F1982" t="str">
        <f>TRIM(LEFT(data_to_clean[[#This Row],[revenue]],FIND(" ",data_to_clean[[#This Row],[revenue]])))</f>
        <v>2.2</v>
      </c>
      <c r="G1982" t="str">
        <f>RIGHT(data_to_clean[[#This Row],[revenue]],LEN(data_to_clean[[#This Row],[revenue]])-FIND(" ",data_to_clean[[#This Row],[revenue]]))</f>
        <v>Million</v>
      </c>
      <c r="H1982" s="7">
        <f>VALUE(IF(data_to_clean[[#This Row],[multiplicity]]="Million",_xlfn.CONCAT(SUBSTITUTE(data_to_clean[[#This Row],[number]],".",""),"00000"),_xlfn.CONCAT(SUBSTITUTE(data_to_clean[[#This Row],[number]],".",""),"00000000")))</f>
        <v>2200000</v>
      </c>
      <c r="I1982" t="s">
        <v>7463</v>
      </c>
      <c r="J1982">
        <f>ROUND(VALUE(SUBSTITUTE(data_to_clean[[#This Row],[growth_%]],".",",")),0)</f>
        <v>203</v>
      </c>
      <c r="K1982" t="s">
        <v>69</v>
      </c>
      <c r="L1982">
        <v>16</v>
      </c>
      <c r="M1982">
        <v>8</v>
      </c>
      <c r="N1982">
        <v>2014</v>
      </c>
      <c r="O1982">
        <v>1</v>
      </c>
      <c r="P1982" t="s">
        <v>4343</v>
      </c>
      <c r="Q1982" t="b">
        <f>AND(ISNUMBER(data_to_clean[[#This Row],[revenue_formatted]]),ISNUMBER(data_to_clean[[#This Row],[growth_formatted_%]]),ISNUMBER(data_to_clean[[#This Row],[workers]]),ISNUMBER(data_to_clean[[#This Row],[previous_workers]]),ISNUMBER(data_to_clean[[#This Row],[founded]]),ISNUMBER(data_to_clean[[#This Row],[yrs_on_list]]))</f>
        <v>1</v>
      </c>
    </row>
    <row r="1983" spans="1:17" x14ac:dyDescent="0.25">
      <c r="A1983">
        <v>1978</v>
      </c>
      <c r="B1983" t="s">
        <v>7464</v>
      </c>
      <c r="C1983" t="s">
        <v>105</v>
      </c>
      <c r="D1983" t="str">
        <f>VLOOKUP(data_to_clean[[#This Row],[state]],abbreviation_table[],2,FALSE)</f>
        <v>New York</v>
      </c>
      <c r="E1983" t="s">
        <v>957</v>
      </c>
      <c r="F1983" t="str">
        <f>TRIM(LEFT(data_to_clean[[#This Row],[revenue]],FIND(" ",data_to_clean[[#This Row],[revenue]])))</f>
        <v>2.2</v>
      </c>
      <c r="G1983" t="str">
        <f>RIGHT(data_to_clean[[#This Row],[revenue]],LEN(data_to_clean[[#This Row],[revenue]])-FIND(" ",data_to_clean[[#This Row],[revenue]]))</f>
        <v>Million</v>
      </c>
      <c r="H1983" s="7">
        <f>VALUE(IF(data_to_clean[[#This Row],[multiplicity]]="Million",_xlfn.CONCAT(SUBSTITUTE(data_to_clean[[#This Row],[number]],".",""),"00000"),_xlfn.CONCAT(SUBSTITUTE(data_to_clean[[#This Row],[number]],".",""),"00000000")))</f>
        <v>2200000</v>
      </c>
      <c r="I1983" t="s">
        <v>7466</v>
      </c>
      <c r="J1983">
        <f>ROUND(VALUE(SUBSTITUTE(data_to_clean[[#This Row],[growth_%]],".",",")),0)</f>
        <v>203</v>
      </c>
      <c r="K1983" t="s">
        <v>48</v>
      </c>
      <c r="L1983">
        <v>6</v>
      </c>
      <c r="M1983">
        <v>3</v>
      </c>
      <c r="N1983">
        <v>2013</v>
      </c>
      <c r="O1983">
        <v>1</v>
      </c>
      <c r="P1983" t="s">
        <v>2355</v>
      </c>
      <c r="Q1983" t="b">
        <f>AND(ISNUMBER(data_to_clean[[#This Row],[revenue_formatted]]),ISNUMBER(data_to_clean[[#This Row],[growth_formatted_%]]),ISNUMBER(data_to_clean[[#This Row],[workers]]),ISNUMBER(data_to_clean[[#This Row],[previous_workers]]),ISNUMBER(data_to_clean[[#This Row],[founded]]),ISNUMBER(data_to_clean[[#This Row],[yrs_on_list]]))</f>
        <v>1</v>
      </c>
    </row>
    <row r="1984" spans="1:17" x14ac:dyDescent="0.25">
      <c r="A1984">
        <v>1979</v>
      </c>
      <c r="B1984" t="s">
        <v>7467</v>
      </c>
      <c r="C1984" t="s">
        <v>74</v>
      </c>
      <c r="D1984" t="str">
        <f>VLOOKUP(data_to_clean[[#This Row],[state]],abbreviation_table[],2,FALSE)</f>
        <v>Ohio</v>
      </c>
      <c r="E1984" t="s">
        <v>334</v>
      </c>
      <c r="F1984" t="str">
        <f>TRIM(LEFT(data_to_clean[[#This Row],[revenue]],FIND(" ",data_to_clean[[#This Row],[revenue]])))</f>
        <v>5.1</v>
      </c>
      <c r="G1984" t="str">
        <f>RIGHT(data_to_clean[[#This Row],[revenue]],LEN(data_to_clean[[#This Row],[revenue]])-FIND(" ",data_to_clean[[#This Row],[revenue]]))</f>
        <v>Million</v>
      </c>
      <c r="H1984" s="7">
        <f>VALUE(IF(data_to_clean[[#This Row],[multiplicity]]="Million",_xlfn.CONCAT(SUBSTITUTE(data_to_clean[[#This Row],[number]],".",""),"00000"),_xlfn.CONCAT(SUBSTITUTE(data_to_clean[[#This Row],[number]],".",""),"00000000")))</f>
        <v>5100000</v>
      </c>
      <c r="I1984" t="s">
        <v>7469</v>
      </c>
      <c r="J1984">
        <f>ROUND(VALUE(SUBSTITUTE(data_to_clean[[#This Row],[growth_%]],".",",")),0)</f>
        <v>203</v>
      </c>
      <c r="K1984" t="s">
        <v>233</v>
      </c>
      <c r="L1984">
        <v>17</v>
      </c>
      <c r="M1984">
        <v>7</v>
      </c>
      <c r="N1984">
        <v>2009</v>
      </c>
      <c r="O1984">
        <v>1</v>
      </c>
      <c r="P1984" t="s">
        <v>7470</v>
      </c>
      <c r="Q1984" t="b">
        <f>AND(ISNUMBER(data_to_clean[[#This Row],[revenue_formatted]]),ISNUMBER(data_to_clean[[#This Row],[growth_formatted_%]]),ISNUMBER(data_to_clean[[#This Row],[workers]]),ISNUMBER(data_to_clean[[#This Row],[previous_workers]]),ISNUMBER(data_to_clean[[#This Row],[founded]]),ISNUMBER(data_to_clean[[#This Row],[yrs_on_list]]))</f>
        <v>1</v>
      </c>
    </row>
    <row r="1985" spans="1:17" x14ac:dyDescent="0.25">
      <c r="A1985">
        <v>1980</v>
      </c>
      <c r="B1985" t="s">
        <v>7471</v>
      </c>
      <c r="C1985" t="s">
        <v>503</v>
      </c>
      <c r="D1985" t="str">
        <f>VLOOKUP(data_to_clean[[#This Row],[state]],abbreviation_table[],2,FALSE)</f>
        <v>Illinois</v>
      </c>
      <c r="E1985" t="s">
        <v>7473</v>
      </c>
      <c r="F1985" t="str">
        <f>TRIM(LEFT(data_to_clean[[#This Row],[revenue]],FIND(" ",data_to_clean[[#This Row],[revenue]])))</f>
        <v>84.9</v>
      </c>
      <c r="G1985" t="str">
        <f>RIGHT(data_to_clean[[#This Row],[revenue]],LEN(data_to_clean[[#This Row],[revenue]])-FIND(" ",data_to_clean[[#This Row],[revenue]]))</f>
        <v>Million</v>
      </c>
      <c r="H1985" s="7">
        <f>VALUE(IF(data_to_clean[[#This Row],[multiplicity]]="Million",_xlfn.CONCAT(SUBSTITUTE(data_to_clean[[#This Row],[number]],".",""),"00000"),_xlfn.CONCAT(SUBSTITUTE(data_to_clean[[#This Row],[number]],".",""),"00000000")))</f>
        <v>84900000</v>
      </c>
      <c r="I1985" t="s">
        <v>7474</v>
      </c>
      <c r="J1985">
        <f>ROUND(VALUE(SUBSTITUTE(data_to_clean[[#This Row],[growth_%]],".",",")),0)</f>
        <v>202</v>
      </c>
      <c r="K1985" t="s">
        <v>25</v>
      </c>
      <c r="L1985">
        <v>137</v>
      </c>
      <c r="M1985">
        <v>32</v>
      </c>
      <c r="N1985">
        <v>2006</v>
      </c>
      <c r="O1985">
        <v>4</v>
      </c>
      <c r="P1985" t="s">
        <v>7475</v>
      </c>
      <c r="Q1985" t="b">
        <f>AND(ISNUMBER(data_to_clean[[#This Row],[revenue_formatted]]),ISNUMBER(data_to_clean[[#This Row],[growth_formatted_%]]),ISNUMBER(data_to_clean[[#This Row],[workers]]),ISNUMBER(data_to_clean[[#This Row],[previous_workers]]),ISNUMBER(data_to_clean[[#This Row],[founded]]),ISNUMBER(data_to_clean[[#This Row],[yrs_on_list]]))</f>
        <v>1</v>
      </c>
    </row>
    <row r="1986" spans="1:17" x14ac:dyDescent="0.25">
      <c r="A1986">
        <v>1981</v>
      </c>
      <c r="B1986" t="s">
        <v>7476</v>
      </c>
      <c r="C1986" t="s">
        <v>503</v>
      </c>
      <c r="D1986" t="str">
        <f>VLOOKUP(data_to_clean[[#This Row],[state]],abbreviation_table[],2,FALSE)</f>
        <v>Illinois</v>
      </c>
      <c r="E1986" t="s">
        <v>5769</v>
      </c>
      <c r="F1986" t="str">
        <f>TRIM(LEFT(data_to_clean[[#This Row],[revenue]],FIND(" ",data_to_clean[[#This Row],[revenue]])))</f>
        <v>62.4</v>
      </c>
      <c r="G1986" t="str">
        <f>RIGHT(data_to_clean[[#This Row],[revenue]],LEN(data_to_clean[[#This Row],[revenue]])-FIND(" ",data_to_clean[[#This Row],[revenue]]))</f>
        <v>Million</v>
      </c>
      <c r="H1986" s="7">
        <f>VALUE(IF(data_to_clean[[#This Row],[multiplicity]]="Million",_xlfn.CONCAT(SUBSTITUTE(data_to_clean[[#This Row],[number]],".",""),"00000"),_xlfn.CONCAT(SUBSTITUTE(data_to_clean[[#This Row],[number]],".",""),"00000000")))</f>
        <v>62400000</v>
      </c>
      <c r="I1986" t="s">
        <v>7478</v>
      </c>
      <c r="J1986">
        <f>ROUND(VALUE(SUBSTITUTE(data_to_clean[[#This Row],[growth_%]],".",",")),0)</f>
        <v>202</v>
      </c>
      <c r="K1986" t="s">
        <v>336</v>
      </c>
      <c r="L1986">
        <v>57</v>
      </c>
      <c r="M1986">
        <v>23</v>
      </c>
      <c r="N1986">
        <v>1999</v>
      </c>
      <c r="O1986">
        <v>2</v>
      </c>
      <c r="P1986" t="s">
        <v>506</v>
      </c>
      <c r="Q1986" t="b">
        <f>AND(ISNUMBER(data_to_clean[[#This Row],[revenue_formatted]]),ISNUMBER(data_to_clean[[#This Row],[growth_formatted_%]]),ISNUMBER(data_to_clean[[#This Row],[workers]]),ISNUMBER(data_to_clean[[#This Row],[previous_workers]]),ISNUMBER(data_to_clean[[#This Row],[founded]]),ISNUMBER(data_to_clean[[#This Row],[yrs_on_list]]))</f>
        <v>1</v>
      </c>
    </row>
    <row r="1987" spans="1:17" x14ac:dyDescent="0.25">
      <c r="A1987">
        <v>1982</v>
      </c>
      <c r="B1987" t="s">
        <v>7479</v>
      </c>
      <c r="C1987" t="s">
        <v>80</v>
      </c>
      <c r="D1987" t="str">
        <f>VLOOKUP(data_to_clean[[#This Row],[state]],abbreviation_table[],2,FALSE)</f>
        <v>California</v>
      </c>
      <c r="E1987" t="s">
        <v>301</v>
      </c>
      <c r="F1987" t="str">
        <f>TRIM(LEFT(data_to_clean[[#This Row],[revenue]],FIND(" ",data_to_clean[[#This Row],[revenue]])))</f>
        <v>7.1</v>
      </c>
      <c r="G1987" t="str">
        <f>RIGHT(data_to_clean[[#This Row],[revenue]],LEN(data_to_clean[[#This Row],[revenue]])-FIND(" ",data_to_clean[[#This Row],[revenue]]))</f>
        <v>Million</v>
      </c>
      <c r="H1987" s="7">
        <f>VALUE(IF(data_to_clean[[#This Row],[multiplicity]]="Million",_xlfn.CONCAT(SUBSTITUTE(data_to_clean[[#This Row],[number]],".",""),"00000"),_xlfn.CONCAT(SUBSTITUTE(data_to_clean[[#This Row],[number]],".",""),"00000000")))</f>
        <v>7100000</v>
      </c>
      <c r="I1987" t="s">
        <v>7481</v>
      </c>
      <c r="J1987">
        <f>ROUND(VALUE(SUBSTITUTE(data_to_clean[[#This Row],[growth_%]],".",",")),0)</f>
        <v>202</v>
      </c>
      <c r="K1987" t="s">
        <v>18</v>
      </c>
      <c r="L1987">
        <v>28</v>
      </c>
      <c r="M1987">
        <v>3</v>
      </c>
      <c r="N1987">
        <v>2014</v>
      </c>
      <c r="O1987">
        <v>1</v>
      </c>
      <c r="P1987" t="s">
        <v>83</v>
      </c>
      <c r="Q1987" t="b">
        <f>AND(ISNUMBER(data_to_clean[[#This Row],[revenue_formatted]]),ISNUMBER(data_to_clean[[#This Row],[growth_formatted_%]]),ISNUMBER(data_to_clean[[#This Row],[workers]]),ISNUMBER(data_to_clean[[#This Row],[previous_workers]]),ISNUMBER(data_to_clean[[#This Row],[founded]]),ISNUMBER(data_to_clean[[#This Row],[yrs_on_list]]))</f>
        <v>1</v>
      </c>
    </row>
    <row r="1988" spans="1:17" x14ac:dyDescent="0.25">
      <c r="A1988">
        <v>1983</v>
      </c>
      <c r="B1988" t="s">
        <v>7482</v>
      </c>
      <c r="C1988" t="s">
        <v>30</v>
      </c>
      <c r="D1988" t="str">
        <f>VLOOKUP(data_to_clean[[#This Row],[state]],abbreviation_table[],2,FALSE)</f>
        <v>Texas</v>
      </c>
      <c r="E1988" t="s">
        <v>518</v>
      </c>
      <c r="F1988" t="str">
        <f>TRIM(LEFT(data_to_clean[[#This Row],[revenue]],FIND(" ",data_to_clean[[#This Row],[revenue]])))</f>
        <v>6.6</v>
      </c>
      <c r="G1988" t="str">
        <f>RIGHT(data_to_clean[[#This Row],[revenue]],LEN(data_to_clean[[#This Row],[revenue]])-FIND(" ",data_to_clean[[#This Row],[revenue]]))</f>
        <v>Million</v>
      </c>
      <c r="H1988" s="7">
        <f>VALUE(IF(data_to_clean[[#This Row],[multiplicity]]="Million",_xlfn.CONCAT(SUBSTITUTE(data_to_clean[[#This Row],[number]],".",""),"00000"),_xlfn.CONCAT(SUBSTITUTE(data_to_clean[[#This Row],[number]],".",""),"00000000")))</f>
        <v>6600000</v>
      </c>
      <c r="I1988" t="s">
        <v>7484</v>
      </c>
      <c r="J1988">
        <f>ROUND(VALUE(SUBSTITUTE(data_to_clean[[#This Row],[growth_%]],".",",")),0)</f>
        <v>202</v>
      </c>
      <c r="K1988" t="s">
        <v>297</v>
      </c>
      <c r="L1988">
        <v>10</v>
      </c>
      <c r="M1988">
        <v>6</v>
      </c>
      <c r="N1988">
        <v>2010</v>
      </c>
      <c r="O1988">
        <v>1</v>
      </c>
      <c r="P1988" t="s">
        <v>251</v>
      </c>
      <c r="Q1988" t="b">
        <f>AND(ISNUMBER(data_to_clean[[#This Row],[revenue_formatted]]),ISNUMBER(data_to_clean[[#This Row],[growth_formatted_%]]),ISNUMBER(data_to_clean[[#This Row],[workers]]),ISNUMBER(data_to_clean[[#This Row],[previous_workers]]),ISNUMBER(data_to_clean[[#This Row],[founded]]),ISNUMBER(data_to_clean[[#This Row],[yrs_on_list]]))</f>
        <v>1</v>
      </c>
    </row>
    <row r="1989" spans="1:17" x14ac:dyDescent="0.25">
      <c r="A1989">
        <v>1984</v>
      </c>
      <c r="B1989" t="s">
        <v>7485</v>
      </c>
      <c r="C1989" t="s">
        <v>86</v>
      </c>
      <c r="D1989" t="str">
        <f>VLOOKUP(data_to_clean[[#This Row],[state]],abbreviation_table[],2,FALSE)</f>
        <v>Colorado</v>
      </c>
      <c r="E1989" t="s">
        <v>528</v>
      </c>
      <c r="F1989" t="str">
        <f>TRIM(LEFT(data_to_clean[[#This Row],[revenue]],FIND(" ",data_to_clean[[#This Row],[revenue]])))</f>
        <v>7.4</v>
      </c>
      <c r="G1989" t="str">
        <f>RIGHT(data_to_clean[[#This Row],[revenue]],LEN(data_to_clean[[#This Row],[revenue]])-FIND(" ",data_to_clean[[#This Row],[revenue]]))</f>
        <v>Million</v>
      </c>
      <c r="H1989" s="7">
        <f>VALUE(IF(data_to_clean[[#This Row],[multiplicity]]="Million",_xlfn.CONCAT(SUBSTITUTE(data_to_clean[[#This Row],[number]],".",""),"00000"),_xlfn.CONCAT(SUBSTITUTE(data_to_clean[[#This Row],[number]],".",""),"00000000")))</f>
        <v>7400000</v>
      </c>
      <c r="I1989" t="s">
        <v>7487</v>
      </c>
      <c r="J1989">
        <f>ROUND(VALUE(SUBSTITUTE(data_to_clean[[#This Row],[growth_%]],".",",")),0)</f>
        <v>202</v>
      </c>
      <c r="K1989" t="s">
        <v>336</v>
      </c>
      <c r="L1989">
        <v>9</v>
      </c>
      <c r="M1989">
        <v>5</v>
      </c>
      <c r="N1989">
        <v>2013</v>
      </c>
      <c r="O1989">
        <v>1</v>
      </c>
      <c r="P1989" t="s">
        <v>7488</v>
      </c>
      <c r="Q1989" t="b">
        <f>AND(ISNUMBER(data_to_clean[[#This Row],[revenue_formatted]]),ISNUMBER(data_to_clean[[#This Row],[growth_formatted_%]]),ISNUMBER(data_to_clean[[#This Row],[workers]]),ISNUMBER(data_to_clean[[#This Row],[previous_workers]]),ISNUMBER(data_to_clean[[#This Row],[founded]]),ISNUMBER(data_to_clean[[#This Row],[yrs_on_list]]))</f>
        <v>1</v>
      </c>
    </row>
    <row r="1990" spans="1:17" x14ac:dyDescent="0.25">
      <c r="A1990">
        <v>1985</v>
      </c>
      <c r="B1990" t="s">
        <v>7489</v>
      </c>
      <c r="C1990" t="s">
        <v>243</v>
      </c>
      <c r="D1990" t="str">
        <f>VLOOKUP(data_to_clean[[#This Row],[state]],abbreviation_table[],2,FALSE)</f>
        <v>Maryland</v>
      </c>
      <c r="E1990" t="s">
        <v>493</v>
      </c>
      <c r="F1990" t="str">
        <f>TRIM(LEFT(data_to_clean[[#This Row],[revenue]],FIND(" ",data_to_clean[[#This Row],[revenue]])))</f>
        <v>3.9</v>
      </c>
      <c r="G1990" t="str">
        <f>RIGHT(data_to_clean[[#This Row],[revenue]],LEN(data_to_clean[[#This Row],[revenue]])-FIND(" ",data_to_clean[[#This Row],[revenue]]))</f>
        <v>Million</v>
      </c>
      <c r="H1990" s="7">
        <f>VALUE(IF(data_to_clean[[#This Row],[multiplicity]]="Million",_xlfn.CONCAT(SUBSTITUTE(data_to_clean[[#This Row],[number]],".",""),"00000"),_xlfn.CONCAT(SUBSTITUTE(data_to_clean[[#This Row],[number]],".",""),"00000000")))</f>
        <v>3900000</v>
      </c>
      <c r="I1990" t="s">
        <v>7491</v>
      </c>
      <c r="J1990">
        <f>ROUND(VALUE(SUBSTITUTE(data_to_clean[[#This Row],[growth_%]],".",",")),0)</f>
        <v>202</v>
      </c>
      <c r="K1990" t="s">
        <v>289</v>
      </c>
      <c r="L1990">
        <v>50</v>
      </c>
      <c r="M1990">
        <v>30</v>
      </c>
      <c r="N1990">
        <v>2010</v>
      </c>
      <c r="O1990">
        <v>2</v>
      </c>
      <c r="P1990" t="s">
        <v>7352</v>
      </c>
      <c r="Q1990" t="b">
        <f>AND(ISNUMBER(data_to_clean[[#This Row],[revenue_formatted]]),ISNUMBER(data_to_clean[[#This Row],[growth_formatted_%]]),ISNUMBER(data_to_clean[[#This Row],[workers]]),ISNUMBER(data_to_clean[[#This Row],[previous_workers]]),ISNUMBER(data_to_clean[[#This Row],[founded]]),ISNUMBER(data_to_clean[[#This Row],[yrs_on_list]]))</f>
        <v>1</v>
      </c>
    </row>
    <row r="1991" spans="1:17" x14ac:dyDescent="0.25">
      <c r="A1991">
        <v>1986</v>
      </c>
      <c r="B1991" t="s">
        <v>7492</v>
      </c>
      <c r="C1991" t="s">
        <v>166</v>
      </c>
      <c r="D1991" t="str">
        <f>VLOOKUP(data_to_clean[[#This Row],[state]],abbreviation_table[],2,FALSE)</f>
        <v>Utah</v>
      </c>
      <c r="E1991" t="s">
        <v>765</v>
      </c>
      <c r="F1991" t="str">
        <f>TRIM(LEFT(data_to_clean[[#This Row],[revenue]],FIND(" ",data_to_clean[[#This Row],[revenue]])))</f>
        <v>5.5</v>
      </c>
      <c r="G1991" t="str">
        <f>RIGHT(data_to_clean[[#This Row],[revenue]],LEN(data_to_clean[[#This Row],[revenue]])-FIND(" ",data_to_clean[[#This Row],[revenue]]))</f>
        <v>Million</v>
      </c>
      <c r="H1991" s="7">
        <f>VALUE(IF(data_to_clean[[#This Row],[multiplicity]]="Million",_xlfn.CONCAT(SUBSTITUTE(data_to_clean[[#This Row],[number]],".",""),"00000"),_xlfn.CONCAT(SUBSTITUTE(data_to_clean[[#This Row],[number]],".",""),"00000000")))</f>
        <v>5500000</v>
      </c>
      <c r="I1991" t="s">
        <v>7494</v>
      </c>
      <c r="J1991">
        <f>ROUND(VALUE(SUBSTITUTE(data_to_clean[[#This Row],[growth_%]],".",",")),0)</f>
        <v>202</v>
      </c>
      <c r="K1991" t="s">
        <v>40</v>
      </c>
      <c r="L1991">
        <v>20</v>
      </c>
      <c r="M1991">
        <v>10</v>
      </c>
      <c r="N1991">
        <v>2005</v>
      </c>
      <c r="O1991">
        <v>2</v>
      </c>
      <c r="P1991" t="s">
        <v>319</v>
      </c>
      <c r="Q1991" t="b">
        <f>AND(ISNUMBER(data_to_clean[[#This Row],[revenue_formatted]]),ISNUMBER(data_to_clean[[#This Row],[growth_formatted_%]]),ISNUMBER(data_to_clean[[#This Row],[workers]]),ISNUMBER(data_to_clean[[#This Row],[previous_workers]]),ISNUMBER(data_to_clean[[#This Row],[founded]]),ISNUMBER(data_to_clean[[#This Row],[yrs_on_list]]))</f>
        <v>1</v>
      </c>
    </row>
    <row r="1992" spans="1:17" x14ac:dyDescent="0.25">
      <c r="A1992">
        <v>1987</v>
      </c>
      <c r="B1992" t="s">
        <v>7495</v>
      </c>
      <c r="C1992" t="s">
        <v>86</v>
      </c>
      <c r="D1992" t="str">
        <f>VLOOKUP(data_to_clean[[#This Row],[state]],abbreviation_table[],2,FALSE)</f>
        <v>Colorado</v>
      </c>
      <c r="E1992" t="s">
        <v>896</v>
      </c>
      <c r="F1992" t="str">
        <f>TRIM(LEFT(data_to_clean[[#This Row],[revenue]],FIND(" ",data_to_clean[[#This Row],[revenue]])))</f>
        <v>10.3</v>
      </c>
      <c r="G1992" t="str">
        <f>RIGHT(data_to_clean[[#This Row],[revenue]],LEN(data_to_clean[[#This Row],[revenue]])-FIND(" ",data_to_clean[[#This Row],[revenue]]))</f>
        <v>Million</v>
      </c>
      <c r="H1992" s="7">
        <f>VALUE(IF(data_to_clean[[#This Row],[multiplicity]]="Million",_xlfn.CONCAT(SUBSTITUTE(data_to_clean[[#This Row],[number]],".",""),"00000"),_xlfn.CONCAT(SUBSTITUTE(data_to_clean[[#This Row],[number]],".",""),"00000000")))</f>
        <v>10300000</v>
      </c>
      <c r="I1992" t="s">
        <v>7497</v>
      </c>
      <c r="J1992">
        <f>ROUND(VALUE(SUBSTITUTE(data_to_clean[[#This Row],[growth_%]],".",",")),0)</f>
        <v>202</v>
      </c>
      <c r="K1992" t="s">
        <v>289</v>
      </c>
      <c r="L1992">
        <v>32</v>
      </c>
      <c r="M1992">
        <v>20</v>
      </c>
      <c r="N1992">
        <v>2011</v>
      </c>
      <c r="O1992">
        <v>4</v>
      </c>
      <c r="P1992" t="s">
        <v>7498</v>
      </c>
      <c r="Q1992" t="b">
        <f>AND(ISNUMBER(data_to_clean[[#This Row],[revenue_formatted]]),ISNUMBER(data_to_clean[[#This Row],[growth_formatted_%]]),ISNUMBER(data_to_clean[[#This Row],[workers]]),ISNUMBER(data_to_clean[[#This Row],[previous_workers]]),ISNUMBER(data_to_clean[[#This Row],[founded]]),ISNUMBER(data_to_clean[[#This Row],[yrs_on_list]]))</f>
        <v>1</v>
      </c>
    </row>
    <row r="1993" spans="1:17" x14ac:dyDescent="0.25">
      <c r="A1993">
        <v>1988</v>
      </c>
      <c r="B1993" t="s">
        <v>7499</v>
      </c>
      <c r="C1993" t="s">
        <v>74</v>
      </c>
      <c r="D1993" t="str">
        <f>VLOOKUP(data_to_clean[[#This Row],[state]],abbreviation_table[],2,FALSE)</f>
        <v>Ohio</v>
      </c>
      <c r="E1993" t="s">
        <v>7501</v>
      </c>
      <c r="F1993" t="str">
        <f>TRIM(LEFT(data_to_clean[[#This Row],[revenue]],FIND(" ",data_to_clean[[#This Row],[revenue]])))</f>
        <v>333.4</v>
      </c>
      <c r="G1993" t="str">
        <f>RIGHT(data_to_clean[[#This Row],[revenue]],LEN(data_to_clean[[#This Row],[revenue]])-FIND(" ",data_to_clean[[#This Row],[revenue]]))</f>
        <v>Million</v>
      </c>
      <c r="H1993" s="7">
        <f>VALUE(IF(data_to_clean[[#This Row],[multiplicity]]="Million",_xlfn.CONCAT(SUBSTITUTE(data_to_clean[[#This Row],[number]],".",""),"00000"),_xlfn.CONCAT(SUBSTITUTE(data_to_clean[[#This Row],[number]],".",""),"00000000")))</f>
        <v>333400000</v>
      </c>
      <c r="I1993" t="s">
        <v>7502</v>
      </c>
      <c r="J1993">
        <f>ROUND(VALUE(SUBSTITUTE(data_to_clean[[#This Row],[growth_%]],".",",")),0)</f>
        <v>202</v>
      </c>
      <c r="K1993" t="s">
        <v>107</v>
      </c>
      <c r="L1993">
        <v>2446</v>
      </c>
      <c r="M1993">
        <v>735</v>
      </c>
      <c r="N1993">
        <v>2003</v>
      </c>
      <c r="O1993">
        <v>6</v>
      </c>
      <c r="P1993" t="s">
        <v>7503</v>
      </c>
      <c r="Q1993" t="b">
        <f>AND(ISNUMBER(data_to_clean[[#This Row],[revenue_formatted]]),ISNUMBER(data_to_clean[[#This Row],[growth_formatted_%]]),ISNUMBER(data_to_clean[[#This Row],[workers]]),ISNUMBER(data_to_clean[[#This Row],[previous_workers]]),ISNUMBER(data_to_clean[[#This Row],[founded]]),ISNUMBER(data_to_clean[[#This Row],[yrs_on_list]]))</f>
        <v>1</v>
      </c>
    </row>
    <row r="1994" spans="1:17" x14ac:dyDescent="0.25">
      <c r="A1994">
        <v>1989</v>
      </c>
      <c r="B1994" t="s">
        <v>7504</v>
      </c>
      <c r="C1994" t="s">
        <v>166</v>
      </c>
      <c r="D1994" t="str">
        <f>VLOOKUP(data_to_clean[[#This Row],[state]],abbreviation_table[],2,FALSE)</f>
        <v>Utah</v>
      </c>
      <c r="E1994" t="s">
        <v>7506</v>
      </c>
      <c r="F1994" t="str">
        <f>TRIM(LEFT(data_to_clean[[#This Row],[revenue]],FIND(" ",data_to_clean[[#This Row],[revenue]])))</f>
        <v>46.8</v>
      </c>
      <c r="G1994" t="str">
        <f>RIGHT(data_to_clean[[#This Row],[revenue]],LEN(data_to_clean[[#This Row],[revenue]])-FIND(" ",data_to_clean[[#This Row],[revenue]]))</f>
        <v>Million</v>
      </c>
      <c r="H1994" s="7">
        <f>VALUE(IF(data_to_clean[[#This Row],[multiplicity]]="Million",_xlfn.CONCAT(SUBSTITUTE(data_to_clean[[#This Row],[number]],".",""),"00000"),_xlfn.CONCAT(SUBSTITUTE(data_to_clean[[#This Row],[number]],".",""),"00000000")))</f>
        <v>46800000</v>
      </c>
      <c r="I1994" t="s">
        <v>7507</v>
      </c>
      <c r="J1994">
        <f>ROUND(VALUE(SUBSTITUTE(data_to_clean[[#This Row],[growth_%]],".",",")),0)</f>
        <v>202</v>
      </c>
      <c r="K1994" t="s">
        <v>40</v>
      </c>
      <c r="L1994">
        <v>68</v>
      </c>
      <c r="M1994">
        <v>23</v>
      </c>
      <c r="N1994">
        <v>2014</v>
      </c>
      <c r="O1994">
        <v>1</v>
      </c>
      <c r="P1994" t="s">
        <v>319</v>
      </c>
      <c r="Q1994" t="b">
        <f>AND(ISNUMBER(data_to_clean[[#This Row],[revenue_formatted]]),ISNUMBER(data_to_clean[[#This Row],[growth_formatted_%]]),ISNUMBER(data_to_clean[[#This Row],[workers]]),ISNUMBER(data_to_clean[[#This Row],[previous_workers]]),ISNUMBER(data_to_clean[[#This Row],[founded]]),ISNUMBER(data_to_clean[[#This Row],[yrs_on_list]]))</f>
        <v>1</v>
      </c>
    </row>
    <row r="1995" spans="1:17" x14ac:dyDescent="0.25">
      <c r="A1995">
        <v>1990</v>
      </c>
      <c r="B1995" t="s">
        <v>7508</v>
      </c>
      <c r="C1995" t="s">
        <v>66</v>
      </c>
      <c r="D1995" t="str">
        <f>VLOOKUP(data_to_clean[[#This Row],[state]],abbreviation_table[],2,FALSE)</f>
        <v>Virginia</v>
      </c>
      <c r="E1995" t="s">
        <v>4567</v>
      </c>
      <c r="F1995" t="str">
        <f>TRIM(LEFT(data_to_clean[[#This Row],[revenue]],FIND(" ",data_to_clean[[#This Row],[revenue]])))</f>
        <v>23.5</v>
      </c>
      <c r="G1995" t="str">
        <f>RIGHT(data_to_clean[[#This Row],[revenue]],LEN(data_to_clean[[#This Row],[revenue]])-FIND(" ",data_to_clean[[#This Row],[revenue]]))</f>
        <v>Million</v>
      </c>
      <c r="H1995" s="7">
        <f>VALUE(IF(data_to_clean[[#This Row],[multiplicity]]="Million",_xlfn.CONCAT(SUBSTITUTE(data_to_clean[[#This Row],[number]],".",""),"00000"),_xlfn.CONCAT(SUBSTITUTE(data_to_clean[[#This Row],[number]],".",""),"00000000")))</f>
        <v>23500000</v>
      </c>
      <c r="I1995" t="s">
        <v>7510</v>
      </c>
      <c r="J1995">
        <f>ROUND(VALUE(SUBSTITUTE(data_to_clean[[#This Row],[growth_%]],".",",")),0)</f>
        <v>202</v>
      </c>
      <c r="K1995" t="s">
        <v>308</v>
      </c>
      <c r="L1995">
        <v>268</v>
      </c>
      <c r="M1995">
        <v>82</v>
      </c>
      <c r="N1995">
        <v>2008</v>
      </c>
      <c r="O1995">
        <v>4</v>
      </c>
      <c r="P1995" t="s">
        <v>1853</v>
      </c>
      <c r="Q1995" t="b">
        <f>AND(ISNUMBER(data_to_clean[[#This Row],[revenue_formatted]]),ISNUMBER(data_to_clean[[#This Row],[growth_formatted_%]]),ISNUMBER(data_to_clean[[#This Row],[workers]]),ISNUMBER(data_to_clean[[#This Row],[previous_workers]]),ISNUMBER(data_to_clean[[#This Row],[founded]]),ISNUMBER(data_to_clean[[#This Row],[yrs_on_list]]))</f>
        <v>1</v>
      </c>
    </row>
    <row r="1996" spans="1:17" x14ac:dyDescent="0.25">
      <c r="A1996">
        <v>1991</v>
      </c>
      <c r="B1996" t="s">
        <v>7511</v>
      </c>
      <c r="C1996" t="s">
        <v>74</v>
      </c>
      <c r="D1996" t="str">
        <f>VLOOKUP(data_to_clean[[#This Row],[state]],abbreviation_table[],2,FALSE)</f>
        <v>Ohio</v>
      </c>
      <c r="E1996" t="s">
        <v>7513</v>
      </c>
      <c r="F1996" t="str">
        <f>TRIM(LEFT(data_to_clean[[#This Row],[revenue]],FIND(" ",data_to_clean[[#This Row],[revenue]])))</f>
        <v>82.5</v>
      </c>
      <c r="G1996" t="str">
        <f>RIGHT(data_to_clean[[#This Row],[revenue]],LEN(data_to_clean[[#This Row],[revenue]])-FIND(" ",data_to_clean[[#This Row],[revenue]]))</f>
        <v>Million</v>
      </c>
      <c r="H1996" s="7">
        <f>VALUE(IF(data_to_clean[[#This Row],[multiplicity]]="Million",_xlfn.CONCAT(SUBSTITUTE(data_to_clean[[#This Row],[number]],".",""),"00000"),_xlfn.CONCAT(SUBSTITUTE(data_to_clean[[#This Row],[number]],".",""),"00000000")))</f>
        <v>82500000</v>
      </c>
      <c r="I1996" t="s">
        <v>7514</v>
      </c>
      <c r="J1996">
        <f>ROUND(VALUE(SUBSTITUTE(data_to_clean[[#This Row],[growth_%]],".",",")),0)</f>
        <v>202</v>
      </c>
      <c r="K1996" t="s">
        <v>308</v>
      </c>
      <c r="L1996">
        <v>290</v>
      </c>
      <c r="M1996">
        <v>102</v>
      </c>
      <c r="N1996">
        <v>2011</v>
      </c>
      <c r="O1996">
        <v>2</v>
      </c>
      <c r="P1996" t="s">
        <v>7515</v>
      </c>
      <c r="Q1996" t="b">
        <f>AND(ISNUMBER(data_to_clean[[#This Row],[revenue_formatted]]),ISNUMBER(data_to_clean[[#This Row],[growth_formatted_%]]),ISNUMBER(data_to_clean[[#This Row],[workers]]),ISNUMBER(data_to_clean[[#This Row],[previous_workers]]),ISNUMBER(data_to_clean[[#This Row],[founded]]),ISNUMBER(data_to_clean[[#This Row],[yrs_on_list]]))</f>
        <v>1</v>
      </c>
    </row>
    <row r="1997" spans="1:17" x14ac:dyDescent="0.25">
      <c r="A1997">
        <v>1992</v>
      </c>
      <c r="B1997" t="s">
        <v>7516</v>
      </c>
      <c r="C1997" t="s">
        <v>503</v>
      </c>
      <c r="D1997" t="str">
        <f>VLOOKUP(data_to_clean[[#This Row],[state]],abbreviation_table[],2,FALSE)</f>
        <v>Illinois</v>
      </c>
      <c r="E1997" t="s">
        <v>380</v>
      </c>
      <c r="F1997" t="str">
        <f>TRIM(LEFT(data_to_clean[[#This Row],[revenue]],FIND(" ",data_to_clean[[#This Row],[revenue]])))</f>
        <v>5.8</v>
      </c>
      <c r="G1997" t="str">
        <f>RIGHT(data_to_clean[[#This Row],[revenue]],LEN(data_to_clean[[#This Row],[revenue]])-FIND(" ",data_to_clean[[#This Row],[revenue]]))</f>
        <v>Million</v>
      </c>
      <c r="H1997" s="7">
        <f>VALUE(IF(data_to_clean[[#This Row],[multiplicity]]="Million",_xlfn.CONCAT(SUBSTITUTE(data_to_clean[[#This Row],[number]],".",""),"00000"),_xlfn.CONCAT(SUBSTITUTE(data_to_clean[[#This Row],[number]],".",""),"00000000")))</f>
        <v>5800000</v>
      </c>
      <c r="I1997" t="s">
        <v>7518</v>
      </c>
      <c r="J1997">
        <f>ROUND(VALUE(SUBSTITUTE(data_to_clean[[#This Row],[growth_%]],".",",")),0)</f>
        <v>201</v>
      </c>
      <c r="K1997" t="s">
        <v>187</v>
      </c>
      <c r="L1997">
        <v>11</v>
      </c>
      <c r="M1997">
        <v>5</v>
      </c>
      <c r="N1997">
        <v>2014</v>
      </c>
      <c r="O1997">
        <v>2</v>
      </c>
      <c r="P1997" t="s">
        <v>506</v>
      </c>
      <c r="Q1997" t="b">
        <f>AND(ISNUMBER(data_to_clean[[#This Row],[revenue_formatted]]),ISNUMBER(data_to_clean[[#This Row],[growth_formatted_%]]),ISNUMBER(data_to_clean[[#This Row],[workers]]),ISNUMBER(data_to_clean[[#This Row],[previous_workers]]),ISNUMBER(data_to_clean[[#This Row],[founded]]),ISNUMBER(data_to_clean[[#This Row],[yrs_on_list]]))</f>
        <v>1</v>
      </c>
    </row>
    <row r="1998" spans="1:17" x14ac:dyDescent="0.25">
      <c r="A1998">
        <v>1993</v>
      </c>
      <c r="B1998" t="s">
        <v>7519</v>
      </c>
      <c r="C1998" t="s">
        <v>294</v>
      </c>
      <c r="D1998" t="str">
        <f>VLOOKUP(data_to_clean[[#This Row],[state]],abbreviation_table[],2,FALSE)</f>
        <v>Minnesota</v>
      </c>
      <c r="E1998" t="s">
        <v>699</v>
      </c>
      <c r="F1998" t="str">
        <f>TRIM(LEFT(data_to_clean[[#This Row],[revenue]],FIND(" ",data_to_clean[[#This Row],[revenue]])))</f>
        <v>4</v>
      </c>
      <c r="G1998" t="str">
        <f>RIGHT(data_to_clean[[#This Row],[revenue]],LEN(data_to_clean[[#This Row],[revenue]])-FIND(" ",data_to_clean[[#This Row],[revenue]]))</f>
        <v>Million</v>
      </c>
      <c r="H1998" s="7">
        <f>VALUE(IF(data_to_clean[[#This Row],[multiplicity]]="Million",_xlfn.CONCAT(SUBSTITUTE(data_to_clean[[#This Row],[number]],".",""),"00000"),_xlfn.CONCAT(SUBSTITUTE(data_to_clean[[#This Row],[number]],".",""),"00000000")))</f>
        <v>400000</v>
      </c>
      <c r="I1998" t="s">
        <v>7521</v>
      </c>
      <c r="J1998">
        <f>ROUND(VALUE(SUBSTITUTE(data_to_clean[[#This Row],[growth_%]],".",",")),0)</f>
        <v>201</v>
      </c>
      <c r="K1998" t="s">
        <v>156</v>
      </c>
      <c r="L1998">
        <v>25</v>
      </c>
      <c r="M1998">
        <v>15</v>
      </c>
      <c r="N1998">
        <v>2011</v>
      </c>
      <c r="O1998">
        <v>1</v>
      </c>
      <c r="P1998" t="s">
        <v>298</v>
      </c>
      <c r="Q1998" t="b">
        <f>AND(ISNUMBER(data_to_clean[[#This Row],[revenue_formatted]]),ISNUMBER(data_to_clean[[#This Row],[growth_formatted_%]]),ISNUMBER(data_to_clean[[#This Row],[workers]]),ISNUMBER(data_to_clean[[#This Row],[previous_workers]]),ISNUMBER(data_to_clean[[#This Row],[founded]]),ISNUMBER(data_to_clean[[#This Row],[yrs_on_list]]))</f>
        <v>1</v>
      </c>
    </row>
    <row r="1999" spans="1:17" x14ac:dyDescent="0.25">
      <c r="A1999">
        <v>1994</v>
      </c>
      <c r="B1999" t="s">
        <v>7522</v>
      </c>
      <c r="C1999" t="s">
        <v>74</v>
      </c>
      <c r="D1999" t="str">
        <f>VLOOKUP(data_to_clean[[#This Row],[state]],abbreviation_table[],2,FALSE)</f>
        <v>Ohio</v>
      </c>
      <c r="E1999" t="s">
        <v>7524</v>
      </c>
      <c r="F1999" t="str">
        <f>TRIM(LEFT(data_to_clean[[#This Row],[revenue]],FIND(" ",data_to_clean[[#This Row],[revenue]])))</f>
        <v>74</v>
      </c>
      <c r="G1999" t="str">
        <f>RIGHT(data_to_clean[[#This Row],[revenue]],LEN(data_to_clean[[#This Row],[revenue]])-FIND(" ",data_to_clean[[#This Row],[revenue]]))</f>
        <v>Million</v>
      </c>
      <c r="H1999" s="7">
        <f>VALUE(IF(data_to_clean[[#This Row],[multiplicity]]="Million",_xlfn.CONCAT(SUBSTITUTE(data_to_clean[[#This Row],[number]],".",""),"00000"),_xlfn.CONCAT(SUBSTITUTE(data_to_clean[[#This Row],[number]],".",""),"00000000")))</f>
        <v>7400000</v>
      </c>
      <c r="I1999" t="s">
        <v>7525</v>
      </c>
      <c r="J1999">
        <f>ROUND(VALUE(SUBSTITUTE(data_to_clean[[#This Row],[growth_%]],".",",")),0)</f>
        <v>201</v>
      </c>
      <c r="K1999" t="s">
        <v>25</v>
      </c>
      <c r="L1999">
        <v>30</v>
      </c>
      <c r="M1999">
        <v>20</v>
      </c>
      <c r="N1999">
        <v>2007</v>
      </c>
      <c r="O1999">
        <v>4</v>
      </c>
      <c r="P1999" t="s">
        <v>349</v>
      </c>
      <c r="Q1999" t="b">
        <f>AND(ISNUMBER(data_to_clean[[#This Row],[revenue_formatted]]),ISNUMBER(data_to_clean[[#This Row],[growth_formatted_%]]),ISNUMBER(data_to_clean[[#This Row],[workers]]),ISNUMBER(data_to_clean[[#This Row],[previous_workers]]),ISNUMBER(data_to_clean[[#This Row],[founded]]),ISNUMBER(data_to_clean[[#This Row],[yrs_on_list]]))</f>
        <v>1</v>
      </c>
    </row>
    <row r="2000" spans="1:17" x14ac:dyDescent="0.25">
      <c r="A2000">
        <v>1995</v>
      </c>
      <c r="B2000" t="s">
        <v>7526</v>
      </c>
      <c r="C2000" t="s">
        <v>503</v>
      </c>
      <c r="D2000" t="str">
        <f>VLOOKUP(data_to_clean[[#This Row],[state]],abbreviation_table[],2,FALSE)</f>
        <v>Illinois</v>
      </c>
      <c r="E2000" t="s">
        <v>4843</v>
      </c>
      <c r="F2000" t="str">
        <f>TRIM(LEFT(data_to_clean[[#This Row],[revenue]],FIND(" ",data_to_clean[[#This Row],[revenue]])))</f>
        <v>25.2</v>
      </c>
      <c r="G2000" t="str">
        <f>RIGHT(data_to_clean[[#This Row],[revenue]],LEN(data_to_clean[[#This Row],[revenue]])-FIND(" ",data_to_clean[[#This Row],[revenue]]))</f>
        <v>Million</v>
      </c>
      <c r="H2000" s="7">
        <f>VALUE(IF(data_to_clean[[#This Row],[multiplicity]]="Million",_xlfn.CONCAT(SUBSTITUTE(data_to_clean[[#This Row],[number]],".",""),"00000"),_xlfn.CONCAT(SUBSTITUTE(data_to_clean[[#This Row],[number]],".",""),"00000000")))</f>
        <v>25200000</v>
      </c>
      <c r="I2000" t="s">
        <v>7528</v>
      </c>
      <c r="J2000">
        <f>ROUND(VALUE(SUBSTITUTE(data_to_clean[[#This Row],[growth_%]],".",",")),0)</f>
        <v>201</v>
      </c>
      <c r="K2000" t="s">
        <v>55</v>
      </c>
      <c r="L2000">
        <v>44</v>
      </c>
      <c r="M2000">
        <v>23</v>
      </c>
      <c r="N2000">
        <v>2004</v>
      </c>
      <c r="O2000">
        <v>3</v>
      </c>
      <c r="P2000" t="s">
        <v>651</v>
      </c>
      <c r="Q2000" t="b">
        <f>AND(ISNUMBER(data_to_clean[[#This Row],[revenue_formatted]]),ISNUMBER(data_to_clean[[#This Row],[growth_formatted_%]]),ISNUMBER(data_to_clean[[#This Row],[workers]]),ISNUMBER(data_to_clean[[#This Row],[previous_workers]]),ISNUMBER(data_to_clean[[#This Row],[founded]]),ISNUMBER(data_to_clean[[#This Row],[yrs_on_list]]))</f>
        <v>1</v>
      </c>
    </row>
    <row r="2001" spans="1:17" x14ac:dyDescent="0.25">
      <c r="A2001">
        <v>1996</v>
      </c>
      <c r="B2001" t="s">
        <v>7529</v>
      </c>
      <c r="C2001" t="s">
        <v>52</v>
      </c>
      <c r="D2001" t="str">
        <f>VLOOKUP(data_to_clean[[#This Row],[state]],abbreviation_table[],2,FALSE)</f>
        <v>Florida</v>
      </c>
      <c r="E2001" t="s">
        <v>1309</v>
      </c>
      <c r="F2001" t="str">
        <f>TRIM(LEFT(data_to_clean[[#This Row],[revenue]],FIND(" ",data_to_clean[[#This Row],[revenue]])))</f>
        <v>3.4</v>
      </c>
      <c r="G2001" t="str">
        <f>RIGHT(data_to_clean[[#This Row],[revenue]],LEN(data_to_clean[[#This Row],[revenue]])-FIND(" ",data_to_clean[[#This Row],[revenue]]))</f>
        <v>Million</v>
      </c>
      <c r="H2001" s="7">
        <f>VALUE(IF(data_to_clean[[#This Row],[multiplicity]]="Million",_xlfn.CONCAT(SUBSTITUTE(data_to_clean[[#This Row],[number]],".",""),"00000"),_xlfn.CONCAT(SUBSTITUTE(data_to_clean[[#This Row],[number]],".",""),"00000000")))</f>
        <v>3400000</v>
      </c>
      <c r="I2001" t="s">
        <v>7531</v>
      </c>
      <c r="J2001">
        <f>ROUND(VALUE(SUBSTITUTE(data_to_clean[[#This Row],[growth_%]],".",",")),0)</f>
        <v>201</v>
      </c>
      <c r="K2001" t="s">
        <v>40</v>
      </c>
      <c r="L2001">
        <v>25</v>
      </c>
      <c r="M2001">
        <v>11</v>
      </c>
      <c r="N2001">
        <v>2004</v>
      </c>
      <c r="O2001">
        <v>3</v>
      </c>
      <c r="P2001" t="s">
        <v>7532</v>
      </c>
      <c r="Q2001" t="b">
        <f>AND(ISNUMBER(data_to_clean[[#This Row],[revenue_formatted]]),ISNUMBER(data_to_clean[[#This Row],[growth_formatted_%]]),ISNUMBER(data_to_clean[[#This Row],[workers]]),ISNUMBER(data_to_clean[[#This Row],[previous_workers]]),ISNUMBER(data_to_clean[[#This Row],[founded]]),ISNUMBER(data_to_clean[[#This Row],[yrs_on_list]]))</f>
        <v>1</v>
      </c>
    </row>
    <row r="2002" spans="1:17" x14ac:dyDescent="0.25">
      <c r="A2002">
        <v>1997</v>
      </c>
      <c r="B2002" t="s">
        <v>7533</v>
      </c>
      <c r="C2002" t="s">
        <v>243</v>
      </c>
      <c r="D2002" t="str">
        <f>VLOOKUP(data_to_clean[[#This Row],[state]],abbreviation_table[],2,FALSE)</f>
        <v>Maryland</v>
      </c>
      <c r="E2002" t="s">
        <v>957</v>
      </c>
      <c r="F2002" t="str">
        <f>TRIM(LEFT(data_to_clean[[#This Row],[revenue]],FIND(" ",data_to_clean[[#This Row],[revenue]])))</f>
        <v>2.2</v>
      </c>
      <c r="G2002" t="str">
        <f>RIGHT(data_to_clean[[#This Row],[revenue]],LEN(data_to_clean[[#This Row],[revenue]])-FIND(" ",data_to_clean[[#This Row],[revenue]]))</f>
        <v>Million</v>
      </c>
      <c r="H2002" s="7">
        <f>VALUE(IF(data_to_clean[[#This Row],[multiplicity]]="Million",_xlfn.CONCAT(SUBSTITUTE(data_to_clean[[#This Row],[number]],".",""),"00000"),_xlfn.CONCAT(SUBSTITUTE(data_to_clean[[#This Row],[number]],".",""),"00000000")))</f>
        <v>2200000</v>
      </c>
      <c r="I2002" t="s">
        <v>7535</v>
      </c>
      <c r="J2002">
        <f>ROUND(VALUE(SUBSTITUTE(data_to_clean[[#This Row],[growth_%]],".",",")),0)</f>
        <v>201</v>
      </c>
      <c r="K2002" t="s">
        <v>18</v>
      </c>
      <c r="L2002">
        <v>2</v>
      </c>
      <c r="M2002">
        <v>2</v>
      </c>
      <c r="N2002">
        <v>2012</v>
      </c>
      <c r="O2002">
        <v>1</v>
      </c>
      <c r="P2002" t="s">
        <v>246</v>
      </c>
      <c r="Q2002" t="b">
        <f>AND(ISNUMBER(data_to_clean[[#This Row],[revenue_formatted]]),ISNUMBER(data_to_clean[[#This Row],[growth_formatted_%]]),ISNUMBER(data_to_clean[[#This Row],[workers]]),ISNUMBER(data_to_clean[[#This Row],[previous_workers]]),ISNUMBER(data_to_clean[[#This Row],[founded]]),ISNUMBER(data_to_clean[[#This Row],[yrs_on_list]]))</f>
        <v>1</v>
      </c>
    </row>
    <row r="2003" spans="1:17" x14ac:dyDescent="0.25">
      <c r="A2003">
        <v>1998</v>
      </c>
      <c r="B2003" t="s">
        <v>7536</v>
      </c>
      <c r="C2003" t="s">
        <v>860</v>
      </c>
      <c r="D2003" t="str">
        <f>VLOOKUP(data_to_clean[[#This Row],[state]],abbreviation_table[],2,FALSE)</f>
        <v>Indiana</v>
      </c>
      <c r="E2003" t="s">
        <v>498</v>
      </c>
      <c r="F2003" t="str">
        <f>TRIM(LEFT(data_to_clean[[#This Row],[revenue]],FIND(" ",data_to_clean[[#This Row],[revenue]])))</f>
        <v>10.4</v>
      </c>
      <c r="G2003" t="str">
        <f>RIGHT(data_to_clean[[#This Row],[revenue]],LEN(data_to_clean[[#This Row],[revenue]])-FIND(" ",data_to_clean[[#This Row],[revenue]]))</f>
        <v>Million</v>
      </c>
      <c r="H2003" s="7">
        <f>VALUE(IF(data_to_clean[[#This Row],[multiplicity]]="Million",_xlfn.CONCAT(SUBSTITUTE(data_to_clean[[#This Row],[number]],".",""),"00000"),_xlfn.CONCAT(SUBSTITUTE(data_to_clean[[#This Row],[number]],".",""),"00000000")))</f>
        <v>10400000</v>
      </c>
      <c r="I2003" t="s">
        <v>7538</v>
      </c>
      <c r="J2003">
        <f>ROUND(VALUE(SUBSTITUTE(data_to_clean[[#This Row],[growth_%]],".",",")),0)</f>
        <v>201</v>
      </c>
      <c r="K2003" t="s">
        <v>233</v>
      </c>
      <c r="L2003">
        <v>24</v>
      </c>
      <c r="M2003">
        <v>5</v>
      </c>
      <c r="N2003">
        <v>2007</v>
      </c>
      <c r="O2003">
        <v>2</v>
      </c>
      <c r="P2003" t="s">
        <v>7539</v>
      </c>
      <c r="Q2003" t="b">
        <f>AND(ISNUMBER(data_to_clean[[#This Row],[revenue_formatted]]),ISNUMBER(data_to_clean[[#This Row],[growth_formatted_%]]),ISNUMBER(data_to_clean[[#This Row],[workers]]),ISNUMBER(data_to_clean[[#This Row],[previous_workers]]),ISNUMBER(data_to_clean[[#This Row],[founded]]),ISNUMBER(data_to_clean[[#This Row],[yrs_on_list]]))</f>
        <v>1</v>
      </c>
    </row>
    <row r="2004" spans="1:17" x14ac:dyDescent="0.25">
      <c r="A2004">
        <v>1999</v>
      </c>
      <c r="B2004" t="s">
        <v>7540</v>
      </c>
      <c r="C2004" t="s">
        <v>80</v>
      </c>
      <c r="D2004" t="str">
        <f>VLOOKUP(data_to_clean[[#This Row],[state]],abbreviation_table[],2,FALSE)</f>
        <v>California</v>
      </c>
      <c r="E2004" t="s">
        <v>2582</v>
      </c>
      <c r="F2004" t="str">
        <f>TRIM(LEFT(data_to_clean[[#This Row],[revenue]],FIND(" ",data_to_clean[[#This Row],[revenue]])))</f>
        <v>27.6</v>
      </c>
      <c r="G2004" t="str">
        <f>RIGHT(data_to_clean[[#This Row],[revenue]],LEN(data_to_clean[[#This Row],[revenue]])-FIND(" ",data_to_clean[[#This Row],[revenue]]))</f>
        <v>Million</v>
      </c>
      <c r="H2004" s="7">
        <f>VALUE(IF(data_to_clean[[#This Row],[multiplicity]]="Million",_xlfn.CONCAT(SUBSTITUTE(data_to_clean[[#This Row],[number]],".",""),"00000"),_xlfn.CONCAT(SUBSTITUTE(data_to_clean[[#This Row],[number]],".",""),"00000000")))</f>
        <v>27600000</v>
      </c>
      <c r="I2004" t="s">
        <v>7542</v>
      </c>
      <c r="J2004">
        <f>ROUND(VALUE(SUBSTITUTE(data_to_clean[[#This Row],[growth_%]],".",",")),0)</f>
        <v>201</v>
      </c>
      <c r="K2004" t="s">
        <v>233</v>
      </c>
      <c r="L2004">
        <v>140</v>
      </c>
      <c r="M2004">
        <v>45</v>
      </c>
      <c r="N2004">
        <v>2009</v>
      </c>
      <c r="O2004">
        <v>6</v>
      </c>
      <c r="P2004" t="s">
        <v>3295</v>
      </c>
      <c r="Q2004" t="b">
        <f>AND(ISNUMBER(data_to_clean[[#This Row],[revenue_formatted]]),ISNUMBER(data_to_clean[[#This Row],[growth_formatted_%]]),ISNUMBER(data_to_clean[[#This Row],[workers]]),ISNUMBER(data_to_clean[[#This Row],[previous_workers]]),ISNUMBER(data_to_clean[[#This Row],[founded]]),ISNUMBER(data_to_clean[[#This Row],[yrs_on_list]]))</f>
        <v>1</v>
      </c>
    </row>
    <row r="2005" spans="1:17" x14ac:dyDescent="0.25">
      <c r="A2005">
        <v>2000</v>
      </c>
      <c r="B2005" t="s">
        <v>7543</v>
      </c>
      <c r="C2005" t="s">
        <v>52</v>
      </c>
      <c r="D2005" t="str">
        <f>VLOOKUP(data_to_clean[[#This Row],[state]],abbreviation_table[],2,FALSE)</f>
        <v>Florida</v>
      </c>
      <c r="E2005" t="s">
        <v>3039</v>
      </c>
      <c r="F2005" t="str">
        <f>TRIM(LEFT(data_to_clean[[#This Row],[revenue]],FIND(" ",data_to_clean[[#This Row],[revenue]])))</f>
        <v>30.2</v>
      </c>
      <c r="G2005" t="str">
        <f>RIGHT(data_to_clean[[#This Row],[revenue]],LEN(data_to_clean[[#This Row],[revenue]])-FIND(" ",data_to_clean[[#This Row],[revenue]]))</f>
        <v>Million</v>
      </c>
      <c r="H2005" s="7">
        <f>VALUE(IF(data_to_clean[[#This Row],[multiplicity]]="Million",_xlfn.CONCAT(SUBSTITUTE(data_to_clean[[#This Row],[number]],".",""),"00000"),_xlfn.CONCAT(SUBSTITUTE(data_to_clean[[#This Row],[number]],".",""),"00000000")))</f>
        <v>30200000</v>
      </c>
      <c r="I2005" t="s">
        <v>7545</v>
      </c>
      <c r="J2005">
        <f>ROUND(VALUE(SUBSTITUTE(data_to_clean[[#This Row],[growth_%]],".",",")),0)</f>
        <v>201</v>
      </c>
      <c r="K2005" t="s">
        <v>187</v>
      </c>
      <c r="L2005">
        <v>11</v>
      </c>
      <c r="M2005">
        <v>4</v>
      </c>
      <c r="N2005">
        <v>2009</v>
      </c>
      <c r="O2005">
        <v>5</v>
      </c>
      <c r="P2005" t="s">
        <v>3637</v>
      </c>
      <c r="Q2005" t="b">
        <f>AND(ISNUMBER(data_to_clean[[#This Row],[revenue_formatted]]),ISNUMBER(data_to_clean[[#This Row],[growth_formatted_%]]),ISNUMBER(data_to_clean[[#This Row],[workers]]),ISNUMBER(data_to_clean[[#This Row],[previous_workers]]),ISNUMBER(data_to_clean[[#This Row],[founded]]),ISNUMBER(data_to_clean[[#This Row],[yrs_on_list]]))</f>
        <v>1</v>
      </c>
    </row>
    <row r="2006" spans="1:17" x14ac:dyDescent="0.25">
      <c r="A2006">
        <v>2001</v>
      </c>
      <c r="B2006" t="s">
        <v>7546</v>
      </c>
      <c r="C2006" t="s">
        <v>643</v>
      </c>
      <c r="D2006" t="str">
        <f>VLOOKUP(data_to_clean[[#This Row],[state]],abbreviation_table[],2,FALSE)</f>
        <v>Connecticut</v>
      </c>
      <c r="E2006" t="s">
        <v>939</v>
      </c>
      <c r="F2006" t="str">
        <f>TRIM(LEFT(data_to_clean[[#This Row],[revenue]],FIND(" ",data_to_clean[[#This Row],[revenue]])))</f>
        <v>4.1</v>
      </c>
      <c r="G2006" t="str">
        <f>RIGHT(data_to_clean[[#This Row],[revenue]],LEN(data_to_clean[[#This Row],[revenue]])-FIND(" ",data_to_clean[[#This Row],[revenue]]))</f>
        <v>Million</v>
      </c>
      <c r="H2006" s="7">
        <f>VALUE(IF(data_to_clean[[#This Row],[multiplicity]]="Million",_xlfn.CONCAT(SUBSTITUTE(data_to_clean[[#This Row],[number]],".",""),"00000"),_xlfn.CONCAT(SUBSTITUTE(data_to_clean[[#This Row],[number]],".",""),"00000000")))</f>
        <v>4100000</v>
      </c>
      <c r="I2006" t="s">
        <v>7548</v>
      </c>
      <c r="J2006">
        <f>ROUND(VALUE(SUBSTITUTE(data_to_clean[[#This Row],[growth_%]],".",",")),0)</f>
        <v>201</v>
      </c>
      <c r="K2006" t="s">
        <v>308</v>
      </c>
      <c r="L2006">
        <v>19</v>
      </c>
      <c r="M2006">
        <v>6</v>
      </c>
      <c r="N2006">
        <v>2013</v>
      </c>
      <c r="O2006">
        <v>2</v>
      </c>
      <c r="P2006" t="s">
        <v>7475</v>
      </c>
      <c r="Q2006" t="b">
        <f>AND(ISNUMBER(data_to_clean[[#This Row],[revenue_formatted]]),ISNUMBER(data_to_clean[[#This Row],[growth_formatted_%]]),ISNUMBER(data_to_clean[[#This Row],[workers]]),ISNUMBER(data_to_clean[[#This Row],[previous_workers]]),ISNUMBER(data_to_clean[[#This Row],[founded]]),ISNUMBER(data_to_clean[[#This Row],[yrs_on_list]]))</f>
        <v>1</v>
      </c>
    </row>
    <row r="2007" spans="1:17" x14ac:dyDescent="0.25">
      <c r="A2007">
        <v>2002</v>
      </c>
      <c r="B2007" t="s">
        <v>7549</v>
      </c>
      <c r="C2007" t="s">
        <v>59</v>
      </c>
      <c r="D2007" t="str">
        <f>VLOOKUP(data_to_clean[[#This Row],[state]],abbreviation_table[],2,FALSE)</f>
        <v>New Jersey</v>
      </c>
      <c r="E2007" t="s">
        <v>380</v>
      </c>
      <c r="F2007" t="str">
        <f>TRIM(LEFT(data_to_clean[[#This Row],[revenue]],FIND(" ",data_to_clean[[#This Row],[revenue]])))</f>
        <v>5.8</v>
      </c>
      <c r="G2007" t="str">
        <f>RIGHT(data_to_clean[[#This Row],[revenue]],LEN(data_to_clean[[#This Row],[revenue]])-FIND(" ",data_to_clean[[#This Row],[revenue]]))</f>
        <v>Million</v>
      </c>
      <c r="H2007" s="7">
        <f>VALUE(IF(data_to_clean[[#This Row],[multiplicity]]="Million",_xlfn.CONCAT(SUBSTITUTE(data_to_clean[[#This Row],[number]],".",""),"00000"),_xlfn.CONCAT(SUBSTITUTE(data_to_clean[[#This Row],[number]],".",""),"00000000")))</f>
        <v>5800000</v>
      </c>
      <c r="I2007" t="s">
        <v>7551</v>
      </c>
      <c r="J2007">
        <f>ROUND(VALUE(SUBSTITUTE(data_to_clean[[#This Row],[growth_%]],".",",")),0)</f>
        <v>201</v>
      </c>
      <c r="K2007" t="s">
        <v>233</v>
      </c>
      <c r="L2007">
        <v>20</v>
      </c>
      <c r="M2007">
        <v>6</v>
      </c>
      <c r="N2007">
        <v>2009</v>
      </c>
      <c r="O2007">
        <v>3</v>
      </c>
      <c r="P2007" t="s">
        <v>7552</v>
      </c>
      <c r="Q2007" t="b">
        <f>AND(ISNUMBER(data_to_clean[[#This Row],[revenue_formatted]]),ISNUMBER(data_to_clean[[#This Row],[growth_formatted_%]]),ISNUMBER(data_to_clean[[#This Row],[workers]]),ISNUMBER(data_to_clean[[#This Row],[previous_workers]]),ISNUMBER(data_to_clean[[#This Row],[founded]]),ISNUMBER(data_to_clean[[#This Row],[yrs_on_list]]))</f>
        <v>1</v>
      </c>
    </row>
    <row r="2008" spans="1:17" x14ac:dyDescent="0.25">
      <c r="A2008">
        <v>2003</v>
      </c>
      <c r="B2008" t="s">
        <v>7553</v>
      </c>
      <c r="C2008" t="s">
        <v>52</v>
      </c>
      <c r="D2008" t="str">
        <f>VLOOKUP(data_to_clean[[#This Row],[state]],abbreviation_table[],2,FALSE)</f>
        <v>Florida</v>
      </c>
      <c r="E2008" t="s">
        <v>690</v>
      </c>
      <c r="F2008" t="str">
        <f>TRIM(LEFT(data_to_clean[[#This Row],[revenue]],FIND(" ",data_to_clean[[#This Row],[revenue]])))</f>
        <v>12.4</v>
      </c>
      <c r="G2008" t="str">
        <f>RIGHT(data_to_clean[[#This Row],[revenue]],LEN(data_to_clean[[#This Row],[revenue]])-FIND(" ",data_to_clean[[#This Row],[revenue]]))</f>
        <v>Million</v>
      </c>
      <c r="H2008" s="7">
        <f>VALUE(IF(data_to_clean[[#This Row],[multiplicity]]="Million",_xlfn.CONCAT(SUBSTITUTE(data_to_clean[[#This Row],[number]],".",""),"00000"),_xlfn.CONCAT(SUBSTITUTE(data_to_clean[[#This Row],[number]],".",""),"00000000")))</f>
        <v>12400000</v>
      </c>
      <c r="I2008" t="s">
        <v>7555</v>
      </c>
      <c r="J2008">
        <f>ROUND(VALUE(SUBSTITUTE(data_to_clean[[#This Row],[growth_%]],".",",")),0)</f>
        <v>201</v>
      </c>
      <c r="K2008" t="s">
        <v>233</v>
      </c>
      <c r="L2008">
        <v>116</v>
      </c>
      <c r="M2008">
        <v>22</v>
      </c>
      <c r="N2008">
        <v>2009</v>
      </c>
      <c r="O2008">
        <v>1</v>
      </c>
      <c r="P2008" t="s">
        <v>373</v>
      </c>
      <c r="Q2008" t="b">
        <f>AND(ISNUMBER(data_to_clean[[#This Row],[revenue_formatted]]),ISNUMBER(data_to_clean[[#This Row],[growth_formatted_%]]),ISNUMBER(data_to_clean[[#This Row],[workers]]),ISNUMBER(data_to_clean[[#This Row],[previous_workers]]),ISNUMBER(data_to_clean[[#This Row],[founded]]),ISNUMBER(data_to_clean[[#This Row],[yrs_on_list]]))</f>
        <v>1</v>
      </c>
    </row>
    <row r="2009" spans="1:17" x14ac:dyDescent="0.25">
      <c r="A2009">
        <v>2004</v>
      </c>
      <c r="B2009" t="s">
        <v>7556</v>
      </c>
      <c r="C2009" t="s">
        <v>230</v>
      </c>
      <c r="D2009" t="str">
        <f>VLOOKUP(data_to_clean[[#This Row],[state]],abbreviation_table[],2,FALSE)</f>
        <v>Michigan</v>
      </c>
      <c r="E2009" t="s">
        <v>798</v>
      </c>
      <c r="F2009" t="str">
        <f>TRIM(LEFT(data_to_clean[[#This Row],[revenue]],FIND(" ",data_to_clean[[#This Row],[revenue]])))</f>
        <v>3</v>
      </c>
      <c r="G2009" t="str">
        <f>RIGHT(data_to_clean[[#This Row],[revenue]],LEN(data_to_clean[[#This Row],[revenue]])-FIND(" ",data_to_clean[[#This Row],[revenue]]))</f>
        <v>Million</v>
      </c>
      <c r="H2009" s="7">
        <f>VALUE(IF(data_to_clean[[#This Row],[multiplicity]]="Million",_xlfn.CONCAT(SUBSTITUTE(data_to_clean[[#This Row],[number]],".",""),"00000"),_xlfn.CONCAT(SUBSTITUTE(data_to_clean[[#This Row],[number]],".",""),"00000000")))</f>
        <v>300000</v>
      </c>
      <c r="I2009" t="s">
        <v>7558</v>
      </c>
      <c r="J2009">
        <f>ROUND(VALUE(SUBSTITUTE(data_to_clean[[#This Row],[growth_%]],".",",")),0)</f>
        <v>200</v>
      </c>
      <c r="K2009" t="s">
        <v>329</v>
      </c>
      <c r="L2009">
        <v>38</v>
      </c>
      <c r="M2009">
        <v>13</v>
      </c>
      <c r="N2009">
        <v>2013</v>
      </c>
      <c r="O2009">
        <v>2</v>
      </c>
      <c r="P2009" t="s">
        <v>7559</v>
      </c>
      <c r="Q2009" t="b">
        <f>AND(ISNUMBER(data_to_clean[[#This Row],[revenue_formatted]]),ISNUMBER(data_to_clean[[#This Row],[growth_formatted_%]]),ISNUMBER(data_to_clean[[#This Row],[workers]]),ISNUMBER(data_to_clean[[#This Row],[previous_workers]]),ISNUMBER(data_to_clean[[#This Row],[founded]]),ISNUMBER(data_to_clean[[#This Row],[yrs_on_list]]))</f>
        <v>1</v>
      </c>
    </row>
    <row r="2010" spans="1:17" x14ac:dyDescent="0.25">
      <c r="A2010">
        <v>2005</v>
      </c>
      <c r="B2010" t="s">
        <v>7560</v>
      </c>
      <c r="C2010" t="s">
        <v>105</v>
      </c>
      <c r="D2010" t="str">
        <f>VLOOKUP(data_to_clean[[#This Row],[state]],abbreviation_table[],2,FALSE)</f>
        <v>New York</v>
      </c>
      <c r="E2010" t="s">
        <v>754</v>
      </c>
      <c r="F2010" t="str">
        <f>TRIM(LEFT(data_to_clean[[#This Row],[revenue]],FIND(" ",data_to_clean[[#This Row],[revenue]])))</f>
        <v>18.5</v>
      </c>
      <c r="G2010" t="str">
        <f>RIGHT(data_to_clean[[#This Row],[revenue]],LEN(data_to_clean[[#This Row],[revenue]])-FIND(" ",data_to_clean[[#This Row],[revenue]]))</f>
        <v>Million</v>
      </c>
      <c r="H2010" s="7">
        <f>VALUE(IF(data_to_clean[[#This Row],[multiplicity]]="Million",_xlfn.CONCAT(SUBSTITUTE(data_to_clean[[#This Row],[number]],".",""),"00000"),_xlfn.CONCAT(SUBSTITUTE(data_to_clean[[#This Row],[number]],".",""),"00000000")))</f>
        <v>18500000</v>
      </c>
      <c r="I2010" t="s">
        <v>7562</v>
      </c>
      <c r="J2010">
        <f>ROUND(VALUE(SUBSTITUTE(data_to_clean[[#This Row],[growth_%]],".",",")),0)</f>
        <v>200</v>
      </c>
      <c r="K2010" t="s">
        <v>55</v>
      </c>
      <c r="L2010">
        <v>74</v>
      </c>
      <c r="M2010">
        <v>47</v>
      </c>
      <c r="N2010">
        <v>2007</v>
      </c>
      <c r="O2010">
        <v>2</v>
      </c>
      <c r="P2010" t="s">
        <v>108</v>
      </c>
      <c r="Q2010" t="b">
        <f>AND(ISNUMBER(data_to_clean[[#This Row],[revenue_formatted]]),ISNUMBER(data_to_clean[[#This Row],[growth_formatted_%]]),ISNUMBER(data_to_clean[[#This Row],[workers]]),ISNUMBER(data_to_clean[[#This Row],[previous_workers]]),ISNUMBER(data_to_clean[[#This Row],[founded]]),ISNUMBER(data_to_clean[[#This Row],[yrs_on_list]]))</f>
        <v>1</v>
      </c>
    </row>
    <row r="2011" spans="1:17" x14ac:dyDescent="0.25">
      <c r="A2011">
        <v>2006</v>
      </c>
      <c r="B2011" t="s">
        <v>7563</v>
      </c>
      <c r="C2011" t="s">
        <v>30</v>
      </c>
      <c r="D2011" t="str">
        <f>VLOOKUP(data_to_clean[[#This Row],[state]],abbreviation_table[],2,FALSE)</f>
        <v>Texas</v>
      </c>
      <c r="E2011" t="s">
        <v>7565</v>
      </c>
      <c r="F2011" t="str">
        <f>TRIM(LEFT(data_to_clean[[#This Row],[revenue]],FIND(" ",data_to_clean[[#This Row],[revenue]])))</f>
        <v>146.5</v>
      </c>
      <c r="G2011" t="str">
        <f>RIGHT(data_to_clean[[#This Row],[revenue]],LEN(data_to_clean[[#This Row],[revenue]])-FIND(" ",data_to_clean[[#This Row],[revenue]]))</f>
        <v>Million</v>
      </c>
      <c r="H2011" s="7">
        <f>VALUE(IF(data_to_clean[[#This Row],[multiplicity]]="Million",_xlfn.CONCAT(SUBSTITUTE(data_to_clean[[#This Row],[number]],".",""),"00000"),_xlfn.CONCAT(SUBSTITUTE(data_to_clean[[#This Row],[number]],".",""),"00000000")))</f>
        <v>146500000</v>
      </c>
      <c r="I2011" t="s">
        <v>7566</v>
      </c>
      <c r="J2011">
        <f>ROUND(VALUE(SUBSTITUTE(data_to_clean[[#This Row],[growth_%]],".",",")),0)</f>
        <v>200</v>
      </c>
      <c r="K2011" t="s">
        <v>149</v>
      </c>
      <c r="L2011">
        <v>150</v>
      </c>
      <c r="M2011">
        <v>10</v>
      </c>
      <c r="N2011">
        <v>2009</v>
      </c>
      <c r="O2011">
        <v>2</v>
      </c>
      <c r="P2011" t="s">
        <v>7567</v>
      </c>
      <c r="Q2011" t="b">
        <f>AND(ISNUMBER(data_to_clean[[#This Row],[revenue_formatted]]),ISNUMBER(data_to_clean[[#This Row],[growth_formatted_%]]),ISNUMBER(data_to_clean[[#This Row],[workers]]),ISNUMBER(data_to_clean[[#This Row],[previous_workers]]),ISNUMBER(data_to_clean[[#This Row],[founded]]),ISNUMBER(data_to_clean[[#This Row],[yrs_on_list]]))</f>
        <v>1</v>
      </c>
    </row>
    <row r="2012" spans="1:17" x14ac:dyDescent="0.25">
      <c r="A2012">
        <v>2007</v>
      </c>
      <c r="B2012" t="s">
        <v>7568</v>
      </c>
      <c r="C2012" t="s">
        <v>30</v>
      </c>
      <c r="D2012" t="str">
        <f>VLOOKUP(data_to_clean[[#This Row],[state]],abbreviation_table[],2,FALSE)</f>
        <v>Texas</v>
      </c>
      <c r="E2012" t="s">
        <v>2431</v>
      </c>
      <c r="F2012" t="str">
        <f>TRIM(LEFT(data_to_clean[[#This Row],[revenue]],FIND(" ",data_to_clean[[#This Row],[revenue]])))</f>
        <v>79.6</v>
      </c>
      <c r="G2012" t="str">
        <f>RIGHT(data_to_clean[[#This Row],[revenue]],LEN(data_to_clean[[#This Row],[revenue]])-FIND(" ",data_to_clean[[#This Row],[revenue]]))</f>
        <v>Million</v>
      </c>
      <c r="H2012" s="7">
        <f>VALUE(IF(data_to_clean[[#This Row],[multiplicity]]="Million",_xlfn.CONCAT(SUBSTITUTE(data_to_clean[[#This Row],[number]],".",""),"00000"),_xlfn.CONCAT(SUBSTITUTE(data_to_clean[[#This Row],[number]],".",""),"00000000")))</f>
        <v>79600000</v>
      </c>
      <c r="I2012" t="s">
        <v>7570</v>
      </c>
      <c r="J2012">
        <f>ROUND(VALUE(SUBSTITUTE(data_to_clean[[#This Row],[growth_%]],".",",")),0)</f>
        <v>200</v>
      </c>
      <c r="K2012" t="s">
        <v>55</v>
      </c>
      <c r="L2012">
        <v>478</v>
      </c>
      <c r="M2012">
        <v>44</v>
      </c>
      <c r="N2012">
        <v>2006</v>
      </c>
      <c r="O2012">
        <v>5</v>
      </c>
      <c r="P2012" t="s">
        <v>330</v>
      </c>
      <c r="Q2012" t="b">
        <f>AND(ISNUMBER(data_to_clean[[#This Row],[revenue_formatted]]),ISNUMBER(data_to_clean[[#This Row],[growth_formatted_%]]),ISNUMBER(data_to_clean[[#This Row],[workers]]),ISNUMBER(data_to_clean[[#This Row],[previous_workers]]),ISNUMBER(data_to_clean[[#This Row],[founded]]),ISNUMBER(data_to_clean[[#This Row],[yrs_on_list]]))</f>
        <v>1</v>
      </c>
    </row>
    <row r="2013" spans="1:17" x14ac:dyDescent="0.25">
      <c r="A2013">
        <v>2008</v>
      </c>
      <c r="B2013" t="s">
        <v>7571</v>
      </c>
      <c r="C2013" t="s">
        <v>86</v>
      </c>
      <c r="D2013" t="str">
        <f>VLOOKUP(data_to_clean[[#This Row],[state]],abbreviation_table[],2,FALSE)</f>
        <v>Colorado</v>
      </c>
      <c r="E2013" t="s">
        <v>1442</v>
      </c>
      <c r="F2013" t="str">
        <f>TRIM(LEFT(data_to_clean[[#This Row],[revenue]],FIND(" ",data_to_clean[[#This Row],[revenue]])))</f>
        <v>2</v>
      </c>
      <c r="G2013" t="str">
        <f>RIGHT(data_to_clean[[#This Row],[revenue]],LEN(data_to_clean[[#This Row],[revenue]])-FIND(" ",data_to_clean[[#This Row],[revenue]]))</f>
        <v>Million</v>
      </c>
      <c r="H2013" s="7">
        <f>VALUE(IF(data_to_clean[[#This Row],[multiplicity]]="Million",_xlfn.CONCAT(SUBSTITUTE(data_to_clean[[#This Row],[number]],".",""),"00000"),_xlfn.CONCAT(SUBSTITUTE(data_to_clean[[#This Row],[number]],".",""),"00000000")))</f>
        <v>200000</v>
      </c>
      <c r="I2013" t="s">
        <v>7573</v>
      </c>
      <c r="J2013">
        <f>ROUND(VALUE(SUBSTITUTE(data_to_clean[[#This Row],[growth_%]],".",",")),0)</f>
        <v>200</v>
      </c>
      <c r="K2013" t="s">
        <v>55</v>
      </c>
      <c r="L2013">
        <v>4</v>
      </c>
      <c r="M2013">
        <v>1</v>
      </c>
      <c r="N2013">
        <v>2015</v>
      </c>
      <c r="O2013">
        <v>1</v>
      </c>
      <c r="P2013" t="s">
        <v>3365</v>
      </c>
      <c r="Q2013" t="b">
        <f>AND(ISNUMBER(data_to_clean[[#This Row],[revenue_formatted]]),ISNUMBER(data_to_clean[[#This Row],[growth_formatted_%]]),ISNUMBER(data_to_clean[[#This Row],[workers]]),ISNUMBER(data_to_clean[[#This Row],[previous_workers]]),ISNUMBER(data_to_clean[[#This Row],[founded]]),ISNUMBER(data_to_clean[[#This Row],[yrs_on_list]]))</f>
        <v>1</v>
      </c>
    </row>
    <row r="2014" spans="1:17" x14ac:dyDescent="0.25">
      <c r="A2014">
        <v>2009</v>
      </c>
      <c r="B2014" t="s">
        <v>7574</v>
      </c>
      <c r="C2014" t="s">
        <v>1011</v>
      </c>
      <c r="D2014" t="str">
        <f>VLOOKUP(data_to_clean[[#This Row],[state]],abbreviation_table[],2,FALSE)</f>
        <v>Nebraska</v>
      </c>
      <c r="E2014" t="s">
        <v>621</v>
      </c>
      <c r="F2014" t="str">
        <f>TRIM(LEFT(data_to_clean[[#This Row],[revenue]],FIND(" ",data_to_clean[[#This Row],[revenue]])))</f>
        <v>3.1</v>
      </c>
      <c r="G2014" t="str">
        <f>RIGHT(data_to_clean[[#This Row],[revenue]],LEN(data_to_clean[[#This Row],[revenue]])-FIND(" ",data_to_clean[[#This Row],[revenue]]))</f>
        <v>Million</v>
      </c>
      <c r="H2014" s="7">
        <f>VALUE(IF(data_to_clean[[#This Row],[multiplicity]]="Million",_xlfn.CONCAT(SUBSTITUTE(data_to_clean[[#This Row],[number]],".",""),"00000"),_xlfn.CONCAT(SUBSTITUTE(data_to_clean[[#This Row],[number]],".",""),"00000000")))</f>
        <v>3100000</v>
      </c>
      <c r="I2014" t="s">
        <v>7576</v>
      </c>
      <c r="J2014">
        <f>ROUND(VALUE(SUBSTITUTE(data_to_clean[[#This Row],[growth_%]],".",",")),0)</f>
        <v>200</v>
      </c>
      <c r="K2014" t="s">
        <v>336</v>
      </c>
      <c r="L2014">
        <v>29</v>
      </c>
      <c r="M2014">
        <v>8</v>
      </c>
      <c r="N2014">
        <v>2011</v>
      </c>
      <c r="O2014">
        <v>3</v>
      </c>
      <c r="P2014" t="s">
        <v>1762</v>
      </c>
      <c r="Q2014" t="b">
        <f>AND(ISNUMBER(data_to_clean[[#This Row],[revenue_formatted]]),ISNUMBER(data_to_clean[[#This Row],[growth_formatted_%]]),ISNUMBER(data_to_clean[[#This Row],[workers]]),ISNUMBER(data_to_clean[[#This Row],[previous_workers]]),ISNUMBER(data_to_clean[[#This Row],[founded]]),ISNUMBER(data_to_clean[[#This Row],[yrs_on_list]]))</f>
        <v>1</v>
      </c>
    </row>
    <row r="2015" spans="1:17" x14ac:dyDescent="0.25">
      <c r="A2015">
        <v>2010</v>
      </c>
      <c r="B2015" t="s">
        <v>7577</v>
      </c>
      <c r="C2015" t="s">
        <v>52</v>
      </c>
      <c r="D2015" t="str">
        <f>VLOOKUP(data_to_clean[[#This Row],[state]],abbreviation_table[],2,FALSE)</f>
        <v>Florida</v>
      </c>
      <c r="E2015" t="s">
        <v>7579</v>
      </c>
      <c r="F2015" t="str">
        <f>TRIM(LEFT(data_to_clean[[#This Row],[revenue]],FIND(" ",data_to_clean[[#This Row],[revenue]])))</f>
        <v>37.4</v>
      </c>
      <c r="G2015" t="str">
        <f>RIGHT(data_to_clean[[#This Row],[revenue]],LEN(data_to_clean[[#This Row],[revenue]])-FIND(" ",data_to_clean[[#This Row],[revenue]]))</f>
        <v>Million</v>
      </c>
      <c r="H2015" s="7">
        <f>VALUE(IF(data_to_clean[[#This Row],[multiplicity]]="Million",_xlfn.CONCAT(SUBSTITUTE(data_to_clean[[#This Row],[number]],".",""),"00000"),_xlfn.CONCAT(SUBSTITUTE(data_to_clean[[#This Row],[number]],".",""),"00000000")))</f>
        <v>37400000</v>
      </c>
      <c r="I2015" t="s">
        <v>7580</v>
      </c>
      <c r="J2015">
        <f>ROUND(VALUE(SUBSTITUTE(data_to_clean[[#This Row],[growth_%]],".",",")),0)</f>
        <v>200</v>
      </c>
      <c r="K2015" t="s">
        <v>233</v>
      </c>
      <c r="L2015">
        <v>50</v>
      </c>
      <c r="M2015">
        <v>30</v>
      </c>
      <c r="N2015">
        <v>2007</v>
      </c>
      <c r="O2015">
        <v>2</v>
      </c>
      <c r="P2015" t="s">
        <v>7581</v>
      </c>
      <c r="Q2015" t="b">
        <f>AND(ISNUMBER(data_to_clean[[#This Row],[revenue_formatted]]),ISNUMBER(data_to_clean[[#This Row],[growth_formatted_%]]),ISNUMBER(data_to_clean[[#This Row],[workers]]),ISNUMBER(data_to_clean[[#This Row],[previous_workers]]),ISNUMBER(data_to_clean[[#This Row],[founded]]),ISNUMBER(data_to_clean[[#This Row],[yrs_on_list]]))</f>
        <v>1</v>
      </c>
    </row>
    <row r="2016" spans="1:17" x14ac:dyDescent="0.25">
      <c r="A2016">
        <v>2011</v>
      </c>
      <c r="B2016" t="s">
        <v>7582</v>
      </c>
      <c r="C2016" t="s">
        <v>1999</v>
      </c>
      <c r="D2016" t="str">
        <f>VLOOKUP(data_to_clean[[#This Row],[state]],abbreviation_table[],2,FALSE)</f>
        <v>Oklahoma</v>
      </c>
      <c r="E2016" t="s">
        <v>7584</v>
      </c>
      <c r="F2016" t="str">
        <f>TRIM(LEFT(data_to_clean[[#This Row],[revenue]],FIND(" ",data_to_clean[[#This Row],[revenue]])))</f>
        <v>31.9</v>
      </c>
      <c r="G2016" t="str">
        <f>RIGHT(data_to_clean[[#This Row],[revenue]],LEN(data_to_clean[[#This Row],[revenue]])-FIND(" ",data_to_clean[[#This Row],[revenue]]))</f>
        <v>Million</v>
      </c>
      <c r="H2016" s="7">
        <f>VALUE(IF(data_to_clean[[#This Row],[multiplicity]]="Million",_xlfn.CONCAT(SUBSTITUTE(data_to_clean[[#This Row],[number]],".",""),"00000"),_xlfn.CONCAT(SUBSTITUTE(data_to_clean[[#This Row],[number]],".",""),"00000000")))</f>
        <v>31900000</v>
      </c>
      <c r="I2016" t="s">
        <v>7585</v>
      </c>
      <c r="J2016">
        <f>ROUND(VALUE(SUBSTITUTE(data_to_clean[[#This Row],[growth_%]],".",",")),0)</f>
        <v>200</v>
      </c>
      <c r="K2016" t="s">
        <v>211</v>
      </c>
      <c r="L2016">
        <v>115</v>
      </c>
      <c r="M2016">
        <v>50</v>
      </c>
      <c r="N2016">
        <v>2013</v>
      </c>
      <c r="O2016">
        <v>2</v>
      </c>
      <c r="P2016" t="s">
        <v>4642</v>
      </c>
      <c r="Q2016" t="b">
        <f>AND(ISNUMBER(data_to_clean[[#This Row],[revenue_formatted]]),ISNUMBER(data_to_clean[[#This Row],[growth_formatted_%]]),ISNUMBER(data_to_clean[[#This Row],[workers]]),ISNUMBER(data_to_clean[[#This Row],[previous_workers]]),ISNUMBER(data_to_clean[[#This Row],[founded]]),ISNUMBER(data_to_clean[[#This Row],[yrs_on_list]]))</f>
        <v>1</v>
      </c>
    </row>
    <row r="2017" spans="1:17" x14ac:dyDescent="0.25">
      <c r="A2017">
        <v>2011</v>
      </c>
      <c r="B2017" t="s">
        <v>7586</v>
      </c>
      <c r="C2017" t="s">
        <v>1337</v>
      </c>
      <c r="D2017" t="str">
        <f>VLOOKUP(data_to_clean[[#This Row],[state]],abbreviation_table[],2,FALSE)</f>
        <v>Louisiana</v>
      </c>
      <c r="E2017" t="s">
        <v>1592</v>
      </c>
      <c r="F2017" t="str">
        <f>TRIM(LEFT(data_to_clean[[#This Row],[revenue]],FIND(" ",data_to_clean[[#This Row],[revenue]])))</f>
        <v>19.7</v>
      </c>
      <c r="G2017" t="str">
        <f>RIGHT(data_to_clean[[#This Row],[revenue]],LEN(data_to_clean[[#This Row],[revenue]])-FIND(" ",data_to_clean[[#This Row],[revenue]]))</f>
        <v>Million</v>
      </c>
      <c r="H2017" s="7">
        <f>VALUE(IF(data_to_clean[[#This Row],[multiplicity]]="Million",_xlfn.CONCAT(SUBSTITUTE(data_to_clean[[#This Row],[number]],".",""),"00000"),_xlfn.CONCAT(SUBSTITUTE(data_to_clean[[#This Row],[number]],".",""),"00000000")))</f>
        <v>19700000</v>
      </c>
      <c r="I2017" t="s">
        <v>7588</v>
      </c>
      <c r="J2017">
        <f>ROUND(VALUE(SUBSTITUTE(data_to_clean[[#This Row],[growth_%]],".",",")),0)</f>
        <v>200</v>
      </c>
      <c r="K2017" t="s">
        <v>18</v>
      </c>
      <c r="L2017">
        <v>84</v>
      </c>
      <c r="M2017">
        <v>42</v>
      </c>
      <c r="N2017">
        <v>2007</v>
      </c>
      <c r="O2017">
        <v>6</v>
      </c>
      <c r="P2017" t="s">
        <v>1444</v>
      </c>
      <c r="Q2017" t="b">
        <f>AND(ISNUMBER(data_to_clean[[#This Row],[revenue_formatted]]),ISNUMBER(data_to_clean[[#This Row],[growth_formatted_%]]),ISNUMBER(data_to_clean[[#This Row],[workers]]),ISNUMBER(data_to_clean[[#This Row],[previous_workers]]),ISNUMBER(data_to_clean[[#This Row],[founded]]),ISNUMBER(data_to_clean[[#This Row],[yrs_on_list]]))</f>
        <v>1</v>
      </c>
    </row>
    <row r="2018" spans="1:17" x14ac:dyDescent="0.25">
      <c r="A2018">
        <v>2012</v>
      </c>
      <c r="B2018" t="s">
        <v>7589</v>
      </c>
      <c r="C2018" t="s">
        <v>30</v>
      </c>
      <c r="D2018" t="str">
        <f>VLOOKUP(data_to_clean[[#This Row],[state]],abbreviation_table[],2,FALSE)</f>
        <v>Texas</v>
      </c>
      <c r="E2018" t="s">
        <v>7591</v>
      </c>
      <c r="F2018" t="str">
        <f>TRIM(LEFT(data_to_clean[[#This Row],[revenue]],FIND(" ",data_to_clean[[#This Row],[revenue]])))</f>
        <v>23.1</v>
      </c>
      <c r="G2018" t="str">
        <f>RIGHT(data_to_clean[[#This Row],[revenue]],LEN(data_to_clean[[#This Row],[revenue]])-FIND(" ",data_to_clean[[#This Row],[revenue]]))</f>
        <v>Million</v>
      </c>
      <c r="H2018" s="7">
        <f>VALUE(IF(data_to_clean[[#This Row],[multiplicity]]="Million",_xlfn.CONCAT(SUBSTITUTE(data_to_clean[[#This Row],[number]],".",""),"00000"),_xlfn.CONCAT(SUBSTITUTE(data_to_clean[[#This Row],[number]],".",""),"00000000")))</f>
        <v>23100000</v>
      </c>
      <c r="I2018" t="s">
        <v>7592</v>
      </c>
      <c r="J2018">
        <f>ROUND(VALUE(SUBSTITUTE(data_to_clean[[#This Row],[growth_%]],".",",")),0)</f>
        <v>200</v>
      </c>
      <c r="K2018" t="s">
        <v>55</v>
      </c>
      <c r="L2018">
        <v>1733</v>
      </c>
      <c r="M2018">
        <v>701</v>
      </c>
      <c r="N2018">
        <v>2010</v>
      </c>
      <c r="O2018">
        <v>2</v>
      </c>
      <c r="P2018" t="s">
        <v>707</v>
      </c>
      <c r="Q2018" t="b">
        <f>AND(ISNUMBER(data_to_clean[[#This Row],[revenue_formatted]]),ISNUMBER(data_to_clean[[#This Row],[growth_formatted_%]]),ISNUMBER(data_to_clean[[#This Row],[workers]]),ISNUMBER(data_to_clean[[#This Row],[previous_workers]]),ISNUMBER(data_to_clean[[#This Row],[founded]]),ISNUMBER(data_to_clean[[#This Row],[yrs_on_list]]))</f>
        <v>1</v>
      </c>
    </row>
    <row r="2019" spans="1:17" x14ac:dyDescent="0.25">
      <c r="A2019">
        <v>2013</v>
      </c>
      <c r="B2019" t="s">
        <v>7593</v>
      </c>
      <c r="C2019" t="s">
        <v>80</v>
      </c>
      <c r="D2019" t="str">
        <f>VLOOKUP(data_to_clean[[#This Row],[state]],abbreviation_table[],2,FALSE)</f>
        <v>California</v>
      </c>
      <c r="E2019" t="s">
        <v>1442</v>
      </c>
      <c r="F2019" t="str">
        <f>TRIM(LEFT(data_to_clean[[#This Row],[revenue]],FIND(" ",data_to_clean[[#This Row],[revenue]])))</f>
        <v>2</v>
      </c>
      <c r="G2019" t="str">
        <f>RIGHT(data_to_clean[[#This Row],[revenue]],LEN(data_to_clean[[#This Row],[revenue]])-FIND(" ",data_to_clean[[#This Row],[revenue]]))</f>
        <v>Million</v>
      </c>
      <c r="H2019" s="7">
        <f>VALUE(IF(data_to_clean[[#This Row],[multiplicity]]="Million",_xlfn.CONCAT(SUBSTITUTE(data_to_clean[[#This Row],[number]],".",""),"00000"),_xlfn.CONCAT(SUBSTITUTE(data_to_clean[[#This Row],[number]],".",""),"00000000")))</f>
        <v>200000</v>
      </c>
      <c r="I2019" t="s">
        <v>7595</v>
      </c>
      <c r="J2019">
        <f>ROUND(VALUE(SUBSTITUTE(data_to_clean[[#This Row],[growth_%]],".",",")),0)</f>
        <v>200</v>
      </c>
      <c r="K2019" t="s">
        <v>18</v>
      </c>
      <c r="L2019">
        <v>5</v>
      </c>
      <c r="M2019">
        <v>2</v>
      </c>
      <c r="N2019">
        <v>2012</v>
      </c>
      <c r="O2019">
        <v>1</v>
      </c>
      <c r="P2019" t="s">
        <v>137</v>
      </c>
      <c r="Q2019" t="b">
        <f>AND(ISNUMBER(data_to_clean[[#This Row],[revenue_formatted]]),ISNUMBER(data_to_clean[[#This Row],[growth_formatted_%]]),ISNUMBER(data_to_clean[[#This Row],[workers]]),ISNUMBER(data_to_clean[[#This Row],[previous_workers]]),ISNUMBER(data_to_clean[[#This Row],[founded]]),ISNUMBER(data_to_clean[[#This Row],[yrs_on_list]]))</f>
        <v>1</v>
      </c>
    </row>
    <row r="2020" spans="1:17" x14ac:dyDescent="0.25">
      <c r="A2020">
        <v>2014</v>
      </c>
      <c r="B2020" t="s">
        <v>7596</v>
      </c>
      <c r="C2020" t="s">
        <v>80</v>
      </c>
      <c r="D2020" t="str">
        <f>VLOOKUP(data_to_clean[[#This Row],[state]],abbreviation_table[],2,FALSE)</f>
        <v>California</v>
      </c>
      <c r="E2020" t="s">
        <v>699</v>
      </c>
      <c r="F2020" t="str">
        <f>TRIM(LEFT(data_to_clean[[#This Row],[revenue]],FIND(" ",data_to_clean[[#This Row],[revenue]])))</f>
        <v>4</v>
      </c>
      <c r="G2020" t="str">
        <f>RIGHT(data_to_clean[[#This Row],[revenue]],LEN(data_to_clean[[#This Row],[revenue]])-FIND(" ",data_to_clean[[#This Row],[revenue]]))</f>
        <v>Million</v>
      </c>
      <c r="H2020" s="7">
        <f>VALUE(IF(data_to_clean[[#This Row],[multiplicity]]="Million",_xlfn.CONCAT(SUBSTITUTE(data_to_clean[[#This Row],[number]],".",""),"00000"),_xlfn.CONCAT(SUBSTITUTE(data_to_clean[[#This Row],[number]],".",""),"00000000")))</f>
        <v>400000</v>
      </c>
      <c r="I2020" t="s">
        <v>7598</v>
      </c>
      <c r="J2020">
        <f>ROUND(VALUE(SUBSTITUTE(data_to_clean[[#This Row],[growth_%]],".",",")),0)</f>
        <v>200</v>
      </c>
      <c r="K2020" t="s">
        <v>336</v>
      </c>
      <c r="L2020">
        <v>20</v>
      </c>
      <c r="M2020">
        <v>8</v>
      </c>
      <c r="N2020">
        <v>2012</v>
      </c>
      <c r="O2020">
        <v>3</v>
      </c>
      <c r="P2020" t="s">
        <v>83</v>
      </c>
      <c r="Q2020" t="b">
        <f>AND(ISNUMBER(data_to_clean[[#This Row],[revenue_formatted]]),ISNUMBER(data_to_clean[[#This Row],[growth_formatted_%]]),ISNUMBER(data_to_clean[[#This Row],[workers]]),ISNUMBER(data_to_clean[[#This Row],[previous_workers]]),ISNUMBER(data_to_clean[[#This Row],[founded]]),ISNUMBER(data_to_clean[[#This Row],[yrs_on_list]]))</f>
        <v>1</v>
      </c>
    </row>
    <row r="2021" spans="1:17" x14ac:dyDescent="0.25">
      <c r="A2021">
        <v>2015</v>
      </c>
      <c r="B2021" t="s">
        <v>7599</v>
      </c>
      <c r="C2021" t="s">
        <v>80</v>
      </c>
      <c r="D2021" t="str">
        <f>VLOOKUP(data_to_clean[[#This Row],[state]],abbreviation_table[],2,FALSE)</f>
        <v>California</v>
      </c>
      <c r="E2021" t="s">
        <v>1991</v>
      </c>
      <c r="F2021" t="str">
        <f>TRIM(LEFT(data_to_clean[[#This Row],[revenue]],FIND(" ",data_to_clean[[#This Row],[revenue]])))</f>
        <v>11.3</v>
      </c>
      <c r="G2021" t="str">
        <f>RIGHT(data_to_clean[[#This Row],[revenue]],LEN(data_to_clean[[#This Row],[revenue]])-FIND(" ",data_to_clean[[#This Row],[revenue]]))</f>
        <v>Million</v>
      </c>
      <c r="H2021" s="7">
        <f>VALUE(IF(data_to_clean[[#This Row],[multiplicity]]="Million",_xlfn.CONCAT(SUBSTITUTE(data_to_clean[[#This Row],[number]],".",""),"00000"),_xlfn.CONCAT(SUBSTITUTE(data_to_clean[[#This Row],[number]],".",""),"00000000")))</f>
        <v>11300000</v>
      </c>
      <c r="I2021" t="s">
        <v>7601</v>
      </c>
      <c r="J2021">
        <f>ROUND(VALUE(SUBSTITUTE(data_to_clean[[#This Row],[growth_%]],".",",")),0)</f>
        <v>200</v>
      </c>
      <c r="K2021" t="s">
        <v>40</v>
      </c>
      <c r="L2021">
        <v>50</v>
      </c>
      <c r="M2021">
        <v>17</v>
      </c>
      <c r="N2021">
        <v>2009</v>
      </c>
      <c r="O2021">
        <v>3</v>
      </c>
      <c r="P2021" t="s">
        <v>578</v>
      </c>
      <c r="Q2021" t="b">
        <f>AND(ISNUMBER(data_to_clean[[#This Row],[revenue_formatted]]),ISNUMBER(data_to_clean[[#This Row],[growth_formatted_%]]),ISNUMBER(data_to_clean[[#This Row],[workers]]),ISNUMBER(data_to_clean[[#This Row],[previous_workers]]),ISNUMBER(data_to_clean[[#This Row],[founded]]),ISNUMBER(data_to_clean[[#This Row],[yrs_on_list]]))</f>
        <v>1</v>
      </c>
    </row>
    <row r="2022" spans="1:17" x14ac:dyDescent="0.25">
      <c r="A2022">
        <v>2016</v>
      </c>
      <c r="B2022" t="s">
        <v>7602</v>
      </c>
      <c r="C2022" t="s">
        <v>74</v>
      </c>
      <c r="D2022" t="str">
        <f>VLOOKUP(data_to_clean[[#This Row],[state]],abbreviation_table[],2,FALSE)</f>
        <v>Ohio</v>
      </c>
      <c r="E2022" t="s">
        <v>4619</v>
      </c>
      <c r="F2022" t="str">
        <f>TRIM(LEFT(data_to_clean[[#This Row],[revenue]],FIND(" ",data_to_clean[[#This Row],[revenue]])))</f>
        <v>31</v>
      </c>
      <c r="G2022" t="str">
        <f>RIGHT(data_to_clean[[#This Row],[revenue]],LEN(data_to_clean[[#This Row],[revenue]])-FIND(" ",data_to_clean[[#This Row],[revenue]]))</f>
        <v>Million</v>
      </c>
      <c r="H2022" s="7">
        <f>VALUE(IF(data_to_clean[[#This Row],[multiplicity]]="Million",_xlfn.CONCAT(SUBSTITUTE(data_to_clean[[#This Row],[number]],".",""),"00000"),_xlfn.CONCAT(SUBSTITUTE(data_to_clean[[#This Row],[number]],".",""),"00000000")))</f>
        <v>3100000</v>
      </c>
      <c r="I2022" t="s">
        <v>7604</v>
      </c>
      <c r="J2022">
        <f>ROUND(VALUE(SUBSTITUTE(data_to_clean[[#This Row],[growth_%]],".",",")),0)</f>
        <v>199</v>
      </c>
      <c r="K2022" t="s">
        <v>25</v>
      </c>
      <c r="L2022">
        <v>27</v>
      </c>
      <c r="M2022">
        <v>6</v>
      </c>
      <c r="N2022">
        <v>2013</v>
      </c>
      <c r="O2022">
        <v>2</v>
      </c>
      <c r="P2022" t="s">
        <v>349</v>
      </c>
      <c r="Q2022" t="b">
        <f>AND(ISNUMBER(data_to_clean[[#This Row],[revenue_formatted]]),ISNUMBER(data_to_clean[[#This Row],[growth_formatted_%]]),ISNUMBER(data_to_clean[[#This Row],[workers]]),ISNUMBER(data_to_clean[[#This Row],[previous_workers]]),ISNUMBER(data_to_clean[[#This Row],[founded]]),ISNUMBER(data_to_clean[[#This Row],[yrs_on_list]]))</f>
        <v>1</v>
      </c>
    </row>
    <row r="2023" spans="1:17" x14ac:dyDescent="0.25">
      <c r="A2023">
        <v>2017</v>
      </c>
      <c r="B2023" t="s">
        <v>7605</v>
      </c>
      <c r="C2023" t="s">
        <v>52</v>
      </c>
      <c r="D2023" t="str">
        <f>VLOOKUP(data_to_clean[[#This Row],[state]],abbreviation_table[],2,FALSE)</f>
        <v>Florida</v>
      </c>
      <c r="E2023" t="s">
        <v>1309</v>
      </c>
      <c r="F2023" t="str">
        <f>TRIM(LEFT(data_to_clean[[#This Row],[revenue]],FIND(" ",data_to_clean[[#This Row],[revenue]])))</f>
        <v>3.4</v>
      </c>
      <c r="G2023" t="str">
        <f>RIGHT(data_to_clean[[#This Row],[revenue]],LEN(data_to_clean[[#This Row],[revenue]])-FIND(" ",data_to_clean[[#This Row],[revenue]]))</f>
        <v>Million</v>
      </c>
      <c r="H2023" s="7">
        <f>VALUE(IF(data_to_clean[[#This Row],[multiplicity]]="Million",_xlfn.CONCAT(SUBSTITUTE(data_to_clean[[#This Row],[number]],".",""),"00000"),_xlfn.CONCAT(SUBSTITUTE(data_to_clean[[#This Row],[number]],".",""),"00000000")))</f>
        <v>3400000</v>
      </c>
      <c r="I2023" t="s">
        <v>7607</v>
      </c>
      <c r="J2023">
        <f>ROUND(VALUE(SUBSTITUTE(data_to_clean[[#This Row],[growth_%]],".",",")),0)</f>
        <v>199</v>
      </c>
      <c r="K2023" t="s">
        <v>308</v>
      </c>
      <c r="L2023">
        <v>9</v>
      </c>
      <c r="M2023">
        <v>4</v>
      </c>
      <c r="N2023">
        <v>2010</v>
      </c>
      <c r="O2023">
        <v>1</v>
      </c>
      <c r="P2023" t="s">
        <v>6961</v>
      </c>
      <c r="Q2023" t="b">
        <f>AND(ISNUMBER(data_to_clean[[#This Row],[revenue_formatted]]),ISNUMBER(data_to_clean[[#This Row],[growth_formatted_%]]),ISNUMBER(data_to_clean[[#This Row],[workers]]),ISNUMBER(data_to_clean[[#This Row],[previous_workers]]),ISNUMBER(data_to_clean[[#This Row],[founded]]),ISNUMBER(data_to_clean[[#This Row],[yrs_on_list]]))</f>
        <v>1</v>
      </c>
    </row>
    <row r="2024" spans="1:17" x14ac:dyDescent="0.25">
      <c r="A2024">
        <v>2018</v>
      </c>
      <c r="B2024" t="s">
        <v>7608</v>
      </c>
      <c r="C2024" t="s">
        <v>753</v>
      </c>
      <c r="D2024" t="str">
        <f>VLOOKUP(data_to_clean[[#This Row],[state]],abbreviation_table[],2,FALSE)</f>
        <v>Nevada</v>
      </c>
      <c r="E2024" t="s">
        <v>161</v>
      </c>
      <c r="F2024" t="str">
        <f>TRIM(LEFT(data_to_clean[[#This Row],[revenue]],FIND(" ",data_to_clean[[#This Row],[revenue]])))</f>
        <v>10.5</v>
      </c>
      <c r="G2024" t="str">
        <f>RIGHT(data_to_clean[[#This Row],[revenue]],LEN(data_to_clean[[#This Row],[revenue]])-FIND(" ",data_to_clean[[#This Row],[revenue]]))</f>
        <v>Million</v>
      </c>
      <c r="H2024" s="7">
        <f>VALUE(IF(data_to_clean[[#This Row],[multiplicity]]="Million",_xlfn.CONCAT(SUBSTITUTE(data_to_clean[[#This Row],[number]],".",""),"00000"),_xlfn.CONCAT(SUBSTITUTE(data_to_clean[[#This Row],[number]],".",""),"00000000")))</f>
        <v>10500000</v>
      </c>
      <c r="I2024" t="s">
        <v>7610</v>
      </c>
      <c r="J2024">
        <f>ROUND(VALUE(SUBSTITUTE(data_to_clean[[#This Row],[growth_%]],".",",")),0)</f>
        <v>199</v>
      </c>
      <c r="K2024" t="s">
        <v>623</v>
      </c>
      <c r="L2024">
        <v>100</v>
      </c>
      <c r="M2024">
        <v>30</v>
      </c>
      <c r="N2024">
        <v>1997</v>
      </c>
      <c r="O2024">
        <v>2</v>
      </c>
      <c r="P2024" t="s">
        <v>757</v>
      </c>
      <c r="Q2024" t="b">
        <f>AND(ISNUMBER(data_to_clean[[#This Row],[revenue_formatted]]),ISNUMBER(data_to_clean[[#This Row],[growth_formatted_%]]),ISNUMBER(data_to_clean[[#This Row],[workers]]),ISNUMBER(data_to_clean[[#This Row],[previous_workers]]),ISNUMBER(data_to_clean[[#This Row],[founded]]),ISNUMBER(data_to_clean[[#This Row],[yrs_on_list]]))</f>
        <v>1</v>
      </c>
    </row>
    <row r="2025" spans="1:17" x14ac:dyDescent="0.25">
      <c r="A2025">
        <v>2019</v>
      </c>
      <c r="B2025" t="s">
        <v>7611</v>
      </c>
      <c r="C2025" t="s">
        <v>86</v>
      </c>
      <c r="D2025" t="str">
        <f>VLOOKUP(data_to_clean[[#This Row],[state]],abbreviation_table[],2,FALSE)</f>
        <v>Colorado</v>
      </c>
      <c r="E2025" t="s">
        <v>710</v>
      </c>
      <c r="F2025" t="str">
        <f>TRIM(LEFT(data_to_clean[[#This Row],[revenue]],FIND(" ",data_to_clean[[#This Row],[revenue]])))</f>
        <v>6.5</v>
      </c>
      <c r="G2025" t="str">
        <f>RIGHT(data_to_clean[[#This Row],[revenue]],LEN(data_to_clean[[#This Row],[revenue]])-FIND(" ",data_to_clean[[#This Row],[revenue]]))</f>
        <v>Million</v>
      </c>
      <c r="H2025" s="7">
        <f>VALUE(IF(data_to_clean[[#This Row],[multiplicity]]="Million",_xlfn.CONCAT(SUBSTITUTE(data_to_clean[[#This Row],[number]],".",""),"00000"),_xlfn.CONCAT(SUBSTITUTE(data_to_clean[[#This Row],[number]],".",""),"00000000")))</f>
        <v>6500000</v>
      </c>
      <c r="I2025" t="s">
        <v>7613</v>
      </c>
      <c r="J2025">
        <f>ROUND(VALUE(SUBSTITUTE(data_to_clean[[#This Row],[growth_%]],".",",")),0)</f>
        <v>199</v>
      </c>
      <c r="K2025" t="s">
        <v>156</v>
      </c>
      <c r="L2025">
        <v>75</v>
      </c>
      <c r="M2025">
        <v>52</v>
      </c>
      <c r="N2025">
        <v>2012</v>
      </c>
      <c r="O2025">
        <v>4</v>
      </c>
      <c r="P2025" t="s">
        <v>89</v>
      </c>
      <c r="Q2025" t="b">
        <f>AND(ISNUMBER(data_to_clean[[#This Row],[revenue_formatted]]),ISNUMBER(data_to_clean[[#This Row],[growth_formatted_%]]),ISNUMBER(data_to_clean[[#This Row],[workers]]),ISNUMBER(data_to_clean[[#This Row],[previous_workers]]),ISNUMBER(data_to_clean[[#This Row],[founded]]),ISNUMBER(data_to_clean[[#This Row],[yrs_on_list]]))</f>
        <v>1</v>
      </c>
    </row>
    <row r="2026" spans="1:17" x14ac:dyDescent="0.25">
      <c r="A2026">
        <v>2020</v>
      </c>
      <c r="B2026" t="s">
        <v>7614</v>
      </c>
      <c r="C2026" t="s">
        <v>1768</v>
      </c>
      <c r="D2026" t="str">
        <f>VLOOKUP(data_to_clean[[#This Row],[state]],abbreviation_table[],2,FALSE)</f>
        <v>Oregon</v>
      </c>
      <c r="E2026" t="s">
        <v>7616</v>
      </c>
      <c r="F2026" t="str">
        <f>TRIM(LEFT(data_to_clean[[#This Row],[revenue]],FIND(" ",data_to_clean[[#This Row],[revenue]])))</f>
        <v>140.7</v>
      </c>
      <c r="G2026" t="str">
        <f>RIGHT(data_to_clean[[#This Row],[revenue]],LEN(data_to_clean[[#This Row],[revenue]])-FIND(" ",data_to_clean[[#This Row],[revenue]]))</f>
        <v>Million</v>
      </c>
      <c r="H2026" s="7">
        <f>VALUE(IF(data_to_clean[[#This Row],[multiplicity]]="Million",_xlfn.CONCAT(SUBSTITUTE(data_to_clean[[#This Row],[number]],".",""),"00000"),_xlfn.CONCAT(SUBSTITUTE(data_to_clean[[#This Row],[number]],".",""),"00000000")))</f>
        <v>140700000</v>
      </c>
      <c r="I2026" t="s">
        <v>7617</v>
      </c>
      <c r="J2026">
        <f>ROUND(VALUE(SUBSTITUTE(data_to_clean[[#This Row],[growth_%]],".",",")),0)</f>
        <v>199</v>
      </c>
      <c r="K2026" t="s">
        <v>18</v>
      </c>
      <c r="L2026">
        <v>407</v>
      </c>
      <c r="M2026">
        <v>128</v>
      </c>
      <c r="N2026">
        <v>1993</v>
      </c>
      <c r="O2026">
        <v>5</v>
      </c>
      <c r="P2026" t="s">
        <v>7618</v>
      </c>
      <c r="Q2026" t="b">
        <f>AND(ISNUMBER(data_to_clean[[#This Row],[revenue_formatted]]),ISNUMBER(data_to_clean[[#This Row],[growth_formatted_%]]),ISNUMBER(data_to_clean[[#This Row],[workers]]),ISNUMBER(data_to_clean[[#This Row],[previous_workers]]),ISNUMBER(data_to_clean[[#This Row],[founded]]),ISNUMBER(data_to_clean[[#This Row],[yrs_on_list]]))</f>
        <v>1</v>
      </c>
    </row>
    <row r="2027" spans="1:17" x14ac:dyDescent="0.25">
      <c r="A2027">
        <v>2021</v>
      </c>
      <c r="B2027" t="s">
        <v>7619</v>
      </c>
      <c r="C2027" t="s">
        <v>230</v>
      </c>
      <c r="D2027" t="str">
        <f>VLOOKUP(data_to_clean[[#This Row],[state]],abbreviation_table[],2,FALSE)</f>
        <v>Michigan</v>
      </c>
      <c r="E2027" t="s">
        <v>1920</v>
      </c>
      <c r="F2027" t="str">
        <f>TRIM(LEFT(data_to_clean[[#This Row],[revenue]],FIND(" ",data_to_clean[[#This Row],[revenue]])))</f>
        <v>2.4</v>
      </c>
      <c r="G2027" t="str">
        <f>RIGHT(data_to_clean[[#This Row],[revenue]],LEN(data_to_clean[[#This Row],[revenue]])-FIND(" ",data_to_clean[[#This Row],[revenue]]))</f>
        <v>Million</v>
      </c>
      <c r="H2027" s="7">
        <f>VALUE(IF(data_to_clean[[#This Row],[multiplicity]]="Million",_xlfn.CONCAT(SUBSTITUTE(data_to_clean[[#This Row],[number]],".",""),"00000"),_xlfn.CONCAT(SUBSTITUTE(data_to_clean[[#This Row],[number]],".",""),"00000000")))</f>
        <v>2400000</v>
      </c>
      <c r="I2027" t="s">
        <v>7621</v>
      </c>
      <c r="J2027">
        <f>ROUND(VALUE(SUBSTITUTE(data_to_clean[[#This Row],[growth_%]],".",",")),0)</f>
        <v>199</v>
      </c>
      <c r="K2027" t="s">
        <v>233</v>
      </c>
      <c r="L2027">
        <v>7</v>
      </c>
      <c r="M2027">
        <v>2</v>
      </c>
      <c r="N2027">
        <v>2013</v>
      </c>
      <c r="O2027">
        <v>1</v>
      </c>
      <c r="P2027" t="s">
        <v>7622</v>
      </c>
      <c r="Q2027" t="b">
        <f>AND(ISNUMBER(data_to_clean[[#This Row],[revenue_formatted]]),ISNUMBER(data_to_clean[[#This Row],[growth_formatted_%]]),ISNUMBER(data_to_clean[[#This Row],[workers]]),ISNUMBER(data_to_clean[[#This Row],[previous_workers]]),ISNUMBER(data_to_clean[[#This Row],[founded]]),ISNUMBER(data_to_clean[[#This Row],[yrs_on_list]]))</f>
        <v>1</v>
      </c>
    </row>
    <row r="2028" spans="1:17" x14ac:dyDescent="0.25">
      <c r="A2028">
        <v>2022</v>
      </c>
      <c r="B2028" t="s">
        <v>7623</v>
      </c>
      <c r="C2028" t="s">
        <v>105</v>
      </c>
      <c r="D2028" t="str">
        <f>VLOOKUP(data_to_clean[[#This Row],[state]],abbreviation_table[],2,FALSE)</f>
        <v>New York</v>
      </c>
      <c r="E2028" t="s">
        <v>2496</v>
      </c>
      <c r="F2028" t="str">
        <f>TRIM(LEFT(data_to_clean[[#This Row],[revenue]],FIND(" ",data_to_clean[[#This Row],[revenue]])))</f>
        <v>13</v>
      </c>
      <c r="G2028" t="str">
        <f>RIGHT(data_to_clean[[#This Row],[revenue]],LEN(data_to_clean[[#This Row],[revenue]])-FIND(" ",data_to_clean[[#This Row],[revenue]]))</f>
        <v>Million</v>
      </c>
      <c r="H2028" s="7">
        <f>VALUE(IF(data_to_clean[[#This Row],[multiplicity]]="Million",_xlfn.CONCAT(SUBSTITUTE(data_to_clean[[#This Row],[number]],".",""),"00000"),_xlfn.CONCAT(SUBSTITUTE(data_to_clean[[#This Row],[number]],".",""),"00000000")))</f>
        <v>1300000</v>
      </c>
      <c r="I2028" t="s">
        <v>7625</v>
      </c>
      <c r="J2028">
        <f>ROUND(VALUE(SUBSTITUTE(data_to_clean[[#This Row],[growth_%]],".",",")),0)</f>
        <v>199</v>
      </c>
      <c r="K2028" t="s">
        <v>297</v>
      </c>
      <c r="L2028">
        <v>7</v>
      </c>
      <c r="M2028">
        <v>8</v>
      </c>
      <c r="N2028">
        <v>2012</v>
      </c>
      <c r="O2028">
        <v>4</v>
      </c>
      <c r="P2028" t="s">
        <v>2535</v>
      </c>
      <c r="Q2028" t="b">
        <f>AND(ISNUMBER(data_to_clean[[#This Row],[revenue_formatted]]),ISNUMBER(data_to_clean[[#This Row],[growth_formatted_%]]),ISNUMBER(data_to_clean[[#This Row],[workers]]),ISNUMBER(data_to_clean[[#This Row],[previous_workers]]),ISNUMBER(data_to_clean[[#This Row],[founded]]),ISNUMBER(data_to_clean[[#This Row],[yrs_on_list]]))</f>
        <v>1</v>
      </c>
    </row>
    <row r="2029" spans="1:17" x14ac:dyDescent="0.25">
      <c r="A2029">
        <v>2023</v>
      </c>
      <c r="B2029" t="s">
        <v>7626</v>
      </c>
      <c r="C2029" t="s">
        <v>119</v>
      </c>
      <c r="D2029" t="str">
        <f>VLOOKUP(data_to_clean[[#This Row],[state]],abbreviation_table[],2,FALSE)</f>
        <v>Georgia</v>
      </c>
      <c r="E2029" t="s">
        <v>161</v>
      </c>
      <c r="F2029" t="str">
        <f>TRIM(LEFT(data_to_clean[[#This Row],[revenue]],FIND(" ",data_to_clean[[#This Row],[revenue]])))</f>
        <v>10.5</v>
      </c>
      <c r="G2029" t="str">
        <f>RIGHT(data_to_clean[[#This Row],[revenue]],LEN(data_to_clean[[#This Row],[revenue]])-FIND(" ",data_to_clean[[#This Row],[revenue]]))</f>
        <v>Million</v>
      </c>
      <c r="H2029" s="7">
        <f>VALUE(IF(data_to_clean[[#This Row],[multiplicity]]="Million",_xlfn.CONCAT(SUBSTITUTE(data_to_clean[[#This Row],[number]],".",""),"00000"),_xlfn.CONCAT(SUBSTITUTE(data_to_clean[[#This Row],[number]],".",""),"00000000")))</f>
        <v>10500000</v>
      </c>
      <c r="I2029" t="s">
        <v>7628</v>
      </c>
      <c r="J2029">
        <f>ROUND(VALUE(SUBSTITUTE(data_to_clean[[#This Row],[growth_%]],".",",")),0)</f>
        <v>198</v>
      </c>
      <c r="K2029" t="s">
        <v>25</v>
      </c>
      <c r="L2029">
        <v>13</v>
      </c>
      <c r="M2029">
        <v>9</v>
      </c>
      <c r="N2029">
        <v>2011</v>
      </c>
      <c r="O2029">
        <v>4</v>
      </c>
      <c r="P2029" t="s">
        <v>7629</v>
      </c>
      <c r="Q2029" t="b">
        <f>AND(ISNUMBER(data_to_clean[[#This Row],[revenue_formatted]]),ISNUMBER(data_to_clean[[#This Row],[growth_formatted_%]]),ISNUMBER(data_to_clean[[#This Row],[workers]]),ISNUMBER(data_to_clean[[#This Row],[previous_workers]]),ISNUMBER(data_to_clean[[#This Row],[founded]]),ISNUMBER(data_to_clean[[#This Row],[yrs_on_list]]))</f>
        <v>1</v>
      </c>
    </row>
    <row r="2030" spans="1:17" x14ac:dyDescent="0.25">
      <c r="A2030">
        <v>2024</v>
      </c>
      <c r="B2030" t="s">
        <v>7630</v>
      </c>
      <c r="C2030" t="s">
        <v>74</v>
      </c>
      <c r="D2030" t="str">
        <f>VLOOKUP(data_to_clean[[#This Row],[state]],abbreviation_table[],2,FALSE)</f>
        <v>Ohio</v>
      </c>
      <c r="E2030" t="s">
        <v>99</v>
      </c>
      <c r="F2030" t="str">
        <f>TRIM(LEFT(data_to_clean[[#This Row],[revenue]],FIND(" ",data_to_clean[[#This Row],[revenue]])))</f>
        <v>19.1</v>
      </c>
      <c r="G2030" t="str">
        <f>RIGHT(data_to_clean[[#This Row],[revenue]],LEN(data_to_clean[[#This Row],[revenue]])-FIND(" ",data_to_clean[[#This Row],[revenue]]))</f>
        <v>Million</v>
      </c>
      <c r="H2030" s="7">
        <f>VALUE(IF(data_to_clean[[#This Row],[multiplicity]]="Million",_xlfn.CONCAT(SUBSTITUTE(data_to_clean[[#This Row],[number]],".",""),"00000"),_xlfn.CONCAT(SUBSTITUTE(data_to_clean[[#This Row],[number]],".",""),"00000000")))</f>
        <v>19100000</v>
      </c>
      <c r="I2030" t="s">
        <v>7632</v>
      </c>
      <c r="J2030">
        <f>ROUND(VALUE(SUBSTITUTE(data_to_clean[[#This Row],[growth_%]],".",",")),0)</f>
        <v>198</v>
      </c>
      <c r="K2030" t="s">
        <v>297</v>
      </c>
      <c r="L2030">
        <v>88</v>
      </c>
      <c r="M2030">
        <v>33</v>
      </c>
      <c r="N2030">
        <v>2011</v>
      </c>
      <c r="O2030">
        <v>2</v>
      </c>
      <c r="P2030" t="s">
        <v>2290</v>
      </c>
      <c r="Q2030" t="b">
        <f>AND(ISNUMBER(data_to_clean[[#This Row],[revenue_formatted]]),ISNUMBER(data_to_clean[[#This Row],[growth_formatted_%]]),ISNUMBER(data_to_clean[[#This Row],[workers]]),ISNUMBER(data_to_clean[[#This Row],[previous_workers]]),ISNUMBER(data_to_clean[[#This Row],[founded]]),ISNUMBER(data_to_clean[[#This Row],[yrs_on_list]]))</f>
        <v>1</v>
      </c>
    </row>
    <row r="2031" spans="1:17" x14ac:dyDescent="0.25">
      <c r="A2031">
        <v>2025</v>
      </c>
      <c r="B2031" t="s">
        <v>7633</v>
      </c>
      <c r="C2031" t="s">
        <v>86</v>
      </c>
      <c r="D2031" t="str">
        <f>VLOOKUP(data_to_clean[[#This Row],[state]],abbreviation_table[],2,FALSE)</f>
        <v>Colorado</v>
      </c>
      <c r="E2031" t="s">
        <v>699</v>
      </c>
      <c r="F2031" t="str">
        <f>TRIM(LEFT(data_to_clean[[#This Row],[revenue]],FIND(" ",data_to_clean[[#This Row],[revenue]])))</f>
        <v>4</v>
      </c>
      <c r="G2031" t="str">
        <f>RIGHT(data_to_clean[[#This Row],[revenue]],LEN(data_to_clean[[#This Row],[revenue]])-FIND(" ",data_to_clean[[#This Row],[revenue]]))</f>
        <v>Million</v>
      </c>
      <c r="H2031" s="7">
        <f>VALUE(IF(data_to_clean[[#This Row],[multiplicity]]="Million",_xlfn.CONCAT(SUBSTITUTE(data_to_clean[[#This Row],[number]],".",""),"00000"),_xlfn.CONCAT(SUBSTITUTE(data_to_clean[[#This Row],[number]],".",""),"00000000")))</f>
        <v>400000</v>
      </c>
      <c r="I2031" t="s">
        <v>7635</v>
      </c>
      <c r="J2031">
        <f>ROUND(VALUE(SUBSTITUTE(data_to_clean[[#This Row],[growth_%]],".",",")),0)</f>
        <v>198</v>
      </c>
      <c r="K2031" t="s">
        <v>33</v>
      </c>
      <c r="L2031">
        <v>2</v>
      </c>
      <c r="M2031">
        <v>2</v>
      </c>
      <c r="N2031">
        <v>2002</v>
      </c>
      <c r="O2031">
        <v>1</v>
      </c>
      <c r="P2031" t="s">
        <v>7636</v>
      </c>
      <c r="Q2031" t="b">
        <f>AND(ISNUMBER(data_to_clean[[#This Row],[revenue_formatted]]),ISNUMBER(data_to_clean[[#This Row],[growth_formatted_%]]),ISNUMBER(data_to_clean[[#This Row],[workers]]),ISNUMBER(data_to_clean[[#This Row],[previous_workers]]),ISNUMBER(data_to_clean[[#This Row],[founded]]),ISNUMBER(data_to_clean[[#This Row],[yrs_on_list]]))</f>
        <v>1</v>
      </c>
    </row>
    <row r="2032" spans="1:17" x14ac:dyDescent="0.25">
      <c r="A2032">
        <v>2026</v>
      </c>
      <c r="B2032" t="s">
        <v>7637</v>
      </c>
      <c r="C2032" t="s">
        <v>80</v>
      </c>
      <c r="D2032" t="str">
        <f>VLOOKUP(data_to_clean[[#This Row],[state]],abbreviation_table[],2,FALSE)</f>
        <v>California</v>
      </c>
      <c r="E2032" t="s">
        <v>3845</v>
      </c>
      <c r="F2032" t="str">
        <f>TRIM(LEFT(data_to_clean[[#This Row],[revenue]],FIND(" ",data_to_clean[[#This Row],[revenue]])))</f>
        <v>23</v>
      </c>
      <c r="G2032" t="str">
        <f>RIGHT(data_to_clean[[#This Row],[revenue]],LEN(data_to_clean[[#This Row],[revenue]])-FIND(" ",data_to_clean[[#This Row],[revenue]]))</f>
        <v>Million</v>
      </c>
      <c r="H2032" s="7">
        <f>VALUE(IF(data_to_clean[[#This Row],[multiplicity]]="Million",_xlfn.CONCAT(SUBSTITUTE(data_to_clean[[#This Row],[number]],".",""),"00000"),_xlfn.CONCAT(SUBSTITUTE(data_to_clean[[#This Row],[number]],".",""),"00000000")))</f>
        <v>2300000</v>
      </c>
      <c r="I2032" t="s">
        <v>7639</v>
      </c>
      <c r="J2032">
        <f>ROUND(VALUE(SUBSTITUTE(data_to_clean[[#This Row],[growth_%]],".",",")),0)</f>
        <v>198</v>
      </c>
      <c r="K2032" t="s">
        <v>336</v>
      </c>
      <c r="L2032">
        <v>250</v>
      </c>
      <c r="M2032">
        <v>100</v>
      </c>
      <c r="N2032">
        <v>2007</v>
      </c>
      <c r="O2032">
        <v>2</v>
      </c>
      <c r="P2032" t="s">
        <v>7640</v>
      </c>
      <c r="Q2032" t="b">
        <f>AND(ISNUMBER(data_to_clean[[#This Row],[revenue_formatted]]),ISNUMBER(data_to_clean[[#This Row],[growth_formatted_%]]),ISNUMBER(data_to_clean[[#This Row],[workers]]),ISNUMBER(data_to_clean[[#This Row],[previous_workers]]),ISNUMBER(data_to_clean[[#This Row],[founded]]),ISNUMBER(data_to_clean[[#This Row],[yrs_on_list]]))</f>
        <v>1</v>
      </c>
    </row>
    <row r="2033" spans="1:17" x14ac:dyDescent="0.25">
      <c r="A2033">
        <v>2027</v>
      </c>
      <c r="B2033" t="s">
        <v>7641</v>
      </c>
      <c r="C2033" t="s">
        <v>52</v>
      </c>
      <c r="D2033" t="str">
        <f>VLOOKUP(data_to_clean[[#This Row],[state]],abbreviation_table[],2,FALSE)</f>
        <v>Florida</v>
      </c>
      <c r="E2033" t="s">
        <v>2108</v>
      </c>
      <c r="F2033" t="str">
        <f>TRIM(LEFT(data_to_clean[[#This Row],[revenue]],FIND(" ",data_to_clean[[#This Row],[revenue]])))</f>
        <v>11.4</v>
      </c>
      <c r="G2033" t="str">
        <f>RIGHT(data_to_clean[[#This Row],[revenue]],LEN(data_to_clean[[#This Row],[revenue]])-FIND(" ",data_to_clean[[#This Row],[revenue]]))</f>
        <v>Million</v>
      </c>
      <c r="H2033" s="7">
        <f>VALUE(IF(data_to_clean[[#This Row],[multiplicity]]="Million",_xlfn.CONCAT(SUBSTITUTE(data_to_clean[[#This Row],[number]],".",""),"00000"),_xlfn.CONCAT(SUBSTITUTE(data_to_clean[[#This Row],[number]],".",""),"00000000")))</f>
        <v>11400000</v>
      </c>
      <c r="I2033" t="s">
        <v>7643</v>
      </c>
      <c r="J2033">
        <f>ROUND(VALUE(SUBSTITUTE(data_to_clean[[#This Row],[growth_%]],".",",")),0)</f>
        <v>198</v>
      </c>
      <c r="K2033" t="s">
        <v>156</v>
      </c>
      <c r="L2033">
        <v>175</v>
      </c>
      <c r="M2033">
        <v>75</v>
      </c>
      <c r="N2033">
        <v>2007</v>
      </c>
      <c r="O2033">
        <v>1</v>
      </c>
      <c r="P2033" t="s">
        <v>671</v>
      </c>
      <c r="Q2033" t="b">
        <f>AND(ISNUMBER(data_to_clean[[#This Row],[revenue_formatted]]),ISNUMBER(data_to_clean[[#This Row],[growth_formatted_%]]),ISNUMBER(data_to_clean[[#This Row],[workers]]),ISNUMBER(data_to_clean[[#This Row],[previous_workers]]),ISNUMBER(data_to_clean[[#This Row],[founded]]),ISNUMBER(data_to_clean[[#This Row],[yrs_on_list]]))</f>
        <v>1</v>
      </c>
    </row>
    <row r="2034" spans="1:17" x14ac:dyDescent="0.25">
      <c r="A2034">
        <v>2028</v>
      </c>
      <c r="B2034" t="s">
        <v>7644</v>
      </c>
      <c r="C2034" t="s">
        <v>7646</v>
      </c>
      <c r="D2034" t="str">
        <f>VLOOKUP(data_to_clean[[#This Row],[state]],abbreviation_table[],2,FALSE)</f>
        <v>Hawaii</v>
      </c>
      <c r="E2034" t="s">
        <v>1473</v>
      </c>
      <c r="F2034" t="str">
        <f>TRIM(LEFT(data_to_clean[[#This Row],[revenue]],FIND(" ",data_to_clean[[#This Row],[revenue]])))</f>
        <v>5</v>
      </c>
      <c r="G2034" t="str">
        <f>RIGHT(data_to_clean[[#This Row],[revenue]],LEN(data_to_clean[[#This Row],[revenue]])-FIND(" ",data_to_clean[[#This Row],[revenue]]))</f>
        <v>Million</v>
      </c>
      <c r="H2034" s="7">
        <f>VALUE(IF(data_to_clean[[#This Row],[multiplicity]]="Million",_xlfn.CONCAT(SUBSTITUTE(data_to_clean[[#This Row],[number]],".",""),"00000"),_xlfn.CONCAT(SUBSTITUTE(data_to_clean[[#This Row],[number]],".",""),"00000000")))</f>
        <v>500000</v>
      </c>
      <c r="I2034" t="s">
        <v>7647</v>
      </c>
      <c r="J2034">
        <f>ROUND(VALUE(SUBSTITUTE(data_to_clean[[#This Row],[growth_%]],".",",")),0)</f>
        <v>198</v>
      </c>
      <c r="K2034" t="s">
        <v>271</v>
      </c>
      <c r="L2034">
        <v>35</v>
      </c>
      <c r="M2034">
        <v>10</v>
      </c>
      <c r="N2034">
        <v>2010</v>
      </c>
      <c r="O2034">
        <v>2</v>
      </c>
      <c r="P2034" t="s">
        <v>7648</v>
      </c>
      <c r="Q2034" t="b">
        <f>AND(ISNUMBER(data_to_clean[[#This Row],[revenue_formatted]]),ISNUMBER(data_to_clean[[#This Row],[growth_formatted_%]]),ISNUMBER(data_to_clean[[#This Row],[workers]]),ISNUMBER(data_to_clean[[#This Row],[previous_workers]]),ISNUMBER(data_to_clean[[#This Row],[founded]]),ISNUMBER(data_to_clean[[#This Row],[yrs_on_list]]))</f>
        <v>1</v>
      </c>
    </row>
    <row r="2035" spans="1:17" x14ac:dyDescent="0.25">
      <c r="A2035">
        <v>2029</v>
      </c>
      <c r="B2035" t="s">
        <v>7649</v>
      </c>
      <c r="C2035" t="s">
        <v>119</v>
      </c>
      <c r="D2035" t="str">
        <f>VLOOKUP(data_to_clean[[#This Row],[state]],abbreviation_table[],2,FALSE)</f>
        <v>Georgia</v>
      </c>
      <c r="E2035" t="s">
        <v>523</v>
      </c>
      <c r="F2035" t="str">
        <f>TRIM(LEFT(data_to_clean[[#This Row],[revenue]],FIND(" ",data_to_clean[[#This Row],[revenue]])))</f>
        <v>7.3</v>
      </c>
      <c r="G2035" t="str">
        <f>RIGHT(data_to_clean[[#This Row],[revenue]],LEN(data_to_clean[[#This Row],[revenue]])-FIND(" ",data_to_clean[[#This Row],[revenue]]))</f>
        <v>Million</v>
      </c>
      <c r="H2035" s="7">
        <f>VALUE(IF(data_to_clean[[#This Row],[multiplicity]]="Million",_xlfn.CONCAT(SUBSTITUTE(data_to_clean[[#This Row],[number]],".",""),"00000"),_xlfn.CONCAT(SUBSTITUTE(data_to_clean[[#This Row],[number]],".",""),"00000000")))</f>
        <v>7300000</v>
      </c>
      <c r="I2035" t="s">
        <v>7651</v>
      </c>
      <c r="J2035">
        <f>ROUND(VALUE(SUBSTITUTE(data_to_clean[[#This Row],[growth_%]],".",",")),0)</f>
        <v>198</v>
      </c>
      <c r="K2035" t="s">
        <v>156</v>
      </c>
      <c r="L2035">
        <v>55</v>
      </c>
      <c r="M2035">
        <v>36</v>
      </c>
      <c r="N2035">
        <v>2010</v>
      </c>
      <c r="O2035">
        <v>4</v>
      </c>
      <c r="P2035" t="s">
        <v>122</v>
      </c>
      <c r="Q2035" t="b">
        <f>AND(ISNUMBER(data_to_clean[[#This Row],[revenue_formatted]]),ISNUMBER(data_to_clean[[#This Row],[growth_formatted_%]]),ISNUMBER(data_to_clean[[#This Row],[workers]]),ISNUMBER(data_to_clean[[#This Row],[previous_workers]]),ISNUMBER(data_to_clean[[#This Row],[founded]]),ISNUMBER(data_to_clean[[#This Row],[yrs_on_list]]))</f>
        <v>1</v>
      </c>
    </row>
    <row r="2036" spans="1:17" x14ac:dyDescent="0.25">
      <c r="A2036">
        <v>2030</v>
      </c>
      <c r="B2036" t="s">
        <v>7652</v>
      </c>
      <c r="C2036" t="s">
        <v>80</v>
      </c>
      <c r="D2036" t="str">
        <f>VLOOKUP(data_to_clean[[#This Row],[state]],abbreviation_table[],2,FALSE)</f>
        <v>California</v>
      </c>
      <c r="E2036" t="s">
        <v>255</v>
      </c>
      <c r="F2036" t="str">
        <f>TRIM(LEFT(data_to_clean[[#This Row],[revenue]],FIND(" ",data_to_clean[[#This Row],[revenue]])))</f>
        <v>15.2</v>
      </c>
      <c r="G2036" t="str">
        <f>RIGHT(data_to_clean[[#This Row],[revenue]],LEN(data_to_clean[[#This Row],[revenue]])-FIND(" ",data_to_clean[[#This Row],[revenue]]))</f>
        <v>Million</v>
      </c>
      <c r="H2036" s="7">
        <f>VALUE(IF(data_to_clean[[#This Row],[multiplicity]]="Million",_xlfn.CONCAT(SUBSTITUTE(data_to_clean[[#This Row],[number]],".",""),"00000"),_xlfn.CONCAT(SUBSTITUTE(data_to_clean[[#This Row],[number]],".",""),"00000000")))</f>
        <v>15200000</v>
      </c>
      <c r="I2036" t="s">
        <v>7654</v>
      </c>
      <c r="J2036">
        <f>ROUND(VALUE(SUBSTITUTE(data_to_clean[[#This Row],[growth_%]],".",",")),0)</f>
        <v>198</v>
      </c>
      <c r="K2036" t="s">
        <v>55</v>
      </c>
      <c r="L2036">
        <v>53</v>
      </c>
      <c r="M2036">
        <v>7</v>
      </c>
      <c r="N2036">
        <v>1980</v>
      </c>
      <c r="O2036">
        <v>2</v>
      </c>
      <c r="P2036" t="s">
        <v>137</v>
      </c>
      <c r="Q2036" t="b">
        <f>AND(ISNUMBER(data_to_clean[[#This Row],[revenue_formatted]]),ISNUMBER(data_to_clean[[#This Row],[growth_formatted_%]]),ISNUMBER(data_to_clean[[#This Row],[workers]]),ISNUMBER(data_to_clean[[#This Row],[previous_workers]]),ISNUMBER(data_to_clean[[#This Row],[founded]]),ISNUMBER(data_to_clean[[#This Row],[yrs_on_list]]))</f>
        <v>1</v>
      </c>
    </row>
    <row r="2037" spans="1:17" x14ac:dyDescent="0.25">
      <c r="A2037">
        <v>2031</v>
      </c>
      <c r="B2037" t="s">
        <v>7655</v>
      </c>
      <c r="C2037" t="s">
        <v>80</v>
      </c>
      <c r="D2037" t="str">
        <f>VLOOKUP(data_to_clean[[#This Row],[state]],abbreviation_table[],2,FALSE)</f>
        <v>California</v>
      </c>
      <c r="E2037" t="s">
        <v>301</v>
      </c>
      <c r="F2037" t="str">
        <f>TRIM(LEFT(data_to_clean[[#This Row],[revenue]],FIND(" ",data_to_clean[[#This Row],[revenue]])))</f>
        <v>7.1</v>
      </c>
      <c r="G2037" t="str">
        <f>RIGHT(data_to_clean[[#This Row],[revenue]],LEN(data_to_clean[[#This Row],[revenue]])-FIND(" ",data_to_clean[[#This Row],[revenue]]))</f>
        <v>Million</v>
      </c>
      <c r="H2037" s="7">
        <f>VALUE(IF(data_to_clean[[#This Row],[multiplicity]]="Million",_xlfn.CONCAT(SUBSTITUTE(data_to_clean[[#This Row],[number]],".",""),"00000"),_xlfn.CONCAT(SUBSTITUTE(data_to_clean[[#This Row],[number]],".",""),"00000000")))</f>
        <v>7100000</v>
      </c>
      <c r="I2037" t="s">
        <v>7657</v>
      </c>
      <c r="J2037">
        <f>ROUND(VALUE(SUBSTITUTE(data_to_clean[[#This Row],[growth_%]],".",",")),0)</f>
        <v>198</v>
      </c>
      <c r="K2037" t="s">
        <v>156</v>
      </c>
      <c r="L2037">
        <v>40</v>
      </c>
      <c r="M2037">
        <v>17</v>
      </c>
      <c r="N2037">
        <v>2011</v>
      </c>
      <c r="O2037">
        <v>3</v>
      </c>
      <c r="P2037" t="s">
        <v>83</v>
      </c>
      <c r="Q2037" t="b">
        <f>AND(ISNUMBER(data_to_clean[[#This Row],[revenue_formatted]]),ISNUMBER(data_to_clean[[#This Row],[growth_formatted_%]]),ISNUMBER(data_to_clean[[#This Row],[workers]]),ISNUMBER(data_to_clean[[#This Row],[previous_workers]]),ISNUMBER(data_to_clean[[#This Row],[founded]]),ISNUMBER(data_to_clean[[#This Row],[yrs_on_list]]))</f>
        <v>1</v>
      </c>
    </row>
    <row r="2038" spans="1:17" x14ac:dyDescent="0.25">
      <c r="A2038">
        <v>2032</v>
      </c>
      <c r="B2038" t="s">
        <v>7658</v>
      </c>
      <c r="C2038" t="s">
        <v>74</v>
      </c>
      <c r="D2038" t="str">
        <f>VLOOKUP(data_to_clean[[#This Row],[state]],abbreviation_table[],2,FALSE)</f>
        <v>Ohio</v>
      </c>
      <c r="E2038" t="s">
        <v>4632</v>
      </c>
      <c r="F2038" t="str">
        <f>TRIM(LEFT(data_to_clean[[#This Row],[revenue]],FIND(" ",data_to_clean[[#This Row],[revenue]])))</f>
        <v>20.1</v>
      </c>
      <c r="G2038" t="str">
        <f>RIGHT(data_to_clean[[#This Row],[revenue]],LEN(data_to_clean[[#This Row],[revenue]])-FIND(" ",data_to_clean[[#This Row],[revenue]]))</f>
        <v>Million</v>
      </c>
      <c r="H2038" s="7">
        <f>VALUE(IF(data_to_clean[[#This Row],[multiplicity]]="Million",_xlfn.CONCAT(SUBSTITUTE(data_to_clean[[#This Row],[number]],".",""),"00000"),_xlfn.CONCAT(SUBSTITUTE(data_to_clean[[#This Row],[number]],".",""),"00000000")))</f>
        <v>20100000</v>
      </c>
      <c r="I2038" t="s">
        <v>7660</v>
      </c>
      <c r="J2038">
        <f>ROUND(VALUE(SUBSTITUTE(data_to_clean[[#This Row],[growth_%]],".",",")),0)</f>
        <v>198</v>
      </c>
      <c r="K2038" t="s">
        <v>156</v>
      </c>
      <c r="L2038">
        <v>55</v>
      </c>
      <c r="M2038">
        <v>38</v>
      </c>
      <c r="N2038">
        <v>2009</v>
      </c>
      <c r="O2038">
        <v>6</v>
      </c>
      <c r="P2038" t="s">
        <v>7661</v>
      </c>
      <c r="Q2038" t="b">
        <f>AND(ISNUMBER(data_to_clean[[#This Row],[revenue_formatted]]),ISNUMBER(data_to_clean[[#This Row],[growth_formatted_%]]),ISNUMBER(data_to_clean[[#This Row],[workers]]),ISNUMBER(data_to_clean[[#This Row],[previous_workers]]),ISNUMBER(data_to_clean[[#This Row],[founded]]),ISNUMBER(data_to_clean[[#This Row],[yrs_on_list]]))</f>
        <v>1</v>
      </c>
    </row>
    <row r="2039" spans="1:17" x14ac:dyDescent="0.25">
      <c r="A2039">
        <v>2033</v>
      </c>
      <c r="B2039" t="s">
        <v>7662</v>
      </c>
      <c r="C2039" t="s">
        <v>52</v>
      </c>
      <c r="D2039" t="str">
        <f>VLOOKUP(data_to_clean[[#This Row],[state]],abbreviation_table[],2,FALSE)</f>
        <v>Florida</v>
      </c>
      <c r="E2039" t="s">
        <v>7664</v>
      </c>
      <c r="F2039" t="str">
        <f>TRIM(LEFT(data_to_clean[[#This Row],[revenue]],FIND(" ",data_to_clean[[#This Row],[revenue]])))</f>
        <v>192.8</v>
      </c>
      <c r="G2039" t="str">
        <f>RIGHT(data_to_clean[[#This Row],[revenue]],LEN(data_to_clean[[#This Row],[revenue]])-FIND(" ",data_to_clean[[#This Row],[revenue]]))</f>
        <v>Million</v>
      </c>
      <c r="H2039" s="7">
        <f>VALUE(IF(data_to_clean[[#This Row],[multiplicity]]="Million",_xlfn.CONCAT(SUBSTITUTE(data_to_clean[[#This Row],[number]],".",""),"00000"),_xlfn.CONCAT(SUBSTITUTE(data_to_clean[[#This Row],[number]],".",""),"00000000")))</f>
        <v>192800000</v>
      </c>
      <c r="I2039" t="s">
        <v>7665</v>
      </c>
      <c r="J2039">
        <f>ROUND(VALUE(SUBSTITUTE(data_to_clean[[#This Row],[growth_%]],".",",")),0)</f>
        <v>198</v>
      </c>
      <c r="K2039" t="s">
        <v>25</v>
      </c>
      <c r="L2039">
        <v>200</v>
      </c>
      <c r="M2039">
        <v>55</v>
      </c>
      <c r="N2039">
        <v>2010</v>
      </c>
      <c r="O2039">
        <v>3</v>
      </c>
      <c r="P2039" t="s">
        <v>2985</v>
      </c>
      <c r="Q2039" t="b">
        <f>AND(ISNUMBER(data_to_clean[[#This Row],[revenue_formatted]]),ISNUMBER(data_to_clean[[#This Row],[growth_formatted_%]]),ISNUMBER(data_to_clean[[#This Row],[workers]]),ISNUMBER(data_to_clean[[#This Row],[previous_workers]]),ISNUMBER(data_to_clean[[#This Row],[founded]]),ISNUMBER(data_to_clean[[#This Row],[yrs_on_list]]))</f>
        <v>1</v>
      </c>
    </row>
    <row r="2040" spans="1:17" x14ac:dyDescent="0.25">
      <c r="A2040">
        <v>2034</v>
      </c>
      <c r="B2040" t="s">
        <v>7666</v>
      </c>
      <c r="C2040" t="s">
        <v>503</v>
      </c>
      <c r="D2040" t="str">
        <f>VLOOKUP(data_to_clean[[#This Row],[state]],abbreviation_table[],2,FALSE)</f>
        <v>Illinois</v>
      </c>
      <c r="E2040" t="s">
        <v>7668</v>
      </c>
      <c r="F2040" t="str">
        <f>TRIM(LEFT(data_to_clean[[#This Row],[revenue]],FIND(" ",data_to_clean[[#This Row],[revenue]])))</f>
        <v>141.9</v>
      </c>
      <c r="G2040" t="str">
        <f>RIGHT(data_to_clean[[#This Row],[revenue]],LEN(data_to_clean[[#This Row],[revenue]])-FIND(" ",data_to_clean[[#This Row],[revenue]]))</f>
        <v>Million</v>
      </c>
      <c r="H2040" s="7">
        <f>VALUE(IF(data_to_clean[[#This Row],[multiplicity]]="Million",_xlfn.CONCAT(SUBSTITUTE(data_to_clean[[#This Row],[number]],".",""),"00000"),_xlfn.CONCAT(SUBSTITUTE(data_to_clean[[#This Row],[number]],".",""),"00000000")))</f>
        <v>141900000</v>
      </c>
      <c r="I2040" t="s">
        <v>7669</v>
      </c>
      <c r="J2040">
        <f>ROUND(VALUE(SUBSTITUTE(data_to_clean[[#This Row],[growth_%]],".",",")),0)</f>
        <v>198</v>
      </c>
      <c r="K2040" t="s">
        <v>107</v>
      </c>
      <c r="L2040">
        <v>346</v>
      </c>
      <c r="M2040">
        <v>226</v>
      </c>
      <c r="N2040">
        <v>2000</v>
      </c>
      <c r="O2040">
        <v>2</v>
      </c>
      <c r="P2040" t="s">
        <v>1598</v>
      </c>
      <c r="Q2040" t="b">
        <f>AND(ISNUMBER(data_to_clean[[#This Row],[revenue_formatted]]),ISNUMBER(data_to_clean[[#This Row],[growth_formatted_%]]),ISNUMBER(data_to_clean[[#This Row],[workers]]),ISNUMBER(data_to_clean[[#This Row],[previous_workers]]),ISNUMBER(data_to_clean[[#This Row],[founded]]),ISNUMBER(data_to_clean[[#This Row],[yrs_on_list]]))</f>
        <v>1</v>
      </c>
    </row>
    <row r="2041" spans="1:17" x14ac:dyDescent="0.25">
      <c r="A2041">
        <v>2035</v>
      </c>
      <c r="B2041" t="s">
        <v>7670</v>
      </c>
      <c r="C2041" t="s">
        <v>503</v>
      </c>
      <c r="D2041" t="str">
        <f>VLOOKUP(data_to_clean[[#This Row],[state]],abbreviation_table[],2,FALSE)</f>
        <v>Illinois</v>
      </c>
      <c r="E2041" t="s">
        <v>2210</v>
      </c>
      <c r="F2041" t="str">
        <f>TRIM(LEFT(data_to_clean[[#This Row],[revenue]],FIND(" ",data_to_clean[[#This Row],[revenue]])))</f>
        <v>8.7</v>
      </c>
      <c r="G2041" t="str">
        <f>RIGHT(data_to_clean[[#This Row],[revenue]],LEN(data_to_clean[[#This Row],[revenue]])-FIND(" ",data_to_clean[[#This Row],[revenue]]))</f>
        <v>Million</v>
      </c>
      <c r="H2041" s="7">
        <f>VALUE(IF(data_to_clean[[#This Row],[multiplicity]]="Million",_xlfn.CONCAT(SUBSTITUTE(data_to_clean[[#This Row],[number]],".",""),"00000"),_xlfn.CONCAT(SUBSTITUTE(data_to_clean[[#This Row],[number]],".",""),"00000000")))</f>
        <v>8700000</v>
      </c>
      <c r="I2041" t="s">
        <v>7672</v>
      </c>
      <c r="J2041">
        <f>ROUND(VALUE(SUBSTITUTE(data_to_clean[[#This Row],[growth_%]],".",",")),0)</f>
        <v>198</v>
      </c>
      <c r="K2041" t="s">
        <v>187</v>
      </c>
      <c r="L2041">
        <v>10</v>
      </c>
      <c r="M2041">
        <v>8</v>
      </c>
      <c r="N2041">
        <v>2005</v>
      </c>
      <c r="O2041">
        <v>2</v>
      </c>
      <c r="P2041" t="s">
        <v>506</v>
      </c>
      <c r="Q2041" t="b">
        <f>AND(ISNUMBER(data_to_clean[[#This Row],[revenue_formatted]]),ISNUMBER(data_to_clean[[#This Row],[growth_formatted_%]]),ISNUMBER(data_to_clean[[#This Row],[workers]]),ISNUMBER(data_to_clean[[#This Row],[previous_workers]]),ISNUMBER(data_to_clean[[#This Row],[founded]]),ISNUMBER(data_to_clean[[#This Row],[yrs_on_list]]))</f>
        <v>1</v>
      </c>
    </row>
    <row r="2042" spans="1:17" x14ac:dyDescent="0.25">
      <c r="A2042">
        <v>2036</v>
      </c>
      <c r="B2042" t="s">
        <v>7673</v>
      </c>
      <c r="C2042" t="s">
        <v>105</v>
      </c>
      <c r="D2042" t="str">
        <f>VLOOKUP(data_to_clean[[#This Row],[state]],abbreviation_table[],2,FALSE)</f>
        <v>New York</v>
      </c>
      <c r="E2042" t="s">
        <v>7675</v>
      </c>
      <c r="F2042" t="str">
        <f>TRIM(LEFT(data_to_clean[[#This Row],[revenue]],FIND(" ",data_to_clean[[#This Row],[revenue]])))</f>
        <v>10.8</v>
      </c>
      <c r="G2042" t="str">
        <f>RIGHT(data_to_clean[[#This Row],[revenue]],LEN(data_to_clean[[#This Row],[revenue]])-FIND(" ",data_to_clean[[#This Row],[revenue]]))</f>
        <v>Million</v>
      </c>
      <c r="H2042" s="7">
        <f>VALUE(IF(data_to_clean[[#This Row],[multiplicity]]="Million",_xlfn.CONCAT(SUBSTITUTE(data_to_clean[[#This Row],[number]],".",""),"00000"),_xlfn.CONCAT(SUBSTITUTE(data_to_clean[[#This Row],[number]],".",""),"00000000")))</f>
        <v>10800000</v>
      </c>
      <c r="I2042" t="s">
        <v>7676</v>
      </c>
      <c r="J2042">
        <f>ROUND(VALUE(SUBSTITUTE(data_to_clean[[#This Row],[growth_%]],".",",")),0)</f>
        <v>198</v>
      </c>
      <c r="K2042" t="s">
        <v>18</v>
      </c>
      <c r="L2042">
        <v>41</v>
      </c>
      <c r="M2042">
        <v>12</v>
      </c>
      <c r="N2042">
        <v>2008</v>
      </c>
      <c r="O2042">
        <v>1</v>
      </c>
      <c r="P2042" t="s">
        <v>108</v>
      </c>
      <c r="Q2042" t="b">
        <f>AND(ISNUMBER(data_to_clean[[#This Row],[revenue_formatted]]),ISNUMBER(data_to_clean[[#This Row],[growth_formatted_%]]),ISNUMBER(data_to_clean[[#This Row],[workers]]),ISNUMBER(data_to_clean[[#This Row],[previous_workers]]),ISNUMBER(data_to_clean[[#This Row],[founded]]),ISNUMBER(data_to_clean[[#This Row],[yrs_on_list]]))</f>
        <v>1</v>
      </c>
    </row>
    <row r="2043" spans="1:17" x14ac:dyDescent="0.25">
      <c r="A2043">
        <v>2037</v>
      </c>
      <c r="B2043" t="s">
        <v>7677</v>
      </c>
      <c r="C2043" t="s">
        <v>59</v>
      </c>
      <c r="D2043" t="str">
        <f>VLOOKUP(data_to_clean[[#This Row],[state]],abbreviation_table[],2,FALSE)</f>
        <v>New Jersey</v>
      </c>
      <c r="E2043" t="s">
        <v>765</v>
      </c>
      <c r="F2043" t="str">
        <f>TRIM(LEFT(data_to_clean[[#This Row],[revenue]],FIND(" ",data_to_clean[[#This Row],[revenue]])))</f>
        <v>5.5</v>
      </c>
      <c r="G2043" t="str">
        <f>RIGHT(data_to_clean[[#This Row],[revenue]],LEN(data_to_clean[[#This Row],[revenue]])-FIND(" ",data_to_clean[[#This Row],[revenue]]))</f>
        <v>Million</v>
      </c>
      <c r="H2043" s="7">
        <f>VALUE(IF(data_to_clean[[#This Row],[multiplicity]]="Million",_xlfn.CONCAT(SUBSTITUTE(data_to_clean[[#This Row],[number]],".",""),"00000"),_xlfn.CONCAT(SUBSTITUTE(data_to_clean[[#This Row],[number]],".",""),"00000000")))</f>
        <v>5500000</v>
      </c>
      <c r="I2043" t="s">
        <v>7679</v>
      </c>
      <c r="J2043">
        <f>ROUND(VALUE(SUBSTITUTE(data_to_clean[[#This Row],[growth_%]],".",",")),0)</f>
        <v>197</v>
      </c>
      <c r="K2043" t="s">
        <v>18</v>
      </c>
      <c r="L2043">
        <v>10</v>
      </c>
      <c r="M2043">
        <v>2</v>
      </c>
      <c r="N2043">
        <v>2010</v>
      </c>
      <c r="O2043">
        <v>1</v>
      </c>
      <c r="P2043" t="s">
        <v>7680</v>
      </c>
      <c r="Q2043" t="b">
        <f>AND(ISNUMBER(data_to_clean[[#This Row],[revenue_formatted]]),ISNUMBER(data_to_clean[[#This Row],[growth_formatted_%]]),ISNUMBER(data_to_clean[[#This Row],[workers]]),ISNUMBER(data_to_clean[[#This Row],[previous_workers]]),ISNUMBER(data_to_clean[[#This Row],[founded]]),ISNUMBER(data_to_clean[[#This Row],[yrs_on_list]]))</f>
        <v>1</v>
      </c>
    </row>
    <row r="2044" spans="1:17" x14ac:dyDescent="0.25">
      <c r="A2044">
        <v>2038</v>
      </c>
      <c r="B2044" t="s">
        <v>7681</v>
      </c>
      <c r="C2044" t="s">
        <v>30</v>
      </c>
      <c r="D2044" t="str">
        <f>VLOOKUP(data_to_clean[[#This Row],[state]],abbreviation_table[],2,FALSE)</f>
        <v>Texas</v>
      </c>
      <c r="E2044" t="s">
        <v>957</v>
      </c>
      <c r="F2044" t="str">
        <f>TRIM(LEFT(data_to_clean[[#This Row],[revenue]],FIND(" ",data_to_clean[[#This Row],[revenue]])))</f>
        <v>2.2</v>
      </c>
      <c r="G2044" t="str">
        <f>RIGHT(data_to_clean[[#This Row],[revenue]],LEN(data_to_clean[[#This Row],[revenue]])-FIND(" ",data_to_clean[[#This Row],[revenue]]))</f>
        <v>Million</v>
      </c>
      <c r="H2044" s="7">
        <f>VALUE(IF(data_to_clean[[#This Row],[multiplicity]]="Million",_xlfn.CONCAT(SUBSTITUTE(data_to_clean[[#This Row],[number]],".",""),"00000"),_xlfn.CONCAT(SUBSTITUTE(data_to_clean[[#This Row],[number]],".",""),"00000000")))</f>
        <v>2200000</v>
      </c>
      <c r="I2044" t="s">
        <v>7683</v>
      </c>
      <c r="J2044">
        <f>ROUND(VALUE(SUBSTITUTE(data_to_clean[[#This Row],[growth_%]],".",",")),0)</f>
        <v>197</v>
      </c>
      <c r="K2044" t="s">
        <v>324</v>
      </c>
      <c r="L2044">
        <v>14</v>
      </c>
      <c r="M2044">
        <v>4</v>
      </c>
      <c r="N2044">
        <v>2013</v>
      </c>
      <c r="O2044">
        <v>1</v>
      </c>
      <c r="P2044" t="s">
        <v>251</v>
      </c>
      <c r="Q2044" t="b">
        <f>AND(ISNUMBER(data_to_clean[[#This Row],[revenue_formatted]]),ISNUMBER(data_to_clean[[#This Row],[growth_formatted_%]]),ISNUMBER(data_to_clean[[#This Row],[workers]]),ISNUMBER(data_to_clean[[#This Row],[previous_workers]]),ISNUMBER(data_to_clean[[#This Row],[founded]]),ISNUMBER(data_to_clean[[#This Row],[yrs_on_list]]))</f>
        <v>1</v>
      </c>
    </row>
    <row r="2045" spans="1:17" x14ac:dyDescent="0.25">
      <c r="A2045">
        <v>2039</v>
      </c>
      <c r="B2045" t="s">
        <v>7684</v>
      </c>
      <c r="C2045" t="s">
        <v>30</v>
      </c>
      <c r="D2045" t="str">
        <f>VLOOKUP(data_to_clean[[#This Row],[state]],abbreviation_table[],2,FALSE)</f>
        <v>Texas</v>
      </c>
      <c r="E2045" t="s">
        <v>7686</v>
      </c>
      <c r="F2045" t="str">
        <f>TRIM(LEFT(data_to_clean[[#This Row],[revenue]],FIND(" ",data_to_clean[[#This Row],[revenue]])))</f>
        <v>76</v>
      </c>
      <c r="G2045" t="str">
        <f>RIGHT(data_to_clean[[#This Row],[revenue]],LEN(data_to_clean[[#This Row],[revenue]])-FIND(" ",data_to_clean[[#This Row],[revenue]]))</f>
        <v>Million</v>
      </c>
      <c r="H2045" s="7">
        <f>VALUE(IF(data_to_clean[[#This Row],[multiplicity]]="Million",_xlfn.CONCAT(SUBSTITUTE(data_to_clean[[#This Row],[number]],".",""),"00000"),_xlfn.CONCAT(SUBSTITUTE(data_to_clean[[#This Row],[number]],".",""),"00000000")))</f>
        <v>7600000</v>
      </c>
      <c r="I2045" t="s">
        <v>7687</v>
      </c>
      <c r="J2045">
        <f>ROUND(VALUE(SUBSTITUTE(data_to_clean[[#This Row],[growth_%]],".",",")),0)</f>
        <v>197</v>
      </c>
      <c r="K2045" t="s">
        <v>211</v>
      </c>
      <c r="L2045">
        <v>360</v>
      </c>
      <c r="M2045">
        <v>150</v>
      </c>
      <c r="N2045">
        <v>1988</v>
      </c>
      <c r="O2045">
        <v>1</v>
      </c>
      <c r="P2045" t="s">
        <v>7688</v>
      </c>
      <c r="Q2045" t="b">
        <f>AND(ISNUMBER(data_to_clean[[#This Row],[revenue_formatted]]),ISNUMBER(data_to_clean[[#This Row],[growth_formatted_%]]),ISNUMBER(data_to_clean[[#This Row],[workers]]),ISNUMBER(data_to_clean[[#This Row],[previous_workers]]),ISNUMBER(data_to_clean[[#This Row],[founded]]),ISNUMBER(data_to_clean[[#This Row],[yrs_on_list]]))</f>
        <v>1</v>
      </c>
    </row>
    <row r="2046" spans="1:17" x14ac:dyDescent="0.25">
      <c r="A2046">
        <v>2040</v>
      </c>
      <c r="B2046" t="s">
        <v>7689</v>
      </c>
      <c r="C2046" t="s">
        <v>30</v>
      </c>
      <c r="D2046" t="str">
        <f>VLOOKUP(data_to_clean[[#This Row],[state]],abbreviation_table[],2,FALSE)</f>
        <v>Texas</v>
      </c>
      <c r="E2046" t="s">
        <v>7691</v>
      </c>
      <c r="F2046" t="str">
        <f>TRIM(LEFT(data_to_clean[[#This Row],[revenue]],FIND(" ",data_to_clean[[#This Row],[revenue]])))</f>
        <v>314.3</v>
      </c>
      <c r="G2046" t="str">
        <f>RIGHT(data_to_clean[[#This Row],[revenue]],LEN(data_to_clean[[#This Row],[revenue]])-FIND(" ",data_to_clean[[#This Row],[revenue]]))</f>
        <v>Million</v>
      </c>
      <c r="H2046" s="7">
        <f>VALUE(IF(data_to_clean[[#This Row],[multiplicity]]="Million",_xlfn.CONCAT(SUBSTITUTE(data_to_clean[[#This Row],[number]],".",""),"00000"),_xlfn.CONCAT(SUBSTITUTE(data_to_clean[[#This Row],[number]],".",""),"00000000")))</f>
        <v>314300000</v>
      </c>
      <c r="I2046" t="s">
        <v>7692</v>
      </c>
      <c r="J2046">
        <f>ROUND(VALUE(SUBSTITUTE(data_to_clean[[#This Row],[growth_%]],".",",")),0)</f>
        <v>197</v>
      </c>
      <c r="K2046" t="s">
        <v>25</v>
      </c>
      <c r="L2046">
        <v>347</v>
      </c>
      <c r="M2046">
        <v>204</v>
      </c>
      <c r="N2046">
        <v>2011</v>
      </c>
      <c r="O2046">
        <v>5</v>
      </c>
      <c r="P2046" t="s">
        <v>470</v>
      </c>
      <c r="Q2046" t="b">
        <f>AND(ISNUMBER(data_to_clean[[#This Row],[revenue_formatted]]),ISNUMBER(data_to_clean[[#This Row],[growth_formatted_%]]),ISNUMBER(data_to_clean[[#This Row],[workers]]),ISNUMBER(data_to_clean[[#This Row],[previous_workers]]),ISNUMBER(data_to_clean[[#This Row],[founded]]),ISNUMBER(data_to_clean[[#This Row],[yrs_on_list]]))</f>
        <v>1</v>
      </c>
    </row>
    <row r="2047" spans="1:17" x14ac:dyDescent="0.25">
      <c r="A2047">
        <v>2041</v>
      </c>
      <c r="B2047" t="s">
        <v>7693</v>
      </c>
      <c r="C2047" t="s">
        <v>86</v>
      </c>
      <c r="D2047" t="str">
        <f>VLOOKUP(data_to_clean[[#This Row],[state]],abbreviation_table[],2,FALSE)</f>
        <v>Colorado</v>
      </c>
      <c r="E2047" t="s">
        <v>1106</v>
      </c>
      <c r="F2047" t="str">
        <f>TRIM(LEFT(data_to_clean[[#This Row],[revenue]],FIND(" ",data_to_clean[[#This Row],[revenue]])))</f>
        <v>2.9</v>
      </c>
      <c r="G2047" t="str">
        <f>RIGHT(data_to_clean[[#This Row],[revenue]],LEN(data_to_clean[[#This Row],[revenue]])-FIND(" ",data_to_clean[[#This Row],[revenue]]))</f>
        <v>Million</v>
      </c>
      <c r="H2047" s="7">
        <f>VALUE(IF(data_to_clean[[#This Row],[multiplicity]]="Million",_xlfn.CONCAT(SUBSTITUTE(data_to_clean[[#This Row],[number]],".",""),"00000"),_xlfn.CONCAT(SUBSTITUTE(data_to_clean[[#This Row],[number]],".",""),"00000000")))</f>
        <v>2900000</v>
      </c>
      <c r="I2047" t="s">
        <v>7695</v>
      </c>
      <c r="J2047">
        <f>ROUND(VALUE(SUBSTITUTE(data_to_clean[[#This Row],[growth_%]],".",",")),0)</f>
        <v>197</v>
      </c>
      <c r="K2047" t="s">
        <v>187</v>
      </c>
      <c r="L2047">
        <v>23</v>
      </c>
      <c r="M2047">
        <v>15</v>
      </c>
      <c r="N2047">
        <v>2010</v>
      </c>
      <c r="O2047">
        <v>1</v>
      </c>
      <c r="P2047" t="s">
        <v>6659</v>
      </c>
      <c r="Q2047" t="b">
        <f>AND(ISNUMBER(data_to_clean[[#This Row],[revenue_formatted]]),ISNUMBER(data_to_clean[[#This Row],[growth_formatted_%]]),ISNUMBER(data_to_clean[[#This Row],[workers]]),ISNUMBER(data_to_clean[[#This Row],[previous_workers]]),ISNUMBER(data_to_clean[[#This Row],[founded]]),ISNUMBER(data_to_clean[[#This Row],[yrs_on_list]]))</f>
        <v>1</v>
      </c>
    </row>
    <row r="2048" spans="1:17" x14ac:dyDescent="0.25">
      <c r="A2048">
        <v>2042</v>
      </c>
      <c r="B2048" t="s">
        <v>7696</v>
      </c>
      <c r="C2048" t="s">
        <v>7646</v>
      </c>
      <c r="D2048" t="str">
        <f>VLOOKUP(data_to_clean[[#This Row],[state]],abbreviation_table[],2,FALSE)</f>
        <v>Hawaii</v>
      </c>
      <c r="E2048" t="s">
        <v>993</v>
      </c>
      <c r="F2048" t="str">
        <f>TRIM(LEFT(data_to_clean[[#This Row],[revenue]],FIND(" ",data_to_clean[[#This Row],[revenue]])))</f>
        <v>2.3</v>
      </c>
      <c r="G2048" t="str">
        <f>RIGHT(data_to_clean[[#This Row],[revenue]],LEN(data_to_clean[[#This Row],[revenue]])-FIND(" ",data_to_clean[[#This Row],[revenue]]))</f>
        <v>Million</v>
      </c>
      <c r="H2048" s="7">
        <f>VALUE(IF(data_to_clean[[#This Row],[multiplicity]]="Million",_xlfn.CONCAT(SUBSTITUTE(data_to_clean[[#This Row],[number]],".",""),"00000"),_xlfn.CONCAT(SUBSTITUTE(data_to_clean[[#This Row],[number]],".",""),"00000000")))</f>
        <v>2300000</v>
      </c>
      <c r="I2048" t="s">
        <v>7698</v>
      </c>
      <c r="J2048">
        <f>ROUND(VALUE(SUBSTITUTE(data_to_clean[[#This Row],[growth_%]],".",",")),0)</f>
        <v>197</v>
      </c>
      <c r="K2048" t="s">
        <v>623</v>
      </c>
      <c r="L2048">
        <v>4</v>
      </c>
      <c r="M2048">
        <v>1</v>
      </c>
      <c r="N2048">
        <v>2012</v>
      </c>
      <c r="O2048">
        <v>1</v>
      </c>
      <c r="P2048" t="s">
        <v>7699</v>
      </c>
      <c r="Q2048" t="b">
        <f>AND(ISNUMBER(data_to_clean[[#This Row],[revenue_formatted]]),ISNUMBER(data_to_clean[[#This Row],[growth_formatted_%]]),ISNUMBER(data_to_clean[[#This Row],[workers]]),ISNUMBER(data_to_clean[[#This Row],[previous_workers]]),ISNUMBER(data_to_clean[[#This Row],[founded]]),ISNUMBER(data_to_clean[[#This Row],[yrs_on_list]]))</f>
        <v>1</v>
      </c>
    </row>
    <row r="2049" spans="1:17" x14ac:dyDescent="0.25">
      <c r="A2049">
        <v>2043</v>
      </c>
      <c r="B2049" t="s">
        <v>7700</v>
      </c>
      <c r="C2049" t="s">
        <v>86</v>
      </c>
      <c r="D2049" t="str">
        <f>VLOOKUP(data_to_clean[[#This Row],[state]],abbreviation_table[],2,FALSE)</f>
        <v>Colorado</v>
      </c>
      <c r="E2049" t="s">
        <v>1991</v>
      </c>
      <c r="F2049" t="str">
        <f>TRIM(LEFT(data_to_clean[[#This Row],[revenue]],FIND(" ",data_to_clean[[#This Row],[revenue]])))</f>
        <v>11.3</v>
      </c>
      <c r="G2049" t="str">
        <f>RIGHT(data_to_clean[[#This Row],[revenue]],LEN(data_to_clean[[#This Row],[revenue]])-FIND(" ",data_to_clean[[#This Row],[revenue]]))</f>
        <v>Million</v>
      </c>
      <c r="H2049" s="7">
        <f>VALUE(IF(data_to_clean[[#This Row],[multiplicity]]="Million",_xlfn.CONCAT(SUBSTITUTE(data_to_clean[[#This Row],[number]],".",""),"00000"),_xlfn.CONCAT(SUBSTITUTE(data_to_clean[[#This Row],[number]],".",""),"00000000")))</f>
        <v>11300000</v>
      </c>
      <c r="I2049" t="s">
        <v>7702</v>
      </c>
      <c r="J2049">
        <f>ROUND(VALUE(SUBSTITUTE(data_to_clean[[#This Row],[growth_%]],".",",")),0)</f>
        <v>197</v>
      </c>
      <c r="K2049" t="s">
        <v>623</v>
      </c>
      <c r="L2049">
        <v>28</v>
      </c>
      <c r="M2049">
        <v>11</v>
      </c>
      <c r="N2049">
        <v>2004</v>
      </c>
      <c r="O2049">
        <v>2</v>
      </c>
      <c r="P2049" t="s">
        <v>89</v>
      </c>
      <c r="Q2049" t="b">
        <f>AND(ISNUMBER(data_to_clean[[#This Row],[revenue_formatted]]),ISNUMBER(data_to_clean[[#This Row],[growth_formatted_%]]),ISNUMBER(data_to_clean[[#This Row],[workers]]),ISNUMBER(data_to_clean[[#This Row],[previous_workers]]),ISNUMBER(data_to_clean[[#This Row],[founded]]),ISNUMBER(data_to_clean[[#This Row],[yrs_on_list]]))</f>
        <v>1</v>
      </c>
    </row>
    <row r="2050" spans="1:17" x14ac:dyDescent="0.25">
      <c r="A2050">
        <v>2044</v>
      </c>
      <c r="B2050" t="s">
        <v>7703</v>
      </c>
      <c r="C2050" t="s">
        <v>974</v>
      </c>
      <c r="D2050" t="str">
        <f>VLOOKUP(data_to_clean[[#This Row],[state]],abbreviation_table[],2,FALSE)</f>
        <v>District of Columbia</v>
      </c>
      <c r="E2050" t="s">
        <v>87</v>
      </c>
      <c r="F2050" t="str">
        <f>TRIM(LEFT(data_to_clean[[#This Row],[revenue]],FIND(" ",data_to_clean[[#This Row],[revenue]])))</f>
        <v>13.9</v>
      </c>
      <c r="G2050" t="str">
        <f>RIGHT(data_to_clean[[#This Row],[revenue]],LEN(data_to_clean[[#This Row],[revenue]])-FIND(" ",data_to_clean[[#This Row],[revenue]]))</f>
        <v>Million</v>
      </c>
      <c r="H2050" s="7">
        <f>VALUE(IF(data_to_clean[[#This Row],[multiplicity]]="Million",_xlfn.CONCAT(SUBSTITUTE(data_to_clean[[#This Row],[number]],".",""),"00000"),_xlfn.CONCAT(SUBSTITUTE(data_to_clean[[#This Row],[number]],".",""),"00000000")))</f>
        <v>13900000</v>
      </c>
      <c r="I2050" t="s">
        <v>7705</v>
      </c>
      <c r="J2050">
        <f>ROUND(VALUE(SUBSTITUTE(data_to_clean[[#This Row],[growth_%]],".",",")),0)</f>
        <v>197</v>
      </c>
      <c r="K2050" t="s">
        <v>181</v>
      </c>
      <c r="L2050">
        <v>84</v>
      </c>
      <c r="M2050">
        <v>28</v>
      </c>
      <c r="N2050">
        <v>2011</v>
      </c>
      <c r="O2050">
        <v>4</v>
      </c>
      <c r="P2050" t="s">
        <v>976</v>
      </c>
      <c r="Q2050" t="b">
        <f>AND(ISNUMBER(data_to_clean[[#This Row],[revenue_formatted]]),ISNUMBER(data_to_clean[[#This Row],[growth_formatted_%]]),ISNUMBER(data_to_clean[[#This Row],[workers]]),ISNUMBER(data_to_clean[[#This Row],[previous_workers]]),ISNUMBER(data_to_clean[[#This Row],[founded]]),ISNUMBER(data_to_clean[[#This Row],[yrs_on_list]]))</f>
        <v>1</v>
      </c>
    </row>
    <row r="2051" spans="1:17" x14ac:dyDescent="0.25">
      <c r="A2051">
        <v>2045</v>
      </c>
      <c r="B2051" t="s">
        <v>7706</v>
      </c>
      <c r="C2051" t="s">
        <v>30</v>
      </c>
      <c r="D2051" t="str">
        <f>VLOOKUP(data_to_clean[[#This Row],[state]],abbreviation_table[],2,FALSE)</f>
        <v>Texas</v>
      </c>
      <c r="E2051" t="s">
        <v>4162</v>
      </c>
      <c r="F2051" t="str">
        <f>TRIM(LEFT(data_to_clean[[#This Row],[revenue]],FIND(" ",data_to_clean[[#This Row],[revenue]])))</f>
        <v>28.2</v>
      </c>
      <c r="G2051" t="str">
        <f>RIGHT(data_to_clean[[#This Row],[revenue]],LEN(data_to_clean[[#This Row],[revenue]])-FIND(" ",data_to_clean[[#This Row],[revenue]]))</f>
        <v>Million</v>
      </c>
      <c r="H2051" s="7">
        <f>VALUE(IF(data_to_clean[[#This Row],[multiplicity]]="Million",_xlfn.CONCAT(SUBSTITUTE(data_to_clean[[#This Row],[number]],".",""),"00000"),_xlfn.CONCAT(SUBSTITUTE(data_to_clean[[#This Row],[number]],".",""),"00000000")))</f>
        <v>28200000</v>
      </c>
      <c r="I2051" t="s">
        <v>7708</v>
      </c>
      <c r="J2051">
        <f>ROUND(VALUE(SUBSTITUTE(data_to_clean[[#This Row],[growth_%]],".",",")),0)</f>
        <v>196</v>
      </c>
      <c r="K2051" t="s">
        <v>187</v>
      </c>
      <c r="L2051">
        <v>10</v>
      </c>
      <c r="M2051">
        <v>4</v>
      </c>
      <c r="N2051">
        <v>2009</v>
      </c>
      <c r="O2051">
        <v>1</v>
      </c>
      <c r="P2051" t="s">
        <v>251</v>
      </c>
      <c r="Q2051" t="b">
        <f>AND(ISNUMBER(data_to_clean[[#This Row],[revenue_formatted]]),ISNUMBER(data_to_clean[[#This Row],[growth_formatted_%]]),ISNUMBER(data_to_clean[[#This Row],[workers]]),ISNUMBER(data_to_clean[[#This Row],[previous_workers]]),ISNUMBER(data_to_clean[[#This Row],[founded]]),ISNUMBER(data_to_clean[[#This Row],[yrs_on_list]]))</f>
        <v>1</v>
      </c>
    </row>
    <row r="2052" spans="1:17" x14ac:dyDescent="0.25">
      <c r="A2052">
        <v>2046</v>
      </c>
      <c r="B2052" t="s">
        <v>7709</v>
      </c>
      <c r="C2052" t="s">
        <v>52</v>
      </c>
      <c r="D2052" t="str">
        <f>VLOOKUP(data_to_clean[[#This Row],[state]],abbreviation_table[],2,FALSE)</f>
        <v>Florida</v>
      </c>
      <c r="E2052" t="s">
        <v>621</v>
      </c>
      <c r="F2052" t="str">
        <f>TRIM(LEFT(data_to_clean[[#This Row],[revenue]],FIND(" ",data_to_clean[[#This Row],[revenue]])))</f>
        <v>3.1</v>
      </c>
      <c r="G2052" t="str">
        <f>RIGHT(data_to_clean[[#This Row],[revenue]],LEN(data_to_clean[[#This Row],[revenue]])-FIND(" ",data_to_clean[[#This Row],[revenue]]))</f>
        <v>Million</v>
      </c>
      <c r="H2052" s="7">
        <f>VALUE(IF(data_to_clean[[#This Row],[multiplicity]]="Million",_xlfn.CONCAT(SUBSTITUTE(data_to_clean[[#This Row],[number]],".",""),"00000"),_xlfn.CONCAT(SUBSTITUTE(data_to_clean[[#This Row],[number]],".",""),"00000000")))</f>
        <v>3100000</v>
      </c>
      <c r="I2052" t="s">
        <v>7711</v>
      </c>
      <c r="J2052">
        <f>ROUND(VALUE(SUBSTITUTE(data_to_clean[[#This Row],[growth_%]],".",",")),0)</f>
        <v>196</v>
      </c>
      <c r="K2052" t="s">
        <v>40</v>
      </c>
      <c r="L2052">
        <v>45</v>
      </c>
      <c r="M2052">
        <v>8</v>
      </c>
      <c r="N2052">
        <v>2007</v>
      </c>
      <c r="O2052">
        <v>1</v>
      </c>
      <c r="P2052" t="s">
        <v>203</v>
      </c>
      <c r="Q2052" t="b">
        <f>AND(ISNUMBER(data_to_clean[[#This Row],[revenue_formatted]]),ISNUMBER(data_to_clean[[#This Row],[growth_formatted_%]]),ISNUMBER(data_to_clean[[#This Row],[workers]]),ISNUMBER(data_to_clean[[#This Row],[previous_workers]]),ISNUMBER(data_to_clean[[#This Row],[founded]]),ISNUMBER(data_to_clean[[#This Row],[yrs_on_list]]))</f>
        <v>1</v>
      </c>
    </row>
    <row r="2053" spans="1:17" x14ac:dyDescent="0.25">
      <c r="A2053">
        <v>2047</v>
      </c>
      <c r="B2053" t="s">
        <v>7712</v>
      </c>
      <c r="C2053" t="s">
        <v>52</v>
      </c>
      <c r="D2053" t="str">
        <f>VLOOKUP(data_to_clean[[#This Row],[state]],abbreviation_table[],2,FALSE)</f>
        <v>Florida</v>
      </c>
      <c r="E2053" t="s">
        <v>7714</v>
      </c>
      <c r="F2053" t="str">
        <f>TRIM(LEFT(data_to_clean[[#This Row],[revenue]],FIND(" ",data_to_clean[[#This Row],[revenue]])))</f>
        <v>62.2</v>
      </c>
      <c r="G2053" t="str">
        <f>RIGHT(data_to_clean[[#This Row],[revenue]],LEN(data_to_clean[[#This Row],[revenue]])-FIND(" ",data_to_clean[[#This Row],[revenue]]))</f>
        <v>Million</v>
      </c>
      <c r="H2053" s="7">
        <f>VALUE(IF(data_to_clean[[#This Row],[multiplicity]]="Million",_xlfn.CONCAT(SUBSTITUTE(data_to_clean[[#This Row],[number]],".",""),"00000"),_xlfn.CONCAT(SUBSTITUTE(data_to_clean[[#This Row],[number]],".",""),"00000000")))</f>
        <v>62200000</v>
      </c>
      <c r="I2053" t="s">
        <v>7715</v>
      </c>
      <c r="J2053">
        <f>ROUND(VALUE(SUBSTITUTE(data_to_clean[[#This Row],[growth_%]],".",",")),0)</f>
        <v>196</v>
      </c>
      <c r="K2053" t="s">
        <v>329</v>
      </c>
      <c r="L2053">
        <v>18</v>
      </c>
      <c r="M2053">
        <v>15</v>
      </c>
      <c r="N2053">
        <v>1980</v>
      </c>
      <c r="O2053">
        <v>1</v>
      </c>
      <c r="P2053" t="s">
        <v>56</v>
      </c>
      <c r="Q2053" t="b">
        <f>AND(ISNUMBER(data_to_clean[[#This Row],[revenue_formatted]]),ISNUMBER(data_to_clean[[#This Row],[growth_formatted_%]]),ISNUMBER(data_to_clean[[#This Row],[workers]]),ISNUMBER(data_to_clean[[#This Row],[previous_workers]]),ISNUMBER(data_to_clean[[#This Row],[founded]]),ISNUMBER(data_to_clean[[#This Row],[yrs_on_list]]))</f>
        <v>1</v>
      </c>
    </row>
    <row r="2054" spans="1:17" x14ac:dyDescent="0.25">
      <c r="A2054">
        <v>2048</v>
      </c>
      <c r="B2054" t="s">
        <v>7716</v>
      </c>
      <c r="C2054" t="s">
        <v>119</v>
      </c>
      <c r="D2054" t="str">
        <f>VLOOKUP(data_to_clean[[#This Row],[state]],abbreviation_table[],2,FALSE)</f>
        <v>Georgia</v>
      </c>
      <c r="E2054" t="s">
        <v>2070</v>
      </c>
      <c r="F2054" t="str">
        <f>TRIM(LEFT(data_to_clean[[#This Row],[revenue]],FIND(" ",data_to_clean[[#This Row],[revenue]])))</f>
        <v>22.1</v>
      </c>
      <c r="G2054" t="str">
        <f>RIGHT(data_to_clean[[#This Row],[revenue]],LEN(data_to_clean[[#This Row],[revenue]])-FIND(" ",data_to_clean[[#This Row],[revenue]]))</f>
        <v>Million</v>
      </c>
      <c r="H2054" s="7">
        <f>VALUE(IF(data_to_clean[[#This Row],[multiplicity]]="Million",_xlfn.CONCAT(SUBSTITUTE(data_to_clean[[#This Row],[number]],".",""),"00000"),_xlfn.CONCAT(SUBSTITUTE(data_to_clean[[#This Row],[number]],".",""),"00000000")))</f>
        <v>22100000</v>
      </c>
      <c r="I2054" t="s">
        <v>7718</v>
      </c>
      <c r="J2054">
        <f>ROUND(VALUE(SUBSTITUTE(data_to_clean[[#This Row],[growth_%]],".",",")),0)</f>
        <v>196</v>
      </c>
      <c r="K2054" t="s">
        <v>107</v>
      </c>
      <c r="L2054">
        <v>56</v>
      </c>
      <c r="M2054">
        <v>16</v>
      </c>
      <c r="N2054">
        <v>2007</v>
      </c>
      <c r="O2054">
        <v>1</v>
      </c>
      <c r="P2054" t="s">
        <v>2055</v>
      </c>
      <c r="Q2054" t="b">
        <f>AND(ISNUMBER(data_to_clean[[#This Row],[revenue_formatted]]),ISNUMBER(data_to_clean[[#This Row],[growth_formatted_%]]),ISNUMBER(data_to_clean[[#This Row],[workers]]),ISNUMBER(data_to_clean[[#This Row],[previous_workers]]),ISNUMBER(data_to_clean[[#This Row],[founded]]),ISNUMBER(data_to_clean[[#This Row],[yrs_on_list]]))</f>
        <v>1</v>
      </c>
    </row>
    <row r="2055" spans="1:17" x14ac:dyDescent="0.25">
      <c r="A2055">
        <v>2049</v>
      </c>
      <c r="B2055" t="s">
        <v>7719</v>
      </c>
      <c r="C2055" t="s">
        <v>503</v>
      </c>
      <c r="D2055" t="str">
        <f>VLOOKUP(data_to_clean[[#This Row],[state]],abbreviation_table[],2,FALSE)</f>
        <v>Illinois</v>
      </c>
      <c r="E2055" t="s">
        <v>1080</v>
      </c>
      <c r="F2055" t="str">
        <f>TRIM(LEFT(data_to_clean[[#This Row],[revenue]],FIND(" ",data_to_clean[[#This Row],[revenue]])))</f>
        <v>7.7</v>
      </c>
      <c r="G2055" t="str">
        <f>RIGHT(data_to_clean[[#This Row],[revenue]],LEN(data_to_clean[[#This Row],[revenue]])-FIND(" ",data_to_clean[[#This Row],[revenue]]))</f>
        <v>Million</v>
      </c>
      <c r="H2055" s="7">
        <f>VALUE(IF(data_to_clean[[#This Row],[multiplicity]]="Million",_xlfn.CONCAT(SUBSTITUTE(data_to_clean[[#This Row],[number]],".",""),"00000"),_xlfn.CONCAT(SUBSTITUTE(data_to_clean[[#This Row],[number]],".",""),"00000000")))</f>
        <v>7700000</v>
      </c>
      <c r="I2055" t="s">
        <v>7721</v>
      </c>
      <c r="J2055">
        <f>ROUND(VALUE(SUBSTITUTE(data_to_clean[[#This Row],[growth_%]],".",",")),0)</f>
        <v>196</v>
      </c>
      <c r="K2055" t="s">
        <v>187</v>
      </c>
      <c r="L2055">
        <v>52</v>
      </c>
      <c r="M2055">
        <v>12</v>
      </c>
      <c r="N2055">
        <v>2007</v>
      </c>
      <c r="O2055">
        <v>4</v>
      </c>
      <c r="P2055" t="s">
        <v>506</v>
      </c>
      <c r="Q2055" t="b">
        <f>AND(ISNUMBER(data_to_clean[[#This Row],[revenue_formatted]]),ISNUMBER(data_to_clean[[#This Row],[growth_formatted_%]]),ISNUMBER(data_to_clean[[#This Row],[workers]]),ISNUMBER(data_to_clean[[#This Row],[previous_workers]]),ISNUMBER(data_to_clean[[#This Row],[founded]]),ISNUMBER(data_to_clean[[#This Row],[yrs_on_list]]))</f>
        <v>1</v>
      </c>
    </row>
    <row r="2056" spans="1:17" x14ac:dyDescent="0.25">
      <c r="A2056">
        <v>2050</v>
      </c>
      <c r="B2056" t="s">
        <v>7722</v>
      </c>
      <c r="C2056" t="s">
        <v>215</v>
      </c>
      <c r="D2056" t="str">
        <f>VLOOKUP(data_to_clean[[#This Row],[state]],abbreviation_table[],2,FALSE)</f>
        <v>North Carolina</v>
      </c>
      <c r="E2056" t="s">
        <v>7724</v>
      </c>
      <c r="F2056" t="str">
        <f>TRIM(LEFT(data_to_clean[[#This Row],[revenue]],FIND(" ",data_to_clean[[#This Row],[revenue]])))</f>
        <v>26.8</v>
      </c>
      <c r="G2056" t="str">
        <f>RIGHT(data_to_clean[[#This Row],[revenue]],LEN(data_to_clean[[#This Row],[revenue]])-FIND(" ",data_to_clean[[#This Row],[revenue]]))</f>
        <v>Million</v>
      </c>
      <c r="H2056" s="7">
        <f>VALUE(IF(data_to_clean[[#This Row],[multiplicity]]="Million",_xlfn.CONCAT(SUBSTITUTE(data_to_clean[[#This Row],[number]],".",""),"00000"),_xlfn.CONCAT(SUBSTITUTE(data_to_clean[[#This Row],[number]],".",""),"00000000")))</f>
        <v>26800000</v>
      </c>
      <c r="I2056" t="s">
        <v>7725</v>
      </c>
      <c r="J2056">
        <f>ROUND(VALUE(SUBSTITUTE(data_to_clean[[#This Row],[growth_%]],".",",")),0)</f>
        <v>196</v>
      </c>
      <c r="K2056" t="s">
        <v>233</v>
      </c>
      <c r="L2056">
        <v>36</v>
      </c>
      <c r="M2056">
        <v>37</v>
      </c>
      <c r="N2056">
        <v>1978</v>
      </c>
      <c r="O2056">
        <v>2</v>
      </c>
      <c r="P2056" t="s">
        <v>7726</v>
      </c>
      <c r="Q2056" t="b">
        <f>AND(ISNUMBER(data_to_clean[[#This Row],[revenue_formatted]]),ISNUMBER(data_to_clean[[#This Row],[growth_formatted_%]]),ISNUMBER(data_to_clean[[#This Row],[workers]]),ISNUMBER(data_to_clean[[#This Row],[previous_workers]]),ISNUMBER(data_to_clean[[#This Row],[founded]]),ISNUMBER(data_to_clean[[#This Row],[yrs_on_list]]))</f>
        <v>1</v>
      </c>
    </row>
    <row r="2057" spans="1:17" x14ac:dyDescent="0.25">
      <c r="A2057">
        <v>2051</v>
      </c>
      <c r="B2057" t="s">
        <v>7727</v>
      </c>
      <c r="C2057" t="s">
        <v>243</v>
      </c>
      <c r="D2057" t="str">
        <f>VLOOKUP(data_to_clean[[#This Row],[state]],abbreviation_table[],2,FALSE)</f>
        <v>Maryland</v>
      </c>
      <c r="E2057" t="s">
        <v>7184</v>
      </c>
      <c r="F2057" t="str">
        <f>TRIM(LEFT(data_to_clean[[#This Row],[revenue]],FIND(" ",data_to_clean[[#This Row],[revenue]])))</f>
        <v>15.1</v>
      </c>
      <c r="G2057" t="str">
        <f>RIGHT(data_to_clean[[#This Row],[revenue]],LEN(data_to_clean[[#This Row],[revenue]])-FIND(" ",data_to_clean[[#This Row],[revenue]]))</f>
        <v>Million</v>
      </c>
      <c r="H2057" s="7">
        <f>VALUE(IF(data_to_clean[[#This Row],[multiplicity]]="Million",_xlfn.CONCAT(SUBSTITUTE(data_to_clean[[#This Row],[number]],".",""),"00000"),_xlfn.CONCAT(SUBSTITUTE(data_to_clean[[#This Row],[number]],".",""),"00000000")))</f>
        <v>15100000</v>
      </c>
      <c r="I2057" t="s">
        <v>7729</v>
      </c>
      <c r="J2057">
        <f>ROUND(VALUE(SUBSTITUTE(data_to_clean[[#This Row],[growth_%]],".",",")),0)</f>
        <v>196</v>
      </c>
      <c r="K2057" t="s">
        <v>257</v>
      </c>
      <c r="L2057">
        <v>73</v>
      </c>
      <c r="M2057">
        <v>31</v>
      </c>
      <c r="N2057">
        <v>2007</v>
      </c>
      <c r="O2057">
        <v>1</v>
      </c>
      <c r="P2057" t="s">
        <v>5836</v>
      </c>
      <c r="Q2057" t="b">
        <f>AND(ISNUMBER(data_to_clean[[#This Row],[revenue_formatted]]),ISNUMBER(data_to_clean[[#This Row],[growth_formatted_%]]),ISNUMBER(data_to_clean[[#This Row],[workers]]),ISNUMBER(data_to_clean[[#This Row],[previous_workers]]),ISNUMBER(data_to_clean[[#This Row],[founded]]),ISNUMBER(data_to_clean[[#This Row],[yrs_on_list]]))</f>
        <v>1</v>
      </c>
    </row>
    <row r="2058" spans="1:17" x14ac:dyDescent="0.25">
      <c r="A2058">
        <v>2052</v>
      </c>
      <c r="B2058" t="s">
        <v>7730</v>
      </c>
      <c r="C2058" t="s">
        <v>30</v>
      </c>
      <c r="D2058" t="str">
        <f>VLOOKUP(data_to_clean[[#This Row],[state]],abbreviation_table[],2,FALSE)</f>
        <v>Texas</v>
      </c>
      <c r="E2058" t="s">
        <v>1773</v>
      </c>
      <c r="F2058" t="str">
        <f>TRIM(LEFT(data_to_clean[[#This Row],[revenue]],FIND(" ",data_to_clean[[#This Row],[revenue]])))</f>
        <v>9.5</v>
      </c>
      <c r="G2058" t="str">
        <f>RIGHT(data_to_clean[[#This Row],[revenue]],LEN(data_to_clean[[#This Row],[revenue]])-FIND(" ",data_to_clean[[#This Row],[revenue]]))</f>
        <v>Million</v>
      </c>
      <c r="H2058" s="7">
        <f>VALUE(IF(data_to_clean[[#This Row],[multiplicity]]="Million",_xlfn.CONCAT(SUBSTITUTE(data_to_clean[[#This Row],[number]],".",""),"00000"),_xlfn.CONCAT(SUBSTITUTE(data_to_clean[[#This Row],[number]],".",""),"00000000")))</f>
        <v>9500000</v>
      </c>
      <c r="I2058" t="s">
        <v>7732</v>
      </c>
      <c r="J2058">
        <f>ROUND(VALUE(SUBSTITUTE(data_to_clean[[#This Row],[growth_%]],".",",")),0)</f>
        <v>196</v>
      </c>
      <c r="K2058" t="s">
        <v>257</v>
      </c>
      <c r="L2058">
        <v>186</v>
      </c>
      <c r="M2058">
        <v>22</v>
      </c>
      <c r="N2058">
        <v>2002</v>
      </c>
      <c r="O2058">
        <v>1</v>
      </c>
      <c r="P2058" t="s">
        <v>258</v>
      </c>
      <c r="Q2058" t="b">
        <f>AND(ISNUMBER(data_to_clean[[#This Row],[revenue_formatted]]),ISNUMBER(data_to_clean[[#This Row],[growth_formatted_%]]),ISNUMBER(data_to_clean[[#This Row],[workers]]),ISNUMBER(data_to_clean[[#This Row],[previous_workers]]),ISNUMBER(data_to_clean[[#This Row],[founded]]),ISNUMBER(data_to_clean[[#This Row],[yrs_on_list]]))</f>
        <v>1</v>
      </c>
    </row>
    <row r="2059" spans="1:17" x14ac:dyDescent="0.25">
      <c r="A2059">
        <v>2053</v>
      </c>
      <c r="B2059" t="s">
        <v>7733</v>
      </c>
      <c r="C2059" t="s">
        <v>243</v>
      </c>
      <c r="D2059" t="str">
        <f>VLOOKUP(data_to_clean[[#This Row],[state]],abbreviation_table[],2,FALSE)</f>
        <v>Maryland</v>
      </c>
      <c r="E2059" t="s">
        <v>1442</v>
      </c>
      <c r="F2059" t="str">
        <f>TRIM(LEFT(data_to_clean[[#This Row],[revenue]],FIND(" ",data_to_clean[[#This Row],[revenue]])))</f>
        <v>2</v>
      </c>
      <c r="G2059" t="str">
        <f>RIGHT(data_to_clean[[#This Row],[revenue]],LEN(data_to_clean[[#This Row],[revenue]])-FIND(" ",data_to_clean[[#This Row],[revenue]]))</f>
        <v>Million</v>
      </c>
      <c r="H2059" s="7">
        <f>VALUE(IF(data_to_clean[[#This Row],[multiplicity]]="Million",_xlfn.CONCAT(SUBSTITUTE(data_to_clean[[#This Row],[number]],".",""),"00000"),_xlfn.CONCAT(SUBSTITUTE(data_to_clean[[#This Row],[number]],".",""),"00000000")))</f>
        <v>200000</v>
      </c>
      <c r="I2059" t="s">
        <v>7735</v>
      </c>
      <c r="J2059">
        <f>ROUND(VALUE(SUBSTITUTE(data_to_clean[[#This Row],[growth_%]],".",",")),0)</f>
        <v>196</v>
      </c>
      <c r="K2059" t="s">
        <v>257</v>
      </c>
      <c r="L2059">
        <v>8</v>
      </c>
      <c r="M2059">
        <v>3</v>
      </c>
      <c r="N2059">
        <v>2009</v>
      </c>
      <c r="O2059">
        <v>1</v>
      </c>
      <c r="P2059" t="s">
        <v>596</v>
      </c>
      <c r="Q2059" t="b">
        <f>AND(ISNUMBER(data_to_clean[[#This Row],[revenue_formatted]]),ISNUMBER(data_to_clean[[#This Row],[growth_formatted_%]]),ISNUMBER(data_to_clean[[#This Row],[workers]]),ISNUMBER(data_to_clean[[#This Row],[previous_workers]]),ISNUMBER(data_to_clean[[#This Row],[founded]]),ISNUMBER(data_to_clean[[#This Row],[yrs_on_list]]))</f>
        <v>1</v>
      </c>
    </row>
    <row r="2060" spans="1:17" x14ac:dyDescent="0.25">
      <c r="A2060">
        <v>2054</v>
      </c>
      <c r="B2060" t="s">
        <v>7736</v>
      </c>
      <c r="C2060" t="s">
        <v>223</v>
      </c>
      <c r="D2060" t="str">
        <f>VLOOKUP(data_to_clean[[#This Row],[state]],abbreviation_table[],2,FALSE)</f>
        <v>Wisconsin</v>
      </c>
      <c r="E2060" t="s">
        <v>1612</v>
      </c>
      <c r="F2060" t="str">
        <f>TRIM(LEFT(data_to_clean[[#This Row],[revenue]],FIND(" ",data_to_clean[[#This Row],[revenue]])))</f>
        <v>5.9</v>
      </c>
      <c r="G2060" t="str">
        <f>RIGHT(data_to_clean[[#This Row],[revenue]],LEN(data_to_clean[[#This Row],[revenue]])-FIND(" ",data_to_clean[[#This Row],[revenue]]))</f>
        <v>Million</v>
      </c>
      <c r="H2060" s="7">
        <f>VALUE(IF(data_to_clean[[#This Row],[multiplicity]]="Million",_xlfn.CONCAT(SUBSTITUTE(data_to_clean[[#This Row],[number]],".",""),"00000"),_xlfn.CONCAT(SUBSTITUTE(data_to_clean[[#This Row],[number]],".",""),"00000000")))</f>
        <v>5900000</v>
      </c>
      <c r="I2060" t="s">
        <v>7738</v>
      </c>
      <c r="J2060">
        <f>ROUND(VALUE(SUBSTITUTE(data_to_clean[[#This Row],[growth_%]],".",",")),0)</f>
        <v>196</v>
      </c>
      <c r="K2060" t="s">
        <v>336</v>
      </c>
      <c r="L2060">
        <v>48</v>
      </c>
      <c r="M2060">
        <v>11</v>
      </c>
      <c r="N2060">
        <v>2012</v>
      </c>
      <c r="O2060">
        <v>3</v>
      </c>
      <c r="P2060" t="s">
        <v>227</v>
      </c>
      <c r="Q2060" t="b">
        <f>AND(ISNUMBER(data_to_clean[[#This Row],[revenue_formatted]]),ISNUMBER(data_to_clean[[#This Row],[growth_formatted_%]]),ISNUMBER(data_to_clean[[#This Row],[workers]]),ISNUMBER(data_to_clean[[#This Row],[previous_workers]]),ISNUMBER(data_to_clean[[#This Row],[founded]]),ISNUMBER(data_to_clean[[#This Row],[yrs_on_list]]))</f>
        <v>1</v>
      </c>
    </row>
    <row r="2061" spans="1:17" x14ac:dyDescent="0.25">
      <c r="A2061">
        <v>2055</v>
      </c>
      <c r="B2061" t="s">
        <v>7739</v>
      </c>
      <c r="C2061" t="s">
        <v>1337</v>
      </c>
      <c r="D2061" t="str">
        <f>VLOOKUP(data_to_clean[[#This Row],[state]],abbreviation_table[],2,FALSE)</f>
        <v>Louisiana</v>
      </c>
      <c r="E2061" t="s">
        <v>7741</v>
      </c>
      <c r="F2061" t="str">
        <f>TRIM(LEFT(data_to_clean[[#This Row],[revenue]],FIND(" ",data_to_clean[[#This Row],[revenue]])))</f>
        <v>56.7</v>
      </c>
      <c r="G2061" t="str">
        <f>RIGHT(data_to_clean[[#This Row],[revenue]],LEN(data_to_clean[[#This Row],[revenue]])-FIND(" ",data_to_clean[[#This Row],[revenue]]))</f>
        <v>Million</v>
      </c>
      <c r="H2061" s="7">
        <f>VALUE(IF(data_to_clean[[#This Row],[multiplicity]]="Million",_xlfn.CONCAT(SUBSTITUTE(data_to_clean[[#This Row],[number]],".",""),"00000"),_xlfn.CONCAT(SUBSTITUTE(data_to_clean[[#This Row],[number]],".",""),"00000000")))</f>
        <v>56700000</v>
      </c>
      <c r="I2061" t="s">
        <v>7742</v>
      </c>
      <c r="J2061">
        <f>ROUND(VALUE(SUBSTITUTE(data_to_clean[[#This Row],[growth_%]],".",",")),0)</f>
        <v>196</v>
      </c>
      <c r="K2061" t="s">
        <v>175</v>
      </c>
      <c r="L2061">
        <v>267</v>
      </c>
      <c r="M2061">
        <v>54</v>
      </c>
      <c r="N2061">
        <v>2008</v>
      </c>
      <c r="O2061">
        <v>4</v>
      </c>
      <c r="P2061" t="s">
        <v>7743</v>
      </c>
      <c r="Q2061" t="b">
        <f>AND(ISNUMBER(data_to_clean[[#This Row],[revenue_formatted]]),ISNUMBER(data_to_clean[[#This Row],[growth_formatted_%]]),ISNUMBER(data_to_clean[[#This Row],[workers]]),ISNUMBER(data_to_clean[[#This Row],[previous_workers]]),ISNUMBER(data_to_clean[[#This Row],[founded]]),ISNUMBER(data_to_clean[[#This Row],[yrs_on_list]]))</f>
        <v>1</v>
      </c>
    </row>
    <row r="2062" spans="1:17" x14ac:dyDescent="0.25">
      <c r="A2062">
        <v>2056</v>
      </c>
      <c r="B2062" t="s">
        <v>7744</v>
      </c>
      <c r="C2062" t="s">
        <v>80</v>
      </c>
      <c r="D2062" t="str">
        <f>VLOOKUP(data_to_clean[[#This Row],[state]],abbreviation_table[],2,FALSE)</f>
        <v>California</v>
      </c>
      <c r="E2062" t="s">
        <v>1152</v>
      </c>
      <c r="F2062" t="str">
        <f>TRIM(LEFT(data_to_clean[[#This Row],[revenue]],FIND(" ",data_to_clean[[#This Row],[revenue]])))</f>
        <v>2.1</v>
      </c>
      <c r="G2062" t="str">
        <f>RIGHT(data_to_clean[[#This Row],[revenue]],LEN(data_to_clean[[#This Row],[revenue]])-FIND(" ",data_to_clean[[#This Row],[revenue]]))</f>
        <v>Million</v>
      </c>
      <c r="H2062" s="7">
        <f>VALUE(IF(data_to_clean[[#This Row],[multiplicity]]="Million",_xlfn.CONCAT(SUBSTITUTE(data_to_clean[[#This Row],[number]],".",""),"00000"),_xlfn.CONCAT(SUBSTITUTE(data_to_clean[[#This Row],[number]],".",""),"00000000")))</f>
        <v>2100000</v>
      </c>
      <c r="I2062" t="s">
        <v>7746</v>
      </c>
      <c r="J2062">
        <f>ROUND(VALUE(SUBSTITUTE(data_to_clean[[#This Row],[growth_%]],".",",")),0)</f>
        <v>196</v>
      </c>
      <c r="K2062" t="s">
        <v>297</v>
      </c>
      <c r="L2062">
        <v>6</v>
      </c>
      <c r="M2062">
        <v>2</v>
      </c>
      <c r="N2062">
        <v>2011</v>
      </c>
      <c r="O2062">
        <v>1</v>
      </c>
      <c r="P2062" t="s">
        <v>138</v>
      </c>
      <c r="Q2062" t="b">
        <f>AND(ISNUMBER(data_to_clean[[#This Row],[revenue_formatted]]),ISNUMBER(data_to_clean[[#This Row],[growth_formatted_%]]),ISNUMBER(data_to_clean[[#This Row],[workers]]),ISNUMBER(data_to_clean[[#This Row],[previous_workers]]),ISNUMBER(data_to_clean[[#This Row],[founded]]),ISNUMBER(data_to_clean[[#This Row],[yrs_on_list]]))</f>
        <v>1</v>
      </c>
    </row>
    <row r="2063" spans="1:17" x14ac:dyDescent="0.25">
      <c r="A2063">
        <v>2057</v>
      </c>
      <c r="B2063" t="s">
        <v>7747</v>
      </c>
      <c r="C2063" t="s">
        <v>503</v>
      </c>
      <c r="D2063" t="str">
        <f>VLOOKUP(data_to_clean[[#This Row],[state]],abbreviation_table[],2,FALSE)</f>
        <v>Illinois</v>
      </c>
      <c r="E2063" t="s">
        <v>425</v>
      </c>
      <c r="F2063" t="str">
        <f>TRIM(LEFT(data_to_clean[[#This Row],[revenue]],FIND(" ",data_to_clean[[#This Row],[revenue]])))</f>
        <v>4.6</v>
      </c>
      <c r="G2063" t="str">
        <f>RIGHT(data_to_clean[[#This Row],[revenue]],LEN(data_to_clean[[#This Row],[revenue]])-FIND(" ",data_to_clean[[#This Row],[revenue]]))</f>
        <v>Million</v>
      </c>
      <c r="H2063" s="7">
        <f>VALUE(IF(data_to_clean[[#This Row],[multiplicity]]="Million",_xlfn.CONCAT(SUBSTITUTE(data_to_clean[[#This Row],[number]],".",""),"00000"),_xlfn.CONCAT(SUBSTITUTE(data_to_clean[[#This Row],[number]],".",""),"00000000")))</f>
        <v>4600000</v>
      </c>
      <c r="I2063" t="s">
        <v>7749</v>
      </c>
      <c r="J2063">
        <f>ROUND(VALUE(SUBSTITUTE(data_to_clean[[#This Row],[growth_%]],".",",")),0)</f>
        <v>196</v>
      </c>
      <c r="K2063" t="s">
        <v>107</v>
      </c>
      <c r="L2063">
        <v>45</v>
      </c>
      <c r="M2063">
        <v>15</v>
      </c>
      <c r="N2063">
        <v>2014</v>
      </c>
      <c r="O2063">
        <v>2</v>
      </c>
      <c r="P2063" t="s">
        <v>7750</v>
      </c>
      <c r="Q2063" t="b">
        <f>AND(ISNUMBER(data_to_clean[[#This Row],[revenue_formatted]]),ISNUMBER(data_to_clean[[#This Row],[growth_formatted_%]]),ISNUMBER(data_to_clean[[#This Row],[workers]]),ISNUMBER(data_to_clean[[#This Row],[previous_workers]]),ISNUMBER(data_to_clean[[#This Row],[founded]]),ISNUMBER(data_to_clean[[#This Row],[yrs_on_list]]))</f>
        <v>1</v>
      </c>
    </row>
    <row r="2064" spans="1:17" x14ac:dyDescent="0.25">
      <c r="A2064">
        <v>2058</v>
      </c>
      <c r="B2064" t="s">
        <v>7751</v>
      </c>
      <c r="C2064" t="s">
        <v>105</v>
      </c>
      <c r="D2064" t="str">
        <f>VLOOKUP(data_to_clean[[#This Row],[state]],abbreviation_table[],2,FALSE)</f>
        <v>New York</v>
      </c>
      <c r="E2064" t="s">
        <v>1692</v>
      </c>
      <c r="F2064" t="str">
        <f>TRIM(LEFT(data_to_clean[[#This Row],[revenue]],FIND(" ",data_to_clean[[#This Row],[revenue]])))</f>
        <v>21.6</v>
      </c>
      <c r="G2064" t="str">
        <f>RIGHT(data_to_clean[[#This Row],[revenue]],LEN(data_to_clean[[#This Row],[revenue]])-FIND(" ",data_to_clean[[#This Row],[revenue]]))</f>
        <v>Million</v>
      </c>
      <c r="H2064" s="7">
        <f>VALUE(IF(data_to_clean[[#This Row],[multiplicity]]="Million",_xlfn.CONCAT(SUBSTITUTE(data_to_clean[[#This Row],[number]],".",""),"00000"),_xlfn.CONCAT(SUBSTITUTE(data_to_clean[[#This Row],[number]],".",""),"00000000")))</f>
        <v>21600000</v>
      </c>
      <c r="I2064" t="s">
        <v>7753</v>
      </c>
      <c r="J2064">
        <f>ROUND(VALUE(SUBSTITUTE(data_to_clean[[#This Row],[growth_%]],".",",")),0)</f>
        <v>196</v>
      </c>
      <c r="K2064" t="s">
        <v>308</v>
      </c>
      <c r="L2064">
        <v>400</v>
      </c>
      <c r="M2064">
        <v>200</v>
      </c>
      <c r="N2064">
        <v>2011</v>
      </c>
      <c r="O2064">
        <v>1</v>
      </c>
      <c r="P2064" t="s">
        <v>108</v>
      </c>
      <c r="Q2064" t="b">
        <f>AND(ISNUMBER(data_to_clean[[#This Row],[revenue_formatted]]),ISNUMBER(data_to_clean[[#This Row],[growth_formatted_%]]),ISNUMBER(data_to_clean[[#This Row],[workers]]),ISNUMBER(data_to_clean[[#This Row],[previous_workers]]),ISNUMBER(data_to_clean[[#This Row],[founded]]),ISNUMBER(data_to_clean[[#This Row],[yrs_on_list]]))</f>
        <v>1</v>
      </c>
    </row>
    <row r="2065" spans="1:17" x14ac:dyDescent="0.25">
      <c r="A2065">
        <v>2059</v>
      </c>
      <c r="B2065" t="s">
        <v>7754</v>
      </c>
      <c r="C2065" t="s">
        <v>30</v>
      </c>
      <c r="D2065" t="str">
        <f>VLOOKUP(data_to_clean[[#This Row],[state]],abbreviation_table[],2,FALSE)</f>
        <v>Texas</v>
      </c>
      <c r="E2065" t="s">
        <v>3865</v>
      </c>
      <c r="F2065" t="str">
        <f>TRIM(LEFT(data_to_clean[[#This Row],[revenue]],FIND(" ",data_to_clean[[#This Row],[revenue]])))</f>
        <v>63.2</v>
      </c>
      <c r="G2065" t="str">
        <f>RIGHT(data_to_clean[[#This Row],[revenue]],LEN(data_to_clean[[#This Row],[revenue]])-FIND(" ",data_to_clean[[#This Row],[revenue]]))</f>
        <v>Million</v>
      </c>
      <c r="H2065" s="7">
        <f>VALUE(IF(data_to_clean[[#This Row],[multiplicity]]="Million",_xlfn.CONCAT(SUBSTITUTE(data_to_clean[[#This Row],[number]],".",""),"00000"),_xlfn.CONCAT(SUBSTITUTE(data_to_clean[[#This Row],[number]],".",""),"00000000")))</f>
        <v>63200000</v>
      </c>
      <c r="I2065" t="s">
        <v>7756</v>
      </c>
      <c r="J2065">
        <f>ROUND(VALUE(SUBSTITUTE(data_to_clean[[#This Row],[growth_%]],".",",")),0)</f>
        <v>196</v>
      </c>
      <c r="K2065" t="s">
        <v>336</v>
      </c>
      <c r="L2065">
        <v>225</v>
      </c>
      <c r="M2065">
        <v>125</v>
      </c>
      <c r="N2065">
        <v>2011</v>
      </c>
      <c r="O2065">
        <v>1</v>
      </c>
      <c r="P2065" t="s">
        <v>258</v>
      </c>
      <c r="Q2065" t="b">
        <f>AND(ISNUMBER(data_to_clean[[#This Row],[revenue_formatted]]),ISNUMBER(data_to_clean[[#This Row],[growth_formatted_%]]),ISNUMBER(data_to_clean[[#This Row],[workers]]),ISNUMBER(data_to_clean[[#This Row],[previous_workers]]),ISNUMBER(data_to_clean[[#This Row],[founded]]),ISNUMBER(data_to_clean[[#This Row],[yrs_on_list]]))</f>
        <v>1</v>
      </c>
    </row>
    <row r="2066" spans="1:17" x14ac:dyDescent="0.25">
      <c r="A2066">
        <v>2060</v>
      </c>
      <c r="B2066" t="s">
        <v>7757</v>
      </c>
      <c r="C2066" t="s">
        <v>30</v>
      </c>
      <c r="D2066" t="str">
        <f>VLOOKUP(data_to_clean[[#This Row],[state]],abbreviation_table[],2,FALSE)</f>
        <v>Texas</v>
      </c>
      <c r="E2066" t="s">
        <v>1991</v>
      </c>
      <c r="F2066" t="str">
        <f>TRIM(LEFT(data_to_clean[[#This Row],[revenue]],FIND(" ",data_to_clean[[#This Row],[revenue]])))</f>
        <v>11.3</v>
      </c>
      <c r="G2066" t="str">
        <f>RIGHT(data_to_clean[[#This Row],[revenue]],LEN(data_to_clean[[#This Row],[revenue]])-FIND(" ",data_to_clean[[#This Row],[revenue]]))</f>
        <v>Million</v>
      </c>
      <c r="H2066" s="7">
        <f>VALUE(IF(data_to_clean[[#This Row],[multiplicity]]="Million",_xlfn.CONCAT(SUBSTITUTE(data_to_clean[[#This Row],[number]],".",""),"00000"),_xlfn.CONCAT(SUBSTITUTE(data_to_clean[[#This Row],[number]],".",""),"00000000")))</f>
        <v>11300000</v>
      </c>
      <c r="I2066" t="s">
        <v>7759</v>
      </c>
      <c r="J2066">
        <f>ROUND(VALUE(SUBSTITUTE(data_to_clean[[#This Row],[growth_%]],".",",")),0)</f>
        <v>195</v>
      </c>
      <c r="K2066" t="s">
        <v>107</v>
      </c>
      <c r="L2066">
        <v>97</v>
      </c>
      <c r="M2066">
        <v>12</v>
      </c>
      <c r="N2066">
        <v>2006</v>
      </c>
      <c r="O2066">
        <v>4</v>
      </c>
      <c r="P2066" t="s">
        <v>34</v>
      </c>
      <c r="Q2066" t="b">
        <f>AND(ISNUMBER(data_to_clean[[#This Row],[revenue_formatted]]),ISNUMBER(data_to_clean[[#This Row],[growth_formatted_%]]),ISNUMBER(data_to_clean[[#This Row],[workers]]),ISNUMBER(data_to_clean[[#This Row],[previous_workers]]),ISNUMBER(data_to_clean[[#This Row],[founded]]),ISNUMBER(data_to_clean[[#This Row],[yrs_on_list]]))</f>
        <v>1</v>
      </c>
    </row>
    <row r="2067" spans="1:17" x14ac:dyDescent="0.25">
      <c r="A2067">
        <v>2061</v>
      </c>
      <c r="B2067" t="s">
        <v>7760</v>
      </c>
      <c r="C2067" t="s">
        <v>80</v>
      </c>
      <c r="D2067" t="str">
        <f>VLOOKUP(data_to_clean[[#This Row],[state]],abbreviation_table[],2,FALSE)</f>
        <v>California</v>
      </c>
      <c r="E2067" t="s">
        <v>1920</v>
      </c>
      <c r="F2067" t="str">
        <f>TRIM(LEFT(data_to_clean[[#This Row],[revenue]],FIND(" ",data_to_clean[[#This Row],[revenue]])))</f>
        <v>2.4</v>
      </c>
      <c r="G2067" t="str">
        <f>RIGHT(data_to_clean[[#This Row],[revenue]],LEN(data_to_clean[[#This Row],[revenue]])-FIND(" ",data_to_clean[[#This Row],[revenue]]))</f>
        <v>Million</v>
      </c>
      <c r="H2067" s="7">
        <f>VALUE(IF(data_to_clean[[#This Row],[multiplicity]]="Million",_xlfn.CONCAT(SUBSTITUTE(data_to_clean[[#This Row],[number]],".",""),"00000"),_xlfn.CONCAT(SUBSTITUTE(data_to_clean[[#This Row],[number]],".",""),"00000000")))</f>
        <v>2400000</v>
      </c>
      <c r="I2067" t="s">
        <v>7762</v>
      </c>
      <c r="J2067">
        <f>ROUND(VALUE(SUBSTITUTE(data_to_clean[[#This Row],[growth_%]],".",",")),0)</f>
        <v>195</v>
      </c>
      <c r="K2067" t="s">
        <v>18</v>
      </c>
      <c r="L2067">
        <v>11</v>
      </c>
      <c r="M2067">
        <v>3</v>
      </c>
      <c r="N2067">
        <v>2013</v>
      </c>
      <c r="O2067">
        <v>1</v>
      </c>
      <c r="P2067" t="s">
        <v>7075</v>
      </c>
      <c r="Q2067" t="b">
        <f>AND(ISNUMBER(data_to_clean[[#This Row],[revenue_formatted]]),ISNUMBER(data_to_clean[[#This Row],[growth_formatted_%]]),ISNUMBER(data_to_clean[[#This Row],[workers]]),ISNUMBER(data_to_clean[[#This Row],[previous_workers]]),ISNUMBER(data_to_clean[[#This Row],[founded]]),ISNUMBER(data_to_clean[[#This Row],[yrs_on_list]]))</f>
        <v>1</v>
      </c>
    </row>
    <row r="2068" spans="1:17" x14ac:dyDescent="0.25">
      <c r="A2068">
        <v>2062</v>
      </c>
      <c r="B2068" t="s">
        <v>7763</v>
      </c>
      <c r="C2068" t="s">
        <v>80</v>
      </c>
      <c r="D2068" t="str">
        <f>VLOOKUP(data_to_clean[[#This Row],[state]],abbreviation_table[],2,FALSE)</f>
        <v>California</v>
      </c>
      <c r="E2068" t="s">
        <v>957</v>
      </c>
      <c r="F2068" t="str">
        <f>TRIM(LEFT(data_to_clean[[#This Row],[revenue]],FIND(" ",data_to_clean[[#This Row],[revenue]])))</f>
        <v>2.2</v>
      </c>
      <c r="G2068" t="str">
        <f>RIGHT(data_to_clean[[#This Row],[revenue]],LEN(data_to_clean[[#This Row],[revenue]])-FIND(" ",data_to_clean[[#This Row],[revenue]]))</f>
        <v>Million</v>
      </c>
      <c r="H2068" s="7">
        <f>VALUE(IF(data_to_clean[[#This Row],[multiplicity]]="Million",_xlfn.CONCAT(SUBSTITUTE(data_to_clean[[#This Row],[number]],".",""),"00000"),_xlfn.CONCAT(SUBSTITUTE(data_to_clean[[#This Row],[number]],".",""),"00000000")))</f>
        <v>2200000</v>
      </c>
      <c r="I2068" t="s">
        <v>7765</v>
      </c>
      <c r="J2068">
        <f>ROUND(VALUE(SUBSTITUTE(data_to_clean[[#This Row],[growth_%]],".",",")),0)</f>
        <v>195</v>
      </c>
      <c r="K2068" t="s">
        <v>18</v>
      </c>
      <c r="L2068">
        <v>15</v>
      </c>
      <c r="M2068">
        <v>4</v>
      </c>
      <c r="N2068">
        <v>2015</v>
      </c>
      <c r="O2068">
        <v>1</v>
      </c>
      <c r="P2068" t="s">
        <v>632</v>
      </c>
      <c r="Q2068" t="b">
        <f>AND(ISNUMBER(data_to_clean[[#This Row],[revenue_formatted]]),ISNUMBER(data_to_clean[[#This Row],[growth_formatted_%]]),ISNUMBER(data_to_clean[[#This Row],[workers]]),ISNUMBER(data_to_clean[[#This Row],[previous_workers]]),ISNUMBER(data_to_clean[[#This Row],[founded]]),ISNUMBER(data_to_clean[[#This Row],[yrs_on_list]]))</f>
        <v>1</v>
      </c>
    </row>
    <row r="2069" spans="1:17" x14ac:dyDescent="0.25">
      <c r="A2069">
        <v>2063</v>
      </c>
      <c r="B2069" t="s">
        <v>7766</v>
      </c>
      <c r="C2069" t="s">
        <v>98</v>
      </c>
      <c r="D2069" t="str">
        <f>VLOOKUP(data_to_clean[[#This Row],[state]],abbreviation_table[],2,FALSE)</f>
        <v>Washington</v>
      </c>
      <c r="E2069" t="s">
        <v>7184</v>
      </c>
      <c r="F2069" t="str">
        <f>TRIM(LEFT(data_to_clean[[#This Row],[revenue]],FIND(" ",data_to_clean[[#This Row],[revenue]])))</f>
        <v>15.1</v>
      </c>
      <c r="G2069" t="str">
        <f>RIGHT(data_to_clean[[#This Row],[revenue]],LEN(data_to_clean[[#This Row],[revenue]])-FIND(" ",data_to_clean[[#This Row],[revenue]]))</f>
        <v>Million</v>
      </c>
      <c r="H2069" s="7">
        <f>VALUE(IF(data_to_clean[[#This Row],[multiplicity]]="Million",_xlfn.CONCAT(SUBSTITUTE(data_to_clean[[#This Row],[number]],".",""),"00000"),_xlfn.CONCAT(SUBSTITUTE(data_to_clean[[#This Row],[number]],".",""),"00000000")))</f>
        <v>15100000</v>
      </c>
      <c r="I2069" t="s">
        <v>7768</v>
      </c>
      <c r="J2069">
        <f>ROUND(VALUE(SUBSTITUTE(data_to_clean[[#This Row],[growth_%]],".",",")),0)</f>
        <v>195</v>
      </c>
      <c r="K2069" t="s">
        <v>336</v>
      </c>
      <c r="L2069">
        <v>46</v>
      </c>
      <c r="M2069">
        <v>26</v>
      </c>
      <c r="N2069">
        <v>1996</v>
      </c>
      <c r="O2069">
        <v>4</v>
      </c>
      <c r="P2069" t="s">
        <v>102</v>
      </c>
      <c r="Q2069" t="b">
        <f>AND(ISNUMBER(data_to_clean[[#This Row],[revenue_formatted]]),ISNUMBER(data_to_clean[[#This Row],[growth_formatted_%]]),ISNUMBER(data_to_clean[[#This Row],[workers]]),ISNUMBER(data_to_clean[[#This Row],[previous_workers]]),ISNUMBER(data_to_clean[[#This Row],[founded]]),ISNUMBER(data_to_clean[[#This Row],[yrs_on_list]]))</f>
        <v>1</v>
      </c>
    </row>
    <row r="2070" spans="1:17" x14ac:dyDescent="0.25">
      <c r="A2070">
        <v>2064</v>
      </c>
      <c r="B2070" t="s">
        <v>7769</v>
      </c>
      <c r="C2070" t="s">
        <v>852</v>
      </c>
      <c r="D2070" t="str">
        <f>VLOOKUP(data_to_clean[[#This Row],[state]],abbreviation_table[],2,FALSE)</f>
        <v>Missouri</v>
      </c>
      <c r="E2070" t="s">
        <v>939</v>
      </c>
      <c r="F2070" t="str">
        <f>TRIM(LEFT(data_to_clean[[#This Row],[revenue]],FIND(" ",data_to_clean[[#This Row],[revenue]])))</f>
        <v>4.1</v>
      </c>
      <c r="G2070" t="str">
        <f>RIGHT(data_to_clean[[#This Row],[revenue]],LEN(data_to_clean[[#This Row],[revenue]])-FIND(" ",data_to_clean[[#This Row],[revenue]]))</f>
        <v>Million</v>
      </c>
      <c r="H2070" s="7">
        <f>VALUE(IF(data_to_clean[[#This Row],[multiplicity]]="Million",_xlfn.CONCAT(SUBSTITUTE(data_to_clean[[#This Row],[number]],".",""),"00000"),_xlfn.CONCAT(SUBSTITUTE(data_to_clean[[#This Row],[number]],".",""),"00000000")))</f>
        <v>4100000</v>
      </c>
      <c r="I2070" t="s">
        <v>7771</v>
      </c>
      <c r="J2070">
        <f>ROUND(VALUE(SUBSTITUTE(data_to_clean[[#This Row],[growth_%]],".",",")),0)</f>
        <v>195</v>
      </c>
      <c r="K2070" t="s">
        <v>336</v>
      </c>
      <c r="L2070">
        <v>9</v>
      </c>
      <c r="M2070">
        <v>2</v>
      </c>
      <c r="N2070">
        <v>2012</v>
      </c>
      <c r="O2070">
        <v>1</v>
      </c>
      <c r="P2070" t="s">
        <v>985</v>
      </c>
      <c r="Q2070" t="b">
        <f>AND(ISNUMBER(data_to_clean[[#This Row],[revenue_formatted]]),ISNUMBER(data_to_clean[[#This Row],[growth_formatted_%]]),ISNUMBER(data_to_clean[[#This Row],[workers]]),ISNUMBER(data_to_clean[[#This Row],[previous_workers]]),ISNUMBER(data_to_clean[[#This Row],[founded]]),ISNUMBER(data_to_clean[[#This Row],[yrs_on_list]]))</f>
        <v>1</v>
      </c>
    </row>
    <row r="2071" spans="1:17" x14ac:dyDescent="0.25">
      <c r="A2071">
        <v>2065</v>
      </c>
      <c r="B2071" t="s">
        <v>7772</v>
      </c>
      <c r="C2071" t="s">
        <v>30</v>
      </c>
      <c r="D2071" t="str">
        <f>VLOOKUP(data_to_clean[[#This Row],[state]],abbreviation_table[],2,FALSE)</f>
        <v>Texas</v>
      </c>
      <c r="E2071" t="s">
        <v>911</v>
      </c>
      <c r="F2071" t="str">
        <f>TRIM(LEFT(data_to_clean[[#This Row],[revenue]],FIND(" ",data_to_clean[[#This Row],[revenue]])))</f>
        <v>2.7</v>
      </c>
      <c r="G2071" t="str">
        <f>RIGHT(data_to_clean[[#This Row],[revenue]],LEN(data_to_clean[[#This Row],[revenue]])-FIND(" ",data_to_clean[[#This Row],[revenue]]))</f>
        <v>Million</v>
      </c>
      <c r="H2071" s="7">
        <f>VALUE(IF(data_to_clean[[#This Row],[multiplicity]]="Million",_xlfn.CONCAT(SUBSTITUTE(data_to_clean[[#This Row],[number]],".",""),"00000"),_xlfn.CONCAT(SUBSTITUTE(data_to_clean[[#This Row],[number]],".",""),"00000000")))</f>
        <v>2700000</v>
      </c>
      <c r="I2071" t="s">
        <v>7774</v>
      </c>
      <c r="J2071">
        <f>ROUND(VALUE(SUBSTITUTE(data_to_clean[[#This Row],[growth_%]],".",",")),0)</f>
        <v>195</v>
      </c>
      <c r="K2071" t="s">
        <v>211</v>
      </c>
      <c r="L2071">
        <v>8</v>
      </c>
      <c r="M2071">
        <v>5</v>
      </c>
      <c r="N2071">
        <v>2011</v>
      </c>
      <c r="O2071">
        <v>1</v>
      </c>
      <c r="P2071" t="s">
        <v>258</v>
      </c>
      <c r="Q2071" t="b">
        <f>AND(ISNUMBER(data_to_clean[[#This Row],[revenue_formatted]]),ISNUMBER(data_to_clean[[#This Row],[growth_formatted_%]]),ISNUMBER(data_to_clean[[#This Row],[workers]]),ISNUMBER(data_to_clean[[#This Row],[previous_workers]]),ISNUMBER(data_to_clean[[#This Row],[founded]]),ISNUMBER(data_to_clean[[#This Row],[yrs_on_list]]))</f>
        <v>1</v>
      </c>
    </row>
    <row r="2072" spans="1:17" x14ac:dyDescent="0.25">
      <c r="A2072">
        <v>2066</v>
      </c>
      <c r="B2072" t="s">
        <v>7775</v>
      </c>
      <c r="C2072" t="s">
        <v>141</v>
      </c>
      <c r="D2072" t="str">
        <f>VLOOKUP(data_to_clean[[#This Row],[state]],abbreviation_table[],2,FALSE)</f>
        <v>Kentucky</v>
      </c>
      <c r="E2072" t="s">
        <v>1106</v>
      </c>
      <c r="F2072" t="str">
        <f>TRIM(LEFT(data_to_clean[[#This Row],[revenue]],FIND(" ",data_to_clean[[#This Row],[revenue]])))</f>
        <v>2.9</v>
      </c>
      <c r="G2072" t="str">
        <f>RIGHT(data_to_clean[[#This Row],[revenue]],LEN(data_to_clean[[#This Row],[revenue]])-FIND(" ",data_to_clean[[#This Row],[revenue]]))</f>
        <v>Million</v>
      </c>
      <c r="H2072" s="7">
        <f>VALUE(IF(data_to_clean[[#This Row],[multiplicity]]="Million",_xlfn.CONCAT(SUBSTITUTE(data_to_clean[[#This Row],[number]],".",""),"00000"),_xlfn.CONCAT(SUBSTITUTE(data_to_clean[[#This Row],[number]],".",""),"00000000")))</f>
        <v>2900000</v>
      </c>
      <c r="I2072" t="s">
        <v>7777</v>
      </c>
      <c r="J2072">
        <f>ROUND(VALUE(SUBSTITUTE(data_to_clean[[#This Row],[growth_%]],".",",")),0)</f>
        <v>195</v>
      </c>
      <c r="K2072" t="s">
        <v>18</v>
      </c>
      <c r="L2072">
        <v>30</v>
      </c>
      <c r="M2072">
        <v>10</v>
      </c>
      <c r="N2072">
        <v>2013</v>
      </c>
      <c r="O2072">
        <v>1</v>
      </c>
      <c r="P2072" t="s">
        <v>2326</v>
      </c>
      <c r="Q2072" t="b">
        <f>AND(ISNUMBER(data_to_clean[[#This Row],[revenue_formatted]]),ISNUMBER(data_to_clean[[#This Row],[growth_formatted_%]]),ISNUMBER(data_to_clean[[#This Row],[workers]]),ISNUMBER(data_to_clean[[#This Row],[previous_workers]]),ISNUMBER(data_to_clean[[#This Row],[founded]]),ISNUMBER(data_to_clean[[#This Row],[yrs_on_list]]))</f>
        <v>1</v>
      </c>
    </row>
    <row r="2073" spans="1:17" x14ac:dyDescent="0.25">
      <c r="A2073">
        <v>2067</v>
      </c>
      <c r="B2073" t="s">
        <v>7778</v>
      </c>
      <c r="C2073" t="s">
        <v>503</v>
      </c>
      <c r="D2073" t="str">
        <f>VLOOKUP(data_to_clean[[#This Row],[state]],abbreviation_table[],2,FALSE)</f>
        <v>Illinois</v>
      </c>
      <c r="E2073" t="s">
        <v>1473</v>
      </c>
      <c r="F2073" t="str">
        <f>TRIM(LEFT(data_to_clean[[#This Row],[revenue]],FIND(" ",data_to_clean[[#This Row],[revenue]])))</f>
        <v>5</v>
      </c>
      <c r="G2073" t="str">
        <f>RIGHT(data_to_clean[[#This Row],[revenue]],LEN(data_to_clean[[#This Row],[revenue]])-FIND(" ",data_to_clean[[#This Row],[revenue]]))</f>
        <v>Million</v>
      </c>
      <c r="H2073" s="7">
        <f>VALUE(IF(data_to_clean[[#This Row],[multiplicity]]="Million",_xlfn.CONCAT(SUBSTITUTE(data_to_clean[[#This Row],[number]],".",""),"00000"),_xlfn.CONCAT(SUBSTITUTE(data_to_clean[[#This Row],[number]],".",""),"00000000")))</f>
        <v>500000</v>
      </c>
      <c r="I2073" t="s">
        <v>7780</v>
      </c>
      <c r="J2073">
        <f>ROUND(VALUE(SUBSTITUTE(data_to_clean[[#This Row],[growth_%]],".",",")),0)</f>
        <v>195</v>
      </c>
      <c r="K2073" t="s">
        <v>297</v>
      </c>
      <c r="L2073">
        <v>20</v>
      </c>
      <c r="M2073">
        <v>8</v>
      </c>
      <c r="N2073">
        <v>2009</v>
      </c>
      <c r="O2073">
        <v>1</v>
      </c>
      <c r="P2073" t="s">
        <v>7781</v>
      </c>
      <c r="Q2073" t="b">
        <f>AND(ISNUMBER(data_to_clean[[#This Row],[revenue_formatted]]),ISNUMBER(data_to_clean[[#This Row],[growth_formatted_%]]),ISNUMBER(data_to_clean[[#This Row],[workers]]),ISNUMBER(data_to_clean[[#This Row],[previous_workers]]),ISNUMBER(data_to_clean[[#This Row],[founded]]),ISNUMBER(data_to_clean[[#This Row],[yrs_on_list]]))</f>
        <v>1</v>
      </c>
    </row>
    <row r="2074" spans="1:17" x14ac:dyDescent="0.25">
      <c r="A2074">
        <v>2068</v>
      </c>
      <c r="B2074" t="s">
        <v>7782</v>
      </c>
      <c r="C2074" t="s">
        <v>215</v>
      </c>
      <c r="D2074" t="str">
        <f>VLOOKUP(data_to_clean[[#This Row],[state]],abbreviation_table[],2,FALSE)</f>
        <v>North Carolina</v>
      </c>
      <c r="E2074" t="s">
        <v>911</v>
      </c>
      <c r="F2074" t="str">
        <f>TRIM(LEFT(data_to_clean[[#This Row],[revenue]],FIND(" ",data_to_clean[[#This Row],[revenue]])))</f>
        <v>2.7</v>
      </c>
      <c r="G2074" t="str">
        <f>RIGHT(data_to_clean[[#This Row],[revenue]],LEN(data_to_clean[[#This Row],[revenue]])-FIND(" ",data_to_clean[[#This Row],[revenue]]))</f>
        <v>Million</v>
      </c>
      <c r="H2074" s="7">
        <f>VALUE(IF(data_to_clean[[#This Row],[multiplicity]]="Million",_xlfn.CONCAT(SUBSTITUTE(data_to_clean[[#This Row],[number]],".",""),"00000"),_xlfn.CONCAT(SUBSTITUTE(data_to_clean[[#This Row],[number]],".",""),"00000000")))</f>
        <v>2700000</v>
      </c>
      <c r="I2074" t="s">
        <v>7784</v>
      </c>
      <c r="J2074">
        <f>ROUND(VALUE(SUBSTITUTE(data_to_clean[[#This Row],[growth_%]],".",",")),0)</f>
        <v>195</v>
      </c>
      <c r="K2074" t="s">
        <v>324</v>
      </c>
      <c r="L2074">
        <v>18</v>
      </c>
      <c r="M2074">
        <v>8</v>
      </c>
      <c r="N2074">
        <v>2009</v>
      </c>
      <c r="O2074">
        <v>2</v>
      </c>
      <c r="P2074" t="s">
        <v>422</v>
      </c>
      <c r="Q2074" t="b">
        <f>AND(ISNUMBER(data_to_clean[[#This Row],[revenue_formatted]]),ISNUMBER(data_to_clean[[#This Row],[growth_formatted_%]]),ISNUMBER(data_to_clean[[#This Row],[workers]]),ISNUMBER(data_to_clean[[#This Row],[previous_workers]]),ISNUMBER(data_to_clean[[#This Row],[founded]]),ISNUMBER(data_to_clean[[#This Row],[yrs_on_list]]))</f>
        <v>1</v>
      </c>
    </row>
    <row r="2075" spans="1:17" x14ac:dyDescent="0.25">
      <c r="A2075">
        <v>2069</v>
      </c>
      <c r="B2075" t="s">
        <v>7785</v>
      </c>
      <c r="C2075" t="s">
        <v>86</v>
      </c>
      <c r="D2075" t="str">
        <f>VLOOKUP(data_to_clean[[#This Row],[state]],abbreviation_table[],2,FALSE)</f>
        <v>Colorado</v>
      </c>
      <c r="E2075" t="s">
        <v>518</v>
      </c>
      <c r="F2075" t="str">
        <f>TRIM(LEFT(data_to_clean[[#This Row],[revenue]],FIND(" ",data_to_clean[[#This Row],[revenue]])))</f>
        <v>6.6</v>
      </c>
      <c r="G2075" t="str">
        <f>RIGHT(data_to_clean[[#This Row],[revenue]],LEN(data_to_clean[[#This Row],[revenue]])-FIND(" ",data_to_clean[[#This Row],[revenue]]))</f>
        <v>Million</v>
      </c>
      <c r="H2075" s="7">
        <f>VALUE(IF(data_to_clean[[#This Row],[multiplicity]]="Million",_xlfn.CONCAT(SUBSTITUTE(data_to_clean[[#This Row],[number]],".",""),"00000"),_xlfn.CONCAT(SUBSTITUTE(data_to_clean[[#This Row],[number]],".",""),"00000000")))</f>
        <v>6600000</v>
      </c>
      <c r="I2075" t="s">
        <v>7787</v>
      </c>
      <c r="J2075">
        <f>ROUND(VALUE(SUBSTITUTE(data_to_clean[[#This Row],[growth_%]],".",",")),0)</f>
        <v>195</v>
      </c>
      <c r="K2075" t="s">
        <v>297</v>
      </c>
      <c r="L2075">
        <v>26</v>
      </c>
      <c r="M2075">
        <v>21</v>
      </c>
      <c r="N2075">
        <v>2011</v>
      </c>
      <c r="O2075">
        <v>3</v>
      </c>
      <c r="P2075" t="s">
        <v>89</v>
      </c>
      <c r="Q2075" t="b">
        <f>AND(ISNUMBER(data_to_clean[[#This Row],[revenue_formatted]]),ISNUMBER(data_to_clean[[#This Row],[growth_formatted_%]]),ISNUMBER(data_to_clean[[#This Row],[workers]]),ISNUMBER(data_to_clean[[#This Row],[previous_workers]]),ISNUMBER(data_to_clean[[#This Row],[founded]]),ISNUMBER(data_to_clean[[#This Row],[yrs_on_list]]))</f>
        <v>1</v>
      </c>
    </row>
    <row r="2076" spans="1:17" x14ac:dyDescent="0.25">
      <c r="A2076">
        <v>2070</v>
      </c>
      <c r="B2076" t="s">
        <v>7788</v>
      </c>
      <c r="C2076" t="s">
        <v>15</v>
      </c>
      <c r="D2076" t="str">
        <f>VLOOKUP(data_to_clean[[#This Row],[state]],abbreviation_table[],2,FALSE)</f>
        <v>Arizona</v>
      </c>
      <c r="E2076" t="s">
        <v>1473</v>
      </c>
      <c r="F2076" t="str">
        <f>TRIM(LEFT(data_to_clean[[#This Row],[revenue]],FIND(" ",data_to_clean[[#This Row],[revenue]])))</f>
        <v>5</v>
      </c>
      <c r="G2076" t="str">
        <f>RIGHT(data_to_clean[[#This Row],[revenue]],LEN(data_to_clean[[#This Row],[revenue]])-FIND(" ",data_to_clean[[#This Row],[revenue]]))</f>
        <v>Million</v>
      </c>
      <c r="H2076" s="7">
        <f>VALUE(IF(data_to_clean[[#This Row],[multiplicity]]="Million",_xlfn.CONCAT(SUBSTITUTE(data_to_clean[[#This Row],[number]],".",""),"00000"),_xlfn.CONCAT(SUBSTITUTE(data_to_clean[[#This Row],[number]],".",""),"00000000")))</f>
        <v>500000</v>
      </c>
      <c r="I2076" t="s">
        <v>7790</v>
      </c>
      <c r="J2076">
        <f>ROUND(VALUE(SUBSTITUTE(data_to_clean[[#This Row],[growth_%]],".",",")),0)</f>
        <v>195</v>
      </c>
      <c r="K2076" t="s">
        <v>33</v>
      </c>
      <c r="L2076">
        <v>26</v>
      </c>
      <c r="M2076">
        <v>10</v>
      </c>
      <c r="N2076">
        <v>2013</v>
      </c>
      <c r="O2076">
        <v>1</v>
      </c>
      <c r="P2076" t="s">
        <v>1681</v>
      </c>
      <c r="Q2076" t="b">
        <f>AND(ISNUMBER(data_to_clean[[#This Row],[revenue_formatted]]),ISNUMBER(data_to_clean[[#This Row],[growth_formatted_%]]),ISNUMBER(data_to_clean[[#This Row],[workers]]),ISNUMBER(data_to_clean[[#This Row],[previous_workers]]),ISNUMBER(data_to_clean[[#This Row],[founded]]),ISNUMBER(data_to_clean[[#This Row],[yrs_on_list]]))</f>
        <v>1</v>
      </c>
    </row>
    <row r="2077" spans="1:17" x14ac:dyDescent="0.25">
      <c r="A2077">
        <v>2071</v>
      </c>
      <c r="B2077" t="s">
        <v>7791</v>
      </c>
      <c r="C2077" t="s">
        <v>45</v>
      </c>
      <c r="D2077" t="str">
        <f>VLOOKUP(data_to_clean[[#This Row],[state]],abbreviation_table[],2,FALSE)</f>
        <v>Pennsylvania</v>
      </c>
      <c r="E2077" t="s">
        <v>3825</v>
      </c>
      <c r="F2077" t="str">
        <f>TRIM(LEFT(data_to_clean[[#This Row],[revenue]],FIND(" ",data_to_clean[[#This Row],[revenue]])))</f>
        <v>36.1</v>
      </c>
      <c r="G2077" t="str">
        <f>RIGHT(data_to_clean[[#This Row],[revenue]],LEN(data_to_clean[[#This Row],[revenue]])-FIND(" ",data_to_clean[[#This Row],[revenue]]))</f>
        <v>Million</v>
      </c>
      <c r="H2077" s="7">
        <f>VALUE(IF(data_to_clean[[#This Row],[multiplicity]]="Million",_xlfn.CONCAT(SUBSTITUTE(data_to_clean[[#This Row],[number]],".",""),"00000"),_xlfn.CONCAT(SUBSTITUTE(data_to_clean[[#This Row],[number]],".",""),"00000000")))</f>
        <v>36100000</v>
      </c>
      <c r="I2077" t="s">
        <v>7793</v>
      </c>
      <c r="J2077">
        <f>ROUND(VALUE(SUBSTITUTE(data_to_clean[[#This Row],[growth_%]],".",",")),0)</f>
        <v>195</v>
      </c>
      <c r="K2077" t="s">
        <v>336</v>
      </c>
      <c r="L2077">
        <v>97</v>
      </c>
      <c r="M2077">
        <v>58</v>
      </c>
      <c r="N2077">
        <v>1991</v>
      </c>
      <c r="O2077">
        <v>4</v>
      </c>
      <c r="P2077" t="s">
        <v>7794</v>
      </c>
      <c r="Q2077" t="b">
        <f>AND(ISNUMBER(data_to_clean[[#This Row],[revenue_formatted]]),ISNUMBER(data_to_clean[[#This Row],[growth_formatted_%]]),ISNUMBER(data_to_clean[[#This Row],[workers]]),ISNUMBER(data_to_clean[[#This Row],[previous_workers]]),ISNUMBER(data_to_clean[[#This Row],[founded]]),ISNUMBER(data_to_clean[[#This Row],[yrs_on_list]]))</f>
        <v>1</v>
      </c>
    </row>
    <row r="2078" spans="1:17" x14ac:dyDescent="0.25">
      <c r="A2078">
        <v>2072</v>
      </c>
      <c r="B2078" t="s">
        <v>7795</v>
      </c>
      <c r="C2078" t="s">
        <v>52</v>
      </c>
      <c r="D2078" t="str">
        <f>VLOOKUP(data_to_clean[[#This Row],[state]],abbreviation_table[],2,FALSE)</f>
        <v>Florida</v>
      </c>
      <c r="E2078" t="s">
        <v>3901</v>
      </c>
      <c r="F2078" t="str">
        <f>TRIM(LEFT(data_to_clean[[#This Row],[revenue]],FIND(" ",data_to_clean[[#This Row],[revenue]])))</f>
        <v>19.6</v>
      </c>
      <c r="G2078" t="str">
        <f>RIGHT(data_to_clean[[#This Row],[revenue]],LEN(data_to_clean[[#This Row],[revenue]])-FIND(" ",data_to_clean[[#This Row],[revenue]]))</f>
        <v>Million</v>
      </c>
      <c r="H2078" s="7">
        <f>VALUE(IF(data_to_clean[[#This Row],[multiplicity]]="Million",_xlfn.CONCAT(SUBSTITUTE(data_to_clean[[#This Row],[number]],".",""),"00000"),_xlfn.CONCAT(SUBSTITUTE(data_to_clean[[#This Row],[number]],".",""),"00000000")))</f>
        <v>19600000</v>
      </c>
      <c r="I2078" t="s">
        <v>7797</v>
      </c>
      <c r="J2078">
        <f>ROUND(VALUE(SUBSTITUTE(data_to_clean[[#This Row],[growth_%]],".",",")),0)</f>
        <v>195</v>
      </c>
      <c r="K2078" t="s">
        <v>233</v>
      </c>
      <c r="L2078">
        <v>45</v>
      </c>
      <c r="M2078">
        <v>25</v>
      </c>
      <c r="N2078">
        <v>2002</v>
      </c>
      <c r="O2078">
        <v>2</v>
      </c>
      <c r="P2078" t="s">
        <v>1435</v>
      </c>
      <c r="Q2078" t="b">
        <f>AND(ISNUMBER(data_to_clean[[#This Row],[revenue_formatted]]),ISNUMBER(data_to_clean[[#This Row],[growth_formatted_%]]),ISNUMBER(data_to_clean[[#This Row],[workers]]),ISNUMBER(data_to_clean[[#This Row],[previous_workers]]),ISNUMBER(data_to_clean[[#This Row],[founded]]),ISNUMBER(data_to_clean[[#This Row],[yrs_on_list]]))</f>
        <v>1</v>
      </c>
    </row>
    <row r="2079" spans="1:17" x14ac:dyDescent="0.25">
      <c r="A2079">
        <v>2073</v>
      </c>
      <c r="B2079" t="s">
        <v>7798</v>
      </c>
      <c r="C2079" t="s">
        <v>22</v>
      </c>
      <c r="D2079" t="str">
        <f>VLOOKUP(data_to_clean[[#This Row],[state]],abbreviation_table[],2,FALSE)</f>
        <v>Tennessee</v>
      </c>
      <c r="E2079" t="s">
        <v>4114</v>
      </c>
      <c r="F2079" t="str">
        <f>TRIM(LEFT(data_to_clean[[#This Row],[revenue]],FIND(" ",data_to_clean[[#This Row],[revenue]])))</f>
        <v>11.7</v>
      </c>
      <c r="G2079" t="str">
        <f>RIGHT(data_to_clean[[#This Row],[revenue]],LEN(data_to_clean[[#This Row],[revenue]])-FIND(" ",data_to_clean[[#This Row],[revenue]]))</f>
        <v>Million</v>
      </c>
      <c r="H2079" s="7">
        <f>VALUE(IF(data_to_clean[[#This Row],[multiplicity]]="Million",_xlfn.CONCAT(SUBSTITUTE(data_to_clean[[#This Row],[number]],".",""),"00000"),_xlfn.CONCAT(SUBSTITUTE(data_to_clean[[#This Row],[number]],".",""),"00000000")))</f>
        <v>11700000</v>
      </c>
      <c r="I2079" t="s">
        <v>7800</v>
      </c>
      <c r="J2079">
        <f>ROUND(VALUE(SUBSTITUTE(data_to_clean[[#This Row],[growth_%]],".",",")),0)</f>
        <v>194</v>
      </c>
      <c r="K2079" t="s">
        <v>156</v>
      </c>
      <c r="L2079">
        <v>68</v>
      </c>
      <c r="M2079">
        <v>18</v>
      </c>
      <c r="N2079">
        <v>2010</v>
      </c>
      <c r="O2079">
        <v>4</v>
      </c>
      <c r="P2079" t="s">
        <v>26</v>
      </c>
      <c r="Q2079" t="b">
        <f>AND(ISNUMBER(data_to_clean[[#This Row],[revenue_formatted]]),ISNUMBER(data_to_clean[[#This Row],[growth_formatted_%]]),ISNUMBER(data_to_clean[[#This Row],[workers]]),ISNUMBER(data_to_clean[[#This Row],[previous_workers]]),ISNUMBER(data_to_clean[[#This Row],[founded]]),ISNUMBER(data_to_clean[[#This Row],[yrs_on_list]]))</f>
        <v>1</v>
      </c>
    </row>
    <row r="2080" spans="1:17" x14ac:dyDescent="0.25">
      <c r="A2080">
        <v>2074</v>
      </c>
      <c r="B2080" t="s">
        <v>7801</v>
      </c>
      <c r="C2080" t="s">
        <v>22</v>
      </c>
      <c r="D2080" t="str">
        <f>VLOOKUP(data_to_clean[[#This Row],[state]],abbreviation_table[],2,FALSE)</f>
        <v>Tennessee</v>
      </c>
      <c r="E2080" t="s">
        <v>7803</v>
      </c>
      <c r="F2080" t="str">
        <f>TRIM(LEFT(data_to_clean[[#This Row],[revenue]],FIND(" ",data_to_clean[[#This Row],[revenue]])))</f>
        <v>450.9</v>
      </c>
      <c r="G2080" t="str">
        <f>RIGHT(data_to_clean[[#This Row],[revenue]],LEN(data_to_clean[[#This Row],[revenue]])-FIND(" ",data_to_clean[[#This Row],[revenue]]))</f>
        <v>Million</v>
      </c>
      <c r="H2080" s="7">
        <f>VALUE(IF(data_to_clean[[#This Row],[multiplicity]]="Million",_xlfn.CONCAT(SUBSTITUTE(data_to_clean[[#This Row],[number]],".",""),"00000"),_xlfn.CONCAT(SUBSTITUTE(data_to_clean[[#This Row],[number]],".",""),"00000000")))</f>
        <v>450900000</v>
      </c>
      <c r="I2080" t="s">
        <v>7804</v>
      </c>
      <c r="J2080">
        <f>ROUND(VALUE(SUBSTITUTE(data_to_clean[[#This Row],[growth_%]],".",",")),0)</f>
        <v>194</v>
      </c>
      <c r="K2080" t="s">
        <v>336</v>
      </c>
      <c r="L2080">
        <v>400</v>
      </c>
      <c r="M2080">
        <v>150</v>
      </c>
      <c r="N2080">
        <v>2000</v>
      </c>
      <c r="O2080">
        <v>1</v>
      </c>
      <c r="P2080" t="s">
        <v>7292</v>
      </c>
      <c r="Q2080" t="b">
        <f>AND(ISNUMBER(data_to_clean[[#This Row],[revenue_formatted]]),ISNUMBER(data_to_clean[[#This Row],[growth_formatted_%]]),ISNUMBER(data_to_clean[[#This Row],[workers]]),ISNUMBER(data_to_clean[[#This Row],[previous_workers]]),ISNUMBER(data_to_clean[[#This Row],[founded]]),ISNUMBER(data_to_clean[[#This Row],[yrs_on_list]]))</f>
        <v>1</v>
      </c>
    </row>
    <row r="2081" spans="1:17" x14ac:dyDescent="0.25">
      <c r="A2081">
        <v>2075</v>
      </c>
      <c r="B2081" t="s">
        <v>7805</v>
      </c>
      <c r="C2081" t="s">
        <v>105</v>
      </c>
      <c r="D2081" t="str">
        <f>VLOOKUP(data_to_clean[[#This Row],[state]],abbreviation_table[],2,FALSE)</f>
        <v>New York</v>
      </c>
      <c r="E2081" t="s">
        <v>1080</v>
      </c>
      <c r="F2081" t="str">
        <f>TRIM(LEFT(data_to_clean[[#This Row],[revenue]],FIND(" ",data_to_clean[[#This Row],[revenue]])))</f>
        <v>7.7</v>
      </c>
      <c r="G2081" t="str">
        <f>RIGHT(data_to_clean[[#This Row],[revenue]],LEN(data_to_clean[[#This Row],[revenue]])-FIND(" ",data_to_clean[[#This Row],[revenue]]))</f>
        <v>Million</v>
      </c>
      <c r="H2081" s="7">
        <f>VALUE(IF(data_to_clean[[#This Row],[multiplicity]]="Million",_xlfn.CONCAT(SUBSTITUTE(data_to_clean[[#This Row],[number]],".",""),"00000"),_xlfn.CONCAT(SUBSTITUTE(data_to_clean[[#This Row],[number]],".",""),"00000000")))</f>
        <v>7700000</v>
      </c>
      <c r="I2081" t="s">
        <v>7807</v>
      </c>
      <c r="J2081">
        <f>ROUND(VALUE(SUBSTITUTE(data_to_clean[[#This Row],[growth_%]],".",",")),0)</f>
        <v>194</v>
      </c>
      <c r="K2081" t="s">
        <v>233</v>
      </c>
      <c r="L2081">
        <v>35</v>
      </c>
      <c r="M2081">
        <v>10</v>
      </c>
      <c r="N2081">
        <v>2010</v>
      </c>
      <c r="O2081">
        <v>1</v>
      </c>
      <c r="P2081" t="s">
        <v>108</v>
      </c>
      <c r="Q2081" t="b">
        <f>AND(ISNUMBER(data_to_clean[[#This Row],[revenue_formatted]]),ISNUMBER(data_to_clean[[#This Row],[growth_formatted_%]]),ISNUMBER(data_to_clean[[#This Row],[workers]]),ISNUMBER(data_to_clean[[#This Row],[previous_workers]]),ISNUMBER(data_to_clean[[#This Row],[founded]]),ISNUMBER(data_to_clean[[#This Row],[yrs_on_list]]))</f>
        <v>1</v>
      </c>
    </row>
    <row r="2082" spans="1:17" x14ac:dyDescent="0.25">
      <c r="A2082">
        <v>2076</v>
      </c>
      <c r="B2082" t="s">
        <v>7808</v>
      </c>
      <c r="C2082" t="s">
        <v>80</v>
      </c>
      <c r="D2082" t="str">
        <f>VLOOKUP(data_to_clean[[#This Row],[state]],abbreviation_table[],2,FALSE)</f>
        <v>California</v>
      </c>
      <c r="E2082" t="s">
        <v>2542</v>
      </c>
      <c r="F2082" t="str">
        <f>TRIM(LEFT(data_to_clean[[#This Row],[revenue]],FIND(" ",data_to_clean[[#This Row],[revenue]])))</f>
        <v>14.8</v>
      </c>
      <c r="G2082" t="str">
        <f>RIGHT(data_to_clean[[#This Row],[revenue]],LEN(data_to_clean[[#This Row],[revenue]])-FIND(" ",data_to_clean[[#This Row],[revenue]]))</f>
        <v>Million</v>
      </c>
      <c r="H2082" s="7">
        <f>VALUE(IF(data_to_clean[[#This Row],[multiplicity]]="Million",_xlfn.CONCAT(SUBSTITUTE(data_to_clean[[#This Row],[number]],".",""),"00000"),_xlfn.CONCAT(SUBSTITUTE(data_to_clean[[#This Row],[number]],".",""),"00000000")))</f>
        <v>14800000</v>
      </c>
      <c r="I2082" t="s">
        <v>7810</v>
      </c>
      <c r="J2082">
        <f>ROUND(VALUE(SUBSTITUTE(data_to_clean[[#This Row],[growth_%]],".",",")),0)</f>
        <v>194</v>
      </c>
      <c r="K2082" t="s">
        <v>156</v>
      </c>
      <c r="L2082">
        <v>165</v>
      </c>
      <c r="M2082">
        <v>87</v>
      </c>
      <c r="N2082">
        <v>2005</v>
      </c>
      <c r="O2082">
        <v>1</v>
      </c>
      <c r="P2082" t="s">
        <v>2369</v>
      </c>
      <c r="Q2082" t="b">
        <f>AND(ISNUMBER(data_to_clean[[#This Row],[revenue_formatted]]),ISNUMBER(data_to_clean[[#This Row],[growth_formatted_%]]),ISNUMBER(data_to_clean[[#This Row],[workers]]),ISNUMBER(data_to_clean[[#This Row],[previous_workers]]),ISNUMBER(data_to_clean[[#This Row],[founded]]),ISNUMBER(data_to_clean[[#This Row],[yrs_on_list]]))</f>
        <v>1</v>
      </c>
    </row>
    <row r="2083" spans="1:17" x14ac:dyDescent="0.25">
      <c r="A2083">
        <v>2077</v>
      </c>
      <c r="B2083" t="s">
        <v>7811</v>
      </c>
      <c r="C2083" t="s">
        <v>333</v>
      </c>
      <c r="D2083" t="str">
        <f>VLOOKUP(data_to_clean[[#This Row],[state]],abbreviation_table[],2,FALSE)</f>
        <v>Alabama</v>
      </c>
      <c r="E2083" t="s">
        <v>7813</v>
      </c>
      <c r="F2083" t="str">
        <f>TRIM(LEFT(data_to_clean[[#This Row],[revenue]],FIND(" ",data_to_clean[[#This Row],[revenue]])))</f>
        <v>25.7</v>
      </c>
      <c r="G2083" t="str">
        <f>RIGHT(data_to_clean[[#This Row],[revenue]],LEN(data_to_clean[[#This Row],[revenue]])-FIND(" ",data_to_clean[[#This Row],[revenue]]))</f>
        <v>Million</v>
      </c>
      <c r="H2083" s="7">
        <f>VALUE(IF(data_to_clean[[#This Row],[multiplicity]]="Million",_xlfn.CONCAT(SUBSTITUTE(data_to_clean[[#This Row],[number]],".",""),"00000"),_xlfn.CONCAT(SUBSTITUTE(data_to_clean[[#This Row],[number]],".",""),"00000000")))</f>
        <v>25700000</v>
      </c>
      <c r="I2083" t="s">
        <v>7814</v>
      </c>
      <c r="J2083">
        <f>ROUND(VALUE(SUBSTITUTE(data_to_clean[[#This Row],[growth_%]],".",",")),0)</f>
        <v>194</v>
      </c>
      <c r="K2083" t="s">
        <v>187</v>
      </c>
      <c r="L2083">
        <v>19</v>
      </c>
      <c r="M2083">
        <v>8</v>
      </c>
      <c r="N2083">
        <v>2011</v>
      </c>
      <c r="O2083">
        <v>6</v>
      </c>
      <c r="P2083" t="s">
        <v>338</v>
      </c>
      <c r="Q2083" t="b">
        <f>AND(ISNUMBER(data_to_clean[[#This Row],[revenue_formatted]]),ISNUMBER(data_to_clean[[#This Row],[growth_formatted_%]]),ISNUMBER(data_to_clean[[#This Row],[workers]]),ISNUMBER(data_to_clean[[#This Row],[previous_workers]]),ISNUMBER(data_to_clean[[#This Row],[founded]]),ISNUMBER(data_to_clean[[#This Row],[yrs_on_list]]))</f>
        <v>1</v>
      </c>
    </row>
    <row r="2084" spans="1:17" x14ac:dyDescent="0.25">
      <c r="A2084">
        <v>2078</v>
      </c>
      <c r="B2084" t="s">
        <v>7815</v>
      </c>
      <c r="C2084" t="s">
        <v>119</v>
      </c>
      <c r="D2084" t="str">
        <f>VLOOKUP(data_to_clean[[#This Row],[state]],abbreviation_table[],2,FALSE)</f>
        <v>Georgia</v>
      </c>
      <c r="E2084" t="s">
        <v>380</v>
      </c>
      <c r="F2084" t="str">
        <f>TRIM(LEFT(data_to_clean[[#This Row],[revenue]],FIND(" ",data_to_clean[[#This Row],[revenue]])))</f>
        <v>5.8</v>
      </c>
      <c r="G2084" t="str">
        <f>RIGHT(data_to_clean[[#This Row],[revenue]],LEN(data_to_clean[[#This Row],[revenue]])-FIND(" ",data_to_clean[[#This Row],[revenue]]))</f>
        <v>Million</v>
      </c>
      <c r="H2084" s="7">
        <f>VALUE(IF(data_to_clean[[#This Row],[multiplicity]]="Million",_xlfn.CONCAT(SUBSTITUTE(data_to_clean[[#This Row],[number]],".",""),"00000"),_xlfn.CONCAT(SUBSTITUTE(data_to_clean[[#This Row],[number]],".",""),"00000000")))</f>
        <v>5800000</v>
      </c>
      <c r="I2084" t="s">
        <v>7817</v>
      </c>
      <c r="J2084">
        <f>ROUND(VALUE(SUBSTITUTE(data_to_clean[[#This Row],[growth_%]],".",",")),0)</f>
        <v>194</v>
      </c>
      <c r="K2084" t="s">
        <v>308</v>
      </c>
      <c r="L2084">
        <v>11</v>
      </c>
      <c r="M2084">
        <v>3</v>
      </c>
      <c r="N2084">
        <v>2013</v>
      </c>
      <c r="O2084">
        <v>1</v>
      </c>
      <c r="P2084" t="s">
        <v>7181</v>
      </c>
      <c r="Q2084" t="b">
        <f>AND(ISNUMBER(data_to_clean[[#This Row],[revenue_formatted]]),ISNUMBER(data_to_clean[[#This Row],[growth_formatted_%]]),ISNUMBER(data_to_clean[[#This Row],[workers]]),ISNUMBER(data_to_clean[[#This Row],[previous_workers]]),ISNUMBER(data_to_clean[[#This Row],[founded]]),ISNUMBER(data_to_clean[[#This Row],[yrs_on_list]]))</f>
        <v>1</v>
      </c>
    </row>
    <row r="2085" spans="1:17" x14ac:dyDescent="0.25">
      <c r="A2085">
        <v>2079</v>
      </c>
      <c r="B2085" t="s">
        <v>7818</v>
      </c>
      <c r="C2085" t="s">
        <v>333</v>
      </c>
      <c r="D2085" t="str">
        <f>VLOOKUP(data_to_clean[[#This Row],[state]],abbreviation_table[],2,FALSE)</f>
        <v>Alabama</v>
      </c>
      <c r="E2085" t="s">
        <v>1569</v>
      </c>
      <c r="F2085" t="str">
        <f>TRIM(LEFT(data_to_clean[[#This Row],[revenue]],FIND(" ",data_to_clean[[#This Row],[revenue]])))</f>
        <v>29.1</v>
      </c>
      <c r="G2085" t="str">
        <f>RIGHT(data_to_clean[[#This Row],[revenue]],LEN(data_to_clean[[#This Row],[revenue]])-FIND(" ",data_to_clean[[#This Row],[revenue]]))</f>
        <v>Million</v>
      </c>
      <c r="H2085" s="7">
        <f>VALUE(IF(data_to_clean[[#This Row],[multiplicity]]="Million",_xlfn.CONCAT(SUBSTITUTE(data_to_clean[[#This Row],[number]],".",""),"00000"),_xlfn.CONCAT(SUBSTITUTE(data_to_clean[[#This Row],[number]],".",""),"00000000")))</f>
        <v>29100000</v>
      </c>
      <c r="I2085" t="s">
        <v>7820</v>
      </c>
      <c r="J2085">
        <f>ROUND(VALUE(SUBSTITUTE(data_to_clean[[#This Row],[growth_%]],".",",")),0)</f>
        <v>194</v>
      </c>
      <c r="K2085" t="s">
        <v>33</v>
      </c>
      <c r="L2085">
        <v>1000</v>
      </c>
      <c r="M2085">
        <v>196</v>
      </c>
      <c r="N2085">
        <v>2008</v>
      </c>
      <c r="O2085">
        <v>3</v>
      </c>
      <c r="P2085" t="s">
        <v>3540</v>
      </c>
      <c r="Q2085" t="b">
        <f>AND(ISNUMBER(data_to_clean[[#This Row],[revenue_formatted]]),ISNUMBER(data_to_clean[[#This Row],[growth_formatted_%]]),ISNUMBER(data_to_clean[[#This Row],[workers]]),ISNUMBER(data_to_clean[[#This Row],[previous_workers]]),ISNUMBER(data_to_clean[[#This Row],[founded]]),ISNUMBER(data_to_clean[[#This Row],[yrs_on_list]]))</f>
        <v>1</v>
      </c>
    </row>
    <row r="2086" spans="1:17" x14ac:dyDescent="0.25">
      <c r="A2086">
        <v>2080</v>
      </c>
      <c r="B2086" t="s">
        <v>7821</v>
      </c>
      <c r="C2086" t="s">
        <v>30</v>
      </c>
      <c r="D2086" t="str">
        <f>VLOOKUP(data_to_clean[[#This Row],[state]],abbreviation_table[],2,FALSE)</f>
        <v>Texas</v>
      </c>
      <c r="E2086" t="s">
        <v>2763</v>
      </c>
      <c r="F2086" t="str">
        <f>TRIM(LEFT(data_to_clean[[#This Row],[revenue]],FIND(" ",data_to_clean[[#This Row],[revenue]])))</f>
        <v>12.1</v>
      </c>
      <c r="G2086" t="str">
        <f>RIGHT(data_to_clean[[#This Row],[revenue]],LEN(data_to_clean[[#This Row],[revenue]])-FIND(" ",data_to_clean[[#This Row],[revenue]]))</f>
        <v>Million</v>
      </c>
      <c r="H2086" s="7">
        <f>VALUE(IF(data_to_clean[[#This Row],[multiplicity]]="Million",_xlfn.CONCAT(SUBSTITUTE(data_to_clean[[#This Row],[number]],".",""),"00000"),_xlfn.CONCAT(SUBSTITUTE(data_to_clean[[#This Row],[number]],".",""),"00000000")))</f>
        <v>12100000</v>
      </c>
      <c r="I2086" t="s">
        <v>7823</v>
      </c>
      <c r="J2086">
        <f>ROUND(VALUE(SUBSTITUTE(data_to_clean[[#This Row],[growth_%]],".",",")),0)</f>
        <v>194</v>
      </c>
      <c r="K2086" t="s">
        <v>18</v>
      </c>
      <c r="L2086">
        <v>27</v>
      </c>
      <c r="M2086">
        <v>6</v>
      </c>
      <c r="N2086">
        <v>2013</v>
      </c>
      <c r="O2086">
        <v>1</v>
      </c>
      <c r="P2086" t="s">
        <v>34</v>
      </c>
      <c r="Q2086" t="b">
        <f>AND(ISNUMBER(data_to_clean[[#This Row],[revenue_formatted]]),ISNUMBER(data_to_clean[[#This Row],[growth_formatted_%]]),ISNUMBER(data_to_clean[[#This Row],[workers]]),ISNUMBER(data_to_clean[[#This Row],[previous_workers]]),ISNUMBER(data_to_clean[[#This Row],[founded]]),ISNUMBER(data_to_clean[[#This Row],[yrs_on_list]]))</f>
        <v>1</v>
      </c>
    </row>
    <row r="2087" spans="1:17" x14ac:dyDescent="0.25">
      <c r="A2087">
        <v>2081</v>
      </c>
      <c r="B2087" t="s">
        <v>7824</v>
      </c>
      <c r="C2087" t="s">
        <v>80</v>
      </c>
      <c r="D2087" t="str">
        <f>VLOOKUP(data_to_clean[[#This Row],[state]],abbreviation_table[],2,FALSE)</f>
        <v>California</v>
      </c>
      <c r="E2087" t="s">
        <v>473</v>
      </c>
      <c r="F2087" t="str">
        <f>TRIM(LEFT(data_to_clean[[#This Row],[revenue]],FIND(" ",data_to_clean[[#This Row],[revenue]])))</f>
        <v>25.8</v>
      </c>
      <c r="G2087" t="str">
        <f>RIGHT(data_to_clean[[#This Row],[revenue]],LEN(data_to_clean[[#This Row],[revenue]])-FIND(" ",data_to_clean[[#This Row],[revenue]]))</f>
        <v>Million</v>
      </c>
      <c r="H2087" s="7">
        <f>VALUE(IF(data_to_clean[[#This Row],[multiplicity]]="Million",_xlfn.CONCAT(SUBSTITUTE(data_to_clean[[#This Row],[number]],".",""),"00000"),_xlfn.CONCAT(SUBSTITUTE(data_to_clean[[#This Row],[number]],".",""),"00000000")))</f>
        <v>25800000</v>
      </c>
      <c r="I2087" t="s">
        <v>7826</v>
      </c>
      <c r="J2087">
        <f>ROUND(VALUE(SUBSTITUTE(data_to_clean[[#This Row],[growth_%]],".",",")),0)</f>
        <v>194</v>
      </c>
      <c r="K2087" t="s">
        <v>211</v>
      </c>
      <c r="L2087">
        <v>98</v>
      </c>
      <c r="M2087">
        <v>48</v>
      </c>
      <c r="N2087">
        <v>2009</v>
      </c>
      <c r="O2087">
        <v>5</v>
      </c>
      <c r="P2087" t="s">
        <v>730</v>
      </c>
      <c r="Q2087" t="b">
        <f>AND(ISNUMBER(data_to_clean[[#This Row],[revenue_formatted]]),ISNUMBER(data_to_clean[[#This Row],[growth_formatted_%]]),ISNUMBER(data_to_clean[[#This Row],[workers]]),ISNUMBER(data_to_clean[[#This Row],[previous_workers]]),ISNUMBER(data_to_clean[[#This Row],[founded]]),ISNUMBER(data_to_clean[[#This Row],[yrs_on_list]]))</f>
        <v>1</v>
      </c>
    </row>
    <row r="2088" spans="1:17" x14ac:dyDescent="0.25">
      <c r="A2088">
        <v>2082</v>
      </c>
      <c r="B2088" t="s">
        <v>7827</v>
      </c>
      <c r="C2088" t="s">
        <v>80</v>
      </c>
      <c r="D2088" t="str">
        <f>VLOOKUP(data_to_clean[[#This Row],[state]],abbreviation_table[],2,FALSE)</f>
        <v>California</v>
      </c>
      <c r="E2088" t="s">
        <v>334</v>
      </c>
      <c r="F2088" t="str">
        <f>TRIM(LEFT(data_to_clean[[#This Row],[revenue]],FIND(" ",data_to_clean[[#This Row],[revenue]])))</f>
        <v>5.1</v>
      </c>
      <c r="G2088" t="str">
        <f>RIGHT(data_to_clean[[#This Row],[revenue]],LEN(data_to_clean[[#This Row],[revenue]])-FIND(" ",data_to_clean[[#This Row],[revenue]]))</f>
        <v>Million</v>
      </c>
      <c r="H2088" s="7">
        <f>VALUE(IF(data_to_clean[[#This Row],[multiplicity]]="Million",_xlfn.CONCAT(SUBSTITUTE(data_to_clean[[#This Row],[number]],".",""),"00000"),_xlfn.CONCAT(SUBSTITUTE(data_to_clean[[#This Row],[number]],".",""),"00000000")))</f>
        <v>5100000</v>
      </c>
      <c r="I2088" t="s">
        <v>7829</v>
      </c>
      <c r="J2088">
        <f>ROUND(VALUE(SUBSTITUTE(data_to_clean[[#This Row],[growth_%]],".",",")),0)</f>
        <v>194</v>
      </c>
      <c r="K2088" t="s">
        <v>336</v>
      </c>
      <c r="L2088">
        <v>23</v>
      </c>
      <c r="M2088">
        <v>4</v>
      </c>
      <c r="N2088">
        <v>2012</v>
      </c>
      <c r="O2088">
        <v>1</v>
      </c>
      <c r="P2088" t="s">
        <v>605</v>
      </c>
      <c r="Q2088" t="b">
        <f>AND(ISNUMBER(data_to_clean[[#This Row],[revenue_formatted]]),ISNUMBER(data_to_clean[[#This Row],[growth_formatted_%]]),ISNUMBER(data_to_clean[[#This Row],[workers]]),ISNUMBER(data_to_clean[[#This Row],[previous_workers]]),ISNUMBER(data_to_clean[[#This Row],[founded]]),ISNUMBER(data_to_clean[[#This Row],[yrs_on_list]]))</f>
        <v>1</v>
      </c>
    </row>
    <row r="2089" spans="1:17" x14ac:dyDescent="0.25">
      <c r="A2089">
        <v>2083</v>
      </c>
      <c r="B2089" t="s">
        <v>7830</v>
      </c>
      <c r="C2089" t="s">
        <v>333</v>
      </c>
      <c r="D2089" t="str">
        <f>VLOOKUP(data_to_clean[[#This Row],[state]],abbreviation_table[],2,FALSE)</f>
        <v>Alabama</v>
      </c>
      <c r="E2089" t="s">
        <v>7832</v>
      </c>
      <c r="F2089" t="str">
        <f>TRIM(LEFT(data_to_clean[[#This Row],[revenue]],FIND(" ",data_to_clean[[#This Row],[revenue]])))</f>
        <v>23.2</v>
      </c>
      <c r="G2089" t="str">
        <f>RIGHT(data_to_clean[[#This Row],[revenue]],LEN(data_to_clean[[#This Row],[revenue]])-FIND(" ",data_to_clean[[#This Row],[revenue]]))</f>
        <v>Million</v>
      </c>
      <c r="H2089" s="7">
        <f>VALUE(IF(data_to_clean[[#This Row],[multiplicity]]="Million",_xlfn.CONCAT(SUBSTITUTE(data_to_clean[[#This Row],[number]],".",""),"00000"),_xlfn.CONCAT(SUBSTITUTE(data_to_clean[[#This Row],[number]],".",""),"00000000")))</f>
        <v>23200000</v>
      </c>
      <c r="I2089" t="s">
        <v>7833</v>
      </c>
      <c r="J2089">
        <f>ROUND(VALUE(SUBSTITUTE(data_to_clean[[#This Row],[growth_%]],".",",")),0)</f>
        <v>194</v>
      </c>
      <c r="K2089" t="s">
        <v>181</v>
      </c>
      <c r="L2089">
        <v>125</v>
      </c>
      <c r="M2089">
        <v>45</v>
      </c>
      <c r="N2089">
        <v>2011</v>
      </c>
      <c r="O2089">
        <v>3</v>
      </c>
      <c r="P2089" t="s">
        <v>7834</v>
      </c>
      <c r="Q2089" t="b">
        <f>AND(ISNUMBER(data_to_clean[[#This Row],[revenue_formatted]]),ISNUMBER(data_to_clean[[#This Row],[growth_formatted_%]]),ISNUMBER(data_to_clean[[#This Row],[workers]]),ISNUMBER(data_to_clean[[#This Row],[previous_workers]]),ISNUMBER(data_to_clean[[#This Row],[founded]]),ISNUMBER(data_to_clean[[#This Row],[yrs_on_list]]))</f>
        <v>1</v>
      </c>
    </row>
    <row r="2090" spans="1:17" x14ac:dyDescent="0.25">
      <c r="A2090">
        <v>2084</v>
      </c>
      <c r="B2090" t="s">
        <v>7835</v>
      </c>
      <c r="C2090" t="s">
        <v>105</v>
      </c>
      <c r="D2090" t="str">
        <f>VLOOKUP(data_to_clean[[#This Row],[state]],abbreviation_table[],2,FALSE)</f>
        <v>New York</v>
      </c>
      <c r="E2090" t="s">
        <v>7837</v>
      </c>
      <c r="F2090" t="str">
        <f>TRIM(LEFT(data_to_clean[[#This Row],[revenue]],FIND(" ",data_to_clean[[#This Row],[revenue]])))</f>
        <v>52.1</v>
      </c>
      <c r="G2090" t="str">
        <f>RIGHT(data_to_clean[[#This Row],[revenue]],LEN(data_to_clean[[#This Row],[revenue]])-FIND(" ",data_to_clean[[#This Row],[revenue]]))</f>
        <v>Million</v>
      </c>
      <c r="H2090" s="7">
        <f>VALUE(IF(data_to_clean[[#This Row],[multiplicity]]="Million",_xlfn.CONCAT(SUBSTITUTE(data_to_clean[[#This Row],[number]],".",""),"00000"),_xlfn.CONCAT(SUBSTITUTE(data_to_clean[[#This Row],[number]],".",""),"00000000")))</f>
        <v>52100000</v>
      </c>
      <c r="I2090" t="s">
        <v>7838</v>
      </c>
      <c r="J2090">
        <f>ROUND(VALUE(SUBSTITUTE(data_to_clean[[#This Row],[growth_%]],".",",")),0)</f>
        <v>194</v>
      </c>
      <c r="K2090" t="s">
        <v>308</v>
      </c>
      <c r="L2090">
        <v>175</v>
      </c>
      <c r="M2090">
        <v>122</v>
      </c>
      <c r="N2090">
        <v>1974</v>
      </c>
      <c r="O2090">
        <v>1</v>
      </c>
      <c r="P2090" t="s">
        <v>108</v>
      </c>
      <c r="Q2090" t="b">
        <f>AND(ISNUMBER(data_to_clean[[#This Row],[revenue_formatted]]),ISNUMBER(data_to_clean[[#This Row],[growth_formatted_%]]),ISNUMBER(data_to_clean[[#This Row],[workers]]),ISNUMBER(data_to_clean[[#This Row],[previous_workers]]),ISNUMBER(data_to_clean[[#This Row],[founded]]),ISNUMBER(data_to_clean[[#This Row],[yrs_on_list]]))</f>
        <v>1</v>
      </c>
    </row>
    <row r="2091" spans="1:17" x14ac:dyDescent="0.25">
      <c r="A2091">
        <v>2085</v>
      </c>
      <c r="B2091" t="s">
        <v>7839</v>
      </c>
      <c r="C2091" t="s">
        <v>86</v>
      </c>
      <c r="D2091" t="str">
        <f>VLOOKUP(data_to_clean[[#This Row],[state]],abbreviation_table[],2,FALSE)</f>
        <v>Colorado</v>
      </c>
      <c r="E2091" t="s">
        <v>7841</v>
      </c>
      <c r="F2091" t="str">
        <f>TRIM(LEFT(data_to_clean[[#This Row],[revenue]],FIND(" ",data_to_clean[[#This Row],[revenue]])))</f>
        <v>90.6</v>
      </c>
      <c r="G2091" t="str">
        <f>RIGHT(data_to_clean[[#This Row],[revenue]],LEN(data_to_clean[[#This Row],[revenue]])-FIND(" ",data_to_clean[[#This Row],[revenue]]))</f>
        <v>Million</v>
      </c>
      <c r="H2091" s="7">
        <f>VALUE(IF(data_to_clean[[#This Row],[multiplicity]]="Million",_xlfn.CONCAT(SUBSTITUTE(data_to_clean[[#This Row],[number]],".",""),"00000"),_xlfn.CONCAT(SUBSTITUTE(data_to_clean[[#This Row],[number]],".",""),"00000000")))</f>
        <v>90600000</v>
      </c>
      <c r="I2091" t="s">
        <v>7842</v>
      </c>
      <c r="J2091">
        <f>ROUND(VALUE(SUBSTITUTE(data_to_clean[[#This Row],[growth_%]],".",",")),0)</f>
        <v>194</v>
      </c>
      <c r="K2091" t="s">
        <v>18</v>
      </c>
      <c r="L2091">
        <v>489</v>
      </c>
      <c r="M2091">
        <v>241</v>
      </c>
      <c r="N2091">
        <v>2009</v>
      </c>
      <c r="O2091">
        <v>7</v>
      </c>
      <c r="P2091" t="s">
        <v>7843</v>
      </c>
      <c r="Q2091" t="b">
        <f>AND(ISNUMBER(data_to_clean[[#This Row],[revenue_formatted]]),ISNUMBER(data_to_clean[[#This Row],[growth_formatted_%]]),ISNUMBER(data_to_clean[[#This Row],[workers]]),ISNUMBER(data_to_clean[[#This Row],[previous_workers]]),ISNUMBER(data_to_clean[[#This Row],[founded]]),ISNUMBER(data_to_clean[[#This Row],[yrs_on_list]]))</f>
        <v>1</v>
      </c>
    </row>
    <row r="2092" spans="1:17" x14ac:dyDescent="0.25">
      <c r="A2092">
        <v>2086</v>
      </c>
      <c r="B2092" t="s">
        <v>7844</v>
      </c>
      <c r="C2092" t="s">
        <v>215</v>
      </c>
      <c r="D2092" t="str">
        <f>VLOOKUP(data_to_clean[[#This Row],[state]],abbreviation_table[],2,FALSE)</f>
        <v>North Carolina</v>
      </c>
      <c r="E2092" t="s">
        <v>1499</v>
      </c>
      <c r="F2092" t="str">
        <f>TRIM(LEFT(data_to_clean[[#This Row],[revenue]],FIND(" ",data_to_clean[[#This Row],[revenue]])))</f>
        <v>9.7</v>
      </c>
      <c r="G2092" t="str">
        <f>RIGHT(data_to_clean[[#This Row],[revenue]],LEN(data_to_clean[[#This Row],[revenue]])-FIND(" ",data_to_clean[[#This Row],[revenue]]))</f>
        <v>Million</v>
      </c>
      <c r="H2092" s="7">
        <f>VALUE(IF(data_to_clean[[#This Row],[multiplicity]]="Million",_xlfn.CONCAT(SUBSTITUTE(data_to_clean[[#This Row],[number]],".",""),"00000"),_xlfn.CONCAT(SUBSTITUTE(data_to_clean[[#This Row],[number]],".",""),"00000000")))</f>
        <v>9700000</v>
      </c>
      <c r="I2092" t="s">
        <v>7846</v>
      </c>
      <c r="J2092">
        <f>ROUND(VALUE(SUBSTITUTE(data_to_clean[[#This Row],[growth_%]],".",",")),0)</f>
        <v>194</v>
      </c>
      <c r="K2092" t="s">
        <v>25</v>
      </c>
      <c r="L2092">
        <v>64</v>
      </c>
      <c r="M2092">
        <v>12</v>
      </c>
      <c r="N2092">
        <v>2012</v>
      </c>
      <c r="O2092">
        <v>3</v>
      </c>
      <c r="P2092" t="s">
        <v>422</v>
      </c>
      <c r="Q2092" t="b">
        <f>AND(ISNUMBER(data_to_clean[[#This Row],[revenue_formatted]]),ISNUMBER(data_to_clean[[#This Row],[growth_formatted_%]]),ISNUMBER(data_to_clean[[#This Row],[workers]]),ISNUMBER(data_to_clean[[#This Row],[previous_workers]]),ISNUMBER(data_to_clean[[#This Row],[founded]]),ISNUMBER(data_to_clean[[#This Row],[yrs_on_list]]))</f>
        <v>1</v>
      </c>
    </row>
    <row r="2093" spans="1:17" x14ac:dyDescent="0.25">
      <c r="A2093">
        <v>2087</v>
      </c>
      <c r="B2093" t="s">
        <v>7847</v>
      </c>
      <c r="C2093" t="s">
        <v>80</v>
      </c>
      <c r="D2093" t="str">
        <f>VLOOKUP(data_to_clean[[#This Row],[state]],abbreviation_table[],2,FALSE)</f>
        <v>California</v>
      </c>
      <c r="E2093" t="s">
        <v>523</v>
      </c>
      <c r="F2093" t="str">
        <f>TRIM(LEFT(data_to_clean[[#This Row],[revenue]],FIND(" ",data_to_clean[[#This Row],[revenue]])))</f>
        <v>7.3</v>
      </c>
      <c r="G2093" t="str">
        <f>RIGHT(data_to_clean[[#This Row],[revenue]],LEN(data_to_clean[[#This Row],[revenue]])-FIND(" ",data_to_clean[[#This Row],[revenue]]))</f>
        <v>Million</v>
      </c>
      <c r="H2093" s="7">
        <f>VALUE(IF(data_to_clean[[#This Row],[multiplicity]]="Million",_xlfn.CONCAT(SUBSTITUTE(data_to_clean[[#This Row],[number]],".",""),"00000"),_xlfn.CONCAT(SUBSTITUTE(data_to_clean[[#This Row],[number]],".",""),"00000000")))</f>
        <v>7300000</v>
      </c>
      <c r="I2093" t="s">
        <v>7849</v>
      </c>
      <c r="J2093">
        <f>ROUND(VALUE(SUBSTITUTE(data_to_clean[[#This Row],[growth_%]],".",",")),0)</f>
        <v>193</v>
      </c>
      <c r="K2093" t="s">
        <v>25</v>
      </c>
      <c r="L2093">
        <v>5</v>
      </c>
      <c r="M2093">
        <v>5</v>
      </c>
      <c r="N2093">
        <v>2015</v>
      </c>
      <c r="O2093">
        <v>1</v>
      </c>
      <c r="P2093" t="s">
        <v>405</v>
      </c>
      <c r="Q2093" t="b">
        <f>AND(ISNUMBER(data_to_clean[[#This Row],[revenue_formatted]]),ISNUMBER(data_to_clean[[#This Row],[growth_formatted_%]]),ISNUMBER(data_to_clean[[#This Row],[workers]]),ISNUMBER(data_to_clean[[#This Row],[previous_workers]]),ISNUMBER(data_to_clean[[#This Row],[founded]]),ISNUMBER(data_to_clean[[#This Row],[yrs_on_list]]))</f>
        <v>1</v>
      </c>
    </row>
    <row r="2094" spans="1:17" x14ac:dyDescent="0.25">
      <c r="A2094">
        <v>2088</v>
      </c>
      <c r="B2094" t="s">
        <v>7850</v>
      </c>
      <c r="C2094" t="s">
        <v>105</v>
      </c>
      <c r="D2094" t="str">
        <f>VLOOKUP(data_to_clean[[#This Row],[state]],abbreviation_table[],2,FALSE)</f>
        <v>New York</v>
      </c>
      <c r="E2094" t="s">
        <v>209</v>
      </c>
      <c r="F2094" t="str">
        <f>TRIM(LEFT(data_to_clean[[#This Row],[revenue]],FIND(" ",data_to_clean[[#This Row],[revenue]])))</f>
        <v>7.2</v>
      </c>
      <c r="G2094" t="str">
        <f>RIGHT(data_to_clean[[#This Row],[revenue]],LEN(data_to_clean[[#This Row],[revenue]])-FIND(" ",data_to_clean[[#This Row],[revenue]]))</f>
        <v>Million</v>
      </c>
      <c r="H2094" s="7">
        <f>VALUE(IF(data_to_clean[[#This Row],[multiplicity]]="Million",_xlfn.CONCAT(SUBSTITUTE(data_to_clean[[#This Row],[number]],".",""),"00000"),_xlfn.CONCAT(SUBSTITUTE(data_to_clean[[#This Row],[number]],".",""),"00000000")))</f>
        <v>7200000</v>
      </c>
      <c r="I2094" t="s">
        <v>7852</v>
      </c>
      <c r="J2094">
        <f>ROUND(VALUE(SUBSTITUTE(data_to_clean[[#This Row],[growth_%]],".",",")),0)</f>
        <v>193</v>
      </c>
      <c r="K2094" t="s">
        <v>55</v>
      </c>
      <c r="L2094">
        <v>22</v>
      </c>
      <c r="M2094">
        <v>7</v>
      </c>
      <c r="N2094">
        <v>2008</v>
      </c>
      <c r="O2094">
        <v>5</v>
      </c>
      <c r="P2094" t="s">
        <v>108</v>
      </c>
      <c r="Q2094" t="b">
        <f>AND(ISNUMBER(data_to_clean[[#This Row],[revenue_formatted]]),ISNUMBER(data_to_clean[[#This Row],[growth_formatted_%]]),ISNUMBER(data_to_clean[[#This Row],[workers]]),ISNUMBER(data_to_clean[[#This Row],[previous_workers]]),ISNUMBER(data_to_clean[[#This Row],[founded]]),ISNUMBER(data_to_clean[[#This Row],[yrs_on_list]]))</f>
        <v>1</v>
      </c>
    </row>
    <row r="2095" spans="1:17" x14ac:dyDescent="0.25">
      <c r="A2095">
        <v>2089</v>
      </c>
      <c r="B2095" t="s">
        <v>7853</v>
      </c>
      <c r="C2095" t="s">
        <v>59</v>
      </c>
      <c r="D2095" t="str">
        <f>VLOOKUP(data_to_clean[[#This Row],[state]],abbreviation_table[],2,FALSE)</f>
        <v>New Jersey</v>
      </c>
      <c r="E2095" t="s">
        <v>7855</v>
      </c>
      <c r="F2095" t="str">
        <f>TRIM(LEFT(data_to_clean[[#This Row],[revenue]],FIND(" ",data_to_clean[[#This Row],[revenue]])))</f>
        <v>22.4</v>
      </c>
      <c r="G2095" t="str">
        <f>RIGHT(data_to_clean[[#This Row],[revenue]],LEN(data_to_clean[[#This Row],[revenue]])-FIND(" ",data_to_clean[[#This Row],[revenue]]))</f>
        <v>Million</v>
      </c>
      <c r="H2095" s="7">
        <f>VALUE(IF(data_to_clean[[#This Row],[multiplicity]]="Million",_xlfn.CONCAT(SUBSTITUTE(data_to_clean[[#This Row],[number]],".",""),"00000"),_xlfn.CONCAT(SUBSTITUTE(data_to_clean[[#This Row],[number]],".",""),"00000000")))</f>
        <v>22400000</v>
      </c>
      <c r="I2095" t="s">
        <v>7856</v>
      </c>
      <c r="J2095">
        <f>ROUND(VALUE(SUBSTITUTE(data_to_clean[[#This Row],[growth_%]],".",",")),0)</f>
        <v>193</v>
      </c>
      <c r="K2095" t="s">
        <v>25</v>
      </c>
      <c r="L2095">
        <v>160</v>
      </c>
      <c r="M2095">
        <v>40</v>
      </c>
      <c r="N2095">
        <v>2006</v>
      </c>
      <c r="O2095">
        <v>2</v>
      </c>
      <c r="P2095" t="s">
        <v>7857</v>
      </c>
      <c r="Q2095" t="b">
        <f>AND(ISNUMBER(data_to_clean[[#This Row],[revenue_formatted]]),ISNUMBER(data_to_clean[[#This Row],[growth_formatted_%]]),ISNUMBER(data_to_clean[[#This Row],[workers]]),ISNUMBER(data_to_clean[[#This Row],[previous_workers]]),ISNUMBER(data_to_clean[[#This Row],[founded]]),ISNUMBER(data_to_clean[[#This Row],[yrs_on_list]]))</f>
        <v>1</v>
      </c>
    </row>
    <row r="2096" spans="1:17" x14ac:dyDescent="0.25">
      <c r="A2096">
        <v>2090</v>
      </c>
      <c r="B2096" t="s">
        <v>7858</v>
      </c>
      <c r="C2096" t="s">
        <v>503</v>
      </c>
      <c r="D2096" t="str">
        <f>VLOOKUP(data_to_clean[[#This Row],[state]],abbreviation_table[],2,FALSE)</f>
        <v>Illinois</v>
      </c>
      <c r="E2096" t="s">
        <v>1309</v>
      </c>
      <c r="F2096" t="str">
        <f>TRIM(LEFT(data_to_clean[[#This Row],[revenue]],FIND(" ",data_to_clean[[#This Row],[revenue]])))</f>
        <v>3.4</v>
      </c>
      <c r="G2096" t="str">
        <f>RIGHT(data_to_clean[[#This Row],[revenue]],LEN(data_to_clean[[#This Row],[revenue]])-FIND(" ",data_to_clean[[#This Row],[revenue]]))</f>
        <v>Million</v>
      </c>
      <c r="H2096" s="7">
        <f>VALUE(IF(data_to_clean[[#This Row],[multiplicity]]="Million",_xlfn.CONCAT(SUBSTITUTE(data_to_clean[[#This Row],[number]],".",""),"00000"),_xlfn.CONCAT(SUBSTITUTE(data_to_clean[[#This Row],[number]],".",""),"00000000")))</f>
        <v>3400000</v>
      </c>
      <c r="I2096" t="s">
        <v>7860</v>
      </c>
      <c r="J2096">
        <f>ROUND(VALUE(SUBSTITUTE(data_to_clean[[#This Row],[growth_%]],".",",")),0)</f>
        <v>193</v>
      </c>
      <c r="K2096" t="s">
        <v>107</v>
      </c>
      <c r="L2096">
        <v>34</v>
      </c>
      <c r="M2096">
        <v>13</v>
      </c>
      <c r="N2096">
        <v>2009</v>
      </c>
      <c r="O2096">
        <v>1</v>
      </c>
      <c r="P2096" t="s">
        <v>506</v>
      </c>
      <c r="Q2096" t="b">
        <f>AND(ISNUMBER(data_to_clean[[#This Row],[revenue_formatted]]),ISNUMBER(data_to_clean[[#This Row],[growth_formatted_%]]),ISNUMBER(data_to_clean[[#This Row],[workers]]),ISNUMBER(data_to_clean[[#This Row],[previous_workers]]),ISNUMBER(data_to_clean[[#This Row],[founded]]),ISNUMBER(data_to_clean[[#This Row],[yrs_on_list]]))</f>
        <v>1</v>
      </c>
    </row>
    <row r="2097" spans="1:17" x14ac:dyDescent="0.25">
      <c r="A2097">
        <v>2091</v>
      </c>
      <c r="B2097" t="s">
        <v>7861</v>
      </c>
      <c r="C2097" t="s">
        <v>86</v>
      </c>
      <c r="D2097" t="str">
        <f>VLOOKUP(data_to_clean[[#This Row],[state]],abbreviation_table[],2,FALSE)</f>
        <v>Colorado</v>
      </c>
      <c r="E2097" t="s">
        <v>572</v>
      </c>
      <c r="F2097" t="str">
        <f>TRIM(LEFT(data_to_clean[[#This Row],[revenue]],FIND(" ",data_to_clean[[#This Row],[revenue]])))</f>
        <v>11.1</v>
      </c>
      <c r="G2097" t="str">
        <f>RIGHT(data_to_clean[[#This Row],[revenue]],LEN(data_to_clean[[#This Row],[revenue]])-FIND(" ",data_to_clean[[#This Row],[revenue]]))</f>
        <v>Million</v>
      </c>
      <c r="H2097" s="7">
        <f>VALUE(IF(data_to_clean[[#This Row],[multiplicity]]="Million",_xlfn.CONCAT(SUBSTITUTE(data_to_clean[[#This Row],[number]],".",""),"00000"),_xlfn.CONCAT(SUBSTITUTE(data_to_clean[[#This Row],[number]],".",""),"00000000")))</f>
        <v>11100000</v>
      </c>
      <c r="I2097" t="s">
        <v>7863</v>
      </c>
      <c r="J2097">
        <f>ROUND(VALUE(SUBSTITUTE(data_to_clean[[#This Row],[growth_%]],".",",")),0)</f>
        <v>193</v>
      </c>
      <c r="K2097" t="s">
        <v>156</v>
      </c>
      <c r="L2097">
        <v>214</v>
      </c>
      <c r="M2097">
        <v>55</v>
      </c>
      <c r="N2097">
        <v>2013</v>
      </c>
      <c r="O2097">
        <v>2</v>
      </c>
      <c r="P2097" t="s">
        <v>89</v>
      </c>
      <c r="Q2097" t="b">
        <f>AND(ISNUMBER(data_to_clean[[#This Row],[revenue_formatted]]),ISNUMBER(data_to_clean[[#This Row],[growth_formatted_%]]),ISNUMBER(data_to_clean[[#This Row],[workers]]),ISNUMBER(data_to_clean[[#This Row],[previous_workers]]),ISNUMBER(data_to_clean[[#This Row],[founded]]),ISNUMBER(data_to_clean[[#This Row],[yrs_on_list]]))</f>
        <v>1</v>
      </c>
    </row>
    <row r="2098" spans="1:17" x14ac:dyDescent="0.25">
      <c r="A2098">
        <v>2092</v>
      </c>
      <c r="B2098" t="s">
        <v>7864</v>
      </c>
      <c r="C2098" t="s">
        <v>59</v>
      </c>
      <c r="D2098" t="str">
        <f>VLOOKUP(data_to_clean[[#This Row],[state]],abbreviation_table[],2,FALSE)</f>
        <v>New Jersey</v>
      </c>
      <c r="E2098" t="s">
        <v>161</v>
      </c>
      <c r="F2098" t="str">
        <f>TRIM(LEFT(data_to_clean[[#This Row],[revenue]],FIND(" ",data_to_clean[[#This Row],[revenue]])))</f>
        <v>10.5</v>
      </c>
      <c r="G2098" t="str">
        <f>RIGHT(data_to_clean[[#This Row],[revenue]],LEN(data_to_clean[[#This Row],[revenue]])-FIND(" ",data_to_clean[[#This Row],[revenue]]))</f>
        <v>Million</v>
      </c>
      <c r="H2098" s="7">
        <f>VALUE(IF(data_to_clean[[#This Row],[multiplicity]]="Million",_xlfn.CONCAT(SUBSTITUTE(data_to_clean[[#This Row],[number]],".",""),"00000"),_xlfn.CONCAT(SUBSTITUTE(data_to_clean[[#This Row],[number]],".",""),"00000000")))</f>
        <v>10500000</v>
      </c>
      <c r="I2098" t="s">
        <v>7866</v>
      </c>
      <c r="J2098">
        <f>ROUND(VALUE(SUBSTITUTE(data_to_clean[[#This Row],[growth_%]],".",",")),0)</f>
        <v>193</v>
      </c>
      <c r="K2098" t="s">
        <v>40</v>
      </c>
      <c r="L2098">
        <v>4</v>
      </c>
      <c r="M2098">
        <v>1</v>
      </c>
      <c r="N2098">
        <v>2011</v>
      </c>
      <c r="O2098">
        <v>2</v>
      </c>
      <c r="P2098" t="s">
        <v>7867</v>
      </c>
      <c r="Q2098" t="b">
        <f>AND(ISNUMBER(data_to_clean[[#This Row],[revenue_formatted]]),ISNUMBER(data_to_clean[[#This Row],[growth_formatted_%]]),ISNUMBER(data_to_clean[[#This Row],[workers]]),ISNUMBER(data_to_clean[[#This Row],[previous_workers]]),ISNUMBER(data_to_clean[[#This Row],[founded]]),ISNUMBER(data_to_clean[[#This Row],[yrs_on_list]]))</f>
        <v>1</v>
      </c>
    </row>
    <row r="2099" spans="1:17" x14ac:dyDescent="0.25">
      <c r="A2099">
        <v>2093</v>
      </c>
      <c r="B2099" t="s">
        <v>7868</v>
      </c>
      <c r="C2099" t="s">
        <v>1768</v>
      </c>
      <c r="D2099" t="str">
        <f>VLOOKUP(data_to_clean[[#This Row],[state]],abbreviation_table[],2,FALSE)</f>
        <v>Oregon</v>
      </c>
      <c r="E2099" t="s">
        <v>7870</v>
      </c>
      <c r="F2099" t="str">
        <f>TRIM(LEFT(data_to_clean[[#This Row],[revenue]],FIND(" ",data_to_clean[[#This Row],[revenue]])))</f>
        <v>111.4</v>
      </c>
      <c r="G2099" t="str">
        <f>RIGHT(data_to_clean[[#This Row],[revenue]],LEN(data_to_clean[[#This Row],[revenue]])-FIND(" ",data_to_clean[[#This Row],[revenue]]))</f>
        <v>Million</v>
      </c>
      <c r="H2099" s="7">
        <f>VALUE(IF(data_to_clean[[#This Row],[multiplicity]]="Million",_xlfn.CONCAT(SUBSTITUTE(data_to_clean[[#This Row],[number]],".",""),"00000"),_xlfn.CONCAT(SUBSTITUTE(data_to_clean[[#This Row],[number]],".",""),"00000000")))</f>
        <v>111400000</v>
      </c>
      <c r="I2099" t="s">
        <v>7871</v>
      </c>
      <c r="J2099">
        <f>ROUND(VALUE(SUBSTITUTE(data_to_clean[[#This Row],[growth_%]],".",",")),0)</f>
        <v>193</v>
      </c>
      <c r="K2099" t="s">
        <v>156</v>
      </c>
      <c r="L2099">
        <v>623</v>
      </c>
      <c r="M2099">
        <v>223</v>
      </c>
      <c r="N2099">
        <v>2001</v>
      </c>
      <c r="O2099">
        <v>12</v>
      </c>
      <c r="P2099" t="s">
        <v>437</v>
      </c>
      <c r="Q2099" t="b">
        <f>AND(ISNUMBER(data_to_clean[[#This Row],[revenue_formatted]]),ISNUMBER(data_to_clean[[#This Row],[growth_formatted_%]]),ISNUMBER(data_to_clean[[#This Row],[workers]]),ISNUMBER(data_to_clean[[#This Row],[previous_workers]]),ISNUMBER(data_to_clean[[#This Row],[founded]]),ISNUMBER(data_to_clean[[#This Row],[yrs_on_list]]))</f>
        <v>1</v>
      </c>
    </row>
    <row r="2100" spans="1:17" x14ac:dyDescent="0.25">
      <c r="A2100">
        <v>2094</v>
      </c>
      <c r="B2100" t="s">
        <v>7872</v>
      </c>
      <c r="C2100" t="s">
        <v>1262</v>
      </c>
      <c r="D2100" t="str">
        <f>VLOOKUP(data_to_clean[[#This Row],[state]],abbreviation_table[],2,FALSE)</f>
        <v>South Carolina</v>
      </c>
      <c r="E2100" t="s">
        <v>798</v>
      </c>
      <c r="F2100" t="str">
        <f>TRIM(LEFT(data_to_clean[[#This Row],[revenue]],FIND(" ",data_to_clean[[#This Row],[revenue]])))</f>
        <v>3</v>
      </c>
      <c r="G2100" t="str">
        <f>RIGHT(data_to_clean[[#This Row],[revenue]],LEN(data_to_clean[[#This Row],[revenue]])-FIND(" ",data_to_clean[[#This Row],[revenue]]))</f>
        <v>Million</v>
      </c>
      <c r="H2100" s="7">
        <f>VALUE(IF(data_to_clean[[#This Row],[multiplicity]]="Million",_xlfn.CONCAT(SUBSTITUTE(data_to_clean[[#This Row],[number]],".",""),"00000"),_xlfn.CONCAT(SUBSTITUTE(data_to_clean[[#This Row],[number]],".",""),"00000000")))</f>
        <v>300000</v>
      </c>
      <c r="I2100" t="s">
        <v>7874</v>
      </c>
      <c r="J2100">
        <f>ROUND(VALUE(SUBSTITUTE(data_to_clean[[#This Row],[growth_%]],".",",")),0)</f>
        <v>192</v>
      </c>
      <c r="K2100" t="s">
        <v>187</v>
      </c>
      <c r="L2100">
        <v>5</v>
      </c>
      <c r="M2100">
        <v>3</v>
      </c>
      <c r="N2100">
        <v>2004</v>
      </c>
      <c r="O2100">
        <v>1</v>
      </c>
      <c r="P2100" t="s">
        <v>1299</v>
      </c>
      <c r="Q2100" t="b">
        <f>AND(ISNUMBER(data_to_clean[[#This Row],[revenue_formatted]]),ISNUMBER(data_to_clean[[#This Row],[growth_formatted_%]]),ISNUMBER(data_to_clean[[#This Row],[workers]]),ISNUMBER(data_to_clean[[#This Row],[previous_workers]]),ISNUMBER(data_to_clean[[#This Row],[founded]]),ISNUMBER(data_to_clean[[#This Row],[yrs_on_list]]))</f>
        <v>1</v>
      </c>
    </row>
    <row r="2101" spans="1:17" x14ac:dyDescent="0.25">
      <c r="A2101">
        <v>2095</v>
      </c>
      <c r="B2101" t="s">
        <v>7875</v>
      </c>
      <c r="C2101" t="s">
        <v>80</v>
      </c>
      <c r="D2101" t="str">
        <f>VLOOKUP(data_to_clean[[#This Row],[state]],abbreviation_table[],2,FALSE)</f>
        <v>California</v>
      </c>
      <c r="E2101" t="s">
        <v>167</v>
      </c>
      <c r="F2101" t="str">
        <f>TRIM(LEFT(data_to_clean[[#This Row],[revenue]],FIND(" ",data_to_clean[[#This Row],[revenue]])))</f>
        <v>8.9</v>
      </c>
      <c r="G2101" t="str">
        <f>RIGHT(data_to_clean[[#This Row],[revenue]],LEN(data_to_clean[[#This Row],[revenue]])-FIND(" ",data_to_clean[[#This Row],[revenue]]))</f>
        <v>Million</v>
      </c>
      <c r="H2101" s="7">
        <f>VALUE(IF(data_to_clean[[#This Row],[multiplicity]]="Million",_xlfn.CONCAT(SUBSTITUTE(data_to_clean[[#This Row],[number]],".",""),"00000"),_xlfn.CONCAT(SUBSTITUTE(data_to_clean[[#This Row],[number]],".",""),"00000000")))</f>
        <v>8900000</v>
      </c>
      <c r="I2101" t="s">
        <v>7877</v>
      </c>
      <c r="J2101">
        <f>ROUND(VALUE(SUBSTITUTE(data_to_clean[[#This Row],[growth_%]],".",",")),0)</f>
        <v>192</v>
      </c>
      <c r="K2101" t="s">
        <v>18</v>
      </c>
      <c r="L2101">
        <v>53</v>
      </c>
      <c r="M2101">
        <v>23</v>
      </c>
      <c r="N2101">
        <v>2008</v>
      </c>
      <c r="O2101">
        <v>3</v>
      </c>
      <c r="P2101" t="s">
        <v>1475</v>
      </c>
      <c r="Q2101" t="b">
        <f>AND(ISNUMBER(data_to_clean[[#This Row],[revenue_formatted]]),ISNUMBER(data_to_clean[[#This Row],[growth_formatted_%]]),ISNUMBER(data_to_clean[[#This Row],[workers]]),ISNUMBER(data_to_clean[[#This Row],[previous_workers]]),ISNUMBER(data_to_clean[[#This Row],[founded]]),ISNUMBER(data_to_clean[[#This Row],[yrs_on_list]]))</f>
        <v>1</v>
      </c>
    </row>
    <row r="2102" spans="1:17" x14ac:dyDescent="0.25">
      <c r="A2102">
        <v>2096</v>
      </c>
      <c r="B2102" t="s">
        <v>7878</v>
      </c>
      <c r="C2102" t="s">
        <v>80</v>
      </c>
      <c r="D2102" t="str">
        <f>VLOOKUP(data_to_clean[[#This Row],[state]],abbreviation_table[],2,FALSE)</f>
        <v>California</v>
      </c>
      <c r="E2102" t="s">
        <v>5609</v>
      </c>
      <c r="F2102" t="str">
        <f>TRIM(LEFT(data_to_clean[[#This Row],[revenue]],FIND(" ",data_to_clean[[#This Row],[revenue]])))</f>
        <v>19.8</v>
      </c>
      <c r="G2102" t="str">
        <f>RIGHT(data_to_clean[[#This Row],[revenue]],LEN(data_to_clean[[#This Row],[revenue]])-FIND(" ",data_to_clean[[#This Row],[revenue]]))</f>
        <v>Million</v>
      </c>
      <c r="H2102" s="7">
        <f>VALUE(IF(data_to_clean[[#This Row],[multiplicity]]="Million",_xlfn.CONCAT(SUBSTITUTE(data_to_clean[[#This Row],[number]],".",""),"00000"),_xlfn.CONCAT(SUBSTITUTE(data_to_clean[[#This Row],[number]],".",""),"00000000")))</f>
        <v>19800000</v>
      </c>
      <c r="I2102" t="s">
        <v>7880</v>
      </c>
      <c r="J2102">
        <f>ROUND(VALUE(SUBSTITUTE(data_to_clean[[#This Row],[growth_%]],".",",")),0)</f>
        <v>192</v>
      </c>
      <c r="K2102" t="s">
        <v>18</v>
      </c>
      <c r="L2102">
        <v>71</v>
      </c>
      <c r="M2102">
        <v>42</v>
      </c>
      <c r="N2102">
        <v>2013</v>
      </c>
      <c r="O2102">
        <v>2</v>
      </c>
      <c r="P2102" t="s">
        <v>83</v>
      </c>
      <c r="Q2102" t="b">
        <f>AND(ISNUMBER(data_to_clean[[#This Row],[revenue_formatted]]),ISNUMBER(data_to_clean[[#This Row],[growth_formatted_%]]),ISNUMBER(data_to_clean[[#This Row],[workers]]),ISNUMBER(data_to_clean[[#This Row],[previous_workers]]),ISNUMBER(data_to_clean[[#This Row],[founded]]),ISNUMBER(data_to_clean[[#This Row],[yrs_on_list]]))</f>
        <v>1</v>
      </c>
    </row>
    <row r="2103" spans="1:17" x14ac:dyDescent="0.25">
      <c r="A2103">
        <v>2097</v>
      </c>
      <c r="B2103" t="s">
        <v>7881</v>
      </c>
      <c r="C2103" t="s">
        <v>166</v>
      </c>
      <c r="D2103" t="str">
        <f>VLOOKUP(data_to_clean[[#This Row],[state]],abbreviation_table[],2,FALSE)</f>
        <v>Utah</v>
      </c>
      <c r="E2103" t="s">
        <v>770</v>
      </c>
      <c r="F2103" t="str">
        <f>TRIM(LEFT(data_to_clean[[#This Row],[revenue]],FIND(" ",data_to_clean[[#This Row],[revenue]])))</f>
        <v>4.4</v>
      </c>
      <c r="G2103" t="str">
        <f>RIGHT(data_to_clean[[#This Row],[revenue]],LEN(data_to_clean[[#This Row],[revenue]])-FIND(" ",data_to_clean[[#This Row],[revenue]]))</f>
        <v>Million</v>
      </c>
      <c r="H2103" s="7">
        <f>VALUE(IF(data_to_clean[[#This Row],[multiplicity]]="Million",_xlfn.CONCAT(SUBSTITUTE(data_to_clean[[#This Row],[number]],".",""),"00000"),_xlfn.CONCAT(SUBSTITUTE(data_to_clean[[#This Row],[number]],".",""),"00000000")))</f>
        <v>4400000</v>
      </c>
      <c r="I2103" t="s">
        <v>7883</v>
      </c>
      <c r="J2103">
        <f>ROUND(VALUE(SUBSTITUTE(data_to_clean[[#This Row],[growth_%]],".",",")),0)</f>
        <v>192</v>
      </c>
      <c r="K2103" t="s">
        <v>18</v>
      </c>
      <c r="L2103">
        <v>25</v>
      </c>
      <c r="M2103">
        <v>10</v>
      </c>
      <c r="N2103">
        <v>2013</v>
      </c>
      <c r="O2103">
        <v>3</v>
      </c>
      <c r="P2103" t="s">
        <v>7884</v>
      </c>
      <c r="Q2103" t="b">
        <f>AND(ISNUMBER(data_to_clean[[#This Row],[revenue_formatted]]),ISNUMBER(data_to_clean[[#This Row],[growth_formatted_%]]),ISNUMBER(data_to_clean[[#This Row],[workers]]),ISNUMBER(data_to_clean[[#This Row],[previous_workers]]),ISNUMBER(data_to_clean[[#This Row],[founded]]),ISNUMBER(data_to_clean[[#This Row],[yrs_on_list]]))</f>
        <v>1</v>
      </c>
    </row>
    <row r="2104" spans="1:17" x14ac:dyDescent="0.25">
      <c r="A2104">
        <v>2098</v>
      </c>
      <c r="B2104" t="s">
        <v>7885</v>
      </c>
      <c r="C2104" t="s">
        <v>52</v>
      </c>
      <c r="D2104" t="str">
        <f>VLOOKUP(data_to_clean[[#This Row],[state]],abbreviation_table[],2,FALSE)</f>
        <v>Florida</v>
      </c>
      <c r="E2104" t="s">
        <v>626</v>
      </c>
      <c r="F2104" t="str">
        <f>TRIM(LEFT(data_to_clean[[#This Row],[revenue]],FIND(" ",data_to_clean[[#This Row],[revenue]])))</f>
        <v>3.7</v>
      </c>
      <c r="G2104" t="str">
        <f>RIGHT(data_to_clean[[#This Row],[revenue]],LEN(data_to_clean[[#This Row],[revenue]])-FIND(" ",data_to_clean[[#This Row],[revenue]]))</f>
        <v>Million</v>
      </c>
      <c r="H2104" s="7">
        <f>VALUE(IF(data_to_clean[[#This Row],[multiplicity]]="Million",_xlfn.CONCAT(SUBSTITUTE(data_to_clean[[#This Row],[number]],".",""),"00000"),_xlfn.CONCAT(SUBSTITUTE(data_to_clean[[#This Row],[number]],".",""),"00000000")))</f>
        <v>3700000</v>
      </c>
      <c r="I2104" t="s">
        <v>7887</v>
      </c>
      <c r="J2104">
        <f>ROUND(VALUE(SUBSTITUTE(data_to_clean[[#This Row],[growth_%]],".",",")),0)</f>
        <v>192</v>
      </c>
      <c r="K2104" t="s">
        <v>336</v>
      </c>
      <c r="L2104">
        <v>11</v>
      </c>
      <c r="M2104">
        <v>4</v>
      </c>
      <c r="N2104">
        <v>2008</v>
      </c>
      <c r="O2104">
        <v>2</v>
      </c>
      <c r="P2104" t="s">
        <v>1431</v>
      </c>
      <c r="Q2104" t="b">
        <f>AND(ISNUMBER(data_to_clean[[#This Row],[revenue_formatted]]),ISNUMBER(data_to_clean[[#This Row],[growth_formatted_%]]),ISNUMBER(data_to_clean[[#This Row],[workers]]),ISNUMBER(data_to_clean[[#This Row],[previous_workers]]),ISNUMBER(data_to_clean[[#This Row],[founded]]),ISNUMBER(data_to_clean[[#This Row],[yrs_on_list]]))</f>
        <v>1</v>
      </c>
    </row>
    <row r="2105" spans="1:17" x14ac:dyDescent="0.25">
      <c r="A2105">
        <v>2099</v>
      </c>
      <c r="B2105" t="s">
        <v>7888</v>
      </c>
      <c r="C2105" t="s">
        <v>66</v>
      </c>
      <c r="D2105" t="str">
        <f>VLOOKUP(data_to_clean[[#This Row],[state]],abbreviation_table[],2,FALSE)</f>
        <v>Virginia</v>
      </c>
      <c r="E2105" t="s">
        <v>2587</v>
      </c>
      <c r="F2105" t="str">
        <f>TRIM(LEFT(data_to_clean[[#This Row],[revenue]],FIND(" ",data_to_clean[[#This Row],[revenue]])))</f>
        <v>36.5</v>
      </c>
      <c r="G2105" t="str">
        <f>RIGHT(data_to_clean[[#This Row],[revenue]],LEN(data_to_clean[[#This Row],[revenue]])-FIND(" ",data_to_clean[[#This Row],[revenue]]))</f>
        <v>Million</v>
      </c>
      <c r="H2105" s="7">
        <f>VALUE(IF(data_to_clean[[#This Row],[multiplicity]]="Million",_xlfn.CONCAT(SUBSTITUTE(data_to_clean[[#This Row],[number]],".",""),"00000"),_xlfn.CONCAT(SUBSTITUTE(data_to_clean[[#This Row],[number]],".",""),"00000000")))</f>
        <v>36500000</v>
      </c>
      <c r="I2105" t="s">
        <v>7890</v>
      </c>
      <c r="J2105">
        <f>ROUND(VALUE(SUBSTITUTE(data_to_clean[[#This Row],[growth_%]],".",",")),0)</f>
        <v>191</v>
      </c>
      <c r="K2105" t="s">
        <v>233</v>
      </c>
      <c r="L2105">
        <v>20</v>
      </c>
      <c r="M2105">
        <v>2</v>
      </c>
      <c r="N2105">
        <v>2010</v>
      </c>
      <c r="O2105">
        <v>1</v>
      </c>
      <c r="P2105" t="s">
        <v>1896</v>
      </c>
      <c r="Q2105" t="b">
        <f>AND(ISNUMBER(data_to_clean[[#This Row],[revenue_formatted]]),ISNUMBER(data_to_clean[[#This Row],[growth_formatted_%]]),ISNUMBER(data_to_clean[[#This Row],[workers]]),ISNUMBER(data_to_clean[[#This Row],[previous_workers]]),ISNUMBER(data_to_clean[[#This Row],[founded]]),ISNUMBER(data_to_clean[[#This Row],[yrs_on_list]]))</f>
        <v>1</v>
      </c>
    </row>
    <row r="2106" spans="1:17" x14ac:dyDescent="0.25">
      <c r="A2106">
        <v>2100</v>
      </c>
      <c r="B2106" t="s">
        <v>7891</v>
      </c>
      <c r="C2106" t="s">
        <v>243</v>
      </c>
      <c r="D2106" t="str">
        <f>VLOOKUP(data_to_clean[[#This Row],[state]],abbreviation_table[],2,FALSE)</f>
        <v>Maryland</v>
      </c>
      <c r="E2106" t="s">
        <v>911</v>
      </c>
      <c r="F2106" t="str">
        <f>TRIM(LEFT(data_to_clean[[#This Row],[revenue]],FIND(" ",data_to_clean[[#This Row],[revenue]])))</f>
        <v>2.7</v>
      </c>
      <c r="G2106" t="str">
        <f>RIGHT(data_to_clean[[#This Row],[revenue]],LEN(data_to_clean[[#This Row],[revenue]])-FIND(" ",data_to_clean[[#This Row],[revenue]]))</f>
        <v>Million</v>
      </c>
      <c r="H2106" s="7">
        <f>VALUE(IF(data_to_clean[[#This Row],[multiplicity]]="Million",_xlfn.CONCAT(SUBSTITUTE(data_to_clean[[#This Row],[number]],".",""),"00000"),_xlfn.CONCAT(SUBSTITUTE(data_to_clean[[#This Row],[number]],".",""),"00000000")))</f>
        <v>2700000</v>
      </c>
      <c r="I2106" t="s">
        <v>7893</v>
      </c>
      <c r="J2106">
        <f>ROUND(VALUE(SUBSTITUTE(data_to_clean[[#This Row],[growth_%]],".",",")),0)</f>
        <v>191</v>
      </c>
      <c r="K2106" t="s">
        <v>55</v>
      </c>
      <c r="L2106">
        <v>300</v>
      </c>
      <c r="M2106">
        <v>140</v>
      </c>
      <c r="N2106">
        <v>2011</v>
      </c>
      <c r="O2106">
        <v>1</v>
      </c>
      <c r="P2106" t="s">
        <v>7894</v>
      </c>
      <c r="Q2106" t="b">
        <f>AND(ISNUMBER(data_to_clean[[#This Row],[revenue_formatted]]),ISNUMBER(data_to_clean[[#This Row],[growth_formatted_%]]),ISNUMBER(data_to_clean[[#This Row],[workers]]),ISNUMBER(data_to_clean[[#This Row],[previous_workers]]),ISNUMBER(data_to_clean[[#This Row],[founded]]),ISNUMBER(data_to_clean[[#This Row],[yrs_on_list]]))</f>
        <v>1</v>
      </c>
    </row>
    <row r="2107" spans="1:17" x14ac:dyDescent="0.25">
      <c r="A2107">
        <v>2101</v>
      </c>
      <c r="B2107" t="s">
        <v>7895</v>
      </c>
      <c r="C2107" t="s">
        <v>30</v>
      </c>
      <c r="D2107" t="str">
        <f>VLOOKUP(data_to_clean[[#This Row],[state]],abbreviation_table[],2,FALSE)</f>
        <v>Texas</v>
      </c>
      <c r="E2107" t="s">
        <v>993</v>
      </c>
      <c r="F2107" t="str">
        <f>TRIM(LEFT(data_to_clean[[#This Row],[revenue]],FIND(" ",data_to_clean[[#This Row],[revenue]])))</f>
        <v>2.3</v>
      </c>
      <c r="G2107" t="str">
        <f>RIGHT(data_to_clean[[#This Row],[revenue]],LEN(data_to_clean[[#This Row],[revenue]])-FIND(" ",data_to_clean[[#This Row],[revenue]]))</f>
        <v>Million</v>
      </c>
      <c r="H2107" s="7">
        <f>VALUE(IF(data_to_clean[[#This Row],[multiplicity]]="Million",_xlfn.CONCAT(SUBSTITUTE(data_to_clean[[#This Row],[number]],".",""),"00000"),_xlfn.CONCAT(SUBSTITUTE(data_to_clean[[#This Row],[number]],".",""),"00000000")))</f>
        <v>2300000</v>
      </c>
      <c r="I2107" t="s">
        <v>7897</v>
      </c>
      <c r="J2107">
        <f>ROUND(VALUE(SUBSTITUTE(data_to_clean[[#This Row],[growth_%]],".",",")),0)</f>
        <v>191</v>
      </c>
      <c r="K2107" t="s">
        <v>33</v>
      </c>
      <c r="L2107">
        <v>15</v>
      </c>
      <c r="M2107">
        <v>5</v>
      </c>
      <c r="N2107">
        <v>2012</v>
      </c>
      <c r="O2107">
        <v>1</v>
      </c>
      <c r="P2107" t="s">
        <v>34</v>
      </c>
      <c r="Q2107" t="b">
        <f>AND(ISNUMBER(data_to_clean[[#This Row],[revenue_formatted]]),ISNUMBER(data_to_clean[[#This Row],[growth_formatted_%]]),ISNUMBER(data_to_clean[[#This Row],[workers]]),ISNUMBER(data_to_clean[[#This Row],[previous_workers]]),ISNUMBER(data_to_clean[[#This Row],[founded]]),ISNUMBER(data_to_clean[[#This Row],[yrs_on_list]]))</f>
        <v>1</v>
      </c>
    </row>
    <row r="2108" spans="1:17" x14ac:dyDescent="0.25">
      <c r="A2108">
        <v>2102</v>
      </c>
      <c r="B2108" t="s">
        <v>7898</v>
      </c>
      <c r="C2108" t="s">
        <v>119</v>
      </c>
      <c r="D2108" t="str">
        <f>VLOOKUP(data_to_clean[[#This Row],[state]],abbreviation_table[],2,FALSE)</f>
        <v>Georgia</v>
      </c>
      <c r="E2108" t="s">
        <v>765</v>
      </c>
      <c r="F2108" t="str">
        <f>TRIM(LEFT(data_to_clean[[#This Row],[revenue]],FIND(" ",data_to_clean[[#This Row],[revenue]])))</f>
        <v>5.5</v>
      </c>
      <c r="G2108" t="str">
        <f>RIGHT(data_to_clean[[#This Row],[revenue]],LEN(data_to_clean[[#This Row],[revenue]])-FIND(" ",data_to_clean[[#This Row],[revenue]]))</f>
        <v>Million</v>
      </c>
      <c r="H2108" s="7">
        <f>VALUE(IF(data_to_clean[[#This Row],[multiplicity]]="Million",_xlfn.CONCAT(SUBSTITUTE(data_to_clean[[#This Row],[number]],".",""),"00000"),_xlfn.CONCAT(SUBSTITUTE(data_to_clean[[#This Row],[number]],".",""),"00000000")))</f>
        <v>5500000</v>
      </c>
      <c r="I2108" t="s">
        <v>7900</v>
      </c>
      <c r="J2108">
        <f>ROUND(VALUE(SUBSTITUTE(data_to_clean[[#This Row],[growth_%]],".",",")),0)</f>
        <v>191</v>
      </c>
      <c r="K2108" t="s">
        <v>233</v>
      </c>
      <c r="L2108">
        <v>6</v>
      </c>
      <c r="M2108">
        <v>2</v>
      </c>
      <c r="N2108">
        <v>2013</v>
      </c>
      <c r="O2108">
        <v>1</v>
      </c>
      <c r="P2108" t="s">
        <v>2055</v>
      </c>
      <c r="Q2108" t="b">
        <f>AND(ISNUMBER(data_to_clean[[#This Row],[revenue_formatted]]),ISNUMBER(data_to_clean[[#This Row],[growth_formatted_%]]),ISNUMBER(data_to_clean[[#This Row],[workers]]),ISNUMBER(data_to_clean[[#This Row],[previous_workers]]),ISNUMBER(data_to_clean[[#This Row],[founded]]),ISNUMBER(data_to_clean[[#This Row],[yrs_on_list]]))</f>
        <v>1</v>
      </c>
    </row>
    <row r="2109" spans="1:17" x14ac:dyDescent="0.25">
      <c r="A2109">
        <v>2102</v>
      </c>
      <c r="B2109" t="s">
        <v>7901</v>
      </c>
      <c r="C2109" t="s">
        <v>66</v>
      </c>
      <c r="D2109" t="str">
        <f>VLOOKUP(data_to_clean[[#This Row],[state]],abbreviation_table[],2,FALSE)</f>
        <v>Virginia</v>
      </c>
      <c r="E2109" t="s">
        <v>2284</v>
      </c>
      <c r="F2109" t="str">
        <f>TRIM(LEFT(data_to_clean[[#This Row],[revenue]],FIND(" ",data_to_clean[[#This Row],[revenue]])))</f>
        <v>7.9</v>
      </c>
      <c r="G2109" t="str">
        <f>RIGHT(data_to_clean[[#This Row],[revenue]],LEN(data_to_clean[[#This Row],[revenue]])-FIND(" ",data_to_clean[[#This Row],[revenue]]))</f>
        <v>Million</v>
      </c>
      <c r="H2109" s="7">
        <f>VALUE(IF(data_to_clean[[#This Row],[multiplicity]]="Million",_xlfn.CONCAT(SUBSTITUTE(data_to_clean[[#This Row],[number]],".",""),"00000"),_xlfn.CONCAT(SUBSTITUTE(data_to_clean[[#This Row],[number]],".",""),"00000000")))</f>
        <v>7900000</v>
      </c>
      <c r="I2109" t="s">
        <v>7903</v>
      </c>
      <c r="J2109">
        <f>ROUND(VALUE(SUBSTITUTE(data_to_clean[[#This Row],[growth_%]],".",",")),0)</f>
        <v>191</v>
      </c>
      <c r="K2109" t="s">
        <v>187</v>
      </c>
      <c r="L2109">
        <v>17</v>
      </c>
      <c r="M2109">
        <v>5</v>
      </c>
      <c r="N2109">
        <v>2007</v>
      </c>
      <c r="O2109">
        <v>1</v>
      </c>
      <c r="P2109" t="s">
        <v>1896</v>
      </c>
      <c r="Q2109" t="b">
        <f>AND(ISNUMBER(data_to_clean[[#This Row],[revenue_formatted]]),ISNUMBER(data_to_clean[[#This Row],[growth_formatted_%]]),ISNUMBER(data_to_clean[[#This Row],[workers]]),ISNUMBER(data_to_clean[[#This Row],[previous_workers]]),ISNUMBER(data_to_clean[[#This Row],[founded]]),ISNUMBER(data_to_clean[[#This Row],[yrs_on_list]]))</f>
        <v>1</v>
      </c>
    </row>
    <row r="2110" spans="1:17" x14ac:dyDescent="0.25">
      <c r="A2110">
        <v>2103</v>
      </c>
      <c r="B2110" t="s">
        <v>7904</v>
      </c>
      <c r="C2110" t="s">
        <v>80</v>
      </c>
      <c r="D2110" t="str">
        <f>VLOOKUP(data_to_clean[[#This Row],[state]],abbreviation_table[],2,FALSE)</f>
        <v>California</v>
      </c>
      <c r="E2110" t="s">
        <v>1612</v>
      </c>
      <c r="F2110" t="str">
        <f>TRIM(LEFT(data_to_clean[[#This Row],[revenue]],FIND(" ",data_to_clean[[#This Row],[revenue]])))</f>
        <v>5.9</v>
      </c>
      <c r="G2110" t="str">
        <f>RIGHT(data_to_clean[[#This Row],[revenue]],LEN(data_to_clean[[#This Row],[revenue]])-FIND(" ",data_to_clean[[#This Row],[revenue]]))</f>
        <v>Million</v>
      </c>
      <c r="H2110" s="7">
        <f>VALUE(IF(data_to_clean[[#This Row],[multiplicity]]="Million",_xlfn.CONCAT(SUBSTITUTE(data_to_clean[[#This Row],[number]],".",""),"00000"),_xlfn.CONCAT(SUBSTITUTE(data_to_clean[[#This Row],[number]],".",""),"00000000")))</f>
        <v>5900000</v>
      </c>
      <c r="I2110" t="s">
        <v>7906</v>
      </c>
      <c r="J2110">
        <f>ROUND(VALUE(SUBSTITUTE(data_to_clean[[#This Row],[growth_%]],".",",")),0)</f>
        <v>191</v>
      </c>
      <c r="K2110" t="s">
        <v>156</v>
      </c>
      <c r="L2110">
        <v>42</v>
      </c>
      <c r="M2110">
        <v>8</v>
      </c>
      <c r="N2110">
        <v>2009</v>
      </c>
      <c r="O2110">
        <v>2</v>
      </c>
      <c r="P2110" t="s">
        <v>163</v>
      </c>
      <c r="Q2110" t="b">
        <f>AND(ISNUMBER(data_to_clean[[#This Row],[revenue_formatted]]),ISNUMBER(data_to_clean[[#This Row],[growth_formatted_%]]),ISNUMBER(data_to_clean[[#This Row],[workers]]),ISNUMBER(data_to_clean[[#This Row],[previous_workers]]),ISNUMBER(data_to_clean[[#This Row],[founded]]),ISNUMBER(data_to_clean[[#This Row],[yrs_on_list]]))</f>
        <v>1</v>
      </c>
    </row>
    <row r="2111" spans="1:17" x14ac:dyDescent="0.25">
      <c r="A2111">
        <v>2104</v>
      </c>
      <c r="B2111" t="s">
        <v>7907</v>
      </c>
      <c r="C2111" t="s">
        <v>503</v>
      </c>
      <c r="D2111" t="str">
        <f>VLOOKUP(data_to_clean[[#This Row],[state]],abbreviation_table[],2,FALSE)</f>
        <v>Illinois</v>
      </c>
      <c r="E2111" t="s">
        <v>7909</v>
      </c>
      <c r="F2111" t="str">
        <f>TRIM(LEFT(data_to_clean[[#This Row],[revenue]],FIND(" ",data_to_clean[[#This Row],[revenue]])))</f>
        <v>113</v>
      </c>
      <c r="G2111" t="str">
        <f>RIGHT(data_to_clean[[#This Row],[revenue]],LEN(data_to_clean[[#This Row],[revenue]])-FIND(" ",data_to_clean[[#This Row],[revenue]]))</f>
        <v>Million</v>
      </c>
      <c r="H2111" s="7">
        <f>VALUE(IF(data_to_clean[[#This Row],[multiplicity]]="Million",_xlfn.CONCAT(SUBSTITUTE(data_to_clean[[#This Row],[number]],".",""),"00000"),_xlfn.CONCAT(SUBSTITUTE(data_to_clean[[#This Row],[number]],".",""),"00000000")))</f>
        <v>11300000</v>
      </c>
      <c r="I2111" t="s">
        <v>7910</v>
      </c>
      <c r="J2111">
        <f>ROUND(VALUE(SUBSTITUTE(data_to_clean[[#This Row],[growth_%]],".",",")),0)</f>
        <v>191</v>
      </c>
      <c r="K2111" t="s">
        <v>211</v>
      </c>
      <c r="L2111">
        <v>240</v>
      </c>
      <c r="M2111">
        <v>138</v>
      </c>
      <c r="N2111">
        <v>1985</v>
      </c>
      <c r="O2111">
        <v>2</v>
      </c>
      <c r="P2111" t="s">
        <v>7911</v>
      </c>
      <c r="Q2111" t="b">
        <f>AND(ISNUMBER(data_to_clean[[#This Row],[revenue_formatted]]),ISNUMBER(data_to_clean[[#This Row],[growth_formatted_%]]),ISNUMBER(data_to_clean[[#This Row],[workers]]),ISNUMBER(data_to_clean[[#This Row],[previous_workers]]),ISNUMBER(data_to_clean[[#This Row],[founded]]),ISNUMBER(data_to_clean[[#This Row],[yrs_on_list]]))</f>
        <v>1</v>
      </c>
    </row>
    <row r="2112" spans="1:17" x14ac:dyDescent="0.25">
      <c r="A2112">
        <v>2105</v>
      </c>
      <c r="B2112" t="s">
        <v>7912</v>
      </c>
      <c r="C2112" t="s">
        <v>52</v>
      </c>
      <c r="D2112" t="str">
        <f>VLOOKUP(data_to_clean[[#This Row],[state]],abbreviation_table[],2,FALSE)</f>
        <v>Florida</v>
      </c>
      <c r="E2112" t="s">
        <v>2777</v>
      </c>
      <c r="F2112" t="str">
        <f>TRIM(LEFT(data_to_clean[[#This Row],[revenue]],FIND(" ",data_to_clean[[#This Row],[revenue]])))</f>
        <v>17.6</v>
      </c>
      <c r="G2112" t="str">
        <f>RIGHT(data_to_clean[[#This Row],[revenue]],LEN(data_to_clean[[#This Row],[revenue]])-FIND(" ",data_to_clean[[#This Row],[revenue]]))</f>
        <v>Million</v>
      </c>
      <c r="H2112" s="7">
        <f>VALUE(IF(data_to_clean[[#This Row],[multiplicity]]="Million",_xlfn.CONCAT(SUBSTITUTE(data_to_clean[[#This Row],[number]],".",""),"00000"),_xlfn.CONCAT(SUBSTITUTE(data_to_clean[[#This Row],[number]],".",""),"00000000")))</f>
        <v>17600000</v>
      </c>
      <c r="I2112" t="s">
        <v>7914</v>
      </c>
      <c r="J2112">
        <f>ROUND(VALUE(SUBSTITUTE(data_to_clean[[#This Row],[growth_%]],".",",")),0)</f>
        <v>191</v>
      </c>
      <c r="K2112" t="s">
        <v>33</v>
      </c>
      <c r="L2112">
        <v>375</v>
      </c>
      <c r="M2112">
        <v>140</v>
      </c>
      <c r="N2112">
        <v>2011</v>
      </c>
      <c r="O2112">
        <v>4</v>
      </c>
      <c r="P2112" t="s">
        <v>1004</v>
      </c>
      <c r="Q2112" t="b">
        <f>AND(ISNUMBER(data_to_clean[[#This Row],[revenue_formatted]]),ISNUMBER(data_to_clean[[#This Row],[growth_formatted_%]]),ISNUMBER(data_to_clean[[#This Row],[workers]]),ISNUMBER(data_to_clean[[#This Row],[previous_workers]]),ISNUMBER(data_to_clean[[#This Row],[founded]]),ISNUMBER(data_to_clean[[#This Row],[yrs_on_list]]))</f>
        <v>1</v>
      </c>
    </row>
    <row r="2113" spans="1:17" x14ac:dyDescent="0.25">
      <c r="A2113">
        <v>2106</v>
      </c>
      <c r="B2113" t="s">
        <v>7915</v>
      </c>
      <c r="C2113" t="s">
        <v>333</v>
      </c>
      <c r="D2113" t="str">
        <f>VLOOKUP(data_to_clean[[#This Row],[state]],abbreviation_table[],2,FALSE)</f>
        <v>Alabama</v>
      </c>
      <c r="E2113" t="s">
        <v>425</v>
      </c>
      <c r="F2113" t="str">
        <f>TRIM(LEFT(data_to_clean[[#This Row],[revenue]],FIND(" ",data_to_clean[[#This Row],[revenue]])))</f>
        <v>4.6</v>
      </c>
      <c r="G2113" t="str">
        <f>RIGHT(data_to_clean[[#This Row],[revenue]],LEN(data_to_clean[[#This Row],[revenue]])-FIND(" ",data_to_clean[[#This Row],[revenue]]))</f>
        <v>Million</v>
      </c>
      <c r="H2113" s="7">
        <f>VALUE(IF(data_to_clean[[#This Row],[multiplicity]]="Million",_xlfn.CONCAT(SUBSTITUTE(data_to_clean[[#This Row],[number]],".",""),"00000"),_xlfn.CONCAT(SUBSTITUTE(data_to_clean[[#This Row],[number]],".",""),"00000000")))</f>
        <v>4600000</v>
      </c>
      <c r="I2113" t="s">
        <v>7917</v>
      </c>
      <c r="J2113">
        <f>ROUND(VALUE(SUBSTITUTE(data_to_clean[[#This Row],[growth_%]],".",",")),0)</f>
        <v>191</v>
      </c>
      <c r="K2113" t="s">
        <v>297</v>
      </c>
      <c r="L2113">
        <v>41</v>
      </c>
      <c r="M2113">
        <v>14</v>
      </c>
      <c r="N2113">
        <v>2006</v>
      </c>
      <c r="O2113">
        <v>1</v>
      </c>
      <c r="P2113" t="s">
        <v>2594</v>
      </c>
      <c r="Q2113" t="b">
        <f>AND(ISNUMBER(data_to_clean[[#This Row],[revenue_formatted]]),ISNUMBER(data_to_clean[[#This Row],[growth_formatted_%]]),ISNUMBER(data_to_clean[[#This Row],[workers]]),ISNUMBER(data_to_clean[[#This Row],[previous_workers]]),ISNUMBER(data_to_clean[[#This Row],[founded]]),ISNUMBER(data_to_clean[[#This Row],[yrs_on_list]]))</f>
        <v>1</v>
      </c>
    </row>
    <row r="2114" spans="1:17" x14ac:dyDescent="0.25">
      <c r="A2114">
        <v>2107</v>
      </c>
      <c r="B2114" t="s">
        <v>7918</v>
      </c>
      <c r="C2114" t="s">
        <v>30</v>
      </c>
      <c r="D2114" t="str">
        <f>VLOOKUP(data_to_clean[[#This Row],[state]],abbreviation_table[],2,FALSE)</f>
        <v>Texas</v>
      </c>
      <c r="E2114" t="s">
        <v>265</v>
      </c>
      <c r="F2114" t="str">
        <f>TRIM(LEFT(data_to_clean[[#This Row],[revenue]],FIND(" ",data_to_clean[[#This Row],[revenue]])))</f>
        <v>6.4</v>
      </c>
      <c r="G2114" t="str">
        <f>RIGHT(data_to_clean[[#This Row],[revenue]],LEN(data_to_clean[[#This Row],[revenue]])-FIND(" ",data_to_clean[[#This Row],[revenue]]))</f>
        <v>Million</v>
      </c>
      <c r="H2114" s="7">
        <f>VALUE(IF(data_to_clean[[#This Row],[multiplicity]]="Million",_xlfn.CONCAT(SUBSTITUTE(data_to_clean[[#This Row],[number]],".",""),"00000"),_xlfn.CONCAT(SUBSTITUTE(data_to_clean[[#This Row],[number]],".",""),"00000000")))</f>
        <v>6400000</v>
      </c>
      <c r="I2114" t="s">
        <v>7920</v>
      </c>
      <c r="J2114">
        <f>ROUND(VALUE(SUBSTITUTE(data_to_clean[[#This Row],[growth_%]],".",",")),0)</f>
        <v>191</v>
      </c>
      <c r="K2114" t="s">
        <v>289</v>
      </c>
      <c r="L2114">
        <v>10</v>
      </c>
      <c r="M2114">
        <v>6</v>
      </c>
      <c r="N2114">
        <v>2003</v>
      </c>
      <c r="O2114">
        <v>4</v>
      </c>
      <c r="P2114" t="s">
        <v>470</v>
      </c>
      <c r="Q2114" t="b">
        <f>AND(ISNUMBER(data_to_clean[[#This Row],[revenue_formatted]]),ISNUMBER(data_to_clean[[#This Row],[growth_formatted_%]]),ISNUMBER(data_to_clean[[#This Row],[workers]]),ISNUMBER(data_to_clean[[#This Row],[previous_workers]]),ISNUMBER(data_to_clean[[#This Row],[founded]]),ISNUMBER(data_to_clean[[#This Row],[yrs_on_list]]))</f>
        <v>1</v>
      </c>
    </row>
    <row r="2115" spans="1:17" x14ac:dyDescent="0.25">
      <c r="A2115">
        <v>2108</v>
      </c>
      <c r="B2115" t="s">
        <v>7921</v>
      </c>
      <c r="C2115" t="s">
        <v>66</v>
      </c>
      <c r="D2115" t="str">
        <f>VLOOKUP(data_to_clean[[#This Row],[state]],abbreviation_table[],2,FALSE)</f>
        <v>Virginia</v>
      </c>
      <c r="E2115" t="s">
        <v>871</v>
      </c>
      <c r="F2115" t="str">
        <f>TRIM(LEFT(data_to_clean[[#This Row],[revenue]],FIND(" ",data_to_clean[[#This Row],[revenue]])))</f>
        <v>2.6</v>
      </c>
      <c r="G2115" t="str">
        <f>RIGHT(data_to_clean[[#This Row],[revenue]],LEN(data_to_clean[[#This Row],[revenue]])-FIND(" ",data_to_clean[[#This Row],[revenue]]))</f>
        <v>Million</v>
      </c>
      <c r="H2115" s="7">
        <f>VALUE(IF(data_to_clean[[#This Row],[multiplicity]]="Million",_xlfn.CONCAT(SUBSTITUTE(data_to_clean[[#This Row],[number]],".",""),"00000"),_xlfn.CONCAT(SUBSTITUTE(data_to_clean[[#This Row],[number]],".",""),"00000000")))</f>
        <v>2600000</v>
      </c>
      <c r="I2115" t="s">
        <v>7923</v>
      </c>
      <c r="J2115">
        <f>ROUND(VALUE(SUBSTITUTE(data_to_clean[[#This Row],[growth_%]],".",",")),0)</f>
        <v>191</v>
      </c>
      <c r="K2115" t="s">
        <v>297</v>
      </c>
      <c r="L2115">
        <v>27</v>
      </c>
      <c r="M2115">
        <v>5</v>
      </c>
      <c r="N2115">
        <v>2008</v>
      </c>
      <c r="O2115">
        <v>1</v>
      </c>
      <c r="P2115" t="s">
        <v>591</v>
      </c>
      <c r="Q2115" t="b">
        <f>AND(ISNUMBER(data_to_clean[[#This Row],[revenue_formatted]]),ISNUMBER(data_to_clean[[#This Row],[growth_formatted_%]]),ISNUMBER(data_to_clean[[#This Row],[workers]]),ISNUMBER(data_to_clean[[#This Row],[previous_workers]]),ISNUMBER(data_to_clean[[#This Row],[founded]]),ISNUMBER(data_to_clean[[#This Row],[yrs_on_list]]))</f>
        <v>1</v>
      </c>
    </row>
    <row r="2116" spans="1:17" x14ac:dyDescent="0.25">
      <c r="A2116">
        <v>2109</v>
      </c>
      <c r="B2116" t="s">
        <v>7924</v>
      </c>
      <c r="C2116" t="s">
        <v>341</v>
      </c>
      <c r="D2116" t="str">
        <f>VLOOKUP(data_to_clean[[#This Row],[state]],abbreviation_table[],2,FALSE)</f>
        <v>Massachusetts</v>
      </c>
      <c r="E2116" t="s">
        <v>6612</v>
      </c>
      <c r="F2116" t="str">
        <f>TRIM(LEFT(data_to_clean[[#This Row],[revenue]],FIND(" ",data_to_clean[[#This Row],[revenue]])))</f>
        <v>36.4</v>
      </c>
      <c r="G2116" t="str">
        <f>RIGHT(data_to_clean[[#This Row],[revenue]],LEN(data_to_clean[[#This Row],[revenue]])-FIND(" ",data_to_clean[[#This Row],[revenue]]))</f>
        <v>Million</v>
      </c>
      <c r="H2116" s="7">
        <f>VALUE(IF(data_to_clean[[#This Row],[multiplicity]]="Million",_xlfn.CONCAT(SUBSTITUTE(data_to_clean[[#This Row],[number]],".",""),"00000"),_xlfn.CONCAT(SUBSTITUTE(data_to_clean[[#This Row],[number]],".",""),"00000000")))</f>
        <v>36400000</v>
      </c>
      <c r="I2116" t="s">
        <v>7926</v>
      </c>
      <c r="J2116">
        <f>ROUND(VALUE(SUBSTITUTE(data_to_clean[[#This Row],[growth_%]],".",",")),0)</f>
        <v>191</v>
      </c>
      <c r="K2116" t="s">
        <v>181</v>
      </c>
      <c r="L2116">
        <v>375</v>
      </c>
      <c r="M2116">
        <v>96</v>
      </c>
      <c r="N2116">
        <v>1999</v>
      </c>
      <c r="O2116">
        <v>1</v>
      </c>
      <c r="P2116" t="s">
        <v>7927</v>
      </c>
      <c r="Q2116" t="b">
        <f>AND(ISNUMBER(data_to_clean[[#This Row],[revenue_formatted]]),ISNUMBER(data_to_clean[[#This Row],[growth_formatted_%]]),ISNUMBER(data_to_clean[[#This Row],[workers]]),ISNUMBER(data_to_clean[[#This Row],[previous_workers]]),ISNUMBER(data_to_clean[[#This Row],[founded]]),ISNUMBER(data_to_clean[[#This Row],[yrs_on_list]]))</f>
        <v>1</v>
      </c>
    </row>
    <row r="2117" spans="1:17" x14ac:dyDescent="0.25">
      <c r="A2117">
        <v>2110</v>
      </c>
      <c r="B2117" t="s">
        <v>7928</v>
      </c>
      <c r="C2117" t="s">
        <v>1262</v>
      </c>
      <c r="D2117" t="str">
        <f>VLOOKUP(data_to_clean[[#This Row],[state]],abbreviation_table[],2,FALSE)</f>
        <v>South Carolina</v>
      </c>
      <c r="E2117" t="s">
        <v>1068</v>
      </c>
      <c r="F2117" t="str">
        <f>TRIM(LEFT(data_to_clean[[#This Row],[revenue]],FIND(" ",data_to_clean[[#This Row],[revenue]])))</f>
        <v>6.1</v>
      </c>
      <c r="G2117" t="str">
        <f>RIGHT(data_to_clean[[#This Row],[revenue]],LEN(data_to_clean[[#This Row],[revenue]])-FIND(" ",data_to_clean[[#This Row],[revenue]]))</f>
        <v>Million</v>
      </c>
      <c r="H2117" s="7">
        <f>VALUE(IF(data_to_clean[[#This Row],[multiplicity]]="Million",_xlfn.CONCAT(SUBSTITUTE(data_to_clean[[#This Row],[number]],".",""),"00000"),_xlfn.CONCAT(SUBSTITUTE(data_to_clean[[#This Row],[number]],".",""),"00000000")))</f>
        <v>6100000</v>
      </c>
      <c r="I2117" t="s">
        <v>7930</v>
      </c>
      <c r="J2117">
        <f>ROUND(VALUE(SUBSTITUTE(data_to_clean[[#This Row],[growth_%]],".",",")),0)</f>
        <v>191</v>
      </c>
      <c r="K2117" t="s">
        <v>156</v>
      </c>
      <c r="L2117">
        <v>134</v>
      </c>
      <c r="M2117">
        <v>22</v>
      </c>
      <c r="N2117">
        <v>2008</v>
      </c>
      <c r="O2117">
        <v>4</v>
      </c>
      <c r="P2117" t="s">
        <v>1299</v>
      </c>
      <c r="Q2117" t="b">
        <f>AND(ISNUMBER(data_to_clean[[#This Row],[revenue_formatted]]),ISNUMBER(data_to_clean[[#This Row],[growth_formatted_%]]),ISNUMBER(data_to_clean[[#This Row],[workers]]),ISNUMBER(data_to_clean[[#This Row],[previous_workers]]),ISNUMBER(data_to_clean[[#This Row],[founded]]),ISNUMBER(data_to_clean[[#This Row],[yrs_on_list]]))</f>
        <v>1</v>
      </c>
    </row>
    <row r="2118" spans="1:17" x14ac:dyDescent="0.25">
      <c r="A2118">
        <v>2111</v>
      </c>
      <c r="B2118" t="s">
        <v>7931</v>
      </c>
      <c r="C2118" t="s">
        <v>52</v>
      </c>
      <c r="D2118" t="str">
        <f>VLOOKUP(data_to_clean[[#This Row],[state]],abbreviation_table[],2,FALSE)</f>
        <v>Florida</v>
      </c>
      <c r="E2118" t="s">
        <v>7059</v>
      </c>
      <c r="F2118" t="str">
        <f>TRIM(LEFT(data_to_clean[[#This Row],[revenue]],FIND(" ",data_to_clean[[#This Row],[revenue]])))</f>
        <v>57.2</v>
      </c>
      <c r="G2118" t="str">
        <f>RIGHT(data_to_clean[[#This Row],[revenue]],LEN(data_to_clean[[#This Row],[revenue]])-FIND(" ",data_to_clean[[#This Row],[revenue]]))</f>
        <v>Million</v>
      </c>
      <c r="H2118" s="7">
        <f>VALUE(IF(data_to_clean[[#This Row],[multiplicity]]="Million",_xlfn.CONCAT(SUBSTITUTE(data_to_clean[[#This Row],[number]],".",""),"00000"),_xlfn.CONCAT(SUBSTITUTE(data_to_clean[[#This Row],[number]],".",""),"00000000")))</f>
        <v>57200000</v>
      </c>
      <c r="I2118" t="s">
        <v>7933</v>
      </c>
      <c r="J2118">
        <f>ROUND(VALUE(SUBSTITUTE(data_to_clean[[#This Row],[growth_%]],".",",")),0)</f>
        <v>191</v>
      </c>
      <c r="K2118" t="s">
        <v>181</v>
      </c>
      <c r="L2118">
        <v>228</v>
      </c>
      <c r="M2118">
        <v>105</v>
      </c>
      <c r="N2118">
        <v>1999</v>
      </c>
      <c r="O2118">
        <v>4</v>
      </c>
      <c r="P2118" t="s">
        <v>7934</v>
      </c>
      <c r="Q2118" t="b">
        <f>AND(ISNUMBER(data_to_clean[[#This Row],[revenue_formatted]]),ISNUMBER(data_to_clean[[#This Row],[growth_formatted_%]]),ISNUMBER(data_to_clean[[#This Row],[workers]]),ISNUMBER(data_to_clean[[#This Row],[previous_workers]]),ISNUMBER(data_to_clean[[#This Row],[founded]]),ISNUMBER(data_to_clean[[#This Row],[yrs_on_list]]))</f>
        <v>1</v>
      </c>
    </row>
    <row r="2119" spans="1:17" x14ac:dyDescent="0.25">
      <c r="A2119">
        <v>2112</v>
      </c>
      <c r="B2119" t="s">
        <v>7935</v>
      </c>
      <c r="C2119" t="s">
        <v>30</v>
      </c>
      <c r="D2119" t="str">
        <f>VLOOKUP(data_to_clean[[#This Row],[state]],abbreviation_table[],2,FALSE)</f>
        <v>Texas</v>
      </c>
      <c r="E2119" t="s">
        <v>362</v>
      </c>
      <c r="F2119" t="str">
        <f>TRIM(LEFT(data_to_clean[[#This Row],[revenue]],FIND(" ",data_to_clean[[#This Row],[revenue]])))</f>
        <v>42.4</v>
      </c>
      <c r="G2119" t="str">
        <f>RIGHT(data_to_clean[[#This Row],[revenue]],LEN(data_to_clean[[#This Row],[revenue]])-FIND(" ",data_to_clean[[#This Row],[revenue]]))</f>
        <v>Million</v>
      </c>
      <c r="H2119" s="7">
        <f>VALUE(IF(data_to_clean[[#This Row],[multiplicity]]="Million",_xlfn.CONCAT(SUBSTITUTE(data_to_clean[[#This Row],[number]],".",""),"00000"),_xlfn.CONCAT(SUBSTITUTE(data_to_clean[[#This Row],[number]],".",""),"00000000")))</f>
        <v>42400000</v>
      </c>
      <c r="I2119" t="s">
        <v>7937</v>
      </c>
      <c r="J2119">
        <f>ROUND(VALUE(SUBSTITUTE(data_to_clean[[#This Row],[growth_%]],".",",")),0)</f>
        <v>191</v>
      </c>
      <c r="K2119" t="s">
        <v>308</v>
      </c>
      <c r="L2119">
        <v>716</v>
      </c>
      <c r="M2119">
        <v>515</v>
      </c>
      <c r="N2119">
        <v>1997</v>
      </c>
      <c r="O2119">
        <v>4</v>
      </c>
      <c r="P2119" t="s">
        <v>7938</v>
      </c>
      <c r="Q2119" t="b">
        <f>AND(ISNUMBER(data_to_clean[[#This Row],[revenue_formatted]]),ISNUMBER(data_to_clean[[#This Row],[growth_formatted_%]]),ISNUMBER(data_to_clean[[#This Row],[workers]]),ISNUMBER(data_to_clean[[#This Row],[previous_workers]]),ISNUMBER(data_to_clean[[#This Row],[founded]]),ISNUMBER(data_to_clean[[#This Row],[yrs_on_list]]))</f>
        <v>1</v>
      </c>
    </row>
    <row r="2120" spans="1:17" x14ac:dyDescent="0.25">
      <c r="A2120">
        <v>2113</v>
      </c>
      <c r="B2120" t="s">
        <v>7939</v>
      </c>
      <c r="C2120" t="s">
        <v>341</v>
      </c>
      <c r="D2120" t="str">
        <f>VLOOKUP(data_to_clean[[#This Row],[state]],abbreviation_table[],2,FALSE)</f>
        <v>Massachusetts</v>
      </c>
      <c r="E2120" t="s">
        <v>1982</v>
      </c>
      <c r="F2120" t="str">
        <f>TRIM(LEFT(data_to_clean[[#This Row],[revenue]],FIND(" ",data_to_clean[[#This Row],[revenue]])))</f>
        <v>29.8</v>
      </c>
      <c r="G2120" t="str">
        <f>RIGHT(data_to_clean[[#This Row],[revenue]],LEN(data_to_clean[[#This Row],[revenue]])-FIND(" ",data_to_clean[[#This Row],[revenue]]))</f>
        <v>Million</v>
      </c>
      <c r="H2120" s="7">
        <f>VALUE(IF(data_to_clean[[#This Row],[multiplicity]]="Million",_xlfn.CONCAT(SUBSTITUTE(data_to_clean[[#This Row],[number]],".",""),"00000"),_xlfn.CONCAT(SUBSTITUTE(data_to_clean[[#This Row],[number]],".",""),"00000000")))</f>
        <v>29800000</v>
      </c>
      <c r="I2120" t="s">
        <v>7941</v>
      </c>
      <c r="J2120">
        <f>ROUND(VALUE(SUBSTITUTE(data_to_clean[[#This Row],[growth_%]],".",",")),0)</f>
        <v>191</v>
      </c>
      <c r="K2120" t="s">
        <v>107</v>
      </c>
      <c r="L2120">
        <v>100</v>
      </c>
      <c r="M2120">
        <v>25</v>
      </c>
      <c r="N2120">
        <v>2006</v>
      </c>
      <c r="O2120">
        <v>1</v>
      </c>
      <c r="P2120" t="s">
        <v>6804</v>
      </c>
      <c r="Q2120" t="b">
        <f>AND(ISNUMBER(data_to_clean[[#This Row],[revenue_formatted]]),ISNUMBER(data_to_clean[[#This Row],[growth_formatted_%]]),ISNUMBER(data_to_clean[[#This Row],[workers]]),ISNUMBER(data_to_clean[[#This Row],[previous_workers]]),ISNUMBER(data_to_clean[[#This Row],[founded]]),ISNUMBER(data_to_clean[[#This Row],[yrs_on_list]]))</f>
        <v>1</v>
      </c>
    </row>
    <row r="2121" spans="1:17" x14ac:dyDescent="0.25">
      <c r="A2121">
        <v>2114</v>
      </c>
      <c r="B2121" t="s">
        <v>7942</v>
      </c>
      <c r="C2121" t="s">
        <v>105</v>
      </c>
      <c r="D2121" t="str">
        <f>VLOOKUP(data_to_clean[[#This Row],[state]],abbreviation_table[],2,FALSE)</f>
        <v>New York</v>
      </c>
      <c r="E2121" t="s">
        <v>3077</v>
      </c>
      <c r="F2121" t="str">
        <f>TRIM(LEFT(data_to_clean[[#This Row],[revenue]],FIND(" ",data_to_clean[[#This Row],[revenue]])))</f>
        <v>17.8</v>
      </c>
      <c r="G2121" t="str">
        <f>RIGHT(data_to_clean[[#This Row],[revenue]],LEN(data_to_clean[[#This Row],[revenue]])-FIND(" ",data_to_clean[[#This Row],[revenue]]))</f>
        <v>Million</v>
      </c>
      <c r="H2121" s="7">
        <f>VALUE(IF(data_to_clean[[#This Row],[multiplicity]]="Million",_xlfn.CONCAT(SUBSTITUTE(data_to_clean[[#This Row],[number]],".",""),"00000"),_xlfn.CONCAT(SUBSTITUTE(data_to_clean[[#This Row],[number]],".",""),"00000000")))</f>
        <v>17800000</v>
      </c>
      <c r="I2121" t="s">
        <v>7944</v>
      </c>
      <c r="J2121">
        <f>ROUND(VALUE(SUBSTITUTE(data_to_clean[[#This Row],[growth_%]],".",",")),0)</f>
        <v>191</v>
      </c>
      <c r="K2121" t="s">
        <v>336</v>
      </c>
      <c r="L2121">
        <v>5</v>
      </c>
      <c r="M2121">
        <v>1</v>
      </c>
      <c r="N2121">
        <v>2009</v>
      </c>
      <c r="O2121">
        <v>2</v>
      </c>
      <c r="P2121" t="s">
        <v>5314</v>
      </c>
      <c r="Q2121" t="b">
        <f>AND(ISNUMBER(data_to_clean[[#This Row],[revenue_formatted]]),ISNUMBER(data_to_clean[[#This Row],[growth_formatted_%]]),ISNUMBER(data_to_clean[[#This Row],[workers]]),ISNUMBER(data_to_clean[[#This Row],[previous_workers]]),ISNUMBER(data_to_clean[[#This Row],[founded]]),ISNUMBER(data_to_clean[[#This Row],[yrs_on_list]]))</f>
        <v>1</v>
      </c>
    </row>
    <row r="2122" spans="1:17" x14ac:dyDescent="0.25">
      <c r="A2122">
        <v>2115</v>
      </c>
      <c r="B2122" t="s">
        <v>7945</v>
      </c>
      <c r="C2122" t="s">
        <v>30</v>
      </c>
      <c r="D2122" t="str">
        <f>VLOOKUP(data_to_clean[[#This Row],[state]],abbreviation_table[],2,FALSE)</f>
        <v>Texas</v>
      </c>
      <c r="E2122" t="s">
        <v>7947</v>
      </c>
      <c r="F2122" t="str">
        <f>TRIM(LEFT(data_to_clean[[#This Row],[revenue]],FIND(" ",data_to_clean[[#This Row],[revenue]])))</f>
        <v>18.2</v>
      </c>
      <c r="G2122" t="str">
        <f>RIGHT(data_to_clean[[#This Row],[revenue]],LEN(data_to_clean[[#This Row],[revenue]])-FIND(" ",data_to_clean[[#This Row],[revenue]]))</f>
        <v>Million</v>
      </c>
      <c r="H2122" s="7">
        <f>VALUE(IF(data_to_clean[[#This Row],[multiplicity]]="Million",_xlfn.CONCAT(SUBSTITUTE(data_to_clean[[#This Row],[number]],".",""),"00000"),_xlfn.CONCAT(SUBSTITUTE(data_to_clean[[#This Row],[number]],".",""),"00000000")))</f>
        <v>18200000</v>
      </c>
      <c r="I2122" t="s">
        <v>7948</v>
      </c>
      <c r="J2122">
        <f>ROUND(VALUE(SUBSTITUTE(data_to_clean[[#This Row],[growth_%]],".",",")),0)</f>
        <v>191</v>
      </c>
      <c r="K2122" t="s">
        <v>181</v>
      </c>
      <c r="L2122">
        <v>116</v>
      </c>
      <c r="M2122">
        <v>73</v>
      </c>
      <c r="N2122">
        <v>2008</v>
      </c>
      <c r="O2122">
        <v>5</v>
      </c>
      <c r="P2122" t="s">
        <v>1496</v>
      </c>
      <c r="Q2122" t="b">
        <f>AND(ISNUMBER(data_to_clean[[#This Row],[revenue_formatted]]),ISNUMBER(data_to_clean[[#This Row],[growth_formatted_%]]),ISNUMBER(data_to_clean[[#This Row],[workers]]),ISNUMBER(data_to_clean[[#This Row],[previous_workers]]),ISNUMBER(data_to_clean[[#This Row],[founded]]),ISNUMBER(data_to_clean[[#This Row],[yrs_on_list]]))</f>
        <v>1</v>
      </c>
    </row>
    <row r="2123" spans="1:17" x14ac:dyDescent="0.25">
      <c r="A2123">
        <v>2116</v>
      </c>
      <c r="B2123" t="s">
        <v>7949</v>
      </c>
      <c r="C2123" t="s">
        <v>503</v>
      </c>
      <c r="D2123" t="str">
        <f>VLOOKUP(data_to_clean[[#This Row],[state]],abbreviation_table[],2,FALSE)</f>
        <v>Illinois</v>
      </c>
      <c r="E2123" t="s">
        <v>1773</v>
      </c>
      <c r="F2123" t="str">
        <f>TRIM(LEFT(data_to_clean[[#This Row],[revenue]],FIND(" ",data_to_clean[[#This Row],[revenue]])))</f>
        <v>9.5</v>
      </c>
      <c r="G2123" t="str">
        <f>RIGHT(data_to_clean[[#This Row],[revenue]],LEN(data_to_clean[[#This Row],[revenue]])-FIND(" ",data_to_clean[[#This Row],[revenue]]))</f>
        <v>Million</v>
      </c>
      <c r="H2123" s="7">
        <f>VALUE(IF(data_to_clean[[#This Row],[multiplicity]]="Million",_xlfn.CONCAT(SUBSTITUTE(data_to_clean[[#This Row],[number]],".",""),"00000"),_xlfn.CONCAT(SUBSTITUTE(data_to_clean[[#This Row],[number]],".",""),"00000000")))</f>
        <v>9500000</v>
      </c>
      <c r="I2123" t="s">
        <v>7951</v>
      </c>
      <c r="J2123">
        <f>ROUND(VALUE(SUBSTITUTE(data_to_clean[[#This Row],[growth_%]],".",",")),0)</f>
        <v>190</v>
      </c>
      <c r="K2123" t="s">
        <v>107</v>
      </c>
      <c r="L2123">
        <v>34</v>
      </c>
      <c r="M2123">
        <v>18</v>
      </c>
      <c r="N2123">
        <v>2012</v>
      </c>
      <c r="O2123">
        <v>3</v>
      </c>
      <c r="P2123" t="s">
        <v>506</v>
      </c>
      <c r="Q2123" t="b">
        <f>AND(ISNUMBER(data_to_clean[[#This Row],[revenue_formatted]]),ISNUMBER(data_to_clean[[#This Row],[growth_formatted_%]]),ISNUMBER(data_to_clean[[#This Row],[workers]]),ISNUMBER(data_to_clean[[#This Row],[previous_workers]]),ISNUMBER(data_to_clean[[#This Row],[founded]]),ISNUMBER(data_to_clean[[#This Row],[yrs_on_list]]))</f>
        <v>1</v>
      </c>
    </row>
    <row r="2124" spans="1:17" x14ac:dyDescent="0.25">
      <c r="A2124">
        <v>2117</v>
      </c>
      <c r="B2124" t="s">
        <v>7952</v>
      </c>
      <c r="C2124" t="s">
        <v>30</v>
      </c>
      <c r="D2124" t="str">
        <f>VLOOKUP(data_to_clean[[#This Row],[state]],abbreviation_table[],2,FALSE)</f>
        <v>Texas</v>
      </c>
      <c r="E2124" t="s">
        <v>4418</v>
      </c>
      <c r="F2124" t="str">
        <f>TRIM(LEFT(data_to_clean[[#This Row],[revenue]],FIND(" ",data_to_clean[[#This Row],[revenue]])))</f>
        <v>16.6</v>
      </c>
      <c r="G2124" t="str">
        <f>RIGHT(data_to_clean[[#This Row],[revenue]],LEN(data_to_clean[[#This Row],[revenue]])-FIND(" ",data_to_clean[[#This Row],[revenue]]))</f>
        <v>Million</v>
      </c>
      <c r="H2124" s="7">
        <f>VALUE(IF(data_to_clean[[#This Row],[multiplicity]]="Million",_xlfn.CONCAT(SUBSTITUTE(data_to_clean[[#This Row],[number]],".",""),"00000"),_xlfn.CONCAT(SUBSTITUTE(data_to_clean[[#This Row],[number]],".",""),"00000000")))</f>
        <v>16600000</v>
      </c>
      <c r="I2124" t="s">
        <v>7954</v>
      </c>
      <c r="J2124">
        <f>ROUND(VALUE(SUBSTITUTE(data_to_clean[[#This Row],[growth_%]],".",",")),0)</f>
        <v>190</v>
      </c>
      <c r="K2124" t="s">
        <v>156</v>
      </c>
      <c r="L2124">
        <v>110</v>
      </c>
      <c r="M2124">
        <v>41</v>
      </c>
      <c r="N2124">
        <v>2012</v>
      </c>
      <c r="O2124">
        <v>3</v>
      </c>
      <c r="P2124" t="s">
        <v>3412</v>
      </c>
      <c r="Q2124" t="b">
        <f>AND(ISNUMBER(data_to_clean[[#This Row],[revenue_formatted]]),ISNUMBER(data_to_clean[[#This Row],[growth_formatted_%]]),ISNUMBER(data_to_clean[[#This Row],[workers]]),ISNUMBER(data_to_clean[[#This Row],[previous_workers]]),ISNUMBER(data_to_clean[[#This Row],[founded]]),ISNUMBER(data_to_clean[[#This Row],[yrs_on_list]]))</f>
        <v>1</v>
      </c>
    </row>
    <row r="2125" spans="1:17" x14ac:dyDescent="0.25">
      <c r="A2125">
        <v>2118</v>
      </c>
      <c r="B2125" t="s">
        <v>7955</v>
      </c>
      <c r="C2125" t="s">
        <v>30</v>
      </c>
      <c r="D2125" t="str">
        <f>VLOOKUP(data_to_clean[[#This Row],[state]],abbreviation_table[],2,FALSE)</f>
        <v>Texas</v>
      </c>
      <c r="E2125" t="s">
        <v>261</v>
      </c>
      <c r="F2125" t="str">
        <f>TRIM(LEFT(data_to_clean[[#This Row],[revenue]],FIND(" ",data_to_clean[[#This Row],[revenue]])))</f>
        <v>8.3</v>
      </c>
      <c r="G2125" t="str">
        <f>RIGHT(data_to_clean[[#This Row],[revenue]],LEN(data_to_clean[[#This Row],[revenue]])-FIND(" ",data_to_clean[[#This Row],[revenue]]))</f>
        <v>Million</v>
      </c>
      <c r="H2125" s="7">
        <f>VALUE(IF(data_to_clean[[#This Row],[multiplicity]]="Million",_xlfn.CONCAT(SUBSTITUTE(data_to_clean[[#This Row],[number]],".",""),"00000"),_xlfn.CONCAT(SUBSTITUTE(data_to_clean[[#This Row],[number]],".",""),"00000000")))</f>
        <v>8300000</v>
      </c>
      <c r="I2125" t="s">
        <v>7957</v>
      </c>
      <c r="J2125">
        <f>ROUND(VALUE(SUBSTITUTE(data_to_clean[[#This Row],[growth_%]],".",",")),0)</f>
        <v>190</v>
      </c>
      <c r="K2125" t="s">
        <v>156</v>
      </c>
      <c r="L2125">
        <v>36</v>
      </c>
      <c r="M2125">
        <v>20</v>
      </c>
      <c r="N2125">
        <v>2000</v>
      </c>
      <c r="O2125">
        <v>3</v>
      </c>
      <c r="P2125" t="s">
        <v>34</v>
      </c>
      <c r="Q2125" t="b">
        <f>AND(ISNUMBER(data_to_clean[[#This Row],[revenue_formatted]]),ISNUMBER(data_to_clean[[#This Row],[growth_formatted_%]]),ISNUMBER(data_to_clean[[#This Row],[workers]]),ISNUMBER(data_to_clean[[#This Row],[previous_workers]]),ISNUMBER(data_to_clean[[#This Row],[founded]]),ISNUMBER(data_to_clean[[#This Row],[yrs_on_list]]))</f>
        <v>1</v>
      </c>
    </row>
    <row r="2126" spans="1:17" x14ac:dyDescent="0.25">
      <c r="A2126">
        <v>2119</v>
      </c>
      <c r="B2126" t="s">
        <v>7958</v>
      </c>
      <c r="C2126" t="s">
        <v>341</v>
      </c>
      <c r="D2126" t="str">
        <f>VLOOKUP(data_to_clean[[#This Row],[state]],abbreviation_table[],2,FALSE)</f>
        <v>Massachusetts</v>
      </c>
      <c r="E2126" t="s">
        <v>1580</v>
      </c>
      <c r="F2126" t="str">
        <f>TRIM(LEFT(data_to_clean[[#This Row],[revenue]],FIND(" ",data_to_clean[[#This Row],[revenue]])))</f>
        <v>35.3</v>
      </c>
      <c r="G2126" t="str">
        <f>RIGHT(data_to_clean[[#This Row],[revenue]],LEN(data_to_clean[[#This Row],[revenue]])-FIND(" ",data_to_clean[[#This Row],[revenue]]))</f>
        <v>Million</v>
      </c>
      <c r="H2126" s="7">
        <f>VALUE(IF(data_to_clean[[#This Row],[multiplicity]]="Million",_xlfn.CONCAT(SUBSTITUTE(data_to_clean[[#This Row],[number]],".",""),"00000"),_xlfn.CONCAT(SUBSTITUTE(data_to_clean[[#This Row],[number]],".",""),"00000000")))</f>
        <v>35300000</v>
      </c>
      <c r="I2126" t="s">
        <v>7960</v>
      </c>
      <c r="J2126">
        <f>ROUND(VALUE(SUBSTITUTE(data_to_clean[[#This Row],[growth_%]],".",",")),0)</f>
        <v>190</v>
      </c>
      <c r="K2126" t="s">
        <v>211</v>
      </c>
      <c r="L2126">
        <v>48</v>
      </c>
      <c r="M2126">
        <v>24</v>
      </c>
      <c r="N2126">
        <v>2009</v>
      </c>
      <c r="O2126">
        <v>3</v>
      </c>
      <c r="P2126" t="s">
        <v>7961</v>
      </c>
      <c r="Q2126" t="b">
        <f>AND(ISNUMBER(data_to_clean[[#This Row],[revenue_formatted]]),ISNUMBER(data_to_clean[[#This Row],[growth_formatted_%]]),ISNUMBER(data_to_clean[[#This Row],[workers]]),ISNUMBER(data_to_clean[[#This Row],[previous_workers]]),ISNUMBER(data_to_clean[[#This Row],[founded]]),ISNUMBER(data_to_clean[[#This Row],[yrs_on_list]]))</f>
        <v>1</v>
      </c>
    </row>
    <row r="2127" spans="1:17" x14ac:dyDescent="0.25">
      <c r="A2127">
        <v>2120</v>
      </c>
      <c r="B2127" t="s">
        <v>7962</v>
      </c>
      <c r="C2127" t="s">
        <v>80</v>
      </c>
      <c r="D2127" t="str">
        <f>VLOOKUP(data_to_clean[[#This Row],[state]],abbreviation_table[],2,FALSE)</f>
        <v>California</v>
      </c>
      <c r="E2127" t="s">
        <v>111</v>
      </c>
      <c r="F2127" t="str">
        <f>TRIM(LEFT(data_to_clean[[#This Row],[revenue]],FIND(" ",data_to_clean[[#This Row],[revenue]])))</f>
        <v>17.3</v>
      </c>
      <c r="G2127" t="str">
        <f>RIGHT(data_to_clean[[#This Row],[revenue]],LEN(data_to_clean[[#This Row],[revenue]])-FIND(" ",data_to_clean[[#This Row],[revenue]]))</f>
        <v>Million</v>
      </c>
      <c r="H2127" s="7">
        <f>VALUE(IF(data_to_clean[[#This Row],[multiplicity]]="Million",_xlfn.CONCAT(SUBSTITUTE(data_to_clean[[#This Row],[number]],".",""),"00000"),_xlfn.CONCAT(SUBSTITUTE(data_to_clean[[#This Row],[number]],".",""),"00000000")))</f>
        <v>17300000</v>
      </c>
      <c r="I2127" t="s">
        <v>7964</v>
      </c>
      <c r="J2127">
        <f>ROUND(VALUE(SUBSTITUTE(data_to_clean[[#This Row],[growth_%]],".",",")),0)</f>
        <v>190</v>
      </c>
      <c r="K2127" t="s">
        <v>336</v>
      </c>
      <c r="L2127">
        <v>28</v>
      </c>
      <c r="M2127">
        <v>15</v>
      </c>
      <c r="N2127">
        <v>2006</v>
      </c>
      <c r="O2127">
        <v>2</v>
      </c>
      <c r="P2127" t="s">
        <v>7965</v>
      </c>
      <c r="Q2127" t="b">
        <f>AND(ISNUMBER(data_to_clean[[#This Row],[revenue_formatted]]),ISNUMBER(data_to_clean[[#This Row],[growth_formatted_%]]),ISNUMBER(data_to_clean[[#This Row],[workers]]),ISNUMBER(data_to_clean[[#This Row],[previous_workers]]),ISNUMBER(data_to_clean[[#This Row],[founded]]),ISNUMBER(data_to_clean[[#This Row],[yrs_on_list]]))</f>
        <v>1</v>
      </c>
    </row>
    <row r="2128" spans="1:17" x14ac:dyDescent="0.25">
      <c r="A2128">
        <v>2121</v>
      </c>
      <c r="B2128" t="s">
        <v>7966</v>
      </c>
      <c r="C2128" t="s">
        <v>52</v>
      </c>
      <c r="D2128" t="str">
        <f>VLOOKUP(data_to_clean[[#This Row],[state]],abbreviation_table[],2,FALSE)</f>
        <v>Florida</v>
      </c>
      <c r="E2128" t="s">
        <v>1207</v>
      </c>
      <c r="F2128" t="str">
        <f>TRIM(LEFT(data_to_clean[[#This Row],[revenue]],FIND(" ",data_to_clean[[#This Row],[revenue]])))</f>
        <v>10.1</v>
      </c>
      <c r="G2128" t="str">
        <f>RIGHT(data_to_clean[[#This Row],[revenue]],LEN(data_to_clean[[#This Row],[revenue]])-FIND(" ",data_to_clean[[#This Row],[revenue]]))</f>
        <v>Million</v>
      </c>
      <c r="H2128" s="7">
        <f>VALUE(IF(data_to_clean[[#This Row],[multiplicity]]="Million",_xlfn.CONCAT(SUBSTITUTE(data_to_clean[[#This Row],[number]],".",""),"00000"),_xlfn.CONCAT(SUBSTITUTE(data_to_clean[[#This Row],[number]],".",""),"00000000")))</f>
        <v>10100000</v>
      </c>
      <c r="I2128" t="s">
        <v>7968</v>
      </c>
      <c r="J2128">
        <f>ROUND(VALUE(SUBSTITUTE(data_to_clean[[#This Row],[growth_%]],".",",")),0)</f>
        <v>190</v>
      </c>
      <c r="K2128" t="s">
        <v>336</v>
      </c>
      <c r="L2128">
        <v>101</v>
      </c>
      <c r="M2128">
        <v>54</v>
      </c>
      <c r="N2128">
        <v>2009</v>
      </c>
      <c r="O2128">
        <v>5</v>
      </c>
      <c r="P2128" t="s">
        <v>1004</v>
      </c>
      <c r="Q2128" t="b">
        <f>AND(ISNUMBER(data_to_clean[[#This Row],[revenue_formatted]]),ISNUMBER(data_to_clean[[#This Row],[growth_formatted_%]]),ISNUMBER(data_to_clean[[#This Row],[workers]]),ISNUMBER(data_to_clean[[#This Row],[previous_workers]]),ISNUMBER(data_to_clean[[#This Row],[founded]]),ISNUMBER(data_to_clean[[#This Row],[yrs_on_list]]))</f>
        <v>1</v>
      </c>
    </row>
    <row r="2129" spans="1:17" x14ac:dyDescent="0.25">
      <c r="A2129">
        <v>2122</v>
      </c>
      <c r="B2129" t="s">
        <v>7969</v>
      </c>
      <c r="C2129" t="s">
        <v>86</v>
      </c>
      <c r="D2129" t="str">
        <f>VLOOKUP(data_to_clean[[#This Row],[state]],abbreviation_table[],2,FALSE)</f>
        <v>Colorado</v>
      </c>
      <c r="E2129" t="s">
        <v>528</v>
      </c>
      <c r="F2129" t="str">
        <f>TRIM(LEFT(data_to_clean[[#This Row],[revenue]],FIND(" ",data_to_clean[[#This Row],[revenue]])))</f>
        <v>7.4</v>
      </c>
      <c r="G2129" t="str">
        <f>RIGHT(data_to_clean[[#This Row],[revenue]],LEN(data_to_clean[[#This Row],[revenue]])-FIND(" ",data_to_clean[[#This Row],[revenue]]))</f>
        <v>Million</v>
      </c>
      <c r="H2129" s="7">
        <f>VALUE(IF(data_to_clean[[#This Row],[multiplicity]]="Million",_xlfn.CONCAT(SUBSTITUTE(data_to_clean[[#This Row],[number]],".",""),"00000"),_xlfn.CONCAT(SUBSTITUTE(data_to_clean[[#This Row],[number]],".",""),"00000000")))</f>
        <v>7400000</v>
      </c>
      <c r="I2129" t="s">
        <v>7971</v>
      </c>
      <c r="J2129">
        <f>ROUND(VALUE(SUBSTITUTE(data_to_clean[[#This Row],[growth_%]],".",",")),0)</f>
        <v>190</v>
      </c>
      <c r="K2129" t="s">
        <v>18</v>
      </c>
      <c r="L2129">
        <v>74</v>
      </c>
      <c r="M2129">
        <v>25</v>
      </c>
      <c r="N2129">
        <v>1997</v>
      </c>
      <c r="O2129">
        <v>3</v>
      </c>
      <c r="P2129" t="s">
        <v>2861</v>
      </c>
      <c r="Q2129" t="b">
        <f>AND(ISNUMBER(data_to_clean[[#This Row],[revenue_formatted]]),ISNUMBER(data_to_clean[[#This Row],[growth_formatted_%]]),ISNUMBER(data_to_clean[[#This Row],[workers]]),ISNUMBER(data_to_clean[[#This Row],[previous_workers]]),ISNUMBER(data_to_clean[[#This Row],[founded]]),ISNUMBER(data_to_clean[[#This Row],[yrs_on_list]]))</f>
        <v>1</v>
      </c>
    </row>
    <row r="2130" spans="1:17" x14ac:dyDescent="0.25">
      <c r="A2130">
        <v>2123</v>
      </c>
      <c r="B2130" t="s">
        <v>7972</v>
      </c>
      <c r="C2130" t="s">
        <v>860</v>
      </c>
      <c r="D2130" t="str">
        <f>VLOOKUP(data_to_clean[[#This Row],[state]],abbreviation_table[],2,FALSE)</f>
        <v>Indiana</v>
      </c>
      <c r="E2130" t="s">
        <v>2013</v>
      </c>
      <c r="F2130" t="str">
        <f>TRIM(LEFT(data_to_clean[[#This Row],[revenue]],FIND(" ",data_to_clean[[#This Row],[revenue]])))</f>
        <v>7.5</v>
      </c>
      <c r="G2130" t="str">
        <f>RIGHT(data_to_clean[[#This Row],[revenue]],LEN(data_to_clean[[#This Row],[revenue]])-FIND(" ",data_to_clean[[#This Row],[revenue]]))</f>
        <v>Million</v>
      </c>
      <c r="H2130" s="7">
        <f>VALUE(IF(data_to_clean[[#This Row],[multiplicity]]="Million",_xlfn.CONCAT(SUBSTITUTE(data_to_clean[[#This Row],[number]],".",""),"00000"),_xlfn.CONCAT(SUBSTITUTE(data_to_clean[[#This Row],[number]],".",""),"00000000")))</f>
        <v>7500000</v>
      </c>
      <c r="I2130" t="s">
        <v>7974</v>
      </c>
      <c r="J2130">
        <f>ROUND(VALUE(SUBSTITUTE(data_to_clean[[#This Row],[growth_%]],".",",")),0)</f>
        <v>189</v>
      </c>
      <c r="K2130" t="s">
        <v>107</v>
      </c>
      <c r="L2130">
        <v>40</v>
      </c>
      <c r="M2130">
        <v>25</v>
      </c>
      <c r="N2130">
        <v>2008</v>
      </c>
      <c r="O2130">
        <v>1</v>
      </c>
      <c r="P2130" t="s">
        <v>6189</v>
      </c>
      <c r="Q2130" t="b">
        <f>AND(ISNUMBER(data_to_clean[[#This Row],[revenue_formatted]]),ISNUMBER(data_to_clean[[#This Row],[growth_formatted_%]]),ISNUMBER(data_to_clean[[#This Row],[workers]]),ISNUMBER(data_to_clean[[#This Row],[previous_workers]]),ISNUMBER(data_to_clean[[#This Row],[founded]]),ISNUMBER(data_to_clean[[#This Row],[yrs_on_list]]))</f>
        <v>1</v>
      </c>
    </row>
    <row r="2131" spans="1:17" x14ac:dyDescent="0.25">
      <c r="A2131">
        <v>2124</v>
      </c>
      <c r="B2131" t="s">
        <v>7975</v>
      </c>
      <c r="C2131" t="s">
        <v>30</v>
      </c>
      <c r="D2131" t="str">
        <f>VLOOKUP(data_to_clean[[#This Row],[state]],abbreviation_table[],2,FALSE)</f>
        <v>Texas</v>
      </c>
      <c r="E2131" t="s">
        <v>7977</v>
      </c>
      <c r="F2131" t="str">
        <f>TRIM(LEFT(data_to_clean[[#This Row],[revenue]],FIND(" ",data_to_clean[[#This Row],[revenue]])))</f>
        <v>76.8</v>
      </c>
      <c r="G2131" t="str">
        <f>RIGHT(data_to_clean[[#This Row],[revenue]],LEN(data_to_clean[[#This Row],[revenue]])-FIND(" ",data_to_clean[[#This Row],[revenue]]))</f>
        <v>Million</v>
      </c>
      <c r="H2131" s="7">
        <f>VALUE(IF(data_to_clean[[#This Row],[multiplicity]]="Million",_xlfn.CONCAT(SUBSTITUTE(data_to_clean[[#This Row],[number]],".",""),"00000"),_xlfn.CONCAT(SUBSTITUTE(data_to_clean[[#This Row],[number]],".",""),"00000000")))</f>
        <v>76800000</v>
      </c>
      <c r="I2131" t="s">
        <v>7978</v>
      </c>
      <c r="J2131">
        <f>ROUND(VALUE(SUBSTITUTE(data_to_clean[[#This Row],[growth_%]],".",",")),0)</f>
        <v>189</v>
      </c>
      <c r="K2131" t="s">
        <v>18</v>
      </c>
      <c r="L2131">
        <v>102</v>
      </c>
      <c r="M2131">
        <v>30</v>
      </c>
      <c r="N2131">
        <v>2001</v>
      </c>
      <c r="O2131">
        <v>1</v>
      </c>
      <c r="P2131" t="s">
        <v>258</v>
      </c>
      <c r="Q2131" t="b">
        <f>AND(ISNUMBER(data_to_clean[[#This Row],[revenue_formatted]]),ISNUMBER(data_to_clean[[#This Row],[growth_formatted_%]]),ISNUMBER(data_to_clean[[#This Row],[workers]]),ISNUMBER(data_to_clean[[#This Row],[previous_workers]]),ISNUMBER(data_to_clean[[#This Row],[founded]]),ISNUMBER(data_to_clean[[#This Row],[yrs_on_list]]))</f>
        <v>1</v>
      </c>
    </row>
    <row r="2132" spans="1:17" x14ac:dyDescent="0.25">
      <c r="A2132">
        <v>2125</v>
      </c>
      <c r="B2132" t="s">
        <v>7979</v>
      </c>
      <c r="C2132" t="s">
        <v>15</v>
      </c>
      <c r="D2132" t="str">
        <f>VLOOKUP(data_to_clean[[#This Row],[state]],abbreviation_table[],2,FALSE)</f>
        <v>Arizona</v>
      </c>
      <c r="E2132" t="s">
        <v>5865</v>
      </c>
      <c r="F2132" t="str">
        <f>TRIM(LEFT(data_to_clean[[#This Row],[revenue]],FIND(" ",data_to_clean[[#This Row],[revenue]])))</f>
        <v>27.7</v>
      </c>
      <c r="G2132" t="str">
        <f>RIGHT(data_to_clean[[#This Row],[revenue]],LEN(data_to_clean[[#This Row],[revenue]])-FIND(" ",data_to_clean[[#This Row],[revenue]]))</f>
        <v>Million</v>
      </c>
      <c r="H2132" s="7">
        <f>VALUE(IF(data_to_clean[[#This Row],[multiplicity]]="Million",_xlfn.CONCAT(SUBSTITUTE(data_to_clean[[#This Row],[number]],".",""),"00000"),_xlfn.CONCAT(SUBSTITUTE(data_to_clean[[#This Row],[number]],".",""),"00000000")))</f>
        <v>27700000</v>
      </c>
      <c r="I2132" t="s">
        <v>7981</v>
      </c>
      <c r="J2132">
        <f>ROUND(VALUE(SUBSTITUTE(data_to_clean[[#This Row],[growth_%]],".",",")),0)</f>
        <v>189</v>
      </c>
      <c r="K2132" t="s">
        <v>336</v>
      </c>
      <c r="L2132">
        <v>83</v>
      </c>
      <c r="M2132">
        <v>35</v>
      </c>
      <c r="N2132">
        <v>1996</v>
      </c>
      <c r="O2132">
        <v>3</v>
      </c>
      <c r="P2132" t="s">
        <v>4200</v>
      </c>
      <c r="Q2132" t="b">
        <f>AND(ISNUMBER(data_to_clean[[#This Row],[revenue_formatted]]),ISNUMBER(data_to_clean[[#This Row],[growth_formatted_%]]),ISNUMBER(data_to_clean[[#This Row],[workers]]),ISNUMBER(data_to_clean[[#This Row],[previous_workers]]),ISNUMBER(data_to_clean[[#This Row],[founded]]),ISNUMBER(data_to_clean[[#This Row],[yrs_on_list]]))</f>
        <v>1</v>
      </c>
    </row>
    <row r="2133" spans="1:17" x14ac:dyDescent="0.25">
      <c r="A2133">
        <v>2126</v>
      </c>
      <c r="B2133" t="s">
        <v>7982</v>
      </c>
      <c r="C2133" t="s">
        <v>66</v>
      </c>
      <c r="D2133" t="str">
        <f>VLOOKUP(data_to_clean[[#This Row],[state]],abbreviation_table[],2,FALSE)</f>
        <v>Virginia</v>
      </c>
      <c r="E2133" t="s">
        <v>7984</v>
      </c>
      <c r="F2133" t="str">
        <f>TRIM(LEFT(data_to_clean[[#This Row],[revenue]],FIND(" ",data_to_clean[[#This Row],[revenue]])))</f>
        <v>321.4</v>
      </c>
      <c r="G2133" t="str">
        <f>RIGHT(data_to_clean[[#This Row],[revenue]],LEN(data_to_clean[[#This Row],[revenue]])-FIND(" ",data_to_clean[[#This Row],[revenue]]))</f>
        <v>Million</v>
      </c>
      <c r="H2133" s="7">
        <f>VALUE(IF(data_to_clean[[#This Row],[multiplicity]]="Million",_xlfn.CONCAT(SUBSTITUTE(data_to_clean[[#This Row],[number]],".",""),"00000"),_xlfn.CONCAT(SUBSTITUTE(data_to_clean[[#This Row],[number]],".",""),"00000000")))</f>
        <v>321400000</v>
      </c>
      <c r="I2133" t="s">
        <v>7985</v>
      </c>
      <c r="J2133">
        <f>ROUND(VALUE(SUBSTITUTE(data_to_clean[[#This Row],[growth_%]],".",",")),0)</f>
        <v>189</v>
      </c>
      <c r="K2133" t="s">
        <v>289</v>
      </c>
      <c r="L2133">
        <v>246</v>
      </c>
      <c r="M2133">
        <v>139</v>
      </c>
      <c r="N2133">
        <v>2011</v>
      </c>
      <c r="O2133">
        <v>4</v>
      </c>
      <c r="P2133" t="s">
        <v>591</v>
      </c>
      <c r="Q2133" t="b">
        <f>AND(ISNUMBER(data_to_clean[[#This Row],[revenue_formatted]]),ISNUMBER(data_to_clean[[#This Row],[growth_formatted_%]]),ISNUMBER(data_to_clean[[#This Row],[workers]]),ISNUMBER(data_to_clean[[#This Row],[previous_workers]]),ISNUMBER(data_to_clean[[#This Row],[founded]]),ISNUMBER(data_to_clean[[#This Row],[yrs_on_list]]))</f>
        <v>1</v>
      </c>
    </row>
    <row r="2134" spans="1:17" x14ac:dyDescent="0.25">
      <c r="A2134">
        <v>2127</v>
      </c>
      <c r="B2134" t="s">
        <v>7986</v>
      </c>
      <c r="C2134" t="s">
        <v>503</v>
      </c>
      <c r="D2134" t="str">
        <f>VLOOKUP(data_to_clean[[#This Row],[state]],abbreviation_table[],2,FALSE)</f>
        <v>Illinois</v>
      </c>
      <c r="E2134" t="s">
        <v>1251</v>
      </c>
      <c r="F2134" t="str">
        <f>TRIM(LEFT(data_to_clean[[#This Row],[revenue]],FIND(" ",data_to_clean[[#This Row],[revenue]])))</f>
        <v>71.6</v>
      </c>
      <c r="G2134" t="str">
        <f>RIGHT(data_to_clean[[#This Row],[revenue]],LEN(data_to_clean[[#This Row],[revenue]])-FIND(" ",data_to_clean[[#This Row],[revenue]]))</f>
        <v>Million</v>
      </c>
      <c r="H2134" s="7">
        <f>VALUE(IF(data_to_clean[[#This Row],[multiplicity]]="Million",_xlfn.CONCAT(SUBSTITUTE(data_to_clean[[#This Row],[number]],".",""),"00000"),_xlfn.CONCAT(SUBSTITUTE(data_to_clean[[#This Row],[number]],".",""),"00000000")))</f>
        <v>71600000</v>
      </c>
      <c r="I2134" t="s">
        <v>7988</v>
      </c>
      <c r="J2134">
        <f>ROUND(VALUE(SUBSTITUTE(data_to_clean[[#This Row],[growth_%]],".",",")),0)</f>
        <v>189</v>
      </c>
      <c r="K2134" t="s">
        <v>18</v>
      </c>
      <c r="L2134">
        <v>138</v>
      </c>
      <c r="M2134">
        <v>77</v>
      </c>
      <c r="N2134">
        <v>1999</v>
      </c>
      <c r="O2134">
        <v>5</v>
      </c>
      <c r="P2134" t="s">
        <v>506</v>
      </c>
      <c r="Q2134" t="b">
        <f>AND(ISNUMBER(data_to_clean[[#This Row],[revenue_formatted]]),ISNUMBER(data_to_clean[[#This Row],[growth_formatted_%]]),ISNUMBER(data_to_clean[[#This Row],[workers]]),ISNUMBER(data_to_clean[[#This Row],[previous_workers]]),ISNUMBER(data_to_clean[[#This Row],[founded]]),ISNUMBER(data_to_clean[[#This Row],[yrs_on_list]]))</f>
        <v>1</v>
      </c>
    </row>
    <row r="2135" spans="1:17" x14ac:dyDescent="0.25">
      <c r="A2135">
        <v>2128</v>
      </c>
      <c r="B2135" t="s">
        <v>7989</v>
      </c>
      <c r="C2135" t="s">
        <v>80</v>
      </c>
      <c r="D2135" t="str">
        <f>VLOOKUP(data_to_clean[[#This Row],[state]],abbreviation_table[],2,FALSE)</f>
        <v>California</v>
      </c>
      <c r="E2135" t="s">
        <v>2013</v>
      </c>
      <c r="F2135" t="str">
        <f>TRIM(LEFT(data_to_clean[[#This Row],[revenue]],FIND(" ",data_to_clean[[#This Row],[revenue]])))</f>
        <v>7.5</v>
      </c>
      <c r="G2135" t="str">
        <f>RIGHT(data_to_clean[[#This Row],[revenue]],LEN(data_to_clean[[#This Row],[revenue]])-FIND(" ",data_to_clean[[#This Row],[revenue]]))</f>
        <v>Million</v>
      </c>
      <c r="H2135" s="7">
        <f>VALUE(IF(data_to_clean[[#This Row],[multiplicity]]="Million",_xlfn.CONCAT(SUBSTITUTE(data_to_clean[[#This Row],[number]],".",""),"00000"),_xlfn.CONCAT(SUBSTITUTE(data_to_clean[[#This Row],[number]],".",""),"00000000")))</f>
        <v>7500000</v>
      </c>
      <c r="I2135" t="s">
        <v>7991</v>
      </c>
      <c r="J2135">
        <f>ROUND(VALUE(SUBSTITUTE(data_to_clean[[#This Row],[growth_%]],".",",")),0)</f>
        <v>189</v>
      </c>
      <c r="K2135" t="s">
        <v>107</v>
      </c>
      <c r="L2135">
        <v>45</v>
      </c>
      <c r="M2135">
        <v>18</v>
      </c>
      <c r="N2135">
        <v>2007</v>
      </c>
      <c r="O2135">
        <v>1</v>
      </c>
      <c r="P2135" t="s">
        <v>7992</v>
      </c>
      <c r="Q2135" t="b">
        <f>AND(ISNUMBER(data_to_clean[[#This Row],[revenue_formatted]]),ISNUMBER(data_to_clean[[#This Row],[growth_formatted_%]]),ISNUMBER(data_to_clean[[#This Row],[workers]]),ISNUMBER(data_to_clean[[#This Row],[previous_workers]]),ISNUMBER(data_to_clean[[#This Row],[founded]]),ISNUMBER(data_to_clean[[#This Row],[yrs_on_list]]))</f>
        <v>1</v>
      </c>
    </row>
    <row r="2136" spans="1:17" x14ac:dyDescent="0.25">
      <c r="A2136">
        <v>2129</v>
      </c>
      <c r="B2136" t="s">
        <v>7993</v>
      </c>
      <c r="C2136" t="s">
        <v>80</v>
      </c>
      <c r="D2136" t="str">
        <f>VLOOKUP(data_to_clean[[#This Row],[state]],abbreviation_table[],2,FALSE)</f>
        <v>California</v>
      </c>
      <c r="E2136" t="s">
        <v>3368</v>
      </c>
      <c r="F2136" t="str">
        <f>TRIM(LEFT(data_to_clean[[#This Row],[revenue]],FIND(" ",data_to_clean[[#This Row],[revenue]])))</f>
        <v>24.3</v>
      </c>
      <c r="G2136" t="str">
        <f>RIGHT(data_to_clean[[#This Row],[revenue]],LEN(data_to_clean[[#This Row],[revenue]])-FIND(" ",data_to_clean[[#This Row],[revenue]]))</f>
        <v>Million</v>
      </c>
      <c r="H2136" s="7">
        <f>VALUE(IF(data_to_clean[[#This Row],[multiplicity]]="Million",_xlfn.CONCAT(SUBSTITUTE(data_to_clean[[#This Row],[number]],".",""),"00000"),_xlfn.CONCAT(SUBSTITUTE(data_to_clean[[#This Row],[number]],".",""),"00000000")))</f>
        <v>24300000</v>
      </c>
      <c r="I2136" t="s">
        <v>7995</v>
      </c>
      <c r="J2136">
        <f>ROUND(VALUE(SUBSTITUTE(data_to_clean[[#This Row],[growth_%]],".",",")),0)</f>
        <v>189</v>
      </c>
      <c r="K2136" t="s">
        <v>156</v>
      </c>
      <c r="L2136">
        <v>138</v>
      </c>
      <c r="M2136">
        <v>86</v>
      </c>
      <c r="N2136">
        <v>2010</v>
      </c>
      <c r="O2136">
        <v>1</v>
      </c>
      <c r="P2136" t="s">
        <v>163</v>
      </c>
      <c r="Q2136" t="b">
        <f>AND(ISNUMBER(data_to_clean[[#This Row],[revenue_formatted]]),ISNUMBER(data_to_clean[[#This Row],[growth_formatted_%]]),ISNUMBER(data_to_clean[[#This Row],[workers]]),ISNUMBER(data_to_clean[[#This Row],[previous_workers]]),ISNUMBER(data_to_clean[[#This Row],[founded]]),ISNUMBER(data_to_clean[[#This Row],[yrs_on_list]]))</f>
        <v>1</v>
      </c>
    </row>
    <row r="2137" spans="1:17" x14ac:dyDescent="0.25">
      <c r="A2137">
        <v>2130</v>
      </c>
      <c r="B2137" t="s">
        <v>7996</v>
      </c>
      <c r="C2137" t="s">
        <v>52</v>
      </c>
      <c r="D2137" t="str">
        <f>VLOOKUP(data_to_clean[[#This Row],[state]],abbreviation_table[],2,FALSE)</f>
        <v>Florida</v>
      </c>
      <c r="E2137" t="s">
        <v>2346</v>
      </c>
      <c r="F2137" t="str">
        <f>TRIM(LEFT(data_to_clean[[#This Row],[revenue]],FIND(" ",data_to_clean[[#This Row],[revenue]])))</f>
        <v>11</v>
      </c>
      <c r="G2137" t="str">
        <f>RIGHT(data_to_clean[[#This Row],[revenue]],LEN(data_to_clean[[#This Row],[revenue]])-FIND(" ",data_to_clean[[#This Row],[revenue]]))</f>
        <v>Million</v>
      </c>
      <c r="H2137" s="7">
        <f>VALUE(IF(data_to_clean[[#This Row],[multiplicity]]="Million",_xlfn.CONCAT(SUBSTITUTE(data_to_clean[[#This Row],[number]],".",""),"00000"),_xlfn.CONCAT(SUBSTITUTE(data_to_clean[[#This Row],[number]],".",""),"00000000")))</f>
        <v>1100000</v>
      </c>
      <c r="I2137" t="s">
        <v>7998</v>
      </c>
      <c r="J2137">
        <f>ROUND(VALUE(SUBSTITUTE(data_to_clean[[#This Row],[growth_%]],".",",")),0)</f>
        <v>189</v>
      </c>
      <c r="K2137" t="s">
        <v>336</v>
      </c>
      <c r="L2137">
        <v>19</v>
      </c>
      <c r="M2137">
        <v>5</v>
      </c>
      <c r="N2137">
        <v>2002</v>
      </c>
      <c r="O2137">
        <v>1</v>
      </c>
      <c r="P2137" t="s">
        <v>4327</v>
      </c>
      <c r="Q2137" t="b">
        <f>AND(ISNUMBER(data_to_clean[[#This Row],[revenue_formatted]]),ISNUMBER(data_to_clean[[#This Row],[growth_formatted_%]]),ISNUMBER(data_to_clean[[#This Row],[workers]]),ISNUMBER(data_to_clean[[#This Row],[previous_workers]]),ISNUMBER(data_to_clean[[#This Row],[founded]]),ISNUMBER(data_to_clean[[#This Row],[yrs_on_list]]))</f>
        <v>1</v>
      </c>
    </row>
    <row r="2138" spans="1:17" x14ac:dyDescent="0.25">
      <c r="A2138">
        <v>2131</v>
      </c>
      <c r="B2138" t="s">
        <v>7999</v>
      </c>
      <c r="C2138" t="s">
        <v>66</v>
      </c>
      <c r="D2138" t="str">
        <f>VLOOKUP(data_to_clean[[#This Row],[state]],abbreviation_table[],2,FALSE)</f>
        <v>Virginia</v>
      </c>
      <c r="E2138" t="s">
        <v>4749</v>
      </c>
      <c r="F2138" t="str">
        <f>TRIM(LEFT(data_to_clean[[#This Row],[revenue]],FIND(" ",data_to_clean[[#This Row],[revenue]])))</f>
        <v>31.8</v>
      </c>
      <c r="G2138" t="str">
        <f>RIGHT(data_to_clean[[#This Row],[revenue]],LEN(data_to_clean[[#This Row],[revenue]])-FIND(" ",data_to_clean[[#This Row],[revenue]]))</f>
        <v>Million</v>
      </c>
      <c r="H2138" s="7">
        <f>VALUE(IF(data_to_clean[[#This Row],[multiplicity]]="Million",_xlfn.CONCAT(SUBSTITUTE(data_to_clean[[#This Row],[number]],".",""),"00000"),_xlfn.CONCAT(SUBSTITUTE(data_to_clean[[#This Row],[number]],".",""),"00000000")))</f>
        <v>31800000</v>
      </c>
      <c r="I2138" t="s">
        <v>8001</v>
      </c>
      <c r="J2138">
        <f>ROUND(VALUE(SUBSTITUTE(data_to_clean[[#This Row],[growth_%]],".",",")),0)</f>
        <v>189</v>
      </c>
      <c r="K2138" t="s">
        <v>181</v>
      </c>
      <c r="L2138">
        <v>603</v>
      </c>
      <c r="M2138">
        <v>65</v>
      </c>
      <c r="N2138">
        <v>2006</v>
      </c>
      <c r="O2138">
        <v>4</v>
      </c>
      <c r="P2138" t="s">
        <v>1853</v>
      </c>
      <c r="Q2138" t="b">
        <f>AND(ISNUMBER(data_to_clean[[#This Row],[revenue_formatted]]),ISNUMBER(data_to_clean[[#This Row],[growth_formatted_%]]),ISNUMBER(data_to_clean[[#This Row],[workers]]),ISNUMBER(data_to_clean[[#This Row],[previous_workers]]),ISNUMBER(data_to_clean[[#This Row],[founded]]),ISNUMBER(data_to_clean[[#This Row],[yrs_on_list]]))</f>
        <v>1</v>
      </c>
    </row>
    <row r="2139" spans="1:17" x14ac:dyDescent="0.25">
      <c r="A2139">
        <v>2132</v>
      </c>
      <c r="B2139" t="s">
        <v>8002</v>
      </c>
      <c r="C2139" t="s">
        <v>503</v>
      </c>
      <c r="D2139" t="str">
        <f>VLOOKUP(data_to_clean[[#This Row],[state]],abbreviation_table[],2,FALSE)</f>
        <v>Illinois</v>
      </c>
      <c r="E2139" t="s">
        <v>939</v>
      </c>
      <c r="F2139" t="str">
        <f>TRIM(LEFT(data_to_clean[[#This Row],[revenue]],FIND(" ",data_to_clean[[#This Row],[revenue]])))</f>
        <v>4.1</v>
      </c>
      <c r="G2139" t="str">
        <f>RIGHT(data_to_clean[[#This Row],[revenue]],LEN(data_to_clean[[#This Row],[revenue]])-FIND(" ",data_to_clean[[#This Row],[revenue]]))</f>
        <v>Million</v>
      </c>
      <c r="H2139" s="7">
        <f>VALUE(IF(data_to_clean[[#This Row],[multiplicity]]="Million",_xlfn.CONCAT(SUBSTITUTE(data_to_clean[[#This Row],[number]],".",""),"00000"),_xlfn.CONCAT(SUBSTITUTE(data_to_clean[[#This Row],[number]],".",""),"00000000")))</f>
        <v>4100000</v>
      </c>
      <c r="I2139" t="s">
        <v>8004</v>
      </c>
      <c r="J2139">
        <f>ROUND(VALUE(SUBSTITUTE(data_to_clean[[#This Row],[growth_%]],".",",")),0)</f>
        <v>189</v>
      </c>
      <c r="K2139" t="s">
        <v>69</v>
      </c>
      <c r="L2139">
        <v>41</v>
      </c>
      <c r="M2139">
        <v>21</v>
      </c>
      <c r="N2139">
        <v>1998</v>
      </c>
      <c r="O2139">
        <v>2</v>
      </c>
      <c r="P2139" t="s">
        <v>8005</v>
      </c>
      <c r="Q2139" t="b">
        <f>AND(ISNUMBER(data_to_clean[[#This Row],[revenue_formatted]]),ISNUMBER(data_to_clean[[#This Row],[growth_formatted_%]]),ISNUMBER(data_to_clean[[#This Row],[workers]]),ISNUMBER(data_to_clean[[#This Row],[previous_workers]]),ISNUMBER(data_to_clean[[#This Row],[founded]]),ISNUMBER(data_to_clean[[#This Row],[yrs_on_list]]))</f>
        <v>1</v>
      </c>
    </row>
    <row r="2140" spans="1:17" x14ac:dyDescent="0.25">
      <c r="A2140">
        <v>2133</v>
      </c>
      <c r="B2140" t="s">
        <v>8006</v>
      </c>
      <c r="C2140" t="s">
        <v>86</v>
      </c>
      <c r="D2140" t="str">
        <f>VLOOKUP(data_to_clean[[#This Row],[state]],abbreviation_table[],2,FALSE)</f>
        <v>Colorado</v>
      </c>
      <c r="E2140" t="s">
        <v>5361</v>
      </c>
      <c r="F2140" t="str">
        <f>TRIM(LEFT(data_to_clean[[#This Row],[revenue]],FIND(" ",data_to_clean[[#This Row],[revenue]])))</f>
        <v>17</v>
      </c>
      <c r="G2140" t="str">
        <f>RIGHT(data_to_clean[[#This Row],[revenue]],LEN(data_to_clean[[#This Row],[revenue]])-FIND(" ",data_to_clean[[#This Row],[revenue]]))</f>
        <v>Million</v>
      </c>
      <c r="H2140" s="7">
        <f>VALUE(IF(data_to_clean[[#This Row],[multiplicity]]="Million",_xlfn.CONCAT(SUBSTITUTE(data_to_clean[[#This Row],[number]],".",""),"00000"),_xlfn.CONCAT(SUBSTITUTE(data_to_clean[[#This Row],[number]],".",""),"00000000")))</f>
        <v>1700000</v>
      </c>
      <c r="I2140" t="s">
        <v>8008</v>
      </c>
      <c r="J2140">
        <f>ROUND(VALUE(SUBSTITUTE(data_to_clean[[#This Row],[growth_%]],".",",")),0)</f>
        <v>188</v>
      </c>
      <c r="K2140" t="s">
        <v>1041</v>
      </c>
      <c r="L2140">
        <v>34</v>
      </c>
      <c r="M2140">
        <v>20</v>
      </c>
      <c r="N2140">
        <v>1995</v>
      </c>
      <c r="O2140">
        <v>2</v>
      </c>
      <c r="P2140" t="s">
        <v>2904</v>
      </c>
      <c r="Q2140" t="b">
        <f>AND(ISNUMBER(data_to_clean[[#This Row],[revenue_formatted]]),ISNUMBER(data_to_clean[[#This Row],[growth_formatted_%]]),ISNUMBER(data_to_clean[[#This Row],[workers]]),ISNUMBER(data_to_clean[[#This Row],[previous_workers]]),ISNUMBER(data_to_clean[[#This Row],[founded]]),ISNUMBER(data_to_clean[[#This Row],[yrs_on_list]]))</f>
        <v>1</v>
      </c>
    </row>
    <row r="2141" spans="1:17" x14ac:dyDescent="0.25">
      <c r="A2141">
        <v>2134</v>
      </c>
      <c r="B2141" t="s">
        <v>8009</v>
      </c>
      <c r="C2141" t="s">
        <v>52</v>
      </c>
      <c r="D2141" t="str">
        <f>VLOOKUP(data_to_clean[[#This Row],[state]],abbreviation_table[],2,FALSE)</f>
        <v>Florida</v>
      </c>
      <c r="E2141" t="s">
        <v>8011</v>
      </c>
      <c r="F2141" t="str">
        <f>TRIM(LEFT(data_to_clean[[#This Row],[revenue]],FIND(" ",data_to_clean[[#This Row],[revenue]])))</f>
        <v>156.2</v>
      </c>
      <c r="G2141" t="str">
        <f>RIGHT(data_to_clean[[#This Row],[revenue]],LEN(data_to_clean[[#This Row],[revenue]])-FIND(" ",data_to_clean[[#This Row],[revenue]]))</f>
        <v>Million</v>
      </c>
      <c r="H2141" s="7">
        <f>VALUE(IF(data_to_clean[[#This Row],[multiplicity]]="Million",_xlfn.CONCAT(SUBSTITUTE(data_to_clean[[#This Row],[number]],".",""),"00000"),_xlfn.CONCAT(SUBSTITUTE(data_to_clean[[#This Row],[number]],".",""),"00000000")))</f>
        <v>156200000</v>
      </c>
      <c r="I2141" t="s">
        <v>8012</v>
      </c>
      <c r="J2141">
        <f>ROUND(VALUE(SUBSTITUTE(data_to_clean[[#This Row],[growth_%]],".",",")),0)</f>
        <v>188</v>
      </c>
      <c r="K2141" t="s">
        <v>18</v>
      </c>
      <c r="L2141">
        <v>335</v>
      </c>
      <c r="M2141">
        <v>49</v>
      </c>
      <c r="N2141">
        <v>2012</v>
      </c>
      <c r="O2141">
        <v>6</v>
      </c>
      <c r="P2141" t="s">
        <v>8013</v>
      </c>
      <c r="Q2141" t="b">
        <f>AND(ISNUMBER(data_to_clean[[#This Row],[revenue_formatted]]),ISNUMBER(data_to_clean[[#This Row],[growth_formatted_%]]),ISNUMBER(data_to_clean[[#This Row],[workers]]),ISNUMBER(data_to_clean[[#This Row],[previous_workers]]),ISNUMBER(data_to_clean[[#This Row],[founded]]),ISNUMBER(data_to_clean[[#This Row],[yrs_on_list]]))</f>
        <v>1</v>
      </c>
    </row>
    <row r="2142" spans="1:17" x14ac:dyDescent="0.25">
      <c r="A2142">
        <v>2135</v>
      </c>
      <c r="B2142" t="s">
        <v>8014</v>
      </c>
      <c r="C2142" t="s">
        <v>80</v>
      </c>
      <c r="D2142" t="str">
        <f>VLOOKUP(data_to_clean[[#This Row],[state]],abbreviation_table[],2,FALSE)</f>
        <v>California</v>
      </c>
      <c r="E2142" t="s">
        <v>8016</v>
      </c>
      <c r="F2142" t="str">
        <f>TRIM(LEFT(data_to_clean[[#This Row],[revenue]],FIND(" ",data_to_clean[[#This Row],[revenue]])))</f>
        <v>57.1</v>
      </c>
      <c r="G2142" t="str">
        <f>RIGHT(data_to_clean[[#This Row],[revenue]],LEN(data_to_clean[[#This Row],[revenue]])-FIND(" ",data_to_clean[[#This Row],[revenue]]))</f>
        <v>Million</v>
      </c>
      <c r="H2142" s="7">
        <f>VALUE(IF(data_to_clean[[#This Row],[multiplicity]]="Million",_xlfn.CONCAT(SUBSTITUTE(data_to_clean[[#This Row],[number]],".",""),"00000"),_xlfn.CONCAT(SUBSTITUTE(data_to_clean[[#This Row],[number]],".",""),"00000000")))</f>
        <v>57100000</v>
      </c>
      <c r="I2142" t="s">
        <v>8017</v>
      </c>
      <c r="J2142">
        <f>ROUND(VALUE(SUBSTITUTE(data_to_clean[[#This Row],[growth_%]],".",",")),0)</f>
        <v>188</v>
      </c>
      <c r="K2142" t="s">
        <v>107</v>
      </c>
      <c r="L2142">
        <v>179</v>
      </c>
      <c r="M2142">
        <v>92</v>
      </c>
      <c r="N2142">
        <v>2010</v>
      </c>
      <c r="O2142">
        <v>4</v>
      </c>
      <c r="P2142" t="s">
        <v>964</v>
      </c>
      <c r="Q2142" t="b">
        <f>AND(ISNUMBER(data_to_clean[[#This Row],[revenue_formatted]]),ISNUMBER(data_to_clean[[#This Row],[growth_formatted_%]]),ISNUMBER(data_to_clean[[#This Row],[workers]]),ISNUMBER(data_to_clean[[#This Row],[previous_workers]]),ISNUMBER(data_to_clean[[#This Row],[founded]]),ISNUMBER(data_to_clean[[#This Row],[yrs_on_list]]))</f>
        <v>1</v>
      </c>
    </row>
    <row r="2143" spans="1:17" x14ac:dyDescent="0.25">
      <c r="A2143">
        <v>2136</v>
      </c>
      <c r="B2143" t="s">
        <v>8018</v>
      </c>
      <c r="C2143" t="s">
        <v>105</v>
      </c>
      <c r="D2143" t="str">
        <f>VLOOKUP(data_to_clean[[#This Row],[state]],abbreviation_table[],2,FALSE)</f>
        <v>New York</v>
      </c>
      <c r="E2143" t="s">
        <v>828</v>
      </c>
      <c r="F2143" t="str">
        <f>TRIM(LEFT(data_to_clean[[#This Row],[revenue]],FIND(" ",data_to_clean[[#This Row],[revenue]])))</f>
        <v>15.9</v>
      </c>
      <c r="G2143" t="str">
        <f>RIGHT(data_to_clean[[#This Row],[revenue]],LEN(data_to_clean[[#This Row],[revenue]])-FIND(" ",data_to_clean[[#This Row],[revenue]]))</f>
        <v>Million</v>
      </c>
      <c r="H2143" s="7">
        <f>VALUE(IF(data_to_clean[[#This Row],[multiplicity]]="Million",_xlfn.CONCAT(SUBSTITUTE(data_to_clean[[#This Row],[number]],".",""),"00000"),_xlfn.CONCAT(SUBSTITUTE(data_to_clean[[#This Row],[number]],".",""),"00000000")))</f>
        <v>15900000</v>
      </c>
      <c r="I2143" t="s">
        <v>8020</v>
      </c>
      <c r="J2143">
        <f>ROUND(VALUE(SUBSTITUTE(data_to_clean[[#This Row],[growth_%]],".",",")),0)</f>
        <v>188</v>
      </c>
      <c r="K2143" t="s">
        <v>156</v>
      </c>
      <c r="L2143">
        <v>41</v>
      </c>
      <c r="M2143">
        <v>52</v>
      </c>
      <c r="N2143">
        <v>1982</v>
      </c>
      <c r="O2143">
        <v>1</v>
      </c>
      <c r="P2143" t="s">
        <v>8021</v>
      </c>
      <c r="Q2143" t="b">
        <f>AND(ISNUMBER(data_to_clean[[#This Row],[revenue_formatted]]),ISNUMBER(data_to_clean[[#This Row],[growth_formatted_%]]),ISNUMBER(data_to_clean[[#This Row],[workers]]),ISNUMBER(data_to_clean[[#This Row],[previous_workers]]),ISNUMBER(data_to_clean[[#This Row],[founded]]),ISNUMBER(data_to_clean[[#This Row],[yrs_on_list]]))</f>
        <v>1</v>
      </c>
    </row>
    <row r="2144" spans="1:17" x14ac:dyDescent="0.25">
      <c r="A2144">
        <v>2137</v>
      </c>
      <c r="B2144" t="s">
        <v>8022</v>
      </c>
      <c r="C2144" t="s">
        <v>105</v>
      </c>
      <c r="D2144" t="str">
        <f>VLOOKUP(data_to_clean[[#This Row],[state]],abbreviation_table[],2,FALSE)</f>
        <v>New York</v>
      </c>
      <c r="E2144" t="s">
        <v>2582</v>
      </c>
      <c r="F2144" t="str">
        <f>TRIM(LEFT(data_to_clean[[#This Row],[revenue]],FIND(" ",data_to_clean[[#This Row],[revenue]])))</f>
        <v>27.6</v>
      </c>
      <c r="G2144" t="str">
        <f>RIGHT(data_to_clean[[#This Row],[revenue]],LEN(data_to_clean[[#This Row],[revenue]])-FIND(" ",data_to_clean[[#This Row],[revenue]]))</f>
        <v>Million</v>
      </c>
      <c r="H2144" s="7">
        <f>VALUE(IF(data_to_clean[[#This Row],[multiplicity]]="Million",_xlfn.CONCAT(SUBSTITUTE(data_to_clean[[#This Row],[number]],".",""),"00000"),_xlfn.CONCAT(SUBSTITUTE(data_to_clean[[#This Row],[number]],".",""),"00000000")))</f>
        <v>27600000</v>
      </c>
      <c r="I2144" t="s">
        <v>8024</v>
      </c>
      <c r="J2144">
        <f>ROUND(VALUE(SUBSTITUTE(data_to_clean[[#This Row],[growth_%]],".",",")),0)</f>
        <v>188</v>
      </c>
      <c r="K2144" t="s">
        <v>175</v>
      </c>
      <c r="L2144">
        <v>124</v>
      </c>
      <c r="M2144">
        <v>62</v>
      </c>
      <c r="N2144">
        <v>2004</v>
      </c>
      <c r="O2144">
        <v>4</v>
      </c>
      <c r="P2144" t="s">
        <v>108</v>
      </c>
      <c r="Q2144" t="b">
        <f>AND(ISNUMBER(data_to_clean[[#This Row],[revenue_formatted]]),ISNUMBER(data_to_clean[[#This Row],[growth_formatted_%]]),ISNUMBER(data_to_clean[[#This Row],[workers]]),ISNUMBER(data_to_clean[[#This Row],[previous_workers]]),ISNUMBER(data_to_clean[[#This Row],[founded]]),ISNUMBER(data_to_clean[[#This Row],[yrs_on_list]]))</f>
        <v>1</v>
      </c>
    </row>
    <row r="2145" spans="1:17" x14ac:dyDescent="0.25">
      <c r="A2145">
        <v>2138</v>
      </c>
      <c r="B2145" t="s">
        <v>8025</v>
      </c>
      <c r="C2145" t="s">
        <v>66</v>
      </c>
      <c r="D2145" t="str">
        <f>VLOOKUP(data_to_clean[[#This Row],[state]],abbreviation_table[],2,FALSE)</f>
        <v>Virginia</v>
      </c>
      <c r="E2145" t="s">
        <v>399</v>
      </c>
      <c r="F2145" t="str">
        <f>TRIM(LEFT(data_to_clean[[#This Row],[revenue]],FIND(" ",data_to_clean[[#This Row],[revenue]])))</f>
        <v>9</v>
      </c>
      <c r="G2145" t="str">
        <f>RIGHT(data_to_clean[[#This Row],[revenue]],LEN(data_to_clean[[#This Row],[revenue]])-FIND(" ",data_to_clean[[#This Row],[revenue]]))</f>
        <v>Million</v>
      </c>
      <c r="H2145" s="7">
        <f>VALUE(IF(data_to_clean[[#This Row],[multiplicity]]="Million",_xlfn.CONCAT(SUBSTITUTE(data_to_clean[[#This Row],[number]],".",""),"00000"),_xlfn.CONCAT(SUBSTITUTE(data_to_clean[[#This Row],[number]],".",""),"00000000")))</f>
        <v>900000</v>
      </c>
      <c r="I2145" t="s">
        <v>8027</v>
      </c>
      <c r="J2145">
        <f>ROUND(VALUE(SUBSTITUTE(data_to_clean[[#This Row],[growth_%]],".",",")),0)</f>
        <v>188</v>
      </c>
      <c r="K2145" t="s">
        <v>33</v>
      </c>
      <c r="L2145">
        <v>175</v>
      </c>
      <c r="M2145">
        <v>85</v>
      </c>
      <c r="N2145">
        <v>2007</v>
      </c>
      <c r="O2145">
        <v>2</v>
      </c>
      <c r="P2145" t="s">
        <v>2006</v>
      </c>
      <c r="Q2145" t="b">
        <f>AND(ISNUMBER(data_to_clean[[#This Row],[revenue_formatted]]),ISNUMBER(data_to_clean[[#This Row],[growth_formatted_%]]),ISNUMBER(data_to_clean[[#This Row],[workers]]),ISNUMBER(data_to_clean[[#This Row],[previous_workers]]),ISNUMBER(data_to_clean[[#This Row],[founded]]),ISNUMBER(data_to_clean[[#This Row],[yrs_on_list]]))</f>
        <v>1</v>
      </c>
    </row>
    <row r="2146" spans="1:17" x14ac:dyDescent="0.25">
      <c r="A2146">
        <v>2139</v>
      </c>
      <c r="B2146" t="s">
        <v>8028</v>
      </c>
      <c r="C2146" t="s">
        <v>105</v>
      </c>
      <c r="D2146" t="str">
        <f>VLOOKUP(data_to_clean[[#This Row],[state]],abbreviation_table[],2,FALSE)</f>
        <v>New York</v>
      </c>
      <c r="E2146" t="s">
        <v>147</v>
      </c>
      <c r="F2146" t="str">
        <f>TRIM(LEFT(data_to_clean[[#This Row],[revenue]],FIND(" ",data_to_clean[[#This Row],[revenue]])))</f>
        <v>11.9</v>
      </c>
      <c r="G2146" t="str">
        <f>RIGHT(data_to_clean[[#This Row],[revenue]],LEN(data_to_clean[[#This Row],[revenue]])-FIND(" ",data_to_clean[[#This Row],[revenue]]))</f>
        <v>Million</v>
      </c>
      <c r="H2146" s="7">
        <f>VALUE(IF(data_to_clean[[#This Row],[multiplicity]]="Million",_xlfn.CONCAT(SUBSTITUTE(data_to_clean[[#This Row],[number]],".",""),"00000"),_xlfn.CONCAT(SUBSTITUTE(data_to_clean[[#This Row],[number]],".",""),"00000000")))</f>
        <v>11900000</v>
      </c>
      <c r="I2146" t="s">
        <v>8030</v>
      </c>
      <c r="J2146">
        <f>ROUND(VALUE(SUBSTITUTE(data_to_clean[[#This Row],[growth_%]],".",",")),0)</f>
        <v>188</v>
      </c>
      <c r="K2146" t="s">
        <v>289</v>
      </c>
      <c r="L2146">
        <v>38</v>
      </c>
      <c r="M2146">
        <v>11</v>
      </c>
      <c r="N2146">
        <v>2014</v>
      </c>
      <c r="O2146">
        <v>1</v>
      </c>
      <c r="P2146" t="s">
        <v>3408</v>
      </c>
      <c r="Q2146" t="b">
        <f>AND(ISNUMBER(data_to_clean[[#This Row],[revenue_formatted]]),ISNUMBER(data_to_clean[[#This Row],[growth_formatted_%]]),ISNUMBER(data_to_clean[[#This Row],[workers]]),ISNUMBER(data_to_clean[[#This Row],[previous_workers]]),ISNUMBER(data_to_clean[[#This Row],[founded]]),ISNUMBER(data_to_clean[[#This Row],[yrs_on_list]]))</f>
        <v>1</v>
      </c>
    </row>
    <row r="2147" spans="1:17" x14ac:dyDescent="0.25">
      <c r="A2147">
        <v>2140</v>
      </c>
      <c r="B2147" t="s">
        <v>8031</v>
      </c>
      <c r="C2147" t="s">
        <v>341</v>
      </c>
      <c r="D2147" t="str">
        <f>VLOOKUP(data_to_clean[[#This Row],[state]],abbreviation_table[],2,FALSE)</f>
        <v>Massachusetts</v>
      </c>
      <c r="E2147" t="s">
        <v>209</v>
      </c>
      <c r="F2147" t="str">
        <f>TRIM(LEFT(data_to_clean[[#This Row],[revenue]],FIND(" ",data_to_clean[[#This Row],[revenue]])))</f>
        <v>7.2</v>
      </c>
      <c r="G2147" t="str">
        <f>RIGHT(data_to_clean[[#This Row],[revenue]],LEN(data_to_clean[[#This Row],[revenue]])-FIND(" ",data_to_clean[[#This Row],[revenue]]))</f>
        <v>Million</v>
      </c>
      <c r="H2147" s="7">
        <f>VALUE(IF(data_to_clean[[#This Row],[multiplicity]]="Million",_xlfn.CONCAT(SUBSTITUTE(data_to_clean[[#This Row],[number]],".",""),"00000"),_xlfn.CONCAT(SUBSTITUTE(data_to_clean[[#This Row],[number]],".",""),"00000000")))</f>
        <v>7200000</v>
      </c>
      <c r="I2147" t="s">
        <v>8033</v>
      </c>
      <c r="J2147">
        <f>ROUND(VALUE(SUBSTITUTE(data_to_clean[[#This Row],[growth_%]],".",",")),0)</f>
        <v>188</v>
      </c>
      <c r="K2147" t="s">
        <v>40</v>
      </c>
      <c r="L2147">
        <v>70</v>
      </c>
      <c r="M2147">
        <v>10</v>
      </c>
      <c r="N2147">
        <v>2014</v>
      </c>
      <c r="O2147">
        <v>1</v>
      </c>
      <c r="P2147" t="s">
        <v>344</v>
      </c>
      <c r="Q2147" t="b">
        <f>AND(ISNUMBER(data_to_clean[[#This Row],[revenue_formatted]]),ISNUMBER(data_to_clean[[#This Row],[growth_formatted_%]]),ISNUMBER(data_to_clean[[#This Row],[workers]]),ISNUMBER(data_to_clean[[#This Row],[previous_workers]]),ISNUMBER(data_to_clean[[#This Row],[founded]]),ISNUMBER(data_to_clean[[#This Row],[yrs_on_list]]))</f>
        <v>1</v>
      </c>
    </row>
    <row r="2148" spans="1:17" x14ac:dyDescent="0.25">
      <c r="A2148">
        <v>2141</v>
      </c>
      <c r="B2148" t="s">
        <v>8034</v>
      </c>
      <c r="C2148" t="s">
        <v>80</v>
      </c>
      <c r="D2148" t="str">
        <f>VLOOKUP(data_to_clean[[#This Row],[state]],abbreviation_table[],2,FALSE)</f>
        <v>California</v>
      </c>
      <c r="E2148" t="s">
        <v>283</v>
      </c>
      <c r="F2148" t="str">
        <f>TRIM(LEFT(data_to_clean[[#This Row],[revenue]],FIND(" ",data_to_clean[[#This Row],[revenue]])))</f>
        <v>16.9</v>
      </c>
      <c r="G2148" t="str">
        <f>RIGHT(data_to_clean[[#This Row],[revenue]],LEN(data_to_clean[[#This Row],[revenue]])-FIND(" ",data_to_clean[[#This Row],[revenue]]))</f>
        <v>Million</v>
      </c>
      <c r="H2148" s="7">
        <f>VALUE(IF(data_to_clean[[#This Row],[multiplicity]]="Million",_xlfn.CONCAT(SUBSTITUTE(data_to_clean[[#This Row],[number]],".",""),"00000"),_xlfn.CONCAT(SUBSTITUTE(data_to_clean[[#This Row],[number]],".",""),"00000000")))</f>
        <v>16900000</v>
      </c>
      <c r="I2148" t="s">
        <v>8036</v>
      </c>
      <c r="J2148">
        <f>ROUND(VALUE(SUBSTITUTE(data_to_clean[[#This Row],[growth_%]],".",",")),0)</f>
        <v>188</v>
      </c>
      <c r="K2148" t="s">
        <v>55</v>
      </c>
      <c r="L2148">
        <v>175</v>
      </c>
      <c r="M2148">
        <v>100</v>
      </c>
      <c r="N2148">
        <v>2011</v>
      </c>
      <c r="O2148">
        <v>1</v>
      </c>
      <c r="P2148" t="s">
        <v>1116</v>
      </c>
      <c r="Q2148" t="b">
        <f>AND(ISNUMBER(data_to_clean[[#This Row],[revenue_formatted]]),ISNUMBER(data_to_clean[[#This Row],[growth_formatted_%]]),ISNUMBER(data_to_clean[[#This Row],[workers]]),ISNUMBER(data_to_clean[[#This Row],[previous_workers]]),ISNUMBER(data_to_clean[[#This Row],[founded]]),ISNUMBER(data_to_clean[[#This Row],[yrs_on_list]]))</f>
        <v>1</v>
      </c>
    </row>
    <row r="2149" spans="1:17" x14ac:dyDescent="0.25">
      <c r="A2149">
        <v>2142</v>
      </c>
      <c r="B2149" t="s">
        <v>8037</v>
      </c>
      <c r="C2149" t="s">
        <v>30</v>
      </c>
      <c r="D2149" t="str">
        <f>VLOOKUP(data_to_clean[[#This Row],[state]],abbreviation_table[],2,FALSE)</f>
        <v>Texas</v>
      </c>
      <c r="E2149" t="s">
        <v>617</v>
      </c>
      <c r="F2149" t="str">
        <f>TRIM(LEFT(data_to_clean[[#This Row],[revenue]],FIND(" ",data_to_clean[[#This Row],[revenue]])))</f>
        <v>3.3</v>
      </c>
      <c r="G2149" t="str">
        <f>RIGHT(data_to_clean[[#This Row],[revenue]],LEN(data_to_clean[[#This Row],[revenue]])-FIND(" ",data_to_clean[[#This Row],[revenue]]))</f>
        <v>Million</v>
      </c>
      <c r="H2149" s="7">
        <f>VALUE(IF(data_to_clean[[#This Row],[multiplicity]]="Million",_xlfn.CONCAT(SUBSTITUTE(data_to_clean[[#This Row],[number]],".",""),"00000"),_xlfn.CONCAT(SUBSTITUTE(data_to_clean[[#This Row],[number]],".",""),"00000000")))</f>
        <v>3300000</v>
      </c>
      <c r="I2149" t="s">
        <v>8039</v>
      </c>
      <c r="J2149">
        <f>ROUND(VALUE(SUBSTITUTE(data_to_clean[[#This Row],[growth_%]],".",",")),0)</f>
        <v>188</v>
      </c>
      <c r="K2149" t="s">
        <v>336</v>
      </c>
      <c r="L2149">
        <v>246</v>
      </c>
      <c r="M2149">
        <v>93</v>
      </c>
      <c r="N2149">
        <v>2008</v>
      </c>
      <c r="O2149">
        <v>2</v>
      </c>
      <c r="P2149" t="s">
        <v>251</v>
      </c>
      <c r="Q2149" t="b">
        <f>AND(ISNUMBER(data_to_clean[[#This Row],[revenue_formatted]]),ISNUMBER(data_to_clean[[#This Row],[growth_formatted_%]]),ISNUMBER(data_to_clean[[#This Row],[workers]]),ISNUMBER(data_to_clean[[#This Row],[previous_workers]]),ISNUMBER(data_to_clean[[#This Row],[founded]]),ISNUMBER(data_to_clean[[#This Row],[yrs_on_list]]))</f>
        <v>1</v>
      </c>
    </row>
    <row r="2150" spans="1:17" x14ac:dyDescent="0.25">
      <c r="A2150">
        <v>2143</v>
      </c>
      <c r="B2150" t="s">
        <v>8040</v>
      </c>
      <c r="C2150" t="s">
        <v>86</v>
      </c>
      <c r="D2150" t="str">
        <f>VLOOKUP(data_to_clean[[#This Row],[state]],abbreviation_table[],2,FALSE)</f>
        <v>Colorado</v>
      </c>
      <c r="E2150" t="s">
        <v>518</v>
      </c>
      <c r="F2150" t="str">
        <f>TRIM(LEFT(data_to_clean[[#This Row],[revenue]],FIND(" ",data_to_clean[[#This Row],[revenue]])))</f>
        <v>6.6</v>
      </c>
      <c r="G2150" t="str">
        <f>RIGHT(data_to_clean[[#This Row],[revenue]],LEN(data_to_clean[[#This Row],[revenue]])-FIND(" ",data_to_clean[[#This Row],[revenue]]))</f>
        <v>Million</v>
      </c>
      <c r="H2150" s="7">
        <f>VALUE(IF(data_to_clean[[#This Row],[multiplicity]]="Million",_xlfn.CONCAT(SUBSTITUTE(data_to_clean[[#This Row],[number]],".",""),"00000"),_xlfn.CONCAT(SUBSTITUTE(data_to_clean[[#This Row],[number]],".",""),"00000000")))</f>
        <v>6600000</v>
      </c>
      <c r="I2150" t="s">
        <v>8042</v>
      </c>
      <c r="J2150">
        <f>ROUND(VALUE(SUBSTITUTE(data_to_clean[[#This Row],[growth_%]],".",",")),0)</f>
        <v>188</v>
      </c>
      <c r="K2150" t="s">
        <v>156</v>
      </c>
      <c r="L2150">
        <v>90</v>
      </c>
      <c r="M2150">
        <v>14</v>
      </c>
      <c r="N2150">
        <v>2008</v>
      </c>
      <c r="O2150">
        <v>3</v>
      </c>
      <c r="P2150" t="s">
        <v>3830</v>
      </c>
      <c r="Q2150" t="b">
        <f>AND(ISNUMBER(data_to_clean[[#This Row],[revenue_formatted]]),ISNUMBER(data_to_clean[[#This Row],[growth_formatted_%]]),ISNUMBER(data_to_clean[[#This Row],[workers]]),ISNUMBER(data_to_clean[[#This Row],[previous_workers]]),ISNUMBER(data_to_clean[[#This Row],[founded]]),ISNUMBER(data_to_clean[[#This Row],[yrs_on_list]]))</f>
        <v>1</v>
      </c>
    </row>
    <row r="2151" spans="1:17" x14ac:dyDescent="0.25">
      <c r="A2151">
        <v>2144</v>
      </c>
      <c r="B2151" t="s">
        <v>8043</v>
      </c>
      <c r="C2151" t="s">
        <v>59</v>
      </c>
      <c r="D2151" t="str">
        <f>VLOOKUP(data_to_clean[[#This Row],[state]],abbreviation_table[],2,FALSE)</f>
        <v>New Jersey</v>
      </c>
      <c r="E2151" t="s">
        <v>8045</v>
      </c>
      <c r="F2151" t="str">
        <f>TRIM(LEFT(data_to_clean[[#This Row],[revenue]],FIND(" ",data_to_clean[[#This Row],[revenue]])))</f>
        <v>36.8</v>
      </c>
      <c r="G2151" t="str">
        <f>RIGHT(data_to_clean[[#This Row],[revenue]],LEN(data_to_clean[[#This Row],[revenue]])-FIND(" ",data_to_clean[[#This Row],[revenue]]))</f>
        <v>Million</v>
      </c>
      <c r="H2151" s="7">
        <f>VALUE(IF(data_to_clean[[#This Row],[multiplicity]]="Million",_xlfn.CONCAT(SUBSTITUTE(data_to_clean[[#This Row],[number]],".",""),"00000"),_xlfn.CONCAT(SUBSTITUTE(data_to_clean[[#This Row],[number]],".",""),"00000000")))</f>
        <v>36800000</v>
      </c>
      <c r="I2151" t="s">
        <v>8046</v>
      </c>
      <c r="J2151">
        <f>ROUND(VALUE(SUBSTITUTE(data_to_clean[[#This Row],[growth_%]],".",",")),0)</f>
        <v>187</v>
      </c>
      <c r="K2151" t="s">
        <v>18</v>
      </c>
      <c r="L2151">
        <v>110</v>
      </c>
      <c r="M2151">
        <v>25</v>
      </c>
      <c r="N2151">
        <v>2010</v>
      </c>
      <c r="O2151">
        <v>3</v>
      </c>
      <c r="P2151" t="s">
        <v>560</v>
      </c>
      <c r="Q2151" t="b">
        <f>AND(ISNUMBER(data_to_clean[[#This Row],[revenue_formatted]]),ISNUMBER(data_to_clean[[#This Row],[growth_formatted_%]]),ISNUMBER(data_to_clean[[#This Row],[workers]]),ISNUMBER(data_to_clean[[#This Row],[previous_workers]]),ISNUMBER(data_to_clean[[#This Row],[founded]]),ISNUMBER(data_to_clean[[#This Row],[yrs_on_list]]))</f>
        <v>1</v>
      </c>
    </row>
    <row r="2152" spans="1:17" x14ac:dyDescent="0.25">
      <c r="A2152">
        <v>2145</v>
      </c>
      <c r="B2152" t="s">
        <v>8047</v>
      </c>
      <c r="C2152" t="s">
        <v>45</v>
      </c>
      <c r="D2152" t="str">
        <f>VLOOKUP(data_to_clean[[#This Row],[state]],abbreviation_table[],2,FALSE)</f>
        <v>Pennsylvania</v>
      </c>
      <c r="E2152" t="s">
        <v>523</v>
      </c>
      <c r="F2152" t="str">
        <f>TRIM(LEFT(data_to_clean[[#This Row],[revenue]],FIND(" ",data_to_clean[[#This Row],[revenue]])))</f>
        <v>7.3</v>
      </c>
      <c r="G2152" t="str">
        <f>RIGHT(data_to_clean[[#This Row],[revenue]],LEN(data_to_clean[[#This Row],[revenue]])-FIND(" ",data_to_clean[[#This Row],[revenue]]))</f>
        <v>Million</v>
      </c>
      <c r="H2152" s="7">
        <f>VALUE(IF(data_to_clean[[#This Row],[multiplicity]]="Million",_xlfn.CONCAT(SUBSTITUTE(data_to_clean[[#This Row],[number]],".",""),"00000"),_xlfn.CONCAT(SUBSTITUTE(data_to_clean[[#This Row],[number]],".",""),"00000000")))</f>
        <v>7300000</v>
      </c>
      <c r="I2152" t="s">
        <v>8049</v>
      </c>
      <c r="J2152">
        <f>ROUND(VALUE(SUBSTITUTE(data_to_clean[[#This Row],[growth_%]],".",",")),0)</f>
        <v>187</v>
      </c>
      <c r="K2152" t="s">
        <v>257</v>
      </c>
      <c r="L2152">
        <v>33</v>
      </c>
      <c r="M2152">
        <v>11</v>
      </c>
      <c r="N2152">
        <v>2014</v>
      </c>
      <c r="O2152">
        <v>1</v>
      </c>
      <c r="P2152" t="s">
        <v>8050</v>
      </c>
      <c r="Q2152" t="b">
        <f>AND(ISNUMBER(data_to_clean[[#This Row],[revenue_formatted]]),ISNUMBER(data_to_clean[[#This Row],[growth_formatted_%]]),ISNUMBER(data_to_clean[[#This Row],[workers]]),ISNUMBER(data_to_clean[[#This Row],[previous_workers]]),ISNUMBER(data_to_clean[[#This Row],[founded]]),ISNUMBER(data_to_clean[[#This Row],[yrs_on_list]]))</f>
        <v>1</v>
      </c>
    </row>
    <row r="2153" spans="1:17" x14ac:dyDescent="0.25">
      <c r="A2153">
        <v>2146</v>
      </c>
      <c r="B2153" t="s">
        <v>8051</v>
      </c>
      <c r="C2153" t="s">
        <v>1262</v>
      </c>
      <c r="D2153" t="str">
        <f>VLOOKUP(data_to_clean[[#This Row],[state]],abbreviation_table[],2,FALSE)</f>
        <v>South Carolina</v>
      </c>
      <c r="E2153" t="s">
        <v>770</v>
      </c>
      <c r="F2153" t="str">
        <f>TRIM(LEFT(data_to_clean[[#This Row],[revenue]],FIND(" ",data_to_clean[[#This Row],[revenue]])))</f>
        <v>4.4</v>
      </c>
      <c r="G2153" t="str">
        <f>RIGHT(data_to_clean[[#This Row],[revenue]],LEN(data_to_clean[[#This Row],[revenue]])-FIND(" ",data_to_clean[[#This Row],[revenue]]))</f>
        <v>Million</v>
      </c>
      <c r="H2153" s="7">
        <f>VALUE(IF(data_to_clean[[#This Row],[multiplicity]]="Million",_xlfn.CONCAT(SUBSTITUTE(data_to_clean[[#This Row],[number]],".",""),"00000"),_xlfn.CONCAT(SUBSTITUTE(data_to_clean[[#This Row],[number]],".",""),"00000000")))</f>
        <v>4400000</v>
      </c>
      <c r="I2153" t="s">
        <v>8053</v>
      </c>
      <c r="J2153">
        <f>ROUND(VALUE(SUBSTITUTE(data_to_clean[[#This Row],[growth_%]],".",",")),0)</f>
        <v>187</v>
      </c>
      <c r="K2153" t="s">
        <v>18</v>
      </c>
      <c r="L2153">
        <v>48</v>
      </c>
      <c r="M2153">
        <v>15</v>
      </c>
      <c r="N2153">
        <v>2008</v>
      </c>
      <c r="O2153">
        <v>3</v>
      </c>
      <c r="P2153" t="s">
        <v>1658</v>
      </c>
      <c r="Q2153" t="b">
        <f>AND(ISNUMBER(data_to_clean[[#This Row],[revenue_formatted]]),ISNUMBER(data_to_clean[[#This Row],[growth_formatted_%]]),ISNUMBER(data_to_clean[[#This Row],[workers]]),ISNUMBER(data_to_clean[[#This Row],[previous_workers]]),ISNUMBER(data_to_clean[[#This Row],[founded]]),ISNUMBER(data_to_clean[[#This Row],[yrs_on_list]]))</f>
        <v>1</v>
      </c>
    </row>
    <row r="2154" spans="1:17" x14ac:dyDescent="0.25">
      <c r="A2154">
        <v>2147</v>
      </c>
      <c r="B2154" t="s">
        <v>8054</v>
      </c>
      <c r="C2154" t="s">
        <v>753</v>
      </c>
      <c r="D2154" t="str">
        <f>VLOOKUP(data_to_clean[[#This Row],[state]],abbreviation_table[],2,FALSE)</f>
        <v>Nevada</v>
      </c>
      <c r="E2154" t="s">
        <v>8056</v>
      </c>
      <c r="F2154" t="str">
        <f>TRIM(LEFT(data_to_clean[[#This Row],[revenue]],FIND(" ",data_to_clean[[#This Row],[revenue]])))</f>
        <v>69.3</v>
      </c>
      <c r="G2154" t="str">
        <f>RIGHT(data_to_clean[[#This Row],[revenue]],LEN(data_to_clean[[#This Row],[revenue]])-FIND(" ",data_to_clean[[#This Row],[revenue]]))</f>
        <v>Million</v>
      </c>
      <c r="H2154" s="7">
        <f>VALUE(IF(data_to_clean[[#This Row],[multiplicity]]="Million",_xlfn.CONCAT(SUBSTITUTE(data_to_clean[[#This Row],[number]],".",""),"00000"),_xlfn.CONCAT(SUBSTITUTE(data_to_clean[[#This Row],[number]],".",""),"00000000")))</f>
        <v>69300000</v>
      </c>
      <c r="I2154" t="s">
        <v>8057</v>
      </c>
      <c r="J2154">
        <f>ROUND(VALUE(SUBSTITUTE(data_to_clean[[#This Row],[growth_%]],".",",")),0)</f>
        <v>187</v>
      </c>
      <c r="K2154" t="s">
        <v>233</v>
      </c>
      <c r="L2154">
        <v>343</v>
      </c>
      <c r="M2154">
        <v>126</v>
      </c>
      <c r="N2154">
        <v>1939</v>
      </c>
      <c r="O2154">
        <v>2</v>
      </c>
      <c r="P2154" t="s">
        <v>757</v>
      </c>
      <c r="Q2154" t="b">
        <f>AND(ISNUMBER(data_to_clean[[#This Row],[revenue_formatted]]),ISNUMBER(data_to_clean[[#This Row],[growth_formatted_%]]),ISNUMBER(data_to_clean[[#This Row],[workers]]),ISNUMBER(data_to_clean[[#This Row],[previous_workers]]),ISNUMBER(data_to_clean[[#This Row],[founded]]),ISNUMBER(data_to_clean[[#This Row],[yrs_on_list]]))</f>
        <v>1</v>
      </c>
    </row>
    <row r="2155" spans="1:17" x14ac:dyDescent="0.25">
      <c r="A2155">
        <v>2148</v>
      </c>
      <c r="B2155" t="s">
        <v>8058</v>
      </c>
      <c r="C2155" t="s">
        <v>243</v>
      </c>
      <c r="D2155" t="str">
        <f>VLOOKUP(data_to_clean[[#This Row],[state]],abbreviation_table[],2,FALSE)</f>
        <v>Maryland</v>
      </c>
      <c r="E2155" t="s">
        <v>8060</v>
      </c>
      <c r="F2155" t="str">
        <f>TRIM(LEFT(data_to_clean[[#This Row],[revenue]],FIND(" ",data_to_clean[[#This Row],[revenue]])))</f>
        <v>60</v>
      </c>
      <c r="G2155" t="str">
        <f>RIGHT(data_to_clean[[#This Row],[revenue]],LEN(data_to_clean[[#This Row],[revenue]])-FIND(" ",data_to_clean[[#This Row],[revenue]]))</f>
        <v>Million</v>
      </c>
      <c r="H2155" s="7">
        <f>VALUE(IF(data_to_clean[[#This Row],[multiplicity]]="Million",_xlfn.CONCAT(SUBSTITUTE(data_to_clean[[#This Row],[number]],".",""),"00000"),_xlfn.CONCAT(SUBSTITUTE(data_to_clean[[#This Row],[number]],".",""),"00000000")))</f>
        <v>6000000</v>
      </c>
      <c r="I2155" t="s">
        <v>8061</v>
      </c>
      <c r="J2155">
        <f>ROUND(VALUE(SUBSTITUTE(data_to_clean[[#This Row],[growth_%]],".",",")),0)</f>
        <v>187</v>
      </c>
      <c r="K2155" t="s">
        <v>181</v>
      </c>
      <c r="L2155">
        <v>475</v>
      </c>
      <c r="M2155">
        <v>118</v>
      </c>
      <c r="N2155">
        <v>1980</v>
      </c>
      <c r="O2155">
        <v>9</v>
      </c>
      <c r="P2155" t="s">
        <v>246</v>
      </c>
      <c r="Q2155" t="b">
        <f>AND(ISNUMBER(data_to_clean[[#This Row],[revenue_formatted]]),ISNUMBER(data_to_clean[[#This Row],[growth_formatted_%]]),ISNUMBER(data_to_clean[[#This Row],[workers]]),ISNUMBER(data_to_clean[[#This Row],[previous_workers]]),ISNUMBER(data_to_clean[[#This Row],[founded]]),ISNUMBER(data_to_clean[[#This Row],[yrs_on_list]]))</f>
        <v>1</v>
      </c>
    </row>
    <row r="2156" spans="1:17" x14ac:dyDescent="0.25">
      <c r="A2156">
        <v>2149</v>
      </c>
      <c r="B2156" t="s">
        <v>8062</v>
      </c>
      <c r="C2156" t="s">
        <v>852</v>
      </c>
      <c r="D2156" t="str">
        <f>VLOOKUP(data_to_clean[[#This Row],[state]],abbreviation_table[],2,FALSE)</f>
        <v>Missouri</v>
      </c>
      <c r="E2156" t="s">
        <v>962</v>
      </c>
      <c r="F2156" t="str">
        <f>TRIM(LEFT(data_to_clean[[#This Row],[revenue]],FIND(" ",data_to_clean[[#This Row],[revenue]])))</f>
        <v>3.6</v>
      </c>
      <c r="G2156" t="str">
        <f>RIGHT(data_to_clean[[#This Row],[revenue]],LEN(data_to_clean[[#This Row],[revenue]])-FIND(" ",data_to_clean[[#This Row],[revenue]]))</f>
        <v>Million</v>
      </c>
      <c r="H2156" s="7">
        <f>VALUE(IF(data_to_clean[[#This Row],[multiplicity]]="Million",_xlfn.CONCAT(SUBSTITUTE(data_to_clean[[#This Row],[number]],".",""),"00000"),_xlfn.CONCAT(SUBSTITUTE(data_to_clean[[#This Row],[number]],".",""),"00000000")))</f>
        <v>3600000</v>
      </c>
      <c r="I2156" t="s">
        <v>8064</v>
      </c>
      <c r="J2156">
        <f>ROUND(VALUE(SUBSTITUTE(data_to_clean[[#This Row],[growth_%]],".",",")),0)</f>
        <v>187</v>
      </c>
      <c r="K2156" t="s">
        <v>257</v>
      </c>
      <c r="L2156">
        <v>34</v>
      </c>
      <c r="M2156">
        <v>8</v>
      </c>
      <c r="N2156">
        <v>2007</v>
      </c>
      <c r="O2156">
        <v>1</v>
      </c>
      <c r="P2156" t="s">
        <v>8065</v>
      </c>
      <c r="Q2156" t="b">
        <f>AND(ISNUMBER(data_to_clean[[#This Row],[revenue_formatted]]),ISNUMBER(data_to_clean[[#This Row],[growth_formatted_%]]),ISNUMBER(data_to_clean[[#This Row],[workers]]),ISNUMBER(data_to_clean[[#This Row],[previous_workers]]),ISNUMBER(data_to_clean[[#This Row],[founded]]),ISNUMBER(data_to_clean[[#This Row],[yrs_on_list]]))</f>
        <v>1</v>
      </c>
    </row>
    <row r="2157" spans="1:17" x14ac:dyDescent="0.25">
      <c r="A2157">
        <v>2150</v>
      </c>
      <c r="B2157" t="s">
        <v>8066</v>
      </c>
      <c r="C2157" t="s">
        <v>52</v>
      </c>
      <c r="D2157" t="str">
        <f>VLOOKUP(data_to_clean[[#This Row],[state]],abbreviation_table[],2,FALSE)</f>
        <v>Florida</v>
      </c>
      <c r="E2157" t="s">
        <v>1297</v>
      </c>
      <c r="F2157" t="str">
        <f>TRIM(LEFT(data_to_clean[[#This Row],[revenue]],FIND(" ",data_to_clean[[#This Row],[revenue]])))</f>
        <v>8.4</v>
      </c>
      <c r="G2157" t="str">
        <f>RIGHT(data_to_clean[[#This Row],[revenue]],LEN(data_to_clean[[#This Row],[revenue]])-FIND(" ",data_to_clean[[#This Row],[revenue]]))</f>
        <v>Million</v>
      </c>
      <c r="H2157" s="7">
        <f>VALUE(IF(data_to_clean[[#This Row],[multiplicity]]="Million",_xlfn.CONCAT(SUBSTITUTE(data_to_clean[[#This Row],[number]],".",""),"00000"),_xlfn.CONCAT(SUBSTITUTE(data_to_clean[[#This Row],[number]],".",""),"00000000")))</f>
        <v>8400000</v>
      </c>
      <c r="I2157" t="s">
        <v>8068</v>
      </c>
      <c r="J2157">
        <f>ROUND(VALUE(SUBSTITUTE(data_to_clean[[#This Row],[growth_%]],".",",")),0)</f>
        <v>187</v>
      </c>
      <c r="K2157" t="s">
        <v>48</v>
      </c>
      <c r="L2157">
        <v>14</v>
      </c>
      <c r="M2157">
        <v>7</v>
      </c>
      <c r="N2157">
        <v>2014</v>
      </c>
      <c r="O2157">
        <v>1</v>
      </c>
      <c r="P2157" t="s">
        <v>1008</v>
      </c>
      <c r="Q2157" t="b">
        <f>AND(ISNUMBER(data_to_clean[[#This Row],[revenue_formatted]]),ISNUMBER(data_to_clean[[#This Row],[growth_formatted_%]]),ISNUMBER(data_to_clean[[#This Row],[workers]]),ISNUMBER(data_to_clean[[#This Row],[previous_workers]]),ISNUMBER(data_to_clean[[#This Row],[founded]]),ISNUMBER(data_to_clean[[#This Row],[yrs_on_list]]))</f>
        <v>1</v>
      </c>
    </row>
    <row r="2158" spans="1:17" x14ac:dyDescent="0.25">
      <c r="A2158">
        <v>2151</v>
      </c>
      <c r="B2158" t="s">
        <v>8069</v>
      </c>
      <c r="C2158" t="s">
        <v>105</v>
      </c>
      <c r="D2158" t="str">
        <f>VLOOKUP(data_to_clean[[#This Row],[state]],abbreviation_table[],2,FALSE)</f>
        <v>New York</v>
      </c>
      <c r="E2158" t="s">
        <v>425</v>
      </c>
      <c r="F2158" t="str">
        <f>TRIM(LEFT(data_to_clean[[#This Row],[revenue]],FIND(" ",data_to_clean[[#This Row],[revenue]])))</f>
        <v>4.6</v>
      </c>
      <c r="G2158" t="str">
        <f>RIGHT(data_to_clean[[#This Row],[revenue]],LEN(data_to_clean[[#This Row],[revenue]])-FIND(" ",data_to_clean[[#This Row],[revenue]]))</f>
        <v>Million</v>
      </c>
      <c r="H2158" s="7">
        <f>VALUE(IF(data_to_clean[[#This Row],[multiplicity]]="Million",_xlfn.CONCAT(SUBSTITUTE(data_to_clean[[#This Row],[number]],".",""),"00000"),_xlfn.CONCAT(SUBSTITUTE(data_to_clean[[#This Row],[number]],".",""),"00000000")))</f>
        <v>4600000</v>
      </c>
      <c r="I2158" t="s">
        <v>8071</v>
      </c>
      <c r="J2158">
        <f>ROUND(VALUE(SUBSTITUTE(data_to_clean[[#This Row],[growth_%]],".",",")),0)</f>
        <v>187</v>
      </c>
      <c r="K2158" t="s">
        <v>233</v>
      </c>
      <c r="L2158">
        <v>28</v>
      </c>
      <c r="M2158">
        <v>12</v>
      </c>
      <c r="N2158">
        <v>2007</v>
      </c>
      <c r="O2158">
        <v>1</v>
      </c>
      <c r="P2158" t="s">
        <v>882</v>
      </c>
      <c r="Q2158" t="b">
        <f>AND(ISNUMBER(data_to_clean[[#This Row],[revenue_formatted]]),ISNUMBER(data_to_clean[[#This Row],[growth_formatted_%]]),ISNUMBER(data_to_clean[[#This Row],[workers]]),ISNUMBER(data_to_clean[[#This Row],[previous_workers]]),ISNUMBER(data_to_clean[[#This Row],[founded]]),ISNUMBER(data_to_clean[[#This Row],[yrs_on_list]]))</f>
        <v>1</v>
      </c>
    </row>
    <row r="2159" spans="1:17" x14ac:dyDescent="0.25">
      <c r="A2159">
        <v>2152</v>
      </c>
      <c r="B2159" t="s">
        <v>8072</v>
      </c>
      <c r="C2159" t="s">
        <v>80</v>
      </c>
      <c r="D2159" t="str">
        <f>VLOOKUP(data_to_clean[[#This Row],[state]],abbreviation_table[],2,FALSE)</f>
        <v>California</v>
      </c>
      <c r="E2159" t="s">
        <v>993</v>
      </c>
      <c r="F2159" t="str">
        <f>TRIM(LEFT(data_to_clean[[#This Row],[revenue]],FIND(" ",data_to_clean[[#This Row],[revenue]])))</f>
        <v>2.3</v>
      </c>
      <c r="G2159" t="str">
        <f>RIGHT(data_to_clean[[#This Row],[revenue]],LEN(data_to_clean[[#This Row],[revenue]])-FIND(" ",data_to_clean[[#This Row],[revenue]]))</f>
        <v>Million</v>
      </c>
      <c r="H2159" s="7">
        <f>VALUE(IF(data_to_clean[[#This Row],[multiplicity]]="Million",_xlfn.CONCAT(SUBSTITUTE(data_to_clean[[#This Row],[number]],".",""),"00000"),_xlfn.CONCAT(SUBSTITUTE(data_to_clean[[#This Row],[number]],".",""),"00000000")))</f>
        <v>2300000</v>
      </c>
      <c r="I2159" t="s">
        <v>8074</v>
      </c>
      <c r="J2159">
        <f>ROUND(VALUE(SUBSTITUTE(data_to_clean[[#This Row],[growth_%]],".",",")),0)</f>
        <v>187</v>
      </c>
      <c r="K2159" t="s">
        <v>233</v>
      </c>
      <c r="L2159">
        <v>14</v>
      </c>
      <c r="M2159">
        <v>6</v>
      </c>
      <c r="N2159">
        <v>2001</v>
      </c>
      <c r="O2159">
        <v>1</v>
      </c>
      <c r="P2159" t="s">
        <v>8075</v>
      </c>
      <c r="Q2159" t="b">
        <f>AND(ISNUMBER(data_to_clean[[#This Row],[revenue_formatted]]),ISNUMBER(data_to_clean[[#This Row],[growth_formatted_%]]),ISNUMBER(data_to_clean[[#This Row],[workers]]),ISNUMBER(data_to_clean[[#This Row],[previous_workers]]),ISNUMBER(data_to_clean[[#This Row],[founded]]),ISNUMBER(data_to_clean[[#This Row],[yrs_on_list]]))</f>
        <v>1</v>
      </c>
    </row>
    <row r="2160" spans="1:17" x14ac:dyDescent="0.25">
      <c r="A2160">
        <v>2153</v>
      </c>
      <c r="B2160" t="s">
        <v>8076</v>
      </c>
      <c r="C2160" t="s">
        <v>503</v>
      </c>
      <c r="D2160" t="str">
        <f>VLOOKUP(data_to_clean[[#This Row],[state]],abbreviation_table[],2,FALSE)</f>
        <v>Illinois</v>
      </c>
      <c r="E2160" t="s">
        <v>209</v>
      </c>
      <c r="F2160" t="str">
        <f>TRIM(LEFT(data_to_clean[[#This Row],[revenue]],FIND(" ",data_to_clean[[#This Row],[revenue]])))</f>
        <v>7.2</v>
      </c>
      <c r="G2160" t="str">
        <f>RIGHT(data_to_clean[[#This Row],[revenue]],LEN(data_to_clean[[#This Row],[revenue]])-FIND(" ",data_to_clean[[#This Row],[revenue]]))</f>
        <v>Million</v>
      </c>
      <c r="H2160" s="7">
        <f>VALUE(IF(data_to_clean[[#This Row],[multiplicity]]="Million",_xlfn.CONCAT(SUBSTITUTE(data_to_clean[[#This Row],[number]],".",""),"00000"),_xlfn.CONCAT(SUBSTITUTE(data_to_clean[[#This Row],[number]],".",""),"00000000")))</f>
        <v>7200000</v>
      </c>
      <c r="I2160" t="s">
        <v>8078</v>
      </c>
      <c r="J2160">
        <f>ROUND(VALUE(SUBSTITUTE(data_to_clean[[#This Row],[growth_%]],".",",")),0)</f>
        <v>187</v>
      </c>
      <c r="K2160" t="s">
        <v>156</v>
      </c>
      <c r="L2160">
        <v>46</v>
      </c>
      <c r="M2160">
        <v>36</v>
      </c>
      <c r="N2160">
        <v>2009</v>
      </c>
      <c r="O2160">
        <v>3</v>
      </c>
      <c r="P2160" t="s">
        <v>506</v>
      </c>
      <c r="Q2160" t="b">
        <f>AND(ISNUMBER(data_to_clean[[#This Row],[revenue_formatted]]),ISNUMBER(data_to_clean[[#This Row],[growth_formatted_%]]),ISNUMBER(data_to_clean[[#This Row],[workers]]),ISNUMBER(data_to_clean[[#This Row],[previous_workers]]),ISNUMBER(data_to_clean[[#This Row],[founded]]),ISNUMBER(data_to_clean[[#This Row],[yrs_on_list]]))</f>
        <v>1</v>
      </c>
    </row>
    <row r="2161" spans="1:17" x14ac:dyDescent="0.25">
      <c r="A2161">
        <v>2154</v>
      </c>
      <c r="B2161" t="s">
        <v>8079</v>
      </c>
      <c r="C2161" t="s">
        <v>22</v>
      </c>
      <c r="D2161" t="str">
        <f>VLOOKUP(data_to_clean[[#This Row],[state]],abbreviation_table[],2,FALSE)</f>
        <v>Tennessee</v>
      </c>
      <c r="E2161" t="s">
        <v>2372</v>
      </c>
      <c r="F2161" t="str">
        <f>TRIM(LEFT(data_to_clean[[#This Row],[revenue]],FIND(" ",data_to_clean[[#This Row],[revenue]])))</f>
        <v>27.4</v>
      </c>
      <c r="G2161" t="str">
        <f>RIGHT(data_to_clean[[#This Row],[revenue]],LEN(data_to_clean[[#This Row],[revenue]])-FIND(" ",data_to_clean[[#This Row],[revenue]]))</f>
        <v>Million</v>
      </c>
      <c r="H2161" s="7">
        <f>VALUE(IF(data_to_clean[[#This Row],[multiplicity]]="Million",_xlfn.CONCAT(SUBSTITUTE(data_to_clean[[#This Row],[number]],".",""),"00000"),_xlfn.CONCAT(SUBSTITUTE(data_to_clean[[#This Row],[number]],".",""),"00000000")))</f>
        <v>27400000</v>
      </c>
      <c r="I2161" t="s">
        <v>8081</v>
      </c>
      <c r="J2161">
        <f>ROUND(VALUE(SUBSTITUTE(data_to_clean[[#This Row],[growth_%]],".",",")),0)</f>
        <v>187</v>
      </c>
      <c r="K2161" t="s">
        <v>25</v>
      </c>
      <c r="L2161">
        <v>28</v>
      </c>
      <c r="M2161">
        <v>13</v>
      </c>
      <c r="N2161">
        <v>2014</v>
      </c>
      <c r="O2161">
        <v>1</v>
      </c>
      <c r="P2161" t="s">
        <v>1024</v>
      </c>
      <c r="Q2161" t="b">
        <f>AND(ISNUMBER(data_to_clean[[#This Row],[revenue_formatted]]),ISNUMBER(data_to_clean[[#This Row],[growth_formatted_%]]),ISNUMBER(data_to_clean[[#This Row],[workers]]),ISNUMBER(data_to_clean[[#This Row],[previous_workers]]),ISNUMBER(data_to_clean[[#This Row],[founded]]),ISNUMBER(data_to_clean[[#This Row],[yrs_on_list]]))</f>
        <v>1</v>
      </c>
    </row>
    <row r="2162" spans="1:17" x14ac:dyDescent="0.25">
      <c r="A2162">
        <v>2155</v>
      </c>
      <c r="B2162" t="s">
        <v>8082</v>
      </c>
      <c r="C2162" t="s">
        <v>52</v>
      </c>
      <c r="D2162" t="str">
        <f>VLOOKUP(data_to_clean[[#This Row],[state]],abbreviation_table[],2,FALSE)</f>
        <v>Florida</v>
      </c>
      <c r="E2162" t="s">
        <v>8084</v>
      </c>
      <c r="F2162" t="str">
        <f>TRIM(LEFT(data_to_clean[[#This Row],[revenue]],FIND(" ",data_to_clean[[#This Row],[revenue]])))</f>
        <v>49.8</v>
      </c>
      <c r="G2162" t="str">
        <f>RIGHT(data_to_clean[[#This Row],[revenue]],LEN(data_to_clean[[#This Row],[revenue]])-FIND(" ",data_to_clean[[#This Row],[revenue]]))</f>
        <v>Million</v>
      </c>
      <c r="H2162" s="7">
        <f>VALUE(IF(data_to_clean[[#This Row],[multiplicity]]="Million",_xlfn.CONCAT(SUBSTITUTE(data_to_clean[[#This Row],[number]],".",""),"00000"),_xlfn.CONCAT(SUBSTITUTE(data_to_clean[[#This Row],[number]],".",""),"00000000")))</f>
        <v>49800000</v>
      </c>
      <c r="I2162" t="s">
        <v>8085</v>
      </c>
      <c r="J2162">
        <f>ROUND(VALUE(SUBSTITUTE(data_to_clean[[#This Row],[growth_%]],".",",")),0)</f>
        <v>187</v>
      </c>
      <c r="K2162" t="s">
        <v>211</v>
      </c>
      <c r="L2162">
        <v>210</v>
      </c>
      <c r="M2162">
        <v>106</v>
      </c>
      <c r="N2162">
        <v>1996</v>
      </c>
      <c r="O2162">
        <v>5</v>
      </c>
      <c r="P2162" t="s">
        <v>2985</v>
      </c>
      <c r="Q2162" t="b">
        <f>AND(ISNUMBER(data_to_clean[[#This Row],[revenue_formatted]]),ISNUMBER(data_to_clean[[#This Row],[growth_formatted_%]]),ISNUMBER(data_to_clean[[#This Row],[workers]]),ISNUMBER(data_to_clean[[#This Row],[previous_workers]]),ISNUMBER(data_to_clean[[#This Row],[founded]]),ISNUMBER(data_to_clean[[#This Row],[yrs_on_list]]))</f>
        <v>1</v>
      </c>
    </row>
    <row r="2163" spans="1:17" x14ac:dyDescent="0.25">
      <c r="A2163">
        <v>2156</v>
      </c>
      <c r="B2163" t="s">
        <v>8086</v>
      </c>
      <c r="C2163" t="s">
        <v>80</v>
      </c>
      <c r="D2163" t="str">
        <f>VLOOKUP(data_to_clean[[#This Row],[state]],abbreviation_table[],2,FALSE)</f>
        <v>California</v>
      </c>
      <c r="E2163" t="s">
        <v>8088</v>
      </c>
      <c r="F2163" t="str">
        <f>TRIM(LEFT(data_to_clean[[#This Row],[revenue]],FIND(" ",data_to_clean[[#This Row],[revenue]])))</f>
        <v>54.5</v>
      </c>
      <c r="G2163" t="str">
        <f>RIGHT(data_to_clean[[#This Row],[revenue]],LEN(data_to_clean[[#This Row],[revenue]])-FIND(" ",data_to_clean[[#This Row],[revenue]]))</f>
        <v>Million</v>
      </c>
      <c r="H2163" s="7">
        <f>VALUE(IF(data_to_clean[[#This Row],[multiplicity]]="Million",_xlfn.CONCAT(SUBSTITUTE(data_to_clean[[#This Row],[number]],".",""),"00000"),_xlfn.CONCAT(SUBSTITUTE(data_to_clean[[#This Row],[number]],".",""),"00000000")))</f>
        <v>54500000</v>
      </c>
      <c r="I2163" t="s">
        <v>8089</v>
      </c>
      <c r="J2163">
        <f>ROUND(VALUE(SUBSTITUTE(data_to_clean[[#This Row],[growth_%]],".",",")),0)</f>
        <v>187</v>
      </c>
      <c r="K2163" t="s">
        <v>18</v>
      </c>
      <c r="L2163">
        <v>392</v>
      </c>
      <c r="M2163">
        <v>175</v>
      </c>
      <c r="N2163">
        <v>2001</v>
      </c>
      <c r="O2163">
        <v>11</v>
      </c>
      <c r="P2163" t="s">
        <v>2693</v>
      </c>
      <c r="Q2163" t="b">
        <f>AND(ISNUMBER(data_to_clean[[#This Row],[revenue_formatted]]),ISNUMBER(data_to_clean[[#This Row],[growth_formatted_%]]),ISNUMBER(data_to_clean[[#This Row],[workers]]),ISNUMBER(data_to_clean[[#This Row],[previous_workers]]),ISNUMBER(data_to_clean[[#This Row],[founded]]),ISNUMBER(data_to_clean[[#This Row],[yrs_on_list]]))</f>
        <v>1</v>
      </c>
    </row>
    <row r="2164" spans="1:17" x14ac:dyDescent="0.25">
      <c r="A2164">
        <v>2157</v>
      </c>
      <c r="B2164" t="s">
        <v>8090</v>
      </c>
      <c r="C2164" t="s">
        <v>341</v>
      </c>
      <c r="D2164" t="str">
        <f>VLOOKUP(data_to_clean[[#This Row],[state]],abbreviation_table[],2,FALSE)</f>
        <v>Massachusetts</v>
      </c>
      <c r="E2164" t="s">
        <v>8092</v>
      </c>
      <c r="F2164" t="str">
        <f>TRIM(LEFT(data_to_clean[[#This Row],[revenue]],FIND(" ",data_to_clean[[#This Row],[revenue]])))</f>
        <v>48.6</v>
      </c>
      <c r="G2164" t="str">
        <f>RIGHT(data_to_clean[[#This Row],[revenue]],LEN(data_to_clean[[#This Row],[revenue]])-FIND(" ",data_to_clean[[#This Row],[revenue]]))</f>
        <v>Million</v>
      </c>
      <c r="H2164" s="7">
        <f>VALUE(IF(data_to_clean[[#This Row],[multiplicity]]="Million",_xlfn.CONCAT(SUBSTITUTE(data_to_clean[[#This Row],[number]],".",""),"00000"),_xlfn.CONCAT(SUBSTITUTE(data_to_clean[[#This Row],[number]],".",""),"00000000")))</f>
        <v>48600000</v>
      </c>
      <c r="I2164" t="s">
        <v>8093</v>
      </c>
      <c r="J2164">
        <f>ROUND(VALUE(SUBSTITUTE(data_to_clean[[#This Row],[growth_%]],".",",")),0)</f>
        <v>186</v>
      </c>
      <c r="K2164" t="s">
        <v>156</v>
      </c>
      <c r="L2164">
        <v>228</v>
      </c>
      <c r="M2164">
        <v>42</v>
      </c>
      <c r="N2164">
        <v>1985</v>
      </c>
      <c r="O2164">
        <v>1</v>
      </c>
      <c r="P2164" t="s">
        <v>8094</v>
      </c>
      <c r="Q2164" t="b">
        <f>AND(ISNUMBER(data_to_clean[[#This Row],[revenue_formatted]]),ISNUMBER(data_to_clean[[#This Row],[growth_formatted_%]]),ISNUMBER(data_to_clean[[#This Row],[workers]]),ISNUMBER(data_to_clean[[#This Row],[previous_workers]]),ISNUMBER(data_to_clean[[#This Row],[founded]]),ISNUMBER(data_to_clean[[#This Row],[yrs_on_list]]))</f>
        <v>1</v>
      </c>
    </row>
    <row r="2165" spans="1:17" x14ac:dyDescent="0.25">
      <c r="A2165">
        <v>2158</v>
      </c>
      <c r="B2165" t="s">
        <v>8095</v>
      </c>
      <c r="C2165" t="s">
        <v>30</v>
      </c>
      <c r="D2165" t="str">
        <f>VLOOKUP(data_to_clean[[#This Row],[state]],abbreviation_table[],2,FALSE)</f>
        <v>Texas</v>
      </c>
      <c r="E2165" t="s">
        <v>911</v>
      </c>
      <c r="F2165" t="str">
        <f>TRIM(LEFT(data_to_clean[[#This Row],[revenue]],FIND(" ",data_to_clean[[#This Row],[revenue]])))</f>
        <v>2.7</v>
      </c>
      <c r="G2165" t="str">
        <f>RIGHT(data_to_clean[[#This Row],[revenue]],LEN(data_to_clean[[#This Row],[revenue]])-FIND(" ",data_to_clean[[#This Row],[revenue]]))</f>
        <v>Million</v>
      </c>
      <c r="H2165" s="7">
        <f>VALUE(IF(data_to_clean[[#This Row],[multiplicity]]="Million",_xlfn.CONCAT(SUBSTITUTE(data_to_clean[[#This Row],[number]],".",""),"00000"),_xlfn.CONCAT(SUBSTITUTE(data_to_clean[[#This Row],[number]],".",""),"00000000")))</f>
        <v>2700000</v>
      </c>
      <c r="I2165" t="s">
        <v>8097</v>
      </c>
      <c r="J2165">
        <f>ROUND(VALUE(SUBSTITUTE(data_to_clean[[#This Row],[growth_%]],".",",")),0)</f>
        <v>186</v>
      </c>
      <c r="K2165" t="s">
        <v>623</v>
      </c>
      <c r="L2165">
        <v>10</v>
      </c>
      <c r="M2165">
        <v>3</v>
      </c>
      <c r="N2165">
        <v>2012</v>
      </c>
      <c r="O2165">
        <v>2</v>
      </c>
      <c r="P2165" t="s">
        <v>251</v>
      </c>
      <c r="Q2165" t="b">
        <f>AND(ISNUMBER(data_to_clean[[#This Row],[revenue_formatted]]),ISNUMBER(data_to_clean[[#This Row],[growth_formatted_%]]),ISNUMBER(data_to_clean[[#This Row],[workers]]),ISNUMBER(data_to_clean[[#This Row],[previous_workers]]),ISNUMBER(data_to_clean[[#This Row],[founded]]),ISNUMBER(data_to_clean[[#This Row],[yrs_on_list]]))</f>
        <v>1</v>
      </c>
    </row>
    <row r="2166" spans="1:17" x14ac:dyDescent="0.25">
      <c r="A2166">
        <v>2159</v>
      </c>
      <c r="B2166" t="s">
        <v>8098</v>
      </c>
      <c r="C2166" t="s">
        <v>190</v>
      </c>
      <c r="D2166" t="str">
        <f>VLOOKUP(data_to_clean[[#This Row],[state]],abbreviation_table[],2,FALSE)</f>
        <v>Montana</v>
      </c>
      <c r="E2166" t="s">
        <v>690</v>
      </c>
      <c r="F2166" t="str">
        <f>TRIM(LEFT(data_to_clean[[#This Row],[revenue]],FIND(" ",data_to_clean[[#This Row],[revenue]])))</f>
        <v>12.4</v>
      </c>
      <c r="G2166" t="str">
        <f>RIGHT(data_to_clean[[#This Row],[revenue]],LEN(data_to_clean[[#This Row],[revenue]])-FIND(" ",data_to_clean[[#This Row],[revenue]]))</f>
        <v>Million</v>
      </c>
      <c r="H2166" s="7">
        <f>VALUE(IF(data_to_clean[[#This Row],[multiplicity]]="Million",_xlfn.CONCAT(SUBSTITUTE(data_to_clean[[#This Row],[number]],".",""),"00000"),_xlfn.CONCAT(SUBSTITUTE(data_to_clean[[#This Row],[number]],".",""),"00000000")))</f>
        <v>12400000</v>
      </c>
      <c r="I2166" t="s">
        <v>8100</v>
      </c>
      <c r="J2166">
        <f>ROUND(VALUE(SUBSTITUTE(data_to_clean[[#This Row],[growth_%]],".",",")),0)</f>
        <v>186</v>
      </c>
      <c r="K2166" t="s">
        <v>233</v>
      </c>
      <c r="L2166">
        <v>74</v>
      </c>
      <c r="M2166">
        <v>17</v>
      </c>
      <c r="N2166">
        <v>2009</v>
      </c>
      <c r="O2166">
        <v>6</v>
      </c>
      <c r="P2166" t="s">
        <v>2351</v>
      </c>
      <c r="Q2166" t="b">
        <f>AND(ISNUMBER(data_to_clean[[#This Row],[revenue_formatted]]),ISNUMBER(data_to_clean[[#This Row],[growth_formatted_%]]),ISNUMBER(data_to_clean[[#This Row],[workers]]),ISNUMBER(data_to_clean[[#This Row],[previous_workers]]),ISNUMBER(data_to_clean[[#This Row],[founded]]),ISNUMBER(data_to_clean[[#This Row],[yrs_on_list]]))</f>
        <v>1</v>
      </c>
    </row>
    <row r="2167" spans="1:17" x14ac:dyDescent="0.25">
      <c r="A2167">
        <v>2160</v>
      </c>
      <c r="B2167" t="s">
        <v>8101</v>
      </c>
      <c r="C2167" t="s">
        <v>243</v>
      </c>
      <c r="D2167" t="str">
        <f>VLOOKUP(data_to_clean[[#This Row],[state]],abbreviation_table[],2,FALSE)</f>
        <v>Maryland</v>
      </c>
      <c r="E2167" t="s">
        <v>4798</v>
      </c>
      <c r="F2167" t="str">
        <f>TRIM(LEFT(data_to_clean[[#This Row],[revenue]],FIND(" ",data_to_clean[[#This Row],[revenue]])))</f>
        <v>13.5</v>
      </c>
      <c r="G2167" t="str">
        <f>RIGHT(data_to_clean[[#This Row],[revenue]],LEN(data_to_clean[[#This Row],[revenue]])-FIND(" ",data_to_clean[[#This Row],[revenue]]))</f>
        <v>Million</v>
      </c>
      <c r="H2167" s="7">
        <f>VALUE(IF(data_to_clean[[#This Row],[multiplicity]]="Million",_xlfn.CONCAT(SUBSTITUTE(data_to_clean[[#This Row],[number]],".",""),"00000"),_xlfn.CONCAT(SUBSTITUTE(data_to_clean[[#This Row],[number]],".",""),"00000000")))</f>
        <v>13500000</v>
      </c>
      <c r="I2167" t="s">
        <v>8103</v>
      </c>
      <c r="J2167">
        <f>ROUND(VALUE(SUBSTITUTE(data_to_clean[[#This Row],[growth_%]],".",",")),0)</f>
        <v>186</v>
      </c>
      <c r="K2167" t="s">
        <v>181</v>
      </c>
      <c r="L2167">
        <v>136</v>
      </c>
      <c r="M2167">
        <v>50</v>
      </c>
      <c r="N2167">
        <v>2003</v>
      </c>
      <c r="O2167">
        <v>3</v>
      </c>
      <c r="P2167" t="s">
        <v>948</v>
      </c>
      <c r="Q2167" t="b">
        <f>AND(ISNUMBER(data_to_clean[[#This Row],[revenue_formatted]]),ISNUMBER(data_to_clean[[#This Row],[growth_formatted_%]]),ISNUMBER(data_to_clean[[#This Row],[workers]]),ISNUMBER(data_to_clean[[#This Row],[previous_workers]]),ISNUMBER(data_to_clean[[#This Row],[founded]]),ISNUMBER(data_to_clean[[#This Row],[yrs_on_list]]))</f>
        <v>1</v>
      </c>
    </row>
    <row r="2168" spans="1:17" x14ac:dyDescent="0.25">
      <c r="A2168">
        <v>2161</v>
      </c>
      <c r="B2168" t="s">
        <v>8104</v>
      </c>
      <c r="C2168" t="s">
        <v>86</v>
      </c>
      <c r="D2168" t="str">
        <f>VLOOKUP(data_to_clean[[#This Row],[state]],abbreviation_table[],2,FALSE)</f>
        <v>Colorado</v>
      </c>
      <c r="E2168" t="s">
        <v>435</v>
      </c>
      <c r="F2168" t="str">
        <f>TRIM(LEFT(data_to_clean[[#This Row],[revenue]],FIND(" ",data_to_clean[[#This Row],[revenue]])))</f>
        <v>10</v>
      </c>
      <c r="G2168" t="str">
        <f>RIGHT(data_to_clean[[#This Row],[revenue]],LEN(data_to_clean[[#This Row],[revenue]])-FIND(" ",data_to_clean[[#This Row],[revenue]]))</f>
        <v>Million</v>
      </c>
      <c r="H2168" s="7">
        <f>VALUE(IF(data_to_clean[[#This Row],[multiplicity]]="Million",_xlfn.CONCAT(SUBSTITUTE(data_to_clean[[#This Row],[number]],".",""),"00000"),_xlfn.CONCAT(SUBSTITUTE(data_to_clean[[#This Row],[number]],".",""),"00000000")))</f>
        <v>1000000</v>
      </c>
      <c r="I2168" t="s">
        <v>8106</v>
      </c>
      <c r="J2168">
        <f>ROUND(VALUE(SUBSTITUTE(data_to_clean[[#This Row],[growth_%]],".",",")),0)</f>
        <v>186</v>
      </c>
      <c r="K2168" t="s">
        <v>156</v>
      </c>
      <c r="L2168">
        <v>17</v>
      </c>
      <c r="M2168">
        <v>12</v>
      </c>
      <c r="N2168">
        <v>2012</v>
      </c>
      <c r="O2168">
        <v>1</v>
      </c>
      <c r="P2168" t="s">
        <v>3830</v>
      </c>
      <c r="Q2168" t="b">
        <f>AND(ISNUMBER(data_to_clean[[#This Row],[revenue_formatted]]),ISNUMBER(data_to_clean[[#This Row],[growth_formatted_%]]),ISNUMBER(data_to_clean[[#This Row],[workers]]),ISNUMBER(data_to_clean[[#This Row],[previous_workers]]),ISNUMBER(data_to_clean[[#This Row],[founded]]),ISNUMBER(data_to_clean[[#This Row],[yrs_on_list]]))</f>
        <v>1</v>
      </c>
    </row>
    <row r="2169" spans="1:17" x14ac:dyDescent="0.25">
      <c r="A2169">
        <v>2162</v>
      </c>
      <c r="B2169" t="s">
        <v>8107</v>
      </c>
      <c r="C2169" t="s">
        <v>30</v>
      </c>
      <c r="D2169" t="str">
        <f>VLOOKUP(data_to_clean[[#This Row],[state]],abbreviation_table[],2,FALSE)</f>
        <v>Texas</v>
      </c>
      <c r="E2169" t="s">
        <v>7408</v>
      </c>
      <c r="F2169" t="str">
        <f>TRIM(LEFT(data_to_clean[[#This Row],[revenue]],FIND(" ",data_to_clean[[#This Row],[revenue]])))</f>
        <v>45.7</v>
      </c>
      <c r="G2169" t="str">
        <f>RIGHT(data_to_clean[[#This Row],[revenue]],LEN(data_to_clean[[#This Row],[revenue]])-FIND(" ",data_to_clean[[#This Row],[revenue]]))</f>
        <v>Million</v>
      </c>
      <c r="H2169" s="7">
        <f>VALUE(IF(data_to_clean[[#This Row],[multiplicity]]="Million",_xlfn.CONCAT(SUBSTITUTE(data_to_clean[[#This Row],[number]],".",""),"00000"),_xlfn.CONCAT(SUBSTITUTE(data_to_clean[[#This Row],[number]],".",""),"00000000")))</f>
        <v>45700000</v>
      </c>
      <c r="I2169" t="s">
        <v>8109</v>
      </c>
      <c r="J2169">
        <f>ROUND(VALUE(SUBSTITUTE(data_to_clean[[#This Row],[growth_%]],".",",")),0)</f>
        <v>186</v>
      </c>
      <c r="K2169" t="s">
        <v>33</v>
      </c>
      <c r="L2169">
        <v>1300</v>
      </c>
      <c r="M2169">
        <v>500</v>
      </c>
      <c r="N2169">
        <v>2011</v>
      </c>
      <c r="O2169">
        <v>2</v>
      </c>
      <c r="P2169" t="s">
        <v>1123</v>
      </c>
      <c r="Q2169" t="b">
        <f>AND(ISNUMBER(data_to_clean[[#This Row],[revenue_formatted]]),ISNUMBER(data_to_clean[[#This Row],[growth_formatted_%]]),ISNUMBER(data_to_clean[[#This Row],[workers]]),ISNUMBER(data_to_clean[[#This Row],[previous_workers]]),ISNUMBER(data_to_clean[[#This Row],[founded]]),ISNUMBER(data_to_clean[[#This Row],[yrs_on_list]]))</f>
        <v>1</v>
      </c>
    </row>
    <row r="2170" spans="1:17" x14ac:dyDescent="0.25">
      <c r="A2170">
        <v>2163</v>
      </c>
      <c r="B2170" t="s">
        <v>8110</v>
      </c>
      <c r="C2170" t="s">
        <v>30</v>
      </c>
      <c r="D2170" t="str">
        <f>VLOOKUP(data_to_clean[[#This Row],[state]],abbreviation_table[],2,FALSE)</f>
        <v>Texas</v>
      </c>
      <c r="E2170" t="s">
        <v>621</v>
      </c>
      <c r="F2170" t="str">
        <f>TRIM(LEFT(data_to_clean[[#This Row],[revenue]],FIND(" ",data_to_clean[[#This Row],[revenue]])))</f>
        <v>3.1</v>
      </c>
      <c r="G2170" t="str">
        <f>RIGHT(data_to_clean[[#This Row],[revenue]],LEN(data_to_clean[[#This Row],[revenue]])-FIND(" ",data_to_clean[[#This Row],[revenue]]))</f>
        <v>Million</v>
      </c>
      <c r="H2170" s="7">
        <f>VALUE(IF(data_to_clean[[#This Row],[multiplicity]]="Million",_xlfn.CONCAT(SUBSTITUTE(data_to_clean[[#This Row],[number]],".",""),"00000"),_xlfn.CONCAT(SUBSTITUTE(data_to_clean[[#This Row],[number]],".",""),"00000000")))</f>
        <v>3100000</v>
      </c>
      <c r="I2170" t="s">
        <v>8112</v>
      </c>
      <c r="J2170">
        <f>ROUND(VALUE(SUBSTITUTE(data_to_clean[[#This Row],[growth_%]],".",",")),0)</f>
        <v>186</v>
      </c>
      <c r="K2170" t="s">
        <v>336</v>
      </c>
      <c r="L2170">
        <v>10</v>
      </c>
      <c r="M2170">
        <v>6</v>
      </c>
      <c r="N2170">
        <v>2003</v>
      </c>
      <c r="O2170">
        <v>1</v>
      </c>
      <c r="P2170" t="s">
        <v>34</v>
      </c>
      <c r="Q2170" t="b">
        <f>AND(ISNUMBER(data_to_clean[[#This Row],[revenue_formatted]]),ISNUMBER(data_to_clean[[#This Row],[growth_formatted_%]]),ISNUMBER(data_to_clean[[#This Row],[workers]]),ISNUMBER(data_to_clean[[#This Row],[previous_workers]]),ISNUMBER(data_to_clean[[#This Row],[founded]]),ISNUMBER(data_to_clean[[#This Row],[yrs_on_list]]))</f>
        <v>1</v>
      </c>
    </row>
    <row r="2171" spans="1:17" x14ac:dyDescent="0.25">
      <c r="A2171">
        <v>2164</v>
      </c>
      <c r="B2171" t="s">
        <v>8113</v>
      </c>
      <c r="C2171" t="s">
        <v>1031</v>
      </c>
      <c r="D2171" t="str">
        <f>VLOOKUP(data_to_clean[[#This Row],[state]],abbreviation_table[],2,FALSE)</f>
        <v>Wyoming</v>
      </c>
      <c r="E2171" t="s">
        <v>2013</v>
      </c>
      <c r="F2171" t="str">
        <f>TRIM(LEFT(data_to_clean[[#This Row],[revenue]],FIND(" ",data_to_clean[[#This Row],[revenue]])))</f>
        <v>7.5</v>
      </c>
      <c r="G2171" t="str">
        <f>RIGHT(data_to_clean[[#This Row],[revenue]],LEN(data_to_clean[[#This Row],[revenue]])-FIND(" ",data_to_clean[[#This Row],[revenue]]))</f>
        <v>Million</v>
      </c>
      <c r="H2171" s="7">
        <f>VALUE(IF(data_to_clean[[#This Row],[multiplicity]]="Million",_xlfn.CONCAT(SUBSTITUTE(data_to_clean[[#This Row],[number]],".",""),"00000"),_xlfn.CONCAT(SUBSTITUTE(data_to_clean[[#This Row],[number]],".",""),"00000000")))</f>
        <v>7500000</v>
      </c>
      <c r="I2171" t="s">
        <v>8115</v>
      </c>
      <c r="J2171">
        <f>ROUND(VALUE(SUBSTITUTE(data_to_clean[[#This Row],[growth_%]],".",",")),0)</f>
        <v>186</v>
      </c>
      <c r="K2171" t="s">
        <v>107</v>
      </c>
      <c r="L2171">
        <v>29</v>
      </c>
      <c r="M2171">
        <v>15</v>
      </c>
      <c r="N2171">
        <v>2007</v>
      </c>
      <c r="O2171">
        <v>4</v>
      </c>
      <c r="P2171" t="s">
        <v>1033</v>
      </c>
      <c r="Q2171" t="b">
        <f>AND(ISNUMBER(data_to_clean[[#This Row],[revenue_formatted]]),ISNUMBER(data_to_clean[[#This Row],[growth_formatted_%]]),ISNUMBER(data_to_clean[[#This Row],[workers]]),ISNUMBER(data_to_clean[[#This Row],[previous_workers]]),ISNUMBER(data_to_clean[[#This Row],[founded]]),ISNUMBER(data_to_clean[[#This Row],[yrs_on_list]]))</f>
        <v>1</v>
      </c>
    </row>
    <row r="2172" spans="1:17" x14ac:dyDescent="0.25">
      <c r="A2172">
        <v>2165</v>
      </c>
      <c r="B2172" t="s">
        <v>8116</v>
      </c>
      <c r="C2172" t="s">
        <v>503</v>
      </c>
      <c r="D2172" t="str">
        <f>VLOOKUP(data_to_clean[[#This Row],[state]],abbreviation_table[],2,FALSE)</f>
        <v>Illinois</v>
      </c>
      <c r="E2172" t="s">
        <v>8118</v>
      </c>
      <c r="F2172" t="str">
        <f>TRIM(LEFT(data_to_clean[[#This Row],[revenue]],FIND(" ",data_to_clean[[#This Row],[revenue]])))</f>
        <v>534</v>
      </c>
      <c r="G2172" t="str">
        <f>RIGHT(data_to_clean[[#This Row],[revenue]],LEN(data_to_clean[[#This Row],[revenue]])-FIND(" ",data_to_clean[[#This Row],[revenue]]))</f>
        <v>Million</v>
      </c>
      <c r="H2172" s="7">
        <f>VALUE(IF(data_to_clean[[#This Row],[multiplicity]]="Million",_xlfn.CONCAT(SUBSTITUTE(data_to_clean[[#This Row],[number]],".",""),"00000"),_xlfn.CONCAT(SUBSTITUTE(data_to_clean[[#This Row],[number]],".",""),"00000000")))</f>
        <v>53400000</v>
      </c>
      <c r="I2172" t="s">
        <v>8119</v>
      </c>
      <c r="J2172">
        <f>ROUND(VALUE(SUBSTITUTE(data_to_clean[[#This Row],[growth_%]],".",",")),0)</f>
        <v>186</v>
      </c>
      <c r="K2172" t="s">
        <v>336</v>
      </c>
      <c r="L2172">
        <v>1505</v>
      </c>
      <c r="M2172">
        <v>888</v>
      </c>
      <c r="N2172">
        <v>1987</v>
      </c>
      <c r="O2172">
        <v>11</v>
      </c>
      <c r="P2172" t="s">
        <v>2939</v>
      </c>
      <c r="Q2172" t="b">
        <f>AND(ISNUMBER(data_to_clean[[#This Row],[revenue_formatted]]),ISNUMBER(data_to_clean[[#This Row],[growth_formatted_%]]),ISNUMBER(data_to_clean[[#This Row],[workers]]),ISNUMBER(data_to_clean[[#This Row],[previous_workers]]),ISNUMBER(data_to_clean[[#This Row],[founded]]),ISNUMBER(data_to_clean[[#This Row],[yrs_on_list]]))</f>
        <v>1</v>
      </c>
    </row>
    <row r="2173" spans="1:17" x14ac:dyDescent="0.25">
      <c r="A2173">
        <v>2166</v>
      </c>
      <c r="B2173" t="s">
        <v>8120</v>
      </c>
      <c r="C2173" t="s">
        <v>80</v>
      </c>
      <c r="D2173" t="str">
        <f>VLOOKUP(data_to_clean[[#This Row],[state]],abbreviation_table[],2,FALSE)</f>
        <v>California</v>
      </c>
      <c r="E2173" t="s">
        <v>861</v>
      </c>
      <c r="F2173" t="str">
        <f>TRIM(LEFT(data_to_clean[[#This Row],[revenue]],FIND(" ",data_to_clean[[#This Row],[revenue]])))</f>
        <v>5.7</v>
      </c>
      <c r="G2173" t="str">
        <f>RIGHT(data_to_clean[[#This Row],[revenue]],LEN(data_to_clean[[#This Row],[revenue]])-FIND(" ",data_to_clean[[#This Row],[revenue]]))</f>
        <v>Million</v>
      </c>
      <c r="H2173" s="7">
        <f>VALUE(IF(data_to_clean[[#This Row],[multiplicity]]="Million",_xlfn.CONCAT(SUBSTITUTE(data_to_clean[[#This Row],[number]],".",""),"00000"),_xlfn.CONCAT(SUBSTITUTE(data_to_clean[[#This Row],[number]],".",""),"00000000")))</f>
        <v>5700000</v>
      </c>
      <c r="I2173" t="s">
        <v>8122</v>
      </c>
      <c r="J2173">
        <f>ROUND(VALUE(SUBSTITUTE(data_to_clean[[#This Row],[growth_%]],".",",")),0)</f>
        <v>186</v>
      </c>
      <c r="K2173" t="s">
        <v>623</v>
      </c>
      <c r="L2173">
        <v>30</v>
      </c>
      <c r="M2173">
        <v>9</v>
      </c>
      <c r="N2173">
        <v>2011</v>
      </c>
      <c r="O2173">
        <v>2</v>
      </c>
      <c r="P2173" t="s">
        <v>137</v>
      </c>
      <c r="Q2173" t="b">
        <f>AND(ISNUMBER(data_to_clean[[#This Row],[revenue_formatted]]),ISNUMBER(data_to_clean[[#This Row],[growth_formatted_%]]),ISNUMBER(data_to_clean[[#This Row],[workers]]),ISNUMBER(data_to_clean[[#This Row],[previous_workers]]),ISNUMBER(data_to_clean[[#This Row],[founded]]),ISNUMBER(data_to_clean[[#This Row],[yrs_on_list]]))</f>
        <v>1</v>
      </c>
    </row>
    <row r="2174" spans="1:17" x14ac:dyDescent="0.25">
      <c r="A2174">
        <v>2167</v>
      </c>
      <c r="B2174" t="s">
        <v>8123</v>
      </c>
      <c r="C2174" t="s">
        <v>98</v>
      </c>
      <c r="D2174" t="str">
        <f>VLOOKUP(data_to_clean[[#This Row],[state]],abbreviation_table[],2,FALSE)</f>
        <v>Washington</v>
      </c>
      <c r="E2174" t="s">
        <v>8125</v>
      </c>
      <c r="F2174" t="str">
        <f>TRIM(LEFT(data_to_clean[[#This Row],[revenue]],FIND(" ",data_to_clean[[#This Row],[revenue]])))</f>
        <v>65.8</v>
      </c>
      <c r="G2174" t="str">
        <f>RIGHT(data_to_clean[[#This Row],[revenue]],LEN(data_to_clean[[#This Row],[revenue]])-FIND(" ",data_to_clean[[#This Row],[revenue]]))</f>
        <v>Million</v>
      </c>
      <c r="H2174" s="7">
        <f>VALUE(IF(data_to_clean[[#This Row],[multiplicity]]="Million",_xlfn.CONCAT(SUBSTITUTE(data_to_clean[[#This Row],[number]],".",""),"00000"),_xlfn.CONCAT(SUBSTITUTE(data_to_clean[[#This Row],[number]],".",""),"00000000")))</f>
        <v>65800000</v>
      </c>
      <c r="I2174" t="s">
        <v>8126</v>
      </c>
      <c r="J2174">
        <f>ROUND(VALUE(SUBSTITUTE(data_to_clean[[#This Row],[growth_%]],".",",")),0)</f>
        <v>186</v>
      </c>
      <c r="K2174" t="s">
        <v>40</v>
      </c>
      <c r="L2174">
        <v>240</v>
      </c>
      <c r="M2174">
        <v>200</v>
      </c>
      <c r="N2174">
        <v>1949</v>
      </c>
      <c r="O2174">
        <v>1</v>
      </c>
      <c r="P2174" t="s">
        <v>102</v>
      </c>
      <c r="Q2174" t="b">
        <f>AND(ISNUMBER(data_to_clean[[#This Row],[revenue_formatted]]),ISNUMBER(data_to_clean[[#This Row],[growth_formatted_%]]),ISNUMBER(data_to_clean[[#This Row],[workers]]),ISNUMBER(data_to_clean[[#This Row],[previous_workers]]),ISNUMBER(data_to_clean[[#This Row],[founded]]),ISNUMBER(data_to_clean[[#This Row],[yrs_on_list]]))</f>
        <v>1</v>
      </c>
    </row>
    <row r="2175" spans="1:17" x14ac:dyDescent="0.25">
      <c r="A2175">
        <v>2168</v>
      </c>
      <c r="B2175" t="s">
        <v>8127</v>
      </c>
      <c r="C2175" t="s">
        <v>503</v>
      </c>
      <c r="D2175" t="str">
        <f>VLOOKUP(data_to_clean[[#This Row],[state]],abbreviation_table[],2,FALSE)</f>
        <v>Illinois</v>
      </c>
      <c r="E2175" t="s">
        <v>8129</v>
      </c>
      <c r="F2175" t="str">
        <f>TRIM(LEFT(data_to_clean[[#This Row],[revenue]],FIND(" ",data_to_clean[[#This Row],[revenue]])))</f>
        <v>42.1</v>
      </c>
      <c r="G2175" t="str">
        <f>RIGHT(data_to_clean[[#This Row],[revenue]],LEN(data_to_clean[[#This Row],[revenue]])-FIND(" ",data_to_clean[[#This Row],[revenue]]))</f>
        <v>Million</v>
      </c>
      <c r="H2175" s="7">
        <f>VALUE(IF(data_to_clean[[#This Row],[multiplicity]]="Million",_xlfn.CONCAT(SUBSTITUTE(data_to_clean[[#This Row],[number]],".",""),"00000"),_xlfn.CONCAT(SUBSTITUTE(data_to_clean[[#This Row],[number]],".",""),"00000000")))</f>
        <v>42100000</v>
      </c>
      <c r="I2175" t="s">
        <v>8130</v>
      </c>
      <c r="J2175">
        <f>ROUND(VALUE(SUBSTITUTE(data_to_clean[[#This Row],[growth_%]],".",",")),0)</f>
        <v>186</v>
      </c>
      <c r="K2175" t="s">
        <v>55</v>
      </c>
      <c r="L2175">
        <v>8</v>
      </c>
      <c r="M2175">
        <v>3</v>
      </c>
      <c r="N2175">
        <v>2009</v>
      </c>
      <c r="O2175">
        <v>1</v>
      </c>
      <c r="P2175" t="s">
        <v>1984</v>
      </c>
      <c r="Q2175" t="b">
        <f>AND(ISNUMBER(data_to_clean[[#This Row],[revenue_formatted]]),ISNUMBER(data_to_clean[[#This Row],[growth_formatted_%]]),ISNUMBER(data_to_clean[[#This Row],[workers]]),ISNUMBER(data_to_clean[[#This Row],[previous_workers]]),ISNUMBER(data_to_clean[[#This Row],[founded]]),ISNUMBER(data_to_clean[[#This Row],[yrs_on_list]]))</f>
        <v>1</v>
      </c>
    </row>
    <row r="2176" spans="1:17" x14ac:dyDescent="0.25">
      <c r="A2176">
        <v>2169</v>
      </c>
      <c r="B2176" t="s">
        <v>8131</v>
      </c>
      <c r="C2176" t="s">
        <v>59</v>
      </c>
      <c r="D2176" t="str">
        <f>VLOOKUP(data_to_clean[[#This Row],[state]],abbreviation_table[],2,FALSE)</f>
        <v>New Jersey</v>
      </c>
      <c r="E2176" t="s">
        <v>8133</v>
      </c>
      <c r="F2176" t="str">
        <f>TRIM(LEFT(data_to_clean[[#This Row],[revenue]],FIND(" ",data_to_clean[[#This Row],[revenue]])))</f>
        <v>91.1</v>
      </c>
      <c r="G2176" t="str">
        <f>RIGHT(data_to_clean[[#This Row],[revenue]],LEN(data_to_clean[[#This Row],[revenue]])-FIND(" ",data_to_clean[[#This Row],[revenue]]))</f>
        <v>Million</v>
      </c>
      <c r="H2176" s="7">
        <f>VALUE(IF(data_to_clean[[#This Row],[multiplicity]]="Million",_xlfn.CONCAT(SUBSTITUTE(data_to_clean[[#This Row],[number]],".",""),"00000"),_xlfn.CONCAT(SUBSTITUTE(data_to_clean[[#This Row],[number]],".",""),"00000000")))</f>
        <v>91100000</v>
      </c>
      <c r="I2176" t="s">
        <v>8134</v>
      </c>
      <c r="J2176">
        <f>ROUND(VALUE(SUBSTITUTE(data_to_clean[[#This Row],[growth_%]],".",",")),0)</f>
        <v>186</v>
      </c>
      <c r="K2176" t="s">
        <v>48</v>
      </c>
      <c r="L2176">
        <v>60</v>
      </c>
      <c r="M2176">
        <v>25</v>
      </c>
      <c r="N2176">
        <v>2010</v>
      </c>
      <c r="O2176">
        <v>2</v>
      </c>
      <c r="P2176" t="s">
        <v>8135</v>
      </c>
      <c r="Q2176" t="b">
        <f>AND(ISNUMBER(data_to_clean[[#This Row],[revenue_formatted]]),ISNUMBER(data_to_clean[[#This Row],[growth_formatted_%]]),ISNUMBER(data_to_clean[[#This Row],[workers]]),ISNUMBER(data_to_clean[[#This Row],[previous_workers]]),ISNUMBER(data_to_clean[[#This Row],[founded]]),ISNUMBER(data_to_clean[[#This Row],[yrs_on_list]]))</f>
        <v>1</v>
      </c>
    </row>
    <row r="2177" spans="1:17" x14ac:dyDescent="0.25">
      <c r="A2177">
        <v>2170</v>
      </c>
      <c r="B2177" t="s">
        <v>8136</v>
      </c>
      <c r="C2177" t="s">
        <v>333</v>
      </c>
      <c r="D2177" t="str">
        <f>VLOOKUP(data_to_clean[[#This Row],[state]],abbreviation_table[],2,FALSE)</f>
        <v>Alabama</v>
      </c>
      <c r="E2177" t="s">
        <v>892</v>
      </c>
      <c r="F2177" t="str">
        <f>TRIM(LEFT(data_to_clean[[#This Row],[revenue]],FIND(" ",data_to_clean[[#This Row],[revenue]])))</f>
        <v>9.9</v>
      </c>
      <c r="G2177" t="str">
        <f>RIGHT(data_to_clean[[#This Row],[revenue]],LEN(data_to_clean[[#This Row],[revenue]])-FIND(" ",data_to_clean[[#This Row],[revenue]]))</f>
        <v>Million</v>
      </c>
      <c r="H2177" s="7">
        <f>VALUE(IF(data_to_clean[[#This Row],[multiplicity]]="Million",_xlfn.CONCAT(SUBSTITUTE(data_to_clean[[#This Row],[number]],".",""),"00000"),_xlfn.CONCAT(SUBSTITUTE(data_to_clean[[#This Row],[number]],".",""),"00000000")))</f>
        <v>9900000</v>
      </c>
      <c r="I2177" t="s">
        <v>8138</v>
      </c>
      <c r="J2177">
        <f>ROUND(VALUE(SUBSTITUTE(data_to_clean[[#This Row],[growth_%]],".",",")),0)</f>
        <v>186</v>
      </c>
      <c r="K2177" t="s">
        <v>181</v>
      </c>
      <c r="L2177">
        <v>79</v>
      </c>
      <c r="M2177">
        <v>23</v>
      </c>
      <c r="N2177">
        <v>2010</v>
      </c>
      <c r="O2177">
        <v>3</v>
      </c>
      <c r="P2177" t="s">
        <v>2594</v>
      </c>
      <c r="Q2177" t="b">
        <f>AND(ISNUMBER(data_to_clean[[#This Row],[revenue_formatted]]),ISNUMBER(data_to_clean[[#This Row],[growth_formatted_%]]),ISNUMBER(data_to_clean[[#This Row],[workers]]),ISNUMBER(data_to_clean[[#This Row],[previous_workers]]),ISNUMBER(data_to_clean[[#This Row],[founded]]),ISNUMBER(data_to_clean[[#This Row],[yrs_on_list]]))</f>
        <v>1</v>
      </c>
    </row>
    <row r="2178" spans="1:17" x14ac:dyDescent="0.25">
      <c r="A2178">
        <v>2171</v>
      </c>
      <c r="B2178" t="s">
        <v>8139</v>
      </c>
      <c r="C2178" t="s">
        <v>86</v>
      </c>
      <c r="D2178" t="str">
        <f>VLOOKUP(data_to_clean[[#This Row],[state]],abbreviation_table[],2,FALSE)</f>
        <v>Colorado</v>
      </c>
      <c r="E2178" t="s">
        <v>2108</v>
      </c>
      <c r="F2178" t="str">
        <f>TRIM(LEFT(data_to_clean[[#This Row],[revenue]],FIND(" ",data_to_clean[[#This Row],[revenue]])))</f>
        <v>11.4</v>
      </c>
      <c r="G2178" t="str">
        <f>RIGHT(data_to_clean[[#This Row],[revenue]],LEN(data_to_clean[[#This Row],[revenue]])-FIND(" ",data_to_clean[[#This Row],[revenue]]))</f>
        <v>Million</v>
      </c>
      <c r="H2178" s="7">
        <f>VALUE(IF(data_to_clean[[#This Row],[multiplicity]]="Million",_xlfn.CONCAT(SUBSTITUTE(data_to_clean[[#This Row],[number]],".",""),"00000"),_xlfn.CONCAT(SUBSTITUTE(data_to_clean[[#This Row],[number]],".",""),"00000000")))</f>
        <v>11400000</v>
      </c>
      <c r="I2178" t="s">
        <v>8141</v>
      </c>
      <c r="J2178">
        <f>ROUND(VALUE(SUBSTITUTE(data_to_clean[[#This Row],[growth_%]],".",",")),0)</f>
        <v>186</v>
      </c>
      <c r="K2178" t="s">
        <v>156</v>
      </c>
      <c r="L2178">
        <v>90</v>
      </c>
      <c r="M2178">
        <v>26</v>
      </c>
      <c r="N2178">
        <v>2010</v>
      </c>
      <c r="O2178">
        <v>5</v>
      </c>
      <c r="P2178" t="s">
        <v>89</v>
      </c>
      <c r="Q2178" t="b">
        <f>AND(ISNUMBER(data_to_clean[[#This Row],[revenue_formatted]]),ISNUMBER(data_to_clean[[#This Row],[growth_formatted_%]]),ISNUMBER(data_to_clean[[#This Row],[workers]]),ISNUMBER(data_to_clean[[#This Row],[previous_workers]]),ISNUMBER(data_to_clean[[#This Row],[founded]]),ISNUMBER(data_to_clean[[#This Row],[yrs_on_list]]))</f>
        <v>1</v>
      </c>
    </row>
    <row r="2179" spans="1:17" x14ac:dyDescent="0.25">
      <c r="A2179">
        <v>2172</v>
      </c>
      <c r="B2179" t="s">
        <v>8142</v>
      </c>
      <c r="C2179" t="s">
        <v>190</v>
      </c>
      <c r="D2179" t="str">
        <f>VLOOKUP(data_to_clean[[#This Row],[state]],abbreviation_table[],2,FALSE)</f>
        <v>Montana</v>
      </c>
      <c r="E2179" t="s">
        <v>957</v>
      </c>
      <c r="F2179" t="str">
        <f>TRIM(LEFT(data_to_clean[[#This Row],[revenue]],FIND(" ",data_to_clean[[#This Row],[revenue]])))</f>
        <v>2.2</v>
      </c>
      <c r="G2179" t="str">
        <f>RIGHT(data_to_clean[[#This Row],[revenue]],LEN(data_to_clean[[#This Row],[revenue]])-FIND(" ",data_to_clean[[#This Row],[revenue]]))</f>
        <v>Million</v>
      </c>
      <c r="H2179" s="7">
        <f>VALUE(IF(data_to_clean[[#This Row],[multiplicity]]="Million",_xlfn.CONCAT(SUBSTITUTE(data_to_clean[[#This Row],[number]],".",""),"00000"),_xlfn.CONCAT(SUBSTITUTE(data_to_clean[[#This Row],[number]],".",""),"00000000")))</f>
        <v>2200000</v>
      </c>
      <c r="I2179" t="s">
        <v>8144</v>
      </c>
      <c r="J2179">
        <f>ROUND(VALUE(SUBSTITUTE(data_to_clean[[#This Row],[growth_%]],".",",")),0)</f>
        <v>186</v>
      </c>
      <c r="K2179" t="s">
        <v>55</v>
      </c>
      <c r="L2179">
        <v>18</v>
      </c>
      <c r="M2179">
        <v>11</v>
      </c>
      <c r="N2179">
        <v>1992</v>
      </c>
      <c r="O2179">
        <v>1</v>
      </c>
      <c r="P2179" t="s">
        <v>8145</v>
      </c>
      <c r="Q2179" t="b">
        <f>AND(ISNUMBER(data_to_clean[[#This Row],[revenue_formatted]]),ISNUMBER(data_to_clean[[#This Row],[growth_formatted_%]]),ISNUMBER(data_to_clean[[#This Row],[workers]]),ISNUMBER(data_to_clean[[#This Row],[previous_workers]]),ISNUMBER(data_to_clean[[#This Row],[founded]]),ISNUMBER(data_to_clean[[#This Row],[yrs_on_list]]))</f>
        <v>1</v>
      </c>
    </row>
    <row r="2180" spans="1:17" x14ac:dyDescent="0.25">
      <c r="A2180">
        <v>2173</v>
      </c>
      <c r="B2180" t="s">
        <v>8146</v>
      </c>
      <c r="C2180" t="s">
        <v>74</v>
      </c>
      <c r="D2180" t="str">
        <f>VLOOKUP(data_to_clean[[#This Row],[state]],abbreviation_table[],2,FALSE)</f>
        <v>Ohio</v>
      </c>
      <c r="E2180" t="s">
        <v>665</v>
      </c>
      <c r="F2180" t="str">
        <f>TRIM(LEFT(data_to_clean[[#This Row],[revenue]],FIND(" ",data_to_clean[[#This Row],[revenue]])))</f>
        <v>3.2</v>
      </c>
      <c r="G2180" t="str">
        <f>RIGHT(data_to_clean[[#This Row],[revenue]],LEN(data_to_clean[[#This Row],[revenue]])-FIND(" ",data_to_clean[[#This Row],[revenue]]))</f>
        <v>Million</v>
      </c>
      <c r="H2180" s="7">
        <f>VALUE(IF(data_to_clean[[#This Row],[multiplicity]]="Million",_xlfn.CONCAT(SUBSTITUTE(data_to_clean[[#This Row],[number]],".",""),"00000"),_xlfn.CONCAT(SUBSTITUTE(data_to_clean[[#This Row],[number]],".",""),"00000000")))</f>
        <v>3200000</v>
      </c>
      <c r="I2180" t="s">
        <v>8148</v>
      </c>
      <c r="J2180">
        <f>ROUND(VALUE(SUBSTITUTE(data_to_clean[[#This Row],[growth_%]],".",",")),0)</f>
        <v>185</v>
      </c>
      <c r="K2180" t="s">
        <v>308</v>
      </c>
      <c r="L2180">
        <v>74</v>
      </c>
      <c r="M2180">
        <v>29</v>
      </c>
      <c r="N2180">
        <v>2008</v>
      </c>
      <c r="O2180">
        <v>1</v>
      </c>
      <c r="P2180" t="s">
        <v>349</v>
      </c>
      <c r="Q2180" t="b">
        <f>AND(ISNUMBER(data_to_clean[[#This Row],[revenue_formatted]]),ISNUMBER(data_to_clean[[#This Row],[growth_formatted_%]]),ISNUMBER(data_to_clean[[#This Row],[workers]]),ISNUMBER(data_to_clean[[#This Row],[previous_workers]]),ISNUMBER(data_to_clean[[#This Row],[founded]]),ISNUMBER(data_to_clean[[#This Row],[yrs_on_list]]))</f>
        <v>1</v>
      </c>
    </row>
    <row r="2181" spans="1:17" x14ac:dyDescent="0.25">
      <c r="A2181">
        <v>2174</v>
      </c>
      <c r="B2181" t="s">
        <v>8149</v>
      </c>
      <c r="C2181" t="s">
        <v>141</v>
      </c>
      <c r="D2181" t="str">
        <f>VLOOKUP(data_to_clean[[#This Row],[state]],abbreviation_table[],2,FALSE)</f>
        <v>Kentucky</v>
      </c>
      <c r="E2181" t="s">
        <v>380</v>
      </c>
      <c r="F2181" t="str">
        <f>TRIM(LEFT(data_to_clean[[#This Row],[revenue]],FIND(" ",data_to_clean[[#This Row],[revenue]])))</f>
        <v>5.8</v>
      </c>
      <c r="G2181" t="str">
        <f>RIGHT(data_to_clean[[#This Row],[revenue]],LEN(data_to_clean[[#This Row],[revenue]])-FIND(" ",data_to_clean[[#This Row],[revenue]]))</f>
        <v>Million</v>
      </c>
      <c r="H2181" s="7">
        <f>VALUE(IF(data_to_clean[[#This Row],[multiplicity]]="Million",_xlfn.CONCAT(SUBSTITUTE(data_to_clean[[#This Row],[number]],".",""),"00000"),_xlfn.CONCAT(SUBSTITUTE(data_to_clean[[#This Row],[number]],".",""),"00000000")))</f>
        <v>5800000</v>
      </c>
      <c r="I2181" t="s">
        <v>8151</v>
      </c>
      <c r="J2181">
        <f>ROUND(VALUE(SUBSTITUTE(data_to_clean[[#This Row],[growth_%]],".",",")),0)</f>
        <v>185</v>
      </c>
      <c r="K2181" t="s">
        <v>156</v>
      </c>
      <c r="L2181">
        <v>62</v>
      </c>
      <c r="M2181">
        <v>46</v>
      </c>
      <c r="N2181">
        <v>2011</v>
      </c>
      <c r="O2181">
        <v>3</v>
      </c>
      <c r="P2181" t="s">
        <v>8152</v>
      </c>
      <c r="Q2181" t="b">
        <f>AND(ISNUMBER(data_to_clean[[#This Row],[revenue_formatted]]),ISNUMBER(data_to_clean[[#This Row],[growth_formatted_%]]),ISNUMBER(data_to_clean[[#This Row],[workers]]),ISNUMBER(data_to_clean[[#This Row],[previous_workers]]),ISNUMBER(data_to_clean[[#This Row],[founded]]),ISNUMBER(data_to_clean[[#This Row],[yrs_on_list]]))</f>
        <v>1</v>
      </c>
    </row>
    <row r="2182" spans="1:17" x14ac:dyDescent="0.25">
      <c r="A2182">
        <v>2175</v>
      </c>
      <c r="B2182" t="s">
        <v>8153</v>
      </c>
      <c r="C2182" t="s">
        <v>45</v>
      </c>
      <c r="D2182" t="str">
        <f>VLOOKUP(data_to_clean[[#This Row],[state]],abbreviation_table[],2,FALSE)</f>
        <v>Pennsylvania</v>
      </c>
      <c r="E2182" t="s">
        <v>8155</v>
      </c>
      <c r="F2182" t="str">
        <f>TRIM(LEFT(data_to_clean[[#This Row],[revenue]],FIND(" ",data_to_clean[[#This Row],[revenue]])))</f>
        <v>34.5</v>
      </c>
      <c r="G2182" t="str">
        <f>RIGHT(data_to_clean[[#This Row],[revenue]],LEN(data_to_clean[[#This Row],[revenue]])-FIND(" ",data_to_clean[[#This Row],[revenue]]))</f>
        <v>Million</v>
      </c>
      <c r="H2182" s="7">
        <f>VALUE(IF(data_to_clean[[#This Row],[multiplicity]]="Million",_xlfn.CONCAT(SUBSTITUTE(data_to_clean[[#This Row],[number]],".",""),"00000"),_xlfn.CONCAT(SUBSTITUTE(data_to_clean[[#This Row],[number]],".",""),"00000000")))</f>
        <v>34500000</v>
      </c>
      <c r="I2182" t="s">
        <v>8156</v>
      </c>
      <c r="J2182">
        <f>ROUND(VALUE(SUBSTITUTE(data_to_clean[[#This Row],[growth_%]],".",",")),0)</f>
        <v>185</v>
      </c>
      <c r="K2182" t="s">
        <v>297</v>
      </c>
      <c r="L2182">
        <v>44</v>
      </c>
      <c r="M2182">
        <v>24</v>
      </c>
      <c r="N2182">
        <v>2013</v>
      </c>
      <c r="O2182">
        <v>3</v>
      </c>
      <c r="P2182" t="s">
        <v>49</v>
      </c>
      <c r="Q2182" t="b">
        <f>AND(ISNUMBER(data_to_clean[[#This Row],[revenue_formatted]]),ISNUMBER(data_to_clean[[#This Row],[growth_formatted_%]]),ISNUMBER(data_to_clean[[#This Row],[workers]]),ISNUMBER(data_to_clean[[#This Row],[previous_workers]]),ISNUMBER(data_to_clean[[#This Row],[founded]]),ISNUMBER(data_to_clean[[#This Row],[yrs_on_list]]))</f>
        <v>1</v>
      </c>
    </row>
    <row r="2183" spans="1:17" x14ac:dyDescent="0.25">
      <c r="A2183">
        <v>2176</v>
      </c>
      <c r="B2183" t="s">
        <v>8157</v>
      </c>
      <c r="C2183" t="s">
        <v>503</v>
      </c>
      <c r="D2183" t="str">
        <f>VLOOKUP(data_to_clean[[#This Row],[state]],abbreviation_table[],2,FALSE)</f>
        <v>Illinois</v>
      </c>
      <c r="E2183" t="s">
        <v>1418</v>
      </c>
      <c r="F2183" t="str">
        <f>TRIM(LEFT(data_to_clean[[#This Row],[revenue]],FIND(" ",data_to_clean[[#This Row],[revenue]])))</f>
        <v>6.8</v>
      </c>
      <c r="G2183" t="str">
        <f>RIGHT(data_to_clean[[#This Row],[revenue]],LEN(data_to_clean[[#This Row],[revenue]])-FIND(" ",data_to_clean[[#This Row],[revenue]]))</f>
        <v>Million</v>
      </c>
      <c r="H2183" s="7">
        <f>VALUE(IF(data_to_clean[[#This Row],[multiplicity]]="Million",_xlfn.CONCAT(SUBSTITUTE(data_to_clean[[#This Row],[number]],".",""),"00000"),_xlfn.CONCAT(SUBSTITUTE(data_to_clean[[#This Row],[number]],".",""),"00000000")))</f>
        <v>6800000</v>
      </c>
      <c r="I2183" t="s">
        <v>8159</v>
      </c>
      <c r="J2183">
        <f>ROUND(VALUE(SUBSTITUTE(data_to_clean[[#This Row],[growth_%]],".",",")),0)</f>
        <v>185</v>
      </c>
      <c r="K2183" t="s">
        <v>324</v>
      </c>
      <c r="L2183">
        <v>48</v>
      </c>
      <c r="M2183">
        <v>30</v>
      </c>
      <c r="N2183">
        <v>1990</v>
      </c>
      <c r="O2183">
        <v>2</v>
      </c>
      <c r="P2183" t="s">
        <v>8160</v>
      </c>
      <c r="Q2183" t="b">
        <f>AND(ISNUMBER(data_to_clean[[#This Row],[revenue_formatted]]),ISNUMBER(data_to_clean[[#This Row],[growth_formatted_%]]),ISNUMBER(data_to_clean[[#This Row],[workers]]),ISNUMBER(data_to_clean[[#This Row],[previous_workers]]),ISNUMBER(data_to_clean[[#This Row],[founded]]),ISNUMBER(data_to_clean[[#This Row],[yrs_on_list]]))</f>
        <v>1</v>
      </c>
    </row>
    <row r="2184" spans="1:17" x14ac:dyDescent="0.25">
      <c r="A2184">
        <v>2177</v>
      </c>
      <c r="B2184" t="s">
        <v>8161</v>
      </c>
      <c r="C2184" t="s">
        <v>105</v>
      </c>
      <c r="D2184" t="str">
        <f>VLOOKUP(data_to_clean[[#This Row],[state]],abbreviation_table[],2,FALSE)</f>
        <v>New York</v>
      </c>
      <c r="E2184" t="s">
        <v>5561</v>
      </c>
      <c r="F2184" t="str">
        <f>TRIM(LEFT(data_to_clean[[#This Row],[revenue]],FIND(" ",data_to_clean[[#This Row],[revenue]])))</f>
        <v>21.2</v>
      </c>
      <c r="G2184" t="str">
        <f>RIGHT(data_to_clean[[#This Row],[revenue]],LEN(data_to_clean[[#This Row],[revenue]])-FIND(" ",data_to_clean[[#This Row],[revenue]]))</f>
        <v>Million</v>
      </c>
      <c r="H2184" s="7">
        <f>VALUE(IF(data_to_clean[[#This Row],[multiplicity]]="Million",_xlfn.CONCAT(SUBSTITUTE(data_to_clean[[#This Row],[number]],".",""),"00000"),_xlfn.CONCAT(SUBSTITUTE(data_to_clean[[#This Row],[number]],".",""),"00000000")))</f>
        <v>21200000</v>
      </c>
      <c r="I2184" t="s">
        <v>8163</v>
      </c>
      <c r="J2184">
        <f>ROUND(VALUE(SUBSTITUTE(data_to_clean[[#This Row],[growth_%]],".",",")),0)</f>
        <v>185</v>
      </c>
      <c r="K2184" t="s">
        <v>33</v>
      </c>
      <c r="L2184">
        <v>80</v>
      </c>
      <c r="M2184">
        <v>31</v>
      </c>
      <c r="N2184">
        <v>2012</v>
      </c>
      <c r="O2184">
        <v>4</v>
      </c>
      <c r="P2184" t="s">
        <v>8164</v>
      </c>
      <c r="Q2184" t="b">
        <f>AND(ISNUMBER(data_to_clean[[#This Row],[revenue_formatted]]),ISNUMBER(data_to_clean[[#This Row],[growth_formatted_%]]),ISNUMBER(data_to_clean[[#This Row],[workers]]),ISNUMBER(data_to_clean[[#This Row],[previous_workers]]),ISNUMBER(data_to_clean[[#This Row],[founded]]),ISNUMBER(data_to_clean[[#This Row],[yrs_on_list]]))</f>
        <v>1</v>
      </c>
    </row>
    <row r="2185" spans="1:17" x14ac:dyDescent="0.25">
      <c r="A2185">
        <v>2178</v>
      </c>
      <c r="B2185" t="s">
        <v>8165</v>
      </c>
      <c r="C2185" t="s">
        <v>30</v>
      </c>
      <c r="D2185" t="str">
        <f>VLOOKUP(data_to_clean[[#This Row],[state]],abbreviation_table[],2,FALSE)</f>
        <v>Texas</v>
      </c>
      <c r="E2185" t="s">
        <v>798</v>
      </c>
      <c r="F2185" t="str">
        <f>TRIM(LEFT(data_to_clean[[#This Row],[revenue]],FIND(" ",data_to_clean[[#This Row],[revenue]])))</f>
        <v>3</v>
      </c>
      <c r="G2185" t="str">
        <f>RIGHT(data_to_clean[[#This Row],[revenue]],LEN(data_to_clean[[#This Row],[revenue]])-FIND(" ",data_to_clean[[#This Row],[revenue]]))</f>
        <v>Million</v>
      </c>
      <c r="H2185" s="7">
        <f>VALUE(IF(data_to_clean[[#This Row],[multiplicity]]="Million",_xlfn.CONCAT(SUBSTITUTE(data_to_clean[[#This Row],[number]],".",""),"00000"),_xlfn.CONCAT(SUBSTITUTE(data_to_clean[[#This Row],[number]],".",""),"00000000")))</f>
        <v>300000</v>
      </c>
      <c r="I2185" t="s">
        <v>8167</v>
      </c>
      <c r="J2185">
        <f>ROUND(VALUE(SUBSTITUTE(data_to_clean[[#This Row],[growth_%]],".",",")),0)</f>
        <v>185</v>
      </c>
      <c r="K2185" t="s">
        <v>187</v>
      </c>
      <c r="L2185">
        <v>20</v>
      </c>
      <c r="M2185">
        <v>13</v>
      </c>
      <c r="N2185">
        <v>2013</v>
      </c>
      <c r="O2185">
        <v>2</v>
      </c>
      <c r="P2185" t="s">
        <v>34</v>
      </c>
      <c r="Q2185" t="b">
        <f>AND(ISNUMBER(data_to_clean[[#This Row],[revenue_formatted]]),ISNUMBER(data_to_clean[[#This Row],[growth_formatted_%]]),ISNUMBER(data_to_clean[[#This Row],[workers]]),ISNUMBER(data_to_clean[[#This Row],[previous_workers]]),ISNUMBER(data_to_clean[[#This Row],[founded]]),ISNUMBER(data_to_clean[[#This Row],[yrs_on_list]]))</f>
        <v>1</v>
      </c>
    </row>
    <row r="2186" spans="1:17" x14ac:dyDescent="0.25">
      <c r="A2186">
        <v>2179</v>
      </c>
      <c r="B2186" t="s">
        <v>8168</v>
      </c>
      <c r="C2186" t="s">
        <v>105</v>
      </c>
      <c r="D2186" t="str">
        <f>VLOOKUP(data_to_clean[[#This Row],[state]],abbreviation_table[],2,FALSE)</f>
        <v>New York</v>
      </c>
      <c r="E2186" t="s">
        <v>5609</v>
      </c>
      <c r="F2186" t="str">
        <f>TRIM(LEFT(data_to_clean[[#This Row],[revenue]],FIND(" ",data_to_clean[[#This Row],[revenue]])))</f>
        <v>19.8</v>
      </c>
      <c r="G2186" t="str">
        <f>RIGHT(data_to_clean[[#This Row],[revenue]],LEN(data_to_clean[[#This Row],[revenue]])-FIND(" ",data_to_clean[[#This Row],[revenue]]))</f>
        <v>Million</v>
      </c>
      <c r="H2186" s="7">
        <f>VALUE(IF(data_to_clean[[#This Row],[multiplicity]]="Million",_xlfn.CONCAT(SUBSTITUTE(data_to_clean[[#This Row],[number]],".",""),"00000"),_xlfn.CONCAT(SUBSTITUTE(data_to_clean[[#This Row],[number]],".",""),"00000000")))</f>
        <v>19800000</v>
      </c>
      <c r="I2186" t="s">
        <v>8170</v>
      </c>
      <c r="J2186">
        <f>ROUND(VALUE(SUBSTITUTE(data_to_clean[[#This Row],[growth_%]],".",",")),0)</f>
        <v>185</v>
      </c>
      <c r="K2186" t="s">
        <v>156</v>
      </c>
      <c r="L2186">
        <v>600</v>
      </c>
      <c r="M2186">
        <v>300</v>
      </c>
      <c r="N2186">
        <v>2011</v>
      </c>
      <c r="O2186">
        <v>3</v>
      </c>
      <c r="P2186" t="s">
        <v>108</v>
      </c>
      <c r="Q2186" t="b">
        <f>AND(ISNUMBER(data_to_clean[[#This Row],[revenue_formatted]]),ISNUMBER(data_to_clean[[#This Row],[growth_formatted_%]]),ISNUMBER(data_to_clean[[#This Row],[workers]]),ISNUMBER(data_to_clean[[#This Row],[previous_workers]]),ISNUMBER(data_to_clean[[#This Row],[founded]]),ISNUMBER(data_to_clean[[#This Row],[yrs_on_list]]))</f>
        <v>1</v>
      </c>
    </row>
    <row r="2187" spans="1:17" x14ac:dyDescent="0.25">
      <c r="A2187">
        <v>2180</v>
      </c>
      <c r="B2187" t="s">
        <v>8171</v>
      </c>
      <c r="C2187" t="s">
        <v>119</v>
      </c>
      <c r="D2187" t="str">
        <f>VLOOKUP(data_to_clean[[#This Row],[state]],abbreviation_table[],2,FALSE)</f>
        <v>Georgia</v>
      </c>
      <c r="E2187" t="s">
        <v>8173</v>
      </c>
      <c r="F2187" t="str">
        <f>TRIM(LEFT(data_to_clean[[#This Row],[revenue]],FIND(" ",data_to_clean[[#This Row],[revenue]])))</f>
        <v>421.1</v>
      </c>
      <c r="G2187" t="str">
        <f>RIGHT(data_to_clean[[#This Row],[revenue]],LEN(data_to_clean[[#This Row],[revenue]])-FIND(" ",data_to_clean[[#This Row],[revenue]]))</f>
        <v>Million</v>
      </c>
      <c r="H2187" s="7">
        <f>VALUE(IF(data_to_clean[[#This Row],[multiplicity]]="Million",_xlfn.CONCAT(SUBSTITUTE(data_to_clean[[#This Row],[number]],".",""),"00000"),_xlfn.CONCAT(SUBSTITUTE(data_to_clean[[#This Row],[number]],".",""),"00000000")))</f>
        <v>421100000</v>
      </c>
      <c r="I2187" t="s">
        <v>8174</v>
      </c>
      <c r="J2187">
        <f>ROUND(VALUE(SUBSTITUTE(data_to_clean[[#This Row],[growth_%]],".",",")),0)</f>
        <v>185</v>
      </c>
      <c r="K2187" t="s">
        <v>187</v>
      </c>
      <c r="L2187">
        <v>729</v>
      </c>
      <c r="M2187">
        <v>313</v>
      </c>
      <c r="N2187">
        <v>2004</v>
      </c>
      <c r="O2187">
        <v>1</v>
      </c>
      <c r="P2187" t="s">
        <v>6398</v>
      </c>
      <c r="Q2187" t="b">
        <f>AND(ISNUMBER(data_to_clean[[#This Row],[revenue_formatted]]),ISNUMBER(data_to_clean[[#This Row],[growth_formatted_%]]),ISNUMBER(data_to_clean[[#This Row],[workers]]),ISNUMBER(data_to_clean[[#This Row],[previous_workers]]),ISNUMBER(data_to_clean[[#This Row],[founded]]),ISNUMBER(data_to_clean[[#This Row],[yrs_on_list]]))</f>
        <v>1</v>
      </c>
    </row>
    <row r="2188" spans="1:17" x14ac:dyDescent="0.25">
      <c r="A2188">
        <v>2181</v>
      </c>
      <c r="B2188" t="s">
        <v>8175</v>
      </c>
      <c r="C2188" t="s">
        <v>80</v>
      </c>
      <c r="D2188" t="str">
        <f>VLOOKUP(data_to_clean[[#This Row],[state]],abbreviation_table[],2,FALSE)</f>
        <v>California</v>
      </c>
      <c r="E2188" t="s">
        <v>1555</v>
      </c>
      <c r="F2188" t="str">
        <f>TRIM(LEFT(data_to_clean[[#This Row],[revenue]],FIND(" ",data_to_clean[[#This Row],[revenue]])))</f>
        <v>33.8</v>
      </c>
      <c r="G2188" t="str">
        <f>RIGHT(data_to_clean[[#This Row],[revenue]],LEN(data_to_clean[[#This Row],[revenue]])-FIND(" ",data_to_clean[[#This Row],[revenue]]))</f>
        <v>Million</v>
      </c>
      <c r="H2188" s="7">
        <f>VALUE(IF(data_to_clean[[#This Row],[multiplicity]]="Million",_xlfn.CONCAT(SUBSTITUTE(data_to_clean[[#This Row],[number]],".",""),"00000"),_xlfn.CONCAT(SUBSTITUTE(data_to_clean[[#This Row],[number]],".",""),"00000000")))</f>
        <v>33800000</v>
      </c>
      <c r="I2188" t="s">
        <v>8177</v>
      </c>
      <c r="J2188">
        <f>ROUND(VALUE(SUBSTITUTE(data_to_clean[[#This Row],[growth_%]],".",",")),0)</f>
        <v>185</v>
      </c>
      <c r="K2188" t="s">
        <v>181</v>
      </c>
      <c r="L2188">
        <v>18</v>
      </c>
      <c r="M2188">
        <v>8</v>
      </c>
      <c r="N2188">
        <v>2009</v>
      </c>
      <c r="O2188">
        <v>1</v>
      </c>
      <c r="P2188" t="s">
        <v>132</v>
      </c>
      <c r="Q2188" t="b">
        <f>AND(ISNUMBER(data_to_clean[[#This Row],[revenue_formatted]]),ISNUMBER(data_to_clean[[#This Row],[growth_formatted_%]]),ISNUMBER(data_to_clean[[#This Row],[workers]]),ISNUMBER(data_to_clean[[#This Row],[previous_workers]]),ISNUMBER(data_to_clean[[#This Row],[founded]]),ISNUMBER(data_to_clean[[#This Row],[yrs_on_list]]))</f>
        <v>1</v>
      </c>
    </row>
    <row r="2189" spans="1:17" x14ac:dyDescent="0.25">
      <c r="A2189">
        <v>2182</v>
      </c>
      <c r="B2189" t="s">
        <v>8178</v>
      </c>
      <c r="C2189" t="s">
        <v>780</v>
      </c>
      <c r="D2189" t="str">
        <f>VLOOKUP(data_to_clean[[#This Row],[state]],abbreviation_table[],2,FALSE)</f>
        <v>New Hampshire</v>
      </c>
      <c r="E2189" t="s">
        <v>7156</v>
      </c>
      <c r="F2189" t="str">
        <f>TRIM(LEFT(data_to_clean[[#This Row],[revenue]],FIND(" ",data_to_clean[[#This Row],[revenue]])))</f>
        <v>35.2</v>
      </c>
      <c r="G2189" t="str">
        <f>RIGHT(data_to_clean[[#This Row],[revenue]],LEN(data_to_clean[[#This Row],[revenue]])-FIND(" ",data_to_clean[[#This Row],[revenue]]))</f>
        <v>Million</v>
      </c>
      <c r="H2189" s="7">
        <f>VALUE(IF(data_to_clean[[#This Row],[multiplicity]]="Million",_xlfn.CONCAT(SUBSTITUTE(data_to_clean[[#This Row],[number]],".",""),"00000"),_xlfn.CONCAT(SUBSTITUTE(data_to_clean[[#This Row],[number]],".",""),"00000000")))</f>
        <v>35200000</v>
      </c>
      <c r="I2189" t="s">
        <v>8180</v>
      </c>
      <c r="J2189">
        <f>ROUND(VALUE(SUBSTITUTE(data_to_clean[[#This Row],[growth_%]],".",",")),0)</f>
        <v>185</v>
      </c>
      <c r="K2189" t="s">
        <v>233</v>
      </c>
      <c r="L2189">
        <v>180</v>
      </c>
      <c r="M2189">
        <v>70</v>
      </c>
      <c r="N2189">
        <v>2006</v>
      </c>
      <c r="O2189">
        <v>1</v>
      </c>
      <c r="P2189" t="s">
        <v>782</v>
      </c>
      <c r="Q2189" t="b">
        <f>AND(ISNUMBER(data_to_clean[[#This Row],[revenue_formatted]]),ISNUMBER(data_to_clean[[#This Row],[growth_formatted_%]]),ISNUMBER(data_to_clean[[#This Row],[workers]]),ISNUMBER(data_to_clean[[#This Row],[previous_workers]]),ISNUMBER(data_to_clean[[#This Row],[founded]]),ISNUMBER(data_to_clean[[#This Row],[yrs_on_list]]))</f>
        <v>1</v>
      </c>
    </row>
    <row r="2190" spans="1:17" x14ac:dyDescent="0.25">
      <c r="A2190">
        <v>2183</v>
      </c>
      <c r="B2190" t="s">
        <v>8181</v>
      </c>
      <c r="C2190" t="s">
        <v>80</v>
      </c>
      <c r="D2190" t="str">
        <f>VLOOKUP(data_to_clean[[#This Row],[state]],abbreviation_table[],2,FALSE)</f>
        <v>California</v>
      </c>
      <c r="E2190" t="s">
        <v>3901</v>
      </c>
      <c r="F2190" t="str">
        <f>TRIM(LEFT(data_to_clean[[#This Row],[revenue]],FIND(" ",data_to_clean[[#This Row],[revenue]])))</f>
        <v>19.6</v>
      </c>
      <c r="G2190" t="str">
        <f>RIGHT(data_to_clean[[#This Row],[revenue]],LEN(data_to_clean[[#This Row],[revenue]])-FIND(" ",data_to_clean[[#This Row],[revenue]]))</f>
        <v>Million</v>
      </c>
      <c r="H2190" s="7">
        <f>VALUE(IF(data_to_clean[[#This Row],[multiplicity]]="Million",_xlfn.CONCAT(SUBSTITUTE(data_to_clean[[#This Row],[number]],".",""),"00000"),_xlfn.CONCAT(SUBSTITUTE(data_to_clean[[#This Row],[number]],".",""),"00000000")))</f>
        <v>19600000</v>
      </c>
      <c r="I2190" t="s">
        <v>8183</v>
      </c>
      <c r="J2190">
        <f>ROUND(VALUE(SUBSTITUTE(data_to_clean[[#This Row],[growth_%]],".",",")),0)</f>
        <v>185</v>
      </c>
      <c r="K2190" t="s">
        <v>308</v>
      </c>
      <c r="L2190">
        <v>481</v>
      </c>
      <c r="M2190">
        <v>113</v>
      </c>
      <c r="N2190">
        <v>2013</v>
      </c>
      <c r="O2190">
        <v>2</v>
      </c>
      <c r="P2190" t="s">
        <v>1752</v>
      </c>
      <c r="Q2190" t="b">
        <f>AND(ISNUMBER(data_to_clean[[#This Row],[revenue_formatted]]),ISNUMBER(data_to_clean[[#This Row],[growth_formatted_%]]),ISNUMBER(data_to_clean[[#This Row],[workers]]),ISNUMBER(data_to_clean[[#This Row],[previous_workers]]),ISNUMBER(data_to_clean[[#This Row],[founded]]),ISNUMBER(data_to_clean[[#This Row],[yrs_on_list]]))</f>
        <v>1</v>
      </c>
    </row>
    <row r="2191" spans="1:17" x14ac:dyDescent="0.25">
      <c r="A2191">
        <v>2184</v>
      </c>
      <c r="B2191" t="s">
        <v>8184</v>
      </c>
      <c r="C2191" t="s">
        <v>30</v>
      </c>
      <c r="D2191" t="str">
        <f>VLOOKUP(data_to_clean[[#This Row],[state]],abbreviation_table[],2,FALSE)</f>
        <v>Texas</v>
      </c>
      <c r="E2191" t="s">
        <v>523</v>
      </c>
      <c r="F2191" t="str">
        <f>TRIM(LEFT(data_to_clean[[#This Row],[revenue]],FIND(" ",data_to_clean[[#This Row],[revenue]])))</f>
        <v>7.3</v>
      </c>
      <c r="G2191" t="str">
        <f>RIGHT(data_to_clean[[#This Row],[revenue]],LEN(data_to_clean[[#This Row],[revenue]])-FIND(" ",data_to_clean[[#This Row],[revenue]]))</f>
        <v>Million</v>
      </c>
      <c r="H2191" s="7">
        <f>VALUE(IF(data_to_clean[[#This Row],[multiplicity]]="Million",_xlfn.CONCAT(SUBSTITUTE(data_to_clean[[#This Row],[number]],".",""),"00000"),_xlfn.CONCAT(SUBSTITUTE(data_to_clean[[#This Row],[number]],".",""),"00000000")))</f>
        <v>7300000</v>
      </c>
      <c r="I2191" t="s">
        <v>8186</v>
      </c>
      <c r="J2191">
        <f>ROUND(VALUE(SUBSTITUTE(data_to_clean[[#This Row],[growth_%]],".",",")),0)</f>
        <v>185</v>
      </c>
      <c r="K2191" t="s">
        <v>18</v>
      </c>
      <c r="L2191">
        <v>29</v>
      </c>
      <c r="M2191">
        <v>13</v>
      </c>
      <c r="N2191">
        <v>2013</v>
      </c>
      <c r="O2191">
        <v>1</v>
      </c>
      <c r="P2191" t="s">
        <v>34</v>
      </c>
      <c r="Q2191" t="b">
        <f>AND(ISNUMBER(data_to_clean[[#This Row],[revenue_formatted]]),ISNUMBER(data_to_clean[[#This Row],[growth_formatted_%]]),ISNUMBER(data_to_clean[[#This Row],[workers]]),ISNUMBER(data_to_clean[[#This Row],[previous_workers]]),ISNUMBER(data_to_clean[[#This Row],[founded]]),ISNUMBER(data_to_clean[[#This Row],[yrs_on_list]]))</f>
        <v>1</v>
      </c>
    </row>
    <row r="2192" spans="1:17" x14ac:dyDescent="0.25">
      <c r="A2192">
        <v>2185</v>
      </c>
      <c r="B2192" t="s">
        <v>8187</v>
      </c>
      <c r="C2192" t="s">
        <v>30</v>
      </c>
      <c r="D2192" t="str">
        <f>VLOOKUP(data_to_clean[[#This Row],[state]],abbreviation_table[],2,FALSE)</f>
        <v>Texas</v>
      </c>
      <c r="E2192" t="s">
        <v>8189</v>
      </c>
      <c r="F2192" t="str">
        <f>TRIM(LEFT(data_to_clean[[#This Row],[revenue]],FIND(" ",data_to_clean[[#This Row],[revenue]])))</f>
        <v>61.7</v>
      </c>
      <c r="G2192" t="str">
        <f>RIGHT(data_to_clean[[#This Row],[revenue]],LEN(data_to_clean[[#This Row],[revenue]])-FIND(" ",data_to_clean[[#This Row],[revenue]]))</f>
        <v>Million</v>
      </c>
      <c r="H2192" s="7">
        <f>VALUE(IF(data_to_clean[[#This Row],[multiplicity]]="Million",_xlfn.CONCAT(SUBSTITUTE(data_to_clean[[#This Row],[number]],".",""),"00000"),_xlfn.CONCAT(SUBSTITUTE(data_to_clean[[#This Row],[number]],".",""),"00000000")))</f>
        <v>61700000</v>
      </c>
      <c r="I2192" t="s">
        <v>8190</v>
      </c>
      <c r="J2192">
        <f>ROUND(VALUE(SUBSTITUTE(data_to_clean[[#This Row],[growth_%]],".",",")),0)</f>
        <v>185</v>
      </c>
      <c r="K2192" t="s">
        <v>175</v>
      </c>
      <c r="L2192">
        <v>181</v>
      </c>
      <c r="M2192">
        <v>45</v>
      </c>
      <c r="N2192">
        <v>2008</v>
      </c>
      <c r="O2192">
        <v>2</v>
      </c>
      <c r="P2192" t="s">
        <v>1716</v>
      </c>
      <c r="Q2192" t="b">
        <f>AND(ISNUMBER(data_to_clean[[#This Row],[revenue_formatted]]),ISNUMBER(data_to_clean[[#This Row],[growth_formatted_%]]),ISNUMBER(data_to_clean[[#This Row],[workers]]),ISNUMBER(data_to_clean[[#This Row],[previous_workers]]),ISNUMBER(data_to_clean[[#This Row],[founded]]),ISNUMBER(data_to_clean[[#This Row],[yrs_on_list]]))</f>
        <v>1</v>
      </c>
    </row>
    <row r="2193" spans="1:17" x14ac:dyDescent="0.25">
      <c r="A2193">
        <v>2186</v>
      </c>
      <c r="B2193" t="s">
        <v>8191</v>
      </c>
      <c r="C2193" t="s">
        <v>59</v>
      </c>
      <c r="D2193" t="str">
        <f>VLOOKUP(data_to_clean[[#This Row],[state]],abbreviation_table[],2,FALSE)</f>
        <v>New Jersey</v>
      </c>
      <c r="E2193" t="s">
        <v>1309</v>
      </c>
      <c r="F2193" t="str">
        <f>TRIM(LEFT(data_to_clean[[#This Row],[revenue]],FIND(" ",data_to_clean[[#This Row],[revenue]])))</f>
        <v>3.4</v>
      </c>
      <c r="G2193" t="str">
        <f>RIGHT(data_to_clean[[#This Row],[revenue]],LEN(data_to_clean[[#This Row],[revenue]])-FIND(" ",data_to_clean[[#This Row],[revenue]]))</f>
        <v>Million</v>
      </c>
      <c r="H2193" s="7">
        <f>VALUE(IF(data_to_clean[[#This Row],[multiplicity]]="Million",_xlfn.CONCAT(SUBSTITUTE(data_to_clean[[#This Row],[number]],".",""),"00000"),_xlfn.CONCAT(SUBSTITUTE(data_to_clean[[#This Row],[number]],".",""),"00000000")))</f>
        <v>3400000</v>
      </c>
      <c r="I2193" t="s">
        <v>8193</v>
      </c>
      <c r="J2193">
        <f>ROUND(VALUE(SUBSTITUTE(data_to_clean[[#This Row],[growth_%]],".",",")),0)</f>
        <v>184</v>
      </c>
      <c r="K2193" t="s">
        <v>48</v>
      </c>
      <c r="L2193">
        <v>42</v>
      </c>
      <c r="M2193">
        <v>18</v>
      </c>
      <c r="N2193">
        <v>2011</v>
      </c>
      <c r="O2193">
        <v>1</v>
      </c>
      <c r="P2193" t="s">
        <v>8194</v>
      </c>
      <c r="Q2193" t="b">
        <f>AND(ISNUMBER(data_to_clean[[#This Row],[revenue_formatted]]),ISNUMBER(data_to_clean[[#This Row],[growth_formatted_%]]),ISNUMBER(data_to_clean[[#This Row],[workers]]),ISNUMBER(data_to_clean[[#This Row],[previous_workers]]),ISNUMBER(data_to_clean[[#This Row],[founded]]),ISNUMBER(data_to_clean[[#This Row],[yrs_on_list]]))</f>
        <v>1</v>
      </c>
    </row>
    <row r="2194" spans="1:17" x14ac:dyDescent="0.25">
      <c r="A2194">
        <v>2187</v>
      </c>
      <c r="B2194" t="s">
        <v>8195</v>
      </c>
      <c r="C2194" t="s">
        <v>80</v>
      </c>
      <c r="D2194" t="str">
        <f>VLOOKUP(data_to_clean[[#This Row],[state]],abbreviation_table[],2,FALSE)</f>
        <v>California</v>
      </c>
      <c r="E2194" t="s">
        <v>621</v>
      </c>
      <c r="F2194" t="str">
        <f>TRIM(LEFT(data_to_clean[[#This Row],[revenue]],FIND(" ",data_to_clean[[#This Row],[revenue]])))</f>
        <v>3.1</v>
      </c>
      <c r="G2194" t="str">
        <f>RIGHT(data_to_clean[[#This Row],[revenue]],LEN(data_to_clean[[#This Row],[revenue]])-FIND(" ",data_to_clean[[#This Row],[revenue]]))</f>
        <v>Million</v>
      </c>
      <c r="H2194" s="7">
        <f>VALUE(IF(data_to_clean[[#This Row],[multiplicity]]="Million",_xlfn.CONCAT(SUBSTITUTE(data_to_clean[[#This Row],[number]],".",""),"00000"),_xlfn.CONCAT(SUBSTITUTE(data_to_clean[[#This Row],[number]],".",""),"00000000")))</f>
        <v>3100000</v>
      </c>
      <c r="I2194" t="s">
        <v>8197</v>
      </c>
      <c r="J2194">
        <f>ROUND(VALUE(SUBSTITUTE(data_to_clean[[#This Row],[growth_%]],".",",")),0)</f>
        <v>184</v>
      </c>
      <c r="K2194" t="s">
        <v>297</v>
      </c>
      <c r="L2194">
        <v>17</v>
      </c>
      <c r="M2194">
        <v>6</v>
      </c>
      <c r="N2194">
        <v>2006</v>
      </c>
      <c r="O2194">
        <v>1</v>
      </c>
      <c r="P2194" t="s">
        <v>8198</v>
      </c>
      <c r="Q2194" t="b">
        <f>AND(ISNUMBER(data_to_clean[[#This Row],[revenue_formatted]]),ISNUMBER(data_to_clean[[#This Row],[growth_formatted_%]]),ISNUMBER(data_to_clean[[#This Row],[workers]]),ISNUMBER(data_to_clean[[#This Row],[previous_workers]]),ISNUMBER(data_to_clean[[#This Row],[founded]]),ISNUMBER(data_to_clean[[#This Row],[yrs_on_list]]))</f>
        <v>1</v>
      </c>
    </row>
    <row r="2195" spans="1:17" x14ac:dyDescent="0.25">
      <c r="A2195">
        <v>2188</v>
      </c>
      <c r="B2195" t="s">
        <v>8199</v>
      </c>
      <c r="C2195" t="s">
        <v>294</v>
      </c>
      <c r="D2195" t="str">
        <f>VLOOKUP(data_to_clean[[#This Row],[state]],abbreviation_table[],2,FALSE)</f>
        <v>Minnesota</v>
      </c>
      <c r="E2195" t="s">
        <v>8201</v>
      </c>
      <c r="F2195" t="str">
        <f>TRIM(LEFT(data_to_clean[[#This Row],[revenue]],FIND(" ",data_to_clean[[#This Row],[revenue]])))</f>
        <v>66.3</v>
      </c>
      <c r="G2195" t="str">
        <f>RIGHT(data_to_clean[[#This Row],[revenue]],LEN(data_to_clean[[#This Row],[revenue]])-FIND(" ",data_to_clean[[#This Row],[revenue]]))</f>
        <v>Million</v>
      </c>
      <c r="H2195" s="7">
        <f>VALUE(IF(data_to_clean[[#This Row],[multiplicity]]="Million",_xlfn.CONCAT(SUBSTITUTE(data_to_clean[[#This Row],[number]],".",""),"00000"),_xlfn.CONCAT(SUBSTITUTE(data_to_clean[[#This Row],[number]],".",""),"00000000")))</f>
        <v>66300000</v>
      </c>
      <c r="I2195" t="s">
        <v>8202</v>
      </c>
      <c r="J2195">
        <f>ROUND(VALUE(SUBSTITUTE(data_to_clean[[#This Row],[growth_%]],".",",")),0)</f>
        <v>184</v>
      </c>
      <c r="K2195" t="s">
        <v>233</v>
      </c>
      <c r="L2195">
        <v>47</v>
      </c>
      <c r="M2195">
        <v>25</v>
      </c>
      <c r="N2195">
        <v>2013</v>
      </c>
      <c r="O2195">
        <v>2</v>
      </c>
      <c r="P2195" t="s">
        <v>5346</v>
      </c>
      <c r="Q2195" t="b">
        <f>AND(ISNUMBER(data_to_clean[[#This Row],[revenue_formatted]]),ISNUMBER(data_to_clean[[#This Row],[growth_formatted_%]]),ISNUMBER(data_to_clean[[#This Row],[workers]]),ISNUMBER(data_to_clean[[#This Row],[previous_workers]]),ISNUMBER(data_to_clean[[#This Row],[founded]]),ISNUMBER(data_to_clean[[#This Row],[yrs_on_list]]))</f>
        <v>1</v>
      </c>
    </row>
    <row r="2196" spans="1:17" x14ac:dyDescent="0.25">
      <c r="A2196">
        <v>2189</v>
      </c>
      <c r="B2196" t="s">
        <v>8203</v>
      </c>
      <c r="C2196" t="s">
        <v>1960</v>
      </c>
      <c r="D2196" t="str">
        <f>VLOOKUP(data_to_clean[[#This Row],[state]],abbreviation_table[],2,FALSE)</f>
        <v>Iowa</v>
      </c>
      <c r="E2196" t="s">
        <v>2346</v>
      </c>
      <c r="F2196" t="str">
        <f>TRIM(LEFT(data_to_clean[[#This Row],[revenue]],FIND(" ",data_to_clean[[#This Row],[revenue]])))</f>
        <v>11</v>
      </c>
      <c r="G2196" t="str">
        <f>RIGHT(data_to_clean[[#This Row],[revenue]],LEN(data_to_clean[[#This Row],[revenue]])-FIND(" ",data_to_clean[[#This Row],[revenue]]))</f>
        <v>Million</v>
      </c>
      <c r="H2196" s="7">
        <f>VALUE(IF(data_to_clean[[#This Row],[multiplicity]]="Million",_xlfn.CONCAT(SUBSTITUTE(data_to_clean[[#This Row],[number]],".",""),"00000"),_xlfn.CONCAT(SUBSTITUTE(data_to_clean[[#This Row],[number]],".",""),"00000000")))</f>
        <v>1100000</v>
      </c>
      <c r="I2196" t="s">
        <v>8205</v>
      </c>
      <c r="J2196">
        <f>ROUND(VALUE(SUBSTITUTE(data_to_clean[[#This Row],[growth_%]],".",",")),0)</f>
        <v>184</v>
      </c>
      <c r="K2196" t="s">
        <v>175</v>
      </c>
      <c r="L2196">
        <v>56</v>
      </c>
      <c r="M2196">
        <v>22</v>
      </c>
      <c r="N2196">
        <v>2010</v>
      </c>
      <c r="O2196">
        <v>1</v>
      </c>
      <c r="P2196" t="s">
        <v>8206</v>
      </c>
      <c r="Q2196" t="b">
        <f>AND(ISNUMBER(data_to_clean[[#This Row],[revenue_formatted]]),ISNUMBER(data_to_clean[[#This Row],[growth_formatted_%]]),ISNUMBER(data_to_clean[[#This Row],[workers]]),ISNUMBER(data_to_clean[[#This Row],[previous_workers]]),ISNUMBER(data_to_clean[[#This Row],[founded]]),ISNUMBER(data_to_clean[[#This Row],[yrs_on_list]]))</f>
        <v>1</v>
      </c>
    </row>
    <row r="2197" spans="1:17" x14ac:dyDescent="0.25">
      <c r="A2197">
        <v>2190</v>
      </c>
      <c r="B2197" t="s">
        <v>8207</v>
      </c>
      <c r="C2197" t="s">
        <v>52</v>
      </c>
      <c r="D2197" t="str">
        <f>VLOOKUP(data_to_clean[[#This Row],[state]],abbreviation_table[],2,FALSE)</f>
        <v>Florida</v>
      </c>
      <c r="E2197" t="s">
        <v>896</v>
      </c>
      <c r="F2197" t="str">
        <f>TRIM(LEFT(data_to_clean[[#This Row],[revenue]],FIND(" ",data_to_clean[[#This Row],[revenue]])))</f>
        <v>10.3</v>
      </c>
      <c r="G2197" t="str">
        <f>RIGHT(data_to_clean[[#This Row],[revenue]],LEN(data_to_clean[[#This Row],[revenue]])-FIND(" ",data_to_clean[[#This Row],[revenue]]))</f>
        <v>Million</v>
      </c>
      <c r="H2197" s="7">
        <f>VALUE(IF(data_to_clean[[#This Row],[multiplicity]]="Million",_xlfn.CONCAT(SUBSTITUTE(data_to_clean[[#This Row],[number]],".",""),"00000"),_xlfn.CONCAT(SUBSTITUTE(data_to_clean[[#This Row],[number]],".",""),"00000000")))</f>
        <v>10300000</v>
      </c>
      <c r="I2197" t="s">
        <v>8209</v>
      </c>
      <c r="J2197">
        <f>ROUND(VALUE(SUBSTITUTE(data_to_clean[[#This Row],[growth_%]],".",",")),0)</f>
        <v>184</v>
      </c>
      <c r="K2197" t="s">
        <v>25</v>
      </c>
      <c r="L2197">
        <v>6</v>
      </c>
      <c r="M2197">
        <v>4</v>
      </c>
      <c r="N2197">
        <v>2011</v>
      </c>
      <c r="O2197">
        <v>1</v>
      </c>
      <c r="P2197" t="s">
        <v>662</v>
      </c>
      <c r="Q2197" t="b">
        <f>AND(ISNUMBER(data_to_clean[[#This Row],[revenue_formatted]]),ISNUMBER(data_to_clean[[#This Row],[growth_formatted_%]]),ISNUMBER(data_to_clean[[#This Row],[workers]]),ISNUMBER(data_to_clean[[#This Row],[previous_workers]]),ISNUMBER(data_to_clean[[#This Row],[founded]]),ISNUMBER(data_to_clean[[#This Row],[yrs_on_list]]))</f>
        <v>1</v>
      </c>
    </row>
    <row r="2198" spans="1:17" x14ac:dyDescent="0.25">
      <c r="A2198">
        <v>2191</v>
      </c>
      <c r="B2198" t="s">
        <v>8210</v>
      </c>
      <c r="C2198" t="s">
        <v>503</v>
      </c>
      <c r="D2198" t="str">
        <f>VLOOKUP(data_to_clean[[#This Row],[state]],abbreviation_table[],2,FALSE)</f>
        <v>Illinois</v>
      </c>
      <c r="E2198" t="s">
        <v>255</v>
      </c>
      <c r="F2198" t="str">
        <f>TRIM(LEFT(data_to_clean[[#This Row],[revenue]],FIND(" ",data_to_clean[[#This Row],[revenue]])))</f>
        <v>15.2</v>
      </c>
      <c r="G2198" t="str">
        <f>RIGHT(data_to_clean[[#This Row],[revenue]],LEN(data_to_clean[[#This Row],[revenue]])-FIND(" ",data_to_clean[[#This Row],[revenue]]))</f>
        <v>Million</v>
      </c>
      <c r="H2198" s="7">
        <f>VALUE(IF(data_to_clean[[#This Row],[multiplicity]]="Million",_xlfn.CONCAT(SUBSTITUTE(data_to_clean[[#This Row],[number]],".",""),"00000"),_xlfn.CONCAT(SUBSTITUTE(data_to_clean[[#This Row],[number]],".",""),"00000000")))</f>
        <v>15200000</v>
      </c>
      <c r="I2198" t="s">
        <v>8212</v>
      </c>
      <c r="J2198">
        <f>ROUND(VALUE(SUBSTITUTE(data_to_clean[[#This Row],[growth_%]],".",",")),0)</f>
        <v>184</v>
      </c>
      <c r="K2198" t="s">
        <v>55</v>
      </c>
      <c r="L2198">
        <v>18</v>
      </c>
      <c r="M2198">
        <v>8</v>
      </c>
      <c r="N2198">
        <v>2014</v>
      </c>
      <c r="O2198">
        <v>1</v>
      </c>
      <c r="P2198" t="s">
        <v>3138</v>
      </c>
      <c r="Q2198" t="b">
        <f>AND(ISNUMBER(data_to_clean[[#This Row],[revenue_formatted]]),ISNUMBER(data_to_clean[[#This Row],[growth_formatted_%]]),ISNUMBER(data_to_clean[[#This Row],[workers]]),ISNUMBER(data_to_clean[[#This Row],[previous_workers]]),ISNUMBER(data_to_clean[[#This Row],[founded]]),ISNUMBER(data_to_clean[[#This Row],[yrs_on_list]]))</f>
        <v>1</v>
      </c>
    </row>
    <row r="2199" spans="1:17" x14ac:dyDescent="0.25">
      <c r="A2199">
        <v>2192</v>
      </c>
      <c r="B2199" t="s">
        <v>8213</v>
      </c>
      <c r="C2199" t="s">
        <v>80</v>
      </c>
      <c r="D2199" t="str">
        <f>VLOOKUP(data_to_clean[[#This Row],[state]],abbreviation_table[],2,FALSE)</f>
        <v>California</v>
      </c>
      <c r="E2199" t="s">
        <v>31</v>
      </c>
      <c r="F2199" t="str">
        <f>TRIM(LEFT(data_to_clean[[#This Row],[revenue]],FIND(" ",data_to_clean[[#This Row],[revenue]])))</f>
        <v>24.9</v>
      </c>
      <c r="G2199" t="str">
        <f>RIGHT(data_to_clean[[#This Row],[revenue]],LEN(data_to_clean[[#This Row],[revenue]])-FIND(" ",data_to_clean[[#This Row],[revenue]]))</f>
        <v>Million</v>
      </c>
      <c r="H2199" s="7">
        <f>VALUE(IF(data_to_clean[[#This Row],[multiplicity]]="Million",_xlfn.CONCAT(SUBSTITUTE(data_to_clean[[#This Row],[number]],".",""),"00000"),_xlfn.CONCAT(SUBSTITUTE(data_to_clean[[#This Row],[number]],".",""),"00000000")))</f>
        <v>24900000</v>
      </c>
      <c r="I2199" t="s">
        <v>8215</v>
      </c>
      <c r="J2199">
        <f>ROUND(VALUE(SUBSTITUTE(data_to_clean[[#This Row],[growth_%]],".",",")),0)</f>
        <v>184</v>
      </c>
      <c r="K2199" t="s">
        <v>257</v>
      </c>
      <c r="L2199">
        <v>551</v>
      </c>
      <c r="M2199">
        <v>326</v>
      </c>
      <c r="N2199">
        <v>2000</v>
      </c>
      <c r="O2199">
        <v>1</v>
      </c>
      <c r="P2199" t="s">
        <v>8216</v>
      </c>
      <c r="Q2199" t="b">
        <f>AND(ISNUMBER(data_to_clean[[#This Row],[revenue_formatted]]),ISNUMBER(data_to_clean[[#This Row],[growth_formatted_%]]),ISNUMBER(data_to_clean[[#This Row],[workers]]),ISNUMBER(data_to_clean[[#This Row],[previous_workers]]),ISNUMBER(data_to_clean[[#This Row],[founded]]),ISNUMBER(data_to_clean[[#This Row],[yrs_on_list]]))</f>
        <v>1</v>
      </c>
    </row>
    <row r="2200" spans="1:17" x14ac:dyDescent="0.25">
      <c r="A2200">
        <v>2193</v>
      </c>
      <c r="B2200" t="s">
        <v>8217</v>
      </c>
      <c r="C2200" t="s">
        <v>30</v>
      </c>
      <c r="D2200" t="str">
        <f>VLOOKUP(data_to_clean[[#This Row],[state]],abbreviation_table[],2,FALSE)</f>
        <v>Texas</v>
      </c>
      <c r="E2200" t="s">
        <v>690</v>
      </c>
      <c r="F2200" t="str">
        <f>TRIM(LEFT(data_to_clean[[#This Row],[revenue]],FIND(" ",data_to_clean[[#This Row],[revenue]])))</f>
        <v>12.4</v>
      </c>
      <c r="G2200" t="str">
        <f>RIGHT(data_to_clean[[#This Row],[revenue]],LEN(data_to_clean[[#This Row],[revenue]])-FIND(" ",data_to_clean[[#This Row],[revenue]]))</f>
        <v>Million</v>
      </c>
      <c r="H2200" s="7">
        <f>VALUE(IF(data_to_clean[[#This Row],[multiplicity]]="Million",_xlfn.CONCAT(SUBSTITUTE(data_to_clean[[#This Row],[number]],".",""),"00000"),_xlfn.CONCAT(SUBSTITUTE(data_to_clean[[#This Row],[number]],".",""),"00000000")))</f>
        <v>12400000</v>
      </c>
      <c r="I2200" t="s">
        <v>8219</v>
      </c>
      <c r="J2200">
        <f>ROUND(VALUE(SUBSTITUTE(data_to_clean[[#This Row],[growth_%]],".",",")),0)</f>
        <v>184</v>
      </c>
      <c r="K2200" t="s">
        <v>55</v>
      </c>
      <c r="L2200">
        <v>154</v>
      </c>
      <c r="M2200">
        <v>60</v>
      </c>
      <c r="N2200">
        <v>2012</v>
      </c>
      <c r="O2200">
        <v>2</v>
      </c>
      <c r="P2200" t="s">
        <v>251</v>
      </c>
      <c r="Q2200" t="b">
        <f>AND(ISNUMBER(data_to_clean[[#This Row],[revenue_formatted]]),ISNUMBER(data_to_clean[[#This Row],[growth_formatted_%]]),ISNUMBER(data_to_clean[[#This Row],[workers]]),ISNUMBER(data_to_clean[[#This Row],[previous_workers]]),ISNUMBER(data_to_clean[[#This Row],[founded]]),ISNUMBER(data_to_clean[[#This Row],[yrs_on_list]]))</f>
        <v>1</v>
      </c>
    </row>
    <row r="2201" spans="1:17" x14ac:dyDescent="0.25">
      <c r="A2201">
        <v>2194</v>
      </c>
      <c r="B2201" t="s">
        <v>8220</v>
      </c>
      <c r="C2201" t="s">
        <v>105</v>
      </c>
      <c r="D2201" t="str">
        <f>VLOOKUP(data_to_clean[[#This Row],[state]],abbreviation_table[],2,FALSE)</f>
        <v>New York</v>
      </c>
      <c r="E2201" t="s">
        <v>1473</v>
      </c>
      <c r="F2201" t="str">
        <f>TRIM(LEFT(data_to_clean[[#This Row],[revenue]],FIND(" ",data_to_clean[[#This Row],[revenue]])))</f>
        <v>5</v>
      </c>
      <c r="G2201" t="str">
        <f>RIGHT(data_to_clean[[#This Row],[revenue]],LEN(data_to_clean[[#This Row],[revenue]])-FIND(" ",data_to_clean[[#This Row],[revenue]]))</f>
        <v>Million</v>
      </c>
      <c r="H2201" s="7">
        <f>VALUE(IF(data_to_clean[[#This Row],[multiplicity]]="Million",_xlfn.CONCAT(SUBSTITUTE(data_to_clean[[#This Row],[number]],".",""),"00000"),_xlfn.CONCAT(SUBSTITUTE(data_to_clean[[#This Row],[number]],".",""),"00000000")))</f>
        <v>500000</v>
      </c>
      <c r="I2201" t="s">
        <v>8222</v>
      </c>
      <c r="J2201">
        <f>ROUND(VALUE(SUBSTITUTE(data_to_clean[[#This Row],[growth_%]],".",",")),0)</f>
        <v>184</v>
      </c>
      <c r="K2201" t="s">
        <v>211</v>
      </c>
      <c r="L2201">
        <v>32</v>
      </c>
      <c r="M2201">
        <v>12</v>
      </c>
      <c r="N2201">
        <v>2004</v>
      </c>
      <c r="O2201">
        <v>3</v>
      </c>
      <c r="P2201" t="s">
        <v>882</v>
      </c>
      <c r="Q2201" t="b">
        <f>AND(ISNUMBER(data_to_clean[[#This Row],[revenue_formatted]]),ISNUMBER(data_to_clean[[#This Row],[growth_formatted_%]]),ISNUMBER(data_to_clean[[#This Row],[workers]]),ISNUMBER(data_to_clean[[#This Row],[previous_workers]]),ISNUMBER(data_to_clean[[#This Row],[founded]]),ISNUMBER(data_to_clean[[#This Row],[yrs_on_list]]))</f>
        <v>1</v>
      </c>
    </row>
    <row r="2202" spans="1:17" x14ac:dyDescent="0.25">
      <c r="A2202">
        <v>2195</v>
      </c>
      <c r="B2202" t="s">
        <v>8223</v>
      </c>
      <c r="C2202" t="s">
        <v>80</v>
      </c>
      <c r="D2202" t="str">
        <f>VLOOKUP(data_to_clean[[#This Row],[state]],abbreviation_table[],2,FALSE)</f>
        <v>California</v>
      </c>
      <c r="E2202" t="s">
        <v>871</v>
      </c>
      <c r="F2202" t="str">
        <f>TRIM(LEFT(data_to_clean[[#This Row],[revenue]],FIND(" ",data_to_clean[[#This Row],[revenue]])))</f>
        <v>2.6</v>
      </c>
      <c r="G2202" t="str">
        <f>RIGHT(data_to_clean[[#This Row],[revenue]],LEN(data_to_clean[[#This Row],[revenue]])-FIND(" ",data_to_clean[[#This Row],[revenue]]))</f>
        <v>Million</v>
      </c>
      <c r="H2202" s="7">
        <f>VALUE(IF(data_to_clean[[#This Row],[multiplicity]]="Million",_xlfn.CONCAT(SUBSTITUTE(data_to_clean[[#This Row],[number]],".",""),"00000"),_xlfn.CONCAT(SUBSTITUTE(data_to_clean[[#This Row],[number]],".",""),"00000000")))</f>
        <v>2600000</v>
      </c>
      <c r="I2202" t="s">
        <v>8225</v>
      </c>
      <c r="J2202">
        <f>ROUND(VALUE(SUBSTITUTE(data_to_clean[[#This Row],[growth_%]],".",",")),0)</f>
        <v>184</v>
      </c>
      <c r="K2202" t="s">
        <v>156</v>
      </c>
      <c r="L2202">
        <v>35</v>
      </c>
      <c r="M2202">
        <v>12</v>
      </c>
      <c r="N2202">
        <v>2011</v>
      </c>
      <c r="O2202">
        <v>3</v>
      </c>
      <c r="P2202" t="s">
        <v>1435</v>
      </c>
      <c r="Q2202" t="b">
        <f>AND(ISNUMBER(data_to_clean[[#This Row],[revenue_formatted]]),ISNUMBER(data_to_clean[[#This Row],[growth_formatted_%]]),ISNUMBER(data_to_clean[[#This Row],[workers]]),ISNUMBER(data_to_clean[[#This Row],[previous_workers]]),ISNUMBER(data_to_clean[[#This Row],[founded]]),ISNUMBER(data_to_clean[[#This Row],[yrs_on_list]]))</f>
        <v>1</v>
      </c>
    </row>
    <row r="2203" spans="1:17" x14ac:dyDescent="0.25">
      <c r="A2203">
        <v>2196</v>
      </c>
      <c r="B2203" t="s">
        <v>8226</v>
      </c>
      <c r="C2203" t="s">
        <v>80</v>
      </c>
      <c r="D2203" t="str">
        <f>VLOOKUP(data_to_clean[[#This Row],[state]],abbreviation_table[],2,FALSE)</f>
        <v>California</v>
      </c>
      <c r="E2203" t="s">
        <v>8228</v>
      </c>
      <c r="F2203" t="str">
        <f>TRIM(LEFT(data_to_clean[[#This Row],[revenue]],FIND(" ",data_to_clean[[#This Row],[revenue]])))</f>
        <v>131.8</v>
      </c>
      <c r="G2203" t="str">
        <f>RIGHT(data_to_clean[[#This Row],[revenue]],LEN(data_to_clean[[#This Row],[revenue]])-FIND(" ",data_to_clean[[#This Row],[revenue]]))</f>
        <v>Million</v>
      </c>
      <c r="H2203" s="7">
        <f>VALUE(IF(data_to_clean[[#This Row],[multiplicity]]="Million",_xlfn.CONCAT(SUBSTITUTE(data_to_clean[[#This Row],[number]],".",""),"00000"),_xlfn.CONCAT(SUBSTITUTE(data_to_clean[[#This Row],[number]],".",""),"00000000")))</f>
        <v>131800000</v>
      </c>
      <c r="I2203" t="s">
        <v>8229</v>
      </c>
      <c r="J2203">
        <f>ROUND(VALUE(SUBSTITUTE(data_to_clean[[#This Row],[growth_%]],".",",")),0)</f>
        <v>183</v>
      </c>
      <c r="K2203" t="s">
        <v>211</v>
      </c>
      <c r="L2203">
        <v>133</v>
      </c>
      <c r="M2203">
        <v>66</v>
      </c>
      <c r="N2203">
        <v>2004</v>
      </c>
      <c r="O2203">
        <v>11</v>
      </c>
      <c r="P2203" t="s">
        <v>137</v>
      </c>
      <c r="Q2203" t="b">
        <f>AND(ISNUMBER(data_to_clean[[#This Row],[revenue_formatted]]),ISNUMBER(data_to_clean[[#This Row],[growth_formatted_%]]),ISNUMBER(data_to_clean[[#This Row],[workers]]),ISNUMBER(data_to_clean[[#This Row],[previous_workers]]),ISNUMBER(data_to_clean[[#This Row],[founded]]),ISNUMBER(data_to_clean[[#This Row],[yrs_on_list]]))</f>
        <v>1</v>
      </c>
    </row>
    <row r="2204" spans="1:17" x14ac:dyDescent="0.25">
      <c r="A2204">
        <v>2197</v>
      </c>
      <c r="B2204" t="s">
        <v>8230</v>
      </c>
      <c r="C2204" t="s">
        <v>30</v>
      </c>
      <c r="D2204" t="str">
        <f>VLOOKUP(data_to_clean[[#This Row],[state]],abbreviation_table[],2,FALSE)</f>
        <v>Texas</v>
      </c>
      <c r="E2204" t="s">
        <v>803</v>
      </c>
      <c r="F2204" t="str">
        <f>TRIM(LEFT(data_to_clean[[#This Row],[revenue]],FIND(" ",data_to_clean[[#This Row],[revenue]])))</f>
        <v>20.6</v>
      </c>
      <c r="G2204" t="str">
        <f>RIGHT(data_to_clean[[#This Row],[revenue]],LEN(data_to_clean[[#This Row],[revenue]])-FIND(" ",data_to_clean[[#This Row],[revenue]]))</f>
        <v>Million</v>
      </c>
      <c r="H2204" s="7">
        <f>VALUE(IF(data_to_clean[[#This Row],[multiplicity]]="Million",_xlfn.CONCAT(SUBSTITUTE(data_to_clean[[#This Row],[number]],".",""),"00000"),_xlfn.CONCAT(SUBSTITUTE(data_to_clean[[#This Row],[number]],".",""),"00000000")))</f>
        <v>20600000</v>
      </c>
      <c r="I2204" t="s">
        <v>8232</v>
      </c>
      <c r="J2204">
        <f>ROUND(VALUE(SUBSTITUTE(data_to_clean[[#This Row],[growth_%]],".",",")),0)</f>
        <v>183</v>
      </c>
      <c r="K2204" t="s">
        <v>40</v>
      </c>
      <c r="L2204">
        <v>260</v>
      </c>
      <c r="M2204">
        <v>171</v>
      </c>
      <c r="N2204">
        <v>2004</v>
      </c>
      <c r="O2204">
        <v>6</v>
      </c>
      <c r="P2204" t="s">
        <v>3054</v>
      </c>
      <c r="Q2204" t="b">
        <f>AND(ISNUMBER(data_to_clean[[#This Row],[revenue_formatted]]),ISNUMBER(data_to_clean[[#This Row],[growth_formatted_%]]),ISNUMBER(data_to_clean[[#This Row],[workers]]),ISNUMBER(data_to_clean[[#This Row],[previous_workers]]),ISNUMBER(data_to_clean[[#This Row],[founded]]),ISNUMBER(data_to_clean[[#This Row],[yrs_on_list]]))</f>
        <v>1</v>
      </c>
    </row>
    <row r="2205" spans="1:17" x14ac:dyDescent="0.25">
      <c r="A2205">
        <v>2198</v>
      </c>
      <c r="B2205" t="s">
        <v>8233</v>
      </c>
      <c r="C2205" t="s">
        <v>52</v>
      </c>
      <c r="D2205" t="str">
        <f>VLOOKUP(data_to_clean[[#This Row],[state]],abbreviation_table[],2,FALSE)</f>
        <v>Florida</v>
      </c>
      <c r="E2205" t="s">
        <v>617</v>
      </c>
      <c r="F2205" t="str">
        <f>TRIM(LEFT(data_to_clean[[#This Row],[revenue]],FIND(" ",data_to_clean[[#This Row],[revenue]])))</f>
        <v>3.3</v>
      </c>
      <c r="G2205" t="str">
        <f>RIGHT(data_to_clean[[#This Row],[revenue]],LEN(data_to_clean[[#This Row],[revenue]])-FIND(" ",data_to_clean[[#This Row],[revenue]]))</f>
        <v>Million</v>
      </c>
      <c r="H2205" s="7">
        <f>VALUE(IF(data_to_clean[[#This Row],[multiplicity]]="Million",_xlfn.CONCAT(SUBSTITUTE(data_to_clean[[#This Row],[number]],".",""),"00000"),_xlfn.CONCAT(SUBSTITUTE(data_to_clean[[#This Row],[number]],".",""),"00000000")))</f>
        <v>3300000</v>
      </c>
      <c r="I2205" t="s">
        <v>8235</v>
      </c>
      <c r="J2205">
        <f>ROUND(VALUE(SUBSTITUTE(data_to_clean[[#This Row],[growth_%]],".",",")),0)</f>
        <v>183</v>
      </c>
      <c r="K2205" t="s">
        <v>18</v>
      </c>
      <c r="L2205">
        <v>64</v>
      </c>
      <c r="M2205">
        <v>21</v>
      </c>
      <c r="N2205">
        <v>1999</v>
      </c>
      <c r="O2205">
        <v>2</v>
      </c>
      <c r="P2205" t="s">
        <v>56</v>
      </c>
      <c r="Q2205" t="b">
        <f>AND(ISNUMBER(data_to_clean[[#This Row],[revenue_formatted]]),ISNUMBER(data_to_clean[[#This Row],[growth_formatted_%]]),ISNUMBER(data_to_clean[[#This Row],[workers]]),ISNUMBER(data_to_clean[[#This Row],[previous_workers]]),ISNUMBER(data_to_clean[[#This Row],[founded]]),ISNUMBER(data_to_clean[[#This Row],[yrs_on_list]]))</f>
        <v>1</v>
      </c>
    </row>
    <row r="2206" spans="1:17" x14ac:dyDescent="0.25">
      <c r="A2206">
        <v>2199</v>
      </c>
      <c r="B2206" t="s">
        <v>8236</v>
      </c>
      <c r="C2206" t="s">
        <v>66</v>
      </c>
      <c r="D2206" t="str">
        <f>VLOOKUP(data_to_clean[[#This Row],[state]],abbreviation_table[],2,FALSE)</f>
        <v>Virginia</v>
      </c>
      <c r="E2206" t="s">
        <v>572</v>
      </c>
      <c r="F2206" t="str">
        <f>TRIM(LEFT(data_to_clean[[#This Row],[revenue]],FIND(" ",data_to_clean[[#This Row],[revenue]])))</f>
        <v>11.1</v>
      </c>
      <c r="G2206" t="str">
        <f>RIGHT(data_to_clean[[#This Row],[revenue]],LEN(data_to_clean[[#This Row],[revenue]])-FIND(" ",data_to_clean[[#This Row],[revenue]]))</f>
        <v>Million</v>
      </c>
      <c r="H2206" s="7">
        <f>VALUE(IF(data_to_clean[[#This Row],[multiplicity]]="Million",_xlfn.CONCAT(SUBSTITUTE(data_to_clean[[#This Row],[number]],".",""),"00000"),_xlfn.CONCAT(SUBSTITUTE(data_to_clean[[#This Row],[number]],".",""),"00000000")))</f>
        <v>11100000</v>
      </c>
      <c r="I2206" t="s">
        <v>8238</v>
      </c>
      <c r="J2206">
        <f>ROUND(VALUE(SUBSTITUTE(data_to_clean[[#This Row],[growth_%]],".",",")),0)</f>
        <v>183</v>
      </c>
      <c r="K2206" t="s">
        <v>156</v>
      </c>
      <c r="L2206">
        <v>97</v>
      </c>
      <c r="M2206">
        <v>25</v>
      </c>
      <c r="N2206">
        <v>2005</v>
      </c>
      <c r="O2206">
        <v>6</v>
      </c>
      <c r="P2206" t="s">
        <v>2807</v>
      </c>
      <c r="Q2206" t="b">
        <f>AND(ISNUMBER(data_to_clean[[#This Row],[revenue_formatted]]),ISNUMBER(data_to_clean[[#This Row],[growth_formatted_%]]),ISNUMBER(data_to_clean[[#This Row],[workers]]),ISNUMBER(data_to_clean[[#This Row],[previous_workers]]),ISNUMBER(data_to_clean[[#This Row],[founded]]),ISNUMBER(data_to_clean[[#This Row],[yrs_on_list]]))</f>
        <v>1</v>
      </c>
    </row>
    <row r="2207" spans="1:17" x14ac:dyDescent="0.25">
      <c r="A2207">
        <v>2200</v>
      </c>
      <c r="B2207" t="s">
        <v>8239</v>
      </c>
      <c r="C2207" t="s">
        <v>243</v>
      </c>
      <c r="D2207" t="str">
        <f>VLOOKUP(data_to_clean[[#This Row],[state]],abbreviation_table[],2,FALSE)</f>
        <v>Maryland</v>
      </c>
      <c r="E2207" t="s">
        <v>287</v>
      </c>
      <c r="F2207" t="str">
        <f>TRIM(LEFT(data_to_clean[[#This Row],[revenue]],FIND(" ",data_to_clean[[#This Row],[revenue]])))</f>
        <v>6.3</v>
      </c>
      <c r="G2207" t="str">
        <f>RIGHT(data_to_clean[[#This Row],[revenue]],LEN(data_to_clean[[#This Row],[revenue]])-FIND(" ",data_to_clean[[#This Row],[revenue]]))</f>
        <v>Million</v>
      </c>
      <c r="H2207" s="7">
        <f>VALUE(IF(data_to_clean[[#This Row],[multiplicity]]="Million",_xlfn.CONCAT(SUBSTITUTE(data_to_clean[[#This Row],[number]],".",""),"00000"),_xlfn.CONCAT(SUBSTITUTE(data_to_clean[[#This Row],[number]],".",""),"00000000")))</f>
        <v>6300000</v>
      </c>
      <c r="I2207" t="s">
        <v>8241</v>
      </c>
      <c r="J2207">
        <f>ROUND(VALUE(SUBSTITUTE(data_to_clean[[#This Row],[growth_%]],".",",")),0)</f>
        <v>183</v>
      </c>
      <c r="K2207" t="s">
        <v>55</v>
      </c>
      <c r="L2207">
        <v>50</v>
      </c>
      <c r="M2207">
        <v>10</v>
      </c>
      <c r="N2207">
        <v>2013</v>
      </c>
      <c r="O2207">
        <v>2</v>
      </c>
      <c r="P2207" t="s">
        <v>459</v>
      </c>
      <c r="Q2207" t="b">
        <f>AND(ISNUMBER(data_to_clean[[#This Row],[revenue_formatted]]),ISNUMBER(data_to_clean[[#This Row],[growth_formatted_%]]),ISNUMBER(data_to_clean[[#This Row],[workers]]),ISNUMBER(data_to_clean[[#This Row],[previous_workers]]),ISNUMBER(data_to_clean[[#This Row],[founded]]),ISNUMBER(data_to_clean[[#This Row],[yrs_on_list]]))</f>
        <v>1</v>
      </c>
    </row>
    <row r="2208" spans="1:17" x14ac:dyDescent="0.25">
      <c r="A2208">
        <v>2201</v>
      </c>
      <c r="B2208" t="s">
        <v>8242</v>
      </c>
      <c r="C2208" t="s">
        <v>45</v>
      </c>
      <c r="D2208" t="str">
        <f>VLOOKUP(data_to_clean[[#This Row],[state]],abbreviation_table[],2,FALSE)</f>
        <v>Pennsylvania</v>
      </c>
      <c r="E2208" t="s">
        <v>2009</v>
      </c>
      <c r="F2208" t="str">
        <f>TRIM(LEFT(data_to_clean[[#This Row],[revenue]],FIND(" ",data_to_clean[[#This Row],[revenue]])))</f>
        <v>18.8</v>
      </c>
      <c r="G2208" t="str">
        <f>RIGHT(data_to_clean[[#This Row],[revenue]],LEN(data_to_clean[[#This Row],[revenue]])-FIND(" ",data_to_clean[[#This Row],[revenue]]))</f>
        <v>Million</v>
      </c>
      <c r="H2208" s="7">
        <f>VALUE(IF(data_to_clean[[#This Row],[multiplicity]]="Million",_xlfn.CONCAT(SUBSTITUTE(data_to_clean[[#This Row],[number]],".",""),"00000"),_xlfn.CONCAT(SUBSTITUTE(data_to_clean[[#This Row],[number]],".",""),"00000000")))</f>
        <v>18800000</v>
      </c>
      <c r="I2208" t="s">
        <v>8244</v>
      </c>
      <c r="J2208">
        <f>ROUND(VALUE(SUBSTITUTE(data_to_clean[[#This Row],[growth_%]],".",",")),0)</f>
        <v>183</v>
      </c>
      <c r="K2208" t="s">
        <v>336</v>
      </c>
      <c r="L2208">
        <v>61</v>
      </c>
      <c r="M2208">
        <v>25</v>
      </c>
      <c r="N2208">
        <v>1929</v>
      </c>
      <c r="O2208">
        <v>2</v>
      </c>
      <c r="P2208" t="s">
        <v>8245</v>
      </c>
      <c r="Q2208" t="b">
        <f>AND(ISNUMBER(data_to_clean[[#This Row],[revenue_formatted]]),ISNUMBER(data_to_clean[[#This Row],[growth_formatted_%]]),ISNUMBER(data_to_clean[[#This Row],[workers]]),ISNUMBER(data_to_clean[[#This Row],[previous_workers]]),ISNUMBER(data_to_clean[[#This Row],[founded]]),ISNUMBER(data_to_clean[[#This Row],[yrs_on_list]]))</f>
        <v>1</v>
      </c>
    </row>
    <row r="2209" spans="1:17" x14ac:dyDescent="0.25">
      <c r="A2209">
        <v>2202</v>
      </c>
      <c r="B2209" t="s">
        <v>8246</v>
      </c>
      <c r="C2209" t="s">
        <v>1262</v>
      </c>
      <c r="D2209" t="str">
        <f>VLOOKUP(data_to_clean[[#This Row],[state]],abbreviation_table[],2,FALSE)</f>
        <v>South Carolina</v>
      </c>
      <c r="E2209" t="s">
        <v>5824</v>
      </c>
      <c r="F2209" t="str">
        <f>TRIM(LEFT(data_to_clean[[#This Row],[revenue]],FIND(" ",data_to_clean[[#This Row],[revenue]])))</f>
        <v>22.2</v>
      </c>
      <c r="G2209" t="str">
        <f>RIGHT(data_to_clean[[#This Row],[revenue]],LEN(data_to_clean[[#This Row],[revenue]])-FIND(" ",data_to_clean[[#This Row],[revenue]]))</f>
        <v>Million</v>
      </c>
      <c r="H2209" s="7">
        <f>VALUE(IF(data_to_clean[[#This Row],[multiplicity]]="Million",_xlfn.CONCAT(SUBSTITUTE(data_to_clean[[#This Row],[number]],".",""),"00000"),_xlfn.CONCAT(SUBSTITUTE(data_to_clean[[#This Row],[number]],".",""),"00000000")))</f>
        <v>22200000</v>
      </c>
      <c r="I2209" t="s">
        <v>8248</v>
      </c>
      <c r="J2209">
        <f>ROUND(VALUE(SUBSTITUTE(data_to_clean[[#This Row],[growth_%]],".",",")),0)</f>
        <v>183</v>
      </c>
      <c r="K2209" t="s">
        <v>40</v>
      </c>
      <c r="L2209">
        <v>39</v>
      </c>
      <c r="M2209">
        <v>13</v>
      </c>
      <c r="N2209">
        <v>2008</v>
      </c>
      <c r="O2209">
        <v>5</v>
      </c>
      <c r="P2209" t="s">
        <v>1323</v>
      </c>
      <c r="Q2209" t="b">
        <f>AND(ISNUMBER(data_to_clean[[#This Row],[revenue_formatted]]),ISNUMBER(data_to_clean[[#This Row],[growth_formatted_%]]),ISNUMBER(data_to_clean[[#This Row],[workers]]),ISNUMBER(data_to_clean[[#This Row],[previous_workers]]),ISNUMBER(data_to_clean[[#This Row],[founded]]),ISNUMBER(data_to_clean[[#This Row],[yrs_on_list]]))</f>
        <v>1</v>
      </c>
    </row>
    <row r="2210" spans="1:17" x14ac:dyDescent="0.25">
      <c r="A2210">
        <v>2203</v>
      </c>
      <c r="B2210" t="s">
        <v>8249</v>
      </c>
      <c r="C2210" t="s">
        <v>1011</v>
      </c>
      <c r="D2210" t="str">
        <f>VLOOKUP(data_to_clean[[#This Row],[state]],abbreviation_table[],2,FALSE)</f>
        <v>Nebraska</v>
      </c>
      <c r="E2210" t="s">
        <v>7059</v>
      </c>
      <c r="F2210" t="str">
        <f>TRIM(LEFT(data_to_clean[[#This Row],[revenue]],FIND(" ",data_to_clean[[#This Row],[revenue]])))</f>
        <v>57.2</v>
      </c>
      <c r="G2210" t="str">
        <f>RIGHT(data_to_clean[[#This Row],[revenue]],LEN(data_to_clean[[#This Row],[revenue]])-FIND(" ",data_to_clean[[#This Row],[revenue]]))</f>
        <v>Million</v>
      </c>
      <c r="H2210" s="7">
        <f>VALUE(IF(data_to_clean[[#This Row],[multiplicity]]="Million",_xlfn.CONCAT(SUBSTITUTE(data_to_clean[[#This Row],[number]],".",""),"00000"),_xlfn.CONCAT(SUBSTITUTE(data_to_clean[[#This Row],[number]],".",""),"00000000")))</f>
        <v>57200000</v>
      </c>
      <c r="I2210" t="s">
        <v>8251</v>
      </c>
      <c r="J2210">
        <f>ROUND(VALUE(SUBSTITUTE(data_to_clean[[#This Row],[growth_%]],".",",")),0)</f>
        <v>183</v>
      </c>
      <c r="K2210" t="s">
        <v>55</v>
      </c>
      <c r="L2210">
        <v>121</v>
      </c>
      <c r="M2210">
        <v>38</v>
      </c>
      <c r="N2210">
        <v>2010</v>
      </c>
      <c r="O2210">
        <v>5</v>
      </c>
      <c r="P2210" t="s">
        <v>1015</v>
      </c>
      <c r="Q2210" t="b">
        <f>AND(ISNUMBER(data_to_clean[[#This Row],[revenue_formatted]]),ISNUMBER(data_to_clean[[#This Row],[growth_formatted_%]]),ISNUMBER(data_to_clean[[#This Row],[workers]]),ISNUMBER(data_to_clean[[#This Row],[previous_workers]]),ISNUMBER(data_to_clean[[#This Row],[founded]]),ISNUMBER(data_to_clean[[#This Row],[yrs_on_list]]))</f>
        <v>1</v>
      </c>
    </row>
    <row r="2211" spans="1:17" x14ac:dyDescent="0.25">
      <c r="A2211">
        <v>2204</v>
      </c>
      <c r="B2211" t="s">
        <v>8252</v>
      </c>
      <c r="C2211" t="s">
        <v>503</v>
      </c>
      <c r="D2211" t="str">
        <f>VLOOKUP(data_to_clean[[#This Row],[state]],abbreviation_table[],2,FALSE)</f>
        <v>Illinois</v>
      </c>
      <c r="E2211" t="s">
        <v>8254</v>
      </c>
      <c r="F2211" t="str">
        <f>TRIM(LEFT(data_to_clean[[#This Row],[revenue]],FIND(" ",data_to_clean[[#This Row],[revenue]])))</f>
        <v>39.7</v>
      </c>
      <c r="G2211" t="str">
        <f>RIGHT(data_to_clean[[#This Row],[revenue]],LEN(data_to_clean[[#This Row],[revenue]])-FIND(" ",data_to_clean[[#This Row],[revenue]]))</f>
        <v>Million</v>
      </c>
      <c r="H2211" s="7">
        <f>VALUE(IF(data_to_clean[[#This Row],[multiplicity]]="Million",_xlfn.CONCAT(SUBSTITUTE(data_to_clean[[#This Row],[number]],".",""),"00000"),_xlfn.CONCAT(SUBSTITUTE(data_to_clean[[#This Row],[number]],".",""),"00000000")))</f>
        <v>39700000</v>
      </c>
      <c r="I2211" t="s">
        <v>8255</v>
      </c>
      <c r="J2211">
        <f>ROUND(VALUE(SUBSTITUTE(data_to_clean[[#This Row],[growth_%]],".",",")),0)</f>
        <v>183</v>
      </c>
      <c r="K2211" t="s">
        <v>25</v>
      </c>
      <c r="L2211">
        <v>50</v>
      </c>
      <c r="M2211">
        <v>20</v>
      </c>
      <c r="N2211">
        <v>2010</v>
      </c>
      <c r="O2211">
        <v>6</v>
      </c>
      <c r="P2211" t="s">
        <v>506</v>
      </c>
      <c r="Q2211" t="b">
        <f>AND(ISNUMBER(data_to_clean[[#This Row],[revenue_formatted]]),ISNUMBER(data_to_clean[[#This Row],[growth_formatted_%]]),ISNUMBER(data_to_clean[[#This Row],[workers]]),ISNUMBER(data_to_clean[[#This Row],[previous_workers]]),ISNUMBER(data_to_clean[[#This Row],[founded]]),ISNUMBER(data_to_clean[[#This Row],[yrs_on_list]]))</f>
        <v>1</v>
      </c>
    </row>
    <row r="2212" spans="1:17" x14ac:dyDescent="0.25">
      <c r="A2212">
        <v>2205</v>
      </c>
      <c r="B2212" t="s">
        <v>8256</v>
      </c>
      <c r="C2212" t="s">
        <v>166</v>
      </c>
      <c r="D2212" t="str">
        <f>VLOOKUP(data_to_clean[[#This Row],[state]],abbreviation_table[],2,FALSE)</f>
        <v>Utah</v>
      </c>
      <c r="E2212" t="s">
        <v>5511</v>
      </c>
      <c r="F2212" t="str">
        <f>TRIM(LEFT(data_to_clean[[#This Row],[revenue]],FIND(" ",data_to_clean[[#This Row],[revenue]])))</f>
        <v>27.5</v>
      </c>
      <c r="G2212" t="str">
        <f>RIGHT(data_to_clean[[#This Row],[revenue]],LEN(data_to_clean[[#This Row],[revenue]])-FIND(" ",data_to_clean[[#This Row],[revenue]]))</f>
        <v>Million</v>
      </c>
      <c r="H2212" s="7">
        <f>VALUE(IF(data_to_clean[[#This Row],[multiplicity]]="Million",_xlfn.CONCAT(SUBSTITUTE(data_to_clean[[#This Row],[number]],".",""),"00000"),_xlfn.CONCAT(SUBSTITUTE(data_to_clean[[#This Row],[number]],".",""),"00000000")))</f>
        <v>27500000</v>
      </c>
      <c r="I2212" t="s">
        <v>8258</v>
      </c>
      <c r="J2212">
        <f>ROUND(VALUE(SUBSTITUTE(data_to_clean[[#This Row],[growth_%]],".",",")),0)</f>
        <v>182</v>
      </c>
      <c r="K2212" t="s">
        <v>107</v>
      </c>
      <c r="L2212">
        <v>19</v>
      </c>
      <c r="M2212">
        <v>14</v>
      </c>
      <c r="N2212">
        <v>2010</v>
      </c>
      <c r="O2212">
        <v>3</v>
      </c>
      <c r="P2212" t="s">
        <v>2572</v>
      </c>
      <c r="Q2212" t="b">
        <f>AND(ISNUMBER(data_to_clean[[#This Row],[revenue_formatted]]),ISNUMBER(data_to_clean[[#This Row],[growth_formatted_%]]),ISNUMBER(data_to_clean[[#This Row],[workers]]),ISNUMBER(data_to_clean[[#This Row],[previous_workers]]),ISNUMBER(data_to_clean[[#This Row],[founded]]),ISNUMBER(data_to_clean[[#This Row],[yrs_on_list]]))</f>
        <v>1</v>
      </c>
    </row>
    <row r="2213" spans="1:17" x14ac:dyDescent="0.25">
      <c r="A2213">
        <v>2206</v>
      </c>
      <c r="B2213" t="s">
        <v>8259</v>
      </c>
      <c r="C2213" t="s">
        <v>243</v>
      </c>
      <c r="D2213" t="str">
        <f>VLOOKUP(data_to_clean[[#This Row],[state]],abbreviation_table[],2,FALSE)</f>
        <v>Maryland</v>
      </c>
      <c r="E2213" t="s">
        <v>8261</v>
      </c>
      <c r="F2213" t="str">
        <f>TRIM(LEFT(data_to_clean[[#This Row],[revenue]],FIND(" ",data_to_clean[[#This Row],[revenue]])))</f>
        <v>39.1</v>
      </c>
      <c r="G2213" t="str">
        <f>RIGHT(data_to_clean[[#This Row],[revenue]],LEN(data_to_clean[[#This Row],[revenue]])-FIND(" ",data_to_clean[[#This Row],[revenue]]))</f>
        <v>Million</v>
      </c>
      <c r="H2213" s="7">
        <f>VALUE(IF(data_to_clean[[#This Row],[multiplicity]]="Million",_xlfn.CONCAT(SUBSTITUTE(data_to_clean[[#This Row],[number]],".",""),"00000"),_xlfn.CONCAT(SUBSTITUTE(data_to_clean[[#This Row],[number]],".",""),"00000000")))</f>
        <v>39100000</v>
      </c>
      <c r="I2213" t="s">
        <v>8262</v>
      </c>
      <c r="J2213">
        <f>ROUND(VALUE(SUBSTITUTE(data_to_clean[[#This Row],[growth_%]],".",",")),0)</f>
        <v>182</v>
      </c>
      <c r="K2213" t="s">
        <v>297</v>
      </c>
      <c r="L2213">
        <v>117</v>
      </c>
      <c r="M2213">
        <v>30</v>
      </c>
      <c r="N2213">
        <v>2005</v>
      </c>
      <c r="O2213">
        <v>6</v>
      </c>
      <c r="P2213" t="s">
        <v>596</v>
      </c>
      <c r="Q2213" t="b">
        <f>AND(ISNUMBER(data_to_clean[[#This Row],[revenue_formatted]]),ISNUMBER(data_to_clean[[#This Row],[growth_formatted_%]]),ISNUMBER(data_to_clean[[#This Row],[workers]]),ISNUMBER(data_to_clean[[#This Row],[previous_workers]]),ISNUMBER(data_to_clean[[#This Row],[founded]]),ISNUMBER(data_to_clean[[#This Row],[yrs_on_list]]))</f>
        <v>1</v>
      </c>
    </row>
    <row r="2214" spans="1:17" x14ac:dyDescent="0.25">
      <c r="A2214">
        <v>2207</v>
      </c>
      <c r="B2214" t="s">
        <v>8263</v>
      </c>
      <c r="C2214" t="s">
        <v>80</v>
      </c>
      <c r="D2214" t="str">
        <f>VLOOKUP(data_to_clean[[#This Row],[state]],abbreviation_table[],2,FALSE)</f>
        <v>California</v>
      </c>
      <c r="E2214" t="s">
        <v>493</v>
      </c>
      <c r="F2214" t="str">
        <f>TRIM(LEFT(data_to_clean[[#This Row],[revenue]],FIND(" ",data_to_clean[[#This Row],[revenue]])))</f>
        <v>3.9</v>
      </c>
      <c r="G2214" t="str">
        <f>RIGHT(data_to_clean[[#This Row],[revenue]],LEN(data_to_clean[[#This Row],[revenue]])-FIND(" ",data_to_clean[[#This Row],[revenue]]))</f>
        <v>Million</v>
      </c>
      <c r="H2214" s="7">
        <f>VALUE(IF(data_to_clean[[#This Row],[multiplicity]]="Million",_xlfn.CONCAT(SUBSTITUTE(data_to_clean[[#This Row],[number]],".",""),"00000"),_xlfn.CONCAT(SUBSTITUTE(data_to_clean[[#This Row],[number]],".",""),"00000000")))</f>
        <v>3900000</v>
      </c>
      <c r="I2214" t="s">
        <v>8265</v>
      </c>
      <c r="J2214">
        <f>ROUND(VALUE(SUBSTITUTE(data_to_clean[[#This Row],[growth_%]],".",",")),0)</f>
        <v>182</v>
      </c>
      <c r="K2214" t="s">
        <v>336</v>
      </c>
      <c r="L2214">
        <v>14</v>
      </c>
      <c r="M2214">
        <v>5</v>
      </c>
      <c r="N2214">
        <v>2001</v>
      </c>
      <c r="O2214">
        <v>2</v>
      </c>
      <c r="P2214" t="s">
        <v>163</v>
      </c>
      <c r="Q2214" t="b">
        <f>AND(ISNUMBER(data_to_clean[[#This Row],[revenue_formatted]]),ISNUMBER(data_to_clean[[#This Row],[growth_formatted_%]]),ISNUMBER(data_to_clean[[#This Row],[workers]]),ISNUMBER(data_to_clean[[#This Row],[previous_workers]]),ISNUMBER(data_to_clean[[#This Row],[founded]]),ISNUMBER(data_to_clean[[#This Row],[yrs_on_list]]))</f>
        <v>1</v>
      </c>
    </row>
    <row r="2215" spans="1:17" x14ac:dyDescent="0.25">
      <c r="A2215">
        <v>2208</v>
      </c>
      <c r="B2215" t="s">
        <v>8266</v>
      </c>
      <c r="C2215" t="s">
        <v>105</v>
      </c>
      <c r="D2215" t="str">
        <f>VLOOKUP(data_to_clean[[#This Row],[state]],abbreviation_table[],2,FALSE)</f>
        <v>New York</v>
      </c>
      <c r="E2215" t="s">
        <v>261</v>
      </c>
      <c r="F2215" t="str">
        <f>TRIM(LEFT(data_to_clean[[#This Row],[revenue]],FIND(" ",data_to_clean[[#This Row],[revenue]])))</f>
        <v>8.3</v>
      </c>
      <c r="G2215" t="str">
        <f>RIGHT(data_to_clean[[#This Row],[revenue]],LEN(data_to_clean[[#This Row],[revenue]])-FIND(" ",data_to_clean[[#This Row],[revenue]]))</f>
        <v>Million</v>
      </c>
      <c r="H2215" s="7">
        <f>VALUE(IF(data_to_clean[[#This Row],[multiplicity]]="Million",_xlfn.CONCAT(SUBSTITUTE(data_to_clean[[#This Row],[number]],".",""),"00000"),_xlfn.CONCAT(SUBSTITUTE(data_to_clean[[#This Row],[number]],".",""),"00000000")))</f>
        <v>8300000</v>
      </c>
      <c r="I2215" t="s">
        <v>8268</v>
      </c>
      <c r="J2215">
        <f>ROUND(VALUE(SUBSTITUTE(data_to_clean[[#This Row],[growth_%]],".",",")),0)</f>
        <v>182</v>
      </c>
      <c r="K2215" t="s">
        <v>156</v>
      </c>
      <c r="L2215">
        <v>100</v>
      </c>
      <c r="M2215">
        <v>25</v>
      </c>
      <c r="N2215">
        <v>2005</v>
      </c>
      <c r="O2215">
        <v>1</v>
      </c>
      <c r="P2215" t="s">
        <v>2330</v>
      </c>
      <c r="Q2215" t="b">
        <f>AND(ISNUMBER(data_to_clean[[#This Row],[revenue_formatted]]),ISNUMBER(data_to_clean[[#This Row],[growth_formatted_%]]),ISNUMBER(data_to_clean[[#This Row],[workers]]),ISNUMBER(data_to_clean[[#This Row],[previous_workers]]),ISNUMBER(data_to_clean[[#This Row],[founded]]),ISNUMBER(data_to_clean[[#This Row],[yrs_on_list]]))</f>
        <v>1</v>
      </c>
    </row>
    <row r="2216" spans="1:17" x14ac:dyDescent="0.25">
      <c r="A2216">
        <v>2209</v>
      </c>
      <c r="B2216" t="s">
        <v>8269</v>
      </c>
      <c r="C2216" t="s">
        <v>503</v>
      </c>
      <c r="D2216" t="str">
        <f>VLOOKUP(data_to_clean[[#This Row],[state]],abbreviation_table[],2,FALSE)</f>
        <v>Illinois</v>
      </c>
      <c r="E2216" t="s">
        <v>87</v>
      </c>
      <c r="F2216" t="str">
        <f>TRIM(LEFT(data_to_clean[[#This Row],[revenue]],FIND(" ",data_to_clean[[#This Row],[revenue]])))</f>
        <v>13.9</v>
      </c>
      <c r="G2216" t="str">
        <f>RIGHT(data_to_clean[[#This Row],[revenue]],LEN(data_to_clean[[#This Row],[revenue]])-FIND(" ",data_to_clean[[#This Row],[revenue]]))</f>
        <v>Million</v>
      </c>
      <c r="H2216" s="7">
        <f>VALUE(IF(data_to_clean[[#This Row],[multiplicity]]="Million",_xlfn.CONCAT(SUBSTITUTE(data_to_clean[[#This Row],[number]],".",""),"00000"),_xlfn.CONCAT(SUBSTITUTE(data_to_clean[[#This Row],[number]],".",""),"00000000")))</f>
        <v>13900000</v>
      </c>
      <c r="I2216" t="s">
        <v>8271</v>
      </c>
      <c r="J2216">
        <f>ROUND(VALUE(SUBSTITUTE(data_to_clean[[#This Row],[growth_%]],".",",")),0)</f>
        <v>182</v>
      </c>
      <c r="K2216" t="s">
        <v>25</v>
      </c>
      <c r="L2216">
        <v>30</v>
      </c>
      <c r="M2216">
        <v>5</v>
      </c>
      <c r="N2216">
        <v>2004</v>
      </c>
      <c r="O2216">
        <v>1</v>
      </c>
      <c r="P2216" t="s">
        <v>506</v>
      </c>
      <c r="Q2216" t="b">
        <f>AND(ISNUMBER(data_to_clean[[#This Row],[revenue_formatted]]),ISNUMBER(data_to_clean[[#This Row],[growth_formatted_%]]),ISNUMBER(data_to_clean[[#This Row],[workers]]),ISNUMBER(data_to_clean[[#This Row],[previous_workers]]),ISNUMBER(data_to_clean[[#This Row],[founded]]),ISNUMBER(data_to_clean[[#This Row],[yrs_on_list]]))</f>
        <v>1</v>
      </c>
    </row>
    <row r="2217" spans="1:17" x14ac:dyDescent="0.25">
      <c r="A2217">
        <v>2210</v>
      </c>
      <c r="B2217" t="s">
        <v>8272</v>
      </c>
      <c r="C2217" t="s">
        <v>66</v>
      </c>
      <c r="D2217" t="str">
        <f>VLOOKUP(data_to_clean[[#This Row],[state]],abbreviation_table[],2,FALSE)</f>
        <v>Virginia</v>
      </c>
      <c r="E2217" t="s">
        <v>420</v>
      </c>
      <c r="F2217" t="str">
        <f>TRIM(LEFT(data_to_clean[[#This Row],[revenue]],FIND(" ",data_to_clean[[#This Row],[revenue]])))</f>
        <v>20.9</v>
      </c>
      <c r="G2217" t="str">
        <f>RIGHT(data_to_clean[[#This Row],[revenue]],LEN(data_to_clean[[#This Row],[revenue]])-FIND(" ",data_to_clean[[#This Row],[revenue]]))</f>
        <v>Million</v>
      </c>
      <c r="H2217" s="7">
        <f>VALUE(IF(data_to_clean[[#This Row],[multiplicity]]="Million",_xlfn.CONCAT(SUBSTITUTE(data_to_clean[[#This Row],[number]],".",""),"00000"),_xlfn.CONCAT(SUBSTITUTE(data_to_clean[[#This Row],[number]],".",""),"00000000")))</f>
        <v>20900000</v>
      </c>
      <c r="I2217" t="s">
        <v>8274</v>
      </c>
      <c r="J2217">
        <f>ROUND(VALUE(SUBSTITUTE(data_to_clean[[#This Row],[growth_%]],".",",")),0)</f>
        <v>182</v>
      </c>
      <c r="K2217" t="s">
        <v>181</v>
      </c>
      <c r="L2217">
        <v>77</v>
      </c>
      <c r="M2217">
        <v>23</v>
      </c>
      <c r="N2217">
        <v>2011</v>
      </c>
      <c r="O2217">
        <v>1</v>
      </c>
      <c r="P2217" t="s">
        <v>746</v>
      </c>
      <c r="Q2217" t="b">
        <f>AND(ISNUMBER(data_to_clean[[#This Row],[revenue_formatted]]),ISNUMBER(data_to_clean[[#This Row],[growth_formatted_%]]),ISNUMBER(data_to_clean[[#This Row],[workers]]),ISNUMBER(data_to_clean[[#This Row],[previous_workers]]),ISNUMBER(data_to_clean[[#This Row],[founded]]),ISNUMBER(data_to_clean[[#This Row],[yrs_on_list]]))</f>
        <v>1</v>
      </c>
    </row>
    <row r="2218" spans="1:17" x14ac:dyDescent="0.25">
      <c r="A2218">
        <v>2211</v>
      </c>
      <c r="B2218" t="s">
        <v>8275</v>
      </c>
      <c r="C2218" t="s">
        <v>15</v>
      </c>
      <c r="D2218" t="str">
        <f>VLOOKUP(data_to_clean[[#This Row],[state]],abbreviation_table[],2,FALSE)</f>
        <v>Arizona</v>
      </c>
      <c r="E2218" t="s">
        <v>3615</v>
      </c>
      <c r="F2218" t="str">
        <f>TRIM(LEFT(data_to_clean[[#This Row],[revenue]],FIND(" ",data_to_clean[[#This Row],[revenue]])))</f>
        <v>15.7</v>
      </c>
      <c r="G2218" t="str">
        <f>RIGHT(data_to_clean[[#This Row],[revenue]],LEN(data_to_clean[[#This Row],[revenue]])-FIND(" ",data_to_clean[[#This Row],[revenue]]))</f>
        <v>Million</v>
      </c>
      <c r="H2218" s="7">
        <f>VALUE(IF(data_to_clean[[#This Row],[multiplicity]]="Million",_xlfn.CONCAT(SUBSTITUTE(data_to_clean[[#This Row],[number]],".",""),"00000"),_xlfn.CONCAT(SUBSTITUTE(data_to_clean[[#This Row],[number]],".",""),"00000000")))</f>
        <v>15700000</v>
      </c>
      <c r="I2218" t="s">
        <v>8277</v>
      </c>
      <c r="J2218">
        <f>ROUND(VALUE(SUBSTITUTE(data_to_clean[[#This Row],[growth_%]],".",",")),0)</f>
        <v>182</v>
      </c>
      <c r="K2218" t="s">
        <v>257</v>
      </c>
      <c r="L2218">
        <v>62</v>
      </c>
      <c r="M2218">
        <v>23</v>
      </c>
      <c r="N2218">
        <v>2012</v>
      </c>
      <c r="O2218">
        <v>2</v>
      </c>
      <c r="P2218" t="s">
        <v>4263</v>
      </c>
      <c r="Q2218" t="b">
        <f>AND(ISNUMBER(data_to_clean[[#This Row],[revenue_formatted]]),ISNUMBER(data_to_clean[[#This Row],[growth_formatted_%]]),ISNUMBER(data_to_clean[[#This Row],[workers]]),ISNUMBER(data_to_clean[[#This Row],[previous_workers]]),ISNUMBER(data_to_clean[[#This Row],[founded]]),ISNUMBER(data_to_clean[[#This Row],[yrs_on_list]]))</f>
        <v>1</v>
      </c>
    </row>
    <row r="2219" spans="1:17" x14ac:dyDescent="0.25">
      <c r="A2219">
        <v>2212</v>
      </c>
      <c r="B2219" t="s">
        <v>8278</v>
      </c>
      <c r="C2219" t="s">
        <v>30</v>
      </c>
      <c r="D2219" t="str">
        <f>VLOOKUP(data_to_clean[[#This Row],[state]],abbreviation_table[],2,FALSE)</f>
        <v>Texas</v>
      </c>
      <c r="E2219" t="s">
        <v>957</v>
      </c>
      <c r="F2219" t="str">
        <f>TRIM(LEFT(data_to_clean[[#This Row],[revenue]],FIND(" ",data_to_clean[[#This Row],[revenue]])))</f>
        <v>2.2</v>
      </c>
      <c r="G2219" t="str">
        <f>RIGHT(data_to_clean[[#This Row],[revenue]],LEN(data_to_clean[[#This Row],[revenue]])-FIND(" ",data_to_clean[[#This Row],[revenue]]))</f>
        <v>Million</v>
      </c>
      <c r="H2219" s="7">
        <f>VALUE(IF(data_to_clean[[#This Row],[multiplicity]]="Million",_xlfn.CONCAT(SUBSTITUTE(data_to_clean[[#This Row],[number]],".",""),"00000"),_xlfn.CONCAT(SUBSTITUTE(data_to_clean[[#This Row],[number]],".",""),"00000000")))</f>
        <v>2200000</v>
      </c>
      <c r="I2219" t="s">
        <v>8280</v>
      </c>
      <c r="J2219">
        <f>ROUND(VALUE(SUBSTITUTE(data_to_clean[[#This Row],[growth_%]],".",",")),0)</f>
        <v>182</v>
      </c>
      <c r="K2219" t="s">
        <v>297</v>
      </c>
      <c r="L2219">
        <v>18</v>
      </c>
      <c r="M2219">
        <v>8</v>
      </c>
      <c r="N2219">
        <v>2015</v>
      </c>
      <c r="O2219">
        <v>1</v>
      </c>
      <c r="P2219" t="s">
        <v>34</v>
      </c>
      <c r="Q2219" t="b">
        <f>AND(ISNUMBER(data_to_clean[[#This Row],[revenue_formatted]]),ISNUMBER(data_to_clean[[#This Row],[growth_formatted_%]]),ISNUMBER(data_to_clean[[#This Row],[workers]]),ISNUMBER(data_to_clean[[#This Row],[previous_workers]]),ISNUMBER(data_to_clean[[#This Row],[founded]]),ISNUMBER(data_to_clean[[#This Row],[yrs_on_list]]))</f>
        <v>1</v>
      </c>
    </row>
    <row r="2220" spans="1:17" x14ac:dyDescent="0.25">
      <c r="A2220">
        <v>2213</v>
      </c>
      <c r="B2220" t="s">
        <v>8281</v>
      </c>
      <c r="C2220" t="s">
        <v>80</v>
      </c>
      <c r="D2220" t="str">
        <f>VLOOKUP(data_to_clean[[#This Row],[state]],abbreviation_table[],2,FALSE)</f>
        <v>California</v>
      </c>
      <c r="E2220" t="s">
        <v>87</v>
      </c>
      <c r="F2220" t="str">
        <f>TRIM(LEFT(data_to_clean[[#This Row],[revenue]],FIND(" ",data_to_clean[[#This Row],[revenue]])))</f>
        <v>13.9</v>
      </c>
      <c r="G2220" t="str">
        <f>RIGHT(data_to_clean[[#This Row],[revenue]],LEN(data_to_clean[[#This Row],[revenue]])-FIND(" ",data_to_clean[[#This Row],[revenue]]))</f>
        <v>Million</v>
      </c>
      <c r="H2220" s="7">
        <f>VALUE(IF(data_to_clean[[#This Row],[multiplicity]]="Million",_xlfn.CONCAT(SUBSTITUTE(data_to_clean[[#This Row],[number]],".",""),"00000"),_xlfn.CONCAT(SUBSTITUTE(data_to_clean[[#This Row],[number]],".",""),"00000000")))</f>
        <v>13900000</v>
      </c>
      <c r="I2220" t="s">
        <v>8283</v>
      </c>
      <c r="J2220">
        <f>ROUND(VALUE(SUBSTITUTE(data_to_clean[[#This Row],[growth_%]],".",",")),0)</f>
        <v>182</v>
      </c>
      <c r="K2220" t="s">
        <v>297</v>
      </c>
      <c r="L2220">
        <v>140</v>
      </c>
      <c r="M2220">
        <v>80</v>
      </c>
      <c r="N2220">
        <v>2010</v>
      </c>
      <c r="O2220">
        <v>5</v>
      </c>
      <c r="P2220" t="s">
        <v>8284</v>
      </c>
      <c r="Q2220" t="b">
        <f>AND(ISNUMBER(data_to_clean[[#This Row],[revenue_formatted]]),ISNUMBER(data_to_clean[[#This Row],[growth_formatted_%]]),ISNUMBER(data_to_clean[[#This Row],[workers]]),ISNUMBER(data_to_clean[[#This Row],[previous_workers]]),ISNUMBER(data_to_clean[[#This Row],[founded]]),ISNUMBER(data_to_clean[[#This Row],[yrs_on_list]]))</f>
        <v>1</v>
      </c>
    </row>
    <row r="2221" spans="1:17" x14ac:dyDescent="0.25">
      <c r="A2221">
        <v>2214</v>
      </c>
      <c r="B2221" t="s">
        <v>8285</v>
      </c>
      <c r="C2221" t="s">
        <v>80</v>
      </c>
      <c r="D2221" t="str">
        <f>VLOOKUP(data_to_clean[[#This Row],[state]],abbreviation_table[],2,FALSE)</f>
        <v>California</v>
      </c>
      <c r="E2221" t="s">
        <v>8287</v>
      </c>
      <c r="F2221" t="str">
        <f>TRIM(LEFT(data_to_clean[[#This Row],[revenue]],FIND(" ",data_to_clean[[#This Row],[revenue]])))</f>
        <v>25.3</v>
      </c>
      <c r="G2221" t="str">
        <f>RIGHT(data_to_clean[[#This Row],[revenue]],LEN(data_to_clean[[#This Row],[revenue]])-FIND(" ",data_to_clean[[#This Row],[revenue]]))</f>
        <v>Million</v>
      </c>
      <c r="H2221" s="7">
        <f>VALUE(IF(data_to_clean[[#This Row],[multiplicity]]="Million",_xlfn.CONCAT(SUBSTITUTE(data_to_clean[[#This Row],[number]],".",""),"00000"),_xlfn.CONCAT(SUBSTITUTE(data_to_clean[[#This Row],[number]],".",""),"00000000")))</f>
        <v>25300000</v>
      </c>
      <c r="I2221" t="s">
        <v>8288</v>
      </c>
      <c r="J2221">
        <f>ROUND(VALUE(SUBSTITUTE(data_to_clean[[#This Row],[growth_%]],".",",")),0)</f>
        <v>182</v>
      </c>
      <c r="K2221" t="s">
        <v>336</v>
      </c>
      <c r="L2221">
        <v>130</v>
      </c>
      <c r="M2221">
        <v>40</v>
      </c>
      <c r="N2221">
        <v>2010</v>
      </c>
      <c r="O2221">
        <v>1</v>
      </c>
      <c r="P2221" t="s">
        <v>1602</v>
      </c>
      <c r="Q2221" t="b">
        <f>AND(ISNUMBER(data_to_clean[[#This Row],[revenue_formatted]]),ISNUMBER(data_to_clean[[#This Row],[growth_formatted_%]]),ISNUMBER(data_to_clean[[#This Row],[workers]]),ISNUMBER(data_to_clean[[#This Row],[previous_workers]]),ISNUMBER(data_to_clean[[#This Row],[founded]]),ISNUMBER(data_to_clean[[#This Row],[yrs_on_list]]))</f>
        <v>1</v>
      </c>
    </row>
    <row r="2222" spans="1:17" x14ac:dyDescent="0.25">
      <c r="A2222">
        <v>2215</v>
      </c>
      <c r="B2222" t="s">
        <v>8289</v>
      </c>
      <c r="C2222" t="s">
        <v>80</v>
      </c>
      <c r="D2222" t="str">
        <f>VLOOKUP(data_to_clean[[#This Row],[state]],abbreviation_table[],2,FALSE)</f>
        <v>California</v>
      </c>
      <c r="E2222" t="s">
        <v>8291</v>
      </c>
      <c r="F2222" t="str">
        <f>TRIM(LEFT(data_to_clean[[#This Row],[revenue]],FIND(" ",data_to_clean[[#This Row],[revenue]])))</f>
        <v>297.1</v>
      </c>
      <c r="G2222" t="str">
        <f>RIGHT(data_to_clean[[#This Row],[revenue]],LEN(data_to_clean[[#This Row],[revenue]])-FIND(" ",data_to_clean[[#This Row],[revenue]]))</f>
        <v>Million</v>
      </c>
      <c r="H2222" s="7">
        <f>VALUE(IF(data_to_clean[[#This Row],[multiplicity]]="Million",_xlfn.CONCAT(SUBSTITUTE(data_to_clean[[#This Row],[number]],".",""),"00000"),_xlfn.CONCAT(SUBSTITUTE(data_to_clean[[#This Row],[number]],".",""),"00000000")))</f>
        <v>297100000</v>
      </c>
      <c r="I2222" t="s">
        <v>8292</v>
      </c>
      <c r="J2222">
        <f>ROUND(VALUE(SUBSTITUTE(data_to_clean[[#This Row],[growth_%]],".",",")),0)</f>
        <v>182</v>
      </c>
      <c r="K2222" t="s">
        <v>156</v>
      </c>
      <c r="L2222">
        <v>65</v>
      </c>
      <c r="M2222">
        <v>26</v>
      </c>
      <c r="N2222">
        <v>2010</v>
      </c>
      <c r="O2222">
        <v>5</v>
      </c>
      <c r="P2222" t="s">
        <v>83</v>
      </c>
      <c r="Q2222" t="b">
        <f>AND(ISNUMBER(data_to_clean[[#This Row],[revenue_formatted]]),ISNUMBER(data_to_clean[[#This Row],[growth_formatted_%]]),ISNUMBER(data_to_clean[[#This Row],[workers]]),ISNUMBER(data_to_clean[[#This Row],[previous_workers]]),ISNUMBER(data_to_clean[[#This Row],[founded]]),ISNUMBER(data_to_clean[[#This Row],[yrs_on_list]]))</f>
        <v>1</v>
      </c>
    </row>
    <row r="2223" spans="1:17" x14ac:dyDescent="0.25">
      <c r="A2223">
        <v>2216</v>
      </c>
      <c r="B2223" t="s">
        <v>8293</v>
      </c>
      <c r="C2223" t="s">
        <v>105</v>
      </c>
      <c r="D2223" t="str">
        <f>VLOOKUP(data_to_clean[[#This Row],[state]],abbreviation_table[],2,FALSE)</f>
        <v>New York</v>
      </c>
      <c r="E2223" t="s">
        <v>617</v>
      </c>
      <c r="F2223" t="str">
        <f>TRIM(LEFT(data_to_clean[[#This Row],[revenue]],FIND(" ",data_to_clean[[#This Row],[revenue]])))</f>
        <v>3.3</v>
      </c>
      <c r="G2223" t="str">
        <f>RIGHT(data_to_clean[[#This Row],[revenue]],LEN(data_to_clean[[#This Row],[revenue]])-FIND(" ",data_to_clean[[#This Row],[revenue]]))</f>
        <v>Million</v>
      </c>
      <c r="H2223" s="7">
        <f>VALUE(IF(data_to_clean[[#This Row],[multiplicity]]="Million",_xlfn.CONCAT(SUBSTITUTE(data_to_clean[[#This Row],[number]],".",""),"00000"),_xlfn.CONCAT(SUBSTITUTE(data_to_clean[[#This Row],[number]],".",""),"00000000")))</f>
        <v>3300000</v>
      </c>
      <c r="I2223" t="s">
        <v>8295</v>
      </c>
      <c r="J2223">
        <f>ROUND(VALUE(SUBSTITUTE(data_to_clean[[#This Row],[growth_%]],".",",")),0)</f>
        <v>182</v>
      </c>
      <c r="K2223" t="s">
        <v>271</v>
      </c>
      <c r="L2223">
        <v>15</v>
      </c>
      <c r="M2223">
        <v>2</v>
      </c>
      <c r="N2223">
        <v>2012</v>
      </c>
      <c r="O2223">
        <v>1</v>
      </c>
      <c r="P2223" t="s">
        <v>108</v>
      </c>
      <c r="Q2223" t="b">
        <f>AND(ISNUMBER(data_to_clean[[#This Row],[revenue_formatted]]),ISNUMBER(data_to_clean[[#This Row],[growth_formatted_%]]),ISNUMBER(data_to_clean[[#This Row],[workers]]),ISNUMBER(data_to_clean[[#This Row],[previous_workers]]),ISNUMBER(data_to_clean[[#This Row],[founded]]),ISNUMBER(data_to_clean[[#This Row],[yrs_on_list]]))</f>
        <v>1</v>
      </c>
    </row>
    <row r="2224" spans="1:17" x14ac:dyDescent="0.25">
      <c r="A2224">
        <v>2217</v>
      </c>
      <c r="B2224" t="s">
        <v>8296</v>
      </c>
      <c r="C2224" t="s">
        <v>86</v>
      </c>
      <c r="D2224" t="str">
        <f>VLOOKUP(data_to_clean[[#This Row],[state]],abbreviation_table[],2,FALSE)</f>
        <v>Colorado</v>
      </c>
      <c r="E2224" t="s">
        <v>1499</v>
      </c>
      <c r="F2224" t="str">
        <f>TRIM(LEFT(data_to_clean[[#This Row],[revenue]],FIND(" ",data_to_clean[[#This Row],[revenue]])))</f>
        <v>9.7</v>
      </c>
      <c r="G2224" t="str">
        <f>RIGHT(data_to_clean[[#This Row],[revenue]],LEN(data_to_clean[[#This Row],[revenue]])-FIND(" ",data_to_clean[[#This Row],[revenue]]))</f>
        <v>Million</v>
      </c>
      <c r="H2224" s="7">
        <f>VALUE(IF(data_to_clean[[#This Row],[multiplicity]]="Million",_xlfn.CONCAT(SUBSTITUTE(data_to_clean[[#This Row],[number]],".",""),"00000"),_xlfn.CONCAT(SUBSTITUTE(data_to_clean[[#This Row],[number]],".",""),"00000000")))</f>
        <v>9700000</v>
      </c>
      <c r="I2224" t="s">
        <v>8298</v>
      </c>
      <c r="J2224">
        <f>ROUND(VALUE(SUBSTITUTE(data_to_clean[[#This Row],[growth_%]],".",",")),0)</f>
        <v>182</v>
      </c>
      <c r="K2224" t="s">
        <v>18</v>
      </c>
      <c r="L2224">
        <v>18</v>
      </c>
      <c r="M2224">
        <v>9</v>
      </c>
      <c r="N2224">
        <v>2013</v>
      </c>
      <c r="O2224">
        <v>2</v>
      </c>
      <c r="P2224" t="s">
        <v>7498</v>
      </c>
      <c r="Q2224" t="b">
        <f>AND(ISNUMBER(data_to_clean[[#This Row],[revenue_formatted]]),ISNUMBER(data_to_clean[[#This Row],[growth_formatted_%]]),ISNUMBER(data_to_clean[[#This Row],[workers]]),ISNUMBER(data_to_clean[[#This Row],[previous_workers]]),ISNUMBER(data_to_clean[[#This Row],[founded]]),ISNUMBER(data_to_clean[[#This Row],[yrs_on_list]]))</f>
        <v>1</v>
      </c>
    </row>
    <row r="2225" spans="1:17" x14ac:dyDescent="0.25">
      <c r="A2225">
        <v>2218</v>
      </c>
      <c r="B2225" t="s">
        <v>8299</v>
      </c>
      <c r="C2225" t="s">
        <v>105</v>
      </c>
      <c r="D2225" t="str">
        <f>VLOOKUP(data_to_clean[[#This Row],[state]],abbreviation_table[],2,FALSE)</f>
        <v>New York</v>
      </c>
      <c r="E2225" t="s">
        <v>8301</v>
      </c>
      <c r="F2225" t="str">
        <f>TRIM(LEFT(data_to_clean[[#This Row],[revenue]],FIND(" ",data_to_clean[[#This Row],[revenue]])))</f>
        <v>42.3</v>
      </c>
      <c r="G2225" t="str">
        <f>RIGHT(data_to_clean[[#This Row],[revenue]],LEN(data_to_clean[[#This Row],[revenue]])-FIND(" ",data_to_clean[[#This Row],[revenue]]))</f>
        <v>Million</v>
      </c>
      <c r="H2225" s="7">
        <f>VALUE(IF(data_to_clean[[#This Row],[multiplicity]]="Million",_xlfn.CONCAT(SUBSTITUTE(data_to_clean[[#This Row],[number]],".",""),"00000"),_xlfn.CONCAT(SUBSTITUTE(data_to_clean[[#This Row],[number]],".",""),"00000000")))</f>
        <v>42300000</v>
      </c>
      <c r="I2225" t="s">
        <v>8302</v>
      </c>
      <c r="J2225">
        <f>ROUND(VALUE(SUBSTITUTE(data_to_clean[[#This Row],[growth_%]],".",",")),0)</f>
        <v>181</v>
      </c>
      <c r="K2225" t="s">
        <v>218</v>
      </c>
      <c r="L2225">
        <v>148</v>
      </c>
      <c r="M2225">
        <v>48</v>
      </c>
      <c r="N2225">
        <v>2012</v>
      </c>
      <c r="O2225">
        <v>1</v>
      </c>
      <c r="P2225" t="s">
        <v>108</v>
      </c>
      <c r="Q2225" t="b">
        <f>AND(ISNUMBER(data_to_clean[[#This Row],[revenue_formatted]]),ISNUMBER(data_to_clean[[#This Row],[growth_formatted_%]]),ISNUMBER(data_to_clean[[#This Row],[workers]]),ISNUMBER(data_to_clean[[#This Row],[previous_workers]]),ISNUMBER(data_to_clean[[#This Row],[founded]]),ISNUMBER(data_to_clean[[#This Row],[yrs_on_list]]))</f>
        <v>1</v>
      </c>
    </row>
    <row r="2226" spans="1:17" x14ac:dyDescent="0.25">
      <c r="A2226">
        <v>2219</v>
      </c>
      <c r="B2226" t="s">
        <v>8303</v>
      </c>
      <c r="C2226" t="s">
        <v>230</v>
      </c>
      <c r="D2226" t="str">
        <f>VLOOKUP(data_to_clean[[#This Row],[state]],abbreviation_table[],2,FALSE)</f>
        <v>Michigan</v>
      </c>
      <c r="E2226" t="s">
        <v>962</v>
      </c>
      <c r="F2226" t="str">
        <f>TRIM(LEFT(data_to_clean[[#This Row],[revenue]],FIND(" ",data_to_clean[[#This Row],[revenue]])))</f>
        <v>3.6</v>
      </c>
      <c r="G2226" t="str">
        <f>RIGHT(data_to_clean[[#This Row],[revenue]],LEN(data_to_clean[[#This Row],[revenue]])-FIND(" ",data_to_clean[[#This Row],[revenue]]))</f>
        <v>Million</v>
      </c>
      <c r="H2226" s="7">
        <f>VALUE(IF(data_to_clean[[#This Row],[multiplicity]]="Million",_xlfn.CONCAT(SUBSTITUTE(data_to_clean[[#This Row],[number]],".",""),"00000"),_xlfn.CONCAT(SUBSTITUTE(data_to_clean[[#This Row],[number]],".",""),"00000000")))</f>
        <v>3600000</v>
      </c>
      <c r="I2226" t="s">
        <v>8305</v>
      </c>
      <c r="J2226">
        <f>ROUND(VALUE(SUBSTITUTE(data_to_clean[[#This Row],[growth_%]],".",",")),0)</f>
        <v>181</v>
      </c>
      <c r="K2226" t="s">
        <v>297</v>
      </c>
      <c r="L2226">
        <v>23</v>
      </c>
      <c r="M2226">
        <v>8</v>
      </c>
      <c r="N2226">
        <v>2008</v>
      </c>
      <c r="O2226">
        <v>2</v>
      </c>
      <c r="P2226" t="s">
        <v>8306</v>
      </c>
      <c r="Q2226" t="b">
        <f>AND(ISNUMBER(data_to_clean[[#This Row],[revenue_formatted]]),ISNUMBER(data_to_clean[[#This Row],[growth_formatted_%]]),ISNUMBER(data_to_clean[[#This Row],[workers]]),ISNUMBER(data_to_clean[[#This Row],[previous_workers]]),ISNUMBER(data_to_clean[[#This Row],[founded]]),ISNUMBER(data_to_clean[[#This Row],[yrs_on_list]]))</f>
        <v>1</v>
      </c>
    </row>
    <row r="2227" spans="1:17" x14ac:dyDescent="0.25">
      <c r="A2227">
        <v>2220</v>
      </c>
      <c r="B2227" t="s">
        <v>8307</v>
      </c>
      <c r="C2227" t="s">
        <v>860</v>
      </c>
      <c r="D2227" t="str">
        <f>VLOOKUP(data_to_clean[[#This Row],[state]],abbreviation_table[],2,FALSE)</f>
        <v>Indiana</v>
      </c>
      <c r="E2227" t="s">
        <v>1991</v>
      </c>
      <c r="F2227" t="str">
        <f>TRIM(LEFT(data_to_clean[[#This Row],[revenue]],FIND(" ",data_to_clean[[#This Row],[revenue]])))</f>
        <v>11.3</v>
      </c>
      <c r="G2227" t="str">
        <f>RIGHT(data_to_clean[[#This Row],[revenue]],LEN(data_to_clean[[#This Row],[revenue]])-FIND(" ",data_to_clean[[#This Row],[revenue]]))</f>
        <v>Million</v>
      </c>
      <c r="H2227" s="7">
        <f>VALUE(IF(data_to_clean[[#This Row],[multiplicity]]="Million",_xlfn.CONCAT(SUBSTITUTE(data_to_clean[[#This Row],[number]],".",""),"00000"),_xlfn.CONCAT(SUBSTITUTE(data_to_clean[[#This Row],[number]],".",""),"00000000")))</f>
        <v>11300000</v>
      </c>
      <c r="I2227" t="s">
        <v>8309</v>
      </c>
      <c r="J2227">
        <f>ROUND(VALUE(SUBSTITUTE(data_to_clean[[#This Row],[growth_%]],".",",")),0)</f>
        <v>181</v>
      </c>
      <c r="K2227" t="s">
        <v>211</v>
      </c>
      <c r="L2227">
        <v>63</v>
      </c>
      <c r="M2227">
        <v>30</v>
      </c>
      <c r="N2227">
        <v>1902</v>
      </c>
      <c r="O2227">
        <v>4</v>
      </c>
      <c r="P2227" t="s">
        <v>8310</v>
      </c>
      <c r="Q2227" t="b">
        <f>AND(ISNUMBER(data_to_clean[[#This Row],[revenue_formatted]]),ISNUMBER(data_to_clean[[#This Row],[growth_formatted_%]]),ISNUMBER(data_to_clean[[#This Row],[workers]]),ISNUMBER(data_to_clean[[#This Row],[previous_workers]]),ISNUMBER(data_to_clean[[#This Row],[founded]]),ISNUMBER(data_to_clean[[#This Row],[yrs_on_list]]))</f>
        <v>1</v>
      </c>
    </row>
    <row r="2228" spans="1:17" x14ac:dyDescent="0.25">
      <c r="A2228">
        <v>2221</v>
      </c>
      <c r="B2228" t="s">
        <v>8311</v>
      </c>
      <c r="C2228" t="s">
        <v>86</v>
      </c>
      <c r="D2228" t="str">
        <f>VLOOKUP(data_to_clean[[#This Row],[state]],abbreviation_table[],2,FALSE)</f>
        <v>Colorado</v>
      </c>
      <c r="E2228" t="s">
        <v>1068</v>
      </c>
      <c r="F2228" t="str">
        <f>TRIM(LEFT(data_to_clean[[#This Row],[revenue]],FIND(" ",data_to_clean[[#This Row],[revenue]])))</f>
        <v>6.1</v>
      </c>
      <c r="G2228" t="str">
        <f>RIGHT(data_to_clean[[#This Row],[revenue]],LEN(data_to_clean[[#This Row],[revenue]])-FIND(" ",data_to_clean[[#This Row],[revenue]]))</f>
        <v>Million</v>
      </c>
      <c r="H2228" s="7">
        <f>VALUE(IF(data_to_clean[[#This Row],[multiplicity]]="Million",_xlfn.CONCAT(SUBSTITUTE(data_to_clean[[#This Row],[number]],".",""),"00000"),_xlfn.CONCAT(SUBSTITUTE(data_to_clean[[#This Row],[number]],".",""),"00000000")))</f>
        <v>6100000</v>
      </c>
      <c r="I2228" t="s">
        <v>8313</v>
      </c>
      <c r="J2228">
        <f>ROUND(VALUE(SUBSTITUTE(data_to_clean[[#This Row],[growth_%]],".",",")),0)</f>
        <v>181</v>
      </c>
      <c r="K2228" t="s">
        <v>55</v>
      </c>
      <c r="L2228">
        <v>13</v>
      </c>
      <c r="M2228">
        <v>8</v>
      </c>
      <c r="N2228">
        <v>2009</v>
      </c>
      <c r="O2228">
        <v>2</v>
      </c>
      <c r="P2228" t="s">
        <v>2085</v>
      </c>
      <c r="Q2228" t="b">
        <f>AND(ISNUMBER(data_to_clean[[#This Row],[revenue_formatted]]),ISNUMBER(data_to_clean[[#This Row],[growth_formatted_%]]),ISNUMBER(data_to_clean[[#This Row],[workers]]),ISNUMBER(data_to_clean[[#This Row],[previous_workers]]),ISNUMBER(data_to_clean[[#This Row],[founded]]),ISNUMBER(data_to_clean[[#This Row],[yrs_on_list]]))</f>
        <v>1</v>
      </c>
    </row>
    <row r="2229" spans="1:17" x14ac:dyDescent="0.25">
      <c r="A2229">
        <v>2222</v>
      </c>
      <c r="B2229" t="s">
        <v>8314</v>
      </c>
      <c r="C2229" t="s">
        <v>753</v>
      </c>
      <c r="D2229" t="str">
        <f>VLOOKUP(data_to_clean[[#This Row],[state]],abbreviation_table[],2,FALSE)</f>
        <v>Nevada</v>
      </c>
      <c r="E2229" t="s">
        <v>1152</v>
      </c>
      <c r="F2229" t="str">
        <f>TRIM(LEFT(data_to_clean[[#This Row],[revenue]],FIND(" ",data_to_clean[[#This Row],[revenue]])))</f>
        <v>2.1</v>
      </c>
      <c r="G2229" t="str">
        <f>RIGHT(data_to_clean[[#This Row],[revenue]],LEN(data_to_clean[[#This Row],[revenue]])-FIND(" ",data_to_clean[[#This Row],[revenue]]))</f>
        <v>Million</v>
      </c>
      <c r="H2229" s="7">
        <f>VALUE(IF(data_to_clean[[#This Row],[multiplicity]]="Million",_xlfn.CONCAT(SUBSTITUTE(data_to_clean[[#This Row],[number]],".",""),"00000"),_xlfn.CONCAT(SUBSTITUTE(data_to_clean[[#This Row],[number]],".",""),"00000000")))</f>
        <v>2100000</v>
      </c>
      <c r="I2229" t="s">
        <v>8316</v>
      </c>
      <c r="J2229">
        <f>ROUND(VALUE(SUBSTITUTE(data_to_clean[[#This Row],[growth_%]],".",",")),0)</f>
        <v>181</v>
      </c>
      <c r="K2229" t="s">
        <v>107</v>
      </c>
      <c r="L2229">
        <v>10</v>
      </c>
      <c r="M2229">
        <v>5</v>
      </c>
      <c r="N2229">
        <v>2010</v>
      </c>
      <c r="O2229">
        <v>2</v>
      </c>
      <c r="P2229" t="s">
        <v>757</v>
      </c>
      <c r="Q2229" t="b">
        <f>AND(ISNUMBER(data_to_clean[[#This Row],[revenue_formatted]]),ISNUMBER(data_to_clean[[#This Row],[growth_formatted_%]]),ISNUMBER(data_to_clean[[#This Row],[workers]]),ISNUMBER(data_to_clean[[#This Row],[previous_workers]]),ISNUMBER(data_to_clean[[#This Row],[founded]]),ISNUMBER(data_to_clean[[#This Row],[yrs_on_list]]))</f>
        <v>1</v>
      </c>
    </row>
    <row r="2230" spans="1:17" x14ac:dyDescent="0.25">
      <c r="A2230">
        <v>2223</v>
      </c>
      <c r="B2230" t="s">
        <v>8317</v>
      </c>
      <c r="C2230" t="s">
        <v>333</v>
      </c>
      <c r="D2230" t="str">
        <f>VLOOKUP(data_to_clean[[#This Row],[state]],abbreviation_table[],2,FALSE)</f>
        <v>Alabama</v>
      </c>
      <c r="E2230" t="s">
        <v>8319</v>
      </c>
      <c r="F2230" t="str">
        <f>TRIM(LEFT(data_to_clean[[#This Row],[revenue]],FIND(" ",data_to_clean[[#This Row],[revenue]])))</f>
        <v>61.9</v>
      </c>
      <c r="G2230" t="str">
        <f>RIGHT(data_to_clean[[#This Row],[revenue]],LEN(data_to_clean[[#This Row],[revenue]])-FIND(" ",data_to_clean[[#This Row],[revenue]]))</f>
        <v>Million</v>
      </c>
      <c r="H2230" s="7">
        <f>VALUE(IF(data_to_clean[[#This Row],[multiplicity]]="Million",_xlfn.CONCAT(SUBSTITUTE(data_to_clean[[#This Row],[number]],".",""),"00000"),_xlfn.CONCAT(SUBSTITUTE(data_to_clean[[#This Row],[number]],".",""),"00000000")))</f>
        <v>61900000</v>
      </c>
      <c r="I2230" t="s">
        <v>8320</v>
      </c>
      <c r="J2230">
        <f>ROUND(VALUE(SUBSTITUTE(data_to_clean[[#This Row],[growth_%]],".",",")),0)</f>
        <v>181</v>
      </c>
      <c r="K2230" t="s">
        <v>181</v>
      </c>
      <c r="L2230">
        <v>352</v>
      </c>
      <c r="M2230">
        <v>125</v>
      </c>
      <c r="N2230">
        <v>2008</v>
      </c>
      <c r="O2230">
        <v>7</v>
      </c>
      <c r="P2230" t="s">
        <v>2594</v>
      </c>
      <c r="Q2230" t="b">
        <f>AND(ISNUMBER(data_to_clean[[#This Row],[revenue_formatted]]),ISNUMBER(data_to_clean[[#This Row],[growth_formatted_%]]),ISNUMBER(data_to_clean[[#This Row],[workers]]),ISNUMBER(data_to_clean[[#This Row],[previous_workers]]),ISNUMBER(data_to_clean[[#This Row],[founded]]),ISNUMBER(data_to_clean[[#This Row],[yrs_on_list]]))</f>
        <v>1</v>
      </c>
    </row>
    <row r="2231" spans="1:17" x14ac:dyDescent="0.25">
      <c r="A2231">
        <v>2224</v>
      </c>
      <c r="B2231" t="s">
        <v>8321</v>
      </c>
      <c r="C2231" t="s">
        <v>1960</v>
      </c>
      <c r="D2231" t="str">
        <f>VLOOKUP(data_to_clean[[#This Row],[state]],abbreviation_table[],2,FALSE)</f>
        <v>Iowa</v>
      </c>
      <c r="E2231" t="s">
        <v>1473</v>
      </c>
      <c r="F2231" t="str">
        <f>TRIM(LEFT(data_to_clean[[#This Row],[revenue]],FIND(" ",data_to_clean[[#This Row],[revenue]])))</f>
        <v>5</v>
      </c>
      <c r="G2231" t="str">
        <f>RIGHT(data_to_clean[[#This Row],[revenue]],LEN(data_to_clean[[#This Row],[revenue]])-FIND(" ",data_to_clean[[#This Row],[revenue]]))</f>
        <v>Million</v>
      </c>
      <c r="H2231" s="7">
        <f>VALUE(IF(data_to_clean[[#This Row],[multiplicity]]="Million",_xlfn.CONCAT(SUBSTITUTE(data_to_clean[[#This Row],[number]],".",""),"00000"),_xlfn.CONCAT(SUBSTITUTE(data_to_clean[[#This Row],[number]],".",""),"00000000")))</f>
        <v>500000</v>
      </c>
      <c r="I2231" t="s">
        <v>8323</v>
      </c>
      <c r="J2231">
        <f>ROUND(VALUE(SUBSTITUTE(data_to_clean[[#This Row],[growth_%]],".",",")),0)</f>
        <v>181</v>
      </c>
      <c r="K2231" t="s">
        <v>156</v>
      </c>
      <c r="L2231">
        <v>53</v>
      </c>
      <c r="M2231">
        <v>29</v>
      </c>
      <c r="N2231">
        <v>2000</v>
      </c>
      <c r="O2231">
        <v>1</v>
      </c>
      <c r="P2231" t="s">
        <v>8324</v>
      </c>
      <c r="Q2231" t="b">
        <f>AND(ISNUMBER(data_to_clean[[#This Row],[revenue_formatted]]),ISNUMBER(data_to_clean[[#This Row],[growth_formatted_%]]),ISNUMBER(data_to_clean[[#This Row],[workers]]),ISNUMBER(data_to_clean[[#This Row],[previous_workers]]),ISNUMBER(data_to_clean[[#This Row],[founded]]),ISNUMBER(data_to_clean[[#This Row],[yrs_on_list]]))</f>
        <v>1</v>
      </c>
    </row>
    <row r="2232" spans="1:17" x14ac:dyDescent="0.25">
      <c r="A2232">
        <v>2225</v>
      </c>
      <c r="B2232" t="s">
        <v>8325</v>
      </c>
      <c r="C2232" t="s">
        <v>30</v>
      </c>
      <c r="D2232" t="str">
        <f>VLOOKUP(data_to_clean[[#This Row],[state]],abbreviation_table[],2,FALSE)</f>
        <v>Texas</v>
      </c>
      <c r="E2232" t="s">
        <v>2777</v>
      </c>
      <c r="F2232" t="str">
        <f>TRIM(LEFT(data_to_clean[[#This Row],[revenue]],FIND(" ",data_to_clean[[#This Row],[revenue]])))</f>
        <v>17.6</v>
      </c>
      <c r="G2232" t="str">
        <f>RIGHT(data_to_clean[[#This Row],[revenue]],LEN(data_to_clean[[#This Row],[revenue]])-FIND(" ",data_to_clean[[#This Row],[revenue]]))</f>
        <v>Million</v>
      </c>
      <c r="H2232" s="7">
        <f>VALUE(IF(data_to_clean[[#This Row],[multiplicity]]="Million",_xlfn.CONCAT(SUBSTITUTE(data_to_clean[[#This Row],[number]],".",""),"00000"),_xlfn.CONCAT(SUBSTITUTE(data_to_clean[[#This Row],[number]],".",""),"00000000")))</f>
        <v>17600000</v>
      </c>
      <c r="I2232" t="s">
        <v>8327</v>
      </c>
      <c r="J2232">
        <f>ROUND(VALUE(SUBSTITUTE(data_to_clean[[#This Row],[growth_%]],".",",")),0)</f>
        <v>181</v>
      </c>
      <c r="K2232" t="s">
        <v>233</v>
      </c>
      <c r="L2232">
        <v>30</v>
      </c>
      <c r="M2232">
        <v>20</v>
      </c>
      <c r="N2232">
        <v>2009</v>
      </c>
      <c r="O2232">
        <v>2</v>
      </c>
      <c r="P2232" t="s">
        <v>8328</v>
      </c>
      <c r="Q2232" t="b">
        <f>AND(ISNUMBER(data_to_clean[[#This Row],[revenue_formatted]]),ISNUMBER(data_to_clean[[#This Row],[growth_formatted_%]]),ISNUMBER(data_to_clean[[#This Row],[workers]]),ISNUMBER(data_to_clean[[#This Row],[previous_workers]]),ISNUMBER(data_to_clean[[#This Row],[founded]]),ISNUMBER(data_to_clean[[#This Row],[yrs_on_list]]))</f>
        <v>1</v>
      </c>
    </row>
    <row r="2233" spans="1:17" x14ac:dyDescent="0.25">
      <c r="A2233">
        <v>2226</v>
      </c>
      <c r="B2233" t="s">
        <v>8329</v>
      </c>
      <c r="C2233" t="s">
        <v>105</v>
      </c>
      <c r="D2233" t="str">
        <f>VLOOKUP(data_to_clean[[#This Row],[state]],abbreviation_table[],2,FALSE)</f>
        <v>New York</v>
      </c>
      <c r="E2233" t="s">
        <v>8331</v>
      </c>
      <c r="F2233" t="str">
        <f>TRIM(LEFT(data_to_clean[[#This Row],[revenue]],FIND(" ",data_to_clean[[#This Row],[revenue]])))</f>
        <v>228</v>
      </c>
      <c r="G2233" t="str">
        <f>RIGHT(data_to_clean[[#This Row],[revenue]],LEN(data_to_clean[[#This Row],[revenue]])-FIND(" ",data_to_clean[[#This Row],[revenue]]))</f>
        <v>Million</v>
      </c>
      <c r="H2233" s="7">
        <f>VALUE(IF(data_to_clean[[#This Row],[multiplicity]]="Million",_xlfn.CONCAT(SUBSTITUTE(data_to_clean[[#This Row],[number]],".",""),"00000"),_xlfn.CONCAT(SUBSTITUTE(data_to_clean[[#This Row],[number]],".",""),"00000000")))</f>
        <v>22800000</v>
      </c>
      <c r="I2233" t="s">
        <v>8332</v>
      </c>
      <c r="J2233">
        <f>ROUND(VALUE(SUBSTITUTE(data_to_clean[[#This Row],[growth_%]],".",",")),0)</f>
        <v>181</v>
      </c>
      <c r="K2233" t="s">
        <v>25</v>
      </c>
      <c r="L2233">
        <v>34</v>
      </c>
      <c r="M2233">
        <v>32</v>
      </c>
      <c r="N2233">
        <v>2003</v>
      </c>
      <c r="O2233">
        <v>10</v>
      </c>
      <c r="P2233" t="s">
        <v>805</v>
      </c>
      <c r="Q2233" t="b">
        <f>AND(ISNUMBER(data_to_clean[[#This Row],[revenue_formatted]]),ISNUMBER(data_to_clean[[#This Row],[growth_formatted_%]]),ISNUMBER(data_to_clean[[#This Row],[workers]]),ISNUMBER(data_to_clean[[#This Row],[previous_workers]]),ISNUMBER(data_to_clean[[#This Row],[founded]]),ISNUMBER(data_to_clean[[#This Row],[yrs_on_list]]))</f>
        <v>1</v>
      </c>
    </row>
    <row r="2234" spans="1:17" x14ac:dyDescent="0.25">
      <c r="A2234">
        <v>2227</v>
      </c>
      <c r="B2234" t="s">
        <v>8333</v>
      </c>
      <c r="C2234" t="s">
        <v>66</v>
      </c>
      <c r="D2234" t="str">
        <f>VLOOKUP(data_to_clean[[#This Row],[state]],abbreviation_table[],2,FALSE)</f>
        <v>Virginia</v>
      </c>
      <c r="E2234" t="s">
        <v>8335</v>
      </c>
      <c r="F2234" t="str">
        <f>TRIM(LEFT(data_to_clean[[#This Row],[revenue]],FIND(" ",data_to_clean[[#This Row],[revenue]])))</f>
        <v>92</v>
      </c>
      <c r="G2234" t="str">
        <f>RIGHT(data_to_clean[[#This Row],[revenue]],LEN(data_to_clean[[#This Row],[revenue]])-FIND(" ",data_to_clean[[#This Row],[revenue]]))</f>
        <v>Million</v>
      </c>
      <c r="H2234" s="7">
        <f>VALUE(IF(data_to_clean[[#This Row],[multiplicity]]="Million",_xlfn.CONCAT(SUBSTITUTE(data_to_clean[[#This Row],[number]],".",""),"00000"),_xlfn.CONCAT(SUBSTITUTE(data_to_clean[[#This Row],[number]],".",""),"00000000")))</f>
        <v>9200000</v>
      </c>
      <c r="I2234" t="s">
        <v>8336</v>
      </c>
      <c r="J2234">
        <f>ROUND(VALUE(SUBSTITUTE(data_to_clean[[#This Row],[growth_%]],".",",")),0)</f>
        <v>181</v>
      </c>
      <c r="K2234" t="s">
        <v>233</v>
      </c>
      <c r="L2234">
        <v>800</v>
      </c>
      <c r="M2234">
        <v>235</v>
      </c>
      <c r="N2234">
        <v>1986</v>
      </c>
      <c r="O2234">
        <v>2</v>
      </c>
      <c r="P2234" t="s">
        <v>1093</v>
      </c>
      <c r="Q2234" t="b">
        <f>AND(ISNUMBER(data_to_clean[[#This Row],[revenue_formatted]]),ISNUMBER(data_to_clean[[#This Row],[growth_formatted_%]]),ISNUMBER(data_to_clean[[#This Row],[workers]]),ISNUMBER(data_to_clean[[#This Row],[previous_workers]]),ISNUMBER(data_to_clean[[#This Row],[founded]]),ISNUMBER(data_to_clean[[#This Row],[yrs_on_list]]))</f>
        <v>1</v>
      </c>
    </row>
    <row r="2235" spans="1:17" x14ac:dyDescent="0.25">
      <c r="A2235">
        <v>2228</v>
      </c>
      <c r="B2235" t="s">
        <v>8337</v>
      </c>
      <c r="C2235" t="s">
        <v>45</v>
      </c>
      <c r="D2235" t="str">
        <f>VLOOKUP(data_to_clean[[#This Row],[state]],abbreviation_table[],2,FALSE)</f>
        <v>Pennsylvania</v>
      </c>
      <c r="E2235" t="s">
        <v>1152</v>
      </c>
      <c r="F2235" t="str">
        <f>TRIM(LEFT(data_to_clean[[#This Row],[revenue]],FIND(" ",data_to_clean[[#This Row],[revenue]])))</f>
        <v>2.1</v>
      </c>
      <c r="G2235" t="str">
        <f>RIGHT(data_to_clean[[#This Row],[revenue]],LEN(data_to_clean[[#This Row],[revenue]])-FIND(" ",data_to_clean[[#This Row],[revenue]]))</f>
        <v>Million</v>
      </c>
      <c r="H2235" s="7">
        <f>VALUE(IF(data_to_clean[[#This Row],[multiplicity]]="Million",_xlfn.CONCAT(SUBSTITUTE(data_to_clean[[#This Row],[number]],".",""),"00000"),_xlfn.CONCAT(SUBSTITUTE(data_to_clean[[#This Row],[number]],".",""),"00000000")))</f>
        <v>2100000</v>
      </c>
      <c r="I2235" t="s">
        <v>8339</v>
      </c>
      <c r="J2235">
        <f>ROUND(VALUE(SUBSTITUTE(data_to_clean[[#This Row],[growth_%]],".",",")),0)</f>
        <v>181</v>
      </c>
      <c r="K2235" t="s">
        <v>18</v>
      </c>
      <c r="L2235">
        <v>14</v>
      </c>
      <c r="M2235">
        <v>6</v>
      </c>
      <c r="N2235">
        <v>2010</v>
      </c>
      <c r="O2235">
        <v>1</v>
      </c>
      <c r="P2235" t="s">
        <v>8050</v>
      </c>
      <c r="Q2235" t="b">
        <f>AND(ISNUMBER(data_to_clean[[#This Row],[revenue_formatted]]),ISNUMBER(data_to_clean[[#This Row],[growth_formatted_%]]),ISNUMBER(data_to_clean[[#This Row],[workers]]),ISNUMBER(data_to_clean[[#This Row],[previous_workers]]),ISNUMBER(data_to_clean[[#This Row],[founded]]),ISNUMBER(data_to_clean[[#This Row],[yrs_on_list]]))</f>
        <v>1</v>
      </c>
    </row>
    <row r="2236" spans="1:17" x14ac:dyDescent="0.25">
      <c r="A2236">
        <v>2229</v>
      </c>
      <c r="B2236" t="s">
        <v>8340</v>
      </c>
      <c r="C2236" t="s">
        <v>52</v>
      </c>
      <c r="D2236" t="str">
        <f>VLOOKUP(data_to_clean[[#This Row],[state]],abbreviation_table[],2,FALSE)</f>
        <v>Florida</v>
      </c>
      <c r="E2236" t="s">
        <v>301</v>
      </c>
      <c r="F2236" t="str">
        <f>TRIM(LEFT(data_to_clean[[#This Row],[revenue]],FIND(" ",data_to_clean[[#This Row],[revenue]])))</f>
        <v>7.1</v>
      </c>
      <c r="G2236" t="str">
        <f>RIGHT(data_to_clean[[#This Row],[revenue]],LEN(data_to_clean[[#This Row],[revenue]])-FIND(" ",data_to_clean[[#This Row],[revenue]]))</f>
        <v>Million</v>
      </c>
      <c r="H2236" s="7">
        <f>VALUE(IF(data_to_clean[[#This Row],[multiplicity]]="Million",_xlfn.CONCAT(SUBSTITUTE(data_to_clean[[#This Row],[number]],".",""),"00000"),_xlfn.CONCAT(SUBSTITUTE(data_to_clean[[#This Row],[number]],".",""),"00000000")))</f>
        <v>7100000</v>
      </c>
      <c r="I2236" t="s">
        <v>8342</v>
      </c>
      <c r="J2236">
        <f>ROUND(VALUE(SUBSTITUTE(data_to_clean[[#This Row],[growth_%]],".",",")),0)</f>
        <v>180</v>
      </c>
      <c r="K2236" t="s">
        <v>297</v>
      </c>
      <c r="L2236">
        <v>96</v>
      </c>
      <c r="M2236">
        <v>20</v>
      </c>
      <c r="N2236">
        <v>2013</v>
      </c>
      <c r="O2236">
        <v>3</v>
      </c>
      <c r="P2236" t="s">
        <v>6961</v>
      </c>
      <c r="Q2236" t="b">
        <f>AND(ISNUMBER(data_to_clean[[#This Row],[revenue_formatted]]),ISNUMBER(data_to_clean[[#This Row],[growth_formatted_%]]),ISNUMBER(data_to_clean[[#This Row],[workers]]),ISNUMBER(data_to_clean[[#This Row],[previous_workers]]),ISNUMBER(data_to_clean[[#This Row],[founded]]),ISNUMBER(data_to_clean[[#This Row],[yrs_on_list]]))</f>
        <v>1</v>
      </c>
    </row>
    <row r="2237" spans="1:17" x14ac:dyDescent="0.25">
      <c r="A2237">
        <v>2230</v>
      </c>
      <c r="B2237" t="s">
        <v>8343</v>
      </c>
      <c r="C2237" t="s">
        <v>86</v>
      </c>
      <c r="D2237" t="str">
        <f>VLOOKUP(data_to_clean[[#This Row],[state]],abbreviation_table[],2,FALSE)</f>
        <v>Colorado</v>
      </c>
      <c r="E2237" t="s">
        <v>493</v>
      </c>
      <c r="F2237" t="str">
        <f>TRIM(LEFT(data_to_clean[[#This Row],[revenue]],FIND(" ",data_to_clean[[#This Row],[revenue]])))</f>
        <v>3.9</v>
      </c>
      <c r="G2237" t="str">
        <f>RIGHT(data_to_clean[[#This Row],[revenue]],LEN(data_to_clean[[#This Row],[revenue]])-FIND(" ",data_to_clean[[#This Row],[revenue]]))</f>
        <v>Million</v>
      </c>
      <c r="H2237" s="7">
        <f>VALUE(IF(data_to_clean[[#This Row],[multiplicity]]="Million",_xlfn.CONCAT(SUBSTITUTE(data_to_clean[[#This Row],[number]],".",""),"00000"),_xlfn.CONCAT(SUBSTITUTE(data_to_clean[[#This Row],[number]],".",""),"00000000")))</f>
        <v>3900000</v>
      </c>
      <c r="I2237" t="s">
        <v>8345</v>
      </c>
      <c r="J2237">
        <f>ROUND(VALUE(SUBSTITUTE(data_to_clean[[#This Row],[growth_%]],".",",")),0)</f>
        <v>180</v>
      </c>
      <c r="K2237" t="s">
        <v>18</v>
      </c>
      <c r="L2237">
        <v>40</v>
      </c>
      <c r="M2237">
        <v>17</v>
      </c>
      <c r="N2237">
        <v>2009</v>
      </c>
      <c r="O2237">
        <v>2</v>
      </c>
      <c r="P2237" t="s">
        <v>7488</v>
      </c>
      <c r="Q2237" t="b">
        <f>AND(ISNUMBER(data_to_clean[[#This Row],[revenue_formatted]]),ISNUMBER(data_to_clean[[#This Row],[growth_formatted_%]]),ISNUMBER(data_to_clean[[#This Row],[workers]]),ISNUMBER(data_to_clean[[#This Row],[previous_workers]]),ISNUMBER(data_to_clean[[#This Row],[founded]]),ISNUMBER(data_to_clean[[#This Row],[yrs_on_list]]))</f>
        <v>1</v>
      </c>
    </row>
    <row r="2238" spans="1:17" x14ac:dyDescent="0.25">
      <c r="A2238">
        <v>2231</v>
      </c>
      <c r="B2238" t="s">
        <v>8346</v>
      </c>
      <c r="C2238" t="s">
        <v>59</v>
      </c>
      <c r="D2238" t="str">
        <f>VLOOKUP(data_to_clean[[#This Row],[state]],abbreviation_table[],2,FALSE)</f>
        <v>New Jersey</v>
      </c>
      <c r="E2238" t="s">
        <v>399</v>
      </c>
      <c r="F2238" t="str">
        <f>TRIM(LEFT(data_to_clean[[#This Row],[revenue]],FIND(" ",data_to_clean[[#This Row],[revenue]])))</f>
        <v>9</v>
      </c>
      <c r="G2238" t="str">
        <f>RIGHT(data_to_clean[[#This Row],[revenue]],LEN(data_to_clean[[#This Row],[revenue]])-FIND(" ",data_to_clean[[#This Row],[revenue]]))</f>
        <v>Million</v>
      </c>
      <c r="H2238" s="7">
        <f>VALUE(IF(data_to_clean[[#This Row],[multiplicity]]="Million",_xlfn.CONCAT(SUBSTITUTE(data_to_clean[[#This Row],[number]],".",""),"00000"),_xlfn.CONCAT(SUBSTITUTE(data_to_clean[[#This Row],[number]],".",""),"00000000")))</f>
        <v>900000</v>
      </c>
      <c r="I2238" t="s">
        <v>8348</v>
      </c>
      <c r="J2238">
        <f>ROUND(VALUE(SUBSTITUTE(data_to_clean[[#This Row],[growth_%]],".",",")),0)</f>
        <v>180</v>
      </c>
      <c r="K2238" t="s">
        <v>48</v>
      </c>
      <c r="L2238">
        <v>10</v>
      </c>
      <c r="M2238">
        <v>2</v>
      </c>
      <c r="N2238">
        <v>2008</v>
      </c>
      <c r="O2238">
        <v>1</v>
      </c>
      <c r="P2238" t="s">
        <v>8349</v>
      </c>
      <c r="Q2238" t="b">
        <f>AND(ISNUMBER(data_to_clean[[#This Row],[revenue_formatted]]),ISNUMBER(data_to_clean[[#This Row],[growth_formatted_%]]),ISNUMBER(data_to_clean[[#This Row],[workers]]),ISNUMBER(data_to_clean[[#This Row],[previous_workers]]),ISNUMBER(data_to_clean[[#This Row],[founded]]),ISNUMBER(data_to_clean[[#This Row],[yrs_on_list]]))</f>
        <v>1</v>
      </c>
    </row>
    <row r="2239" spans="1:17" x14ac:dyDescent="0.25">
      <c r="A2239">
        <v>2232</v>
      </c>
      <c r="B2239" t="s">
        <v>8350</v>
      </c>
      <c r="C2239" t="s">
        <v>45</v>
      </c>
      <c r="D2239" t="str">
        <f>VLOOKUP(data_to_clean[[#This Row],[state]],abbreviation_table[],2,FALSE)</f>
        <v>Pennsylvania</v>
      </c>
      <c r="E2239" t="s">
        <v>749</v>
      </c>
      <c r="F2239" t="str">
        <f>TRIM(LEFT(data_to_clean[[#This Row],[revenue]],FIND(" ",data_to_clean[[#This Row],[revenue]])))</f>
        <v>9.2</v>
      </c>
      <c r="G2239" t="str">
        <f>RIGHT(data_to_clean[[#This Row],[revenue]],LEN(data_to_clean[[#This Row],[revenue]])-FIND(" ",data_to_clean[[#This Row],[revenue]]))</f>
        <v>Million</v>
      </c>
      <c r="H2239" s="7">
        <f>VALUE(IF(data_to_clean[[#This Row],[multiplicity]]="Million",_xlfn.CONCAT(SUBSTITUTE(data_to_clean[[#This Row],[number]],".",""),"00000"),_xlfn.CONCAT(SUBSTITUTE(data_to_clean[[#This Row],[number]],".",""),"00000000")))</f>
        <v>9200000</v>
      </c>
      <c r="I2239" t="s">
        <v>8352</v>
      </c>
      <c r="J2239">
        <f>ROUND(VALUE(SUBSTITUTE(data_to_clean[[#This Row],[growth_%]],".",",")),0)</f>
        <v>180</v>
      </c>
      <c r="K2239" t="s">
        <v>289</v>
      </c>
      <c r="L2239">
        <v>291</v>
      </c>
      <c r="M2239">
        <v>160</v>
      </c>
      <c r="N2239">
        <v>2012</v>
      </c>
      <c r="O2239">
        <v>2</v>
      </c>
      <c r="P2239" t="s">
        <v>49</v>
      </c>
      <c r="Q2239" t="b">
        <f>AND(ISNUMBER(data_to_clean[[#This Row],[revenue_formatted]]),ISNUMBER(data_to_clean[[#This Row],[growth_formatted_%]]),ISNUMBER(data_to_clean[[#This Row],[workers]]),ISNUMBER(data_to_clean[[#This Row],[previous_workers]]),ISNUMBER(data_to_clean[[#This Row],[founded]]),ISNUMBER(data_to_clean[[#This Row],[yrs_on_list]]))</f>
        <v>1</v>
      </c>
    </row>
    <row r="2240" spans="1:17" x14ac:dyDescent="0.25">
      <c r="A2240">
        <v>2233</v>
      </c>
      <c r="B2240" t="s">
        <v>8353</v>
      </c>
      <c r="C2240" t="s">
        <v>52</v>
      </c>
      <c r="D2240" t="str">
        <f>VLOOKUP(data_to_clean[[#This Row],[state]],abbreviation_table[],2,FALSE)</f>
        <v>Florida</v>
      </c>
      <c r="E2240" t="s">
        <v>1798</v>
      </c>
      <c r="F2240" t="str">
        <f>TRIM(LEFT(data_to_clean[[#This Row],[revenue]],FIND(" ",data_to_clean[[#This Row],[revenue]])))</f>
        <v>5.6</v>
      </c>
      <c r="G2240" t="str">
        <f>RIGHT(data_to_clean[[#This Row],[revenue]],LEN(data_to_clean[[#This Row],[revenue]])-FIND(" ",data_to_clean[[#This Row],[revenue]]))</f>
        <v>Million</v>
      </c>
      <c r="H2240" s="7">
        <f>VALUE(IF(data_to_clean[[#This Row],[multiplicity]]="Million",_xlfn.CONCAT(SUBSTITUTE(data_to_clean[[#This Row],[number]],".",""),"00000"),_xlfn.CONCAT(SUBSTITUTE(data_to_clean[[#This Row],[number]],".",""),"00000000")))</f>
        <v>5600000</v>
      </c>
      <c r="I2240" t="s">
        <v>8355</v>
      </c>
      <c r="J2240">
        <f>ROUND(VALUE(SUBSTITUTE(data_to_clean[[#This Row],[growth_%]],".",",")),0)</f>
        <v>180</v>
      </c>
      <c r="K2240" t="s">
        <v>18</v>
      </c>
      <c r="L2240">
        <v>16</v>
      </c>
      <c r="M2240">
        <v>6</v>
      </c>
      <c r="N2240">
        <v>2006</v>
      </c>
      <c r="O2240">
        <v>1</v>
      </c>
      <c r="P2240" t="s">
        <v>56</v>
      </c>
      <c r="Q2240" t="b">
        <f>AND(ISNUMBER(data_to_clean[[#This Row],[revenue_formatted]]),ISNUMBER(data_to_clean[[#This Row],[growth_formatted_%]]),ISNUMBER(data_to_clean[[#This Row],[workers]]),ISNUMBER(data_to_clean[[#This Row],[previous_workers]]),ISNUMBER(data_to_clean[[#This Row],[founded]]),ISNUMBER(data_to_clean[[#This Row],[yrs_on_list]]))</f>
        <v>1</v>
      </c>
    </row>
    <row r="2241" spans="1:17" x14ac:dyDescent="0.25">
      <c r="A2241">
        <v>2234</v>
      </c>
      <c r="B2241" t="s">
        <v>8356</v>
      </c>
      <c r="C2241" t="s">
        <v>80</v>
      </c>
      <c r="D2241" t="str">
        <f>VLOOKUP(data_to_clean[[#This Row],[state]],abbreviation_table[],2,FALSE)</f>
        <v>California</v>
      </c>
      <c r="E2241" t="s">
        <v>154</v>
      </c>
      <c r="F2241" t="str">
        <f>TRIM(LEFT(data_to_clean[[#This Row],[revenue]],FIND(" ",data_to_clean[[#This Row],[revenue]])))</f>
        <v>13.8</v>
      </c>
      <c r="G2241" t="str">
        <f>RIGHT(data_to_clean[[#This Row],[revenue]],LEN(data_to_clean[[#This Row],[revenue]])-FIND(" ",data_to_clean[[#This Row],[revenue]]))</f>
        <v>Million</v>
      </c>
      <c r="H2241" s="7">
        <f>VALUE(IF(data_to_clean[[#This Row],[multiplicity]]="Million",_xlfn.CONCAT(SUBSTITUTE(data_to_clean[[#This Row],[number]],".",""),"00000"),_xlfn.CONCAT(SUBSTITUTE(data_to_clean[[#This Row],[number]],".",""),"00000000")))</f>
        <v>13800000</v>
      </c>
      <c r="I2241" t="s">
        <v>8358</v>
      </c>
      <c r="J2241">
        <f>ROUND(VALUE(SUBSTITUTE(data_to_clean[[#This Row],[growth_%]],".",",")),0)</f>
        <v>180</v>
      </c>
      <c r="K2241" t="s">
        <v>40</v>
      </c>
      <c r="L2241">
        <v>30</v>
      </c>
      <c r="M2241">
        <v>15</v>
      </c>
      <c r="N2241">
        <v>2010</v>
      </c>
      <c r="O2241">
        <v>2</v>
      </c>
      <c r="P2241" t="s">
        <v>2886</v>
      </c>
      <c r="Q2241" t="b">
        <f>AND(ISNUMBER(data_to_clean[[#This Row],[revenue_formatted]]),ISNUMBER(data_to_clean[[#This Row],[growth_formatted_%]]),ISNUMBER(data_to_clean[[#This Row],[workers]]),ISNUMBER(data_to_clean[[#This Row],[previous_workers]]),ISNUMBER(data_to_clean[[#This Row],[founded]]),ISNUMBER(data_to_clean[[#This Row],[yrs_on_list]]))</f>
        <v>1</v>
      </c>
    </row>
    <row r="2242" spans="1:17" x14ac:dyDescent="0.25">
      <c r="A2242">
        <v>2235</v>
      </c>
      <c r="B2242" t="s">
        <v>8359</v>
      </c>
      <c r="C2242" t="s">
        <v>30</v>
      </c>
      <c r="D2242" t="str">
        <f>VLOOKUP(data_to_clean[[#This Row],[state]],abbreviation_table[],2,FALSE)</f>
        <v>Texas</v>
      </c>
      <c r="E2242" t="s">
        <v>312</v>
      </c>
      <c r="F2242" t="str">
        <f>TRIM(LEFT(data_to_clean[[#This Row],[revenue]],FIND(" ",data_to_clean[[#This Row],[revenue]])))</f>
        <v>25</v>
      </c>
      <c r="G2242" t="str">
        <f>RIGHT(data_to_clean[[#This Row],[revenue]],LEN(data_to_clean[[#This Row],[revenue]])-FIND(" ",data_to_clean[[#This Row],[revenue]]))</f>
        <v>Million</v>
      </c>
      <c r="H2242" s="7">
        <f>VALUE(IF(data_to_clean[[#This Row],[multiplicity]]="Million",_xlfn.CONCAT(SUBSTITUTE(data_to_clean[[#This Row],[number]],".",""),"00000"),_xlfn.CONCAT(SUBSTITUTE(data_to_clean[[#This Row],[number]],".",""),"00000000")))</f>
        <v>2500000</v>
      </c>
      <c r="I2242" t="s">
        <v>8361</v>
      </c>
      <c r="J2242">
        <f>ROUND(VALUE(SUBSTITUTE(data_to_clean[[#This Row],[growth_%]],".",",")),0)</f>
        <v>180</v>
      </c>
      <c r="K2242" t="s">
        <v>175</v>
      </c>
      <c r="L2242">
        <v>33</v>
      </c>
      <c r="M2242">
        <v>8</v>
      </c>
      <c r="N2242">
        <v>2014</v>
      </c>
      <c r="O2242">
        <v>1</v>
      </c>
      <c r="P2242" t="s">
        <v>8362</v>
      </c>
      <c r="Q2242" t="b">
        <f>AND(ISNUMBER(data_to_clean[[#This Row],[revenue_formatted]]),ISNUMBER(data_to_clean[[#This Row],[growth_formatted_%]]),ISNUMBER(data_to_clean[[#This Row],[workers]]),ISNUMBER(data_to_clean[[#This Row],[previous_workers]]),ISNUMBER(data_to_clean[[#This Row],[founded]]),ISNUMBER(data_to_clean[[#This Row],[yrs_on_list]]))</f>
        <v>1</v>
      </c>
    </row>
    <row r="2243" spans="1:17" x14ac:dyDescent="0.25">
      <c r="A2243">
        <v>2236</v>
      </c>
      <c r="B2243" t="s">
        <v>8363</v>
      </c>
      <c r="C2243" t="s">
        <v>7432</v>
      </c>
      <c r="D2243" t="str">
        <f>VLOOKUP(data_to_clean[[#This Row],[state]],abbreviation_table[],2,FALSE)</f>
        <v>Vermont</v>
      </c>
      <c r="E2243" t="s">
        <v>3175</v>
      </c>
      <c r="F2243" t="str">
        <f>TRIM(LEFT(data_to_clean[[#This Row],[revenue]],FIND(" ",data_to_clean[[#This Row],[revenue]])))</f>
        <v>14.6</v>
      </c>
      <c r="G2243" t="str">
        <f>RIGHT(data_to_clean[[#This Row],[revenue]],LEN(data_to_clean[[#This Row],[revenue]])-FIND(" ",data_to_clean[[#This Row],[revenue]]))</f>
        <v>Million</v>
      </c>
      <c r="H2243" s="7">
        <f>VALUE(IF(data_to_clean[[#This Row],[multiplicity]]="Million",_xlfn.CONCAT(SUBSTITUTE(data_to_clean[[#This Row],[number]],".",""),"00000"),_xlfn.CONCAT(SUBSTITUTE(data_to_clean[[#This Row],[number]],".",""),"00000000")))</f>
        <v>14600000</v>
      </c>
      <c r="I2243" t="s">
        <v>8365</v>
      </c>
      <c r="J2243">
        <f>ROUND(VALUE(SUBSTITUTE(data_to_clean[[#This Row],[growth_%]],".",",")),0)</f>
        <v>180</v>
      </c>
      <c r="K2243" t="s">
        <v>336</v>
      </c>
      <c r="L2243">
        <v>68</v>
      </c>
      <c r="M2243">
        <v>22</v>
      </c>
      <c r="N2243">
        <v>2005</v>
      </c>
      <c r="O2243">
        <v>1</v>
      </c>
      <c r="P2243" t="s">
        <v>1196</v>
      </c>
      <c r="Q2243" t="b">
        <f>AND(ISNUMBER(data_to_clean[[#This Row],[revenue_formatted]]),ISNUMBER(data_to_clean[[#This Row],[growth_formatted_%]]),ISNUMBER(data_to_clean[[#This Row],[workers]]),ISNUMBER(data_to_clean[[#This Row],[previous_workers]]),ISNUMBER(data_to_clean[[#This Row],[founded]]),ISNUMBER(data_to_clean[[#This Row],[yrs_on_list]]))</f>
        <v>1</v>
      </c>
    </row>
    <row r="2244" spans="1:17" x14ac:dyDescent="0.25">
      <c r="A2244">
        <v>2237</v>
      </c>
      <c r="B2244" t="s">
        <v>8366</v>
      </c>
      <c r="C2244" t="s">
        <v>105</v>
      </c>
      <c r="D2244" t="str">
        <f>VLOOKUP(data_to_clean[[#This Row],[state]],abbreviation_table[],2,FALSE)</f>
        <v>New York</v>
      </c>
      <c r="E2244" t="s">
        <v>7473</v>
      </c>
      <c r="F2244" t="str">
        <f>TRIM(LEFT(data_to_clean[[#This Row],[revenue]],FIND(" ",data_to_clean[[#This Row],[revenue]])))</f>
        <v>84.9</v>
      </c>
      <c r="G2244" t="str">
        <f>RIGHT(data_to_clean[[#This Row],[revenue]],LEN(data_to_clean[[#This Row],[revenue]])-FIND(" ",data_to_clean[[#This Row],[revenue]]))</f>
        <v>Million</v>
      </c>
      <c r="H2244" s="7">
        <f>VALUE(IF(data_to_clean[[#This Row],[multiplicity]]="Million",_xlfn.CONCAT(SUBSTITUTE(data_to_clean[[#This Row],[number]],".",""),"00000"),_xlfn.CONCAT(SUBSTITUTE(data_to_clean[[#This Row],[number]],".",""),"00000000")))</f>
        <v>84900000</v>
      </c>
      <c r="I2244" t="s">
        <v>8368</v>
      </c>
      <c r="J2244">
        <f>ROUND(VALUE(SUBSTITUTE(data_to_clean[[#This Row],[growth_%]],".",",")),0)</f>
        <v>180</v>
      </c>
      <c r="K2244" t="s">
        <v>40</v>
      </c>
      <c r="L2244">
        <v>89</v>
      </c>
      <c r="M2244">
        <v>32</v>
      </c>
      <c r="N2244">
        <v>1977</v>
      </c>
      <c r="O2244">
        <v>1</v>
      </c>
      <c r="P2244" t="s">
        <v>3791</v>
      </c>
      <c r="Q2244" t="b">
        <f>AND(ISNUMBER(data_to_clean[[#This Row],[revenue_formatted]]),ISNUMBER(data_to_clean[[#This Row],[growth_formatted_%]]),ISNUMBER(data_to_clean[[#This Row],[workers]]),ISNUMBER(data_to_clean[[#This Row],[previous_workers]]),ISNUMBER(data_to_clean[[#This Row],[founded]]),ISNUMBER(data_to_clean[[#This Row],[yrs_on_list]]))</f>
        <v>1</v>
      </c>
    </row>
    <row r="2245" spans="1:17" x14ac:dyDescent="0.25">
      <c r="A2245">
        <v>2238</v>
      </c>
      <c r="B2245" t="s">
        <v>8369</v>
      </c>
      <c r="C2245" t="s">
        <v>119</v>
      </c>
      <c r="D2245" t="str">
        <f>VLOOKUP(data_to_clean[[#This Row],[state]],abbreviation_table[],2,FALSE)</f>
        <v>Georgia</v>
      </c>
      <c r="E2245" t="s">
        <v>617</v>
      </c>
      <c r="F2245" t="str">
        <f>TRIM(LEFT(data_to_clean[[#This Row],[revenue]],FIND(" ",data_to_clean[[#This Row],[revenue]])))</f>
        <v>3.3</v>
      </c>
      <c r="G2245" t="str">
        <f>RIGHT(data_to_clean[[#This Row],[revenue]],LEN(data_to_clean[[#This Row],[revenue]])-FIND(" ",data_to_clean[[#This Row],[revenue]]))</f>
        <v>Million</v>
      </c>
      <c r="H2245" s="7">
        <f>VALUE(IF(data_to_clean[[#This Row],[multiplicity]]="Million",_xlfn.CONCAT(SUBSTITUTE(data_to_clean[[#This Row],[number]],".",""),"00000"),_xlfn.CONCAT(SUBSTITUTE(data_to_clean[[#This Row],[number]],".",""),"00000000")))</f>
        <v>3300000</v>
      </c>
      <c r="I2245" t="s">
        <v>8371</v>
      </c>
      <c r="J2245">
        <f>ROUND(VALUE(SUBSTITUTE(data_to_clean[[#This Row],[growth_%]],".",",")),0)</f>
        <v>180</v>
      </c>
      <c r="K2245" t="s">
        <v>55</v>
      </c>
      <c r="L2245">
        <v>22</v>
      </c>
      <c r="M2245">
        <v>5</v>
      </c>
      <c r="N2245">
        <v>2014</v>
      </c>
      <c r="O2245">
        <v>1</v>
      </c>
      <c r="P2245" t="s">
        <v>8372</v>
      </c>
      <c r="Q2245" t="b">
        <f>AND(ISNUMBER(data_to_clean[[#This Row],[revenue_formatted]]),ISNUMBER(data_to_clean[[#This Row],[growth_formatted_%]]),ISNUMBER(data_to_clean[[#This Row],[workers]]),ISNUMBER(data_to_clean[[#This Row],[previous_workers]]),ISNUMBER(data_to_clean[[#This Row],[founded]]),ISNUMBER(data_to_clean[[#This Row],[yrs_on_list]]))</f>
        <v>1</v>
      </c>
    </row>
    <row r="2246" spans="1:17" x14ac:dyDescent="0.25">
      <c r="A2246">
        <v>2239</v>
      </c>
      <c r="B2246" t="s">
        <v>8373</v>
      </c>
      <c r="C2246" t="s">
        <v>30</v>
      </c>
      <c r="D2246" t="str">
        <f>VLOOKUP(data_to_clean[[#This Row],[state]],abbreviation_table[],2,FALSE)</f>
        <v>Texas</v>
      </c>
      <c r="E2246" t="s">
        <v>306</v>
      </c>
      <c r="F2246" t="str">
        <f>TRIM(LEFT(data_to_clean[[#This Row],[revenue]],FIND(" ",data_to_clean[[#This Row],[revenue]])))</f>
        <v>48.5</v>
      </c>
      <c r="G2246" t="str">
        <f>RIGHT(data_to_clean[[#This Row],[revenue]],LEN(data_to_clean[[#This Row],[revenue]])-FIND(" ",data_to_clean[[#This Row],[revenue]]))</f>
        <v>Million</v>
      </c>
      <c r="H2246" s="7">
        <f>VALUE(IF(data_to_clean[[#This Row],[multiplicity]]="Million",_xlfn.CONCAT(SUBSTITUTE(data_to_clean[[#This Row],[number]],".",""),"00000"),_xlfn.CONCAT(SUBSTITUTE(data_to_clean[[#This Row],[number]],".",""),"00000000")))</f>
        <v>48500000</v>
      </c>
      <c r="I2246" t="s">
        <v>8375</v>
      </c>
      <c r="J2246">
        <f>ROUND(VALUE(SUBSTITUTE(data_to_clean[[#This Row],[growth_%]],".",",")),0)</f>
        <v>180</v>
      </c>
      <c r="K2246" t="s">
        <v>48</v>
      </c>
      <c r="L2246">
        <v>50</v>
      </c>
      <c r="M2246">
        <v>24</v>
      </c>
      <c r="N2246">
        <v>2009</v>
      </c>
      <c r="O2246">
        <v>6</v>
      </c>
      <c r="P2246" t="s">
        <v>396</v>
      </c>
      <c r="Q2246" t="b">
        <f>AND(ISNUMBER(data_to_clean[[#This Row],[revenue_formatted]]),ISNUMBER(data_to_clean[[#This Row],[growth_formatted_%]]),ISNUMBER(data_to_clean[[#This Row],[workers]]),ISNUMBER(data_to_clean[[#This Row],[previous_workers]]),ISNUMBER(data_to_clean[[#This Row],[founded]]),ISNUMBER(data_to_clean[[#This Row],[yrs_on_list]]))</f>
        <v>1</v>
      </c>
    </row>
    <row r="2247" spans="1:17" x14ac:dyDescent="0.25">
      <c r="A2247">
        <v>2240</v>
      </c>
      <c r="B2247" t="s">
        <v>8376</v>
      </c>
      <c r="C2247" t="s">
        <v>80</v>
      </c>
      <c r="D2247" t="str">
        <f>VLOOKUP(data_to_clean[[#This Row],[state]],abbreviation_table[],2,FALSE)</f>
        <v>California</v>
      </c>
      <c r="E2247" t="s">
        <v>1152</v>
      </c>
      <c r="F2247" t="str">
        <f>TRIM(LEFT(data_to_clean[[#This Row],[revenue]],FIND(" ",data_to_clean[[#This Row],[revenue]])))</f>
        <v>2.1</v>
      </c>
      <c r="G2247" t="str">
        <f>RIGHT(data_to_clean[[#This Row],[revenue]],LEN(data_to_clean[[#This Row],[revenue]])-FIND(" ",data_to_clean[[#This Row],[revenue]]))</f>
        <v>Million</v>
      </c>
      <c r="H2247" s="7">
        <f>VALUE(IF(data_to_clean[[#This Row],[multiplicity]]="Million",_xlfn.CONCAT(SUBSTITUTE(data_to_clean[[#This Row],[number]],".",""),"00000"),_xlfn.CONCAT(SUBSTITUTE(data_to_clean[[#This Row],[number]],".",""),"00000000")))</f>
        <v>2100000</v>
      </c>
      <c r="I2247" t="s">
        <v>8378</v>
      </c>
      <c r="J2247">
        <f>ROUND(VALUE(SUBSTITUTE(data_to_clean[[#This Row],[growth_%]],".",",")),0)</f>
        <v>180</v>
      </c>
      <c r="K2247" t="s">
        <v>336</v>
      </c>
      <c r="L2247">
        <v>15</v>
      </c>
      <c r="M2247">
        <v>4</v>
      </c>
      <c r="N2247">
        <v>2015</v>
      </c>
      <c r="O2247">
        <v>1</v>
      </c>
      <c r="P2247" t="s">
        <v>500</v>
      </c>
      <c r="Q2247" t="b">
        <f>AND(ISNUMBER(data_to_clean[[#This Row],[revenue_formatted]]),ISNUMBER(data_to_clean[[#This Row],[growth_formatted_%]]),ISNUMBER(data_to_clean[[#This Row],[workers]]),ISNUMBER(data_to_clean[[#This Row],[previous_workers]]),ISNUMBER(data_to_clean[[#This Row],[founded]]),ISNUMBER(data_to_clean[[#This Row],[yrs_on_list]]))</f>
        <v>1</v>
      </c>
    </row>
    <row r="2248" spans="1:17" x14ac:dyDescent="0.25">
      <c r="A2248">
        <v>2241</v>
      </c>
      <c r="B2248" t="s">
        <v>8379</v>
      </c>
      <c r="C2248" t="s">
        <v>80</v>
      </c>
      <c r="D2248" t="str">
        <f>VLOOKUP(data_to_clean[[#This Row],[state]],abbreviation_table[],2,FALSE)</f>
        <v>California</v>
      </c>
      <c r="E2248" t="s">
        <v>1022</v>
      </c>
      <c r="F2248" t="str">
        <f>TRIM(LEFT(data_to_clean[[#This Row],[revenue]],FIND(" ",data_to_clean[[#This Row],[revenue]])))</f>
        <v>22.3</v>
      </c>
      <c r="G2248" t="str">
        <f>RIGHT(data_to_clean[[#This Row],[revenue]],LEN(data_to_clean[[#This Row],[revenue]])-FIND(" ",data_to_clean[[#This Row],[revenue]]))</f>
        <v>Million</v>
      </c>
      <c r="H2248" s="7">
        <f>VALUE(IF(data_to_clean[[#This Row],[multiplicity]]="Million",_xlfn.CONCAT(SUBSTITUTE(data_to_clean[[#This Row],[number]],".",""),"00000"),_xlfn.CONCAT(SUBSTITUTE(data_to_clean[[#This Row],[number]],".",""),"00000000")))</f>
        <v>22300000</v>
      </c>
      <c r="I2248" t="s">
        <v>8381</v>
      </c>
      <c r="J2248">
        <f>ROUND(VALUE(SUBSTITUTE(data_to_clean[[#This Row],[growth_%]],".",",")),0)</f>
        <v>180</v>
      </c>
      <c r="K2248" t="s">
        <v>156</v>
      </c>
      <c r="L2248">
        <v>160</v>
      </c>
      <c r="M2248">
        <v>60</v>
      </c>
      <c r="N2248">
        <v>2012</v>
      </c>
      <c r="O2248">
        <v>2</v>
      </c>
      <c r="P2248" t="s">
        <v>405</v>
      </c>
      <c r="Q2248" t="b">
        <f>AND(ISNUMBER(data_to_clean[[#This Row],[revenue_formatted]]),ISNUMBER(data_to_clean[[#This Row],[growth_formatted_%]]),ISNUMBER(data_to_clean[[#This Row],[workers]]),ISNUMBER(data_to_clean[[#This Row],[previous_workers]]),ISNUMBER(data_to_clean[[#This Row],[founded]]),ISNUMBER(data_to_clean[[#This Row],[yrs_on_list]]))</f>
        <v>1</v>
      </c>
    </row>
    <row r="2249" spans="1:17" x14ac:dyDescent="0.25">
      <c r="A2249">
        <v>2242</v>
      </c>
      <c r="B2249" t="s">
        <v>8382</v>
      </c>
      <c r="C2249" t="s">
        <v>852</v>
      </c>
      <c r="D2249" t="str">
        <f>VLOOKUP(data_to_clean[[#This Row],[state]],abbreviation_table[],2,FALSE)</f>
        <v>Missouri</v>
      </c>
      <c r="E2249" t="s">
        <v>541</v>
      </c>
      <c r="F2249" t="str">
        <f>TRIM(LEFT(data_to_clean[[#This Row],[revenue]],FIND(" ",data_to_clean[[#This Row],[revenue]])))</f>
        <v>4.8</v>
      </c>
      <c r="G2249" t="str">
        <f>RIGHT(data_to_clean[[#This Row],[revenue]],LEN(data_to_clean[[#This Row],[revenue]])-FIND(" ",data_to_clean[[#This Row],[revenue]]))</f>
        <v>Million</v>
      </c>
      <c r="H2249" s="7">
        <f>VALUE(IF(data_to_clean[[#This Row],[multiplicity]]="Million",_xlfn.CONCAT(SUBSTITUTE(data_to_clean[[#This Row],[number]],".",""),"00000"),_xlfn.CONCAT(SUBSTITUTE(data_to_clean[[#This Row],[number]],".",""),"00000000")))</f>
        <v>4800000</v>
      </c>
      <c r="I2249" t="s">
        <v>8384</v>
      </c>
      <c r="J2249">
        <f>ROUND(VALUE(SUBSTITUTE(data_to_clean[[#This Row],[growth_%]],".",",")),0)</f>
        <v>179</v>
      </c>
      <c r="K2249" t="s">
        <v>18</v>
      </c>
      <c r="L2249">
        <v>32</v>
      </c>
      <c r="M2249">
        <v>15</v>
      </c>
      <c r="N2249">
        <v>2013</v>
      </c>
      <c r="O2249">
        <v>2</v>
      </c>
      <c r="P2249" t="s">
        <v>1621</v>
      </c>
      <c r="Q2249" t="b">
        <f>AND(ISNUMBER(data_to_clean[[#This Row],[revenue_formatted]]),ISNUMBER(data_to_clean[[#This Row],[growth_formatted_%]]),ISNUMBER(data_to_clean[[#This Row],[workers]]),ISNUMBER(data_to_clean[[#This Row],[previous_workers]]),ISNUMBER(data_to_clean[[#This Row],[founded]]),ISNUMBER(data_to_clean[[#This Row],[yrs_on_list]]))</f>
        <v>1</v>
      </c>
    </row>
    <row r="2250" spans="1:17" x14ac:dyDescent="0.25">
      <c r="A2250">
        <v>2243</v>
      </c>
      <c r="B2250" t="s">
        <v>8385</v>
      </c>
      <c r="C2250" t="s">
        <v>215</v>
      </c>
      <c r="D2250" t="str">
        <f>VLOOKUP(data_to_clean[[#This Row],[state]],abbreviation_table[],2,FALSE)</f>
        <v>North Carolina</v>
      </c>
      <c r="E2250" t="s">
        <v>8387</v>
      </c>
      <c r="F2250" t="str">
        <f>TRIM(LEFT(data_to_clean[[#This Row],[revenue]],FIND(" ",data_to_clean[[#This Row],[revenue]])))</f>
        <v>124.9</v>
      </c>
      <c r="G2250" t="str">
        <f>RIGHT(data_to_clean[[#This Row],[revenue]],LEN(data_to_clean[[#This Row],[revenue]])-FIND(" ",data_to_clean[[#This Row],[revenue]]))</f>
        <v>Million</v>
      </c>
      <c r="H2250" s="7">
        <f>VALUE(IF(data_to_clean[[#This Row],[multiplicity]]="Million",_xlfn.CONCAT(SUBSTITUTE(data_to_clean[[#This Row],[number]],".",""),"00000"),_xlfn.CONCAT(SUBSTITUTE(data_to_clean[[#This Row],[number]],".",""),"00000000")))</f>
        <v>124900000</v>
      </c>
      <c r="I2250" t="s">
        <v>8388</v>
      </c>
      <c r="J2250">
        <f>ROUND(VALUE(SUBSTITUTE(data_to_clean[[#This Row],[growth_%]],".",",")),0)</f>
        <v>179</v>
      </c>
      <c r="K2250" t="s">
        <v>156</v>
      </c>
      <c r="L2250">
        <v>1200</v>
      </c>
      <c r="M2250">
        <v>508</v>
      </c>
      <c r="N2250">
        <v>2000</v>
      </c>
      <c r="O2250">
        <v>7</v>
      </c>
      <c r="P2250" t="s">
        <v>1879</v>
      </c>
      <c r="Q2250" t="b">
        <f>AND(ISNUMBER(data_to_clean[[#This Row],[revenue_formatted]]),ISNUMBER(data_to_clean[[#This Row],[growth_formatted_%]]),ISNUMBER(data_to_clean[[#This Row],[workers]]),ISNUMBER(data_to_clean[[#This Row],[previous_workers]]),ISNUMBER(data_to_clean[[#This Row],[founded]]),ISNUMBER(data_to_clean[[#This Row],[yrs_on_list]]))</f>
        <v>1</v>
      </c>
    </row>
    <row r="2251" spans="1:17" x14ac:dyDescent="0.25">
      <c r="A2251">
        <v>2244</v>
      </c>
      <c r="B2251" t="s">
        <v>8389</v>
      </c>
      <c r="C2251" t="s">
        <v>30</v>
      </c>
      <c r="D2251" t="str">
        <f>VLOOKUP(data_to_clean[[#This Row],[state]],abbreviation_table[],2,FALSE)</f>
        <v>Texas</v>
      </c>
      <c r="E2251" t="s">
        <v>445</v>
      </c>
      <c r="F2251" t="str">
        <f>TRIM(LEFT(data_to_clean[[#This Row],[revenue]],FIND(" ",data_to_clean[[#This Row],[revenue]])))</f>
        <v>4.3</v>
      </c>
      <c r="G2251" t="str">
        <f>RIGHT(data_to_clean[[#This Row],[revenue]],LEN(data_to_clean[[#This Row],[revenue]])-FIND(" ",data_to_clean[[#This Row],[revenue]]))</f>
        <v>Million</v>
      </c>
      <c r="H2251" s="7">
        <f>VALUE(IF(data_to_clean[[#This Row],[multiplicity]]="Million",_xlfn.CONCAT(SUBSTITUTE(data_to_clean[[#This Row],[number]],".",""),"00000"),_xlfn.CONCAT(SUBSTITUTE(data_to_clean[[#This Row],[number]],".",""),"00000000")))</f>
        <v>4300000</v>
      </c>
      <c r="I2251" t="s">
        <v>8391</v>
      </c>
      <c r="J2251">
        <f>ROUND(VALUE(SUBSTITUTE(data_to_clean[[#This Row],[growth_%]],".",",")),0)</f>
        <v>179</v>
      </c>
      <c r="K2251" t="s">
        <v>308</v>
      </c>
      <c r="L2251">
        <v>22</v>
      </c>
      <c r="M2251">
        <v>15</v>
      </c>
      <c r="N2251">
        <v>2003</v>
      </c>
      <c r="O2251">
        <v>3</v>
      </c>
      <c r="P2251" t="s">
        <v>34</v>
      </c>
      <c r="Q2251" t="b">
        <f>AND(ISNUMBER(data_to_clean[[#This Row],[revenue_formatted]]),ISNUMBER(data_to_clean[[#This Row],[growth_formatted_%]]),ISNUMBER(data_to_clean[[#This Row],[workers]]),ISNUMBER(data_to_clean[[#This Row],[previous_workers]]),ISNUMBER(data_to_clean[[#This Row],[founded]]),ISNUMBER(data_to_clean[[#This Row],[yrs_on_list]]))</f>
        <v>1</v>
      </c>
    </row>
    <row r="2252" spans="1:17" x14ac:dyDescent="0.25">
      <c r="A2252">
        <v>2245</v>
      </c>
      <c r="B2252" t="s">
        <v>8392</v>
      </c>
      <c r="C2252" t="s">
        <v>333</v>
      </c>
      <c r="D2252" t="str">
        <f>VLOOKUP(data_to_clean[[#This Row],[state]],abbreviation_table[],2,FALSE)</f>
        <v>Alabama</v>
      </c>
      <c r="E2252" t="s">
        <v>435</v>
      </c>
      <c r="F2252" t="str">
        <f>TRIM(LEFT(data_to_clean[[#This Row],[revenue]],FIND(" ",data_to_clean[[#This Row],[revenue]])))</f>
        <v>10</v>
      </c>
      <c r="G2252" t="str">
        <f>RIGHT(data_to_clean[[#This Row],[revenue]],LEN(data_to_clean[[#This Row],[revenue]])-FIND(" ",data_to_clean[[#This Row],[revenue]]))</f>
        <v>Million</v>
      </c>
      <c r="H2252" s="7">
        <f>VALUE(IF(data_to_clean[[#This Row],[multiplicity]]="Million",_xlfn.CONCAT(SUBSTITUTE(data_to_clean[[#This Row],[number]],".",""),"00000"),_xlfn.CONCAT(SUBSTITUTE(data_to_clean[[#This Row],[number]],".",""),"00000000")))</f>
        <v>1000000</v>
      </c>
      <c r="I2252" t="s">
        <v>8394</v>
      </c>
      <c r="J2252">
        <f>ROUND(VALUE(SUBSTITUTE(data_to_clean[[#This Row],[growth_%]],".",",")),0)</f>
        <v>179</v>
      </c>
      <c r="K2252" t="s">
        <v>211</v>
      </c>
      <c r="L2252">
        <v>42</v>
      </c>
      <c r="M2252">
        <v>18</v>
      </c>
      <c r="N2252">
        <v>2006</v>
      </c>
      <c r="O2252">
        <v>1</v>
      </c>
      <c r="P2252" t="s">
        <v>4081</v>
      </c>
      <c r="Q2252" t="b">
        <f>AND(ISNUMBER(data_to_clean[[#This Row],[revenue_formatted]]),ISNUMBER(data_to_clean[[#This Row],[growth_formatted_%]]),ISNUMBER(data_to_clean[[#This Row],[workers]]),ISNUMBER(data_to_clean[[#This Row],[previous_workers]]),ISNUMBER(data_to_clean[[#This Row],[founded]]),ISNUMBER(data_to_clean[[#This Row],[yrs_on_list]]))</f>
        <v>1</v>
      </c>
    </row>
    <row r="2253" spans="1:17" x14ac:dyDescent="0.25">
      <c r="A2253">
        <v>2246</v>
      </c>
      <c r="B2253" t="s">
        <v>8395</v>
      </c>
      <c r="C2253" t="s">
        <v>6907</v>
      </c>
      <c r="D2253" t="str">
        <f>VLOOKUP(data_to_clean[[#This Row],[state]],abbreviation_table[],2,FALSE)</f>
        <v>Mississippi</v>
      </c>
      <c r="E2253" t="s">
        <v>1773</v>
      </c>
      <c r="F2253" t="str">
        <f>TRIM(LEFT(data_to_clean[[#This Row],[revenue]],FIND(" ",data_to_clean[[#This Row],[revenue]])))</f>
        <v>9.5</v>
      </c>
      <c r="G2253" t="str">
        <f>RIGHT(data_to_clean[[#This Row],[revenue]],LEN(data_to_clean[[#This Row],[revenue]])-FIND(" ",data_to_clean[[#This Row],[revenue]]))</f>
        <v>Million</v>
      </c>
      <c r="H2253" s="7">
        <f>VALUE(IF(data_to_clean[[#This Row],[multiplicity]]="Million",_xlfn.CONCAT(SUBSTITUTE(data_to_clean[[#This Row],[number]],".",""),"00000"),_xlfn.CONCAT(SUBSTITUTE(data_to_clean[[#This Row],[number]],".",""),"00000000")))</f>
        <v>9500000</v>
      </c>
      <c r="I2253" t="s">
        <v>8397</v>
      </c>
      <c r="J2253">
        <f>ROUND(VALUE(SUBSTITUTE(data_to_clean[[#This Row],[growth_%]],".",",")),0)</f>
        <v>179</v>
      </c>
      <c r="K2253" t="s">
        <v>324</v>
      </c>
      <c r="L2253">
        <v>64</v>
      </c>
      <c r="M2253">
        <v>30</v>
      </c>
      <c r="N2253">
        <v>2009</v>
      </c>
      <c r="O2253">
        <v>3</v>
      </c>
      <c r="P2253" t="s">
        <v>8398</v>
      </c>
      <c r="Q2253" t="b">
        <f>AND(ISNUMBER(data_to_clean[[#This Row],[revenue_formatted]]),ISNUMBER(data_to_clean[[#This Row],[growth_formatted_%]]),ISNUMBER(data_to_clean[[#This Row],[workers]]),ISNUMBER(data_to_clean[[#This Row],[previous_workers]]),ISNUMBER(data_to_clean[[#This Row],[founded]]),ISNUMBER(data_to_clean[[#This Row],[yrs_on_list]]))</f>
        <v>1</v>
      </c>
    </row>
    <row r="2254" spans="1:17" x14ac:dyDescent="0.25">
      <c r="A2254">
        <v>2247</v>
      </c>
      <c r="B2254" t="s">
        <v>8399</v>
      </c>
      <c r="C2254" t="s">
        <v>59</v>
      </c>
      <c r="D2254" t="str">
        <f>VLOOKUP(data_to_clean[[#This Row],[state]],abbreviation_table[],2,FALSE)</f>
        <v>New Jersey</v>
      </c>
      <c r="E2254" t="s">
        <v>710</v>
      </c>
      <c r="F2254" t="str">
        <f>TRIM(LEFT(data_to_clean[[#This Row],[revenue]],FIND(" ",data_to_clean[[#This Row],[revenue]])))</f>
        <v>6.5</v>
      </c>
      <c r="G2254" t="str">
        <f>RIGHT(data_to_clean[[#This Row],[revenue]],LEN(data_to_clean[[#This Row],[revenue]])-FIND(" ",data_to_clean[[#This Row],[revenue]]))</f>
        <v>Million</v>
      </c>
      <c r="H2254" s="7">
        <f>VALUE(IF(data_to_clean[[#This Row],[multiplicity]]="Million",_xlfn.CONCAT(SUBSTITUTE(data_to_clean[[#This Row],[number]],".",""),"00000"),_xlfn.CONCAT(SUBSTITUTE(data_to_clean[[#This Row],[number]],".",""),"00000000")))</f>
        <v>6500000</v>
      </c>
      <c r="I2254" t="s">
        <v>8401</v>
      </c>
      <c r="J2254">
        <f>ROUND(VALUE(SUBSTITUTE(data_to_clean[[#This Row],[growth_%]],".",",")),0)</f>
        <v>179</v>
      </c>
      <c r="K2254" t="s">
        <v>48</v>
      </c>
      <c r="L2254">
        <v>10</v>
      </c>
      <c r="M2254">
        <v>5</v>
      </c>
      <c r="N2254">
        <v>2012</v>
      </c>
      <c r="O2254">
        <v>2</v>
      </c>
      <c r="P2254" t="s">
        <v>8402</v>
      </c>
      <c r="Q2254" t="b">
        <f>AND(ISNUMBER(data_to_clean[[#This Row],[revenue_formatted]]),ISNUMBER(data_to_clean[[#This Row],[growth_formatted_%]]),ISNUMBER(data_to_clean[[#This Row],[workers]]),ISNUMBER(data_to_clean[[#This Row],[previous_workers]]),ISNUMBER(data_to_clean[[#This Row],[founded]]),ISNUMBER(data_to_clean[[#This Row],[yrs_on_list]]))</f>
        <v>1</v>
      </c>
    </row>
    <row r="2255" spans="1:17" x14ac:dyDescent="0.25">
      <c r="A2255">
        <v>2248</v>
      </c>
      <c r="B2255" t="s">
        <v>8403</v>
      </c>
      <c r="C2255" t="s">
        <v>166</v>
      </c>
      <c r="D2255" t="str">
        <f>VLOOKUP(data_to_clean[[#This Row],[state]],abbreviation_table[],2,FALSE)</f>
        <v>Utah</v>
      </c>
      <c r="E2255" t="s">
        <v>3529</v>
      </c>
      <c r="F2255" t="str">
        <f>TRIM(LEFT(data_to_clean[[#This Row],[revenue]],FIND(" ",data_to_clean[[#This Row],[revenue]])))</f>
        <v>13.1</v>
      </c>
      <c r="G2255" t="str">
        <f>RIGHT(data_to_clean[[#This Row],[revenue]],LEN(data_to_clean[[#This Row],[revenue]])-FIND(" ",data_to_clean[[#This Row],[revenue]]))</f>
        <v>Million</v>
      </c>
      <c r="H2255" s="7">
        <f>VALUE(IF(data_to_clean[[#This Row],[multiplicity]]="Million",_xlfn.CONCAT(SUBSTITUTE(data_to_clean[[#This Row],[number]],".",""),"00000"),_xlfn.CONCAT(SUBSTITUTE(data_to_clean[[#This Row],[number]],".",""),"00000000")))</f>
        <v>13100000</v>
      </c>
      <c r="I2255" t="s">
        <v>8405</v>
      </c>
      <c r="J2255">
        <f>ROUND(VALUE(SUBSTITUTE(data_to_clean[[#This Row],[growth_%]],".",",")),0)</f>
        <v>179</v>
      </c>
      <c r="K2255" t="s">
        <v>336</v>
      </c>
      <c r="L2255">
        <v>50</v>
      </c>
      <c r="M2255">
        <v>14</v>
      </c>
      <c r="N2255">
        <v>1979</v>
      </c>
      <c r="O2255">
        <v>1</v>
      </c>
      <c r="P2255" t="s">
        <v>5226</v>
      </c>
      <c r="Q2255" t="b">
        <f>AND(ISNUMBER(data_to_clean[[#This Row],[revenue_formatted]]),ISNUMBER(data_to_clean[[#This Row],[growth_formatted_%]]),ISNUMBER(data_to_clean[[#This Row],[workers]]),ISNUMBER(data_to_clean[[#This Row],[previous_workers]]),ISNUMBER(data_to_clean[[#This Row],[founded]]),ISNUMBER(data_to_clean[[#This Row],[yrs_on_list]]))</f>
        <v>1</v>
      </c>
    </row>
    <row r="2256" spans="1:17" x14ac:dyDescent="0.25">
      <c r="A2256">
        <v>2249</v>
      </c>
      <c r="B2256" t="s">
        <v>8406</v>
      </c>
      <c r="C2256" t="s">
        <v>80</v>
      </c>
      <c r="D2256" t="str">
        <f>VLOOKUP(data_to_clean[[#This Row],[state]],abbreviation_table[],2,FALSE)</f>
        <v>California</v>
      </c>
      <c r="E2256" t="s">
        <v>342</v>
      </c>
      <c r="F2256" t="str">
        <f>TRIM(LEFT(data_to_clean[[#This Row],[revenue]],FIND(" ",data_to_clean[[#This Row],[revenue]])))</f>
        <v>8</v>
      </c>
      <c r="G2256" t="str">
        <f>RIGHT(data_to_clean[[#This Row],[revenue]],LEN(data_to_clean[[#This Row],[revenue]])-FIND(" ",data_to_clean[[#This Row],[revenue]]))</f>
        <v>Million</v>
      </c>
      <c r="H2256" s="7">
        <f>VALUE(IF(data_to_clean[[#This Row],[multiplicity]]="Million",_xlfn.CONCAT(SUBSTITUTE(data_to_clean[[#This Row],[number]],".",""),"00000"),_xlfn.CONCAT(SUBSTITUTE(data_to_clean[[#This Row],[number]],".",""),"00000000")))</f>
        <v>800000</v>
      </c>
      <c r="I2256" t="s">
        <v>8408</v>
      </c>
      <c r="J2256">
        <f>ROUND(VALUE(SUBSTITUTE(data_to_clean[[#This Row],[growth_%]],".",",")),0)</f>
        <v>179</v>
      </c>
      <c r="K2256" t="s">
        <v>211</v>
      </c>
      <c r="L2256">
        <v>30</v>
      </c>
      <c r="M2256">
        <v>3</v>
      </c>
      <c r="N2256">
        <v>2004</v>
      </c>
      <c r="O2256">
        <v>2</v>
      </c>
      <c r="P2256" t="s">
        <v>1602</v>
      </c>
      <c r="Q2256" t="b">
        <f>AND(ISNUMBER(data_to_clean[[#This Row],[revenue_formatted]]),ISNUMBER(data_to_clean[[#This Row],[growth_formatted_%]]),ISNUMBER(data_to_clean[[#This Row],[workers]]),ISNUMBER(data_to_clean[[#This Row],[previous_workers]]),ISNUMBER(data_to_clean[[#This Row],[founded]]),ISNUMBER(data_to_clean[[#This Row],[yrs_on_list]]))</f>
        <v>1</v>
      </c>
    </row>
    <row r="2257" spans="1:17" x14ac:dyDescent="0.25">
      <c r="A2257">
        <v>2250</v>
      </c>
      <c r="B2257" t="s">
        <v>8409</v>
      </c>
      <c r="C2257" t="s">
        <v>80</v>
      </c>
      <c r="D2257" t="str">
        <f>VLOOKUP(data_to_clean[[#This Row],[state]],abbreviation_table[],2,FALSE)</f>
        <v>California</v>
      </c>
      <c r="E2257" t="s">
        <v>135</v>
      </c>
      <c r="F2257" t="str">
        <f>TRIM(LEFT(data_to_clean[[#This Row],[revenue]],FIND(" ",data_to_clean[[#This Row],[revenue]])))</f>
        <v>9.6</v>
      </c>
      <c r="G2257" t="str">
        <f>RIGHT(data_to_clean[[#This Row],[revenue]],LEN(data_to_clean[[#This Row],[revenue]])-FIND(" ",data_to_clean[[#This Row],[revenue]]))</f>
        <v>Million</v>
      </c>
      <c r="H2257" s="7">
        <f>VALUE(IF(data_to_clean[[#This Row],[multiplicity]]="Million",_xlfn.CONCAT(SUBSTITUTE(data_to_clean[[#This Row],[number]],".",""),"00000"),_xlfn.CONCAT(SUBSTITUTE(data_to_clean[[#This Row],[number]],".",""),"00000000")))</f>
        <v>9600000</v>
      </c>
      <c r="I2257" t="s">
        <v>8411</v>
      </c>
      <c r="J2257">
        <f>ROUND(VALUE(SUBSTITUTE(data_to_clean[[#This Row],[growth_%]],".",",")),0)</f>
        <v>179</v>
      </c>
      <c r="K2257" t="s">
        <v>336</v>
      </c>
      <c r="L2257">
        <v>3</v>
      </c>
      <c r="M2257">
        <v>1</v>
      </c>
      <c r="N2257">
        <v>2008</v>
      </c>
      <c r="O2257">
        <v>5</v>
      </c>
      <c r="P2257" t="s">
        <v>1475</v>
      </c>
      <c r="Q2257" t="b">
        <f>AND(ISNUMBER(data_to_clean[[#This Row],[revenue_formatted]]),ISNUMBER(data_to_clean[[#This Row],[growth_formatted_%]]),ISNUMBER(data_to_clean[[#This Row],[workers]]),ISNUMBER(data_to_clean[[#This Row],[previous_workers]]),ISNUMBER(data_to_clean[[#This Row],[founded]]),ISNUMBER(data_to_clean[[#This Row],[yrs_on_list]]))</f>
        <v>1</v>
      </c>
    </row>
    <row r="2258" spans="1:17" x14ac:dyDescent="0.25">
      <c r="A2258">
        <v>2251</v>
      </c>
      <c r="B2258" t="s">
        <v>8412</v>
      </c>
      <c r="C2258" t="s">
        <v>30</v>
      </c>
      <c r="D2258" t="str">
        <f>VLOOKUP(data_to_clean[[#This Row],[state]],abbreviation_table[],2,FALSE)</f>
        <v>Texas</v>
      </c>
      <c r="E2258" t="s">
        <v>824</v>
      </c>
      <c r="F2258" t="str">
        <f>TRIM(LEFT(data_to_clean[[#This Row],[revenue]],FIND(" ",data_to_clean[[#This Row],[revenue]])))</f>
        <v>2.5</v>
      </c>
      <c r="G2258" t="str">
        <f>RIGHT(data_to_clean[[#This Row],[revenue]],LEN(data_to_clean[[#This Row],[revenue]])-FIND(" ",data_to_clean[[#This Row],[revenue]]))</f>
        <v>Million</v>
      </c>
      <c r="H2258" s="7">
        <f>VALUE(IF(data_to_clean[[#This Row],[multiplicity]]="Million",_xlfn.CONCAT(SUBSTITUTE(data_to_clean[[#This Row],[number]],".",""),"00000"),_xlfn.CONCAT(SUBSTITUTE(data_to_clean[[#This Row],[number]],".",""),"00000000")))</f>
        <v>2500000</v>
      </c>
      <c r="I2258" t="s">
        <v>8414</v>
      </c>
      <c r="J2258">
        <f>ROUND(VALUE(SUBSTITUTE(data_to_clean[[#This Row],[growth_%]],".",",")),0)</f>
        <v>179</v>
      </c>
      <c r="K2258" t="s">
        <v>623</v>
      </c>
      <c r="L2258">
        <v>25</v>
      </c>
      <c r="M2258">
        <v>12</v>
      </c>
      <c r="N2258">
        <v>2012</v>
      </c>
      <c r="O2258">
        <v>2</v>
      </c>
      <c r="P2258" t="s">
        <v>34</v>
      </c>
      <c r="Q2258" t="b">
        <f>AND(ISNUMBER(data_to_clean[[#This Row],[revenue_formatted]]),ISNUMBER(data_to_clean[[#This Row],[growth_formatted_%]]),ISNUMBER(data_to_clean[[#This Row],[workers]]),ISNUMBER(data_to_clean[[#This Row],[previous_workers]]),ISNUMBER(data_to_clean[[#This Row],[founded]]),ISNUMBER(data_to_clean[[#This Row],[yrs_on_list]]))</f>
        <v>1</v>
      </c>
    </row>
    <row r="2259" spans="1:17" x14ac:dyDescent="0.25">
      <c r="A2259">
        <v>2252</v>
      </c>
      <c r="B2259" t="s">
        <v>8415</v>
      </c>
      <c r="C2259" t="s">
        <v>223</v>
      </c>
      <c r="D2259" t="str">
        <f>VLOOKUP(data_to_clean[[#This Row],[state]],abbreviation_table[],2,FALSE)</f>
        <v>Wisconsin</v>
      </c>
      <c r="E2259" t="s">
        <v>1418</v>
      </c>
      <c r="F2259" t="str">
        <f>TRIM(LEFT(data_to_clean[[#This Row],[revenue]],FIND(" ",data_to_clean[[#This Row],[revenue]])))</f>
        <v>6.8</v>
      </c>
      <c r="G2259" t="str">
        <f>RIGHT(data_to_clean[[#This Row],[revenue]],LEN(data_to_clean[[#This Row],[revenue]])-FIND(" ",data_to_clean[[#This Row],[revenue]]))</f>
        <v>Million</v>
      </c>
      <c r="H2259" s="7">
        <f>VALUE(IF(data_to_clean[[#This Row],[multiplicity]]="Million",_xlfn.CONCAT(SUBSTITUTE(data_to_clean[[#This Row],[number]],".",""),"00000"),_xlfn.CONCAT(SUBSTITUTE(data_to_clean[[#This Row],[number]],".",""),"00000000")))</f>
        <v>6800000</v>
      </c>
      <c r="I2259" t="s">
        <v>8417</v>
      </c>
      <c r="J2259">
        <f>ROUND(VALUE(SUBSTITUTE(data_to_clean[[#This Row],[growth_%]],".",",")),0)</f>
        <v>179</v>
      </c>
      <c r="K2259" t="s">
        <v>156</v>
      </c>
      <c r="L2259">
        <v>27</v>
      </c>
      <c r="M2259">
        <v>6</v>
      </c>
      <c r="N2259">
        <v>2014</v>
      </c>
      <c r="O2259">
        <v>3</v>
      </c>
      <c r="P2259" t="s">
        <v>5279</v>
      </c>
      <c r="Q2259" t="b">
        <f>AND(ISNUMBER(data_to_clean[[#This Row],[revenue_formatted]]),ISNUMBER(data_to_clean[[#This Row],[growth_formatted_%]]),ISNUMBER(data_to_clean[[#This Row],[workers]]),ISNUMBER(data_to_clean[[#This Row],[previous_workers]]),ISNUMBER(data_to_clean[[#This Row],[founded]]),ISNUMBER(data_to_clean[[#This Row],[yrs_on_list]]))</f>
        <v>1</v>
      </c>
    </row>
    <row r="2260" spans="1:17" x14ac:dyDescent="0.25">
      <c r="A2260">
        <v>2253</v>
      </c>
      <c r="B2260" t="s">
        <v>8418</v>
      </c>
      <c r="C2260" t="s">
        <v>503</v>
      </c>
      <c r="D2260" t="str">
        <f>VLOOKUP(data_to_clean[[#This Row],[state]],abbreviation_table[],2,FALSE)</f>
        <v>Illinois</v>
      </c>
      <c r="E2260" t="s">
        <v>765</v>
      </c>
      <c r="F2260" t="str">
        <f>TRIM(LEFT(data_to_clean[[#This Row],[revenue]],FIND(" ",data_to_clean[[#This Row],[revenue]])))</f>
        <v>5.5</v>
      </c>
      <c r="G2260" t="str">
        <f>RIGHT(data_to_clean[[#This Row],[revenue]],LEN(data_to_clean[[#This Row],[revenue]])-FIND(" ",data_to_clean[[#This Row],[revenue]]))</f>
        <v>Million</v>
      </c>
      <c r="H2260" s="7">
        <f>VALUE(IF(data_to_clean[[#This Row],[multiplicity]]="Million",_xlfn.CONCAT(SUBSTITUTE(data_to_clean[[#This Row],[number]],".",""),"00000"),_xlfn.CONCAT(SUBSTITUTE(data_to_clean[[#This Row],[number]],".",""),"00000000")))</f>
        <v>5500000</v>
      </c>
      <c r="I2260" t="s">
        <v>8420</v>
      </c>
      <c r="J2260">
        <f>ROUND(VALUE(SUBSTITUTE(data_to_clean[[#This Row],[growth_%]],".",",")),0)</f>
        <v>179</v>
      </c>
      <c r="K2260" t="s">
        <v>623</v>
      </c>
      <c r="L2260">
        <v>8</v>
      </c>
      <c r="M2260">
        <v>6</v>
      </c>
      <c r="N2260">
        <v>2003</v>
      </c>
      <c r="O2260">
        <v>3</v>
      </c>
      <c r="P2260" t="s">
        <v>506</v>
      </c>
      <c r="Q2260" t="b">
        <f>AND(ISNUMBER(data_to_clean[[#This Row],[revenue_formatted]]),ISNUMBER(data_to_clean[[#This Row],[growth_formatted_%]]),ISNUMBER(data_to_clean[[#This Row],[workers]]),ISNUMBER(data_to_clean[[#This Row],[previous_workers]]),ISNUMBER(data_to_clean[[#This Row],[founded]]),ISNUMBER(data_to_clean[[#This Row],[yrs_on_list]]))</f>
        <v>1</v>
      </c>
    </row>
    <row r="2261" spans="1:17" x14ac:dyDescent="0.25">
      <c r="A2261">
        <v>2254</v>
      </c>
      <c r="B2261" t="s">
        <v>8421</v>
      </c>
      <c r="C2261" t="s">
        <v>30</v>
      </c>
      <c r="D2261" t="str">
        <f>VLOOKUP(data_to_clean[[#This Row],[state]],abbreviation_table[],2,FALSE)</f>
        <v>Texas</v>
      </c>
      <c r="E2261" t="s">
        <v>690</v>
      </c>
      <c r="F2261" t="str">
        <f>TRIM(LEFT(data_to_clean[[#This Row],[revenue]],FIND(" ",data_to_clean[[#This Row],[revenue]])))</f>
        <v>12.4</v>
      </c>
      <c r="G2261" t="str">
        <f>RIGHT(data_to_clean[[#This Row],[revenue]],LEN(data_to_clean[[#This Row],[revenue]])-FIND(" ",data_to_clean[[#This Row],[revenue]]))</f>
        <v>Million</v>
      </c>
      <c r="H2261" s="7">
        <f>VALUE(IF(data_to_clean[[#This Row],[multiplicity]]="Million",_xlfn.CONCAT(SUBSTITUTE(data_to_clean[[#This Row],[number]],".",""),"00000"),_xlfn.CONCAT(SUBSTITUTE(data_to_clean[[#This Row],[number]],".",""),"00000000")))</f>
        <v>12400000</v>
      </c>
      <c r="I2261" t="s">
        <v>8423</v>
      </c>
      <c r="J2261">
        <f>ROUND(VALUE(SUBSTITUTE(data_to_clean[[#This Row],[growth_%]],".",",")),0)</f>
        <v>179</v>
      </c>
      <c r="K2261" t="s">
        <v>289</v>
      </c>
      <c r="L2261">
        <v>50</v>
      </c>
      <c r="M2261">
        <v>10</v>
      </c>
      <c r="N2261">
        <v>2011</v>
      </c>
      <c r="O2261">
        <v>6</v>
      </c>
      <c r="P2261" t="s">
        <v>34</v>
      </c>
      <c r="Q2261" t="b">
        <f>AND(ISNUMBER(data_to_clean[[#This Row],[revenue_formatted]]),ISNUMBER(data_to_clean[[#This Row],[growth_formatted_%]]),ISNUMBER(data_to_clean[[#This Row],[workers]]),ISNUMBER(data_to_clean[[#This Row],[previous_workers]]),ISNUMBER(data_to_clean[[#This Row],[founded]]),ISNUMBER(data_to_clean[[#This Row],[yrs_on_list]]))</f>
        <v>1</v>
      </c>
    </row>
    <row r="2262" spans="1:17" x14ac:dyDescent="0.25">
      <c r="A2262">
        <v>2255</v>
      </c>
      <c r="B2262" t="s">
        <v>8424</v>
      </c>
      <c r="C2262" t="s">
        <v>166</v>
      </c>
      <c r="D2262" t="str">
        <f>VLOOKUP(data_to_clean[[#This Row],[state]],abbreviation_table[],2,FALSE)</f>
        <v>Utah</v>
      </c>
      <c r="E2262" t="s">
        <v>1152</v>
      </c>
      <c r="F2262" t="str">
        <f>TRIM(LEFT(data_to_clean[[#This Row],[revenue]],FIND(" ",data_to_clean[[#This Row],[revenue]])))</f>
        <v>2.1</v>
      </c>
      <c r="G2262" t="str">
        <f>RIGHT(data_to_clean[[#This Row],[revenue]],LEN(data_to_clean[[#This Row],[revenue]])-FIND(" ",data_to_clean[[#This Row],[revenue]]))</f>
        <v>Million</v>
      </c>
      <c r="H2262" s="7">
        <f>VALUE(IF(data_to_clean[[#This Row],[multiplicity]]="Million",_xlfn.CONCAT(SUBSTITUTE(data_to_clean[[#This Row],[number]],".",""),"00000"),_xlfn.CONCAT(SUBSTITUTE(data_to_clean[[#This Row],[number]],".",""),"00000000")))</f>
        <v>2100000</v>
      </c>
      <c r="I2262" t="s">
        <v>8426</v>
      </c>
      <c r="J2262">
        <f>ROUND(VALUE(SUBSTITUTE(data_to_clean[[#This Row],[growth_%]],".",",")),0)</f>
        <v>179</v>
      </c>
      <c r="K2262" t="s">
        <v>156</v>
      </c>
      <c r="L2262">
        <v>20</v>
      </c>
      <c r="M2262">
        <v>5</v>
      </c>
      <c r="N2262">
        <v>2011</v>
      </c>
      <c r="O2262">
        <v>1</v>
      </c>
      <c r="P2262" t="s">
        <v>2572</v>
      </c>
      <c r="Q2262" t="b">
        <f>AND(ISNUMBER(data_to_clean[[#This Row],[revenue_formatted]]),ISNUMBER(data_to_clean[[#This Row],[growth_formatted_%]]),ISNUMBER(data_to_clean[[#This Row],[workers]]),ISNUMBER(data_to_clean[[#This Row],[previous_workers]]),ISNUMBER(data_to_clean[[#This Row],[founded]]),ISNUMBER(data_to_clean[[#This Row],[yrs_on_list]]))</f>
        <v>1</v>
      </c>
    </row>
    <row r="2263" spans="1:17" x14ac:dyDescent="0.25">
      <c r="A2263">
        <v>2256</v>
      </c>
      <c r="B2263" t="s">
        <v>8427</v>
      </c>
      <c r="C2263" t="s">
        <v>45</v>
      </c>
      <c r="D2263" t="str">
        <f>VLOOKUP(data_to_clean[[#This Row],[state]],abbreviation_table[],2,FALSE)</f>
        <v>Pennsylvania</v>
      </c>
      <c r="E2263" t="s">
        <v>8429</v>
      </c>
      <c r="F2263" t="str">
        <f>TRIM(LEFT(data_to_clean[[#This Row],[revenue]],FIND(" ",data_to_clean[[#This Row],[revenue]])))</f>
        <v>94.9</v>
      </c>
      <c r="G2263" t="str">
        <f>RIGHT(data_to_clean[[#This Row],[revenue]],LEN(data_to_clean[[#This Row],[revenue]])-FIND(" ",data_to_clean[[#This Row],[revenue]]))</f>
        <v>Million</v>
      </c>
      <c r="H2263" s="7">
        <f>VALUE(IF(data_to_clean[[#This Row],[multiplicity]]="Million",_xlfn.CONCAT(SUBSTITUTE(data_to_clean[[#This Row],[number]],".",""),"00000"),_xlfn.CONCAT(SUBSTITUTE(data_to_clean[[#This Row],[number]],".",""),"00000000")))</f>
        <v>94900000</v>
      </c>
      <c r="I2263" t="s">
        <v>8430</v>
      </c>
      <c r="J2263">
        <f>ROUND(VALUE(SUBSTITUTE(data_to_clean[[#This Row],[growth_%]],".",",")),0)</f>
        <v>178</v>
      </c>
      <c r="K2263" t="s">
        <v>33</v>
      </c>
      <c r="L2263">
        <v>715</v>
      </c>
      <c r="M2263">
        <v>386</v>
      </c>
      <c r="N2263">
        <v>1994</v>
      </c>
      <c r="O2263">
        <v>2</v>
      </c>
      <c r="P2263" t="s">
        <v>49</v>
      </c>
      <c r="Q2263" t="b">
        <f>AND(ISNUMBER(data_to_clean[[#This Row],[revenue_formatted]]),ISNUMBER(data_to_clean[[#This Row],[growth_formatted_%]]),ISNUMBER(data_to_clean[[#This Row],[workers]]),ISNUMBER(data_to_clean[[#This Row],[previous_workers]]),ISNUMBER(data_to_clean[[#This Row],[founded]]),ISNUMBER(data_to_clean[[#This Row],[yrs_on_list]]))</f>
        <v>1</v>
      </c>
    </row>
    <row r="2264" spans="1:17" x14ac:dyDescent="0.25">
      <c r="A2264">
        <v>2257</v>
      </c>
      <c r="B2264" t="s">
        <v>8431</v>
      </c>
      <c r="C2264" t="s">
        <v>333</v>
      </c>
      <c r="D2264" t="str">
        <f>VLOOKUP(data_to_clean[[#This Row],[state]],abbreviation_table[],2,FALSE)</f>
        <v>Alabama</v>
      </c>
      <c r="E2264" t="s">
        <v>8433</v>
      </c>
      <c r="F2264" t="str">
        <f>TRIM(LEFT(data_to_clean[[#This Row],[revenue]],FIND(" ",data_to_clean[[#This Row],[revenue]])))</f>
        <v>63.9</v>
      </c>
      <c r="G2264" t="str">
        <f>RIGHT(data_to_clean[[#This Row],[revenue]],LEN(data_to_clean[[#This Row],[revenue]])-FIND(" ",data_to_clean[[#This Row],[revenue]]))</f>
        <v>Million</v>
      </c>
      <c r="H2264" s="7">
        <f>VALUE(IF(data_to_clean[[#This Row],[multiplicity]]="Million",_xlfn.CONCAT(SUBSTITUTE(data_to_clean[[#This Row],[number]],".",""),"00000"),_xlfn.CONCAT(SUBSTITUTE(data_to_clean[[#This Row],[number]],".",""),"00000000")))</f>
        <v>63900000</v>
      </c>
      <c r="I2264" t="s">
        <v>8434</v>
      </c>
      <c r="J2264">
        <f>ROUND(VALUE(SUBSTITUTE(data_to_clean[[#This Row],[growth_%]],".",",")),0)</f>
        <v>178</v>
      </c>
      <c r="K2264" t="s">
        <v>1041</v>
      </c>
      <c r="L2264">
        <v>406</v>
      </c>
      <c r="M2264">
        <v>162</v>
      </c>
      <c r="N2264">
        <v>2000</v>
      </c>
      <c r="O2264">
        <v>2</v>
      </c>
      <c r="P2264" t="s">
        <v>8435</v>
      </c>
      <c r="Q2264" t="b">
        <f>AND(ISNUMBER(data_to_clean[[#This Row],[revenue_formatted]]),ISNUMBER(data_to_clean[[#This Row],[growth_formatted_%]]),ISNUMBER(data_to_clean[[#This Row],[workers]]),ISNUMBER(data_to_clean[[#This Row],[previous_workers]]),ISNUMBER(data_to_clean[[#This Row],[founded]]),ISNUMBER(data_to_clean[[#This Row],[yrs_on_list]]))</f>
        <v>1</v>
      </c>
    </row>
    <row r="2265" spans="1:17" x14ac:dyDescent="0.25">
      <c r="A2265">
        <v>2258</v>
      </c>
      <c r="B2265" t="s">
        <v>8436</v>
      </c>
      <c r="C2265" t="s">
        <v>98</v>
      </c>
      <c r="D2265" t="str">
        <f>VLOOKUP(data_to_clean[[#This Row],[state]],abbreviation_table[],2,FALSE)</f>
        <v>Washington</v>
      </c>
      <c r="E2265" t="s">
        <v>179</v>
      </c>
      <c r="F2265" t="str">
        <f>TRIM(LEFT(data_to_clean[[#This Row],[revenue]],FIND(" ",data_to_clean[[#This Row],[revenue]])))</f>
        <v>15.8</v>
      </c>
      <c r="G2265" t="str">
        <f>RIGHT(data_to_clean[[#This Row],[revenue]],LEN(data_to_clean[[#This Row],[revenue]])-FIND(" ",data_to_clean[[#This Row],[revenue]]))</f>
        <v>Million</v>
      </c>
      <c r="H2265" s="7">
        <f>VALUE(IF(data_to_clean[[#This Row],[multiplicity]]="Million",_xlfn.CONCAT(SUBSTITUTE(data_to_clean[[#This Row],[number]],".",""),"00000"),_xlfn.CONCAT(SUBSTITUTE(data_to_clean[[#This Row],[number]],".",""),"00000000")))</f>
        <v>15800000</v>
      </c>
      <c r="I2265" t="s">
        <v>8438</v>
      </c>
      <c r="J2265">
        <f>ROUND(VALUE(SUBSTITUTE(data_to_clean[[#This Row],[growth_%]],".",",")),0)</f>
        <v>178</v>
      </c>
      <c r="K2265" t="s">
        <v>257</v>
      </c>
      <c r="L2265">
        <v>100</v>
      </c>
      <c r="M2265">
        <v>15</v>
      </c>
      <c r="N2265">
        <v>2012</v>
      </c>
      <c r="O2265">
        <v>3</v>
      </c>
      <c r="P2265" t="s">
        <v>908</v>
      </c>
      <c r="Q2265" t="b">
        <f>AND(ISNUMBER(data_to_clean[[#This Row],[revenue_formatted]]),ISNUMBER(data_to_clean[[#This Row],[growth_formatted_%]]),ISNUMBER(data_to_clean[[#This Row],[workers]]),ISNUMBER(data_to_clean[[#This Row],[previous_workers]]),ISNUMBER(data_to_clean[[#This Row],[founded]]),ISNUMBER(data_to_clean[[#This Row],[yrs_on_list]]))</f>
        <v>1</v>
      </c>
    </row>
    <row r="2266" spans="1:17" x14ac:dyDescent="0.25">
      <c r="A2266">
        <v>2259</v>
      </c>
      <c r="B2266" t="s">
        <v>8439</v>
      </c>
      <c r="C2266" t="s">
        <v>80</v>
      </c>
      <c r="D2266" t="str">
        <f>VLOOKUP(data_to_clean[[#This Row],[state]],abbreviation_table[],2,FALSE)</f>
        <v>California</v>
      </c>
      <c r="E2266" t="s">
        <v>8441</v>
      </c>
      <c r="F2266" t="str">
        <f>TRIM(LEFT(data_to_clean[[#This Row],[revenue]],FIND(" ",data_to_clean[[#This Row],[revenue]])))</f>
        <v>41.1</v>
      </c>
      <c r="G2266" t="str">
        <f>RIGHT(data_to_clean[[#This Row],[revenue]],LEN(data_to_clean[[#This Row],[revenue]])-FIND(" ",data_to_clean[[#This Row],[revenue]]))</f>
        <v>Million</v>
      </c>
      <c r="H2266" s="7">
        <f>VALUE(IF(data_to_clean[[#This Row],[multiplicity]]="Million",_xlfn.CONCAT(SUBSTITUTE(data_to_clean[[#This Row],[number]],".",""),"00000"),_xlfn.CONCAT(SUBSTITUTE(data_to_clean[[#This Row],[number]],".",""),"00000000")))</f>
        <v>41100000</v>
      </c>
      <c r="I2266" t="s">
        <v>8442</v>
      </c>
      <c r="J2266">
        <f>ROUND(VALUE(SUBSTITUTE(data_to_clean[[#This Row],[growth_%]],".",",")),0)</f>
        <v>178</v>
      </c>
      <c r="K2266" t="s">
        <v>55</v>
      </c>
      <c r="L2266">
        <v>956</v>
      </c>
      <c r="M2266">
        <v>145</v>
      </c>
      <c r="N2266">
        <v>2008</v>
      </c>
      <c r="O2266">
        <v>7</v>
      </c>
      <c r="P2266" t="s">
        <v>3925</v>
      </c>
      <c r="Q2266" t="b">
        <f>AND(ISNUMBER(data_to_clean[[#This Row],[revenue_formatted]]),ISNUMBER(data_to_clean[[#This Row],[growth_formatted_%]]),ISNUMBER(data_to_clean[[#This Row],[workers]]),ISNUMBER(data_to_clean[[#This Row],[previous_workers]]),ISNUMBER(data_to_clean[[#This Row],[founded]]),ISNUMBER(data_to_clean[[#This Row],[yrs_on_list]]))</f>
        <v>1</v>
      </c>
    </row>
    <row r="2267" spans="1:17" x14ac:dyDescent="0.25">
      <c r="A2267">
        <v>2260</v>
      </c>
      <c r="B2267" t="s">
        <v>8443</v>
      </c>
      <c r="C2267" t="s">
        <v>80</v>
      </c>
      <c r="D2267" t="str">
        <f>VLOOKUP(data_to_clean[[#This Row],[state]],abbreviation_table[],2,FALSE)</f>
        <v>California</v>
      </c>
      <c r="E2267" t="s">
        <v>255</v>
      </c>
      <c r="F2267" t="str">
        <f>TRIM(LEFT(data_to_clean[[#This Row],[revenue]],FIND(" ",data_to_clean[[#This Row],[revenue]])))</f>
        <v>15.2</v>
      </c>
      <c r="G2267" t="str">
        <f>RIGHT(data_to_clean[[#This Row],[revenue]],LEN(data_to_clean[[#This Row],[revenue]])-FIND(" ",data_to_clean[[#This Row],[revenue]]))</f>
        <v>Million</v>
      </c>
      <c r="H2267" s="7">
        <f>VALUE(IF(data_to_clean[[#This Row],[multiplicity]]="Million",_xlfn.CONCAT(SUBSTITUTE(data_to_clean[[#This Row],[number]],".",""),"00000"),_xlfn.CONCAT(SUBSTITUTE(data_to_clean[[#This Row],[number]],".",""),"00000000")))</f>
        <v>15200000</v>
      </c>
      <c r="I2267" t="s">
        <v>8445</v>
      </c>
      <c r="J2267">
        <f>ROUND(VALUE(SUBSTITUTE(data_to_clean[[#This Row],[growth_%]],".",",")),0)</f>
        <v>178</v>
      </c>
      <c r="K2267" t="s">
        <v>233</v>
      </c>
      <c r="L2267">
        <v>80</v>
      </c>
      <c r="M2267">
        <v>50</v>
      </c>
      <c r="N2267">
        <v>2005</v>
      </c>
      <c r="O2267">
        <v>3</v>
      </c>
      <c r="P2267" t="s">
        <v>1116</v>
      </c>
      <c r="Q2267" t="b">
        <f>AND(ISNUMBER(data_to_clean[[#This Row],[revenue_formatted]]),ISNUMBER(data_to_clean[[#This Row],[growth_formatted_%]]),ISNUMBER(data_to_clean[[#This Row],[workers]]),ISNUMBER(data_to_clean[[#This Row],[previous_workers]]),ISNUMBER(data_to_clean[[#This Row],[founded]]),ISNUMBER(data_to_clean[[#This Row],[yrs_on_list]]))</f>
        <v>1</v>
      </c>
    </row>
    <row r="2268" spans="1:17" x14ac:dyDescent="0.25">
      <c r="A2268">
        <v>2261</v>
      </c>
      <c r="B2268" t="s">
        <v>8446</v>
      </c>
      <c r="C2268" t="s">
        <v>341</v>
      </c>
      <c r="D2268" t="str">
        <f>VLOOKUP(data_to_clean[[#This Row],[state]],abbreviation_table[],2,FALSE)</f>
        <v>Massachusetts</v>
      </c>
      <c r="E2268" t="s">
        <v>342</v>
      </c>
      <c r="F2268" t="str">
        <f>TRIM(LEFT(data_to_clean[[#This Row],[revenue]],FIND(" ",data_to_clean[[#This Row],[revenue]])))</f>
        <v>8</v>
      </c>
      <c r="G2268" t="str">
        <f>RIGHT(data_to_clean[[#This Row],[revenue]],LEN(data_to_clean[[#This Row],[revenue]])-FIND(" ",data_to_clean[[#This Row],[revenue]]))</f>
        <v>Million</v>
      </c>
      <c r="H2268" s="7">
        <f>VALUE(IF(data_to_clean[[#This Row],[multiplicity]]="Million",_xlfn.CONCAT(SUBSTITUTE(data_to_clean[[#This Row],[number]],".",""),"00000"),_xlfn.CONCAT(SUBSTITUTE(data_to_clean[[#This Row],[number]],".",""),"00000000")))</f>
        <v>800000</v>
      </c>
      <c r="I2268" t="s">
        <v>8448</v>
      </c>
      <c r="J2268">
        <f>ROUND(VALUE(SUBSTITUTE(data_to_clean[[#This Row],[growth_%]],".",",")),0)</f>
        <v>178</v>
      </c>
      <c r="K2268" t="s">
        <v>233</v>
      </c>
      <c r="L2268">
        <v>50</v>
      </c>
      <c r="M2268">
        <v>24</v>
      </c>
      <c r="N2268">
        <v>1979</v>
      </c>
      <c r="O2268">
        <v>3</v>
      </c>
      <c r="P2268" t="s">
        <v>8449</v>
      </c>
      <c r="Q2268" t="b">
        <f>AND(ISNUMBER(data_to_clean[[#This Row],[revenue_formatted]]),ISNUMBER(data_to_clean[[#This Row],[growth_formatted_%]]),ISNUMBER(data_to_clean[[#This Row],[workers]]),ISNUMBER(data_to_clean[[#This Row],[previous_workers]]),ISNUMBER(data_to_clean[[#This Row],[founded]]),ISNUMBER(data_to_clean[[#This Row],[yrs_on_list]]))</f>
        <v>1</v>
      </c>
    </row>
    <row r="2269" spans="1:17" x14ac:dyDescent="0.25">
      <c r="A2269">
        <v>2262</v>
      </c>
      <c r="B2269" t="s">
        <v>8450</v>
      </c>
      <c r="C2269" t="s">
        <v>119</v>
      </c>
      <c r="D2269" t="str">
        <f>VLOOKUP(data_to_clean[[#This Row],[state]],abbreviation_table[],2,FALSE)</f>
        <v>Georgia</v>
      </c>
      <c r="E2269" t="s">
        <v>485</v>
      </c>
      <c r="F2269" t="str">
        <f>TRIM(LEFT(data_to_clean[[#This Row],[revenue]],FIND(" ",data_to_clean[[#This Row],[revenue]])))</f>
        <v>4.5</v>
      </c>
      <c r="G2269" t="str">
        <f>RIGHT(data_to_clean[[#This Row],[revenue]],LEN(data_to_clean[[#This Row],[revenue]])-FIND(" ",data_to_clean[[#This Row],[revenue]]))</f>
        <v>Million</v>
      </c>
      <c r="H2269" s="7">
        <f>VALUE(IF(data_to_clean[[#This Row],[multiplicity]]="Million",_xlfn.CONCAT(SUBSTITUTE(data_to_clean[[#This Row],[number]],".",""),"00000"),_xlfn.CONCAT(SUBSTITUTE(data_to_clean[[#This Row],[number]],".",""),"00000000")))</f>
        <v>4500000</v>
      </c>
      <c r="I2269" t="s">
        <v>8452</v>
      </c>
      <c r="J2269">
        <f>ROUND(VALUE(SUBSTITUTE(data_to_clean[[#This Row],[growth_%]],".",",")),0)</f>
        <v>178</v>
      </c>
      <c r="K2269" t="s">
        <v>271</v>
      </c>
      <c r="L2269">
        <v>30</v>
      </c>
      <c r="M2269">
        <v>22</v>
      </c>
      <c r="N2269">
        <v>2010</v>
      </c>
      <c r="O2269">
        <v>3</v>
      </c>
      <c r="P2269" t="s">
        <v>122</v>
      </c>
      <c r="Q2269" t="b">
        <f>AND(ISNUMBER(data_to_clean[[#This Row],[revenue_formatted]]),ISNUMBER(data_to_clean[[#This Row],[growth_formatted_%]]),ISNUMBER(data_to_clean[[#This Row],[workers]]),ISNUMBER(data_to_clean[[#This Row],[previous_workers]]),ISNUMBER(data_to_clean[[#This Row],[founded]]),ISNUMBER(data_to_clean[[#This Row],[yrs_on_list]]))</f>
        <v>1</v>
      </c>
    </row>
    <row r="2270" spans="1:17" x14ac:dyDescent="0.25">
      <c r="A2270">
        <v>2263</v>
      </c>
      <c r="B2270" t="s">
        <v>8453</v>
      </c>
      <c r="C2270" t="s">
        <v>30</v>
      </c>
      <c r="D2270" t="str">
        <f>VLOOKUP(data_to_clean[[#This Row],[state]],abbreviation_table[],2,FALSE)</f>
        <v>Texas</v>
      </c>
      <c r="E2270" t="s">
        <v>760</v>
      </c>
      <c r="F2270" t="str">
        <f>TRIM(LEFT(data_to_clean[[#This Row],[revenue]],FIND(" ",data_to_clean[[#This Row],[revenue]])))</f>
        <v>2.8</v>
      </c>
      <c r="G2270" t="str">
        <f>RIGHT(data_to_clean[[#This Row],[revenue]],LEN(data_to_clean[[#This Row],[revenue]])-FIND(" ",data_to_clean[[#This Row],[revenue]]))</f>
        <v>Million</v>
      </c>
      <c r="H2270" s="7">
        <f>VALUE(IF(data_to_clean[[#This Row],[multiplicity]]="Million",_xlfn.CONCAT(SUBSTITUTE(data_to_clean[[#This Row],[number]],".",""),"00000"),_xlfn.CONCAT(SUBSTITUTE(data_to_clean[[#This Row],[number]],".",""),"00000000")))</f>
        <v>2800000</v>
      </c>
      <c r="I2270" t="s">
        <v>8455</v>
      </c>
      <c r="J2270">
        <f>ROUND(VALUE(SUBSTITUTE(data_to_clean[[#This Row],[growth_%]],".",",")),0)</f>
        <v>177</v>
      </c>
      <c r="K2270" t="s">
        <v>187</v>
      </c>
      <c r="L2270">
        <v>14</v>
      </c>
      <c r="M2270">
        <v>7</v>
      </c>
      <c r="N2270">
        <v>2013</v>
      </c>
      <c r="O2270">
        <v>1</v>
      </c>
      <c r="P2270" t="s">
        <v>251</v>
      </c>
      <c r="Q2270" t="b">
        <f>AND(ISNUMBER(data_to_clean[[#This Row],[revenue_formatted]]),ISNUMBER(data_to_clean[[#This Row],[growth_formatted_%]]),ISNUMBER(data_to_clean[[#This Row],[workers]]),ISNUMBER(data_to_clean[[#This Row],[previous_workers]]),ISNUMBER(data_to_clean[[#This Row],[founded]]),ISNUMBER(data_to_clean[[#This Row],[yrs_on_list]]))</f>
        <v>1</v>
      </c>
    </row>
    <row r="2271" spans="1:17" x14ac:dyDescent="0.25">
      <c r="A2271">
        <v>2264</v>
      </c>
      <c r="B2271" t="s">
        <v>8456</v>
      </c>
      <c r="C2271" t="s">
        <v>434</v>
      </c>
      <c r="D2271" t="str">
        <f>VLOOKUP(data_to_clean[[#This Row],[state]],abbreviation_table[],2,FALSE)</f>
        <v>Maine</v>
      </c>
      <c r="E2271" t="s">
        <v>1608</v>
      </c>
      <c r="F2271" t="str">
        <f>TRIM(LEFT(data_to_clean[[#This Row],[revenue]],FIND(" ",data_to_clean[[#This Row],[revenue]])))</f>
        <v>8.1</v>
      </c>
      <c r="G2271" t="str">
        <f>RIGHT(data_to_clean[[#This Row],[revenue]],LEN(data_to_clean[[#This Row],[revenue]])-FIND(" ",data_to_clean[[#This Row],[revenue]]))</f>
        <v>Million</v>
      </c>
      <c r="H2271" s="7">
        <f>VALUE(IF(data_to_clean[[#This Row],[multiplicity]]="Million",_xlfn.CONCAT(SUBSTITUTE(data_to_clean[[#This Row],[number]],".",""),"00000"),_xlfn.CONCAT(SUBSTITUTE(data_to_clean[[#This Row],[number]],".",""),"00000000")))</f>
        <v>8100000</v>
      </c>
      <c r="I2271" t="s">
        <v>8458</v>
      </c>
      <c r="J2271">
        <f>ROUND(VALUE(SUBSTITUTE(data_to_clean[[#This Row],[growth_%]],".",",")),0)</f>
        <v>177</v>
      </c>
      <c r="K2271" t="s">
        <v>156</v>
      </c>
      <c r="L2271">
        <v>42</v>
      </c>
      <c r="M2271">
        <v>9</v>
      </c>
      <c r="N2271">
        <v>2013</v>
      </c>
      <c r="O2271">
        <v>2</v>
      </c>
      <c r="P2271" t="s">
        <v>437</v>
      </c>
      <c r="Q2271" t="b">
        <f>AND(ISNUMBER(data_to_clean[[#This Row],[revenue_formatted]]),ISNUMBER(data_to_clean[[#This Row],[growth_formatted_%]]),ISNUMBER(data_to_clean[[#This Row],[workers]]),ISNUMBER(data_to_clean[[#This Row],[previous_workers]]),ISNUMBER(data_to_clean[[#This Row],[founded]]),ISNUMBER(data_to_clean[[#This Row],[yrs_on_list]]))</f>
        <v>1</v>
      </c>
    </row>
    <row r="2272" spans="1:17" x14ac:dyDescent="0.25">
      <c r="A2272">
        <v>2265</v>
      </c>
      <c r="B2272" t="s">
        <v>8459</v>
      </c>
      <c r="C2272" t="s">
        <v>215</v>
      </c>
      <c r="D2272" t="str">
        <f>VLOOKUP(data_to_clean[[#This Row],[state]],abbreviation_table[],2,FALSE)</f>
        <v>North Carolina</v>
      </c>
      <c r="E2272" t="s">
        <v>154</v>
      </c>
      <c r="F2272" t="str">
        <f>TRIM(LEFT(data_to_clean[[#This Row],[revenue]],FIND(" ",data_to_clean[[#This Row],[revenue]])))</f>
        <v>13.8</v>
      </c>
      <c r="G2272" t="str">
        <f>RIGHT(data_to_clean[[#This Row],[revenue]],LEN(data_to_clean[[#This Row],[revenue]])-FIND(" ",data_to_clean[[#This Row],[revenue]]))</f>
        <v>Million</v>
      </c>
      <c r="H2272" s="7">
        <f>VALUE(IF(data_to_clean[[#This Row],[multiplicity]]="Million",_xlfn.CONCAT(SUBSTITUTE(data_to_clean[[#This Row],[number]],".",""),"00000"),_xlfn.CONCAT(SUBSTITUTE(data_to_clean[[#This Row],[number]],".",""),"00000000")))</f>
        <v>13800000</v>
      </c>
      <c r="I2272" t="s">
        <v>8461</v>
      </c>
      <c r="J2272">
        <f>ROUND(VALUE(SUBSTITUTE(data_to_clean[[#This Row],[growth_%]],".",",")),0)</f>
        <v>177</v>
      </c>
      <c r="K2272" t="s">
        <v>257</v>
      </c>
      <c r="L2272">
        <v>12</v>
      </c>
      <c r="M2272">
        <v>9</v>
      </c>
      <c r="N2272">
        <v>2010</v>
      </c>
      <c r="O2272">
        <v>4</v>
      </c>
      <c r="P2272" t="s">
        <v>1879</v>
      </c>
      <c r="Q2272" t="b">
        <f>AND(ISNUMBER(data_to_clean[[#This Row],[revenue_formatted]]),ISNUMBER(data_to_clean[[#This Row],[growth_formatted_%]]),ISNUMBER(data_to_clean[[#This Row],[workers]]),ISNUMBER(data_to_clean[[#This Row],[previous_workers]]),ISNUMBER(data_to_clean[[#This Row],[founded]]),ISNUMBER(data_to_clean[[#This Row],[yrs_on_list]]))</f>
        <v>1</v>
      </c>
    </row>
    <row r="2273" spans="1:17" x14ac:dyDescent="0.25">
      <c r="A2273">
        <v>2266</v>
      </c>
      <c r="B2273" t="s">
        <v>8462</v>
      </c>
      <c r="C2273" t="s">
        <v>1999</v>
      </c>
      <c r="D2273" t="str">
        <f>VLOOKUP(data_to_clean[[#This Row],[state]],abbreviation_table[],2,FALSE)</f>
        <v>Oklahoma</v>
      </c>
      <c r="E2273" t="s">
        <v>430</v>
      </c>
      <c r="F2273" t="str">
        <f>TRIM(LEFT(data_to_clean[[#This Row],[revenue]],FIND(" ",data_to_clean[[#This Row],[revenue]])))</f>
        <v>6.7</v>
      </c>
      <c r="G2273" t="str">
        <f>RIGHT(data_to_clean[[#This Row],[revenue]],LEN(data_to_clean[[#This Row],[revenue]])-FIND(" ",data_to_clean[[#This Row],[revenue]]))</f>
        <v>Million</v>
      </c>
      <c r="H2273" s="7">
        <f>VALUE(IF(data_to_clean[[#This Row],[multiplicity]]="Million",_xlfn.CONCAT(SUBSTITUTE(data_to_clean[[#This Row],[number]],".",""),"00000"),_xlfn.CONCAT(SUBSTITUTE(data_to_clean[[#This Row],[number]],".",""),"00000000")))</f>
        <v>6700000</v>
      </c>
      <c r="I2273" t="s">
        <v>8464</v>
      </c>
      <c r="J2273">
        <f>ROUND(VALUE(SUBSTITUTE(data_to_clean[[#This Row],[growth_%]],".",",")),0)</f>
        <v>177</v>
      </c>
      <c r="K2273" t="s">
        <v>156</v>
      </c>
      <c r="L2273">
        <v>28</v>
      </c>
      <c r="M2273">
        <v>10</v>
      </c>
      <c r="N2273">
        <v>2012</v>
      </c>
      <c r="O2273">
        <v>4</v>
      </c>
      <c r="P2273" t="s">
        <v>8465</v>
      </c>
      <c r="Q2273" t="b">
        <f>AND(ISNUMBER(data_to_clean[[#This Row],[revenue_formatted]]),ISNUMBER(data_to_clean[[#This Row],[growth_formatted_%]]),ISNUMBER(data_to_clean[[#This Row],[workers]]),ISNUMBER(data_to_clean[[#This Row],[previous_workers]]),ISNUMBER(data_to_clean[[#This Row],[founded]]),ISNUMBER(data_to_clean[[#This Row],[yrs_on_list]]))</f>
        <v>1</v>
      </c>
    </row>
    <row r="2274" spans="1:17" x14ac:dyDescent="0.25">
      <c r="A2274">
        <v>2267</v>
      </c>
      <c r="B2274" t="s">
        <v>8466</v>
      </c>
      <c r="C2274" t="s">
        <v>341</v>
      </c>
      <c r="D2274" t="str">
        <f>VLOOKUP(data_to_clean[[#This Row],[state]],abbreviation_table[],2,FALSE)</f>
        <v>Massachusetts</v>
      </c>
      <c r="E2274" t="s">
        <v>5824</v>
      </c>
      <c r="F2274" t="str">
        <f>TRIM(LEFT(data_to_clean[[#This Row],[revenue]],FIND(" ",data_to_clean[[#This Row],[revenue]])))</f>
        <v>22.2</v>
      </c>
      <c r="G2274" t="str">
        <f>RIGHT(data_to_clean[[#This Row],[revenue]],LEN(data_to_clean[[#This Row],[revenue]])-FIND(" ",data_to_clean[[#This Row],[revenue]]))</f>
        <v>Million</v>
      </c>
      <c r="H2274" s="7">
        <f>VALUE(IF(data_to_clean[[#This Row],[multiplicity]]="Million",_xlfn.CONCAT(SUBSTITUTE(data_to_clean[[#This Row],[number]],".",""),"00000"),_xlfn.CONCAT(SUBSTITUTE(data_to_clean[[#This Row],[number]],".",""),"00000000")))</f>
        <v>22200000</v>
      </c>
      <c r="I2274" t="s">
        <v>8468</v>
      </c>
      <c r="J2274">
        <f>ROUND(VALUE(SUBSTITUTE(data_to_clean[[#This Row],[growth_%]],".",",")),0)</f>
        <v>177</v>
      </c>
      <c r="K2274" t="s">
        <v>336</v>
      </c>
      <c r="L2274">
        <v>104</v>
      </c>
      <c r="M2274">
        <v>28</v>
      </c>
      <c r="N2274">
        <v>2013</v>
      </c>
      <c r="O2274">
        <v>1</v>
      </c>
      <c r="P2274" t="s">
        <v>8469</v>
      </c>
      <c r="Q2274" t="b">
        <f>AND(ISNUMBER(data_to_clean[[#This Row],[revenue_formatted]]),ISNUMBER(data_to_clean[[#This Row],[growth_formatted_%]]),ISNUMBER(data_to_clean[[#This Row],[workers]]),ISNUMBER(data_to_clean[[#This Row],[previous_workers]]),ISNUMBER(data_to_clean[[#This Row],[founded]]),ISNUMBER(data_to_clean[[#This Row],[yrs_on_list]]))</f>
        <v>1</v>
      </c>
    </row>
    <row r="2275" spans="1:17" x14ac:dyDescent="0.25">
      <c r="A2275">
        <v>2268</v>
      </c>
      <c r="B2275" t="s">
        <v>8470</v>
      </c>
      <c r="C2275" t="s">
        <v>166</v>
      </c>
      <c r="D2275" t="str">
        <f>VLOOKUP(data_to_clean[[#This Row],[state]],abbreviation_table[],2,FALSE)</f>
        <v>Utah</v>
      </c>
      <c r="E2275" t="s">
        <v>861</v>
      </c>
      <c r="F2275" t="str">
        <f>TRIM(LEFT(data_to_clean[[#This Row],[revenue]],FIND(" ",data_to_clean[[#This Row],[revenue]])))</f>
        <v>5.7</v>
      </c>
      <c r="G2275" t="str">
        <f>RIGHT(data_to_clean[[#This Row],[revenue]],LEN(data_to_clean[[#This Row],[revenue]])-FIND(" ",data_to_clean[[#This Row],[revenue]]))</f>
        <v>Million</v>
      </c>
      <c r="H2275" s="7">
        <f>VALUE(IF(data_to_clean[[#This Row],[multiplicity]]="Million",_xlfn.CONCAT(SUBSTITUTE(data_to_clean[[#This Row],[number]],".",""),"00000"),_xlfn.CONCAT(SUBSTITUTE(data_to_clean[[#This Row],[number]],".",""),"00000000")))</f>
        <v>5700000</v>
      </c>
      <c r="I2275" t="s">
        <v>8472</v>
      </c>
      <c r="J2275">
        <f>ROUND(VALUE(SUBSTITUTE(data_to_clean[[#This Row],[growth_%]],".",",")),0)</f>
        <v>177</v>
      </c>
      <c r="K2275" t="s">
        <v>211</v>
      </c>
      <c r="L2275">
        <v>38</v>
      </c>
      <c r="M2275">
        <v>8</v>
      </c>
      <c r="N2275">
        <v>2014</v>
      </c>
      <c r="O2275">
        <v>1</v>
      </c>
      <c r="P2275" t="s">
        <v>8473</v>
      </c>
      <c r="Q2275" t="b">
        <f>AND(ISNUMBER(data_to_clean[[#This Row],[revenue_formatted]]),ISNUMBER(data_to_clean[[#This Row],[growth_formatted_%]]),ISNUMBER(data_to_clean[[#This Row],[workers]]),ISNUMBER(data_to_clean[[#This Row],[previous_workers]]),ISNUMBER(data_to_clean[[#This Row],[founded]]),ISNUMBER(data_to_clean[[#This Row],[yrs_on_list]]))</f>
        <v>1</v>
      </c>
    </row>
    <row r="2276" spans="1:17" x14ac:dyDescent="0.25">
      <c r="A2276">
        <v>2269</v>
      </c>
      <c r="B2276" t="s">
        <v>8474</v>
      </c>
      <c r="C2276" t="s">
        <v>52</v>
      </c>
      <c r="D2276" t="str">
        <f>VLOOKUP(data_to_clean[[#This Row],[state]],abbreviation_table[],2,FALSE)</f>
        <v>Florida</v>
      </c>
      <c r="E2276" t="s">
        <v>1982</v>
      </c>
      <c r="F2276" t="str">
        <f>TRIM(LEFT(data_to_clean[[#This Row],[revenue]],FIND(" ",data_to_clean[[#This Row],[revenue]])))</f>
        <v>29.8</v>
      </c>
      <c r="G2276" t="str">
        <f>RIGHT(data_to_clean[[#This Row],[revenue]],LEN(data_to_clean[[#This Row],[revenue]])-FIND(" ",data_to_clean[[#This Row],[revenue]]))</f>
        <v>Million</v>
      </c>
      <c r="H2276" s="7">
        <f>VALUE(IF(data_to_clean[[#This Row],[multiplicity]]="Million",_xlfn.CONCAT(SUBSTITUTE(data_to_clean[[#This Row],[number]],".",""),"00000"),_xlfn.CONCAT(SUBSTITUTE(data_to_clean[[#This Row],[number]],".",""),"00000000")))</f>
        <v>29800000</v>
      </c>
      <c r="I2276" t="s">
        <v>8476</v>
      </c>
      <c r="J2276">
        <f>ROUND(VALUE(SUBSTITUTE(data_to_clean[[#This Row],[growth_%]],".",",")),0)</f>
        <v>177</v>
      </c>
      <c r="K2276" t="s">
        <v>48</v>
      </c>
      <c r="L2276">
        <v>80</v>
      </c>
      <c r="M2276">
        <v>30</v>
      </c>
      <c r="N2276">
        <v>2010</v>
      </c>
      <c r="O2276">
        <v>4</v>
      </c>
      <c r="P2276" t="s">
        <v>3609</v>
      </c>
      <c r="Q2276" t="b">
        <f>AND(ISNUMBER(data_to_clean[[#This Row],[revenue_formatted]]),ISNUMBER(data_to_clean[[#This Row],[growth_formatted_%]]),ISNUMBER(data_to_clean[[#This Row],[workers]]),ISNUMBER(data_to_clean[[#This Row],[previous_workers]]),ISNUMBER(data_to_clean[[#This Row],[founded]]),ISNUMBER(data_to_clean[[#This Row],[yrs_on_list]]))</f>
        <v>1</v>
      </c>
    </row>
    <row r="2277" spans="1:17" x14ac:dyDescent="0.25">
      <c r="A2277">
        <v>2270</v>
      </c>
      <c r="B2277" t="s">
        <v>8477</v>
      </c>
      <c r="C2277" t="s">
        <v>52</v>
      </c>
      <c r="D2277" t="str">
        <f>VLOOKUP(data_to_clean[[#This Row],[state]],abbreviation_table[],2,FALSE)</f>
        <v>Florida</v>
      </c>
      <c r="E2277" t="s">
        <v>8479</v>
      </c>
      <c r="F2277" t="str">
        <f>TRIM(LEFT(data_to_clean[[#This Row],[revenue]],FIND(" ",data_to_clean[[#This Row],[revenue]])))</f>
        <v>144.9</v>
      </c>
      <c r="G2277" t="str">
        <f>RIGHT(data_to_clean[[#This Row],[revenue]],LEN(data_to_clean[[#This Row],[revenue]])-FIND(" ",data_to_clean[[#This Row],[revenue]]))</f>
        <v>Million</v>
      </c>
      <c r="H2277" s="7">
        <f>VALUE(IF(data_to_clean[[#This Row],[multiplicity]]="Million",_xlfn.CONCAT(SUBSTITUTE(data_to_clean[[#This Row],[number]],".",""),"00000"),_xlfn.CONCAT(SUBSTITUTE(data_to_clean[[#This Row],[number]],".",""),"00000000")))</f>
        <v>144900000</v>
      </c>
      <c r="I2277" t="s">
        <v>8480</v>
      </c>
      <c r="J2277">
        <f>ROUND(VALUE(SUBSTITUTE(data_to_clean[[#This Row],[growth_%]],".",",")),0)</f>
        <v>177</v>
      </c>
      <c r="K2277" t="s">
        <v>156</v>
      </c>
      <c r="L2277">
        <v>701</v>
      </c>
      <c r="M2277">
        <v>428</v>
      </c>
      <c r="N2277">
        <v>2010</v>
      </c>
      <c r="O2277">
        <v>5</v>
      </c>
      <c r="P2277" t="s">
        <v>198</v>
      </c>
      <c r="Q2277" t="b">
        <f>AND(ISNUMBER(data_to_clean[[#This Row],[revenue_formatted]]),ISNUMBER(data_to_clean[[#This Row],[growth_formatted_%]]),ISNUMBER(data_to_clean[[#This Row],[workers]]),ISNUMBER(data_to_clean[[#This Row],[previous_workers]]),ISNUMBER(data_to_clean[[#This Row],[founded]]),ISNUMBER(data_to_clean[[#This Row],[yrs_on_list]]))</f>
        <v>1</v>
      </c>
    </row>
    <row r="2278" spans="1:17" x14ac:dyDescent="0.25">
      <c r="A2278">
        <v>2271</v>
      </c>
      <c r="B2278" t="s">
        <v>8481</v>
      </c>
      <c r="C2278" t="s">
        <v>3523</v>
      </c>
      <c r="D2278" t="str">
        <f>VLOOKUP(data_to_clean[[#This Row],[state]],abbreviation_table[],2,FALSE)</f>
        <v>South Dakota</v>
      </c>
      <c r="E2278" t="s">
        <v>824</v>
      </c>
      <c r="F2278" t="str">
        <f>TRIM(LEFT(data_to_clean[[#This Row],[revenue]],FIND(" ",data_to_clean[[#This Row],[revenue]])))</f>
        <v>2.5</v>
      </c>
      <c r="G2278" t="str">
        <f>RIGHT(data_to_clean[[#This Row],[revenue]],LEN(data_to_clean[[#This Row],[revenue]])-FIND(" ",data_to_clean[[#This Row],[revenue]]))</f>
        <v>Million</v>
      </c>
      <c r="H2278" s="7">
        <f>VALUE(IF(data_to_clean[[#This Row],[multiplicity]]="Million",_xlfn.CONCAT(SUBSTITUTE(data_to_clean[[#This Row],[number]],".",""),"00000"),_xlfn.CONCAT(SUBSTITUTE(data_to_clean[[#This Row],[number]],".",""),"00000000")))</f>
        <v>2500000</v>
      </c>
      <c r="I2278" t="s">
        <v>8483</v>
      </c>
      <c r="J2278">
        <f>ROUND(VALUE(SUBSTITUTE(data_to_clean[[#This Row],[growth_%]],".",",")),0)</f>
        <v>177</v>
      </c>
      <c r="K2278" t="s">
        <v>55</v>
      </c>
      <c r="L2278">
        <v>15</v>
      </c>
      <c r="M2278">
        <v>10</v>
      </c>
      <c r="N2278">
        <v>2009</v>
      </c>
      <c r="O2278">
        <v>1</v>
      </c>
      <c r="P2278" t="s">
        <v>5080</v>
      </c>
      <c r="Q2278" t="b">
        <f>AND(ISNUMBER(data_to_clean[[#This Row],[revenue_formatted]]),ISNUMBER(data_to_clean[[#This Row],[growth_formatted_%]]),ISNUMBER(data_to_clean[[#This Row],[workers]]),ISNUMBER(data_to_clean[[#This Row],[previous_workers]]),ISNUMBER(data_to_clean[[#This Row],[founded]]),ISNUMBER(data_to_clean[[#This Row],[yrs_on_list]]))</f>
        <v>1</v>
      </c>
    </row>
    <row r="2279" spans="1:17" x14ac:dyDescent="0.25">
      <c r="A2279">
        <v>2272</v>
      </c>
      <c r="B2279" t="s">
        <v>8484</v>
      </c>
      <c r="C2279" t="s">
        <v>86</v>
      </c>
      <c r="D2279" t="str">
        <f>VLOOKUP(data_to_clean[[#This Row],[state]],abbreviation_table[],2,FALSE)</f>
        <v>Colorado</v>
      </c>
      <c r="E2279" t="s">
        <v>1152</v>
      </c>
      <c r="F2279" t="str">
        <f>TRIM(LEFT(data_to_clean[[#This Row],[revenue]],FIND(" ",data_to_clean[[#This Row],[revenue]])))</f>
        <v>2.1</v>
      </c>
      <c r="G2279" t="str">
        <f>RIGHT(data_to_clean[[#This Row],[revenue]],LEN(data_to_clean[[#This Row],[revenue]])-FIND(" ",data_to_clean[[#This Row],[revenue]]))</f>
        <v>Million</v>
      </c>
      <c r="H2279" s="7">
        <f>VALUE(IF(data_to_clean[[#This Row],[multiplicity]]="Million",_xlfn.CONCAT(SUBSTITUTE(data_to_clean[[#This Row],[number]],".",""),"00000"),_xlfn.CONCAT(SUBSTITUTE(data_to_clean[[#This Row],[number]],".",""),"00000000")))</f>
        <v>2100000</v>
      </c>
      <c r="I2279" t="s">
        <v>8486</v>
      </c>
      <c r="J2279">
        <f>ROUND(VALUE(SUBSTITUTE(data_to_clean[[#This Row],[growth_%]],".",",")),0)</f>
        <v>176</v>
      </c>
      <c r="K2279" t="s">
        <v>336</v>
      </c>
      <c r="L2279">
        <v>3</v>
      </c>
      <c r="M2279">
        <v>1</v>
      </c>
      <c r="N2279">
        <v>2012</v>
      </c>
      <c r="O2279">
        <v>1</v>
      </c>
      <c r="P2279" t="s">
        <v>2278</v>
      </c>
      <c r="Q2279" t="b">
        <f>AND(ISNUMBER(data_to_clean[[#This Row],[revenue_formatted]]),ISNUMBER(data_to_clean[[#This Row],[growth_formatted_%]]),ISNUMBER(data_to_clean[[#This Row],[workers]]),ISNUMBER(data_to_clean[[#This Row],[previous_workers]]),ISNUMBER(data_to_clean[[#This Row],[founded]]),ISNUMBER(data_to_clean[[#This Row],[yrs_on_list]]))</f>
        <v>1</v>
      </c>
    </row>
    <row r="2280" spans="1:17" x14ac:dyDescent="0.25">
      <c r="A2280">
        <v>2273</v>
      </c>
      <c r="B2280" t="s">
        <v>8487</v>
      </c>
      <c r="C2280" t="s">
        <v>66</v>
      </c>
      <c r="D2280" t="str">
        <f>VLOOKUP(data_to_clean[[#This Row],[state]],abbreviation_table[],2,FALSE)</f>
        <v>Virginia</v>
      </c>
      <c r="E2280" t="s">
        <v>425</v>
      </c>
      <c r="F2280" t="str">
        <f>TRIM(LEFT(data_to_clean[[#This Row],[revenue]],FIND(" ",data_to_clean[[#This Row],[revenue]])))</f>
        <v>4.6</v>
      </c>
      <c r="G2280" t="str">
        <f>RIGHT(data_to_clean[[#This Row],[revenue]],LEN(data_to_clean[[#This Row],[revenue]])-FIND(" ",data_to_clean[[#This Row],[revenue]]))</f>
        <v>Million</v>
      </c>
      <c r="H2280" s="7">
        <f>VALUE(IF(data_to_clean[[#This Row],[multiplicity]]="Million",_xlfn.CONCAT(SUBSTITUTE(data_to_clean[[#This Row],[number]],".",""),"00000"),_xlfn.CONCAT(SUBSTITUTE(data_to_clean[[#This Row],[number]],".",""),"00000000")))</f>
        <v>4600000</v>
      </c>
      <c r="I2280" t="s">
        <v>8489</v>
      </c>
      <c r="J2280">
        <f>ROUND(VALUE(SUBSTITUTE(data_to_clean[[#This Row],[growth_%]],".",",")),0)</f>
        <v>176</v>
      </c>
      <c r="K2280" t="s">
        <v>55</v>
      </c>
      <c r="L2280">
        <v>25</v>
      </c>
      <c r="M2280">
        <v>8</v>
      </c>
      <c r="N2280">
        <v>2010</v>
      </c>
      <c r="O2280">
        <v>3</v>
      </c>
      <c r="P2280" t="s">
        <v>735</v>
      </c>
      <c r="Q2280" t="b">
        <f>AND(ISNUMBER(data_to_clean[[#This Row],[revenue_formatted]]),ISNUMBER(data_to_clean[[#This Row],[growth_formatted_%]]),ISNUMBER(data_to_clean[[#This Row],[workers]]),ISNUMBER(data_to_clean[[#This Row],[previous_workers]]),ISNUMBER(data_to_clean[[#This Row],[founded]]),ISNUMBER(data_to_clean[[#This Row],[yrs_on_list]]))</f>
        <v>1</v>
      </c>
    </row>
    <row r="2281" spans="1:17" x14ac:dyDescent="0.25">
      <c r="A2281">
        <v>2274</v>
      </c>
      <c r="B2281" t="s">
        <v>8490</v>
      </c>
      <c r="C2281" t="s">
        <v>80</v>
      </c>
      <c r="D2281" t="str">
        <f>VLOOKUP(data_to_clean[[#This Row],[state]],abbreviation_table[],2,FALSE)</f>
        <v>California</v>
      </c>
      <c r="E2281" t="s">
        <v>1890</v>
      </c>
      <c r="F2281" t="str">
        <f>TRIM(LEFT(data_to_clean[[#This Row],[revenue]],FIND(" ",data_to_clean[[#This Row],[revenue]])))</f>
        <v>13.2</v>
      </c>
      <c r="G2281" t="str">
        <f>RIGHT(data_to_clean[[#This Row],[revenue]],LEN(data_to_clean[[#This Row],[revenue]])-FIND(" ",data_to_clean[[#This Row],[revenue]]))</f>
        <v>Million</v>
      </c>
      <c r="H2281" s="7">
        <f>VALUE(IF(data_to_clean[[#This Row],[multiplicity]]="Million",_xlfn.CONCAT(SUBSTITUTE(data_to_clean[[#This Row],[number]],".",""),"00000"),_xlfn.CONCAT(SUBSTITUTE(data_to_clean[[#This Row],[number]],".",""),"00000000")))</f>
        <v>13200000</v>
      </c>
      <c r="I2281" t="s">
        <v>8492</v>
      </c>
      <c r="J2281">
        <f>ROUND(VALUE(SUBSTITUTE(data_to_clean[[#This Row],[growth_%]],".",",")),0)</f>
        <v>176</v>
      </c>
      <c r="K2281" t="s">
        <v>271</v>
      </c>
      <c r="L2281">
        <v>43</v>
      </c>
      <c r="M2281">
        <v>16</v>
      </c>
      <c r="N2281">
        <v>2009</v>
      </c>
      <c r="O2281">
        <v>2</v>
      </c>
      <c r="P2281" t="s">
        <v>8493</v>
      </c>
      <c r="Q2281" t="b">
        <f>AND(ISNUMBER(data_to_clean[[#This Row],[revenue_formatted]]),ISNUMBER(data_to_clean[[#This Row],[growth_formatted_%]]),ISNUMBER(data_to_clean[[#This Row],[workers]]),ISNUMBER(data_to_clean[[#This Row],[previous_workers]]),ISNUMBER(data_to_clean[[#This Row],[founded]]),ISNUMBER(data_to_clean[[#This Row],[yrs_on_list]]))</f>
        <v>1</v>
      </c>
    </row>
    <row r="2282" spans="1:17" x14ac:dyDescent="0.25">
      <c r="A2282">
        <v>2275</v>
      </c>
      <c r="B2282" t="s">
        <v>8494</v>
      </c>
      <c r="C2282" t="s">
        <v>30</v>
      </c>
      <c r="D2282" t="str">
        <f>VLOOKUP(data_to_clean[[#This Row],[state]],abbreviation_table[],2,FALSE)</f>
        <v>Texas</v>
      </c>
      <c r="E2282" t="s">
        <v>8496</v>
      </c>
      <c r="F2282" t="str">
        <f>TRIM(LEFT(data_to_clean[[#This Row],[revenue]],FIND(" ",data_to_clean[[#This Row],[revenue]])))</f>
        <v>45.3</v>
      </c>
      <c r="G2282" t="str">
        <f>RIGHT(data_to_clean[[#This Row],[revenue]],LEN(data_to_clean[[#This Row],[revenue]])-FIND(" ",data_to_clean[[#This Row],[revenue]]))</f>
        <v>Million</v>
      </c>
      <c r="H2282" s="7">
        <f>VALUE(IF(data_to_clean[[#This Row],[multiplicity]]="Million",_xlfn.CONCAT(SUBSTITUTE(data_to_clean[[#This Row],[number]],".",""),"00000"),_xlfn.CONCAT(SUBSTITUTE(data_to_clean[[#This Row],[number]],".",""),"00000000")))</f>
        <v>45300000</v>
      </c>
      <c r="I2282" t="s">
        <v>8497</v>
      </c>
      <c r="J2282">
        <f>ROUND(VALUE(SUBSTITUTE(data_to_clean[[#This Row],[growth_%]],".",",")),0)</f>
        <v>176</v>
      </c>
      <c r="K2282" t="s">
        <v>107</v>
      </c>
      <c r="L2282">
        <v>230</v>
      </c>
      <c r="M2282">
        <v>75</v>
      </c>
      <c r="N2282">
        <v>2007</v>
      </c>
      <c r="O2282">
        <v>7</v>
      </c>
      <c r="P2282" t="s">
        <v>34</v>
      </c>
      <c r="Q2282" t="b">
        <f>AND(ISNUMBER(data_to_clean[[#This Row],[revenue_formatted]]),ISNUMBER(data_to_clean[[#This Row],[growth_formatted_%]]),ISNUMBER(data_to_clean[[#This Row],[workers]]),ISNUMBER(data_to_clean[[#This Row],[previous_workers]]),ISNUMBER(data_to_clean[[#This Row],[founded]]),ISNUMBER(data_to_clean[[#This Row],[yrs_on_list]]))</f>
        <v>1</v>
      </c>
    </row>
    <row r="2283" spans="1:17" x14ac:dyDescent="0.25">
      <c r="A2283">
        <v>2276</v>
      </c>
      <c r="B2283" t="s">
        <v>8498</v>
      </c>
      <c r="C2283" t="s">
        <v>59</v>
      </c>
      <c r="D2283" t="str">
        <f>VLOOKUP(data_to_clean[[#This Row],[state]],abbreviation_table[],2,FALSE)</f>
        <v>New Jersey</v>
      </c>
      <c r="E2283" t="s">
        <v>1409</v>
      </c>
      <c r="F2283" t="str">
        <f>TRIM(LEFT(data_to_clean[[#This Row],[revenue]],FIND(" ",data_to_clean[[#This Row],[revenue]])))</f>
        <v>76.9</v>
      </c>
      <c r="G2283" t="str">
        <f>RIGHT(data_to_clean[[#This Row],[revenue]],LEN(data_to_clean[[#This Row],[revenue]])-FIND(" ",data_to_clean[[#This Row],[revenue]]))</f>
        <v>Million</v>
      </c>
      <c r="H2283" s="7">
        <f>VALUE(IF(data_to_clean[[#This Row],[multiplicity]]="Million",_xlfn.CONCAT(SUBSTITUTE(data_to_clean[[#This Row],[number]],".",""),"00000"),_xlfn.CONCAT(SUBSTITUTE(data_to_clean[[#This Row],[number]],".",""),"00000000")))</f>
        <v>76900000</v>
      </c>
      <c r="I2283" t="s">
        <v>8500</v>
      </c>
      <c r="J2283">
        <f>ROUND(VALUE(SUBSTITUTE(data_to_clean[[#This Row],[growth_%]],".",",")),0)</f>
        <v>176</v>
      </c>
      <c r="K2283" t="s">
        <v>25</v>
      </c>
      <c r="L2283">
        <v>740</v>
      </c>
      <c r="M2283">
        <v>392</v>
      </c>
      <c r="N2283">
        <v>1999</v>
      </c>
      <c r="O2283">
        <v>6</v>
      </c>
      <c r="P2283" t="s">
        <v>8501</v>
      </c>
      <c r="Q2283" t="b">
        <f>AND(ISNUMBER(data_to_clean[[#This Row],[revenue_formatted]]),ISNUMBER(data_to_clean[[#This Row],[growth_formatted_%]]),ISNUMBER(data_to_clean[[#This Row],[workers]]),ISNUMBER(data_to_clean[[#This Row],[previous_workers]]),ISNUMBER(data_to_clean[[#This Row],[founded]]),ISNUMBER(data_to_clean[[#This Row],[yrs_on_list]]))</f>
        <v>1</v>
      </c>
    </row>
    <row r="2284" spans="1:17" x14ac:dyDescent="0.25">
      <c r="A2284">
        <v>2277</v>
      </c>
      <c r="B2284" t="s">
        <v>8502</v>
      </c>
      <c r="C2284" t="s">
        <v>80</v>
      </c>
      <c r="D2284" t="str">
        <f>VLOOKUP(data_to_clean[[#This Row],[state]],abbreviation_table[],2,FALSE)</f>
        <v>California</v>
      </c>
      <c r="E2284" t="s">
        <v>493</v>
      </c>
      <c r="F2284" t="str">
        <f>TRIM(LEFT(data_to_clean[[#This Row],[revenue]],FIND(" ",data_to_clean[[#This Row],[revenue]])))</f>
        <v>3.9</v>
      </c>
      <c r="G2284" t="str">
        <f>RIGHT(data_to_clean[[#This Row],[revenue]],LEN(data_to_clean[[#This Row],[revenue]])-FIND(" ",data_to_clean[[#This Row],[revenue]]))</f>
        <v>Million</v>
      </c>
      <c r="H2284" s="7">
        <f>VALUE(IF(data_to_clean[[#This Row],[multiplicity]]="Million",_xlfn.CONCAT(SUBSTITUTE(data_to_clean[[#This Row],[number]],".",""),"00000"),_xlfn.CONCAT(SUBSTITUTE(data_to_clean[[#This Row],[number]],".",""),"00000000")))</f>
        <v>3900000</v>
      </c>
      <c r="I2284" t="s">
        <v>8504</v>
      </c>
      <c r="J2284">
        <f>ROUND(VALUE(SUBSTITUTE(data_to_clean[[#This Row],[growth_%]],".",",")),0)</f>
        <v>176</v>
      </c>
      <c r="K2284" t="s">
        <v>156</v>
      </c>
      <c r="L2284">
        <v>14</v>
      </c>
      <c r="M2284">
        <v>10</v>
      </c>
      <c r="N2284">
        <v>2011</v>
      </c>
      <c r="O2284">
        <v>2</v>
      </c>
      <c r="P2284" t="s">
        <v>137</v>
      </c>
      <c r="Q2284" t="b">
        <f>AND(ISNUMBER(data_to_clean[[#This Row],[revenue_formatted]]),ISNUMBER(data_to_clean[[#This Row],[growth_formatted_%]]),ISNUMBER(data_to_clean[[#This Row],[workers]]),ISNUMBER(data_to_clean[[#This Row],[previous_workers]]),ISNUMBER(data_to_clean[[#This Row],[founded]]),ISNUMBER(data_to_clean[[#This Row],[yrs_on_list]]))</f>
        <v>1</v>
      </c>
    </row>
    <row r="2285" spans="1:17" x14ac:dyDescent="0.25">
      <c r="A2285">
        <v>2278</v>
      </c>
      <c r="B2285" t="s">
        <v>8505</v>
      </c>
      <c r="C2285" t="s">
        <v>74</v>
      </c>
      <c r="D2285" t="str">
        <f>VLOOKUP(data_to_clean[[#This Row],[state]],abbreviation_table[],2,FALSE)</f>
        <v>Ohio</v>
      </c>
      <c r="E2285" t="s">
        <v>2346</v>
      </c>
      <c r="F2285" t="str">
        <f>TRIM(LEFT(data_to_clean[[#This Row],[revenue]],FIND(" ",data_to_clean[[#This Row],[revenue]])))</f>
        <v>11</v>
      </c>
      <c r="G2285" t="str">
        <f>RIGHT(data_to_clean[[#This Row],[revenue]],LEN(data_to_clean[[#This Row],[revenue]])-FIND(" ",data_to_clean[[#This Row],[revenue]]))</f>
        <v>Million</v>
      </c>
      <c r="H2285" s="7">
        <f>VALUE(IF(data_to_clean[[#This Row],[multiplicity]]="Million",_xlfn.CONCAT(SUBSTITUTE(data_to_clean[[#This Row],[number]],".",""),"00000"),_xlfn.CONCAT(SUBSTITUTE(data_to_clean[[#This Row],[number]],".",""),"00000000")))</f>
        <v>1100000</v>
      </c>
      <c r="I2285" t="s">
        <v>8507</v>
      </c>
      <c r="J2285">
        <f>ROUND(VALUE(SUBSTITUTE(data_to_clean[[#This Row],[growth_%]],".",",")),0)</f>
        <v>176</v>
      </c>
      <c r="K2285" t="s">
        <v>211</v>
      </c>
      <c r="L2285">
        <v>49</v>
      </c>
      <c r="M2285">
        <v>22</v>
      </c>
      <c r="N2285">
        <v>1995</v>
      </c>
      <c r="O2285">
        <v>1</v>
      </c>
      <c r="P2285" t="s">
        <v>2290</v>
      </c>
      <c r="Q2285" t="b">
        <f>AND(ISNUMBER(data_to_clean[[#This Row],[revenue_formatted]]),ISNUMBER(data_to_clean[[#This Row],[growth_formatted_%]]),ISNUMBER(data_to_clean[[#This Row],[workers]]),ISNUMBER(data_to_clean[[#This Row],[previous_workers]]),ISNUMBER(data_to_clean[[#This Row],[founded]]),ISNUMBER(data_to_clean[[#This Row],[yrs_on_list]]))</f>
        <v>1</v>
      </c>
    </row>
    <row r="2286" spans="1:17" x14ac:dyDescent="0.25">
      <c r="A2286">
        <v>2279</v>
      </c>
      <c r="B2286" t="s">
        <v>8508</v>
      </c>
      <c r="C2286" t="s">
        <v>105</v>
      </c>
      <c r="D2286" t="str">
        <f>VLOOKUP(data_to_clean[[#This Row],[state]],abbreviation_table[],2,FALSE)</f>
        <v>New York</v>
      </c>
      <c r="E2286" t="s">
        <v>1227</v>
      </c>
      <c r="F2286" t="str">
        <f>TRIM(LEFT(data_to_clean[[#This Row],[revenue]],FIND(" ",data_to_clean[[#This Row],[revenue]])))</f>
        <v>4.2</v>
      </c>
      <c r="G2286" t="str">
        <f>RIGHT(data_to_clean[[#This Row],[revenue]],LEN(data_to_clean[[#This Row],[revenue]])-FIND(" ",data_to_clean[[#This Row],[revenue]]))</f>
        <v>Million</v>
      </c>
      <c r="H2286" s="7">
        <f>VALUE(IF(data_to_clean[[#This Row],[multiplicity]]="Million",_xlfn.CONCAT(SUBSTITUTE(data_to_clean[[#This Row],[number]],".",""),"00000"),_xlfn.CONCAT(SUBSTITUTE(data_to_clean[[#This Row],[number]],".",""),"00000000")))</f>
        <v>4200000</v>
      </c>
      <c r="I2286" t="s">
        <v>8510</v>
      </c>
      <c r="J2286">
        <f>ROUND(VALUE(SUBSTITUTE(data_to_clean[[#This Row],[growth_%]],".",",")),0)</f>
        <v>176</v>
      </c>
      <c r="K2286" t="s">
        <v>48</v>
      </c>
      <c r="L2286">
        <v>10</v>
      </c>
      <c r="M2286">
        <v>3</v>
      </c>
      <c r="N2286">
        <v>2005</v>
      </c>
      <c r="O2286">
        <v>2</v>
      </c>
      <c r="P2286" t="s">
        <v>108</v>
      </c>
      <c r="Q2286" t="b">
        <f>AND(ISNUMBER(data_to_clean[[#This Row],[revenue_formatted]]),ISNUMBER(data_to_clean[[#This Row],[growth_formatted_%]]),ISNUMBER(data_to_clean[[#This Row],[workers]]),ISNUMBER(data_to_clean[[#This Row],[previous_workers]]),ISNUMBER(data_to_clean[[#This Row],[founded]]),ISNUMBER(data_to_clean[[#This Row],[yrs_on_list]]))</f>
        <v>1</v>
      </c>
    </row>
    <row r="2287" spans="1:17" x14ac:dyDescent="0.25">
      <c r="A2287">
        <v>2280</v>
      </c>
      <c r="B2287" t="s">
        <v>8511</v>
      </c>
      <c r="C2287" t="s">
        <v>105</v>
      </c>
      <c r="D2287" t="str">
        <f>VLOOKUP(data_to_clean[[#This Row],[state]],abbreviation_table[],2,FALSE)</f>
        <v>New York</v>
      </c>
      <c r="E2287" t="s">
        <v>1305</v>
      </c>
      <c r="F2287" t="str">
        <f>TRIM(LEFT(data_to_clean[[#This Row],[revenue]],FIND(" ",data_to_clean[[#This Row],[revenue]])))</f>
        <v>5.2</v>
      </c>
      <c r="G2287" t="str">
        <f>RIGHT(data_to_clean[[#This Row],[revenue]],LEN(data_to_clean[[#This Row],[revenue]])-FIND(" ",data_to_clean[[#This Row],[revenue]]))</f>
        <v>Million</v>
      </c>
      <c r="H2287" s="7">
        <f>VALUE(IF(data_to_clean[[#This Row],[multiplicity]]="Million",_xlfn.CONCAT(SUBSTITUTE(data_to_clean[[#This Row],[number]],".",""),"00000"),_xlfn.CONCAT(SUBSTITUTE(data_to_clean[[#This Row],[number]],".",""),"00000000")))</f>
        <v>5200000</v>
      </c>
      <c r="I2287" t="s">
        <v>8513</v>
      </c>
      <c r="J2287">
        <f>ROUND(VALUE(SUBSTITUTE(data_to_clean[[#This Row],[growth_%]],".",",")),0)</f>
        <v>176</v>
      </c>
      <c r="K2287" t="s">
        <v>156</v>
      </c>
      <c r="L2287">
        <v>65</v>
      </c>
      <c r="M2287">
        <v>26</v>
      </c>
      <c r="N2287">
        <v>2009</v>
      </c>
      <c r="O2287">
        <v>3</v>
      </c>
      <c r="P2287" t="s">
        <v>8514</v>
      </c>
      <c r="Q2287" t="b">
        <f>AND(ISNUMBER(data_to_clean[[#This Row],[revenue_formatted]]),ISNUMBER(data_to_clean[[#This Row],[growth_formatted_%]]),ISNUMBER(data_to_clean[[#This Row],[workers]]),ISNUMBER(data_to_clean[[#This Row],[previous_workers]]),ISNUMBER(data_to_clean[[#This Row],[founded]]),ISNUMBER(data_to_clean[[#This Row],[yrs_on_list]]))</f>
        <v>1</v>
      </c>
    </row>
    <row r="2288" spans="1:17" x14ac:dyDescent="0.25">
      <c r="A2288">
        <v>2281</v>
      </c>
      <c r="B2288" t="s">
        <v>8515</v>
      </c>
      <c r="C2288" t="s">
        <v>66</v>
      </c>
      <c r="D2288" t="str">
        <f>VLOOKUP(data_to_clean[[#This Row],[state]],abbreviation_table[],2,FALSE)</f>
        <v>Virginia</v>
      </c>
      <c r="E2288" t="s">
        <v>770</v>
      </c>
      <c r="F2288" t="str">
        <f>TRIM(LEFT(data_to_clean[[#This Row],[revenue]],FIND(" ",data_to_clean[[#This Row],[revenue]])))</f>
        <v>4.4</v>
      </c>
      <c r="G2288" t="str">
        <f>RIGHT(data_to_clean[[#This Row],[revenue]],LEN(data_to_clean[[#This Row],[revenue]])-FIND(" ",data_to_clean[[#This Row],[revenue]]))</f>
        <v>Million</v>
      </c>
      <c r="H2288" s="7">
        <f>VALUE(IF(data_to_clean[[#This Row],[multiplicity]]="Million",_xlfn.CONCAT(SUBSTITUTE(data_to_clean[[#This Row],[number]],".",""),"00000"),_xlfn.CONCAT(SUBSTITUTE(data_to_clean[[#This Row],[number]],".",""),"00000000")))</f>
        <v>4400000</v>
      </c>
      <c r="I2288" t="s">
        <v>8517</v>
      </c>
      <c r="J2288">
        <f>ROUND(VALUE(SUBSTITUTE(data_to_clean[[#This Row],[growth_%]],".",",")),0)</f>
        <v>176</v>
      </c>
      <c r="K2288" t="s">
        <v>107</v>
      </c>
      <c r="L2288">
        <v>11</v>
      </c>
      <c r="M2288">
        <v>6</v>
      </c>
      <c r="N2288">
        <v>2009</v>
      </c>
      <c r="O2288">
        <v>3</v>
      </c>
      <c r="P2288" t="s">
        <v>735</v>
      </c>
      <c r="Q2288" t="b">
        <f>AND(ISNUMBER(data_to_clean[[#This Row],[revenue_formatted]]),ISNUMBER(data_to_clean[[#This Row],[growth_formatted_%]]),ISNUMBER(data_to_clean[[#This Row],[workers]]),ISNUMBER(data_to_clean[[#This Row],[previous_workers]]),ISNUMBER(data_to_clean[[#This Row],[founded]]),ISNUMBER(data_to_clean[[#This Row],[yrs_on_list]]))</f>
        <v>1</v>
      </c>
    </row>
    <row r="2289" spans="1:17" x14ac:dyDescent="0.25">
      <c r="A2289">
        <v>2282</v>
      </c>
      <c r="B2289" t="s">
        <v>8518</v>
      </c>
      <c r="C2289" t="s">
        <v>52</v>
      </c>
      <c r="D2289" t="str">
        <f>VLOOKUP(data_to_clean[[#This Row],[state]],abbreviation_table[],2,FALSE)</f>
        <v>Florida</v>
      </c>
      <c r="E2289" t="s">
        <v>1890</v>
      </c>
      <c r="F2289" t="str">
        <f>TRIM(LEFT(data_to_clean[[#This Row],[revenue]],FIND(" ",data_to_clean[[#This Row],[revenue]])))</f>
        <v>13.2</v>
      </c>
      <c r="G2289" t="str">
        <f>RIGHT(data_to_clean[[#This Row],[revenue]],LEN(data_to_clean[[#This Row],[revenue]])-FIND(" ",data_to_clean[[#This Row],[revenue]]))</f>
        <v>Million</v>
      </c>
      <c r="H2289" s="7">
        <f>VALUE(IF(data_to_clean[[#This Row],[multiplicity]]="Million",_xlfn.CONCAT(SUBSTITUTE(data_to_clean[[#This Row],[number]],".",""),"00000"),_xlfn.CONCAT(SUBSTITUTE(data_to_clean[[#This Row],[number]],".",""),"00000000")))</f>
        <v>13200000</v>
      </c>
      <c r="I2289" t="s">
        <v>8520</v>
      </c>
      <c r="J2289">
        <f>ROUND(VALUE(SUBSTITUTE(data_to_clean[[#This Row],[growth_%]],".",",")),0)</f>
        <v>176</v>
      </c>
      <c r="K2289" t="s">
        <v>271</v>
      </c>
      <c r="L2289">
        <v>36</v>
      </c>
      <c r="M2289">
        <v>13</v>
      </c>
      <c r="N2289">
        <v>2013</v>
      </c>
      <c r="O2289">
        <v>3</v>
      </c>
      <c r="P2289" t="s">
        <v>6961</v>
      </c>
      <c r="Q2289" t="b">
        <f>AND(ISNUMBER(data_to_clean[[#This Row],[revenue_formatted]]),ISNUMBER(data_to_clean[[#This Row],[growth_formatted_%]]),ISNUMBER(data_to_clean[[#This Row],[workers]]),ISNUMBER(data_to_clean[[#This Row],[previous_workers]]),ISNUMBER(data_to_clean[[#This Row],[founded]]),ISNUMBER(data_to_clean[[#This Row],[yrs_on_list]]))</f>
        <v>1</v>
      </c>
    </row>
    <row r="2290" spans="1:17" x14ac:dyDescent="0.25">
      <c r="A2290">
        <v>2283</v>
      </c>
      <c r="B2290" t="s">
        <v>8521</v>
      </c>
      <c r="C2290" t="s">
        <v>80</v>
      </c>
      <c r="D2290" t="str">
        <f>VLOOKUP(data_to_clean[[#This Row],[state]],abbreviation_table[],2,FALSE)</f>
        <v>California</v>
      </c>
      <c r="E2290" t="s">
        <v>523</v>
      </c>
      <c r="F2290" t="str">
        <f>TRIM(LEFT(data_to_clean[[#This Row],[revenue]],FIND(" ",data_to_clean[[#This Row],[revenue]])))</f>
        <v>7.3</v>
      </c>
      <c r="G2290" t="str">
        <f>RIGHT(data_to_clean[[#This Row],[revenue]],LEN(data_to_clean[[#This Row],[revenue]])-FIND(" ",data_to_clean[[#This Row],[revenue]]))</f>
        <v>Million</v>
      </c>
      <c r="H2290" s="7">
        <f>VALUE(IF(data_to_clean[[#This Row],[multiplicity]]="Million",_xlfn.CONCAT(SUBSTITUTE(data_to_clean[[#This Row],[number]],".",""),"00000"),_xlfn.CONCAT(SUBSTITUTE(data_to_clean[[#This Row],[number]],".",""),"00000000")))</f>
        <v>7300000</v>
      </c>
      <c r="I2290" t="s">
        <v>8523</v>
      </c>
      <c r="J2290">
        <f>ROUND(VALUE(SUBSTITUTE(data_to_clean[[#This Row],[growth_%]],".",",")),0)</f>
        <v>176</v>
      </c>
      <c r="K2290" t="s">
        <v>18</v>
      </c>
      <c r="L2290">
        <v>11</v>
      </c>
      <c r="M2290">
        <v>5</v>
      </c>
      <c r="N2290">
        <v>2008</v>
      </c>
      <c r="O2290">
        <v>1</v>
      </c>
      <c r="P2290" t="s">
        <v>8524</v>
      </c>
      <c r="Q2290" t="b">
        <f>AND(ISNUMBER(data_to_clean[[#This Row],[revenue_formatted]]),ISNUMBER(data_to_clean[[#This Row],[growth_formatted_%]]),ISNUMBER(data_to_clean[[#This Row],[workers]]),ISNUMBER(data_to_clean[[#This Row],[previous_workers]]),ISNUMBER(data_to_clean[[#This Row],[founded]]),ISNUMBER(data_to_clean[[#This Row],[yrs_on_list]]))</f>
        <v>1</v>
      </c>
    </row>
    <row r="2291" spans="1:17" x14ac:dyDescent="0.25">
      <c r="A2291">
        <v>2284</v>
      </c>
      <c r="B2291" t="s">
        <v>8525</v>
      </c>
      <c r="C2291" t="s">
        <v>215</v>
      </c>
      <c r="D2291" t="str">
        <f>VLOOKUP(data_to_clean[[#This Row],[state]],abbreviation_table[],2,FALSE)</f>
        <v>North Carolina</v>
      </c>
      <c r="E2291" t="s">
        <v>394</v>
      </c>
      <c r="F2291" t="str">
        <f>TRIM(LEFT(data_to_clean[[#This Row],[revenue]],FIND(" ",data_to_clean[[#This Row],[revenue]])))</f>
        <v>12.8</v>
      </c>
      <c r="G2291" t="str">
        <f>RIGHT(data_to_clean[[#This Row],[revenue]],LEN(data_to_clean[[#This Row],[revenue]])-FIND(" ",data_to_clean[[#This Row],[revenue]]))</f>
        <v>Million</v>
      </c>
      <c r="H2291" s="7">
        <f>VALUE(IF(data_to_clean[[#This Row],[multiplicity]]="Million",_xlfn.CONCAT(SUBSTITUTE(data_to_clean[[#This Row],[number]],".",""),"00000"),_xlfn.CONCAT(SUBSTITUTE(data_to_clean[[#This Row],[number]],".",""),"00000000")))</f>
        <v>12800000</v>
      </c>
      <c r="I2291" t="s">
        <v>8527</v>
      </c>
      <c r="J2291">
        <f>ROUND(VALUE(SUBSTITUTE(data_to_clean[[#This Row],[growth_%]],".",",")),0)</f>
        <v>176</v>
      </c>
      <c r="K2291" t="s">
        <v>233</v>
      </c>
      <c r="L2291">
        <v>90</v>
      </c>
      <c r="M2291">
        <v>40</v>
      </c>
      <c r="N2291">
        <v>2013</v>
      </c>
      <c r="O2291">
        <v>2</v>
      </c>
      <c r="P2291" t="s">
        <v>1879</v>
      </c>
      <c r="Q2291" t="b">
        <f>AND(ISNUMBER(data_to_clean[[#This Row],[revenue_formatted]]),ISNUMBER(data_to_clean[[#This Row],[growth_formatted_%]]),ISNUMBER(data_to_clean[[#This Row],[workers]]),ISNUMBER(data_to_clean[[#This Row],[previous_workers]]),ISNUMBER(data_to_clean[[#This Row],[founded]]),ISNUMBER(data_to_clean[[#This Row],[yrs_on_list]]))</f>
        <v>1</v>
      </c>
    </row>
    <row r="2292" spans="1:17" x14ac:dyDescent="0.25">
      <c r="A2292">
        <v>2285</v>
      </c>
      <c r="B2292" t="s">
        <v>8528</v>
      </c>
      <c r="C2292" t="s">
        <v>59</v>
      </c>
      <c r="D2292" t="str">
        <f>VLOOKUP(data_to_clean[[#This Row],[state]],abbreviation_table[],2,FALSE)</f>
        <v>New Jersey</v>
      </c>
      <c r="E2292" t="s">
        <v>334</v>
      </c>
      <c r="F2292" t="str">
        <f>TRIM(LEFT(data_to_clean[[#This Row],[revenue]],FIND(" ",data_to_clean[[#This Row],[revenue]])))</f>
        <v>5.1</v>
      </c>
      <c r="G2292" t="str">
        <f>RIGHT(data_to_clean[[#This Row],[revenue]],LEN(data_to_clean[[#This Row],[revenue]])-FIND(" ",data_to_clean[[#This Row],[revenue]]))</f>
        <v>Million</v>
      </c>
      <c r="H2292" s="7">
        <f>VALUE(IF(data_to_clean[[#This Row],[multiplicity]]="Million",_xlfn.CONCAT(SUBSTITUTE(data_to_clean[[#This Row],[number]],".",""),"00000"),_xlfn.CONCAT(SUBSTITUTE(data_to_clean[[#This Row],[number]],".",""),"00000000")))</f>
        <v>5100000</v>
      </c>
      <c r="I2292" t="s">
        <v>8530</v>
      </c>
      <c r="J2292">
        <f>ROUND(VALUE(SUBSTITUTE(data_to_clean[[#This Row],[growth_%]],".",",")),0)</f>
        <v>176</v>
      </c>
      <c r="K2292" t="s">
        <v>55</v>
      </c>
      <c r="L2292">
        <v>17</v>
      </c>
      <c r="M2292">
        <v>5</v>
      </c>
      <c r="N2292">
        <v>1999</v>
      </c>
      <c r="O2292">
        <v>1</v>
      </c>
      <c r="P2292" t="s">
        <v>8531</v>
      </c>
      <c r="Q2292" t="b">
        <f>AND(ISNUMBER(data_to_clean[[#This Row],[revenue_formatted]]),ISNUMBER(data_to_clean[[#This Row],[growth_formatted_%]]),ISNUMBER(data_to_clean[[#This Row],[workers]]),ISNUMBER(data_to_clean[[#This Row],[previous_workers]]),ISNUMBER(data_to_clean[[#This Row],[founded]]),ISNUMBER(data_to_clean[[#This Row],[yrs_on_list]]))</f>
        <v>1</v>
      </c>
    </row>
    <row r="2293" spans="1:17" x14ac:dyDescent="0.25">
      <c r="A2293">
        <v>2286</v>
      </c>
      <c r="B2293" t="s">
        <v>8532</v>
      </c>
      <c r="C2293" t="s">
        <v>215</v>
      </c>
      <c r="D2293" t="str">
        <f>VLOOKUP(data_to_clean[[#This Row],[state]],abbreviation_table[],2,FALSE)</f>
        <v>North Carolina</v>
      </c>
      <c r="E2293" t="s">
        <v>699</v>
      </c>
      <c r="F2293" t="str">
        <f>TRIM(LEFT(data_to_clean[[#This Row],[revenue]],FIND(" ",data_to_clean[[#This Row],[revenue]])))</f>
        <v>4</v>
      </c>
      <c r="G2293" t="str">
        <f>RIGHT(data_to_clean[[#This Row],[revenue]],LEN(data_to_clean[[#This Row],[revenue]])-FIND(" ",data_to_clean[[#This Row],[revenue]]))</f>
        <v>Million</v>
      </c>
      <c r="H2293" s="7">
        <f>VALUE(IF(data_to_clean[[#This Row],[multiplicity]]="Million",_xlfn.CONCAT(SUBSTITUTE(data_to_clean[[#This Row],[number]],".",""),"00000"),_xlfn.CONCAT(SUBSTITUTE(data_to_clean[[#This Row],[number]],".",""),"00000000")))</f>
        <v>400000</v>
      </c>
      <c r="I2293" t="s">
        <v>8534</v>
      </c>
      <c r="J2293">
        <f>ROUND(VALUE(SUBSTITUTE(data_to_clean[[#This Row],[growth_%]],".",",")),0)</f>
        <v>176</v>
      </c>
      <c r="K2293" t="s">
        <v>297</v>
      </c>
      <c r="L2293">
        <v>10</v>
      </c>
      <c r="M2293">
        <v>8</v>
      </c>
      <c r="N2293">
        <v>2007</v>
      </c>
      <c r="O2293">
        <v>2</v>
      </c>
      <c r="P2293" t="s">
        <v>3633</v>
      </c>
      <c r="Q2293" t="b">
        <f>AND(ISNUMBER(data_to_clean[[#This Row],[revenue_formatted]]),ISNUMBER(data_to_clean[[#This Row],[growth_formatted_%]]),ISNUMBER(data_to_clean[[#This Row],[workers]]),ISNUMBER(data_to_clean[[#This Row],[previous_workers]]),ISNUMBER(data_to_clean[[#This Row],[founded]]),ISNUMBER(data_to_clean[[#This Row],[yrs_on_list]]))</f>
        <v>1</v>
      </c>
    </row>
    <row r="2294" spans="1:17" x14ac:dyDescent="0.25">
      <c r="A2294">
        <v>2287</v>
      </c>
      <c r="B2294" t="s">
        <v>8535</v>
      </c>
      <c r="C2294" t="s">
        <v>1960</v>
      </c>
      <c r="D2294" t="str">
        <f>VLOOKUP(data_to_clean[[#This Row],[state]],abbreviation_table[],2,FALSE)</f>
        <v>Iowa</v>
      </c>
      <c r="E2294" t="s">
        <v>8537</v>
      </c>
      <c r="F2294" t="str">
        <f>TRIM(LEFT(data_to_clean[[#This Row],[revenue]],FIND(" ",data_to_clean[[#This Row],[revenue]])))</f>
        <v>56.1</v>
      </c>
      <c r="G2294" t="str">
        <f>RIGHT(data_to_clean[[#This Row],[revenue]],LEN(data_to_clean[[#This Row],[revenue]])-FIND(" ",data_to_clean[[#This Row],[revenue]]))</f>
        <v>Million</v>
      </c>
      <c r="H2294" s="7">
        <f>VALUE(IF(data_to_clean[[#This Row],[multiplicity]]="Million",_xlfn.CONCAT(SUBSTITUTE(data_to_clean[[#This Row],[number]],".",""),"00000"),_xlfn.CONCAT(SUBSTITUTE(data_to_clean[[#This Row],[number]],".",""),"00000000")))</f>
        <v>56100000</v>
      </c>
      <c r="I2294" t="s">
        <v>8538</v>
      </c>
      <c r="J2294">
        <f>ROUND(VALUE(SUBSTITUTE(data_to_clean[[#This Row],[growth_%]],".",",")),0)</f>
        <v>176</v>
      </c>
      <c r="K2294" t="s">
        <v>55</v>
      </c>
      <c r="L2294">
        <v>660</v>
      </c>
      <c r="M2294">
        <v>260</v>
      </c>
      <c r="N2294">
        <v>2007</v>
      </c>
      <c r="O2294">
        <v>8</v>
      </c>
      <c r="P2294" t="s">
        <v>8539</v>
      </c>
      <c r="Q2294" t="b">
        <f>AND(ISNUMBER(data_to_clean[[#This Row],[revenue_formatted]]),ISNUMBER(data_to_clean[[#This Row],[growth_formatted_%]]),ISNUMBER(data_to_clean[[#This Row],[workers]]),ISNUMBER(data_to_clean[[#This Row],[previous_workers]]),ISNUMBER(data_to_clean[[#This Row],[founded]]),ISNUMBER(data_to_clean[[#This Row],[yrs_on_list]]))</f>
        <v>1</v>
      </c>
    </row>
    <row r="2295" spans="1:17" x14ac:dyDescent="0.25">
      <c r="A2295">
        <v>2288</v>
      </c>
      <c r="B2295" t="s">
        <v>8540</v>
      </c>
      <c r="C2295" t="s">
        <v>86</v>
      </c>
      <c r="D2295" t="str">
        <f>VLOOKUP(data_to_clean[[#This Row],[state]],abbreviation_table[],2,FALSE)</f>
        <v>Colorado</v>
      </c>
      <c r="E2295" t="s">
        <v>425</v>
      </c>
      <c r="F2295" t="str">
        <f>TRIM(LEFT(data_to_clean[[#This Row],[revenue]],FIND(" ",data_to_clean[[#This Row],[revenue]])))</f>
        <v>4.6</v>
      </c>
      <c r="G2295" t="str">
        <f>RIGHT(data_to_clean[[#This Row],[revenue]],LEN(data_to_clean[[#This Row],[revenue]])-FIND(" ",data_to_clean[[#This Row],[revenue]]))</f>
        <v>Million</v>
      </c>
      <c r="H2295" s="7">
        <f>VALUE(IF(data_to_clean[[#This Row],[multiplicity]]="Million",_xlfn.CONCAT(SUBSTITUTE(data_to_clean[[#This Row],[number]],".",""),"00000"),_xlfn.CONCAT(SUBSTITUTE(data_to_clean[[#This Row],[number]],".",""),"00000000")))</f>
        <v>4600000</v>
      </c>
      <c r="I2295" t="s">
        <v>8542</v>
      </c>
      <c r="J2295">
        <f>ROUND(VALUE(SUBSTITUTE(data_to_clean[[#This Row],[growth_%]],".",",")),0)</f>
        <v>176</v>
      </c>
      <c r="K2295" t="s">
        <v>1041</v>
      </c>
      <c r="L2295">
        <v>23</v>
      </c>
      <c r="M2295">
        <v>9</v>
      </c>
      <c r="N2295">
        <v>2012</v>
      </c>
      <c r="O2295">
        <v>1</v>
      </c>
      <c r="P2295" t="s">
        <v>2278</v>
      </c>
      <c r="Q2295" t="b">
        <f>AND(ISNUMBER(data_to_clean[[#This Row],[revenue_formatted]]),ISNUMBER(data_to_clean[[#This Row],[growth_formatted_%]]),ISNUMBER(data_to_clean[[#This Row],[workers]]),ISNUMBER(data_to_clean[[#This Row],[previous_workers]]),ISNUMBER(data_to_clean[[#This Row],[founded]]),ISNUMBER(data_to_clean[[#This Row],[yrs_on_list]]))</f>
        <v>1</v>
      </c>
    </row>
    <row r="2296" spans="1:17" x14ac:dyDescent="0.25">
      <c r="A2296">
        <v>2289</v>
      </c>
      <c r="B2296" t="s">
        <v>8543</v>
      </c>
      <c r="C2296" t="s">
        <v>119</v>
      </c>
      <c r="D2296" t="str">
        <f>VLOOKUP(data_to_clean[[#This Row],[state]],abbreviation_table[],2,FALSE)</f>
        <v>Georgia</v>
      </c>
      <c r="E2296" t="s">
        <v>1385</v>
      </c>
      <c r="F2296" t="str">
        <f>TRIM(LEFT(data_to_clean[[#This Row],[revenue]],FIND(" ",data_to_clean[[#This Row],[revenue]])))</f>
        <v>14.1</v>
      </c>
      <c r="G2296" t="str">
        <f>RIGHT(data_to_clean[[#This Row],[revenue]],LEN(data_to_clean[[#This Row],[revenue]])-FIND(" ",data_to_clean[[#This Row],[revenue]]))</f>
        <v>Million</v>
      </c>
      <c r="H2296" s="7">
        <f>VALUE(IF(data_to_clean[[#This Row],[multiplicity]]="Million",_xlfn.CONCAT(SUBSTITUTE(data_to_clean[[#This Row],[number]],".",""),"00000"),_xlfn.CONCAT(SUBSTITUTE(data_to_clean[[#This Row],[number]],".",""),"00000000")))</f>
        <v>14100000</v>
      </c>
      <c r="I2296" t="s">
        <v>8545</v>
      </c>
      <c r="J2296">
        <f>ROUND(VALUE(SUBSTITUTE(data_to_clean[[#This Row],[growth_%]],".",",")),0)</f>
        <v>176</v>
      </c>
      <c r="K2296" t="s">
        <v>55</v>
      </c>
      <c r="L2296">
        <v>171</v>
      </c>
      <c r="M2296">
        <v>69</v>
      </c>
      <c r="N2296">
        <v>2008</v>
      </c>
      <c r="O2296">
        <v>3</v>
      </c>
      <c r="P2296" t="s">
        <v>122</v>
      </c>
      <c r="Q2296" t="b">
        <f>AND(ISNUMBER(data_to_clean[[#This Row],[revenue_formatted]]),ISNUMBER(data_to_clean[[#This Row],[growth_formatted_%]]),ISNUMBER(data_to_clean[[#This Row],[workers]]),ISNUMBER(data_to_clean[[#This Row],[previous_workers]]),ISNUMBER(data_to_clean[[#This Row],[founded]]),ISNUMBER(data_to_clean[[#This Row],[yrs_on_list]]))</f>
        <v>1</v>
      </c>
    </row>
    <row r="2297" spans="1:17" x14ac:dyDescent="0.25">
      <c r="A2297">
        <v>2290</v>
      </c>
      <c r="B2297" t="s">
        <v>8546</v>
      </c>
      <c r="C2297" t="s">
        <v>15</v>
      </c>
      <c r="D2297" t="str">
        <f>VLOOKUP(data_to_clean[[#This Row],[state]],abbreviation_table[],2,FALSE)</f>
        <v>Arizona</v>
      </c>
      <c r="E2297" t="s">
        <v>5176</v>
      </c>
      <c r="F2297" t="str">
        <f>TRIM(LEFT(data_to_clean[[#This Row],[revenue]],FIND(" ",data_to_clean[[#This Row],[revenue]])))</f>
        <v>28.8</v>
      </c>
      <c r="G2297" t="str">
        <f>RIGHT(data_to_clean[[#This Row],[revenue]],LEN(data_to_clean[[#This Row],[revenue]])-FIND(" ",data_to_clean[[#This Row],[revenue]]))</f>
        <v>Million</v>
      </c>
      <c r="H2297" s="7">
        <f>VALUE(IF(data_to_clean[[#This Row],[multiplicity]]="Million",_xlfn.CONCAT(SUBSTITUTE(data_to_clean[[#This Row],[number]],".",""),"00000"),_xlfn.CONCAT(SUBSTITUTE(data_to_clean[[#This Row],[number]],".",""),"00000000")))</f>
        <v>28800000</v>
      </c>
      <c r="I2297" t="s">
        <v>8548</v>
      </c>
      <c r="J2297">
        <f>ROUND(VALUE(SUBSTITUTE(data_to_clean[[#This Row],[growth_%]],".",",")),0)</f>
        <v>176</v>
      </c>
      <c r="K2297" t="s">
        <v>69</v>
      </c>
      <c r="L2297">
        <v>130</v>
      </c>
      <c r="M2297">
        <v>60</v>
      </c>
      <c r="N2297">
        <v>2001</v>
      </c>
      <c r="O2297">
        <v>6</v>
      </c>
      <c r="P2297" t="s">
        <v>1681</v>
      </c>
      <c r="Q2297" t="b">
        <f>AND(ISNUMBER(data_to_clean[[#This Row],[revenue_formatted]]),ISNUMBER(data_to_clean[[#This Row],[growth_formatted_%]]),ISNUMBER(data_to_clean[[#This Row],[workers]]),ISNUMBER(data_to_clean[[#This Row],[previous_workers]]),ISNUMBER(data_to_clean[[#This Row],[founded]]),ISNUMBER(data_to_clean[[#This Row],[yrs_on_list]]))</f>
        <v>1</v>
      </c>
    </row>
    <row r="2298" spans="1:17" x14ac:dyDescent="0.25">
      <c r="A2298">
        <v>2291</v>
      </c>
      <c r="B2298" t="s">
        <v>8549</v>
      </c>
      <c r="C2298" t="s">
        <v>166</v>
      </c>
      <c r="D2298" t="str">
        <f>VLOOKUP(data_to_clean[[#This Row],[state]],abbreviation_table[],2,FALSE)</f>
        <v>Utah</v>
      </c>
      <c r="E2298" t="s">
        <v>2542</v>
      </c>
      <c r="F2298" t="str">
        <f>TRIM(LEFT(data_to_clean[[#This Row],[revenue]],FIND(" ",data_to_clean[[#This Row],[revenue]])))</f>
        <v>14.8</v>
      </c>
      <c r="G2298" t="str">
        <f>RIGHT(data_to_clean[[#This Row],[revenue]],LEN(data_to_clean[[#This Row],[revenue]])-FIND(" ",data_to_clean[[#This Row],[revenue]]))</f>
        <v>Million</v>
      </c>
      <c r="H2298" s="7">
        <f>VALUE(IF(data_to_clean[[#This Row],[multiplicity]]="Million",_xlfn.CONCAT(SUBSTITUTE(data_to_clean[[#This Row],[number]],".",""),"00000"),_xlfn.CONCAT(SUBSTITUTE(data_to_clean[[#This Row],[number]],".",""),"00000000")))</f>
        <v>14800000</v>
      </c>
      <c r="I2298" t="s">
        <v>8551</v>
      </c>
      <c r="J2298">
        <f>ROUND(VALUE(SUBSTITUTE(data_to_clean[[#This Row],[growth_%]],".",",")),0)</f>
        <v>176</v>
      </c>
      <c r="K2298" t="s">
        <v>33</v>
      </c>
      <c r="L2298">
        <v>315</v>
      </c>
      <c r="M2298">
        <v>98</v>
      </c>
      <c r="N2298">
        <v>2012</v>
      </c>
      <c r="O2298">
        <v>2</v>
      </c>
      <c r="P2298" t="s">
        <v>1217</v>
      </c>
      <c r="Q2298" t="b">
        <f>AND(ISNUMBER(data_to_clean[[#This Row],[revenue_formatted]]),ISNUMBER(data_to_clean[[#This Row],[growth_formatted_%]]),ISNUMBER(data_to_clean[[#This Row],[workers]]),ISNUMBER(data_to_clean[[#This Row],[previous_workers]]),ISNUMBER(data_to_clean[[#This Row],[founded]]),ISNUMBER(data_to_clean[[#This Row],[yrs_on_list]]))</f>
        <v>1</v>
      </c>
    </row>
    <row r="2299" spans="1:17" x14ac:dyDescent="0.25">
      <c r="A2299">
        <v>2292</v>
      </c>
      <c r="B2299" t="s">
        <v>8552</v>
      </c>
      <c r="C2299" t="s">
        <v>52</v>
      </c>
      <c r="D2299" t="str">
        <f>VLOOKUP(data_to_clean[[#This Row],[state]],abbreviation_table[],2,FALSE)</f>
        <v>Florida</v>
      </c>
      <c r="E2299" t="s">
        <v>4798</v>
      </c>
      <c r="F2299" t="str">
        <f>TRIM(LEFT(data_to_clean[[#This Row],[revenue]],FIND(" ",data_to_clean[[#This Row],[revenue]])))</f>
        <v>13.5</v>
      </c>
      <c r="G2299" t="str">
        <f>RIGHT(data_to_clean[[#This Row],[revenue]],LEN(data_to_clean[[#This Row],[revenue]])-FIND(" ",data_to_clean[[#This Row],[revenue]]))</f>
        <v>Million</v>
      </c>
      <c r="H2299" s="7">
        <f>VALUE(IF(data_to_clean[[#This Row],[multiplicity]]="Million",_xlfn.CONCAT(SUBSTITUTE(data_to_clean[[#This Row],[number]],".",""),"00000"),_xlfn.CONCAT(SUBSTITUTE(data_to_clean[[#This Row],[number]],".",""),"00000000")))</f>
        <v>13500000</v>
      </c>
      <c r="I2299" t="s">
        <v>8554</v>
      </c>
      <c r="J2299">
        <f>ROUND(VALUE(SUBSTITUTE(data_to_clean[[#This Row],[growth_%]],".",",")),0)</f>
        <v>175</v>
      </c>
      <c r="K2299" t="s">
        <v>329</v>
      </c>
      <c r="L2299">
        <v>35</v>
      </c>
      <c r="M2299">
        <v>36</v>
      </c>
      <c r="N2299">
        <v>2003</v>
      </c>
      <c r="O2299">
        <v>7</v>
      </c>
      <c r="P2299" t="s">
        <v>8555</v>
      </c>
      <c r="Q2299" t="b">
        <f>AND(ISNUMBER(data_to_clean[[#This Row],[revenue_formatted]]),ISNUMBER(data_to_clean[[#This Row],[growth_formatted_%]]),ISNUMBER(data_to_clean[[#This Row],[workers]]),ISNUMBER(data_to_clean[[#This Row],[previous_workers]]),ISNUMBER(data_to_clean[[#This Row],[founded]]),ISNUMBER(data_to_clean[[#This Row],[yrs_on_list]]))</f>
        <v>1</v>
      </c>
    </row>
    <row r="2300" spans="1:17" x14ac:dyDescent="0.25">
      <c r="A2300">
        <v>2293</v>
      </c>
      <c r="B2300" t="s">
        <v>8556</v>
      </c>
      <c r="C2300" t="s">
        <v>80</v>
      </c>
      <c r="D2300" t="str">
        <f>VLOOKUP(data_to_clean[[#This Row],[state]],abbreviation_table[],2,FALSE)</f>
        <v>California</v>
      </c>
      <c r="E2300" t="s">
        <v>8558</v>
      </c>
      <c r="F2300" t="str">
        <f>TRIM(LEFT(data_to_clean[[#This Row],[revenue]],FIND(" ",data_to_clean[[#This Row],[revenue]])))</f>
        <v>40.3</v>
      </c>
      <c r="G2300" t="str">
        <f>RIGHT(data_to_clean[[#This Row],[revenue]],LEN(data_to_clean[[#This Row],[revenue]])-FIND(" ",data_to_clean[[#This Row],[revenue]]))</f>
        <v>Million</v>
      </c>
      <c r="H2300" s="7">
        <f>VALUE(IF(data_to_clean[[#This Row],[multiplicity]]="Million",_xlfn.CONCAT(SUBSTITUTE(data_to_clean[[#This Row],[number]],".",""),"00000"),_xlfn.CONCAT(SUBSTITUTE(data_to_clean[[#This Row],[number]],".",""),"00000000")))</f>
        <v>40300000</v>
      </c>
      <c r="I2300" t="s">
        <v>8559</v>
      </c>
      <c r="J2300">
        <f>ROUND(VALUE(SUBSTITUTE(data_to_clean[[#This Row],[growth_%]],".",",")),0)</f>
        <v>175</v>
      </c>
      <c r="K2300" t="s">
        <v>25</v>
      </c>
      <c r="L2300">
        <v>350</v>
      </c>
      <c r="M2300">
        <v>100</v>
      </c>
      <c r="N2300">
        <v>2011</v>
      </c>
      <c r="O2300">
        <v>1</v>
      </c>
      <c r="P2300" t="s">
        <v>83</v>
      </c>
      <c r="Q2300" t="b">
        <f>AND(ISNUMBER(data_to_clean[[#This Row],[revenue_formatted]]),ISNUMBER(data_to_clean[[#This Row],[growth_formatted_%]]),ISNUMBER(data_to_clean[[#This Row],[workers]]),ISNUMBER(data_to_clean[[#This Row],[previous_workers]]),ISNUMBER(data_to_clean[[#This Row],[founded]]),ISNUMBER(data_to_clean[[#This Row],[yrs_on_list]]))</f>
        <v>1</v>
      </c>
    </row>
    <row r="2301" spans="1:17" x14ac:dyDescent="0.25">
      <c r="A2301">
        <v>2294</v>
      </c>
      <c r="B2301" t="s">
        <v>8560</v>
      </c>
      <c r="C2301" t="s">
        <v>1768</v>
      </c>
      <c r="D2301" t="str">
        <f>VLOOKUP(data_to_clean[[#This Row],[state]],abbreviation_table[],2,FALSE)</f>
        <v>Oregon</v>
      </c>
      <c r="E2301" t="s">
        <v>537</v>
      </c>
      <c r="F2301" t="str">
        <f>TRIM(LEFT(data_to_clean[[#This Row],[revenue]],FIND(" ",data_to_clean[[#This Row],[revenue]])))</f>
        <v>13.7</v>
      </c>
      <c r="G2301" t="str">
        <f>RIGHT(data_to_clean[[#This Row],[revenue]],LEN(data_to_clean[[#This Row],[revenue]])-FIND(" ",data_to_clean[[#This Row],[revenue]]))</f>
        <v>Million</v>
      </c>
      <c r="H2301" s="7">
        <f>VALUE(IF(data_to_clean[[#This Row],[multiplicity]]="Million",_xlfn.CONCAT(SUBSTITUTE(data_to_clean[[#This Row],[number]],".",""),"00000"),_xlfn.CONCAT(SUBSTITUTE(data_to_clean[[#This Row],[number]],".",""),"00000000")))</f>
        <v>13700000</v>
      </c>
      <c r="I2301" t="s">
        <v>8562</v>
      </c>
      <c r="J2301">
        <f>ROUND(VALUE(SUBSTITUTE(data_to_clean[[#This Row],[growth_%]],".",",")),0)</f>
        <v>175</v>
      </c>
      <c r="K2301" t="s">
        <v>33</v>
      </c>
      <c r="L2301">
        <v>35</v>
      </c>
      <c r="M2301">
        <v>30</v>
      </c>
      <c r="N2301">
        <v>1985</v>
      </c>
      <c r="O2301">
        <v>8</v>
      </c>
      <c r="P2301" t="s">
        <v>19</v>
      </c>
      <c r="Q2301" t="b">
        <f>AND(ISNUMBER(data_to_clean[[#This Row],[revenue_formatted]]),ISNUMBER(data_to_clean[[#This Row],[growth_formatted_%]]),ISNUMBER(data_to_clean[[#This Row],[workers]]),ISNUMBER(data_to_clean[[#This Row],[previous_workers]]),ISNUMBER(data_to_clean[[#This Row],[founded]]),ISNUMBER(data_to_clean[[#This Row],[yrs_on_list]]))</f>
        <v>1</v>
      </c>
    </row>
    <row r="2302" spans="1:17" x14ac:dyDescent="0.25">
      <c r="A2302">
        <v>2295</v>
      </c>
      <c r="B2302" t="s">
        <v>8563</v>
      </c>
      <c r="C2302" t="s">
        <v>15</v>
      </c>
      <c r="D2302" t="str">
        <f>VLOOKUP(data_to_clean[[#This Row],[state]],abbreviation_table[],2,FALSE)</f>
        <v>Arizona</v>
      </c>
      <c r="E2302" t="s">
        <v>798</v>
      </c>
      <c r="F2302" t="str">
        <f>TRIM(LEFT(data_to_clean[[#This Row],[revenue]],FIND(" ",data_to_clean[[#This Row],[revenue]])))</f>
        <v>3</v>
      </c>
      <c r="G2302" t="str">
        <f>RIGHT(data_to_clean[[#This Row],[revenue]],LEN(data_to_clean[[#This Row],[revenue]])-FIND(" ",data_to_clean[[#This Row],[revenue]]))</f>
        <v>Million</v>
      </c>
      <c r="H2302" s="7">
        <f>VALUE(IF(data_to_clean[[#This Row],[multiplicity]]="Million",_xlfn.CONCAT(SUBSTITUTE(data_to_clean[[#This Row],[number]],".",""),"00000"),_xlfn.CONCAT(SUBSTITUTE(data_to_clean[[#This Row],[number]],".",""),"00000000")))</f>
        <v>300000</v>
      </c>
      <c r="I2302" t="s">
        <v>8565</v>
      </c>
      <c r="J2302">
        <f>ROUND(VALUE(SUBSTITUTE(data_to_clean[[#This Row],[growth_%]],".",",")),0)</f>
        <v>175</v>
      </c>
      <c r="K2302" t="s">
        <v>297</v>
      </c>
      <c r="L2302">
        <v>15</v>
      </c>
      <c r="M2302">
        <v>8</v>
      </c>
      <c r="N2302">
        <v>2004</v>
      </c>
      <c r="O2302">
        <v>2</v>
      </c>
      <c r="P2302" t="s">
        <v>19</v>
      </c>
      <c r="Q2302" t="b">
        <f>AND(ISNUMBER(data_to_clean[[#This Row],[revenue_formatted]]),ISNUMBER(data_to_clean[[#This Row],[growth_formatted_%]]),ISNUMBER(data_to_clean[[#This Row],[workers]]),ISNUMBER(data_to_clean[[#This Row],[previous_workers]]),ISNUMBER(data_to_clean[[#This Row],[founded]]),ISNUMBER(data_to_clean[[#This Row],[yrs_on_list]]))</f>
        <v>1</v>
      </c>
    </row>
    <row r="2303" spans="1:17" x14ac:dyDescent="0.25">
      <c r="A2303">
        <v>2296</v>
      </c>
      <c r="B2303" t="s">
        <v>8566</v>
      </c>
      <c r="C2303" t="s">
        <v>80</v>
      </c>
      <c r="D2303" t="str">
        <f>VLOOKUP(data_to_clean[[#This Row],[state]],abbreviation_table[],2,FALSE)</f>
        <v>California</v>
      </c>
      <c r="E2303" t="s">
        <v>2600</v>
      </c>
      <c r="F2303" t="str">
        <f>TRIM(LEFT(data_to_clean[[#This Row],[revenue]],FIND(" ",data_to_clean[[#This Row],[revenue]])))</f>
        <v>29.7</v>
      </c>
      <c r="G2303" t="str">
        <f>RIGHT(data_to_clean[[#This Row],[revenue]],LEN(data_to_clean[[#This Row],[revenue]])-FIND(" ",data_to_clean[[#This Row],[revenue]]))</f>
        <v>Million</v>
      </c>
      <c r="H2303" s="7">
        <f>VALUE(IF(data_to_clean[[#This Row],[multiplicity]]="Million",_xlfn.CONCAT(SUBSTITUTE(data_to_clean[[#This Row],[number]],".",""),"00000"),_xlfn.CONCAT(SUBSTITUTE(data_to_clean[[#This Row],[number]],".",""),"00000000")))</f>
        <v>29700000</v>
      </c>
      <c r="I2303" t="s">
        <v>8568</v>
      </c>
      <c r="J2303">
        <f>ROUND(VALUE(SUBSTITUTE(data_to_clean[[#This Row],[growth_%]],".",",")),0)</f>
        <v>175</v>
      </c>
      <c r="K2303" t="s">
        <v>336</v>
      </c>
      <c r="L2303">
        <v>31</v>
      </c>
      <c r="M2303">
        <v>13</v>
      </c>
      <c r="N2303">
        <v>1995</v>
      </c>
      <c r="O2303">
        <v>5</v>
      </c>
      <c r="P2303" t="s">
        <v>4089</v>
      </c>
      <c r="Q2303" t="b">
        <f>AND(ISNUMBER(data_to_clean[[#This Row],[revenue_formatted]]),ISNUMBER(data_to_clean[[#This Row],[growth_formatted_%]]),ISNUMBER(data_to_clean[[#This Row],[workers]]),ISNUMBER(data_to_clean[[#This Row],[previous_workers]]),ISNUMBER(data_to_clean[[#This Row],[founded]]),ISNUMBER(data_to_clean[[#This Row],[yrs_on_list]]))</f>
        <v>1</v>
      </c>
    </row>
    <row r="2304" spans="1:17" x14ac:dyDescent="0.25">
      <c r="A2304">
        <v>2297</v>
      </c>
      <c r="B2304" t="s">
        <v>8569</v>
      </c>
      <c r="C2304" t="s">
        <v>333</v>
      </c>
      <c r="D2304" t="str">
        <f>VLOOKUP(data_to_clean[[#This Row],[state]],abbreviation_table[],2,FALSE)</f>
        <v>Alabama</v>
      </c>
      <c r="E2304" t="s">
        <v>934</v>
      </c>
      <c r="F2304" t="str">
        <f>TRIM(LEFT(data_to_clean[[#This Row],[revenue]],FIND(" ",data_to_clean[[#This Row],[revenue]])))</f>
        <v>12.7</v>
      </c>
      <c r="G2304" t="str">
        <f>RIGHT(data_to_clean[[#This Row],[revenue]],LEN(data_to_clean[[#This Row],[revenue]])-FIND(" ",data_to_clean[[#This Row],[revenue]]))</f>
        <v>Million</v>
      </c>
      <c r="H2304" s="7">
        <f>VALUE(IF(data_to_clean[[#This Row],[multiplicity]]="Million",_xlfn.CONCAT(SUBSTITUTE(data_to_clean[[#This Row],[number]],".",""),"00000"),_xlfn.CONCAT(SUBSTITUTE(data_to_clean[[#This Row],[number]],".",""),"00000000")))</f>
        <v>12700000</v>
      </c>
      <c r="I2304" t="s">
        <v>8571</v>
      </c>
      <c r="J2304">
        <f>ROUND(VALUE(SUBSTITUTE(data_to_clean[[#This Row],[growth_%]],".",",")),0)</f>
        <v>175</v>
      </c>
      <c r="K2304" t="s">
        <v>181</v>
      </c>
      <c r="L2304">
        <v>85</v>
      </c>
      <c r="M2304">
        <v>45</v>
      </c>
      <c r="N2304">
        <v>2008</v>
      </c>
      <c r="O2304">
        <v>2</v>
      </c>
      <c r="P2304" t="s">
        <v>2594</v>
      </c>
      <c r="Q2304" t="b">
        <f>AND(ISNUMBER(data_to_clean[[#This Row],[revenue_formatted]]),ISNUMBER(data_to_clean[[#This Row],[growth_formatted_%]]),ISNUMBER(data_to_clean[[#This Row],[workers]]),ISNUMBER(data_to_clean[[#This Row],[previous_workers]]),ISNUMBER(data_to_clean[[#This Row],[founded]]),ISNUMBER(data_to_clean[[#This Row],[yrs_on_list]]))</f>
        <v>1</v>
      </c>
    </row>
    <row r="2305" spans="1:17" x14ac:dyDescent="0.25">
      <c r="A2305">
        <v>2298</v>
      </c>
      <c r="B2305" t="s">
        <v>8572</v>
      </c>
      <c r="C2305" t="s">
        <v>22</v>
      </c>
      <c r="D2305" t="str">
        <f>VLOOKUP(data_to_clean[[#This Row],[state]],abbreviation_table[],2,FALSE)</f>
        <v>Tennessee</v>
      </c>
      <c r="E2305" t="s">
        <v>269</v>
      </c>
      <c r="F2305" t="str">
        <f>TRIM(LEFT(data_to_clean[[#This Row],[revenue]],FIND(" ",data_to_clean[[#This Row],[revenue]])))</f>
        <v>7</v>
      </c>
      <c r="G2305" t="str">
        <f>RIGHT(data_to_clean[[#This Row],[revenue]],LEN(data_to_clean[[#This Row],[revenue]])-FIND(" ",data_to_clean[[#This Row],[revenue]]))</f>
        <v>Million</v>
      </c>
      <c r="H2305" s="7">
        <f>VALUE(IF(data_to_clean[[#This Row],[multiplicity]]="Million",_xlfn.CONCAT(SUBSTITUTE(data_to_clean[[#This Row],[number]],".",""),"00000"),_xlfn.CONCAT(SUBSTITUTE(data_to_clean[[#This Row],[number]],".",""),"00000000")))</f>
        <v>700000</v>
      </c>
      <c r="I2305" t="s">
        <v>8574</v>
      </c>
      <c r="J2305">
        <f>ROUND(VALUE(SUBSTITUTE(data_to_clean[[#This Row],[growth_%]],".",",")),0)</f>
        <v>175</v>
      </c>
      <c r="K2305" t="s">
        <v>233</v>
      </c>
      <c r="L2305">
        <v>55</v>
      </c>
      <c r="M2305">
        <v>22</v>
      </c>
      <c r="N2305">
        <v>2007</v>
      </c>
      <c r="O2305">
        <v>3</v>
      </c>
      <c r="P2305" t="s">
        <v>7292</v>
      </c>
      <c r="Q2305" t="b">
        <f>AND(ISNUMBER(data_to_clean[[#This Row],[revenue_formatted]]),ISNUMBER(data_to_clean[[#This Row],[growth_formatted_%]]),ISNUMBER(data_to_clean[[#This Row],[workers]]),ISNUMBER(data_to_clean[[#This Row],[previous_workers]]),ISNUMBER(data_to_clean[[#This Row],[founded]]),ISNUMBER(data_to_clean[[#This Row],[yrs_on_list]]))</f>
        <v>1</v>
      </c>
    </row>
    <row r="2306" spans="1:17" x14ac:dyDescent="0.25">
      <c r="A2306">
        <v>2299</v>
      </c>
      <c r="B2306" t="s">
        <v>8575</v>
      </c>
      <c r="C2306" t="s">
        <v>52</v>
      </c>
      <c r="D2306" t="str">
        <f>VLOOKUP(data_to_clean[[#This Row],[state]],abbreviation_table[],2,FALSE)</f>
        <v>Florida</v>
      </c>
      <c r="E2306" t="s">
        <v>278</v>
      </c>
      <c r="F2306" t="str">
        <f>TRIM(LEFT(data_to_clean[[#This Row],[revenue]],FIND(" ",data_to_clean[[#This Row],[revenue]])))</f>
        <v>6.2</v>
      </c>
      <c r="G2306" t="str">
        <f>RIGHT(data_to_clean[[#This Row],[revenue]],LEN(data_to_clean[[#This Row],[revenue]])-FIND(" ",data_to_clean[[#This Row],[revenue]]))</f>
        <v>Million</v>
      </c>
      <c r="H2306" s="7">
        <f>VALUE(IF(data_to_clean[[#This Row],[multiplicity]]="Million",_xlfn.CONCAT(SUBSTITUTE(data_to_clean[[#This Row],[number]],".",""),"00000"),_xlfn.CONCAT(SUBSTITUTE(data_to_clean[[#This Row],[number]],".",""),"00000000")))</f>
        <v>6200000</v>
      </c>
      <c r="I2306" t="s">
        <v>8577</v>
      </c>
      <c r="J2306">
        <f>ROUND(VALUE(SUBSTITUTE(data_to_clean[[#This Row],[growth_%]],".",",")),0)</f>
        <v>175</v>
      </c>
      <c r="K2306" t="s">
        <v>211</v>
      </c>
      <c r="L2306">
        <v>23</v>
      </c>
      <c r="M2306">
        <v>5</v>
      </c>
      <c r="N2306">
        <v>2014</v>
      </c>
      <c r="O2306">
        <v>2</v>
      </c>
      <c r="P2306" t="s">
        <v>1019</v>
      </c>
      <c r="Q2306" t="b">
        <f>AND(ISNUMBER(data_to_clean[[#This Row],[revenue_formatted]]),ISNUMBER(data_to_clean[[#This Row],[growth_formatted_%]]),ISNUMBER(data_to_clean[[#This Row],[workers]]),ISNUMBER(data_to_clean[[#This Row],[previous_workers]]),ISNUMBER(data_to_clean[[#This Row],[founded]]),ISNUMBER(data_to_clean[[#This Row],[yrs_on_list]]))</f>
        <v>1</v>
      </c>
    </row>
    <row r="2307" spans="1:17" x14ac:dyDescent="0.25">
      <c r="A2307">
        <v>2300</v>
      </c>
      <c r="B2307" t="s">
        <v>8578</v>
      </c>
      <c r="C2307" t="s">
        <v>119</v>
      </c>
      <c r="D2307" t="str">
        <f>VLOOKUP(data_to_clean[[#This Row],[state]],abbreviation_table[],2,FALSE)</f>
        <v>Georgia</v>
      </c>
      <c r="E2307" t="s">
        <v>1665</v>
      </c>
      <c r="F2307" t="str">
        <f>TRIM(LEFT(data_to_clean[[#This Row],[revenue]],FIND(" ",data_to_clean[[#This Row],[revenue]])))</f>
        <v>21.7</v>
      </c>
      <c r="G2307" t="str">
        <f>RIGHT(data_to_clean[[#This Row],[revenue]],LEN(data_to_clean[[#This Row],[revenue]])-FIND(" ",data_to_clean[[#This Row],[revenue]]))</f>
        <v>Million</v>
      </c>
      <c r="H2307" s="7">
        <f>VALUE(IF(data_to_clean[[#This Row],[multiplicity]]="Million",_xlfn.CONCAT(SUBSTITUTE(data_to_clean[[#This Row],[number]],".",""),"00000"),_xlfn.CONCAT(SUBSTITUTE(data_to_clean[[#This Row],[number]],".",""),"00000000")))</f>
        <v>21700000</v>
      </c>
      <c r="I2307" t="s">
        <v>8580</v>
      </c>
      <c r="J2307">
        <f>ROUND(VALUE(SUBSTITUTE(data_to_clean[[#This Row],[growth_%]],".",",")),0)</f>
        <v>175</v>
      </c>
      <c r="K2307" t="s">
        <v>18</v>
      </c>
      <c r="L2307">
        <v>83</v>
      </c>
      <c r="M2307">
        <v>25</v>
      </c>
      <c r="N2307">
        <v>1999</v>
      </c>
      <c r="O2307">
        <v>8</v>
      </c>
      <c r="P2307" t="s">
        <v>8581</v>
      </c>
      <c r="Q2307" t="b">
        <f>AND(ISNUMBER(data_to_clean[[#This Row],[revenue_formatted]]),ISNUMBER(data_to_clean[[#This Row],[growth_formatted_%]]),ISNUMBER(data_to_clean[[#This Row],[workers]]),ISNUMBER(data_to_clean[[#This Row],[previous_workers]]),ISNUMBER(data_to_clean[[#This Row],[founded]]),ISNUMBER(data_to_clean[[#This Row],[yrs_on_list]]))</f>
        <v>1</v>
      </c>
    </row>
    <row r="2308" spans="1:17" x14ac:dyDescent="0.25">
      <c r="A2308">
        <v>2301</v>
      </c>
      <c r="B2308" t="s">
        <v>8582</v>
      </c>
      <c r="C2308" t="s">
        <v>166</v>
      </c>
      <c r="D2308" t="str">
        <f>VLOOKUP(data_to_clean[[#This Row],[state]],abbreviation_table[],2,FALSE)</f>
        <v>Utah</v>
      </c>
      <c r="E2308" t="s">
        <v>8584</v>
      </c>
      <c r="F2308" t="str">
        <f>TRIM(LEFT(data_to_clean[[#This Row],[revenue]],FIND(" ",data_to_clean[[#This Row],[revenue]])))</f>
        <v>112.6</v>
      </c>
      <c r="G2308" t="str">
        <f>RIGHT(data_to_clean[[#This Row],[revenue]],LEN(data_to_clean[[#This Row],[revenue]])-FIND(" ",data_to_clean[[#This Row],[revenue]]))</f>
        <v>Million</v>
      </c>
      <c r="H2308" s="7">
        <f>VALUE(IF(data_to_clean[[#This Row],[multiplicity]]="Million",_xlfn.CONCAT(SUBSTITUTE(data_to_clean[[#This Row],[number]],".",""),"00000"),_xlfn.CONCAT(SUBSTITUTE(data_to_clean[[#This Row],[number]],".",""),"00000000")))</f>
        <v>112600000</v>
      </c>
      <c r="I2308" t="s">
        <v>8585</v>
      </c>
      <c r="J2308">
        <f>ROUND(VALUE(SUBSTITUTE(data_to_clean[[#This Row],[growth_%]],".",",")),0)</f>
        <v>175</v>
      </c>
      <c r="K2308" t="s">
        <v>55</v>
      </c>
      <c r="L2308">
        <v>734</v>
      </c>
      <c r="M2308">
        <v>411</v>
      </c>
      <c r="N2308">
        <v>2008</v>
      </c>
      <c r="O2308">
        <v>7</v>
      </c>
      <c r="P2308" t="s">
        <v>1734</v>
      </c>
      <c r="Q2308" t="b">
        <f>AND(ISNUMBER(data_to_clean[[#This Row],[revenue_formatted]]),ISNUMBER(data_to_clean[[#This Row],[growth_formatted_%]]),ISNUMBER(data_to_clean[[#This Row],[workers]]),ISNUMBER(data_to_clean[[#This Row],[previous_workers]]),ISNUMBER(data_to_clean[[#This Row],[founded]]),ISNUMBER(data_to_clean[[#This Row],[yrs_on_list]]))</f>
        <v>1</v>
      </c>
    </row>
    <row r="2309" spans="1:17" x14ac:dyDescent="0.25">
      <c r="A2309">
        <v>2302</v>
      </c>
      <c r="B2309" t="s">
        <v>8586</v>
      </c>
      <c r="C2309" t="s">
        <v>45</v>
      </c>
      <c r="D2309" t="str">
        <f>VLOOKUP(data_to_clean[[#This Row],[state]],abbreviation_table[],2,FALSE)</f>
        <v>Pennsylvania</v>
      </c>
      <c r="E2309" t="s">
        <v>537</v>
      </c>
      <c r="F2309" t="str">
        <f>TRIM(LEFT(data_to_clean[[#This Row],[revenue]],FIND(" ",data_to_clean[[#This Row],[revenue]])))</f>
        <v>13.7</v>
      </c>
      <c r="G2309" t="str">
        <f>RIGHT(data_to_clean[[#This Row],[revenue]],LEN(data_to_clean[[#This Row],[revenue]])-FIND(" ",data_to_clean[[#This Row],[revenue]]))</f>
        <v>Million</v>
      </c>
      <c r="H2309" s="7">
        <f>VALUE(IF(data_to_clean[[#This Row],[multiplicity]]="Million",_xlfn.CONCAT(SUBSTITUTE(data_to_clean[[#This Row],[number]],".",""),"00000"),_xlfn.CONCAT(SUBSTITUTE(data_to_clean[[#This Row],[number]],".",""),"00000000")))</f>
        <v>13700000</v>
      </c>
      <c r="I2309" t="s">
        <v>8588</v>
      </c>
      <c r="J2309">
        <f>ROUND(VALUE(SUBSTITUTE(data_to_clean[[#This Row],[growth_%]],".",",")),0)</f>
        <v>175</v>
      </c>
      <c r="K2309" t="s">
        <v>233</v>
      </c>
      <c r="L2309">
        <v>25</v>
      </c>
      <c r="M2309">
        <v>4</v>
      </c>
      <c r="N2309">
        <v>2010</v>
      </c>
      <c r="O2309">
        <v>4</v>
      </c>
      <c r="P2309" t="s">
        <v>8589</v>
      </c>
      <c r="Q2309" t="b">
        <f>AND(ISNUMBER(data_to_clean[[#This Row],[revenue_formatted]]),ISNUMBER(data_to_clean[[#This Row],[growth_formatted_%]]),ISNUMBER(data_to_clean[[#This Row],[workers]]),ISNUMBER(data_to_clean[[#This Row],[previous_workers]]),ISNUMBER(data_to_clean[[#This Row],[founded]]),ISNUMBER(data_to_clean[[#This Row],[yrs_on_list]]))</f>
        <v>1</v>
      </c>
    </row>
    <row r="2310" spans="1:17" x14ac:dyDescent="0.25">
      <c r="A2310">
        <v>2303</v>
      </c>
      <c r="B2310" t="s">
        <v>8590</v>
      </c>
      <c r="C2310" t="s">
        <v>80</v>
      </c>
      <c r="D2310" t="str">
        <f>VLOOKUP(data_to_clean[[#This Row],[state]],abbreviation_table[],2,FALSE)</f>
        <v>California</v>
      </c>
      <c r="E2310" t="s">
        <v>7156</v>
      </c>
      <c r="F2310" t="str">
        <f>TRIM(LEFT(data_to_clean[[#This Row],[revenue]],FIND(" ",data_to_clean[[#This Row],[revenue]])))</f>
        <v>35.2</v>
      </c>
      <c r="G2310" t="str">
        <f>RIGHT(data_to_clean[[#This Row],[revenue]],LEN(data_to_clean[[#This Row],[revenue]])-FIND(" ",data_to_clean[[#This Row],[revenue]]))</f>
        <v>Million</v>
      </c>
      <c r="H2310" s="7">
        <f>VALUE(IF(data_to_clean[[#This Row],[multiplicity]]="Million",_xlfn.CONCAT(SUBSTITUTE(data_to_clean[[#This Row],[number]],".",""),"00000"),_xlfn.CONCAT(SUBSTITUTE(data_to_clean[[#This Row],[number]],".",""),"00000000")))</f>
        <v>35200000</v>
      </c>
      <c r="I2310" t="s">
        <v>8592</v>
      </c>
      <c r="J2310">
        <f>ROUND(VALUE(SUBSTITUTE(data_to_clean[[#This Row],[growth_%]],".",",")),0)</f>
        <v>175</v>
      </c>
      <c r="K2310" t="s">
        <v>55</v>
      </c>
      <c r="L2310">
        <v>70</v>
      </c>
      <c r="M2310">
        <v>30</v>
      </c>
      <c r="N2310">
        <v>2012</v>
      </c>
      <c r="O2310">
        <v>3</v>
      </c>
      <c r="P2310" t="s">
        <v>1130</v>
      </c>
      <c r="Q2310" t="b">
        <f>AND(ISNUMBER(data_to_clean[[#This Row],[revenue_formatted]]),ISNUMBER(data_to_clean[[#This Row],[growth_formatted_%]]),ISNUMBER(data_to_clean[[#This Row],[workers]]),ISNUMBER(data_to_clean[[#This Row],[previous_workers]]),ISNUMBER(data_to_clean[[#This Row],[founded]]),ISNUMBER(data_to_clean[[#This Row],[yrs_on_list]]))</f>
        <v>1</v>
      </c>
    </row>
    <row r="2311" spans="1:17" x14ac:dyDescent="0.25">
      <c r="A2311">
        <v>2304</v>
      </c>
      <c r="B2311" t="s">
        <v>8593</v>
      </c>
      <c r="C2311" t="s">
        <v>86</v>
      </c>
      <c r="D2311" t="str">
        <f>VLOOKUP(data_to_clean[[#This Row],[state]],abbreviation_table[],2,FALSE)</f>
        <v>Colorado</v>
      </c>
      <c r="E2311" t="s">
        <v>951</v>
      </c>
      <c r="F2311" t="str">
        <f>TRIM(LEFT(data_to_clean[[#This Row],[revenue]],FIND(" ",data_to_clean[[#This Row],[revenue]])))</f>
        <v>32.9</v>
      </c>
      <c r="G2311" t="str">
        <f>RIGHT(data_to_clean[[#This Row],[revenue]],LEN(data_to_clean[[#This Row],[revenue]])-FIND(" ",data_to_clean[[#This Row],[revenue]]))</f>
        <v>Million</v>
      </c>
      <c r="H2311" s="7">
        <f>VALUE(IF(data_to_clean[[#This Row],[multiplicity]]="Million",_xlfn.CONCAT(SUBSTITUTE(data_to_clean[[#This Row],[number]],".",""),"00000"),_xlfn.CONCAT(SUBSTITUTE(data_to_clean[[#This Row],[number]],".",""),"00000000")))</f>
        <v>32900000</v>
      </c>
      <c r="I2311" t="s">
        <v>8595</v>
      </c>
      <c r="J2311">
        <f>ROUND(VALUE(SUBSTITUTE(data_to_clean[[#This Row],[growth_%]],".",",")),0)</f>
        <v>175</v>
      </c>
      <c r="K2311" t="s">
        <v>33</v>
      </c>
      <c r="L2311">
        <v>26</v>
      </c>
      <c r="M2311">
        <v>9</v>
      </c>
      <c r="N2311">
        <v>2003</v>
      </c>
      <c r="O2311">
        <v>3</v>
      </c>
      <c r="P2311" t="s">
        <v>89</v>
      </c>
      <c r="Q2311" t="b">
        <f>AND(ISNUMBER(data_to_clean[[#This Row],[revenue_formatted]]),ISNUMBER(data_to_clean[[#This Row],[growth_formatted_%]]),ISNUMBER(data_to_clean[[#This Row],[workers]]),ISNUMBER(data_to_clean[[#This Row],[previous_workers]]),ISNUMBER(data_to_clean[[#This Row],[founded]]),ISNUMBER(data_to_clean[[#This Row],[yrs_on_list]]))</f>
        <v>1</v>
      </c>
    </row>
    <row r="2312" spans="1:17" x14ac:dyDescent="0.25">
      <c r="A2312">
        <v>2305</v>
      </c>
      <c r="B2312" t="s">
        <v>8596</v>
      </c>
      <c r="C2312" t="s">
        <v>119</v>
      </c>
      <c r="D2312" t="str">
        <f>VLOOKUP(data_to_clean[[#This Row],[state]],abbreviation_table[],2,FALSE)</f>
        <v>Georgia</v>
      </c>
      <c r="E2312" t="s">
        <v>493</v>
      </c>
      <c r="F2312" t="str">
        <f>TRIM(LEFT(data_to_clean[[#This Row],[revenue]],FIND(" ",data_to_clean[[#This Row],[revenue]])))</f>
        <v>3.9</v>
      </c>
      <c r="G2312" t="str">
        <f>RIGHT(data_to_clean[[#This Row],[revenue]],LEN(data_to_clean[[#This Row],[revenue]])-FIND(" ",data_to_clean[[#This Row],[revenue]]))</f>
        <v>Million</v>
      </c>
      <c r="H2312" s="7">
        <f>VALUE(IF(data_to_clean[[#This Row],[multiplicity]]="Million",_xlfn.CONCAT(SUBSTITUTE(data_to_clean[[#This Row],[number]],".",""),"00000"),_xlfn.CONCAT(SUBSTITUTE(data_to_clean[[#This Row],[number]],".",""),"00000000")))</f>
        <v>3900000</v>
      </c>
      <c r="I2312" t="s">
        <v>8598</v>
      </c>
      <c r="J2312">
        <f>ROUND(VALUE(SUBSTITUTE(data_to_clean[[#This Row],[growth_%]],".",",")),0)</f>
        <v>175</v>
      </c>
      <c r="K2312" t="s">
        <v>156</v>
      </c>
      <c r="L2312">
        <v>40</v>
      </c>
      <c r="M2312">
        <v>27</v>
      </c>
      <c r="N2312">
        <v>2010</v>
      </c>
      <c r="O2312">
        <v>3</v>
      </c>
      <c r="P2312" t="s">
        <v>122</v>
      </c>
      <c r="Q2312" t="b">
        <f>AND(ISNUMBER(data_to_clean[[#This Row],[revenue_formatted]]),ISNUMBER(data_to_clean[[#This Row],[growth_formatted_%]]),ISNUMBER(data_to_clean[[#This Row],[workers]]),ISNUMBER(data_to_clean[[#This Row],[previous_workers]]),ISNUMBER(data_to_clean[[#This Row],[founded]]),ISNUMBER(data_to_clean[[#This Row],[yrs_on_list]]))</f>
        <v>1</v>
      </c>
    </row>
    <row r="2313" spans="1:17" x14ac:dyDescent="0.25">
      <c r="A2313">
        <v>2306</v>
      </c>
      <c r="B2313" t="s">
        <v>8599</v>
      </c>
      <c r="C2313" t="s">
        <v>105</v>
      </c>
      <c r="D2313" t="str">
        <f>VLOOKUP(data_to_clean[[#This Row],[state]],abbreviation_table[],2,FALSE)</f>
        <v>New York</v>
      </c>
      <c r="E2313" t="s">
        <v>287</v>
      </c>
      <c r="F2313" t="str">
        <f>TRIM(LEFT(data_to_clean[[#This Row],[revenue]],FIND(" ",data_to_clean[[#This Row],[revenue]])))</f>
        <v>6.3</v>
      </c>
      <c r="G2313" t="str">
        <f>RIGHT(data_to_clean[[#This Row],[revenue]],LEN(data_to_clean[[#This Row],[revenue]])-FIND(" ",data_to_clean[[#This Row],[revenue]]))</f>
        <v>Million</v>
      </c>
      <c r="H2313" s="7">
        <f>VALUE(IF(data_to_clean[[#This Row],[multiplicity]]="Million",_xlfn.CONCAT(SUBSTITUTE(data_to_clean[[#This Row],[number]],".",""),"00000"),_xlfn.CONCAT(SUBSTITUTE(data_to_clean[[#This Row],[number]],".",""),"00000000")))</f>
        <v>6300000</v>
      </c>
      <c r="I2313" t="s">
        <v>8601</v>
      </c>
      <c r="J2313">
        <f>ROUND(VALUE(SUBSTITUTE(data_to_clean[[#This Row],[growth_%]],".",",")),0)</f>
        <v>174</v>
      </c>
      <c r="K2313" t="s">
        <v>211</v>
      </c>
      <c r="L2313">
        <v>18</v>
      </c>
      <c r="M2313">
        <v>8</v>
      </c>
      <c r="N2313">
        <v>2011</v>
      </c>
      <c r="O2313">
        <v>4</v>
      </c>
      <c r="P2313" t="s">
        <v>8602</v>
      </c>
      <c r="Q2313" t="b">
        <f>AND(ISNUMBER(data_to_clean[[#This Row],[revenue_formatted]]),ISNUMBER(data_to_clean[[#This Row],[growth_formatted_%]]),ISNUMBER(data_to_clean[[#This Row],[workers]]),ISNUMBER(data_to_clean[[#This Row],[previous_workers]]),ISNUMBER(data_to_clean[[#This Row],[founded]]),ISNUMBER(data_to_clean[[#This Row],[yrs_on_list]]))</f>
        <v>1</v>
      </c>
    </row>
    <row r="2314" spans="1:17" x14ac:dyDescent="0.25">
      <c r="A2314">
        <v>2307</v>
      </c>
      <c r="B2314" t="s">
        <v>8603</v>
      </c>
      <c r="C2314" t="s">
        <v>52</v>
      </c>
      <c r="D2314" t="str">
        <f>VLOOKUP(data_to_clean[[#This Row],[state]],abbreviation_table[],2,FALSE)</f>
        <v>Florida</v>
      </c>
      <c r="E2314" t="s">
        <v>493</v>
      </c>
      <c r="F2314" t="str">
        <f>TRIM(LEFT(data_to_clean[[#This Row],[revenue]],FIND(" ",data_to_clean[[#This Row],[revenue]])))</f>
        <v>3.9</v>
      </c>
      <c r="G2314" t="str">
        <f>RIGHT(data_to_clean[[#This Row],[revenue]],LEN(data_to_clean[[#This Row],[revenue]])-FIND(" ",data_to_clean[[#This Row],[revenue]]))</f>
        <v>Million</v>
      </c>
      <c r="H2314" s="7">
        <f>VALUE(IF(data_to_clean[[#This Row],[multiplicity]]="Million",_xlfn.CONCAT(SUBSTITUTE(data_to_clean[[#This Row],[number]],".",""),"00000"),_xlfn.CONCAT(SUBSTITUTE(data_to_clean[[#This Row],[number]],".",""),"00000000")))</f>
        <v>3900000</v>
      </c>
      <c r="I2314" t="s">
        <v>8605</v>
      </c>
      <c r="J2314">
        <f>ROUND(VALUE(SUBSTITUTE(data_to_clean[[#This Row],[growth_%]],".",",")),0)</f>
        <v>174</v>
      </c>
      <c r="K2314" t="s">
        <v>336</v>
      </c>
      <c r="L2314">
        <v>10</v>
      </c>
      <c r="M2314">
        <v>8</v>
      </c>
      <c r="N2314">
        <v>2009</v>
      </c>
      <c r="O2314">
        <v>3</v>
      </c>
      <c r="P2314" t="s">
        <v>373</v>
      </c>
      <c r="Q2314" t="b">
        <f>AND(ISNUMBER(data_to_clean[[#This Row],[revenue_formatted]]),ISNUMBER(data_to_clean[[#This Row],[growth_formatted_%]]),ISNUMBER(data_to_clean[[#This Row],[workers]]),ISNUMBER(data_to_clean[[#This Row],[previous_workers]]),ISNUMBER(data_to_clean[[#This Row],[founded]]),ISNUMBER(data_to_clean[[#This Row],[yrs_on_list]]))</f>
        <v>1</v>
      </c>
    </row>
    <row r="2315" spans="1:17" x14ac:dyDescent="0.25">
      <c r="A2315">
        <v>2308</v>
      </c>
      <c r="B2315" t="s">
        <v>8606</v>
      </c>
      <c r="C2315" t="s">
        <v>30</v>
      </c>
      <c r="D2315" t="str">
        <f>VLOOKUP(data_to_clean[[#This Row],[state]],abbreviation_table[],2,FALSE)</f>
        <v>Texas</v>
      </c>
      <c r="E2315" t="s">
        <v>3524</v>
      </c>
      <c r="F2315" t="str">
        <f>TRIM(LEFT(data_to_clean[[#This Row],[revenue]],FIND(" ",data_to_clean[[#This Row],[revenue]])))</f>
        <v>11.2</v>
      </c>
      <c r="G2315" t="str">
        <f>RIGHT(data_to_clean[[#This Row],[revenue]],LEN(data_to_clean[[#This Row],[revenue]])-FIND(" ",data_to_clean[[#This Row],[revenue]]))</f>
        <v>Million</v>
      </c>
      <c r="H2315" s="7">
        <f>VALUE(IF(data_to_clean[[#This Row],[multiplicity]]="Million",_xlfn.CONCAT(SUBSTITUTE(data_to_clean[[#This Row],[number]],".",""),"00000"),_xlfn.CONCAT(SUBSTITUTE(data_to_clean[[#This Row],[number]],".",""),"00000000")))</f>
        <v>11200000</v>
      </c>
      <c r="I2315" t="s">
        <v>8608</v>
      </c>
      <c r="J2315">
        <f>ROUND(VALUE(SUBSTITUTE(data_to_clean[[#This Row],[growth_%]],".",",")),0)</f>
        <v>174</v>
      </c>
      <c r="K2315" t="s">
        <v>308</v>
      </c>
      <c r="L2315">
        <v>200</v>
      </c>
      <c r="M2315">
        <v>40</v>
      </c>
      <c r="N2315">
        <v>2009</v>
      </c>
      <c r="O2315">
        <v>1</v>
      </c>
      <c r="P2315" t="s">
        <v>470</v>
      </c>
      <c r="Q2315" t="b">
        <f>AND(ISNUMBER(data_to_clean[[#This Row],[revenue_formatted]]),ISNUMBER(data_to_clean[[#This Row],[growth_formatted_%]]),ISNUMBER(data_to_clean[[#This Row],[workers]]),ISNUMBER(data_to_clean[[#This Row],[previous_workers]]),ISNUMBER(data_to_clean[[#This Row],[founded]]),ISNUMBER(data_to_clean[[#This Row],[yrs_on_list]]))</f>
        <v>1</v>
      </c>
    </row>
    <row r="2316" spans="1:17" x14ac:dyDescent="0.25">
      <c r="A2316">
        <v>2309</v>
      </c>
      <c r="B2316" t="s">
        <v>8609</v>
      </c>
      <c r="C2316" t="s">
        <v>30</v>
      </c>
      <c r="D2316" t="str">
        <f>VLOOKUP(data_to_clean[[#This Row],[state]],abbreviation_table[],2,FALSE)</f>
        <v>Texas</v>
      </c>
      <c r="E2316" t="s">
        <v>8611</v>
      </c>
      <c r="F2316" t="str">
        <f>TRIM(LEFT(data_to_clean[[#This Row],[revenue]],FIND(" ",data_to_clean[[#This Row],[revenue]])))</f>
        <v>157.6</v>
      </c>
      <c r="G2316" t="str">
        <f>RIGHT(data_to_clean[[#This Row],[revenue]],LEN(data_to_clean[[#This Row],[revenue]])-FIND(" ",data_to_clean[[#This Row],[revenue]]))</f>
        <v>Million</v>
      </c>
      <c r="H2316" s="7">
        <f>VALUE(IF(data_to_clean[[#This Row],[multiplicity]]="Million",_xlfn.CONCAT(SUBSTITUTE(data_to_clean[[#This Row],[number]],".",""),"00000"),_xlfn.CONCAT(SUBSTITUTE(data_to_clean[[#This Row],[number]],".",""),"00000000")))</f>
        <v>157600000</v>
      </c>
      <c r="I2316" t="s">
        <v>8612</v>
      </c>
      <c r="J2316">
        <f>ROUND(VALUE(SUBSTITUTE(data_to_clean[[#This Row],[growth_%]],".",",")),0)</f>
        <v>174</v>
      </c>
      <c r="K2316" t="s">
        <v>18</v>
      </c>
      <c r="L2316">
        <v>80</v>
      </c>
      <c r="M2316">
        <v>40</v>
      </c>
      <c r="N2316">
        <v>1998</v>
      </c>
      <c r="O2316">
        <v>1</v>
      </c>
      <c r="P2316" t="s">
        <v>251</v>
      </c>
      <c r="Q2316" t="b">
        <f>AND(ISNUMBER(data_to_clean[[#This Row],[revenue_formatted]]),ISNUMBER(data_to_clean[[#This Row],[growth_formatted_%]]),ISNUMBER(data_to_clean[[#This Row],[workers]]),ISNUMBER(data_to_clean[[#This Row],[previous_workers]]),ISNUMBER(data_to_clean[[#This Row],[founded]]),ISNUMBER(data_to_clean[[#This Row],[yrs_on_list]]))</f>
        <v>1</v>
      </c>
    </row>
    <row r="2317" spans="1:17" x14ac:dyDescent="0.25">
      <c r="A2317">
        <v>2310</v>
      </c>
      <c r="B2317" t="s">
        <v>8613</v>
      </c>
      <c r="C2317" t="s">
        <v>30</v>
      </c>
      <c r="D2317" t="str">
        <f>VLOOKUP(data_to_clean[[#This Row],[state]],abbreviation_table[],2,FALSE)</f>
        <v>Texas</v>
      </c>
      <c r="E2317" t="s">
        <v>699</v>
      </c>
      <c r="F2317" t="str">
        <f>TRIM(LEFT(data_to_clean[[#This Row],[revenue]],FIND(" ",data_to_clean[[#This Row],[revenue]])))</f>
        <v>4</v>
      </c>
      <c r="G2317" t="str">
        <f>RIGHT(data_to_clean[[#This Row],[revenue]],LEN(data_to_clean[[#This Row],[revenue]])-FIND(" ",data_to_clean[[#This Row],[revenue]]))</f>
        <v>Million</v>
      </c>
      <c r="H2317" s="7">
        <f>VALUE(IF(data_to_clean[[#This Row],[multiplicity]]="Million",_xlfn.CONCAT(SUBSTITUTE(data_to_clean[[#This Row],[number]],".",""),"00000"),_xlfn.CONCAT(SUBSTITUTE(data_to_clean[[#This Row],[number]],".",""),"00000000")))</f>
        <v>400000</v>
      </c>
      <c r="I2317" t="s">
        <v>8615</v>
      </c>
      <c r="J2317">
        <f>ROUND(VALUE(SUBSTITUTE(data_to_clean[[#This Row],[growth_%]],".",",")),0)</f>
        <v>174</v>
      </c>
      <c r="K2317" t="s">
        <v>271</v>
      </c>
      <c r="L2317">
        <v>40</v>
      </c>
      <c r="M2317">
        <v>19</v>
      </c>
      <c r="N2317">
        <v>2011</v>
      </c>
      <c r="O2317">
        <v>2</v>
      </c>
      <c r="P2317" t="s">
        <v>258</v>
      </c>
      <c r="Q2317" t="b">
        <f>AND(ISNUMBER(data_to_clean[[#This Row],[revenue_formatted]]),ISNUMBER(data_to_clean[[#This Row],[growth_formatted_%]]),ISNUMBER(data_to_clean[[#This Row],[workers]]),ISNUMBER(data_to_clean[[#This Row],[previous_workers]]),ISNUMBER(data_to_clean[[#This Row],[founded]]),ISNUMBER(data_to_clean[[#This Row],[yrs_on_list]]))</f>
        <v>1</v>
      </c>
    </row>
    <row r="2318" spans="1:17" x14ac:dyDescent="0.25">
      <c r="A2318">
        <v>2310</v>
      </c>
      <c r="B2318" t="s">
        <v>8616</v>
      </c>
      <c r="C2318" t="s">
        <v>30</v>
      </c>
      <c r="D2318" t="str">
        <f>VLOOKUP(data_to_clean[[#This Row],[state]],abbreviation_table[],2,FALSE)</f>
        <v>Texas</v>
      </c>
      <c r="E2318" t="s">
        <v>2516</v>
      </c>
      <c r="F2318" t="str">
        <f>TRIM(LEFT(data_to_clean[[#This Row],[revenue]],FIND(" ",data_to_clean[[#This Row],[revenue]])))</f>
        <v>14.9</v>
      </c>
      <c r="G2318" t="str">
        <f>RIGHT(data_to_clean[[#This Row],[revenue]],LEN(data_to_clean[[#This Row],[revenue]])-FIND(" ",data_to_clean[[#This Row],[revenue]]))</f>
        <v>Million</v>
      </c>
      <c r="H2318" s="7">
        <f>VALUE(IF(data_to_clean[[#This Row],[multiplicity]]="Million",_xlfn.CONCAT(SUBSTITUTE(data_to_clean[[#This Row],[number]],".",""),"00000"),_xlfn.CONCAT(SUBSTITUTE(data_to_clean[[#This Row],[number]],".",""),"00000000")))</f>
        <v>14900000</v>
      </c>
      <c r="I2318" t="s">
        <v>8618</v>
      </c>
      <c r="J2318">
        <f>ROUND(VALUE(SUBSTITUTE(data_to_clean[[#This Row],[growth_%]],".",",")),0)</f>
        <v>174</v>
      </c>
      <c r="K2318" t="s">
        <v>18</v>
      </c>
      <c r="L2318">
        <v>30</v>
      </c>
      <c r="M2318">
        <v>18</v>
      </c>
      <c r="N2318">
        <v>1995</v>
      </c>
      <c r="O2318">
        <v>2</v>
      </c>
      <c r="P2318" t="s">
        <v>258</v>
      </c>
      <c r="Q2318" t="b">
        <f>AND(ISNUMBER(data_to_clean[[#This Row],[revenue_formatted]]),ISNUMBER(data_to_clean[[#This Row],[growth_formatted_%]]),ISNUMBER(data_to_clean[[#This Row],[workers]]),ISNUMBER(data_to_clean[[#This Row],[previous_workers]]),ISNUMBER(data_to_clean[[#This Row],[founded]]),ISNUMBER(data_to_clean[[#This Row],[yrs_on_list]]))</f>
        <v>1</v>
      </c>
    </row>
    <row r="2319" spans="1:17" x14ac:dyDescent="0.25">
      <c r="A2319">
        <v>2311</v>
      </c>
      <c r="B2319" t="s">
        <v>8619</v>
      </c>
      <c r="C2319" t="s">
        <v>80</v>
      </c>
      <c r="D2319" t="str">
        <f>VLOOKUP(data_to_clean[[#This Row],[state]],abbreviation_table[],2,FALSE)</f>
        <v>California</v>
      </c>
      <c r="E2319" t="s">
        <v>1309</v>
      </c>
      <c r="F2319" t="str">
        <f>TRIM(LEFT(data_to_clean[[#This Row],[revenue]],FIND(" ",data_to_clean[[#This Row],[revenue]])))</f>
        <v>3.4</v>
      </c>
      <c r="G2319" t="str">
        <f>RIGHT(data_to_clean[[#This Row],[revenue]],LEN(data_to_clean[[#This Row],[revenue]])-FIND(" ",data_to_clean[[#This Row],[revenue]]))</f>
        <v>Million</v>
      </c>
      <c r="H2319" s="7">
        <f>VALUE(IF(data_to_clean[[#This Row],[multiplicity]]="Million",_xlfn.CONCAT(SUBSTITUTE(data_to_clean[[#This Row],[number]],".",""),"00000"),_xlfn.CONCAT(SUBSTITUTE(data_to_clean[[#This Row],[number]],".",""),"00000000")))</f>
        <v>3400000</v>
      </c>
      <c r="I2319" t="s">
        <v>8621</v>
      </c>
      <c r="J2319">
        <f>ROUND(VALUE(SUBSTITUTE(data_to_clean[[#This Row],[growth_%]],".",",")),0)</f>
        <v>174</v>
      </c>
      <c r="K2319" t="s">
        <v>187</v>
      </c>
      <c r="L2319">
        <v>5</v>
      </c>
      <c r="M2319">
        <v>1</v>
      </c>
      <c r="N2319">
        <v>2012</v>
      </c>
      <c r="O2319">
        <v>2</v>
      </c>
      <c r="P2319" t="s">
        <v>8622</v>
      </c>
      <c r="Q2319" t="b">
        <f>AND(ISNUMBER(data_to_clean[[#This Row],[revenue_formatted]]),ISNUMBER(data_to_clean[[#This Row],[growth_formatted_%]]),ISNUMBER(data_to_clean[[#This Row],[workers]]),ISNUMBER(data_to_clean[[#This Row],[previous_workers]]),ISNUMBER(data_to_clean[[#This Row],[founded]]),ISNUMBER(data_to_clean[[#This Row],[yrs_on_list]]))</f>
        <v>1</v>
      </c>
    </row>
    <row r="2320" spans="1:17" x14ac:dyDescent="0.25">
      <c r="A2320">
        <v>2312</v>
      </c>
      <c r="B2320" t="s">
        <v>8623</v>
      </c>
      <c r="C2320" t="s">
        <v>753</v>
      </c>
      <c r="D2320" t="str">
        <f>VLOOKUP(data_to_clean[[#This Row],[state]],abbreviation_table[],2,FALSE)</f>
        <v>Nevada</v>
      </c>
      <c r="E2320" t="s">
        <v>1207</v>
      </c>
      <c r="F2320" t="str">
        <f>TRIM(LEFT(data_to_clean[[#This Row],[revenue]],FIND(" ",data_to_clean[[#This Row],[revenue]])))</f>
        <v>10.1</v>
      </c>
      <c r="G2320" t="str">
        <f>RIGHT(data_to_clean[[#This Row],[revenue]],LEN(data_to_clean[[#This Row],[revenue]])-FIND(" ",data_to_clean[[#This Row],[revenue]]))</f>
        <v>Million</v>
      </c>
      <c r="H2320" s="7">
        <f>VALUE(IF(data_to_clean[[#This Row],[multiplicity]]="Million",_xlfn.CONCAT(SUBSTITUTE(data_to_clean[[#This Row],[number]],".",""),"00000"),_xlfn.CONCAT(SUBSTITUTE(data_to_clean[[#This Row],[number]],".",""),"00000000")))</f>
        <v>10100000</v>
      </c>
      <c r="I2320" t="s">
        <v>8625</v>
      </c>
      <c r="J2320">
        <f>ROUND(VALUE(SUBSTITUTE(data_to_clean[[#This Row],[growth_%]],".",",")),0)</f>
        <v>174</v>
      </c>
      <c r="K2320" t="s">
        <v>40</v>
      </c>
      <c r="L2320">
        <v>70</v>
      </c>
      <c r="M2320">
        <v>50</v>
      </c>
      <c r="N2320">
        <v>2002</v>
      </c>
      <c r="O2320">
        <v>2</v>
      </c>
      <c r="P2320" t="s">
        <v>757</v>
      </c>
      <c r="Q2320" t="b">
        <f>AND(ISNUMBER(data_to_clean[[#This Row],[revenue_formatted]]),ISNUMBER(data_to_clean[[#This Row],[growth_formatted_%]]),ISNUMBER(data_to_clean[[#This Row],[workers]]),ISNUMBER(data_to_clean[[#This Row],[previous_workers]]),ISNUMBER(data_to_clean[[#This Row],[founded]]),ISNUMBER(data_to_clean[[#This Row],[yrs_on_list]]))</f>
        <v>1</v>
      </c>
    </row>
    <row r="2321" spans="1:17" x14ac:dyDescent="0.25">
      <c r="A2321">
        <v>2313</v>
      </c>
      <c r="B2321" t="s">
        <v>8626</v>
      </c>
      <c r="C2321" t="s">
        <v>753</v>
      </c>
      <c r="D2321" t="str">
        <f>VLOOKUP(data_to_clean[[#This Row],[state]],abbreviation_table[],2,FALSE)</f>
        <v>Nevada</v>
      </c>
      <c r="E2321" t="s">
        <v>4798</v>
      </c>
      <c r="F2321" t="str">
        <f>TRIM(LEFT(data_to_clean[[#This Row],[revenue]],FIND(" ",data_to_clean[[#This Row],[revenue]])))</f>
        <v>13.5</v>
      </c>
      <c r="G2321" t="str">
        <f>RIGHT(data_to_clean[[#This Row],[revenue]],LEN(data_to_clean[[#This Row],[revenue]])-FIND(" ",data_to_clean[[#This Row],[revenue]]))</f>
        <v>Million</v>
      </c>
      <c r="H2321" s="7">
        <f>VALUE(IF(data_to_clean[[#This Row],[multiplicity]]="Million",_xlfn.CONCAT(SUBSTITUTE(data_to_clean[[#This Row],[number]],".",""),"00000"),_xlfn.CONCAT(SUBSTITUTE(data_to_clean[[#This Row],[number]],".",""),"00000000")))</f>
        <v>13500000</v>
      </c>
      <c r="I2321" t="s">
        <v>8628</v>
      </c>
      <c r="J2321">
        <f>ROUND(VALUE(SUBSTITUTE(data_to_clean[[#This Row],[growth_%]],".",",")),0)</f>
        <v>174</v>
      </c>
      <c r="K2321" t="s">
        <v>308</v>
      </c>
      <c r="L2321">
        <v>1353</v>
      </c>
      <c r="M2321">
        <v>750</v>
      </c>
      <c r="N2321">
        <v>2007</v>
      </c>
      <c r="O2321">
        <v>1</v>
      </c>
      <c r="P2321" t="s">
        <v>4698</v>
      </c>
      <c r="Q2321" t="b">
        <f>AND(ISNUMBER(data_to_clean[[#This Row],[revenue_formatted]]),ISNUMBER(data_to_clean[[#This Row],[growth_formatted_%]]),ISNUMBER(data_to_clean[[#This Row],[workers]]),ISNUMBER(data_to_clean[[#This Row],[previous_workers]]),ISNUMBER(data_to_clean[[#This Row],[founded]]),ISNUMBER(data_to_clean[[#This Row],[yrs_on_list]]))</f>
        <v>1</v>
      </c>
    </row>
    <row r="2322" spans="1:17" x14ac:dyDescent="0.25">
      <c r="A2322">
        <v>2314</v>
      </c>
      <c r="B2322" t="s">
        <v>8629</v>
      </c>
      <c r="C2322" t="s">
        <v>119</v>
      </c>
      <c r="D2322" t="str">
        <f>VLOOKUP(data_to_clean[[#This Row],[state]],abbreviation_table[],2,FALSE)</f>
        <v>Georgia</v>
      </c>
      <c r="E2322" t="s">
        <v>1612</v>
      </c>
      <c r="F2322" t="str">
        <f>TRIM(LEFT(data_to_clean[[#This Row],[revenue]],FIND(" ",data_to_clean[[#This Row],[revenue]])))</f>
        <v>5.9</v>
      </c>
      <c r="G2322" t="str">
        <f>RIGHT(data_to_clean[[#This Row],[revenue]],LEN(data_to_clean[[#This Row],[revenue]])-FIND(" ",data_to_clean[[#This Row],[revenue]]))</f>
        <v>Million</v>
      </c>
      <c r="H2322" s="7">
        <f>VALUE(IF(data_to_clean[[#This Row],[multiplicity]]="Million",_xlfn.CONCAT(SUBSTITUTE(data_to_clean[[#This Row],[number]],".",""),"00000"),_xlfn.CONCAT(SUBSTITUTE(data_to_clean[[#This Row],[number]],".",""),"00000000")))</f>
        <v>5900000</v>
      </c>
      <c r="I2322" t="s">
        <v>8631</v>
      </c>
      <c r="J2322">
        <f>ROUND(VALUE(SUBSTITUTE(data_to_clean[[#This Row],[growth_%]],".",",")),0)</f>
        <v>174</v>
      </c>
      <c r="K2322" t="s">
        <v>297</v>
      </c>
      <c r="L2322">
        <v>47</v>
      </c>
      <c r="M2322">
        <v>19</v>
      </c>
      <c r="N2322">
        <v>1995</v>
      </c>
      <c r="O2322">
        <v>3</v>
      </c>
      <c r="P2322" t="s">
        <v>1100</v>
      </c>
      <c r="Q2322" t="b">
        <f>AND(ISNUMBER(data_to_clean[[#This Row],[revenue_formatted]]),ISNUMBER(data_to_clean[[#This Row],[growth_formatted_%]]),ISNUMBER(data_to_clean[[#This Row],[workers]]),ISNUMBER(data_to_clean[[#This Row],[previous_workers]]),ISNUMBER(data_to_clean[[#This Row],[founded]]),ISNUMBER(data_to_clean[[#This Row],[yrs_on_list]]))</f>
        <v>1</v>
      </c>
    </row>
    <row r="2323" spans="1:17" x14ac:dyDescent="0.25">
      <c r="A2323">
        <v>2315</v>
      </c>
      <c r="B2323" t="s">
        <v>8632</v>
      </c>
      <c r="C2323" t="s">
        <v>74</v>
      </c>
      <c r="D2323" t="str">
        <f>VLOOKUP(data_to_clean[[#This Row],[state]],abbreviation_table[],2,FALSE)</f>
        <v>Ohio</v>
      </c>
      <c r="E2323" t="s">
        <v>875</v>
      </c>
      <c r="F2323" t="str">
        <f>TRIM(LEFT(data_to_clean[[#This Row],[revenue]],FIND(" ",data_to_clean[[#This Row],[revenue]])))</f>
        <v>14.2</v>
      </c>
      <c r="G2323" t="str">
        <f>RIGHT(data_to_clean[[#This Row],[revenue]],LEN(data_to_clean[[#This Row],[revenue]])-FIND(" ",data_to_clean[[#This Row],[revenue]]))</f>
        <v>Million</v>
      </c>
      <c r="H2323" s="7">
        <f>VALUE(IF(data_to_clean[[#This Row],[multiplicity]]="Million",_xlfn.CONCAT(SUBSTITUTE(data_to_clean[[#This Row],[number]],".",""),"00000"),_xlfn.CONCAT(SUBSTITUTE(data_to_clean[[#This Row],[number]],".",""),"00000000")))</f>
        <v>14200000</v>
      </c>
      <c r="I2323" t="s">
        <v>8634</v>
      </c>
      <c r="J2323">
        <f>ROUND(VALUE(SUBSTITUTE(data_to_clean[[#This Row],[growth_%]],".",",")),0)</f>
        <v>174</v>
      </c>
      <c r="K2323" t="s">
        <v>211</v>
      </c>
      <c r="L2323">
        <v>45</v>
      </c>
      <c r="M2323">
        <v>20</v>
      </c>
      <c r="N2323">
        <v>2003</v>
      </c>
      <c r="O2323">
        <v>1</v>
      </c>
      <c r="P2323" t="s">
        <v>3772</v>
      </c>
      <c r="Q2323" t="b">
        <f>AND(ISNUMBER(data_to_clean[[#This Row],[revenue_formatted]]),ISNUMBER(data_to_clean[[#This Row],[growth_formatted_%]]),ISNUMBER(data_to_clean[[#This Row],[workers]]),ISNUMBER(data_to_clean[[#This Row],[previous_workers]]),ISNUMBER(data_to_clean[[#This Row],[founded]]),ISNUMBER(data_to_clean[[#This Row],[yrs_on_list]]))</f>
        <v>1</v>
      </c>
    </row>
    <row r="2324" spans="1:17" x14ac:dyDescent="0.25">
      <c r="A2324">
        <v>2316</v>
      </c>
      <c r="B2324" t="s">
        <v>8635</v>
      </c>
      <c r="C2324" t="s">
        <v>52</v>
      </c>
      <c r="D2324" t="str">
        <f>VLOOKUP(data_to_clean[[#This Row],[state]],abbreviation_table[],2,FALSE)</f>
        <v>Florida</v>
      </c>
      <c r="E2324" t="s">
        <v>493</v>
      </c>
      <c r="F2324" t="str">
        <f>TRIM(LEFT(data_to_clean[[#This Row],[revenue]],FIND(" ",data_to_clean[[#This Row],[revenue]])))</f>
        <v>3.9</v>
      </c>
      <c r="G2324" t="str">
        <f>RIGHT(data_to_clean[[#This Row],[revenue]],LEN(data_to_clean[[#This Row],[revenue]])-FIND(" ",data_to_clean[[#This Row],[revenue]]))</f>
        <v>Million</v>
      </c>
      <c r="H2324" s="7">
        <f>VALUE(IF(data_to_clean[[#This Row],[multiplicity]]="Million",_xlfn.CONCAT(SUBSTITUTE(data_to_clean[[#This Row],[number]],".",""),"00000"),_xlfn.CONCAT(SUBSTITUTE(data_to_clean[[#This Row],[number]],".",""),"00000000")))</f>
        <v>3900000</v>
      </c>
      <c r="I2324" t="s">
        <v>8637</v>
      </c>
      <c r="J2324">
        <f>ROUND(VALUE(SUBSTITUTE(data_to_clean[[#This Row],[growth_%]],".",",")),0)</f>
        <v>174</v>
      </c>
      <c r="K2324" t="s">
        <v>187</v>
      </c>
      <c r="L2324">
        <v>31</v>
      </c>
      <c r="M2324">
        <v>5</v>
      </c>
      <c r="N2324">
        <v>2005</v>
      </c>
      <c r="O2324">
        <v>3</v>
      </c>
      <c r="P2324" t="s">
        <v>56</v>
      </c>
      <c r="Q2324" t="b">
        <f>AND(ISNUMBER(data_to_clean[[#This Row],[revenue_formatted]]),ISNUMBER(data_to_clean[[#This Row],[growth_formatted_%]]),ISNUMBER(data_to_clean[[#This Row],[workers]]),ISNUMBER(data_to_clean[[#This Row],[previous_workers]]),ISNUMBER(data_to_clean[[#This Row],[founded]]),ISNUMBER(data_to_clean[[#This Row],[yrs_on_list]]))</f>
        <v>1</v>
      </c>
    </row>
    <row r="2325" spans="1:17" x14ac:dyDescent="0.25">
      <c r="A2325">
        <v>2317</v>
      </c>
      <c r="B2325" t="s">
        <v>8638</v>
      </c>
      <c r="C2325" t="s">
        <v>30</v>
      </c>
      <c r="D2325" t="str">
        <f>VLOOKUP(data_to_clean[[#This Row],[state]],abbreviation_table[],2,FALSE)</f>
        <v>Texas</v>
      </c>
      <c r="E2325" t="s">
        <v>4384</v>
      </c>
      <c r="F2325" t="str">
        <f>TRIM(LEFT(data_to_clean[[#This Row],[revenue]],FIND(" ",data_to_clean[[#This Row],[revenue]])))</f>
        <v>31.2</v>
      </c>
      <c r="G2325" t="str">
        <f>RIGHT(data_to_clean[[#This Row],[revenue]],LEN(data_to_clean[[#This Row],[revenue]])-FIND(" ",data_to_clean[[#This Row],[revenue]]))</f>
        <v>Million</v>
      </c>
      <c r="H2325" s="7">
        <f>VALUE(IF(data_to_clean[[#This Row],[multiplicity]]="Million",_xlfn.CONCAT(SUBSTITUTE(data_to_clean[[#This Row],[number]],".",""),"00000"),_xlfn.CONCAT(SUBSTITUTE(data_to_clean[[#This Row],[number]],".",""),"00000000")))</f>
        <v>31200000</v>
      </c>
      <c r="I2325" t="s">
        <v>8640</v>
      </c>
      <c r="J2325">
        <f>ROUND(VALUE(SUBSTITUTE(data_to_clean[[#This Row],[growth_%]],".",",")),0)</f>
        <v>174</v>
      </c>
      <c r="K2325" t="s">
        <v>336</v>
      </c>
      <c r="L2325">
        <v>40</v>
      </c>
      <c r="M2325">
        <v>16</v>
      </c>
      <c r="N2325">
        <v>2009</v>
      </c>
      <c r="O2325">
        <v>2</v>
      </c>
      <c r="P2325" t="s">
        <v>251</v>
      </c>
      <c r="Q2325" t="b">
        <f>AND(ISNUMBER(data_to_clean[[#This Row],[revenue_formatted]]),ISNUMBER(data_to_clean[[#This Row],[growth_formatted_%]]),ISNUMBER(data_to_clean[[#This Row],[workers]]),ISNUMBER(data_to_clean[[#This Row],[previous_workers]]),ISNUMBER(data_to_clean[[#This Row],[founded]]),ISNUMBER(data_to_clean[[#This Row],[yrs_on_list]]))</f>
        <v>1</v>
      </c>
    </row>
    <row r="2326" spans="1:17" x14ac:dyDescent="0.25">
      <c r="A2326">
        <v>2318</v>
      </c>
      <c r="B2326" t="s">
        <v>8641</v>
      </c>
      <c r="C2326" t="s">
        <v>119</v>
      </c>
      <c r="D2326" t="str">
        <f>VLOOKUP(data_to_clean[[#This Row],[state]],abbreviation_table[],2,FALSE)</f>
        <v>Georgia</v>
      </c>
      <c r="E2326" t="s">
        <v>2318</v>
      </c>
      <c r="F2326" t="str">
        <f>TRIM(LEFT(data_to_clean[[#This Row],[revenue]],FIND(" ",data_to_clean[[#This Row],[revenue]])))</f>
        <v>31.6</v>
      </c>
      <c r="G2326" t="str">
        <f>RIGHT(data_to_clean[[#This Row],[revenue]],LEN(data_to_clean[[#This Row],[revenue]])-FIND(" ",data_to_clean[[#This Row],[revenue]]))</f>
        <v>Million</v>
      </c>
      <c r="H2326" s="7">
        <f>VALUE(IF(data_to_clean[[#This Row],[multiplicity]]="Million",_xlfn.CONCAT(SUBSTITUTE(data_to_clean[[#This Row],[number]],".",""),"00000"),_xlfn.CONCAT(SUBSTITUTE(data_to_clean[[#This Row],[number]],".",""),"00000000")))</f>
        <v>31600000</v>
      </c>
      <c r="I2326" t="s">
        <v>8643</v>
      </c>
      <c r="J2326">
        <f>ROUND(VALUE(SUBSTITUTE(data_to_clean[[#This Row],[growth_%]],".",",")),0)</f>
        <v>174</v>
      </c>
      <c r="K2326" t="s">
        <v>156</v>
      </c>
      <c r="L2326">
        <v>160</v>
      </c>
      <c r="M2326">
        <v>48</v>
      </c>
      <c r="N2326">
        <v>2001</v>
      </c>
      <c r="O2326">
        <v>1</v>
      </c>
      <c r="P2326" t="s">
        <v>6840</v>
      </c>
      <c r="Q2326" t="b">
        <f>AND(ISNUMBER(data_to_clean[[#This Row],[revenue_formatted]]),ISNUMBER(data_to_clean[[#This Row],[growth_formatted_%]]),ISNUMBER(data_to_clean[[#This Row],[workers]]),ISNUMBER(data_to_clean[[#This Row],[previous_workers]]),ISNUMBER(data_to_clean[[#This Row],[founded]]),ISNUMBER(data_to_clean[[#This Row],[yrs_on_list]]))</f>
        <v>1</v>
      </c>
    </row>
    <row r="2327" spans="1:17" x14ac:dyDescent="0.25">
      <c r="A2327">
        <v>2319</v>
      </c>
      <c r="B2327" t="s">
        <v>8644</v>
      </c>
      <c r="C2327" t="s">
        <v>243</v>
      </c>
      <c r="D2327" t="str">
        <f>VLOOKUP(data_to_clean[[#This Row],[state]],abbreviation_table[],2,FALSE)</f>
        <v>Maryland</v>
      </c>
      <c r="E2327" t="s">
        <v>8646</v>
      </c>
      <c r="F2327" t="str">
        <f>TRIM(LEFT(data_to_clean[[#This Row],[revenue]],FIND(" ",data_to_clean[[#This Row],[revenue]])))</f>
        <v>132.4</v>
      </c>
      <c r="G2327" t="str">
        <f>RIGHT(data_to_clean[[#This Row],[revenue]],LEN(data_to_clean[[#This Row],[revenue]])-FIND(" ",data_to_clean[[#This Row],[revenue]]))</f>
        <v>Million</v>
      </c>
      <c r="H2327" s="7">
        <f>VALUE(IF(data_to_clean[[#This Row],[multiplicity]]="Million",_xlfn.CONCAT(SUBSTITUTE(data_to_clean[[#This Row],[number]],".",""),"00000"),_xlfn.CONCAT(SUBSTITUTE(data_to_clean[[#This Row],[number]],".",""),"00000000")))</f>
        <v>132400000</v>
      </c>
      <c r="I2327" t="s">
        <v>8647</v>
      </c>
      <c r="J2327">
        <f>ROUND(VALUE(SUBSTITUTE(data_to_clean[[#This Row],[growth_%]],".",",")),0)</f>
        <v>174</v>
      </c>
      <c r="K2327" t="s">
        <v>233</v>
      </c>
      <c r="L2327">
        <v>351</v>
      </c>
      <c r="M2327">
        <v>76</v>
      </c>
      <c r="N2327">
        <v>2006</v>
      </c>
      <c r="O2327">
        <v>3</v>
      </c>
      <c r="P2327" t="s">
        <v>6511</v>
      </c>
      <c r="Q2327" t="b">
        <f>AND(ISNUMBER(data_to_clean[[#This Row],[revenue_formatted]]),ISNUMBER(data_to_clean[[#This Row],[growth_formatted_%]]),ISNUMBER(data_to_clean[[#This Row],[workers]]),ISNUMBER(data_to_clean[[#This Row],[previous_workers]]),ISNUMBER(data_to_clean[[#This Row],[founded]]),ISNUMBER(data_to_clean[[#This Row],[yrs_on_list]]))</f>
        <v>1</v>
      </c>
    </row>
    <row r="2328" spans="1:17" x14ac:dyDescent="0.25">
      <c r="A2328">
        <v>2320</v>
      </c>
      <c r="B2328" t="s">
        <v>8648</v>
      </c>
      <c r="C2328" t="s">
        <v>852</v>
      </c>
      <c r="D2328" t="str">
        <f>VLOOKUP(data_to_clean[[#This Row],[state]],abbreviation_table[],2,FALSE)</f>
        <v>Missouri</v>
      </c>
      <c r="E2328" t="s">
        <v>911</v>
      </c>
      <c r="F2328" t="str">
        <f>TRIM(LEFT(data_to_clean[[#This Row],[revenue]],FIND(" ",data_to_clean[[#This Row],[revenue]])))</f>
        <v>2.7</v>
      </c>
      <c r="G2328" t="str">
        <f>RIGHT(data_to_clean[[#This Row],[revenue]],LEN(data_to_clean[[#This Row],[revenue]])-FIND(" ",data_to_clean[[#This Row],[revenue]]))</f>
        <v>Million</v>
      </c>
      <c r="H2328" s="7">
        <f>VALUE(IF(data_to_clean[[#This Row],[multiplicity]]="Million",_xlfn.CONCAT(SUBSTITUTE(data_to_clean[[#This Row],[number]],".",""),"00000"),_xlfn.CONCAT(SUBSTITUTE(data_to_clean[[#This Row],[number]],".",""),"00000000")))</f>
        <v>2700000</v>
      </c>
      <c r="I2328" t="s">
        <v>8650</v>
      </c>
      <c r="J2328">
        <f>ROUND(VALUE(SUBSTITUTE(data_to_clean[[#This Row],[growth_%]],".",",")),0)</f>
        <v>174</v>
      </c>
      <c r="K2328" t="s">
        <v>233</v>
      </c>
      <c r="L2328">
        <v>16</v>
      </c>
      <c r="M2328">
        <v>7</v>
      </c>
      <c r="N2328">
        <v>2008</v>
      </c>
      <c r="O2328">
        <v>1</v>
      </c>
      <c r="P2328" t="s">
        <v>854</v>
      </c>
      <c r="Q2328" t="b">
        <f>AND(ISNUMBER(data_to_clean[[#This Row],[revenue_formatted]]),ISNUMBER(data_to_clean[[#This Row],[growth_formatted_%]]),ISNUMBER(data_to_clean[[#This Row],[workers]]),ISNUMBER(data_to_clean[[#This Row],[previous_workers]]),ISNUMBER(data_to_clean[[#This Row],[founded]]),ISNUMBER(data_to_clean[[#This Row],[yrs_on_list]]))</f>
        <v>1</v>
      </c>
    </row>
    <row r="2329" spans="1:17" x14ac:dyDescent="0.25">
      <c r="A2329">
        <v>2321</v>
      </c>
      <c r="B2329" t="s">
        <v>8651</v>
      </c>
      <c r="C2329" t="s">
        <v>74</v>
      </c>
      <c r="D2329" t="str">
        <f>VLOOKUP(data_to_clean[[#This Row],[state]],abbreviation_table[],2,FALSE)</f>
        <v>Ohio</v>
      </c>
      <c r="E2329" t="s">
        <v>7428</v>
      </c>
      <c r="F2329" t="str">
        <f>TRIM(LEFT(data_to_clean[[#This Row],[revenue]],FIND(" ",data_to_clean[[#This Row],[revenue]])))</f>
        <v>57</v>
      </c>
      <c r="G2329" t="str">
        <f>RIGHT(data_to_clean[[#This Row],[revenue]],LEN(data_to_clean[[#This Row],[revenue]])-FIND(" ",data_to_clean[[#This Row],[revenue]]))</f>
        <v>Million</v>
      </c>
      <c r="H2329" s="7">
        <f>VALUE(IF(data_to_clean[[#This Row],[multiplicity]]="Million",_xlfn.CONCAT(SUBSTITUTE(data_to_clean[[#This Row],[number]],".",""),"00000"),_xlfn.CONCAT(SUBSTITUTE(data_to_clean[[#This Row],[number]],".",""),"00000000")))</f>
        <v>5700000</v>
      </c>
      <c r="I2329" t="s">
        <v>8653</v>
      </c>
      <c r="J2329">
        <f>ROUND(VALUE(SUBSTITUTE(data_to_clean[[#This Row],[growth_%]],".",",")),0)</f>
        <v>174</v>
      </c>
      <c r="K2329" t="s">
        <v>1041</v>
      </c>
      <c r="L2329">
        <v>164</v>
      </c>
      <c r="M2329">
        <v>117</v>
      </c>
      <c r="N2329">
        <v>1996</v>
      </c>
      <c r="O2329">
        <v>2</v>
      </c>
      <c r="P2329" t="s">
        <v>349</v>
      </c>
      <c r="Q2329" t="b">
        <f>AND(ISNUMBER(data_to_clean[[#This Row],[revenue_formatted]]),ISNUMBER(data_to_clean[[#This Row],[growth_formatted_%]]),ISNUMBER(data_to_clean[[#This Row],[workers]]),ISNUMBER(data_to_clean[[#This Row],[previous_workers]]),ISNUMBER(data_to_clean[[#This Row],[founded]]),ISNUMBER(data_to_clean[[#This Row],[yrs_on_list]]))</f>
        <v>1</v>
      </c>
    </row>
    <row r="2330" spans="1:17" x14ac:dyDescent="0.25">
      <c r="A2330">
        <v>2322</v>
      </c>
      <c r="B2330" t="s">
        <v>8654</v>
      </c>
      <c r="C2330" t="s">
        <v>1337</v>
      </c>
      <c r="D2330" t="str">
        <f>VLOOKUP(data_to_clean[[#This Row],[state]],abbreviation_table[],2,FALSE)</f>
        <v>Louisiana</v>
      </c>
      <c r="E2330" t="s">
        <v>528</v>
      </c>
      <c r="F2330" t="str">
        <f>TRIM(LEFT(data_to_clean[[#This Row],[revenue]],FIND(" ",data_to_clean[[#This Row],[revenue]])))</f>
        <v>7.4</v>
      </c>
      <c r="G2330" t="str">
        <f>RIGHT(data_to_clean[[#This Row],[revenue]],LEN(data_to_clean[[#This Row],[revenue]])-FIND(" ",data_to_clean[[#This Row],[revenue]]))</f>
        <v>Million</v>
      </c>
      <c r="H2330" s="7">
        <f>VALUE(IF(data_to_clean[[#This Row],[multiplicity]]="Million",_xlfn.CONCAT(SUBSTITUTE(data_to_clean[[#This Row],[number]],".",""),"00000"),_xlfn.CONCAT(SUBSTITUTE(data_to_clean[[#This Row],[number]],".",""),"00000000")))</f>
        <v>7400000</v>
      </c>
      <c r="I2330" t="s">
        <v>8656</v>
      </c>
      <c r="J2330">
        <f>ROUND(VALUE(SUBSTITUTE(data_to_clean[[#This Row],[growth_%]],".",",")),0)</f>
        <v>173</v>
      </c>
      <c r="K2330" t="s">
        <v>156</v>
      </c>
      <c r="L2330">
        <v>143</v>
      </c>
      <c r="M2330">
        <v>37</v>
      </c>
      <c r="N2330">
        <v>2007</v>
      </c>
      <c r="O2330">
        <v>1</v>
      </c>
      <c r="P2330" t="s">
        <v>3918</v>
      </c>
      <c r="Q2330" t="b">
        <f>AND(ISNUMBER(data_to_clean[[#This Row],[revenue_formatted]]),ISNUMBER(data_to_clean[[#This Row],[growth_formatted_%]]),ISNUMBER(data_to_clean[[#This Row],[workers]]),ISNUMBER(data_to_clean[[#This Row],[previous_workers]]),ISNUMBER(data_to_clean[[#This Row],[founded]]),ISNUMBER(data_to_clean[[#This Row],[yrs_on_list]]))</f>
        <v>1</v>
      </c>
    </row>
    <row r="2331" spans="1:17" x14ac:dyDescent="0.25">
      <c r="A2331">
        <v>2323</v>
      </c>
      <c r="B2331" t="s">
        <v>8657</v>
      </c>
      <c r="C2331" t="s">
        <v>119</v>
      </c>
      <c r="D2331" t="str">
        <f>VLOOKUP(data_to_clean[[#This Row],[state]],abbreviation_table[],2,FALSE)</f>
        <v>Georgia</v>
      </c>
      <c r="E2331" t="s">
        <v>430</v>
      </c>
      <c r="F2331" t="str">
        <f>TRIM(LEFT(data_to_clean[[#This Row],[revenue]],FIND(" ",data_to_clean[[#This Row],[revenue]])))</f>
        <v>6.7</v>
      </c>
      <c r="G2331" t="str">
        <f>RIGHT(data_to_clean[[#This Row],[revenue]],LEN(data_to_clean[[#This Row],[revenue]])-FIND(" ",data_to_clean[[#This Row],[revenue]]))</f>
        <v>Million</v>
      </c>
      <c r="H2331" s="7">
        <f>VALUE(IF(data_to_clean[[#This Row],[multiplicity]]="Million",_xlfn.CONCAT(SUBSTITUTE(data_to_clean[[#This Row],[number]],".",""),"00000"),_xlfn.CONCAT(SUBSTITUTE(data_to_clean[[#This Row],[number]],".",""),"00000000")))</f>
        <v>6700000</v>
      </c>
      <c r="I2331" t="s">
        <v>8659</v>
      </c>
      <c r="J2331">
        <f>ROUND(VALUE(SUBSTITUTE(data_to_clean[[#This Row],[growth_%]],".",",")),0)</f>
        <v>173</v>
      </c>
      <c r="K2331" t="s">
        <v>329</v>
      </c>
      <c r="L2331">
        <v>15</v>
      </c>
      <c r="M2331">
        <v>8</v>
      </c>
      <c r="N2331">
        <v>2000</v>
      </c>
      <c r="O2331">
        <v>3</v>
      </c>
      <c r="P2331" t="s">
        <v>122</v>
      </c>
      <c r="Q2331" t="b">
        <f>AND(ISNUMBER(data_to_clean[[#This Row],[revenue_formatted]]),ISNUMBER(data_to_clean[[#This Row],[growth_formatted_%]]),ISNUMBER(data_to_clean[[#This Row],[workers]]),ISNUMBER(data_to_clean[[#This Row],[previous_workers]]),ISNUMBER(data_to_clean[[#This Row],[founded]]),ISNUMBER(data_to_clean[[#This Row],[yrs_on_list]]))</f>
        <v>1</v>
      </c>
    </row>
    <row r="2332" spans="1:17" x14ac:dyDescent="0.25">
      <c r="A2332">
        <v>2324</v>
      </c>
      <c r="B2332" t="s">
        <v>8660</v>
      </c>
      <c r="C2332" t="s">
        <v>852</v>
      </c>
      <c r="D2332" t="str">
        <f>VLOOKUP(data_to_clean[[#This Row],[state]],abbreviation_table[],2,FALSE)</f>
        <v>Missouri</v>
      </c>
      <c r="E2332" t="s">
        <v>3277</v>
      </c>
      <c r="F2332" t="str">
        <f>TRIM(LEFT(data_to_clean[[#This Row],[revenue]],FIND(" ",data_to_clean[[#This Row],[revenue]])))</f>
        <v>35.6</v>
      </c>
      <c r="G2332" t="str">
        <f>RIGHT(data_to_clean[[#This Row],[revenue]],LEN(data_to_clean[[#This Row],[revenue]])-FIND(" ",data_to_clean[[#This Row],[revenue]]))</f>
        <v>Million</v>
      </c>
      <c r="H2332" s="7">
        <f>VALUE(IF(data_to_clean[[#This Row],[multiplicity]]="Million",_xlfn.CONCAT(SUBSTITUTE(data_to_clean[[#This Row],[number]],".",""),"00000"),_xlfn.CONCAT(SUBSTITUTE(data_to_clean[[#This Row],[number]],".",""),"00000000")))</f>
        <v>35600000</v>
      </c>
      <c r="I2332" t="s">
        <v>8662</v>
      </c>
      <c r="J2332">
        <f>ROUND(VALUE(SUBSTITUTE(data_to_clean[[#This Row],[growth_%]],".",",")),0)</f>
        <v>173</v>
      </c>
      <c r="K2332" t="s">
        <v>156</v>
      </c>
      <c r="L2332">
        <v>104</v>
      </c>
      <c r="M2332">
        <v>39</v>
      </c>
      <c r="N2332">
        <v>2004</v>
      </c>
      <c r="O2332">
        <v>3</v>
      </c>
      <c r="P2332" t="s">
        <v>4674</v>
      </c>
      <c r="Q2332" t="b">
        <f>AND(ISNUMBER(data_to_clean[[#This Row],[revenue_formatted]]),ISNUMBER(data_to_clean[[#This Row],[growth_formatted_%]]),ISNUMBER(data_to_clean[[#This Row],[workers]]),ISNUMBER(data_to_clean[[#This Row],[previous_workers]]),ISNUMBER(data_to_clean[[#This Row],[founded]]),ISNUMBER(data_to_clean[[#This Row],[yrs_on_list]]))</f>
        <v>1</v>
      </c>
    </row>
    <row r="2333" spans="1:17" x14ac:dyDescent="0.25">
      <c r="A2333">
        <v>2325</v>
      </c>
      <c r="B2333" t="s">
        <v>8663</v>
      </c>
      <c r="C2333" t="s">
        <v>52</v>
      </c>
      <c r="D2333" t="str">
        <f>VLOOKUP(data_to_clean[[#This Row],[state]],abbreviation_table[],2,FALSE)</f>
        <v>Florida</v>
      </c>
      <c r="E2333" t="s">
        <v>8665</v>
      </c>
      <c r="F2333" t="str">
        <f>TRIM(LEFT(data_to_clean[[#This Row],[revenue]],FIND(" ",data_to_clean[[#This Row],[revenue]])))</f>
        <v>213.9</v>
      </c>
      <c r="G2333" t="str">
        <f>RIGHT(data_to_clean[[#This Row],[revenue]],LEN(data_to_clean[[#This Row],[revenue]])-FIND(" ",data_to_clean[[#This Row],[revenue]]))</f>
        <v>Million</v>
      </c>
      <c r="H2333" s="7">
        <f>VALUE(IF(data_to_clean[[#This Row],[multiplicity]]="Million",_xlfn.CONCAT(SUBSTITUTE(data_to_clean[[#This Row],[number]],".",""),"00000"),_xlfn.CONCAT(SUBSTITUTE(data_to_clean[[#This Row],[number]],".",""),"00000000")))</f>
        <v>213900000</v>
      </c>
      <c r="I2333" t="s">
        <v>8666</v>
      </c>
      <c r="J2333">
        <f>ROUND(VALUE(SUBSTITUTE(data_to_clean[[#This Row],[growth_%]],".",",")),0)</f>
        <v>173</v>
      </c>
      <c r="K2333" t="s">
        <v>55</v>
      </c>
      <c r="L2333">
        <v>148</v>
      </c>
      <c r="M2333">
        <v>95</v>
      </c>
      <c r="N2333">
        <v>2003</v>
      </c>
      <c r="O2333">
        <v>11</v>
      </c>
      <c r="P2333" t="s">
        <v>56</v>
      </c>
      <c r="Q2333" t="b">
        <f>AND(ISNUMBER(data_to_clean[[#This Row],[revenue_formatted]]),ISNUMBER(data_to_clean[[#This Row],[growth_formatted_%]]),ISNUMBER(data_to_clean[[#This Row],[workers]]),ISNUMBER(data_to_clean[[#This Row],[previous_workers]]),ISNUMBER(data_to_clean[[#This Row],[founded]]),ISNUMBER(data_to_clean[[#This Row],[yrs_on_list]]))</f>
        <v>1</v>
      </c>
    </row>
    <row r="2334" spans="1:17" x14ac:dyDescent="0.25">
      <c r="A2334">
        <v>2326</v>
      </c>
      <c r="B2334" t="s">
        <v>8667</v>
      </c>
      <c r="C2334" t="s">
        <v>215</v>
      </c>
      <c r="D2334" t="str">
        <f>VLOOKUP(data_to_clean[[#This Row],[state]],abbreviation_table[],2,FALSE)</f>
        <v>North Carolina</v>
      </c>
      <c r="E2334" t="s">
        <v>154</v>
      </c>
      <c r="F2334" t="str">
        <f>TRIM(LEFT(data_to_clean[[#This Row],[revenue]],FIND(" ",data_to_clean[[#This Row],[revenue]])))</f>
        <v>13.8</v>
      </c>
      <c r="G2334" t="str">
        <f>RIGHT(data_to_clean[[#This Row],[revenue]],LEN(data_to_clean[[#This Row],[revenue]])-FIND(" ",data_to_clean[[#This Row],[revenue]]))</f>
        <v>Million</v>
      </c>
      <c r="H2334" s="7">
        <f>VALUE(IF(data_to_clean[[#This Row],[multiplicity]]="Million",_xlfn.CONCAT(SUBSTITUTE(data_to_clean[[#This Row],[number]],".",""),"00000"),_xlfn.CONCAT(SUBSTITUTE(data_to_clean[[#This Row],[number]],".",""),"00000000")))</f>
        <v>13800000</v>
      </c>
      <c r="I2334" t="s">
        <v>8669</v>
      </c>
      <c r="J2334">
        <f>ROUND(VALUE(SUBSTITUTE(data_to_clean[[#This Row],[growth_%]],".",",")),0)</f>
        <v>173</v>
      </c>
      <c r="K2334" t="s">
        <v>33</v>
      </c>
      <c r="L2334">
        <v>9</v>
      </c>
      <c r="M2334">
        <v>4</v>
      </c>
      <c r="N2334">
        <v>2011</v>
      </c>
      <c r="O2334">
        <v>1</v>
      </c>
      <c r="P2334" t="s">
        <v>3344</v>
      </c>
      <c r="Q2334" t="b">
        <f>AND(ISNUMBER(data_to_clean[[#This Row],[revenue_formatted]]),ISNUMBER(data_to_clean[[#This Row],[growth_formatted_%]]),ISNUMBER(data_to_clean[[#This Row],[workers]]),ISNUMBER(data_to_clean[[#This Row],[previous_workers]]),ISNUMBER(data_to_clean[[#This Row],[founded]]),ISNUMBER(data_to_clean[[#This Row],[yrs_on_list]]))</f>
        <v>1</v>
      </c>
    </row>
    <row r="2335" spans="1:17" x14ac:dyDescent="0.25">
      <c r="A2335">
        <v>2327</v>
      </c>
      <c r="B2335" t="s">
        <v>8670</v>
      </c>
      <c r="C2335" t="s">
        <v>30</v>
      </c>
      <c r="D2335" t="str">
        <f>VLOOKUP(data_to_clean[[#This Row],[state]],abbreviation_table[],2,FALSE)</f>
        <v>Texas</v>
      </c>
      <c r="E2335" t="s">
        <v>1157</v>
      </c>
      <c r="F2335" t="str">
        <f>TRIM(LEFT(data_to_clean[[#This Row],[revenue]],FIND(" ",data_to_clean[[#This Row],[revenue]])))</f>
        <v>5.3</v>
      </c>
      <c r="G2335" t="str">
        <f>RIGHT(data_to_clean[[#This Row],[revenue]],LEN(data_to_clean[[#This Row],[revenue]])-FIND(" ",data_to_clean[[#This Row],[revenue]]))</f>
        <v>Million</v>
      </c>
      <c r="H2335" s="7">
        <f>VALUE(IF(data_to_clean[[#This Row],[multiplicity]]="Million",_xlfn.CONCAT(SUBSTITUTE(data_to_clean[[#This Row],[number]],".",""),"00000"),_xlfn.CONCAT(SUBSTITUTE(data_to_clean[[#This Row],[number]],".",""),"00000000")))</f>
        <v>5300000</v>
      </c>
      <c r="I2335" t="s">
        <v>8672</v>
      </c>
      <c r="J2335">
        <f>ROUND(VALUE(SUBSTITUTE(data_to_clean[[#This Row],[growth_%]],".",",")),0)</f>
        <v>173</v>
      </c>
      <c r="K2335" t="s">
        <v>336</v>
      </c>
      <c r="L2335">
        <v>20</v>
      </c>
      <c r="M2335">
        <v>10</v>
      </c>
      <c r="N2335">
        <v>2011</v>
      </c>
      <c r="O2335">
        <v>4</v>
      </c>
      <c r="P2335" t="s">
        <v>3796</v>
      </c>
      <c r="Q2335" t="b">
        <f>AND(ISNUMBER(data_to_clean[[#This Row],[revenue_formatted]]),ISNUMBER(data_to_clean[[#This Row],[growth_formatted_%]]),ISNUMBER(data_to_clean[[#This Row],[workers]]),ISNUMBER(data_to_clean[[#This Row],[previous_workers]]),ISNUMBER(data_to_clean[[#This Row],[founded]]),ISNUMBER(data_to_clean[[#This Row],[yrs_on_list]]))</f>
        <v>1</v>
      </c>
    </row>
    <row r="2336" spans="1:17" x14ac:dyDescent="0.25">
      <c r="A2336">
        <v>2328</v>
      </c>
      <c r="B2336" t="s">
        <v>8673</v>
      </c>
      <c r="C2336" t="s">
        <v>52</v>
      </c>
      <c r="D2336" t="str">
        <f>VLOOKUP(data_to_clean[[#This Row],[state]],abbreviation_table[],2,FALSE)</f>
        <v>Florida</v>
      </c>
      <c r="E2336" t="s">
        <v>512</v>
      </c>
      <c r="F2336" t="str">
        <f>TRIM(LEFT(data_to_clean[[#This Row],[revenue]],FIND(" ",data_to_clean[[#This Row],[revenue]])))</f>
        <v>4.9</v>
      </c>
      <c r="G2336" t="str">
        <f>RIGHT(data_to_clean[[#This Row],[revenue]],LEN(data_to_clean[[#This Row],[revenue]])-FIND(" ",data_to_clean[[#This Row],[revenue]]))</f>
        <v>Million</v>
      </c>
      <c r="H2336" s="7">
        <f>VALUE(IF(data_to_clean[[#This Row],[multiplicity]]="Million",_xlfn.CONCAT(SUBSTITUTE(data_to_clean[[#This Row],[number]],".",""),"00000"),_xlfn.CONCAT(SUBSTITUTE(data_to_clean[[#This Row],[number]],".",""),"00000000")))</f>
        <v>4900000</v>
      </c>
      <c r="I2336" t="s">
        <v>8675</v>
      </c>
      <c r="J2336">
        <f>ROUND(VALUE(SUBSTITUTE(data_to_clean[[#This Row],[growth_%]],".",",")),0)</f>
        <v>173</v>
      </c>
      <c r="K2336" t="s">
        <v>55</v>
      </c>
      <c r="L2336">
        <v>8</v>
      </c>
      <c r="M2336">
        <v>4</v>
      </c>
      <c r="N2336">
        <v>2000</v>
      </c>
      <c r="O2336">
        <v>1</v>
      </c>
      <c r="P2336" t="s">
        <v>671</v>
      </c>
      <c r="Q2336" t="b">
        <f>AND(ISNUMBER(data_to_clean[[#This Row],[revenue_formatted]]),ISNUMBER(data_to_clean[[#This Row],[growth_formatted_%]]),ISNUMBER(data_to_clean[[#This Row],[workers]]),ISNUMBER(data_to_clean[[#This Row],[previous_workers]]),ISNUMBER(data_to_clean[[#This Row],[founded]]),ISNUMBER(data_to_clean[[#This Row],[yrs_on_list]]))</f>
        <v>1</v>
      </c>
    </row>
    <row r="2337" spans="1:17" x14ac:dyDescent="0.25">
      <c r="A2337">
        <v>2329</v>
      </c>
      <c r="B2337" t="s">
        <v>8676</v>
      </c>
      <c r="C2337" t="s">
        <v>74</v>
      </c>
      <c r="D2337" t="str">
        <f>VLOOKUP(data_to_clean[[#This Row],[state]],abbreviation_table[],2,FALSE)</f>
        <v>Ohio</v>
      </c>
      <c r="E2337" t="s">
        <v>362</v>
      </c>
      <c r="F2337" t="str">
        <f>TRIM(LEFT(data_to_clean[[#This Row],[revenue]],FIND(" ",data_to_clean[[#This Row],[revenue]])))</f>
        <v>42.4</v>
      </c>
      <c r="G2337" t="str">
        <f>RIGHT(data_to_clean[[#This Row],[revenue]],LEN(data_to_clean[[#This Row],[revenue]])-FIND(" ",data_to_clean[[#This Row],[revenue]]))</f>
        <v>Million</v>
      </c>
      <c r="H2337" s="7">
        <f>VALUE(IF(data_to_clean[[#This Row],[multiplicity]]="Million",_xlfn.CONCAT(SUBSTITUTE(data_to_clean[[#This Row],[number]],".",""),"00000"),_xlfn.CONCAT(SUBSTITUTE(data_to_clean[[#This Row],[number]],".",""),"00000000")))</f>
        <v>42400000</v>
      </c>
      <c r="I2337" t="s">
        <v>8678</v>
      </c>
      <c r="J2337">
        <f>ROUND(VALUE(SUBSTITUTE(data_to_clean[[#This Row],[growth_%]],".",",")),0)</f>
        <v>173</v>
      </c>
      <c r="K2337" t="s">
        <v>33</v>
      </c>
      <c r="L2337">
        <v>727</v>
      </c>
      <c r="M2337">
        <v>524</v>
      </c>
      <c r="N2337">
        <v>2002</v>
      </c>
      <c r="O2337">
        <v>1</v>
      </c>
      <c r="P2337" t="s">
        <v>544</v>
      </c>
      <c r="Q2337" t="b">
        <f>AND(ISNUMBER(data_to_clean[[#This Row],[revenue_formatted]]),ISNUMBER(data_to_clean[[#This Row],[growth_formatted_%]]),ISNUMBER(data_to_clean[[#This Row],[workers]]),ISNUMBER(data_to_clean[[#This Row],[previous_workers]]),ISNUMBER(data_to_clean[[#This Row],[founded]]),ISNUMBER(data_to_clean[[#This Row],[yrs_on_list]]))</f>
        <v>1</v>
      </c>
    </row>
    <row r="2338" spans="1:17" x14ac:dyDescent="0.25">
      <c r="A2338">
        <v>2330</v>
      </c>
      <c r="B2338" t="s">
        <v>8679</v>
      </c>
      <c r="C2338" t="s">
        <v>1262</v>
      </c>
      <c r="D2338" t="str">
        <f>VLOOKUP(data_to_clean[[#This Row],[state]],abbreviation_table[],2,FALSE)</f>
        <v>South Carolina</v>
      </c>
      <c r="E2338" t="s">
        <v>861</v>
      </c>
      <c r="F2338" t="str">
        <f>TRIM(LEFT(data_to_clean[[#This Row],[revenue]],FIND(" ",data_to_clean[[#This Row],[revenue]])))</f>
        <v>5.7</v>
      </c>
      <c r="G2338" t="str">
        <f>RIGHT(data_to_clean[[#This Row],[revenue]],LEN(data_to_clean[[#This Row],[revenue]])-FIND(" ",data_to_clean[[#This Row],[revenue]]))</f>
        <v>Million</v>
      </c>
      <c r="H2338" s="7">
        <f>VALUE(IF(data_to_clean[[#This Row],[multiplicity]]="Million",_xlfn.CONCAT(SUBSTITUTE(data_to_clean[[#This Row],[number]],".",""),"00000"),_xlfn.CONCAT(SUBSTITUTE(data_to_clean[[#This Row],[number]],".",""),"00000000")))</f>
        <v>5700000</v>
      </c>
      <c r="I2338" t="s">
        <v>8681</v>
      </c>
      <c r="J2338">
        <f>ROUND(VALUE(SUBSTITUTE(data_to_clean[[#This Row],[growth_%]],".",",")),0)</f>
        <v>173</v>
      </c>
      <c r="K2338" t="s">
        <v>297</v>
      </c>
      <c r="L2338">
        <v>20</v>
      </c>
      <c r="M2338">
        <v>7</v>
      </c>
      <c r="N2338">
        <v>2014</v>
      </c>
      <c r="O2338">
        <v>2</v>
      </c>
      <c r="P2338" t="s">
        <v>8682</v>
      </c>
      <c r="Q2338" t="b">
        <f>AND(ISNUMBER(data_to_clean[[#This Row],[revenue_formatted]]),ISNUMBER(data_to_clean[[#This Row],[growth_formatted_%]]),ISNUMBER(data_to_clean[[#This Row],[workers]]),ISNUMBER(data_to_clean[[#This Row],[previous_workers]]),ISNUMBER(data_to_clean[[#This Row],[founded]]),ISNUMBER(data_to_clean[[#This Row],[yrs_on_list]]))</f>
        <v>1</v>
      </c>
    </row>
    <row r="2339" spans="1:17" x14ac:dyDescent="0.25">
      <c r="A2339">
        <v>2331</v>
      </c>
      <c r="B2339" t="s">
        <v>8683</v>
      </c>
      <c r="C2339" t="s">
        <v>230</v>
      </c>
      <c r="D2339" t="str">
        <f>VLOOKUP(data_to_clean[[#This Row],[state]],abbreviation_table[],2,FALSE)</f>
        <v>Michigan</v>
      </c>
      <c r="E2339" t="s">
        <v>2372</v>
      </c>
      <c r="F2339" t="str">
        <f>TRIM(LEFT(data_to_clean[[#This Row],[revenue]],FIND(" ",data_to_clean[[#This Row],[revenue]])))</f>
        <v>27.4</v>
      </c>
      <c r="G2339" t="str">
        <f>RIGHT(data_to_clean[[#This Row],[revenue]],LEN(data_to_clean[[#This Row],[revenue]])-FIND(" ",data_to_clean[[#This Row],[revenue]]))</f>
        <v>Million</v>
      </c>
      <c r="H2339" s="7">
        <f>VALUE(IF(data_to_clean[[#This Row],[multiplicity]]="Million",_xlfn.CONCAT(SUBSTITUTE(data_to_clean[[#This Row],[number]],".",""),"00000"),_xlfn.CONCAT(SUBSTITUTE(data_to_clean[[#This Row],[number]],".",""),"00000000")))</f>
        <v>27400000</v>
      </c>
      <c r="I2339" t="s">
        <v>8685</v>
      </c>
      <c r="J2339">
        <f>ROUND(VALUE(SUBSTITUTE(data_to_clean[[#This Row],[growth_%]],".",",")),0)</f>
        <v>173</v>
      </c>
      <c r="K2339" t="s">
        <v>55</v>
      </c>
      <c r="L2339">
        <v>166</v>
      </c>
      <c r="M2339">
        <v>83</v>
      </c>
      <c r="N2339">
        <v>2011</v>
      </c>
      <c r="O2339">
        <v>3</v>
      </c>
      <c r="P2339" t="s">
        <v>636</v>
      </c>
      <c r="Q2339" t="b">
        <f>AND(ISNUMBER(data_to_clean[[#This Row],[revenue_formatted]]),ISNUMBER(data_to_clean[[#This Row],[growth_formatted_%]]),ISNUMBER(data_to_clean[[#This Row],[workers]]),ISNUMBER(data_to_clean[[#This Row],[previous_workers]]),ISNUMBER(data_to_clean[[#This Row],[founded]]),ISNUMBER(data_to_clean[[#This Row],[yrs_on_list]]))</f>
        <v>1</v>
      </c>
    </row>
    <row r="2340" spans="1:17" x14ac:dyDescent="0.25">
      <c r="A2340">
        <v>2332</v>
      </c>
      <c r="B2340" t="s">
        <v>8686</v>
      </c>
      <c r="C2340" t="s">
        <v>80</v>
      </c>
      <c r="D2340" t="str">
        <f>VLOOKUP(data_to_clean[[#This Row],[state]],abbreviation_table[],2,FALSE)</f>
        <v>California</v>
      </c>
      <c r="E2340" t="s">
        <v>8688</v>
      </c>
      <c r="F2340" t="str">
        <f>TRIM(LEFT(data_to_clean[[#This Row],[revenue]],FIND(" ",data_to_clean[[#This Row],[revenue]])))</f>
        <v>127.3</v>
      </c>
      <c r="G2340" t="str">
        <f>RIGHT(data_to_clean[[#This Row],[revenue]],LEN(data_to_clean[[#This Row],[revenue]])-FIND(" ",data_to_clean[[#This Row],[revenue]]))</f>
        <v>Million</v>
      </c>
      <c r="H2340" s="7">
        <f>VALUE(IF(data_to_clean[[#This Row],[multiplicity]]="Million",_xlfn.CONCAT(SUBSTITUTE(data_to_clean[[#This Row],[number]],".",""),"00000"),_xlfn.CONCAT(SUBSTITUTE(data_to_clean[[#This Row],[number]],".",""),"00000000")))</f>
        <v>127300000</v>
      </c>
      <c r="I2340" t="s">
        <v>8689</v>
      </c>
      <c r="J2340">
        <f>ROUND(VALUE(SUBSTITUTE(data_to_clean[[#This Row],[growth_%]],".",",")),0)</f>
        <v>173</v>
      </c>
      <c r="K2340" t="s">
        <v>297</v>
      </c>
      <c r="L2340">
        <v>225</v>
      </c>
      <c r="M2340">
        <v>119</v>
      </c>
      <c r="N2340">
        <v>2000</v>
      </c>
      <c r="O2340">
        <v>12</v>
      </c>
      <c r="P2340" t="s">
        <v>995</v>
      </c>
      <c r="Q2340" t="b">
        <f>AND(ISNUMBER(data_to_clean[[#This Row],[revenue_formatted]]),ISNUMBER(data_to_clean[[#This Row],[growth_formatted_%]]),ISNUMBER(data_to_clean[[#This Row],[workers]]),ISNUMBER(data_to_clean[[#This Row],[previous_workers]]),ISNUMBER(data_to_clean[[#This Row],[founded]]),ISNUMBER(data_to_clean[[#This Row],[yrs_on_list]]))</f>
        <v>1</v>
      </c>
    </row>
    <row r="2341" spans="1:17" x14ac:dyDescent="0.25">
      <c r="A2341">
        <v>2333</v>
      </c>
      <c r="B2341" t="s">
        <v>8690</v>
      </c>
      <c r="C2341" t="s">
        <v>80</v>
      </c>
      <c r="D2341" t="str">
        <f>VLOOKUP(data_to_clean[[#This Row],[state]],abbreviation_table[],2,FALSE)</f>
        <v>California</v>
      </c>
      <c r="E2341" t="s">
        <v>880</v>
      </c>
      <c r="F2341" t="str">
        <f>TRIM(LEFT(data_to_clean[[#This Row],[revenue]],FIND(" ",data_to_clean[[#This Row],[revenue]])))</f>
        <v>12</v>
      </c>
      <c r="G2341" t="str">
        <f>RIGHT(data_to_clean[[#This Row],[revenue]],LEN(data_to_clean[[#This Row],[revenue]])-FIND(" ",data_to_clean[[#This Row],[revenue]]))</f>
        <v>Million</v>
      </c>
      <c r="H2341" s="7">
        <f>VALUE(IF(data_to_clean[[#This Row],[multiplicity]]="Million",_xlfn.CONCAT(SUBSTITUTE(data_to_clean[[#This Row],[number]],".",""),"00000"),_xlfn.CONCAT(SUBSTITUTE(data_to_clean[[#This Row],[number]],".",""),"00000000")))</f>
        <v>1200000</v>
      </c>
      <c r="I2341" t="s">
        <v>8692</v>
      </c>
      <c r="J2341">
        <f>ROUND(VALUE(SUBSTITUTE(data_to_clean[[#This Row],[growth_%]],".",",")),0)</f>
        <v>172</v>
      </c>
      <c r="K2341" t="s">
        <v>33</v>
      </c>
      <c r="L2341">
        <v>35</v>
      </c>
      <c r="M2341">
        <v>19</v>
      </c>
      <c r="N2341">
        <v>2012</v>
      </c>
      <c r="O2341">
        <v>2</v>
      </c>
      <c r="P2341" t="s">
        <v>8693</v>
      </c>
      <c r="Q2341" t="b">
        <f>AND(ISNUMBER(data_to_clean[[#This Row],[revenue_formatted]]),ISNUMBER(data_to_clean[[#This Row],[growth_formatted_%]]),ISNUMBER(data_to_clean[[#This Row],[workers]]),ISNUMBER(data_to_clean[[#This Row],[previous_workers]]),ISNUMBER(data_to_clean[[#This Row],[founded]]),ISNUMBER(data_to_clean[[#This Row],[yrs_on_list]]))</f>
        <v>1</v>
      </c>
    </row>
    <row r="2342" spans="1:17" x14ac:dyDescent="0.25">
      <c r="A2342">
        <v>2334</v>
      </c>
      <c r="B2342" t="s">
        <v>8694</v>
      </c>
      <c r="C2342" t="s">
        <v>80</v>
      </c>
      <c r="D2342" t="str">
        <f>VLOOKUP(data_to_clean[[#This Row],[state]],abbreviation_table[],2,FALSE)</f>
        <v>California</v>
      </c>
      <c r="E2342" t="s">
        <v>60</v>
      </c>
      <c r="F2342" t="str">
        <f>TRIM(LEFT(data_to_clean[[#This Row],[revenue]],FIND(" ",data_to_clean[[#This Row],[revenue]])))</f>
        <v>20.5</v>
      </c>
      <c r="G2342" t="str">
        <f>RIGHT(data_to_clean[[#This Row],[revenue]],LEN(data_to_clean[[#This Row],[revenue]])-FIND(" ",data_to_clean[[#This Row],[revenue]]))</f>
        <v>Million</v>
      </c>
      <c r="H2342" s="7">
        <f>VALUE(IF(data_to_clean[[#This Row],[multiplicity]]="Million",_xlfn.CONCAT(SUBSTITUTE(data_to_clean[[#This Row],[number]],".",""),"00000"),_xlfn.CONCAT(SUBSTITUTE(data_to_clean[[#This Row],[number]],".",""),"00000000")))</f>
        <v>20500000</v>
      </c>
      <c r="I2342" t="s">
        <v>8696</v>
      </c>
      <c r="J2342">
        <f>ROUND(VALUE(SUBSTITUTE(data_to_clean[[#This Row],[growth_%]],".",",")),0)</f>
        <v>172</v>
      </c>
      <c r="K2342" t="s">
        <v>25</v>
      </c>
      <c r="L2342">
        <v>25</v>
      </c>
      <c r="M2342">
        <v>10</v>
      </c>
      <c r="N2342">
        <v>2011</v>
      </c>
      <c r="O2342">
        <v>5</v>
      </c>
      <c r="P2342" t="s">
        <v>1586</v>
      </c>
      <c r="Q2342" t="b">
        <f>AND(ISNUMBER(data_to_clean[[#This Row],[revenue_formatted]]),ISNUMBER(data_to_clean[[#This Row],[growth_formatted_%]]),ISNUMBER(data_to_clean[[#This Row],[workers]]),ISNUMBER(data_to_clean[[#This Row],[previous_workers]]),ISNUMBER(data_to_clean[[#This Row],[founded]]),ISNUMBER(data_to_clean[[#This Row],[yrs_on_list]]))</f>
        <v>1</v>
      </c>
    </row>
    <row r="2343" spans="1:17" x14ac:dyDescent="0.25">
      <c r="A2343">
        <v>2335</v>
      </c>
      <c r="B2343" t="s">
        <v>8697</v>
      </c>
      <c r="C2343" t="s">
        <v>30</v>
      </c>
      <c r="D2343" t="str">
        <f>VLOOKUP(data_to_clean[[#This Row],[state]],abbreviation_table[],2,FALSE)</f>
        <v>Texas</v>
      </c>
      <c r="E2343" t="s">
        <v>1309</v>
      </c>
      <c r="F2343" t="str">
        <f>TRIM(LEFT(data_to_clean[[#This Row],[revenue]],FIND(" ",data_to_clean[[#This Row],[revenue]])))</f>
        <v>3.4</v>
      </c>
      <c r="G2343" t="str">
        <f>RIGHT(data_to_clean[[#This Row],[revenue]],LEN(data_to_clean[[#This Row],[revenue]])-FIND(" ",data_to_clean[[#This Row],[revenue]]))</f>
        <v>Million</v>
      </c>
      <c r="H2343" s="7">
        <f>VALUE(IF(data_to_clean[[#This Row],[multiplicity]]="Million",_xlfn.CONCAT(SUBSTITUTE(data_to_clean[[#This Row],[number]],".",""),"00000"),_xlfn.CONCAT(SUBSTITUTE(data_to_clean[[#This Row],[number]],".",""),"00000000")))</f>
        <v>3400000</v>
      </c>
      <c r="I2343" t="s">
        <v>8699</v>
      </c>
      <c r="J2343">
        <f>ROUND(VALUE(SUBSTITUTE(data_to_clean[[#This Row],[growth_%]],".",",")),0)</f>
        <v>172</v>
      </c>
      <c r="K2343" t="s">
        <v>18</v>
      </c>
      <c r="L2343">
        <v>24</v>
      </c>
      <c r="M2343">
        <v>4</v>
      </c>
      <c r="N2343">
        <v>2013</v>
      </c>
      <c r="O2343">
        <v>2</v>
      </c>
      <c r="P2343" t="s">
        <v>34</v>
      </c>
      <c r="Q2343" t="b">
        <f>AND(ISNUMBER(data_to_clean[[#This Row],[revenue_formatted]]),ISNUMBER(data_to_clean[[#This Row],[growth_formatted_%]]),ISNUMBER(data_to_clean[[#This Row],[workers]]),ISNUMBER(data_to_clean[[#This Row],[previous_workers]]),ISNUMBER(data_to_clean[[#This Row],[founded]]),ISNUMBER(data_to_clean[[#This Row],[yrs_on_list]]))</f>
        <v>1</v>
      </c>
    </row>
    <row r="2344" spans="1:17" x14ac:dyDescent="0.25">
      <c r="A2344">
        <v>2336</v>
      </c>
      <c r="B2344" t="s">
        <v>8700</v>
      </c>
      <c r="C2344" t="s">
        <v>66</v>
      </c>
      <c r="D2344" t="str">
        <f>VLOOKUP(data_to_clean[[#This Row],[state]],abbreviation_table[],2,FALSE)</f>
        <v>Virginia</v>
      </c>
      <c r="E2344" t="s">
        <v>704</v>
      </c>
      <c r="F2344" t="str">
        <f>TRIM(LEFT(data_to_clean[[#This Row],[revenue]],FIND(" ",data_to_clean[[#This Row],[revenue]])))</f>
        <v>5.4</v>
      </c>
      <c r="G2344" t="str">
        <f>RIGHT(data_to_clean[[#This Row],[revenue]],LEN(data_to_clean[[#This Row],[revenue]])-FIND(" ",data_to_clean[[#This Row],[revenue]]))</f>
        <v>Million</v>
      </c>
      <c r="H2344" s="7">
        <f>VALUE(IF(data_to_clean[[#This Row],[multiplicity]]="Million",_xlfn.CONCAT(SUBSTITUTE(data_to_clean[[#This Row],[number]],".",""),"00000"),_xlfn.CONCAT(SUBSTITUTE(data_to_clean[[#This Row],[number]],".",""),"00000000")))</f>
        <v>5400000</v>
      </c>
      <c r="I2344" t="s">
        <v>8702</v>
      </c>
      <c r="J2344">
        <f>ROUND(VALUE(SUBSTITUTE(data_to_clean[[#This Row],[growth_%]],".",",")),0)</f>
        <v>172</v>
      </c>
      <c r="K2344" t="s">
        <v>297</v>
      </c>
      <c r="L2344">
        <v>16</v>
      </c>
      <c r="M2344">
        <v>14</v>
      </c>
      <c r="N2344">
        <v>2008</v>
      </c>
      <c r="O2344">
        <v>1</v>
      </c>
      <c r="P2344" t="s">
        <v>2650</v>
      </c>
      <c r="Q2344" t="b">
        <f>AND(ISNUMBER(data_to_clean[[#This Row],[revenue_formatted]]),ISNUMBER(data_to_clean[[#This Row],[growth_formatted_%]]),ISNUMBER(data_to_clean[[#This Row],[workers]]),ISNUMBER(data_to_clean[[#This Row],[previous_workers]]),ISNUMBER(data_to_clean[[#This Row],[founded]]),ISNUMBER(data_to_clean[[#This Row],[yrs_on_list]]))</f>
        <v>1</v>
      </c>
    </row>
    <row r="2345" spans="1:17" x14ac:dyDescent="0.25">
      <c r="A2345">
        <v>2337</v>
      </c>
      <c r="B2345" t="s">
        <v>8703</v>
      </c>
      <c r="C2345" t="s">
        <v>86</v>
      </c>
      <c r="D2345" t="str">
        <f>VLOOKUP(data_to_clean[[#This Row],[state]],abbreviation_table[],2,FALSE)</f>
        <v>Colorado</v>
      </c>
      <c r="E2345" t="s">
        <v>617</v>
      </c>
      <c r="F2345" t="str">
        <f>TRIM(LEFT(data_to_clean[[#This Row],[revenue]],FIND(" ",data_to_clean[[#This Row],[revenue]])))</f>
        <v>3.3</v>
      </c>
      <c r="G2345" t="str">
        <f>RIGHT(data_to_clean[[#This Row],[revenue]],LEN(data_to_clean[[#This Row],[revenue]])-FIND(" ",data_to_clean[[#This Row],[revenue]]))</f>
        <v>Million</v>
      </c>
      <c r="H2345" s="7">
        <f>VALUE(IF(data_to_clean[[#This Row],[multiplicity]]="Million",_xlfn.CONCAT(SUBSTITUTE(data_to_clean[[#This Row],[number]],".",""),"00000"),_xlfn.CONCAT(SUBSTITUTE(data_to_clean[[#This Row],[number]],".",""),"00000000")))</f>
        <v>3300000</v>
      </c>
      <c r="I2345" t="s">
        <v>8705</v>
      </c>
      <c r="J2345">
        <f>ROUND(VALUE(SUBSTITUTE(data_to_clean[[#This Row],[growth_%]],".",",")),0)</f>
        <v>172</v>
      </c>
      <c r="K2345" t="s">
        <v>308</v>
      </c>
      <c r="L2345">
        <v>10</v>
      </c>
      <c r="M2345">
        <v>5</v>
      </c>
      <c r="N2345">
        <v>2011</v>
      </c>
      <c r="O2345">
        <v>3</v>
      </c>
      <c r="P2345" t="s">
        <v>7498</v>
      </c>
      <c r="Q2345" t="b">
        <f>AND(ISNUMBER(data_to_clean[[#This Row],[revenue_formatted]]),ISNUMBER(data_to_clean[[#This Row],[growth_formatted_%]]),ISNUMBER(data_to_clean[[#This Row],[workers]]),ISNUMBER(data_to_clean[[#This Row],[previous_workers]]),ISNUMBER(data_to_clean[[#This Row],[founded]]),ISNUMBER(data_to_clean[[#This Row],[yrs_on_list]]))</f>
        <v>1</v>
      </c>
    </row>
    <row r="2346" spans="1:17" x14ac:dyDescent="0.25">
      <c r="A2346">
        <v>2338</v>
      </c>
      <c r="B2346" t="s">
        <v>8706</v>
      </c>
      <c r="C2346" t="s">
        <v>1262</v>
      </c>
      <c r="D2346" t="str">
        <f>VLOOKUP(data_to_clean[[#This Row],[state]],abbreviation_table[],2,FALSE)</f>
        <v>South Carolina</v>
      </c>
      <c r="E2346" t="s">
        <v>1769</v>
      </c>
      <c r="F2346" t="str">
        <f>TRIM(LEFT(data_to_clean[[#This Row],[revenue]],FIND(" ",data_to_clean[[#This Row],[revenue]])))</f>
        <v>15.4</v>
      </c>
      <c r="G2346" t="str">
        <f>RIGHT(data_to_clean[[#This Row],[revenue]],LEN(data_to_clean[[#This Row],[revenue]])-FIND(" ",data_to_clean[[#This Row],[revenue]]))</f>
        <v>Million</v>
      </c>
      <c r="H2346" s="7">
        <f>VALUE(IF(data_to_clean[[#This Row],[multiplicity]]="Million",_xlfn.CONCAT(SUBSTITUTE(data_to_clean[[#This Row],[number]],".",""),"00000"),_xlfn.CONCAT(SUBSTITUTE(data_to_clean[[#This Row],[number]],".",""),"00000000")))</f>
        <v>15400000</v>
      </c>
      <c r="I2346" t="s">
        <v>8708</v>
      </c>
      <c r="J2346">
        <f>ROUND(VALUE(SUBSTITUTE(data_to_clean[[#This Row],[growth_%]],".",",")),0)</f>
        <v>172</v>
      </c>
      <c r="K2346" t="s">
        <v>289</v>
      </c>
      <c r="L2346">
        <v>50</v>
      </c>
      <c r="M2346">
        <v>33</v>
      </c>
      <c r="N2346">
        <v>2009</v>
      </c>
      <c r="O2346">
        <v>4</v>
      </c>
      <c r="P2346" t="s">
        <v>8709</v>
      </c>
      <c r="Q2346" t="b">
        <f>AND(ISNUMBER(data_to_clean[[#This Row],[revenue_formatted]]),ISNUMBER(data_to_clean[[#This Row],[growth_formatted_%]]),ISNUMBER(data_to_clean[[#This Row],[workers]]),ISNUMBER(data_to_clean[[#This Row],[previous_workers]]),ISNUMBER(data_to_clean[[#This Row],[founded]]),ISNUMBER(data_to_clean[[#This Row],[yrs_on_list]]))</f>
        <v>1</v>
      </c>
    </row>
    <row r="2347" spans="1:17" x14ac:dyDescent="0.25">
      <c r="A2347">
        <v>2339</v>
      </c>
      <c r="B2347" t="s">
        <v>8710</v>
      </c>
      <c r="C2347" t="s">
        <v>105</v>
      </c>
      <c r="D2347" t="str">
        <f>VLOOKUP(data_to_clean[[#This Row],[state]],abbreviation_table[],2,FALSE)</f>
        <v>New York</v>
      </c>
      <c r="E2347" t="s">
        <v>1628</v>
      </c>
      <c r="F2347" t="str">
        <f>TRIM(LEFT(data_to_clean[[#This Row],[revenue]],FIND(" ",data_to_clean[[#This Row],[revenue]])))</f>
        <v>16</v>
      </c>
      <c r="G2347" t="str">
        <f>RIGHT(data_to_clean[[#This Row],[revenue]],LEN(data_to_clean[[#This Row],[revenue]])-FIND(" ",data_to_clean[[#This Row],[revenue]]))</f>
        <v>Million</v>
      </c>
      <c r="H2347" s="7">
        <f>VALUE(IF(data_to_clean[[#This Row],[multiplicity]]="Million",_xlfn.CONCAT(SUBSTITUTE(data_to_clean[[#This Row],[number]],".",""),"00000"),_xlfn.CONCAT(SUBSTITUTE(data_to_clean[[#This Row],[number]],".",""),"00000000")))</f>
        <v>1600000</v>
      </c>
      <c r="I2347" t="s">
        <v>8712</v>
      </c>
      <c r="J2347">
        <f>ROUND(VALUE(SUBSTITUTE(data_to_clean[[#This Row],[growth_%]],".",",")),0)</f>
        <v>172</v>
      </c>
      <c r="K2347" t="s">
        <v>69</v>
      </c>
      <c r="L2347">
        <v>63</v>
      </c>
      <c r="M2347">
        <v>26</v>
      </c>
      <c r="N2347">
        <v>2004</v>
      </c>
      <c r="O2347">
        <v>3</v>
      </c>
      <c r="P2347" t="s">
        <v>8713</v>
      </c>
      <c r="Q2347" t="b">
        <f>AND(ISNUMBER(data_to_clean[[#This Row],[revenue_formatted]]),ISNUMBER(data_to_clean[[#This Row],[growth_formatted_%]]),ISNUMBER(data_to_clean[[#This Row],[workers]]),ISNUMBER(data_to_clean[[#This Row],[previous_workers]]),ISNUMBER(data_to_clean[[#This Row],[founded]]),ISNUMBER(data_to_clean[[#This Row],[yrs_on_list]]))</f>
        <v>1</v>
      </c>
    </row>
    <row r="2348" spans="1:17" x14ac:dyDescent="0.25">
      <c r="A2348">
        <v>2340</v>
      </c>
      <c r="B2348" t="s">
        <v>8714</v>
      </c>
      <c r="C2348" t="s">
        <v>86</v>
      </c>
      <c r="D2348" t="str">
        <f>VLOOKUP(data_to_clean[[#This Row],[state]],abbreviation_table[],2,FALSE)</f>
        <v>Colorado</v>
      </c>
      <c r="E2348" t="s">
        <v>749</v>
      </c>
      <c r="F2348" t="str">
        <f>TRIM(LEFT(data_to_clean[[#This Row],[revenue]],FIND(" ",data_to_clean[[#This Row],[revenue]])))</f>
        <v>9.2</v>
      </c>
      <c r="G2348" t="str">
        <f>RIGHT(data_to_clean[[#This Row],[revenue]],LEN(data_to_clean[[#This Row],[revenue]])-FIND(" ",data_to_clean[[#This Row],[revenue]]))</f>
        <v>Million</v>
      </c>
      <c r="H2348" s="7">
        <f>VALUE(IF(data_to_clean[[#This Row],[multiplicity]]="Million",_xlfn.CONCAT(SUBSTITUTE(data_to_clean[[#This Row],[number]],".",""),"00000"),_xlfn.CONCAT(SUBSTITUTE(data_to_clean[[#This Row],[number]],".",""),"00000000")))</f>
        <v>9200000</v>
      </c>
      <c r="I2348" t="s">
        <v>8716</v>
      </c>
      <c r="J2348">
        <f>ROUND(VALUE(SUBSTITUTE(data_to_clean[[#This Row],[growth_%]],".",",")),0)</f>
        <v>172</v>
      </c>
      <c r="K2348" t="s">
        <v>336</v>
      </c>
      <c r="L2348">
        <v>58</v>
      </c>
      <c r="M2348">
        <v>14</v>
      </c>
      <c r="N2348">
        <v>1999</v>
      </c>
      <c r="O2348">
        <v>1</v>
      </c>
      <c r="P2348" t="s">
        <v>89</v>
      </c>
      <c r="Q2348" t="b">
        <f>AND(ISNUMBER(data_to_clean[[#This Row],[revenue_formatted]]),ISNUMBER(data_to_clean[[#This Row],[growth_formatted_%]]),ISNUMBER(data_to_clean[[#This Row],[workers]]),ISNUMBER(data_to_clean[[#This Row],[previous_workers]]),ISNUMBER(data_to_clean[[#This Row],[founded]]),ISNUMBER(data_to_clean[[#This Row],[yrs_on_list]]))</f>
        <v>1</v>
      </c>
    </row>
    <row r="2349" spans="1:17" x14ac:dyDescent="0.25">
      <c r="A2349">
        <v>2341</v>
      </c>
      <c r="B2349" t="s">
        <v>8717</v>
      </c>
      <c r="C2349" t="s">
        <v>86</v>
      </c>
      <c r="D2349" t="str">
        <f>VLOOKUP(data_to_clean[[#This Row],[state]],abbreviation_table[],2,FALSE)</f>
        <v>Colorado</v>
      </c>
      <c r="E2349" t="s">
        <v>4997</v>
      </c>
      <c r="F2349" t="str">
        <f>TRIM(LEFT(data_to_clean[[#This Row],[revenue]],FIND(" ",data_to_clean[[#This Row],[revenue]])))</f>
        <v>20.3</v>
      </c>
      <c r="G2349" t="str">
        <f>RIGHT(data_to_clean[[#This Row],[revenue]],LEN(data_to_clean[[#This Row],[revenue]])-FIND(" ",data_to_clean[[#This Row],[revenue]]))</f>
        <v>Million</v>
      </c>
      <c r="H2349" s="7">
        <f>VALUE(IF(data_to_clean[[#This Row],[multiplicity]]="Million",_xlfn.CONCAT(SUBSTITUTE(data_to_clean[[#This Row],[number]],".",""),"00000"),_xlfn.CONCAT(SUBSTITUTE(data_to_clean[[#This Row],[number]],".",""),"00000000")))</f>
        <v>20300000</v>
      </c>
      <c r="I2349" t="s">
        <v>8719</v>
      </c>
      <c r="J2349">
        <f>ROUND(VALUE(SUBSTITUTE(data_to_clean[[#This Row],[growth_%]],".",",")),0)</f>
        <v>171</v>
      </c>
      <c r="K2349" t="s">
        <v>187</v>
      </c>
      <c r="L2349">
        <v>289</v>
      </c>
      <c r="M2349">
        <v>15</v>
      </c>
      <c r="N2349">
        <v>2006</v>
      </c>
      <c r="O2349">
        <v>1</v>
      </c>
      <c r="P2349" t="s">
        <v>8720</v>
      </c>
      <c r="Q2349" t="b">
        <f>AND(ISNUMBER(data_to_clean[[#This Row],[revenue_formatted]]),ISNUMBER(data_to_clean[[#This Row],[growth_formatted_%]]),ISNUMBER(data_to_clean[[#This Row],[workers]]),ISNUMBER(data_to_clean[[#This Row],[previous_workers]]),ISNUMBER(data_to_clean[[#This Row],[founded]]),ISNUMBER(data_to_clean[[#This Row],[yrs_on_list]]))</f>
        <v>1</v>
      </c>
    </row>
    <row r="2350" spans="1:17" x14ac:dyDescent="0.25">
      <c r="A2350">
        <v>2342</v>
      </c>
      <c r="B2350" t="s">
        <v>8721</v>
      </c>
      <c r="C2350" t="s">
        <v>52</v>
      </c>
      <c r="D2350" t="str">
        <f>VLOOKUP(data_to_clean[[#This Row],[state]],abbreviation_table[],2,FALSE)</f>
        <v>Florida</v>
      </c>
      <c r="E2350" t="s">
        <v>1414</v>
      </c>
      <c r="F2350" t="str">
        <f>TRIM(LEFT(data_to_clean[[#This Row],[revenue]],FIND(" ",data_to_clean[[#This Row],[revenue]])))</f>
        <v>16.1</v>
      </c>
      <c r="G2350" t="str">
        <f>RIGHT(data_to_clean[[#This Row],[revenue]],LEN(data_to_clean[[#This Row],[revenue]])-FIND(" ",data_to_clean[[#This Row],[revenue]]))</f>
        <v>Million</v>
      </c>
      <c r="H2350" s="7">
        <f>VALUE(IF(data_to_clean[[#This Row],[multiplicity]]="Million",_xlfn.CONCAT(SUBSTITUTE(data_to_clean[[#This Row],[number]],".",""),"00000"),_xlfn.CONCAT(SUBSTITUTE(data_to_clean[[#This Row],[number]],".",""),"00000000")))</f>
        <v>16100000</v>
      </c>
      <c r="I2350" t="s">
        <v>8723</v>
      </c>
      <c r="J2350">
        <f>ROUND(VALUE(SUBSTITUTE(data_to_clean[[#This Row],[growth_%]],".",",")),0)</f>
        <v>171</v>
      </c>
      <c r="K2350" t="s">
        <v>107</v>
      </c>
      <c r="L2350">
        <v>30</v>
      </c>
      <c r="M2350">
        <v>16</v>
      </c>
      <c r="N2350">
        <v>2010</v>
      </c>
      <c r="O2350">
        <v>5</v>
      </c>
      <c r="P2350" t="s">
        <v>662</v>
      </c>
      <c r="Q2350" t="b">
        <f>AND(ISNUMBER(data_to_clean[[#This Row],[revenue_formatted]]),ISNUMBER(data_to_clean[[#This Row],[growth_formatted_%]]),ISNUMBER(data_to_clean[[#This Row],[workers]]),ISNUMBER(data_to_clean[[#This Row],[previous_workers]]),ISNUMBER(data_to_clean[[#This Row],[founded]]),ISNUMBER(data_to_clean[[#This Row],[yrs_on_list]]))</f>
        <v>1</v>
      </c>
    </row>
    <row r="2351" spans="1:17" x14ac:dyDescent="0.25">
      <c r="A2351">
        <v>2343</v>
      </c>
      <c r="B2351" t="s">
        <v>8724</v>
      </c>
      <c r="C2351" t="s">
        <v>45</v>
      </c>
      <c r="D2351" t="str">
        <f>VLOOKUP(data_to_clean[[#This Row],[state]],abbreviation_table[],2,FALSE)</f>
        <v>Pennsylvania</v>
      </c>
      <c r="E2351" t="s">
        <v>87</v>
      </c>
      <c r="F2351" t="str">
        <f>TRIM(LEFT(data_to_clean[[#This Row],[revenue]],FIND(" ",data_to_clean[[#This Row],[revenue]])))</f>
        <v>13.9</v>
      </c>
      <c r="G2351" t="str">
        <f>RIGHT(data_to_clean[[#This Row],[revenue]],LEN(data_to_clean[[#This Row],[revenue]])-FIND(" ",data_to_clean[[#This Row],[revenue]]))</f>
        <v>Million</v>
      </c>
      <c r="H2351" s="7">
        <f>VALUE(IF(data_to_clean[[#This Row],[multiplicity]]="Million",_xlfn.CONCAT(SUBSTITUTE(data_to_clean[[#This Row],[number]],".",""),"00000"),_xlfn.CONCAT(SUBSTITUTE(data_to_clean[[#This Row],[number]],".",""),"00000000")))</f>
        <v>13900000</v>
      </c>
      <c r="I2351" t="s">
        <v>8726</v>
      </c>
      <c r="J2351">
        <f>ROUND(VALUE(SUBSTITUTE(data_to_clean[[#This Row],[growth_%]],".",",")),0)</f>
        <v>171</v>
      </c>
      <c r="K2351" t="s">
        <v>233</v>
      </c>
      <c r="L2351">
        <v>18</v>
      </c>
      <c r="M2351">
        <v>18</v>
      </c>
      <c r="N2351">
        <v>2010</v>
      </c>
      <c r="O2351">
        <v>1</v>
      </c>
      <c r="P2351" t="s">
        <v>8727</v>
      </c>
      <c r="Q2351" t="b">
        <f>AND(ISNUMBER(data_to_clean[[#This Row],[revenue_formatted]]),ISNUMBER(data_to_clean[[#This Row],[growth_formatted_%]]),ISNUMBER(data_to_clean[[#This Row],[workers]]),ISNUMBER(data_to_clean[[#This Row],[previous_workers]]),ISNUMBER(data_to_clean[[#This Row],[founded]]),ISNUMBER(data_to_clean[[#This Row],[yrs_on_list]]))</f>
        <v>1</v>
      </c>
    </row>
    <row r="2352" spans="1:17" x14ac:dyDescent="0.25">
      <c r="A2352">
        <v>2344</v>
      </c>
      <c r="B2352" t="s">
        <v>8728</v>
      </c>
      <c r="C2352" t="s">
        <v>230</v>
      </c>
      <c r="D2352" t="str">
        <f>VLOOKUP(data_to_clean[[#This Row],[state]],abbreviation_table[],2,FALSE)</f>
        <v>Michigan</v>
      </c>
      <c r="E2352" t="s">
        <v>1442</v>
      </c>
      <c r="F2352" t="str">
        <f>TRIM(LEFT(data_to_clean[[#This Row],[revenue]],FIND(" ",data_to_clean[[#This Row],[revenue]])))</f>
        <v>2</v>
      </c>
      <c r="G2352" t="str">
        <f>RIGHT(data_to_clean[[#This Row],[revenue]],LEN(data_to_clean[[#This Row],[revenue]])-FIND(" ",data_to_clean[[#This Row],[revenue]]))</f>
        <v>Million</v>
      </c>
      <c r="H2352" s="7">
        <f>VALUE(IF(data_to_clean[[#This Row],[multiplicity]]="Million",_xlfn.CONCAT(SUBSTITUTE(data_to_clean[[#This Row],[number]],".",""),"00000"),_xlfn.CONCAT(SUBSTITUTE(data_to_clean[[#This Row],[number]],".",""),"00000000")))</f>
        <v>200000</v>
      </c>
      <c r="I2352" t="s">
        <v>8730</v>
      </c>
      <c r="J2352">
        <f>ROUND(VALUE(SUBSTITUTE(data_to_clean[[#This Row],[growth_%]],".",",")),0)</f>
        <v>171</v>
      </c>
      <c r="K2352" t="s">
        <v>18</v>
      </c>
      <c r="L2352">
        <v>21</v>
      </c>
      <c r="M2352">
        <v>9</v>
      </c>
      <c r="N2352">
        <v>2008</v>
      </c>
      <c r="O2352">
        <v>1</v>
      </c>
      <c r="P2352" t="s">
        <v>4191</v>
      </c>
      <c r="Q2352" t="b">
        <f>AND(ISNUMBER(data_to_clean[[#This Row],[revenue_formatted]]),ISNUMBER(data_to_clean[[#This Row],[growth_formatted_%]]),ISNUMBER(data_to_clean[[#This Row],[workers]]),ISNUMBER(data_to_clean[[#This Row],[previous_workers]]),ISNUMBER(data_to_clean[[#This Row],[founded]]),ISNUMBER(data_to_clean[[#This Row],[yrs_on_list]]))</f>
        <v>1</v>
      </c>
    </row>
    <row r="2353" spans="1:17" x14ac:dyDescent="0.25">
      <c r="A2353">
        <v>2345</v>
      </c>
      <c r="B2353" t="s">
        <v>8731</v>
      </c>
      <c r="C2353" t="s">
        <v>215</v>
      </c>
      <c r="D2353" t="str">
        <f>VLOOKUP(data_to_clean[[#This Row],[state]],abbreviation_table[],2,FALSE)</f>
        <v>North Carolina</v>
      </c>
      <c r="E2353" t="s">
        <v>4884</v>
      </c>
      <c r="F2353" t="str">
        <f>TRIM(LEFT(data_to_clean[[#This Row],[revenue]],FIND(" ",data_to_clean[[#This Row],[revenue]])))</f>
        <v>24.8</v>
      </c>
      <c r="G2353" t="str">
        <f>RIGHT(data_to_clean[[#This Row],[revenue]],LEN(data_to_clean[[#This Row],[revenue]])-FIND(" ",data_to_clean[[#This Row],[revenue]]))</f>
        <v>Million</v>
      </c>
      <c r="H2353" s="7">
        <f>VALUE(IF(data_to_clean[[#This Row],[multiplicity]]="Million",_xlfn.CONCAT(SUBSTITUTE(data_to_clean[[#This Row],[number]],".",""),"00000"),_xlfn.CONCAT(SUBSTITUTE(data_to_clean[[#This Row],[number]],".",""),"00000000")))</f>
        <v>24800000</v>
      </c>
      <c r="I2353" t="s">
        <v>8733</v>
      </c>
      <c r="J2353">
        <f>ROUND(VALUE(SUBSTITUTE(data_to_clean[[#This Row],[growth_%]],".",",")),0)</f>
        <v>171</v>
      </c>
      <c r="K2353" t="s">
        <v>233</v>
      </c>
      <c r="L2353">
        <v>110</v>
      </c>
      <c r="M2353">
        <v>52</v>
      </c>
      <c r="N2353">
        <v>2009</v>
      </c>
      <c r="O2353">
        <v>5</v>
      </c>
      <c r="P2353" t="s">
        <v>6594</v>
      </c>
      <c r="Q2353" t="b">
        <f>AND(ISNUMBER(data_to_clean[[#This Row],[revenue_formatted]]),ISNUMBER(data_to_clean[[#This Row],[growth_formatted_%]]),ISNUMBER(data_to_clean[[#This Row],[workers]]),ISNUMBER(data_to_clean[[#This Row],[previous_workers]]),ISNUMBER(data_to_clean[[#This Row],[founded]]),ISNUMBER(data_to_clean[[#This Row],[yrs_on_list]]))</f>
        <v>1</v>
      </c>
    </row>
    <row r="2354" spans="1:17" x14ac:dyDescent="0.25">
      <c r="A2354">
        <v>2346</v>
      </c>
      <c r="B2354" t="s">
        <v>8734</v>
      </c>
      <c r="C2354" t="s">
        <v>52</v>
      </c>
      <c r="D2354" t="str">
        <f>VLOOKUP(data_to_clean[[#This Row],[state]],abbreviation_table[],2,FALSE)</f>
        <v>Florida</v>
      </c>
      <c r="E2354" t="s">
        <v>244</v>
      </c>
      <c r="F2354" t="str">
        <f>TRIM(LEFT(data_to_clean[[#This Row],[revenue]],FIND(" ",data_to_clean[[#This Row],[revenue]])))</f>
        <v>17.5</v>
      </c>
      <c r="G2354" t="str">
        <f>RIGHT(data_to_clean[[#This Row],[revenue]],LEN(data_to_clean[[#This Row],[revenue]])-FIND(" ",data_to_clean[[#This Row],[revenue]]))</f>
        <v>Million</v>
      </c>
      <c r="H2354" s="7">
        <f>VALUE(IF(data_to_clean[[#This Row],[multiplicity]]="Million",_xlfn.CONCAT(SUBSTITUTE(data_to_clean[[#This Row],[number]],".",""),"00000"),_xlfn.CONCAT(SUBSTITUTE(data_to_clean[[#This Row],[number]],".",""),"00000000")))</f>
        <v>17500000</v>
      </c>
      <c r="I2354" t="s">
        <v>8736</v>
      </c>
      <c r="J2354">
        <f>ROUND(VALUE(SUBSTITUTE(data_to_clean[[#This Row],[growth_%]],".",",")),0)</f>
        <v>171</v>
      </c>
      <c r="K2354" t="s">
        <v>18</v>
      </c>
      <c r="L2354">
        <v>120</v>
      </c>
      <c r="M2354">
        <v>15</v>
      </c>
      <c r="N2354">
        <v>2014</v>
      </c>
      <c r="O2354">
        <v>1</v>
      </c>
      <c r="P2354" t="s">
        <v>8737</v>
      </c>
      <c r="Q2354" t="b">
        <f>AND(ISNUMBER(data_to_clean[[#This Row],[revenue_formatted]]),ISNUMBER(data_to_clean[[#This Row],[growth_formatted_%]]),ISNUMBER(data_to_clean[[#This Row],[workers]]),ISNUMBER(data_to_clean[[#This Row],[previous_workers]]),ISNUMBER(data_to_clean[[#This Row],[founded]]),ISNUMBER(data_to_clean[[#This Row],[yrs_on_list]]))</f>
        <v>1</v>
      </c>
    </row>
    <row r="2355" spans="1:17" x14ac:dyDescent="0.25">
      <c r="A2355">
        <v>2347</v>
      </c>
      <c r="B2355" t="s">
        <v>8738</v>
      </c>
      <c r="C2355" t="s">
        <v>503</v>
      </c>
      <c r="D2355" t="str">
        <f>VLOOKUP(data_to_clean[[#This Row],[state]],abbreviation_table[],2,FALSE)</f>
        <v>Illinois</v>
      </c>
      <c r="E2355" t="s">
        <v>7408</v>
      </c>
      <c r="F2355" t="str">
        <f>TRIM(LEFT(data_to_clean[[#This Row],[revenue]],FIND(" ",data_to_clean[[#This Row],[revenue]])))</f>
        <v>45.7</v>
      </c>
      <c r="G2355" t="str">
        <f>RIGHT(data_to_clean[[#This Row],[revenue]],LEN(data_to_clean[[#This Row],[revenue]])-FIND(" ",data_to_clean[[#This Row],[revenue]]))</f>
        <v>Million</v>
      </c>
      <c r="H2355" s="7">
        <f>VALUE(IF(data_to_clean[[#This Row],[multiplicity]]="Million",_xlfn.CONCAT(SUBSTITUTE(data_to_clean[[#This Row],[number]],".",""),"00000"),_xlfn.CONCAT(SUBSTITUTE(data_to_clean[[#This Row],[number]],".",""),"00000000")))</f>
        <v>45700000</v>
      </c>
      <c r="I2355" t="s">
        <v>8740</v>
      </c>
      <c r="J2355">
        <f>ROUND(VALUE(SUBSTITUTE(data_to_clean[[#This Row],[growth_%]],".",",")),0)</f>
        <v>171</v>
      </c>
      <c r="K2355" t="s">
        <v>257</v>
      </c>
      <c r="L2355">
        <v>250</v>
      </c>
      <c r="M2355">
        <v>120</v>
      </c>
      <c r="N2355">
        <v>2000</v>
      </c>
      <c r="O2355">
        <v>5</v>
      </c>
      <c r="P2355" t="s">
        <v>5446</v>
      </c>
      <c r="Q2355" t="b">
        <f>AND(ISNUMBER(data_to_clean[[#This Row],[revenue_formatted]]),ISNUMBER(data_to_clean[[#This Row],[growth_formatted_%]]),ISNUMBER(data_to_clean[[#This Row],[workers]]),ISNUMBER(data_to_clean[[#This Row],[previous_workers]]),ISNUMBER(data_to_clean[[#This Row],[founded]]),ISNUMBER(data_to_clean[[#This Row],[yrs_on_list]]))</f>
        <v>1</v>
      </c>
    </row>
    <row r="2356" spans="1:17" x14ac:dyDescent="0.25">
      <c r="A2356">
        <v>2348</v>
      </c>
      <c r="B2356" t="s">
        <v>8741</v>
      </c>
      <c r="C2356" t="s">
        <v>52</v>
      </c>
      <c r="D2356" t="str">
        <f>VLOOKUP(data_to_clean[[#This Row],[state]],abbreviation_table[],2,FALSE)</f>
        <v>Florida</v>
      </c>
      <c r="E2356" t="s">
        <v>1152</v>
      </c>
      <c r="F2356" t="str">
        <f>TRIM(LEFT(data_to_clean[[#This Row],[revenue]],FIND(" ",data_to_clean[[#This Row],[revenue]])))</f>
        <v>2.1</v>
      </c>
      <c r="G2356" t="str">
        <f>RIGHT(data_to_clean[[#This Row],[revenue]],LEN(data_to_clean[[#This Row],[revenue]])-FIND(" ",data_to_clean[[#This Row],[revenue]]))</f>
        <v>Million</v>
      </c>
      <c r="H2356" s="7">
        <f>VALUE(IF(data_to_clean[[#This Row],[multiplicity]]="Million",_xlfn.CONCAT(SUBSTITUTE(data_to_clean[[#This Row],[number]],".",""),"00000"),_xlfn.CONCAT(SUBSTITUTE(data_to_clean[[#This Row],[number]],".",""),"00000000")))</f>
        <v>2100000</v>
      </c>
      <c r="I2356" t="s">
        <v>8743</v>
      </c>
      <c r="J2356">
        <f>ROUND(VALUE(SUBSTITUTE(data_to_clean[[#This Row],[growth_%]],".",",")),0)</f>
        <v>171</v>
      </c>
      <c r="K2356" t="s">
        <v>107</v>
      </c>
      <c r="L2356">
        <v>25</v>
      </c>
      <c r="M2356">
        <v>3</v>
      </c>
      <c r="N2356">
        <v>2004</v>
      </c>
      <c r="O2356">
        <v>1</v>
      </c>
      <c r="P2356" t="s">
        <v>7581</v>
      </c>
      <c r="Q2356" t="b">
        <f>AND(ISNUMBER(data_to_clean[[#This Row],[revenue_formatted]]),ISNUMBER(data_to_clean[[#This Row],[growth_formatted_%]]),ISNUMBER(data_to_clean[[#This Row],[workers]]),ISNUMBER(data_to_clean[[#This Row],[previous_workers]]),ISNUMBER(data_to_clean[[#This Row],[founded]]),ISNUMBER(data_to_clean[[#This Row],[yrs_on_list]]))</f>
        <v>1</v>
      </c>
    </row>
    <row r="2357" spans="1:17" x14ac:dyDescent="0.25">
      <c r="A2357">
        <v>2349</v>
      </c>
      <c r="B2357" t="s">
        <v>8744</v>
      </c>
      <c r="C2357" t="s">
        <v>80</v>
      </c>
      <c r="D2357" t="str">
        <f>VLOOKUP(data_to_clean[[#This Row],[state]],abbreviation_table[],2,FALSE)</f>
        <v>California</v>
      </c>
      <c r="E2357" t="s">
        <v>167</v>
      </c>
      <c r="F2357" t="str">
        <f>TRIM(LEFT(data_to_clean[[#This Row],[revenue]],FIND(" ",data_to_clean[[#This Row],[revenue]])))</f>
        <v>8.9</v>
      </c>
      <c r="G2357" t="str">
        <f>RIGHT(data_to_clean[[#This Row],[revenue]],LEN(data_to_clean[[#This Row],[revenue]])-FIND(" ",data_to_clean[[#This Row],[revenue]]))</f>
        <v>Million</v>
      </c>
      <c r="H2357" s="7">
        <f>VALUE(IF(data_to_clean[[#This Row],[multiplicity]]="Million",_xlfn.CONCAT(SUBSTITUTE(data_to_clean[[#This Row],[number]],".",""),"00000"),_xlfn.CONCAT(SUBSTITUTE(data_to_clean[[#This Row],[number]],".",""),"00000000")))</f>
        <v>8900000</v>
      </c>
      <c r="I2357" t="s">
        <v>8746</v>
      </c>
      <c r="J2357">
        <f>ROUND(VALUE(SUBSTITUTE(data_to_clean[[#This Row],[growth_%]],".",",")),0)</f>
        <v>170</v>
      </c>
      <c r="K2357" t="s">
        <v>233</v>
      </c>
      <c r="L2357">
        <v>63</v>
      </c>
      <c r="M2357">
        <v>19</v>
      </c>
      <c r="N2357">
        <v>2012</v>
      </c>
      <c r="O2357">
        <v>2</v>
      </c>
      <c r="P2357" t="s">
        <v>8747</v>
      </c>
      <c r="Q2357" t="b">
        <f>AND(ISNUMBER(data_to_clean[[#This Row],[revenue_formatted]]),ISNUMBER(data_to_clean[[#This Row],[growth_formatted_%]]),ISNUMBER(data_to_clean[[#This Row],[workers]]),ISNUMBER(data_to_clean[[#This Row],[previous_workers]]),ISNUMBER(data_to_clean[[#This Row],[founded]]),ISNUMBER(data_to_clean[[#This Row],[yrs_on_list]]))</f>
        <v>1</v>
      </c>
    </row>
    <row r="2358" spans="1:17" x14ac:dyDescent="0.25">
      <c r="A2358">
        <v>2350</v>
      </c>
      <c r="B2358" t="s">
        <v>8748</v>
      </c>
      <c r="C2358" t="s">
        <v>30</v>
      </c>
      <c r="D2358" t="str">
        <f>VLOOKUP(data_to_clean[[#This Row],[state]],abbreviation_table[],2,FALSE)</f>
        <v>Texas</v>
      </c>
      <c r="E2358" t="s">
        <v>2496</v>
      </c>
      <c r="F2358" t="str">
        <f>TRIM(LEFT(data_to_clean[[#This Row],[revenue]],FIND(" ",data_to_clean[[#This Row],[revenue]])))</f>
        <v>13</v>
      </c>
      <c r="G2358" t="str">
        <f>RIGHT(data_to_clean[[#This Row],[revenue]],LEN(data_to_clean[[#This Row],[revenue]])-FIND(" ",data_to_clean[[#This Row],[revenue]]))</f>
        <v>Million</v>
      </c>
      <c r="H2358" s="7">
        <f>VALUE(IF(data_to_clean[[#This Row],[multiplicity]]="Million",_xlfn.CONCAT(SUBSTITUTE(data_to_clean[[#This Row],[number]],".",""),"00000"),_xlfn.CONCAT(SUBSTITUTE(data_to_clean[[#This Row],[number]],".",""),"00000000")))</f>
        <v>1300000</v>
      </c>
      <c r="I2358" t="s">
        <v>8750</v>
      </c>
      <c r="J2358">
        <f>ROUND(VALUE(SUBSTITUTE(data_to_clean[[#This Row],[growth_%]],".",",")),0)</f>
        <v>170</v>
      </c>
      <c r="K2358" t="s">
        <v>336</v>
      </c>
      <c r="L2358">
        <v>95</v>
      </c>
      <c r="M2358">
        <v>45</v>
      </c>
      <c r="N2358">
        <v>2009</v>
      </c>
      <c r="O2358">
        <v>3</v>
      </c>
      <c r="P2358" t="s">
        <v>8751</v>
      </c>
      <c r="Q2358" t="b">
        <f>AND(ISNUMBER(data_to_clean[[#This Row],[revenue_formatted]]),ISNUMBER(data_to_clean[[#This Row],[growth_formatted_%]]),ISNUMBER(data_to_clean[[#This Row],[workers]]),ISNUMBER(data_to_clean[[#This Row],[previous_workers]]),ISNUMBER(data_to_clean[[#This Row],[founded]]),ISNUMBER(data_to_clean[[#This Row],[yrs_on_list]]))</f>
        <v>1</v>
      </c>
    </row>
    <row r="2359" spans="1:17" x14ac:dyDescent="0.25">
      <c r="A2359">
        <v>2351</v>
      </c>
      <c r="B2359" t="s">
        <v>8752</v>
      </c>
      <c r="C2359" t="s">
        <v>780</v>
      </c>
      <c r="D2359" t="str">
        <f>VLOOKUP(data_to_clean[[#This Row],[state]],abbreviation_table[],2,FALSE)</f>
        <v>New Hampshire</v>
      </c>
      <c r="E2359" t="s">
        <v>498</v>
      </c>
      <c r="F2359" t="str">
        <f>TRIM(LEFT(data_to_clean[[#This Row],[revenue]],FIND(" ",data_to_clean[[#This Row],[revenue]])))</f>
        <v>10.4</v>
      </c>
      <c r="G2359" t="str">
        <f>RIGHT(data_to_clean[[#This Row],[revenue]],LEN(data_to_clean[[#This Row],[revenue]])-FIND(" ",data_to_clean[[#This Row],[revenue]]))</f>
        <v>Million</v>
      </c>
      <c r="H2359" s="7">
        <f>VALUE(IF(data_to_clean[[#This Row],[multiplicity]]="Million",_xlfn.CONCAT(SUBSTITUTE(data_to_clean[[#This Row],[number]],".",""),"00000"),_xlfn.CONCAT(SUBSTITUTE(data_to_clean[[#This Row],[number]],".",""),"00000000")))</f>
        <v>10400000</v>
      </c>
      <c r="I2359" t="s">
        <v>8754</v>
      </c>
      <c r="J2359">
        <f>ROUND(VALUE(SUBSTITUTE(data_to_clean[[#This Row],[growth_%]],".",",")),0)</f>
        <v>170</v>
      </c>
      <c r="K2359" t="s">
        <v>297</v>
      </c>
      <c r="L2359">
        <v>13</v>
      </c>
      <c r="M2359">
        <v>7</v>
      </c>
      <c r="N2359">
        <v>2008</v>
      </c>
      <c r="O2359">
        <v>4</v>
      </c>
      <c r="P2359" t="s">
        <v>8755</v>
      </c>
      <c r="Q2359" t="b">
        <f>AND(ISNUMBER(data_to_clean[[#This Row],[revenue_formatted]]),ISNUMBER(data_to_clean[[#This Row],[growth_formatted_%]]),ISNUMBER(data_to_clean[[#This Row],[workers]]),ISNUMBER(data_to_clean[[#This Row],[previous_workers]]),ISNUMBER(data_to_clean[[#This Row],[founded]]),ISNUMBER(data_to_clean[[#This Row],[yrs_on_list]]))</f>
        <v>1</v>
      </c>
    </row>
    <row r="2360" spans="1:17" x14ac:dyDescent="0.25">
      <c r="A2360">
        <v>2352</v>
      </c>
      <c r="B2360" t="s">
        <v>8756</v>
      </c>
      <c r="C2360" t="s">
        <v>503</v>
      </c>
      <c r="D2360" t="str">
        <f>VLOOKUP(data_to_clean[[#This Row],[state]],abbreviation_table[],2,FALSE)</f>
        <v>Illinois</v>
      </c>
      <c r="E2360" t="s">
        <v>1227</v>
      </c>
      <c r="F2360" t="str">
        <f>TRIM(LEFT(data_to_clean[[#This Row],[revenue]],FIND(" ",data_to_clean[[#This Row],[revenue]])))</f>
        <v>4.2</v>
      </c>
      <c r="G2360" t="str">
        <f>RIGHT(data_to_clean[[#This Row],[revenue]],LEN(data_to_clean[[#This Row],[revenue]])-FIND(" ",data_to_clean[[#This Row],[revenue]]))</f>
        <v>Million</v>
      </c>
      <c r="H2360" s="7">
        <f>VALUE(IF(data_to_clean[[#This Row],[multiplicity]]="Million",_xlfn.CONCAT(SUBSTITUTE(data_to_clean[[#This Row],[number]],".",""),"00000"),_xlfn.CONCAT(SUBSTITUTE(data_to_clean[[#This Row],[number]],".",""),"00000000")))</f>
        <v>4200000</v>
      </c>
      <c r="I2360" t="s">
        <v>8758</v>
      </c>
      <c r="J2360">
        <f>ROUND(VALUE(SUBSTITUTE(data_to_clean[[#This Row],[growth_%]],".",",")),0)</f>
        <v>170</v>
      </c>
      <c r="K2360" t="s">
        <v>156</v>
      </c>
      <c r="L2360">
        <v>16</v>
      </c>
      <c r="M2360">
        <v>4</v>
      </c>
      <c r="N2360">
        <v>2012</v>
      </c>
      <c r="O2360">
        <v>2</v>
      </c>
      <c r="P2360" t="s">
        <v>8759</v>
      </c>
      <c r="Q2360" t="b">
        <f>AND(ISNUMBER(data_to_clean[[#This Row],[revenue_formatted]]),ISNUMBER(data_to_clean[[#This Row],[growth_formatted_%]]),ISNUMBER(data_to_clean[[#This Row],[workers]]),ISNUMBER(data_to_clean[[#This Row],[previous_workers]]),ISNUMBER(data_to_clean[[#This Row],[founded]]),ISNUMBER(data_to_clean[[#This Row],[yrs_on_list]]))</f>
        <v>1</v>
      </c>
    </row>
    <row r="2361" spans="1:17" x14ac:dyDescent="0.25">
      <c r="A2361">
        <v>2353</v>
      </c>
      <c r="B2361" t="s">
        <v>8760</v>
      </c>
      <c r="C2361" t="s">
        <v>860</v>
      </c>
      <c r="D2361" t="str">
        <f>VLOOKUP(data_to_clean[[#This Row],[state]],abbreviation_table[],2,FALSE)</f>
        <v>Indiana</v>
      </c>
      <c r="E2361" t="s">
        <v>1442</v>
      </c>
      <c r="F2361" t="str">
        <f>TRIM(LEFT(data_to_clean[[#This Row],[revenue]],FIND(" ",data_to_clean[[#This Row],[revenue]])))</f>
        <v>2</v>
      </c>
      <c r="G2361" t="str">
        <f>RIGHT(data_to_clean[[#This Row],[revenue]],LEN(data_to_clean[[#This Row],[revenue]])-FIND(" ",data_to_clean[[#This Row],[revenue]]))</f>
        <v>Million</v>
      </c>
      <c r="H2361" s="7">
        <f>VALUE(IF(data_to_clean[[#This Row],[multiplicity]]="Million",_xlfn.CONCAT(SUBSTITUTE(data_to_clean[[#This Row],[number]],".",""),"00000"),_xlfn.CONCAT(SUBSTITUTE(data_to_clean[[#This Row],[number]],".",""),"00000000")))</f>
        <v>200000</v>
      </c>
      <c r="I2361" t="s">
        <v>8762</v>
      </c>
      <c r="J2361">
        <f>ROUND(VALUE(SUBSTITUTE(data_to_clean[[#This Row],[growth_%]],".",",")),0)</f>
        <v>170</v>
      </c>
      <c r="K2361" t="s">
        <v>336</v>
      </c>
      <c r="L2361">
        <v>5</v>
      </c>
      <c r="M2361">
        <v>3</v>
      </c>
      <c r="N2361">
        <v>2011</v>
      </c>
      <c r="O2361">
        <v>1</v>
      </c>
      <c r="P2361" t="s">
        <v>1185</v>
      </c>
      <c r="Q2361" t="b">
        <f>AND(ISNUMBER(data_to_clean[[#This Row],[revenue_formatted]]),ISNUMBER(data_to_clean[[#This Row],[growth_formatted_%]]),ISNUMBER(data_to_clean[[#This Row],[workers]]),ISNUMBER(data_to_clean[[#This Row],[previous_workers]]),ISNUMBER(data_to_clean[[#This Row],[founded]]),ISNUMBER(data_to_clean[[#This Row],[yrs_on_list]]))</f>
        <v>1</v>
      </c>
    </row>
    <row r="2362" spans="1:17" x14ac:dyDescent="0.25">
      <c r="A2362">
        <v>2354</v>
      </c>
      <c r="B2362" t="s">
        <v>8763</v>
      </c>
      <c r="C2362" t="s">
        <v>141</v>
      </c>
      <c r="D2362" t="str">
        <f>VLOOKUP(data_to_clean[[#This Row],[state]],abbreviation_table[],2,FALSE)</f>
        <v>Kentucky</v>
      </c>
      <c r="E2362" t="s">
        <v>1773</v>
      </c>
      <c r="F2362" t="str">
        <f>TRIM(LEFT(data_to_clean[[#This Row],[revenue]],FIND(" ",data_to_clean[[#This Row],[revenue]])))</f>
        <v>9.5</v>
      </c>
      <c r="G2362" t="str">
        <f>RIGHT(data_to_clean[[#This Row],[revenue]],LEN(data_to_clean[[#This Row],[revenue]])-FIND(" ",data_to_clean[[#This Row],[revenue]]))</f>
        <v>Million</v>
      </c>
      <c r="H2362" s="7">
        <f>VALUE(IF(data_to_clean[[#This Row],[multiplicity]]="Million",_xlfn.CONCAT(SUBSTITUTE(data_to_clean[[#This Row],[number]],".",""),"00000"),_xlfn.CONCAT(SUBSTITUTE(data_to_clean[[#This Row],[number]],".",""),"00000000")))</f>
        <v>9500000</v>
      </c>
      <c r="I2362" t="s">
        <v>8765</v>
      </c>
      <c r="J2362">
        <f>ROUND(VALUE(SUBSTITUTE(data_to_clean[[#This Row],[growth_%]],".",",")),0)</f>
        <v>170</v>
      </c>
      <c r="K2362" t="s">
        <v>40</v>
      </c>
      <c r="L2362">
        <v>41</v>
      </c>
      <c r="M2362">
        <v>10</v>
      </c>
      <c r="N2362">
        <v>2012</v>
      </c>
      <c r="O2362">
        <v>2</v>
      </c>
      <c r="P2362" t="s">
        <v>2326</v>
      </c>
      <c r="Q2362" t="b">
        <f>AND(ISNUMBER(data_to_clean[[#This Row],[revenue_formatted]]),ISNUMBER(data_to_clean[[#This Row],[growth_formatted_%]]),ISNUMBER(data_to_clean[[#This Row],[workers]]),ISNUMBER(data_to_clean[[#This Row],[previous_workers]]),ISNUMBER(data_to_clean[[#This Row],[founded]]),ISNUMBER(data_to_clean[[#This Row],[yrs_on_list]]))</f>
        <v>1</v>
      </c>
    </row>
    <row r="2363" spans="1:17" x14ac:dyDescent="0.25">
      <c r="A2363">
        <v>2355</v>
      </c>
      <c r="B2363" t="s">
        <v>8766</v>
      </c>
      <c r="C2363" t="s">
        <v>59</v>
      </c>
      <c r="D2363" t="str">
        <f>VLOOKUP(data_to_clean[[#This Row],[state]],abbreviation_table[],2,FALSE)</f>
        <v>New Jersey</v>
      </c>
      <c r="E2363" t="s">
        <v>1157</v>
      </c>
      <c r="F2363" t="str">
        <f>TRIM(LEFT(data_to_clean[[#This Row],[revenue]],FIND(" ",data_to_clean[[#This Row],[revenue]])))</f>
        <v>5.3</v>
      </c>
      <c r="G2363" t="str">
        <f>RIGHT(data_to_clean[[#This Row],[revenue]],LEN(data_to_clean[[#This Row],[revenue]])-FIND(" ",data_to_clean[[#This Row],[revenue]]))</f>
        <v>Million</v>
      </c>
      <c r="H2363" s="7">
        <f>VALUE(IF(data_to_clean[[#This Row],[multiplicity]]="Million",_xlfn.CONCAT(SUBSTITUTE(data_to_clean[[#This Row],[number]],".",""),"00000"),_xlfn.CONCAT(SUBSTITUTE(data_to_clean[[#This Row],[number]],".",""),"00000000")))</f>
        <v>5300000</v>
      </c>
      <c r="I2363" t="s">
        <v>8768</v>
      </c>
      <c r="J2363">
        <f>ROUND(VALUE(SUBSTITUTE(data_to_clean[[#This Row],[growth_%]],".",",")),0)</f>
        <v>170</v>
      </c>
      <c r="K2363" t="s">
        <v>623</v>
      </c>
      <c r="L2363">
        <v>30</v>
      </c>
      <c r="M2363">
        <v>20</v>
      </c>
      <c r="N2363">
        <v>1991</v>
      </c>
      <c r="O2363">
        <v>5</v>
      </c>
      <c r="P2363" t="s">
        <v>6087</v>
      </c>
      <c r="Q2363" t="b">
        <f>AND(ISNUMBER(data_to_clean[[#This Row],[revenue_formatted]]),ISNUMBER(data_to_clean[[#This Row],[growth_formatted_%]]),ISNUMBER(data_to_clean[[#This Row],[workers]]),ISNUMBER(data_to_clean[[#This Row],[previous_workers]]),ISNUMBER(data_to_clean[[#This Row],[founded]]),ISNUMBER(data_to_clean[[#This Row],[yrs_on_list]]))</f>
        <v>1</v>
      </c>
    </row>
    <row r="2364" spans="1:17" x14ac:dyDescent="0.25">
      <c r="A2364">
        <v>2356</v>
      </c>
      <c r="B2364" t="s">
        <v>8769</v>
      </c>
      <c r="C2364" t="s">
        <v>503</v>
      </c>
      <c r="D2364" t="str">
        <f>VLOOKUP(data_to_clean[[#This Row],[state]],abbreviation_table[],2,FALSE)</f>
        <v>Illinois</v>
      </c>
      <c r="E2364" t="s">
        <v>2346</v>
      </c>
      <c r="F2364" t="str">
        <f>TRIM(LEFT(data_to_clean[[#This Row],[revenue]],FIND(" ",data_to_clean[[#This Row],[revenue]])))</f>
        <v>11</v>
      </c>
      <c r="G2364" t="str">
        <f>RIGHT(data_to_clean[[#This Row],[revenue]],LEN(data_to_clean[[#This Row],[revenue]])-FIND(" ",data_to_clean[[#This Row],[revenue]]))</f>
        <v>Million</v>
      </c>
      <c r="H2364" s="7">
        <f>VALUE(IF(data_to_clean[[#This Row],[multiplicity]]="Million",_xlfn.CONCAT(SUBSTITUTE(data_to_clean[[#This Row],[number]],".",""),"00000"),_xlfn.CONCAT(SUBSTITUTE(data_to_clean[[#This Row],[number]],".",""),"00000000")))</f>
        <v>1100000</v>
      </c>
      <c r="I2364" t="s">
        <v>8771</v>
      </c>
      <c r="J2364">
        <f>ROUND(VALUE(SUBSTITUTE(data_to_clean[[#This Row],[growth_%]],".",",")),0)</f>
        <v>170</v>
      </c>
      <c r="K2364" t="s">
        <v>257</v>
      </c>
      <c r="L2364">
        <v>110</v>
      </c>
      <c r="M2364">
        <v>65</v>
      </c>
      <c r="N2364">
        <v>2010</v>
      </c>
      <c r="O2364">
        <v>1</v>
      </c>
      <c r="P2364" t="s">
        <v>8772</v>
      </c>
      <c r="Q2364" t="b">
        <f>AND(ISNUMBER(data_to_clean[[#This Row],[revenue_formatted]]),ISNUMBER(data_to_clean[[#This Row],[growth_formatted_%]]),ISNUMBER(data_to_clean[[#This Row],[workers]]),ISNUMBER(data_to_clean[[#This Row],[previous_workers]]),ISNUMBER(data_to_clean[[#This Row],[founded]]),ISNUMBER(data_to_clean[[#This Row],[yrs_on_list]]))</f>
        <v>1</v>
      </c>
    </row>
    <row r="2365" spans="1:17" x14ac:dyDescent="0.25">
      <c r="A2365">
        <v>2357</v>
      </c>
      <c r="B2365" t="s">
        <v>8773</v>
      </c>
      <c r="C2365" t="s">
        <v>503</v>
      </c>
      <c r="D2365" t="str">
        <f>VLOOKUP(data_to_clean[[#This Row],[state]],abbreviation_table[],2,FALSE)</f>
        <v>Illinois</v>
      </c>
      <c r="E2365" t="s">
        <v>957</v>
      </c>
      <c r="F2365" t="str">
        <f>TRIM(LEFT(data_to_clean[[#This Row],[revenue]],FIND(" ",data_to_clean[[#This Row],[revenue]])))</f>
        <v>2.2</v>
      </c>
      <c r="G2365" t="str">
        <f>RIGHT(data_to_clean[[#This Row],[revenue]],LEN(data_to_clean[[#This Row],[revenue]])-FIND(" ",data_to_clean[[#This Row],[revenue]]))</f>
        <v>Million</v>
      </c>
      <c r="H2365" s="7">
        <f>VALUE(IF(data_to_clean[[#This Row],[multiplicity]]="Million",_xlfn.CONCAT(SUBSTITUTE(data_to_clean[[#This Row],[number]],".",""),"00000"),_xlfn.CONCAT(SUBSTITUTE(data_to_clean[[#This Row],[number]],".",""),"00000000")))</f>
        <v>2200000</v>
      </c>
      <c r="I2365" t="s">
        <v>8775</v>
      </c>
      <c r="J2365">
        <f>ROUND(VALUE(SUBSTITUTE(data_to_clean[[#This Row],[growth_%]],".",",")),0)</f>
        <v>170</v>
      </c>
      <c r="K2365" t="s">
        <v>69</v>
      </c>
      <c r="L2365">
        <v>6</v>
      </c>
      <c r="M2365">
        <v>3</v>
      </c>
      <c r="N2365">
        <v>2010</v>
      </c>
      <c r="O2365">
        <v>2</v>
      </c>
      <c r="P2365" t="s">
        <v>8776</v>
      </c>
      <c r="Q2365" t="b">
        <f>AND(ISNUMBER(data_to_clean[[#This Row],[revenue_formatted]]),ISNUMBER(data_to_clean[[#This Row],[growth_formatted_%]]),ISNUMBER(data_to_clean[[#This Row],[workers]]),ISNUMBER(data_to_clean[[#This Row],[previous_workers]]),ISNUMBER(data_to_clean[[#This Row],[founded]]),ISNUMBER(data_to_clean[[#This Row],[yrs_on_list]]))</f>
        <v>1</v>
      </c>
    </row>
    <row r="2366" spans="1:17" x14ac:dyDescent="0.25">
      <c r="A2366">
        <v>2358</v>
      </c>
      <c r="B2366" t="s">
        <v>8777</v>
      </c>
      <c r="C2366" t="s">
        <v>59</v>
      </c>
      <c r="D2366" t="str">
        <f>VLOOKUP(data_to_clean[[#This Row],[state]],abbreviation_table[],2,FALSE)</f>
        <v>New Jersey</v>
      </c>
      <c r="E2366" t="s">
        <v>699</v>
      </c>
      <c r="F2366" t="str">
        <f>TRIM(LEFT(data_to_clean[[#This Row],[revenue]],FIND(" ",data_to_clean[[#This Row],[revenue]])))</f>
        <v>4</v>
      </c>
      <c r="G2366" t="str">
        <f>RIGHT(data_to_clean[[#This Row],[revenue]],LEN(data_to_clean[[#This Row],[revenue]])-FIND(" ",data_to_clean[[#This Row],[revenue]]))</f>
        <v>Million</v>
      </c>
      <c r="H2366" s="7">
        <f>VALUE(IF(data_to_clean[[#This Row],[multiplicity]]="Million",_xlfn.CONCAT(SUBSTITUTE(data_to_clean[[#This Row],[number]],".",""),"00000"),_xlfn.CONCAT(SUBSTITUTE(data_to_clean[[#This Row],[number]],".",""),"00000000")))</f>
        <v>400000</v>
      </c>
      <c r="I2366" t="s">
        <v>8779</v>
      </c>
      <c r="J2366">
        <f>ROUND(VALUE(SUBSTITUTE(data_to_clean[[#This Row],[growth_%]],".",",")),0)</f>
        <v>170</v>
      </c>
      <c r="K2366" t="s">
        <v>69</v>
      </c>
      <c r="L2366">
        <v>17</v>
      </c>
      <c r="M2366">
        <v>8</v>
      </c>
      <c r="N2366">
        <v>2010</v>
      </c>
      <c r="O2366">
        <v>2</v>
      </c>
      <c r="P2366" t="s">
        <v>8780</v>
      </c>
      <c r="Q2366" t="b">
        <f>AND(ISNUMBER(data_to_clean[[#This Row],[revenue_formatted]]),ISNUMBER(data_to_clean[[#This Row],[growth_formatted_%]]),ISNUMBER(data_to_clean[[#This Row],[workers]]),ISNUMBER(data_to_clean[[#This Row],[previous_workers]]),ISNUMBER(data_to_clean[[#This Row],[founded]]),ISNUMBER(data_to_clean[[#This Row],[yrs_on_list]]))</f>
        <v>1</v>
      </c>
    </row>
    <row r="2367" spans="1:17" x14ac:dyDescent="0.25">
      <c r="A2367">
        <v>2359</v>
      </c>
      <c r="B2367" t="s">
        <v>8781</v>
      </c>
      <c r="C2367" t="s">
        <v>80</v>
      </c>
      <c r="D2367" t="str">
        <f>VLOOKUP(data_to_clean[[#This Row],[state]],abbreviation_table[],2,FALSE)</f>
        <v>California</v>
      </c>
      <c r="E2367" t="s">
        <v>1309</v>
      </c>
      <c r="F2367" t="str">
        <f>TRIM(LEFT(data_to_clean[[#This Row],[revenue]],FIND(" ",data_to_clean[[#This Row],[revenue]])))</f>
        <v>3.4</v>
      </c>
      <c r="G2367" t="str">
        <f>RIGHT(data_to_clean[[#This Row],[revenue]],LEN(data_to_clean[[#This Row],[revenue]])-FIND(" ",data_to_clean[[#This Row],[revenue]]))</f>
        <v>Million</v>
      </c>
      <c r="H2367" s="7">
        <f>VALUE(IF(data_to_clean[[#This Row],[multiplicity]]="Million",_xlfn.CONCAT(SUBSTITUTE(data_to_clean[[#This Row],[number]],".",""),"00000"),_xlfn.CONCAT(SUBSTITUTE(data_to_clean[[#This Row],[number]],".",""),"00000000")))</f>
        <v>3400000</v>
      </c>
      <c r="I2367" t="s">
        <v>8783</v>
      </c>
      <c r="J2367">
        <f>ROUND(VALUE(SUBSTITUTE(data_to_clean[[#This Row],[growth_%]],".",",")),0)</f>
        <v>169</v>
      </c>
      <c r="K2367" t="s">
        <v>308</v>
      </c>
      <c r="L2367">
        <v>9</v>
      </c>
      <c r="M2367">
        <v>2</v>
      </c>
      <c r="N2367">
        <v>2006</v>
      </c>
      <c r="O2367">
        <v>3</v>
      </c>
      <c r="P2367" t="s">
        <v>8784</v>
      </c>
      <c r="Q2367" t="b">
        <f>AND(ISNUMBER(data_to_clean[[#This Row],[revenue_formatted]]),ISNUMBER(data_to_clean[[#This Row],[growth_formatted_%]]),ISNUMBER(data_to_clean[[#This Row],[workers]]),ISNUMBER(data_to_clean[[#This Row],[previous_workers]]),ISNUMBER(data_to_clean[[#This Row],[founded]]),ISNUMBER(data_to_clean[[#This Row],[yrs_on_list]]))</f>
        <v>1</v>
      </c>
    </row>
    <row r="2368" spans="1:17" x14ac:dyDescent="0.25">
      <c r="A2368">
        <v>2360</v>
      </c>
      <c r="B2368" t="s">
        <v>8785</v>
      </c>
      <c r="C2368" t="s">
        <v>30</v>
      </c>
      <c r="D2368" t="str">
        <f>VLOOKUP(data_to_clean[[#This Row],[state]],abbreviation_table[],2,FALSE)</f>
        <v>Texas</v>
      </c>
      <c r="E2368" t="s">
        <v>3116</v>
      </c>
      <c r="F2368" t="str">
        <f>TRIM(LEFT(data_to_clean[[#This Row],[revenue]],FIND(" ",data_to_clean[[#This Row],[revenue]])))</f>
        <v>9.3</v>
      </c>
      <c r="G2368" t="str">
        <f>RIGHT(data_to_clean[[#This Row],[revenue]],LEN(data_to_clean[[#This Row],[revenue]])-FIND(" ",data_to_clean[[#This Row],[revenue]]))</f>
        <v>Million</v>
      </c>
      <c r="H2368" s="7">
        <f>VALUE(IF(data_to_clean[[#This Row],[multiplicity]]="Million",_xlfn.CONCAT(SUBSTITUTE(data_to_clean[[#This Row],[number]],".",""),"00000"),_xlfn.CONCAT(SUBSTITUTE(data_to_clean[[#This Row],[number]],".",""),"00000000")))</f>
        <v>9300000</v>
      </c>
      <c r="I2368" t="s">
        <v>8787</v>
      </c>
      <c r="J2368">
        <f>ROUND(VALUE(SUBSTITUTE(data_to_clean[[#This Row],[growth_%]],".",",")),0)</f>
        <v>169</v>
      </c>
      <c r="K2368" t="s">
        <v>175</v>
      </c>
      <c r="L2368">
        <v>105</v>
      </c>
      <c r="M2368">
        <v>45</v>
      </c>
      <c r="N2368">
        <v>2011</v>
      </c>
      <c r="O2368">
        <v>2</v>
      </c>
      <c r="P2368" t="s">
        <v>8788</v>
      </c>
      <c r="Q2368" t="b">
        <f>AND(ISNUMBER(data_to_clean[[#This Row],[revenue_formatted]]),ISNUMBER(data_to_clean[[#This Row],[growth_formatted_%]]),ISNUMBER(data_to_clean[[#This Row],[workers]]),ISNUMBER(data_to_clean[[#This Row],[previous_workers]]),ISNUMBER(data_to_clean[[#This Row],[founded]]),ISNUMBER(data_to_clean[[#This Row],[yrs_on_list]]))</f>
        <v>1</v>
      </c>
    </row>
    <row r="2369" spans="1:17" x14ac:dyDescent="0.25">
      <c r="A2369">
        <v>2361</v>
      </c>
      <c r="B2369" t="s">
        <v>8789</v>
      </c>
      <c r="C2369" t="s">
        <v>80</v>
      </c>
      <c r="D2369" t="str">
        <f>VLOOKUP(data_to_clean[[#This Row],[state]],abbreviation_table[],2,FALSE)</f>
        <v>California</v>
      </c>
      <c r="E2369" t="s">
        <v>8791</v>
      </c>
      <c r="F2369" t="str">
        <f>TRIM(LEFT(data_to_clean[[#This Row],[revenue]],FIND(" ",data_to_clean[[#This Row],[revenue]])))</f>
        <v>157.7</v>
      </c>
      <c r="G2369" t="str">
        <f>RIGHT(data_to_clean[[#This Row],[revenue]],LEN(data_to_clean[[#This Row],[revenue]])-FIND(" ",data_to_clean[[#This Row],[revenue]]))</f>
        <v>Million</v>
      </c>
      <c r="H2369" s="7">
        <f>VALUE(IF(data_to_clean[[#This Row],[multiplicity]]="Million",_xlfn.CONCAT(SUBSTITUTE(data_to_clean[[#This Row],[number]],".",""),"00000"),_xlfn.CONCAT(SUBSTITUTE(data_to_clean[[#This Row],[number]],".",""),"00000000")))</f>
        <v>157700000</v>
      </c>
      <c r="I2369" t="s">
        <v>8792</v>
      </c>
      <c r="J2369">
        <f>ROUND(VALUE(SUBSTITUTE(data_to_clean[[#This Row],[growth_%]],".",",")),0)</f>
        <v>169</v>
      </c>
      <c r="K2369" t="s">
        <v>175</v>
      </c>
      <c r="L2369">
        <v>39</v>
      </c>
      <c r="M2369">
        <v>29</v>
      </c>
      <c r="N2369">
        <v>2002</v>
      </c>
      <c r="O2369">
        <v>8</v>
      </c>
      <c r="P2369" t="s">
        <v>8216</v>
      </c>
      <c r="Q2369" t="b">
        <f>AND(ISNUMBER(data_to_clean[[#This Row],[revenue_formatted]]),ISNUMBER(data_to_clean[[#This Row],[growth_formatted_%]]),ISNUMBER(data_to_clean[[#This Row],[workers]]),ISNUMBER(data_to_clean[[#This Row],[previous_workers]]),ISNUMBER(data_to_clean[[#This Row],[founded]]),ISNUMBER(data_to_clean[[#This Row],[yrs_on_list]]))</f>
        <v>1</v>
      </c>
    </row>
    <row r="2370" spans="1:17" x14ac:dyDescent="0.25">
      <c r="A2370">
        <v>2362</v>
      </c>
      <c r="B2370" t="s">
        <v>8793</v>
      </c>
      <c r="C2370" t="s">
        <v>341</v>
      </c>
      <c r="D2370" t="str">
        <f>VLOOKUP(data_to_clean[[#This Row],[state]],abbreviation_table[],2,FALSE)</f>
        <v>Massachusetts</v>
      </c>
      <c r="E2370" t="s">
        <v>2777</v>
      </c>
      <c r="F2370" t="str">
        <f>TRIM(LEFT(data_to_clean[[#This Row],[revenue]],FIND(" ",data_to_clean[[#This Row],[revenue]])))</f>
        <v>17.6</v>
      </c>
      <c r="G2370" t="str">
        <f>RIGHT(data_to_clean[[#This Row],[revenue]],LEN(data_to_clean[[#This Row],[revenue]])-FIND(" ",data_to_clean[[#This Row],[revenue]]))</f>
        <v>Million</v>
      </c>
      <c r="H2370" s="7">
        <f>VALUE(IF(data_to_clean[[#This Row],[multiplicity]]="Million",_xlfn.CONCAT(SUBSTITUTE(data_to_clean[[#This Row],[number]],".",""),"00000"),_xlfn.CONCAT(SUBSTITUTE(data_to_clean[[#This Row],[number]],".",""),"00000000")))</f>
        <v>17600000</v>
      </c>
      <c r="I2370" t="s">
        <v>8795</v>
      </c>
      <c r="J2370">
        <f>ROUND(VALUE(SUBSTITUTE(data_to_clean[[#This Row],[growth_%]],".",",")),0)</f>
        <v>169</v>
      </c>
      <c r="K2370" t="s">
        <v>55</v>
      </c>
      <c r="L2370">
        <v>240</v>
      </c>
      <c r="M2370">
        <v>60</v>
      </c>
      <c r="N2370">
        <v>2005</v>
      </c>
      <c r="O2370">
        <v>1</v>
      </c>
      <c r="P2370" t="s">
        <v>8094</v>
      </c>
      <c r="Q2370" t="b">
        <f>AND(ISNUMBER(data_to_clean[[#This Row],[revenue_formatted]]),ISNUMBER(data_to_clean[[#This Row],[growth_formatted_%]]),ISNUMBER(data_to_clean[[#This Row],[workers]]),ISNUMBER(data_to_clean[[#This Row],[previous_workers]]),ISNUMBER(data_to_clean[[#This Row],[founded]]),ISNUMBER(data_to_clean[[#This Row],[yrs_on_list]]))</f>
        <v>1</v>
      </c>
    </row>
    <row r="2371" spans="1:17" x14ac:dyDescent="0.25">
      <c r="A2371">
        <v>2363</v>
      </c>
      <c r="B2371" t="s">
        <v>8796</v>
      </c>
      <c r="C2371" t="s">
        <v>105</v>
      </c>
      <c r="D2371" t="str">
        <f>VLOOKUP(data_to_clean[[#This Row],[state]],abbreviation_table[],2,FALSE)</f>
        <v>New York</v>
      </c>
      <c r="E2371" t="s">
        <v>8798</v>
      </c>
      <c r="F2371" t="str">
        <f>TRIM(LEFT(data_to_clean[[#This Row],[revenue]],FIND(" ",data_to_clean[[#This Row],[revenue]])))</f>
        <v>62.1</v>
      </c>
      <c r="G2371" t="str">
        <f>RIGHT(data_to_clean[[#This Row],[revenue]],LEN(data_to_clean[[#This Row],[revenue]])-FIND(" ",data_to_clean[[#This Row],[revenue]]))</f>
        <v>Million</v>
      </c>
      <c r="H2371" s="7">
        <f>VALUE(IF(data_to_clean[[#This Row],[multiplicity]]="Million",_xlfn.CONCAT(SUBSTITUTE(data_to_clean[[#This Row],[number]],".",""),"00000"),_xlfn.CONCAT(SUBSTITUTE(data_to_clean[[#This Row],[number]],".",""),"00000000")))</f>
        <v>62100000</v>
      </c>
      <c r="I2371" t="s">
        <v>8799</v>
      </c>
      <c r="J2371">
        <f>ROUND(VALUE(SUBSTITUTE(data_to_clean[[#This Row],[growth_%]],".",",")),0)</f>
        <v>169</v>
      </c>
      <c r="K2371" t="s">
        <v>336</v>
      </c>
      <c r="L2371">
        <v>142</v>
      </c>
      <c r="M2371">
        <v>115</v>
      </c>
      <c r="N2371">
        <v>2009</v>
      </c>
      <c r="O2371">
        <v>3</v>
      </c>
      <c r="P2371" t="s">
        <v>108</v>
      </c>
      <c r="Q2371" t="b">
        <f>AND(ISNUMBER(data_to_clean[[#This Row],[revenue_formatted]]),ISNUMBER(data_to_clean[[#This Row],[growth_formatted_%]]),ISNUMBER(data_to_clean[[#This Row],[workers]]),ISNUMBER(data_to_clean[[#This Row],[previous_workers]]),ISNUMBER(data_to_clean[[#This Row],[founded]]),ISNUMBER(data_to_clean[[#This Row],[yrs_on_list]]))</f>
        <v>1</v>
      </c>
    </row>
    <row r="2372" spans="1:17" x14ac:dyDescent="0.25">
      <c r="A2372">
        <v>2364</v>
      </c>
      <c r="B2372" t="s">
        <v>8800</v>
      </c>
      <c r="C2372" t="s">
        <v>105</v>
      </c>
      <c r="D2372" t="str">
        <f>VLOOKUP(data_to_clean[[#This Row],[state]],abbreviation_table[],2,FALSE)</f>
        <v>New York</v>
      </c>
      <c r="E2372" t="s">
        <v>8802</v>
      </c>
      <c r="F2372" t="str">
        <f>TRIM(LEFT(data_to_clean[[#This Row],[revenue]],FIND(" ",data_to_clean[[#This Row],[revenue]])))</f>
        <v>119.8</v>
      </c>
      <c r="G2372" t="str">
        <f>RIGHT(data_to_clean[[#This Row],[revenue]],LEN(data_to_clean[[#This Row],[revenue]])-FIND(" ",data_to_clean[[#This Row],[revenue]]))</f>
        <v>Million</v>
      </c>
      <c r="H2372" s="7">
        <f>VALUE(IF(data_to_clean[[#This Row],[multiplicity]]="Million",_xlfn.CONCAT(SUBSTITUTE(data_to_clean[[#This Row],[number]],".",""),"00000"),_xlfn.CONCAT(SUBSTITUTE(data_to_clean[[#This Row],[number]],".",""),"00000000")))</f>
        <v>119800000</v>
      </c>
      <c r="I2372" t="s">
        <v>8803</v>
      </c>
      <c r="J2372">
        <f>ROUND(VALUE(SUBSTITUTE(data_to_clean[[#This Row],[growth_%]],".",",")),0)</f>
        <v>169</v>
      </c>
      <c r="K2372" t="s">
        <v>308</v>
      </c>
      <c r="L2372">
        <v>637</v>
      </c>
      <c r="M2372">
        <v>249</v>
      </c>
      <c r="N2372">
        <v>2004</v>
      </c>
      <c r="O2372">
        <v>3</v>
      </c>
      <c r="P2372" t="s">
        <v>108</v>
      </c>
      <c r="Q2372" t="b">
        <f>AND(ISNUMBER(data_to_clean[[#This Row],[revenue_formatted]]),ISNUMBER(data_to_clean[[#This Row],[growth_formatted_%]]),ISNUMBER(data_to_clean[[#This Row],[workers]]),ISNUMBER(data_to_clean[[#This Row],[previous_workers]]),ISNUMBER(data_to_clean[[#This Row],[founded]]),ISNUMBER(data_to_clean[[#This Row],[yrs_on_list]]))</f>
        <v>1</v>
      </c>
    </row>
    <row r="2373" spans="1:17" x14ac:dyDescent="0.25">
      <c r="A2373">
        <v>2365</v>
      </c>
      <c r="B2373" t="s">
        <v>8804</v>
      </c>
      <c r="C2373" t="s">
        <v>15</v>
      </c>
      <c r="D2373" t="str">
        <f>VLOOKUP(data_to_clean[[#This Row],[state]],abbreviation_table[],2,FALSE)</f>
        <v>Arizona</v>
      </c>
      <c r="E2373" t="s">
        <v>167</v>
      </c>
      <c r="F2373" t="str">
        <f>TRIM(LEFT(data_to_clean[[#This Row],[revenue]],FIND(" ",data_to_clean[[#This Row],[revenue]])))</f>
        <v>8.9</v>
      </c>
      <c r="G2373" t="str">
        <f>RIGHT(data_to_clean[[#This Row],[revenue]],LEN(data_to_clean[[#This Row],[revenue]])-FIND(" ",data_to_clean[[#This Row],[revenue]]))</f>
        <v>Million</v>
      </c>
      <c r="H2373" s="7">
        <f>VALUE(IF(data_to_clean[[#This Row],[multiplicity]]="Million",_xlfn.CONCAT(SUBSTITUTE(data_to_clean[[#This Row],[number]],".",""),"00000"),_xlfn.CONCAT(SUBSTITUTE(data_to_clean[[#This Row],[number]],".",""),"00000000")))</f>
        <v>8900000</v>
      </c>
      <c r="I2373" t="s">
        <v>8806</v>
      </c>
      <c r="J2373">
        <f>ROUND(VALUE(SUBSTITUTE(data_to_clean[[#This Row],[growth_%]],".",",")),0)</f>
        <v>169</v>
      </c>
      <c r="K2373" t="s">
        <v>336</v>
      </c>
      <c r="L2373">
        <v>59</v>
      </c>
      <c r="M2373">
        <v>26</v>
      </c>
      <c r="N2373">
        <v>2009</v>
      </c>
      <c r="O2373">
        <v>5</v>
      </c>
      <c r="P2373" t="s">
        <v>651</v>
      </c>
      <c r="Q2373" t="b">
        <f>AND(ISNUMBER(data_to_clean[[#This Row],[revenue_formatted]]),ISNUMBER(data_to_clean[[#This Row],[growth_formatted_%]]),ISNUMBER(data_to_clean[[#This Row],[workers]]),ISNUMBER(data_to_clean[[#This Row],[previous_workers]]),ISNUMBER(data_to_clean[[#This Row],[founded]]),ISNUMBER(data_to_clean[[#This Row],[yrs_on_list]]))</f>
        <v>1</v>
      </c>
    </row>
    <row r="2374" spans="1:17" x14ac:dyDescent="0.25">
      <c r="A2374">
        <v>2366</v>
      </c>
      <c r="B2374" t="s">
        <v>8807</v>
      </c>
      <c r="C2374" t="s">
        <v>86</v>
      </c>
      <c r="D2374" t="str">
        <f>VLOOKUP(data_to_clean[[#This Row],[state]],abbreviation_table[],2,FALSE)</f>
        <v>Colorado</v>
      </c>
      <c r="E2374" t="s">
        <v>8809</v>
      </c>
      <c r="F2374" t="str">
        <f>TRIM(LEFT(data_to_clean[[#This Row],[revenue]],FIND(" ",data_to_clean[[#This Row],[revenue]])))</f>
        <v>34.8</v>
      </c>
      <c r="G2374" t="str">
        <f>RIGHT(data_to_clean[[#This Row],[revenue]],LEN(data_to_clean[[#This Row],[revenue]])-FIND(" ",data_to_clean[[#This Row],[revenue]]))</f>
        <v>Million</v>
      </c>
      <c r="H2374" s="7">
        <f>VALUE(IF(data_to_clean[[#This Row],[multiplicity]]="Million",_xlfn.CONCAT(SUBSTITUTE(data_to_clean[[#This Row],[number]],".",""),"00000"),_xlfn.CONCAT(SUBSTITUTE(data_to_clean[[#This Row],[number]],".",""),"00000000")))</f>
        <v>34800000</v>
      </c>
      <c r="I2374" t="s">
        <v>8810</v>
      </c>
      <c r="J2374">
        <f>ROUND(VALUE(SUBSTITUTE(data_to_clean[[#This Row],[growth_%]],".",",")),0)</f>
        <v>169</v>
      </c>
      <c r="K2374" t="s">
        <v>55</v>
      </c>
      <c r="L2374">
        <v>90</v>
      </c>
      <c r="M2374">
        <v>38</v>
      </c>
      <c r="N2374">
        <v>2006</v>
      </c>
      <c r="O2374">
        <v>2</v>
      </c>
      <c r="P2374" t="s">
        <v>7498</v>
      </c>
      <c r="Q2374" t="b">
        <f>AND(ISNUMBER(data_to_clean[[#This Row],[revenue_formatted]]),ISNUMBER(data_to_clean[[#This Row],[growth_formatted_%]]),ISNUMBER(data_to_clean[[#This Row],[workers]]),ISNUMBER(data_to_clean[[#This Row],[previous_workers]]),ISNUMBER(data_to_clean[[#This Row],[founded]]),ISNUMBER(data_to_clean[[#This Row],[yrs_on_list]]))</f>
        <v>1</v>
      </c>
    </row>
    <row r="2375" spans="1:17" x14ac:dyDescent="0.25">
      <c r="A2375">
        <v>2367</v>
      </c>
      <c r="B2375" t="s">
        <v>8811</v>
      </c>
      <c r="C2375" t="s">
        <v>119</v>
      </c>
      <c r="D2375" t="str">
        <f>VLOOKUP(data_to_clean[[#This Row],[state]],abbreviation_table[],2,FALSE)</f>
        <v>Georgia</v>
      </c>
      <c r="E2375" t="s">
        <v>1152</v>
      </c>
      <c r="F2375" t="str">
        <f>TRIM(LEFT(data_to_clean[[#This Row],[revenue]],FIND(" ",data_to_clean[[#This Row],[revenue]])))</f>
        <v>2.1</v>
      </c>
      <c r="G2375" t="str">
        <f>RIGHT(data_to_clean[[#This Row],[revenue]],LEN(data_to_clean[[#This Row],[revenue]])-FIND(" ",data_to_clean[[#This Row],[revenue]]))</f>
        <v>Million</v>
      </c>
      <c r="H2375" s="7">
        <f>VALUE(IF(data_to_clean[[#This Row],[multiplicity]]="Million",_xlfn.CONCAT(SUBSTITUTE(data_to_clean[[#This Row],[number]],".",""),"00000"),_xlfn.CONCAT(SUBSTITUTE(data_to_clean[[#This Row],[number]],".",""),"00000000")))</f>
        <v>2100000</v>
      </c>
      <c r="I2375" t="s">
        <v>8813</v>
      </c>
      <c r="J2375">
        <f>ROUND(VALUE(SUBSTITUTE(data_to_clean[[#This Row],[growth_%]],".",",")),0)</f>
        <v>169</v>
      </c>
      <c r="K2375" t="s">
        <v>18</v>
      </c>
      <c r="L2375">
        <v>1</v>
      </c>
      <c r="M2375">
        <v>1</v>
      </c>
      <c r="N2375">
        <v>2013</v>
      </c>
      <c r="O2375">
        <v>1</v>
      </c>
      <c r="P2375" t="s">
        <v>122</v>
      </c>
      <c r="Q2375" t="b">
        <f>AND(ISNUMBER(data_to_clean[[#This Row],[revenue_formatted]]),ISNUMBER(data_to_clean[[#This Row],[growth_formatted_%]]),ISNUMBER(data_to_clean[[#This Row],[workers]]),ISNUMBER(data_to_clean[[#This Row],[previous_workers]]),ISNUMBER(data_to_clean[[#This Row],[founded]]),ISNUMBER(data_to_clean[[#This Row],[yrs_on_list]]))</f>
        <v>1</v>
      </c>
    </row>
    <row r="2376" spans="1:17" x14ac:dyDescent="0.25">
      <c r="A2376">
        <v>2368</v>
      </c>
      <c r="B2376" t="s">
        <v>8814</v>
      </c>
      <c r="C2376" t="s">
        <v>66</v>
      </c>
      <c r="D2376" t="str">
        <f>VLOOKUP(data_to_clean[[#This Row],[state]],abbreviation_table[],2,FALSE)</f>
        <v>Virginia</v>
      </c>
      <c r="E2376" t="s">
        <v>892</v>
      </c>
      <c r="F2376" t="str">
        <f>TRIM(LEFT(data_to_clean[[#This Row],[revenue]],FIND(" ",data_to_clean[[#This Row],[revenue]])))</f>
        <v>9.9</v>
      </c>
      <c r="G2376" t="str">
        <f>RIGHT(data_to_clean[[#This Row],[revenue]],LEN(data_to_clean[[#This Row],[revenue]])-FIND(" ",data_to_clean[[#This Row],[revenue]]))</f>
        <v>Million</v>
      </c>
      <c r="H2376" s="7">
        <f>VALUE(IF(data_to_clean[[#This Row],[multiplicity]]="Million",_xlfn.CONCAT(SUBSTITUTE(data_to_clean[[#This Row],[number]],".",""),"00000"),_xlfn.CONCAT(SUBSTITUTE(data_to_clean[[#This Row],[number]],".",""),"00000000")))</f>
        <v>9900000</v>
      </c>
      <c r="I2376" t="s">
        <v>8816</v>
      </c>
      <c r="J2376">
        <f>ROUND(VALUE(SUBSTITUTE(data_to_clean[[#This Row],[growth_%]],".",",")),0)</f>
        <v>169</v>
      </c>
      <c r="K2376" t="s">
        <v>181</v>
      </c>
      <c r="L2376">
        <v>42</v>
      </c>
      <c r="M2376">
        <v>22</v>
      </c>
      <c r="N2376">
        <v>1991</v>
      </c>
      <c r="O2376">
        <v>2</v>
      </c>
      <c r="P2376" t="s">
        <v>746</v>
      </c>
      <c r="Q2376" t="b">
        <f>AND(ISNUMBER(data_to_clean[[#This Row],[revenue_formatted]]),ISNUMBER(data_to_clean[[#This Row],[growth_formatted_%]]),ISNUMBER(data_to_clean[[#This Row],[workers]]),ISNUMBER(data_to_clean[[#This Row],[previous_workers]]),ISNUMBER(data_to_clean[[#This Row],[founded]]),ISNUMBER(data_to_clean[[#This Row],[yrs_on_list]]))</f>
        <v>1</v>
      </c>
    </row>
    <row r="2377" spans="1:17" x14ac:dyDescent="0.25">
      <c r="A2377">
        <v>2369</v>
      </c>
      <c r="B2377" t="s">
        <v>8817</v>
      </c>
      <c r="C2377" t="s">
        <v>119</v>
      </c>
      <c r="D2377" t="str">
        <f>VLOOKUP(data_to_clean[[#This Row],[state]],abbreviation_table[],2,FALSE)</f>
        <v>Georgia</v>
      </c>
      <c r="E2377" t="s">
        <v>8819</v>
      </c>
      <c r="F2377" t="str">
        <f>TRIM(LEFT(data_to_clean[[#This Row],[revenue]],FIND(" ",data_to_clean[[#This Row],[revenue]])))</f>
        <v>313.2</v>
      </c>
      <c r="G2377" t="str">
        <f>RIGHT(data_to_clean[[#This Row],[revenue]],LEN(data_to_clean[[#This Row],[revenue]])-FIND(" ",data_to_clean[[#This Row],[revenue]]))</f>
        <v>Million</v>
      </c>
      <c r="H2377" s="7">
        <f>VALUE(IF(data_to_clean[[#This Row],[multiplicity]]="Million",_xlfn.CONCAT(SUBSTITUTE(data_to_clean[[#This Row],[number]],".",""),"00000"),_xlfn.CONCAT(SUBSTITUTE(data_to_clean[[#This Row],[number]],".",""),"00000000")))</f>
        <v>313200000</v>
      </c>
      <c r="I2377" t="s">
        <v>8820</v>
      </c>
      <c r="J2377">
        <f>ROUND(VALUE(SUBSTITUTE(data_to_clean[[#This Row],[growth_%]],".",",")),0)</f>
        <v>169</v>
      </c>
      <c r="K2377" t="s">
        <v>329</v>
      </c>
      <c r="L2377">
        <v>1487</v>
      </c>
      <c r="M2377">
        <v>660</v>
      </c>
      <c r="N2377">
        <v>2000</v>
      </c>
      <c r="O2377">
        <v>13</v>
      </c>
      <c r="P2377" t="s">
        <v>122</v>
      </c>
      <c r="Q2377" t="b">
        <f>AND(ISNUMBER(data_to_clean[[#This Row],[revenue_formatted]]),ISNUMBER(data_to_clean[[#This Row],[growth_formatted_%]]),ISNUMBER(data_to_clean[[#This Row],[workers]]),ISNUMBER(data_to_clean[[#This Row],[previous_workers]]),ISNUMBER(data_to_clean[[#This Row],[founded]]),ISNUMBER(data_to_clean[[#This Row],[yrs_on_list]]))</f>
        <v>1</v>
      </c>
    </row>
    <row r="2378" spans="1:17" x14ac:dyDescent="0.25">
      <c r="A2378">
        <v>2370</v>
      </c>
      <c r="B2378" t="s">
        <v>8821</v>
      </c>
      <c r="C2378" t="s">
        <v>30</v>
      </c>
      <c r="D2378" t="str">
        <f>VLOOKUP(data_to_clean[[#This Row],[state]],abbreviation_table[],2,FALSE)</f>
        <v>Texas</v>
      </c>
      <c r="E2378" t="s">
        <v>1499</v>
      </c>
      <c r="F2378" t="str">
        <f>TRIM(LEFT(data_to_clean[[#This Row],[revenue]],FIND(" ",data_to_clean[[#This Row],[revenue]])))</f>
        <v>9.7</v>
      </c>
      <c r="G2378" t="str">
        <f>RIGHT(data_to_clean[[#This Row],[revenue]],LEN(data_to_clean[[#This Row],[revenue]])-FIND(" ",data_to_clean[[#This Row],[revenue]]))</f>
        <v>Million</v>
      </c>
      <c r="H2378" s="7">
        <f>VALUE(IF(data_to_clean[[#This Row],[multiplicity]]="Million",_xlfn.CONCAT(SUBSTITUTE(data_to_clean[[#This Row],[number]],".",""),"00000"),_xlfn.CONCAT(SUBSTITUTE(data_to_clean[[#This Row],[number]],".",""),"00000000")))</f>
        <v>9700000</v>
      </c>
      <c r="I2378" t="s">
        <v>8823</v>
      </c>
      <c r="J2378">
        <f>ROUND(VALUE(SUBSTITUTE(data_to_clean[[#This Row],[growth_%]],".",",")),0)</f>
        <v>169</v>
      </c>
      <c r="K2378" t="s">
        <v>233</v>
      </c>
      <c r="L2378">
        <v>58</v>
      </c>
      <c r="M2378">
        <v>22</v>
      </c>
      <c r="N2378">
        <v>2008</v>
      </c>
      <c r="O2378">
        <v>4</v>
      </c>
      <c r="P2378" t="s">
        <v>251</v>
      </c>
      <c r="Q2378" t="b">
        <f>AND(ISNUMBER(data_to_clean[[#This Row],[revenue_formatted]]),ISNUMBER(data_to_clean[[#This Row],[growth_formatted_%]]),ISNUMBER(data_to_clean[[#This Row],[workers]]),ISNUMBER(data_to_clean[[#This Row],[previous_workers]]),ISNUMBER(data_to_clean[[#This Row],[founded]]),ISNUMBER(data_to_clean[[#This Row],[yrs_on_list]]))</f>
        <v>1</v>
      </c>
    </row>
    <row r="2379" spans="1:17" x14ac:dyDescent="0.25">
      <c r="A2379">
        <v>2371</v>
      </c>
      <c r="B2379" t="s">
        <v>8824</v>
      </c>
      <c r="C2379" t="s">
        <v>780</v>
      </c>
      <c r="D2379" t="str">
        <f>VLOOKUP(data_to_clean[[#This Row],[state]],abbreviation_table[],2,FALSE)</f>
        <v>New Hampshire</v>
      </c>
      <c r="E2379" t="s">
        <v>1612</v>
      </c>
      <c r="F2379" t="str">
        <f>TRIM(LEFT(data_to_clean[[#This Row],[revenue]],FIND(" ",data_to_clean[[#This Row],[revenue]])))</f>
        <v>5.9</v>
      </c>
      <c r="G2379" t="str">
        <f>RIGHT(data_to_clean[[#This Row],[revenue]],LEN(data_to_clean[[#This Row],[revenue]])-FIND(" ",data_to_clean[[#This Row],[revenue]]))</f>
        <v>Million</v>
      </c>
      <c r="H2379" s="7">
        <f>VALUE(IF(data_to_clean[[#This Row],[multiplicity]]="Million",_xlfn.CONCAT(SUBSTITUTE(data_to_clean[[#This Row],[number]],".",""),"00000"),_xlfn.CONCAT(SUBSTITUTE(data_to_clean[[#This Row],[number]],".",""),"00000000")))</f>
        <v>5900000</v>
      </c>
      <c r="I2379" t="s">
        <v>8826</v>
      </c>
      <c r="J2379">
        <f>ROUND(VALUE(SUBSTITUTE(data_to_clean[[#This Row],[growth_%]],".",",")),0)</f>
        <v>169</v>
      </c>
      <c r="K2379" t="s">
        <v>336</v>
      </c>
      <c r="L2379">
        <v>116</v>
      </c>
      <c r="M2379">
        <v>52</v>
      </c>
      <c r="N2379">
        <v>2014</v>
      </c>
      <c r="O2379">
        <v>2</v>
      </c>
      <c r="P2379" t="s">
        <v>8827</v>
      </c>
      <c r="Q2379" t="b">
        <f>AND(ISNUMBER(data_to_clean[[#This Row],[revenue_formatted]]),ISNUMBER(data_to_clean[[#This Row],[growth_formatted_%]]),ISNUMBER(data_to_clean[[#This Row],[workers]]),ISNUMBER(data_to_clean[[#This Row],[previous_workers]]),ISNUMBER(data_to_clean[[#This Row],[founded]]),ISNUMBER(data_to_clean[[#This Row],[yrs_on_list]]))</f>
        <v>1</v>
      </c>
    </row>
    <row r="2380" spans="1:17" x14ac:dyDescent="0.25">
      <c r="A2380">
        <v>2372</v>
      </c>
      <c r="B2380" t="s">
        <v>8828</v>
      </c>
      <c r="C2380" t="s">
        <v>119</v>
      </c>
      <c r="D2380" t="str">
        <f>VLOOKUP(data_to_clean[[#This Row],[state]],abbreviation_table[],2,FALSE)</f>
        <v>Georgia</v>
      </c>
      <c r="E2380" t="s">
        <v>934</v>
      </c>
      <c r="F2380" t="str">
        <f>TRIM(LEFT(data_to_clean[[#This Row],[revenue]],FIND(" ",data_to_clean[[#This Row],[revenue]])))</f>
        <v>12.7</v>
      </c>
      <c r="G2380" t="str">
        <f>RIGHT(data_to_clean[[#This Row],[revenue]],LEN(data_to_clean[[#This Row],[revenue]])-FIND(" ",data_to_clean[[#This Row],[revenue]]))</f>
        <v>Million</v>
      </c>
      <c r="H2380" s="7">
        <f>VALUE(IF(data_to_clean[[#This Row],[multiplicity]]="Million",_xlfn.CONCAT(SUBSTITUTE(data_to_clean[[#This Row],[number]],".",""),"00000"),_xlfn.CONCAT(SUBSTITUTE(data_to_clean[[#This Row],[number]],".",""),"00000000")))</f>
        <v>12700000</v>
      </c>
      <c r="I2380" t="s">
        <v>8830</v>
      </c>
      <c r="J2380">
        <f>ROUND(VALUE(SUBSTITUTE(data_to_clean[[#This Row],[growth_%]],".",",")),0)</f>
        <v>169</v>
      </c>
      <c r="K2380" t="s">
        <v>336</v>
      </c>
      <c r="L2380">
        <v>40</v>
      </c>
      <c r="M2380">
        <v>14</v>
      </c>
      <c r="N2380">
        <v>2012</v>
      </c>
      <c r="O2380">
        <v>3</v>
      </c>
      <c r="P2380" t="s">
        <v>6840</v>
      </c>
      <c r="Q2380" t="b">
        <f>AND(ISNUMBER(data_to_clean[[#This Row],[revenue_formatted]]),ISNUMBER(data_to_clean[[#This Row],[growth_formatted_%]]),ISNUMBER(data_to_clean[[#This Row],[workers]]),ISNUMBER(data_to_clean[[#This Row],[previous_workers]]),ISNUMBER(data_to_clean[[#This Row],[founded]]),ISNUMBER(data_to_clean[[#This Row],[yrs_on_list]]))</f>
        <v>1</v>
      </c>
    </row>
    <row r="2381" spans="1:17" x14ac:dyDescent="0.25">
      <c r="A2381">
        <v>2373</v>
      </c>
      <c r="B2381" t="s">
        <v>8831</v>
      </c>
      <c r="C2381" t="s">
        <v>80</v>
      </c>
      <c r="D2381" t="str">
        <f>VLOOKUP(data_to_clean[[#This Row],[state]],abbreviation_table[],2,FALSE)</f>
        <v>California</v>
      </c>
      <c r="E2381" t="s">
        <v>278</v>
      </c>
      <c r="F2381" t="str">
        <f>TRIM(LEFT(data_to_clean[[#This Row],[revenue]],FIND(" ",data_to_clean[[#This Row],[revenue]])))</f>
        <v>6.2</v>
      </c>
      <c r="G2381" t="str">
        <f>RIGHT(data_to_clean[[#This Row],[revenue]],LEN(data_to_clean[[#This Row],[revenue]])-FIND(" ",data_to_clean[[#This Row],[revenue]]))</f>
        <v>Million</v>
      </c>
      <c r="H2381" s="7">
        <f>VALUE(IF(data_to_clean[[#This Row],[multiplicity]]="Million",_xlfn.CONCAT(SUBSTITUTE(data_to_clean[[#This Row],[number]],".",""),"00000"),_xlfn.CONCAT(SUBSTITUTE(data_to_clean[[#This Row],[number]],".",""),"00000000")))</f>
        <v>6200000</v>
      </c>
      <c r="I2381" t="s">
        <v>8833</v>
      </c>
      <c r="J2381">
        <f>ROUND(VALUE(SUBSTITUTE(data_to_clean[[#This Row],[growth_%]],".",",")),0)</f>
        <v>169</v>
      </c>
      <c r="K2381" t="s">
        <v>18</v>
      </c>
      <c r="L2381">
        <v>24</v>
      </c>
      <c r="M2381">
        <v>6</v>
      </c>
      <c r="N2381">
        <v>2013</v>
      </c>
      <c r="O2381">
        <v>2</v>
      </c>
      <c r="P2381" t="s">
        <v>163</v>
      </c>
      <c r="Q2381" t="b">
        <f>AND(ISNUMBER(data_to_clean[[#This Row],[revenue_formatted]]),ISNUMBER(data_to_clean[[#This Row],[growth_formatted_%]]),ISNUMBER(data_to_clean[[#This Row],[workers]]),ISNUMBER(data_to_clean[[#This Row],[previous_workers]]),ISNUMBER(data_to_clean[[#This Row],[founded]]),ISNUMBER(data_to_clean[[#This Row],[yrs_on_list]]))</f>
        <v>1</v>
      </c>
    </row>
    <row r="2382" spans="1:17" x14ac:dyDescent="0.25">
      <c r="A2382">
        <v>2374</v>
      </c>
      <c r="B2382" t="s">
        <v>8834</v>
      </c>
      <c r="C2382" t="s">
        <v>1768</v>
      </c>
      <c r="D2382" t="str">
        <f>VLOOKUP(data_to_clean[[#This Row],[state]],abbreviation_table[],2,FALSE)</f>
        <v>Oregon</v>
      </c>
      <c r="E2382" t="s">
        <v>3077</v>
      </c>
      <c r="F2382" t="str">
        <f>TRIM(LEFT(data_to_clean[[#This Row],[revenue]],FIND(" ",data_to_clean[[#This Row],[revenue]])))</f>
        <v>17.8</v>
      </c>
      <c r="G2382" t="str">
        <f>RIGHT(data_to_clean[[#This Row],[revenue]],LEN(data_to_clean[[#This Row],[revenue]])-FIND(" ",data_to_clean[[#This Row],[revenue]]))</f>
        <v>Million</v>
      </c>
      <c r="H2382" s="7">
        <f>VALUE(IF(data_to_clean[[#This Row],[multiplicity]]="Million",_xlfn.CONCAT(SUBSTITUTE(data_to_clean[[#This Row],[number]],".",""),"00000"),_xlfn.CONCAT(SUBSTITUTE(data_to_clean[[#This Row],[number]],".",""),"00000000")))</f>
        <v>17800000</v>
      </c>
      <c r="I2382" t="s">
        <v>8836</v>
      </c>
      <c r="J2382">
        <f>ROUND(VALUE(SUBSTITUTE(data_to_clean[[#This Row],[growth_%]],".",",")),0)</f>
        <v>169</v>
      </c>
      <c r="K2382" t="s">
        <v>336</v>
      </c>
      <c r="L2382">
        <v>100</v>
      </c>
      <c r="M2382">
        <v>45</v>
      </c>
      <c r="N2382">
        <v>2012</v>
      </c>
      <c r="O2382">
        <v>3</v>
      </c>
      <c r="P2382" t="s">
        <v>437</v>
      </c>
      <c r="Q2382" t="b">
        <f>AND(ISNUMBER(data_to_clean[[#This Row],[revenue_formatted]]),ISNUMBER(data_to_clean[[#This Row],[growth_formatted_%]]),ISNUMBER(data_to_clean[[#This Row],[workers]]),ISNUMBER(data_to_clean[[#This Row],[previous_workers]]),ISNUMBER(data_to_clean[[#This Row],[founded]]),ISNUMBER(data_to_clean[[#This Row],[yrs_on_list]]))</f>
        <v>1</v>
      </c>
    </row>
    <row r="2383" spans="1:17" x14ac:dyDescent="0.25">
      <c r="A2383">
        <v>2375</v>
      </c>
      <c r="B2383" t="s">
        <v>8837</v>
      </c>
      <c r="C2383" t="s">
        <v>105</v>
      </c>
      <c r="D2383" t="str">
        <f>VLOOKUP(data_to_clean[[#This Row],[state]],abbreviation_table[],2,FALSE)</f>
        <v>New York</v>
      </c>
      <c r="E2383" t="s">
        <v>2379</v>
      </c>
      <c r="F2383" t="str">
        <f>TRIM(LEFT(data_to_clean[[#This Row],[revenue]],FIND(" ",data_to_clean[[#This Row],[revenue]])))</f>
        <v>17.2</v>
      </c>
      <c r="G2383" t="str">
        <f>RIGHT(data_to_clean[[#This Row],[revenue]],LEN(data_to_clean[[#This Row],[revenue]])-FIND(" ",data_to_clean[[#This Row],[revenue]]))</f>
        <v>Million</v>
      </c>
      <c r="H2383" s="7">
        <f>VALUE(IF(data_to_clean[[#This Row],[multiplicity]]="Million",_xlfn.CONCAT(SUBSTITUTE(data_to_clean[[#This Row],[number]],".",""),"00000"),_xlfn.CONCAT(SUBSTITUTE(data_to_clean[[#This Row],[number]],".",""),"00000000")))</f>
        <v>17200000</v>
      </c>
      <c r="I2383" t="s">
        <v>8839</v>
      </c>
      <c r="J2383">
        <f>ROUND(VALUE(SUBSTITUTE(data_to_clean[[#This Row],[growth_%]],".",",")),0)</f>
        <v>169</v>
      </c>
      <c r="K2383" t="s">
        <v>336</v>
      </c>
      <c r="L2383">
        <v>66</v>
      </c>
      <c r="M2383">
        <v>25</v>
      </c>
      <c r="N2383">
        <v>2014</v>
      </c>
      <c r="O2383">
        <v>1</v>
      </c>
      <c r="P2383" t="s">
        <v>108</v>
      </c>
      <c r="Q2383" t="b">
        <f>AND(ISNUMBER(data_to_clean[[#This Row],[revenue_formatted]]),ISNUMBER(data_to_clean[[#This Row],[growth_formatted_%]]),ISNUMBER(data_to_clean[[#This Row],[workers]]),ISNUMBER(data_to_clean[[#This Row],[previous_workers]]),ISNUMBER(data_to_clean[[#This Row],[founded]]),ISNUMBER(data_to_clean[[#This Row],[yrs_on_list]]))</f>
        <v>1</v>
      </c>
    </row>
    <row r="2384" spans="1:17" x14ac:dyDescent="0.25">
      <c r="A2384">
        <v>2376</v>
      </c>
      <c r="B2384" t="s">
        <v>8840</v>
      </c>
      <c r="C2384" t="s">
        <v>15</v>
      </c>
      <c r="D2384" t="str">
        <f>VLOOKUP(data_to_clean[[#This Row],[state]],abbreviation_table[],2,FALSE)</f>
        <v>Arizona</v>
      </c>
      <c r="E2384" t="s">
        <v>765</v>
      </c>
      <c r="F2384" t="str">
        <f>TRIM(LEFT(data_to_clean[[#This Row],[revenue]],FIND(" ",data_to_clean[[#This Row],[revenue]])))</f>
        <v>5.5</v>
      </c>
      <c r="G2384" t="str">
        <f>RIGHT(data_to_clean[[#This Row],[revenue]],LEN(data_to_clean[[#This Row],[revenue]])-FIND(" ",data_to_clean[[#This Row],[revenue]]))</f>
        <v>Million</v>
      </c>
      <c r="H2384" s="7">
        <f>VALUE(IF(data_to_clean[[#This Row],[multiplicity]]="Million",_xlfn.CONCAT(SUBSTITUTE(data_to_clean[[#This Row],[number]],".",""),"00000"),_xlfn.CONCAT(SUBSTITUTE(data_to_clean[[#This Row],[number]],".",""),"00000000")))</f>
        <v>5500000</v>
      </c>
      <c r="I2384" t="s">
        <v>8842</v>
      </c>
      <c r="J2384">
        <f>ROUND(VALUE(SUBSTITUTE(data_to_clean[[#This Row],[growth_%]],".",",")),0)</f>
        <v>168</v>
      </c>
      <c r="K2384" t="s">
        <v>271</v>
      </c>
      <c r="L2384">
        <v>10</v>
      </c>
      <c r="M2384">
        <v>4</v>
      </c>
      <c r="N2384">
        <v>2013</v>
      </c>
      <c r="O2384">
        <v>2</v>
      </c>
      <c r="P2384" t="s">
        <v>19</v>
      </c>
      <c r="Q2384" t="b">
        <f>AND(ISNUMBER(data_to_clean[[#This Row],[revenue_formatted]]),ISNUMBER(data_to_clean[[#This Row],[growth_formatted_%]]),ISNUMBER(data_to_clean[[#This Row],[workers]]),ISNUMBER(data_to_clean[[#This Row],[previous_workers]]),ISNUMBER(data_to_clean[[#This Row],[founded]]),ISNUMBER(data_to_clean[[#This Row],[yrs_on_list]]))</f>
        <v>1</v>
      </c>
    </row>
    <row r="2385" spans="1:17" x14ac:dyDescent="0.25">
      <c r="A2385">
        <v>2377</v>
      </c>
      <c r="B2385" t="s">
        <v>8843</v>
      </c>
      <c r="C2385" t="s">
        <v>66</v>
      </c>
      <c r="D2385" t="str">
        <f>VLOOKUP(data_to_clean[[#This Row],[state]],abbreviation_table[],2,FALSE)</f>
        <v>Virginia</v>
      </c>
      <c r="E2385" t="s">
        <v>209</v>
      </c>
      <c r="F2385" t="str">
        <f>TRIM(LEFT(data_to_clean[[#This Row],[revenue]],FIND(" ",data_to_clean[[#This Row],[revenue]])))</f>
        <v>7.2</v>
      </c>
      <c r="G2385" t="str">
        <f>RIGHT(data_to_clean[[#This Row],[revenue]],LEN(data_to_clean[[#This Row],[revenue]])-FIND(" ",data_to_clean[[#This Row],[revenue]]))</f>
        <v>Million</v>
      </c>
      <c r="H2385" s="7">
        <f>VALUE(IF(data_to_clean[[#This Row],[multiplicity]]="Million",_xlfn.CONCAT(SUBSTITUTE(data_to_clean[[#This Row],[number]],".",""),"00000"),_xlfn.CONCAT(SUBSTITUTE(data_to_clean[[#This Row],[number]],".",""),"00000000")))</f>
        <v>7200000</v>
      </c>
      <c r="I2385" t="s">
        <v>8845</v>
      </c>
      <c r="J2385">
        <f>ROUND(VALUE(SUBSTITUTE(data_to_clean[[#This Row],[growth_%]],".",",")),0)</f>
        <v>168</v>
      </c>
      <c r="K2385" t="s">
        <v>181</v>
      </c>
      <c r="L2385">
        <v>46</v>
      </c>
      <c r="M2385">
        <v>21</v>
      </c>
      <c r="N2385">
        <v>2010</v>
      </c>
      <c r="O2385">
        <v>3</v>
      </c>
      <c r="P2385" t="s">
        <v>591</v>
      </c>
      <c r="Q2385" t="b">
        <f>AND(ISNUMBER(data_to_clean[[#This Row],[revenue_formatted]]),ISNUMBER(data_to_clean[[#This Row],[growth_formatted_%]]),ISNUMBER(data_to_clean[[#This Row],[workers]]),ISNUMBER(data_to_clean[[#This Row],[previous_workers]]),ISNUMBER(data_to_clean[[#This Row],[founded]]),ISNUMBER(data_to_clean[[#This Row],[yrs_on_list]]))</f>
        <v>1</v>
      </c>
    </row>
    <row r="2386" spans="1:17" x14ac:dyDescent="0.25">
      <c r="A2386">
        <v>2378</v>
      </c>
      <c r="B2386" t="s">
        <v>8846</v>
      </c>
      <c r="C2386" t="s">
        <v>119</v>
      </c>
      <c r="D2386" t="str">
        <f>VLOOKUP(data_to_clean[[#This Row],[state]],abbreviation_table[],2,FALSE)</f>
        <v>Georgia</v>
      </c>
      <c r="E2386" t="s">
        <v>147</v>
      </c>
      <c r="F2386" t="str">
        <f>TRIM(LEFT(data_to_clean[[#This Row],[revenue]],FIND(" ",data_to_clean[[#This Row],[revenue]])))</f>
        <v>11.9</v>
      </c>
      <c r="G2386" t="str">
        <f>RIGHT(data_to_clean[[#This Row],[revenue]],LEN(data_to_clean[[#This Row],[revenue]])-FIND(" ",data_to_clean[[#This Row],[revenue]]))</f>
        <v>Million</v>
      </c>
      <c r="H2386" s="7">
        <f>VALUE(IF(data_to_clean[[#This Row],[multiplicity]]="Million",_xlfn.CONCAT(SUBSTITUTE(data_to_clean[[#This Row],[number]],".",""),"00000"),_xlfn.CONCAT(SUBSTITUTE(data_to_clean[[#This Row],[number]],".",""),"00000000")))</f>
        <v>11900000</v>
      </c>
      <c r="I2386" t="s">
        <v>8848</v>
      </c>
      <c r="J2386">
        <f>ROUND(VALUE(SUBSTITUTE(data_to_clean[[#This Row],[growth_%]],".",",")),0)</f>
        <v>168</v>
      </c>
      <c r="K2386" t="s">
        <v>40</v>
      </c>
      <c r="L2386">
        <v>35</v>
      </c>
      <c r="M2386">
        <v>6</v>
      </c>
      <c r="N2386">
        <v>2015</v>
      </c>
      <c r="O2386">
        <v>1</v>
      </c>
      <c r="P2386" t="s">
        <v>8849</v>
      </c>
      <c r="Q2386" t="b">
        <f>AND(ISNUMBER(data_to_clean[[#This Row],[revenue_formatted]]),ISNUMBER(data_to_clean[[#This Row],[growth_formatted_%]]),ISNUMBER(data_to_clean[[#This Row],[workers]]),ISNUMBER(data_to_clean[[#This Row],[previous_workers]]),ISNUMBER(data_to_clean[[#This Row],[founded]]),ISNUMBER(data_to_clean[[#This Row],[yrs_on_list]]))</f>
        <v>1</v>
      </c>
    </row>
    <row r="2387" spans="1:17" x14ac:dyDescent="0.25">
      <c r="A2387">
        <v>2379</v>
      </c>
      <c r="B2387" t="s">
        <v>8850</v>
      </c>
      <c r="C2387" t="s">
        <v>1960</v>
      </c>
      <c r="D2387" t="str">
        <f>VLOOKUP(data_to_clean[[#This Row],[state]],abbreviation_table[],2,FALSE)</f>
        <v>Iowa</v>
      </c>
      <c r="E2387" t="s">
        <v>861</v>
      </c>
      <c r="F2387" t="str">
        <f>TRIM(LEFT(data_to_clean[[#This Row],[revenue]],FIND(" ",data_to_clean[[#This Row],[revenue]])))</f>
        <v>5.7</v>
      </c>
      <c r="G2387" t="str">
        <f>RIGHT(data_to_clean[[#This Row],[revenue]],LEN(data_to_clean[[#This Row],[revenue]])-FIND(" ",data_to_clean[[#This Row],[revenue]]))</f>
        <v>Million</v>
      </c>
      <c r="H2387" s="7">
        <f>VALUE(IF(data_to_clean[[#This Row],[multiplicity]]="Million",_xlfn.CONCAT(SUBSTITUTE(data_to_clean[[#This Row],[number]],".",""),"00000"),_xlfn.CONCAT(SUBSTITUTE(data_to_clean[[#This Row],[number]],".",""),"00000000")))</f>
        <v>5700000</v>
      </c>
      <c r="I2387" t="s">
        <v>8852</v>
      </c>
      <c r="J2387">
        <f>ROUND(VALUE(SUBSTITUTE(data_to_clean[[#This Row],[growth_%]],".",",")),0)</f>
        <v>168</v>
      </c>
      <c r="K2387" t="s">
        <v>18</v>
      </c>
      <c r="L2387">
        <v>47</v>
      </c>
      <c r="M2387">
        <v>14</v>
      </c>
      <c r="N2387">
        <v>2011</v>
      </c>
      <c r="O2387">
        <v>4</v>
      </c>
      <c r="P2387" t="s">
        <v>8853</v>
      </c>
      <c r="Q2387" t="b">
        <f>AND(ISNUMBER(data_to_clean[[#This Row],[revenue_formatted]]),ISNUMBER(data_to_clean[[#This Row],[growth_formatted_%]]),ISNUMBER(data_to_clean[[#This Row],[workers]]),ISNUMBER(data_to_clean[[#This Row],[previous_workers]]),ISNUMBER(data_to_clean[[#This Row],[founded]]),ISNUMBER(data_to_clean[[#This Row],[yrs_on_list]]))</f>
        <v>1</v>
      </c>
    </row>
    <row r="2388" spans="1:17" x14ac:dyDescent="0.25">
      <c r="A2388">
        <v>2380</v>
      </c>
      <c r="B2388" t="s">
        <v>8854</v>
      </c>
      <c r="C2388" t="s">
        <v>52</v>
      </c>
      <c r="D2388" t="str">
        <f>VLOOKUP(data_to_clean[[#This Row],[state]],abbreviation_table[],2,FALSE)</f>
        <v>Florida</v>
      </c>
      <c r="E2388" t="s">
        <v>1305</v>
      </c>
      <c r="F2388" t="str">
        <f>TRIM(LEFT(data_to_clean[[#This Row],[revenue]],FIND(" ",data_to_clean[[#This Row],[revenue]])))</f>
        <v>5.2</v>
      </c>
      <c r="G2388" t="str">
        <f>RIGHT(data_to_clean[[#This Row],[revenue]],LEN(data_to_clean[[#This Row],[revenue]])-FIND(" ",data_to_clean[[#This Row],[revenue]]))</f>
        <v>Million</v>
      </c>
      <c r="H2388" s="7">
        <f>VALUE(IF(data_to_clean[[#This Row],[multiplicity]]="Million",_xlfn.CONCAT(SUBSTITUTE(data_to_clean[[#This Row],[number]],".",""),"00000"),_xlfn.CONCAT(SUBSTITUTE(data_to_clean[[#This Row],[number]],".",""),"00000000")))</f>
        <v>5200000</v>
      </c>
      <c r="I2388" t="s">
        <v>8856</v>
      </c>
      <c r="J2388">
        <f>ROUND(VALUE(SUBSTITUTE(data_to_clean[[#This Row],[growth_%]],".",",")),0)</f>
        <v>168</v>
      </c>
      <c r="K2388" t="s">
        <v>623</v>
      </c>
      <c r="L2388">
        <v>8</v>
      </c>
      <c r="M2388">
        <v>4</v>
      </c>
      <c r="N2388">
        <v>1981</v>
      </c>
      <c r="O2388">
        <v>3</v>
      </c>
      <c r="P2388" t="s">
        <v>662</v>
      </c>
      <c r="Q2388" t="b">
        <f>AND(ISNUMBER(data_to_clean[[#This Row],[revenue_formatted]]),ISNUMBER(data_to_clean[[#This Row],[growth_formatted_%]]),ISNUMBER(data_to_clean[[#This Row],[workers]]),ISNUMBER(data_to_clean[[#This Row],[previous_workers]]),ISNUMBER(data_to_clean[[#This Row],[founded]]),ISNUMBER(data_to_clean[[#This Row],[yrs_on_list]]))</f>
        <v>1</v>
      </c>
    </row>
    <row r="2389" spans="1:17" x14ac:dyDescent="0.25">
      <c r="A2389">
        <v>2381</v>
      </c>
      <c r="B2389" t="s">
        <v>8857</v>
      </c>
      <c r="C2389" t="s">
        <v>852</v>
      </c>
      <c r="D2389" t="str">
        <f>VLOOKUP(data_to_clean[[#This Row],[state]],abbreviation_table[],2,FALSE)</f>
        <v>Missouri</v>
      </c>
      <c r="E2389" t="s">
        <v>67</v>
      </c>
      <c r="F2389" t="str">
        <f>TRIM(LEFT(data_to_clean[[#This Row],[revenue]],FIND(" ",data_to_clean[[#This Row],[revenue]])))</f>
        <v>23.3</v>
      </c>
      <c r="G2389" t="str">
        <f>RIGHT(data_to_clean[[#This Row],[revenue]],LEN(data_to_clean[[#This Row],[revenue]])-FIND(" ",data_to_clean[[#This Row],[revenue]]))</f>
        <v>Million</v>
      </c>
      <c r="H2389" s="7">
        <f>VALUE(IF(data_to_clean[[#This Row],[multiplicity]]="Million",_xlfn.CONCAT(SUBSTITUTE(data_to_clean[[#This Row],[number]],".",""),"00000"),_xlfn.CONCAT(SUBSTITUTE(data_to_clean[[#This Row],[number]],".",""),"00000000")))</f>
        <v>23300000</v>
      </c>
      <c r="I2389" t="s">
        <v>8859</v>
      </c>
      <c r="J2389">
        <f>ROUND(VALUE(SUBSTITUTE(data_to_clean[[#This Row],[growth_%]],".",",")),0)</f>
        <v>168</v>
      </c>
      <c r="K2389" t="s">
        <v>18</v>
      </c>
      <c r="L2389">
        <v>260</v>
      </c>
      <c r="M2389">
        <v>97</v>
      </c>
      <c r="N2389">
        <v>2009</v>
      </c>
      <c r="O2389">
        <v>5</v>
      </c>
      <c r="P2389" t="s">
        <v>1621</v>
      </c>
      <c r="Q2389" t="b">
        <f>AND(ISNUMBER(data_to_clean[[#This Row],[revenue_formatted]]),ISNUMBER(data_to_clean[[#This Row],[growth_formatted_%]]),ISNUMBER(data_to_clean[[#This Row],[workers]]),ISNUMBER(data_to_clean[[#This Row],[previous_workers]]),ISNUMBER(data_to_clean[[#This Row],[founded]]),ISNUMBER(data_to_clean[[#This Row],[yrs_on_list]]))</f>
        <v>1</v>
      </c>
    </row>
    <row r="2390" spans="1:17" x14ac:dyDescent="0.25">
      <c r="A2390">
        <v>2382</v>
      </c>
      <c r="B2390" t="s">
        <v>8860</v>
      </c>
      <c r="C2390" t="s">
        <v>80</v>
      </c>
      <c r="D2390" t="str">
        <f>VLOOKUP(data_to_clean[[#This Row],[state]],abbreviation_table[],2,FALSE)</f>
        <v>California</v>
      </c>
      <c r="E2390" t="s">
        <v>8862</v>
      </c>
      <c r="F2390" t="str">
        <f>TRIM(LEFT(data_to_clean[[#This Row],[revenue]],FIND(" ",data_to_clean[[#This Row],[revenue]])))</f>
        <v>34.1</v>
      </c>
      <c r="G2390" t="str">
        <f>RIGHT(data_to_clean[[#This Row],[revenue]],LEN(data_to_clean[[#This Row],[revenue]])-FIND(" ",data_to_clean[[#This Row],[revenue]]))</f>
        <v>Million</v>
      </c>
      <c r="H2390" s="7">
        <f>VALUE(IF(data_to_clean[[#This Row],[multiplicity]]="Million",_xlfn.CONCAT(SUBSTITUTE(data_to_clean[[#This Row],[number]],".",""),"00000"),_xlfn.CONCAT(SUBSTITUTE(data_to_clean[[#This Row],[number]],".",""),"00000000")))</f>
        <v>34100000</v>
      </c>
      <c r="I2390" t="s">
        <v>8863</v>
      </c>
      <c r="J2390">
        <f>ROUND(VALUE(SUBSTITUTE(data_to_clean[[#This Row],[growth_%]],".",",")),0)</f>
        <v>168</v>
      </c>
      <c r="K2390" t="s">
        <v>257</v>
      </c>
      <c r="L2390">
        <v>149</v>
      </c>
      <c r="M2390">
        <v>50</v>
      </c>
      <c r="N2390">
        <v>2012</v>
      </c>
      <c r="O2390">
        <v>1</v>
      </c>
      <c r="P2390" t="s">
        <v>1586</v>
      </c>
      <c r="Q2390" t="b">
        <f>AND(ISNUMBER(data_to_clean[[#This Row],[revenue_formatted]]),ISNUMBER(data_to_clean[[#This Row],[growth_formatted_%]]),ISNUMBER(data_to_clean[[#This Row],[workers]]),ISNUMBER(data_to_clean[[#This Row],[previous_workers]]),ISNUMBER(data_to_clean[[#This Row],[founded]]),ISNUMBER(data_to_clean[[#This Row],[yrs_on_list]]))</f>
        <v>1</v>
      </c>
    </row>
    <row r="2391" spans="1:17" x14ac:dyDescent="0.25">
      <c r="A2391">
        <v>2383</v>
      </c>
      <c r="B2391" t="s">
        <v>8864</v>
      </c>
      <c r="C2391" t="s">
        <v>243</v>
      </c>
      <c r="D2391" t="str">
        <f>VLOOKUP(data_to_clean[[#This Row],[state]],abbreviation_table[],2,FALSE)</f>
        <v>Maryland</v>
      </c>
      <c r="E2391" t="s">
        <v>547</v>
      </c>
      <c r="F2391" t="str">
        <f>TRIM(LEFT(data_to_clean[[#This Row],[revenue]],FIND(" ",data_to_clean[[#This Row],[revenue]])))</f>
        <v>34.2</v>
      </c>
      <c r="G2391" t="str">
        <f>RIGHT(data_to_clean[[#This Row],[revenue]],LEN(data_to_clean[[#This Row],[revenue]])-FIND(" ",data_to_clean[[#This Row],[revenue]]))</f>
        <v>Million</v>
      </c>
      <c r="H2391" s="7">
        <f>VALUE(IF(data_to_clean[[#This Row],[multiplicity]]="Million",_xlfn.CONCAT(SUBSTITUTE(data_to_clean[[#This Row],[number]],".",""),"00000"),_xlfn.CONCAT(SUBSTITUTE(data_to_clean[[#This Row],[number]],".",""),"00000000")))</f>
        <v>34200000</v>
      </c>
      <c r="I2391" t="s">
        <v>8866</v>
      </c>
      <c r="J2391">
        <f>ROUND(VALUE(SUBSTITUTE(data_to_clean[[#This Row],[growth_%]],".",",")),0)</f>
        <v>168</v>
      </c>
      <c r="K2391" t="s">
        <v>107</v>
      </c>
      <c r="L2391">
        <v>225</v>
      </c>
      <c r="M2391">
        <v>40</v>
      </c>
      <c r="N2391">
        <v>2006</v>
      </c>
      <c r="O2391">
        <v>3</v>
      </c>
      <c r="P2391" t="s">
        <v>830</v>
      </c>
      <c r="Q2391" t="b">
        <f>AND(ISNUMBER(data_to_clean[[#This Row],[revenue_formatted]]),ISNUMBER(data_to_clean[[#This Row],[growth_formatted_%]]),ISNUMBER(data_to_clean[[#This Row],[workers]]),ISNUMBER(data_to_clean[[#This Row],[previous_workers]]),ISNUMBER(data_to_clean[[#This Row],[founded]]),ISNUMBER(data_to_clean[[#This Row],[yrs_on_list]]))</f>
        <v>1</v>
      </c>
    </row>
    <row r="2392" spans="1:17" x14ac:dyDescent="0.25">
      <c r="A2392">
        <v>2384</v>
      </c>
      <c r="B2392" t="s">
        <v>8867</v>
      </c>
      <c r="C2392" t="s">
        <v>166</v>
      </c>
      <c r="D2392" t="str">
        <f>VLOOKUP(data_to_clean[[#This Row],[state]],abbreviation_table[],2,FALSE)</f>
        <v>Utah</v>
      </c>
      <c r="E2392" t="s">
        <v>185</v>
      </c>
      <c r="F2392" t="str">
        <f>TRIM(LEFT(data_to_clean[[#This Row],[revenue]],FIND(" ",data_to_clean[[#This Row],[revenue]])))</f>
        <v>7.8</v>
      </c>
      <c r="G2392" t="str">
        <f>RIGHT(data_to_clean[[#This Row],[revenue]],LEN(data_to_clean[[#This Row],[revenue]])-FIND(" ",data_to_clean[[#This Row],[revenue]]))</f>
        <v>Million</v>
      </c>
      <c r="H2392" s="7">
        <f>VALUE(IF(data_to_clean[[#This Row],[multiplicity]]="Million",_xlfn.CONCAT(SUBSTITUTE(data_to_clean[[#This Row],[number]],".",""),"00000"),_xlfn.CONCAT(SUBSTITUTE(data_to_clean[[#This Row],[number]],".",""),"00000000")))</f>
        <v>7800000</v>
      </c>
      <c r="I2392" t="s">
        <v>8869</v>
      </c>
      <c r="J2392">
        <f>ROUND(VALUE(SUBSTITUTE(data_to_clean[[#This Row],[growth_%]],".",",")),0)</f>
        <v>168</v>
      </c>
      <c r="K2392" t="s">
        <v>271</v>
      </c>
      <c r="L2392">
        <v>17</v>
      </c>
      <c r="M2392">
        <v>7</v>
      </c>
      <c r="N2392">
        <v>2010</v>
      </c>
      <c r="O2392">
        <v>3</v>
      </c>
      <c r="P2392" t="s">
        <v>3401</v>
      </c>
      <c r="Q2392" t="b">
        <f>AND(ISNUMBER(data_to_clean[[#This Row],[revenue_formatted]]),ISNUMBER(data_to_clean[[#This Row],[growth_formatted_%]]),ISNUMBER(data_to_clean[[#This Row],[workers]]),ISNUMBER(data_to_clean[[#This Row],[previous_workers]]),ISNUMBER(data_to_clean[[#This Row],[founded]]),ISNUMBER(data_to_clean[[#This Row],[yrs_on_list]]))</f>
        <v>1</v>
      </c>
    </row>
    <row r="2393" spans="1:17" x14ac:dyDescent="0.25">
      <c r="A2393">
        <v>2385</v>
      </c>
      <c r="B2393" t="s">
        <v>8870</v>
      </c>
      <c r="C2393" t="s">
        <v>80</v>
      </c>
      <c r="D2393" t="str">
        <f>VLOOKUP(data_to_clean[[#This Row],[state]],abbreviation_table[],2,FALSE)</f>
        <v>California</v>
      </c>
      <c r="E2393" t="s">
        <v>185</v>
      </c>
      <c r="F2393" t="str">
        <f>TRIM(LEFT(data_to_clean[[#This Row],[revenue]],FIND(" ",data_to_clean[[#This Row],[revenue]])))</f>
        <v>7.8</v>
      </c>
      <c r="G2393" t="str">
        <f>RIGHT(data_to_clean[[#This Row],[revenue]],LEN(data_to_clean[[#This Row],[revenue]])-FIND(" ",data_to_clean[[#This Row],[revenue]]))</f>
        <v>Million</v>
      </c>
      <c r="H2393" s="7">
        <f>VALUE(IF(data_to_clean[[#This Row],[multiplicity]]="Million",_xlfn.CONCAT(SUBSTITUTE(data_to_clean[[#This Row],[number]],".",""),"00000"),_xlfn.CONCAT(SUBSTITUTE(data_to_clean[[#This Row],[number]],".",""),"00000000")))</f>
        <v>7800000</v>
      </c>
      <c r="I2393" t="s">
        <v>8872</v>
      </c>
      <c r="J2393">
        <f>ROUND(VALUE(SUBSTITUTE(data_to_clean[[#This Row],[growth_%]],".",",")),0)</f>
        <v>168</v>
      </c>
      <c r="K2393" t="s">
        <v>107</v>
      </c>
      <c r="L2393">
        <v>25</v>
      </c>
      <c r="M2393">
        <v>11</v>
      </c>
      <c r="N2393">
        <v>2006</v>
      </c>
      <c r="O2393">
        <v>1</v>
      </c>
      <c r="P2393" t="s">
        <v>83</v>
      </c>
      <c r="Q2393" t="b">
        <f>AND(ISNUMBER(data_to_clean[[#This Row],[revenue_formatted]]),ISNUMBER(data_to_clean[[#This Row],[growth_formatted_%]]),ISNUMBER(data_to_clean[[#This Row],[workers]]),ISNUMBER(data_to_clean[[#This Row],[previous_workers]]),ISNUMBER(data_to_clean[[#This Row],[founded]]),ISNUMBER(data_to_clean[[#This Row],[yrs_on_list]]))</f>
        <v>1</v>
      </c>
    </row>
    <row r="2394" spans="1:17" x14ac:dyDescent="0.25">
      <c r="A2394">
        <v>2386</v>
      </c>
      <c r="B2394" t="s">
        <v>8873</v>
      </c>
      <c r="C2394" t="s">
        <v>215</v>
      </c>
      <c r="D2394" t="str">
        <f>VLOOKUP(data_to_clean[[#This Row],[state]],abbreviation_table[],2,FALSE)</f>
        <v>North Carolina</v>
      </c>
      <c r="E2394" t="s">
        <v>2183</v>
      </c>
      <c r="F2394" t="str">
        <f>TRIM(LEFT(data_to_clean[[#This Row],[revenue]],FIND(" ",data_to_clean[[#This Row],[revenue]])))</f>
        <v>84.3</v>
      </c>
      <c r="G2394" t="str">
        <f>RIGHT(data_to_clean[[#This Row],[revenue]],LEN(data_to_clean[[#This Row],[revenue]])-FIND(" ",data_to_clean[[#This Row],[revenue]]))</f>
        <v>Million</v>
      </c>
      <c r="H2394" s="7">
        <f>VALUE(IF(data_to_clean[[#This Row],[multiplicity]]="Million",_xlfn.CONCAT(SUBSTITUTE(data_to_clean[[#This Row],[number]],".",""),"00000"),_xlfn.CONCAT(SUBSTITUTE(data_to_clean[[#This Row],[number]],".",""),"00000000")))</f>
        <v>84300000</v>
      </c>
      <c r="I2394" t="s">
        <v>8875</v>
      </c>
      <c r="J2394">
        <f>ROUND(VALUE(SUBSTITUTE(data_to_clean[[#This Row],[growth_%]],".",",")),0)</f>
        <v>168</v>
      </c>
      <c r="K2394" t="s">
        <v>187</v>
      </c>
      <c r="L2394">
        <v>25</v>
      </c>
      <c r="M2394">
        <v>10</v>
      </c>
      <c r="N2394">
        <v>2010</v>
      </c>
      <c r="O2394">
        <v>6</v>
      </c>
      <c r="P2394" t="s">
        <v>1154</v>
      </c>
      <c r="Q2394" t="b">
        <f>AND(ISNUMBER(data_to_clean[[#This Row],[revenue_formatted]]),ISNUMBER(data_to_clean[[#This Row],[growth_formatted_%]]),ISNUMBER(data_to_clean[[#This Row],[workers]]),ISNUMBER(data_to_clean[[#This Row],[previous_workers]]),ISNUMBER(data_to_clean[[#This Row],[founded]]),ISNUMBER(data_to_clean[[#This Row],[yrs_on_list]]))</f>
        <v>1</v>
      </c>
    </row>
    <row r="2395" spans="1:17" x14ac:dyDescent="0.25">
      <c r="A2395">
        <v>2387</v>
      </c>
      <c r="B2395" t="s">
        <v>8876</v>
      </c>
      <c r="C2395" t="s">
        <v>80</v>
      </c>
      <c r="D2395" t="str">
        <f>VLOOKUP(data_to_clean[[#This Row],[state]],abbreviation_table[],2,FALSE)</f>
        <v>California</v>
      </c>
      <c r="E2395" t="s">
        <v>8878</v>
      </c>
      <c r="F2395" t="str">
        <f>TRIM(LEFT(data_to_clean[[#This Row],[revenue]],FIND(" ",data_to_clean[[#This Row],[revenue]])))</f>
        <v>19.2</v>
      </c>
      <c r="G2395" t="str">
        <f>RIGHT(data_to_clean[[#This Row],[revenue]],LEN(data_to_clean[[#This Row],[revenue]])-FIND(" ",data_to_clean[[#This Row],[revenue]]))</f>
        <v>Million</v>
      </c>
      <c r="H2395" s="7">
        <f>VALUE(IF(data_to_clean[[#This Row],[multiplicity]]="Million",_xlfn.CONCAT(SUBSTITUTE(data_to_clean[[#This Row],[number]],".",""),"00000"),_xlfn.CONCAT(SUBSTITUTE(data_to_clean[[#This Row],[number]],".",""),"00000000")))</f>
        <v>19200000</v>
      </c>
      <c r="I2395" t="s">
        <v>8879</v>
      </c>
      <c r="J2395">
        <f>ROUND(VALUE(SUBSTITUTE(data_to_clean[[#This Row],[growth_%]],".",",")),0)</f>
        <v>167</v>
      </c>
      <c r="K2395" t="s">
        <v>55</v>
      </c>
      <c r="L2395">
        <v>72</v>
      </c>
      <c r="M2395">
        <v>24</v>
      </c>
      <c r="N2395">
        <v>2002</v>
      </c>
      <c r="O2395">
        <v>2</v>
      </c>
      <c r="P2395" t="s">
        <v>8880</v>
      </c>
      <c r="Q2395" t="b">
        <f>AND(ISNUMBER(data_to_clean[[#This Row],[revenue_formatted]]),ISNUMBER(data_to_clean[[#This Row],[growth_formatted_%]]),ISNUMBER(data_to_clean[[#This Row],[workers]]),ISNUMBER(data_to_clean[[#This Row],[previous_workers]]),ISNUMBER(data_to_clean[[#This Row],[founded]]),ISNUMBER(data_to_clean[[#This Row],[yrs_on_list]]))</f>
        <v>1</v>
      </c>
    </row>
    <row r="2396" spans="1:17" x14ac:dyDescent="0.25">
      <c r="A2396">
        <v>2388</v>
      </c>
      <c r="B2396" t="s">
        <v>8881</v>
      </c>
      <c r="C2396" t="s">
        <v>52</v>
      </c>
      <c r="D2396" t="str">
        <f>VLOOKUP(data_to_clean[[#This Row],[state]],abbreviation_table[],2,FALSE)</f>
        <v>Florida</v>
      </c>
      <c r="E2396" t="s">
        <v>342</v>
      </c>
      <c r="F2396" t="str">
        <f>TRIM(LEFT(data_to_clean[[#This Row],[revenue]],FIND(" ",data_to_clean[[#This Row],[revenue]])))</f>
        <v>8</v>
      </c>
      <c r="G2396" t="str">
        <f>RIGHT(data_to_clean[[#This Row],[revenue]],LEN(data_to_clean[[#This Row],[revenue]])-FIND(" ",data_to_clean[[#This Row],[revenue]]))</f>
        <v>Million</v>
      </c>
      <c r="H2396" s="7">
        <f>VALUE(IF(data_to_clean[[#This Row],[multiplicity]]="Million",_xlfn.CONCAT(SUBSTITUTE(data_to_clean[[#This Row],[number]],".",""),"00000"),_xlfn.CONCAT(SUBSTITUTE(data_to_clean[[#This Row],[number]],".",""),"00000000")))</f>
        <v>800000</v>
      </c>
      <c r="I2396" t="s">
        <v>8883</v>
      </c>
      <c r="J2396">
        <f>ROUND(VALUE(SUBSTITUTE(data_to_clean[[#This Row],[growth_%]],".",",")),0)</f>
        <v>167</v>
      </c>
      <c r="K2396" t="s">
        <v>297</v>
      </c>
      <c r="L2396">
        <v>29</v>
      </c>
      <c r="M2396">
        <v>5</v>
      </c>
      <c r="N2396">
        <v>2002</v>
      </c>
      <c r="O2396">
        <v>1</v>
      </c>
      <c r="P2396" t="s">
        <v>203</v>
      </c>
      <c r="Q2396" t="b">
        <f>AND(ISNUMBER(data_to_clean[[#This Row],[revenue_formatted]]),ISNUMBER(data_to_clean[[#This Row],[growth_formatted_%]]),ISNUMBER(data_to_clean[[#This Row],[workers]]),ISNUMBER(data_to_clean[[#This Row],[previous_workers]]),ISNUMBER(data_to_clean[[#This Row],[founded]]),ISNUMBER(data_to_clean[[#This Row],[yrs_on_list]]))</f>
        <v>1</v>
      </c>
    </row>
    <row r="2397" spans="1:17" x14ac:dyDescent="0.25">
      <c r="A2397">
        <v>2389</v>
      </c>
      <c r="B2397" t="s">
        <v>8884</v>
      </c>
      <c r="C2397" t="s">
        <v>30</v>
      </c>
      <c r="D2397" t="str">
        <f>VLOOKUP(data_to_clean[[#This Row],[state]],abbreviation_table[],2,FALSE)</f>
        <v>Texas</v>
      </c>
      <c r="E2397" t="s">
        <v>8886</v>
      </c>
      <c r="F2397" t="str">
        <f>TRIM(LEFT(data_to_clean[[#This Row],[revenue]],FIND(" ",data_to_clean[[#This Row],[revenue]])))</f>
        <v>63.1</v>
      </c>
      <c r="G2397" t="str">
        <f>RIGHT(data_to_clean[[#This Row],[revenue]],LEN(data_to_clean[[#This Row],[revenue]])-FIND(" ",data_to_clean[[#This Row],[revenue]]))</f>
        <v>Million</v>
      </c>
      <c r="H2397" s="7">
        <f>VALUE(IF(data_to_clean[[#This Row],[multiplicity]]="Million",_xlfn.CONCAT(SUBSTITUTE(data_to_clean[[#This Row],[number]],".",""),"00000"),_xlfn.CONCAT(SUBSTITUTE(data_to_clean[[#This Row],[number]],".",""),"00000000")))</f>
        <v>63100000</v>
      </c>
      <c r="I2397" t="s">
        <v>8887</v>
      </c>
      <c r="J2397">
        <f>ROUND(VALUE(SUBSTITUTE(data_to_clean[[#This Row],[growth_%]],".",",")),0)</f>
        <v>167</v>
      </c>
      <c r="K2397" t="s">
        <v>55</v>
      </c>
      <c r="L2397">
        <v>265</v>
      </c>
      <c r="M2397">
        <v>65</v>
      </c>
      <c r="N2397">
        <v>2006</v>
      </c>
      <c r="O2397">
        <v>5</v>
      </c>
      <c r="P2397" t="s">
        <v>251</v>
      </c>
      <c r="Q2397" t="b">
        <f>AND(ISNUMBER(data_to_clean[[#This Row],[revenue_formatted]]),ISNUMBER(data_to_clean[[#This Row],[growth_formatted_%]]),ISNUMBER(data_to_clean[[#This Row],[workers]]),ISNUMBER(data_to_clean[[#This Row],[previous_workers]]),ISNUMBER(data_to_clean[[#This Row],[founded]]),ISNUMBER(data_to_clean[[#This Row],[yrs_on_list]]))</f>
        <v>1</v>
      </c>
    </row>
    <row r="2398" spans="1:17" x14ac:dyDescent="0.25">
      <c r="A2398">
        <v>2390</v>
      </c>
      <c r="B2398" t="s">
        <v>8888</v>
      </c>
      <c r="C2398" t="s">
        <v>1262</v>
      </c>
      <c r="D2398" t="str">
        <f>VLOOKUP(data_to_clean[[#This Row],[state]],abbreviation_table[],2,FALSE)</f>
        <v>South Carolina</v>
      </c>
      <c r="E2398" t="s">
        <v>993</v>
      </c>
      <c r="F2398" t="str">
        <f>TRIM(LEFT(data_to_clean[[#This Row],[revenue]],FIND(" ",data_to_clean[[#This Row],[revenue]])))</f>
        <v>2.3</v>
      </c>
      <c r="G2398" t="str">
        <f>RIGHT(data_to_clean[[#This Row],[revenue]],LEN(data_to_clean[[#This Row],[revenue]])-FIND(" ",data_to_clean[[#This Row],[revenue]]))</f>
        <v>Million</v>
      </c>
      <c r="H2398" s="7">
        <f>VALUE(IF(data_to_clean[[#This Row],[multiplicity]]="Million",_xlfn.CONCAT(SUBSTITUTE(data_to_clean[[#This Row],[number]],".",""),"00000"),_xlfn.CONCAT(SUBSTITUTE(data_to_clean[[#This Row],[number]],".",""),"00000000")))</f>
        <v>2300000</v>
      </c>
      <c r="I2398" t="s">
        <v>8890</v>
      </c>
      <c r="J2398">
        <f>ROUND(VALUE(SUBSTITUTE(data_to_clean[[#This Row],[growth_%]],".",",")),0)</f>
        <v>167</v>
      </c>
      <c r="K2398" t="s">
        <v>107</v>
      </c>
      <c r="L2398">
        <v>20</v>
      </c>
      <c r="M2398">
        <v>8</v>
      </c>
      <c r="N2398">
        <v>1999</v>
      </c>
      <c r="O2398">
        <v>1</v>
      </c>
      <c r="P2398" t="s">
        <v>3467</v>
      </c>
      <c r="Q2398" t="b">
        <f>AND(ISNUMBER(data_to_clean[[#This Row],[revenue_formatted]]),ISNUMBER(data_to_clean[[#This Row],[growth_formatted_%]]),ISNUMBER(data_to_clean[[#This Row],[workers]]),ISNUMBER(data_to_clean[[#This Row],[previous_workers]]),ISNUMBER(data_to_clean[[#This Row],[founded]]),ISNUMBER(data_to_clean[[#This Row],[yrs_on_list]]))</f>
        <v>1</v>
      </c>
    </row>
    <row r="2399" spans="1:17" x14ac:dyDescent="0.25">
      <c r="A2399">
        <v>2391</v>
      </c>
      <c r="B2399" t="s">
        <v>8891</v>
      </c>
      <c r="C2399" t="s">
        <v>80</v>
      </c>
      <c r="D2399" t="str">
        <f>VLOOKUP(data_to_clean[[#This Row],[state]],abbreviation_table[],2,FALSE)</f>
        <v>California</v>
      </c>
      <c r="E2399" t="s">
        <v>8893</v>
      </c>
      <c r="F2399" t="str">
        <f>TRIM(LEFT(data_to_clean[[#This Row],[revenue]],FIND(" ",data_to_clean[[#This Row],[revenue]])))</f>
        <v>18</v>
      </c>
      <c r="G2399" t="str">
        <f>RIGHT(data_to_clean[[#This Row],[revenue]],LEN(data_to_clean[[#This Row],[revenue]])-FIND(" ",data_to_clean[[#This Row],[revenue]]))</f>
        <v>Million</v>
      </c>
      <c r="H2399" s="7">
        <f>VALUE(IF(data_to_clean[[#This Row],[multiplicity]]="Million",_xlfn.CONCAT(SUBSTITUTE(data_to_clean[[#This Row],[number]],".",""),"00000"),_xlfn.CONCAT(SUBSTITUTE(data_to_clean[[#This Row],[number]],".",""),"00000000")))</f>
        <v>1800000</v>
      </c>
      <c r="I2399" t="s">
        <v>8894</v>
      </c>
      <c r="J2399">
        <f>ROUND(VALUE(SUBSTITUTE(data_to_clean[[#This Row],[growth_%]],".",",")),0)</f>
        <v>167</v>
      </c>
      <c r="K2399" t="s">
        <v>18</v>
      </c>
      <c r="L2399">
        <v>104</v>
      </c>
      <c r="M2399">
        <v>48</v>
      </c>
      <c r="N2399">
        <v>2012</v>
      </c>
      <c r="O2399">
        <v>3</v>
      </c>
      <c r="P2399" t="s">
        <v>163</v>
      </c>
      <c r="Q2399" t="b">
        <f>AND(ISNUMBER(data_to_clean[[#This Row],[revenue_formatted]]),ISNUMBER(data_to_clean[[#This Row],[growth_formatted_%]]),ISNUMBER(data_to_clean[[#This Row],[workers]]),ISNUMBER(data_to_clean[[#This Row],[previous_workers]]),ISNUMBER(data_to_clean[[#This Row],[founded]]),ISNUMBER(data_to_clean[[#This Row],[yrs_on_list]]))</f>
        <v>1</v>
      </c>
    </row>
    <row r="2400" spans="1:17" x14ac:dyDescent="0.25">
      <c r="A2400">
        <v>2392</v>
      </c>
      <c r="B2400" t="s">
        <v>8895</v>
      </c>
      <c r="C2400" t="s">
        <v>215</v>
      </c>
      <c r="D2400" t="str">
        <f>VLOOKUP(data_to_clean[[#This Row],[state]],abbreviation_table[],2,FALSE)</f>
        <v>North Carolina</v>
      </c>
      <c r="E2400" t="s">
        <v>5361</v>
      </c>
      <c r="F2400" t="str">
        <f>TRIM(LEFT(data_to_clean[[#This Row],[revenue]],FIND(" ",data_to_clean[[#This Row],[revenue]])))</f>
        <v>17</v>
      </c>
      <c r="G2400" t="str">
        <f>RIGHT(data_to_clean[[#This Row],[revenue]],LEN(data_to_clean[[#This Row],[revenue]])-FIND(" ",data_to_clean[[#This Row],[revenue]]))</f>
        <v>Million</v>
      </c>
      <c r="H2400" s="7">
        <f>VALUE(IF(data_to_clean[[#This Row],[multiplicity]]="Million",_xlfn.CONCAT(SUBSTITUTE(data_to_clean[[#This Row],[number]],".",""),"00000"),_xlfn.CONCAT(SUBSTITUTE(data_to_clean[[#This Row],[number]],".",""),"00000000")))</f>
        <v>1700000</v>
      </c>
      <c r="I2400" t="s">
        <v>8897</v>
      </c>
      <c r="J2400">
        <f>ROUND(VALUE(SUBSTITUTE(data_to_clean[[#This Row],[growth_%]],".",",")),0)</f>
        <v>167</v>
      </c>
      <c r="K2400" t="s">
        <v>336</v>
      </c>
      <c r="L2400">
        <v>57</v>
      </c>
      <c r="M2400">
        <v>35</v>
      </c>
      <c r="N2400">
        <v>2009</v>
      </c>
      <c r="O2400">
        <v>5</v>
      </c>
      <c r="P2400" t="s">
        <v>1879</v>
      </c>
      <c r="Q2400" t="b">
        <f>AND(ISNUMBER(data_to_clean[[#This Row],[revenue_formatted]]),ISNUMBER(data_to_clean[[#This Row],[growth_formatted_%]]),ISNUMBER(data_to_clean[[#This Row],[workers]]),ISNUMBER(data_to_clean[[#This Row],[previous_workers]]),ISNUMBER(data_to_clean[[#This Row],[founded]]),ISNUMBER(data_to_clean[[#This Row],[yrs_on_list]]))</f>
        <v>1</v>
      </c>
    </row>
    <row r="2401" spans="1:17" x14ac:dyDescent="0.25">
      <c r="A2401">
        <v>2393</v>
      </c>
      <c r="B2401" t="s">
        <v>8898</v>
      </c>
      <c r="C2401" t="s">
        <v>30</v>
      </c>
      <c r="D2401" t="str">
        <f>VLOOKUP(data_to_clean[[#This Row],[state]],abbreviation_table[],2,FALSE)</f>
        <v>Texas</v>
      </c>
      <c r="E2401" t="s">
        <v>8900</v>
      </c>
      <c r="F2401" t="str">
        <f>TRIM(LEFT(data_to_clean[[#This Row],[revenue]],FIND(" ",data_to_clean[[#This Row],[revenue]])))</f>
        <v>63.7</v>
      </c>
      <c r="G2401" t="str">
        <f>RIGHT(data_to_clean[[#This Row],[revenue]],LEN(data_to_clean[[#This Row],[revenue]])-FIND(" ",data_to_clean[[#This Row],[revenue]]))</f>
        <v>Million</v>
      </c>
      <c r="H2401" s="7">
        <f>VALUE(IF(data_to_clean[[#This Row],[multiplicity]]="Million",_xlfn.CONCAT(SUBSTITUTE(data_to_clean[[#This Row],[number]],".",""),"00000"),_xlfn.CONCAT(SUBSTITUTE(data_to_clean[[#This Row],[number]],".",""),"00000000")))</f>
        <v>63700000</v>
      </c>
      <c r="I2401" t="s">
        <v>8901</v>
      </c>
      <c r="J2401">
        <f>ROUND(VALUE(SUBSTITUTE(data_to_clean[[#This Row],[growth_%]],".",",")),0)</f>
        <v>167</v>
      </c>
      <c r="K2401" t="s">
        <v>218</v>
      </c>
      <c r="L2401">
        <v>115</v>
      </c>
      <c r="M2401">
        <v>73</v>
      </c>
      <c r="N2401">
        <v>2000</v>
      </c>
      <c r="O2401">
        <v>4</v>
      </c>
      <c r="P2401" t="s">
        <v>7367</v>
      </c>
      <c r="Q2401" t="b">
        <f>AND(ISNUMBER(data_to_clean[[#This Row],[revenue_formatted]]),ISNUMBER(data_to_clean[[#This Row],[growth_formatted_%]]),ISNUMBER(data_to_clean[[#This Row],[workers]]),ISNUMBER(data_to_clean[[#This Row],[previous_workers]]),ISNUMBER(data_to_clean[[#This Row],[founded]]),ISNUMBER(data_to_clean[[#This Row],[yrs_on_list]]))</f>
        <v>1</v>
      </c>
    </row>
    <row r="2402" spans="1:17" x14ac:dyDescent="0.25">
      <c r="A2402">
        <v>2394</v>
      </c>
      <c r="B2402" t="s">
        <v>8902</v>
      </c>
      <c r="C2402" t="s">
        <v>119</v>
      </c>
      <c r="D2402" t="str">
        <f>VLOOKUP(data_to_clean[[#This Row],[state]],abbreviation_table[],2,FALSE)</f>
        <v>Georgia</v>
      </c>
      <c r="E2402" t="s">
        <v>840</v>
      </c>
      <c r="F2402" t="str">
        <f>TRIM(LEFT(data_to_clean[[#This Row],[revenue]],FIND(" ",data_to_clean[[#This Row],[revenue]])))</f>
        <v>15.5</v>
      </c>
      <c r="G2402" t="str">
        <f>RIGHT(data_to_clean[[#This Row],[revenue]],LEN(data_to_clean[[#This Row],[revenue]])-FIND(" ",data_to_clean[[#This Row],[revenue]]))</f>
        <v>Million</v>
      </c>
      <c r="H2402" s="7">
        <f>VALUE(IF(data_to_clean[[#This Row],[multiplicity]]="Million",_xlfn.CONCAT(SUBSTITUTE(data_to_clean[[#This Row],[number]],".",""),"00000"),_xlfn.CONCAT(SUBSTITUTE(data_to_clean[[#This Row],[number]],".",""),"00000000")))</f>
        <v>15500000</v>
      </c>
      <c r="I2402" t="s">
        <v>8904</v>
      </c>
      <c r="J2402">
        <f>ROUND(VALUE(SUBSTITUTE(data_to_clean[[#This Row],[growth_%]],".",",")),0)</f>
        <v>167</v>
      </c>
      <c r="K2402" t="s">
        <v>25</v>
      </c>
      <c r="L2402">
        <v>17</v>
      </c>
      <c r="M2402">
        <v>7</v>
      </c>
      <c r="N2402">
        <v>2008</v>
      </c>
      <c r="O2402">
        <v>4</v>
      </c>
      <c r="P2402" t="s">
        <v>122</v>
      </c>
      <c r="Q2402" t="b">
        <f>AND(ISNUMBER(data_to_clean[[#This Row],[revenue_formatted]]),ISNUMBER(data_to_clean[[#This Row],[growth_formatted_%]]),ISNUMBER(data_to_clean[[#This Row],[workers]]),ISNUMBER(data_to_clean[[#This Row],[previous_workers]]),ISNUMBER(data_to_clean[[#This Row],[founded]]),ISNUMBER(data_to_clean[[#This Row],[yrs_on_list]]))</f>
        <v>1</v>
      </c>
    </row>
    <row r="2403" spans="1:17" x14ac:dyDescent="0.25">
      <c r="A2403">
        <v>2395</v>
      </c>
      <c r="B2403" t="s">
        <v>8905</v>
      </c>
      <c r="C2403" t="s">
        <v>80</v>
      </c>
      <c r="D2403" t="str">
        <f>VLOOKUP(data_to_clean[[#This Row],[state]],abbreviation_table[],2,FALSE)</f>
        <v>California</v>
      </c>
      <c r="E2403" t="s">
        <v>957</v>
      </c>
      <c r="F2403" t="str">
        <f>TRIM(LEFT(data_to_clean[[#This Row],[revenue]],FIND(" ",data_to_clean[[#This Row],[revenue]])))</f>
        <v>2.2</v>
      </c>
      <c r="G2403" t="str">
        <f>RIGHT(data_to_clean[[#This Row],[revenue]],LEN(data_to_clean[[#This Row],[revenue]])-FIND(" ",data_to_clean[[#This Row],[revenue]]))</f>
        <v>Million</v>
      </c>
      <c r="H2403" s="7">
        <f>VALUE(IF(data_to_clean[[#This Row],[multiplicity]]="Million",_xlfn.CONCAT(SUBSTITUTE(data_to_clean[[#This Row],[number]],".",""),"00000"),_xlfn.CONCAT(SUBSTITUTE(data_to_clean[[#This Row],[number]],".",""),"00000000")))</f>
        <v>2200000</v>
      </c>
      <c r="I2403" t="s">
        <v>8907</v>
      </c>
      <c r="J2403">
        <f>ROUND(VALUE(SUBSTITUTE(data_to_clean[[#This Row],[growth_%]],".",",")),0)</f>
        <v>167</v>
      </c>
      <c r="K2403" t="s">
        <v>623</v>
      </c>
      <c r="L2403">
        <v>48</v>
      </c>
      <c r="M2403">
        <v>25</v>
      </c>
      <c r="N2403">
        <v>2011</v>
      </c>
      <c r="O2403">
        <v>1</v>
      </c>
      <c r="P2403" t="s">
        <v>1213</v>
      </c>
      <c r="Q2403" t="b">
        <f>AND(ISNUMBER(data_to_clean[[#This Row],[revenue_formatted]]),ISNUMBER(data_to_clean[[#This Row],[growth_formatted_%]]),ISNUMBER(data_to_clean[[#This Row],[workers]]),ISNUMBER(data_to_clean[[#This Row],[previous_workers]]),ISNUMBER(data_to_clean[[#This Row],[founded]]),ISNUMBER(data_to_clean[[#This Row],[yrs_on_list]]))</f>
        <v>1</v>
      </c>
    </row>
    <row r="2404" spans="1:17" x14ac:dyDescent="0.25">
      <c r="A2404">
        <v>2396</v>
      </c>
      <c r="B2404" t="s">
        <v>8908</v>
      </c>
      <c r="C2404" t="s">
        <v>223</v>
      </c>
      <c r="D2404" t="str">
        <f>VLOOKUP(data_to_clean[[#This Row],[state]],abbreviation_table[],2,FALSE)</f>
        <v>Wisconsin</v>
      </c>
      <c r="E2404" t="s">
        <v>2604</v>
      </c>
      <c r="F2404" t="str">
        <f>TRIM(LEFT(data_to_clean[[#This Row],[revenue]],FIND(" ",data_to_clean[[#This Row],[revenue]])))</f>
        <v>29.6</v>
      </c>
      <c r="G2404" t="str">
        <f>RIGHT(data_to_clean[[#This Row],[revenue]],LEN(data_to_clean[[#This Row],[revenue]])-FIND(" ",data_to_clean[[#This Row],[revenue]]))</f>
        <v>Million</v>
      </c>
      <c r="H2404" s="7">
        <f>VALUE(IF(data_to_clean[[#This Row],[multiplicity]]="Million",_xlfn.CONCAT(SUBSTITUTE(data_to_clean[[#This Row],[number]],".",""),"00000"),_xlfn.CONCAT(SUBSTITUTE(data_to_clean[[#This Row],[number]],".",""),"00000000")))</f>
        <v>29600000</v>
      </c>
      <c r="I2404" t="s">
        <v>8910</v>
      </c>
      <c r="J2404">
        <f>ROUND(VALUE(SUBSTITUTE(data_to_clean[[#This Row],[growth_%]],".",",")),0)</f>
        <v>167</v>
      </c>
      <c r="K2404" t="s">
        <v>211</v>
      </c>
      <c r="L2404">
        <v>125</v>
      </c>
      <c r="M2404">
        <v>55</v>
      </c>
      <c r="N2404">
        <v>1917</v>
      </c>
      <c r="O2404">
        <v>5</v>
      </c>
      <c r="P2404" t="s">
        <v>8911</v>
      </c>
      <c r="Q2404" t="b">
        <f>AND(ISNUMBER(data_to_clean[[#This Row],[revenue_formatted]]),ISNUMBER(data_to_clean[[#This Row],[growth_formatted_%]]),ISNUMBER(data_to_clean[[#This Row],[workers]]),ISNUMBER(data_to_clean[[#This Row],[previous_workers]]),ISNUMBER(data_to_clean[[#This Row],[founded]]),ISNUMBER(data_to_clean[[#This Row],[yrs_on_list]]))</f>
        <v>1</v>
      </c>
    </row>
    <row r="2405" spans="1:17" x14ac:dyDescent="0.25">
      <c r="A2405">
        <v>2397</v>
      </c>
      <c r="B2405" t="s">
        <v>8912</v>
      </c>
      <c r="C2405" t="s">
        <v>1960</v>
      </c>
      <c r="D2405" t="str">
        <f>VLOOKUP(data_to_clean[[#This Row],[state]],abbreviation_table[],2,FALSE)</f>
        <v>Iowa</v>
      </c>
      <c r="E2405" t="s">
        <v>957</v>
      </c>
      <c r="F2405" t="str">
        <f>TRIM(LEFT(data_to_clean[[#This Row],[revenue]],FIND(" ",data_to_clean[[#This Row],[revenue]])))</f>
        <v>2.2</v>
      </c>
      <c r="G2405" t="str">
        <f>RIGHT(data_to_clean[[#This Row],[revenue]],LEN(data_to_clean[[#This Row],[revenue]])-FIND(" ",data_to_clean[[#This Row],[revenue]]))</f>
        <v>Million</v>
      </c>
      <c r="H2405" s="7">
        <f>VALUE(IF(data_to_clean[[#This Row],[multiplicity]]="Million",_xlfn.CONCAT(SUBSTITUTE(data_to_clean[[#This Row],[number]],".",""),"00000"),_xlfn.CONCAT(SUBSTITUTE(data_to_clean[[#This Row],[number]],".",""),"00000000")))</f>
        <v>2200000</v>
      </c>
      <c r="I2405" t="s">
        <v>8914</v>
      </c>
      <c r="J2405">
        <f>ROUND(VALUE(SUBSTITUTE(data_to_clean[[#This Row],[growth_%]],".",",")),0)</f>
        <v>167</v>
      </c>
      <c r="K2405" t="s">
        <v>55</v>
      </c>
      <c r="L2405">
        <v>11</v>
      </c>
      <c r="M2405">
        <v>8</v>
      </c>
      <c r="N2405">
        <v>2011</v>
      </c>
      <c r="O2405">
        <v>2</v>
      </c>
      <c r="P2405" t="s">
        <v>3772</v>
      </c>
      <c r="Q2405" t="b">
        <f>AND(ISNUMBER(data_to_clean[[#This Row],[revenue_formatted]]),ISNUMBER(data_to_clean[[#This Row],[growth_formatted_%]]),ISNUMBER(data_to_clean[[#This Row],[workers]]),ISNUMBER(data_to_clean[[#This Row],[previous_workers]]),ISNUMBER(data_to_clean[[#This Row],[founded]]),ISNUMBER(data_to_clean[[#This Row],[yrs_on_list]]))</f>
        <v>1</v>
      </c>
    </row>
    <row r="2406" spans="1:17" x14ac:dyDescent="0.25">
      <c r="A2406">
        <v>2398</v>
      </c>
      <c r="B2406" t="s">
        <v>8915</v>
      </c>
      <c r="C2406" t="s">
        <v>30</v>
      </c>
      <c r="D2406" t="str">
        <f>VLOOKUP(data_to_clean[[#This Row],[state]],abbreviation_table[],2,FALSE)</f>
        <v>Texas</v>
      </c>
      <c r="E2406" t="s">
        <v>3116</v>
      </c>
      <c r="F2406" t="str">
        <f>TRIM(LEFT(data_to_clean[[#This Row],[revenue]],FIND(" ",data_to_clean[[#This Row],[revenue]])))</f>
        <v>9.3</v>
      </c>
      <c r="G2406" t="str">
        <f>RIGHT(data_to_clean[[#This Row],[revenue]],LEN(data_to_clean[[#This Row],[revenue]])-FIND(" ",data_to_clean[[#This Row],[revenue]]))</f>
        <v>Million</v>
      </c>
      <c r="H2406" s="7">
        <f>VALUE(IF(data_to_clean[[#This Row],[multiplicity]]="Million",_xlfn.CONCAT(SUBSTITUTE(data_to_clean[[#This Row],[number]],".",""),"00000"),_xlfn.CONCAT(SUBSTITUTE(data_to_clean[[#This Row],[number]],".",""),"00000000")))</f>
        <v>9300000</v>
      </c>
      <c r="I2406" t="s">
        <v>8917</v>
      </c>
      <c r="J2406">
        <f>ROUND(VALUE(SUBSTITUTE(data_to_clean[[#This Row],[growth_%]],".",",")),0)</f>
        <v>167</v>
      </c>
      <c r="K2406" t="s">
        <v>175</v>
      </c>
      <c r="L2406">
        <v>50</v>
      </c>
      <c r="M2406">
        <v>16</v>
      </c>
      <c r="N2406">
        <v>2008</v>
      </c>
      <c r="O2406">
        <v>2</v>
      </c>
      <c r="P2406" t="s">
        <v>8918</v>
      </c>
      <c r="Q2406" t="b">
        <f>AND(ISNUMBER(data_to_clean[[#This Row],[revenue_formatted]]),ISNUMBER(data_to_clean[[#This Row],[growth_formatted_%]]),ISNUMBER(data_to_clean[[#This Row],[workers]]),ISNUMBER(data_to_clean[[#This Row],[previous_workers]]),ISNUMBER(data_to_clean[[#This Row],[founded]]),ISNUMBER(data_to_clean[[#This Row],[yrs_on_list]]))</f>
        <v>1</v>
      </c>
    </row>
    <row r="2407" spans="1:17" x14ac:dyDescent="0.25">
      <c r="A2407">
        <v>2399</v>
      </c>
      <c r="B2407" t="s">
        <v>8919</v>
      </c>
      <c r="C2407" t="s">
        <v>503</v>
      </c>
      <c r="D2407" t="str">
        <f>VLOOKUP(data_to_clean[[#This Row],[state]],abbreviation_table[],2,FALSE)</f>
        <v>Illinois</v>
      </c>
      <c r="E2407" t="s">
        <v>993</v>
      </c>
      <c r="F2407" t="str">
        <f>TRIM(LEFT(data_to_clean[[#This Row],[revenue]],FIND(" ",data_to_clean[[#This Row],[revenue]])))</f>
        <v>2.3</v>
      </c>
      <c r="G2407" t="str">
        <f>RIGHT(data_to_clean[[#This Row],[revenue]],LEN(data_to_clean[[#This Row],[revenue]])-FIND(" ",data_to_clean[[#This Row],[revenue]]))</f>
        <v>Million</v>
      </c>
      <c r="H2407" s="7">
        <f>VALUE(IF(data_to_clean[[#This Row],[multiplicity]]="Million",_xlfn.CONCAT(SUBSTITUTE(data_to_clean[[#This Row],[number]],".",""),"00000"),_xlfn.CONCAT(SUBSTITUTE(data_to_clean[[#This Row],[number]],".",""),"00000000")))</f>
        <v>2300000</v>
      </c>
      <c r="I2407" t="s">
        <v>8921</v>
      </c>
      <c r="J2407">
        <f>ROUND(VALUE(SUBSTITUTE(data_to_clean[[#This Row],[growth_%]],".",",")),0)</f>
        <v>167</v>
      </c>
      <c r="K2407" t="s">
        <v>40</v>
      </c>
      <c r="L2407">
        <v>7</v>
      </c>
      <c r="M2407">
        <v>3</v>
      </c>
      <c r="N2407">
        <v>2012</v>
      </c>
      <c r="O2407">
        <v>1</v>
      </c>
      <c r="P2407" t="s">
        <v>506</v>
      </c>
      <c r="Q2407" t="b">
        <f>AND(ISNUMBER(data_to_clean[[#This Row],[revenue_formatted]]),ISNUMBER(data_to_clean[[#This Row],[growth_formatted_%]]),ISNUMBER(data_to_clean[[#This Row],[workers]]),ISNUMBER(data_to_clean[[#This Row],[previous_workers]]),ISNUMBER(data_to_clean[[#This Row],[founded]]),ISNUMBER(data_to_clean[[#This Row],[yrs_on_list]]))</f>
        <v>1</v>
      </c>
    </row>
    <row r="2408" spans="1:17" x14ac:dyDescent="0.25">
      <c r="A2408">
        <v>2400</v>
      </c>
      <c r="B2408" t="s">
        <v>8922</v>
      </c>
      <c r="C2408" t="s">
        <v>503</v>
      </c>
      <c r="D2408" t="str">
        <f>VLOOKUP(data_to_clean[[#This Row],[state]],abbreviation_table[],2,FALSE)</f>
        <v>Illinois</v>
      </c>
      <c r="E2408" t="s">
        <v>2013</v>
      </c>
      <c r="F2408" t="str">
        <f>TRIM(LEFT(data_to_clean[[#This Row],[revenue]],FIND(" ",data_to_clean[[#This Row],[revenue]])))</f>
        <v>7.5</v>
      </c>
      <c r="G2408" t="str">
        <f>RIGHT(data_to_clean[[#This Row],[revenue]],LEN(data_to_clean[[#This Row],[revenue]])-FIND(" ",data_to_clean[[#This Row],[revenue]]))</f>
        <v>Million</v>
      </c>
      <c r="H2408" s="7">
        <f>VALUE(IF(data_to_clean[[#This Row],[multiplicity]]="Million",_xlfn.CONCAT(SUBSTITUTE(data_to_clean[[#This Row],[number]],".",""),"00000"),_xlfn.CONCAT(SUBSTITUTE(data_to_clean[[#This Row],[number]],".",""),"00000000")))</f>
        <v>7500000</v>
      </c>
      <c r="I2408" t="s">
        <v>8924</v>
      </c>
      <c r="J2408">
        <f>ROUND(VALUE(SUBSTITUTE(data_to_clean[[#This Row],[growth_%]],".",",")),0)</f>
        <v>167</v>
      </c>
      <c r="K2408" t="s">
        <v>297</v>
      </c>
      <c r="L2408">
        <v>44</v>
      </c>
      <c r="M2408">
        <v>20</v>
      </c>
      <c r="N2408">
        <v>2013</v>
      </c>
      <c r="O2408">
        <v>2</v>
      </c>
      <c r="P2408" t="s">
        <v>506</v>
      </c>
      <c r="Q2408" t="b">
        <f>AND(ISNUMBER(data_to_clean[[#This Row],[revenue_formatted]]),ISNUMBER(data_to_clean[[#This Row],[growth_formatted_%]]),ISNUMBER(data_to_clean[[#This Row],[workers]]),ISNUMBER(data_to_clean[[#This Row],[previous_workers]]),ISNUMBER(data_to_clean[[#This Row],[founded]]),ISNUMBER(data_to_clean[[#This Row],[yrs_on_list]]))</f>
        <v>1</v>
      </c>
    </row>
    <row r="2409" spans="1:17" x14ac:dyDescent="0.25">
      <c r="A2409">
        <v>2401</v>
      </c>
      <c r="B2409" t="s">
        <v>8925</v>
      </c>
      <c r="C2409" t="s">
        <v>66</v>
      </c>
      <c r="D2409" t="str">
        <f>VLOOKUP(data_to_clean[[#This Row],[state]],abbreviation_table[],2,FALSE)</f>
        <v>Virginia</v>
      </c>
      <c r="E2409" t="s">
        <v>485</v>
      </c>
      <c r="F2409" t="str">
        <f>TRIM(LEFT(data_to_clean[[#This Row],[revenue]],FIND(" ",data_to_clean[[#This Row],[revenue]])))</f>
        <v>4.5</v>
      </c>
      <c r="G2409" t="str">
        <f>RIGHT(data_to_clean[[#This Row],[revenue]],LEN(data_to_clean[[#This Row],[revenue]])-FIND(" ",data_to_clean[[#This Row],[revenue]]))</f>
        <v>Million</v>
      </c>
      <c r="H2409" s="7">
        <f>VALUE(IF(data_to_clean[[#This Row],[multiplicity]]="Million",_xlfn.CONCAT(SUBSTITUTE(data_to_clean[[#This Row],[number]],".",""),"00000"),_xlfn.CONCAT(SUBSTITUTE(data_to_clean[[#This Row],[number]],".",""),"00000000")))</f>
        <v>4500000</v>
      </c>
      <c r="I2409" t="s">
        <v>8927</v>
      </c>
      <c r="J2409">
        <f>ROUND(VALUE(SUBSTITUTE(data_to_clean[[#This Row],[growth_%]],".",",")),0)</f>
        <v>167</v>
      </c>
      <c r="K2409" t="s">
        <v>18</v>
      </c>
      <c r="L2409">
        <v>30</v>
      </c>
      <c r="M2409">
        <v>5</v>
      </c>
      <c r="N2409">
        <v>2012</v>
      </c>
      <c r="O2409">
        <v>1</v>
      </c>
      <c r="P2409" t="s">
        <v>4674</v>
      </c>
      <c r="Q2409" t="b">
        <f>AND(ISNUMBER(data_to_clean[[#This Row],[revenue_formatted]]),ISNUMBER(data_to_clean[[#This Row],[growth_formatted_%]]),ISNUMBER(data_to_clean[[#This Row],[workers]]),ISNUMBER(data_to_clean[[#This Row],[previous_workers]]),ISNUMBER(data_to_clean[[#This Row],[founded]]),ISNUMBER(data_to_clean[[#This Row],[yrs_on_list]]))</f>
        <v>1</v>
      </c>
    </row>
    <row r="2410" spans="1:17" x14ac:dyDescent="0.25">
      <c r="A2410">
        <v>2402</v>
      </c>
      <c r="B2410" t="s">
        <v>8928</v>
      </c>
      <c r="C2410" t="s">
        <v>52</v>
      </c>
      <c r="D2410" t="str">
        <f>VLOOKUP(data_to_clean[[#This Row],[state]],abbreviation_table[],2,FALSE)</f>
        <v>Florida</v>
      </c>
      <c r="E2410" t="s">
        <v>1773</v>
      </c>
      <c r="F2410" t="str">
        <f>TRIM(LEFT(data_to_clean[[#This Row],[revenue]],FIND(" ",data_to_clean[[#This Row],[revenue]])))</f>
        <v>9.5</v>
      </c>
      <c r="G2410" t="str">
        <f>RIGHT(data_to_clean[[#This Row],[revenue]],LEN(data_to_clean[[#This Row],[revenue]])-FIND(" ",data_to_clean[[#This Row],[revenue]]))</f>
        <v>Million</v>
      </c>
      <c r="H2410" s="7">
        <f>VALUE(IF(data_to_clean[[#This Row],[multiplicity]]="Million",_xlfn.CONCAT(SUBSTITUTE(data_to_clean[[#This Row],[number]],".",""),"00000"),_xlfn.CONCAT(SUBSTITUTE(data_to_clean[[#This Row],[number]],".",""),"00000000")))</f>
        <v>9500000</v>
      </c>
      <c r="I2410" t="s">
        <v>8930</v>
      </c>
      <c r="J2410">
        <f>ROUND(VALUE(SUBSTITUTE(data_to_clean[[#This Row],[growth_%]],".",",")),0)</f>
        <v>166</v>
      </c>
      <c r="K2410" t="s">
        <v>18</v>
      </c>
      <c r="L2410">
        <v>43</v>
      </c>
      <c r="M2410">
        <v>14</v>
      </c>
      <c r="N2410">
        <v>2007</v>
      </c>
      <c r="O2410">
        <v>2</v>
      </c>
      <c r="P2410" t="s">
        <v>1004</v>
      </c>
      <c r="Q2410" t="b">
        <f>AND(ISNUMBER(data_to_clean[[#This Row],[revenue_formatted]]),ISNUMBER(data_to_clean[[#This Row],[growth_formatted_%]]),ISNUMBER(data_to_clean[[#This Row],[workers]]),ISNUMBER(data_to_clean[[#This Row],[previous_workers]]),ISNUMBER(data_to_clean[[#This Row],[founded]]),ISNUMBER(data_to_clean[[#This Row],[yrs_on_list]]))</f>
        <v>1</v>
      </c>
    </row>
    <row r="2411" spans="1:17" x14ac:dyDescent="0.25">
      <c r="A2411">
        <v>2403</v>
      </c>
      <c r="B2411" t="s">
        <v>8931</v>
      </c>
      <c r="C2411" t="s">
        <v>105</v>
      </c>
      <c r="D2411" t="str">
        <f>VLOOKUP(data_to_clean[[#This Row],[state]],abbreviation_table[],2,FALSE)</f>
        <v>New York</v>
      </c>
      <c r="E2411" t="s">
        <v>8933</v>
      </c>
      <c r="F2411" t="str">
        <f>TRIM(LEFT(data_to_clean[[#This Row],[revenue]],FIND(" ",data_to_clean[[#This Row],[revenue]])))</f>
        <v>29.4</v>
      </c>
      <c r="G2411" t="str">
        <f>RIGHT(data_to_clean[[#This Row],[revenue]],LEN(data_to_clean[[#This Row],[revenue]])-FIND(" ",data_to_clean[[#This Row],[revenue]]))</f>
        <v>Million</v>
      </c>
      <c r="H2411" s="7">
        <f>VALUE(IF(data_to_clean[[#This Row],[multiplicity]]="Million",_xlfn.CONCAT(SUBSTITUTE(data_to_clean[[#This Row],[number]],".",""),"00000"),_xlfn.CONCAT(SUBSTITUTE(data_to_clean[[#This Row],[number]],".",""),"00000000")))</f>
        <v>29400000</v>
      </c>
      <c r="I2411" t="s">
        <v>8934</v>
      </c>
      <c r="J2411">
        <f>ROUND(VALUE(SUBSTITUTE(data_to_clean[[#This Row],[growth_%]],".",",")),0)</f>
        <v>166</v>
      </c>
      <c r="K2411" t="s">
        <v>336</v>
      </c>
      <c r="L2411">
        <v>54</v>
      </c>
      <c r="M2411">
        <v>13</v>
      </c>
      <c r="N2411">
        <v>2004</v>
      </c>
      <c r="O2411">
        <v>1</v>
      </c>
      <c r="P2411" t="s">
        <v>108</v>
      </c>
      <c r="Q2411" t="b">
        <f>AND(ISNUMBER(data_to_clean[[#This Row],[revenue_formatted]]),ISNUMBER(data_to_clean[[#This Row],[growth_formatted_%]]),ISNUMBER(data_to_clean[[#This Row],[workers]]),ISNUMBER(data_to_clean[[#This Row],[previous_workers]]),ISNUMBER(data_to_clean[[#This Row],[founded]]),ISNUMBER(data_to_clean[[#This Row],[yrs_on_list]]))</f>
        <v>1</v>
      </c>
    </row>
    <row r="2412" spans="1:17" x14ac:dyDescent="0.25">
      <c r="A2412">
        <v>2404</v>
      </c>
      <c r="B2412" t="s">
        <v>8935</v>
      </c>
      <c r="C2412" t="s">
        <v>30</v>
      </c>
      <c r="D2412" t="str">
        <f>VLOOKUP(data_to_clean[[#This Row],[state]],abbreviation_table[],2,FALSE)</f>
        <v>Texas</v>
      </c>
      <c r="E2412" t="s">
        <v>1106</v>
      </c>
      <c r="F2412" t="str">
        <f>TRIM(LEFT(data_to_clean[[#This Row],[revenue]],FIND(" ",data_to_clean[[#This Row],[revenue]])))</f>
        <v>2.9</v>
      </c>
      <c r="G2412" t="str">
        <f>RIGHT(data_to_clean[[#This Row],[revenue]],LEN(data_to_clean[[#This Row],[revenue]])-FIND(" ",data_to_clean[[#This Row],[revenue]]))</f>
        <v>Million</v>
      </c>
      <c r="H2412" s="7">
        <f>VALUE(IF(data_to_clean[[#This Row],[multiplicity]]="Million",_xlfn.CONCAT(SUBSTITUTE(data_to_clean[[#This Row],[number]],".",""),"00000"),_xlfn.CONCAT(SUBSTITUTE(data_to_clean[[#This Row],[number]],".",""),"00000000")))</f>
        <v>2900000</v>
      </c>
      <c r="I2412" t="s">
        <v>8937</v>
      </c>
      <c r="J2412">
        <f>ROUND(VALUE(SUBSTITUTE(data_to_clean[[#This Row],[growth_%]],".",",")),0)</f>
        <v>166</v>
      </c>
      <c r="K2412" t="s">
        <v>48</v>
      </c>
      <c r="L2412">
        <v>7</v>
      </c>
      <c r="M2412">
        <v>5</v>
      </c>
      <c r="N2412">
        <v>2001</v>
      </c>
      <c r="O2412">
        <v>2</v>
      </c>
      <c r="P2412" t="s">
        <v>251</v>
      </c>
      <c r="Q2412" t="b">
        <f>AND(ISNUMBER(data_to_clean[[#This Row],[revenue_formatted]]),ISNUMBER(data_to_clean[[#This Row],[growth_formatted_%]]),ISNUMBER(data_to_clean[[#This Row],[workers]]),ISNUMBER(data_to_clean[[#This Row],[previous_workers]]),ISNUMBER(data_to_clean[[#This Row],[founded]]),ISNUMBER(data_to_clean[[#This Row],[yrs_on_list]]))</f>
        <v>1</v>
      </c>
    </row>
    <row r="2413" spans="1:17" x14ac:dyDescent="0.25">
      <c r="A2413">
        <v>2405</v>
      </c>
      <c r="B2413" t="s">
        <v>8938</v>
      </c>
      <c r="C2413" t="s">
        <v>80</v>
      </c>
      <c r="D2413" t="str">
        <f>VLOOKUP(data_to_clean[[#This Row],[state]],abbreviation_table[],2,FALSE)</f>
        <v>California</v>
      </c>
      <c r="E2413" t="s">
        <v>287</v>
      </c>
      <c r="F2413" t="str">
        <f>TRIM(LEFT(data_to_clean[[#This Row],[revenue]],FIND(" ",data_to_clean[[#This Row],[revenue]])))</f>
        <v>6.3</v>
      </c>
      <c r="G2413" t="str">
        <f>RIGHT(data_to_clean[[#This Row],[revenue]],LEN(data_to_clean[[#This Row],[revenue]])-FIND(" ",data_to_clean[[#This Row],[revenue]]))</f>
        <v>Million</v>
      </c>
      <c r="H2413" s="7">
        <f>VALUE(IF(data_to_clean[[#This Row],[multiplicity]]="Million",_xlfn.CONCAT(SUBSTITUTE(data_to_clean[[#This Row],[number]],".",""),"00000"),_xlfn.CONCAT(SUBSTITUTE(data_to_clean[[#This Row],[number]],".",""),"00000000")))</f>
        <v>6300000</v>
      </c>
      <c r="I2413" t="s">
        <v>8940</v>
      </c>
      <c r="J2413">
        <f>ROUND(VALUE(SUBSTITUTE(data_to_clean[[#This Row],[growth_%]],".",",")),0)</f>
        <v>166</v>
      </c>
      <c r="K2413" t="s">
        <v>233</v>
      </c>
      <c r="L2413">
        <v>10</v>
      </c>
      <c r="M2413">
        <v>8</v>
      </c>
      <c r="N2413">
        <v>2009</v>
      </c>
      <c r="O2413">
        <v>4</v>
      </c>
      <c r="P2413" t="s">
        <v>8941</v>
      </c>
      <c r="Q2413" t="b">
        <f>AND(ISNUMBER(data_to_clean[[#This Row],[revenue_formatted]]),ISNUMBER(data_to_clean[[#This Row],[growth_formatted_%]]),ISNUMBER(data_to_clean[[#This Row],[workers]]),ISNUMBER(data_to_clean[[#This Row],[previous_workers]]),ISNUMBER(data_to_clean[[#This Row],[founded]]),ISNUMBER(data_to_clean[[#This Row],[yrs_on_list]]))</f>
        <v>1</v>
      </c>
    </row>
    <row r="2414" spans="1:17" x14ac:dyDescent="0.25">
      <c r="A2414">
        <v>2406</v>
      </c>
      <c r="B2414" t="s">
        <v>8942</v>
      </c>
      <c r="C2414" t="s">
        <v>80</v>
      </c>
      <c r="D2414" t="str">
        <f>VLOOKUP(data_to_clean[[#This Row],[state]],abbreviation_table[],2,FALSE)</f>
        <v>California</v>
      </c>
      <c r="E2414" t="s">
        <v>1612</v>
      </c>
      <c r="F2414" t="str">
        <f>TRIM(LEFT(data_to_clean[[#This Row],[revenue]],FIND(" ",data_to_clean[[#This Row],[revenue]])))</f>
        <v>5.9</v>
      </c>
      <c r="G2414" t="str">
        <f>RIGHT(data_to_clean[[#This Row],[revenue]],LEN(data_to_clean[[#This Row],[revenue]])-FIND(" ",data_to_clean[[#This Row],[revenue]]))</f>
        <v>Million</v>
      </c>
      <c r="H2414" s="7">
        <f>VALUE(IF(data_to_clean[[#This Row],[multiplicity]]="Million",_xlfn.CONCAT(SUBSTITUTE(data_to_clean[[#This Row],[number]],".",""),"00000"),_xlfn.CONCAT(SUBSTITUTE(data_to_clean[[#This Row],[number]],".",""),"00000000")))</f>
        <v>5900000</v>
      </c>
      <c r="I2414" t="s">
        <v>8944</v>
      </c>
      <c r="J2414">
        <f>ROUND(VALUE(SUBSTITUTE(data_to_clean[[#This Row],[growth_%]],".",",")),0)</f>
        <v>166</v>
      </c>
      <c r="K2414" t="s">
        <v>329</v>
      </c>
      <c r="L2414">
        <v>63</v>
      </c>
      <c r="M2414">
        <v>45</v>
      </c>
      <c r="N2414">
        <v>2006</v>
      </c>
      <c r="O2414">
        <v>1</v>
      </c>
      <c r="P2414" t="s">
        <v>8945</v>
      </c>
      <c r="Q2414" t="b">
        <f>AND(ISNUMBER(data_to_clean[[#This Row],[revenue_formatted]]),ISNUMBER(data_to_clean[[#This Row],[growth_formatted_%]]),ISNUMBER(data_to_clean[[#This Row],[workers]]),ISNUMBER(data_to_clean[[#This Row],[previous_workers]]),ISNUMBER(data_to_clean[[#This Row],[founded]]),ISNUMBER(data_to_clean[[#This Row],[yrs_on_list]]))</f>
        <v>1</v>
      </c>
    </row>
    <row r="2415" spans="1:17" x14ac:dyDescent="0.25">
      <c r="A2415">
        <v>2407</v>
      </c>
      <c r="B2415" t="s">
        <v>8946</v>
      </c>
      <c r="C2415" t="s">
        <v>30</v>
      </c>
      <c r="D2415" t="str">
        <f>VLOOKUP(data_to_clean[[#This Row],[state]],abbreviation_table[],2,FALSE)</f>
        <v>Texas</v>
      </c>
      <c r="E2415" t="s">
        <v>265</v>
      </c>
      <c r="F2415" t="str">
        <f>TRIM(LEFT(data_to_clean[[#This Row],[revenue]],FIND(" ",data_to_clean[[#This Row],[revenue]])))</f>
        <v>6.4</v>
      </c>
      <c r="G2415" t="str">
        <f>RIGHT(data_to_clean[[#This Row],[revenue]],LEN(data_to_clean[[#This Row],[revenue]])-FIND(" ",data_to_clean[[#This Row],[revenue]]))</f>
        <v>Million</v>
      </c>
      <c r="H2415" s="7">
        <f>VALUE(IF(data_to_clean[[#This Row],[multiplicity]]="Million",_xlfn.CONCAT(SUBSTITUTE(data_to_clean[[#This Row],[number]],".",""),"00000"),_xlfn.CONCAT(SUBSTITUTE(data_to_clean[[#This Row],[number]],".",""),"00000000")))</f>
        <v>6400000</v>
      </c>
      <c r="I2415" t="s">
        <v>8948</v>
      </c>
      <c r="J2415">
        <f>ROUND(VALUE(SUBSTITUTE(data_to_clean[[#This Row],[growth_%]],".",",")),0)</f>
        <v>166</v>
      </c>
      <c r="K2415" t="s">
        <v>25</v>
      </c>
      <c r="L2415">
        <v>100</v>
      </c>
      <c r="M2415">
        <v>50</v>
      </c>
      <c r="N2415">
        <v>2012</v>
      </c>
      <c r="O2415">
        <v>2</v>
      </c>
      <c r="P2415" t="s">
        <v>34</v>
      </c>
      <c r="Q2415" t="b">
        <f>AND(ISNUMBER(data_to_clean[[#This Row],[revenue_formatted]]),ISNUMBER(data_to_clean[[#This Row],[growth_formatted_%]]),ISNUMBER(data_to_clean[[#This Row],[workers]]),ISNUMBER(data_to_clean[[#This Row],[previous_workers]]),ISNUMBER(data_to_clean[[#This Row],[founded]]),ISNUMBER(data_to_clean[[#This Row],[yrs_on_list]]))</f>
        <v>1</v>
      </c>
    </row>
    <row r="2416" spans="1:17" x14ac:dyDescent="0.25">
      <c r="A2416">
        <v>2408</v>
      </c>
      <c r="B2416" t="s">
        <v>8949</v>
      </c>
      <c r="C2416" t="s">
        <v>852</v>
      </c>
      <c r="D2416" t="str">
        <f>VLOOKUP(data_to_clean[[#This Row],[state]],abbreviation_table[],2,FALSE)</f>
        <v>Missouri</v>
      </c>
      <c r="E2416" t="s">
        <v>1798</v>
      </c>
      <c r="F2416" t="str">
        <f>TRIM(LEFT(data_to_clean[[#This Row],[revenue]],FIND(" ",data_to_clean[[#This Row],[revenue]])))</f>
        <v>5.6</v>
      </c>
      <c r="G2416" t="str">
        <f>RIGHT(data_to_clean[[#This Row],[revenue]],LEN(data_to_clean[[#This Row],[revenue]])-FIND(" ",data_to_clean[[#This Row],[revenue]]))</f>
        <v>Million</v>
      </c>
      <c r="H2416" s="7">
        <f>VALUE(IF(data_to_clean[[#This Row],[multiplicity]]="Million",_xlfn.CONCAT(SUBSTITUTE(data_to_clean[[#This Row],[number]],".",""),"00000"),_xlfn.CONCAT(SUBSTITUTE(data_to_clean[[#This Row],[number]],".",""),"00000000")))</f>
        <v>5600000</v>
      </c>
      <c r="I2416" t="s">
        <v>8951</v>
      </c>
      <c r="J2416">
        <f>ROUND(VALUE(SUBSTITUTE(data_to_clean[[#This Row],[growth_%]],".",",")),0)</f>
        <v>165</v>
      </c>
      <c r="K2416" t="s">
        <v>156</v>
      </c>
      <c r="L2416">
        <v>49</v>
      </c>
      <c r="M2416">
        <v>17</v>
      </c>
      <c r="N2416">
        <v>2007</v>
      </c>
      <c r="O2416">
        <v>4</v>
      </c>
      <c r="P2416" t="s">
        <v>985</v>
      </c>
      <c r="Q2416" t="b">
        <f>AND(ISNUMBER(data_to_clean[[#This Row],[revenue_formatted]]),ISNUMBER(data_to_clean[[#This Row],[growth_formatted_%]]),ISNUMBER(data_to_clean[[#This Row],[workers]]),ISNUMBER(data_to_clean[[#This Row],[previous_workers]]),ISNUMBER(data_to_clean[[#This Row],[founded]]),ISNUMBER(data_to_clean[[#This Row],[yrs_on_list]]))</f>
        <v>1</v>
      </c>
    </row>
    <row r="2417" spans="1:17" x14ac:dyDescent="0.25">
      <c r="A2417">
        <v>2409</v>
      </c>
      <c r="B2417" t="s">
        <v>8952</v>
      </c>
      <c r="C2417" t="s">
        <v>105</v>
      </c>
      <c r="D2417" t="str">
        <f>VLOOKUP(data_to_clean[[#This Row],[state]],abbreviation_table[],2,FALSE)</f>
        <v>New York</v>
      </c>
      <c r="E2417" t="s">
        <v>4510</v>
      </c>
      <c r="F2417" t="str">
        <f>TRIM(LEFT(data_to_clean[[#This Row],[revenue]],FIND(" ",data_to_clean[[#This Row],[revenue]])))</f>
        <v>61.3</v>
      </c>
      <c r="G2417" t="str">
        <f>RIGHT(data_to_clean[[#This Row],[revenue]],LEN(data_to_clean[[#This Row],[revenue]])-FIND(" ",data_to_clean[[#This Row],[revenue]]))</f>
        <v>Million</v>
      </c>
      <c r="H2417" s="7">
        <f>VALUE(IF(data_to_clean[[#This Row],[multiplicity]]="Million",_xlfn.CONCAT(SUBSTITUTE(data_to_clean[[#This Row],[number]],".",""),"00000"),_xlfn.CONCAT(SUBSTITUTE(data_to_clean[[#This Row],[number]],".",""),"00000000")))</f>
        <v>61300000</v>
      </c>
      <c r="I2417" t="s">
        <v>8954</v>
      </c>
      <c r="J2417">
        <f>ROUND(VALUE(SUBSTITUTE(data_to_clean[[#This Row],[growth_%]],".",",")),0)</f>
        <v>165</v>
      </c>
      <c r="K2417" t="s">
        <v>40</v>
      </c>
      <c r="L2417">
        <v>20</v>
      </c>
      <c r="M2417">
        <v>10</v>
      </c>
      <c r="N2417">
        <v>2010</v>
      </c>
      <c r="O2417">
        <v>3</v>
      </c>
      <c r="P2417" t="s">
        <v>108</v>
      </c>
      <c r="Q2417" t="b">
        <f>AND(ISNUMBER(data_to_clean[[#This Row],[revenue_formatted]]),ISNUMBER(data_to_clean[[#This Row],[growth_formatted_%]]),ISNUMBER(data_to_clean[[#This Row],[workers]]),ISNUMBER(data_to_clean[[#This Row],[previous_workers]]),ISNUMBER(data_to_clean[[#This Row],[founded]]),ISNUMBER(data_to_clean[[#This Row],[yrs_on_list]]))</f>
        <v>1</v>
      </c>
    </row>
    <row r="2418" spans="1:17" x14ac:dyDescent="0.25">
      <c r="A2418">
        <v>2410</v>
      </c>
      <c r="B2418" t="s">
        <v>8955</v>
      </c>
      <c r="C2418" t="s">
        <v>30</v>
      </c>
      <c r="D2418" t="str">
        <f>VLOOKUP(data_to_clean[[#This Row],[state]],abbreviation_table[],2,FALSE)</f>
        <v>Texas</v>
      </c>
      <c r="E2418" t="s">
        <v>861</v>
      </c>
      <c r="F2418" t="str">
        <f>TRIM(LEFT(data_to_clean[[#This Row],[revenue]],FIND(" ",data_to_clean[[#This Row],[revenue]])))</f>
        <v>5.7</v>
      </c>
      <c r="G2418" t="str">
        <f>RIGHT(data_to_clean[[#This Row],[revenue]],LEN(data_to_clean[[#This Row],[revenue]])-FIND(" ",data_to_clean[[#This Row],[revenue]]))</f>
        <v>Million</v>
      </c>
      <c r="H2418" s="7">
        <f>VALUE(IF(data_to_clean[[#This Row],[multiplicity]]="Million",_xlfn.CONCAT(SUBSTITUTE(data_to_clean[[#This Row],[number]],".",""),"00000"),_xlfn.CONCAT(SUBSTITUTE(data_to_clean[[#This Row],[number]],".",""),"00000000")))</f>
        <v>5700000</v>
      </c>
      <c r="I2418" t="s">
        <v>8957</v>
      </c>
      <c r="J2418">
        <f>ROUND(VALUE(SUBSTITUTE(data_to_clean[[#This Row],[growth_%]],".",",")),0)</f>
        <v>165</v>
      </c>
      <c r="K2418" t="s">
        <v>18</v>
      </c>
      <c r="L2418">
        <v>38</v>
      </c>
      <c r="M2418">
        <v>18</v>
      </c>
      <c r="N2418">
        <v>2012</v>
      </c>
      <c r="O2418">
        <v>3</v>
      </c>
      <c r="P2418" t="s">
        <v>1496</v>
      </c>
      <c r="Q2418" t="b">
        <f>AND(ISNUMBER(data_to_clean[[#This Row],[revenue_formatted]]),ISNUMBER(data_to_clean[[#This Row],[growth_formatted_%]]),ISNUMBER(data_to_clean[[#This Row],[workers]]),ISNUMBER(data_to_clean[[#This Row],[previous_workers]]),ISNUMBER(data_to_clean[[#This Row],[founded]]),ISNUMBER(data_to_clean[[#This Row],[yrs_on_list]]))</f>
        <v>1</v>
      </c>
    </row>
    <row r="2419" spans="1:17" x14ac:dyDescent="0.25">
      <c r="A2419">
        <v>2411</v>
      </c>
      <c r="B2419" t="s">
        <v>8958</v>
      </c>
      <c r="C2419" t="s">
        <v>66</v>
      </c>
      <c r="D2419" t="str">
        <f>VLOOKUP(data_to_clean[[#This Row],[state]],abbreviation_table[],2,FALSE)</f>
        <v>Virginia</v>
      </c>
      <c r="E2419" t="s">
        <v>430</v>
      </c>
      <c r="F2419" t="str">
        <f>TRIM(LEFT(data_to_clean[[#This Row],[revenue]],FIND(" ",data_to_clean[[#This Row],[revenue]])))</f>
        <v>6.7</v>
      </c>
      <c r="G2419" t="str">
        <f>RIGHT(data_to_clean[[#This Row],[revenue]],LEN(data_to_clean[[#This Row],[revenue]])-FIND(" ",data_to_clean[[#This Row],[revenue]]))</f>
        <v>Million</v>
      </c>
      <c r="H2419" s="7">
        <f>VALUE(IF(data_to_clean[[#This Row],[multiplicity]]="Million",_xlfn.CONCAT(SUBSTITUTE(data_to_clean[[#This Row],[number]],".",""),"00000"),_xlfn.CONCAT(SUBSTITUTE(data_to_clean[[#This Row],[number]],".",""),"00000000")))</f>
        <v>6700000</v>
      </c>
      <c r="I2419" t="s">
        <v>8960</v>
      </c>
      <c r="J2419">
        <f>ROUND(VALUE(SUBSTITUTE(data_to_clean[[#This Row],[growth_%]],".",",")),0)</f>
        <v>165</v>
      </c>
      <c r="K2419" t="s">
        <v>336</v>
      </c>
      <c r="L2419">
        <v>40</v>
      </c>
      <c r="M2419">
        <v>13</v>
      </c>
      <c r="N2419">
        <v>2013</v>
      </c>
      <c r="O2419">
        <v>1</v>
      </c>
      <c r="P2419" t="s">
        <v>396</v>
      </c>
      <c r="Q2419" t="b">
        <f>AND(ISNUMBER(data_to_clean[[#This Row],[revenue_formatted]]),ISNUMBER(data_to_clean[[#This Row],[growth_formatted_%]]),ISNUMBER(data_to_clean[[#This Row],[workers]]),ISNUMBER(data_to_clean[[#This Row],[previous_workers]]),ISNUMBER(data_to_clean[[#This Row],[founded]]),ISNUMBER(data_to_clean[[#This Row],[yrs_on_list]]))</f>
        <v>1</v>
      </c>
    </row>
    <row r="2420" spans="1:17" x14ac:dyDescent="0.25">
      <c r="A2420">
        <v>2412</v>
      </c>
      <c r="B2420" t="s">
        <v>8961</v>
      </c>
      <c r="C2420" t="s">
        <v>294</v>
      </c>
      <c r="D2420" t="str">
        <f>VLOOKUP(data_to_clean[[#This Row],[state]],abbreviation_table[],2,FALSE)</f>
        <v>Minnesota</v>
      </c>
      <c r="E2420" t="s">
        <v>7455</v>
      </c>
      <c r="F2420" t="str">
        <f>TRIM(LEFT(data_to_clean[[#This Row],[revenue]],FIND(" ",data_to_clean[[#This Row],[revenue]])))</f>
        <v>26.7</v>
      </c>
      <c r="G2420" t="str">
        <f>RIGHT(data_to_clean[[#This Row],[revenue]],LEN(data_to_clean[[#This Row],[revenue]])-FIND(" ",data_to_clean[[#This Row],[revenue]]))</f>
        <v>Million</v>
      </c>
      <c r="H2420" s="7">
        <f>VALUE(IF(data_to_clean[[#This Row],[multiplicity]]="Million",_xlfn.CONCAT(SUBSTITUTE(data_to_clean[[#This Row],[number]],".",""),"00000"),_xlfn.CONCAT(SUBSTITUTE(data_to_clean[[#This Row],[number]],".",""),"00000000")))</f>
        <v>26700000</v>
      </c>
      <c r="I2420" t="s">
        <v>8963</v>
      </c>
      <c r="J2420">
        <f>ROUND(VALUE(SUBSTITUTE(data_to_clean[[#This Row],[growth_%]],".",",")),0)</f>
        <v>165</v>
      </c>
      <c r="K2420" t="s">
        <v>48</v>
      </c>
      <c r="L2420">
        <v>88</v>
      </c>
      <c r="M2420">
        <v>25</v>
      </c>
      <c r="N2420">
        <v>2006</v>
      </c>
      <c r="O2420">
        <v>4</v>
      </c>
      <c r="P2420" t="s">
        <v>8964</v>
      </c>
      <c r="Q2420" t="b">
        <f>AND(ISNUMBER(data_to_clean[[#This Row],[revenue_formatted]]),ISNUMBER(data_to_clean[[#This Row],[growth_formatted_%]]),ISNUMBER(data_to_clean[[#This Row],[workers]]),ISNUMBER(data_to_clean[[#This Row],[previous_workers]]),ISNUMBER(data_to_clean[[#This Row],[founded]]),ISNUMBER(data_to_clean[[#This Row],[yrs_on_list]]))</f>
        <v>1</v>
      </c>
    </row>
    <row r="2421" spans="1:17" x14ac:dyDescent="0.25">
      <c r="A2421">
        <v>2413</v>
      </c>
      <c r="B2421" t="s">
        <v>8965</v>
      </c>
      <c r="C2421" t="s">
        <v>974</v>
      </c>
      <c r="D2421" t="str">
        <f>VLOOKUP(data_to_clean[[#This Row],[state]],abbreviation_table[],2,FALSE)</f>
        <v>District of Columbia</v>
      </c>
      <c r="E2421" t="s">
        <v>8537</v>
      </c>
      <c r="F2421" t="str">
        <f>TRIM(LEFT(data_to_clean[[#This Row],[revenue]],FIND(" ",data_to_clean[[#This Row],[revenue]])))</f>
        <v>56.1</v>
      </c>
      <c r="G2421" t="str">
        <f>RIGHT(data_to_clean[[#This Row],[revenue]],LEN(data_to_clean[[#This Row],[revenue]])-FIND(" ",data_to_clean[[#This Row],[revenue]]))</f>
        <v>Million</v>
      </c>
      <c r="H2421" s="7">
        <f>VALUE(IF(data_to_clean[[#This Row],[multiplicity]]="Million",_xlfn.CONCAT(SUBSTITUTE(data_to_clean[[#This Row],[number]],".",""),"00000"),_xlfn.CONCAT(SUBSTITUTE(data_to_clean[[#This Row],[number]],".",""),"00000000")))</f>
        <v>56100000</v>
      </c>
      <c r="I2421" t="s">
        <v>8967</v>
      </c>
      <c r="J2421">
        <f>ROUND(VALUE(SUBSTITUTE(data_to_clean[[#This Row],[growth_%]],".",",")),0)</f>
        <v>165</v>
      </c>
      <c r="K2421" t="s">
        <v>181</v>
      </c>
      <c r="L2421">
        <v>202</v>
      </c>
      <c r="M2421">
        <v>89</v>
      </c>
      <c r="N2421">
        <v>2008</v>
      </c>
      <c r="O2421">
        <v>6</v>
      </c>
      <c r="P2421" t="s">
        <v>976</v>
      </c>
      <c r="Q2421" t="b">
        <f>AND(ISNUMBER(data_to_clean[[#This Row],[revenue_formatted]]),ISNUMBER(data_to_clean[[#This Row],[growth_formatted_%]]),ISNUMBER(data_to_clean[[#This Row],[workers]]),ISNUMBER(data_to_clean[[#This Row],[previous_workers]]),ISNUMBER(data_to_clean[[#This Row],[founded]]),ISNUMBER(data_to_clean[[#This Row],[yrs_on_list]]))</f>
        <v>1</v>
      </c>
    </row>
    <row r="2422" spans="1:17" x14ac:dyDescent="0.25">
      <c r="A2422">
        <v>2414</v>
      </c>
      <c r="B2422" t="s">
        <v>8968</v>
      </c>
      <c r="C2422" t="s">
        <v>105</v>
      </c>
      <c r="D2422" t="str">
        <f>VLOOKUP(data_to_clean[[#This Row],[state]],abbreviation_table[],2,FALSE)</f>
        <v>New York</v>
      </c>
      <c r="E2422" t="s">
        <v>626</v>
      </c>
      <c r="F2422" t="str">
        <f>TRIM(LEFT(data_to_clean[[#This Row],[revenue]],FIND(" ",data_to_clean[[#This Row],[revenue]])))</f>
        <v>3.7</v>
      </c>
      <c r="G2422" t="str">
        <f>RIGHT(data_to_clean[[#This Row],[revenue]],LEN(data_to_clean[[#This Row],[revenue]])-FIND(" ",data_to_clean[[#This Row],[revenue]]))</f>
        <v>Million</v>
      </c>
      <c r="H2422" s="7">
        <f>VALUE(IF(data_to_clean[[#This Row],[multiplicity]]="Million",_xlfn.CONCAT(SUBSTITUTE(data_to_clean[[#This Row],[number]],".",""),"00000"),_xlfn.CONCAT(SUBSTITUTE(data_to_clean[[#This Row],[number]],".",""),"00000000")))</f>
        <v>3700000</v>
      </c>
      <c r="I2422" t="s">
        <v>8970</v>
      </c>
      <c r="J2422">
        <f>ROUND(VALUE(SUBSTITUTE(data_to_clean[[#This Row],[growth_%]],".",",")),0)</f>
        <v>165</v>
      </c>
      <c r="K2422" t="s">
        <v>107</v>
      </c>
      <c r="L2422">
        <v>22</v>
      </c>
      <c r="M2422">
        <v>8</v>
      </c>
      <c r="N2422">
        <v>2013</v>
      </c>
      <c r="O2422">
        <v>2</v>
      </c>
      <c r="P2422" t="s">
        <v>108</v>
      </c>
      <c r="Q2422" t="b">
        <f>AND(ISNUMBER(data_to_clean[[#This Row],[revenue_formatted]]),ISNUMBER(data_to_clean[[#This Row],[growth_formatted_%]]),ISNUMBER(data_to_clean[[#This Row],[workers]]),ISNUMBER(data_to_clean[[#This Row],[previous_workers]]),ISNUMBER(data_to_clean[[#This Row],[founded]]),ISNUMBER(data_to_clean[[#This Row],[yrs_on_list]]))</f>
        <v>1</v>
      </c>
    </row>
    <row r="2423" spans="1:17" x14ac:dyDescent="0.25">
      <c r="A2423">
        <v>2415</v>
      </c>
      <c r="B2423" t="s">
        <v>8971</v>
      </c>
      <c r="C2423" t="s">
        <v>52</v>
      </c>
      <c r="D2423" t="str">
        <f>VLOOKUP(data_to_clean[[#This Row],[state]],abbreviation_table[],2,FALSE)</f>
        <v>Florida</v>
      </c>
      <c r="E2423" t="s">
        <v>4092</v>
      </c>
      <c r="F2423" t="str">
        <f>TRIM(LEFT(data_to_clean[[#This Row],[revenue]],FIND(" ",data_to_clean[[#This Row],[revenue]])))</f>
        <v>44.3</v>
      </c>
      <c r="G2423" t="str">
        <f>RIGHT(data_to_clean[[#This Row],[revenue]],LEN(data_to_clean[[#This Row],[revenue]])-FIND(" ",data_to_clean[[#This Row],[revenue]]))</f>
        <v>Million</v>
      </c>
      <c r="H2423" s="7">
        <f>VALUE(IF(data_to_clean[[#This Row],[multiplicity]]="Million",_xlfn.CONCAT(SUBSTITUTE(data_to_clean[[#This Row],[number]],".",""),"00000"),_xlfn.CONCAT(SUBSTITUTE(data_to_clean[[#This Row],[number]],".",""),"00000000")))</f>
        <v>44300000</v>
      </c>
      <c r="I2423" t="s">
        <v>8973</v>
      </c>
      <c r="J2423">
        <f>ROUND(VALUE(SUBSTITUTE(data_to_clean[[#This Row],[growth_%]],".",",")),0)</f>
        <v>165</v>
      </c>
      <c r="K2423" t="s">
        <v>181</v>
      </c>
      <c r="L2423">
        <v>399</v>
      </c>
      <c r="M2423">
        <v>127</v>
      </c>
      <c r="N2423">
        <v>2006</v>
      </c>
      <c r="O2423">
        <v>1</v>
      </c>
      <c r="P2423" t="s">
        <v>8974</v>
      </c>
      <c r="Q2423" t="b">
        <f>AND(ISNUMBER(data_to_clean[[#This Row],[revenue_formatted]]),ISNUMBER(data_to_clean[[#This Row],[growth_formatted_%]]),ISNUMBER(data_to_clean[[#This Row],[workers]]),ISNUMBER(data_to_clean[[#This Row],[previous_workers]]),ISNUMBER(data_to_clean[[#This Row],[founded]]),ISNUMBER(data_to_clean[[#This Row],[yrs_on_list]]))</f>
        <v>1</v>
      </c>
    </row>
    <row r="2424" spans="1:17" x14ac:dyDescent="0.25">
      <c r="A2424">
        <v>2416</v>
      </c>
      <c r="B2424" t="s">
        <v>8975</v>
      </c>
      <c r="C2424" t="s">
        <v>852</v>
      </c>
      <c r="D2424" t="str">
        <f>VLOOKUP(data_to_clean[[#This Row],[state]],abbreviation_table[],2,FALSE)</f>
        <v>Missouri</v>
      </c>
      <c r="E2424" t="s">
        <v>798</v>
      </c>
      <c r="F2424" t="str">
        <f>TRIM(LEFT(data_to_clean[[#This Row],[revenue]],FIND(" ",data_to_clean[[#This Row],[revenue]])))</f>
        <v>3</v>
      </c>
      <c r="G2424" t="str">
        <f>RIGHT(data_to_clean[[#This Row],[revenue]],LEN(data_to_clean[[#This Row],[revenue]])-FIND(" ",data_to_clean[[#This Row],[revenue]]))</f>
        <v>Million</v>
      </c>
      <c r="H2424" s="7">
        <f>VALUE(IF(data_to_clean[[#This Row],[multiplicity]]="Million",_xlfn.CONCAT(SUBSTITUTE(data_to_clean[[#This Row],[number]],".",""),"00000"),_xlfn.CONCAT(SUBSTITUTE(data_to_clean[[#This Row],[number]],".",""),"00000000")))</f>
        <v>300000</v>
      </c>
      <c r="I2424" t="s">
        <v>8977</v>
      </c>
      <c r="J2424">
        <f>ROUND(VALUE(SUBSTITUTE(data_to_clean[[#This Row],[growth_%]],".",",")),0)</f>
        <v>165</v>
      </c>
      <c r="K2424" t="s">
        <v>18</v>
      </c>
      <c r="L2424">
        <v>23</v>
      </c>
      <c r="M2424">
        <v>12</v>
      </c>
      <c r="N2424">
        <v>2010</v>
      </c>
      <c r="O2424">
        <v>1</v>
      </c>
      <c r="P2424" t="s">
        <v>2827</v>
      </c>
      <c r="Q2424" t="b">
        <f>AND(ISNUMBER(data_to_clean[[#This Row],[revenue_formatted]]),ISNUMBER(data_to_clean[[#This Row],[growth_formatted_%]]),ISNUMBER(data_to_clean[[#This Row],[workers]]),ISNUMBER(data_to_clean[[#This Row],[previous_workers]]),ISNUMBER(data_to_clean[[#This Row],[founded]]),ISNUMBER(data_to_clean[[#This Row],[yrs_on_list]]))</f>
        <v>1</v>
      </c>
    </row>
    <row r="2425" spans="1:17" x14ac:dyDescent="0.25">
      <c r="A2425">
        <v>2417</v>
      </c>
      <c r="B2425" t="s">
        <v>8978</v>
      </c>
      <c r="C2425" t="s">
        <v>66</v>
      </c>
      <c r="D2425" t="str">
        <f>VLOOKUP(data_to_clean[[#This Row],[state]],abbreviation_table[],2,FALSE)</f>
        <v>Virginia</v>
      </c>
      <c r="E2425" t="s">
        <v>585</v>
      </c>
      <c r="F2425" t="str">
        <f>TRIM(LEFT(data_to_clean[[#This Row],[revenue]],FIND(" ",data_to_clean[[#This Row],[revenue]])))</f>
        <v>7.6</v>
      </c>
      <c r="G2425" t="str">
        <f>RIGHT(data_to_clean[[#This Row],[revenue]],LEN(data_to_clean[[#This Row],[revenue]])-FIND(" ",data_to_clean[[#This Row],[revenue]]))</f>
        <v>Million</v>
      </c>
      <c r="H2425" s="7">
        <f>VALUE(IF(data_to_clean[[#This Row],[multiplicity]]="Million",_xlfn.CONCAT(SUBSTITUTE(data_to_clean[[#This Row],[number]],".",""),"00000"),_xlfn.CONCAT(SUBSTITUTE(data_to_clean[[#This Row],[number]],".",""),"00000000")))</f>
        <v>7600000</v>
      </c>
      <c r="I2425" t="s">
        <v>8980</v>
      </c>
      <c r="J2425">
        <f>ROUND(VALUE(SUBSTITUTE(data_to_clean[[#This Row],[growth_%]],".",",")),0)</f>
        <v>165</v>
      </c>
      <c r="K2425" t="s">
        <v>69</v>
      </c>
      <c r="L2425">
        <v>15</v>
      </c>
      <c r="M2425">
        <v>9</v>
      </c>
      <c r="N2425">
        <v>2013</v>
      </c>
      <c r="O2425">
        <v>1</v>
      </c>
      <c r="P2425" t="s">
        <v>1896</v>
      </c>
      <c r="Q2425" t="b">
        <f>AND(ISNUMBER(data_to_clean[[#This Row],[revenue_formatted]]),ISNUMBER(data_to_clean[[#This Row],[growth_formatted_%]]),ISNUMBER(data_to_clean[[#This Row],[workers]]),ISNUMBER(data_to_clean[[#This Row],[previous_workers]]),ISNUMBER(data_to_clean[[#This Row],[founded]]),ISNUMBER(data_to_clean[[#This Row],[yrs_on_list]]))</f>
        <v>1</v>
      </c>
    </row>
    <row r="2426" spans="1:17" x14ac:dyDescent="0.25">
      <c r="A2426">
        <v>2417</v>
      </c>
      <c r="B2426" t="s">
        <v>8981</v>
      </c>
      <c r="C2426" t="s">
        <v>1960</v>
      </c>
      <c r="D2426" t="str">
        <f>VLOOKUP(data_to_clean[[#This Row],[state]],abbreviation_table[],2,FALSE)</f>
        <v>Iowa</v>
      </c>
      <c r="E2426" t="s">
        <v>927</v>
      </c>
      <c r="F2426" t="str">
        <f>TRIM(LEFT(data_to_clean[[#This Row],[revenue]],FIND(" ",data_to_clean[[#This Row],[revenue]])))</f>
        <v>6.9</v>
      </c>
      <c r="G2426" t="str">
        <f>RIGHT(data_to_clean[[#This Row],[revenue]],LEN(data_to_clean[[#This Row],[revenue]])-FIND(" ",data_to_clean[[#This Row],[revenue]]))</f>
        <v>Million</v>
      </c>
      <c r="H2426" s="7">
        <f>VALUE(IF(data_to_clean[[#This Row],[multiplicity]]="Million",_xlfn.CONCAT(SUBSTITUTE(data_to_clean[[#This Row],[number]],".",""),"00000"),_xlfn.CONCAT(SUBSTITUTE(data_to_clean[[#This Row],[number]],".",""),"00000000")))</f>
        <v>6900000</v>
      </c>
      <c r="I2426" t="s">
        <v>8983</v>
      </c>
      <c r="J2426">
        <f>ROUND(VALUE(SUBSTITUTE(data_to_clean[[#This Row],[growth_%]],".",",")),0)</f>
        <v>165</v>
      </c>
      <c r="K2426" t="s">
        <v>324</v>
      </c>
      <c r="L2426">
        <v>280</v>
      </c>
      <c r="M2426">
        <v>210</v>
      </c>
      <c r="N2426">
        <v>2011</v>
      </c>
      <c r="O2426">
        <v>4</v>
      </c>
      <c r="P2426" t="s">
        <v>2080</v>
      </c>
      <c r="Q2426" t="b">
        <f>AND(ISNUMBER(data_to_clean[[#This Row],[revenue_formatted]]),ISNUMBER(data_to_clean[[#This Row],[growth_formatted_%]]),ISNUMBER(data_to_clean[[#This Row],[workers]]),ISNUMBER(data_to_clean[[#This Row],[previous_workers]]),ISNUMBER(data_to_clean[[#This Row],[founded]]),ISNUMBER(data_to_clean[[#This Row],[yrs_on_list]]))</f>
        <v>1</v>
      </c>
    </row>
    <row r="2427" spans="1:17" x14ac:dyDescent="0.25">
      <c r="A2427">
        <v>2418</v>
      </c>
      <c r="B2427" t="s">
        <v>8984</v>
      </c>
      <c r="C2427" t="s">
        <v>1337</v>
      </c>
      <c r="D2427" t="str">
        <f>VLOOKUP(data_to_clean[[#This Row],[state]],abbreviation_table[],2,FALSE)</f>
        <v>Louisiana</v>
      </c>
      <c r="E2427" t="s">
        <v>1903</v>
      </c>
      <c r="F2427" t="str">
        <f>TRIM(LEFT(data_to_clean[[#This Row],[revenue]],FIND(" ",data_to_clean[[#This Row],[revenue]])))</f>
        <v>67.8</v>
      </c>
      <c r="G2427" t="str">
        <f>RIGHT(data_to_clean[[#This Row],[revenue]],LEN(data_to_clean[[#This Row],[revenue]])-FIND(" ",data_to_clean[[#This Row],[revenue]]))</f>
        <v>Million</v>
      </c>
      <c r="H2427" s="7">
        <f>VALUE(IF(data_to_clean[[#This Row],[multiplicity]]="Million",_xlfn.CONCAT(SUBSTITUTE(data_to_clean[[#This Row],[number]],".",""),"00000"),_xlfn.CONCAT(SUBSTITUTE(data_to_clean[[#This Row],[number]],".",""),"00000000")))</f>
        <v>67800000</v>
      </c>
      <c r="I2427" t="s">
        <v>8986</v>
      </c>
      <c r="J2427">
        <f>ROUND(VALUE(SUBSTITUTE(data_to_clean[[#This Row],[growth_%]],".",",")),0)</f>
        <v>165</v>
      </c>
      <c r="K2427" t="s">
        <v>324</v>
      </c>
      <c r="L2427">
        <v>23</v>
      </c>
      <c r="M2427">
        <v>14</v>
      </c>
      <c r="N2427">
        <v>1979</v>
      </c>
      <c r="O2427">
        <v>5</v>
      </c>
      <c r="P2427" t="s">
        <v>8987</v>
      </c>
      <c r="Q2427" t="b">
        <f>AND(ISNUMBER(data_to_clean[[#This Row],[revenue_formatted]]),ISNUMBER(data_to_clean[[#This Row],[growth_formatted_%]]),ISNUMBER(data_to_clean[[#This Row],[workers]]),ISNUMBER(data_to_clean[[#This Row],[previous_workers]]),ISNUMBER(data_to_clean[[#This Row],[founded]]),ISNUMBER(data_to_clean[[#This Row],[yrs_on_list]]))</f>
        <v>1</v>
      </c>
    </row>
    <row r="2428" spans="1:17" x14ac:dyDescent="0.25">
      <c r="A2428">
        <v>2419</v>
      </c>
      <c r="B2428" t="s">
        <v>8988</v>
      </c>
      <c r="C2428" t="s">
        <v>215</v>
      </c>
      <c r="D2428" t="str">
        <f>VLOOKUP(data_to_clean[[#This Row],[state]],abbreviation_table[],2,FALSE)</f>
        <v>North Carolina</v>
      </c>
      <c r="E2428" t="s">
        <v>295</v>
      </c>
      <c r="F2428" t="str">
        <f>TRIM(LEFT(data_to_clean[[#This Row],[revenue]],FIND(" ",data_to_clean[[#This Row],[revenue]])))</f>
        <v>9.8</v>
      </c>
      <c r="G2428" t="str">
        <f>RIGHT(data_to_clean[[#This Row],[revenue]],LEN(data_to_clean[[#This Row],[revenue]])-FIND(" ",data_to_clean[[#This Row],[revenue]]))</f>
        <v>Million</v>
      </c>
      <c r="H2428" s="7">
        <f>VALUE(IF(data_to_clean[[#This Row],[multiplicity]]="Million",_xlfn.CONCAT(SUBSTITUTE(data_to_clean[[#This Row],[number]],".",""),"00000"),_xlfn.CONCAT(SUBSTITUTE(data_to_clean[[#This Row],[number]],".",""),"00000000")))</f>
        <v>9800000</v>
      </c>
      <c r="I2428" t="s">
        <v>8990</v>
      </c>
      <c r="J2428">
        <f>ROUND(VALUE(SUBSTITUTE(data_to_clean[[#This Row],[growth_%]],".",",")),0)</f>
        <v>165</v>
      </c>
      <c r="K2428" t="s">
        <v>18</v>
      </c>
      <c r="L2428">
        <v>72</v>
      </c>
      <c r="M2428">
        <v>27</v>
      </c>
      <c r="N2428">
        <v>2002</v>
      </c>
      <c r="O2428">
        <v>1</v>
      </c>
      <c r="P2428" t="s">
        <v>1879</v>
      </c>
      <c r="Q2428" t="b">
        <f>AND(ISNUMBER(data_to_clean[[#This Row],[revenue_formatted]]),ISNUMBER(data_to_clean[[#This Row],[growth_formatted_%]]),ISNUMBER(data_to_clean[[#This Row],[workers]]),ISNUMBER(data_to_clean[[#This Row],[previous_workers]]),ISNUMBER(data_to_clean[[#This Row],[founded]]),ISNUMBER(data_to_clean[[#This Row],[yrs_on_list]]))</f>
        <v>1</v>
      </c>
    </row>
    <row r="2429" spans="1:17" x14ac:dyDescent="0.25">
      <c r="A2429">
        <v>2420</v>
      </c>
      <c r="B2429" t="s">
        <v>8991</v>
      </c>
      <c r="C2429" t="s">
        <v>1768</v>
      </c>
      <c r="D2429" t="str">
        <f>VLOOKUP(data_to_clean[[#This Row],[state]],abbreviation_table[],2,FALSE)</f>
        <v>Oregon</v>
      </c>
      <c r="E2429" t="s">
        <v>1068</v>
      </c>
      <c r="F2429" t="str">
        <f>TRIM(LEFT(data_to_clean[[#This Row],[revenue]],FIND(" ",data_to_clean[[#This Row],[revenue]])))</f>
        <v>6.1</v>
      </c>
      <c r="G2429" t="str">
        <f>RIGHT(data_to_clean[[#This Row],[revenue]],LEN(data_to_clean[[#This Row],[revenue]])-FIND(" ",data_to_clean[[#This Row],[revenue]]))</f>
        <v>Million</v>
      </c>
      <c r="H2429" s="7">
        <f>VALUE(IF(data_to_clean[[#This Row],[multiplicity]]="Million",_xlfn.CONCAT(SUBSTITUTE(data_to_clean[[#This Row],[number]],".",""),"00000"),_xlfn.CONCAT(SUBSTITUTE(data_to_clean[[#This Row],[number]],".",""),"00000000")))</f>
        <v>6100000</v>
      </c>
      <c r="I2429" t="s">
        <v>8993</v>
      </c>
      <c r="J2429">
        <f>ROUND(VALUE(SUBSTITUTE(data_to_clean[[#This Row],[growth_%]],".",",")),0)</f>
        <v>165</v>
      </c>
      <c r="K2429" t="s">
        <v>297</v>
      </c>
      <c r="L2429">
        <v>65</v>
      </c>
      <c r="M2429">
        <v>34</v>
      </c>
      <c r="N2429">
        <v>2012</v>
      </c>
      <c r="O2429">
        <v>1</v>
      </c>
      <c r="P2429" t="s">
        <v>8994</v>
      </c>
      <c r="Q2429" t="b">
        <f>AND(ISNUMBER(data_to_clean[[#This Row],[revenue_formatted]]),ISNUMBER(data_to_clean[[#This Row],[growth_formatted_%]]),ISNUMBER(data_to_clean[[#This Row],[workers]]),ISNUMBER(data_to_clean[[#This Row],[previous_workers]]),ISNUMBER(data_to_clean[[#This Row],[founded]]),ISNUMBER(data_to_clean[[#This Row],[yrs_on_list]]))</f>
        <v>1</v>
      </c>
    </row>
    <row r="2430" spans="1:17" x14ac:dyDescent="0.25">
      <c r="A2430">
        <v>2421</v>
      </c>
      <c r="B2430" t="s">
        <v>8995</v>
      </c>
      <c r="C2430" t="s">
        <v>860</v>
      </c>
      <c r="D2430" t="str">
        <f>VLOOKUP(data_to_clean[[#This Row],[state]],abbreviation_table[],2,FALSE)</f>
        <v>Indiana</v>
      </c>
      <c r="E2430" t="s">
        <v>1152</v>
      </c>
      <c r="F2430" t="str">
        <f>TRIM(LEFT(data_to_clean[[#This Row],[revenue]],FIND(" ",data_to_clean[[#This Row],[revenue]])))</f>
        <v>2.1</v>
      </c>
      <c r="G2430" t="str">
        <f>RIGHT(data_to_clean[[#This Row],[revenue]],LEN(data_to_clean[[#This Row],[revenue]])-FIND(" ",data_to_clean[[#This Row],[revenue]]))</f>
        <v>Million</v>
      </c>
      <c r="H2430" s="7">
        <f>VALUE(IF(data_to_clean[[#This Row],[multiplicity]]="Million",_xlfn.CONCAT(SUBSTITUTE(data_to_clean[[#This Row],[number]],".",""),"00000"),_xlfn.CONCAT(SUBSTITUTE(data_to_clean[[#This Row],[number]],".",""),"00000000")))</f>
        <v>2100000</v>
      </c>
      <c r="I2430" t="s">
        <v>8997</v>
      </c>
      <c r="J2430">
        <f>ROUND(VALUE(SUBSTITUTE(data_to_clean[[#This Row],[growth_%]],".",",")),0)</f>
        <v>165</v>
      </c>
      <c r="K2430" t="s">
        <v>55</v>
      </c>
      <c r="L2430">
        <v>22</v>
      </c>
      <c r="M2430">
        <v>5</v>
      </c>
      <c r="N2430">
        <v>2014</v>
      </c>
      <c r="O2430">
        <v>1</v>
      </c>
      <c r="P2430" t="s">
        <v>1185</v>
      </c>
      <c r="Q2430" t="b">
        <f>AND(ISNUMBER(data_to_clean[[#This Row],[revenue_formatted]]),ISNUMBER(data_to_clean[[#This Row],[growth_formatted_%]]),ISNUMBER(data_to_clean[[#This Row],[workers]]),ISNUMBER(data_to_clean[[#This Row],[previous_workers]]),ISNUMBER(data_to_clean[[#This Row],[founded]]),ISNUMBER(data_to_clean[[#This Row],[yrs_on_list]]))</f>
        <v>1</v>
      </c>
    </row>
    <row r="2431" spans="1:17" x14ac:dyDescent="0.25">
      <c r="A2431">
        <v>2422</v>
      </c>
      <c r="B2431" t="s">
        <v>8998</v>
      </c>
      <c r="C2431" t="s">
        <v>30</v>
      </c>
      <c r="D2431" t="str">
        <f>VLOOKUP(data_to_clean[[#This Row],[state]],abbreviation_table[],2,FALSE)</f>
        <v>Texas</v>
      </c>
      <c r="E2431" t="s">
        <v>1769</v>
      </c>
      <c r="F2431" t="str">
        <f>TRIM(LEFT(data_to_clean[[#This Row],[revenue]],FIND(" ",data_to_clean[[#This Row],[revenue]])))</f>
        <v>15.4</v>
      </c>
      <c r="G2431" t="str">
        <f>RIGHT(data_to_clean[[#This Row],[revenue]],LEN(data_to_clean[[#This Row],[revenue]])-FIND(" ",data_to_clean[[#This Row],[revenue]]))</f>
        <v>Million</v>
      </c>
      <c r="H2431" s="7">
        <f>VALUE(IF(data_to_clean[[#This Row],[multiplicity]]="Million",_xlfn.CONCAT(SUBSTITUTE(data_to_clean[[#This Row],[number]],".",""),"00000"),_xlfn.CONCAT(SUBSTITUTE(data_to_clean[[#This Row],[number]],".",""),"00000000")))</f>
        <v>15400000</v>
      </c>
      <c r="I2431" t="s">
        <v>9000</v>
      </c>
      <c r="J2431">
        <f>ROUND(VALUE(SUBSTITUTE(data_to_clean[[#This Row],[growth_%]],".",",")),0)</f>
        <v>165</v>
      </c>
      <c r="K2431" t="s">
        <v>233</v>
      </c>
      <c r="L2431">
        <v>36</v>
      </c>
      <c r="M2431">
        <v>13</v>
      </c>
      <c r="N2431">
        <v>2011</v>
      </c>
      <c r="O2431">
        <v>1</v>
      </c>
      <c r="P2431" t="s">
        <v>1789</v>
      </c>
      <c r="Q2431" t="b">
        <f>AND(ISNUMBER(data_to_clean[[#This Row],[revenue_formatted]]),ISNUMBER(data_to_clean[[#This Row],[growth_formatted_%]]),ISNUMBER(data_to_clean[[#This Row],[workers]]),ISNUMBER(data_to_clean[[#This Row],[previous_workers]]),ISNUMBER(data_to_clean[[#This Row],[founded]]),ISNUMBER(data_to_clean[[#This Row],[yrs_on_list]]))</f>
        <v>1</v>
      </c>
    </row>
    <row r="2432" spans="1:17" x14ac:dyDescent="0.25">
      <c r="A2432">
        <v>2423</v>
      </c>
      <c r="B2432" t="s">
        <v>9001</v>
      </c>
      <c r="C2432" t="s">
        <v>341</v>
      </c>
      <c r="D2432" t="str">
        <f>VLOOKUP(data_to_clean[[#This Row],[state]],abbreviation_table[],2,FALSE)</f>
        <v>Massachusetts</v>
      </c>
      <c r="E2432" t="s">
        <v>3432</v>
      </c>
      <c r="F2432" t="str">
        <f>TRIM(LEFT(data_to_clean[[#This Row],[revenue]],FIND(" ",data_to_clean[[#This Row],[revenue]])))</f>
        <v>72.8</v>
      </c>
      <c r="G2432" t="str">
        <f>RIGHT(data_to_clean[[#This Row],[revenue]],LEN(data_to_clean[[#This Row],[revenue]])-FIND(" ",data_to_clean[[#This Row],[revenue]]))</f>
        <v>Million</v>
      </c>
      <c r="H2432" s="7">
        <f>VALUE(IF(data_to_clean[[#This Row],[multiplicity]]="Million",_xlfn.CONCAT(SUBSTITUTE(data_to_clean[[#This Row],[number]],".",""),"00000"),_xlfn.CONCAT(SUBSTITUTE(data_to_clean[[#This Row],[number]],".",""),"00000000")))</f>
        <v>72800000</v>
      </c>
      <c r="I2432" t="s">
        <v>9003</v>
      </c>
      <c r="J2432">
        <f>ROUND(VALUE(SUBSTITUTE(data_to_clean[[#This Row],[growth_%]],".",",")),0)</f>
        <v>165</v>
      </c>
      <c r="K2432" t="s">
        <v>336</v>
      </c>
      <c r="L2432">
        <v>454</v>
      </c>
      <c r="M2432">
        <v>142</v>
      </c>
      <c r="N2432">
        <v>2000</v>
      </c>
      <c r="O2432">
        <v>7</v>
      </c>
      <c r="P2432" t="s">
        <v>6999</v>
      </c>
      <c r="Q2432" t="b">
        <f>AND(ISNUMBER(data_to_clean[[#This Row],[revenue_formatted]]),ISNUMBER(data_to_clean[[#This Row],[growth_formatted_%]]),ISNUMBER(data_to_clean[[#This Row],[workers]]),ISNUMBER(data_to_clean[[#This Row],[previous_workers]]),ISNUMBER(data_to_clean[[#This Row],[founded]]),ISNUMBER(data_to_clean[[#This Row],[yrs_on_list]]))</f>
        <v>1</v>
      </c>
    </row>
    <row r="2433" spans="1:17" x14ac:dyDescent="0.25">
      <c r="A2433">
        <v>2424</v>
      </c>
      <c r="B2433" t="s">
        <v>9004</v>
      </c>
      <c r="C2433" t="s">
        <v>190</v>
      </c>
      <c r="D2433" t="str">
        <f>VLOOKUP(data_to_clean[[#This Row],[state]],abbreviation_table[],2,FALSE)</f>
        <v>Montana</v>
      </c>
      <c r="E2433" t="s">
        <v>576</v>
      </c>
      <c r="F2433" t="str">
        <f>TRIM(LEFT(data_to_clean[[#This Row],[revenue]],FIND(" ",data_to_clean[[#This Row],[revenue]])))</f>
        <v>3.5</v>
      </c>
      <c r="G2433" t="str">
        <f>RIGHT(data_to_clean[[#This Row],[revenue]],LEN(data_to_clean[[#This Row],[revenue]])-FIND(" ",data_to_clean[[#This Row],[revenue]]))</f>
        <v>Million</v>
      </c>
      <c r="H2433" s="7">
        <f>VALUE(IF(data_to_clean[[#This Row],[multiplicity]]="Million",_xlfn.CONCAT(SUBSTITUTE(data_to_clean[[#This Row],[number]],".",""),"00000"),_xlfn.CONCAT(SUBSTITUTE(data_to_clean[[#This Row],[number]],".",""),"00000000")))</f>
        <v>3500000</v>
      </c>
      <c r="I2433" t="s">
        <v>9006</v>
      </c>
      <c r="J2433">
        <f>ROUND(VALUE(SUBSTITUTE(data_to_clean[[#This Row],[growth_%]],".",",")),0)</f>
        <v>165</v>
      </c>
      <c r="K2433" t="s">
        <v>257</v>
      </c>
      <c r="L2433">
        <v>15</v>
      </c>
      <c r="M2433">
        <v>5</v>
      </c>
      <c r="N2433">
        <v>2013</v>
      </c>
      <c r="O2433">
        <v>2</v>
      </c>
      <c r="P2433" t="s">
        <v>2351</v>
      </c>
      <c r="Q2433" t="b">
        <f>AND(ISNUMBER(data_to_clean[[#This Row],[revenue_formatted]]),ISNUMBER(data_to_clean[[#This Row],[growth_formatted_%]]),ISNUMBER(data_to_clean[[#This Row],[workers]]),ISNUMBER(data_to_clean[[#This Row],[previous_workers]]),ISNUMBER(data_to_clean[[#This Row],[founded]]),ISNUMBER(data_to_clean[[#This Row],[yrs_on_list]]))</f>
        <v>1</v>
      </c>
    </row>
    <row r="2434" spans="1:17" x14ac:dyDescent="0.25">
      <c r="A2434">
        <v>2425</v>
      </c>
      <c r="B2434" t="s">
        <v>9007</v>
      </c>
      <c r="C2434" t="s">
        <v>119</v>
      </c>
      <c r="D2434" t="str">
        <f>VLOOKUP(data_to_clean[[#This Row],[state]],abbreviation_table[],2,FALSE)</f>
        <v>Georgia</v>
      </c>
      <c r="E2434" t="s">
        <v>2170</v>
      </c>
      <c r="F2434" t="str">
        <f>TRIM(LEFT(data_to_clean[[#This Row],[revenue]],FIND(" ",data_to_clean[[#This Row],[revenue]])))</f>
        <v>18.1</v>
      </c>
      <c r="G2434" t="str">
        <f>RIGHT(data_to_clean[[#This Row],[revenue]],LEN(data_to_clean[[#This Row],[revenue]])-FIND(" ",data_to_clean[[#This Row],[revenue]]))</f>
        <v>Million</v>
      </c>
      <c r="H2434" s="7">
        <f>VALUE(IF(data_to_clean[[#This Row],[multiplicity]]="Million",_xlfn.CONCAT(SUBSTITUTE(data_to_clean[[#This Row],[number]],".",""),"00000"),_xlfn.CONCAT(SUBSTITUTE(data_to_clean[[#This Row],[number]],".",""),"00000000")))</f>
        <v>18100000</v>
      </c>
      <c r="I2434" t="s">
        <v>9009</v>
      </c>
      <c r="J2434">
        <f>ROUND(VALUE(SUBSTITUTE(data_to_clean[[#This Row],[growth_%]],".",",")),0)</f>
        <v>164</v>
      </c>
      <c r="K2434" t="s">
        <v>25</v>
      </c>
      <c r="L2434">
        <v>18</v>
      </c>
      <c r="M2434">
        <v>10</v>
      </c>
      <c r="N2434">
        <v>2003</v>
      </c>
      <c r="O2434">
        <v>3</v>
      </c>
      <c r="P2434" t="s">
        <v>9010</v>
      </c>
      <c r="Q2434" t="b">
        <f>AND(ISNUMBER(data_to_clean[[#This Row],[revenue_formatted]]),ISNUMBER(data_to_clean[[#This Row],[growth_formatted_%]]),ISNUMBER(data_to_clean[[#This Row],[workers]]),ISNUMBER(data_to_clean[[#This Row],[previous_workers]]),ISNUMBER(data_to_clean[[#This Row],[founded]]),ISNUMBER(data_to_clean[[#This Row],[yrs_on_list]]))</f>
        <v>1</v>
      </c>
    </row>
    <row r="2435" spans="1:17" x14ac:dyDescent="0.25">
      <c r="A2435">
        <v>2426</v>
      </c>
      <c r="B2435" t="s">
        <v>9011</v>
      </c>
      <c r="C2435" t="s">
        <v>105</v>
      </c>
      <c r="D2435" t="str">
        <f>VLOOKUP(data_to_clean[[#This Row],[state]],abbreviation_table[],2,FALSE)</f>
        <v>New York</v>
      </c>
      <c r="E2435" t="s">
        <v>1798</v>
      </c>
      <c r="F2435" t="str">
        <f>TRIM(LEFT(data_to_clean[[#This Row],[revenue]],FIND(" ",data_to_clean[[#This Row],[revenue]])))</f>
        <v>5.6</v>
      </c>
      <c r="G2435" t="str">
        <f>RIGHT(data_to_clean[[#This Row],[revenue]],LEN(data_to_clean[[#This Row],[revenue]])-FIND(" ",data_to_clean[[#This Row],[revenue]]))</f>
        <v>Million</v>
      </c>
      <c r="H2435" s="7">
        <f>VALUE(IF(data_to_clean[[#This Row],[multiplicity]]="Million",_xlfn.CONCAT(SUBSTITUTE(data_to_clean[[#This Row],[number]],".",""),"00000"),_xlfn.CONCAT(SUBSTITUTE(data_to_clean[[#This Row],[number]],".",""),"00000000")))</f>
        <v>5600000</v>
      </c>
      <c r="I2435" t="s">
        <v>9013</v>
      </c>
      <c r="J2435">
        <f>ROUND(VALUE(SUBSTITUTE(data_to_clean[[#This Row],[growth_%]],".",",")),0)</f>
        <v>164</v>
      </c>
      <c r="K2435" t="s">
        <v>18</v>
      </c>
      <c r="L2435">
        <v>22</v>
      </c>
      <c r="M2435">
        <v>6</v>
      </c>
      <c r="N2435">
        <v>2013</v>
      </c>
      <c r="O2435">
        <v>2</v>
      </c>
      <c r="P2435" t="s">
        <v>62</v>
      </c>
      <c r="Q2435" t="b">
        <f>AND(ISNUMBER(data_to_clean[[#This Row],[revenue_formatted]]),ISNUMBER(data_to_clean[[#This Row],[growth_formatted_%]]),ISNUMBER(data_to_clean[[#This Row],[workers]]),ISNUMBER(data_to_clean[[#This Row],[previous_workers]]),ISNUMBER(data_to_clean[[#This Row],[founded]]),ISNUMBER(data_to_clean[[#This Row],[yrs_on_list]]))</f>
        <v>1</v>
      </c>
    </row>
    <row r="2436" spans="1:17" x14ac:dyDescent="0.25">
      <c r="A2436">
        <v>2427</v>
      </c>
      <c r="B2436" t="s">
        <v>9014</v>
      </c>
      <c r="C2436" t="s">
        <v>30</v>
      </c>
      <c r="D2436" t="str">
        <f>VLOOKUP(data_to_clean[[#This Row],[state]],abbreviation_table[],2,FALSE)</f>
        <v>Texas</v>
      </c>
      <c r="E2436" t="s">
        <v>380</v>
      </c>
      <c r="F2436" t="str">
        <f>TRIM(LEFT(data_to_clean[[#This Row],[revenue]],FIND(" ",data_to_clean[[#This Row],[revenue]])))</f>
        <v>5.8</v>
      </c>
      <c r="G2436" t="str">
        <f>RIGHT(data_to_clean[[#This Row],[revenue]],LEN(data_to_clean[[#This Row],[revenue]])-FIND(" ",data_to_clean[[#This Row],[revenue]]))</f>
        <v>Million</v>
      </c>
      <c r="H2436" s="7">
        <f>VALUE(IF(data_to_clean[[#This Row],[multiplicity]]="Million",_xlfn.CONCAT(SUBSTITUTE(data_to_clean[[#This Row],[number]],".",""),"00000"),_xlfn.CONCAT(SUBSTITUTE(data_to_clean[[#This Row],[number]],".",""),"00000000")))</f>
        <v>5800000</v>
      </c>
      <c r="I2436" t="s">
        <v>9016</v>
      </c>
      <c r="J2436">
        <f>ROUND(VALUE(SUBSTITUTE(data_to_clean[[#This Row],[growth_%]],".",",")),0)</f>
        <v>164</v>
      </c>
      <c r="K2436" t="s">
        <v>336</v>
      </c>
      <c r="L2436">
        <v>26</v>
      </c>
      <c r="M2436">
        <v>19</v>
      </c>
      <c r="N2436">
        <v>2010</v>
      </c>
      <c r="O2436">
        <v>3</v>
      </c>
      <c r="P2436" t="s">
        <v>34</v>
      </c>
      <c r="Q2436" t="b">
        <f>AND(ISNUMBER(data_to_clean[[#This Row],[revenue_formatted]]),ISNUMBER(data_to_clean[[#This Row],[growth_formatted_%]]),ISNUMBER(data_to_clean[[#This Row],[workers]]),ISNUMBER(data_to_clean[[#This Row],[previous_workers]]),ISNUMBER(data_to_clean[[#This Row],[founded]]),ISNUMBER(data_to_clean[[#This Row],[yrs_on_list]]))</f>
        <v>1</v>
      </c>
    </row>
    <row r="2437" spans="1:17" x14ac:dyDescent="0.25">
      <c r="A2437">
        <v>2428</v>
      </c>
      <c r="B2437" t="s">
        <v>9017</v>
      </c>
      <c r="C2437" t="s">
        <v>141</v>
      </c>
      <c r="D2437" t="str">
        <f>VLOOKUP(data_to_clean[[#This Row],[state]],abbreviation_table[],2,FALSE)</f>
        <v>Kentucky</v>
      </c>
      <c r="E2437" t="s">
        <v>2413</v>
      </c>
      <c r="F2437" t="str">
        <f>TRIM(LEFT(data_to_clean[[#This Row],[revenue]],FIND(" ",data_to_clean[[#This Row],[revenue]])))</f>
        <v>46.4</v>
      </c>
      <c r="G2437" t="str">
        <f>RIGHT(data_to_clean[[#This Row],[revenue]],LEN(data_to_clean[[#This Row],[revenue]])-FIND(" ",data_to_clean[[#This Row],[revenue]]))</f>
        <v>Million</v>
      </c>
      <c r="H2437" s="7">
        <f>VALUE(IF(data_to_clean[[#This Row],[multiplicity]]="Million",_xlfn.CONCAT(SUBSTITUTE(data_to_clean[[#This Row],[number]],".",""),"00000"),_xlfn.CONCAT(SUBSTITUTE(data_to_clean[[#This Row],[number]],".",""),"00000000")))</f>
        <v>46400000</v>
      </c>
      <c r="I2437" t="s">
        <v>9019</v>
      </c>
      <c r="J2437">
        <f>ROUND(VALUE(SUBSTITUTE(data_to_clean[[#This Row],[growth_%]],".",",")),0)</f>
        <v>164</v>
      </c>
      <c r="K2437" t="s">
        <v>187</v>
      </c>
      <c r="L2437">
        <v>79</v>
      </c>
      <c r="M2437">
        <v>45</v>
      </c>
      <c r="N2437">
        <v>2008</v>
      </c>
      <c r="O2437">
        <v>1</v>
      </c>
      <c r="P2437" t="s">
        <v>2326</v>
      </c>
      <c r="Q2437" t="b">
        <f>AND(ISNUMBER(data_to_clean[[#This Row],[revenue_formatted]]),ISNUMBER(data_to_clean[[#This Row],[growth_formatted_%]]),ISNUMBER(data_to_clean[[#This Row],[workers]]),ISNUMBER(data_to_clean[[#This Row],[previous_workers]]),ISNUMBER(data_to_clean[[#This Row],[founded]]),ISNUMBER(data_to_clean[[#This Row],[yrs_on_list]]))</f>
        <v>1</v>
      </c>
    </row>
    <row r="2438" spans="1:17" x14ac:dyDescent="0.25">
      <c r="A2438">
        <v>2429</v>
      </c>
      <c r="B2438" t="s">
        <v>9020</v>
      </c>
      <c r="C2438" t="s">
        <v>341</v>
      </c>
      <c r="D2438" t="str">
        <f>VLOOKUP(data_to_clean[[#This Row],[state]],abbreviation_table[],2,FALSE)</f>
        <v>Massachusetts</v>
      </c>
      <c r="E2438" t="s">
        <v>1080</v>
      </c>
      <c r="F2438" t="str">
        <f>TRIM(LEFT(data_to_clean[[#This Row],[revenue]],FIND(" ",data_to_clean[[#This Row],[revenue]])))</f>
        <v>7.7</v>
      </c>
      <c r="G2438" t="str">
        <f>RIGHT(data_to_clean[[#This Row],[revenue]],LEN(data_to_clean[[#This Row],[revenue]])-FIND(" ",data_to_clean[[#This Row],[revenue]]))</f>
        <v>Million</v>
      </c>
      <c r="H2438" s="7">
        <f>VALUE(IF(data_to_clean[[#This Row],[multiplicity]]="Million",_xlfn.CONCAT(SUBSTITUTE(data_to_clean[[#This Row],[number]],".",""),"00000"),_xlfn.CONCAT(SUBSTITUTE(data_to_clean[[#This Row],[number]],".",""),"00000000")))</f>
        <v>7700000</v>
      </c>
      <c r="I2438" t="s">
        <v>9022</v>
      </c>
      <c r="J2438">
        <f>ROUND(VALUE(SUBSTITUTE(data_to_clean[[#This Row],[growth_%]],".",",")),0)</f>
        <v>164</v>
      </c>
      <c r="K2438" t="s">
        <v>336</v>
      </c>
      <c r="L2438">
        <v>113</v>
      </c>
      <c r="M2438">
        <v>38</v>
      </c>
      <c r="N2438">
        <v>2013</v>
      </c>
      <c r="O2438">
        <v>1</v>
      </c>
      <c r="P2438" t="s">
        <v>3199</v>
      </c>
      <c r="Q2438" t="b">
        <f>AND(ISNUMBER(data_to_clean[[#This Row],[revenue_formatted]]),ISNUMBER(data_to_clean[[#This Row],[growth_formatted_%]]),ISNUMBER(data_to_clean[[#This Row],[workers]]),ISNUMBER(data_to_clean[[#This Row],[previous_workers]]),ISNUMBER(data_to_clean[[#This Row],[founded]]),ISNUMBER(data_to_clean[[#This Row],[yrs_on_list]]))</f>
        <v>1</v>
      </c>
    </row>
    <row r="2439" spans="1:17" x14ac:dyDescent="0.25">
      <c r="A2439">
        <v>2430</v>
      </c>
      <c r="B2439" t="s">
        <v>9023</v>
      </c>
      <c r="C2439" t="s">
        <v>52</v>
      </c>
      <c r="D2439" t="str">
        <f>VLOOKUP(data_to_clean[[#This Row],[state]],abbreviation_table[],2,FALSE)</f>
        <v>Florida</v>
      </c>
      <c r="E2439" t="s">
        <v>161</v>
      </c>
      <c r="F2439" t="str">
        <f>TRIM(LEFT(data_to_clean[[#This Row],[revenue]],FIND(" ",data_to_clean[[#This Row],[revenue]])))</f>
        <v>10.5</v>
      </c>
      <c r="G2439" t="str">
        <f>RIGHT(data_to_clean[[#This Row],[revenue]],LEN(data_to_clean[[#This Row],[revenue]])-FIND(" ",data_to_clean[[#This Row],[revenue]]))</f>
        <v>Million</v>
      </c>
      <c r="H2439" s="7">
        <f>VALUE(IF(data_to_clean[[#This Row],[multiplicity]]="Million",_xlfn.CONCAT(SUBSTITUTE(data_to_clean[[#This Row],[number]],".",""),"00000"),_xlfn.CONCAT(SUBSTITUTE(data_to_clean[[#This Row],[number]],".",""),"00000000")))</f>
        <v>10500000</v>
      </c>
      <c r="I2439" t="s">
        <v>9022</v>
      </c>
      <c r="J2439">
        <f>ROUND(VALUE(SUBSTITUTE(data_to_clean[[#This Row],[growth_%]],".",",")),0)</f>
        <v>164</v>
      </c>
      <c r="K2439" t="s">
        <v>1041</v>
      </c>
      <c r="L2439">
        <v>65</v>
      </c>
      <c r="M2439">
        <v>40</v>
      </c>
      <c r="N2439">
        <v>2005</v>
      </c>
      <c r="O2439">
        <v>2</v>
      </c>
      <c r="P2439" t="s">
        <v>9025</v>
      </c>
      <c r="Q2439" t="b">
        <f>AND(ISNUMBER(data_to_clean[[#This Row],[revenue_formatted]]),ISNUMBER(data_to_clean[[#This Row],[growth_formatted_%]]),ISNUMBER(data_to_clean[[#This Row],[workers]]),ISNUMBER(data_to_clean[[#This Row],[previous_workers]]),ISNUMBER(data_to_clean[[#This Row],[founded]]),ISNUMBER(data_to_clean[[#This Row],[yrs_on_list]]))</f>
        <v>1</v>
      </c>
    </row>
    <row r="2440" spans="1:17" x14ac:dyDescent="0.25">
      <c r="A2440">
        <v>2431</v>
      </c>
      <c r="B2440" t="s">
        <v>9026</v>
      </c>
      <c r="C2440" t="s">
        <v>852</v>
      </c>
      <c r="D2440" t="str">
        <f>VLOOKUP(data_to_clean[[#This Row],[state]],abbreviation_table[],2,FALSE)</f>
        <v>Missouri</v>
      </c>
      <c r="E2440" t="s">
        <v>3175</v>
      </c>
      <c r="F2440" t="str">
        <f>TRIM(LEFT(data_to_clean[[#This Row],[revenue]],FIND(" ",data_to_clean[[#This Row],[revenue]])))</f>
        <v>14.6</v>
      </c>
      <c r="G2440" t="str">
        <f>RIGHT(data_to_clean[[#This Row],[revenue]],LEN(data_to_clean[[#This Row],[revenue]])-FIND(" ",data_to_clean[[#This Row],[revenue]]))</f>
        <v>Million</v>
      </c>
      <c r="H2440" s="7">
        <f>VALUE(IF(data_to_clean[[#This Row],[multiplicity]]="Million",_xlfn.CONCAT(SUBSTITUTE(data_to_clean[[#This Row],[number]],".",""),"00000"),_xlfn.CONCAT(SUBSTITUTE(data_to_clean[[#This Row],[number]],".",""),"00000000")))</f>
        <v>14600000</v>
      </c>
      <c r="I2440" t="s">
        <v>9028</v>
      </c>
      <c r="J2440">
        <f>ROUND(VALUE(SUBSTITUTE(data_to_clean[[#This Row],[growth_%]],".",",")),0)</f>
        <v>164</v>
      </c>
      <c r="K2440" t="s">
        <v>48</v>
      </c>
      <c r="L2440">
        <v>17</v>
      </c>
      <c r="M2440">
        <v>9</v>
      </c>
      <c r="N2440">
        <v>2006</v>
      </c>
      <c r="O2440">
        <v>4</v>
      </c>
      <c r="P2440" t="s">
        <v>9029</v>
      </c>
      <c r="Q2440" t="b">
        <f>AND(ISNUMBER(data_to_clean[[#This Row],[revenue_formatted]]),ISNUMBER(data_to_clean[[#This Row],[growth_formatted_%]]),ISNUMBER(data_to_clean[[#This Row],[workers]]),ISNUMBER(data_to_clean[[#This Row],[previous_workers]]),ISNUMBER(data_to_clean[[#This Row],[founded]]),ISNUMBER(data_to_clean[[#This Row],[yrs_on_list]]))</f>
        <v>1</v>
      </c>
    </row>
    <row r="2441" spans="1:17" x14ac:dyDescent="0.25">
      <c r="A2441">
        <v>2432</v>
      </c>
      <c r="B2441" t="s">
        <v>9030</v>
      </c>
      <c r="C2441" t="s">
        <v>59</v>
      </c>
      <c r="D2441" t="str">
        <f>VLOOKUP(data_to_clean[[#This Row],[state]],abbreviation_table[],2,FALSE)</f>
        <v>New Jersey</v>
      </c>
      <c r="E2441" t="s">
        <v>5243</v>
      </c>
      <c r="F2441" t="str">
        <f>TRIM(LEFT(data_to_clean[[#This Row],[revenue]],FIND(" ",data_to_clean[[#This Row],[revenue]])))</f>
        <v>10.6</v>
      </c>
      <c r="G2441" t="str">
        <f>RIGHT(data_to_clean[[#This Row],[revenue]],LEN(data_to_clean[[#This Row],[revenue]])-FIND(" ",data_to_clean[[#This Row],[revenue]]))</f>
        <v>Million</v>
      </c>
      <c r="H2441" s="7">
        <f>VALUE(IF(data_to_clean[[#This Row],[multiplicity]]="Million",_xlfn.CONCAT(SUBSTITUTE(data_to_clean[[#This Row],[number]],".",""),"00000"),_xlfn.CONCAT(SUBSTITUTE(data_to_clean[[#This Row],[number]],".",""),"00000000")))</f>
        <v>10600000</v>
      </c>
      <c r="I2441" t="s">
        <v>9032</v>
      </c>
      <c r="J2441">
        <f>ROUND(VALUE(SUBSTITUTE(data_to_clean[[#This Row],[growth_%]],".",",")),0)</f>
        <v>164</v>
      </c>
      <c r="K2441" t="s">
        <v>25</v>
      </c>
      <c r="L2441">
        <v>14</v>
      </c>
      <c r="M2441">
        <v>4</v>
      </c>
      <c r="N2441">
        <v>2012</v>
      </c>
      <c r="O2441">
        <v>1</v>
      </c>
      <c r="P2441" t="s">
        <v>9033</v>
      </c>
      <c r="Q2441" t="b">
        <f>AND(ISNUMBER(data_to_clean[[#This Row],[revenue_formatted]]),ISNUMBER(data_to_clean[[#This Row],[growth_formatted_%]]),ISNUMBER(data_to_clean[[#This Row],[workers]]),ISNUMBER(data_to_clean[[#This Row],[previous_workers]]),ISNUMBER(data_to_clean[[#This Row],[founded]]),ISNUMBER(data_to_clean[[#This Row],[yrs_on_list]]))</f>
        <v>1</v>
      </c>
    </row>
    <row r="2442" spans="1:17" x14ac:dyDescent="0.25">
      <c r="A2442">
        <v>2433</v>
      </c>
      <c r="B2442" t="s">
        <v>9034</v>
      </c>
      <c r="C2442" t="s">
        <v>80</v>
      </c>
      <c r="D2442" t="str">
        <f>VLOOKUP(data_to_clean[[#This Row],[state]],abbreviation_table[],2,FALSE)</f>
        <v>California</v>
      </c>
      <c r="E2442" t="s">
        <v>135</v>
      </c>
      <c r="F2442" t="str">
        <f>TRIM(LEFT(data_to_clean[[#This Row],[revenue]],FIND(" ",data_to_clean[[#This Row],[revenue]])))</f>
        <v>9.6</v>
      </c>
      <c r="G2442" t="str">
        <f>RIGHT(data_to_clean[[#This Row],[revenue]],LEN(data_to_clean[[#This Row],[revenue]])-FIND(" ",data_to_clean[[#This Row],[revenue]]))</f>
        <v>Million</v>
      </c>
      <c r="H2442" s="7">
        <f>VALUE(IF(data_to_clean[[#This Row],[multiplicity]]="Million",_xlfn.CONCAT(SUBSTITUTE(data_to_clean[[#This Row],[number]],".",""),"00000"),_xlfn.CONCAT(SUBSTITUTE(data_to_clean[[#This Row],[number]],".",""),"00000000")))</f>
        <v>9600000</v>
      </c>
      <c r="I2442" t="s">
        <v>9036</v>
      </c>
      <c r="J2442">
        <f>ROUND(VALUE(SUBSTITUTE(data_to_clean[[#This Row],[growth_%]],".",",")),0)</f>
        <v>164</v>
      </c>
      <c r="K2442" t="s">
        <v>175</v>
      </c>
      <c r="L2442">
        <v>48</v>
      </c>
      <c r="M2442">
        <v>25</v>
      </c>
      <c r="N2442">
        <v>2012</v>
      </c>
      <c r="O2442">
        <v>4</v>
      </c>
      <c r="P2442" t="s">
        <v>9037</v>
      </c>
      <c r="Q2442" t="b">
        <f>AND(ISNUMBER(data_to_clean[[#This Row],[revenue_formatted]]),ISNUMBER(data_to_clean[[#This Row],[growth_formatted_%]]),ISNUMBER(data_to_clean[[#This Row],[workers]]),ISNUMBER(data_to_clean[[#This Row],[previous_workers]]),ISNUMBER(data_to_clean[[#This Row],[founded]]),ISNUMBER(data_to_clean[[#This Row],[yrs_on_list]]))</f>
        <v>1</v>
      </c>
    </row>
    <row r="2443" spans="1:17" x14ac:dyDescent="0.25">
      <c r="A2443">
        <v>2433</v>
      </c>
      <c r="B2443" t="s">
        <v>9038</v>
      </c>
      <c r="C2443" t="s">
        <v>215</v>
      </c>
      <c r="D2443" t="str">
        <f>VLOOKUP(data_to_clean[[#This Row],[state]],abbreviation_table[],2,FALSE)</f>
        <v>North Carolina</v>
      </c>
      <c r="E2443" t="s">
        <v>7591</v>
      </c>
      <c r="F2443" t="str">
        <f>TRIM(LEFT(data_to_clean[[#This Row],[revenue]],FIND(" ",data_to_clean[[#This Row],[revenue]])))</f>
        <v>23.1</v>
      </c>
      <c r="G2443" t="str">
        <f>RIGHT(data_to_clean[[#This Row],[revenue]],LEN(data_to_clean[[#This Row],[revenue]])-FIND(" ",data_to_clean[[#This Row],[revenue]]))</f>
        <v>Million</v>
      </c>
      <c r="H2443" s="7">
        <f>VALUE(IF(data_to_clean[[#This Row],[multiplicity]]="Million",_xlfn.CONCAT(SUBSTITUTE(data_to_clean[[#This Row],[number]],".",""),"00000"),_xlfn.CONCAT(SUBSTITUTE(data_to_clean[[#This Row],[number]],".",""),"00000000")))</f>
        <v>23100000</v>
      </c>
      <c r="I2443" t="s">
        <v>9040</v>
      </c>
      <c r="J2443">
        <f>ROUND(VALUE(SUBSTITUTE(data_to_clean[[#This Row],[growth_%]],".",",")),0)</f>
        <v>164</v>
      </c>
      <c r="K2443" t="s">
        <v>233</v>
      </c>
      <c r="L2443">
        <v>34</v>
      </c>
      <c r="M2443">
        <v>12</v>
      </c>
      <c r="N2443">
        <v>2013</v>
      </c>
      <c r="O2443">
        <v>2</v>
      </c>
      <c r="P2443" t="s">
        <v>9041</v>
      </c>
      <c r="Q2443" t="b">
        <f>AND(ISNUMBER(data_to_clean[[#This Row],[revenue_formatted]]),ISNUMBER(data_to_clean[[#This Row],[growth_formatted_%]]),ISNUMBER(data_to_clean[[#This Row],[workers]]),ISNUMBER(data_to_clean[[#This Row],[previous_workers]]),ISNUMBER(data_to_clean[[#This Row],[founded]]),ISNUMBER(data_to_clean[[#This Row],[yrs_on_list]]))</f>
        <v>1</v>
      </c>
    </row>
    <row r="2444" spans="1:17" x14ac:dyDescent="0.25">
      <c r="A2444">
        <v>2434</v>
      </c>
      <c r="B2444" t="s">
        <v>9042</v>
      </c>
      <c r="C2444" t="s">
        <v>30</v>
      </c>
      <c r="D2444" t="str">
        <f>VLOOKUP(data_to_clean[[#This Row],[state]],abbreviation_table[],2,FALSE)</f>
        <v>Texas</v>
      </c>
      <c r="E2444" t="s">
        <v>9044</v>
      </c>
      <c r="F2444" t="str">
        <f>TRIM(LEFT(data_to_clean[[#This Row],[revenue]],FIND(" ",data_to_clean[[#This Row],[revenue]])))</f>
        <v>43.5</v>
      </c>
      <c r="G2444" t="str">
        <f>RIGHT(data_to_clean[[#This Row],[revenue]],LEN(data_to_clean[[#This Row],[revenue]])-FIND(" ",data_to_clean[[#This Row],[revenue]]))</f>
        <v>Million</v>
      </c>
      <c r="H2444" s="7">
        <f>VALUE(IF(data_to_clean[[#This Row],[multiplicity]]="Million",_xlfn.CONCAT(SUBSTITUTE(data_to_clean[[#This Row],[number]],".",""),"00000"),_xlfn.CONCAT(SUBSTITUTE(data_to_clean[[#This Row],[number]],".",""),"00000000")))</f>
        <v>43500000</v>
      </c>
      <c r="I2444" t="s">
        <v>9045</v>
      </c>
      <c r="J2444">
        <f>ROUND(VALUE(SUBSTITUTE(data_to_clean[[#This Row],[growth_%]],".",",")),0)</f>
        <v>164</v>
      </c>
      <c r="K2444" t="s">
        <v>25</v>
      </c>
      <c r="L2444">
        <v>114</v>
      </c>
      <c r="M2444">
        <v>8</v>
      </c>
      <c r="N2444">
        <v>2003</v>
      </c>
      <c r="O2444">
        <v>3</v>
      </c>
      <c r="P2444" t="s">
        <v>1789</v>
      </c>
      <c r="Q2444" t="b">
        <f>AND(ISNUMBER(data_to_clean[[#This Row],[revenue_formatted]]),ISNUMBER(data_to_clean[[#This Row],[growth_formatted_%]]),ISNUMBER(data_to_clean[[#This Row],[workers]]),ISNUMBER(data_to_clean[[#This Row],[previous_workers]]),ISNUMBER(data_to_clean[[#This Row],[founded]]),ISNUMBER(data_to_clean[[#This Row],[yrs_on_list]]))</f>
        <v>1</v>
      </c>
    </row>
    <row r="2445" spans="1:17" x14ac:dyDescent="0.25">
      <c r="A2445">
        <v>2435</v>
      </c>
      <c r="B2445" t="s">
        <v>9046</v>
      </c>
      <c r="C2445" t="s">
        <v>52</v>
      </c>
      <c r="D2445" t="str">
        <f>VLOOKUP(data_to_clean[[#This Row],[state]],abbreviation_table[],2,FALSE)</f>
        <v>Florida</v>
      </c>
      <c r="E2445" t="s">
        <v>665</v>
      </c>
      <c r="F2445" t="str">
        <f>TRIM(LEFT(data_to_clean[[#This Row],[revenue]],FIND(" ",data_to_clean[[#This Row],[revenue]])))</f>
        <v>3.2</v>
      </c>
      <c r="G2445" t="str">
        <f>RIGHT(data_to_clean[[#This Row],[revenue]],LEN(data_to_clean[[#This Row],[revenue]])-FIND(" ",data_to_clean[[#This Row],[revenue]]))</f>
        <v>Million</v>
      </c>
      <c r="H2445" s="7">
        <f>VALUE(IF(data_to_clean[[#This Row],[multiplicity]]="Million",_xlfn.CONCAT(SUBSTITUTE(data_to_clean[[#This Row],[number]],".",""),"00000"),_xlfn.CONCAT(SUBSTITUTE(data_to_clean[[#This Row],[number]],".",""),"00000000")))</f>
        <v>3200000</v>
      </c>
      <c r="I2445" t="s">
        <v>9048</v>
      </c>
      <c r="J2445">
        <f>ROUND(VALUE(SUBSTITUTE(data_to_clean[[#This Row],[growth_%]],".",",")),0)</f>
        <v>164</v>
      </c>
      <c r="K2445" t="s">
        <v>336</v>
      </c>
      <c r="L2445">
        <v>14</v>
      </c>
      <c r="M2445">
        <v>8</v>
      </c>
      <c r="N2445">
        <v>2008</v>
      </c>
      <c r="O2445">
        <v>3</v>
      </c>
      <c r="P2445" t="s">
        <v>203</v>
      </c>
      <c r="Q2445" t="b">
        <f>AND(ISNUMBER(data_to_clean[[#This Row],[revenue_formatted]]),ISNUMBER(data_to_clean[[#This Row],[growth_formatted_%]]),ISNUMBER(data_to_clean[[#This Row],[workers]]),ISNUMBER(data_to_clean[[#This Row],[previous_workers]]),ISNUMBER(data_to_clean[[#This Row],[founded]]),ISNUMBER(data_to_clean[[#This Row],[yrs_on_list]]))</f>
        <v>1</v>
      </c>
    </row>
    <row r="2446" spans="1:17" x14ac:dyDescent="0.25">
      <c r="A2446">
        <v>2436</v>
      </c>
      <c r="B2446" t="s">
        <v>9049</v>
      </c>
      <c r="C2446" t="s">
        <v>503</v>
      </c>
      <c r="D2446" t="str">
        <f>VLOOKUP(data_to_clean[[#This Row],[state]],abbreviation_table[],2,FALSE)</f>
        <v>Illinois</v>
      </c>
      <c r="E2446" t="s">
        <v>962</v>
      </c>
      <c r="F2446" t="str">
        <f>TRIM(LEFT(data_to_clean[[#This Row],[revenue]],FIND(" ",data_to_clean[[#This Row],[revenue]])))</f>
        <v>3.6</v>
      </c>
      <c r="G2446" t="str">
        <f>RIGHT(data_to_clean[[#This Row],[revenue]],LEN(data_to_clean[[#This Row],[revenue]])-FIND(" ",data_to_clean[[#This Row],[revenue]]))</f>
        <v>Million</v>
      </c>
      <c r="H2446" s="7">
        <f>VALUE(IF(data_to_clean[[#This Row],[multiplicity]]="Million",_xlfn.CONCAT(SUBSTITUTE(data_to_clean[[#This Row],[number]],".",""),"00000"),_xlfn.CONCAT(SUBSTITUTE(data_to_clean[[#This Row],[number]],".",""),"00000000")))</f>
        <v>3600000</v>
      </c>
      <c r="I2446" t="s">
        <v>9051</v>
      </c>
      <c r="J2446">
        <f>ROUND(VALUE(SUBSTITUTE(data_to_clean[[#This Row],[growth_%]],".",",")),0)</f>
        <v>163</v>
      </c>
      <c r="K2446" t="s">
        <v>336</v>
      </c>
      <c r="L2446">
        <v>6</v>
      </c>
      <c r="M2446">
        <v>2</v>
      </c>
      <c r="N2446">
        <v>2012</v>
      </c>
      <c r="O2446">
        <v>1</v>
      </c>
      <c r="P2446" t="s">
        <v>506</v>
      </c>
      <c r="Q2446" t="b">
        <f>AND(ISNUMBER(data_to_clean[[#This Row],[revenue_formatted]]),ISNUMBER(data_to_clean[[#This Row],[growth_formatted_%]]),ISNUMBER(data_to_clean[[#This Row],[workers]]),ISNUMBER(data_to_clean[[#This Row],[previous_workers]]),ISNUMBER(data_to_clean[[#This Row],[founded]]),ISNUMBER(data_to_clean[[#This Row],[yrs_on_list]]))</f>
        <v>1</v>
      </c>
    </row>
    <row r="2447" spans="1:17" x14ac:dyDescent="0.25">
      <c r="A2447">
        <v>2437</v>
      </c>
      <c r="B2447" t="s">
        <v>9052</v>
      </c>
      <c r="C2447" t="s">
        <v>105</v>
      </c>
      <c r="D2447" t="str">
        <f>VLOOKUP(data_to_clean[[#This Row],[state]],abbreviation_table[],2,FALSE)</f>
        <v>New York</v>
      </c>
      <c r="E2447" t="s">
        <v>896</v>
      </c>
      <c r="F2447" t="str">
        <f>TRIM(LEFT(data_to_clean[[#This Row],[revenue]],FIND(" ",data_to_clean[[#This Row],[revenue]])))</f>
        <v>10.3</v>
      </c>
      <c r="G2447" t="str">
        <f>RIGHT(data_to_clean[[#This Row],[revenue]],LEN(data_to_clean[[#This Row],[revenue]])-FIND(" ",data_to_clean[[#This Row],[revenue]]))</f>
        <v>Million</v>
      </c>
      <c r="H2447" s="7">
        <f>VALUE(IF(data_to_clean[[#This Row],[multiplicity]]="Million",_xlfn.CONCAT(SUBSTITUTE(data_to_clean[[#This Row],[number]],".",""),"00000"),_xlfn.CONCAT(SUBSTITUTE(data_to_clean[[#This Row],[number]],".",""),"00000000")))</f>
        <v>10300000</v>
      </c>
      <c r="I2447" t="s">
        <v>9054</v>
      </c>
      <c r="J2447">
        <f>ROUND(VALUE(SUBSTITUTE(data_to_clean[[#This Row],[growth_%]],".",",")),0)</f>
        <v>163</v>
      </c>
      <c r="K2447" t="s">
        <v>156</v>
      </c>
      <c r="L2447">
        <v>76</v>
      </c>
      <c r="M2447">
        <v>38</v>
      </c>
      <c r="N2447">
        <v>2003</v>
      </c>
      <c r="O2447">
        <v>3</v>
      </c>
      <c r="P2447" t="s">
        <v>2535</v>
      </c>
      <c r="Q2447" t="b">
        <f>AND(ISNUMBER(data_to_clean[[#This Row],[revenue_formatted]]),ISNUMBER(data_to_clean[[#This Row],[growth_formatted_%]]),ISNUMBER(data_to_clean[[#This Row],[workers]]),ISNUMBER(data_to_clean[[#This Row],[previous_workers]]),ISNUMBER(data_to_clean[[#This Row],[founded]]),ISNUMBER(data_to_clean[[#This Row],[yrs_on_list]]))</f>
        <v>1</v>
      </c>
    </row>
    <row r="2448" spans="1:17" x14ac:dyDescent="0.25">
      <c r="A2448">
        <v>2438</v>
      </c>
      <c r="B2448" t="s">
        <v>9055</v>
      </c>
      <c r="C2448" t="s">
        <v>243</v>
      </c>
      <c r="D2448" t="str">
        <f>VLOOKUP(data_to_clean[[#This Row],[state]],abbreviation_table[],2,FALSE)</f>
        <v>Maryland</v>
      </c>
      <c r="E2448" t="s">
        <v>576</v>
      </c>
      <c r="F2448" t="str">
        <f>TRIM(LEFT(data_to_clean[[#This Row],[revenue]],FIND(" ",data_to_clean[[#This Row],[revenue]])))</f>
        <v>3.5</v>
      </c>
      <c r="G2448" t="str">
        <f>RIGHT(data_to_clean[[#This Row],[revenue]],LEN(data_to_clean[[#This Row],[revenue]])-FIND(" ",data_to_clean[[#This Row],[revenue]]))</f>
        <v>Million</v>
      </c>
      <c r="H2448" s="7">
        <f>VALUE(IF(data_to_clean[[#This Row],[multiplicity]]="Million",_xlfn.CONCAT(SUBSTITUTE(data_to_clean[[#This Row],[number]],".",""),"00000"),_xlfn.CONCAT(SUBSTITUTE(data_to_clean[[#This Row],[number]],".",""),"00000000")))</f>
        <v>3500000</v>
      </c>
      <c r="I2448" t="s">
        <v>9057</v>
      </c>
      <c r="J2448">
        <f>ROUND(VALUE(SUBSTITUTE(data_to_clean[[#This Row],[growth_%]],".",",")),0)</f>
        <v>163</v>
      </c>
      <c r="K2448" t="s">
        <v>336</v>
      </c>
      <c r="L2448">
        <v>12</v>
      </c>
      <c r="M2448">
        <v>7</v>
      </c>
      <c r="N2448">
        <v>2013</v>
      </c>
      <c r="O2448">
        <v>2</v>
      </c>
      <c r="P2448" t="s">
        <v>9058</v>
      </c>
      <c r="Q2448" t="b">
        <f>AND(ISNUMBER(data_to_clean[[#This Row],[revenue_formatted]]),ISNUMBER(data_to_clean[[#This Row],[growth_formatted_%]]),ISNUMBER(data_to_clean[[#This Row],[workers]]),ISNUMBER(data_to_clean[[#This Row],[previous_workers]]),ISNUMBER(data_to_clean[[#This Row],[founded]]),ISNUMBER(data_to_clean[[#This Row],[yrs_on_list]]))</f>
        <v>1</v>
      </c>
    </row>
    <row r="2449" spans="1:17" x14ac:dyDescent="0.25">
      <c r="A2449">
        <v>2439</v>
      </c>
      <c r="B2449" t="s">
        <v>9059</v>
      </c>
      <c r="C2449" t="s">
        <v>74</v>
      </c>
      <c r="D2449" t="str">
        <f>VLOOKUP(data_to_clean[[#This Row],[state]],abbreviation_table[],2,FALSE)</f>
        <v>Ohio</v>
      </c>
      <c r="E2449" t="s">
        <v>154</v>
      </c>
      <c r="F2449" t="str">
        <f>TRIM(LEFT(data_to_clean[[#This Row],[revenue]],FIND(" ",data_to_clean[[#This Row],[revenue]])))</f>
        <v>13.8</v>
      </c>
      <c r="G2449" t="str">
        <f>RIGHT(data_to_clean[[#This Row],[revenue]],LEN(data_to_clean[[#This Row],[revenue]])-FIND(" ",data_to_clean[[#This Row],[revenue]]))</f>
        <v>Million</v>
      </c>
      <c r="H2449" s="7">
        <f>VALUE(IF(data_to_clean[[#This Row],[multiplicity]]="Million",_xlfn.CONCAT(SUBSTITUTE(data_to_clean[[#This Row],[number]],".",""),"00000"),_xlfn.CONCAT(SUBSTITUTE(data_to_clean[[#This Row],[number]],".",""),"00000000")))</f>
        <v>13800000</v>
      </c>
      <c r="I2449" t="s">
        <v>9061</v>
      </c>
      <c r="J2449">
        <f>ROUND(VALUE(SUBSTITUTE(data_to_clean[[#This Row],[growth_%]],".",",")),0)</f>
        <v>163</v>
      </c>
      <c r="K2449" t="s">
        <v>156</v>
      </c>
      <c r="L2449">
        <v>106</v>
      </c>
      <c r="M2449">
        <v>28</v>
      </c>
      <c r="N2449">
        <v>2009</v>
      </c>
      <c r="O2449">
        <v>5</v>
      </c>
      <c r="P2449" t="s">
        <v>2290</v>
      </c>
      <c r="Q2449" t="b">
        <f>AND(ISNUMBER(data_to_clean[[#This Row],[revenue_formatted]]),ISNUMBER(data_to_clean[[#This Row],[growth_formatted_%]]),ISNUMBER(data_to_clean[[#This Row],[workers]]),ISNUMBER(data_to_clean[[#This Row],[previous_workers]]),ISNUMBER(data_to_clean[[#This Row],[founded]]),ISNUMBER(data_to_clean[[#This Row],[yrs_on_list]]))</f>
        <v>1</v>
      </c>
    </row>
    <row r="2450" spans="1:17" x14ac:dyDescent="0.25">
      <c r="A2450">
        <v>2440</v>
      </c>
      <c r="B2450" t="s">
        <v>9062</v>
      </c>
      <c r="C2450" t="s">
        <v>80</v>
      </c>
      <c r="D2450" t="str">
        <f>VLOOKUP(data_to_clean[[#This Row],[state]],abbreviation_table[],2,FALSE)</f>
        <v>California</v>
      </c>
      <c r="E2450" t="s">
        <v>9064</v>
      </c>
      <c r="F2450" t="str">
        <f>TRIM(LEFT(data_to_clean[[#This Row],[revenue]],FIND(" ",data_to_clean[[#This Row],[revenue]])))</f>
        <v>127.5</v>
      </c>
      <c r="G2450" t="str">
        <f>RIGHT(data_to_clean[[#This Row],[revenue]],LEN(data_to_clean[[#This Row],[revenue]])-FIND(" ",data_to_clean[[#This Row],[revenue]]))</f>
        <v>Million</v>
      </c>
      <c r="H2450" s="7">
        <f>VALUE(IF(data_to_clean[[#This Row],[multiplicity]]="Million",_xlfn.CONCAT(SUBSTITUTE(data_to_clean[[#This Row],[number]],".",""),"00000"),_xlfn.CONCAT(SUBSTITUTE(data_to_clean[[#This Row],[number]],".",""),"00000000")))</f>
        <v>127500000</v>
      </c>
      <c r="I2450" t="s">
        <v>9065</v>
      </c>
      <c r="J2450">
        <f>ROUND(VALUE(SUBSTITUTE(data_to_clean[[#This Row],[growth_%]],".",",")),0)</f>
        <v>163</v>
      </c>
      <c r="K2450" t="s">
        <v>33</v>
      </c>
      <c r="L2450">
        <v>91</v>
      </c>
      <c r="M2450">
        <v>41</v>
      </c>
      <c r="N2450">
        <v>2010</v>
      </c>
      <c r="O2450">
        <v>1</v>
      </c>
      <c r="P2450" t="s">
        <v>9066</v>
      </c>
      <c r="Q2450" t="b">
        <f>AND(ISNUMBER(data_to_clean[[#This Row],[revenue_formatted]]),ISNUMBER(data_to_clean[[#This Row],[growth_formatted_%]]),ISNUMBER(data_to_clean[[#This Row],[workers]]),ISNUMBER(data_to_clean[[#This Row],[previous_workers]]),ISNUMBER(data_to_clean[[#This Row],[founded]]),ISNUMBER(data_to_clean[[#This Row],[yrs_on_list]]))</f>
        <v>1</v>
      </c>
    </row>
    <row r="2451" spans="1:17" x14ac:dyDescent="0.25">
      <c r="A2451">
        <v>2441</v>
      </c>
      <c r="B2451" t="s">
        <v>9067</v>
      </c>
      <c r="C2451" t="s">
        <v>22</v>
      </c>
      <c r="D2451" t="str">
        <f>VLOOKUP(data_to_clean[[#This Row],[state]],abbreviation_table[],2,FALSE)</f>
        <v>Tennessee</v>
      </c>
      <c r="E2451" t="s">
        <v>760</v>
      </c>
      <c r="F2451" t="str">
        <f>TRIM(LEFT(data_to_clean[[#This Row],[revenue]],FIND(" ",data_to_clean[[#This Row],[revenue]])))</f>
        <v>2.8</v>
      </c>
      <c r="G2451" t="str">
        <f>RIGHT(data_to_clean[[#This Row],[revenue]],LEN(data_to_clean[[#This Row],[revenue]])-FIND(" ",data_to_clean[[#This Row],[revenue]]))</f>
        <v>Million</v>
      </c>
      <c r="H2451" s="7">
        <f>VALUE(IF(data_to_clean[[#This Row],[multiplicity]]="Million",_xlfn.CONCAT(SUBSTITUTE(data_to_clean[[#This Row],[number]],".",""),"00000"),_xlfn.CONCAT(SUBSTITUTE(data_to_clean[[#This Row],[number]],".",""),"00000000")))</f>
        <v>2800000</v>
      </c>
      <c r="I2451" t="s">
        <v>9069</v>
      </c>
      <c r="J2451">
        <f>ROUND(VALUE(SUBSTITUTE(data_to_clean[[#This Row],[growth_%]],".",",")),0)</f>
        <v>163</v>
      </c>
      <c r="K2451" t="s">
        <v>55</v>
      </c>
      <c r="L2451">
        <v>20</v>
      </c>
      <c r="M2451">
        <v>9</v>
      </c>
      <c r="N2451">
        <v>2013</v>
      </c>
      <c r="O2451">
        <v>1</v>
      </c>
      <c r="P2451" t="s">
        <v>5979</v>
      </c>
      <c r="Q2451" t="b">
        <f>AND(ISNUMBER(data_to_clean[[#This Row],[revenue_formatted]]),ISNUMBER(data_to_clean[[#This Row],[growth_formatted_%]]),ISNUMBER(data_to_clean[[#This Row],[workers]]),ISNUMBER(data_to_clean[[#This Row],[previous_workers]]),ISNUMBER(data_to_clean[[#This Row],[founded]]),ISNUMBER(data_to_clean[[#This Row],[yrs_on_list]]))</f>
        <v>1</v>
      </c>
    </row>
    <row r="2452" spans="1:17" x14ac:dyDescent="0.25">
      <c r="A2452">
        <v>2442</v>
      </c>
      <c r="B2452" t="s">
        <v>9070</v>
      </c>
      <c r="C2452" t="s">
        <v>341</v>
      </c>
      <c r="D2452" t="str">
        <f>VLOOKUP(data_to_clean[[#This Row],[state]],abbreviation_table[],2,FALSE)</f>
        <v>Massachusetts</v>
      </c>
      <c r="E2452" t="s">
        <v>3474</v>
      </c>
      <c r="F2452" t="str">
        <f>TRIM(LEFT(data_to_clean[[#This Row],[revenue]],FIND(" ",data_to_clean[[#This Row],[revenue]])))</f>
        <v>14.5</v>
      </c>
      <c r="G2452" t="str">
        <f>RIGHT(data_to_clean[[#This Row],[revenue]],LEN(data_to_clean[[#This Row],[revenue]])-FIND(" ",data_to_clean[[#This Row],[revenue]]))</f>
        <v>Million</v>
      </c>
      <c r="H2452" s="7">
        <f>VALUE(IF(data_to_clean[[#This Row],[multiplicity]]="Million",_xlfn.CONCAT(SUBSTITUTE(data_to_clean[[#This Row],[number]],".",""),"00000"),_xlfn.CONCAT(SUBSTITUTE(data_to_clean[[#This Row],[number]],".",""),"00000000")))</f>
        <v>14500000</v>
      </c>
      <c r="I2452" t="s">
        <v>9072</v>
      </c>
      <c r="J2452">
        <f>ROUND(VALUE(SUBSTITUTE(data_to_clean[[#This Row],[growth_%]],".",",")),0)</f>
        <v>163</v>
      </c>
      <c r="K2452" t="s">
        <v>211</v>
      </c>
      <c r="L2452">
        <v>110</v>
      </c>
      <c r="M2452">
        <v>46</v>
      </c>
      <c r="N2452">
        <v>1975</v>
      </c>
      <c r="O2452">
        <v>1</v>
      </c>
      <c r="P2452" t="s">
        <v>9073</v>
      </c>
      <c r="Q2452" t="b">
        <f>AND(ISNUMBER(data_to_clean[[#This Row],[revenue_formatted]]),ISNUMBER(data_to_clean[[#This Row],[growth_formatted_%]]),ISNUMBER(data_to_clean[[#This Row],[workers]]),ISNUMBER(data_to_clean[[#This Row],[previous_workers]]),ISNUMBER(data_to_clean[[#This Row],[founded]]),ISNUMBER(data_to_clean[[#This Row],[yrs_on_list]]))</f>
        <v>1</v>
      </c>
    </row>
    <row r="2453" spans="1:17" x14ac:dyDescent="0.25">
      <c r="A2453">
        <v>2443</v>
      </c>
      <c r="B2453" t="s">
        <v>9074</v>
      </c>
      <c r="C2453" t="s">
        <v>4821</v>
      </c>
      <c r="D2453" t="str">
        <f>VLOOKUP(data_to_clean[[#This Row],[state]],abbreviation_table[],2,FALSE)</f>
        <v>West Virginia</v>
      </c>
      <c r="E2453" t="s">
        <v>3529</v>
      </c>
      <c r="F2453" t="str">
        <f>TRIM(LEFT(data_to_clean[[#This Row],[revenue]],FIND(" ",data_to_clean[[#This Row],[revenue]])))</f>
        <v>13.1</v>
      </c>
      <c r="G2453" t="str">
        <f>RIGHT(data_to_clean[[#This Row],[revenue]],LEN(data_to_clean[[#This Row],[revenue]])-FIND(" ",data_to_clean[[#This Row],[revenue]]))</f>
        <v>Million</v>
      </c>
      <c r="H2453" s="7">
        <f>VALUE(IF(data_to_clean[[#This Row],[multiplicity]]="Million",_xlfn.CONCAT(SUBSTITUTE(data_to_clean[[#This Row],[number]],".",""),"00000"),_xlfn.CONCAT(SUBSTITUTE(data_to_clean[[#This Row],[number]],".",""),"00000000")))</f>
        <v>13100000</v>
      </c>
      <c r="I2453" t="s">
        <v>9076</v>
      </c>
      <c r="J2453">
        <f>ROUND(VALUE(SUBSTITUTE(data_to_clean[[#This Row],[growth_%]],".",",")),0)</f>
        <v>163</v>
      </c>
      <c r="K2453" t="s">
        <v>297</v>
      </c>
      <c r="L2453">
        <v>83</v>
      </c>
      <c r="M2453">
        <v>40</v>
      </c>
      <c r="N2453">
        <v>2004</v>
      </c>
      <c r="O2453">
        <v>1</v>
      </c>
      <c r="P2453" t="s">
        <v>1299</v>
      </c>
      <c r="Q2453" t="b">
        <f>AND(ISNUMBER(data_to_clean[[#This Row],[revenue_formatted]]),ISNUMBER(data_to_clean[[#This Row],[growth_formatted_%]]),ISNUMBER(data_to_clean[[#This Row],[workers]]),ISNUMBER(data_to_clean[[#This Row],[previous_workers]]),ISNUMBER(data_to_clean[[#This Row],[founded]]),ISNUMBER(data_to_clean[[#This Row],[yrs_on_list]]))</f>
        <v>1</v>
      </c>
    </row>
    <row r="2454" spans="1:17" x14ac:dyDescent="0.25">
      <c r="A2454">
        <v>2444</v>
      </c>
      <c r="B2454" t="s">
        <v>9077</v>
      </c>
      <c r="C2454" t="s">
        <v>215</v>
      </c>
      <c r="D2454" t="str">
        <f>VLOOKUP(data_to_clean[[#This Row],[state]],abbreviation_table[],2,FALSE)</f>
        <v>North Carolina</v>
      </c>
      <c r="E2454" t="s">
        <v>9079</v>
      </c>
      <c r="F2454" t="str">
        <f>TRIM(LEFT(data_to_clean[[#This Row],[revenue]],FIND(" ",data_to_clean[[#This Row],[revenue]])))</f>
        <v>294.1</v>
      </c>
      <c r="G2454" t="str">
        <f>RIGHT(data_to_clean[[#This Row],[revenue]],LEN(data_to_clean[[#This Row],[revenue]])-FIND(" ",data_to_clean[[#This Row],[revenue]]))</f>
        <v>Million</v>
      </c>
      <c r="H2454" s="7">
        <f>VALUE(IF(data_to_clean[[#This Row],[multiplicity]]="Million",_xlfn.CONCAT(SUBSTITUTE(data_to_clean[[#This Row],[number]],".",""),"00000"),_xlfn.CONCAT(SUBSTITUTE(data_to_clean[[#This Row],[number]],".",""),"00000000")))</f>
        <v>294100000</v>
      </c>
      <c r="I2454" t="s">
        <v>9080</v>
      </c>
      <c r="J2454">
        <f>ROUND(VALUE(SUBSTITUTE(data_to_clean[[#This Row],[growth_%]],".",",")),0)</f>
        <v>163</v>
      </c>
      <c r="K2454" t="s">
        <v>25</v>
      </c>
      <c r="L2454">
        <v>279</v>
      </c>
      <c r="M2454">
        <v>144</v>
      </c>
      <c r="N2454">
        <v>2009</v>
      </c>
      <c r="O2454">
        <v>3</v>
      </c>
      <c r="P2454" t="s">
        <v>9081</v>
      </c>
      <c r="Q2454" t="b">
        <f>AND(ISNUMBER(data_to_clean[[#This Row],[revenue_formatted]]),ISNUMBER(data_to_clean[[#This Row],[growth_formatted_%]]),ISNUMBER(data_to_clean[[#This Row],[workers]]),ISNUMBER(data_to_clean[[#This Row],[previous_workers]]),ISNUMBER(data_to_clean[[#This Row],[founded]]),ISNUMBER(data_to_clean[[#This Row],[yrs_on_list]]))</f>
        <v>1</v>
      </c>
    </row>
    <row r="2455" spans="1:17" x14ac:dyDescent="0.25">
      <c r="A2455">
        <v>2445</v>
      </c>
      <c r="B2455" t="s">
        <v>9082</v>
      </c>
      <c r="C2455" t="s">
        <v>52</v>
      </c>
      <c r="D2455" t="str">
        <f>VLOOKUP(data_to_clean[[#This Row],[state]],abbreviation_table[],2,FALSE)</f>
        <v>Florida</v>
      </c>
      <c r="E2455" t="s">
        <v>911</v>
      </c>
      <c r="F2455" t="str">
        <f>TRIM(LEFT(data_to_clean[[#This Row],[revenue]],FIND(" ",data_to_clean[[#This Row],[revenue]])))</f>
        <v>2.7</v>
      </c>
      <c r="G2455" t="str">
        <f>RIGHT(data_to_clean[[#This Row],[revenue]],LEN(data_to_clean[[#This Row],[revenue]])-FIND(" ",data_to_clean[[#This Row],[revenue]]))</f>
        <v>Million</v>
      </c>
      <c r="H2455" s="7">
        <f>VALUE(IF(data_to_clean[[#This Row],[multiplicity]]="Million",_xlfn.CONCAT(SUBSTITUTE(data_to_clean[[#This Row],[number]],".",""),"00000"),_xlfn.CONCAT(SUBSTITUTE(data_to_clean[[#This Row],[number]],".",""),"00000000")))</f>
        <v>2700000</v>
      </c>
      <c r="I2455" t="s">
        <v>9084</v>
      </c>
      <c r="J2455">
        <f>ROUND(VALUE(SUBSTITUTE(data_to_clean[[#This Row],[growth_%]],".",",")),0)</f>
        <v>162</v>
      </c>
      <c r="K2455" t="s">
        <v>308</v>
      </c>
      <c r="L2455">
        <v>40</v>
      </c>
      <c r="M2455">
        <v>10</v>
      </c>
      <c r="N2455">
        <v>2013</v>
      </c>
      <c r="O2455">
        <v>1</v>
      </c>
      <c r="P2455" t="s">
        <v>56</v>
      </c>
      <c r="Q2455" t="b">
        <f>AND(ISNUMBER(data_to_clean[[#This Row],[revenue_formatted]]),ISNUMBER(data_to_clean[[#This Row],[growth_formatted_%]]),ISNUMBER(data_to_clean[[#This Row],[workers]]),ISNUMBER(data_to_clean[[#This Row],[previous_workers]]),ISNUMBER(data_to_clean[[#This Row],[founded]]),ISNUMBER(data_to_clean[[#This Row],[yrs_on_list]]))</f>
        <v>1</v>
      </c>
    </row>
    <row r="2456" spans="1:17" x14ac:dyDescent="0.25">
      <c r="A2456">
        <v>2446</v>
      </c>
      <c r="B2456" t="s">
        <v>9085</v>
      </c>
      <c r="C2456" t="s">
        <v>80</v>
      </c>
      <c r="D2456" t="str">
        <f>VLOOKUP(data_to_clean[[#This Row],[state]],abbreviation_table[],2,FALSE)</f>
        <v>California</v>
      </c>
      <c r="E2456" t="s">
        <v>572</v>
      </c>
      <c r="F2456" t="str">
        <f>TRIM(LEFT(data_to_clean[[#This Row],[revenue]],FIND(" ",data_to_clean[[#This Row],[revenue]])))</f>
        <v>11.1</v>
      </c>
      <c r="G2456" t="str">
        <f>RIGHT(data_to_clean[[#This Row],[revenue]],LEN(data_to_clean[[#This Row],[revenue]])-FIND(" ",data_to_clean[[#This Row],[revenue]]))</f>
        <v>Million</v>
      </c>
      <c r="H2456" s="7">
        <f>VALUE(IF(data_to_clean[[#This Row],[multiplicity]]="Million",_xlfn.CONCAT(SUBSTITUTE(data_to_clean[[#This Row],[number]],".",""),"00000"),_xlfn.CONCAT(SUBSTITUTE(data_to_clean[[#This Row],[number]],".",""),"00000000")))</f>
        <v>11100000</v>
      </c>
      <c r="I2456" t="s">
        <v>9087</v>
      </c>
      <c r="J2456">
        <f>ROUND(VALUE(SUBSTITUTE(data_to_clean[[#This Row],[growth_%]],".",",")),0)</f>
        <v>162</v>
      </c>
      <c r="K2456" t="s">
        <v>233</v>
      </c>
      <c r="L2456">
        <v>30</v>
      </c>
      <c r="M2456">
        <v>3</v>
      </c>
      <c r="N2456">
        <v>2004</v>
      </c>
      <c r="O2456">
        <v>2</v>
      </c>
      <c r="P2456" t="s">
        <v>9088</v>
      </c>
      <c r="Q2456" t="b">
        <f>AND(ISNUMBER(data_to_clean[[#This Row],[revenue_formatted]]),ISNUMBER(data_to_clean[[#This Row],[growth_formatted_%]]),ISNUMBER(data_to_clean[[#This Row],[workers]]),ISNUMBER(data_to_clean[[#This Row],[previous_workers]]),ISNUMBER(data_to_clean[[#This Row],[founded]]),ISNUMBER(data_to_clean[[#This Row],[yrs_on_list]]))</f>
        <v>1</v>
      </c>
    </row>
    <row r="2457" spans="1:17" x14ac:dyDescent="0.25">
      <c r="A2457">
        <v>2447</v>
      </c>
      <c r="B2457" t="s">
        <v>9089</v>
      </c>
      <c r="C2457" t="s">
        <v>119</v>
      </c>
      <c r="D2457" t="str">
        <f>VLOOKUP(data_to_clean[[#This Row],[state]],abbreviation_table[],2,FALSE)</f>
        <v>Georgia</v>
      </c>
      <c r="E2457" t="s">
        <v>9091</v>
      </c>
      <c r="F2457" t="str">
        <f>TRIM(LEFT(data_to_clean[[#This Row],[revenue]],FIND(" ",data_to_clean[[#This Row],[revenue]])))</f>
        <v>47.5</v>
      </c>
      <c r="G2457" t="str">
        <f>RIGHT(data_to_clean[[#This Row],[revenue]],LEN(data_to_clean[[#This Row],[revenue]])-FIND(" ",data_to_clean[[#This Row],[revenue]]))</f>
        <v>Million</v>
      </c>
      <c r="H2457" s="7">
        <f>VALUE(IF(data_to_clean[[#This Row],[multiplicity]]="Million",_xlfn.CONCAT(SUBSTITUTE(data_to_clean[[#This Row],[number]],".",""),"00000"),_xlfn.CONCAT(SUBSTITUTE(data_to_clean[[#This Row],[number]],".",""),"00000000")))</f>
        <v>47500000</v>
      </c>
      <c r="I2457" t="s">
        <v>9092</v>
      </c>
      <c r="J2457">
        <f>ROUND(VALUE(SUBSTITUTE(data_to_clean[[#This Row],[growth_%]],".",",")),0)</f>
        <v>162</v>
      </c>
      <c r="K2457" t="s">
        <v>329</v>
      </c>
      <c r="L2457">
        <v>125</v>
      </c>
      <c r="M2457">
        <v>35</v>
      </c>
      <c r="N2457">
        <v>2003</v>
      </c>
      <c r="O2457">
        <v>2</v>
      </c>
      <c r="P2457" t="s">
        <v>2055</v>
      </c>
      <c r="Q2457" t="b">
        <f>AND(ISNUMBER(data_to_clean[[#This Row],[revenue_formatted]]),ISNUMBER(data_to_clean[[#This Row],[growth_formatted_%]]),ISNUMBER(data_to_clean[[#This Row],[workers]]),ISNUMBER(data_to_clean[[#This Row],[previous_workers]]),ISNUMBER(data_to_clean[[#This Row],[founded]]),ISNUMBER(data_to_clean[[#This Row],[yrs_on_list]]))</f>
        <v>1</v>
      </c>
    </row>
    <row r="2458" spans="1:17" x14ac:dyDescent="0.25">
      <c r="A2458">
        <v>2448</v>
      </c>
      <c r="B2458" t="s">
        <v>9093</v>
      </c>
      <c r="C2458" t="s">
        <v>119</v>
      </c>
      <c r="D2458" t="str">
        <f>VLOOKUP(data_to_clean[[#This Row],[state]],abbreviation_table[],2,FALSE)</f>
        <v>Georgia</v>
      </c>
      <c r="E2458" t="s">
        <v>9095</v>
      </c>
      <c r="F2458" t="str">
        <f>TRIM(LEFT(data_to_clean[[#This Row],[revenue]],FIND(" ",data_to_clean[[#This Row],[revenue]])))</f>
        <v>130</v>
      </c>
      <c r="G2458" t="str">
        <f>RIGHT(data_to_clean[[#This Row],[revenue]],LEN(data_to_clean[[#This Row],[revenue]])-FIND(" ",data_to_clean[[#This Row],[revenue]]))</f>
        <v>Million</v>
      </c>
      <c r="H2458" s="7">
        <f>VALUE(IF(data_to_clean[[#This Row],[multiplicity]]="Million",_xlfn.CONCAT(SUBSTITUTE(data_to_clean[[#This Row],[number]],".",""),"00000"),_xlfn.CONCAT(SUBSTITUTE(data_to_clean[[#This Row],[number]],".",""),"00000000")))</f>
        <v>13000000</v>
      </c>
      <c r="I2458" t="s">
        <v>9096</v>
      </c>
      <c r="J2458">
        <f>ROUND(VALUE(SUBSTITUTE(data_to_clean[[#This Row],[growth_%]],".",",")),0)</f>
        <v>162</v>
      </c>
      <c r="K2458" t="s">
        <v>107</v>
      </c>
      <c r="L2458">
        <v>139</v>
      </c>
      <c r="M2458">
        <v>26</v>
      </c>
      <c r="N2458">
        <v>2006</v>
      </c>
      <c r="O2458">
        <v>9</v>
      </c>
      <c r="P2458" t="s">
        <v>122</v>
      </c>
      <c r="Q2458" t="b">
        <f>AND(ISNUMBER(data_to_clean[[#This Row],[revenue_formatted]]),ISNUMBER(data_to_clean[[#This Row],[growth_formatted_%]]),ISNUMBER(data_to_clean[[#This Row],[workers]]),ISNUMBER(data_to_clean[[#This Row],[previous_workers]]),ISNUMBER(data_to_clean[[#This Row],[founded]]),ISNUMBER(data_to_clean[[#This Row],[yrs_on_list]]))</f>
        <v>1</v>
      </c>
    </row>
    <row r="2459" spans="1:17" x14ac:dyDescent="0.25">
      <c r="A2459">
        <v>2449</v>
      </c>
      <c r="B2459" t="s">
        <v>9097</v>
      </c>
      <c r="C2459" t="s">
        <v>52</v>
      </c>
      <c r="D2459" t="str">
        <f>VLOOKUP(data_to_clean[[#This Row],[state]],abbreviation_table[],2,FALSE)</f>
        <v>Florida</v>
      </c>
      <c r="E2459" t="s">
        <v>380</v>
      </c>
      <c r="F2459" t="str">
        <f>TRIM(LEFT(data_to_clean[[#This Row],[revenue]],FIND(" ",data_to_clean[[#This Row],[revenue]])))</f>
        <v>5.8</v>
      </c>
      <c r="G2459" t="str">
        <f>RIGHT(data_to_clean[[#This Row],[revenue]],LEN(data_to_clean[[#This Row],[revenue]])-FIND(" ",data_to_clean[[#This Row],[revenue]]))</f>
        <v>Million</v>
      </c>
      <c r="H2459" s="7">
        <f>VALUE(IF(data_to_clean[[#This Row],[multiplicity]]="Million",_xlfn.CONCAT(SUBSTITUTE(data_to_clean[[#This Row],[number]],".",""),"00000"),_xlfn.CONCAT(SUBSTITUTE(data_to_clean[[#This Row],[number]],".",""),"00000000")))</f>
        <v>5800000</v>
      </c>
      <c r="I2459" t="s">
        <v>9099</v>
      </c>
      <c r="J2459">
        <f>ROUND(VALUE(SUBSTITUTE(data_to_clean[[#This Row],[growth_%]],".",",")),0)</f>
        <v>162</v>
      </c>
      <c r="K2459" t="s">
        <v>187</v>
      </c>
      <c r="L2459">
        <v>67</v>
      </c>
      <c r="M2459">
        <v>18</v>
      </c>
      <c r="N2459">
        <v>2010</v>
      </c>
      <c r="O2459">
        <v>2</v>
      </c>
      <c r="P2459" t="s">
        <v>4420</v>
      </c>
      <c r="Q2459" t="b">
        <f>AND(ISNUMBER(data_to_clean[[#This Row],[revenue_formatted]]),ISNUMBER(data_to_clean[[#This Row],[growth_formatted_%]]),ISNUMBER(data_to_clean[[#This Row],[workers]]),ISNUMBER(data_to_clean[[#This Row],[previous_workers]]),ISNUMBER(data_to_clean[[#This Row],[founded]]),ISNUMBER(data_to_clean[[#This Row],[yrs_on_list]]))</f>
        <v>1</v>
      </c>
    </row>
    <row r="2460" spans="1:17" x14ac:dyDescent="0.25">
      <c r="A2460">
        <v>2450</v>
      </c>
      <c r="B2460" t="s">
        <v>9100</v>
      </c>
      <c r="C2460" t="s">
        <v>30</v>
      </c>
      <c r="D2460" t="str">
        <f>VLOOKUP(data_to_clean[[#This Row],[state]],abbreviation_table[],2,FALSE)</f>
        <v>Texas</v>
      </c>
      <c r="E2460" t="s">
        <v>8254</v>
      </c>
      <c r="F2460" t="str">
        <f>TRIM(LEFT(data_to_clean[[#This Row],[revenue]],FIND(" ",data_to_clean[[#This Row],[revenue]])))</f>
        <v>39.7</v>
      </c>
      <c r="G2460" t="str">
        <f>RIGHT(data_to_clean[[#This Row],[revenue]],LEN(data_to_clean[[#This Row],[revenue]])-FIND(" ",data_to_clean[[#This Row],[revenue]]))</f>
        <v>Million</v>
      </c>
      <c r="H2460" s="7">
        <f>VALUE(IF(data_to_clean[[#This Row],[multiplicity]]="Million",_xlfn.CONCAT(SUBSTITUTE(data_to_clean[[#This Row],[number]],".",""),"00000"),_xlfn.CONCAT(SUBSTITUTE(data_to_clean[[#This Row],[number]],".",""),"00000000")))</f>
        <v>39700000</v>
      </c>
      <c r="I2460" t="s">
        <v>9102</v>
      </c>
      <c r="J2460">
        <f>ROUND(VALUE(SUBSTITUTE(data_to_clean[[#This Row],[growth_%]],".",",")),0)</f>
        <v>162</v>
      </c>
      <c r="K2460" t="s">
        <v>233</v>
      </c>
      <c r="L2460">
        <v>45</v>
      </c>
      <c r="M2460">
        <v>30</v>
      </c>
      <c r="N2460">
        <v>2005</v>
      </c>
      <c r="O2460">
        <v>1</v>
      </c>
      <c r="P2460" t="s">
        <v>1496</v>
      </c>
      <c r="Q2460" t="b">
        <f>AND(ISNUMBER(data_to_clean[[#This Row],[revenue_formatted]]),ISNUMBER(data_to_clean[[#This Row],[growth_formatted_%]]),ISNUMBER(data_to_clean[[#This Row],[workers]]),ISNUMBER(data_to_clean[[#This Row],[previous_workers]]),ISNUMBER(data_to_clean[[#This Row],[founded]]),ISNUMBER(data_to_clean[[#This Row],[yrs_on_list]]))</f>
        <v>1</v>
      </c>
    </row>
    <row r="2461" spans="1:17" x14ac:dyDescent="0.25">
      <c r="A2461">
        <v>2451</v>
      </c>
      <c r="B2461" t="s">
        <v>9103</v>
      </c>
      <c r="C2461" t="s">
        <v>7646</v>
      </c>
      <c r="D2461" t="str">
        <f>VLOOKUP(data_to_clean[[#This Row],[state]],abbreviation_table[],2,FALSE)</f>
        <v>Hawaii</v>
      </c>
      <c r="E2461" t="s">
        <v>988</v>
      </c>
      <c r="F2461" t="str">
        <f>TRIM(LEFT(data_to_clean[[#This Row],[revenue]],FIND(" ",data_to_clean[[#This Row],[revenue]])))</f>
        <v>40.5</v>
      </c>
      <c r="G2461" t="str">
        <f>RIGHT(data_to_clean[[#This Row],[revenue]],LEN(data_to_clean[[#This Row],[revenue]])-FIND(" ",data_to_clean[[#This Row],[revenue]]))</f>
        <v>Million</v>
      </c>
      <c r="H2461" s="7">
        <f>VALUE(IF(data_to_clean[[#This Row],[multiplicity]]="Million",_xlfn.CONCAT(SUBSTITUTE(data_to_clean[[#This Row],[number]],".",""),"00000"),_xlfn.CONCAT(SUBSTITUTE(data_to_clean[[#This Row],[number]],".",""),"00000000")))</f>
        <v>40500000</v>
      </c>
      <c r="I2461" t="s">
        <v>9105</v>
      </c>
      <c r="J2461">
        <f>ROUND(VALUE(SUBSTITUTE(data_to_clean[[#This Row],[growth_%]],".",",")),0)</f>
        <v>162</v>
      </c>
      <c r="K2461" t="s">
        <v>187</v>
      </c>
      <c r="L2461">
        <v>37</v>
      </c>
      <c r="M2461">
        <v>8</v>
      </c>
      <c r="N2461">
        <v>2005</v>
      </c>
      <c r="O2461">
        <v>7</v>
      </c>
      <c r="P2461" t="s">
        <v>9106</v>
      </c>
      <c r="Q2461" t="b">
        <f>AND(ISNUMBER(data_to_clean[[#This Row],[revenue_formatted]]),ISNUMBER(data_to_clean[[#This Row],[growth_formatted_%]]),ISNUMBER(data_to_clean[[#This Row],[workers]]),ISNUMBER(data_to_clean[[#This Row],[previous_workers]]),ISNUMBER(data_to_clean[[#This Row],[founded]]),ISNUMBER(data_to_clean[[#This Row],[yrs_on_list]]))</f>
        <v>1</v>
      </c>
    </row>
    <row r="2462" spans="1:17" x14ac:dyDescent="0.25">
      <c r="A2462">
        <v>2452</v>
      </c>
      <c r="B2462" t="s">
        <v>9107</v>
      </c>
      <c r="C2462" t="s">
        <v>333</v>
      </c>
      <c r="D2462" t="str">
        <f>VLOOKUP(data_to_clean[[#This Row],[state]],abbreviation_table[],2,FALSE)</f>
        <v>Alabama</v>
      </c>
      <c r="E2462" t="s">
        <v>8129</v>
      </c>
      <c r="F2462" t="str">
        <f>TRIM(LEFT(data_to_clean[[#This Row],[revenue]],FIND(" ",data_to_clean[[#This Row],[revenue]])))</f>
        <v>42.1</v>
      </c>
      <c r="G2462" t="str">
        <f>RIGHT(data_to_clean[[#This Row],[revenue]],LEN(data_to_clean[[#This Row],[revenue]])-FIND(" ",data_to_clean[[#This Row],[revenue]]))</f>
        <v>Million</v>
      </c>
      <c r="H2462" s="7">
        <f>VALUE(IF(data_to_clean[[#This Row],[multiplicity]]="Million",_xlfn.CONCAT(SUBSTITUTE(data_to_clean[[#This Row],[number]],".",""),"00000"),_xlfn.CONCAT(SUBSTITUTE(data_to_clean[[#This Row],[number]],".",""),"00000000")))</f>
        <v>42100000</v>
      </c>
      <c r="I2462" t="s">
        <v>9109</v>
      </c>
      <c r="J2462">
        <f>ROUND(VALUE(SUBSTITUTE(data_to_clean[[#This Row],[growth_%]],".",",")),0)</f>
        <v>162</v>
      </c>
      <c r="K2462" t="s">
        <v>181</v>
      </c>
      <c r="L2462">
        <v>195</v>
      </c>
      <c r="M2462">
        <v>97</v>
      </c>
      <c r="N2462">
        <v>2008</v>
      </c>
      <c r="O2462">
        <v>7</v>
      </c>
      <c r="P2462" t="s">
        <v>2594</v>
      </c>
      <c r="Q2462" t="b">
        <f>AND(ISNUMBER(data_to_clean[[#This Row],[revenue_formatted]]),ISNUMBER(data_to_clean[[#This Row],[growth_formatted_%]]),ISNUMBER(data_to_clean[[#This Row],[workers]]),ISNUMBER(data_to_clean[[#This Row],[previous_workers]]),ISNUMBER(data_to_clean[[#This Row],[founded]]),ISNUMBER(data_to_clean[[#This Row],[yrs_on_list]]))</f>
        <v>1</v>
      </c>
    </row>
    <row r="2463" spans="1:17" x14ac:dyDescent="0.25">
      <c r="A2463">
        <v>2453</v>
      </c>
      <c r="B2463" t="s">
        <v>9110</v>
      </c>
      <c r="C2463" t="s">
        <v>80</v>
      </c>
      <c r="D2463" t="str">
        <f>VLOOKUP(data_to_clean[[#This Row],[state]],abbreviation_table[],2,FALSE)</f>
        <v>California</v>
      </c>
      <c r="E2463" t="s">
        <v>265</v>
      </c>
      <c r="F2463" t="str">
        <f>TRIM(LEFT(data_to_clean[[#This Row],[revenue]],FIND(" ",data_to_clean[[#This Row],[revenue]])))</f>
        <v>6.4</v>
      </c>
      <c r="G2463" t="str">
        <f>RIGHT(data_to_clean[[#This Row],[revenue]],LEN(data_to_clean[[#This Row],[revenue]])-FIND(" ",data_to_clean[[#This Row],[revenue]]))</f>
        <v>Million</v>
      </c>
      <c r="H2463" s="7">
        <f>VALUE(IF(data_to_clean[[#This Row],[multiplicity]]="Million",_xlfn.CONCAT(SUBSTITUTE(data_to_clean[[#This Row],[number]],".",""),"00000"),_xlfn.CONCAT(SUBSTITUTE(data_to_clean[[#This Row],[number]],".",""),"00000000")))</f>
        <v>6400000</v>
      </c>
      <c r="I2463" t="s">
        <v>9112</v>
      </c>
      <c r="J2463">
        <f>ROUND(VALUE(SUBSTITUTE(data_to_clean[[#This Row],[growth_%]],".",",")),0)</f>
        <v>162</v>
      </c>
      <c r="K2463" t="s">
        <v>33</v>
      </c>
      <c r="L2463">
        <v>110</v>
      </c>
      <c r="M2463">
        <v>45</v>
      </c>
      <c r="N2463">
        <v>2010</v>
      </c>
      <c r="O2463">
        <v>1</v>
      </c>
      <c r="P2463" t="s">
        <v>9113</v>
      </c>
      <c r="Q2463" t="b">
        <f>AND(ISNUMBER(data_to_clean[[#This Row],[revenue_formatted]]),ISNUMBER(data_to_clean[[#This Row],[growth_formatted_%]]),ISNUMBER(data_to_clean[[#This Row],[workers]]),ISNUMBER(data_to_clean[[#This Row],[previous_workers]]),ISNUMBER(data_to_clean[[#This Row],[founded]]),ISNUMBER(data_to_clean[[#This Row],[yrs_on_list]]))</f>
        <v>1</v>
      </c>
    </row>
    <row r="2464" spans="1:17" x14ac:dyDescent="0.25">
      <c r="A2464">
        <v>2454</v>
      </c>
      <c r="B2464" t="s">
        <v>9114</v>
      </c>
      <c r="C2464" t="s">
        <v>52</v>
      </c>
      <c r="D2464" t="str">
        <f>VLOOKUP(data_to_clean[[#This Row],[state]],abbreviation_table[],2,FALSE)</f>
        <v>Florida</v>
      </c>
      <c r="E2464" t="s">
        <v>1920</v>
      </c>
      <c r="F2464" t="str">
        <f>TRIM(LEFT(data_to_clean[[#This Row],[revenue]],FIND(" ",data_to_clean[[#This Row],[revenue]])))</f>
        <v>2.4</v>
      </c>
      <c r="G2464" t="str">
        <f>RIGHT(data_to_clean[[#This Row],[revenue]],LEN(data_to_clean[[#This Row],[revenue]])-FIND(" ",data_to_clean[[#This Row],[revenue]]))</f>
        <v>Million</v>
      </c>
      <c r="H2464" s="7">
        <f>VALUE(IF(data_to_clean[[#This Row],[multiplicity]]="Million",_xlfn.CONCAT(SUBSTITUTE(data_to_clean[[#This Row],[number]],".",""),"00000"),_xlfn.CONCAT(SUBSTITUTE(data_to_clean[[#This Row],[number]],".",""),"00000000")))</f>
        <v>2400000</v>
      </c>
      <c r="I2464" t="s">
        <v>9116</v>
      </c>
      <c r="J2464">
        <f>ROUND(VALUE(SUBSTITUTE(data_to_clean[[#This Row],[growth_%]],".",",")),0)</f>
        <v>162</v>
      </c>
      <c r="K2464" t="s">
        <v>40</v>
      </c>
      <c r="L2464">
        <v>14</v>
      </c>
      <c r="M2464">
        <v>12</v>
      </c>
      <c r="N2464">
        <v>2010</v>
      </c>
      <c r="O2464">
        <v>1</v>
      </c>
      <c r="P2464" t="s">
        <v>9117</v>
      </c>
      <c r="Q2464" t="b">
        <f>AND(ISNUMBER(data_to_clean[[#This Row],[revenue_formatted]]),ISNUMBER(data_to_clean[[#This Row],[growth_formatted_%]]),ISNUMBER(data_to_clean[[#This Row],[workers]]),ISNUMBER(data_to_clean[[#This Row],[previous_workers]]),ISNUMBER(data_to_clean[[#This Row],[founded]]),ISNUMBER(data_to_clean[[#This Row],[yrs_on_list]]))</f>
        <v>1</v>
      </c>
    </row>
    <row r="2465" spans="1:17" x14ac:dyDescent="0.25">
      <c r="A2465">
        <v>2455</v>
      </c>
      <c r="B2465" t="s">
        <v>9118</v>
      </c>
      <c r="C2465" t="s">
        <v>2991</v>
      </c>
      <c r="D2465" t="str">
        <f>VLOOKUP(data_to_clean[[#This Row],[state]],abbreviation_table[],2,FALSE)</f>
        <v>Delaware</v>
      </c>
      <c r="E2465" t="s">
        <v>1920</v>
      </c>
      <c r="F2465" t="str">
        <f>TRIM(LEFT(data_to_clean[[#This Row],[revenue]],FIND(" ",data_to_clean[[#This Row],[revenue]])))</f>
        <v>2.4</v>
      </c>
      <c r="G2465" t="str">
        <f>RIGHT(data_to_clean[[#This Row],[revenue]],LEN(data_to_clean[[#This Row],[revenue]])-FIND(" ",data_to_clean[[#This Row],[revenue]]))</f>
        <v>Million</v>
      </c>
      <c r="H2465" s="7">
        <f>VALUE(IF(data_to_clean[[#This Row],[multiplicity]]="Million",_xlfn.CONCAT(SUBSTITUTE(data_to_clean[[#This Row],[number]],".",""),"00000"),_xlfn.CONCAT(SUBSTITUTE(data_to_clean[[#This Row],[number]],".",""),"00000000")))</f>
        <v>2400000</v>
      </c>
      <c r="I2465" t="s">
        <v>9120</v>
      </c>
      <c r="J2465">
        <f>ROUND(VALUE(SUBSTITUTE(data_to_clean[[#This Row],[growth_%]],".",",")),0)</f>
        <v>162</v>
      </c>
      <c r="K2465" t="s">
        <v>336</v>
      </c>
      <c r="L2465">
        <v>14</v>
      </c>
      <c r="M2465">
        <v>7</v>
      </c>
      <c r="N2465">
        <v>2008</v>
      </c>
      <c r="O2465">
        <v>2</v>
      </c>
      <c r="P2465" t="s">
        <v>9121</v>
      </c>
      <c r="Q2465" t="b">
        <f>AND(ISNUMBER(data_to_clean[[#This Row],[revenue_formatted]]),ISNUMBER(data_to_clean[[#This Row],[growth_formatted_%]]),ISNUMBER(data_to_clean[[#This Row],[workers]]),ISNUMBER(data_to_clean[[#This Row],[previous_workers]]),ISNUMBER(data_to_clean[[#This Row],[founded]]),ISNUMBER(data_to_clean[[#This Row],[yrs_on_list]]))</f>
        <v>1</v>
      </c>
    </row>
    <row r="2466" spans="1:17" x14ac:dyDescent="0.25">
      <c r="A2466">
        <v>2456</v>
      </c>
      <c r="B2466" t="s">
        <v>9122</v>
      </c>
      <c r="C2466" t="s">
        <v>166</v>
      </c>
      <c r="D2466" t="str">
        <f>VLOOKUP(data_to_clean[[#This Row],[state]],abbreviation_table[],2,FALSE)</f>
        <v>Utah</v>
      </c>
      <c r="E2466" t="s">
        <v>1773</v>
      </c>
      <c r="F2466" t="str">
        <f>TRIM(LEFT(data_to_clean[[#This Row],[revenue]],FIND(" ",data_to_clean[[#This Row],[revenue]])))</f>
        <v>9.5</v>
      </c>
      <c r="G2466" t="str">
        <f>RIGHT(data_to_clean[[#This Row],[revenue]],LEN(data_to_clean[[#This Row],[revenue]])-FIND(" ",data_to_clean[[#This Row],[revenue]]))</f>
        <v>Million</v>
      </c>
      <c r="H2466" s="7">
        <f>VALUE(IF(data_to_clean[[#This Row],[multiplicity]]="Million",_xlfn.CONCAT(SUBSTITUTE(data_to_clean[[#This Row],[number]],".",""),"00000"),_xlfn.CONCAT(SUBSTITUTE(data_to_clean[[#This Row],[number]],".",""),"00000000")))</f>
        <v>9500000</v>
      </c>
      <c r="I2466" t="s">
        <v>9124</v>
      </c>
      <c r="J2466">
        <f>ROUND(VALUE(SUBSTITUTE(data_to_clean[[#This Row],[growth_%]],".",",")),0)</f>
        <v>162</v>
      </c>
      <c r="K2466" t="s">
        <v>187</v>
      </c>
      <c r="L2466">
        <v>70</v>
      </c>
      <c r="M2466">
        <v>30</v>
      </c>
      <c r="N2466">
        <v>2003</v>
      </c>
      <c r="O2466">
        <v>1</v>
      </c>
      <c r="P2466" t="s">
        <v>479</v>
      </c>
      <c r="Q2466" t="b">
        <f>AND(ISNUMBER(data_to_clean[[#This Row],[revenue_formatted]]),ISNUMBER(data_to_clean[[#This Row],[growth_formatted_%]]),ISNUMBER(data_to_clean[[#This Row],[workers]]),ISNUMBER(data_to_clean[[#This Row],[previous_workers]]),ISNUMBER(data_to_clean[[#This Row],[founded]]),ISNUMBER(data_to_clean[[#This Row],[yrs_on_list]]))</f>
        <v>1</v>
      </c>
    </row>
    <row r="2467" spans="1:17" x14ac:dyDescent="0.25">
      <c r="A2467">
        <v>2457</v>
      </c>
      <c r="B2467" t="s">
        <v>9125</v>
      </c>
      <c r="C2467" t="s">
        <v>52</v>
      </c>
      <c r="D2467" t="str">
        <f>VLOOKUP(data_to_clean[[#This Row],[state]],abbreviation_table[],2,FALSE)</f>
        <v>Florida</v>
      </c>
      <c r="E2467" t="s">
        <v>798</v>
      </c>
      <c r="F2467" t="str">
        <f>TRIM(LEFT(data_to_clean[[#This Row],[revenue]],FIND(" ",data_to_clean[[#This Row],[revenue]])))</f>
        <v>3</v>
      </c>
      <c r="G2467" t="str">
        <f>RIGHT(data_to_clean[[#This Row],[revenue]],LEN(data_to_clean[[#This Row],[revenue]])-FIND(" ",data_to_clean[[#This Row],[revenue]]))</f>
        <v>Million</v>
      </c>
      <c r="H2467" s="7">
        <f>VALUE(IF(data_to_clean[[#This Row],[multiplicity]]="Million",_xlfn.CONCAT(SUBSTITUTE(data_to_clean[[#This Row],[number]],".",""),"00000"),_xlfn.CONCAT(SUBSTITUTE(data_to_clean[[#This Row],[number]],".",""),"00000000")))</f>
        <v>300000</v>
      </c>
      <c r="I2467" t="s">
        <v>9127</v>
      </c>
      <c r="J2467">
        <f>ROUND(VALUE(SUBSTITUTE(data_to_clean[[#This Row],[growth_%]],".",",")),0)</f>
        <v>162</v>
      </c>
      <c r="K2467" t="s">
        <v>40</v>
      </c>
      <c r="L2467">
        <v>52</v>
      </c>
      <c r="M2467">
        <v>16</v>
      </c>
      <c r="N2467">
        <v>2009</v>
      </c>
      <c r="O2467">
        <v>1</v>
      </c>
      <c r="P2467" t="s">
        <v>203</v>
      </c>
      <c r="Q2467" t="b">
        <f>AND(ISNUMBER(data_to_clean[[#This Row],[revenue_formatted]]),ISNUMBER(data_to_clean[[#This Row],[growth_formatted_%]]),ISNUMBER(data_to_clean[[#This Row],[workers]]),ISNUMBER(data_to_clean[[#This Row],[previous_workers]]),ISNUMBER(data_to_clean[[#This Row],[founded]]),ISNUMBER(data_to_clean[[#This Row],[yrs_on_list]]))</f>
        <v>1</v>
      </c>
    </row>
    <row r="2468" spans="1:17" x14ac:dyDescent="0.25">
      <c r="A2468">
        <v>2458</v>
      </c>
      <c r="B2468" t="s">
        <v>9128</v>
      </c>
      <c r="C2468" t="s">
        <v>105</v>
      </c>
      <c r="D2468" t="str">
        <f>VLOOKUP(data_to_clean[[#This Row],[state]],abbreviation_table[],2,FALSE)</f>
        <v>New York</v>
      </c>
      <c r="E2468" t="s">
        <v>269</v>
      </c>
      <c r="F2468" t="str">
        <f>TRIM(LEFT(data_to_clean[[#This Row],[revenue]],FIND(" ",data_to_clean[[#This Row],[revenue]])))</f>
        <v>7</v>
      </c>
      <c r="G2468" t="str">
        <f>RIGHT(data_to_clean[[#This Row],[revenue]],LEN(data_to_clean[[#This Row],[revenue]])-FIND(" ",data_to_clean[[#This Row],[revenue]]))</f>
        <v>Million</v>
      </c>
      <c r="H2468" s="7">
        <f>VALUE(IF(data_to_clean[[#This Row],[multiplicity]]="Million",_xlfn.CONCAT(SUBSTITUTE(data_to_clean[[#This Row],[number]],".",""),"00000"),_xlfn.CONCAT(SUBSTITUTE(data_to_clean[[#This Row],[number]],".",""),"00000000")))</f>
        <v>700000</v>
      </c>
      <c r="I2468" t="s">
        <v>9130</v>
      </c>
      <c r="J2468">
        <f>ROUND(VALUE(SUBSTITUTE(data_to_clean[[#This Row],[growth_%]],".",",")),0)</f>
        <v>161</v>
      </c>
      <c r="K2468" t="s">
        <v>55</v>
      </c>
      <c r="L2468">
        <v>13</v>
      </c>
      <c r="M2468">
        <v>4</v>
      </c>
      <c r="N2468">
        <v>2012</v>
      </c>
      <c r="O2468">
        <v>2</v>
      </c>
      <c r="P2468" t="s">
        <v>108</v>
      </c>
      <c r="Q2468" t="b">
        <f>AND(ISNUMBER(data_to_clean[[#This Row],[revenue_formatted]]),ISNUMBER(data_to_clean[[#This Row],[growth_formatted_%]]),ISNUMBER(data_to_clean[[#This Row],[workers]]),ISNUMBER(data_to_clean[[#This Row],[previous_workers]]),ISNUMBER(data_to_clean[[#This Row],[founded]]),ISNUMBER(data_to_clean[[#This Row],[yrs_on_list]]))</f>
        <v>1</v>
      </c>
    </row>
    <row r="2469" spans="1:17" x14ac:dyDescent="0.25">
      <c r="A2469">
        <v>2459</v>
      </c>
      <c r="B2469" t="s">
        <v>9131</v>
      </c>
      <c r="C2469" t="s">
        <v>30</v>
      </c>
      <c r="D2469" t="str">
        <f>VLOOKUP(data_to_clean[[#This Row],[state]],abbreviation_table[],2,FALSE)</f>
        <v>Texas</v>
      </c>
      <c r="E2469" t="s">
        <v>9091</v>
      </c>
      <c r="F2469" t="str">
        <f>TRIM(LEFT(data_to_clean[[#This Row],[revenue]],FIND(" ",data_to_clean[[#This Row],[revenue]])))</f>
        <v>47.5</v>
      </c>
      <c r="G2469" t="str">
        <f>RIGHT(data_to_clean[[#This Row],[revenue]],LEN(data_to_clean[[#This Row],[revenue]])-FIND(" ",data_to_clean[[#This Row],[revenue]]))</f>
        <v>Million</v>
      </c>
      <c r="H2469" s="7">
        <f>VALUE(IF(data_to_clean[[#This Row],[multiplicity]]="Million",_xlfn.CONCAT(SUBSTITUTE(data_to_clean[[#This Row],[number]],".",""),"00000"),_xlfn.CONCAT(SUBSTITUTE(data_to_clean[[#This Row],[number]],".",""),"00000000")))</f>
        <v>47500000</v>
      </c>
      <c r="I2469" t="s">
        <v>9133</v>
      </c>
      <c r="J2469">
        <f>ROUND(VALUE(SUBSTITUTE(data_to_clean[[#This Row],[growth_%]],".",",")),0)</f>
        <v>161</v>
      </c>
      <c r="K2469" t="s">
        <v>107</v>
      </c>
      <c r="L2469">
        <v>130</v>
      </c>
      <c r="M2469">
        <v>51</v>
      </c>
      <c r="N2469">
        <v>2005</v>
      </c>
      <c r="O2469">
        <v>8</v>
      </c>
      <c r="P2469" t="s">
        <v>34</v>
      </c>
      <c r="Q2469" t="b">
        <f>AND(ISNUMBER(data_to_clean[[#This Row],[revenue_formatted]]),ISNUMBER(data_to_clean[[#This Row],[growth_formatted_%]]),ISNUMBER(data_to_clean[[#This Row],[workers]]),ISNUMBER(data_to_clean[[#This Row],[previous_workers]]),ISNUMBER(data_to_clean[[#This Row],[founded]]),ISNUMBER(data_to_clean[[#This Row],[yrs_on_list]]))</f>
        <v>1</v>
      </c>
    </row>
    <row r="2470" spans="1:17" x14ac:dyDescent="0.25">
      <c r="A2470">
        <v>2460</v>
      </c>
      <c r="B2470" t="s">
        <v>9134</v>
      </c>
      <c r="C2470" t="s">
        <v>341</v>
      </c>
      <c r="D2470" t="str">
        <f>VLOOKUP(data_to_clean[[#This Row],[state]],abbreviation_table[],2,FALSE)</f>
        <v>Massachusetts</v>
      </c>
      <c r="E2470" t="s">
        <v>3901</v>
      </c>
      <c r="F2470" t="str">
        <f>TRIM(LEFT(data_to_clean[[#This Row],[revenue]],FIND(" ",data_to_clean[[#This Row],[revenue]])))</f>
        <v>19.6</v>
      </c>
      <c r="G2470" t="str">
        <f>RIGHT(data_to_clean[[#This Row],[revenue]],LEN(data_to_clean[[#This Row],[revenue]])-FIND(" ",data_to_clean[[#This Row],[revenue]]))</f>
        <v>Million</v>
      </c>
      <c r="H2470" s="7">
        <f>VALUE(IF(data_to_clean[[#This Row],[multiplicity]]="Million",_xlfn.CONCAT(SUBSTITUTE(data_to_clean[[#This Row],[number]],".",""),"00000"),_xlfn.CONCAT(SUBSTITUTE(data_to_clean[[#This Row],[number]],".",""),"00000000")))</f>
        <v>19600000</v>
      </c>
      <c r="I2470" t="s">
        <v>9136</v>
      </c>
      <c r="J2470">
        <f>ROUND(VALUE(SUBSTITUTE(data_to_clean[[#This Row],[growth_%]],".",",")),0)</f>
        <v>161</v>
      </c>
      <c r="K2470" t="s">
        <v>156</v>
      </c>
      <c r="L2470">
        <v>536</v>
      </c>
      <c r="M2470">
        <v>276</v>
      </c>
      <c r="N2470">
        <v>2008</v>
      </c>
      <c r="O2470">
        <v>4</v>
      </c>
      <c r="P2470" t="s">
        <v>6999</v>
      </c>
      <c r="Q2470" t="b">
        <f>AND(ISNUMBER(data_to_clean[[#This Row],[revenue_formatted]]),ISNUMBER(data_to_clean[[#This Row],[growth_formatted_%]]),ISNUMBER(data_to_clean[[#This Row],[workers]]),ISNUMBER(data_to_clean[[#This Row],[previous_workers]]),ISNUMBER(data_to_clean[[#This Row],[founded]]),ISNUMBER(data_to_clean[[#This Row],[yrs_on_list]]))</f>
        <v>1</v>
      </c>
    </row>
    <row r="2471" spans="1:17" x14ac:dyDescent="0.25">
      <c r="A2471">
        <v>2461</v>
      </c>
      <c r="B2471" t="s">
        <v>9137</v>
      </c>
      <c r="C2471" t="s">
        <v>105</v>
      </c>
      <c r="D2471" t="str">
        <f>VLOOKUP(data_to_clean[[#This Row],[state]],abbreviation_table[],2,FALSE)</f>
        <v>New York</v>
      </c>
      <c r="E2471" t="s">
        <v>3120</v>
      </c>
      <c r="F2471" t="str">
        <f>TRIM(LEFT(data_to_clean[[#This Row],[revenue]],FIND(" ",data_to_clean[[#This Row],[revenue]])))</f>
        <v>75.5</v>
      </c>
      <c r="G2471" t="str">
        <f>RIGHT(data_to_clean[[#This Row],[revenue]],LEN(data_to_clean[[#This Row],[revenue]])-FIND(" ",data_to_clean[[#This Row],[revenue]]))</f>
        <v>Million</v>
      </c>
      <c r="H2471" s="7">
        <f>VALUE(IF(data_to_clean[[#This Row],[multiplicity]]="Million",_xlfn.CONCAT(SUBSTITUTE(data_to_clean[[#This Row],[number]],".",""),"00000"),_xlfn.CONCAT(SUBSTITUTE(data_to_clean[[#This Row],[number]],".",""),"00000000")))</f>
        <v>75500000</v>
      </c>
      <c r="I2471" t="s">
        <v>9139</v>
      </c>
      <c r="J2471">
        <f>ROUND(VALUE(SUBSTITUTE(data_to_clean[[#This Row],[growth_%]],".",",")),0)</f>
        <v>161</v>
      </c>
      <c r="K2471" t="s">
        <v>187</v>
      </c>
      <c r="L2471">
        <v>580</v>
      </c>
      <c r="M2471">
        <v>143</v>
      </c>
      <c r="N2471">
        <v>2009</v>
      </c>
      <c r="O2471">
        <v>4</v>
      </c>
      <c r="P2471" t="s">
        <v>108</v>
      </c>
      <c r="Q2471" t="b">
        <f>AND(ISNUMBER(data_to_clean[[#This Row],[revenue_formatted]]),ISNUMBER(data_to_clean[[#This Row],[growth_formatted_%]]),ISNUMBER(data_to_clean[[#This Row],[workers]]),ISNUMBER(data_to_clean[[#This Row],[previous_workers]]),ISNUMBER(data_to_clean[[#This Row],[founded]]),ISNUMBER(data_to_clean[[#This Row],[yrs_on_list]]))</f>
        <v>1</v>
      </c>
    </row>
    <row r="2472" spans="1:17" x14ac:dyDescent="0.25">
      <c r="A2472">
        <v>2462</v>
      </c>
      <c r="B2472" t="s">
        <v>9140</v>
      </c>
      <c r="C2472" t="s">
        <v>3523</v>
      </c>
      <c r="D2472" t="str">
        <f>VLOOKUP(data_to_clean[[#This Row],[state]],abbreviation_table[],2,FALSE)</f>
        <v>South Dakota</v>
      </c>
      <c r="E2472" t="s">
        <v>1068</v>
      </c>
      <c r="F2472" t="str">
        <f>TRIM(LEFT(data_to_clean[[#This Row],[revenue]],FIND(" ",data_to_clean[[#This Row],[revenue]])))</f>
        <v>6.1</v>
      </c>
      <c r="G2472" t="str">
        <f>RIGHT(data_to_clean[[#This Row],[revenue]],LEN(data_to_clean[[#This Row],[revenue]])-FIND(" ",data_to_clean[[#This Row],[revenue]]))</f>
        <v>Million</v>
      </c>
      <c r="H2472" s="7">
        <f>VALUE(IF(data_to_clean[[#This Row],[multiplicity]]="Million",_xlfn.CONCAT(SUBSTITUTE(data_to_clean[[#This Row],[number]],".",""),"00000"),_xlfn.CONCAT(SUBSTITUTE(data_to_clean[[#This Row],[number]],".",""),"00000000")))</f>
        <v>6100000</v>
      </c>
      <c r="I2472" t="s">
        <v>9142</v>
      </c>
      <c r="J2472">
        <f>ROUND(VALUE(SUBSTITUTE(data_to_clean[[#This Row],[growth_%]],".",",")),0)</f>
        <v>161</v>
      </c>
      <c r="K2472" t="s">
        <v>218</v>
      </c>
      <c r="L2472">
        <v>6</v>
      </c>
      <c r="M2472">
        <v>3</v>
      </c>
      <c r="N2472">
        <v>2008</v>
      </c>
      <c r="O2472">
        <v>4</v>
      </c>
      <c r="P2472" t="s">
        <v>5080</v>
      </c>
      <c r="Q2472" t="b">
        <f>AND(ISNUMBER(data_to_clean[[#This Row],[revenue_formatted]]),ISNUMBER(data_to_clean[[#This Row],[growth_formatted_%]]),ISNUMBER(data_to_clean[[#This Row],[workers]]),ISNUMBER(data_to_clean[[#This Row],[previous_workers]]),ISNUMBER(data_to_clean[[#This Row],[founded]]),ISNUMBER(data_to_clean[[#This Row],[yrs_on_list]]))</f>
        <v>1</v>
      </c>
    </row>
    <row r="2473" spans="1:17" x14ac:dyDescent="0.25">
      <c r="A2473">
        <v>2463</v>
      </c>
      <c r="B2473" t="s">
        <v>9143</v>
      </c>
      <c r="C2473" t="s">
        <v>86</v>
      </c>
      <c r="D2473" t="str">
        <f>VLOOKUP(data_to_clean[[#This Row],[state]],abbreviation_table[],2,FALSE)</f>
        <v>Colorado</v>
      </c>
      <c r="E2473" t="s">
        <v>603</v>
      </c>
      <c r="F2473" t="str">
        <f>TRIM(LEFT(data_to_clean[[#This Row],[revenue]],FIND(" ",data_to_clean[[#This Row],[revenue]])))</f>
        <v>3.8</v>
      </c>
      <c r="G2473" t="str">
        <f>RIGHT(data_to_clean[[#This Row],[revenue]],LEN(data_to_clean[[#This Row],[revenue]])-FIND(" ",data_to_clean[[#This Row],[revenue]]))</f>
        <v>Million</v>
      </c>
      <c r="H2473" s="7">
        <f>VALUE(IF(data_to_clean[[#This Row],[multiplicity]]="Million",_xlfn.CONCAT(SUBSTITUTE(data_to_clean[[#This Row],[number]],".",""),"00000"),_xlfn.CONCAT(SUBSTITUTE(data_to_clean[[#This Row],[number]],".",""),"00000000")))</f>
        <v>3800000</v>
      </c>
      <c r="I2473" t="s">
        <v>9145</v>
      </c>
      <c r="J2473">
        <f>ROUND(VALUE(SUBSTITUTE(data_to_clean[[#This Row],[growth_%]],".",",")),0)</f>
        <v>161</v>
      </c>
      <c r="K2473" t="s">
        <v>18</v>
      </c>
      <c r="L2473">
        <v>33</v>
      </c>
      <c r="M2473">
        <v>14</v>
      </c>
      <c r="N2473">
        <v>2007</v>
      </c>
      <c r="O2473">
        <v>2</v>
      </c>
      <c r="P2473" t="s">
        <v>89</v>
      </c>
      <c r="Q2473" t="b">
        <f>AND(ISNUMBER(data_to_clean[[#This Row],[revenue_formatted]]),ISNUMBER(data_to_clean[[#This Row],[growth_formatted_%]]),ISNUMBER(data_to_clean[[#This Row],[workers]]),ISNUMBER(data_to_clean[[#This Row],[previous_workers]]),ISNUMBER(data_to_clean[[#This Row],[founded]]),ISNUMBER(data_to_clean[[#This Row],[yrs_on_list]]))</f>
        <v>1</v>
      </c>
    </row>
    <row r="2474" spans="1:17" x14ac:dyDescent="0.25">
      <c r="A2474">
        <v>2464</v>
      </c>
      <c r="B2474" t="s">
        <v>9146</v>
      </c>
      <c r="C2474" t="s">
        <v>503</v>
      </c>
      <c r="D2474" t="str">
        <f>VLOOKUP(data_to_clean[[#This Row],[state]],abbreviation_table[],2,FALSE)</f>
        <v>Illinois</v>
      </c>
      <c r="E2474" t="s">
        <v>4157</v>
      </c>
      <c r="F2474" t="str">
        <f>TRIM(LEFT(data_to_clean[[#This Row],[revenue]],FIND(" ",data_to_clean[[#This Row],[revenue]])))</f>
        <v>15</v>
      </c>
      <c r="G2474" t="str">
        <f>RIGHT(data_to_clean[[#This Row],[revenue]],LEN(data_to_clean[[#This Row],[revenue]])-FIND(" ",data_to_clean[[#This Row],[revenue]]))</f>
        <v>Million</v>
      </c>
      <c r="H2474" s="7">
        <f>VALUE(IF(data_to_clean[[#This Row],[multiplicity]]="Million",_xlfn.CONCAT(SUBSTITUTE(data_to_clean[[#This Row],[number]],".",""),"00000"),_xlfn.CONCAT(SUBSTITUTE(data_to_clean[[#This Row],[number]],".",""),"00000000")))</f>
        <v>1500000</v>
      </c>
      <c r="I2474" t="s">
        <v>9148</v>
      </c>
      <c r="J2474">
        <f>ROUND(VALUE(SUBSTITUTE(data_to_clean[[#This Row],[growth_%]],".",",")),0)</f>
        <v>161</v>
      </c>
      <c r="K2474" t="s">
        <v>324</v>
      </c>
      <c r="L2474">
        <v>25</v>
      </c>
      <c r="M2474">
        <v>17</v>
      </c>
      <c r="N2474">
        <v>1993</v>
      </c>
      <c r="O2474">
        <v>3</v>
      </c>
      <c r="P2474" t="s">
        <v>9149</v>
      </c>
      <c r="Q2474" t="b">
        <f>AND(ISNUMBER(data_to_clean[[#This Row],[revenue_formatted]]),ISNUMBER(data_to_clean[[#This Row],[growth_formatted_%]]),ISNUMBER(data_to_clean[[#This Row],[workers]]),ISNUMBER(data_to_clean[[#This Row],[previous_workers]]),ISNUMBER(data_to_clean[[#This Row],[founded]]),ISNUMBER(data_to_clean[[#This Row],[yrs_on_list]]))</f>
        <v>1</v>
      </c>
    </row>
    <row r="2475" spans="1:17" x14ac:dyDescent="0.25">
      <c r="A2475">
        <v>2465</v>
      </c>
      <c r="B2475" t="s">
        <v>9150</v>
      </c>
      <c r="C2475" t="s">
        <v>3523</v>
      </c>
      <c r="D2475" t="str">
        <f>VLOOKUP(data_to_clean[[#This Row],[state]],abbreviation_table[],2,FALSE)</f>
        <v>South Dakota</v>
      </c>
      <c r="E2475" t="s">
        <v>334</v>
      </c>
      <c r="F2475" t="str">
        <f>TRIM(LEFT(data_to_clean[[#This Row],[revenue]],FIND(" ",data_to_clean[[#This Row],[revenue]])))</f>
        <v>5.1</v>
      </c>
      <c r="G2475" t="str">
        <f>RIGHT(data_to_clean[[#This Row],[revenue]],LEN(data_to_clean[[#This Row],[revenue]])-FIND(" ",data_to_clean[[#This Row],[revenue]]))</f>
        <v>Million</v>
      </c>
      <c r="H2475" s="7">
        <f>VALUE(IF(data_to_clean[[#This Row],[multiplicity]]="Million",_xlfn.CONCAT(SUBSTITUTE(data_to_clean[[#This Row],[number]],".",""),"00000"),_xlfn.CONCAT(SUBSTITUTE(data_to_clean[[#This Row],[number]],".",""),"00000000")))</f>
        <v>5100000</v>
      </c>
      <c r="I2475" t="s">
        <v>9152</v>
      </c>
      <c r="J2475">
        <f>ROUND(VALUE(SUBSTITUTE(data_to_clean[[#This Row],[growth_%]],".",",")),0)</f>
        <v>161</v>
      </c>
      <c r="K2475" t="s">
        <v>107</v>
      </c>
      <c r="L2475">
        <v>28</v>
      </c>
      <c r="M2475">
        <v>17</v>
      </c>
      <c r="N2475">
        <v>1997</v>
      </c>
      <c r="O2475">
        <v>1</v>
      </c>
      <c r="P2475" t="s">
        <v>3526</v>
      </c>
      <c r="Q2475" t="b">
        <f>AND(ISNUMBER(data_to_clean[[#This Row],[revenue_formatted]]),ISNUMBER(data_to_clean[[#This Row],[growth_formatted_%]]),ISNUMBER(data_to_clean[[#This Row],[workers]]),ISNUMBER(data_to_clean[[#This Row],[previous_workers]]),ISNUMBER(data_to_clean[[#This Row],[founded]]),ISNUMBER(data_to_clean[[#This Row],[yrs_on_list]]))</f>
        <v>1</v>
      </c>
    </row>
    <row r="2476" spans="1:17" x14ac:dyDescent="0.25">
      <c r="A2476">
        <v>2466</v>
      </c>
      <c r="B2476" t="s">
        <v>9153</v>
      </c>
      <c r="C2476" t="s">
        <v>80</v>
      </c>
      <c r="D2476" t="str">
        <f>VLOOKUP(data_to_clean[[#This Row],[state]],abbreviation_table[],2,FALSE)</f>
        <v>California</v>
      </c>
      <c r="E2476" t="s">
        <v>9155</v>
      </c>
      <c r="F2476" t="str">
        <f>TRIM(LEFT(data_to_clean[[#This Row],[revenue]],FIND(" ",data_to_clean[[#This Row],[revenue]])))</f>
        <v>30.7</v>
      </c>
      <c r="G2476" t="str">
        <f>RIGHT(data_to_clean[[#This Row],[revenue]],LEN(data_to_clean[[#This Row],[revenue]])-FIND(" ",data_to_clean[[#This Row],[revenue]]))</f>
        <v>Million</v>
      </c>
      <c r="H2476" s="7">
        <f>VALUE(IF(data_to_clean[[#This Row],[multiplicity]]="Million",_xlfn.CONCAT(SUBSTITUTE(data_to_clean[[#This Row],[number]],".",""),"00000"),_xlfn.CONCAT(SUBSTITUTE(data_to_clean[[#This Row],[number]],".",""),"00000000")))</f>
        <v>30700000</v>
      </c>
      <c r="I2476" t="s">
        <v>9156</v>
      </c>
      <c r="J2476">
        <f>ROUND(VALUE(SUBSTITUTE(data_to_clean[[#This Row],[growth_%]],".",",")),0)</f>
        <v>161</v>
      </c>
      <c r="K2476" t="s">
        <v>233</v>
      </c>
      <c r="L2476">
        <v>85</v>
      </c>
      <c r="M2476">
        <v>40</v>
      </c>
      <c r="N2476">
        <v>2012</v>
      </c>
      <c r="O2476">
        <v>4</v>
      </c>
      <c r="P2476" t="s">
        <v>9157</v>
      </c>
      <c r="Q2476" t="b">
        <f>AND(ISNUMBER(data_to_clean[[#This Row],[revenue_formatted]]),ISNUMBER(data_to_clean[[#This Row],[growth_formatted_%]]),ISNUMBER(data_to_clean[[#This Row],[workers]]),ISNUMBER(data_to_clean[[#This Row],[previous_workers]]),ISNUMBER(data_to_clean[[#This Row],[founded]]),ISNUMBER(data_to_clean[[#This Row],[yrs_on_list]]))</f>
        <v>1</v>
      </c>
    </row>
    <row r="2477" spans="1:17" x14ac:dyDescent="0.25">
      <c r="A2477">
        <v>2467</v>
      </c>
      <c r="B2477" t="s">
        <v>9158</v>
      </c>
      <c r="C2477" t="s">
        <v>80</v>
      </c>
      <c r="D2477" t="str">
        <f>VLOOKUP(data_to_clean[[#This Row],[state]],abbreviation_table[],2,FALSE)</f>
        <v>California</v>
      </c>
      <c r="E2477" t="s">
        <v>1773</v>
      </c>
      <c r="F2477" t="str">
        <f>TRIM(LEFT(data_to_clean[[#This Row],[revenue]],FIND(" ",data_to_clean[[#This Row],[revenue]])))</f>
        <v>9.5</v>
      </c>
      <c r="G2477" t="str">
        <f>RIGHT(data_to_clean[[#This Row],[revenue]],LEN(data_to_clean[[#This Row],[revenue]])-FIND(" ",data_to_clean[[#This Row],[revenue]]))</f>
        <v>Million</v>
      </c>
      <c r="H2477" s="7">
        <f>VALUE(IF(data_to_clean[[#This Row],[multiplicity]]="Million",_xlfn.CONCAT(SUBSTITUTE(data_to_clean[[#This Row],[number]],".",""),"00000"),_xlfn.CONCAT(SUBSTITUTE(data_to_clean[[#This Row],[number]],".",""),"00000000")))</f>
        <v>9500000</v>
      </c>
      <c r="I2477" t="s">
        <v>9160</v>
      </c>
      <c r="J2477">
        <f>ROUND(VALUE(SUBSTITUTE(data_to_clean[[#This Row],[growth_%]],".",",")),0)</f>
        <v>161</v>
      </c>
      <c r="K2477" t="s">
        <v>33</v>
      </c>
      <c r="L2477">
        <v>100</v>
      </c>
      <c r="M2477">
        <v>42</v>
      </c>
      <c r="N2477">
        <v>2012</v>
      </c>
      <c r="O2477">
        <v>1</v>
      </c>
      <c r="P2477" t="s">
        <v>9161</v>
      </c>
      <c r="Q2477" t="b">
        <f>AND(ISNUMBER(data_to_clean[[#This Row],[revenue_formatted]]),ISNUMBER(data_to_clean[[#This Row],[growth_formatted_%]]),ISNUMBER(data_to_clean[[#This Row],[workers]]),ISNUMBER(data_to_clean[[#This Row],[previous_workers]]),ISNUMBER(data_to_clean[[#This Row],[founded]]),ISNUMBER(data_to_clean[[#This Row],[yrs_on_list]]))</f>
        <v>1</v>
      </c>
    </row>
    <row r="2478" spans="1:17" x14ac:dyDescent="0.25">
      <c r="A2478">
        <v>2468</v>
      </c>
      <c r="B2478" t="s">
        <v>9162</v>
      </c>
      <c r="C2478" t="s">
        <v>105</v>
      </c>
      <c r="D2478" t="str">
        <f>VLOOKUP(data_to_clean[[#This Row],[state]],abbreviation_table[],2,FALSE)</f>
        <v>New York</v>
      </c>
      <c r="E2478" t="s">
        <v>749</v>
      </c>
      <c r="F2478" t="str">
        <f>TRIM(LEFT(data_to_clean[[#This Row],[revenue]],FIND(" ",data_to_clean[[#This Row],[revenue]])))</f>
        <v>9.2</v>
      </c>
      <c r="G2478" t="str">
        <f>RIGHT(data_to_clean[[#This Row],[revenue]],LEN(data_to_clean[[#This Row],[revenue]])-FIND(" ",data_to_clean[[#This Row],[revenue]]))</f>
        <v>Million</v>
      </c>
      <c r="H2478" s="7">
        <f>VALUE(IF(data_to_clean[[#This Row],[multiplicity]]="Million",_xlfn.CONCAT(SUBSTITUTE(data_to_clean[[#This Row],[number]],".",""),"00000"),_xlfn.CONCAT(SUBSTITUTE(data_to_clean[[#This Row],[number]],".",""),"00000000")))</f>
        <v>9200000</v>
      </c>
      <c r="I2478" t="s">
        <v>9164</v>
      </c>
      <c r="J2478">
        <f>ROUND(VALUE(SUBSTITUTE(data_to_clean[[#This Row],[growth_%]],".",",")),0)</f>
        <v>161</v>
      </c>
      <c r="K2478" t="s">
        <v>55</v>
      </c>
      <c r="L2478">
        <v>22</v>
      </c>
      <c r="M2478">
        <v>11</v>
      </c>
      <c r="N2478">
        <v>2004</v>
      </c>
      <c r="O2478">
        <v>1</v>
      </c>
      <c r="P2478" t="s">
        <v>108</v>
      </c>
      <c r="Q2478" t="b">
        <f>AND(ISNUMBER(data_to_clean[[#This Row],[revenue_formatted]]),ISNUMBER(data_to_clean[[#This Row],[growth_formatted_%]]),ISNUMBER(data_to_clean[[#This Row],[workers]]),ISNUMBER(data_to_clean[[#This Row],[previous_workers]]),ISNUMBER(data_to_clean[[#This Row],[founded]]),ISNUMBER(data_to_clean[[#This Row],[yrs_on_list]]))</f>
        <v>1</v>
      </c>
    </row>
    <row r="2479" spans="1:17" x14ac:dyDescent="0.25">
      <c r="A2479">
        <v>2469</v>
      </c>
      <c r="B2479" t="s">
        <v>9165</v>
      </c>
      <c r="C2479" t="s">
        <v>22</v>
      </c>
      <c r="D2479" t="str">
        <f>VLOOKUP(data_to_clean[[#This Row],[state]],abbreviation_table[],2,FALSE)</f>
        <v>Tennessee</v>
      </c>
      <c r="E2479" t="s">
        <v>639</v>
      </c>
      <c r="F2479" t="str">
        <f>TRIM(LEFT(data_to_clean[[#This Row],[revenue]],FIND(" ",data_to_clean[[#This Row],[revenue]])))</f>
        <v>12.3</v>
      </c>
      <c r="G2479" t="str">
        <f>RIGHT(data_to_clean[[#This Row],[revenue]],LEN(data_to_clean[[#This Row],[revenue]])-FIND(" ",data_to_clean[[#This Row],[revenue]]))</f>
        <v>Million</v>
      </c>
      <c r="H2479" s="7">
        <f>VALUE(IF(data_to_clean[[#This Row],[multiplicity]]="Million",_xlfn.CONCAT(SUBSTITUTE(data_to_clean[[#This Row],[number]],".",""),"00000"),_xlfn.CONCAT(SUBSTITUTE(data_to_clean[[#This Row],[number]],".",""),"00000000")))</f>
        <v>12300000</v>
      </c>
      <c r="I2479" t="s">
        <v>9167</v>
      </c>
      <c r="J2479">
        <f>ROUND(VALUE(SUBSTITUTE(data_to_clean[[#This Row],[growth_%]],".",",")),0)</f>
        <v>161</v>
      </c>
      <c r="K2479" t="s">
        <v>297</v>
      </c>
      <c r="L2479">
        <v>30</v>
      </c>
      <c r="M2479">
        <v>14</v>
      </c>
      <c r="N2479">
        <v>2009</v>
      </c>
      <c r="O2479">
        <v>5</v>
      </c>
      <c r="P2479" t="s">
        <v>1024</v>
      </c>
      <c r="Q2479" t="b">
        <f>AND(ISNUMBER(data_to_clean[[#This Row],[revenue_formatted]]),ISNUMBER(data_to_clean[[#This Row],[growth_formatted_%]]),ISNUMBER(data_to_clean[[#This Row],[workers]]),ISNUMBER(data_to_clean[[#This Row],[previous_workers]]),ISNUMBER(data_to_clean[[#This Row],[founded]]),ISNUMBER(data_to_clean[[#This Row],[yrs_on_list]]))</f>
        <v>1</v>
      </c>
    </row>
    <row r="2480" spans="1:17" x14ac:dyDescent="0.25">
      <c r="A2480">
        <v>2470</v>
      </c>
      <c r="B2480" t="s">
        <v>9168</v>
      </c>
      <c r="C2480" t="s">
        <v>215</v>
      </c>
      <c r="D2480" t="str">
        <f>VLOOKUP(data_to_clean[[#This Row],[state]],abbreviation_table[],2,FALSE)</f>
        <v>North Carolina</v>
      </c>
      <c r="E2480" t="s">
        <v>5176</v>
      </c>
      <c r="F2480" t="str">
        <f>TRIM(LEFT(data_to_clean[[#This Row],[revenue]],FIND(" ",data_to_clean[[#This Row],[revenue]])))</f>
        <v>28.8</v>
      </c>
      <c r="G2480" t="str">
        <f>RIGHT(data_to_clean[[#This Row],[revenue]],LEN(data_to_clean[[#This Row],[revenue]])-FIND(" ",data_to_clean[[#This Row],[revenue]]))</f>
        <v>Million</v>
      </c>
      <c r="H2480" s="7">
        <f>VALUE(IF(data_to_clean[[#This Row],[multiplicity]]="Million",_xlfn.CONCAT(SUBSTITUTE(data_to_clean[[#This Row],[number]],".",""),"00000"),_xlfn.CONCAT(SUBSTITUTE(data_to_clean[[#This Row],[number]],".",""),"00000000")))</f>
        <v>28800000</v>
      </c>
      <c r="I2480" t="s">
        <v>9170</v>
      </c>
      <c r="J2480">
        <f>ROUND(VALUE(SUBSTITUTE(data_to_clean[[#This Row],[growth_%]],".",",")),0)</f>
        <v>160</v>
      </c>
      <c r="K2480" t="s">
        <v>336</v>
      </c>
      <c r="L2480">
        <v>30</v>
      </c>
      <c r="M2480">
        <v>15</v>
      </c>
      <c r="N2480">
        <v>2002</v>
      </c>
      <c r="O2480">
        <v>2</v>
      </c>
      <c r="P2480" t="s">
        <v>3633</v>
      </c>
      <c r="Q2480" t="b">
        <f>AND(ISNUMBER(data_to_clean[[#This Row],[revenue_formatted]]),ISNUMBER(data_to_clean[[#This Row],[growth_formatted_%]]),ISNUMBER(data_to_clean[[#This Row],[workers]]),ISNUMBER(data_to_clean[[#This Row],[previous_workers]]),ISNUMBER(data_to_clean[[#This Row],[founded]]),ISNUMBER(data_to_clean[[#This Row],[yrs_on_list]]))</f>
        <v>1</v>
      </c>
    </row>
    <row r="2481" spans="1:17" x14ac:dyDescent="0.25">
      <c r="A2481">
        <v>2471</v>
      </c>
      <c r="B2481" t="s">
        <v>9171</v>
      </c>
      <c r="C2481" t="s">
        <v>86</v>
      </c>
      <c r="D2481" t="str">
        <f>VLOOKUP(data_to_clean[[#This Row],[state]],abbreviation_table[],2,FALSE)</f>
        <v>Colorado</v>
      </c>
      <c r="E2481" t="s">
        <v>1231</v>
      </c>
      <c r="F2481" t="str">
        <f>TRIM(LEFT(data_to_clean[[#This Row],[revenue]],FIND(" ",data_to_clean[[#This Row],[revenue]])))</f>
        <v>8.5</v>
      </c>
      <c r="G2481" t="str">
        <f>RIGHT(data_to_clean[[#This Row],[revenue]],LEN(data_to_clean[[#This Row],[revenue]])-FIND(" ",data_to_clean[[#This Row],[revenue]]))</f>
        <v>Million</v>
      </c>
      <c r="H2481" s="7">
        <f>VALUE(IF(data_to_clean[[#This Row],[multiplicity]]="Million",_xlfn.CONCAT(SUBSTITUTE(data_to_clean[[#This Row],[number]],".",""),"00000"),_xlfn.CONCAT(SUBSTITUTE(data_to_clean[[#This Row],[number]],".",""),"00000000")))</f>
        <v>8500000</v>
      </c>
      <c r="I2481" t="s">
        <v>9173</v>
      </c>
      <c r="J2481">
        <f>ROUND(VALUE(SUBSTITUTE(data_to_clean[[#This Row],[growth_%]],".",",")),0)</f>
        <v>160</v>
      </c>
      <c r="K2481" t="s">
        <v>1041</v>
      </c>
      <c r="L2481">
        <v>57</v>
      </c>
      <c r="M2481">
        <v>20</v>
      </c>
      <c r="N2481">
        <v>2013</v>
      </c>
      <c r="O2481">
        <v>2</v>
      </c>
      <c r="P2481" t="s">
        <v>2278</v>
      </c>
      <c r="Q2481" t="b">
        <f>AND(ISNUMBER(data_to_clean[[#This Row],[revenue_formatted]]),ISNUMBER(data_to_clean[[#This Row],[growth_formatted_%]]),ISNUMBER(data_to_clean[[#This Row],[workers]]),ISNUMBER(data_to_clean[[#This Row],[previous_workers]]),ISNUMBER(data_to_clean[[#This Row],[founded]]),ISNUMBER(data_to_clean[[#This Row],[yrs_on_list]]))</f>
        <v>1</v>
      </c>
    </row>
    <row r="2482" spans="1:17" x14ac:dyDescent="0.25">
      <c r="A2482">
        <v>2472</v>
      </c>
      <c r="B2482" t="s">
        <v>9174</v>
      </c>
      <c r="C2482" t="s">
        <v>80</v>
      </c>
      <c r="D2482" t="str">
        <f>VLOOKUP(data_to_clean[[#This Row],[state]],abbreviation_table[],2,FALSE)</f>
        <v>California</v>
      </c>
      <c r="E2482" t="s">
        <v>603</v>
      </c>
      <c r="F2482" t="str">
        <f>TRIM(LEFT(data_to_clean[[#This Row],[revenue]],FIND(" ",data_to_clean[[#This Row],[revenue]])))</f>
        <v>3.8</v>
      </c>
      <c r="G2482" t="str">
        <f>RIGHT(data_to_clean[[#This Row],[revenue]],LEN(data_to_clean[[#This Row],[revenue]])-FIND(" ",data_to_clean[[#This Row],[revenue]]))</f>
        <v>Million</v>
      </c>
      <c r="H2482" s="7">
        <f>VALUE(IF(data_to_clean[[#This Row],[multiplicity]]="Million",_xlfn.CONCAT(SUBSTITUTE(data_to_clean[[#This Row],[number]],".",""),"00000"),_xlfn.CONCAT(SUBSTITUTE(data_to_clean[[#This Row],[number]],".",""),"00000000")))</f>
        <v>3800000</v>
      </c>
      <c r="I2482" t="s">
        <v>9176</v>
      </c>
      <c r="J2482">
        <f>ROUND(VALUE(SUBSTITUTE(data_to_clean[[#This Row],[growth_%]],".",",")),0)</f>
        <v>160</v>
      </c>
      <c r="K2482" t="s">
        <v>271</v>
      </c>
      <c r="L2482">
        <v>20</v>
      </c>
      <c r="M2482">
        <v>10</v>
      </c>
      <c r="N2482">
        <v>2012</v>
      </c>
      <c r="O2482">
        <v>1</v>
      </c>
      <c r="P2482" t="s">
        <v>163</v>
      </c>
      <c r="Q2482" t="b">
        <f>AND(ISNUMBER(data_to_clean[[#This Row],[revenue_formatted]]),ISNUMBER(data_to_clean[[#This Row],[growth_formatted_%]]),ISNUMBER(data_to_clean[[#This Row],[workers]]),ISNUMBER(data_to_clean[[#This Row],[previous_workers]]),ISNUMBER(data_to_clean[[#This Row],[founded]]),ISNUMBER(data_to_clean[[#This Row],[yrs_on_list]]))</f>
        <v>1</v>
      </c>
    </row>
    <row r="2483" spans="1:17" x14ac:dyDescent="0.25">
      <c r="A2483">
        <v>2473</v>
      </c>
      <c r="B2483" t="s">
        <v>9177</v>
      </c>
      <c r="C2483" t="s">
        <v>80</v>
      </c>
      <c r="D2483" t="str">
        <f>VLOOKUP(data_to_clean[[#This Row],[state]],abbreviation_table[],2,FALSE)</f>
        <v>California</v>
      </c>
      <c r="E2483" t="s">
        <v>7675</v>
      </c>
      <c r="F2483" t="str">
        <f>TRIM(LEFT(data_to_clean[[#This Row],[revenue]],FIND(" ",data_to_clean[[#This Row],[revenue]])))</f>
        <v>10.8</v>
      </c>
      <c r="G2483" t="str">
        <f>RIGHT(data_to_clean[[#This Row],[revenue]],LEN(data_to_clean[[#This Row],[revenue]])-FIND(" ",data_to_clean[[#This Row],[revenue]]))</f>
        <v>Million</v>
      </c>
      <c r="H2483" s="7">
        <f>VALUE(IF(data_to_clean[[#This Row],[multiplicity]]="Million",_xlfn.CONCAT(SUBSTITUTE(data_to_clean[[#This Row],[number]],".",""),"00000"),_xlfn.CONCAT(SUBSTITUTE(data_to_clean[[#This Row],[number]],".",""),"00000000")))</f>
        <v>10800000</v>
      </c>
      <c r="I2483" t="s">
        <v>9179</v>
      </c>
      <c r="J2483">
        <f>ROUND(VALUE(SUBSTITUTE(data_to_clean[[#This Row],[growth_%]],".",",")),0)</f>
        <v>160</v>
      </c>
      <c r="K2483" t="s">
        <v>33</v>
      </c>
      <c r="L2483">
        <v>350</v>
      </c>
      <c r="M2483">
        <v>50</v>
      </c>
      <c r="N2483">
        <v>2014</v>
      </c>
      <c r="O2483">
        <v>1</v>
      </c>
      <c r="P2483" t="s">
        <v>9180</v>
      </c>
      <c r="Q2483" t="b">
        <f>AND(ISNUMBER(data_to_clean[[#This Row],[revenue_formatted]]),ISNUMBER(data_to_clean[[#This Row],[growth_formatted_%]]),ISNUMBER(data_to_clean[[#This Row],[workers]]),ISNUMBER(data_to_clean[[#This Row],[previous_workers]]),ISNUMBER(data_to_clean[[#This Row],[founded]]),ISNUMBER(data_to_clean[[#This Row],[yrs_on_list]]))</f>
        <v>1</v>
      </c>
    </row>
    <row r="2484" spans="1:17" x14ac:dyDescent="0.25">
      <c r="A2484">
        <v>2474</v>
      </c>
      <c r="B2484" t="s">
        <v>9181</v>
      </c>
      <c r="C2484" t="s">
        <v>503</v>
      </c>
      <c r="D2484" t="str">
        <f>VLOOKUP(data_to_clean[[#This Row],[state]],abbreviation_table[],2,FALSE)</f>
        <v>Illinois</v>
      </c>
      <c r="E2484" t="s">
        <v>493</v>
      </c>
      <c r="F2484" t="str">
        <f>TRIM(LEFT(data_to_clean[[#This Row],[revenue]],FIND(" ",data_to_clean[[#This Row],[revenue]])))</f>
        <v>3.9</v>
      </c>
      <c r="G2484" t="str">
        <f>RIGHT(data_to_clean[[#This Row],[revenue]],LEN(data_to_clean[[#This Row],[revenue]])-FIND(" ",data_to_clean[[#This Row],[revenue]]))</f>
        <v>Million</v>
      </c>
      <c r="H2484" s="7">
        <f>VALUE(IF(data_to_clean[[#This Row],[multiplicity]]="Million",_xlfn.CONCAT(SUBSTITUTE(data_to_clean[[#This Row],[number]],".",""),"00000"),_xlfn.CONCAT(SUBSTITUTE(data_to_clean[[#This Row],[number]],".",""),"00000000")))</f>
        <v>3900000</v>
      </c>
      <c r="I2484" t="s">
        <v>9183</v>
      </c>
      <c r="J2484">
        <f>ROUND(VALUE(SUBSTITUTE(data_to_clean[[#This Row],[growth_%]],".",",")),0)</f>
        <v>160</v>
      </c>
      <c r="K2484" t="s">
        <v>156</v>
      </c>
      <c r="L2484">
        <v>33</v>
      </c>
      <c r="M2484">
        <v>14</v>
      </c>
      <c r="N2484">
        <v>2008</v>
      </c>
      <c r="O2484">
        <v>3</v>
      </c>
      <c r="P2484" t="s">
        <v>7781</v>
      </c>
      <c r="Q2484" t="b">
        <f>AND(ISNUMBER(data_to_clean[[#This Row],[revenue_formatted]]),ISNUMBER(data_to_clean[[#This Row],[growth_formatted_%]]),ISNUMBER(data_to_clean[[#This Row],[workers]]),ISNUMBER(data_to_clean[[#This Row],[previous_workers]]),ISNUMBER(data_to_clean[[#This Row],[founded]]),ISNUMBER(data_to_clean[[#This Row],[yrs_on_list]]))</f>
        <v>1</v>
      </c>
    </row>
    <row r="2485" spans="1:17" x14ac:dyDescent="0.25">
      <c r="A2485">
        <v>2475</v>
      </c>
      <c r="B2485" t="s">
        <v>9184</v>
      </c>
      <c r="C2485" t="s">
        <v>341</v>
      </c>
      <c r="D2485" t="str">
        <f>VLOOKUP(data_to_clean[[#This Row],[state]],abbreviation_table[],2,FALSE)</f>
        <v>Massachusetts</v>
      </c>
      <c r="E2485" t="s">
        <v>255</v>
      </c>
      <c r="F2485" t="str">
        <f>TRIM(LEFT(data_to_clean[[#This Row],[revenue]],FIND(" ",data_to_clean[[#This Row],[revenue]])))</f>
        <v>15.2</v>
      </c>
      <c r="G2485" t="str">
        <f>RIGHT(data_to_clean[[#This Row],[revenue]],LEN(data_to_clean[[#This Row],[revenue]])-FIND(" ",data_to_clean[[#This Row],[revenue]]))</f>
        <v>Million</v>
      </c>
      <c r="H2485" s="7">
        <f>VALUE(IF(data_to_clean[[#This Row],[multiplicity]]="Million",_xlfn.CONCAT(SUBSTITUTE(data_to_clean[[#This Row],[number]],".",""),"00000"),_xlfn.CONCAT(SUBSTITUTE(data_to_clean[[#This Row],[number]],".",""),"00000000")))</f>
        <v>15200000</v>
      </c>
      <c r="I2485" t="s">
        <v>9186</v>
      </c>
      <c r="J2485">
        <f>ROUND(VALUE(SUBSTITUTE(data_to_clean[[#This Row],[growth_%]],".",",")),0)</f>
        <v>160</v>
      </c>
      <c r="K2485" t="s">
        <v>329</v>
      </c>
      <c r="L2485">
        <v>18</v>
      </c>
      <c r="M2485">
        <v>9</v>
      </c>
      <c r="N2485">
        <v>2007</v>
      </c>
      <c r="O2485">
        <v>4</v>
      </c>
      <c r="P2485" t="s">
        <v>9187</v>
      </c>
      <c r="Q2485" t="b">
        <f>AND(ISNUMBER(data_to_clean[[#This Row],[revenue_formatted]]),ISNUMBER(data_to_clean[[#This Row],[growth_formatted_%]]),ISNUMBER(data_to_clean[[#This Row],[workers]]),ISNUMBER(data_to_clean[[#This Row],[previous_workers]]),ISNUMBER(data_to_clean[[#This Row],[founded]]),ISNUMBER(data_to_clean[[#This Row],[yrs_on_list]]))</f>
        <v>1</v>
      </c>
    </row>
    <row r="2486" spans="1:17" x14ac:dyDescent="0.25">
      <c r="A2486">
        <v>2476</v>
      </c>
      <c r="B2486" t="s">
        <v>9188</v>
      </c>
      <c r="C2486" t="s">
        <v>30</v>
      </c>
      <c r="D2486" t="str">
        <f>VLOOKUP(data_to_clean[[#This Row],[state]],abbreviation_table[],2,FALSE)</f>
        <v>Texas</v>
      </c>
      <c r="E2486" t="s">
        <v>301</v>
      </c>
      <c r="F2486" t="str">
        <f>TRIM(LEFT(data_to_clean[[#This Row],[revenue]],FIND(" ",data_to_clean[[#This Row],[revenue]])))</f>
        <v>7.1</v>
      </c>
      <c r="G2486" t="str">
        <f>RIGHT(data_to_clean[[#This Row],[revenue]],LEN(data_to_clean[[#This Row],[revenue]])-FIND(" ",data_to_clean[[#This Row],[revenue]]))</f>
        <v>Million</v>
      </c>
      <c r="H2486" s="7">
        <f>VALUE(IF(data_to_clean[[#This Row],[multiplicity]]="Million",_xlfn.CONCAT(SUBSTITUTE(data_to_clean[[#This Row],[number]],".",""),"00000"),_xlfn.CONCAT(SUBSTITUTE(data_to_clean[[#This Row],[number]],".",""),"00000000")))</f>
        <v>7100000</v>
      </c>
      <c r="I2486" t="s">
        <v>9190</v>
      </c>
      <c r="J2486">
        <f>ROUND(VALUE(SUBSTITUTE(data_to_clean[[#This Row],[growth_%]],".",",")),0)</f>
        <v>160</v>
      </c>
      <c r="K2486" t="s">
        <v>18</v>
      </c>
      <c r="L2486">
        <v>46</v>
      </c>
      <c r="M2486">
        <v>35</v>
      </c>
      <c r="N2486">
        <v>2009</v>
      </c>
      <c r="O2486">
        <v>2</v>
      </c>
      <c r="P2486" t="s">
        <v>707</v>
      </c>
      <c r="Q2486" t="b">
        <f>AND(ISNUMBER(data_to_clean[[#This Row],[revenue_formatted]]),ISNUMBER(data_to_clean[[#This Row],[growth_formatted_%]]),ISNUMBER(data_to_clean[[#This Row],[workers]]),ISNUMBER(data_to_clean[[#This Row],[previous_workers]]),ISNUMBER(data_to_clean[[#This Row],[founded]]),ISNUMBER(data_to_clean[[#This Row],[yrs_on_list]]))</f>
        <v>1</v>
      </c>
    </row>
    <row r="2487" spans="1:17" x14ac:dyDescent="0.25">
      <c r="A2487">
        <v>2477</v>
      </c>
      <c r="B2487" t="s">
        <v>9191</v>
      </c>
      <c r="C2487" t="s">
        <v>243</v>
      </c>
      <c r="D2487" t="str">
        <f>VLOOKUP(data_to_clean[[#This Row],[state]],abbreviation_table[],2,FALSE)</f>
        <v>Maryland</v>
      </c>
      <c r="E2487" t="s">
        <v>1473</v>
      </c>
      <c r="F2487" t="str">
        <f>TRIM(LEFT(data_to_clean[[#This Row],[revenue]],FIND(" ",data_to_clean[[#This Row],[revenue]])))</f>
        <v>5</v>
      </c>
      <c r="G2487" t="str">
        <f>RIGHT(data_to_clean[[#This Row],[revenue]],LEN(data_to_clean[[#This Row],[revenue]])-FIND(" ",data_to_clean[[#This Row],[revenue]]))</f>
        <v>Million</v>
      </c>
      <c r="H2487" s="7">
        <f>VALUE(IF(data_to_clean[[#This Row],[multiplicity]]="Million",_xlfn.CONCAT(SUBSTITUTE(data_to_clean[[#This Row],[number]],".",""),"00000"),_xlfn.CONCAT(SUBSTITUTE(data_to_clean[[#This Row],[number]],".",""),"00000000")))</f>
        <v>500000</v>
      </c>
      <c r="I2487" t="s">
        <v>9193</v>
      </c>
      <c r="J2487">
        <f>ROUND(VALUE(SUBSTITUTE(data_to_clean[[#This Row],[growth_%]],".",",")),0)</f>
        <v>159</v>
      </c>
      <c r="K2487" t="s">
        <v>271</v>
      </c>
      <c r="L2487">
        <v>12</v>
      </c>
      <c r="M2487">
        <v>4</v>
      </c>
      <c r="N2487">
        <v>2014</v>
      </c>
      <c r="O2487">
        <v>1</v>
      </c>
      <c r="P2487" t="s">
        <v>948</v>
      </c>
      <c r="Q2487" t="b">
        <f>AND(ISNUMBER(data_to_clean[[#This Row],[revenue_formatted]]),ISNUMBER(data_to_clean[[#This Row],[growth_formatted_%]]),ISNUMBER(data_to_clean[[#This Row],[workers]]),ISNUMBER(data_to_clean[[#This Row],[previous_workers]]),ISNUMBER(data_to_clean[[#This Row],[founded]]),ISNUMBER(data_to_clean[[#This Row],[yrs_on_list]]))</f>
        <v>1</v>
      </c>
    </row>
    <row r="2488" spans="1:17" x14ac:dyDescent="0.25">
      <c r="A2488">
        <v>2478</v>
      </c>
      <c r="B2488" t="s">
        <v>9194</v>
      </c>
      <c r="C2488" t="s">
        <v>341</v>
      </c>
      <c r="D2488" t="str">
        <f>VLOOKUP(data_to_clean[[#This Row],[state]],abbreviation_table[],2,FALSE)</f>
        <v>Massachusetts</v>
      </c>
      <c r="E2488" t="s">
        <v>934</v>
      </c>
      <c r="F2488" t="str">
        <f>TRIM(LEFT(data_to_clean[[#This Row],[revenue]],FIND(" ",data_to_clean[[#This Row],[revenue]])))</f>
        <v>12.7</v>
      </c>
      <c r="G2488" t="str">
        <f>RIGHT(data_to_clean[[#This Row],[revenue]],LEN(data_to_clean[[#This Row],[revenue]])-FIND(" ",data_to_clean[[#This Row],[revenue]]))</f>
        <v>Million</v>
      </c>
      <c r="H2488" s="7">
        <f>VALUE(IF(data_to_clean[[#This Row],[multiplicity]]="Million",_xlfn.CONCAT(SUBSTITUTE(data_to_clean[[#This Row],[number]],".",""),"00000"),_xlfn.CONCAT(SUBSTITUTE(data_to_clean[[#This Row],[number]],".",""),"00000000")))</f>
        <v>12700000</v>
      </c>
      <c r="I2488" t="s">
        <v>9196</v>
      </c>
      <c r="J2488">
        <f>ROUND(VALUE(SUBSTITUTE(data_to_clean[[#This Row],[growth_%]],".",",")),0)</f>
        <v>159</v>
      </c>
      <c r="K2488" t="s">
        <v>297</v>
      </c>
      <c r="L2488">
        <v>80</v>
      </c>
      <c r="M2488">
        <v>30</v>
      </c>
      <c r="N2488">
        <v>2011</v>
      </c>
      <c r="O2488">
        <v>2</v>
      </c>
      <c r="P2488" t="s">
        <v>9197</v>
      </c>
      <c r="Q2488" t="b">
        <f>AND(ISNUMBER(data_to_clean[[#This Row],[revenue_formatted]]),ISNUMBER(data_to_clean[[#This Row],[growth_formatted_%]]),ISNUMBER(data_to_clean[[#This Row],[workers]]),ISNUMBER(data_to_clean[[#This Row],[previous_workers]]),ISNUMBER(data_to_clean[[#This Row],[founded]]),ISNUMBER(data_to_clean[[#This Row],[yrs_on_list]]))</f>
        <v>1</v>
      </c>
    </row>
    <row r="2489" spans="1:17" x14ac:dyDescent="0.25">
      <c r="A2489">
        <v>2479</v>
      </c>
      <c r="B2489" t="s">
        <v>9198</v>
      </c>
      <c r="C2489" t="s">
        <v>974</v>
      </c>
      <c r="D2489" t="str">
        <f>VLOOKUP(data_to_clean[[#This Row],[state]],abbreviation_table[],2,FALSE)</f>
        <v>District of Columbia</v>
      </c>
      <c r="E2489" t="s">
        <v>142</v>
      </c>
      <c r="F2489" t="str">
        <f>TRIM(LEFT(data_to_clean[[#This Row],[revenue]],FIND(" ",data_to_clean[[#This Row],[revenue]])))</f>
        <v>10.2</v>
      </c>
      <c r="G2489" t="str">
        <f>RIGHT(data_to_clean[[#This Row],[revenue]],LEN(data_to_clean[[#This Row],[revenue]])-FIND(" ",data_to_clean[[#This Row],[revenue]]))</f>
        <v>Million</v>
      </c>
      <c r="H2489" s="7">
        <f>VALUE(IF(data_to_clean[[#This Row],[multiplicity]]="Million",_xlfn.CONCAT(SUBSTITUTE(data_to_clean[[#This Row],[number]],".",""),"00000"),_xlfn.CONCAT(SUBSTITUTE(data_to_clean[[#This Row],[number]],".",""),"00000000")))</f>
        <v>10200000</v>
      </c>
      <c r="I2489" t="s">
        <v>9200</v>
      </c>
      <c r="J2489">
        <f>ROUND(VALUE(SUBSTITUTE(data_to_clean[[#This Row],[growth_%]],".",",")),0)</f>
        <v>159</v>
      </c>
      <c r="K2489" t="s">
        <v>181</v>
      </c>
      <c r="L2489">
        <v>82</v>
      </c>
      <c r="M2489">
        <v>14</v>
      </c>
      <c r="N2489">
        <v>2006</v>
      </c>
      <c r="O2489">
        <v>5</v>
      </c>
      <c r="P2489" t="s">
        <v>976</v>
      </c>
      <c r="Q2489" t="b">
        <f>AND(ISNUMBER(data_to_clean[[#This Row],[revenue_formatted]]),ISNUMBER(data_to_clean[[#This Row],[growth_formatted_%]]),ISNUMBER(data_to_clean[[#This Row],[workers]]),ISNUMBER(data_to_clean[[#This Row],[previous_workers]]),ISNUMBER(data_to_clean[[#This Row],[founded]]),ISNUMBER(data_to_clean[[#This Row],[yrs_on_list]]))</f>
        <v>1</v>
      </c>
    </row>
    <row r="2490" spans="1:17" x14ac:dyDescent="0.25">
      <c r="A2490">
        <v>2480</v>
      </c>
      <c r="B2490" t="s">
        <v>9201</v>
      </c>
      <c r="C2490" t="s">
        <v>243</v>
      </c>
      <c r="D2490" t="str">
        <f>VLOOKUP(data_to_clean[[#This Row],[state]],abbreviation_table[],2,FALSE)</f>
        <v>Maryland</v>
      </c>
      <c r="E2490" t="s">
        <v>896</v>
      </c>
      <c r="F2490" t="str">
        <f>TRIM(LEFT(data_to_clean[[#This Row],[revenue]],FIND(" ",data_to_clean[[#This Row],[revenue]])))</f>
        <v>10.3</v>
      </c>
      <c r="G2490" t="str">
        <f>RIGHT(data_to_clean[[#This Row],[revenue]],LEN(data_to_clean[[#This Row],[revenue]])-FIND(" ",data_to_clean[[#This Row],[revenue]]))</f>
        <v>Million</v>
      </c>
      <c r="H2490" s="7">
        <f>VALUE(IF(data_to_clean[[#This Row],[multiplicity]]="Million",_xlfn.CONCAT(SUBSTITUTE(data_to_clean[[#This Row],[number]],".",""),"00000"),_xlfn.CONCAT(SUBSTITUTE(data_to_clean[[#This Row],[number]],".",""),"00000000")))</f>
        <v>10300000</v>
      </c>
      <c r="I2490" t="s">
        <v>9203</v>
      </c>
      <c r="J2490">
        <f>ROUND(VALUE(SUBSTITUTE(data_to_clean[[#This Row],[growth_%]],".",",")),0)</f>
        <v>159</v>
      </c>
      <c r="K2490" t="s">
        <v>156</v>
      </c>
      <c r="L2490">
        <v>43</v>
      </c>
      <c r="M2490">
        <v>19</v>
      </c>
      <c r="N2490">
        <v>2000</v>
      </c>
      <c r="O2490">
        <v>6</v>
      </c>
      <c r="P2490" t="s">
        <v>1270</v>
      </c>
      <c r="Q2490" t="b">
        <f>AND(ISNUMBER(data_to_clean[[#This Row],[revenue_formatted]]),ISNUMBER(data_to_clean[[#This Row],[growth_formatted_%]]),ISNUMBER(data_to_clean[[#This Row],[workers]]),ISNUMBER(data_to_clean[[#This Row],[previous_workers]]),ISNUMBER(data_to_clean[[#This Row],[founded]]),ISNUMBER(data_to_clean[[#This Row],[yrs_on_list]]))</f>
        <v>1</v>
      </c>
    </row>
    <row r="2491" spans="1:17" x14ac:dyDescent="0.25">
      <c r="A2491">
        <v>2481</v>
      </c>
      <c r="B2491" t="s">
        <v>9204</v>
      </c>
      <c r="C2491" t="s">
        <v>860</v>
      </c>
      <c r="D2491" t="str">
        <f>VLOOKUP(data_to_clean[[#This Row],[state]],abbreviation_table[],2,FALSE)</f>
        <v>Indiana</v>
      </c>
      <c r="E2491" t="s">
        <v>8878</v>
      </c>
      <c r="F2491" t="str">
        <f>TRIM(LEFT(data_to_clean[[#This Row],[revenue]],FIND(" ",data_to_clean[[#This Row],[revenue]])))</f>
        <v>19.2</v>
      </c>
      <c r="G2491" t="str">
        <f>RIGHT(data_to_clean[[#This Row],[revenue]],LEN(data_to_clean[[#This Row],[revenue]])-FIND(" ",data_to_clean[[#This Row],[revenue]]))</f>
        <v>Million</v>
      </c>
      <c r="H2491" s="7">
        <f>VALUE(IF(data_to_clean[[#This Row],[multiplicity]]="Million",_xlfn.CONCAT(SUBSTITUTE(data_to_clean[[#This Row],[number]],".",""),"00000"),_xlfn.CONCAT(SUBSTITUTE(data_to_clean[[#This Row],[number]],".",""),"00000000")))</f>
        <v>19200000</v>
      </c>
      <c r="I2491" t="s">
        <v>9206</v>
      </c>
      <c r="J2491">
        <f>ROUND(VALUE(SUBSTITUTE(data_to_clean[[#This Row],[growth_%]],".",",")),0)</f>
        <v>159</v>
      </c>
      <c r="K2491" t="s">
        <v>336</v>
      </c>
      <c r="L2491">
        <v>65</v>
      </c>
      <c r="M2491">
        <v>45</v>
      </c>
      <c r="N2491">
        <v>1997</v>
      </c>
      <c r="O2491">
        <v>2</v>
      </c>
      <c r="P2491" t="s">
        <v>553</v>
      </c>
      <c r="Q2491" t="b">
        <f>AND(ISNUMBER(data_to_clean[[#This Row],[revenue_formatted]]),ISNUMBER(data_to_clean[[#This Row],[growth_formatted_%]]),ISNUMBER(data_to_clean[[#This Row],[workers]]),ISNUMBER(data_to_clean[[#This Row],[previous_workers]]),ISNUMBER(data_to_clean[[#This Row],[founded]]),ISNUMBER(data_to_clean[[#This Row],[yrs_on_list]]))</f>
        <v>1</v>
      </c>
    </row>
    <row r="2492" spans="1:17" x14ac:dyDescent="0.25">
      <c r="A2492">
        <v>2482</v>
      </c>
      <c r="B2492" t="s">
        <v>9207</v>
      </c>
      <c r="C2492" t="s">
        <v>52</v>
      </c>
      <c r="D2492" t="str">
        <f>VLOOKUP(data_to_clean[[#This Row],[state]],abbreviation_table[],2,FALSE)</f>
        <v>Florida</v>
      </c>
      <c r="E2492" t="s">
        <v>135</v>
      </c>
      <c r="F2492" t="str">
        <f>TRIM(LEFT(data_to_clean[[#This Row],[revenue]],FIND(" ",data_to_clean[[#This Row],[revenue]])))</f>
        <v>9.6</v>
      </c>
      <c r="G2492" t="str">
        <f>RIGHT(data_to_clean[[#This Row],[revenue]],LEN(data_to_clean[[#This Row],[revenue]])-FIND(" ",data_to_clean[[#This Row],[revenue]]))</f>
        <v>Million</v>
      </c>
      <c r="H2492" s="7">
        <f>VALUE(IF(data_to_clean[[#This Row],[multiplicity]]="Million",_xlfn.CONCAT(SUBSTITUTE(data_to_clean[[#This Row],[number]],".",""),"00000"),_xlfn.CONCAT(SUBSTITUTE(data_to_clean[[#This Row],[number]],".",""),"00000000")))</f>
        <v>9600000</v>
      </c>
      <c r="I2492" t="s">
        <v>9209</v>
      </c>
      <c r="J2492">
        <f>ROUND(VALUE(SUBSTITUTE(data_to_clean[[#This Row],[growth_%]],".",",")),0)</f>
        <v>159</v>
      </c>
      <c r="K2492" t="s">
        <v>211</v>
      </c>
      <c r="L2492">
        <v>38</v>
      </c>
      <c r="M2492">
        <v>21</v>
      </c>
      <c r="N2492">
        <v>1992</v>
      </c>
      <c r="O2492">
        <v>1</v>
      </c>
      <c r="P2492" t="s">
        <v>2985</v>
      </c>
      <c r="Q2492" t="b">
        <f>AND(ISNUMBER(data_to_clean[[#This Row],[revenue_formatted]]),ISNUMBER(data_to_clean[[#This Row],[growth_formatted_%]]),ISNUMBER(data_to_clean[[#This Row],[workers]]),ISNUMBER(data_to_clean[[#This Row],[previous_workers]]),ISNUMBER(data_to_clean[[#This Row],[founded]]),ISNUMBER(data_to_clean[[#This Row],[yrs_on_list]]))</f>
        <v>1</v>
      </c>
    </row>
    <row r="2493" spans="1:17" x14ac:dyDescent="0.25">
      <c r="A2493">
        <v>2483</v>
      </c>
      <c r="B2493" t="s">
        <v>9210</v>
      </c>
      <c r="C2493" t="s">
        <v>80</v>
      </c>
      <c r="D2493" t="str">
        <f>VLOOKUP(data_to_clean[[#This Row],[state]],abbreviation_table[],2,FALSE)</f>
        <v>California</v>
      </c>
      <c r="E2493" t="s">
        <v>301</v>
      </c>
      <c r="F2493" t="str">
        <f>TRIM(LEFT(data_to_clean[[#This Row],[revenue]],FIND(" ",data_to_clean[[#This Row],[revenue]])))</f>
        <v>7.1</v>
      </c>
      <c r="G2493" t="str">
        <f>RIGHT(data_to_clean[[#This Row],[revenue]],LEN(data_to_clean[[#This Row],[revenue]])-FIND(" ",data_to_clean[[#This Row],[revenue]]))</f>
        <v>Million</v>
      </c>
      <c r="H2493" s="7">
        <f>VALUE(IF(data_to_clean[[#This Row],[multiplicity]]="Million",_xlfn.CONCAT(SUBSTITUTE(data_to_clean[[#This Row],[number]],".",""),"00000"),_xlfn.CONCAT(SUBSTITUTE(data_to_clean[[#This Row],[number]],".",""),"00000000")))</f>
        <v>7100000</v>
      </c>
      <c r="I2493" t="s">
        <v>9212</v>
      </c>
      <c r="J2493">
        <f>ROUND(VALUE(SUBSTITUTE(data_to_clean[[#This Row],[growth_%]],".",",")),0)</f>
        <v>159</v>
      </c>
      <c r="K2493" t="s">
        <v>1041</v>
      </c>
      <c r="L2493">
        <v>33</v>
      </c>
      <c r="M2493">
        <v>25</v>
      </c>
      <c r="N2493">
        <v>2014</v>
      </c>
      <c r="O2493">
        <v>2</v>
      </c>
      <c r="P2493" t="s">
        <v>132</v>
      </c>
      <c r="Q2493" t="b">
        <f>AND(ISNUMBER(data_to_clean[[#This Row],[revenue_formatted]]),ISNUMBER(data_to_clean[[#This Row],[growth_formatted_%]]),ISNUMBER(data_to_clean[[#This Row],[workers]]),ISNUMBER(data_to_clean[[#This Row],[previous_workers]]),ISNUMBER(data_to_clean[[#This Row],[founded]]),ISNUMBER(data_to_clean[[#This Row],[yrs_on_list]]))</f>
        <v>1</v>
      </c>
    </row>
    <row r="2494" spans="1:17" x14ac:dyDescent="0.25">
      <c r="A2494">
        <v>2484</v>
      </c>
      <c r="B2494" t="s">
        <v>9213</v>
      </c>
      <c r="C2494" t="s">
        <v>59</v>
      </c>
      <c r="D2494" t="str">
        <f>VLOOKUP(data_to_clean[[#This Row],[state]],abbreviation_table[],2,FALSE)</f>
        <v>New Jersey</v>
      </c>
      <c r="E2494" t="s">
        <v>287</v>
      </c>
      <c r="F2494" t="str">
        <f>TRIM(LEFT(data_to_clean[[#This Row],[revenue]],FIND(" ",data_to_clean[[#This Row],[revenue]])))</f>
        <v>6.3</v>
      </c>
      <c r="G2494" t="str">
        <f>RIGHT(data_to_clean[[#This Row],[revenue]],LEN(data_to_clean[[#This Row],[revenue]])-FIND(" ",data_to_clean[[#This Row],[revenue]]))</f>
        <v>Million</v>
      </c>
      <c r="H2494" s="7">
        <f>VALUE(IF(data_to_clean[[#This Row],[multiplicity]]="Million",_xlfn.CONCAT(SUBSTITUTE(data_to_clean[[#This Row],[number]],".",""),"00000"),_xlfn.CONCAT(SUBSTITUTE(data_to_clean[[#This Row],[number]],".",""),"00000000")))</f>
        <v>6300000</v>
      </c>
      <c r="I2494" t="s">
        <v>9215</v>
      </c>
      <c r="J2494">
        <f>ROUND(VALUE(SUBSTITUTE(data_to_clean[[#This Row],[growth_%]],".",",")),0)</f>
        <v>159</v>
      </c>
      <c r="K2494" t="s">
        <v>156</v>
      </c>
      <c r="L2494">
        <v>32</v>
      </c>
      <c r="M2494">
        <v>25</v>
      </c>
      <c r="N2494">
        <v>2004</v>
      </c>
      <c r="O2494">
        <v>4</v>
      </c>
      <c r="P2494" t="s">
        <v>2886</v>
      </c>
      <c r="Q2494" t="b">
        <f>AND(ISNUMBER(data_to_clean[[#This Row],[revenue_formatted]]),ISNUMBER(data_to_clean[[#This Row],[growth_formatted_%]]),ISNUMBER(data_to_clean[[#This Row],[workers]]),ISNUMBER(data_to_clean[[#This Row],[previous_workers]]),ISNUMBER(data_to_clean[[#This Row],[founded]]),ISNUMBER(data_to_clean[[#This Row],[yrs_on_list]]))</f>
        <v>1</v>
      </c>
    </row>
    <row r="2495" spans="1:17" x14ac:dyDescent="0.25">
      <c r="A2495">
        <v>2485</v>
      </c>
      <c r="B2495" t="s">
        <v>9216</v>
      </c>
      <c r="C2495" t="s">
        <v>341</v>
      </c>
      <c r="D2495" t="str">
        <f>VLOOKUP(data_to_clean[[#This Row],[state]],abbreviation_table[],2,FALSE)</f>
        <v>Massachusetts</v>
      </c>
      <c r="E2495" t="s">
        <v>2516</v>
      </c>
      <c r="F2495" t="str">
        <f>TRIM(LEFT(data_to_clean[[#This Row],[revenue]],FIND(" ",data_to_clean[[#This Row],[revenue]])))</f>
        <v>14.9</v>
      </c>
      <c r="G2495" t="str">
        <f>RIGHT(data_to_clean[[#This Row],[revenue]],LEN(data_to_clean[[#This Row],[revenue]])-FIND(" ",data_to_clean[[#This Row],[revenue]]))</f>
        <v>Million</v>
      </c>
      <c r="H2495" s="7">
        <f>VALUE(IF(data_to_clean[[#This Row],[multiplicity]]="Million",_xlfn.CONCAT(SUBSTITUTE(data_to_clean[[#This Row],[number]],".",""),"00000"),_xlfn.CONCAT(SUBSTITUTE(data_to_clean[[#This Row],[number]],".",""),"00000000")))</f>
        <v>14900000</v>
      </c>
      <c r="I2495" t="s">
        <v>9218</v>
      </c>
      <c r="J2495">
        <f>ROUND(VALUE(SUBSTITUTE(data_to_clean[[#This Row],[growth_%]],".",",")),0)</f>
        <v>159</v>
      </c>
      <c r="K2495" t="s">
        <v>308</v>
      </c>
      <c r="L2495">
        <v>67</v>
      </c>
      <c r="M2495">
        <v>23</v>
      </c>
      <c r="N2495">
        <v>2004</v>
      </c>
      <c r="O2495">
        <v>2</v>
      </c>
      <c r="P2495" t="s">
        <v>9219</v>
      </c>
      <c r="Q2495" t="b">
        <f>AND(ISNUMBER(data_to_clean[[#This Row],[revenue_formatted]]),ISNUMBER(data_to_clean[[#This Row],[growth_formatted_%]]),ISNUMBER(data_to_clean[[#This Row],[workers]]),ISNUMBER(data_to_clean[[#This Row],[previous_workers]]),ISNUMBER(data_to_clean[[#This Row],[founded]]),ISNUMBER(data_to_clean[[#This Row],[yrs_on_list]]))</f>
        <v>1</v>
      </c>
    </row>
    <row r="2496" spans="1:17" x14ac:dyDescent="0.25">
      <c r="A2496">
        <v>2486</v>
      </c>
      <c r="B2496" t="s">
        <v>9220</v>
      </c>
      <c r="C2496" t="s">
        <v>80</v>
      </c>
      <c r="D2496" t="str">
        <f>VLOOKUP(data_to_clean[[#This Row],[state]],abbreviation_table[],2,FALSE)</f>
        <v>California</v>
      </c>
      <c r="E2496" t="s">
        <v>1535</v>
      </c>
      <c r="F2496" t="str">
        <f>TRIM(LEFT(data_to_clean[[#This Row],[revenue]],FIND(" ",data_to_clean[[#This Row],[revenue]])))</f>
        <v>6</v>
      </c>
      <c r="G2496" t="str">
        <f>RIGHT(data_to_clean[[#This Row],[revenue]],LEN(data_to_clean[[#This Row],[revenue]])-FIND(" ",data_to_clean[[#This Row],[revenue]]))</f>
        <v>Million</v>
      </c>
      <c r="H2496" s="7">
        <f>VALUE(IF(data_to_clean[[#This Row],[multiplicity]]="Million",_xlfn.CONCAT(SUBSTITUTE(data_to_clean[[#This Row],[number]],".",""),"00000"),_xlfn.CONCAT(SUBSTITUTE(data_to_clean[[#This Row],[number]],".",""),"00000000")))</f>
        <v>600000</v>
      </c>
      <c r="I2496" t="s">
        <v>9222</v>
      </c>
      <c r="J2496">
        <f>ROUND(VALUE(SUBSTITUTE(data_to_clean[[#This Row],[growth_%]],".",",")),0)</f>
        <v>158</v>
      </c>
      <c r="K2496" t="s">
        <v>233</v>
      </c>
      <c r="L2496">
        <v>35</v>
      </c>
      <c r="M2496">
        <v>13</v>
      </c>
      <c r="N2496">
        <v>1981</v>
      </c>
      <c r="O2496">
        <v>2</v>
      </c>
      <c r="P2496" t="s">
        <v>9223</v>
      </c>
      <c r="Q2496" t="b">
        <f>AND(ISNUMBER(data_to_clean[[#This Row],[revenue_formatted]]),ISNUMBER(data_to_clean[[#This Row],[growth_formatted_%]]),ISNUMBER(data_to_clean[[#This Row],[workers]]),ISNUMBER(data_to_clean[[#This Row],[previous_workers]]),ISNUMBER(data_to_clean[[#This Row],[founded]]),ISNUMBER(data_to_clean[[#This Row],[yrs_on_list]]))</f>
        <v>1</v>
      </c>
    </row>
    <row r="2497" spans="1:17" x14ac:dyDescent="0.25">
      <c r="A2497">
        <v>2487</v>
      </c>
      <c r="B2497" t="s">
        <v>9224</v>
      </c>
      <c r="C2497" t="s">
        <v>7432</v>
      </c>
      <c r="D2497" t="str">
        <f>VLOOKUP(data_to_clean[[#This Row],[state]],abbreviation_table[],2,FALSE)</f>
        <v>Vermont</v>
      </c>
      <c r="E2497" t="s">
        <v>1305</v>
      </c>
      <c r="F2497" t="str">
        <f>TRIM(LEFT(data_to_clean[[#This Row],[revenue]],FIND(" ",data_to_clean[[#This Row],[revenue]])))</f>
        <v>5.2</v>
      </c>
      <c r="G2497" t="str">
        <f>RIGHT(data_to_clean[[#This Row],[revenue]],LEN(data_to_clean[[#This Row],[revenue]])-FIND(" ",data_to_clean[[#This Row],[revenue]]))</f>
        <v>Million</v>
      </c>
      <c r="H2497" s="7">
        <f>VALUE(IF(data_to_clean[[#This Row],[multiplicity]]="Million",_xlfn.CONCAT(SUBSTITUTE(data_to_clean[[#This Row],[number]],".",""),"00000"),_xlfn.CONCAT(SUBSTITUTE(data_to_clean[[#This Row],[number]],".",""),"00000000")))</f>
        <v>5200000</v>
      </c>
      <c r="I2497" t="s">
        <v>9226</v>
      </c>
      <c r="J2497">
        <f>ROUND(VALUE(SUBSTITUTE(data_to_clean[[#This Row],[growth_%]],".",",")),0)</f>
        <v>158</v>
      </c>
      <c r="K2497" t="s">
        <v>18</v>
      </c>
      <c r="L2497">
        <v>49</v>
      </c>
      <c r="M2497">
        <v>21</v>
      </c>
      <c r="N2497">
        <v>2002</v>
      </c>
      <c r="O2497">
        <v>1</v>
      </c>
      <c r="P2497" t="s">
        <v>9227</v>
      </c>
      <c r="Q2497" t="b">
        <f>AND(ISNUMBER(data_to_clean[[#This Row],[revenue_formatted]]),ISNUMBER(data_to_clean[[#This Row],[growth_formatted_%]]),ISNUMBER(data_to_clean[[#This Row],[workers]]),ISNUMBER(data_to_clean[[#This Row],[previous_workers]]),ISNUMBER(data_to_clean[[#This Row],[founded]]),ISNUMBER(data_to_clean[[#This Row],[yrs_on_list]]))</f>
        <v>1</v>
      </c>
    </row>
    <row r="2498" spans="1:17" x14ac:dyDescent="0.25">
      <c r="A2498">
        <v>2488</v>
      </c>
      <c r="B2498" t="s">
        <v>9228</v>
      </c>
      <c r="C2498" t="s">
        <v>52</v>
      </c>
      <c r="D2498" t="str">
        <f>VLOOKUP(data_to_clean[[#This Row],[state]],abbreviation_table[],2,FALSE)</f>
        <v>Florida</v>
      </c>
      <c r="E2498" t="s">
        <v>1157</v>
      </c>
      <c r="F2498" t="str">
        <f>TRIM(LEFT(data_to_clean[[#This Row],[revenue]],FIND(" ",data_to_clean[[#This Row],[revenue]])))</f>
        <v>5.3</v>
      </c>
      <c r="G2498" t="str">
        <f>RIGHT(data_to_clean[[#This Row],[revenue]],LEN(data_to_clean[[#This Row],[revenue]])-FIND(" ",data_to_clean[[#This Row],[revenue]]))</f>
        <v>Million</v>
      </c>
      <c r="H2498" s="7">
        <f>VALUE(IF(data_to_clean[[#This Row],[multiplicity]]="Million",_xlfn.CONCAT(SUBSTITUTE(data_to_clean[[#This Row],[number]],".",""),"00000"),_xlfn.CONCAT(SUBSTITUTE(data_to_clean[[#This Row],[number]],".",""),"00000000")))</f>
        <v>5300000</v>
      </c>
      <c r="I2498" t="s">
        <v>9230</v>
      </c>
      <c r="J2498">
        <f>ROUND(VALUE(SUBSTITUTE(data_to_clean[[#This Row],[growth_%]],".",",")),0)</f>
        <v>158</v>
      </c>
      <c r="K2498" t="s">
        <v>48</v>
      </c>
      <c r="L2498">
        <v>12</v>
      </c>
      <c r="M2498">
        <v>4</v>
      </c>
      <c r="N2498">
        <v>2001</v>
      </c>
      <c r="O2498">
        <v>4</v>
      </c>
      <c r="P2498" t="s">
        <v>7532</v>
      </c>
      <c r="Q2498" t="b">
        <f>AND(ISNUMBER(data_to_clean[[#This Row],[revenue_formatted]]),ISNUMBER(data_to_clean[[#This Row],[growth_formatted_%]]),ISNUMBER(data_to_clean[[#This Row],[workers]]),ISNUMBER(data_to_clean[[#This Row],[previous_workers]]),ISNUMBER(data_to_clean[[#This Row],[founded]]),ISNUMBER(data_to_clean[[#This Row],[yrs_on_list]]))</f>
        <v>1</v>
      </c>
    </row>
    <row r="2499" spans="1:17" x14ac:dyDescent="0.25">
      <c r="A2499">
        <v>2489</v>
      </c>
      <c r="B2499" t="s">
        <v>9231</v>
      </c>
      <c r="C2499" t="s">
        <v>119</v>
      </c>
      <c r="D2499" t="str">
        <f>VLOOKUP(data_to_clean[[#This Row],[state]],abbreviation_table[],2,FALSE)</f>
        <v>Georgia</v>
      </c>
      <c r="E2499" t="s">
        <v>824</v>
      </c>
      <c r="F2499" t="str">
        <f>TRIM(LEFT(data_to_clean[[#This Row],[revenue]],FIND(" ",data_to_clean[[#This Row],[revenue]])))</f>
        <v>2.5</v>
      </c>
      <c r="G2499" t="str">
        <f>RIGHT(data_to_clean[[#This Row],[revenue]],LEN(data_to_clean[[#This Row],[revenue]])-FIND(" ",data_to_clean[[#This Row],[revenue]]))</f>
        <v>Million</v>
      </c>
      <c r="H2499" s="7">
        <f>VALUE(IF(data_to_clean[[#This Row],[multiplicity]]="Million",_xlfn.CONCAT(SUBSTITUTE(data_to_clean[[#This Row],[number]],".",""),"00000"),_xlfn.CONCAT(SUBSTITUTE(data_to_clean[[#This Row],[number]],".",""),"00000000")))</f>
        <v>2500000</v>
      </c>
      <c r="I2499" t="s">
        <v>9233</v>
      </c>
      <c r="J2499">
        <f>ROUND(VALUE(SUBSTITUTE(data_to_clean[[#This Row],[growth_%]],".",",")),0)</f>
        <v>158</v>
      </c>
      <c r="K2499" t="s">
        <v>40</v>
      </c>
      <c r="L2499">
        <v>38</v>
      </c>
      <c r="M2499">
        <v>27</v>
      </c>
      <c r="N2499">
        <v>2012</v>
      </c>
      <c r="O2499">
        <v>3</v>
      </c>
      <c r="P2499" t="s">
        <v>122</v>
      </c>
      <c r="Q2499" t="b">
        <f>AND(ISNUMBER(data_to_clean[[#This Row],[revenue_formatted]]),ISNUMBER(data_to_clean[[#This Row],[growth_formatted_%]]),ISNUMBER(data_to_clean[[#This Row],[workers]]),ISNUMBER(data_to_clean[[#This Row],[previous_workers]]),ISNUMBER(data_to_clean[[#This Row],[founded]]),ISNUMBER(data_to_clean[[#This Row],[yrs_on_list]]))</f>
        <v>1</v>
      </c>
    </row>
    <row r="2500" spans="1:17" x14ac:dyDescent="0.25">
      <c r="A2500">
        <v>2490</v>
      </c>
      <c r="B2500" t="s">
        <v>9234</v>
      </c>
      <c r="C2500" t="s">
        <v>119</v>
      </c>
      <c r="D2500" t="str">
        <f>VLOOKUP(data_to_clean[[#This Row],[state]],abbreviation_table[],2,FALSE)</f>
        <v>Georgia</v>
      </c>
      <c r="E2500" t="s">
        <v>3971</v>
      </c>
      <c r="F2500" t="str">
        <f>TRIM(LEFT(data_to_clean[[#This Row],[revenue]],FIND(" ",data_to_clean[[#This Row],[revenue]])))</f>
        <v>23.4</v>
      </c>
      <c r="G2500" t="str">
        <f>RIGHT(data_to_clean[[#This Row],[revenue]],LEN(data_to_clean[[#This Row],[revenue]])-FIND(" ",data_to_clean[[#This Row],[revenue]]))</f>
        <v>Million</v>
      </c>
      <c r="H2500" s="7">
        <f>VALUE(IF(data_to_clean[[#This Row],[multiplicity]]="Million",_xlfn.CONCAT(SUBSTITUTE(data_to_clean[[#This Row],[number]],".",""),"00000"),_xlfn.CONCAT(SUBSTITUTE(data_to_clean[[#This Row],[number]],".",""),"00000000")))</f>
        <v>23400000</v>
      </c>
      <c r="I2500" t="s">
        <v>9236</v>
      </c>
      <c r="J2500">
        <f>ROUND(VALUE(SUBSTITUTE(data_to_clean[[#This Row],[growth_%]],".",",")),0)</f>
        <v>158</v>
      </c>
      <c r="K2500" t="s">
        <v>336</v>
      </c>
      <c r="L2500">
        <v>34</v>
      </c>
      <c r="M2500">
        <v>10</v>
      </c>
      <c r="N2500">
        <v>2009</v>
      </c>
      <c r="O2500">
        <v>2</v>
      </c>
      <c r="P2500" t="s">
        <v>9237</v>
      </c>
      <c r="Q2500" t="b">
        <f>AND(ISNUMBER(data_to_clean[[#This Row],[revenue_formatted]]),ISNUMBER(data_to_clean[[#This Row],[growth_formatted_%]]),ISNUMBER(data_to_clean[[#This Row],[workers]]),ISNUMBER(data_to_clean[[#This Row],[previous_workers]]),ISNUMBER(data_to_clean[[#This Row],[founded]]),ISNUMBER(data_to_clean[[#This Row],[yrs_on_list]]))</f>
        <v>1</v>
      </c>
    </row>
    <row r="2501" spans="1:17" x14ac:dyDescent="0.25">
      <c r="A2501">
        <v>2491</v>
      </c>
      <c r="B2501" t="s">
        <v>9238</v>
      </c>
      <c r="C2501" t="s">
        <v>333</v>
      </c>
      <c r="D2501" t="str">
        <f>VLOOKUP(data_to_clean[[#This Row],[state]],abbreviation_table[],2,FALSE)</f>
        <v>Alabama</v>
      </c>
      <c r="E2501" t="s">
        <v>504</v>
      </c>
      <c r="F2501" t="str">
        <f>TRIM(LEFT(data_to_clean[[#This Row],[revenue]],FIND(" ",data_to_clean[[#This Row],[revenue]])))</f>
        <v>14.4</v>
      </c>
      <c r="G2501" t="str">
        <f>RIGHT(data_to_clean[[#This Row],[revenue]],LEN(data_to_clean[[#This Row],[revenue]])-FIND(" ",data_to_clean[[#This Row],[revenue]]))</f>
        <v>Million</v>
      </c>
      <c r="H2501" s="7">
        <f>VALUE(IF(data_to_clean[[#This Row],[multiplicity]]="Million",_xlfn.CONCAT(SUBSTITUTE(data_to_clean[[#This Row],[number]],".",""),"00000"),_xlfn.CONCAT(SUBSTITUTE(data_to_clean[[#This Row],[number]],".",""),"00000000")))</f>
        <v>14400000</v>
      </c>
      <c r="I2501" t="s">
        <v>9240</v>
      </c>
      <c r="J2501">
        <f>ROUND(VALUE(SUBSTITUTE(data_to_clean[[#This Row],[growth_%]],".",",")),0)</f>
        <v>158</v>
      </c>
      <c r="K2501" t="s">
        <v>187</v>
      </c>
      <c r="L2501">
        <v>135</v>
      </c>
      <c r="M2501">
        <v>45</v>
      </c>
      <c r="N2501">
        <v>2009</v>
      </c>
      <c r="O2501">
        <v>3</v>
      </c>
      <c r="P2501" t="s">
        <v>9241</v>
      </c>
      <c r="Q2501" t="b">
        <f>AND(ISNUMBER(data_to_clean[[#This Row],[revenue_formatted]]),ISNUMBER(data_to_clean[[#This Row],[growth_formatted_%]]),ISNUMBER(data_to_clean[[#This Row],[workers]]),ISNUMBER(data_to_clean[[#This Row],[previous_workers]]),ISNUMBER(data_to_clean[[#This Row],[founded]]),ISNUMBER(data_to_clean[[#This Row],[yrs_on_list]]))</f>
        <v>1</v>
      </c>
    </row>
    <row r="2502" spans="1:17" x14ac:dyDescent="0.25">
      <c r="A2502">
        <v>2492</v>
      </c>
      <c r="B2502" t="s">
        <v>9242</v>
      </c>
      <c r="C2502" t="s">
        <v>45</v>
      </c>
      <c r="D2502" t="str">
        <f>VLOOKUP(data_to_clean[[#This Row],[state]],abbreviation_table[],2,FALSE)</f>
        <v>Pennsylvania</v>
      </c>
      <c r="E2502" t="s">
        <v>2396</v>
      </c>
      <c r="F2502" t="str">
        <f>TRIM(LEFT(data_to_clean[[#This Row],[revenue]],FIND(" ",data_to_clean[[#This Row],[revenue]])))</f>
        <v>16.7</v>
      </c>
      <c r="G2502" t="str">
        <f>RIGHT(data_to_clean[[#This Row],[revenue]],LEN(data_to_clean[[#This Row],[revenue]])-FIND(" ",data_to_clean[[#This Row],[revenue]]))</f>
        <v>Million</v>
      </c>
      <c r="H2502" s="7">
        <f>VALUE(IF(data_to_clean[[#This Row],[multiplicity]]="Million",_xlfn.CONCAT(SUBSTITUTE(data_to_clean[[#This Row],[number]],".",""),"00000"),_xlfn.CONCAT(SUBSTITUTE(data_to_clean[[#This Row],[number]],".",""),"00000000")))</f>
        <v>16700000</v>
      </c>
      <c r="I2502" t="s">
        <v>9244</v>
      </c>
      <c r="J2502">
        <f>ROUND(VALUE(SUBSTITUTE(data_to_clean[[#This Row],[growth_%]],".",",")),0)</f>
        <v>158</v>
      </c>
      <c r="K2502" t="s">
        <v>107</v>
      </c>
      <c r="L2502">
        <v>58</v>
      </c>
      <c r="M2502">
        <v>28</v>
      </c>
      <c r="N2502">
        <v>2012</v>
      </c>
      <c r="O2502">
        <v>1</v>
      </c>
      <c r="P2502" t="s">
        <v>9245</v>
      </c>
      <c r="Q2502" t="b">
        <f>AND(ISNUMBER(data_to_clean[[#This Row],[revenue_formatted]]),ISNUMBER(data_to_clean[[#This Row],[growth_formatted_%]]),ISNUMBER(data_to_clean[[#This Row],[workers]]),ISNUMBER(data_to_clean[[#This Row],[previous_workers]]),ISNUMBER(data_to_clean[[#This Row],[founded]]),ISNUMBER(data_to_clean[[#This Row],[yrs_on_list]]))</f>
        <v>1</v>
      </c>
    </row>
    <row r="2503" spans="1:17" x14ac:dyDescent="0.25">
      <c r="A2503">
        <v>2493</v>
      </c>
      <c r="B2503" t="s">
        <v>9246</v>
      </c>
      <c r="C2503" t="s">
        <v>80</v>
      </c>
      <c r="D2503" t="str">
        <f>VLOOKUP(data_to_clean[[#This Row],[state]],abbreviation_table[],2,FALSE)</f>
        <v>California</v>
      </c>
      <c r="E2503" t="s">
        <v>3615</v>
      </c>
      <c r="F2503" t="str">
        <f>TRIM(LEFT(data_to_clean[[#This Row],[revenue]],FIND(" ",data_to_clean[[#This Row],[revenue]])))</f>
        <v>15.7</v>
      </c>
      <c r="G2503" t="str">
        <f>RIGHT(data_to_clean[[#This Row],[revenue]],LEN(data_to_clean[[#This Row],[revenue]])-FIND(" ",data_to_clean[[#This Row],[revenue]]))</f>
        <v>Million</v>
      </c>
      <c r="H2503" s="7">
        <f>VALUE(IF(data_to_clean[[#This Row],[multiplicity]]="Million",_xlfn.CONCAT(SUBSTITUTE(data_to_clean[[#This Row],[number]],".",""),"00000"),_xlfn.CONCAT(SUBSTITUTE(data_to_clean[[#This Row],[number]],".",""),"00000000")))</f>
        <v>15700000</v>
      </c>
      <c r="I2503" t="s">
        <v>9248</v>
      </c>
      <c r="J2503">
        <f>ROUND(VALUE(SUBSTITUTE(data_to_clean[[#This Row],[growth_%]],".",",")),0)</f>
        <v>158</v>
      </c>
      <c r="K2503" t="s">
        <v>156</v>
      </c>
      <c r="L2503">
        <v>25</v>
      </c>
      <c r="M2503">
        <v>15</v>
      </c>
      <c r="N2503">
        <v>2002</v>
      </c>
      <c r="O2503">
        <v>5</v>
      </c>
      <c r="P2503" t="s">
        <v>578</v>
      </c>
      <c r="Q2503" t="b">
        <f>AND(ISNUMBER(data_to_clean[[#This Row],[revenue_formatted]]),ISNUMBER(data_to_clean[[#This Row],[growth_formatted_%]]),ISNUMBER(data_to_clean[[#This Row],[workers]]),ISNUMBER(data_to_clean[[#This Row],[previous_workers]]),ISNUMBER(data_to_clean[[#This Row],[founded]]),ISNUMBER(data_to_clean[[#This Row],[yrs_on_list]]))</f>
        <v>1</v>
      </c>
    </row>
    <row r="2504" spans="1:17" x14ac:dyDescent="0.25">
      <c r="A2504">
        <v>2494</v>
      </c>
      <c r="B2504" t="s">
        <v>9249</v>
      </c>
      <c r="C2504" t="s">
        <v>30</v>
      </c>
      <c r="D2504" t="str">
        <f>VLOOKUP(data_to_clean[[#This Row],[state]],abbreviation_table[],2,FALSE)</f>
        <v>Texas</v>
      </c>
      <c r="E2504" t="s">
        <v>704</v>
      </c>
      <c r="F2504" t="str">
        <f>TRIM(LEFT(data_to_clean[[#This Row],[revenue]],FIND(" ",data_to_clean[[#This Row],[revenue]])))</f>
        <v>5.4</v>
      </c>
      <c r="G2504" t="str">
        <f>RIGHT(data_to_clean[[#This Row],[revenue]],LEN(data_to_clean[[#This Row],[revenue]])-FIND(" ",data_to_clean[[#This Row],[revenue]]))</f>
        <v>Million</v>
      </c>
      <c r="H2504" s="7">
        <f>VALUE(IF(data_to_clean[[#This Row],[multiplicity]]="Million",_xlfn.CONCAT(SUBSTITUTE(data_to_clean[[#This Row],[number]],".",""),"00000"),_xlfn.CONCAT(SUBSTITUTE(data_to_clean[[#This Row],[number]],".",""),"00000000")))</f>
        <v>5400000</v>
      </c>
      <c r="I2504" t="s">
        <v>9251</v>
      </c>
      <c r="J2504">
        <f>ROUND(VALUE(SUBSTITUTE(data_to_clean[[#This Row],[growth_%]],".",",")),0)</f>
        <v>158</v>
      </c>
      <c r="K2504" t="s">
        <v>233</v>
      </c>
      <c r="L2504">
        <v>6</v>
      </c>
      <c r="M2504">
        <v>1</v>
      </c>
      <c r="N2504">
        <v>1974</v>
      </c>
      <c r="O2504">
        <v>1</v>
      </c>
      <c r="P2504" t="s">
        <v>251</v>
      </c>
      <c r="Q2504" t="b">
        <f>AND(ISNUMBER(data_to_clean[[#This Row],[revenue_formatted]]),ISNUMBER(data_to_clean[[#This Row],[growth_formatted_%]]),ISNUMBER(data_to_clean[[#This Row],[workers]]),ISNUMBER(data_to_clean[[#This Row],[previous_workers]]),ISNUMBER(data_to_clean[[#This Row],[founded]]),ISNUMBER(data_to_clean[[#This Row],[yrs_on_list]]))</f>
        <v>1</v>
      </c>
    </row>
    <row r="2505" spans="1:17" x14ac:dyDescent="0.25">
      <c r="A2505">
        <v>2495</v>
      </c>
      <c r="B2505" t="s">
        <v>9252</v>
      </c>
      <c r="C2505" t="s">
        <v>66</v>
      </c>
      <c r="D2505" t="str">
        <f>VLOOKUP(data_to_clean[[#This Row],[state]],abbreviation_table[],2,FALSE)</f>
        <v>Virginia</v>
      </c>
      <c r="E2505" t="s">
        <v>5243</v>
      </c>
      <c r="F2505" t="str">
        <f>TRIM(LEFT(data_to_clean[[#This Row],[revenue]],FIND(" ",data_to_clean[[#This Row],[revenue]])))</f>
        <v>10.6</v>
      </c>
      <c r="G2505" t="str">
        <f>RIGHT(data_to_clean[[#This Row],[revenue]],LEN(data_to_clean[[#This Row],[revenue]])-FIND(" ",data_to_clean[[#This Row],[revenue]]))</f>
        <v>Million</v>
      </c>
      <c r="H2505" s="7">
        <f>VALUE(IF(data_to_clean[[#This Row],[multiplicity]]="Million",_xlfn.CONCAT(SUBSTITUTE(data_to_clean[[#This Row],[number]],".",""),"00000"),_xlfn.CONCAT(SUBSTITUTE(data_to_clean[[#This Row],[number]],".",""),"00000000")))</f>
        <v>10600000</v>
      </c>
      <c r="I2505" t="s">
        <v>9254</v>
      </c>
      <c r="J2505">
        <f>ROUND(VALUE(SUBSTITUTE(data_to_clean[[#This Row],[growth_%]],".",",")),0)</f>
        <v>158</v>
      </c>
      <c r="K2505" t="s">
        <v>187</v>
      </c>
      <c r="L2505">
        <v>37</v>
      </c>
      <c r="M2505">
        <v>10</v>
      </c>
      <c r="N2505">
        <v>2011</v>
      </c>
      <c r="O2505">
        <v>6</v>
      </c>
      <c r="P2505" t="s">
        <v>1093</v>
      </c>
      <c r="Q2505" t="b">
        <f>AND(ISNUMBER(data_to_clean[[#This Row],[revenue_formatted]]),ISNUMBER(data_to_clean[[#This Row],[growth_formatted_%]]),ISNUMBER(data_to_clean[[#This Row],[workers]]),ISNUMBER(data_to_clean[[#This Row],[previous_workers]]),ISNUMBER(data_to_clean[[#This Row],[founded]]),ISNUMBER(data_to_clean[[#This Row],[yrs_on_list]]))</f>
        <v>1</v>
      </c>
    </row>
    <row r="2506" spans="1:17" x14ac:dyDescent="0.25">
      <c r="A2506">
        <v>2496</v>
      </c>
      <c r="B2506" t="s">
        <v>9255</v>
      </c>
      <c r="C2506" t="s">
        <v>105</v>
      </c>
      <c r="D2506" t="str">
        <f>VLOOKUP(data_to_clean[[#This Row],[state]],abbreviation_table[],2,FALSE)</f>
        <v>New York</v>
      </c>
      <c r="E2506" t="s">
        <v>445</v>
      </c>
      <c r="F2506" t="str">
        <f>TRIM(LEFT(data_to_clean[[#This Row],[revenue]],FIND(" ",data_to_clean[[#This Row],[revenue]])))</f>
        <v>4.3</v>
      </c>
      <c r="G2506" t="str">
        <f>RIGHT(data_to_clean[[#This Row],[revenue]],LEN(data_to_clean[[#This Row],[revenue]])-FIND(" ",data_to_clean[[#This Row],[revenue]]))</f>
        <v>Million</v>
      </c>
      <c r="H2506" s="7">
        <f>VALUE(IF(data_to_clean[[#This Row],[multiplicity]]="Million",_xlfn.CONCAT(SUBSTITUTE(data_to_clean[[#This Row],[number]],".",""),"00000"),_xlfn.CONCAT(SUBSTITUTE(data_to_clean[[#This Row],[number]],".",""),"00000000")))</f>
        <v>4300000</v>
      </c>
      <c r="I2506" t="s">
        <v>9257</v>
      </c>
      <c r="J2506">
        <f>ROUND(VALUE(SUBSTITUTE(data_to_clean[[#This Row],[growth_%]],".",",")),0)</f>
        <v>158</v>
      </c>
      <c r="K2506" t="s">
        <v>107</v>
      </c>
      <c r="L2506">
        <v>7</v>
      </c>
      <c r="M2506">
        <v>3</v>
      </c>
      <c r="N2506">
        <v>2013</v>
      </c>
      <c r="O2506">
        <v>2</v>
      </c>
      <c r="P2506" t="s">
        <v>9258</v>
      </c>
      <c r="Q2506" t="b">
        <f>AND(ISNUMBER(data_to_clean[[#This Row],[revenue_formatted]]),ISNUMBER(data_to_clean[[#This Row],[growth_formatted_%]]),ISNUMBER(data_to_clean[[#This Row],[workers]]),ISNUMBER(data_to_clean[[#This Row],[previous_workers]]),ISNUMBER(data_to_clean[[#This Row],[founded]]),ISNUMBER(data_to_clean[[#This Row],[yrs_on_list]]))</f>
        <v>1</v>
      </c>
    </row>
    <row r="2507" spans="1:17" x14ac:dyDescent="0.25">
      <c r="A2507">
        <v>2497</v>
      </c>
      <c r="B2507" t="s">
        <v>9259</v>
      </c>
      <c r="C2507" t="s">
        <v>52</v>
      </c>
      <c r="D2507" t="str">
        <f>VLOOKUP(data_to_clean[[#This Row],[state]],abbreviation_table[],2,FALSE)</f>
        <v>Florida</v>
      </c>
      <c r="E2507" t="s">
        <v>939</v>
      </c>
      <c r="F2507" t="str">
        <f>TRIM(LEFT(data_to_clean[[#This Row],[revenue]],FIND(" ",data_to_clean[[#This Row],[revenue]])))</f>
        <v>4.1</v>
      </c>
      <c r="G2507" t="str">
        <f>RIGHT(data_to_clean[[#This Row],[revenue]],LEN(data_to_clean[[#This Row],[revenue]])-FIND(" ",data_to_clean[[#This Row],[revenue]]))</f>
        <v>Million</v>
      </c>
      <c r="H2507" s="7">
        <f>VALUE(IF(data_to_clean[[#This Row],[multiplicity]]="Million",_xlfn.CONCAT(SUBSTITUTE(data_to_clean[[#This Row],[number]],".",""),"00000"),_xlfn.CONCAT(SUBSTITUTE(data_to_clean[[#This Row],[number]],".",""),"00000000")))</f>
        <v>4100000</v>
      </c>
      <c r="I2507" t="s">
        <v>9261</v>
      </c>
      <c r="J2507">
        <f>ROUND(VALUE(SUBSTITUTE(data_to_clean[[#This Row],[growth_%]],".",",")),0)</f>
        <v>158</v>
      </c>
      <c r="K2507" t="s">
        <v>18</v>
      </c>
      <c r="L2507">
        <v>30</v>
      </c>
      <c r="M2507">
        <v>5</v>
      </c>
      <c r="N2507">
        <v>2009</v>
      </c>
      <c r="O2507">
        <v>3</v>
      </c>
      <c r="P2507" t="s">
        <v>56</v>
      </c>
      <c r="Q2507" t="b">
        <f>AND(ISNUMBER(data_to_clean[[#This Row],[revenue_formatted]]),ISNUMBER(data_to_clean[[#This Row],[growth_formatted_%]]),ISNUMBER(data_to_clean[[#This Row],[workers]]),ISNUMBER(data_to_clean[[#This Row],[previous_workers]]),ISNUMBER(data_to_clean[[#This Row],[founded]]),ISNUMBER(data_to_clean[[#This Row],[yrs_on_list]]))</f>
        <v>1</v>
      </c>
    </row>
    <row r="2508" spans="1:17" x14ac:dyDescent="0.25">
      <c r="A2508">
        <v>2498</v>
      </c>
      <c r="B2508" t="s">
        <v>9262</v>
      </c>
      <c r="C2508" t="s">
        <v>30</v>
      </c>
      <c r="D2508" t="str">
        <f>VLOOKUP(data_to_clean[[#This Row],[state]],abbreviation_table[],2,FALSE)</f>
        <v>Texas</v>
      </c>
      <c r="E2508" t="s">
        <v>408</v>
      </c>
      <c r="F2508" t="str">
        <f>TRIM(LEFT(data_to_clean[[#This Row],[revenue]],FIND(" ",data_to_clean[[#This Row],[revenue]])))</f>
        <v>14.3</v>
      </c>
      <c r="G2508" t="str">
        <f>RIGHT(data_to_clean[[#This Row],[revenue]],LEN(data_to_clean[[#This Row],[revenue]])-FIND(" ",data_to_clean[[#This Row],[revenue]]))</f>
        <v>Million</v>
      </c>
      <c r="H2508" s="7">
        <f>VALUE(IF(data_to_clean[[#This Row],[multiplicity]]="Million",_xlfn.CONCAT(SUBSTITUTE(data_to_clean[[#This Row],[number]],".",""),"00000"),_xlfn.CONCAT(SUBSTITUTE(data_to_clean[[#This Row],[number]],".",""),"00000000")))</f>
        <v>14300000</v>
      </c>
      <c r="I2508" t="s">
        <v>9264</v>
      </c>
      <c r="J2508">
        <f>ROUND(VALUE(SUBSTITUTE(data_to_clean[[#This Row],[growth_%]],".",",")),0)</f>
        <v>158</v>
      </c>
      <c r="K2508" t="s">
        <v>107</v>
      </c>
      <c r="L2508">
        <v>106</v>
      </c>
      <c r="M2508">
        <v>33</v>
      </c>
      <c r="N2508">
        <v>2010</v>
      </c>
      <c r="O2508">
        <v>4</v>
      </c>
      <c r="P2508" t="s">
        <v>251</v>
      </c>
      <c r="Q2508" t="b">
        <f>AND(ISNUMBER(data_to_clean[[#This Row],[revenue_formatted]]),ISNUMBER(data_to_clean[[#This Row],[growth_formatted_%]]),ISNUMBER(data_to_clean[[#This Row],[workers]]),ISNUMBER(data_to_clean[[#This Row],[previous_workers]]),ISNUMBER(data_to_clean[[#This Row],[founded]]),ISNUMBER(data_to_clean[[#This Row],[yrs_on_list]]))</f>
        <v>1</v>
      </c>
    </row>
    <row r="2509" spans="1:17" x14ac:dyDescent="0.25">
      <c r="A2509">
        <v>2499</v>
      </c>
      <c r="B2509" t="s">
        <v>9265</v>
      </c>
      <c r="C2509" t="s">
        <v>45</v>
      </c>
      <c r="D2509" t="str">
        <f>VLOOKUP(data_to_clean[[#This Row],[state]],abbreviation_table[],2,FALSE)</f>
        <v>Pennsylvania</v>
      </c>
      <c r="E2509" t="s">
        <v>911</v>
      </c>
      <c r="F2509" t="str">
        <f>TRIM(LEFT(data_to_clean[[#This Row],[revenue]],FIND(" ",data_to_clean[[#This Row],[revenue]])))</f>
        <v>2.7</v>
      </c>
      <c r="G2509" t="str">
        <f>RIGHT(data_to_clean[[#This Row],[revenue]],LEN(data_to_clean[[#This Row],[revenue]])-FIND(" ",data_to_clean[[#This Row],[revenue]]))</f>
        <v>Million</v>
      </c>
      <c r="H2509" s="7">
        <f>VALUE(IF(data_to_clean[[#This Row],[multiplicity]]="Million",_xlfn.CONCAT(SUBSTITUTE(data_to_clean[[#This Row],[number]],".",""),"00000"),_xlfn.CONCAT(SUBSTITUTE(data_to_clean[[#This Row],[number]],".",""),"00000000")))</f>
        <v>2700000</v>
      </c>
      <c r="I2509" t="s">
        <v>9267</v>
      </c>
      <c r="J2509">
        <f>ROUND(VALUE(SUBSTITUTE(data_to_clean[[#This Row],[growth_%]],".",",")),0)</f>
        <v>158</v>
      </c>
      <c r="K2509" t="s">
        <v>1041</v>
      </c>
      <c r="L2509">
        <v>30</v>
      </c>
      <c r="M2509">
        <v>11</v>
      </c>
      <c r="N2509">
        <v>2015</v>
      </c>
      <c r="O2509">
        <v>1</v>
      </c>
      <c r="P2509" t="s">
        <v>9268</v>
      </c>
      <c r="Q2509" t="b">
        <f>AND(ISNUMBER(data_to_clean[[#This Row],[revenue_formatted]]),ISNUMBER(data_to_clean[[#This Row],[growth_formatted_%]]),ISNUMBER(data_to_clean[[#This Row],[workers]]),ISNUMBER(data_to_clean[[#This Row],[previous_workers]]),ISNUMBER(data_to_clean[[#This Row],[founded]]),ISNUMBER(data_to_clean[[#This Row],[yrs_on_list]]))</f>
        <v>1</v>
      </c>
    </row>
    <row r="2510" spans="1:17" x14ac:dyDescent="0.25">
      <c r="A2510">
        <v>2500</v>
      </c>
      <c r="B2510" t="s">
        <v>9269</v>
      </c>
      <c r="C2510" t="s">
        <v>860</v>
      </c>
      <c r="D2510" t="str">
        <f>VLOOKUP(data_to_clean[[#This Row],[state]],abbreviation_table[],2,FALSE)</f>
        <v>Indiana</v>
      </c>
      <c r="E2510" t="s">
        <v>572</v>
      </c>
      <c r="F2510" t="str">
        <f>TRIM(LEFT(data_to_clean[[#This Row],[revenue]],FIND(" ",data_to_clean[[#This Row],[revenue]])))</f>
        <v>11.1</v>
      </c>
      <c r="G2510" t="str">
        <f>RIGHT(data_to_clean[[#This Row],[revenue]],LEN(data_to_clean[[#This Row],[revenue]])-FIND(" ",data_to_clean[[#This Row],[revenue]]))</f>
        <v>Million</v>
      </c>
      <c r="H2510" s="7">
        <f>VALUE(IF(data_to_clean[[#This Row],[multiplicity]]="Million",_xlfn.CONCAT(SUBSTITUTE(data_to_clean[[#This Row],[number]],".",""),"00000"),_xlfn.CONCAT(SUBSTITUTE(data_to_clean[[#This Row],[number]],".",""),"00000000")))</f>
        <v>11100000</v>
      </c>
      <c r="I2510" t="s">
        <v>9271</v>
      </c>
      <c r="J2510">
        <f>ROUND(VALUE(SUBSTITUTE(data_to_clean[[#This Row],[growth_%]],".",",")),0)</f>
        <v>157</v>
      </c>
      <c r="K2510" t="s">
        <v>18</v>
      </c>
      <c r="L2510">
        <v>35</v>
      </c>
      <c r="M2510">
        <v>16</v>
      </c>
      <c r="N2510">
        <v>2007</v>
      </c>
      <c r="O2510">
        <v>5</v>
      </c>
      <c r="P2510" t="s">
        <v>1185</v>
      </c>
      <c r="Q2510" t="b">
        <f>AND(ISNUMBER(data_to_clean[[#This Row],[revenue_formatted]]),ISNUMBER(data_to_clean[[#This Row],[growth_formatted_%]]),ISNUMBER(data_to_clean[[#This Row],[workers]]),ISNUMBER(data_to_clean[[#This Row],[previous_workers]]),ISNUMBER(data_to_clean[[#This Row],[founded]]),ISNUMBER(data_to_clean[[#This Row],[yrs_on_list]]))</f>
        <v>1</v>
      </c>
    </row>
    <row r="2511" spans="1:17" x14ac:dyDescent="0.25">
      <c r="A2511">
        <v>2501</v>
      </c>
      <c r="B2511" t="s">
        <v>9272</v>
      </c>
      <c r="C2511" t="s">
        <v>974</v>
      </c>
      <c r="D2511" t="str">
        <f>VLOOKUP(data_to_clean[[#This Row],[state]],abbreviation_table[],2,FALSE)</f>
        <v>District of Columbia</v>
      </c>
      <c r="E2511" t="s">
        <v>861</v>
      </c>
      <c r="F2511" t="str">
        <f>TRIM(LEFT(data_to_clean[[#This Row],[revenue]],FIND(" ",data_to_clean[[#This Row],[revenue]])))</f>
        <v>5.7</v>
      </c>
      <c r="G2511" t="str">
        <f>RIGHT(data_to_clean[[#This Row],[revenue]],LEN(data_to_clean[[#This Row],[revenue]])-FIND(" ",data_to_clean[[#This Row],[revenue]]))</f>
        <v>Million</v>
      </c>
      <c r="H2511" s="7">
        <f>VALUE(IF(data_to_clean[[#This Row],[multiplicity]]="Million",_xlfn.CONCAT(SUBSTITUTE(data_to_clean[[#This Row],[number]],".",""),"00000"),_xlfn.CONCAT(SUBSTITUTE(data_to_clean[[#This Row],[number]],".",""),"00000000")))</f>
        <v>5700000</v>
      </c>
      <c r="I2511" t="s">
        <v>9274</v>
      </c>
      <c r="J2511">
        <f>ROUND(VALUE(SUBSTITUTE(data_to_clean[[#This Row],[growth_%]],".",",")),0)</f>
        <v>157</v>
      </c>
      <c r="K2511" t="s">
        <v>55</v>
      </c>
      <c r="L2511">
        <v>365</v>
      </c>
      <c r="M2511">
        <v>125</v>
      </c>
      <c r="N2511">
        <v>2012</v>
      </c>
      <c r="O2511">
        <v>1</v>
      </c>
      <c r="P2511" t="s">
        <v>976</v>
      </c>
      <c r="Q2511" t="b">
        <f>AND(ISNUMBER(data_to_clean[[#This Row],[revenue_formatted]]),ISNUMBER(data_to_clean[[#This Row],[growth_formatted_%]]),ISNUMBER(data_to_clean[[#This Row],[workers]]),ISNUMBER(data_to_clean[[#This Row],[previous_workers]]),ISNUMBER(data_to_clean[[#This Row],[founded]]),ISNUMBER(data_to_clean[[#This Row],[yrs_on_list]]))</f>
        <v>1</v>
      </c>
    </row>
    <row r="2512" spans="1:17" x14ac:dyDescent="0.25">
      <c r="A2512">
        <v>2502</v>
      </c>
      <c r="B2512" t="s">
        <v>9275</v>
      </c>
      <c r="C2512" t="s">
        <v>223</v>
      </c>
      <c r="D2512" t="str">
        <f>VLOOKUP(data_to_clean[[#This Row],[state]],abbreviation_table[],2,FALSE)</f>
        <v>Wisconsin</v>
      </c>
      <c r="E2512" t="s">
        <v>1152</v>
      </c>
      <c r="F2512" t="str">
        <f>TRIM(LEFT(data_to_clean[[#This Row],[revenue]],FIND(" ",data_to_clean[[#This Row],[revenue]])))</f>
        <v>2.1</v>
      </c>
      <c r="G2512" t="str">
        <f>RIGHT(data_to_clean[[#This Row],[revenue]],LEN(data_to_clean[[#This Row],[revenue]])-FIND(" ",data_to_clean[[#This Row],[revenue]]))</f>
        <v>Million</v>
      </c>
      <c r="H2512" s="7">
        <f>VALUE(IF(data_to_clean[[#This Row],[multiplicity]]="Million",_xlfn.CONCAT(SUBSTITUTE(data_to_clean[[#This Row],[number]],".",""),"00000"),_xlfn.CONCAT(SUBSTITUTE(data_to_clean[[#This Row],[number]],".",""),"00000000")))</f>
        <v>2100000</v>
      </c>
      <c r="I2512" t="s">
        <v>9277</v>
      </c>
      <c r="J2512">
        <f>ROUND(VALUE(SUBSTITUTE(data_to_clean[[#This Row],[growth_%]],".",",")),0)</f>
        <v>157</v>
      </c>
      <c r="K2512" t="s">
        <v>55</v>
      </c>
      <c r="L2512">
        <v>8</v>
      </c>
      <c r="M2512">
        <v>2</v>
      </c>
      <c r="N2512">
        <v>2012</v>
      </c>
      <c r="O2512">
        <v>1</v>
      </c>
      <c r="P2512" t="s">
        <v>9278</v>
      </c>
      <c r="Q2512" t="b">
        <f>AND(ISNUMBER(data_to_clean[[#This Row],[revenue_formatted]]),ISNUMBER(data_to_clean[[#This Row],[growth_formatted_%]]),ISNUMBER(data_to_clean[[#This Row],[workers]]),ISNUMBER(data_to_clean[[#This Row],[previous_workers]]),ISNUMBER(data_to_clean[[#This Row],[founded]]),ISNUMBER(data_to_clean[[#This Row],[yrs_on_list]]))</f>
        <v>1</v>
      </c>
    </row>
    <row r="2513" spans="1:17" x14ac:dyDescent="0.25">
      <c r="A2513">
        <v>2503</v>
      </c>
      <c r="B2513" t="s">
        <v>9279</v>
      </c>
      <c r="C2513" t="s">
        <v>45</v>
      </c>
      <c r="D2513" t="str">
        <f>VLOOKUP(data_to_clean[[#This Row],[state]],abbreviation_table[],2,FALSE)</f>
        <v>Pennsylvania</v>
      </c>
      <c r="E2513" t="s">
        <v>896</v>
      </c>
      <c r="F2513" t="str">
        <f>TRIM(LEFT(data_to_clean[[#This Row],[revenue]],FIND(" ",data_to_clean[[#This Row],[revenue]])))</f>
        <v>10.3</v>
      </c>
      <c r="G2513" t="str">
        <f>RIGHT(data_to_clean[[#This Row],[revenue]],LEN(data_to_clean[[#This Row],[revenue]])-FIND(" ",data_to_clean[[#This Row],[revenue]]))</f>
        <v>Million</v>
      </c>
      <c r="H2513" s="7">
        <f>VALUE(IF(data_to_clean[[#This Row],[multiplicity]]="Million",_xlfn.CONCAT(SUBSTITUTE(data_to_clean[[#This Row],[number]],".",""),"00000"),_xlfn.CONCAT(SUBSTITUTE(data_to_clean[[#This Row],[number]],".",""),"00000000")))</f>
        <v>10300000</v>
      </c>
      <c r="I2513" t="s">
        <v>9281</v>
      </c>
      <c r="J2513">
        <f>ROUND(VALUE(SUBSTITUTE(data_to_clean[[#This Row],[growth_%]],".",",")),0)</f>
        <v>157</v>
      </c>
      <c r="K2513" t="s">
        <v>233</v>
      </c>
      <c r="L2513">
        <v>48</v>
      </c>
      <c r="M2513">
        <v>19</v>
      </c>
      <c r="N2513">
        <v>2014</v>
      </c>
      <c r="O2513">
        <v>2</v>
      </c>
      <c r="P2513" t="s">
        <v>9282</v>
      </c>
      <c r="Q2513" t="b">
        <f>AND(ISNUMBER(data_to_clean[[#This Row],[revenue_formatted]]),ISNUMBER(data_to_clean[[#This Row],[growth_formatted_%]]),ISNUMBER(data_to_clean[[#This Row],[workers]]),ISNUMBER(data_to_clean[[#This Row],[previous_workers]]),ISNUMBER(data_to_clean[[#This Row],[founded]]),ISNUMBER(data_to_clean[[#This Row],[yrs_on_list]]))</f>
        <v>1</v>
      </c>
    </row>
    <row r="2514" spans="1:17" x14ac:dyDescent="0.25">
      <c r="A2514">
        <v>2504</v>
      </c>
      <c r="B2514" t="s">
        <v>9283</v>
      </c>
      <c r="C2514" t="s">
        <v>105</v>
      </c>
      <c r="D2514" t="str">
        <f>VLOOKUP(data_to_clean[[#This Row],[state]],abbreviation_table[],2,FALSE)</f>
        <v>New York</v>
      </c>
      <c r="E2514" t="s">
        <v>1106</v>
      </c>
      <c r="F2514" t="str">
        <f>TRIM(LEFT(data_to_clean[[#This Row],[revenue]],FIND(" ",data_to_clean[[#This Row],[revenue]])))</f>
        <v>2.9</v>
      </c>
      <c r="G2514" t="str">
        <f>RIGHT(data_to_clean[[#This Row],[revenue]],LEN(data_to_clean[[#This Row],[revenue]])-FIND(" ",data_to_clean[[#This Row],[revenue]]))</f>
        <v>Million</v>
      </c>
      <c r="H2514" s="7">
        <f>VALUE(IF(data_to_clean[[#This Row],[multiplicity]]="Million",_xlfn.CONCAT(SUBSTITUTE(data_to_clean[[#This Row],[number]],".",""),"00000"),_xlfn.CONCAT(SUBSTITUTE(data_to_clean[[#This Row],[number]],".",""),"00000000")))</f>
        <v>2900000</v>
      </c>
      <c r="I2514" t="s">
        <v>9285</v>
      </c>
      <c r="J2514">
        <f>ROUND(VALUE(SUBSTITUTE(data_to_clean[[#This Row],[growth_%]],".",",")),0)</f>
        <v>157</v>
      </c>
      <c r="K2514" t="s">
        <v>336</v>
      </c>
      <c r="L2514">
        <v>32</v>
      </c>
      <c r="M2514">
        <v>10</v>
      </c>
      <c r="N2514">
        <v>2013</v>
      </c>
      <c r="O2514">
        <v>1</v>
      </c>
      <c r="P2514" t="s">
        <v>882</v>
      </c>
      <c r="Q2514" t="b">
        <f>AND(ISNUMBER(data_to_clean[[#This Row],[revenue_formatted]]),ISNUMBER(data_to_clean[[#This Row],[growth_formatted_%]]),ISNUMBER(data_to_clean[[#This Row],[workers]]),ISNUMBER(data_to_clean[[#This Row],[previous_workers]]),ISNUMBER(data_to_clean[[#This Row],[founded]]),ISNUMBER(data_to_clean[[#This Row],[yrs_on_list]]))</f>
        <v>1</v>
      </c>
    </row>
    <row r="2515" spans="1:17" x14ac:dyDescent="0.25">
      <c r="A2515">
        <v>2505</v>
      </c>
      <c r="B2515" t="s">
        <v>9286</v>
      </c>
      <c r="C2515" t="s">
        <v>503</v>
      </c>
      <c r="D2515" t="str">
        <f>VLOOKUP(data_to_clean[[#This Row],[state]],abbreviation_table[],2,FALSE)</f>
        <v>Illinois</v>
      </c>
      <c r="E2515" t="s">
        <v>9288</v>
      </c>
      <c r="F2515" t="str">
        <f>TRIM(LEFT(data_to_clean[[#This Row],[revenue]],FIND(" ",data_to_clean[[#This Row],[revenue]])))</f>
        <v>70.8</v>
      </c>
      <c r="G2515" t="str">
        <f>RIGHT(data_to_clean[[#This Row],[revenue]],LEN(data_to_clean[[#This Row],[revenue]])-FIND(" ",data_to_clean[[#This Row],[revenue]]))</f>
        <v>Million</v>
      </c>
      <c r="H2515" s="7">
        <f>VALUE(IF(data_to_clean[[#This Row],[multiplicity]]="Million",_xlfn.CONCAT(SUBSTITUTE(data_to_clean[[#This Row],[number]],".",""),"00000"),_xlfn.CONCAT(SUBSTITUTE(data_to_clean[[#This Row],[number]],".",""),"00000000")))</f>
        <v>70800000</v>
      </c>
      <c r="I2515" t="s">
        <v>9289</v>
      </c>
      <c r="J2515">
        <f>ROUND(VALUE(SUBSTITUTE(data_to_clean[[#This Row],[growth_%]],".",",")),0)</f>
        <v>157</v>
      </c>
      <c r="K2515" t="s">
        <v>336</v>
      </c>
      <c r="L2515">
        <v>300</v>
      </c>
      <c r="M2515">
        <v>120</v>
      </c>
      <c r="N2515">
        <v>2011</v>
      </c>
      <c r="O2515">
        <v>1</v>
      </c>
      <c r="P2515" t="s">
        <v>506</v>
      </c>
      <c r="Q2515" t="b">
        <f>AND(ISNUMBER(data_to_clean[[#This Row],[revenue_formatted]]),ISNUMBER(data_to_clean[[#This Row],[growth_formatted_%]]),ISNUMBER(data_to_clean[[#This Row],[workers]]),ISNUMBER(data_to_clean[[#This Row],[previous_workers]]),ISNUMBER(data_to_clean[[#This Row],[founded]]),ISNUMBER(data_to_clean[[#This Row],[yrs_on_list]]))</f>
        <v>1</v>
      </c>
    </row>
    <row r="2516" spans="1:17" x14ac:dyDescent="0.25">
      <c r="A2516">
        <v>2506</v>
      </c>
      <c r="B2516" t="s">
        <v>9290</v>
      </c>
      <c r="C2516" t="s">
        <v>15</v>
      </c>
      <c r="D2516" t="str">
        <f>VLOOKUP(data_to_clean[[#This Row],[state]],abbreviation_table[],2,FALSE)</f>
        <v>Arizona</v>
      </c>
      <c r="E2516" t="s">
        <v>6131</v>
      </c>
      <c r="F2516" t="str">
        <f>TRIM(LEFT(data_to_clean[[#This Row],[revenue]],FIND(" ",data_to_clean[[#This Row],[revenue]])))</f>
        <v>80.5</v>
      </c>
      <c r="G2516" t="str">
        <f>RIGHT(data_to_clean[[#This Row],[revenue]],LEN(data_to_clean[[#This Row],[revenue]])-FIND(" ",data_to_clean[[#This Row],[revenue]]))</f>
        <v>Million</v>
      </c>
      <c r="H2516" s="7">
        <f>VALUE(IF(data_to_clean[[#This Row],[multiplicity]]="Million",_xlfn.CONCAT(SUBSTITUTE(data_to_clean[[#This Row],[number]],".",""),"00000"),_xlfn.CONCAT(SUBSTITUTE(data_to_clean[[#This Row],[number]],".",""),"00000000")))</f>
        <v>80500000</v>
      </c>
      <c r="I2516" t="s">
        <v>9292</v>
      </c>
      <c r="J2516">
        <f>ROUND(VALUE(SUBSTITUTE(data_to_clean[[#This Row],[growth_%]],".",",")),0)</f>
        <v>157</v>
      </c>
      <c r="K2516" t="s">
        <v>156</v>
      </c>
      <c r="L2516">
        <v>513</v>
      </c>
      <c r="M2516">
        <v>263</v>
      </c>
      <c r="N2516">
        <v>2008</v>
      </c>
      <c r="O2516">
        <v>7</v>
      </c>
      <c r="P2516" t="s">
        <v>19</v>
      </c>
      <c r="Q2516" t="b">
        <f>AND(ISNUMBER(data_to_clean[[#This Row],[revenue_formatted]]),ISNUMBER(data_to_clean[[#This Row],[growth_formatted_%]]),ISNUMBER(data_to_clean[[#This Row],[workers]]),ISNUMBER(data_to_clean[[#This Row],[previous_workers]]),ISNUMBER(data_to_clean[[#This Row],[founded]]),ISNUMBER(data_to_clean[[#This Row],[yrs_on_list]]))</f>
        <v>1</v>
      </c>
    </row>
    <row r="2517" spans="1:17" x14ac:dyDescent="0.25">
      <c r="A2517">
        <v>2507</v>
      </c>
      <c r="B2517" t="s">
        <v>9293</v>
      </c>
      <c r="C2517" t="s">
        <v>230</v>
      </c>
      <c r="D2517" t="str">
        <f>VLOOKUP(data_to_clean[[#This Row],[state]],abbreviation_table[],2,FALSE)</f>
        <v>Michigan</v>
      </c>
      <c r="E2517" t="s">
        <v>621</v>
      </c>
      <c r="F2517" t="str">
        <f>TRIM(LEFT(data_to_clean[[#This Row],[revenue]],FIND(" ",data_to_clean[[#This Row],[revenue]])))</f>
        <v>3.1</v>
      </c>
      <c r="G2517" t="str">
        <f>RIGHT(data_to_clean[[#This Row],[revenue]],LEN(data_to_clean[[#This Row],[revenue]])-FIND(" ",data_to_clean[[#This Row],[revenue]]))</f>
        <v>Million</v>
      </c>
      <c r="H2517" s="7">
        <f>VALUE(IF(data_to_clean[[#This Row],[multiplicity]]="Million",_xlfn.CONCAT(SUBSTITUTE(data_to_clean[[#This Row],[number]],".",""),"00000"),_xlfn.CONCAT(SUBSTITUTE(data_to_clean[[#This Row],[number]],".",""),"00000000")))</f>
        <v>3100000</v>
      </c>
      <c r="I2517" t="s">
        <v>9295</v>
      </c>
      <c r="J2517">
        <f>ROUND(VALUE(SUBSTITUTE(data_to_clean[[#This Row],[growth_%]],".",",")),0)</f>
        <v>157</v>
      </c>
      <c r="K2517" t="s">
        <v>18</v>
      </c>
      <c r="L2517">
        <v>31</v>
      </c>
      <c r="M2517">
        <v>9</v>
      </c>
      <c r="N2517">
        <v>2011</v>
      </c>
      <c r="O2517">
        <v>1</v>
      </c>
      <c r="P2517" t="s">
        <v>338</v>
      </c>
      <c r="Q2517" t="b">
        <f>AND(ISNUMBER(data_to_clean[[#This Row],[revenue_formatted]]),ISNUMBER(data_to_clean[[#This Row],[growth_formatted_%]]),ISNUMBER(data_to_clean[[#This Row],[workers]]),ISNUMBER(data_to_clean[[#This Row],[previous_workers]]),ISNUMBER(data_to_clean[[#This Row],[founded]]),ISNUMBER(data_to_clean[[#This Row],[yrs_on_list]]))</f>
        <v>1</v>
      </c>
    </row>
    <row r="2518" spans="1:17" x14ac:dyDescent="0.25">
      <c r="A2518">
        <v>2508</v>
      </c>
      <c r="B2518" t="s">
        <v>9296</v>
      </c>
      <c r="C2518" t="s">
        <v>52</v>
      </c>
      <c r="D2518" t="str">
        <f>VLOOKUP(data_to_clean[[#This Row],[state]],abbreviation_table[],2,FALSE)</f>
        <v>Florida</v>
      </c>
      <c r="E2518" t="s">
        <v>493</v>
      </c>
      <c r="F2518" t="str">
        <f>TRIM(LEFT(data_to_clean[[#This Row],[revenue]],FIND(" ",data_to_clean[[#This Row],[revenue]])))</f>
        <v>3.9</v>
      </c>
      <c r="G2518" t="str">
        <f>RIGHT(data_to_clean[[#This Row],[revenue]],LEN(data_to_clean[[#This Row],[revenue]])-FIND(" ",data_to_clean[[#This Row],[revenue]]))</f>
        <v>Million</v>
      </c>
      <c r="H2518" s="7">
        <f>VALUE(IF(data_to_clean[[#This Row],[multiplicity]]="Million",_xlfn.CONCAT(SUBSTITUTE(data_to_clean[[#This Row],[number]],".",""),"00000"),_xlfn.CONCAT(SUBSTITUTE(data_to_clean[[#This Row],[number]],".",""),"00000000")))</f>
        <v>3900000</v>
      </c>
      <c r="I2518" t="s">
        <v>9298</v>
      </c>
      <c r="J2518">
        <f>ROUND(VALUE(SUBSTITUTE(data_to_clean[[#This Row],[growth_%]],".",",")),0)</f>
        <v>157</v>
      </c>
      <c r="K2518" t="s">
        <v>18</v>
      </c>
      <c r="L2518">
        <v>13</v>
      </c>
      <c r="M2518">
        <v>11</v>
      </c>
      <c r="N2518">
        <v>2009</v>
      </c>
      <c r="O2518">
        <v>1</v>
      </c>
      <c r="P2518" t="s">
        <v>5156</v>
      </c>
      <c r="Q2518" t="b">
        <f>AND(ISNUMBER(data_to_clean[[#This Row],[revenue_formatted]]),ISNUMBER(data_to_clean[[#This Row],[growth_formatted_%]]),ISNUMBER(data_to_clean[[#This Row],[workers]]),ISNUMBER(data_to_clean[[#This Row],[previous_workers]]),ISNUMBER(data_to_clean[[#This Row],[founded]]),ISNUMBER(data_to_clean[[#This Row],[yrs_on_list]]))</f>
        <v>1</v>
      </c>
    </row>
    <row r="2519" spans="1:17" x14ac:dyDescent="0.25">
      <c r="A2519">
        <v>2509</v>
      </c>
      <c r="B2519" t="s">
        <v>9299</v>
      </c>
      <c r="C2519" t="s">
        <v>105</v>
      </c>
      <c r="D2519" t="str">
        <f>VLOOKUP(data_to_clean[[#This Row],[state]],abbreviation_table[],2,FALSE)</f>
        <v>New York</v>
      </c>
      <c r="E2519" t="s">
        <v>626</v>
      </c>
      <c r="F2519" t="str">
        <f>TRIM(LEFT(data_to_clean[[#This Row],[revenue]],FIND(" ",data_to_clean[[#This Row],[revenue]])))</f>
        <v>3.7</v>
      </c>
      <c r="G2519" t="str">
        <f>RIGHT(data_to_clean[[#This Row],[revenue]],LEN(data_to_clean[[#This Row],[revenue]])-FIND(" ",data_to_clean[[#This Row],[revenue]]))</f>
        <v>Million</v>
      </c>
      <c r="H2519" s="7">
        <f>VALUE(IF(data_to_clean[[#This Row],[multiplicity]]="Million",_xlfn.CONCAT(SUBSTITUTE(data_to_clean[[#This Row],[number]],".",""),"00000"),_xlfn.CONCAT(SUBSTITUTE(data_to_clean[[#This Row],[number]],".",""),"00000000")))</f>
        <v>3700000</v>
      </c>
      <c r="I2519" t="s">
        <v>9301</v>
      </c>
      <c r="J2519">
        <f>ROUND(VALUE(SUBSTITUTE(data_to_clean[[#This Row],[growth_%]],".",",")),0)</f>
        <v>157</v>
      </c>
      <c r="K2519" t="s">
        <v>156</v>
      </c>
      <c r="L2519">
        <v>28</v>
      </c>
      <c r="M2519">
        <v>15</v>
      </c>
      <c r="N2519">
        <v>2014</v>
      </c>
      <c r="O2519">
        <v>1</v>
      </c>
      <c r="P2519" t="s">
        <v>62</v>
      </c>
      <c r="Q2519" t="b">
        <f>AND(ISNUMBER(data_to_clean[[#This Row],[revenue_formatted]]),ISNUMBER(data_to_clean[[#This Row],[growth_formatted_%]]),ISNUMBER(data_to_clean[[#This Row],[workers]]),ISNUMBER(data_to_clean[[#This Row],[previous_workers]]),ISNUMBER(data_to_clean[[#This Row],[founded]]),ISNUMBER(data_to_clean[[#This Row],[yrs_on_list]]))</f>
        <v>1</v>
      </c>
    </row>
    <row r="2520" spans="1:17" x14ac:dyDescent="0.25">
      <c r="A2520">
        <v>2510</v>
      </c>
      <c r="B2520" t="s">
        <v>9302</v>
      </c>
      <c r="C2520" t="s">
        <v>30</v>
      </c>
      <c r="D2520" t="str">
        <f>VLOOKUP(data_to_clean[[#This Row],[state]],abbreviation_table[],2,FALSE)</f>
        <v>Texas</v>
      </c>
      <c r="E2520" t="s">
        <v>7947</v>
      </c>
      <c r="F2520" t="str">
        <f>TRIM(LEFT(data_to_clean[[#This Row],[revenue]],FIND(" ",data_to_clean[[#This Row],[revenue]])))</f>
        <v>18.2</v>
      </c>
      <c r="G2520" t="str">
        <f>RIGHT(data_to_clean[[#This Row],[revenue]],LEN(data_to_clean[[#This Row],[revenue]])-FIND(" ",data_to_clean[[#This Row],[revenue]]))</f>
        <v>Million</v>
      </c>
      <c r="H2520" s="7">
        <f>VALUE(IF(data_to_clean[[#This Row],[multiplicity]]="Million",_xlfn.CONCAT(SUBSTITUTE(data_to_clean[[#This Row],[number]],".",""),"00000"),_xlfn.CONCAT(SUBSTITUTE(data_to_clean[[#This Row],[number]],".",""),"00000000")))</f>
        <v>18200000</v>
      </c>
      <c r="I2520" t="s">
        <v>9304</v>
      </c>
      <c r="J2520">
        <f>ROUND(VALUE(SUBSTITUTE(data_to_clean[[#This Row],[growth_%]],".",",")),0)</f>
        <v>157</v>
      </c>
      <c r="K2520" t="s">
        <v>55</v>
      </c>
      <c r="L2520">
        <v>30</v>
      </c>
      <c r="M2520">
        <v>8</v>
      </c>
      <c r="N2520">
        <v>2010</v>
      </c>
      <c r="O2520">
        <v>1</v>
      </c>
      <c r="P2520" t="s">
        <v>330</v>
      </c>
      <c r="Q2520" t="b">
        <f>AND(ISNUMBER(data_to_clean[[#This Row],[revenue_formatted]]),ISNUMBER(data_to_clean[[#This Row],[growth_formatted_%]]),ISNUMBER(data_to_clean[[#This Row],[workers]]),ISNUMBER(data_to_clean[[#This Row],[previous_workers]]),ISNUMBER(data_to_clean[[#This Row],[founded]]),ISNUMBER(data_to_clean[[#This Row],[yrs_on_list]]))</f>
        <v>1</v>
      </c>
    </row>
    <row r="2521" spans="1:17" x14ac:dyDescent="0.25">
      <c r="A2521">
        <v>2511</v>
      </c>
      <c r="B2521" t="s">
        <v>9305</v>
      </c>
      <c r="C2521" t="s">
        <v>22</v>
      </c>
      <c r="D2521" t="str">
        <f>VLOOKUP(data_to_clean[[#This Row],[state]],abbreviation_table[],2,FALSE)</f>
        <v>Tennessee</v>
      </c>
      <c r="E2521" t="s">
        <v>537</v>
      </c>
      <c r="F2521" t="str">
        <f>TRIM(LEFT(data_to_clean[[#This Row],[revenue]],FIND(" ",data_to_clean[[#This Row],[revenue]])))</f>
        <v>13.7</v>
      </c>
      <c r="G2521" t="str">
        <f>RIGHT(data_to_clean[[#This Row],[revenue]],LEN(data_to_clean[[#This Row],[revenue]])-FIND(" ",data_to_clean[[#This Row],[revenue]]))</f>
        <v>Million</v>
      </c>
      <c r="H2521" s="7">
        <f>VALUE(IF(data_to_clean[[#This Row],[multiplicity]]="Million",_xlfn.CONCAT(SUBSTITUTE(data_to_clean[[#This Row],[number]],".",""),"00000"),_xlfn.CONCAT(SUBSTITUTE(data_to_clean[[#This Row],[number]],".",""),"00000000")))</f>
        <v>13700000</v>
      </c>
      <c r="I2521" t="s">
        <v>9307</v>
      </c>
      <c r="J2521">
        <f>ROUND(VALUE(SUBSTITUTE(data_to_clean[[#This Row],[growth_%]],".",",")),0)</f>
        <v>157</v>
      </c>
      <c r="K2521" t="s">
        <v>336</v>
      </c>
      <c r="L2521">
        <v>28</v>
      </c>
      <c r="M2521">
        <v>6</v>
      </c>
      <c r="N2521">
        <v>2012</v>
      </c>
      <c r="O2521">
        <v>1</v>
      </c>
      <c r="P2521" t="s">
        <v>5979</v>
      </c>
      <c r="Q2521" t="b">
        <f>AND(ISNUMBER(data_to_clean[[#This Row],[revenue_formatted]]),ISNUMBER(data_to_clean[[#This Row],[growth_formatted_%]]),ISNUMBER(data_to_clean[[#This Row],[workers]]),ISNUMBER(data_to_clean[[#This Row],[previous_workers]]),ISNUMBER(data_to_clean[[#This Row],[founded]]),ISNUMBER(data_to_clean[[#This Row],[yrs_on_list]]))</f>
        <v>1</v>
      </c>
    </row>
    <row r="2522" spans="1:17" x14ac:dyDescent="0.25">
      <c r="A2522">
        <v>2512</v>
      </c>
      <c r="B2522" t="s">
        <v>9308</v>
      </c>
      <c r="C2522" t="s">
        <v>30</v>
      </c>
      <c r="D2522" t="str">
        <f>VLOOKUP(data_to_clean[[#This Row],[state]],abbreviation_table[],2,FALSE)</f>
        <v>Texas</v>
      </c>
      <c r="E2522" t="s">
        <v>9310</v>
      </c>
      <c r="F2522" t="str">
        <f>TRIM(LEFT(data_to_clean[[#This Row],[revenue]],FIND(" ",data_to_clean[[#This Row],[revenue]])))</f>
        <v>40.4</v>
      </c>
      <c r="G2522" t="str">
        <f>RIGHT(data_to_clean[[#This Row],[revenue]],LEN(data_to_clean[[#This Row],[revenue]])-FIND(" ",data_to_clean[[#This Row],[revenue]]))</f>
        <v>Million</v>
      </c>
      <c r="H2522" s="7">
        <f>VALUE(IF(data_to_clean[[#This Row],[multiplicity]]="Million",_xlfn.CONCAT(SUBSTITUTE(data_to_clean[[#This Row],[number]],".",""),"00000"),_xlfn.CONCAT(SUBSTITUTE(data_to_clean[[#This Row],[number]],".",""),"00000000")))</f>
        <v>40400000</v>
      </c>
      <c r="I2522" t="s">
        <v>9311</v>
      </c>
      <c r="J2522">
        <f>ROUND(VALUE(SUBSTITUTE(data_to_clean[[#This Row],[growth_%]],".",",")),0)</f>
        <v>157</v>
      </c>
      <c r="K2522" t="s">
        <v>187</v>
      </c>
      <c r="L2522">
        <v>150</v>
      </c>
      <c r="M2522">
        <v>34</v>
      </c>
      <c r="N2522">
        <v>2011</v>
      </c>
      <c r="O2522">
        <v>1</v>
      </c>
      <c r="P2522" t="s">
        <v>3054</v>
      </c>
      <c r="Q2522" t="b">
        <f>AND(ISNUMBER(data_to_clean[[#This Row],[revenue_formatted]]),ISNUMBER(data_to_clean[[#This Row],[growth_formatted_%]]),ISNUMBER(data_to_clean[[#This Row],[workers]]),ISNUMBER(data_to_clean[[#This Row],[previous_workers]]),ISNUMBER(data_to_clean[[#This Row],[founded]]),ISNUMBER(data_to_clean[[#This Row],[yrs_on_list]]))</f>
        <v>1</v>
      </c>
    </row>
    <row r="2523" spans="1:17" x14ac:dyDescent="0.25">
      <c r="A2523">
        <v>2513</v>
      </c>
      <c r="B2523" t="s">
        <v>9312</v>
      </c>
      <c r="C2523" t="s">
        <v>105</v>
      </c>
      <c r="D2523" t="str">
        <f>VLOOKUP(data_to_clean[[#This Row],[state]],abbreviation_table[],2,FALSE)</f>
        <v>New York</v>
      </c>
      <c r="E2523" t="s">
        <v>1769</v>
      </c>
      <c r="F2523" t="str">
        <f>TRIM(LEFT(data_to_clean[[#This Row],[revenue]],FIND(" ",data_to_clean[[#This Row],[revenue]])))</f>
        <v>15.4</v>
      </c>
      <c r="G2523" t="str">
        <f>RIGHT(data_to_clean[[#This Row],[revenue]],LEN(data_to_clean[[#This Row],[revenue]])-FIND(" ",data_to_clean[[#This Row],[revenue]]))</f>
        <v>Million</v>
      </c>
      <c r="H2523" s="7">
        <f>VALUE(IF(data_to_clean[[#This Row],[multiplicity]]="Million",_xlfn.CONCAT(SUBSTITUTE(data_to_clean[[#This Row],[number]],".",""),"00000"),_xlfn.CONCAT(SUBSTITUTE(data_to_clean[[#This Row],[number]],".",""),"00000000")))</f>
        <v>15400000</v>
      </c>
      <c r="I2523" t="s">
        <v>9314</v>
      </c>
      <c r="J2523">
        <f>ROUND(VALUE(SUBSTITUTE(data_to_clean[[#This Row],[growth_%]],".",",")),0)</f>
        <v>157</v>
      </c>
      <c r="K2523" t="s">
        <v>233</v>
      </c>
      <c r="L2523">
        <v>34</v>
      </c>
      <c r="M2523">
        <v>8</v>
      </c>
      <c r="N2523">
        <v>1989</v>
      </c>
      <c r="O2523">
        <v>1</v>
      </c>
      <c r="P2523" t="s">
        <v>2535</v>
      </c>
      <c r="Q2523" t="b">
        <f>AND(ISNUMBER(data_to_clean[[#This Row],[revenue_formatted]]),ISNUMBER(data_to_clean[[#This Row],[growth_formatted_%]]),ISNUMBER(data_to_clean[[#This Row],[workers]]),ISNUMBER(data_to_clean[[#This Row],[previous_workers]]),ISNUMBER(data_to_clean[[#This Row],[founded]]),ISNUMBER(data_to_clean[[#This Row],[yrs_on_list]]))</f>
        <v>1</v>
      </c>
    </row>
    <row r="2524" spans="1:17" x14ac:dyDescent="0.25">
      <c r="A2524">
        <v>2514</v>
      </c>
      <c r="B2524" t="s">
        <v>9315</v>
      </c>
      <c r="C2524" t="s">
        <v>119</v>
      </c>
      <c r="D2524" t="str">
        <f>VLOOKUP(data_to_clean[[#This Row],[state]],abbreviation_table[],2,FALSE)</f>
        <v>Georgia</v>
      </c>
      <c r="E2524" t="s">
        <v>201</v>
      </c>
      <c r="F2524" t="str">
        <f>TRIM(LEFT(data_to_clean[[#This Row],[revenue]],FIND(" ",data_to_clean[[#This Row],[revenue]])))</f>
        <v>20.4</v>
      </c>
      <c r="G2524" t="str">
        <f>RIGHT(data_to_clean[[#This Row],[revenue]],LEN(data_to_clean[[#This Row],[revenue]])-FIND(" ",data_to_clean[[#This Row],[revenue]]))</f>
        <v>Million</v>
      </c>
      <c r="H2524" s="7">
        <f>VALUE(IF(data_to_clean[[#This Row],[multiplicity]]="Million",_xlfn.CONCAT(SUBSTITUTE(data_to_clean[[#This Row],[number]],".",""),"00000"),_xlfn.CONCAT(SUBSTITUTE(data_to_clean[[#This Row],[number]],".",""),"00000000")))</f>
        <v>20400000</v>
      </c>
      <c r="I2524" t="s">
        <v>9317</v>
      </c>
      <c r="J2524">
        <f>ROUND(VALUE(SUBSTITUTE(data_to_clean[[#This Row],[growth_%]],".",",")),0)</f>
        <v>157</v>
      </c>
      <c r="K2524" t="s">
        <v>336</v>
      </c>
      <c r="L2524">
        <v>62</v>
      </c>
      <c r="M2524">
        <v>57</v>
      </c>
      <c r="N2524">
        <v>2010</v>
      </c>
      <c r="O2524">
        <v>3</v>
      </c>
      <c r="P2524" t="s">
        <v>122</v>
      </c>
      <c r="Q2524" t="b">
        <f>AND(ISNUMBER(data_to_clean[[#This Row],[revenue_formatted]]),ISNUMBER(data_to_clean[[#This Row],[growth_formatted_%]]),ISNUMBER(data_to_clean[[#This Row],[workers]]),ISNUMBER(data_to_clean[[#This Row],[previous_workers]]),ISNUMBER(data_to_clean[[#This Row],[founded]]),ISNUMBER(data_to_clean[[#This Row],[yrs_on_list]]))</f>
        <v>1</v>
      </c>
    </row>
    <row r="2525" spans="1:17" x14ac:dyDescent="0.25">
      <c r="A2525">
        <v>2515</v>
      </c>
      <c r="B2525" t="s">
        <v>9318</v>
      </c>
      <c r="C2525" t="s">
        <v>764</v>
      </c>
      <c r="D2525" t="str">
        <f>VLOOKUP(data_to_clean[[#This Row],[state]],abbreviation_table[],2,FALSE)</f>
        <v>North Dakota</v>
      </c>
      <c r="E2525" t="s">
        <v>278</v>
      </c>
      <c r="F2525" t="str">
        <f>TRIM(LEFT(data_to_clean[[#This Row],[revenue]],FIND(" ",data_to_clean[[#This Row],[revenue]])))</f>
        <v>6.2</v>
      </c>
      <c r="G2525" t="str">
        <f>RIGHT(data_to_clean[[#This Row],[revenue]],LEN(data_to_clean[[#This Row],[revenue]])-FIND(" ",data_to_clean[[#This Row],[revenue]]))</f>
        <v>Million</v>
      </c>
      <c r="H2525" s="7">
        <f>VALUE(IF(data_to_clean[[#This Row],[multiplicity]]="Million",_xlfn.CONCAT(SUBSTITUTE(data_to_clean[[#This Row],[number]],".",""),"00000"),_xlfn.CONCAT(SUBSTITUTE(data_to_clean[[#This Row],[number]],".",""),"00000000")))</f>
        <v>6200000</v>
      </c>
      <c r="I2525" t="s">
        <v>9320</v>
      </c>
      <c r="J2525">
        <f>ROUND(VALUE(SUBSTITUTE(data_to_clean[[#This Row],[growth_%]],".",",")),0)</f>
        <v>157</v>
      </c>
      <c r="K2525" t="s">
        <v>156</v>
      </c>
      <c r="L2525">
        <v>87</v>
      </c>
      <c r="M2525">
        <v>29</v>
      </c>
      <c r="N2525">
        <v>2011</v>
      </c>
      <c r="O2525">
        <v>4</v>
      </c>
      <c r="P2525" t="s">
        <v>767</v>
      </c>
      <c r="Q2525" t="b">
        <f>AND(ISNUMBER(data_to_clean[[#This Row],[revenue_formatted]]),ISNUMBER(data_to_clean[[#This Row],[growth_formatted_%]]),ISNUMBER(data_to_clean[[#This Row],[workers]]),ISNUMBER(data_to_clean[[#This Row],[previous_workers]]),ISNUMBER(data_to_clean[[#This Row],[founded]]),ISNUMBER(data_to_clean[[#This Row],[yrs_on_list]]))</f>
        <v>1</v>
      </c>
    </row>
    <row r="2526" spans="1:17" x14ac:dyDescent="0.25">
      <c r="A2526">
        <v>2516</v>
      </c>
      <c r="B2526" t="s">
        <v>9321</v>
      </c>
      <c r="C2526" t="s">
        <v>52</v>
      </c>
      <c r="D2526" t="str">
        <f>VLOOKUP(data_to_clean[[#This Row],[state]],abbreviation_table[],2,FALSE)</f>
        <v>Florida</v>
      </c>
      <c r="E2526" t="s">
        <v>1640</v>
      </c>
      <c r="F2526" t="str">
        <f>TRIM(LEFT(data_to_clean[[#This Row],[revenue]],FIND(" ",data_to_clean[[#This Row],[revenue]])))</f>
        <v>28</v>
      </c>
      <c r="G2526" t="str">
        <f>RIGHT(data_to_clean[[#This Row],[revenue]],LEN(data_to_clean[[#This Row],[revenue]])-FIND(" ",data_to_clean[[#This Row],[revenue]]))</f>
        <v>Million</v>
      </c>
      <c r="H2526" s="7">
        <f>VALUE(IF(data_to_clean[[#This Row],[multiplicity]]="Million",_xlfn.CONCAT(SUBSTITUTE(data_to_clean[[#This Row],[number]],".",""),"00000"),_xlfn.CONCAT(SUBSTITUTE(data_to_clean[[#This Row],[number]],".",""),"00000000")))</f>
        <v>2800000</v>
      </c>
      <c r="I2526" t="s">
        <v>9323</v>
      </c>
      <c r="J2526">
        <f>ROUND(VALUE(SUBSTITUTE(data_to_clean[[#This Row],[growth_%]],".",",")),0)</f>
        <v>157</v>
      </c>
      <c r="K2526" t="s">
        <v>233</v>
      </c>
      <c r="L2526">
        <v>85</v>
      </c>
      <c r="M2526">
        <v>22</v>
      </c>
      <c r="N2526">
        <v>2008</v>
      </c>
      <c r="O2526">
        <v>5</v>
      </c>
      <c r="P2526" t="s">
        <v>1315</v>
      </c>
      <c r="Q2526" t="b">
        <f>AND(ISNUMBER(data_to_clean[[#This Row],[revenue_formatted]]),ISNUMBER(data_to_clean[[#This Row],[growth_formatted_%]]),ISNUMBER(data_to_clean[[#This Row],[workers]]),ISNUMBER(data_to_clean[[#This Row],[previous_workers]]),ISNUMBER(data_to_clean[[#This Row],[founded]]),ISNUMBER(data_to_clean[[#This Row],[yrs_on_list]]))</f>
        <v>1</v>
      </c>
    </row>
    <row r="2527" spans="1:17" x14ac:dyDescent="0.25">
      <c r="A2527">
        <v>2517</v>
      </c>
      <c r="B2527" t="s">
        <v>9324</v>
      </c>
      <c r="C2527" t="s">
        <v>243</v>
      </c>
      <c r="D2527" t="str">
        <f>VLOOKUP(data_to_clean[[#This Row],[state]],abbreviation_table[],2,FALSE)</f>
        <v>Maryland</v>
      </c>
      <c r="E2527" t="s">
        <v>939</v>
      </c>
      <c r="F2527" t="str">
        <f>TRIM(LEFT(data_to_clean[[#This Row],[revenue]],FIND(" ",data_to_clean[[#This Row],[revenue]])))</f>
        <v>4.1</v>
      </c>
      <c r="G2527" t="str">
        <f>RIGHT(data_to_clean[[#This Row],[revenue]],LEN(data_to_clean[[#This Row],[revenue]])-FIND(" ",data_to_clean[[#This Row],[revenue]]))</f>
        <v>Million</v>
      </c>
      <c r="H2527" s="7">
        <f>VALUE(IF(data_to_clean[[#This Row],[multiplicity]]="Million",_xlfn.CONCAT(SUBSTITUTE(data_to_clean[[#This Row],[number]],".",""),"00000"),_xlfn.CONCAT(SUBSTITUTE(data_to_clean[[#This Row],[number]],".",""),"00000000")))</f>
        <v>4100000</v>
      </c>
      <c r="I2527" t="s">
        <v>9326</v>
      </c>
      <c r="J2527">
        <f>ROUND(VALUE(SUBSTITUTE(data_to_clean[[#This Row],[growth_%]],".",",")),0)</f>
        <v>157</v>
      </c>
      <c r="K2527" t="s">
        <v>156</v>
      </c>
      <c r="L2527">
        <v>25</v>
      </c>
      <c r="M2527">
        <v>13</v>
      </c>
      <c r="N2527">
        <v>2000</v>
      </c>
      <c r="O2527">
        <v>2</v>
      </c>
      <c r="P2527" t="s">
        <v>9327</v>
      </c>
      <c r="Q2527" t="b">
        <f>AND(ISNUMBER(data_to_clean[[#This Row],[revenue_formatted]]),ISNUMBER(data_to_clean[[#This Row],[growth_formatted_%]]),ISNUMBER(data_to_clean[[#This Row],[workers]]),ISNUMBER(data_to_clean[[#This Row],[previous_workers]]),ISNUMBER(data_to_clean[[#This Row],[founded]]),ISNUMBER(data_to_clean[[#This Row],[yrs_on_list]]))</f>
        <v>1</v>
      </c>
    </row>
    <row r="2528" spans="1:17" x14ac:dyDescent="0.25">
      <c r="A2528">
        <v>2518</v>
      </c>
      <c r="B2528" t="s">
        <v>9328</v>
      </c>
      <c r="C2528" t="s">
        <v>223</v>
      </c>
      <c r="D2528" t="str">
        <f>VLOOKUP(data_to_clean[[#This Row],[state]],abbreviation_table[],2,FALSE)</f>
        <v>Wisconsin</v>
      </c>
      <c r="E2528" t="s">
        <v>9330</v>
      </c>
      <c r="F2528" t="str">
        <f>TRIM(LEFT(data_to_clean[[#This Row],[revenue]],FIND(" ",data_to_clean[[#This Row],[revenue]])))</f>
        <v>32</v>
      </c>
      <c r="G2528" t="str">
        <f>RIGHT(data_to_clean[[#This Row],[revenue]],LEN(data_to_clean[[#This Row],[revenue]])-FIND(" ",data_to_clean[[#This Row],[revenue]]))</f>
        <v>Million</v>
      </c>
      <c r="H2528" s="7">
        <f>VALUE(IF(data_to_clean[[#This Row],[multiplicity]]="Million",_xlfn.CONCAT(SUBSTITUTE(data_to_clean[[#This Row],[number]],".",""),"00000"),_xlfn.CONCAT(SUBSTITUTE(data_to_clean[[#This Row],[number]],".",""),"00000000")))</f>
        <v>3200000</v>
      </c>
      <c r="I2528" t="s">
        <v>9331</v>
      </c>
      <c r="J2528">
        <f>ROUND(VALUE(SUBSTITUTE(data_to_clean[[#This Row],[growth_%]],".",",")),0)</f>
        <v>157</v>
      </c>
      <c r="K2528" t="s">
        <v>25</v>
      </c>
      <c r="L2528">
        <v>81</v>
      </c>
      <c r="M2528">
        <v>33</v>
      </c>
      <c r="N2528">
        <v>2010</v>
      </c>
      <c r="O2528">
        <v>4</v>
      </c>
      <c r="P2528" t="s">
        <v>9332</v>
      </c>
      <c r="Q2528" t="b">
        <f>AND(ISNUMBER(data_to_clean[[#This Row],[revenue_formatted]]),ISNUMBER(data_to_clean[[#This Row],[growth_formatted_%]]),ISNUMBER(data_to_clean[[#This Row],[workers]]),ISNUMBER(data_to_clean[[#This Row],[previous_workers]]),ISNUMBER(data_to_clean[[#This Row],[founded]]),ISNUMBER(data_to_clean[[#This Row],[yrs_on_list]]))</f>
        <v>1</v>
      </c>
    </row>
    <row r="2529" spans="1:17" x14ac:dyDescent="0.25">
      <c r="A2529">
        <v>2519</v>
      </c>
      <c r="B2529" t="s">
        <v>9333</v>
      </c>
      <c r="C2529" t="s">
        <v>66</v>
      </c>
      <c r="D2529" t="str">
        <f>VLOOKUP(data_to_clean[[#This Row],[state]],abbreviation_table[],2,FALSE)</f>
        <v>Virginia</v>
      </c>
      <c r="E2529" t="s">
        <v>9335</v>
      </c>
      <c r="F2529" t="str">
        <f>TRIM(LEFT(data_to_clean[[#This Row],[revenue]],FIND(" ",data_to_clean[[#This Row],[revenue]])))</f>
        <v>74.1</v>
      </c>
      <c r="G2529" t="str">
        <f>RIGHT(data_to_clean[[#This Row],[revenue]],LEN(data_to_clean[[#This Row],[revenue]])-FIND(" ",data_to_clean[[#This Row],[revenue]]))</f>
        <v>Million</v>
      </c>
      <c r="H2529" s="7">
        <f>VALUE(IF(data_to_clean[[#This Row],[multiplicity]]="Million",_xlfn.CONCAT(SUBSTITUTE(data_to_clean[[#This Row],[number]],".",""),"00000"),_xlfn.CONCAT(SUBSTITUTE(data_to_clean[[#This Row],[number]],".",""),"00000000")))</f>
        <v>74100000</v>
      </c>
      <c r="I2529" t="s">
        <v>9336</v>
      </c>
      <c r="J2529">
        <f>ROUND(VALUE(SUBSTITUTE(data_to_clean[[#This Row],[growth_%]],".",",")),0)</f>
        <v>156</v>
      </c>
      <c r="K2529" t="s">
        <v>336</v>
      </c>
      <c r="L2529">
        <v>330</v>
      </c>
      <c r="M2529">
        <v>138</v>
      </c>
      <c r="N2529">
        <v>2003</v>
      </c>
      <c r="O2529">
        <v>9</v>
      </c>
      <c r="P2529" t="s">
        <v>746</v>
      </c>
      <c r="Q2529" t="b">
        <f>AND(ISNUMBER(data_to_clean[[#This Row],[revenue_formatted]]),ISNUMBER(data_to_clean[[#This Row],[growth_formatted_%]]),ISNUMBER(data_to_clean[[#This Row],[workers]]),ISNUMBER(data_to_clean[[#This Row],[previous_workers]]),ISNUMBER(data_to_clean[[#This Row],[founded]]),ISNUMBER(data_to_clean[[#This Row],[yrs_on_list]]))</f>
        <v>1</v>
      </c>
    </row>
    <row r="2530" spans="1:17" x14ac:dyDescent="0.25">
      <c r="A2530">
        <v>2520</v>
      </c>
      <c r="B2530" t="s">
        <v>9337</v>
      </c>
      <c r="C2530" t="s">
        <v>215</v>
      </c>
      <c r="D2530" t="str">
        <f>VLOOKUP(data_to_clean[[#This Row],[state]],abbreviation_table[],2,FALSE)</f>
        <v>North Carolina</v>
      </c>
      <c r="E2530" t="s">
        <v>760</v>
      </c>
      <c r="F2530" t="str">
        <f>TRIM(LEFT(data_to_clean[[#This Row],[revenue]],FIND(" ",data_to_clean[[#This Row],[revenue]])))</f>
        <v>2.8</v>
      </c>
      <c r="G2530" t="str">
        <f>RIGHT(data_to_clean[[#This Row],[revenue]],LEN(data_to_clean[[#This Row],[revenue]])-FIND(" ",data_to_clean[[#This Row],[revenue]]))</f>
        <v>Million</v>
      </c>
      <c r="H2530" s="7">
        <f>VALUE(IF(data_to_clean[[#This Row],[multiplicity]]="Million",_xlfn.CONCAT(SUBSTITUTE(data_to_clean[[#This Row],[number]],".",""),"00000"),_xlfn.CONCAT(SUBSTITUTE(data_to_clean[[#This Row],[number]],".",""),"00000000")))</f>
        <v>2800000</v>
      </c>
      <c r="I2530" t="s">
        <v>9339</v>
      </c>
      <c r="J2530">
        <f>ROUND(VALUE(SUBSTITUTE(data_to_clean[[#This Row],[growth_%]],".",",")),0)</f>
        <v>156</v>
      </c>
      <c r="K2530" t="s">
        <v>48</v>
      </c>
      <c r="L2530">
        <v>15</v>
      </c>
      <c r="M2530">
        <v>3</v>
      </c>
      <c r="N2530">
        <v>2010</v>
      </c>
      <c r="O2530">
        <v>1</v>
      </c>
      <c r="P2530" t="s">
        <v>9340</v>
      </c>
      <c r="Q2530" t="b">
        <f>AND(ISNUMBER(data_to_clean[[#This Row],[revenue_formatted]]),ISNUMBER(data_to_clean[[#This Row],[growth_formatted_%]]),ISNUMBER(data_to_clean[[#This Row],[workers]]),ISNUMBER(data_to_clean[[#This Row],[previous_workers]]),ISNUMBER(data_to_clean[[#This Row],[founded]]),ISNUMBER(data_to_clean[[#This Row],[yrs_on_list]]))</f>
        <v>1</v>
      </c>
    </row>
    <row r="2531" spans="1:17" x14ac:dyDescent="0.25">
      <c r="A2531">
        <v>2521</v>
      </c>
      <c r="B2531" t="s">
        <v>9341</v>
      </c>
      <c r="C2531" t="s">
        <v>852</v>
      </c>
      <c r="D2531" t="str">
        <f>VLOOKUP(data_to_clean[[#This Row],[state]],abbreviation_table[],2,FALSE)</f>
        <v>Missouri</v>
      </c>
      <c r="E2531" t="s">
        <v>287</v>
      </c>
      <c r="F2531" t="str">
        <f>TRIM(LEFT(data_to_clean[[#This Row],[revenue]],FIND(" ",data_to_clean[[#This Row],[revenue]])))</f>
        <v>6.3</v>
      </c>
      <c r="G2531" t="str">
        <f>RIGHT(data_to_clean[[#This Row],[revenue]],LEN(data_to_clean[[#This Row],[revenue]])-FIND(" ",data_to_clean[[#This Row],[revenue]]))</f>
        <v>Million</v>
      </c>
      <c r="H2531" s="7">
        <f>VALUE(IF(data_to_clean[[#This Row],[multiplicity]]="Million",_xlfn.CONCAT(SUBSTITUTE(data_to_clean[[#This Row],[number]],".",""),"00000"),_xlfn.CONCAT(SUBSTITUTE(data_to_clean[[#This Row],[number]],".",""),"00000000")))</f>
        <v>6300000</v>
      </c>
      <c r="I2531" t="s">
        <v>9343</v>
      </c>
      <c r="J2531">
        <f>ROUND(VALUE(SUBSTITUTE(data_to_clean[[#This Row],[growth_%]],".",",")),0)</f>
        <v>156</v>
      </c>
      <c r="K2531" t="s">
        <v>18</v>
      </c>
      <c r="L2531">
        <v>40</v>
      </c>
      <c r="M2531">
        <v>19</v>
      </c>
      <c r="N2531">
        <v>2010</v>
      </c>
      <c r="O2531">
        <v>4</v>
      </c>
      <c r="P2531" t="s">
        <v>4195</v>
      </c>
      <c r="Q2531" t="b">
        <f>AND(ISNUMBER(data_to_clean[[#This Row],[revenue_formatted]]),ISNUMBER(data_to_clean[[#This Row],[growth_formatted_%]]),ISNUMBER(data_to_clean[[#This Row],[workers]]),ISNUMBER(data_to_clean[[#This Row],[previous_workers]]),ISNUMBER(data_to_clean[[#This Row],[founded]]),ISNUMBER(data_to_clean[[#This Row],[yrs_on_list]]))</f>
        <v>1</v>
      </c>
    </row>
    <row r="2532" spans="1:17" x14ac:dyDescent="0.25">
      <c r="A2532">
        <v>2522</v>
      </c>
      <c r="B2532" t="s">
        <v>9344</v>
      </c>
      <c r="C2532" t="s">
        <v>80</v>
      </c>
      <c r="D2532" t="str">
        <f>VLOOKUP(data_to_clean[[#This Row],[state]],abbreviation_table[],2,FALSE)</f>
        <v>California</v>
      </c>
      <c r="E2532" t="s">
        <v>7947</v>
      </c>
      <c r="F2532" t="str">
        <f>TRIM(LEFT(data_to_clean[[#This Row],[revenue]],FIND(" ",data_to_clean[[#This Row],[revenue]])))</f>
        <v>18.2</v>
      </c>
      <c r="G2532" t="str">
        <f>RIGHT(data_to_clean[[#This Row],[revenue]],LEN(data_to_clean[[#This Row],[revenue]])-FIND(" ",data_to_clean[[#This Row],[revenue]]))</f>
        <v>Million</v>
      </c>
      <c r="H2532" s="7">
        <f>VALUE(IF(data_to_clean[[#This Row],[multiplicity]]="Million",_xlfn.CONCAT(SUBSTITUTE(data_to_clean[[#This Row],[number]],".",""),"00000"),_xlfn.CONCAT(SUBSTITUTE(data_to_clean[[#This Row],[number]],".",""),"00000000")))</f>
        <v>18200000</v>
      </c>
      <c r="I2532" t="s">
        <v>9346</v>
      </c>
      <c r="J2532">
        <f>ROUND(VALUE(SUBSTITUTE(data_to_clean[[#This Row],[growth_%]],".",",")),0)</f>
        <v>156</v>
      </c>
      <c r="K2532" t="s">
        <v>156</v>
      </c>
      <c r="L2532">
        <v>44</v>
      </c>
      <c r="M2532">
        <v>21</v>
      </c>
      <c r="N2532">
        <v>2009</v>
      </c>
      <c r="O2532">
        <v>5</v>
      </c>
      <c r="P2532" t="s">
        <v>964</v>
      </c>
      <c r="Q2532" t="b">
        <f>AND(ISNUMBER(data_to_clean[[#This Row],[revenue_formatted]]),ISNUMBER(data_to_clean[[#This Row],[growth_formatted_%]]),ISNUMBER(data_to_clean[[#This Row],[workers]]),ISNUMBER(data_to_clean[[#This Row],[previous_workers]]),ISNUMBER(data_to_clean[[#This Row],[founded]]),ISNUMBER(data_to_clean[[#This Row],[yrs_on_list]]))</f>
        <v>1</v>
      </c>
    </row>
    <row r="2533" spans="1:17" x14ac:dyDescent="0.25">
      <c r="A2533">
        <v>2523</v>
      </c>
      <c r="B2533" t="s">
        <v>9347</v>
      </c>
      <c r="C2533" t="s">
        <v>66</v>
      </c>
      <c r="D2533" t="str">
        <f>VLOOKUP(data_to_clean[[#This Row],[state]],abbreviation_table[],2,FALSE)</f>
        <v>Virginia</v>
      </c>
      <c r="E2533" t="s">
        <v>9349</v>
      </c>
      <c r="F2533" t="str">
        <f>TRIM(LEFT(data_to_clean[[#This Row],[revenue]],FIND(" ",data_to_clean[[#This Row],[revenue]])))</f>
        <v>57.6</v>
      </c>
      <c r="G2533" t="str">
        <f>RIGHT(data_to_clean[[#This Row],[revenue]],LEN(data_to_clean[[#This Row],[revenue]])-FIND(" ",data_to_clean[[#This Row],[revenue]]))</f>
        <v>Million</v>
      </c>
      <c r="H2533" s="7">
        <f>VALUE(IF(data_to_clean[[#This Row],[multiplicity]]="Million",_xlfn.CONCAT(SUBSTITUTE(data_to_clean[[#This Row],[number]],".",""),"00000"),_xlfn.CONCAT(SUBSTITUTE(data_to_clean[[#This Row],[number]],".",""),"00000000")))</f>
        <v>57600000</v>
      </c>
      <c r="I2533" t="s">
        <v>9350</v>
      </c>
      <c r="J2533">
        <f>ROUND(VALUE(SUBSTITUTE(data_to_clean[[#This Row],[growth_%]],".",",")),0)</f>
        <v>156</v>
      </c>
      <c r="K2533" t="s">
        <v>181</v>
      </c>
      <c r="L2533">
        <v>290</v>
      </c>
      <c r="M2533">
        <v>76</v>
      </c>
      <c r="N2533">
        <v>2009</v>
      </c>
      <c r="O2533">
        <v>5</v>
      </c>
      <c r="P2533" t="s">
        <v>591</v>
      </c>
      <c r="Q2533" t="b">
        <f>AND(ISNUMBER(data_to_clean[[#This Row],[revenue_formatted]]),ISNUMBER(data_to_clean[[#This Row],[growth_formatted_%]]),ISNUMBER(data_to_clean[[#This Row],[workers]]),ISNUMBER(data_to_clean[[#This Row],[previous_workers]]),ISNUMBER(data_to_clean[[#This Row],[founded]]),ISNUMBER(data_to_clean[[#This Row],[yrs_on_list]]))</f>
        <v>1</v>
      </c>
    </row>
    <row r="2534" spans="1:17" x14ac:dyDescent="0.25">
      <c r="A2534">
        <v>2524</v>
      </c>
      <c r="B2534" t="s">
        <v>9351</v>
      </c>
      <c r="C2534" t="s">
        <v>45</v>
      </c>
      <c r="D2534" t="str">
        <f>VLOOKUP(data_to_clean[[#This Row],[state]],abbreviation_table[],2,FALSE)</f>
        <v>Pennsylvania</v>
      </c>
      <c r="E2534" t="s">
        <v>2224</v>
      </c>
      <c r="F2534" t="str">
        <f>TRIM(LEFT(data_to_clean[[#This Row],[revenue]],FIND(" ",data_to_clean[[#This Row],[revenue]])))</f>
        <v>12.6</v>
      </c>
      <c r="G2534" t="str">
        <f>RIGHT(data_to_clean[[#This Row],[revenue]],LEN(data_to_clean[[#This Row],[revenue]])-FIND(" ",data_to_clean[[#This Row],[revenue]]))</f>
        <v>Million</v>
      </c>
      <c r="H2534" s="7">
        <f>VALUE(IF(data_to_clean[[#This Row],[multiplicity]]="Million",_xlfn.CONCAT(SUBSTITUTE(data_to_clean[[#This Row],[number]],".",""),"00000"),_xlfn.CONCAT(SUBSTITUTE(data_to_clean[[#This Row],[number]],".",""),"00000000")))</f>
        <v>12600000</v>
      </c>
      <c r="I2534" t="s">
        <v>9353</v>
      </c>
      <c r="J2534">
        <f>ROUND(VALUE(SUBSTITUTE(data_to_clean[[#This Row],[growth_%]],".",",")),0)</f>
        <v>156</v>
      </c>
      <c r="K2534" t="s">
        <v>107</v>
      </c>
      <c r="L2534">
        <v>130</v>
      </c>
      <c r="M2534">
        <v>34</v>
      </c>
      <c r="N2534">
        <v>2008</v>
      </c>
      <c r="O2534">
        <v>2</v>
      </c>
      <c r="P2534" t="s">
        <v>701</v>
      </c>
      <c r="Q2534" t="b">
        <f>AND(ISNUMBER(data_to_clean[[#This Row],[revenue_formatted]]),ISNUMBER(data_to_clean[[#This Row],[growth_formatted_%]]),ISNUMBER(data_to_clean[[#This Row],[workers]]),ISNUMBER(data_to_clean[[#This Row],[previous_workers]]),ISNUMBER(data_to_clean[[#This Row],[founded]]),ISNUMBER(data_to_clean[[#This Row],[yrs_on_list]]))</f>
        <v>1</v>
      </c>
    </row>
    <row r="2535" spans="1:17" x14ac:dyDescent="0.25">
      <c r="A2535">
        <v>2525</v>
      </c>
      <c r="B2535" t="s">
        <v>9354</v>
      </c>
      <c r="C2535" t="s">
        <v>852</v>
      </c>
      <c r="D2535" t="str">
        <f>VLOOKUP(data_to_clean[[#This Row],[state]],abbreviation_table[],2,FALSE)</f>
        <v>Missouri</v>
      </c>
      <c r="E2535" t="s">
        <v>1152</v>
      </c>
      <c r="F2535" t="str">
        <f>TRIM(LEFT(data_to_clean[[#This Row],[revenue]],FIND(" ",data_to_clean[[#This Row],[revenue]])))</f>
        <v>2.1</v>
      </c>
      <c r="G2535" t="str">
        <f>RIGHT(data_to_clean[[#This Row],[revenue]],LEN(data_to_clean[[#This Row],[revenue]])-FIND(" ",data_to_clean[[#This Row],[revenue]]))</f>
        <v>Million</v>
      </c>
      <c r="H2535" s="7">
        <f>VALUE(IF(data_to_clean[[#This Row],[multiplicity]]="Million",_xlfn.CONCAT(SUBSTITUTE(data_to_clean[[#This Row],[number]],".",""),"00000"),_xlfn.CONCAT(SUBSTITUTE(data_to_clean[[#This Row],[number]],".",""),"00000000")))</f>
        <v>2100000</v>
      </c>
      <c r="I2535" t="s">
        <v>9356</v>
      </c>
      <c r="J2535">
        <f>ROUND(VALUE(SUBSTITUTE(data_to_clean[[#This Row],[growth_%]],".",",")),0)</f>
        <v>156</v>
      </c>
      <c r="K2535" t="s">
        <v>156</v>
      </c>
      <c r="L2535">
        <v>17</v>
      </c>
      <c r="M2535">
        <v>8</v>
      </c>
      <c r="N2535">
        <v>2009</v>
      </c>
      <c r="O2535">
        <v>1</v>
      </c>
      <c r="P2535" t="s">
        <v>854</v>
      </c>
      <c r="Q2535" t="b">
        <f>AND(ISNUMBER(data_to_clean[[#This Row],[revenue_formatted]]),ISNUMBER(data_to_clean[[#This Row],[growth_formatted_%]]),ISNUMBER(data_to_clean[[#This Row],[workers]]),ISNUMBER(data_to_clean[[#This Row],[previous_workers]]),ISNUMBER(data_to_clean[[#This Row],[founded]]),ISNUMBER(data_to_clean[[#This Row],[yrs_on_list]]))</f>
        <v>1</v>
      </c>
    </row>
    <row r="2536" spans="1:17" x14ac:dyDescent="0.25">
      <c r="A2536">
        <v>2526</v>
      </c>
      <c r="B2536" t="s">
        <v>9357</v>
      </c>
      <c r="C2536" t="s">
        <v>503</v>
      </c>
      <c r="D2536" t="str">
        <f>VLOOKUP(data_to_clean[[#This Row],[state]],abbreviation_table[],2,FALSE)</f>
        <v>Illinois</v>
      </c>
      <c r="E2536" t="s">
        <v>1277</v>
      </c>
      <c r="F2536" t="str">
        <f>TRIM(LEFT(data_to_clean[[#This Row],[revenue]],FIND(" ",data_to_clean[[#This Row],[revenue]])))</f>
        <v>8.6</v>
      </c>
      <c r="G2536" t="str">
        <f>RIGHT(data_to_clean[[#This Row],[revenue]],LEN(data_to_clean[[#This Row],[revenue]])-FIND(" ",data_to_clean[[#This Row],[revenue]]))</f>
        <v>Million</v>
      </c>
      <c r="H2536" s="7">
        <f>VALUE(IF(data_to_clean[[#This Row],[multiplicity]]="Million",_xlfn.CONCAT(SUBSTITUTE(data_to_clean[[#This Row],[number]],".",""),"00000"),_xlfn.CONCAT(SUBSTITUTE(data_to_clean[[#This Row],[number]],".",""),"00000000")))</f>
        <v>8600000</v>
      </c>
      <c r="I2536" t="s">
        <v>9359</v>
      </c>
      <c r="J2536">
        <f>ROUND(VALUE(SUBSTITUTE(data_to_clean[[#This Row],[growth_%]],".",",")),0)</f>
        <v>156</v>
      </c>
      <c r="K2536" t="s">
        <v>18</v>
      </c>
      <c r="L2536">
        <v>20</v>
      </c>
      <c r="M2536">
        <v>8</v>
      </c>
      <c r="N2536">
        <v>2011</v>
      </c>
      <c r="O2536">
        <v>4</v>
      </c>
      <c r="P2536" t="s">
        <v>9360</v>
      </c>
      <c r="Q2536" t="b">
        <f>AND(ISNUMBER(data_to_clean[[#This Row],[revenue_formatted]]),ISNUMBER(data_to_clean[[#This Row],[growth_formatted_%]]),ISNUMBER(data_to_clean[[#This Row],[workers]]),ISNUMBER(data_to_clean[[#This Row],[previous_workers]]),ISNUMBER(data_to_clean[[#This Row],[founded]]),ISNUMBER(data_to_clean[[#This Row],[yrs_on_list]]))</f>
        <v>1</v>
      </c>
    </row>
    <row r="2537" spans="1:17" x14ac:dyDescent="0.25">
      <c r="A2537">
        <v>2527</v>
      </c>
      <c r="B2537" t="s">
        <v>9361</v>
      </c>
      <c r="C2537" t="s">
        <v>503</v>
      </c>
      <c r="D2537" t="str">
        <f>VLOOKUP(data_to_clean[[#This Row],[state]],abbreviation_table[],2,FALSE)</f>
        <v>Illinois</v>
      </c>
      <c r="E2537" t="s">
        <v>4338</v>
      </c>
      <c r="F2537" t="str">
        <f>TRIM(LEFT(data_to_clean[[#This Row],[revenue]],FIND(" ",data_to_clean[[#This Row],[revenue]])))</f>
        <v>43.8</v>
      </c>
      <c r="G2537" t="str">
        <f>RIGHT(data_to_clean[[#This Row],[revenue]],LEN(data_to_clean[[#This Row],[revenue]])-FIND(" ",data_to_clean[[#This Row],[revenue]]))</f>
        <v>Million</v>
      </c>
      <c r="H2537" s="7">
        <f>VALUE(IF(data_to_clean[[#This Row],[multiplicity]]="Million",_xlfn.CONCAT(SUBSTITUTE(data_to_clean[[#This Row],[number]],".",""),"00000"),_xlfn.CONCAT(SUBSTITUTE(data_to_clean[[#This Row],[number]],".",""),"00000000")))</f>
        <v>43800000</v>
      </c>
      <c r="I2537" t="s">
        <v>9363</v>
      </c>
      <c r="J2537">
        <f>ROUND(VALUE(SUBSTITUTE(data_to_clean[[#This Row],[growth_%]],".",",")),0)</f>
        <v>156</v>
      </c>
      <c r="K2537" t="s">
        <v>48</v>
      </c>
      <c r="L2537">
        <v>20</v>
      </c>
      <c r="M2537">
        <v>10</v>
      </c>
      <c r="N2537">
        <v>2011</v>
      </c>
      <c r="O2537">
        <v>3</v>
      </c>
      <c r="P2537" t="s">
        <v>9364</v>
      </c>
      <c r="Q2537" t="b">
        <f>AND(ISNUMBER(data_to_clean[[#This Row],[revenue_formatted]]),ISNUMBER(data_to_clean[[#This Row],[growth_formatted_%]]),ISNUMBER(data_to_clean[[#This Row],[workers]]),ISNUMBER(data_to_clean[[#This Row],[previous_workers]]),ISNUMBER(data_to_clean[[#This Row],[founded]]),ISNUMBER(data_to_clean[[#This Row],[yrs_on_list]]))</f>
        <v>1</v>
      </c>
    </row>
    <row r="2538" spans="1:17" x14ac:dyDescent="0.25">
      <c r="A2538">
        <v>2528</v>
      </c>
      <c r="B2538" t="s">
        <v>9365</v>
      </c>
      <c r="C2538" t="s">
        <v>105</v>
      </c>
      <c r="D2538" t="str">
        <f>VLOOKUP(data_to_clean[[#This Row],[state]],abbreviation_table[],2,FALSE)</f>
        <v>New York</v>
      </c>
      <c r="E2538" t="s">
        <v>541</v>
      </c>
      <c r="F2538" t="str">
        <f>TRIM(LEFT(data_to_clean[[#This Row],[revenue]],FIND(" ",data_to_clean[[#This Row],[revenue]])))</f>
        <v>4.8</v>
      </c>
      <c r="G2538" t="str">
        <f>RIGHT(data_to_clean[[#This Row],[revenue]],LEN(data_to_clean[[#This Row],[revenue]])-FIND(" ",data_to_clean[[#This Row],[revenue]]))</f>
        <v>Million</v>
      </c>
      <c r="H2538" s="7">
        <f>VALUE(IF(data_to_clean[[#This Row],[multiplicity]]="Million",_xlfn.CONCAT(SUBSTITUTE(data_to_clean[[#This Row],[number]],".",""),"00000"),_xlfn.CONCAT(SUBSTITUTE(data_to_clean[[#This Row],[number]],".",""),"00000000")))</f>
        <v>4800000</v>
      </c>
      <c r="I2538" t="s">
        <v>9367</v>
      </c>
      <c r="J2538">
        <f>ROUND(VALUE(SUBSTITUTE(data_to_clean[[#This Row],[growth_%]],".",",")),0)</f>
        <v>155</v>
      </c>
      <c r="K2538" t="s">
        <v>1041</v>
      </c>
      <c r="L2538">
        <v>26</v>
      </c>
      <c r="M2538">
        <v>10</v>
      </c>
      <c r="N2538">
        <v>2010</v>
      </c>
      <c r="O2538">
        <v>3</v>
      </c>
      <c r="P2538" t="s">
        <v>108</v>
      </c>
      <c r="Q2538" t="b">
        <f>AND(ISNUMBER(data_to_clean[[#This Row],[revenue_formatted]]),ISNUMBER(data_to_clean[[#This Row],[growth_formatted_%]]),ISNUMBER(data_to_clean[[#This Row],[workers]]),ISNUMBER(data_to_clean[[#This Row],[previous_workers]]),ISNUMBER(data_to_clean[[#This Row],[founded]]),ISNUMBER(data_to_clean[[#This Row],[yrs_on_list]]))</f>
        <v>1</v>
      </c>
    </row>
    <row r="2539" spans="1:17" x14ac:dyDescent="0.25">
      <c r="A2539">
        <v>2529</v>
      </c>
      <c r="B2539" t="s">
        <v>9368</v>
      </c>
      <c r="C2539" t="s">
        <v>119</v>
      </c>
      <c r="D2539" t="str">
        <f>VLOOKUP(data_to_clean[[#This Row],[state]],abbreviation_table[],2,FALSE)</f>
        <v>Georgia</v>
      </c>
      <c r="E2539" t="s">
        <v>2578</v>
      </c>
      <c r="F2539" t="str">
        <f>TRIM(LEFT(data_to_clean[[#This Row],[revenue]],FIND(" ",data_to_clean[[#This Row],[revenue]])))</f>
        <v>15.6</v>
      </c>
      <c r="G2539" t="str">
        <f>RIGHT(data_to_clean[[#This Row],[revenue]],LEN(data_to_clean[[#This Row],[revenue]])-FIND(" ",data_to_clean[[#This Row],[revenue]]))</f>
        <v>Million</v>
      </c>
      <c r="H2539" s="7">
        <f>VALUE(IF(data_to_clean[[#This Row],[multiplicity]]="Million",_xlfn.CONCAT(SUBSTITUTE(data_to_clean[[#This Row],[number]],".",""),"00000"),_xlfn.CONCAT(SUBSTITUTE(data_to_clean[[#This Row],[number]],".",""),"00000000")))</f>
        <v>15600000</v>
      </c>
      <c r="I2539" t="s">
        <v>9370</v>
      </c>
      <c r="J2539">
        <f>ROUND(VALUE(SUBSTITUTE(data_to_clean[[#This Row],[growth_%]],".",",")),0)</f>
        <v>155</v>
      </c>
      <c r="K2539" t="s">
        <v>297</v>
      </c>
      <c r="L2539">
        <v>85</v>
      </c>
      <c r="M2539">
        <v>45</v>
      </c>
      <c r="N2539">
        <v>2012</v>
      </c>
      <c r="O2539">
        <v>4</v>
      </c>
      <c r="P2539" t="s">
        <v>122</v>
      </c>
      <c r="Q2539" t="b">
        <f>AND(ISNUMBER(data_to_clean[[#This Row],[revenue_formatted]]),ISNUMBER(data_to_clean[[#This Row],[growth_formatted_%]]),ISNUMBER(data_to_clean[[#This Row],[workers]]),ISNUMBER(data_to_clean[[#This Row],[previous_workers]]),ISNUMBER(data_to_clean[[#This Row],[founded]]),ISNUMBER(data_to_clean[[#This Row],[yrs_on_list]]))</f>
        <v>1</v>
      </c>
    </row>
    <row r="2540" spans="1:17" x14ac:dyDescent="0.25">
      <c r="A2540">
        <v>2530</v>
      </c>
      <c r="B2540" t="s">
        <v>9371</v>
      </c>
      <c r="C2540" t="s">
        <v>74</v>
      </c>
      <c r="D2540" t="str">
        <f>VLOOKUP(data_to_clean[[#This Row],[state]],abbreviation_table[],2,FALSE)</f>
        <v>Ohio</v>
      </c>
      <c r="E2540" t="s">
        <v>9373</v>
      </c>
      <c r="F2540" t="str">
        <f>TRIM(LEFT(data_to_clean[[#This Row],[revenue]],FIND(" ",data_to_clean[[#This Row],[revenue]])))</f>
        <v>694.4</v>
      </c>
      <c r="G2540" t="str">
        <f>RIGHT(data_to_clean[[#This Row],[revenue]],LEN(data_to_clean[[#This Row],[revenue]])-FIND(" ",data_to_clean[[#This Row],[revenue]]))</f>
        <v>Million</v>
      </c>
      <c r="H2540" s="7">
        <f>VALUE(IF(data_to_clean[[#This Row],[multiplicity]]="Million",_xlfn.CONCAT(SUBSTITUTE(data_to_clean[[#This Row],[number]],".",""),"00000"),_xlfn.CONCAT(SUBSTITUTE(data_to_clean[[#This Row],[number]],".",""),"00000000")))</f>
        <v>694400000</v>
      </c>
      <c r="I2540" t="s">
        <v>9374</v>
      </c>
      <c r="J2540">
        <f>ROUND(VALUE(SUBSTITUTE(data_to_clean[[#This Row],[growth_%]],".",",")),0)</f>
        <v>155</v>
      </c>
      <c r="K2540" t="s">
        <v>336</v>
      </c>
      <c r="L2540">
        <v>1699</v>
      </c>
      <c r="M2540">
        <v>1378</v>
      </c>
      <c r="N2540">
        <v>2001</v>
      </c>
      <c r="O2540">
        <v>6</v>
      </c>
      <c r="P2540" t="s">
        <v>9375</v>
      </c>
      <c r="Q2540" t="b">
        <f>AND(ISNUMBER(data_to_clean[[#This Row],[revenue_formatted]]),ISNUMBER(data_to_clean[[#This Row],[growth_formatted_%]]),ISNUMBER(data_to_clean[[#This Row],[workers]]),ISNUMBER(data_to_clean[[#This Row],[previous_workers]]),ISNUMBER(data_to_clean[[#This Row],[founded]]),ISNUMBER(data_to_clean[[#This Row],[yrs_on_list]]))</f>
        <v>1</v>
      </c>
    </row>
    <row r="2541" spans="1:17" x14ac:dyDescent="0.25">
      <c r="A2541">
        <v>2531</v>
      </c>
      <c r="B2541" t="s">
        <v>9376</v>
      </c>
      <c r="C2541" t="s">
        <v>45</v>
      </c>
      <c r="D2541" t="str">
        <f>VLOOKUP(data_to_clean[[#This Row],[state]],abbreviation_table[],2,FALSE)</f>
        <v>Pennsylvania</v>
      </c>
      <c r="E2541" t="s">
        <v>875</v>
      </c>
      <c r="F2541" t="str">
        <f>TRIM(LEFT(data_to_clean[[#This Row],[revenue]],FIND(" ",data_to_clean[[#This Row],[revenue]])))</f>
        <v>14.2</v>
      </c>
      <c r="G2541" t="str">
        <f>RIGHT(data_to_clean[[#This Row],[revenue]],LEN(data_to_clean[[#This Row],[revenue]])-FIND(" ",data_to_clean[[#This Row],[revenue]]))</f>
        <v>Million</v>
      </c>
      <c r="H2541" s="7">
        <f>VALUE(IF(data_to_clean[[#This Row],[multiplicity]]="Million",_xlfn.CONCAT(SUBSTITUTE(data_to_clean[[#This Row],[number]],".",""),"00000"),_xlfn.CONCAT(SUBSTITUTE(data_to_clean[[#This Row],[number]],".",""),"00000000")))</f>
        <v>14200000</v>
      </c>
      <c r="I2541" t="s">
        <v>9378</v>
      </c>
      <c r="J2541">
        <f>ROUND(VALUE(SUBSTITUTE(data_to_clean[[#This Row],[growth_%]],".",",")),0)</f>
        <v>155</v>
      </c>
      <c r="K2541" t="s">
        <v>156</v>
      </c>
      <c r="L2541">
        <v>50</v>
      </c>
      <c r="M2541">
        <v>48</v>
      </c>
      <c r="N2541">
        <v>2012</v>
      </c>
      <c r="O2541">
        <v>3</v>
      </c>
      <c r="P2541" t="s">
        <v>9379</v>
      </c>
      <c r="Q2541" t="b">
        <f>AND(ISNUMBER(data_to_clean[[#This Row],[revenue_formatted]]),ISNUMBER(data_to_clean[[#This Row],[growth_formatted_%]]),ISNUMBER(data_to_clean[[#This Row],[workers]]),ISNUMBER(data_to_clean[[#This Row],[previous_workers]]),ISNUMBER(data_to_clean[[#This Row],[founded]]),ISNUMBER(data_to_clean[[#This Row],[yrs_on_list]]))</f>
        <v>1</v>
      </c>
    </row>
    <row r="2542" spans="1:17" x14ac:dyDescent="0.25">
      <c r="A2542">
        <v>2532</v>
      </c>
      <c r="B2542" t="s">
        <v>9380</v>
      </c>
      <c r="C2542" t="s">
        <v>45</v>
      </c>
      <c r="D2542" t="str">
        <f>VLOOKUP(data_to_clean[[#This Row],[state]],abbreviation_table[],2,FALSE)</f>
        <v>Pennsylvania</v>
      </c>
      <c r="E2542" t="s">
        <v>603</v>
      </c>
      <c r="F2542" t="str">
        <f>TRIM(LEFT(data_to_clean[[#This Row],[revenue]],FIND(" ",data_to_clean[[#This Row],[revenue]])))</f>
        <v>3.8</v>
      </c>
      <c r="G2542" t="str">
        <f>RIGHT(data_to_clean[[#This Row],[revenue]],LEN(data_to_clean[[#This Row],[revenue]])-FIND(" ",data_to_clean[[#This Row],[revenue]]))</f>
        <v>Million</v>
      </c>
      <c r="H2542" s="7">
        <f>VALUE(IF(data_to_clean[[#This Row],[multiplicity]]="Million",_xlfn.CONCAT(SUBSTITUTE(data_to_clean[[#This Row],[number]],".",""),"00000"),_xlfn.CONCAT(SUBSTITUTE(data_to_clean[[#This Row],[number]],".",""),"00000000")))</f>
        <v>3800000</v>
      </c>
      <c r="I2542" t="s">
        <v>9382</v>
      </c>
      <c r="J2542">
        <f>ROUND(VALUE(SUBSTITUTE(data_to_clean[[#This Row],[growth_%]],".",",")),0)</f>
        <v>155</v>
      </c>
      <c r="K2542" t="s">
        <v>156</v>
      </c>
      <c r="L2542">
        <v>21</v>
      </c>
      <c r="M2542">
        <v>7</v>
      </c>
      <c r="N2542">
        <v>2013</v>
      </c>
      <c r="O2542">
        <v>2</v>
      </c>
      <c r="P2542" t="s">
        <v>1724</v>
      </c>
      <c r="Q2542" t="b">
        <f>AND(ISNUMBER(data_to_clean[[#This Row],[revenue_formatted]]),ISNUMBER(data_to_clean[[#This Row],[growth_formatted_%]]),ISNUMBER(data_to_clean[[#This Row],[workers]]),ISNUMBER(data_to_clean[[#This Row],[previous_workers]]),ISNUMBER(data_to_clean[[#This Row],[founded]]),ISNUMBER(data_to_clean[[#This Row],[yrs_on_list]]))</f>
        <v>1</v>
      </c>
    </row>
    <row r="2543" spans="1:17" x14ac:dyDescent="0.25">
      <c r="A2543">
        <v>2533</v>
      </c>
      <c r="B2543" t="s">
        <v>9383</v>
      </c>
      <c r="C2543" t="s">
        <v>333</v>
      </c>
      <c r="D2543" t="str">
        <f>VLOOKUP(data_to_clean[[#This Row],[state]],abbreviation_table[],2,FALSE)</f>
        <v>Alabama</v>
      </c>
      <c r="E2543" t="s">
        <v>1342</v>
      </c>
      <c r="F2543" t="str">
        <f>TRIM(LEFT(data_to_clean[[#This Row],[revenue]],FIND(" ",data_to_clean[[#This Row],[revenue]])))</f>
        <v>9.1</v>
      </c>
      <c r="G2543" t="str">
        <f>RIGHT(data_to_clean[[#This Row],[revenue]],LEN(data_to_clean[[#This Row],[revenue]])-FIND(" ",data_to_clean[[#This Row],[revenue]]))</f>
        <v>Million</v>
      </c>
      <c r="H2543" s="7">
        <f>VALUE(IF(data_to_clean[[#This Row],[multiplicity]]="Million",_xlfn.CONCAT(SUBSTITUTE(data_to_clean[[#This Row],[number]],".",""),"00000"),_xlfn.CONCAT(SUBSTITUTE(data_to_clean[[#This Row],[number]],".",""),"00000000")))</f>
        <v>9100000</v>
      </c>
      <c r="I2543" t="s">
        <v>9385</v>
      </c>
      <c r="J2543">
        <f>ROUND(VALUE(SUBSTITUTE(data_to_clean[[#This Row],[growth_%]],".",",")),0)</f>
        <v>155</v>
      </c>
      <c r="K2543" t="s">
        <v>18</v>
      </c>
      <c r="L2543">
        <v>58</v>
      </c>
      <c r="M2543">
        <v>26</v>
      </c>
      <c r="N2543">
        <v>2008</v>
      </c>
      <c r="O2543">
        <v>5</v>
      </c>
      <c r="P2543" t="s">
        <v>338</v>
      </c>
      <c r="Q2543" t="b">
        <f>AND(ISNUMBER(data_to_clean[[#This Row],[revenue_formatted]]),ISNUMBER(data_to_clean[[#This Row],[growth_formatted_%]]),ISNUMBER(data_to_clean[[#This Row],[workers]]),ISNUMBER(data_to_clean[[#This Row],[previous_workers]]),ISNUMBER(data_to_clean[[#This Row],[founded]]),ISNUMBER(data_to_clean[[#This Row],[yrs_on_list]]))</f>
        <v>1</v>
      </c>
    </row>
    <row r="2544" spans="1:17" x14ac:dyDescent="0.25">
      <c r="A2544">
        <v>2534</v>
      </c>
      <c r="B2544" t="s">
        <v>9386</v>
      </c>
      <c r="C2544" t="s">
        <v>503</v>
      </c>
      <c r="D2544" t="str">
        <f>VLOOKUP(data_to_clean[[#This Row],[state]],abbreviation_table[],2,FALSE)</f>
        <v>Illinois</v>
      </c>
      <c r="E2544" t="s">
        <v>9388</v>
      </c>
      <c r="F2544" t="str">
        <f>TRIM(LEFT(data_to_clean[[#This Row],[revenue]],FIND(" ",data_to_clean[[#This Row],[revenue]])))</f>
        <v>82.6</v>
      </c>
      <c r="G2544" t="str">
        <f>RIGHT(data_to_clean[[#This Row],[revenue]],LEN(data_to_clean[[#This Row],[revenue]])-FIND(" ",data_to_clean[[#This Row],[revenue]]))</f>
        <v>Million</v>
      </c>
      <c r="H2544" s="7">
        <f>VALUE(IF(data_to_clean[[#This Row],[multiplicity]]="Million",_xlfn.CONCAT(SUBSTITUTE(data_to_clean[[#This Row],[number]],".",""),"00000"),_xlfn.CONCAT(SUBSTITUTE(data_to_clean[[#This Row],[number]],".",""),"00000000")))</f>
        <v>82600000</v>
      </c>
      <c r="I2544" t="s">
        <v>9389</v>
      </c>
      <c r="J2544">
        <f>ROUND(VALUE(SUBSTITUTE(data_to_clean[[#This Row],[growth_%]],".",",")),0)</f>
        <v>155</v>
      </c>
      <c r="K2544" t="s">
        <v>175</v>
      </c>
      <c r="L2544">
        <v>62</v>
      </c>
      <c r="M2544">
        <v>18</v>
      </c>
      <c r="N2544">
        <v>2012</v>
      </c>
      <c r="O2544">
        <v>3</v>
      </c>
      <c r="P2544" t="s">
        <v>506</v>
      </c>
      <c r="Q2544" t="b">
        <f>AND(ISNUMBER(data_to_clean[[#This Row],[revenue_formatted]]),ISNUMBER(data_to_clean[[#This Row],[growth_formatted_%]]),ISNUMBER(data_to_clean[[#This Row],[workers]]),ISNUMBER(data_to_clean[[#This Row],[previous_workers]]),ISNUMBER(data_to_clean[[#This Row],[founded]]),ISNUMBER(data_to_clean[[#This Row],[yrs_on_list]]))</f>
        <v>1</v>
      </c>
    </row>
    <row r="2545" spans="1:17" x14ac:dyDescent="0.25">
      <c r="A2545">
        <v>2535</v>
      </c>
      <c r="B2545" t="s">
        <v>9390</v>
      </c>
      <c r="C2545" t="s">
        <v>215</v>
      </c>
      <c r="D2545" t="str">
        <f>VLOOKUP(data_to_clean[[#This Row],[state]],abbreviation_table[],2,FALSE)</f>
        <v>North Carolina</v>
      </c>
      <c r="E2545" t="s">
        <v>2578</v>
      </c>
      <c r="F2545" t="str">
        <f>TRIM(LEFT(data_to_clean[[#This Row],[revenue]],FIND(" ",data_to_clean[[#This Row],[revenue]])))</f>
        <v>15.6</v>
      </c>
      <c r="G2545" t="str">
        <f>RIGHT(data_to_clean[[#This Row],[revenue]],LEN(data_to_clean[[#This Row],[revenue]])-FIND(" ",data_to_clean[[#This Row],[revenue]]))</f>
        <v>Million</v>
      </c>
      <c r="H2545" s="7">
        <f>VALUE(IF(data_to_clean[[#This Row],[multiplicity]]="Million",_xlfn.CONCAT(SUBSTITUTE(data_to_clean[[#This Row],[number]],".",""),"00000"),_xlfn.CONCAT(SUBSTITUTE(data_to_clean[[#This Row],[number]],".",""),"00000000")))</f>
        <v>15600000</v>
      </c>
      <c r="I2545" t="s">
        <v>9392</v>
      </c>
      <c r="J2545">
        <f>ROUND(VALUE(SUBSTITUTE(data_to_clean[[#This Row],[growth_%]],".",",")),0)</f>
        <v>155</v>
      </c>
      <c r="K2545" t="s">
        <v>55</v>
      </c>
      <c r="L2545">
        <v>56</v>
      </c>
      <c r="M2545">
        <v>38</v>
      </c>
      <c r="N2545">
        <v>2008</v>
      </c>
      <c r="O2545">
        <v>6</v>
      </c>
      <c r="P2545" t="s">
        <v>3633</v>
      </c>
      <c r="Q2545" t="b">
        <f>AND(ISNUMBER(data_to_clean[[#This Row],[revenue_formatted]]),ISNUMBER(data_to_clean[[#This Row],[growth_formatted_%]]),ISNUMBER(data_to_clean[[#This Row],[workers]]),ISNUMBER(data_to_clean[[#This Row],[previous_workers]]),ISNUMBER(data_to_clean[[#This Row],[founded]]),ISNUMBER(data_to_clean[[#This Row],[yrs_on_list]]))</f>
        <v>1</v>
      </c>
    </row>
    <row r="2546" spans="1:17" x14ac:dyDescent="0.25">
      <c r="A2546">
        <v>2536</v>
      </c>
      <c r="B2546" t="s">
        <v>9393</v>
      </c>
      <c r="C2546" t="s">
        <v>243</v>
      </c>
      <c r="D2546" t="str">
        <f>VLOOKUP(data_to_clean[[#This Row],[state]],abbreviation_table[],2,FALSE)</f>
        <v>Maryland</v>
      </c>
      <c r="E2546" t="s">
        <v>603</v>
      </c>
      <c r="F2546" t="str">
        <f>TRIM(LEFT(data_to_clean[[#This Row],[revenue]],FIND(" ",data_to_clean[[#This Row],[revenue]])))</f>
        <v>3.8</v>
      </c>
      <c r="G2546" t="str">
        <f>RIGHT(data_to_clean[[#This Row],[revenue]],LEN(data_to_clean[[#This Row],[revenue]])-FIND(" ",data_to_clean[[#This Row],[revenue]]))</f>
        <v>Million</v>
      </c>
      <c r="H2546" s="7">
        <f>VALUE(IF(data_to_clean[[#This Row],[multiplicity]]="Million",_xlfn.CONCAT(SUBSTITUTE(data_to_clean[[#This Row],[number]],".",""),"00000"),_xlfn.CONCAT(SUBSTITUTE(data_to_clean[[#This Row],[number]],".",""),"00000000")))</f>
        <v>3800000</v>
      </c>
      <c r="I2546" t="s">
        <v>9395</v>
      </c>
      <c r="J2546">
        <f>ROUND(VALUE(SUBSTITUTE(data_to_clean[[#This Row],[growth_%]],".",",")),0)</f>
        <v>155</v>
      </c>
      <c r="K2546" t="s">
        <v>336</v>
      </c>
      <c r="L2546">
        <v>24</v>
      </c>
      <c r="M2546">
        <v>11</v>
      </c>
      <c r="N2546">
        <v>1994</v>
      </c>
      <c r="O2546">
        <v>2</v>
      </c>
      <c r="P2546" t="s">
        <v>2185</v>
      </c>
      <c r="Q2546" t="b">
        <f>AND(ISNUMBER(data_to_clean[[#This Row],[revenue_formatted]]),ISNUMBER(data_to_clean[[#This Row],[growth_formatted_%]]),ISNUMBER(data_to_clean[[#This Row],[workers]]),ISNUMBER(data_to_clean[[#This Row],[previous_workers]]),ISNUMBER(data_to_clean[[#This Row],[founded]]),ISNUMBER(data_to_clean[[#This Row],[yrs_on_list]]))</f>
        <v>1</v>
      </c>
    </row>
    <row r="2547" spans="1:17" x14ac:dyDescent="0.25">
      <c r="A2547">
        <v>2537</v>
      </c>
      <c r="B2547" t="s">
        <v>9396</v>
      </c>
      <c r="C2547" t="s">
        <v>341</v>
      </c>
      <c r="D2547" t="str">
        <f>VLOOKUP(data_to_clean[[#This Row],[state]],abbreviation_table[],2,FALSE)</f>
        <v>Massachusetts</v>
      </c>
      <c r="E2547" t="s">
        <v>31</v>
      </c>
      <c r="F2547" t="str">
        <f>TRIM(LEFT(data_to_clean[[#This Row],[revenue]],FIND(" ",data_to_clean[[#This Row],[revenue]])))</f>
        <v>24.9</v>
      </c>
      <c r="G2547" t="str">
        <f>RIGHT(data_to_clean[[#This Row],[revenue]],LEN(data_to_clean[[#This Row],[revenue]])-FIND(" ",data_to_clean[[#This Row],[revenue]]))</f>
        <v>Million</v>
      </c>
      <c r="H2547" s="7">
        <f>VALUE(IF(data_to_clean[[#This Row],[multiplicity]]="Million",_xlfn.CONCAT(SUBSTITUTE(data_to_clean[[#This Row],[number]],".",""),"00000"),_xlfn.CONCAT(SUBSTITUTE(data_to_clean[[#This Row],[number]],".",""),"00000000")))</f>
        <v>24900000</v>
      </c>
      <c r="I2547" t="s">
        <v>9398</v>
      </c>
      <c r="J2547">
        <f>ROUND(VALUE(SUBSTITUTE(data_to_clean[[#This Row],[growth_%]],".",",")),0)</f>
        <v>155</v>
      </c>
      <c r="K2547" t="s">
        <v>18</v>
      </c>
      <c r="L2547">
        <v>215</v>
      </c>
      <c r="M2547">
        <v>150</v>
      </c>
      <c r="N2547">
        <v>2010</v>
      </c>
      <c r="O2547">
        <v>2</v>
      </c>
      <c r="P2547" t="s">
        <v>344</v>
      </c>
      <c r="Q2547" t="b">
        <f>AND(ISNUMBER(data_to_clean[[#This Row],[revenue_formatted]]),ISNUMBER(data_to_clean[[#This Row],[growth_formatted_%]]),ISNUMBER(data_to_clean[[#This Row],[workers]]),ISNUMBER(data_to_clean[[#This Row],[previous_workers]]),ISNUMBER(data_to_clean[[#This Row],[founded]]),ISNUMBER(data_to_clean[[#This Row],[yrs_on_list]]))</f>
        <v>1</v>
      </c>
    </row>
    <row r="2548" spans="1:17" x14ac:dyDescent="0.25">
      <c r="A2548">
        <v>2538</v>
      </c>
      <c r="B2548" t="s">
        <v>9399</v>
      </c>
      <c r="C2548" t="s">
        <v>166</v>
      </c>
      <c r="D2548" t="str">
        <f>VLOOKUP(data_to_clean[[#This Row],[state]],abbreviation_table[],2,FALSE)</f>
        <v>Utah</v>
      </c>
      <c r="E2548" t="s">
        <v>7455</v>
      </c>
      <c r="F2548" t="str">
        <f>TRIM(LEFT(data_to_clean[[#This Row],[revenue]],FIND(" ",data_to_clean[[#This Row],[revenue]])))</f>
        <v>26.7</v>
      </c>
      <c r="G2548" t="str">
        <f>RIGHT(data_to_clean[[#This Row],[revenue]],LEN(data_to_clean[[#This Row],[revenue]])-FIND(" ",data_to_clean[[#This Row],[revenue]]))</f>
        <v>Million</v>
      </c>
      <c r="H2548" s="7">
        <f>VALUE(IF(data_to_clean[[#This Row],[multiplicity]]="Million",_xlfn.CONCAT(SUBSTITUTE(data_to_clean[[#This Row],[number]],".",""),"00000"),_xlfn.CONCAT(SUBSTITUTE(data_to_clean[[#This Row],[number]],".",""),"00000000")))</f>
        <v>26700000</v>
      </c>
      <c r="I2548" t="s">
        <v>9401</v>
      </c>
      <c r="J2548">
        <f>ROUND(VALUE(SUBSTITUTE(data_to_clean[[#This Row],[growth_%]],".",",")),0)</f>
        <v>155</v>
      </c>
      <c r="K2548" t="s">
        <v>297</v>
      </c>
      <c r="L2548">
        <v>127</v>
      </c>
      <c r="M2548">
        <v>52</v>
      </c>
      <c r="N2548">
        <v>1999</v>
      </c>
      <c r="O2548">
        <v>7</v>
      </c>
      <c r="P2548" t="s">
        <v>2823</v>
      </c>
      <c r="Q2548" t="b">
        <f>AND(ISNUMBER(data_to_clean[[#This Row],[revenue_formatted]]),ISNUMBER(data_to_clean[[#This Row],[growth_formatted_%]]),ISNUMBER(data_to_clean[[#This Row],[workers]]),ISNUMBER(data_to_clean[[#This Row],[previous_workers]]),ISNUMBER(data_to_clean[[#This Row],[founded]]),ISNUMBER(data_to_clean[[#This Row],[yrs_on_list]]))</f>
        <v>1</v>
      </c>
    </row>
    <row r="2549" spans="1:17" x14ac:dyDescent="0.25">
      <c r="A2549">
        <v>2539</v>
      </c>
      <c r="B2549" t="s">
        <v>9402</v>
      </c>
      <c r="C2549" t="s">
        <v>52</v>
      </c>
      <c r="D2549" t="str">
        <f>VLOOKUP(data_to_clean[[#This Row],[state]],abbreviation_table[],2,FALSE)</f>
        <v>Florida</v>
      </c>
      <c r="E2549" t="s">
        <v>5341</v>
      </c>
      <c r="F2549" t="str">
        <f>TRIM(LEFT(data_to_clean[[#This Row],[revenue]],FIND(" ",data_to_clean[[#This Row],[revenue]])))</f>
        <v>44.4</v>
      </c>
      <c r="G2549" t="str">
        <f>RIGHT(data_to_clean[[#This Row],[revenue]],LEN(data_to_clean[[#This Row],[revenue]])-FIND(" ",data_to_clean[[#This Row],[revenue]]))</f>
        <v>Million</v>
      </c>
      <c r="H2549" s="7">
        <f>VALUE(IF(data_to_clean[[#This Row],[multiplicity]]="Million",_xlfn.CONCAT(SUBSTITUTE(data_to_clean[[#This Row],[number]],".",""),"00000"),_xlfn.CONCAT(SUBSTITUTE(data_to_clean[[#This Row],[number]],".",""),"00000000")))</f>
        <v>44400000</v>
      </c>
      <c r="I2549" t="s">
        <v>9404</v>
      </c>
      <c r="J2549">
        <f>ROUND(VALUE(SUBSTITUTE(data_to_clean[[#This Row],[growth_%]],".",",")),0)</f>
        <v>155</v>
      </c>
      <c r="K2549" t="s">
        <v>271</v>
      </c>
      <c r="L2549">
        <v>33</v>
      </c>
      <c r="M2549">
        <v>15</v>
      </c>
      <c r="N2549">
        <v>2012</v>
      </c>
      <c r="O2549">
        <v>4</v>
      </c>
      <c r="P2549" t="s">
        <v>2075</v>
      </c>
      <c r="Q2549" t="b">
        <f>AND(ISNUMBER(data_to_clean[[#This Row],[revenue_formatted]]),ISNUMBER(data_to_clean[[#This Row],[growth_formatted_%]]),ISNUMBER(data_to_clean[[#This Row],[workers]]),ISNUMBER(data_to_clean[[#This Row],[previous_workers]]),ISNUMBER(data_to_clean[[#This Row],[founded]]),ISNUMBER(data_to_clean[[#This Row],[yrs_on_list]]))</f>
        <v>1</v>
      </c>
    </row>
    <row r="2550" spans="1:17" x14ac:dyDescent="0.25">
      <c r="A2550">
        <v>2540</v>
      </c>
      <c r="B2550" t="s">
        <v>9405</v>
      </c>
      <c r="C2550" t="s">
        <v>98</v>
      </c>
      <c r="D2550" t="str">
        <f>VLOOKUP(data_to_clean[[#This Row],[state]],abbreviation_table[],2,FALSE)</f>
        <v>Washington</v>
      </c>
      <c r="E2550" t="s">
        <v>603</v>
      </c>
      <c r="F2550" t="str">
        <f>TRIM(LEFT(data_to_clean[[#This Row],[revenue]],FIND(" ",data_to_clean[[#This Row],[revenue]])))</f>
        <v>3.8</v>
      </c>
      <c r="G2550" t="str">
        <f>RIGHT(data_to_clean[[#This Row],[revenue]],LEN(data_to_clean[[#This Row],[revenue]])-FIND(" ",data_to_clean[[#This Row],[revenue]]))</f>
        <v>Million</v>
      </c>
      <c r="H2550" s="7">
        <f>VALUE(IF(data_to_clean[[#This Row],[multiplicity]]="Million",_xlfn.CONCAT(SUBSTITUTE(data_to_clean[[#This Row],[number]],".",""),"00000"),_xlfn.CONCAT(SUBSTITUTE(data_to_clean[[#This Row],[number]],".",""),"00000000")))</f>
        <v>3800000</v>
      </c>
      <c r="I2550" t="s">
        <v>9407</v>
      </c>
      <c r="J2550">
        <f>ROUND(VALUE(SUBSTITUTE(data_to_clean[[#This Row],[growth_%]],".",",")),0)</f>
        <v>154</v>
      </c>
      <c r="K2550" t="s">
        <v>40</v>
      </c>
      <c r="L2550">
        <v>25</v>
      </c>
      <c r="M2550">
        <v>8</v>
      </c>
      <c r="N2550">
        <v>2008</v>
      </c>
      <c r="O2550">
        <v>2</v>
      </c>
      <c r="P2550" t="s">
        <v>9408</v>
      </c>
      <c r="Q2550" t="b">
        <f>AND(ISNUMBER(data_to_clean[[#This Row],[revenue_formatted]]),ISNUMBER(data_to_clean[[#This Row],[growth_formatted_%]]),ISNUMBER(data_to_clean[[#This Row],[workers]]),ISNUMBER(data_to_clean[[#This Row],[previous_workers]]),ISNUMBER(data_to_clean[[#This Row],[founded]]),ISNUMBER(data_to_clean[[#This Row],[yrs_on_list]]))</f>
        <v>1</v>
      </c>
    </row>
    <row r="2551" spans="1:17" x14ac:dyDescent="0.25">
      <c r="A2551">
        <v>2541</v>
      </c>
      <c r="B2551" t="s">
        <v>9409</v>
      </c>
      <c r="C2551" t="s">
        <v>852</v>
      </c>
      <c r="D2551" t="str">
        <f>VLOOKUP(data_to_clean[[#This Row],[state]],abbreviation_table[],2,FALSE)</f>
        <v>Missouri</v>
      </c>
      <c r="E2551" t="s">
        <v>9411</v>
      </c>
      <c r="F2551" t="str">
        <f>TRIM(LEFT(data_to_clean[[#This Row],[revenue]],FIND(" ",data_to_clean[[#This Row],[revenue]])))</f>
        <v>408</v>
      </c>
      <c r="G2551" t="str">
        <f>RIGHT(data_to_clean[[#This Row],[revenue]],LEN(data_to_clean[[#This Row],[revenue]])-FIND(" ",data_to_clean[[#This Row],[revenue]]))</f>
        <v>Million</v>
      </c>
      <c r="H2551" s="7">
        <f>VALUE(IF(data_to_clean[[#This Row],[multiplicity]]="Million",_xlfn.CONCAT(SUBSTITUTE(data_to_clean[[#This Row],[number]],".",""),"00000"),_xlfn.CONCAT(SUBSTITUTE(data_to_clean[[#This Row],[number]],".",""),"00000000")))</f>
        <v>40800000</v>
      </c>
      <c r="I2551" t="s">
        <v>9412</v>
      </c>
      <c r="J2551">
        <f>ROUND(VALUE(SUBSTITUTE(data_to_clean[[#This Row],[growth_%]],".",",")),0)</f>
        <v>154</v>
      </c>
      <c r="K2551" t="s">
        <v>107</v>
      </c>
      <c r="L2551">
        <v>570</v>
      </c>
      <c r="M2551">
        <v>172</v>
      </c>
      <c r="N2551">
        <v>2005</v>
      </c>
      <c r="O2551">
        <v>8</v>
      </c>
      <c r="P2551" t="s">
        <v>9413</v>
      </c>
      <c r="Q2551" t="b">
        <f>AND(ISNUMBER(data_to_clean[[#This Row],[revenue_formatted]]),ISNUMBER(data_to_clean[[#This Row],[growth_formatted_%]]),ISNUMBER(data_to_clean[[#This Row],[workers]]),ISNUMBER(data_to_clean[[#This Row],[previous_workers]]),ISNUMBER(data_to_clean[[#This Row],[founded]]),ISNUMBER(data_to_clean[[#This Row],[yrs_on_list]]))</f>
        <v>1</v>
      </c>
    </row>
    <row r="2552" spans="1:17" x14ac:dyDescent="0.25">
      <c r="A2552">
        <v>2542</v>
      </c>
      <c r="B2552" t="s">
        <v>9414</v>
      </c>
      <c r="C2552" t="s">
        <v>22</v>
      </c>
      <c r="D2552" t="str">
        <f>VLOOKUP(data_to_clean[[#This Row],[state]],abbreviation_table[],2,FALSE)</f>
        <v>Tennessee</v>
      </c>
      <c r="E2552" t="s">
        <v>167</v>
      </c>
      <c r="F2552" t="str">
        <f>TRIM(LEFT(data_to_clean[[#This Row],[revenue]],FIND(" ",data_to_clean[[#This Row],[revenue]])))</f>
        <v>8.9</v>
      </c>
      <c r="G2552" t="str">
        <f>RIGHT(data_to_clean[[#This Row],[revenue]],LEN(data_to_clean[[#This Row],[revenue]])-FIND(" ",data_to_clean[[#This Row],[revenue]]))</f>
        <v>Million</v>
      </c>
      <c r="H2552" s="7">
        <f>VALUE(IF(data_to_clean[[#This Row],[multiplicity]]="Million",_xlfn.CONCAT(SUBSTITUTE(data_to_clean[[#This Row],[number]],".",""),"00000"),_xlfn.CONCAT(SUBSTITUTE(data_to_clean[[#This Row],[number]],".",""),"00000000")))</f>
        <v>8900000</v>
      </c>
      <c r="I2552" t="s">
        <v>9416</v>
      </c>
      <c r="J2552">
        <f>ROUND(VALUE(SUBSTITUTE(data_to_clean[[#This Row],[growth_%]],".",",")),0)</f>
        <v>154</v>
      </c>
      <c r="K2552" t="s">
        <v>336</v>
      </c>
      <c r="L2552">
        <v>255</v>
      </c>
      <c r="M2552">
        <v>95</v>
      </c>
      <c r="N2552">
        <v>2011</v>
      </c>
      <c r="O2552">
        <v>1</v>
      </c>
      <c r="P2552" t="s">
        <v>26</v>
      </c>
      <c r="Q2552" t="b">
        <f>AND(ISNUMBER(data_to_clean[[#This Row],[revenue_formatted]]),ISNUMBER(data_to_clean[[#This Row],[growth_formatted_%]]),ISNUMBER(data_to_clean[[#This Row],[workers]]),ISNUMBER(data_to_clean[[#This Row],[previous_workers]]),ISNUMBER(data_to_clean[[#This Row],[founded]]),ISNUMBER(data_to_clean[[#This Row],[yrs_on_list]]))</f>
        <v>1</v>
      </c>
    </row>
    <row r="2553" spans="1:17" x14ac:dyDescent="0.25">
      <c r="A2553">
        <v>2543</v>
      </c>
      <c r="B2553" t="s">
        <v>9417</v>
      </c>
      <c r="C2553" t="s">
        <v>74</v>
      </c>
      <c r="D2553" t="str">
        <f>VLOOKUP(data_to_clean[[#This Row],[state]],abbreviation_table[],2,FALSE)</f>
        <v>Ohio</v>
      </c>
      <c r="E2553" t="s">
        <v>9419</v>
      </c>
      <c r="F2553" t="str">
        <f>TRIM(LEFT(data_to_clean[[#This Row],[revenue]],FIND(" ",data_to_clean[[#This Row],[revenue]])))</f>
        <v>214.1</v>
      </c>
      <c r="G2553" t="str">
        <f>RIGHT(data_to_clean[[#This Row],[revenue]],LEN(data_to_clean[[#This Row],[revenue]])-FIND(" ",data_to_clean[[#This Row],[revenue]]))</f>
        <v>Million</v>
      </c>
      <c r="H2553" s="7">
        <f>VALUE(IF(data_to_clean[[#This Row],[multiplicity]]="Million",_xlfn.CONCAT(SUBSTITUTE(data_to_clean[[#This Row],[number]],".",""),"00000"),_xlfn.CONCAT(SUBSTITUTE(data_to_clean[[#This Row],[number]],".",""),"00000000")))</f>
        <v>214100000</v>
      </c>
      <c r="I2553" t="s">
        <v>9420</v>
      </c>
      <c r="J2553">
        <f>ROUND(VALUE(SUBSTITUTE(data_to_clean[[#This Row],[growth_%]],".",",")),0)</f>
        <v>154</v>
      </c>
      <c r="K2553" t="s">
        <v>55</v>
      </c>
      <c r="L2553">
        <v>386</v>
      </c>
      <c r="M2553">
        <v>102</v>
      </c>
      <c r="N2553">
        <v>2004</v>
      </c>
      <c r="O2553">
        <v>4</v>
      </c>
      <c r="P2553" t="s">
        <v>349</v>
      </c>
      <c r="Q2553" t="b">
        <f>AND(ISNUMBER(data_to_clean[[#This Row],[revenue_formatted]]),ISNUMBER(data_to_clean[[#This Row],[growth_formatted_%]]),ISNUMBER(data_to_clean[[#This Row],[workers]]),ISNUMBER(data_to_clean[[#This Row],[previous_workers]]),ISNUMBER(data_to_clean[[#This Row],[founded]]),ISNUMBER(data_to_clean[[#This Row],[yrs_on_list]]))</f>
        <v>1</v>
      </c>
    </row>
    <row r="2554" spans="1:17" x14ac:dyDescent="0.25">
      <c r="A2554">
        <v>2544</v>
      </c>
      <c r="B2554" t="s">
        <v>9421</v>
      </c>
      <c r="C2554" t="s">
        <v>52</v>
      </c>
      <c r="D2554" t="str">
        <f>VLOOKUP(data_to_clean[[#This Row],[state]],abbreviation_table[],2,FALSE)</f>
        <v>Florida</v>
      </c>
      <c r="E2554" t="s">
        <v>1920</v>
      </c>
      <c r="F2554" t="str">
        <f>TRIM(LEFT(data_to_clean[[#This Row],[revenue]],FIND(" ",data_to_clean[[#This Row],[revenue]])))</f>
        <v>2.4</v>
      </c>
      <c r="G2554" t="str">
        <f>RIGHT(data_to_clean[[#This Row],[revenue]],LEN(data_to_clean[[#This Row],[revenue]])-FIND(" ",data_to_clean[[#This Row],[revenue]]))</f>
        <v>Million</v>
      </c>
      <c r="H2554" s="7">
        <f>VALUE(IF(data_to_clean[[#This Row],[multiplicity]]="Million",_xlfn.CONCAT(SUBSTITUTE(data_to_clean[[#This Row],[number]],".",""),"00000"),_xlfn.CONCAT(SUBSTITUTE(data_to_clean[[#This Row],[number]],".",""),"00000000")))</f>
        <v>2400000</v>
      </c>
      <c r="I2554" t="s">
        <v>9423</v>
      </c>
      <c r="J2554">
        <f>ROUND(VALUE(SUBSTITUTE(data_to_clean[[#This Row],[growth_%]],".",",")),0)</f>
        <v>154</v>
      </c>
      <c r="K2554" t="s">
        <v>40</v>
      </c>
      <c r="L2554">
        <v>30</v>
      </c>
      <c r="M2554">
        <v>4</v>
      </c>
      <c r="N2554">
        <v>2008</v>
      </c>
      <c r="O2554">
        <v>1</v>
      </c>
      <c r="P2554" t="s">
        <v>9424</v>
      </c>
      <c r="Q2554" t="b">
        <f>AND(ISNUMBER(data_to_clean[[#This Row],[revenue_formatted]]),ISNUMBER(data_to_clean[[#This Row],[growth_formatted_%]]),ISNUMBER(data_to_clean[[#This Row],[workers]]),ISNUMBER(data_to_clean[[#This Row],[previous_workers]]),ISNUMBER(data_to_clean[[#This Row],[founded]]),ISNUMBER(data_to_clean[[#This Row],[yrs_on_list]]))</f>
        <v>1</v>
      </c>
    </row>
    <row r="2555" spans="1:17" x14ac:dyDescent="0.25">
      <c r="A2555">
        <v>2545</v>
      </c>
      <c r="B2555" t="s">
        <v>9425</v>
      </c>
      <c r="C2555" t="s">
        <v>1262</v>
      </c>
      <c r="D2555" t="str">
        <f>VLOOKUP(data_to_clean[[#This Row],[state]],abbreviation_table[],2,FALSE)</f>
        <v>South Carolina</v>
      </c>
      <c r="E2555" t="s">
        <v>2030</v>
      </c>
      <c r="F2555" t="str">
        <f>TRIM(LEFT(data_to_clean[[#This Row],[revenue]],FIND(" ",data_to_clean[[#This Row],[revenue]])))</f>
        <v>52.3</v>
      </c>
      <c r="G2555" t="str">
        <f>RIGHT(data_to_clean[[#This Row],[revenue]],LEN(data_to_clean[[#This Row],[revenue]])-FIND(" ",data_to_clean[[#This Row],[revenue]]))</f>
        <v>Million</v>
      </c>
      <c r="H2555" s="7">
        <f>VALUE(IF(data_to_clean[[#This Row],[multiplicity]]="Million",_xlfn.CONCAT(SUBSTITUTE(data_to_clean[[#This Row],[number]],".",""),"00000"),_xlfn.CONCAT(SUBSTITUTE(data_to_clean[[#This Row],[number]],".",""),"00000000")))</f>
        <v>52300000</v>
      </c>
      <c r="I2555" t="s">
        <v>9427</v>
      </c>
      <c r="J2555">
        <f>ROUND(VALUE(SUBSTITUTE(data_to_clean[[#This Row],[growth_%]],".",",")),0)</f>
        <v>154</v>
      </c>
      <c r="K2555" t="s">
        <v>336</v>
      </c>
      <c r="L2555">
        <v>313</v>
      </c>
      <c r="M2555">
        <v>226</v>
      </c>
      <c r="N2555">
        <v>1970</v>
      </c>
      <c r="O2555">
        <v>4</v>
      </c>
      <c r="P2555" t="s">
        <v>8682</v>
      </c>
      <c r="Q2555" t="b">
        <f>AND(ISNUMBER(data_to_clean[[#This Row],[revenue_formatted]]),ISNUMBER(data_to_clean[[#This Row],[growth_formatted_%]]),ISNUMBER(data_to_clean[[#This Row],[workers]]),ISNUMBER(data_to_clean[[#This Row],[previous_workers]]),ISNUMBER(data_to_clean[[#This Row],[founded]]),ISNUMBER(data_to_clean[[#This Row],[yrs_on_list]]))</f>
        <v>1</v>
      </c>
    </row>
    <row r="2556" spans="1:17" x14ac:dyDescent="0.25">
      <c r="A2556">
        <v>2546</v>
      </c>
      <c r="B2556" t="s">
        <v>9428</v>
      </c>
      <c r="C2556" t="s">
        <v>119</v>
      </c>
      <c r="D2556" t="str">
        <f>VLOOKUP(data_to_clean[[#This Row],[state]],abbreviation_table[],2,FALSE)</f>
        <v>Georgia</v>
      </c>
      <c r="E2556" t="s">
        <v>295</v>
      </c>
      <c r="F2556" t="str">
        <f>TRIM(LEFT(data_to_clean[[#This Row],[revenue]],FIND(" ",data_to_clean[[#This Row],[revenue]])))</f>
        <v>9.8</v>
      </c>
      <c r="G2556" t="str">
        <f>RIGHT(data_to_clean[[#This Row],[revenue]],LEN(data_to_clean[[#This Row],[revenue]])-FIND(" ",data_to_clean[[#This Row],[revenue]]))</f>
        <v>Million</v>
      </c>
      <c r="H2556" s="7">
        <f>VALUE(IF(data_to_clean[[#This Row],[multiplicity]]="Million",_xlfn.CONCAT(SUBSTITUTE(data_to_clean[[#This Row],[number]],".",""),"00000"),_xlfn.CONCAT(SUBSTITUTE(data_to_clean[[#This Row],[number]],".",""),"00000000")))</f>
        <v>9800000</v>
      </c>
      <c r="I2556" t="s">
        <v>9430</v>
      </c>
      <c r="J2556">
        <f>ROUND(VALUE(SUBSTITUTE(data_to_clean[[#This Row],[growth_%]],".",",")),0)</f>
        <v>154</v>
      </c>
      <c r="K2556" t="s">
        <v>336</v>
      </c>
      <c r="L2556">
        <v>20</v>
      </c>
      <c r="M2556">
        <v>9</v>
      </c>
      <c r="N2556">
        <v>2013</v>
      </c>
      <c r="O2556">
        <v>2</v>
      </c>
      <c r="P2556" t="s">
        <v>1100</v>
      </c>
      <c r="Q2556" t="b">
        <f>AND(ISNUMBER(data_to_clean[[#This Row],[revenue_formatted]]),ISNUMBER(data_to_clean[[#This Row],[growth_formatted_%]]),ISNUMBER(data_to_clean[[#This Row],[workers]]),ISNUMBER(data_to_clean[[#This Row],[previous_workers]]),ISNUMBER(data_to_clean[[#This Row],[founded]]),ISNUMBER(data_to_clean[[#This Row],[yrs_on_list]]))</f>
        <v>1</v>
      </c>
    </row>
    <row r="2557" spans="1:17" x14ac:dyDescent="0.25">
      <c r="A2557">
        <v>2547</v>
      </c>
      <c r="B2557" t="s">
        <v>9431</v>
      </c>
      <c r="C2557" t="s">
        <v>1768</v>
      </c>
      <c r="D2557" t="str">
        <f>VLOOKUP(data_to_clean[[#This Row],[state]],abbreviation_table[],2,FALSE)</f>
        <v>Oregon</v>
      </c>
      <c r="E2557" t="s">
        <v>576</v>
      </c>
      <c r="F2557" t="str">
        <f>TRIM(LEFT(data_to_clean[[#This Row],[revenue]],FIND(" ",data_to_clean[[#This Row],[revenue]])))</f>
        <v>3.5</v>
      </c>
      <c r="G2557" t="str">
        <f>RIGHT(data_to_clean[[#This Row],[revenue]],LEN(data_to_clean[[#This Row],[revenue]])-FIND(" ",data_to_clean[[#This Row],[revenue]]))</f>
        <v>Million</v>
      </c>
      <c r="H2557" s="7">
        <f>VALUE(IF(data_to_clean[[#This Row],[multiplicity]]="Million",_xlfn.CONCAT(SUBSTITUTE(data_to_clean[[#This Row],[number]],".",""),"00000"),_xlfn.CONCAT(SUBSTITUTE(data_to_clean[[#This Row],[number]],".",""),"00000000")))</f>
        <v>3500000</v>
      </c>
      <c r="I2557" t="s">
        <v>9433</v>
      </c>
      <c r="J2557">
        <f>ROUND(VALUE(SUBSTITUTE(data_to_clean[[#This Row],[growth_%]],".",",")),0)</f>
        <v>154</v>
      </c>
      <c r="K2557" t="s">
        <v>48</v>
      </c>
      <c r="L2557">
        <v>1</v>
      </c>
      <c r="M2557">
        <v>1</v>
      </c>
      <c r="N2557">
        <v>2005</v>
      </c>
      <c r="O2557">
        <v>2</v>
      </c>
      <c r="P2557" t="s">
        <v>7618</v>
      </c>
      <c r="Q2557" t="b">
        <f>AND(ISNUMBER(data_to_clean[[#This Row],[revenue_formatted]]),ISNUMBER(data_to_clean[[#This Row],[growth_formatted_%]]),ISNUMBER(data_to_clean[[#This Row],[workers]]),ISNUMBER(data_to_clean[[#This Row],[previous_workers]]),ISNUMBER(data_to_clean[[#This Row],[founded]]),ISNUMBER(data_to_clean[[#This Row],[yrs_on_list]]))</f>
        <v>1</v>
      </c>
    </row>
    <row r="2558" spans="1:17" x14ac:dyDescent="0.25">
      <c r="A2558">
        <v>2548</v>
      </c>
      <c r="B2558" t="s">
        <v>9434</v>
      </c>
      <c r="C2558" t="s">
        <v>105</v>
      </c>
      <c r="D2558" t="str">
        <f>VLOOKUP(data_to_clean[[#This Row],[state]],abbreviation_table[],2,FALSE)</f>
        <v>New York</v>
      </c>
      <c r="E2558" t="s">
        <v>9436</v>
      </c>
      <c r="F2558" t="str">
        <f>TRIM(LEFT(data_to_clean[[#This Row],[revenue]],FIND(" ",data_to_clean[[#This Row],[revenue]])))</f>
        <v>106.9</v>
      </c>
      <c r="G2558" t="str">
        <f>RIGHT(data_to_clean[[#This Row],[revenue]],LEN(data_to_clean[[#This Row],[revenue]])-FIND(" ",data_to_clean[[#This Row],[revenue]]))</f>
        <v>Million</v>
      </c>
      <c r="H2558" s="7">
        <f>VALUE(IF(data_to_clean[[#This Row],[multiplicity]]="Million",_xlfn.CONCAT(SUBSTITUTE(data_to_clean[[#This Row],[number]],".",""),"00000"),_xlfn.CONCAT(SUBSTITUTE(data_to_clean[[#This Row],[number]],".",""),"00000000")))</f>
        <v>106900000</v>
      </c>
      <c r="I2558" t="s">
        <v>9437</v>
      </c>
      <c r="J2558">
        <f>ROUND(VALUE(SUBSTITUTE(data_to_clean[[#This Row],[growth_%]],".",",")),0)</f>
        <v>154</v>
      </c>
      <c r="K2558" t="s">
        <v>18</v>
      </c>
      <c r="L2558">
        <v>181</v>
      </c>
      <c r="M2558">
        <v>107</v>
      </c>
      <c r="N2558">
        <v>2011</v>
      </c>
      <c r="O2558">
        <v>5</v>
      </c>
      <c r="P2558" t="s">
        <v>108</v>
      </c>
      <c r="Q2558" t="b">
        <f>AND(ISNUMBER(data_to_clean[[#This Row],[revenue_formatted]]),ISNUMBER(data_to_clean[[#This Row],[growth_formatted_%]]),ISNUMBER(data_to_clean[[#This Row],[workers]]),ISNUMBER(data_to_clean[[#This Row],[previous_workers]]),ISNUMBER(data_to_clean[[#This Row],[founded]]),ISNUMBER(data_to_clean[[#This Row],[yrs_on_list]]))</f>
        <v>1</v>
      </c>
    </row>
    <row r="2559" spans="1:17" x14ac:dyDescent="0.25">
      <c r="A2559">
        <v>2549</v>
      </c>
      <c r="B2559" t="s">
        <v>9438</v>
      </c>
      <c r="C2559" t="s">
        <v>105</v>
      </c>
      <c r="D2559" t="str">
        <f>VLOOKUP(data_to_clean[[#This Row],[state]],abbreviation_table[],2,FALSE)</f>
        <v>New York</v>
      </c>
      <c r="E2559" t="s">
        <v>9440</v>
      </c>
      <c r="F2559" t="str">
        <f>TRIM(LEFT(data_to_clean[[#This Row],[revenue]],FIND(" ",data_to_clean[[#This Row],[revenue]])))</f>
        <v>26</v>
      </c>
      <c r="G2559" t="str">
        <f>RIGHT(data_to_clean[[#This Row],[revenue]],LEN(data_to_clean[[#This Row],[revenue]])-FIND(" ",data_to_clean[[#This Row],[revenue]]))</f>
        <v>Million</v>
      </c>
      <c r="H2559" s="7">
        <f>VALUE(IF(data_to_clean[[#This Row],[multiplicity]]="Million",_xlfn.CONCAT(SUBSTITUTE(data_to_clean[[#This Row],[number]],".",""),"00000"),_xlfn.CONCAT(SUBSTITUTE(data_to_clean[[#This Row],[number]],".",""),"00000000")))</f>
        <v>2600000</v>
      </c>
      <c r="I2559" t="s">
        <v>9441</v>
      </c>
      <c r="J2559">
        <f>ROUND(VALUE(SUBSTITUTE(data_to_clean[[#This Row],[growth_%]],".",",")),0)</f>
        <v>154</v>
      </c>
      <c r="K2559" t="s">
        <v>308</v>
      </c>
      <c r="L2559">
        <v>32</v>
      </c>
      <c r="M2559">
        <v>10</v>
      </c>
      <c r="N2559">
        <v>2007</v>
      </c>
      <c r="O2559">
        <v>3</v>
      </c>
      <c r="P2559" t="s">
        <v>2535</v>
      </c>
      <c r="Q2559" t="b">
        <f>AND(ISNUMBER(data_to_clean[[#This Row],[revenue_formatted]]),ISNUMBER(data_to_clean[[#This Row],[growth_formatted_%]]),ISNUMBER(data_to_clean[[#This Row],[workers]]),ISNUMBER(data_to_clean[[#This Row],[previous_workers]]),ISNUMBER(data_to_clean[[#This Row],[founded]]),ISNUMBER(data_to_clean[[#This Row],[yrs_on_list]]))</f>
        <v>1</v>
      </c>
    </row>
    <row r="2560" spans="1:17" x14ac:dyDescent="0.25">
      <c r="A2560">
        <v>2550</v>
      </c>
      <c r="B2560" t="s">
        <v>9442</v>
      </c>
      <c r="C2560" t="s">
        <v>852</v>
      </c>
      <c r="D2560" t="str">
        <f>VLOOKUP(data_to_clean[[#This Row],[state]],abbreviation_table[],2,FALSE)</f>
        <v>Missouri</v>
      </c>
      <c r="E2560" t="s">
        <v>7909</v>
      </c>
      <c r="F2560" t="str">
        <f>TRIM(LEFT(data_to_clean[[#This Row],[revenue]],FIND(" ",data_to_clean[[#This Row],[revenue]])))</f>
        <v>113</v>
      </c>
      <c r="G2560" t="str">
        <f>RIGHT(data_to_clean[[#This Row],[revenue]],LEN(data_to_clean[[#This Row],[revenue]])-FIND(" ",data_to_clean[[#This Row],[revenue]]))</f>
        <v>Million</v>
      </c>
      <c r="H2560" s="7">
        <f>VALUE(IF(data_to_clean[[#This Row],[multiplicity]]="Million",_xlfn.CONCAT(SUBSTITUTE(data_to_clean[[#This Row],[number]],".",""),"00000"),_xlfn.CONCAT(SUBSTITUTE(data_to_clean[[#This Row],[number]],".",""),"00000000")))</f>
        <v>11300000</v>
      </c>
      <c r="I2560" t="s">
        <v>9444</v>
      </c>
      <c r="J2560">
        <f>ROUND(VALUE(SUBSTITUTE(data_to_clean[[#This Row],[growth_%]],".",",")),0)</f>
        <v>154</v>
      </c>
      <c r="K2560" t="s">
        <v>25</v>
      </c>
      <c r="L2560">
        <v>130</v>
      </c>
      <c r="M2560">
        <v>25</v>
      </c>
      <c r="N2560">
        <v>2007</v>
      </c>
      <c r="O2560">
        <v>4</v>
      </c>
      <c r="P2560" t="s">
        <v>9445</v>
      </c>
      <c r="Q2560" t="b">
        <f>AND(ISNUMBER(data_to_clean[[#This Row],[revenue_formatted]]),ISNUMBER(data_to_clean[[#This Row],[growth_formatted_%]]),ISNUMBER(data_to_clean[[#This Row],[workers]]),ISNUMBER(data_to_clean[[#This Row],[previous_workers]]),ISNUMBER(data_to_clean[[#This Row],[founded]]),ISNUMBER(data_to_clean[[#This Row],[yrs_on_list]]))</f>
        <v>1</v>
      </c>
    </row>
    <row r="2561" spans="1:17" x14ac:dyDescent="0.25">
      <c r="A2561">
        <v>2551</v>
      </c>
      <c r="B2561" t="s">
        <v>9446</v>
      </c>
      <c r="C2561" t="s">
        <v>80</v>
      </c>
      <c r="D2561" t="str">
        <f>VLOOKUP(data_to_clean[[#This Row],[state]],abbreviation_table[],2,FALSE)</f>
        <v>California</v>
      </c>
      <c r="E2561" t="s">
        <v>824</v>
      </c>
      <c r="F2561" t="str">
        <f>TRIM(LEFT(data_to_clean[[#This Row],[revenue]],FIND(" ",data_to_clean[[#This Row],[revenue]])))</f>
        <v>2.5</v>
      </c>
      <c r="G2561" t="str">
        <f>RIGHT(data_to_clean[[#This Row],[revenue]],LEN(data_to_clean[[#This Row],[revenue]])-FIND(" ",data_to_clean[[#This Row],[revenue]]))</f>
        <v>Million</v>
      </c>
      <c r="H2561" s="7">
        <f>VALUE(IF(data_to_clean[[#This Row],[multiplicity]]="Million",_xlfn.CONCAT(SUBSTITUTE(data_to_clean[[#This Row],[number]],".",""),"00000"),_xlfn.CONCAT(SUBSTITUTE(data_to_clean[[#This Row],[number]],".",""),"00000000")))</f>
        <v>2500000</v>
      </c>
      <c r="I2561" t="s">
        <v>9448</v>
      </c>
      <c r="J2561">
        <f>ROUND(VALUE(SUBSTITUTE(data_to_clean[[#This Row],[growth_%]],".",",")),0)</f>
        <v>154</v>
      </c>
      <c r="K2561" t="s">
        <v>336</v>
      </c>
      <c r="L2561">
        <v>4</v>
      </c>
      <c r="M2561">
        <v>4</v>
      </c>
      <c r="N2561">
        <v>2014</v>
      </c>
      <c r="O2561">
        <v>1</v>
      </c>
      <c r="P2561" t="s">
        <v>9449</v>
      </c>
      <c r="Q2561" t="b">
        <f>AND(ISNUMBER(data_to_clean[[#This Row],[revenue_formatted]]),ISNUMBER(data_to_clean[[#This Row],[growth_formatted_%]]),ISNUMBER(data_to_clean[[#This Row],[workers]]),ISNUMBER(data_to_clean[[#This Row],[previous_workers]]),ISNUMBER(data_to_clean[[#This Row],[founded]]),ISNUMBER(data_to_clean[[#This Row],[yrs_on_list]]))</f>
        <v>1</v>
      </c>
    </row>
    <row r="2562" spans="1:17" x14ac:dyDescent="0.25">
      <c r="A2562">
        <v>2552</v>
      </c>
      <c r="B2562" t="s">
        <v>9450</v>
      </c>
      <c r="C2562" t="s">
        <v>243</v>
      </c>
      <c r="D2562" t="str">
        <f>VLOOKUP(data_to_clean[[#This Row],[state]],abbreviation_table[],2,FALSE)</f>
        <v>Maryland</v>
      </c>
      <c r="E2562" t="s">
        <v>9452</v>
      </c>
      <c r="F2562" t="str">
        <f>TRIM(LEFT(data_to_clean[[#This Row],[revenue]],FIND(" ",data_to_clean[[#This Row],[revenue]])))</f>
        <v>53.4</v>
      </c>
      <c r="G2562" t="str">
        <f>RIGHT(data_to_clean[[#This Row],[revenue]],LEN(data_to_clean[[#This Row],[revenue]])-FIND(" ",data_to_clean[[#This Row],[revenue]]))</f>
        <v>Million</v>
      </c>
      <c r="H2562" s="7">
        <f>VALUE(IF(data_to_clean[[#This Row],[multiplicity]]="Million",_xlfn.CONCAT(SUBSTITUTE(data_to_clean[[#This Row],[number]],".",""),"00000"),_xlfn.CONCAT(SUBSTITUTE(data_to_clean[[#This Row],[number]],".",""),"00000000")))</f>
        <v>53400000</v>
      </c>
      <c r="I2562" t="s">
        <v>9453</v>
      </c>
      <c r="J2562">
        <f>ROUND(VALUE(SUBSTITUTE(data_to_clean[[#This Row],[growth_%]],".",",")),0)</f>
        <v>154</v>
      </c>
      <c r="K2562" t="s">
        <v>181</v>
      </c>
      <c r="L2562">
        <v>479</v>
      </c>
      <c r="M2562">
        <v>240</v>
      </c>
      <c r="N2562">
        <v>2000</v>
      </c>
      <c r="O2562">
        <v>5</v>
      </c>
      <c r="P2562" t="s">
        <v>9327</v>
      </c>
      <c r="Q2562" t="b">
        <f>AND(ISNUMBER(data_to_clean[[#This Row],[revenue_formatted]]),ISNUMBER(data_to_clean[[#This Row],[growth_formatted_%]]),ISNUMBER(data_to_clean[[#This Row],[workers]]),ISNUMBER(data_to_clean[[#This Row],[previous_workers]]),ISNUMBER(data_to_clean[[#This Row],[founded]]),ISNUMBER(data_to_clean[[#This Row],[yrs_on_list]]))</f>
        <v>1</v>
      </c>
    </row>
    <row r="2563" spans="1:17" x14ac:dyDescent="0.25">
      <c r="A2563">
        <v>2553</v>
      </c>
      <c r="B2563" t="s">
        <v>9454</v>
      </c>
      <c r="C2563" t="s">
        <v>223</v>
      </c>
      <c r="D2563" t="str">
        <f>VLOOKUP(data_to_clean[[#This Row],[state]],abbreviation_table[],2,FALSE)</f>
        <v>Wisconsin</v>
      </c>
      <c r="E2563" t="s">
        <v>1227</v>
      </c>
      <c r="F2563" t="str">
        <f>TRIM(LEFT(data_to_clean[[#This Row],[revenue]],FIND(" ",data_to_clean[[#This Row],[revenue]])))</f>
        <v>4.2</v>
      </c>
      <c r="G2563" t="str">
        <f>RIGHT(data_to_clean[[#This Row],[revenue]],LEN(data_to_clean[[#This Row],[revenue]])-FIND(" ",data_to_clean[[#This Row],[revenue]]))</f>
        <v>Million</v>
      </c>
      <c r="H2563" s="7">
        <f>VALUE(IF(data_to_clean[[#This Row],[multiplicity]]="Million",_xlfn.CONCAT(SUBSTITUTE(data_to_clean[[#This Row],[number]],".",""),"00000"),_xlfn.CONCAT(SUBSTITUTE(data_to_clean[[#This Row],[number]],".",""),"00000000")))</f>
        <v>4200000</v>
      </c>
      <c r="I2563" t="s">
        <v>9456</v>
      </c>
      <c r="J2563">
        <f>ROUND(VALUE(SUBSTITUTE(data_to_clean[[#This Row],[growth_%]],".",",")),0)</f>
        <v>153</v>
      </c>
      <c r="K2563" t="s">
        <v>18</v>
      </c>
      <c r="L2563">
        <v>20</v>
      </c>
      <c r="M2563">
        <v>5</v>
      </c>
      <c r="N2563">
        <v>1995</v>
      </c>
      <c r="O2563">
        <v>2</v>
      </c>
      <c r="P2563" t="s">
        <v>1860</v>
      </c>
      <c r="Q2563" t="b">
        <f>AND(ISNUMBER(data_to_clean[[#This Row],[revenue_formatted]]),ISNUMBER(data_to_clean[[#This Row],[growth_formatted_%]]),ISNUMBER(data_to_clean[[#This Row],[workers]]),ISNUMBER(data_to_clean[[#This Row],[previous_workers]]),ISNUMBER(data_to_clean[[#This Row],[founded]]),ISNUMBER(data_to_clean[[#This Row],[yrs_on_list]]))</f>
        <v>1</v>
      </c>
    </row>
    <row r="2564" spans="1:17" x14ac:dyDescent="0.25">
      <c r="A2564">
        <v>2554</v>
      </c>
      <c r="B2564" t="s">
        <v>9457</v>
      </c>
      <c r="C2564" t="s">
        <v>80</v>
      </c>
      <c r="D2564" t="str">
        <f>VLOOKUP(data_to_clean[[#This Row],[state]],abbreviation_table[],2,FALSE)</f>
        <v>California</v>
      </c>
      <c r="E2564" t="s">
        <v>7184</v>
      </c>
      <c r="F2564" t="str">
        <f>TRIM(LEFT(data_to_clean[[#This Row],[revenue]],FIND(" ",data_to_clean[[#This Row],[revenue]])))</f>
        <v>15.1</v>
      </c>
      <c r="G2564" t="str">
        <f>RIGHT(data_to_clean[[#This Row],[revenue]],LEN(data_to_clean[[#This Row],[revenue]])-FIND(" ",data_to_clean[[#This Row],[revenue]]))</f>
        <v>Million</v>
      </c>
      <c r="H2564" s="7">
        <f>VALUE(IF(data_to_clean[[#This Row],[multiplicity]]="Million",_xlfn.CONCAT(SUBSTITUTE(data_to_clean[[#This Row],[number]],".",""),"00000"),_xlfn.CONCAT(SUBSTITUTE(data_to_clean[[#This Row],[number]],".",""),"00000000")))</f>
        <v>15100000</v>
      </c>
      <c r="I2564" t="s">
        <v>9459</v>
      </c>
      <c r="J2564">
        <f>ROUND(VALUE(SUBSTITUTE(data_to_clean[[#This Row],[growth_%]],".",",")),0)</f>
        <v>153</v>
      </c>
      <c r="K2564" t="s">
        <v>336</v>
      </c>
      <c r="L2564">
        <v>206</v>
      </c>
      <c r="M2564">
        <v>131</v>
      </c>
      <c r="N2564">
        <v>2006</v>
      </c>
      <c r="O2564">
        <v>2</v>
      </c>
      <c r="P2564" t="s">
        <v>2701</v>
      </c>
      <c r="Q2564" t="b">
        <f>AND(ISNUMBER(data_to_clean[[#This Row],[revenue_formatted]]),ISNUMBER(data_to_clean[[#This Row],[growth_formatted_%]]),ISNUMBER(data_to_clean[[#This Row],[workers]]),ISNUMBER(data_to_clean[[#This Row],[previous_workers]]),ISNUMBER(data_to_clean[[#This Row],[founded]]),ISNUMBER(data_to_clean[[#This Row],[yrs_on_list]]))</f>
        <v>1</v>
      </c>
    </row>
    <row r="2565" spans="1:17" x14ac:dyDescent="0.25">
      <c r="A2565">
        <v>2555</v>
      </c>
      <c r="B2565" t="s">
        <v>9460</v>
      </c>
      <c r="C2565" t="s">
        <v>80</v>
      </c>
      <c r="D2565" t="str">
        <f>VLOOKUP(data_to_clean[[#This Row],[state]],abbreviation_table[],2,FALSE)</f>
        <v>California</v>
      </c>
      <c r="E2565" t="s">
        <v>1920</v>
      </c>
      <c r="F2565" t="str">
        <f>TRIM(LEFT(data_to_clean[[#This Row],[revenue]],FIND(" ",data_to_clean[[#This Row],[revenue]])))</f>
        <v>2.4</v>
      </c>
      <c r="G2565" t="str">
        <f>RIGHT(data_to_clean[[#This Row],[revenue]],LEN(data_to_clean[[#This Row],[revenue]])-FIND(" ",data_to_clean[[#This Row],[revenue]]))</f>
        <v>Million</v>
      </c>
      <c r="H2565" s="7">
        <f>VALUE(IF(data_to_clean[[#This Row],[multiplicity]]="Million",_xlfn.CONCAT(SUBSTITUTE(data_to_clean[[#This Row],[number]],".",""),"00000"),_xlfn.CONCAT(SUBSTITUTE(data_to_clean[[#This Row],[number]],".",""),"00000000")))</f>
        <v>2400000</v>
      </c>
      <c r="I2565" t="s">
        <v>9462</v>
      </c>
      <c r="J2565">
        <f>ROUND(VALUE(SUBSTITUTE(data_to_clean[[#This Row],[growth_%]],".",",")),0)</f>
        <v>153</v>
      </c>
      <c r="K2565" t="s">
        <v>156</v>
      </c>
      <c r="L2565">
        <v>25</v>
      </c>
      <c r="M2565">
        <v>8</v>
      </c>
      <c r="N2565">
        <v>2012</v>
      </c>
      <c r="O2565">
        <v>1</v>
      </c>
      <c r="P2565" t="s">
        <v>1403</v>
      </c>
      <c r="Q2565" t="b">
        <f>AND(ISNUMBER(data_to_clean[[#This Row],[revenue_formatted]]),ISNUMBER(data_to_clean[[#This Row],[growth_formatted_%]]),ISNUMBER(data_to_clean[[#This Row],[workers]]),ISNUMBER(data_to_clean[[#This Row],[previous_workers]]),ISNUMBER(data_to_clean[[#This Row],[founded]]),ISNUMBER(data_to_clean[[#This Row],[yrs_on_list]]))</f>
        <v>1</v>
      </c>
    </row>
    <row r="2566" spans="1:17" x14ac:dyDescent="0.25">
      <c r="A2566">
        <v>2556</v>
      </c>
      <c r="B2566" t="s">
        <v>9463</v>
      </c>
      <c r="C2566" t="s">
        <v>98</v>
      </c>
      <c r="D2566" t="str">
        <f>VLOOKUP(data_to_clean[[#This Row],[state]],abbreviation_table[],2,FALSE)</f>
        <v>Washington</v>
      </c>
      <c r="E2566" t="s">
        <v>770</v>
      </c>
      <c r="F2566" t="str">
        <f>TRIM(LEFT(data_to_clean[[#This Row],[revenue]],FIND(" ",data_to_clean[[#This Row],[revenue]])))</f>
        <v>4.4</v>
      </c>
      <c r="G2566" t="str">
        <f>RIGHT(data_to_clean[[#This Row],[revenue]],LEN(data_to_clean[[#This Row],[revenue]])-FIND(" ",data_to_clean[[#This Row],[revenue]]))</f>
        <v>Million</v>
      </c>
      <c r="H2566" s="7">
        <f>VALUE(IF(data_to_clean[[#This Row],[multiplicity]]="Million",_xlfn.CONCAT(SUBSTITUTE(data_to_clean[[#This Row],[number]],".",""),"00000"),_xlfn.CONCAT(SUBSTITUTE(data_to_clean[[#This Row],[number]],".",""),"00000000")))</f>
        <v>4400000</v>
      </c>
      <c r="I2566" t="s">
        <v>9465</v>
      </c>
      <c r="J2566">
        <f>ROUND(VALUE(SUBSTITUTE(data_to_clean[[#This Row],[growth_%]],".",",")),0)</f>
        <v>153</v>
      </c>
      <c r="K2566" t="s">
        <v>40</v>
      </c>
      <c r="L2566">
        <v>25</v>
      </c>
      <c r="M2566">
        <v>10</v>
      </c>
      <c r="N2566">
        <v>2012</v>
      </c>
      <c r="O2566">
        <v>1</v>
      </c>
      <c r="P2566" t="s">
        <v>9466</v>
      </c>
      <c r="Q2566" t="b">
        <f>AND(ISNUMBER(data_to_clean[[#This Row],[revenue_formatted]]),ISNUMBER(data_to_clean[[#This Row],[growth_formatted_%]]),ISNUMBER(data_to_clean[[#This Row],[workers]]),ISNUMBER(data_to_clean[[#This Row],[previous_workers]]),ISNUMBER(data_to_clean[[#This Row],[founded]]),ISNUMBER(data_to_clean[[#This Row],[yrs_on_list]]))</f>
        <v>1</v>
      </c>
    </row>
    <row r="2567" spans="1:17" x14ac:dyDescent="0.25">
      <c r="A2567">
        <v>2557</v>
      </c>
      <c r="B2567" t="s">
        <v>9467</v>
      </c>
      <c r="C2567" t="s">
        <v>52</v>
      </c>
      <c r="D2567" t="str">
        <f>VLOOKUP(data_to_clean[[#This Row],[state]],abbreviation_table[],2,FALSE)</f>
        <v>Florida</v>
      </c>
      <c r="E2567" t="s">
        <v>9469</v>
      </c>
      <c r="F2567" t="str">
        <f>TRIM(LEFT(data_to_clean[[#This Row],[revenue]],FIND(" ",data_to_clean[[#This Row],[revenue]])))</f>
        <v>82</v>
      </c>
      <c r="G2567" t="str">
        <f>RIGHT(data_to_clean[[#This Row],[revenue]],LEN(data_to_clean[[#This Row],[revenue]])-FIND(" ",data_to_clean[[#This Row],[revenue]]))</f>
        <v>Million</v>
      </c>
      <c r="H2567" s="7">
        <f>VALUE(IF(data_to_clean[[#This Row],[multiplicity]]="Million",_xlfn.CONCAT(SUBSTITUTE(data_to_clean[[#This Row],[number]],".",""),"00000"),_xlfn.CONCAT(SUBSTITUTE(data_to_clean[[#This Row],[number]],".",""),"00000000")))</f>
        <v>8200000</v>
      </c>
      <c r="I2567" t="s">
        <v>9470</v>
      </c>
      <c r="J2567">
        <f>ROUND(VALUE(SUBSTITUTE(data_to_clean[[#This Row],[growth_%]],".",",")),0)</f>
        <v>153</v>
      </c>
      <c r="K2567" t="s">
        <v>233</v>
      </c>
      <c r="L2567">
        <v>187</v>
      </c>
      <c r="M2567">
        <v>110</v>
      </c>
      <c r="N2567">
        <v>2010</v>
      </c>
      <c r="O2567">
        <v>3</v>
      </c>
      <c r="P2567" t="s">
        <v>9471</v>
      </c>
      <c r="Q2567" t="b">
        <f>AND(ISNUMBER(data_to_clean[[#This Row],[revenue_formatted]]),ISNUMBER(data_to_clean[[#This Row],[growth_formatted_%]]),ISNUMBER(data_to_clean[[#This Row],[workers]]),ISNUMBER(data_to_clean[[#This Row],[previous_workers]]),ISNUMBER(data_to_clean[[#This Row],[founded]]),ISNUMBER(data_to_clean[[#This Row],[yrs_on_list]]))</f>
        <v>1</v>
      </c>
    </row>
    <row r="2568" spans="1:17" x14ac:dyDescent="0.25">
      <c r="A2568">
        <v>2558</v>
      </c>
      <c r="B2568" t="s">
        <v>9472</v>
      </c>
      <c r="C2568" t="s">
        <v>45</v>
      </c>
      <c r="D2568" t="str">
        <f>VLOOKUP(data_to_clean[[#This Row],[state]],abbreviation_table[],2,FALSE)</f>
        <v>Pennsylvania</v>
      </c>
      <c r="E2568" t="s">
        <v>1473</v>
      </c>
      <c r="F2568" t="str">
        <f>TRIM(LEFT(data_to_clean[[#This Row],[revenue]],FIND(" ",data_to_clean[[#This Row],[revenue]])))</f>
        <v>5</v>
      </c>
      <c r="G2568" t="str">
        <f>RIGHT(data_to_clean[[#This Row],[revenue]],LEN(data_to_clean[[#This Row],[revenue]])-FIND(" ",data_to_clean[[#This Row],[revenue]]))</f>
        <v>Million</v>
      </c>
      <c r="H2568" s="7">
        <f>VALUE(IF(data_to_clean[[#This Row],[multiplicity]]="Million",_xlfn.CONCAT(SUBSTITUTE(data_to_clean[[#This Row],[number]],".",""),"00000"),_xlfn.CONCAT(SUBSTITUTE(data_to_clean[[#This Row],[number]],".",""),"00000000")))</f>
        <v>500000</v>
      </c>
      <c r="I2568" t="s">
        <v>9474</v>
      </c>
      <c r="J2568">
        <f>ROUND(VALUE(SUBSTITUTE(data_to_clean[[#This Row],[growth_%]],".",",")),0)</f>
        <v>153</v>
      </c>
      <c r="K2568" t="s">
        <v>156</v>
      </c>
      <c r="L2568">
        <v>26</v>
      </c>
      <c r="M2568">
        <v>15</v>
      </c>
      <c r="N2568">
        <v>2000</v>
      </c>
      <c r="O2568">
        <v>1</v>
      </c>
      <c r="P2568" t="s">
        <v>49</v>
      </c>
      <c r="Q2568" t="b">
        <f>AND(ISNUMBER(data_to_clean[[#This Row],[revenue_formatted]]),ISNUMBER(data_to_clean[[#This Row],[growth_formatted_%]]),ISNUMBER(data_to_clean[[#This Row],[workers]]),ISNUMBER(data_to_clean[[#This Row],[previous_workers]]),ISNUMBER(data_to_clean[[#This Row],[founded]]),ISNUMBER(data_to_clean[[#This Row],[yrs_on_list]]))</f>
        <v>1</v>
      </c>
    </row>
    <row r="2569" spans="1:17" x14ac:dyDescent="0.25">
      <c r="A2569">
        <v>2559</v>
      </c>
      <c r="B2569" t="s">
        <v>9475</v>
      </c>
      <c r="C2569" t="s">
        <v>230</v>
      </c>
      <c r="D2569" t="str">
        <f>VLOOKUP(data_to_clean[[#This Row],[state]],abbreviation_table[],2,FALSE)</f>
        <v>Michigan</v>
      </c>
      <c r="E2569" t="s">
        <v>416</v>
      </c>
      <c r="F2569" t="str">
        <f>TRIM(LEFT(data_to_clean[[#This Row],[revenue]],FIND(" ",data_to_clean[[#This Row],[revenue]])))</f>
        <v>4.7</v>
      </c>
      <c r="G2569" t="str">
        <f>RIGHT(data_to_clean[[#This Row],[revenue]],LEN(data_to_clean[[#This Row],[revenue]])-FIND(" ",data_to_clean[[#This Row],[revenue]]))</f>
        <v>Million</v>
      </c>
      <c r="H2569" s="7">
        <f>VALUE(IF(data_to_clean[[#This Row],[multiplicity]]="Million",_xlfn.CONCAT(SUBSTITUTE(data_to_clean[[#This Row],[number]],".",""),"00000"),_xlfn.CONCAT(SUBSTITUTE(data_to_clean[[#This Row],[number]],".",""),"00000000")))</f>
        <v>4700000</v>
      </c>
      <c r="I2569" t="s">
        <v>9477</v>
      </c>
      <c r="J2569">
        <f>ROUND(VALUE(SUBSTITUTE(data_to_clean[[#This Row],[growth_%]],".",",")),0)</f>
        <v>153</v>
      </c>
      <c r="K2569" t="s">
        <v>257</v>
      </c>
      <c r="L2569">
        <v>38</v>
      </c>
      <c r="M2569">
        <v>15</v>
      </c>
      <c r="N2569">
        <v>2005</v>
      </c>
      <c r="O2569">
        <v>3</v>
      </c>
      <c r="P2569" t="s">
        <v>4223</v>
      </c>
      <c r="Q2569" t="b">
        <f>AND(ISNUMBER(data_to_clean[[#This Row],[revenue_formatted]]),ISNUMBER(data_to_clean[[#This Row],[growth_formatted_%]]),ISNUMBER(data_to_clean[[#This Row],[workers]]),ISNUMBER(data_to_clean[[#This Row],[previous_workers]]),ISNUMBER(data_to_clean[[#This Row],[founded]]),ISNUMBER(data_to_clean[[#This Row],[yrs_on_list]]))</f>
        <v>1</v>
      </c>
    </row>
    <row r="2570" spans="1:17" x14ac:dyDescent="0.25">
      <c r="A2570">
        <v>2560</v>
      </c>
      <c r="B2570" t="s">
        <v>9478</v>
      </c>
      <c r="C2570" t="s">
        <v>294</v>
      </c>
      <c r="D2570" t="str">
        <f>VLOOKUP(data_to_clean[[#This Row],[state]],abbreviation_table[],2,FALSE)</f>
        <v>Minnesota</v>
      </c>
      <c r="E2570" t="s">
        <v>261</v>
      </c>
      <c r="F2570" t="str">
        <f>TRIM(LEFT(data_to_clean[[#This Row],[revenue]],FIND(" ",data_to_clean[[#This Row],[revenue]])))</f>
        <v>8.3</v>
      </c>
      <c r="G2570" t="str">
        <f>RIGHT(data_to_clean[[#This Row],[revenue]],LEN(data_to_clean[[#This Row],[revenue]])-FIND(" ",data_to_clean[[#This Row],[revenue]]))</f>
        <v>Million</v>
      </c>
      <c r="H2570" s="7">
        <f>VALUE(IF(data_to_clean[[#This Row],[multiplicity]]="Million",_xlfn.CONCAT(SUBSTITUTE(data_to_clean[[#This Row],[number]],".",""),"00000"),_xlfn.CONCAT(SUBSTITUTE(data_to_clean[[#This Row],[number]],".",""),"00000000")))</f>
        <v>8300000</v>
      </c>
      <c r="I2570" t="s">
        <v>9480</v>
      </c>
      <c r="J2570">
        <f>ROUND(VALUE(SUBSTITUTE(data_to_clean[[#This Row],[growth_%]],".",",")),0)</f>
        <v>153</v>
      </c>
      <c r="K2570" t="s">
        <v>297</v>
      </c>
      <c r="L2570">
        <v>85</v>
      </c>
      <c r="M2570">
        <v>25</v>
      </c>
      <c r="N2570">
        <v>2011</v>
      </c>
      <c r="O2570">
        <v>3</v>
      </c>
      <c r="P2570" t="s">
        <v>298</v>
      </c>
      <c r="Q2570" t="b">
        <f>AND(ISNUMBER(data_to_clean[[#This Row],[revenue_formatted]]),ISNUMBER(data_to_clean[[#This Row],[growth_formatted_%]]),ISNUMBER(data_to_clean[[#This Row],[workers]]),ISNUMBER(data_to_clean[[#This Row],[previous_workers]]),ISNUMBER(data_to_clean[[#This Row],[founded]]),ISNUMBER(data_to_clean[[#This Row],[yrs_on_list]]))</f>
        <v>1</v>
      </c>
    </row>
    <row r="2571" spans="1:17" x14ac:dyDescent="0.25">
      <c r="A2571">
        <v>2561</v>
      </c>
      <c r="B2571" t="s">
        <v>9481</v>
      </c>
      <c r="C2571" t="s">
        <v>30</v>
      </c>
      <c r="D2571" t="str">
        <f>VLOOKUP(data_to_clean[[#This Row],[state]],abbreviation_table[],2,FALSE)</f>
        <v>Texas</v>
      </c>
      <c r="E2571" t="s">
        <v>7408</v>
      </c>
      <c r="F2571" t="str">
        <f>TRIM(LEFT(data_to_clean[[#This Row],[revenue]],FIND(" ",data_to_clean[[#This Row],[revenue]])))</f>
        <v>45.7</v>
      </c>
      <c r="G2571" t="str">
        <f>RIGHT(data_to_clean[[#This Row],[revenue]],LEN(data_to_clean[[#This Row],[revenue]])-FIND(" ",data_to_clean[[#This Row],[revenue]]))</f>
        <v>Million</v>
      </c>
      <c r="H2571" s="7">
        <f>VALUE(IF(data_to_clean[[#This Row],[multiplicity]]="Million",_xlfn.CONCAT(SUBSTITUTE(data_to_clean[[#This Row],[number]],".",""),"00000"),_xlfn.CONCAT(SUBSTITUTE(data_to_clean[[#This Row],[number]],".",""),"00000000")))</f>
        <v>45700000</v>
      </c>
      <c r="I2571" t="s">
        <v>9483</v>
      </c>
      <c r="J2571">
        <f>ROUND(VALUE(SUBSTITUTE(data_to_clean[[#This Row],[growth_%]],".",",")),0)</f>
        <v>153</v>
      </c>
      <c r="K2571" t="s">
        <v>40</v>
      </c>
      <c r="L2571">
        <v>785</v>
      </c>
      <c r="M2571">
        <v>184</v>
      </c>
      <c r="N2571">
        <v>2008</v>
      </c>
      <c r="O2571">
        <v>1</v>
      </c>
      <c r="P2571" t="s">
        <v>258</v>
      </c>
      <c r="Q2571" t="b">
        <f>AND(ISNUMBER(data_to_clean[[#This Row],[revenue_formatted]]),ISNUMBER(data_to_clean[[#This Row],[growth_formatted_%]]),ISNUMBER(data_to_clean[[#This Row],[workers]]),ISNUMBER(data_to_clean[[#This Row],[previous_workers]]),ISNUMBER(data_to_clean[[#This Row],[founded]]),ISNUMBER(data_to_clean[[#This Row],[yrs_on_list]]))</f>
        <v>1</v>
      </c>
    </row>
    <row r="2572" spans="1:17" x14ac:dyDescent="0.25">
      <c r="A2572">
        <v>2562</v>
      </c>
      <c r="B2572" t="s">
        <v>9484</v>
      </c>
      <c r="C2572" t="s">
        <v>52</v>
      </c>
      <c r="D2572" t="str">
        <f>VLOOKUP(data_to_clean[[#This Row],[state]],abbreviation_table[],2,FALSE)</f>
        <v>Florida</v>
      </c>
      <c r="E2572" t="s">
        <v>518</v>
      </c>
      <c r="F2572" t="str">
        <f>TRIM(LEFT(data_to_clean[[#This Row],[revenue]],FIND(" ",data_to_clean[[#This Row],[revenue]])))</f>
        <v>6.6</v>
      </c>
      <c r="G2572" t="str">
        <f>RIGHT(data_to_clean[[#This Row],[revenue]],LEN(data_to_clean[[#This Row],[revenue]])-FIND(" ",data_to_clean[[#This Row],[revenue]]))</f>
        <v>Million</v>
      </c>
      <c r="H2572" s="7">
        <f>VALUE(IF(data_to_clean[[#This Row],[multiplicity]]="Million",_xlfn.CONCAT(SUBSTITUTE(data_to_clean[[#This Row],[number]],".",""),"00000"),_xlfn.CONCAT(SUBSTITUTE(data_to_clean[[#This Row],[number]],".",""),"00000000")))</f>
        <v>6600000</v>
      </c>
      <c r="I2572" t="s">
        <v>9486</v>
      </c>
      <c r="J2572">
        <f>ROUND(VALUE(SUBSTITUTE(data_to_clean[[#This Row],[growth_%]],".",",")),0)</f>
        <v>153</v>
      </c>
      <c r="K2572" t="s">
        <v>297</v>
      </c>
      <c r="L2572">
        <v>58</v>
      </c>
      <c r="M2572">
        <v>7</v>
      </c>
      <c r="N2572">
        <v>2004</v>
      </c>
      <c r="O2572">
        <v>1</v>
      </c>
      <c r="P2572" t="s">
        <v>1315</v>
      </c>
      <c r="Q2572" t="b">
        <f>AND(ISNUMBER(data_to_clean[[#This Row],[revenue_formatted]]),ISNUMBER(data_to_clean[[#This Row],[growth_formatted_%]]),ISNUMBER(data_to_clean[[#This Row],[workers]]),ISNUMBER(data_to_clean[[#This Row],[previous_workers]]),ISNUMBER(data_to_clean[[#This Row],[founded]]),ISNUMBER(data_to_clean[[#This Row],[yrs_on_list]]))</f>
        <v>1</v>
      </c>
    </row>
    <row r="2573" spans="1:17" x14ac:dyDescent="0.25">
      <c r="A2573">
        <v>2563</v>
      </c>
      <c r="B2573" t="s">
        <v>9487</v>
      </c>
      <c r="C2573" t="s">
        <v>230</v>
      </c>
      <c r="D2573" t="str">
        <f>VLOOKUP(data_to_clean[[#This Row],[state]],abbreviation_table[],2,FALSE)</f>
        <v>Michigan</v>
      </c>
      <c r="E2573" t="s">
        <v>456</v>
      </c>
      <c r="F2573" t="str">
        <f>TRIM(LEFT(data_to_clean[[#This Row],[revenue]],FIND(" ",data_to_clean[[#This Row],[revenue]])))</f>
        <v>16.3</v>
      </c>
      <c r="G2573" t="str">
        <f>RIGHT(data_to_clean[[#This Row],[revenue]],LEN(data_to_clean[[#This Row],[revenue]])-FIND(" ",data_to_clean[[#This Row],[revenue]]))</f>
        <v>Million</v>
      </c>
      <c r="H2573" s="7">
        <f>VALUE(IF(data_to_clean[[#This Row],[multiplicity]]="Million",_xlfn.CONCAT(SUBSTITUTE(data_to_clean[[#This Row],[number]],".",""),"00000"),_xlfn.CONCAT(SUBSTITUTE(data_to_clean[[#This Row],[number]],".",""),"00000000")))</f>
        <v>16300000</v>
      </c>
      <c r="I2573" t="s">
        <v>9489</v>
      </c>
      <c r="J2573">
        <f>ROUND(VALUE(SUBSTITUTE(data_to_clean[[#This Row],[growth_%]],".",",")),0)</f>
        <v>153</v>
      </c>
      <c r="K2573" t="s">
        <v>257</v>
      </c>
      <c r="L2573">
        <v>145</v>
      </c>
      <c r="M2573">
        <v>43</v>
      </c>
      <c r="N2573">
        <v>2010</v>
      </c>
      <c r="O2573">
        <v>4</v>
      </c>
      <c r="P2573" t="s">
        <v>9490</v>
      </c>
      <c r="Q2573" t="b">
        <f>AND(ISNUMBER(data_to_clean[[#This Row],[revenue_formatted]]),ISNUMBER(data_to_clean[[#This Row],[growth_formatted_%]]),ISNUMBER(data_to_clean[[#This Row],[workers]]),ISNUMBER(data_to_clean[[#This Row],[previous_workers]]),ISNUMBER(data_to_clean[[#This Row],[founded]]),ISNUMBER(data_to_clean[[#This Row],[yrs_on_list]]))</f>
        <v>1</v>
      </c>
    </row>
    <row r="2574" spans="1:17" x14ac:dyDescent="0.25">
      <c r="A2574">
        <v>2564</v>
      </c>
      <c r="B2574" t="s">
        <v>9491</v>
      </c>
      <c r="C2574" t="s">
        <v>153</v>
      </c>
      <c r="D2574" t="str">
        <f>VLOOKUP(data_to_clean[[#This Row],[state]],abbreviation_table[],2,FALSE)</f>
        <v>Idaho</v>
      </c>
      <c r="E2574" t="s">
        <v>301</v>
      </c>
      <c r="F2574" t="str">
        <f>TRIM(LEFT(data_to_clean[[#This Row],[revenue]],FIND(" ",data_to_clean[[#This Row],[revenue]])))</f>
        <v>7.1</v>
      </c>
      <c r="G2574" t="str">
        <f>RIGHT(data_to_clean[[#This Row],[revenue]],LEN(data_to_clean[[#This Row],[revenue]])-FIND(" ",data_to_clean[[#This Row],[revenue]]))</f>
        <v>Million</v>
      </c>
      <c r="H2574" s="7">
        <f>VALUE(IF(data_to_clean[[#This Row],[multiplicity]]="Million",_xlfn.CONCAT(SUBSTITUTE(data_to_clean[[#This Row],[number]],".",""),"00000"),_xlfn.CONCAT(SUBSTITUTE(data_to_clean[[#This Row],[number]],".",""),"00000000")))</f>
        <v>7100000</v>
      </c>
      <c r="I2574" t="s">
        <v>9493</v>
      </c>
      <c r="J2574">
        <f>ROUND(VALUE(SUBSTITUTE(data_to_clean[[#This Row],[growth_%]],".",",")),0)</f>
        <v>153</v>
      </c>
      <c r="K2574" t="s">
        <v>69</v>
      </c>
      <c r="L2574">
        <v>25</v>
      </c>
      <c r="M2574">
        <v>14</v>
      </c>
      <c r="N2574">
        <v>2010</v>
      </c>
      <c r="O2574">
        <v>3</v>
      </c>
      <c r="P2574" t="s">
        <v>9494</v>
      </c>
      <c r="Q2574" t="b">
        <f>AND(ISNUMBER(data_to_clean[[#This Row],[revenue_formatted]]),ISNUMBER(data_to_clean[[#This Row],[growth_formatted_%]]),ISNUMBER(data_to_clean[[#This Row],[workers]]),ISNUMBER(data_to_clean[[#This Row],[previous_workers]]),ISNUMBER(data_to_clean[[#This Row],[founded]]),ISNUMBER(data_to_clean[[#This Row],[yrs_on_list]]))</f>
        <v>1</v>
      </c>
    </row>
    <row r="2575" spans="1:17" x14ac:dyDescent="0.25">
      <c r="A2575">
        <v>2565</v>
      </c>
      <c r="B2575" t="s">
        <v>9495</v>
      </c>
      <c r="C2575" t="s">
        <v>341</v>
      </c>
      <c r="D2575" t="str">
        <f>VLOOKUP(data_to_clean[[#This Row],[state]],abbreviation_table[],2,FALSE)</f>
        <v>Massachusetts</v>
      </c>
      <c r="E2575" t="s">
        <v>1068</v>
      </c>
      <c r="F2575" t="str">
        <f>TRIM(LEFT(data_to_clean[[#This Row],[revenue]],FIND(" ",data_to_clean[[#This Row],[revenue]])))</f>
        <v>6.1</v>
      </c>
      <c r="G2575" t="str">
        <f>RIGHT(data_to_clean[[#This Row],[revenue]],LEN(data_to_clean[[#This Row],[revenue]])-FIND(" ",data_to_clean[[#This Row],[revenue]]))</f>
        <v>Million</v>
      </c>
      <c r="H2575" s="7">
        <f>VALUE(IF(data_to_clean[[#This Row],[multiplicity]]="Million",_xlfn.CONCAT(SUBSTITUTE(data_to_clean[[#This Row],[number]],".",""),"00000"),_xlfn.CONCAT(SUBSTITUTE(data_to_clean[[#This Row],[number]],".",""),"00000000")))</f>
        <v>6100000</v>
      </c>
      <c r="I2575" t="s">
        <v>9497</v>
      </c>
      <c r="J2575">
        <f>ROUND(VALUE(SUBSTITUTE(data_to_clean[[#This Row],[growth_%]],".",",")),0)</f>
        <v>153</v>
      </c>
      <c r="K2575" t="s">
        <v>18</v>
      </c>
      <c r="L2575">
        <v>65</v>
      </c>
      <c r="M2575">
        <v>35</v>
      </c>
      <c r="N2575">
        <v>2011</v>
      </c>
      <c r="O2575">
        <v>2</v>
      </c>
      <c r="P2575" t="s">
        <v>6999</v>
      </c>
      <c r="Q2575" t="b">
        <f>AND(ISNUMBER(data_to_clean[[#This Row],[revenue_formatted]]),ISNUMBER(data_to_clean[[#This Row],[growth_formatted_%]]),ISNUMBER(data_to_clean[[#This Row],[workers]]),ISNUMBER(data_to_clean[[#This Row],[previous_workers]]),ISNUMBER(data_to_clean[[#This Row],[founded]]),ISNUMBER(data_to_clean[[#This Row],[yrs_on_list]]))</f>
        <v>1</v>
      </c>
    </row>
    <row r="2576" spans="1:17" x14ac:dyDescent="0.25">
      <c r="A2576">
        <v>2566</v>
      </c>
      <c r="B2576" t="s">
        <v>9498</v>
      </c>
      <c r="C2576" t="s">
        <v>86</v>
      </c>
      <c r="D2576" t="str">
        <f>VLOOKUP(data_to_clean[[#This Row],[state]],abbreviation_table[],2,FALSE)</f>
        <v>Colorado</v>
      </c>
      <c r="E2576" t="s">
        <v>1920</v>
      </c>
      <c r="F2576" t="str">
        <f>TRIM(LEFT(data_to_clean[[#This Row],[revenue]],FIND(" ",data_to_clean[[#This Row],[revenue]])))</f>
        <v>2.4</v>
      </c>
      <c r="G2576" t="str">
        <f>RIGHT(data_to_clean[[#This Row],[revenue]],LEN(data_to_clean[[#This Row],[revenue]])-FIND(" ",data_to_clean[[#This Row],[revenue]]))</f>
        <v>Million</v>
      </c>
      <c r="H2576" s="7">
        <f>VALUE(IF(data_to_clean[[#This Row],[multiplicity]]="Million",_xlfn.CONCAT(SUBSTITUTE(data_to_clean[[#This Row],[number]],".",""),"00000"),_xlfn.CONCAT(SUBSTITUTE(data_to_clean[[#This Row],[number]],".",""),"00000000")))</f>
        <v>2400000</v>
      </c>
      <c r="I2576" t="s">
        <v>9500</v>
      </c>
      <c r="J2576">
        <f>ROUND(VALUE(SUBSTITUTE(data_to_clean[[#This Row],[growth_%]],".",",")),0)</f>
        <v>153</v>
      </c>
      <c r="K2576" t="s">
        <v>156</v>
      </c>
      <c r="L2576">
        <v>18</v>
      </c>
      <c r="M2576">
        <v>7</v>
      </c>
      <c r="N2576">
        <v>2012</v>
      </c>
      <c r="O2576">
        <v>1</v>
      </c>
      <c r="P2576" t="s">
        <v>7488</v>
      </c>
      <c r="Q2576" t="b">
        <f>AND(ISNUMBER(data_to_clean[[#This Row],[revenue_formatted]]),ISNUMBER(data_to_clean[[#This Row],[growth_formatted_%]]),ISNUMBER(data_to_clean[[#This Row],[workers]]),ISNUMBER(data_to_clean[[#This Row],[previous_workers]]),ISNUMBER(data_to_clean[[#This Row],[founded]]),ISNUMBER(data_to_clean[[#This Row],[yrs_on_list]]))</f>
        <v>1</v>
      </c>
    </row>
    <row r="2577" spans="1:17" x14ac:dyDescent="0.25">
      <c r="A2577">
        <v>2567</v>
      </c>
      <c r="B2577" t="s">
        <v>9501</v>
      </c>
      <c r="C2577" t="s">
        <v>45</v>
      </c>
      <c r="D2577" t="str">
        <f>VLOOKUP(data_to_clean[[#This Row],[state]],abbreviation_table[],2,FALSE)</f>
        <v>Pennsylvania</v>
      </c>
      <c r="E2577" t="s">
        <v>3727</v>
      </c>
      <c r="F2577" t="str">
        <f>TRIM(LEFT(data_to_clean[[#This Row],[revenue]],FIND(" ",data_to_clean[[#This Row],[revenue]])))</f>
        <v>70.1</v>
      </c>
      <c r="G2577" t="str">
        <f>RIGHT(data_to_clean[[#This Row],[revenue]],LEN(data_to_clean[[#This Row],[revenue]])-FIND(" ",data_to_clean[[#This Row],[revenue]]))</f>
        <v>Million</v>
      </c>
      <c r="H2577" s="7">
        <f>VALUE(IF(data_to_clean[[#This Row],[multiplicity]]="Million",_xlfn.CONCAT(SUBSTITUTE(data_to_clean[[#This Row],[number]],".",""),"00000"),_xlfn.CONCAT(SUBSTITUTE(data_to_clean[[#This Row],[number]],".",""),"00000000")))</f>
        <v>70100000</v>
      </c>
      <c r="I2577" t="s">
        <v>9503</v>
      </c>
      <c r="J2577">
        <f>ROUND(VALUE(SUBSTITUTE(data_to_clean[[#This Row],[growth_%]],".",",")),0)</f>
        <v>153</v>
      </c>
      <c r="K2577" t="s">
        <v>55</v>
      </c>
      <c r="L2577">
        <v>1950</v>
      </c>
      <c r="M2577">
        <v>1000</v>
      </c>
      <c r="N2577">
        <v>2011</v>
      </c>
      <c r="O2577">
        <v>1</v>
      </c>
      <c r="P2577" t="s">
        <v>49</v>
      </c>
      <c r="Q2577" t="b">
        <f>AND(ISNUMBER(data_to_clean[[#This Row],[revenue_formatted]]),ISNUMBER(data_to_clean[[#This Row],[growth_formatted_%]]),ISNUMBER(data_to_clean[[#This Row],[workers]]),ISNUMBER(data_to_clean[[#This Row],[previous_workers]]),ISNUMBER(data_to_clean[[#This Row],[founded]]),ISNUMBER(data_to_clean[[#This Row],[yrs_on_list]]))</f>
        <v>1</v>
      </c>
    </row>
    <row r="2578" spans="1:17" x14ac:dyDescent="0.25">
      <c r="A2578">
        <v>2568</v>
      </c>
      <c r="B2578" t="s">
        <v>9504</v>
      </c>
      <c r="C2578" t="s">
        <v>52</v>
      </c>
      <c r="D2578" t="str">
        <f>VLOOKUP(data_to_clean[[#This Row],[state]],abbreviation_table[],2,FALSE)</f>
        <v>Florida</v>
      </c>
      <c r="E2578" t="s">
        <v>3193</v>
      </c>
      <c r="F2578" t="str">
        <f>TRIM(LEFT(data_to_clean[[#This Row],[revenue]],FIND(" ",data_to_clean[[#This Row],[revenue]])))</f>
        <v>25.4</v>
      </c>
      <c r="G2578" t="str">
        <f>RIGHT(data_to_clean[[#This Row],[revenue]],LEN(data_to_clean[[#This Row],[revenue]])-FIND(" ",data_to_clean[[#This Row],[revenue]]))</f>
        <v>Million</v>
      </c>
      <c r="H2578" s="7">
        <f>VALUE(IF(data_to_clean[[#This Row],[multiplicity]]="Million",_xlfn.CONCAT(SUBSTITUTE(data_to_clean[[#This Row],[number]],".",""),"00000"),_xlfn.CONCAT(SUBSTITUTE(data_to_clean[[#This Row],[number]],".",""),"00000000")))</f>
        <v>25400000</v>
      </c>
      <c r="I2578" t="s">
        <v>9506</v>
      </c>
      <c r="J2578">
        <f>ROUND(VALUE(SUBSTITUTE(data_to_clean[[#This Row],[growth_%]],".",",")),0)</f>
        <v>153</v>
      </c>
      <c r="K2578" t="s">
        <v>55</v>
      </c>
      <c r="L2578">
        <v>120</v>
      </c>
      <c r="M2578">
        <v>48</v>
      </c>
      <c r="N2578">
        <v>2001</v>
      </c>
      <c r="O2578">
        <v>1</v>
      </c>
      <c r="P2578" t="s">
        <v>2985</v>
      </c>
      <c r="Q2578" t="b">
        <f>AND(ISNUMBER(data_to_clean[[#This Row],[revenue_formatted]]),ISNUMBER(data_to_clean[[#This Row],[growth_formatted_%]]),ISNUMBER(data_to_clean[[#This Row],[workers]]),ISNUMBER(data_to_clean[[#This Row],[previous_workers]]),ISNUMBER(data_to_clean[[#This Row],[founded]]),ISNUMBER(data_to_clean[[#This Row],[yrs_on_list]]))</f>
        <v>1</v>
      </c>
    </row>
    <row r="2579" spans="1:17" x14ac:dyDescent="0.25">
      <c r="A2579">
        <v>2569</v>
      </c>
      <c r="B2579" t="s">
        <v>9507</v>
      </c>
      <c r="C2579" t="s">
        <v>105</v>
      </c>
      <c r="D2579" t="str">
        <f>VLOOKUP(data_to_clean[[#This Row],[state]],abbreviation_table[],2,FALSE)</f>
        <v>New York</v>
      </c>
      <c r="E2579" t="s">
        <v>9509</v>
      </c>
      <c r="F2579" t="str">
        <f>TRIM(LEFT(data_to_clean[[#This Row],[revenue]],FIND(" ",data_to_clean[[#This Row],[revenue]])))</f>
        <v>250.9</v>
      </c>
      <c r="G2579" t="str">
        <f>RIGHT(data_to_clean[[#This Row],[revenue]],LEN(data_to_clean[[#This Row],[revenue]])-FIND(" ",data_to_clean[[#This Row],[revenue]]))</f>
        <v>Million</v>
      </c>
      <c r="H2579" s="7">
        <f>VALUE(IF(data_to_clean[[#This Row],[multiplicity]]="Million",_xlfn.CONCAT(SUBSTITUTE(data_to_clean[[#This Row],[number]],".",""),"00000"),_xlfn.CONCAT(SUBSTITUTE(data_to_clean[[#This Row],[number]],".",""),"00000000")))</f>
        <v>250900000</v>
      </c>
      <c r="I2579" t="s">
        <v>9510</v>
      </c>
      <c r="J2579">
        <f>ROUND(VALUE(SUBSTITUTE(data_to_clean[[#This Row],[growth_%]],".",",")),0)</f>
        <v>153</v>
      </c>
      <c r="K2579" t="s">
        <v>156</v>
      </c>
      <c r="L2579">
        <v>760</v>
      </c>
      <c r="M2579">
        <v>350</v>
      </c>
      <c r="N2579">
        <v>2001</v>
      </c>
      <c r="O2579">
        <v>2</v>
      </c>
      <c r="P2579" t="s">
        <v>108</v>
      </c>
      <c r="Q2579" t="b">
        <f>AND(ISNUMBER(data_to_clean[[#This Row],[revenue_formatted]]),ISNUMBER(data_to_clean[[#This Row],[growth_formatted_%]]),ISNUMBER(data_to_clean[[#This Row],[workers]]),ISNUMBER(data_to_clean[[#This Row],[previous_workers]]),ISNUMBER(data_to_clean[[#This Row],[founded]]),ISNUMBER(data_to_clean[[#This Row],[yrs_on_list]]))</f>
        <v>1</v>
      </c>
    </row>
    <row r="2580" spans="1:17" x14ac:dyDescent="0.25">
      <c r="A2580">
        <v>2570</v>
      </c>
      <c r="B2580" t="s">
        <v>9511</v>
      </c>
      <c r="C2580" t="s">
        <v>66</v>
      </c>
      <c r="D2580" t="str">
        <f>VLOOKUP(data_to_clean[[#This Row],[state]],abbreviation_table[],2,FALSE)</f>
        <v>Virginia</v>
      </c>
      <c r="E2580" t="s">
        <v>5243</v>
      </c>
      <c r="F2580" t="str">
        <f>TRIM(LEFT(data_to_clean[[#This Row],[revenue]],FIND(" ",data_to_clean[[#This Row],[revenue]])))</f>
        <v>10.6</v>
      </c>
      <c r="G2580" t="str">
        <f>RIGHT(data_to_clean[[#This Row],[revenue]],LEN(data_to_clean[[#This Row],[revenue]])-FIND(" ",data_to_clean[[#This Row],[revenue]]))</f>
        <v>Million</v>
      </c>
      <c r="H2580" s="7">
        <f>VALUE(IF(data_to_clean[[#This Row],[multiplicity]]="Million",_xlfn.CONCAT(SUBSTITUTE(data_to_clean[[#This Row],[number]],".",""),"00000"),_xlfn.CONCAT(SUBSTITUTE(data_to_clean[[#This Row],[number]],".",""),"00000000")))</f>
        <v>10600000</v>
      </c>
      <c r="I2580" t="s">
        <v>9513</v>
      </c>
      <c r="J2580">
        <f>ROUND(VALUE(SUBSTITUTE(data_to_clean[[#This Row],[growth_%]],".",",")),0)</f>
        <v>153</v>
      </c>
      <c r="K2580" t="s">
        <v>18</v>
      </c>
      <c r="L2580">
        <v>153</v>
      </c>
      <c r="M2580">
        <v>79</v>
      </c>
      <c r="N2580">
        <v>2010</v>
      </c>
      <c r="O2580">
        <v>6</v>
      </c>
      <c r="P2580" t="s">
        <v>735</v>
      </c>
      <c r="Q2580" t="b">
        <f>AND(ISNUMBER(data_to_clean[[#This Row],[revenue_formatted]]),ISNUMBER(data_to_clean[[#This Row],[growth_formatted_%]]),ISNUMBER(data_to_clean[[#This Row],[workers]]),ISNUMBER(data_to_clean[[#This Row],[previous_workers]]),ISNUMBER(data_to_clean[[#This Row],[founded]]),ISNUMBER(data_to_clean[[#This Row],[yrs_on_list]]))</f>
        <v>1</v>
      </c>
    </row>
    <row r="2581" spans="1:17" x14ac:dyDescent="0.25">
      <c r="A2581">
        <v>2571</v>
      </c>
      <c r="B2581" t="s">
        <v>9514</v>
      </c>
      <c r="C2581" t="s">
        <v>66</v>
      </c>
      <c r="D2581" t="str">
        <f>VLOOKUP(data_to_clean[[#This Row],[state]],abbreviation_table[],2,FALSE)</f>
        <v>Virginia</v>
      </c>
      <c r="E2581" t="s">
        <v>9516</v>
      </c>
      <c r="F2581" t="str">
        <f>TRIM(LEFT(data_to_clean[[#This Row],[revenue]],FIND(" ",data_to_clean[[#This Row],[revenue]])))</f>
        <v>68.3</v>
      </c>
      <c r="G2581" t="str">
        <f>RIGHT(data_to_clean[[#This Row],[revenue]],LEN(data_to_clean[[#This Row],[revenue]])-FIND(" ",data_to_clean[[#This Row],[revenue]]))</f>
        <v>Million</v>
      </c>
      <c r="H2581" s="7">
        <f>VALUE(IF(data_to_clean[[#This Row],[multiplicity]]="Million",_xlfn.CONCAT(SUBSTITUTE(data_to_clean[[#This Row],[number]],".",""),"00000"),_xlfn.CONCAT(SUBSTITUTE(data_to_clean[[#This Row],[number]],".",""),"00000000")))</f>
        <v>68300000</v>
      </c>
      <c r="I2581" t="s">
        <v>9517</v>
      </c>
      <c r="J2581">
        <f>ROUND(VALUE(SUBSTITUTE(data_to_clean[[#This Row],[growth_%]],".",",")),0)</f>
        <v>153</v>
      </c>
      <c r="K2581" t="s">
        <v>187</v>
      </c>
      <c r="L2581">
        <v>28</v>
      </c>
      <c r="M2581">
        <v>14</v>
      </c>
      <c r="N2581">
        <v>2012</v>
      </c>
      <c r="O2581">
        <v>3</v>
      </c>
      <c r="P2581" t="s">
        <v>387</v>
      </c>
      <c r="Q2581" t="b">
        <f>AND(ISNUMBER(data_to_clean[[#This Row],[revenue_formatted]]),ISNUMBER(data_to_clean[[#This Row],[growth_formatted_%]]),ISNUMBER(data_to_clean[[#This Row],[workers]]),ISNUMBER(data_to_clean[[#This Row],[previous_workers]]),ISNUMBER(data_to_clean[[#This Row],[founded]]),ISNUMBER(data_to_clean[[#This Row],[yrs_on_list]]))</f>
        <v>1</v>
      </c>
    </row>
    <row r="2582" spans="1:17" x14ac:dyDescent="0.25">
      <c r="A2582">
        <v>2572</v>
      </c>
      <c r="B2582" t="s">
        <v>9518</v>
      </c>
      <c r="C2582" t="s">
        <v>30</v>
      </c>
      <c r="D2582" t="str">
        <f>VLOOKUP(data_to_clean[[#This Row],[state]],abbreviation_table[],2,FALSE)</f>
        <v>Texas</v>
      </c>
      <c r="E2582" t="s">
        <v>3077</v>
      </c>
      <c r="F2582" t="str">
        <f>TRIM(LEFT(data_to_clean[[#This Row],[revenue]],FIND(" ",data_to_clean[[#This Row],[revenue]])))</f>
        <v>17.8</v>
      </c>
      <c r="G2582" t="str">
        <f>RIGHT(data_to_clean[[#This Row],[revenue]],LEN(data_to_clean[[#This Row],[revenue]])-FIND(" ",data_to_clean[[#This Row],[revenue]]))</f>
        <v>Million</v>
      </c>
      <c r="H2582" s="7">
        <f>VALUE(IF(data_to_clean[[#This Row],[multiplicity]]="Million",_xlfn.CONCAT(SUBSTITUTE(data_to_clean[[#This Row],[number]],".",""),"00000"),_xlfn.CONCAT(SUBSTITUTE(data_to_clean[[#This Row],[number]],".",""),"00000000")))</f>
        <v>17800000</v>
      </c>
      <c r="I2582" t="s">
        <v>9520</v>
      </c>
      <c r="J2582">
        <f>ROUND(VALUE(SUBSTITUTE(data_to_clean[[#This Row],[growth_%]],".",",")),0)</f>
        <v>153</v>
      </c>
      <c r="K2582" t="s">
        <v>336</v>
      </c>
      <c r="L2582">
        <v>189</v>
      </c>
      <c r="M2582">
        <v>86</v>
      </c>
      <c r="N2582">
        <v>2006</v>
      </c>
      <c r="O2582">
        <v>6</v>
      </c>
      <c r="P2582" t="s">
        <v>34</v>
      </c>
      <c r="Q2582" t="b">
        <f>AND(ISNUMBER(data_to_clean[[#This Row],[revenue_formatted]]),ISNUMBER(data_to_clean[[#This Row],[growth_formatted_%]]),ISNUMBER(data_to_clean[[#This Row],[workers]]),ISNUMBER(data_to_clean[[#This Row],[previous_workers]]),ISNUMBER(data_to_clean[[#This Row],[founded]]),ISNUMBER(data_to_clean[[#This Row],[yrs_on_list]]))</f>
        <v>1</v>
      </c>
    </row>
    <row r="2583" spans="1:17" x14ac:dyDescent="0.25">
      <c r="A2583">
        <v>2573</v>
      </c>
      <c r="B2583" t="s">
        <v>9521</v>
      </c>
      <c r="C2583" t="s">
        <v>52</v>
      </c>
      <c r="D2583" t="str">
        <f>VLOOKUP(data_to_clean[[#This Row],[state]],abbreviation_table[],2,FALSE)</f>
        <v>Florida</v>
      </c>
      <c r="E2583" t="s">
        <v>2614</v>
      </c>
      <c r="F2583" t="str">
        <f>TRIM(LEFT(data_to_clean[[#This Row],[revenue]],FIND(" ",data_to_clean[[#This Row],[revenue]])))</f>
        <v>73.3</v>
      </c>
      <c r="G2583" t="str">
        <f>RIGHT(data_to_clean[[#This Row],[revenue]],LEN(data_to_clean[[#This Row],[revenue]])-FIND(" ",data_to_clean[[#This Row],[revenue]]))</f>
        <v>Million</v>
      </c>
      <c r="H2583" s="7">
        <f>VALUE(IF(data_to_clean[[#This Row],[multiplicity]]="Million",_xlfn.CONCAT(SUBSTITUTE(data_to_clean[[#This Row],[number]],".",""),"00000"),_xlfn.CONCAT(SUBSTITUTE(data_to_clean[[#This Row],[number]],".",""),"00000000")))</f>
        <v>73300000</v>
      </c>
      <c r="I2583" t="s">
        <v>9523</v>
      </c>
      <c r="J2583">
        <f>ROUND(VALUE(SUBSTITUTE(data_to_clean[[#This Row],[growth_%]],".",",")),0)</f>
        <v>152</v>
      </c>
      <c r="K2583" t="s">
        <v>156</v>
      </c>
      <c r="L2583">
        <v>439</v>
      </c>
      <c r="M2583">
        <v>191</v>
      </c>
      <c r="N2583">
        <v>2004</v>
      </c>
      <c r="O2583">
        <v>12</v>
      </c>
      <c r="P2583" t="s">
        <v>203</v>
      </c>
      <c r="Q2583" t="b">
        <f>AND(ISNUMBER(data_to_clean[[#This Row],[revenue_formatted]]),ISNUMBER(data_to_clean[[#This Row],[growth_formatted_%]]),ISNUMBER(data_to_clean[[#This Row],[workers]]),ISNUMBER(data_to_clean[[#This Row],[previous_workers]]),ISNUMBER(data_to_clean[[#This Row],[founded]]),ISNUMBER(data_to_clean[[#This Row],[yrs_on_list]]))</f>
        <v>1</v>
      </c>
    </row>
    <row r="2584" spans="1:17" x14ac:dyDescent="0.25">
      <c r="A2584">
        <v>2574</v>
      </c>
      <c r="B2584" t="s">
        <v>9524</v>
      </c>
      <c r="C2584" t="s">
        <v>243</v>
      </c>
      <c r="D2584" t="str">
        <f>VLOOKUP(data_to_clean[[#This Row],[state]],abbreviation_table[],2,FALSE)</f>
        <v>Maryland</v>
      </c>
      <c r="E2584" t="s">
        <v>8809</v>
      </c>
      <c r="F2584" t="str">
        <f>TRIM(LEFT(data_to_clean[[#This Row],[revenue]],FIND(" ",data_to_clean[[#This Row],[revenue]])))</f>
        <v>34.8</v>
      </c>
      <c r="G2584" t="str">
        <f>RIGHT(data_to_clean[[#This Row],[revenue]],LEN(data_to_clean[[#This Row],[revenue]])-FIND(" ",data_to_clean[[#This Row],[revenue]]))</f>
        <v>Million</v>
      </c>
      <c r="H2584" s="7">
        <f>VALUE(IF(data_to_clean[[#This Row],[multiplicity]]="Million",_xlfn.CONCAT(SUBSTITUTE(data_to_clean[[#This Row],[number]],".",""),"00000"),_xlfn.CONCAT(SUBSTITUTE(data_to_clean[[#This Row],[number]],".",""),"00000000")))</f>
        <v>34800000</v>
      </c>
      <c r="I2584" t="s">
        <v>9526</v>
      </c>
      <c r="J2584">
        <f>ROUND(VALUE(SUBSTITUTE(data_to_clean[[#This Row],[growth_%]],".",",")),0)</f>
        <v>152</v>
      </c>
      <c r="K2584" t="s">
        <v>297</v>
      </c>
      <c r="L2584">
        <v>142</v>
      </c>
      <c r="M2584">
        <v>40</v>
      </c>
      <c r="N2584">
        <v>2003</v>
      </c>
      <c r="O2584">
        <v>5</v>
      </c>
      <c r="P2584" t="s">
        <v>1270</v>
      </c>
      <c r="Q2584" t="b">
        <f>AND(ISNUMBER(data_to_clean[[#This Row],[revenue_formatted]]),ISNUMBER(data_to_clean[[#This Row],[growth_formatted_%]]),ISNUMBER(data_to_clean[[#This Row],[workers]]),ISNUMBER(data_to_clean[[#This Row],[previous_workers]]),ISNUMBER(data_to_clean[[#This Row],[founded]]),ISNUMBER(data_to_clean[[#This Row],[yrs_on_list]]))</f>
        <v>1</v>
      </c>
    </row>
    <row r="2585" spans="1:17" x14ac:dyDescent="0.25">
      <c r="A2585">
        <v>2575</v>
      </c>
      <c r="B2585" t="s">
        <v>9527</v>
      </c>
      <c r="C2585" t="s">
        <v>1262</v>
      </c>
      <c r="D2585" t="str">
        <f>VLOOKUP(data_to_clean[[#This Row],[state]],abbreviation_table[],2,FALSE)</f>
        <v>South Carolina</v>
      </c>
      <c r="E2585" t="s">
        <v>9529</v>
      </c>
      <c r="F2585" t="str">
        <f>TRIM(LEFT(data_to_clean[[#This Row],[revenue]],FIND(" ",data_to_clean[[#This Row],[revenue]])))</f>
        <v>107.8</v>
      </c>
      <c r="G2585" t="str">
        <f>RIGHT(data_to_clean[[#This Row],[revenue]],LEN(data_to_clean[[#This Row],[revenue]])-FIND(" ",data_to_clean[[#This Row],[revenue]]))</f>
        <v>Million</v>
      </c>
      <c r="H2585" s="7">
        <f>VALUE(IF(data_to_clean[[#This Row],[multiplicity]]="Million",_xlfn.CONCAT(SUBSTITUTE(data_to_clean[[#This Row],[number]],".",""),"00000"),_xlfn.CONCAT(SUBSTITUTE(data_to_clean[[#This Row],[number]],".",""),"00000000")))</f>
        <v>107800000</v>
      </c>
      <c r="I2585" t="s">
        <v>9530</v>
      </c>
      <c r="J2585">
        <f>ROUND(VALUE(SUBSTITUTE(data_to_clean[[#This Row],[growth_%]],".",",")),0)</f>
        <v>152</v>
      </c>
      <c r="K2585" t="s">
        <v>25</v>
      </c>
      <c r="L2585">
        <v>98</v>
      </c>
      <c r="M2585">
        <v>64</v>
      </c>
      <c r="N2585">
        <v>2007</v>
      </c>
      <c r="O2585">
        <v>6</v>
      </c>
      <c r="P2585" t="s">
        <v>9531</v>
      </c>
      <c r="Q2585" t="b">
        <f>AND(ISNUMBER(data_to_clean[[#This Row],[revenue_formatted]]),ISNUMBER(data_to_clean[[#This Row],[growth_formatted_%]]),ISNUMBER(data_to_clean[[#This Row],[workers]]),ISNUMBER(data_to_clean[[#This Row],[previous_workers]]),ISNUMBER(data_to_clean[[#This Row],[founded]]),ISNUMBER(data_to_clean[[#This Row],[yrs_on_list]]))</f>
        <v>1</v>
      </c>
    </row>
    <row r="2586" spans="1:17" x14ac:dyDescent="0.25">
      <c r="A2586">
        <v>2576</v>
      </c>
      <c r="B2586" t="s">
        <v>9532</v>
      </c>
      <c r="C2586" t="s">
        <v>141</v>
      </c>
      <c r="D2586" t="str">
        <f>VLOOKUP(data_to_clean[[#This Row],[state]],abbreviation_table[],2,FALSE)</f>
        <v>Kentucky</v>
      </c>
      <c r="E2586" t="s">
        <v>9534</v>
      </c>
      <c r="F2586" t="str">
        <f>TRIM(LEFT(data_to_clean[[#This Row],[revenue]],FIND(" ",data_to_clean[[#This Row],[revenue]])))</f>
        <v>97</v>
      </c>
      <c r="G2586" t="str">
        <f>RIGHT(data_to_clean[[#This Row],[revenue]],LEN(data_to_clean[[#This Row],[revenue]])-FIND(" ",data_to_clean[[#This Row],[revenue]]))</f>
        <v>Million</v>
      </c>
      <c r="H2586" s="7">
        <f>VALUE(IF(data_to_clean[[#This Row],[multiplicity]]="Million",_xlfn.CONCAT(SUBSTITUTE(data_to_clean[[#This Row],[number]],".",""),"00000"),_xlfn.CONCAT(SUBSTITUTE(data_to_clean[[#This Row],[number]],".",""),"00000000")))</f>
        <v>9700000</v>
      </c>
      <c r="I2586" t="s">
        <v>9535</v>
      </c>
      <c r="J2586">
        <f>ROUND(VALUE(SUBSTITUTE(data_to_clean[[#This Row],[growth_%]],".",",")),0)</f>
        <v>152</v>
      </c>
      <c r="K2586" t="s">
        <v>181</v>
      </c>
      <c r="L2586">
        <v>1960</v>
      </c>
      <c r="M2586">
        <v>1257</v>
      </c>
      <c r="N2586">
        <v>2003</v>
      </c>
      <c r="O2586">
        <v>3</v>
      </c>
      <c r="P2586" t="s">
        <v>9536</v>
      </c>
      <c r="Q2586" t="b">
        <f>AND(ISNUMBER(data_to_clean[[#This Row],[revenue_formatted]]),ISNUMBER(data_to_clean[[#This Row],[growth_formatted_%]]),ISNUMBER(data_to_clean[[#This Row],[workers]]),ISNUMBER(data_to_clean[[#This Row],[previous_workers]]),ISNUMBER(data_to_clean[[#This Row],[founded]]),ISNUMBER(data_to_clean[[#This Row],[yrs_on_list]]))</f>
        <v>1</v>
      </c>
    </row>
    <row r="2587" spans="1:17" x14ac:dyDescent="0.25">
      <c r="A2587">
        <v>2577</v>
      </c>
      <c r="B2587" t="s">
        <v>9537</v>
      </c>
      <c r="C2587" t="s">
        <v>80</v>
      </c>
      <c r="D2587" t="str">
        <f>VLOOKUP(data_to_clean[[#This Row],[state]],abbreviation_table[],2,FALSE)</f>
        <v>California</v>
      </c>
      <c r="E2587" t="s">
        <v>1628</v>
      </c>
      <c r="F2587" t="str">
        <f>TRIM(LEFT(data_to_clean[[#This Row],[revenue]],FIND(" ",data_to_clean[[#This Row],[revenue]])))</f>
        <v>16</v>
      </c>
      <c r="G2587" t="str">
        <f>RIGHT(data_to_clean[[#This Row],[revenue]],LEN(data_to_clean[[#This Row],[revenue]])-FIND(" ",data_to_clean[[#This Row],[revenue]]))</f>
        <v>Million</v>
      </c>
      <c r="H2587" s="7">
        <f>VALUE(IF(data_to_clean[[#This Row],[multiplicity]]="Million",_xlfn.CONCAT(SUBSTITUTE(data_to_clean[[#This Row],[number]],".",""),"00000"),_xlfn.CONCAT(SUBSTITUTE(data_to_clean[[#This Row],[number]],".",""),"00000000")))</f>
        <v>1600000</v>
      </c>
      <c r="I2587" t="s">
        <v>9539</v>
      </c>
      <c r="J2587">
        <f>ROUND(VALUE(SUBSTITUTE(data_to_clean[[#This Row],[growth_%]],".",",")),0)</f>
        <v>152</v>
      </c>
      <c r="K2587" t="s">
        <v>55</v>
      </c>
      <c r="L2587">
        <v>54</v>
      </c>
      <c r="M2587">
        <v>26</v>
      </c>
      <c r="N2587">
        <v>2006</v>
      </c>
      <c r="O2587">
        <v>5</v>
      </c>
      <c r="P2587" t="s">
        <v>1351</v>
      </c>
      <c r="Q2587" t="b">
        <f>AND(ISNUMBER(data_to_clean[[#This Row],[revenue_formatted]]),ISNUMBER(data_to_clean[[#This Row],[growth_formatted_%]]),ISNUMBER(data_to_clean[[#This Row],[workers]]),ISNUMBER(data_to_clean[[#This Row],[previous_workers]]),ISNUMBER(data_to_clean[[#This Row],[founded]]),ISNUMBER(data_to_clean[[#This Row],[yrs_on_list]]))</f>
        <v>1</v>
      </c>
    </row>
    <row r="2588" spans="1:17" x14ac:dyDescent="0.25">
      <c r="A2588">
        <v>2578</v>
      </c>
      <c r="B2588" t="s">
        <v>9540</v>
      </c>
      <c r="C2588" t="s">
        <v>166</v>
      </c>
      <c r="D2588" t="str">
        <f>VLOOKUP(data_to_clean[[#This Row],[state]],abbreviation_table[],2,FALSE)</f>
        <v>Utah</v>
      </c>
      <c r="E2588" t="s">
        <v>1798</v>
      </c>
      <c r="F2588" t="str">
        <f>TRIM(LEFT(data_to_clean[[#This Row],[revenue]],FIND(" ",data_to_clean[[#This Row],[revenue]])))</f>
        <v>5.6</v>
      </c>
      <c r="G2588" t="str">
        <f>RIGHT(data_to_clean[[#This Row],[revenue]],LEN(data_to_clean[[#This Row],[revenue]])-FIND(" ",data_to_clean[[#This Row],[revenue]]))</f>
        <v>Million</v>
      </c>
      <c r="H2588" s="7">
        <f>VALUE(IF(data_to_clean[[#This Row],[multiplicity]]="Million",_xlfn.CONCAT(SUBSTITUTE(data_to_clean[[#This Row],[number]],".",""),"00000"),_xlfn.CONCAT(SUBSTITUTE(data_to_clean[[#This Row],[number]],".",""),"00000000")))</f>
        <v>5600000</v>
      </c>
      <c r="I2588" t="s">
        <v>9542</v>
      </c>
      <c r="J2588">
        <f>ROUND(VALUE(SUBSTITUTE(data_to_clean[[#This Row],[growth_%]],".",",")),0)</f>
        <v>152</v>
      </c>
      <c r="K2588" t="s">
        <v>187</v>
      </c>
      <c r="L2588">
        <v>52</v>
      </c>
      <c r="M2588">
        <v>12</v>
      </c>
      <c r="N2588">
        <v>2008</v>
      </c>
      <c r="O2588">
        <v>3</v>
      </c>
      <c r="P2588" t="s">
        <v>319</v>
      </c>
      <c r="Q2588" t="b">
        <f>AND(ISNUMBER(data_to_clean[[#This Row],[revenue_formatted]]),ISNUMBER(data_to_clean[[#This Row],[growth_formatted_%]]),ISNUMBER(data_to_clean[[#This Row],[workers]]),ISNUMBER(data_to_clean[[#This Row],[previous_workers]]),ISNUMBER(data_to_clean[[#This Row],[founded]]),ISNUMBER(data_to_clean[[#This Row],[yrs_on_list]]))</f>
        <v>1</v>
      </c>
    </row>
    <row r="2589" spans="1:17" x14ac:dyDescent="0.25">
      <c r="A2589">
        <v>2579</v>
      </c>
      <c r="B2589" t="s">
        <v>9543</v>
      </c>
      <c r="C2589" t="s">
        <v>59</v>
      </c>
      <c r="D2589" t="str">
        <f>VLOOKUP(data_to_clean[[#This Row],[state]],abbreviation_table[],2,FALSE)</f>
        <v>New Jersey</v>
      </c>
      <c r="E2589" t="s">
        <v>2170</v>
      </c>
      <c r="F2589" t="str">
        <f>TRIM(LEFT(data_to_clean[[#This Row],[revenue]],FIND(" ",data_to_clean[[#This Row],[revenue]])))</f>
        <v>18.1</v>
      </c>
      <c r="G2589" t="str">
        <f>RIGHT(data_to_clean[[#This Row],[revenue]],LEN(data_to_clean[[#This Row],[revenue]])-FIND(" ",data_to_clean[[#This Row],[revenue]]))</f>
        <v>Million</v>
      </c>
      <c r="H2589" s="7">
        <f>VALUE(IF(data_to_clean[[#This Row],[multiplicity]]="Million",_xlfn.CONCAT(SUBSTITUTE(data_to_clean[[#This Row],[number]],".",""),"00000"),_xlfn.CONCAT(SUBSTITUTE(data_to_clean[[#This Row],[number]],".",""),"00000000")))</f>
        <v>18100000</v>
      </c>
      <c r="I2589" t="s">
        <v>9545</v>
      </c>
      <c r="J2589">
        <f>ROUND(VALUE(SUBSTITUTE(data_to_clean[[#This Row],[growth_%]],".",",")),0)</f>
        <v>152</v>
      </c>
      <c r="K2589" t="s">
        <v>308</v>
      </c>
      <c r="L2589">
        <v>310</v>
      </c>
      <c r="M2589">
        <v>115</v>
      </c>
      <c r="N2589">
        <v>2005</v>
      </c>
      <c r="O2589">
        <v>3</v>
      </c>
      <c r="P2589" t="s">
        <v>1594</v>
      </c>
      <c r="Q2589" t="b">
        <f>AND(ISNUMBER(data_to_clean[[#This Row],[revenue_formatted]]),ISNUMBER(data_to_clean[[#This Row],[growth_formatted_%]]),ISNUMBER(data_to_clean[[#This Row],[workers]]),ISNUMBER(data_to_clean[[#This Row],[previous_workers]]),ISNUMBER(data_to_clean[[#This Row],[founded]]),ISNUMBER(data_to_clean[[#This Row],[yrs_on_list]]))</f>
        <v>1</v>
      </c>
    </row>
    <row r="2590" spans="1:17" x14ac:dyDescent="0.25">
      <c r="A2590">
        <v>2580</v>
      </c>
      <c r="B2590" t="s">
        <v>9546</v>
      </c>
      <c r="C2590" t="s">
        <v>1999</v>
      </c>
      <c r="D2590" t="str">
        <f>VLOOKUP(data_to_clean[[#This Row],[state]],abbreviation_table[],2,FALSE)</f>
        <v>Oklahoma</v>
      </c>
      <c r="E2590" t="s">
        <v>523</v>
      </c>
      <c r="F2590" t="str">
        <f>TRIM(LEFT(data_to_clean[[#This Row],[revenue]],FIND(" ",data_to_clean[[#This Row],[revenue]])))</f>
        <v>7.3</v>
      </c>
      <c r="G2590" t="str">
        <f>RIGHT(data_to_clean[[#This Row],[revenue]],LEN(data_to_clean[[#This Row],[revenue]])-FIND(" ",data_to_clean[[#This Row],[revenue]]))</f>
        <v>Million</v>
      </c>
      <c r="H2590" s="7">
        <f>VALUE(IF(data_to_clean[[#This Row],[multiplicity]]="Million",_xlfn.CONCAT(SUBSTITUTE(data_to_clean[[#This Row],[number]],".",""),"00000"),_xlfn.CONCAT(SUBSTITUTE(data_to_clean[[#This Row],[number]],".",""),"00000000")))</f>
        <v>7300000</v>
      </c>
      <c r="I2590" t="s">
        <v>9548</v>
      </c>
      <c r="J2590">
        <f>ROUND(VALUE(SUBSTITUTE(data_to_clean[[#This Row],[growth_%]],".",",")),0)</f>
        <v>152</v>
      </c>
      <c r="K2590" t="s">
        <v>308</v>
      </c>
      <c r="L2590">
        <v>14</v>
      </c>
      <c r="M2590">
        <v>5</v>
      </c>
      <c r="N2590">
        <v>2009</v>
      </c>
      <c r="O2590">
        <v>2</v>
      </c>
      <c r="P2590" t="s">
        <v>4642</v>
      </c>
      <c r="Q2590" t="b">
        <f>AND(ISNUMBER(data_to_clean[[#This Row],[revenue_formatted]]),ISNUMBER(data_to_clean[[#This Row],[growth_formatted_%]]),ISNUMBER(data_to_clean[[#This Row],[workers]]),ISNUMBER(data_to_clean[[#This Row],[previous_workers]]),ISNUMBER(data_to_clean[[#This Row],[founded]]),ISNUMBER(data_to_clean[[#This Row],[yrs_on_list]]))</f>
        <v>1</v>
      </c>
    </row>
    <row r="2591" spans="1:17" x14ac:dyDescent="0.25">
      <c r="A2591">
        <v>2581</v>
      </c>
      <c r="B2591" t="s">
        <v>9549</v>
      </c>
      <c r="C2591" t="s">
        <v>119</v>
      </c>
      <c r="D2591" t="str">
        <f>VLOOKUP(data_to_clean[[#This Row],[state]],abbreviation_table[],2,FALSE)</f>
        <v>Georgia</v>
      </c>
      <c r="E2591" t="s">
        <v>334</v>
      </c>
      <c r="F2591" t="str">
        <f>TRIM(LEFT(data_to_clean[[#This Row],[revenue]],FIND(" ",data_to_clean[[#This Row],[revenue]])))</f>
        <v>5.1</v>
      </c>
      <c r="G2591" t="str">
        <f>RIGHT(data_to_clean[[#This Row],[revenue]],LEN(data_to_clean[[#This Row],[revenue]])-FIND(" ",data_to_clean[[#This Row],[revenue]]))</f>
        <v>Million</v>
      </c>
      <c r="H2591" s="7">
        <f>VALUE(IF(data_to_clean[[#This Row],[multiplicity]]="Million",_xlfn.CONCAT(SUBSTITUTE(data_to_clean[[#This Row],[number]],".",""),"00000"),_xlfn.CONCAT(SUBSTITUTE(data_to_clean[[#This Row],[number]],".",""),"00000000")))</f>
        <v>5100000</v>
      </c>
      <c r="I2591" t="s">
        <v>9551</v>
      </c>
      <c r="J2591">
        <f>ROUND(VALUE(SUBSTITUTE(data_to_clean[[#This Row],[growth_%]],".",",")),0)</f>
        <v>152</v>
      </c>
      <c r="K2591" t="s">
        <v>233</v>
      </c>
      <c r="L2591">
        <v>21</v>
      </c>
      <c r="M2591">
        <v>10</v>
      </c>
      <c r="N2591">
        <v>2011</v>
      </c>
      <c r="O2591">
        <v>4</v>
      </c>
      <c r="P2591" t="s">
        <v>1362</v>
      </c>
      <c r="Q2591" t="b">
        <f>AND(ISNUMBER(data_to_clean[[#This Row],[revenue_formatted]]),ISNUMBER(data_to_clean[[#This Row],[growth_formatted_%]]),ISNUMBER(data_to_clean[[#This Row],[workers]]),ISNUMBER(data_to_clean[[#This Row],[previous_workers]]),ISNUMBER(data_to_clean[[#This Row],[founded]]),ISNUMBER(data_to_clean[[#This Row],[yrs_on_list]]))</f>
        <v>1</v>
      </c>
    </row>
    <row r="2592" spans="1:17" x14ac:dyDescent="0.25">
      <c r="A2592">
        <v>2582</v>
      </c>
      <c r="B2592" t="s">
        <v>9552</v>
      </c>
      <c r="C2592" t="s">
        <v>52</v>
      </c>
      <c r="D2592" t="str">
        <f>VLOOKUP(data_to_clean[[#This Row],[state]],abbreviation_table[],2,FALSE)</f>
        <v>Florida</v>
      </c>
      <c r="E2592" t="s">
        <v>445</v>
      </c>
      <c r="F2592" t="str">
        <f>TRIM(LEFT(data_to_clean[[#This Row],[revenue]],FIND(" ",data_to_clean[[#This Row],[revenue]])))</f>
        <v>4.3</v>
      </c>
      <c r="G2592" t="str">
        <f>RIGHT(data_to_clean[[#This Row],[revenue]],LEN(data_to_clean[[#This Row],[revenue]])-FIND(" ",data_to_clean[[#This Row],[revenue]]))</f>
        <v>Million</v>
      </c>
      <c r="H2592" s="7">
        <f>VALUE(IF(data_to_clean[[#This Row],[multiplicity]]="Million",_xlfn.CONCAT(SUBSTITUTE(data_to_clean[[#This Row],[number]],".",""),"00000"),_xlfn.CONCAT(SUBSTITUTE(data_to_clean[[#This Row],[number]],".",""),"00000000")))</f>
        <v>4300000</v>
      </c>
      <c r="I2592" t="s">
        <v>9554</v>
      </c>
      <c r="J2592">
        <f>ROUND(VALUE(SUBSTITUTE(data_to_clean[[#This Row],[growth_%]],".",",")),0)</f>
        <v>152</v>
      </c>
      <c r="K2592" t="s">
        <v>55</v>
      </c>
      <c r="L2592">
        <v>27</v>
      </c>
      <c r="M2592">
        <v>5</v>
      </c>
      <c r="N2592">
        <v>2013</v>
      </c>
      <c r="O2592">
        <v>2</v>
      </c>
      <c r="P2592" t="s">
        <v>671</v>
      </c>
      <c r="Q2592" t="b">
        <f>AND(ISNUMBER(data_to_clean[[#This Row],[revenue_formatted]]),ISNUMBER(data_to_clean[[#This Row],[growth_formatted_%]]),ISNUMBER(data_to_clean[[#This Row],[workers]]),ISNUMBER(data_to_clean[[#This Row],[previous_workers]]),ISNUMBER(data_to_clean[[#This Row],[founded]]),ISNUMBER(data_to_clean[[#This Row],[yrs_on_list]]))</f>
        <v>1</v>
      </c>
    </row>
    <row r="2593" spans="1:17" x14ac:dyDescent="0.25">
      <c r="A2593">
        <v>2583</v>
      </c>
      <c r="B2593" t="s">
        <v>9555</v>
      </c>
      <c r="C2593" t="s">
        <v>1337</v>
      </c>
      <c r="D2593" t="str">
        <f>VLOOKUP(data_to_clean[[#This Row],[state]],abbreviation_table[],2,FALSE)</f>
        <v>Louisiana</v>
      </c>
      <c r="E2593" t="s">
        <v>770</v>
      </c>
      <c r="F2593" t="str">
        <f>TRIM(LEFT(data_to_clean[[#This Row],[revenue]],FIND(" ",data_to_clean[[#This Row],[revenue]])))</f>
        <v>4.4</v>
      </c>
      <c r="G2593" t="str">
        <f>RIGHT(data_to_clean[[#This Row],[revenue]],LEN(data_to_clean[[#This Row],[revenue]])-FIND(" ",data_to_clean[[#This Row],[revenue]]))</f>
        <v>Million</v>
      </c>
      <c r="H2593" s="7">
        <f>VALUE(IF(data_to_clean[[#This Row],[multiplicity]]="Million",_xlfn.CONCAT(SUBSTITUTE(data_to_clean[[#This Row],[number]],".",""),"00000"),_xlfn.CONCAT(SUBSTITUTE(data_to_clean[[#This Row],[number]],".",""),"00000000")))</f>
        <v>4400000</v>
      </c>
      <c r="I2593" t="s">
        <v>9557</v>
      </c>
      <c r="J2593">
        <f>ROUND(VALUE(SUBSTITUTE(data_to_clean[[#This Row],[growth_%]],".",",")),0)</f>
        <v>151</v>
      </c>
      <c r="K2593" t="s">
        <v>233</v>
      </c>
      <c r="L2593">
        <v>7</v>
      </c>
      <c r="M2593">
        <v>3</v>
      </c>
      <c r="N2593">
        <v>2009</v>
      </c>
      <c r="O2593">
        <v>1</v>
      </c>
      <c r="P2593" t="s">
        <v>2854</v>
      </c>
      <c r="Q2593" t="b">
        <f>AND(ISNUMBER(data_to_clean[[#This Row],[revenue_formatted]]),ISNUMBER(data_to_clean[[#This Row],[growth_formatted_%]]),ISNUMBER(data_to_clean[[#This Row],[workers]]),ISNUMBER(data_to_clean[[#This Row],[previous_workers]]),ISNUMBER(data_to_clean[[#This Row],[founded]]),ISNUMBER(data_to_clean[[#This Row],[yrs_on_list]]))</f>
        <v>1</v>
      </c>
    </row>
    <row r="2594" spans="1:17" x14ac:dyDescent="0.25">
      <c r="A2594">
        <v>2584</v>
      </c>
      <c r="B2594" t="s">
        <v>9558</v>
      </c>
      <c r="C2594" t="s">
        <v>119</v>
      </c>
      <c r="D2594" t="str">
        <f>VLOOKUP(data_to_clean[[#This Row],[state]],abbreviation_table[],2,FALSE)</f>
        <v>Georgia</v>
      </c>
      <c r="E2594" t="s">
        <v>699</v>
      </c>
      <c r="F2594" t="str">
        <f>TRIM(LEFT(data_to_clean[[#This Row],[revenue]],FIND(" ",data_to_clean[[#This Row],[revenue]])))</f>
        <v>4</v>
      </c>
      <c r="G2594" t="str">
        <f>RIGHT(data_to_clean[[#This Row],[revenue]],LEN(data_to_clean[[#This Row],[revenue]])-FIND(" ",data_to_clean[[#This Row],[revenue]]))</f>
        <v>Million</v>
      </c>
      <c r="H2594" s="7">
        <f>VALUE(IF(data_to_clean[[#This Row],[multiplicity]]="Million",_xlfn.CONCAT(SUBSTITUTE(data_to_clean[[#This Row],[number]],".",""),"00000"),_xlfn.CONCAT(SUBSTITUTE(data_to_clean[[#This Row],[number]],".",""),"00000000")))</f>
        <v>400000</v>
      </c>
      <c r="I2594" t="s">
        <v>9560</v>
      </c>
      <c r="J2594">
        <f>ROUND(VALUE(SUBSTITUTE(data_to_clean[[#This Row],[growth_%]],".",",")),0)</f>
        <v>151</v>
      </c>
      <c r="K2594" t="s">
        <v>69</v>
      </c>
      <c r="L2594">
        <v>32</v>
      </c>
      <c r="M2594">
        <v>12</v>
      </c>
      <c r="N2594">
        <v>1996</v>
      </c>
      <c r="O2594">
        <v>2</v>
      </c>
      <c r="P2594" t="s">
        <v>9561</v>
      </c>
      <c r="Q2594" t="b">
        <f>AND(ISNUMBER(data_to_clean[[#This Row],[revenue_formatted]]),ISNUMBER(data_to_clean[[#This Row],[growth_formatted_%]]),ISNUMBER(data_to_clean[[#This Row],[workers]]),ISNUMBER(data_to_clean[[#This Row],[previous_workers]]),ISNUMBER(data_to_clean[[#This Row],[founded]]),ISNUMBER(data_to_clean[[#This Row],[yrs_on_list]]))</f>
        <v>1</v>
      </c>
    </row>
    <row r="2595" spans="1:17" x14ac:dyDescent="0.25">
      <c r="A2595">
        <v>2585</v>
      </c>
      <c r="B2595" t="s">
        <v>9562</v>
      </c>
      <c r="C2595" t="s">
        <v>66</v>
      </c>
      <c r="D2595" t="str">
        <f>VLOOKUP(data_to_clean[[#This Row],[state]],abbreviation_table[],2,FALSE)</f>
        <v>Virginia</v>
      </c>
      <c r="E2595" t="s">
        <v>2224</v>
      </c>
      <c r="F2595" t="str">
        <f>TRIM(LEFT(data_to_clean[[#This Row],[revenue]],FIND(" ",data_to_clean[[#This Row],[revenue]])))</f>
        <v>12.6</v>
      </c>
      <c r="G2595" t="str">
        <f>RIGHT(data_to_clean[[#This Row],[revenue]],LEN(data_to_clean[[#This Row],[revenue]])-FIND(" ",data_to_clean[[#This Row],[revenue]]))</f>
        <v>Million</v>
      </c>
      <c r="H2595" s="7">
        <f>VALUE(IF(data_to_clean[[#This Row],[multiplicity]]="Million",_xlfn.CONCAT(SUBSTITUTE(data_to_clean[[#This Row],[number]],".",""),"00000"),_xlfn.CONCAT(SUBSTITUTE(data_to_clean[[#This Row],[number]],".",""),"00000000")))</f>
        <v>12600000</v>
      </c>
      <c r="I2595" t="s">
        <v>9564</v>
      </c>
      <c r="J2595">
        <f>ROUND(VALUE(SUBSTITUTE(data_to_clean[[#This Row],[growth_%]],".",",")),0)</f>
        <v>151</v>
      </c>
      <c r="K2595" t="s">
        <v>181</v>
      </c>
      <c r="L2595">
        <v>74</v>
      </c>
      <c r="M2595">
        <v>24</v>
      </c>
      <c r="N2595">
        <v>2001</v>
      </c>
      <c r="O2595">
        <v>6</v>
      </c>
      <c r="P2595" t="s">
        <v>1853</v>
      </c>
      <c r="Q2595" t="b">
        <f>AND(ISNUMBER(data_to_clean[[#This Row],[revenue_formatted]]),ISNUMBER(data_to_clean[[#This Row],[growth_formatted_%]]),ISNUMBER(data_to_clean[[#This Row],[workers]]),ISNUMBER(data_to_clean[[#This Row],[previous_workers]]),ISNUMBER(data_to_clean[[#This Row],[founded]]),ISNUMBER(data_to_clean[[#This Row],[yrs_on_list]]))</f>
        <v>1</v>
      </c>
    </row>
    <row r="2596" spans="1:17" x14ac:dyDescent="0.25">
      <c r="A2596">
        <v>2586</v>
      </c>
      <c r="B2596" t="s">
        <v>9565</v>
      </c>
      <c r="C2596" t="s">
        <v>30</v>
      </c>
      <c r="D2596" t="str">
        <f>VLOOKUP(data_to_clean[[#This Row],[state]],abbreviation_table[],2,FALSE)</f>
        <v>Texas</v>
      </c>
      <c r="E2596" t="s">
        <v>943</v>
      </c>
      <c r="F2596" t="str">
        <f>TRIM(LEFT(data_to_clean[[#This Row],[revenue]],FIND(" ",data_to_clean[[#This Row],[revenue]])))</f>
        <v>24.7</v>
      </c>
      <c r="G2596" t="str">
        <f>RIGHT(data_to_clean[[#This Row],[revenue]],LEN(data_to_clean[[#This Row],[revenue]])-FIND(" ",data_to_clean[[#This Row],[revenue]]))</f>
        <v>Million</v>
      </c>
      <c r="H2596" s="7">
        <f>VALUE(IF(data_to_clean[[#This Row],[multiplicity]]="Million",_xlfn.CONCAT(SUBSTITUTE(data_to_clean[[#This Row],[number]],".",""),"00000"),_xlfn.CONCAT(SUBSTITUTE(data_to_clean[[#This Row],[number]],".",""),"00000000")))</f>
        <v>24700000</v>
      </c>
      <c r="I2596" t="s">
        <v>9567</v>
      </c>
      <c r="J2596">
        <f>ROUND(VALUE(SUBSTITUTE(data_to_clean[[#This Row],[growth_%]],".",",")),0)</f>
        <v>151</v>
      </c>
      <c r="K2596" t="s">
        <v>336</v>
      </c>
      <c r="L2596">
        <v>90</v>
      </c>
      <c r="M2596">
        <v>44</v>
      </c>
      <c r="N2596">
        <v>2012</v>
      </c>
      <c r="O2596">
        <v>4</v>
      </c>
      <c r="P2596" t="s">
        <v>251</v>
      </c>
      <c r="Q2596" t="b">
        <f>AND(ISNUMBER(data_to_clean[[#This Row],[revenue_formatted]]),ISNUMBER(data_to_clean[[#This Row],[growth_formatted_%]]),ISNUMBER(data_to_clean[[#This Row],[workers]]),ISNUMBER(data_to_clean[[#This Row],[previous_workers]]),ISNUMBER(data_to_clean[[#This Row],[founded]]),ISNUMBER(data_to_clean[[#This Row],[yrs_on_list]]))</f>
        <v>1</v>
      </c>
    </row>
    <row r="2597" spans="1:17" x14ac:dyDescent="0.25">
      <c r="A2597">
        <v>2587</v>
      </c>
      <c r="B2597" t="s">
        <v>9568</v>
      </c>
      <c r="C2597" t="s">
        <v>30</v>
      </c>
      <c r="D2597" t="str">
        <f>VLOOKUP(data_to_clean[[#This Row],[state]],abbreviation_table[],2,FALSE)</f>
        <v>Texas</v>
      </c>
      <c r="E2597" t="s">
        <v>824</v>
      </c>
      <c r="F2597" t="str">
        <f>TRIM(LEFT(data_to_clean[[#This Row],[revenue]],FIND(" ",data_to_clean[[#This Row],[revenue]])))</f>
        <v>2.5</v>
      </c>
      <c r="G2597" t="str">
        <f>RIGHT(data_to_clean[[#This Row],[revenue]],LEN(data_to_clean[[#This Row],[revenue]])-FIND(" ",data_to_clean[[#This Row],[revenue]]))</f>
        <v>Million</v>
      </c>
      <c r="H2597" s="7">
        <f>VALUE(IF(data_to_clean[[#This Row],[multiplicity]]="Million",_xlfn.CONCAT(SUBSTITUTE(data_to_clean[[#This Row],[number]],".",""),"00000"),_xlfn.CONCAT(SUBSTITUTE(data_to_clean[[#This Row],[number]],".",""),"00000000")))</f>
        <v>2500000</v>
      </c>
      <c r="I2597" t="s">
        <v>9570</v>
      </c>
      <c r="J2597">
        <f>ROUND(VALUE(SUBSTITUTE(data_to_clean[[#This Row],[growth_%]],".",",")),0)</f>
        <v>151</v>
      </c>
      <c r="K2597" t="s">
        <v>156</v>
      </c>
      <c r="L2597">
        <v>14</v>
      </c>
      <c r="M2597">
        <v>6</v>
      </c>
      <c r="N2597">
        <v>2011</v>
      </c>
      <c r="O2597">
        <v>2</v>
      </c>
      <c r="P2597" t="s">
        <v>34</v>
      </c>
      <c r="Q2597" t="b">
        <f>AND(ISNUMBER(data_to_clean[[#This Row],[revenue_formatted]]),ISNUMBER(data_to_clean[[#This Row],[growth_formatted_%]]),ISNUMBER(data_to_clean[[#This Row],[workers]]),ISNUMBER(data_to_clean[[#This Row],[previous_workers]]),ISNUMBER(data_to_clean[[#This Row],[founded]]),ISNUMBER(data_to_clean[[#This Row],[yrs_on_list]]))</f>
        <v>1</v>
      </c>
    </row>
    <row r="2598" spans="1:17" x14ac:dyDescent="0.25">
      <c r="A2598">
        <v>2588</v>
      </c>
      <c r="B2598" t="s">
        <v>9571</v>
      </c>
      <c r="C2598" t="s">
        <v>15</v>
      </c>
      <c r="D2598" t="str">
        <f>VLOOKUP(data_to_clean[[#This Row],[state]],abbreviation_table[],2,FALSE)</f>
        <v>Arizona</v>
      </c>
      <c r="E2598" t="s">
        <v>621</v>
      </c>
      <c r="F2598" t="str">
        <f>TRIM(LEFT(data_to_clean[[#This Row],[revenue]],FIND(" ",data_to_clean[[#This Row],[revenue]])))</f>
        <v>3.1</v>
      </c>
      <c r="G2598" t="str">
        <f>RIGHT(data_to_clean[[#This Row],[revenue]],LEN(data_to_clean[[#This Row],[revenue]])-FIND(" ",data_to_clean[[#This Row],[revenue]]))</f>
        <v>Million</v>
      </c>
      <c r="H2598" s="7">
        <f>VALUE(IF(data_to_clean[[#This Row],[multiplicity]]="Million",_xlfn.CONCAT(SUBSTITUTE(data_to_clean[[#This Row],[number]],".",""),"00000"),_xlfn.CONCAT(SUBSTITUTE(data_to_clean[[#This Row],[number]],".",""),"00000000")))</f>
        <v>3100000</v>
      </c>
      <c r="I2598" t="s">
        <v>9573</v>
      </c>
      <c r="J2598">
        <f>ROUND(VALUE(SUBSTITUTE(data_to_clean[[#This Row],[growth_%]],".",",")),0)</f>
        <v>151</v>
      </c>
      <c r="K2598" t="s">
        <v>40</v>
      </c>
      <c r="L2598">
        <v>10</v>
      </c>
      <c r="M2598">
        <v>6</v>
      </c>
      <c r="N2598">
        <v>2013</v>
      </c>
      <c r="O2598">
        <v>2</v>
      </c>
      <c r="P2598" t="s">
        <v>1681</v>
      </c>
      <c r="Q2598" t="b">
        <f>AND(ISNUMBER(data_to_clean[[#This Row],[revenue_formatted]]),ISNUMBER(data_to_clean[[#This Row],[growth_formatted_%]]),ISNUMBER(data_to_clean[[#This Row],[workers]]),ISNUMBER(data_to_clean[[#This Row],[previous_workers]]),ISNUMBER(data_to_clean[[#This Row],[founded]]),ISNUMBER(data_to_clean[[#This Row],[yrs_on_list]]))</f>
        <v>1</v>
      </c>
    </row>
    <row r="2599" spans="1:17" x14ac:dyDescent="0.25">
      <c r="A2599">
        <v>2589</v>
      </c>
      <c r="B2599" t="s">
        <v>9574</v>
      </c>
      <c r="C2599" t="s">
        <v>294</v>
      </c>
      <c r="D2599" t="str">
        <f>VLOOKUP(data_to_clean[[#This Row],[state]],abbreviation_table[],2,FALSE)</f>
        <v>Minnesota</v>
      </c>
      <c r="E2599" t="s">
        <v>185</v>
      </c>
      <c r="F2599" t="str">
        <f>TRIM(LEFT(data_to_clean[[#This Row],[revenue]],FIND(" ",data_to_clean[[#This Row],[revenue]])))</f>
        <v>7.8</v>
      </c>
      <c r="G2599" t="str">
        <f>RIGHT(data_to_clean[[#This Row],[revenue]],LEN(data_to_clean[[#This Row],[revenue]])-FIND(" ",data_to_clean[[#This Row],[revenue]]))</f>
        <v>Million</v>
      </c>
      <c r="H2599" s="7">
        <f>VALUE(IF(data_to_clean[[#This Row],[multiplicity]]="Million",_xlfn.CONCAT(SUBSTITUTE(data_to_clean[[#This Row],[number]],".",""),"00000"),_xlfn.CONCAT(SUBSTITUTE(data_to_clean[[#This Row],[number]],".",""),"00000000")))</f>
        <v>7800000</v>
      </c>
      <c r="I2599" t="s">
        <v>9576</v>
      </c>
      <c r="J2599">
        <f>ROUND(VALUE(SUBSTITUTE(data_to_clean[[#This Row],[growth_%]],".",",")),0)</f>
        <v>151</v>
      </c>
      <c r="K2599" t="s">
        <v>149</v>
      </c>
      <c r="L2599">
        <v>49</v>
      </c>
      <c r="M2599">
        <v>30</v>
      </c>
      <c r="N2599">
        <v>2005</v>
      </c>
      <c r="O2599">
        <v>4</v>
      </c>
      <c r="P2599" t="s">
        <v>298</v>
      </c>
      <c r="Q2599" t="b">
        <f>AND(ISNUMBER(data_to_clean[[#This Row],[revenue_formatted]]),ISNUMBER(data_to_clean[[#This Row],[growth_formatted_%]]),ISNUMBER(data_to_clean[[#This Row],[workers]]),ISNUMBER(data_to_clean[[#This Row],[previous_workers]]),ISNUMBER(data_to_clean[[#This Row],[founded]]),ISNUMBER(data_to_clean[[#This Row],[yrs_on_list]]))</f>
        <v>1</v>
      </c>
    </row>
    <row r="2600" spans="1:17" x14ac:dyDescent="0.25">
      <c r="A2600">
        <v>2590</v>
      </c>
      <c r="B2600" t="s">
        <v>9577</v>
      </c>
      <c r="C2600" t="s">
        <v>105</v>
      </c>
      <c r="D2600" t="str">
        <f>VLOOKUP(data_to_clean[[#This Row],[state]],abbreviation_table[],2,FALSE)</f>
        <v>New York</v>
      </c>
      <c r="E2600" t="s">
        <v>867</v>
      </c>
      <c r="F2600" t="str">
        <f>TRIM(LEFT(data_to_clean[[#This Row],[revenue]],FIND(" ",data_to_clean[[#This Row],[revenue]])))</f>
        <v>17.4</v>
      </c>
      <c r="G2600" t="str">
        <f>RIGHT(data_to_clean[[#This Row],[revenue]],LEN(data_to_clean[[#This Row],[revenue]])-FIND(" ",data_to_clean[[#This Row],[revenue]]))</f>
        <v>Million</v>
      </c>
      <c r="H2600" s="7">
        <f>VALUE(IF(data_to_clean[[#This Row],[multiplicity]]="Million",_xlfn.CONCAT(SUBSTITUTE(data_to_clean[[#This Row],[number]],".",""),"00000"),_xlfn.CONCAT(SUBSTITUTE(data_to_clean[[#This Row],[number]],".",""),"00000000")))</f>
        <v>17400000</v>
      </c>
      <c r="I2600" t="s">
        <v>9579</v>
      </c>
      <c r="J2600">
        <f>ROUND(VALUE(SUBSTITUTE(data_to_clean[[#This Row],[growth_%]],".",",")),0)</f>
        <v>151</v>
      </c>
      <c r="K2600" t="s">
        <v>156</v>
      </c>
      <c r="L2600">
        <v>48</v>
      </c>
      <c r="M2600">
        <v>25</v>
      </c>
      <c r="N2600">
        <v>2005</v>
      </c>
      <c r="O2600">
        <v>1</v>
      </c>
      <c r="P2600" t="s">
        <v>882</v>
      </c>
      <c r="Q2600" t="b">
        <f>AND(ISNUMBER(data_to_clean[[#This Row],[revenue_formatted]]),ISNUMBER(data_to_clean[[#This Row],[growth_formatted_%]]),ISNUMBER(data_to_clean[[#This Row],[workers]]),ISNUMBER(data_to_clean[[#This Row],[previous_workers]]),ISNUMBER(data_to_clean[[#This Row],[founded]]),ISNUMBER(data_to_clean[[#This Row],[yrs_on_list]]))</f>
        <v>1</v>
      </c>
    </row>
    <row r="2601" spans="1:17" x14ac:dyDescent="0.25">
      <c r="A2601">
        <v>2591</v>
      </c>
      <c r="B2601" t="s">
        <v>9580</v>
      </c>
      <c r="C2601" t="s">
        <v>80</v>
      </c>
      <c r="D2601" t="str">
        <f>VLOOKUP(data_to_clean[[#This Row],[state]],abbreviation_table[],2,FALSE)</f>
        <v>California</v>
      </c>
      <c r="E2601" t="s">
        <v>993</v>
      </c>
      <c r="F2601" t="str">
        <f>TRIM(LEFT(data_to_clean[[#This Row],[revenue]],FIND(" ",data_to_clean[[#This Row],[revenue]])))</f>
        <v>2.3</v>
      </c>
      <c r="G2601" t="str">
        <f>RIGHT(data_to_clean[[#This Row],[revenue]],LEN(data_to_clean[[#This Row],[revenue]])-FIND(" ",data_to_clean[[#This Row],[revenue]]))</f>
        <v>Million</v>
      </c>
      <c r="H2601" s="7">
        <f>VALUE(IF(data_to_clean[[#This Row],[multiplicity]]="Million",_xlfn.CONCAT(SUBSTITUTE(data_to_clean[[#This Row],[number]],".",""),"00000"),_xlfn.CONCAT(SUBSTITUTE(data_to_clean[[#This Row],[number]],".",""),"00000000")))</f>
        <v>2300000</v>
      </c>
      <c r="I2601" t="s">
        <v>9582</v>
      </c>
      <c r="J2601">
        <f>ROUND(VALUE(SUBSTITUTE(data_to_clean[[#This Row],[growth_%]],".",",")),0)</f>
        <v>151</v>
      </c>
      <c r="K2601" t="s">
        <v>257</v>
      </c>
      <c r="L2601">
        <v>78</v>
      </c>
      <c r="M2601">
        <v>42</v>
      </c>
      <c r="N2601">
        <v>2009</v>
      </c>
      <c r="O2601">
        <v>1</v>
      </c>
      <c r="P2601" t="s">
        <v>9583</v>
      </c>
      <c r="Q2601" t="b">
        <f>AND(ISNUMBER(data_to_clean[[#This Row],[revenue_formatted]]),ISNUMBER(data_to_clean[[#This Row],[growth_formatted_%]]),ISNUMBER(data_to_clean[[#This Row],[workers]]),ISNUMBER(data_to_clean[[#This Row],[previous_workers]]),ISNUMBER(data_to_clean[[#This Row],[founded]]),ISNUMBER(data_to_clean[[#This Row],[yrs_on_list]]))</f>
        <v>1</v>
      </c>
    </row>
    <row r="2602" spans="1:17" x14ac:dyDescent="0.25">
      <c r="A2602">
        <v>2592</v>
      </c>
      <c r="B2602" t="s">
        <v>9584</v>
      </c>
      <c r="C2602" t="s">
        <v>80</v>
      </c>
      <c r="D2602" t="str">
        <f>VLOOKUP(data_to_clean[[#This Row],[state]],abbreviation_table[],2,FALSE)</f>
        <v>California</v>
      </c>
      <c r="E2602" t="s">
        <v>993</v>
      </c>
      <c r="F2602" t="str">
        <f>TRIM(LEFT(data_to_clean[[#This Row],[revenue]],FIND(" ",data_to_clean[[#This Row],[revenue]])))</f>
        <v>2.3</v>
      </c>
      <c r="G2602" t="str">
        <f>RIGHT(data_to_clean[[#This Row],[revenue]],LEN(data_to_clean[[#This Row],[revenue]])-FIND(" ",data_to_clean[[#This Row],[revenue]]))</f>
        <v>Million</v>
      </c>
      <c r="H2602" s="7">
        <f>VALUE(IF(data_to_clean[[#This Row],[multiplicity]]="Million",_xlfn.CONCAT(SUBSTITUTE(data_to_clean[[#This Row],[number]],".",""),"00000"),_xlfn.CONCAT(SUBSTITUTE(data_to_clean[[#This Row],[number]],".",""),"00000000")))</f>
        <v>2300000</v>
      </c>
      <c r="I2602" t="s">
        <v>9586</v>
      </c>
      <c r="J2602">
        <f>ROUND(VALUE(SUBSTITUTE(data_to_clean[[#This Row],[growth_%]],".",",")),0)</f>
        <v>151</v>
      </c>
      <c r="K2602" t="s">
        <v>336</v>
      </c>
      <c r="L2602">
        <v>5</v>
      </c>
      <c r="M2602">
        <v>2</v>
      </c>
      <c r="N2602">
        <v>1995</v>
      </c>
      <c r="O2602">
        <v>1</v>
      </c>
      <c r="P2602" t="s">
        <v>9587</v>
      </c>
      <c r="Q2602" t="b">
        <f>AND(ISNUMBER(data_to_clean[[#This Row],[revenue_formatted]]),ISNUMBER(data_to_clean[[#This Row],[growth_formatted_%]]),ISNUMBER(data_to_clean[[#This Row],[workers]]),ISNUMBER(data_to_clean[[#This Row],[previous_workers]]),ISNUMBER(data_to_clean[[#This Row],[founded]]),ISNUMBER(data_to_clean[[#This Row],[yrs_on_list]]))</f>
        <v>1</v>
      </c>
    </row>
    <row r="2603" spans="1:17" x14ac:dyDescent="0.25">
      <c r="A2603">
        <v>2593</v>
      </c>
      <c r="B2603" t="s">
        <v>9588</v>
      </c>
      <c r="C2603" t="s">
        <v>30</v>
      </c>
      <c r="D2603" t="str">
        <f>VLOOKUP(data_to_clean[[#This Row],[state]],abbreviation_table[],2,FALSE)</f>
        <v>Texas</v>
      </c>
      <c r="E2603" t="s">
        <v>269</v>
      </c>
      <c r="F2603" t="str">
        <f>TRIM(LEFT(data_to_clean[[#This Row],[revenue]],FIND(" ",data_to_clean[[#This Row],[revenue]])))</f>
        <v>7</v>
      </c>
      <c r="G2603" t="str">
        <f>RIGHT(data_to_clean[[#This Row],[revenue]],LEN(data_to_clean[[#This Row],[revenue]])-FIND(" ",data_to_clean[[#This Row],[revenue]]))</f>
        <v>Million</v>
      </c>
      <c r="H2603" s="7">
        <f>VALUE(IF(data_to_clean[[#This Row],[multiplicity]]="Million",_xlfn.CONCAT(SUBSTITUTE(data_to_clean[[#This Row],[number]],".",""),"00000"),_xlfn.CONCAT(SUBSTITUTE(data_to_clean[[#This Row],[number]],".",""),"00000000")))</f>
        <v>700000</v>
      </c>
      <c r="I2603" t="s">
        <v>9590</v>
      </c>
      <c r="J2603">
        <f>ROUND(VALUE(SUBSTITUTE(data_to_clean[[#This Row],[growth_%]],".",",")),0)</f>
        <v>151</v>
      </c>
      <c r="K2603" t="s">
        <v>69</v>
      </c>
      <c r="L2603">
        <v>36</v>
      </c>
      <c r="M2603">
        <v>20</v>
      </c>
      <c r="N2603">
        <v>1994</v>
      </c>
      <c r="O2603">
        <v>4</v>
      </c>
      <c r="P2603" t="s">
        <v>258</v>
      </c>
      <c r="Q2603" t="b">
        <f>AND(ISNUMBER(data_to_clean[[#This Row],[revenue_formatted]]),ISNUMBER(data_to_clean[[#This Row],[growth_formatted_%]]),ISNUMBER(data_to_clean[[#This Row],[workers]]),ISNUMBER(data_to_clean[[#This Row],[previous_workers]]),ISNUMBER(data_to_clean[[#This Row],[founded]]),ISNUMBER(data_to_clean[[#This Row],[yrs_on_list]]))</f>
        <v>1</v>
      </c>
    </row>
    <row r="2604" spans="1:17" x14ac:dyDescent="0.25">
      <c r="A2604">
        <v>2594</v>
      </c>
      <c r="B2604" t="s">
        <v>9591</v>
      </c>
      <c r="C2604" t="s">
        <v>119</v>
      </c>
      <c r="D2604" t="str">
        <f>VLOOKUP(data_to_clean[[#This Row],[state]],abbreviation_table[],2,FALSE)</f>
        <v>Georgia</v>
      </c>
      <c r="E2604" t="s">
        <v>9593</v>
      </c>
      <c r="F2604" t="str">
        <f>TRIM(LEFT(data_to_clean[[#This Row],[revenue]],FIND(" ",data_to_clean[[#This Row],[revenue]])))</f>
        <v>1</v>
      </c>
      <c r="G2604" t="str">
        <f>RIGHT(data_to_clean[[#This Row],[revenue]],LEN(data_to_clean[[#This Row],[revenue]])-FIND(" ",data_to_clean[[#This Row],[revenue]]))</f>
        <v>Billion</v>
      </c>
      <c r="H2604" s="7">
        <f>VALUE(IF(data_to_clean[[#This Row],[multiplicity]]="Million",_xlfn.CONCAT(SUBSTITUTE(data_to_clean[[#This Row],[number]],".",""),"00000"),_xlfn.CONCAT(SUBSTITUTE(data_to_clean[[#This Row],[number]],".",""),"00000000")))</f>
        <v>100000000</v>
      </c>
      <c r="I2604" t="s">
        <v>9594</v>
      </c>
      <c r="J2604">
        <f>ROUND(VALUE(SUBSTITUTE(data_to_clean[[#This Row],[growth_%]],".",",")),0)</f>
        <v>151</v>
      </c>
      <c r="K2604" t="s">
        <v>336</v>
      </c>
      <c r="L2604">
        <v>5800</v>
      </c>
      <c r="M2604">
        <v>4908</v>
      </c>
      <c r="N2604">
        <v>1998</v>
      </c>
      <c r="O2604">
        <v>12</v>
      </c>
      <c r="P2604" t="s">
        <v>122</v>
      </c>
      <c r="Q2604" t="b">
        <f>AND(ISNUMBER(data_to_clean[[#This Row],[revenue_formatted]]),ISNUMBER(data_to_clean[[#This Row],[growth_formatted_%]]),ISNUMBER(data_to_clean[[#This Row],[workers]]),ISNUMBER(data_to_clean[[#This Row],[previous_workers]]),ISNUMBER(data_to_clean[[#This Row],[founded]]),ISNUMBER(data_to_clean[[#This Row],[yrs_on_list]]))</f>
        <v>1</v>
      </c>
    </row>
    <row r="2605" spans="1:17" x14ac:dyDescent="0.25">
      <c r="A2605">
        <v>2595</v>
      </c>
      <c r="B2605" t="s">
        <v>9595</v>
      </c>
      <c r="C2605" t="s">
        <v>59</v>
      </c>
      <c r="D2605" t="str">
        <f>VLOOKUP(data_to_clean[[#This Row],[state]],abbreviation_table[],2,FALSE)</f>
        <v>New Jersey</v>
      </c>
      <c r="E2605" t="s">
        <v>3175</v>
      </c>
      <c r="F2605" t="str">
        <f>TRIM(LEFT(data_to_clean[[#This Row],[revenue]],FIND(" ",data_to_clean[[#This Row],[revenue]])))</f>
        <v>14.6</v>
      </c>
      <c r="G2605" t="str">
        <f>RIGHT(data_to_clean[[#This Row],[revenue]],LEN(data_to_clean[[#This Row],[revenue]])-FIND(" ",data_to_clean[[#This Row],[revenue]]))</f>
        <v>Million</v>
      </c>
      <c r="H2605" s="7">
        <f>VALUE(IF(data_to_clean[[#This Row],[multiplicity]]="Million",_xlfn.CONCAT(SUBSTITUTE(data_to_clean[[#This Row],[number]],".",""),"00000"),_xlfn.CONCAT(SUBSTITUTE(data_to_clean[[#This Row],[number]],".",""),"00000000")))</f>
        <v>14600000</v>
      </c>
      <c r="I2605" t="s">
        <v>9597</v>
      </c>
      <c r="J2605">
        <f>ROUND(VALUE(SUBSTITUTE(data_to_clean[[#This Row],[growth_%]],".",",")),0)</f>
        <v>151</v>
      </c>
      <c r="K2605" t="s">
        <v>18</v>
      </c>
      <c r="L2605">
        <v>197</v>
      </c>
      <c r="M2605">
        <v>162</v>
      </c>
      <c r="N2605">
        <v>2008</v>
      </c>
      <c r="O2605">
        <v>5</v>
      </c>
      <c r="P2605" t="s">
        <v>6087</v>
      </c>
      <c r="Q2605" t="b">
        <f>AND(ISNUMBER(data_to_clean[[#This Row],[revenue_formatted]]),ISNUMBER(data_to_clean[[#This Row],[growth_formatted_%]]),ISNUMBER(data_to_clean[[#This Row],[workers]]),ISNUMBER(data_to_clean[[#This Row],[previous_workers]]),ISNUMBER(data_to_clean[[#This Row],[founded]]),ISNUMBER(data_to_clean[[#This Row],[yrs_on_list]]))</f>
        <v>1</v>
      </c>
    </row>
    <row r="2606" spans="1:17" x14ac:dyDescent="0.25">
      <c r="A2606">
        <v>2596</v>
      </c>
      <c r="B2606" t="s">
        <v>9598</v>
      </c>
      <c r="C2606" t="s">
        <v>643</v>
      </c>
      <c r="D2606" t="str">
        <f>VLOOKUP(data_to_clean[[#This Row],[state]],abbreviation_table[],2,FALSE)</f>
        <v>Connecticut</v>
      </c>
      <c r="E2606" t="s">
        <v>6546</v>
      </c>
      <c r="F2606" t="str">
        <f>TRIM(LEFT(data_to_clean[[#This Row],[revenue]],FIND(" ",data_to_clean[[#This Row],[revenue]])))</f>
        <v>50.9</v>
      </c>
      <c r="G2606" t="str">
        <f>RIGHT(data_to_clean[[#This Row],[revenue]],LEN(data_to_clean[[#This Row],[revenue]])-FIND(" ",data_to_clean[[#This Row],[revenue]]))</f>
        <v>Million</v>
      </c>
      <c r="H2606" s="7">
        <f>VALUE(IF(data_to_clean[[#This Row],[multiplicity]]="Million",_xlfn.CONCAT(SUBSTITUTE(data_to_clean[[#This Row],[number]],".",""),"00000"),_xlfn.CONCAT(SUBSTITUTE(data_to_clean[[#This Row],[number]],".",""),"00000000")))</f>
        <v>50900000</v>
      </c>
      <c r="I2606" t="s">
        <v>9600</v>
      </c>
      <c r="J2606">
        <f>ROUND(VALUE(SUBSTITUTE(data_to_clean[[#This Row],[growth_%]],".",",")),0)</f>
        <v>151</v>
      </c>
      <c r="K2606" t="s">
        <v>18</v>
      </c>
      <c r="L2606">
        <v>199</v>
      </c>
      <c r="M2606">
        <v>83</v>
      </c>
      <c r="N2606">
        <v>2007</v>
      </c>
      <c r="O2606">
        <v>3</v>
      </c>
      <c r="P2606" t="s">
        <v>2606</v>
      </c>
      <c r="Q2606" t="b">
        <f>AND(ISNUMBER(data_to_clean[[#This Row],[revenue_formatted]]),ISNUMBER(data_to_clean[[#This Row],[growth_formatted_%]]),ISNUMBER(data_to_clean[[#This Row],[workers]]),ISNUMBER(data_to_clean[[#This Row],[previous_workers]]),ISNUMBER(data_to_clean[[#This Row],[founded]]),ISNUMBER(data_to_clean[[#This Row],[yrs_on_list]]))</f>
        <v>1</v>
      </c>
    </row>
    <row r="2607" spans="1:17" x14ac:dyDescent="0.25">
      <c r="A2607">
        <v>2597</v>
      </c>
      <c r="B2607" t="s">
        <v>9601</v>
      </c>
      <c r="C2607" t="s">
        <v>166</v>
      </c>
      <c r="D2607" t="str">
        <f>VLOOKUP(data_to_clean[[#This Row],[state]],abbreviation_table[],2,FALSE)</f>
        <v>Utah</v>
      </c>
      <c r="E2607" t="s">
        <v>1385</v>
      </c>
      <c r="F2607" t="str">
        <f>TRIM(LEFT(data_to_clean[[#This Row],[revenue]],FIND(" ",data_to_clean[[#This Row],[revenue]])))</f>
        <v>14.1</v>
      </c>
      <c r="G2607" t="str">
        <f>RIGHT(data_to_clean[[#This Row],[revenue]],LEN(data_to_clean[[#This Row],[revenue]])-FIND(" ",data_to_clean[[#This Row],[revenue]]))</f>
        <v>Million</v>
      </c>
      <c r="H2607" s="7">
        <f>VALUE(IF(data_to_clean[[#This Row],[multiplicity]]="Million",_xlfn.CONCAT(SUBSTITUTE(data_to_clean[[#This Row],[number]],".",""),"00000"),_xlfn.CONCAT(SUBSTITUTE(data_to_clean[[#This Row],[number]],".",""),"00000000")))</f>
        <v>14100000</v>
      </c>
      <c r="I2607" t="s">
        <v>9603</v>
      </c>
      <c r="J2607">
        <f>ROUND(VALUE(SUBSTITUTE(data_to_clean[[#This Row],[growth_%]],".",",")),0)</f>
        <v>150</v>
      </c>
      <c r="K2607" t="s">
        <v>187</v>
      </c>
      <c r="L2607">
        <v>11</v>
      </c>
      <c r="M2607">
        <v>4</v>
      </c>
      <c r="N2607">
        <v>2007</v>
      </c>
      <c r="O2607">
        <v>3</v>
      </c>
      <c r="P2607" t="s">
        <v>1217</v>
      </c>
      <c r="Q2607" t="b">
        <f>AND(ISNUMBER(data_to_clean[[#This Row],[revenue_formatted]]),ISNUMBER(data_to_clean[[#This Row],[growth_formatted_%]]),ISNUMBER(data_to_clean[[#This Row],[workers]]),ISNUMBER(data_to_clean[[#This Row],[previous_workers]]),ISNUMBER(data_to_clean[[#This Row],[founded]]),ISNUMBER(data_to_clean[[#This Row],[yrs_on_list]]))</f>
        <v>1</v>
      </c>
    </row>
    <row r="2608" spans="1:17" x14ac:dyDescent="0.25">
      <c r="A2608">
        <v>2598</v>
      </c>
      <c r="B2608" t="s">
        <v>9604</v>
      </c>
      <c r="C2608" t="s">
        <v>15</v>
      </c>
      <c r="D2608" t="str">
        <f>VLOOKUP(data_to_clean[[#This Row],[state]],abbreviation_table[],2,FALSE)</f>
        <v>Arizona</v>
      </c>
      <c r="E2608" t="s">
        <v>9606</v>
      </c>
      <c r="F2608" t="str">
        <f>TRIM(LEFT(data_to_clean[[#This Row],[revenue]],FIND(" ",data_to_clean[[#This Row],[revenue]])))</f>
        <v>86.7</v>
      </c>
      <c r="G2608" t="str">
        <f>RIGHT(data_to_clean[[#This Row],[revenue]],LEN(data_to_clean[[#This Row],[revenue]])-FIND(" ",data_to_clean[[#This Row],[revenue]]))</f>
        <v>Million</v>
      </c>
      <c r="H2608" s="7">
        <f>VALUE(IF(data_to_clean[[#This Row],[multiplicity]]="Million",_xlfn.CONCAT(SUBSTITUTE(data_to_clean[[#This Row],[number]],".",""),"00000"),_xlfn.CONCAT(SUBSTITUTE(data_to_clean[[#This Row],[number]],".",""),"00000000")))</f>
        <v>86700000</v>
      </c>
      <c r="I2608" t="s">
        <v>9607</v>
      </c>
      <c r="J2608">
        <f>ROUND(VALUE(SUBSTITUTE(data_to_clean[[#This Row],[growth_%]],".",",")),0)</f>
        <v>150</v>
      </c>
      <c r="K2608" t="s">
        <v>187</v>
      </c>
      <c r="L2608">
        <v>73</v>
      </c>
      <c r="M2608">
        <v>31</v>
      </c>
      <c r="N2608">
        <v>2008</v>
      </c>
      <c r="O2608">
        <v>6</v>
      </c>
      <c r="P2608" t="s">
        <v>651</v>
      </c>
      <c r="Q2608" t="b">
        <f>AND(ISNUMBER(data_to_clean[[#This Row],[revenue_formatted]]),ISNUMBER(data_to_clean[[#This Row],[growth_formatted_%]]),ISNUMBER(data_to_clean[[#This Row],[workers]]),ISNUMBER(data_to_clean[[#This Row],[previous_workers]]),ISNUMBER(data_to_clean[[#This Row],[founded]]),ISNUMBER(data_to_clean[[#This Row],[yrs_on_list]]))</f>
        <v>1</v>
      </c>
    </row>
    <row r="2609" spans="1:17" x14ac:dyDescent="0.25">
      <c r="A2609">
        <v>2599</v>
      </c>
      <c r="B2609" t="s">
        <v>9608</v>
      </c>
      <c r="C2609" t="s">
        <v>98</v>
      </c>
      <c r="D2609" t="str">
        <f>VLOOKUP(data_to_clean[[#This Row],[state]],abbreviation_table[],2,FALSE)</f>
        <v>Washington</v>
      </c>
      <c r="E2609" t="s">
        <v>1920</v>
      </c>
      <c r="F2609" t="str">
        <f>TRIM(LEFT(data_to_clean[[#This Row],[revenue]],FIND(" ",data_to_clean[[#This Row],[revenue]])))</f>
        <v>2.4</v>
      </c>
      <c r="G2609" t="str">
        <f>RIGHT(data_to_clean[[#This Row],[revenue]],LEN(data_to_clean[[#This Row],[revenue]])-FIND(" ",data_to_clean[[#This Row],[revenue]]))</f>
        <v>Million</v>
      </c>
      <c r="H2609" s="7">
        <f>VALUE(IF(data_to_clean[[#This Row],[multiplicity]]="Million",_xlfn.CONCAT(SUBSTITUTE(data_to_clean[[#This Row],[number]],".",""),"00000"),_xlfn.CONCAT(SUBSTITUTE(data_to_clean[[#This Row],[number]],".",""),"00000000")))</f>
        <v>2400000</v>
      </c>
      <c r="I2609" t="s">
        <v>9610</v>
      </c>
      <c r="J2609">
        <f>ROUND(VALUE(SUBSTITUTE(data_to_clean[[#This Row],[growth_%]],".",",")),0)</f>
        <v>150</v>
      </c>
      <c r="K2609" t="s">
        <v>18</v>
      </c>
      <c r="L2609">
        <v>21</v>
      </c>
      <c r="M2609">
        <v>9</v>
      </c>
      <c r="N2609">
        <v>2006</v>
      </c>
      <c r="O2609">
        <v>2</v>
      </c>
      <c r="P2609" t="s">
        <v>101</v>
      </c>
      <c r="Q2609" t="b">
        <f>AND(ISNUMBER(data_to_clean[[#This Row],[revenue_formatted]]),ISNUMBER(data_to_clean[[#This Row],[growth_formatted_%]]),ISNUMBER(data_to_clean[[#This Row],[workers]]),ISNUMBER(data_to_clean[[#This Row],[previous_workers]]),ISNUMBER(data_to_clean[[#This Row],[founded]]),ISNUMBER(data_to_clean[[#This Row],[yrs_on_list]]))</f>
        <v>1</v>
      </c>
    </row>
    <row r="2610" spans="1:17" x14ac:dyDescent="0.25">
      <c r="A2610">
        <v>2600</v>
      </c>
      <c r="B2610" t="s">
        <v>9611</v>
      </c>
      <c r="C2610" t="s">
        <v>2798</v>
      </c>
      <c r="D2610" t="str">
        <f>VLOOKUP(data_to_clean[[#This Row],[state]],abbreviation_table[],2,FALSE)</f>
        <v>Arkansas</v>
      </c>
      <c r="E2610" t="s">
        <v>1798</v>
      </c>
      <c r="F2610" t="str">
        <f>TRIM(LEFT(data_to_clean[[#This Row],[revenue]],FIND(" ",data_to_clean[[#This Row],[revenue]])))</f>
        <v>5.6</v>
      </c>
      <c r="G2610" t="str">
        <f>RIGHT(data_to_clean[[#This Row],[revenue]],LEN(data_to_clean[[#This Row],[revenue]])-FIND(" ",data_to_clean[[#This Row],[revenue]]))</f>
        <v>Million</v>
      </c>
      <c r="H2610" s="7">
        <f>VALUE(IF(data_to_clean[[#This Row],[multiplicity]]="Million",_xlfn.CONCAT(SUBSTITUTE(data_to_clean[[#This Row],[number]],".",""),"00000"),_xlfn.CONCAT(SUBSTITUTE(data_to_clean[[#This Row],[number]],".",""),"00000000")))</f>
        <v>5600000</v>
      </c>
      <c r="I2610" t="s">
        <v>9613</v>
      </c>
      <c r="J2610">
        <f>ROUND(VALUE(SUBSTITUTE(data_to_clean[[#This Row],[growth_%]],".",",")),0)</f>
        <v>150</v>
      </c>
      <c r="K2610" t="s">
        <v>187</v>
      </c>
      <c r="L2610">
        <v>419</v>
      </c>
      <c r="M2610">
        <v>123</v>
      </c>
      <c r="N2610">
        <v>2004</v>
      </c>
      <c r="O2610">
        <v>2</v>
      </c>
      <c r="P2610" t="s">
        <v>9614</v>
      </c>
      <c r="Q2610" t="b">
        <f>AND(ISNUMBER(data_to_clean[[#This Row],[revenue_formatted]]),ISNUMBER(data_to_clean[[#This Row],[growth_formatted_%]]),ISNUMBER(data_to_clean[[#This Row],[workers]]),ISNUMBER(data_to_clean[[#This Row],[previous_workers]]),ISNUMBER(data_to_clean[[#This Row],[founded]]),ISNUMBER(data_to_clean[[#This Row],[yrs_on_list]]))</f>
        <v>1</v>
      </c>
    </row>
    <row r="2611" spans="1:17" x14ac:dyDescent="0.25">
      <c r="A2611">
        <v>2601</v>
      </c>
      <c r="B2611" t="s">
        <v>9615</v>
      </c>
      <c r="C2611" t="s">
        <v>243</v>
      </c>
      <c r="D2611" t="str">
        <f>VLOOKUP(data_to_clean[[#This Row],[state]],abbreviation_table[],2,FALSE)</f>
        <v>Maryland</v>
      </c>
      <c r="E2611" t="s">
        <v>3148</v>
      </c>
      <c r="F2611" t="str">
        <f>TRIM(LEFT(data_to_clean[[#This Row],[revenue]],FIND(" ",data_to_clean[[#This Row],[revenue]])))</f>
        <v>19.4</v>
      </c>
      <c r="G2611" t="str">
        <f>RIGHT(data_to_clean[[#This Row],[revenue]],LEN(data_to_clean[[#This Row],[revenue]])-FIND(" ",data_to_clean[[#This Row],[revenue]]))</f>
        <v>Million</v>
      </c>
      <c r="H2611" s="7">
        <f>VALUE(IF(data_to_clean[[#This Row],[multiplicity]]="Million",_xlfn.CONCAT(SUBSTITUTE(data_to_clean[[#This Row],[number]],".",""),"00000"),_xlfn.CONCAT(SUBSTITUTE(data_to_clean[[#This Row],[number]],".",""),"00000000")))</f>
        <v>19400000</v>
      </c>
      <c r="I2611" t="s">
        <v>9617</v>
      </c>
      <c r="J2611">
        <f>ROUND(VALUE(SUBSTITUTE(data_to_clean[[#This Row],[growth_%]],".",",")),0)</f>
        <v>150</v>
      </c>
      <c r="K2611" t="s">
        <v>297</v>
      </c>
      <c r="L2611">
        <v>157</v>
      </c>
      <c r="M2611">
        <v>67</v>
      </c>
      <c r="N2611">
        <v>2002</v>
      </c>
      <c r="O2611">
        <v>1</v>
      </c>
      <c r="P2611" t="s">
        <v>9618</v>
      </c>
      <c r="Q2611" t="b">
        <f>AND(ISNUMBER(data_to_clean[[#This Row],[revenue_formatted]]),ISNUMBER(data_to_clean[[#This Row],[growth_formatted_%]]),ISNUMBER(data_to_clean[[#This Row],[workers]]),ISNUMBER(data_to_clean[[#This Row],[previous_workers]]),ISNUMBER(data_to_clean[[#This Row],[founded]]),ISNUMBER(data_to_clean[[#This Row],[yrs_on_list]]))</f>
        <v>1</v>
      </c>
    </row>
    <row r="2612" spans="1:17" x14ac:dyDescent="0.25">
      <c r="A2612">
        <v>2602</v>
      </c>
      <c r="B2612" t="s">
        <v>9619</v>
      </c>
      <c r="C2612" t="s">
        <v>105</v>
      </c>
      <c r="D2612" t="str">
        <f>VLOOKUP(data_to_clean[[#This Row],[state]],abbreviation_table[],2,FALSE)</f>
        <v>New York</v>
      </c>
      <c r="E2612" t="s">
        <v>4366</v>
      </c>
      <c r="F2612" t="str">
        <f>TRIM(LEFT(data_to_clean[[#This Row],[revenue]],FIND(" ",data_to_clean[[#This Row],[revenue]])))</f>
        <v>17.7</v>
      </c>
      <c r="G2612" t="str">
        <f>RIGHT(data_to_clean[[#This Row],[revenue]],LEN(data_to_clean[[#This Row],[revenue]])-FIND(" ",data_to_clean[[#This Row],[revenue]]))</f>
        <v>Million</v>
      </c>
      <c r="H2612" s="7">
        <f>VALUE(IF(data_to_clean[[#This Row],[multiplicity]]="Million",_xlfn.CONCAT(SUBSTITUTE(data_to_clean[[#This Row],[number]],".",""),"00000"),_xlfn.CONCAT(SUBSTITUTE(data_to_clean[[#This Row],[number]],".",""),"00000000")))</f>
        <v>17700000</v>
      </c>
      <c r="I2612" t="s">
        <v>9621</v>
      </c>
      <c r="J2612">
        <f>ROUND(VALUE(SUBSTITUTE(data_to_clean[[#This Row],[growth_%]],".",",")),0)</f>
        <v>150</v>
      </c>
      <c r="K2612" t="s">
        <v>329</v>
      </c>
      <c r="L2612">
        <v>96</v>
      </c>
      <c r="M2612">
        <v>40</v>
      </c>
      <c r="N2612">
        <v>2008</v>
      </c>
      <c r="O2612">
        <v>2</v>
      </c>
      <c r="P2612" t="s">
        <v>108</v>
      </c>
      <c r="Q2612" t="b">
        <f>AND(ISNUMBER(data_to_clean[[#This Row],[revenue_formatted]]),ISNUMBER(data_to_clean[[#This Row],[growth_formatted_%]]),ISNUMBER(data_to_clean[[#This Row],[workers]]),ISNUMBER(data_to_clean[[#This Row],[previous_workers]]),ISNUMBER(data_to_clean[[#This Row],[founded]]),ISNUMBER(data_to_clean[[#This Row],[yrs_on_list]]))</f>
        <v>1</v>
      </c>
    </row>
    <row r="2613" spans="1:17" x14ac:dyDescent="0.25">
      <c r="A2613">
        <v>2603</v>
      </c>
      <c r="B2613" t="s">
        <v>9622</v>
      </c>
      <c r="C2613" t="s">
        <v>80</v>
      </c>
      <c r="D2613" t="str">
        <f>VLOOKUP(data_to_clean[[#This Row],[state]],abbreviation_table[],2,FALSE)</f>
        <v>California</v>
      </c>
      <c r="E2613" t="s">
        <v>5609</v>
      </c>
      <c r="F2613" t="str">
        <f>TRIM(LEFT(data_to_clean[[#This Row],[revenue]],FIND(" ",data_to_clean[[#This Row],[revenue]])))</f>
        <v>19.8</v>
      </c>
      <c r="G2613" t="str">
        <f>RIGHT(data_to_clean[[#This Row],[revenue]],LEN(data_to_clean[[#This Row],[revenue]])-FIND(" ",data_to_clean[[#This Row],[revenue]]))</f>
        <v>Million</v>
      </c>
      <c r="H2613" s="7">
        <f>VALUE(IF(data_to_clean[[#This Row],[multiplicity]]="Million",_xlfn.CONCAT(SUBSTITUTE(data_to_clean[[#This Row],[number]],".",""),"00000"),_xlfn.CONCAT(SUBSTITUTE(data_to_clean[[#This Row],[number]],".",""),"00000000")))</f>
        <v>19800000</v>
      </c>
      <c r="I2613" t="s">
        <v>9624</v>
      </c>
      <c r="J2613">
        <f>ROUND(VALUE(SUBSTITUTE(data_to_clean[[#This Row],[growth_%]],".",",")),0)</f>
        <v>150</v>
      </c>
      <c r="K2613" t="s">
        <v>336</v>
      </c>
      <c r="L2613">
        <v>70</v>
      </c>
      <c r="M2613">
        <v>55</v>
      </c>
      <c r="N2613">
        <v>2012</v>
      </c>
      <c r="O2613">
        <v>1</v>
      </c>
      <c r="P2613" t="s">
        <v>1466</v>
      </c>
      <c r="Q2613" t="b">
        <f>AND(ISNUMBER(data_to_clean[[#This Row],[revenue_formatted]]),ISNUMBER(data_to_clean[[#This Row],[growth_formatted_%]]),ISNUMBER(data_to_clean[[#This Row],[workers]]),ISNUMBER(data_to_clean[[#This Row],[previous_workers]]),ISNUMBER(data_to_clean[[#This Row],[founded]]),ISNUMBER(data_to_clean[[#This Row],[yrs_on_list]]))</f>
        <v>1</v>
      </c>
    </row>
    <row r="2614" spans="1:17" x14ac:dyDescent="0.25">
      <c r="A2614">
        <v>2604</v>
      </c>
      <c r="B2614" t="s">
        <v>9625</v>
      </c>
      <c r="C2614" t="s">
        <v>80</v>
      </c>
      <c r="D2614" t="str">
        <f>VLOOKUP(data_to_clean[[#This Row],[state]],abbreviation_table[],2,FALSE)</f>
        <v>California</v>
      </c>
      <c r="E2614" t="s">
        <v>4377</v>
      </c>
      <c r="F2614" t="str">
        <f>TRIM(LEFT(data_to_clean[[#This Row],[revenue]],FIND(" ",data_to_clean[[#This Row],[revenue]])))</f>
        <v>9.4</v>
      </c>
      <c r="G2614" t="str">
        <f>RIGHT(data_to_clean[[#This Row],[revenue]],LEN(data_to_clean[[#This Row],[revenue]])-FIND(" ",data_to_clean[[#This Row],[revenue]]))</f>
        <v>Million</v>
      </c>
      <c r="H2614" s="7">
        <f>VALUE(IF(data_to_clean[[#This Row],[multiplicity]]="Million",_xlfn.CONCAT(SUBSTITUTE(data_to_clean[[#This Row],[number]],".",""),"00000"),_xlfn.CONCAT(SUBSTITUTE(data_to_clean[[#This Row],[number]],".",""),"00000000")))</f>
        <v>9400000</v>
      </c>
      <c r="I2614" t="s">
        <v>9627</v>
      </c>
      <c r="J2614">
        <f>ROUND(VALUE(SUBSTITUTE(data_to_clean[[#This Row],[growth_%]],".",",")),0)</f>
        <v>150</v>
      </c>
      <c r="K2614" t="s">
        <v>156</v>
      </c>
      <c r="L2614">
        <v>70</v>
      </c>
      <c r="M2614">
        <v>20</v>
      </c>
      <c r="N2614">
        <v>2006</v>
      </c>
      <c r="O2614">
        <v>5</v>
      </c>
      <c r="P2614" t="s">
        <v>7075</v>
      </c>
      <c r="Q2614" t="b">
        <f>AND(ISNUMBER(data_to_clean[[#This Row],[revenue_formatted]]),ISNUMBER(data_to_clean[[#This Row],[growth_formatted_%]]),ISNUMBER(data_to_clean[[#This Row],[workers]]),ISNUMBER(data_to_clean[[#This Row],[previous_workers]]),ISNUMBER(data_to_clean[[#This Row],[founded]]),ISNUMBER(data_to_clean[[#This Row],[yrs_on_list]]))</f>
        <v>1</v>
      </c>
    </row>
    <row r="2615" spans="1:17" x14ac:dyDescent="0.25">
      <c r="A2615">
        <v>2605</v>
      </c>
      <c r="B2615" t="s">
        <v>9628</v>
      </c>
      <c r="C2615" t="s">
        <v>80</v>
      </c>
      <c r="D2615" t="str">
        <f>VLOOKUP(data_to_clean[[#This Row],[state]],abbreviation_table[],2,FALSE)</f>
        <v>California</v>
      </c>
      <c r="E2615" t="s">
        <v>9630</v>
      </c>
      <c r="F2615" t="str">
        <f>TRIM(LEFT(data_to_clean[[#This Row],[revenue]],FIND(" ",data_to_clean[[#This Row],[revenue]])))</f>
        <v>42.2</v>
      </c>
      <c r="G2615" t="str">
        <f>RIGHT(data_to_clean[[#This Row],[revenue]],LEN(data_to_clean[[#This Row],[revenue]])-FIND(" ",data_to_clean[[#This Row],[revenue]]))</f>
        <v>Million</v>
      </c>
      <c r="H2615" s="7">
        <f>VALUE(IF(data_to_clean[[#This Row],[multiplicity]]="Million",_xlfn.CONCAT(SUBSTITUTE(data_to_clean[[#This Row],[number]],".",""),"00000"),_xlfn.CONCAT(SUBSTITUTE(data_to_clean[[#This Row],[number]],".",""),"00000000")))</f>
        <v>42200000</v>
      </c>
      <c r="I2615" t="s">
        <v>9631</v>
      </c>
      <c r="J2615">
        <f>ROUND(VALUE(SUBSTITUTE(data_to_clean[[#This Row],[growth_%]],".",",")),0)</f>
        <v>150</v>
      </c>
      <c r="K2615" t="s">
        <v>329</v>
      </c>
      <c r="L2615">
        <v>2979</v>
      </c>
      <c r="M2615">
        <v>1468</v>
      </c>
      <c r="N2615">
        <v>2005</v>
      </c>
      <c r="O2615">
        <v>3</v>
      </c>
      <c r="P2615" t="s">
        <v>4947</v>
      </c>
      <c r="Q2615" t="b">
        <f>AND(ISNUMBER(data_to_clean[[#This Row],[revenue_formatted]]),ISNUMBER(data_to_clean[[#This Row],[growth_formatted_%]]),ISNUMBER(data_to_clean[[#This Row],[workers]]),ISNUMBER(data_to_clean[[#This Row],[previous_workers]]),ISNUMBER(data_to_clean[[#This Row],[founded]]),ISNUMBER(data_to_clean[[#This Row],[yrs_on_list]]))</f>
        <v>1</v>
      </c>
    </row>
    <row r="2616" spans="1:17" x14ac:dyDescent="0.25">
      <c r="A2616">
        <v>2606</v>
      </c>
      <c r="B2616" t="s">
        <v>9632</v>
      </c>
      <c r="C2616" t="s">
        <v>341</v>
      </c>
      <c r="D2616" t="str">
        <f>VLOOKUP(data_to_clean[[#This Row],[state]],abbreviation_table[],2,FALSE)</f>
        <v>Massachusetts</v>
      </c>
      <c r="E2616" t="s">
        <v>1342</v>
      </c>
      <c r="F2616" t="str">
        <f>TRIM(LEFT(data_to_clean[[#This Row],[revenue]],FIND(" ",data_to_clean[[#This Row],[revenue]])))</f>
        <v>9.1</v>
      </c>
      <c r="G2616" t="str">
        <f>RIGHT(data_to_clean[[#This Row],[revenue]],LEN(data_to_clean[[#This Row],[revenue]])-FIND(" ",data_to_clean[[#This Row],[revenue]]))</f>
        <v>Million</v>
      </c>
      <c r="H2616" s="7">
        <f>VALUE(IF(data_to_clean[[#This Row],[multiplicity]]="Million",_xlfn.CONCAT(SUBSTITUTE(data_to_clean[[#This Row],[number]],".",""),"00000"),_xlfn.CONCAT(SUBSTITUTE(data_to_clean[[#This Row],[number]],".",""),"00000000")))</f>
        <v>9100000</v>
      </c>
      <c r="I2616" t="s">
        <v>9634</v>
      </c>
      <c r="J2616">
        <f>ROUND(VALUE(SUBSTITUTE(data_to_clean[[#This Row],[growth_%]],".",",")),0)</f>
        <v>150</v>
      </c>
      <c r="K2616" t="s">
        <v>40</v>
      </c>
      <c r="L2616">
        <v>3</v>
      </c>
      <c r="M2616">
        <v>2</v>
      </c>
      <c r="N2616">
        <v>2012</v>
      </c>
      <c r="O2616">
        <v>3</v>
      </c>
      <c r="P2616" t="s">
        <v>9635</v>
      </c>
      <c r="Q2616" t="b">
        <f>AND(ISNUMBER(data_to_clean[[#This Row],[revenue_formatted]]),ISNUMBER(data_to_clean[[#This Row],[growth_formatted_%]]),ISNUMBER(data_to_clean[[#This Row],[workers]]),ISNUMBER(data_to_clean[[#This Row],[previous_workers]]),ISNUMBER(data_to_clean[[#This Row],[founded]]),ISNUMBER(data_to_clean[[#This Row],[yrs_on_list]]))</f>
        <v>1</v>
      </c>
    </row>
    <row r="2617" spans="1:17" x14ac:dyDescent="0.25">
      <c r="A2617">
        <v>2607</v>
      </c>
      <c r="B2617" t="s">
        <v>9636</v>
      </c>
      <c r="C2617" t="s">
        <v>30</v>
      </c>
      <c r="D2617" t="str">
        <f>VLOOKUP(data_to_clean[[#This Row],[state]],abbreviation_table[],2,FALSE)</f>
        <v>Texas</v>
      </c>
      <c r="E2617" t="s">
        <v>5824</v>
      </c>
      <c r="F2617" t="str">
        <f>TRIM(LEFT(data_to_clean[[#This Row],[revenue]],FIND(" ",data_to_clean[[#This Row],[revenue]])))</f>
        <v>22.2</v>
      </c>
      <c r="G2617" t="str">
        <f>RIGHT(data_to_clean[[#This Row],[revenue]],LEN(data_to_clean[[#This Row],[revenue]])-FIND(" ",data_to_clean[[#This Row],[revenue]]))</f>
        <v>Million</v>
      </c>
      <c r="H2617" s="7">
        <f>VALUE(IF(data_to_clean[[#This Row],[multiplicity]]="Million",_xlfn.CONCAT(SUBSTITUTE(data_to_clean[[#This Row],[number]],".",""),"00000"),_xlfn.CONCAT(SUBSTITUTE(data_to_clean[[#This Row],[number]],".",""),"00000000")))</f>
        <v>22200000</v>
      </c>
      <c r="I2617" t="s">
        <v>9638</v>
      </c>
      <c r="J2617">
        <f>ROUND(VALUE(SUBSTITUTE(data_to_clean[[#This Row],[growth_%]],".",",")),0)</f>
        <v>150</v>
      </c>
      <c r="K2617" t="s">
        <v>55</v>
      </c>
      <c r="L2617">
        <v>236</v>
      </c>
      <c r="M2617">
        <v>76</v>
      </c>
      <c r="N2617">
        <v>1998</v>
      </c>
      <c r="O2617">
        <v>4</v>
      </c>
      <c r="P2617" t="s">
        <v>34</v>
      </c>
      <c r="Q2617" t="b">
        <f>AND(ISNUMBER(data_to_clean[[#This Row],[revenue_formatted]]),ISNUMBER(data_to_clean[[#This Row],[growth_formatted_%]]),ISNUMBER(data_to_clean[[#This Row],[workers]]),ISNUMBER(data_to_clean[[#This Row],[previous_workers]]),ISNUMBER(data_to_clean[[#This Row],[founded]]),ISNUMBER(data_to_clean[[#This Row],[yrs_on_list]]))</f>
        <v>1</v>
      </c>
    </row>
    <row r="2618" spans="1:17" x14ac:dyDescent="0.25">
      <c r="A2618">
        <v>2608</v>
      </c>
      <c r="B2618" t="s">
        <v>9639</v>
      </c>
      <c r="C2618" t="s">
        <v>59</v>
      </c>
      <c r="D2618" t="str">
        <f>VLOOKUP(data_to_clean[[#This Row],[state]],abbreviation_table[],2,FALSE)</f>
        <v>New Jersey</v>
      </c>
      <c r="E2618" t="s">
        <v>824</v>
      </c>
      <c r="F2618" t="str">
        <f>TRIM(LEFT(data_to_clean[[#This Row],[revenue]],FIND(" ",data_to_clean[[#This Row],[revenue]])))</f>
        <v>2.5</v>
      </c>
      <c r="G2618" t="str">
        <f>RIGHT(data_to_clean[[#This Row],[revenue]],LEN(data_to_clean[[#This Row],[revenue]])-FIND(" ",data_to_clean[[#This Row],[revenue]]))</f>
        <v>Million</v>
      </c>
      <c r="H2618" s="7">
        <f>VALUE(IF(data_to_clean[[#This Row],[multiplicity]]="Million",_xlfn.CONCAT(SUBSTITUTE(data_to_clean[[#This Row],[number]],".",""),"00000"),_xlfn.CONCAT(SUBSTITUTE(data_to_clean[[#This Row],[number]],".",""),"00000000")))</f>
        <v>2500000</v>
      </c>
      <c r="I2618" t="s">
        <v>9641</v>
      </c>
      <c r="J2618">
        <f>ROUND(VALUE(SUBSTITUTE(data_to_clean[[#This Row],[growth_%]],".",",")),0)</f>
        <v>149</v>
      </c>
      <c r="K2618" t="s">
        <v>336</v>
      </c>
      <c r="L2618">
        <v>19</v>
      </c>
      <c r="M2618">
        <v>7</v>
      </c>
      <c r="N2618">
        <v>2013</v>
      </c>
      <c r="O2618">
        <v>2</v>
      </c>
      <c r="P2618" t="s">
        <v>9642</v>
      </c>
      <c r="Q2618" t="b">
        <f>AND(ISNUMBER(data_to_clean[[#This Row],[revenue_formatted]]),ISNUMBER(data_to_clean[[#This Row],[growth_formatted_%]]),ISNUMBER(data_to_clean[[#This Row],[workers]]),ISNUMBER(data_to_clean[[#This Row],[previous_workers]]),ISNUMBER(data_to_clean[[#This Row],[founded]]),ISNUMBER(data_to_clean[[#This Row],[yrs_on_list]]))</f>
        <v>1</v>
      </c>
    </row>
    <row r="2619" spans="1:17" x14ac:dyDescent="0.25">
      <c r="A2619">
        <v>2609</v>
      </c>
      <c r="B2619" t="s">
        <v>9643</v>
      </c>
      <c r="C2619" t="s">
        <v>52</v>
      </c>
      <c r="D2619" t="str">
        <f>VLOOKUP(data_to_clean[[#This Row],[state]],abbreviation_table[],2,FALSE)</f>
        <v>Florida</v>
      </c>
      <c r="E2619" t="s">
        <v>4157</v>
      </c>
      <c r="F2619" t="str">
        <f>TRIM(LEFT(data_to_clean[[#This Row],[revenue]],FIND(" ",data_to_clean[[#This Row],[revenue]])))</f>
        <v>15</v>
      </c>
      <c r="G2619" t="str">
        <f>RIGHT(data_to_clean[[#This Row],[revenue]],LEN(data_to_clean[[#This Row],[revenue]])-FIND(" ",data_to_clean[[#This Row],[revenue]]))</f>
        <v>Million</v>
      </c>
      <c r="H2619" s="7">
        <f>VALUE(IF(data_to_clean[[#This Row],[multiplicity]]="Million",_xlfn.CONCAT(SUBSTITUTE(data_to_clean[[#This Row],[number]],".",""),"00000"),_xlfn.CONCAT(SUBSTITUTE(data_to_clean[[#This Row],[number]],".",""),"00000000")))</f>
        <v>1500000</v>
      </c>
      <c r="I2619" t="s">
        <v>9645</v>
      </c>
      <c r="J2619">
        <f>ROUND(VALUE(SUBSTITUTE(data_to_clean[[#This Row],[growth_%]],".",",")),0)</f>
        <v>149</v>
      </c>
      <c r="K2619" t="s">
        <v>336</v>
      </c>
      <c r="L2619">
        <v>4</v>
      </c>
      <c r="M2619">
        <v>3</v>
      </c>
      <c r="N2619">
        <v>2003</v>
      </c>
      <c r="O2619">
        <v>2</v>
      </c>
      <c r="P2619" t="s">
        <v>9646</v>
      </c>
      <c r="Q2619" t="b">
        <f>AND(ISNUMBER(data_to_clean[[#This Row],[revenue_formatted]]),ISNUMBER(data_to_clean[[#This Row],[growth_formatted_%]]),ISNUMBER(data_to_clean[[#This Row],[workers]]),ISNUMBER(data_to_clean[[#This Row],[previous_workers]]),ISNUMBER(data_to_clean[[#This Row],[founded]]),ISNUMBER(data_to_clean[[#This Row],[yrs_on_list]]))</f>
        <v>1</v>
      </c>
    </row>
    <row r="2620" spans="1:17" x14ac:dyDescent="0.25">
      <c r="A2620">
        <v>2610</v>
      </c>
      <c r="B2620" t="s">
        <v>9647</v>
      </c>
      <c r="C2620" t="s">
        <v>52</v>
      </c>
      <c r="D2620" t="str">
        <f>VLOOKUP(data_to_clean[[#This Row],[state]],abbreviation_table[],2,FALSE)</f>
        <v>Florida</v>
      </c>
      <c r="E2620" t="s">
        <v>512</v>
      </c>
      <c r="F2620" t="str">
        <f>TRIM(LEFT(data_to_clean[[#This Row],[revenue]],FIND(" ",data_to_clean[[#This Row],[revenue]])))</f>
        <v>4.9</v>
      </c>
      <c r="G2620" t="str">
        <f>RIGHT(data_to_clean[[#This Row],[revenue]],LEN(data_to_clean[[#This Row],[revenue]])-FIND(" ",data_to_clean[[#This Row],[revenue]]))</f>
        <v>Million</v>
      </c>
      <c r="H2620" s="7">
        <f>VALUE(IF(data_to_clean[[#This Row],[multiplicity]]="Million",_xlfn.CONCAT(SUBSTITUTE(data_to_clean[[#This Row],[number]],".",""),"00000"),_xlfn.CONCAT(SUBSTITUTE(data_to_clean[[#This Row],[number]],".",""),"00000000")))</f>
        <v>4900000</v>
      </c>
      <c r="I2620" t="s">
        <v>9649</v>
      </c>
      <c r="J2620">
        <f>ROUND(VALUE(SUBSTITUTE(data_to_clean[[#This Row],[growth_%]],".",",")),0)</f>
        <v>149</v>
      </c>
      <c r="K2620" t="s">
        <v>233</v>
      </c>
      <c r="L2620">
        <v>25</v>
      </c>
      <c r="M2620">
        <v>10</v>
      </c>
      <c r="N2620">
        <v>2006</v>
      </c>
      <c r="O2620">
        <v>1</v>
      </c>
      <c r="P2620" t="s">
        <v>671</v>
      </c>
      <c r="Q2620" t="b">
        <f>AND(ISNUMBER(data_to_clean[[#This Row],[revenue_formatted]]),ISNUMBER(data_to_clean[[#This Row],[growth_formatted_%]]),ISNUMBER(data_to_clean[[#This Row],[workers]]),ISNUMBER(data_to_clean[[#This Row],[previous_workers]]),ISNUMBER(data_to_clean[[#This Row],[founded]]),ISNUMBER(data_to_clean[[#This Row],[yrs_on_list]]))</f>
        <v>1</v>
      </c>
    </row>
    <row r="2621" spans="1:17" x14ac:dyDescent="0.25">
      <c r="A2621">
        <v>2611</v>
      </c>
      <c r="B2621" t="s">
        <v>9650</v>
      </c>
      <c r="C2621" t="s">
        <v>80</v>
      </c>
      <c r="D2621" t="str">
        <f>VLOOKUP(data_to_clean[[#This Row],[state]],abbreviation_table[],2,FALSE)</f>
        <v>California</v>
      </c>
      <c r="E2621" t="s">
        <v>4366</v>
      </c>
      <c r="F2621" t="str">
        <f>TRIM(LEFT(data_to_clean[[#This Row],[revenue]],FIND(" ",data_to_clean[[#This Row],[revenue]])))</f>
        <v>17.7</v>
      </c>
      <c r="G2621" t="str">
        <f>RIGHT(data_to_clean[[#This Row],[revenue]],LEN(data_to_clean[[#This Row],[revenue]])-FIND(" ",data_to_clean[[#This Row],[revenue]]))</f>
        <v>Million</v>
      </c>
      <c r="H2621" s="7">
        <f>VALUE(IF(data_to_clean[[#This Row],[multiplicity]]="Million",_xlfn.CONCAT(SUBSTITUTE(data_to_clean[[#This Row],[number]],".",""),"00000"),_xlfn.CONCAT(SUBSTITUTE(data_to_clean[[#This Row],[number]],".",""),"00000000")))</f>
        <v>17700000</v>
      </c>
      <c r="I2621" t="s">
        <v>9652</v>
      </c>
      <c r="J2621">
        <f>ROUND(VALUE(SUBSTITUTE(data_to_clean[[#This Row],[growth_%]],".",",")),0)</f>
        <v>149</v>
      </c>
      <c r="K2621" t="s">
        <v>156</v>
      </c>
      <c r="L2621">
        <v>130</v>
      </c>
      <c r="M2621">
        <v>60</v>
      </c>
      <c r="N2621">
        <v>2010</v>
      </c>
      <c r="O2621">
        <v>2</v>
      </c>
      <c r="P2621" t="s">
        <v>578</v>
      </c>
      <c r="Q2621" t="b">
        <f>AND(ISNUMBER(data_to_clean[[#This Row],[revenue_formatted]]),ISNUMBER(data_to_clean[[#This Row],[growth_formatted_%]]),ISNUMBER(data_to_clean[[#This Row],[workers]]),ISNUMBER(data_to_clean[[#This Row],[previous_workers]]),ISNUMBER(data_to_clean[[#This Row],[founded]]),ISNUMBER(data_to_clean[[#This Row],[yrs_on_list]]))</f>
        <v>1</v>
      </c>
    </row>
    <row r="2622" spans="1:17" x14ac:dyDescent="0.25">
      <c r="A2622">
        <v>2612</v>
      </c>
      <c r="B2622" t="s">
        <v>9653</v>
      </c>
      <c r="C2622" t="s">
        <v>153</v>
      </c>
      <c r="D2622" t="str">
        <f>VLOOKUP(data_to_clean[[#This Row],[state]],abbreviation_table[],2,FALSE)</f>
        <v>Idaho</v>
      </c>
      <c r="E2622" t="s">
        <v>2170</v>
      </c>
      <c r="F2622" t="str">
        <f>TRIM(LEFT(data_to_clean[[#This Row],[revenue]],FIND(" ",data_to_clean[[#This Row],[revenue]])))</f>
        <v>18.1</v>
      </c>
      <c r="G2622" t="str">
        <f>RIGHT(data_to_clean[[#This Row],[revenue]],LEN(data_to_clean[[#This Row],[revenue]])-FIND(" ",data_to_clean[[#This Row],[revenue]]))</f>
        <v>Million</v>
      </c>
      <c r="H2622" s="7">
        <f>VALUE(IF(data_to_clean[[#This Row],[multiplicity]]="Million",_xlfn.CONCAT(SUBSTITUTE(data_to_clean[[#This Row],[number]],".",""),"00000"),_xlfn.CONCAT(SUBSTITUTE(data_to_clean[[#This Row],[number]],".",""),"00000000")))</f>
        <v>18100000</v>
      </c>
      <c r="I2622" t="s">
        <v>9655</v>
      </c>
      <c r="J2622">
        <f>ROUND(VALUE(SUBSTITUTE(data_to_clean[[#This Row],[growth_%]],".",",")),0)</f>
        <v>149</v>
      </c>
      <c r="K2622" t="s">
        <v>336</v>
      </c>
      <c r="L2622">
        <v>188</v>
      </c>
      <c r="M2622">
        <v>160</v>
      </c>
      <c r="N2622">
        <v>2015</v>
      </c>
      <c r="O2622">
        <v>1</v>
      </c>
      <c r="P2622" t="s">
        <v>158</v>
      </c>
      <c r="Q2622" t="b">
        <f>AND(ISNUMBER(data_to_clean[[#This Row],[revenue_formatted]]),ISNUMBER(data_to_clean[[#This Row],[growth_formatted_%]]),ISNUMBER(data_to_clean[[#This Row],[workers]]),ISNUMBER(data_to_clean[[#This Row],[previous_workers]]),ISNUMBER(data_to_clean[[#This Row],[founded]]),ISNUMBER(data_to_clean[[#This Row],[yrs_on_list]]))</f>
        <v>1</v>
      </c>
    </row>
    <row r="2623" spans="1:17" x14ac:dyDescent="0.25">
      <c r="A2623">
        <v>2613</v>
      </c>
      <c r="B2623" t="s">
        <v>9656</v>
      </c>
      <c r="C2623" t="s">
        <v>852</v>
      </c>
      <c r="D2623" t="str">
        <f>VLOOKUP(data_to_clean[[#This Row],[state]],abbreviation_table[],2,FALSE)</f>
        <v>Missouri</v>
      </c>
      <c r="E2623" t="s">
        <v>861</v>
      </c>
      <c r="F2623" t="str">
        <f>TRIM(LEFT(data_to_clean[[#This Row],[revenue]],FIND(" ",data_to_clean[[#This Row],[revenue]])))</f>
        <v>5.7</v>
      </c>
      <c r="G2623" t="str">
        <f>RIGHT(data_to_clean[[#This Row],[revenue]],LEN(data_to_clean[[#This Row],[revenue]])-FIND(" ",data_to_clean[[#This Row],[revenue]]))</f>
        <v>Million</v>
      </c>
      <c r="H2623" s="7">
        <f>VALUE(IF(data_to_clean[[#This Row],[multiplicity]]="Million",_xlfn.CONCAT(SUBSTITUTE(data_to_clean[[#This Row],[number]],".",""),"00000"),_xlfn.CONCAT(SUBSTITUTE(data_to_clean[[#This Row],[number]],".",""),"00000000")))</f>
        <v>5700000</v>
      </c>
      <c r="I2623" t="s">
        <v>9658</v>
      </c>
      <c r="J2623">
        <f>ROUND(VALUE(SUBSTITUTE(data_to_clean[[#This Row],[growth_%]],".",",")),0)</f>
        <v>149</v>
      </c>
      <c r="K2623" t="s">
        <v>336</v>
      </c>
      <c r="L2623">
        <v>8</v>
      </c>
      <c r="M2623">
        <v>3</v>
      </c>
      <c r="N2623">
        <v>1999</v>
      </c>
      <c r="O2623">
        <v>2</v>
      </c>
      <c r="P2623" t="s">
        <v>1621</v>
      </c>
      <c r="Q2623" t="b">
        <f>AND(ISNUMBER(data_to_clean[[#This Row],[revenue_formatted]]),ISNUMBER(data_to_clean[[#This Row],[growth_formatted_%]]),ISNUMBER(data_to_clean[[#This Row],[workers]]),ISNUMBER(data_to_clean[[#This Row],[previous_workers]]),ISNUMBER(data_to_clean[[#This Row],[founded]]),ISNUMBER(data_to_clean[[#This Row],[yrs_on_list]]))</f>
        <v>1</v>
      </c>
    </row>
    <row r="2624" spans="1:17" x14ac:dyDescent="0.25">
      <c r="A2624">
        <v>2614</v>
      </c>
      <c r="B2624" t="s">
        <v>9659</v>
      </c>
      <c r="C2624" t="s">
        <v>119</v>
      </c>
      <c r="D2624" t="str">
        <f>VLOOKUP(data_to_clean[[#This Row],[state]],abbreviation_table[],2,FALSE)</f>
        <v>Georgia</v>
      </c>
      <c r="E2624" t="s">
        <v>824</v>
      </c>
      <c r="F2624" t="str">
        <f>TRIM(LEFT(data_to_clean[[#This Row],[revenue]],FIND(" ",data_to_clean[[#This Row],[revenue]])))</f>
        <v>2.5</v>
      </c>
      <c r="G2624" t="str">
        <f>RIGHT(data_to_clean[[#This Row],[revenue]],LEN(data_to_clean[[#This Row],[revenue]])-FIND(" ",data_to_clean[[#This Row],[revenue]]))</f>
        <v>Million</v>
      </c>
      <c r="H2624" s="7">
        <f>VALUE(IF(data_to_clean[[#This Row],[multiplicity]]="Million",_xlfn.CONCAT(SUBSTITUTE(data_to_clean[[#This Row],[number]],".",""),"00000"),_xlfn.CONCAT(SUBSTITUTE(data_to_clean[[#This Row],[number]],".",""),"00000000")))</f>
        <v>2500000</v>
      </c>
      <c r="I2624" t="s">
        <v>9661</v>
      </c>
      <c r="J2624">
        <f>ROUND(VALUE(SUBSTITUTE(data_to_clean[[#This Row],[growth_%]],".",",")),0)</f>
        <v>149</v>
      </c>
      <c r="K2624" t="s">
        <v>289</v>
      </c>
      <c r="L2624">
        <v>250</v>
      </c>
      <c r="M2624">
        <v>100</v>
      </c>
      <c r="N2624">
        <v>1989</v>
      </c>
      <c r="O2624">
        <v>1</v>
      </c>
      <c r="P2624" t="s">
        <v>1362</v>
      </c>
      <c r="Q2624" t="b">
        <f>AND(ISNUMBER(data_to_clean[[#This Row],[revenue_formatted]]),ISNUMBER(data_to_clean[[#This Row],[growth_formatted_%]]),ISNUMBER(data_to_clean[[#This Row],[workers]]),ISNUMBER(data_to_clean[[#This Row],[previous_workers]]),ISNUMBER(data_to_clean[[#This Row],[founded]]),ISNUMBER(data_to_clean[[#This Row],[yrs_on_list]]))</f>
        <v>1</v>
      </c>
    </row>
    <row r="2625" spans="1:17" x14ac:dyDescent="0.25">
      <c r="A2625">
        <v>2615</v>
      </c>
      <c r="B2625" t="s">
        <v>9662</v>
      </c>
      <c r="C2625" t="s">
        <v>74</v>
      </c>
      <c r="D2625" t="str">
        <f>VLOOKUP(data_to_clean[[#This Row],[state]],abbreviation_table[],2,FALSE)</f>
        <v>Ohio</v>
      </c>
      <c r="E2625" t="s">
        <v>9664</v>
      </c>
      <c r="F2625" t="str">
        <f>TRIM(LEFT(data_to_clean[[#This Row],[revenue]],FIND(" ",data_to_clean[[#This Row],[revenue]])))</f>
        <v>218.4</v>
      </c>
      <c r="G2625" t="str">
        <f>RIGHT(data_to_clean[[#This Row],[revenue]],LEN(data_to_clean[[#This Row],[revenue]])-FIND(" ",data_to_clean[[#This Row],[revenue]]))</f>
        <v>Million</v>
      </c>
      <c r="H2625" s="7">
        <f>VALUE(IF(data_to_clean[[#This Row],[multiplicity]]="Million",_xlfn.CONCAT(SUBSTITUTE(data_to_clean[[#This Row],[number]],".",""),"00000"),_xlfn.CONCAT(SUBSTITUTE(data_to_clean[[#This Row],[number]],".",""),"00000000")))</f>
        <v>218400000</v>
      </c>
      <c r="I2625" t="s">
        <v>9665</v>
      </c>
      <c r="J2625">
        <f>ROUND(VALUE(SUBSTITUTE(data_to_clean[[#This Row],[growth_%]],".",",")),0)</f>
        <v>149</v>
      </c>
      <c r="K2625" t="s">
        <v>297</v>
      </c>
      <c r="L2625">
        <v>1200</v>
      </c>
      <c r="M2625">
        <v>363</v>
      </c>
      <c r="N2625">
        <v>1991</v>
      </c>
      <c r="O2625">
        <v>7</v>
      </c>
      <c r="P2625" t="s">
        <v>9666</v>
      </c>
      <c r="Q2625" t="b">
        <f>AND(ISNUMBER(data_to_clean[[#This Row],[revenue_formatted]]),ISNUMBER(data_to_clean[[#This Row],[growth_formatted_%]]),ISNUMBER(data_to_clean[[#This Row],[workers]]),ISNUMBER(data_to_clean[[#This Row],[previous_workers]]),ISNUMBER(data_to_clean[[#This Row],[founded]]),ISNUMBER(data_to_clean[[#This Row],[yrs_on_list]]))</f>
        <v>1</v>
      </c>
    </row>
    <row r="2626" spans="1:17" x14ac:dyDescent="0.25">
      <c r="A2626">
        <v>2616</v>
      </c>
      <c r="B2626" t="s">
        <v>9667</v>
      </c>
      <c r="C2626" t="s">
        <v>119</v>
      </c>
      <c r="D2626" t="str">
        <f>VLOOKUP(data_to_clean[[#This Row],[state]],abbreviation_table[],2,FALSE)</f>
        <v>Georgia</v>
      </c>
      <c r="E2626" t="s">
        <v>1640</v>
      </c>
      <c r="F2626" t="str">
        <f>TRIM(LEFT(data_to_clean[[#This Row],[revenue]],FIND(" ",data_to_clean[[#This Row],[revenue]])))</f>
        <v>28</v>
      </c>
      <c r="G2626" t="str">
        <f>RIGHT(data_to_clean[[#This Row],[revenue]],LEN(data_to_clean[[#This Row],[revenue]])-FIND(" ",data_to_clean[[#This Row],[revenue]]))</f>
        <v>Million</v>
      </c>
      <c r="H2626" s="7">
        <f>VALUE(IF(data_to_clean[[#This Row],[multiplicity]]="Million",_xlfn.CONCAT(SUBSTITUTE(data_to_clean[[#This Row],[number]],".",""),"00000"),_xlfn.CONCAT(SUBSTITUTE(data_to_clean[[#This Row],[number]],".",""),"00000000")))</f>
        <v>2800000</v>
      </c>
      <c r="I2626" t="s">
        <v>9669</v>
      </c>
      <c r="J2626">
        <f>ROUND(VALUE(SUBSTITUTE(data_to_clean[[#This Row],[growth_%]],".",",")),0)</f>
        <v>149</v>
      </c>
      <c r="K2626" t="s">
        <v>156</v>
      </c>
      <c r="L2626">
        <v>215</v>
      </c>
      <c r="M2626">
        <v>56</v>
      </c>
      <c r="N2626">
        <v>2014</v>
      </c>
      <c r="O2626">
        <v>1</v>
      </c>
      <c r="P2626" t="s">
        <v>122</v>
      </c>
      <c r="Q2626" t="b">
        <f>AND(ISNUMBER(data_to_clean[[#This Row],[revenue_formatted]]),ISNUMBER(data_to_clean[[#This Row],[growth_formatted_%]]),ISNUMBER(data_to_clean[[#This Row],[workers]]),ISNUMBER(data_to_clean[[#This Row],[previous_workers]]),ISNUMBER(data_to_clean[[#This Row],[founded]]),ISNUMBER(data_to_clean[[#This Row],[yrs_on_list]]))</f>
        <v>1</v>
      </c>
    </row>
    <row r="2627" spans="1:17" x14ac:dyDescent="0.25">
      <c r="A2627">
        <v>2617</v>
      </c>
      <c r="B2627" t="s">
        <v>9670</v>
      </c>
      <c r="C2627" t="s">
        <v>98</v>
      </c>
      <c r="D2627" t="str">
        <f>VLOOKUP(data_to_clean[[#This Row],[state]],abbreviation_table[],2,FALSE)</f>
        <v>Washington</v>
      </c>
      <c r="E2627" t="s">
        <v>9672</v>
      </c>
      <c r="F2627" t="str">
        <f>TRIM(LEFT(data_to_clean[[#This Row],[revenue]],FIND(" ",data_to_clean[[#This Row],[revenue]])))</f>
        <v>147.5</v>
      </c>
      <c r="G2627" t="str">
        <f>RIGHT(data_to_clean[[#This Row],[revenue]],LEN(data_to_clean[[#This Row],[revenue]])-FIND(" ",data_to_clean[[#This Row],[revenue]]))</f>
        <v>Million</v>
      </c>
      <c r="H2627" s="7">
        <f>VALUE(IF(data_to_clean[[#This Row],[multiplicity]]="Million",_xlfn.CONCAT(SUBSTITUTE(data_to_clean[[#This Row],[number]],".",""),"00000"),_xlfn.CONCAT(SUBSTITUTE(data_to_clean[[#This Row],[number]],".",""),"00000000")))</f>
        <v>147500000</v>
      </c>
      <c r="I2627" t="s">
        <v>9673</v>
      </c>
      <c r="J2627">
        <f>ROUND(VALUE(SUBSTITUTE(data_to_clean[[#This Row],[growth_%]],".",",")),0)</f>
        <v>149</v>
      </c>
      <c r="K2627" t="s">
        <v>48</v>
      </c>
      <c r="L2627">
        <v>187</v>
      </c>
      <c r="M2627">
        <v>72</v>
      </c>
      <c r="N2627">
        <v>2006</v>
      </c>
      <c r="O2627">
        <v>4</v>
      </c>
      <c r="P2627" t="s">
        <v>1253</v>
      </c>
      <c r="Q2627" t="b">
        <f>AND(ISNUMBER(data_to_clean[[#This Row],[revenue_formatted]]),ISNUMBER(data_to_clean[[#This Row],[growth_formatted_%]]),ISNUMBER(data_to_clean[[#This Row],[workers]]),ISNUMBER(data_to_clean[[#This Row],[previous_workers]]),ISNUMBER(data_to_clean[[#This Row],[founded]]),ISNUMBER(data_to_clean[[#This Row],[yrs_on_list]]))</f>
        <v>1</v>
      </c>
    </row>
    <row r="2628" spans="1:17" x14ac:dyDescent="0.25">
      <c r="A2628">
        <v>2618</v>
      </c>
      <c r="B2628" t="s">
        <v>9674</v>
      </c>
      <c r="C2628" t="s">
        <v>80</v>
      </c>
      <c r="D2628" t="str">
        <f>VLOOKUP(data_to_clean[[#This Row],[state]],abbreviation_table[],2,FALSE)</f>
        <v>California</v>
      </c>
      <c r="E2628" t="s">
        <v>6421</v>
      </c>
      <c r="F2628" t="str">
        <f>TRIM(LEFT(data_to_clean[[#This Row],[revenue]],FIND(" ",data_to_clean[[#This Row],[revenue]])))</f>
        <v>37.7</v>
      </c>
      <c r="G2628" t="str">
        <f>RIGHT(data_to_clean[[#This Row],[revenue]],LEN(data_to_clean[[#This Row],[revenue]])-FIND(" ",data_to_clean[[#This Row],[revenue]]))</f>
        <v>Million</v>
      </c>
      <c r="H2628" s="7">
        <f>VALUE(IF(data_to_clean[[#This Row],[multiplicity]]="Million",_xlfn.CONCAT(SUBSTITUTE(data_to_clean[[#This Row],[number]],".",""),"00000"),_xlfn.CONCAT(SUBSTITUTE(data_to_clean[[#This Row],[number]],".",""),"00000000")))</f>
        <v>37700000</v>
      </c>
      <c r="I2628" t="s">
        <v>9676</v>
      </c>
      <c r="J2628">
        <f>ROUND(VALUE(SUBSTITUTE(data_to_clean[[#This Row],[growth_%]],".",",")),0)</f>
        <v>149</v>
      </c>
      <c r="K2628" t="s">
        <v>336</v>
      </c>
      <c r="L2628">
        <v>180</v>
      </c>
      <c r="M2628">
        <v>92</v>
      </c>
      <c r="N2628">
        <v>2013</v>
      </c>
      <c r="O2628">
        <v>3</v>
      </c>
      <c r="P2628" t="s">
        <v>7992</v>
      </c>
      <c r="Q2628" t="b">
        <f>AND(ISNUMBER(data_to_clean[[#This Row],[revenue_formatted]]),ISNUMBER(data_to_clean[[#This Row],[growth_formatted_%]]),ISNUMBER(data_to_clean[[#This Row],[workers]]),ISNUMBER(data_to_clean[[#This Row],[previous_workers]]),ISNUMBER(data_to_clean[[#This Row],[founded]]),ISNUMBER(data_to_clean[[#This Row],[yrs_on_list]]))</f>
        <v>1</v>
      </c>
    </row>
    <row r="2629" spans="1:17" x14ac:dyDescent="0.25">
      <c r="A2629">
        <v>2619</v>
      </c>
      <c r="B2629" t="s">
        <v>9677</v>
      </c>
      <c r="C2629" t="s">
        <v>105</v>
      </c>
      <c r="D2629" t="str">
        <f>VLOOKUP(data_to_clean[[#This Row],[state]],abbreviation_table[],2,FALSE)</f>
        <v>New York</v>
      </c>
      <c r="E2629" t="s">
        <v>485</v>
      </c>
      <c r="F2629" t="str">
        <f>TRIM(LEFT(data_to_clean[[#This Row],[revenue]],FIND(" ",data_to_clean[[#This Row],[revenue]])))</f>
        <v>4.5</v>
      </c>
      <c r="G2629" t="str">
        <f>RIGHT(data_to_clean[[#This Row],[revenue]],LEN(data_to_clean[[#This Row],[revenue]])-FIND(" ",data_to_clean[[#This Row],[revenue]]))</f>
        <v>Million</v>
      </c>
      <c r="H2629" s="7">
        <f>VALUE(IF(data_to_clean[[#This Row],[multiplicity]]="Million",_xlfn.CONCAT(SUBSTITUTE(data_to_clean[[#This Row],[number]],".",""),"00000"),_xlfn.CONCAT(SUBSTITUTE(data_to_clean[[#This Row],[number]],".",""),"00000000")))</f>
        <v>4500000</v>
      </c>
      <c r="I2629" t="s">
        <v>9679</v>
      </c>
      <c r="J2629">
        <f>ROUND(VALUE(SUBSTITUTE(data_to_clean[[#This Row],[growth_%]],".",",")),0)</f>
        <v>149</v>
      </c>
      <c r="K2629" t="s">
        <v>297</v>
      </c>
      <c r="L2629">
        <v>24</v>
      </c>
      <c r="M2629">
        <v>8</v>
      </c>
      <c r="N2629">
        <v>2012</v>
      </c>
      <c r="O2629">
        <v>1</v>
      </c>
      <c r="P2629" t="s">
        <v>108</v>
      </c>
      <c r="Q2629" t="b">
        <f>AND(ISNUMBER(data_to_clean[[#This Row],[revenue_formatted]]),ISNUMBER(data_to_clean[[#This Row],[growth_formatted_%]]),ISNUMBER(data_to_clean[[#This Row],[workers]]),ISNUMBER(data_to_clean[[#This Row],[previous_workers]]),ISNUMBER(data_to_clean[[#This Row],[founded]]),ISNUMBER(data_to_clean[[#This Row],[yrs_on_list]]))</f>
        <v>1</v>
      </c>
    </row>
    <row r="2630" spans="1:17" x14ac:dyDescent="0.25">
      <c r="A2630">
        <v>2620</v>
      </c>
      <c r="B2630" t="s">
        <v>9680</v>
      </c>
      <c r="C2630" t="s">
        <v>15</v>
      </c>
      <c r="D2630" t="str">
        <f>VLOOKUP(data_to_clean[[#This Row],[state]],abbreviation_table[],2,FALSE)</f>
        <v>Arizona</v>
      </c>
      <c r="E2630" t="s">
        <v>3615</v>
      </c>
      <c r="F2630" t="str">
        <f>TRIM(LEFT(data_to_clean[[#This Row],[revenue]],FIND(" ",data_to_clean[[#This Row],[revenue]])))</f>
        <v>15.7</v>
      </c>
      <c r="G2630" t="str">
        <f>RIGHT(data_to_clean[[#This Row],[revenue]],LEN(data_to_clean[[#This Row],[revenue]])-FIND(" ",data_to_clean[[#This Row],[revenue]]))</f>
        <v>Million</v>
      </c>
      <c r="H2630" s="7">
        <f>VALUE(IF(data_to_clean[[#This Row],[multiplicity]]="Million",_xlfn.CONCAT(SUBSTITUTE(data_to_clean[[#This Row],[number]],".",""),"00000"),_xlfn.CONCAT(SUBSTITUTE(data_to_clean[[#This Row],[number]],".",""),"00000000")))</f>
        <v>15700000</v>
      </c>
      <c r="I2630" t="s">
        <v>9682</v>
      </c>
      <c r="J2630">
        <f>ROUND(VALUE(SUBSTITUTE(data_to_clean[[#This Row],[growth_%]],".",",")),0)</f>
        <v>148</v>
      </c>
      <c r="K2630" t="s">
        <v>55</v>
      </c>
      <c r="L2630">
        <v>155</v>
      </c>
      <c r="M2630">
        <v>50</v>
      </c>
      <c r="N2630">
        <v>1982</v>
      </c>
      <c r="O2630">
        <v>2</v>
      </c>
      <c r="P2630" t="s">
        <v>19</v>
      </c>
      <c r="Q2630" t="b">
        <f>AND(ISNUMBER(data_to_clean[[#This Row],[revenue_formatted]]),ISNUMBER(data_to_clean[[#This Row],[growth_formatted_%]]),ISNUMBER(data_to_clean[[#This Row],[workers]]),ISNUMBER(data_to_clean[[#This Row],[previous_workers]]),ISNUMBER(data_to_clean[[#This Row],[founded]]),ISNUMBER(data_to_clean[[#This Row],[yrs_on_list]]))</f>
        <v>1</v>
      </c>
    </row>
    <row r="2631" spans="1:17" x14ac:dyDescent="0.25">
      <c r="A2631">
        <v>2621</v>
      </c>
      <c r="B2631" t="s">
        <v>9683</v>
      </c>
      <c r="C2631" t="s">
        <v>503</v>
      </c>
      <c r="D2631" t="str">
        <f>VLOOKUP(data_to_clean[[#This Row],[state]],abbreviation_table[],2,FALSE)</f>
        <v>Illinois</v>
      </c>
      <c r="E2631" t="s">
        <v>699</v>
      </c>
      <c r="F2631" t="str">
        <f>TRIM(LEFT(data_to_clean[[#This Row],[revenue]],FIND(" ",data_to_clean[[#This Row],[revenue]])))</f>
        <v>4</v>
      </c>
      <c r="G2631" t="str">
        <f>RIGHT(data_to_clean[[#This Row],[revenue]],LEN(data_to_clean[[#This Row],[revenue]])-FIND(" ",data_to_clean[[#This Row],[revenue]]))</f>
        <v>Million</v>
      </c>
      <c r="H2631" s="7">
        <f>VALUE(IF(data_to_clean[[#This Row],[multiplicity]]="Million",_xlfn.CONCAT(SUBSTITUTE(data_to_clean[[#This Row],[number]],".",""),"00000"),_xlfn.CONCAT(SUBSTITUTE(data_to_clean[[#This Row],[number]],".",""),"00000000")))</f>
        <v>400000</v>
      </c>
      <c r="I2631" t="s">
        <v>9685</v>
      </c>
      <c r="J2631">
        <f>ROUND(VALUE(SUBSTITUTE(data_to_clean[[#This Row],[growth_%]],".",",")),0)</f>
        <v>148</v>
      </c>
      <c r="K2631" t="s">
        <v>211</v>
      </c>
      <c r="L2631">
        <v>4</v>
      </c>
      <c r="M2631">
        <v>14</v>
      </c>
      <c r="N2631">
        <v>1989</v>
      </c>
      <c r="O2631">
        <v>1</v>
      </c>
      <c r="P2631" t="s">
        <v>9686</v>
      </c>
      <c r="Q2631" t="b">
        <f>AND(ISNUMBER(data_to_clean[[#This Row],[revenue_formatted]]),ISNUMBER(data_to_clean[[#This Row],[growth_formatted_%]]),ISNUMBER(data_to_clean[[#This Row],[workers]]),ISNUMBER(data_to_clean[[#This Row],[previous_workers]]),ISNUMBER(data_to_clean[[#This Row],[founded]]),ISNUMBER(data_to_clean[[#This Row],[yrs_on_list]]))</f>
        <v>1</v>
      </c>
    </row>
    <row r="2632" spans="1:17" x14ac:dyDescent="0.25">
      <c r="A2632">
        <v>2622</v>
      </c>
      <c r="B2632" t="s">
        <v>9687</v>
      </c>
      <c r="C2632" t="s">
        <v>166</v>
      </c>
      <c r="D2632" t="str">
        <f>VLOOKUP(data_to_clean[[#This Row],[state]],abbreviation_table[],2,FALSE)</f>
        <v>Utah</v>
      </c>
      <c r="E2632" t="s">
        <v>167</v>
      </c>
      <c r="F2632" t="str">
        <f>TRIM(LEFT(data_to_clean[[#This Row],[revenue]],FIND(" ",data_to_clean[[#This Row],[revenue]])))</f>
        <v>8.9</v>
      </c>
      <c r="G2632" t="str">
        <f>RIGHT(data_to_clean[[#This Row],[revenue]],LEN(data_to_clean[[#This Row],[revenue]])-FIND(" ",data_to_clean[[#This Row],[revenue]]))</f>
        <v>Million</v>
      </c>
      <c r="H2632" s="7">
        <f>VALUE(IF(data_to_clean[[#This Row],[multiplicity]]="Million",_xlfn.CONCAT(SUBSTITUTE(data_to_clean[[#This Row],[number]],".",""),"00000"),_xlfn.CONCAT(SUBSTITUTE(data_to_clean[[#This Row],[number]],".",""),"00000000")))</f>
        <v>8900000</v>
      </c>
      <c r="I2632" t="s">
        <v>9689</v>
      </c>
      <c r="J2632">
        <f>ROUND(VALUE(SUBSTITUTE(data_to_clean[[#This Row],[growth_%]],".",",")),0)</f>
        <v>148</v>
      </c>
      <c r="K2632" t="s">
        <v>40</v>
      </c>
      <c r="L2632">
        <v>41</v>
      </c>
      <c r="M2632">
        <v>9</v>
      </c>
      <c r="N2632">
        <v>2004</v>
      </c>
      <c r="O2632">
        <v>1</v>
      </c>
      <c r="P2632" t="s">
        <v>2572</v>
      </c>
      <c r="Q2632" t="b">
        <f>AND(ISNUMBER(data_to_clean[[#This Row],[revenue_formatted]]),ISNUMBER(data_to_clean[[#This Row],[growth_formatted_%]]),ISNUMBER(data_to_clean[[#This Row],[workers]]),ISNUMBER(data_to_clean[[#This Row],[previous_workers]]),ISNUMBER(data_to_clean[[#This Row],[founded]]),ISNUMBER(data_to_clean[[#This Row],[yrs_on_list]]))</f>
        <v>1</v>
      </c>
    </row>
    <row r="2633" spans="1:17" x14ac:dyDescent="0.25">
      <c r="A2633">
        <v>2623</v>
      </c>
      <c r="B2633" t="s">
        <v>9690</v>
      </c>
      <c r="C2633" t="s">
        <v>1999</v>
      </c>
      <c r="D2633" t="str">
        <f>VLOOKUP(data_to_clean[[#This Row],[state]],abbreviation_table[],2,FALSE)</f>
        <v>Oklahoma</v>
      </c>
      <c r="E2633" t="s">
        <v>3912</v>
      </c>
      <c r="F2633" t="str">
        <f>TRIM(LEFT(data_to_clean[[#This Row],[revenue]],FIND(" ",data_to_clean[[#This Row],[revenue]])))</f>
        <v>39.6</v>
      </c>
      <c r="G2633" t="str">
        <f>RIGHT(data_to_clean[[#This Row],[revenue]],LEN(data_to_clean[[#This Row],[revenue]])-FIND(" ",data_to_clean[[#This Row],[revenue]]))</f>
        <v>Million</v>
      </c>
      <c r="H2633" s="7">
        <f>VALUE(IF(data_to_clean[[#This Row],[multiplicity]]="Million",_xlfn.CONCAT(SUBSTITUTE(data_to_clean[[#This Row],[number]],".",""),"00000"),_xlfn.CONCAT(SUBSTITUTE(data_to_clean[[#This Row],[number]],".",""),"00000000")))</f>
        <v>39600000</v>
      </c>
      <c r="I2633" t="s">
        <v>9692</v>
      </c>
      <c r="J2633">
        <f>ROUND(VALUE(SUBSTITUTE(data_to_clean[[#This Row],[growth_%]],".",",")),0)</f>
        <v>148</v>
      </c>
      <c r="K2633" t="s">
        <v>40</v>
      </c>
      <c r="L2633">
        <v>300</v>
      </c>
      <c r="M2633">
        <v>65</v>
      </c>
      <c r="N2633">
        <v>1996</v>
      </c>
      <c r="O2633">
        <v>2</v>
      </c>
      <c r="P2633" t="s">
        <v>9693</v>
      </c>
      <c r="Q2633" t="b">
        <f>AND(ISNUMBER(data_to_clean[[#This Row],[revenue_formatted]]),ISNUMBER(data_to_clean[[#This Row],[growth_formatted_%]]),ISNUMBER(data_to_clean[[#This Row],[workers]]),ISNUMBER(data_to_clean[[#This Row],[previous_workers]]),ISNUMBER(data_to_clean[[#This Row],[founded]]),ISNUMBER(data_to_clean[[#This Row],[yrs_on_list]]))</f>
        <v>1</v>
      </c>
    </row>
    <row r="2634" spans="1:17" x14ac:dyDescent="0.25">
      <c r="A2634">
        <v>2624</v>
      </c>
      <c r="B2634" t="s">
        <v>9694</v>
      </c>
      <c r="C2634" t="s">
        <v>860</v>
      </c>
      <c r="D2634" t="str">
        <f>VLOOKUP(data_to_clean[[#This Row],[state]],abbreviation_table[],2,FALSE)</f>
        <v>Indiana</v>
      </c>
      <c r="E2634" t="s">
        <v>770</v>
      </c>
      <c r="F2634" t="str">
        <f>TRIM(LEFT(data_to_clean[[#This Row],[revenue]],FIND(" ",data_to_clean[[#This Row],[revenue]])))</f>
        <v>4.4</v>
      </c>
      <c r="G2634" t="str">
        <f>RIGHT(data_to_clean[[#This Row],[revenue]],LEN(data_to_clean[[#This Row],[revenue]])-FIND(" ",data_to_clean[[#This Row],[revenue]]))</f>
        <v>Million</v>
      </c>
      <c r="H2634" s="7">
        <f>VALUE(IF(data_to_clean[[#This Row],[multiplicity]]="Million",_xlfn.CONCAT(SUBSTITUTE(data_to_clean[[#This Row],[number]],".",""),"00000"),_xlfn.CONCAT(SUBSTITUTE(data_to_clean[[#This Row],[number]],".",""),"00000000")))</f>
        <v>4400000</v>
      </c>
      <c r="I2634" t="s">
        <v>9696</v>
      </c>
      <c r="J2634">
        <f>ROUND(VALUE(SUBSTITUTE(data_to_clean[[#This Row],[growth_%]],".",",")),0)</f>
        <v>148</v>
      </c>
      <c r="K2634" t="s">
        <v>107</v>
      </c>
      <c r="L2634">
        <v>35</v>
      </c>
      <c r="M2634">
        <v>26</v>
      </c>
      <c r="N2634">
        <v>2002</v>
      </c>
      <c r="O2634">
        <v>3</v>
      </c>
      <c r="P2634" t="s">
        <v>9697</v>
      </c>
      <c r="Q2634" t="b">
        <f>AND(ISNUMBER(data_to_clean[[#This Row],[revenue_formatted]]),ISNUMBER(data_to_clean[[#This Row],[growth_formatted_%]]),ISNUMBER(data_to_clean[[#This Row],[workers]]),ISNUMBER(data_to_clean[[#This Row],[previous_workers]]),ISNUMBER(data_to_clean[[#This Row],[founded]]),ISNUMBER(data_to_clean[[#This Row],[yrs_on_list]]))</f>
        <v>1</v>
      </c>
    </row>
    <row r="2635" spans="1:17" x14ac:dyDescent="0.25">
      <c r="A2635">
        <v>2625</v>
      </c>
      <c r="B2635" t="s">
        <v>9698</v>
      </c>
      <c r="C2635" t="s">
        <v>66</v>
      </c>
      <c r="D2635" t="str">
        <f>VLOOKUP(data_to_clean[[#This Row],[state]],abbreviation_table[],2,FALSE)</f>
        <v>Virginia</v>
      </c>
      <c r="E2635" t="s">
        <v>67</v>
      </c>
      <c r="F2635" t="str">
        <f>TRIM(LEFT(data_to_clean[[#This Row],[revenue]],FIND(" ",data_to_clean[[#This Row],[revenue]])))</f>
        <v>23.3</v>
      </c>
      <c r="G2635" t="str">
        <f>RIGHT(data_to_clean[[#This Row],[revenue]],LEN(data_to_clean[[#This Row],[revenue]])-FIND(" ",data_to_clean[[#This Row],[revenue]]))</f>
        <v>Million</v>
      </c>
      <c r="H2635" s="7">
        <f>VALUE(IF(data_to_clean[[#This Row],[multiplicity]]="Million",_xlfn.CONCAT(SUBSTITUTE(data_to_clean[[#This Row],[number]],".",""),"00000"),_xlfn.CONCAT(SUBSTITUTE(data_to_clean[[#This Row],[number]],".",""),"00000000")))</f>
        <v>23300000</v>
      </c>
      <c r="I2635" t="s">
        <v>9700</v>
      </c>
      <c r="J2635">
        <f>ROUND(VALUE(SUBSTITUTE(data_to_clean[[#This Row],[growth_%]],".",",")),0)</f>
        <v>148</v>
      </c>
      <c r="K2635" t="s">
        <v>289</v>
      </c>
      <c r="L2635">
        <v>124</v>
      </c>
      <c r="M2635">
        <v>90</v>
      </c>
      <c r="N2635">
        <v>2011</v>
      </c>
      <c r="O2635">
        <v>2</v>
      </c>
      <c r="P2635" t="s">
        <v>396</v>
      </c>
      <c r="Q2635" t="b">
        <f>AND(ISNUMBER(data_to_clean[[#This Row],[revenue_formatted]]),ISNUMBER(data_to_clean[[#This Row],[growth_formatted_%]]),ISNUMBER(data_to_clean[[#This Row],[workers]]),ISNUMBER(data_to_clean[[#This Row],[previous_workers]]),ISNUMBER(data_to_clean[[#This Row],[founded]]),ISNUMBER(data_to_clean[[#This Row],[yrs_on_list]]))</f>
        <v>1</v>
      </c>
    </row>
    <row r="2636" spans="1:17" x14ac:dyDescent="0.25">
      <c r="A2636">
        <v>2626</v>
      </c>
      <c r="B2636" t="s">
        <v>9701</v>
      </c>
      <c r="C2636" t="s">
        <v>74</v>
      </c>
      <c r="D2636" t="str">
        <f>VLOOKUP(data_to_clean[[#This Row],[state]],abbreviation_table[],2,FALSE)</f>
        <v>Ohio</v>
      </c>
      <c r="E2636" t="s">
        <v>993</v>
      </c>
      <c r="F2636" t="str">
        <f>TRIM(LEFT(data_to_clean[[#This Row],[revenue]],FIND(" ",data_to_clean[[#This Row],[revenue]])))</f>
        <v>2.3</v>
      </c>
      <c r="G2636" t="str">
        <f>RIGHT(data_to_clean[[#This Row],[revenue]],LEN(data_to_clean[[#This Row],[revenue]])-FIND(" ",data_to_clean[[#This Row],[revenue]]))</f>
        <v>Million</v>
      </c>
      <c r="H2636" s="7">
        <f>VALUE(IF(data_to_clean[[#This Row],[multiplicity]]="Million",_xlfn.CONCAT(SUBSTITUTE(data_to_clean[[#This Row],[number]],".",""),"00000"),_xlfn.CONCAT(SUBSTITUTE(data_to_clean[[#This Row],[number]],".",""),"00000000")))</f>
        <v>2300000</v>
      </c>
      <c r="I2636" t="s">
        <v>9703</v>
      </c>
      <c r="J2636">
        <f>ROUND(VALUE(SUBSTITUTE(data_to_clean[[#This Row],[growth_%]],".",",")),0)</f>
        <v>148</v>
      </c>
      <c r="K2636" t="s">
        <v>107</v>
      </c>
      <c r="L2636">
        <v>30</v>
      </c>
      <c r="M2636">
        <v>20</v>
      </c>
      <c r="N2636">
        <v>2014</v>
      </c>
      <c r="O2636">
        <v>1</v>
      </c>
      <c r="P2636" t="s">
        <v>9704</v>
      </c>
      <c r="Q2636" t="b">
        <f>AND(ISNUMBER(data_to_clean[[#This Row],[revenue_formatted]]),ISNUMBER(data_to_clean[[#This Row],[growth_formatted_%]]),ISNUMBER(data_to_clean[[#This Row],[workers]]),ISNUMBER(data_to_clean[[#This Row],[previous_workers]]),ISNUMBER(data_to_clean[[#This Row],[founded]]),ISNUMBER(data_to_clean[[#This Row],[yrs_on_list]]))</f>
        <v>1</v>
      </c>
    </row>
    <row r="2637" spans="1:17" x14ac:dyDescent="0.25">
      <c r="A2637">
        <v>2627</v>
      </c>
      <c r="B2637" t="s">
        <v>9705</v>
      </c>
      <c r="C2637" t="s">
        <v>1768</v>
      </c>
      <c r="D2637" t="str">
        <f>VLOOKUP(data_to_clean[[#This Row],[state]],abbreviation_table[],2,FALSE)</f>
        <v>Oregon</v>
      </c>
      <c r="E2637" t="s">
        <v>1612</v>
      </c>
      <c r="F2637" t="str">
        <f>TRIM(LEFT(data_to_clean[[#This Row],[revenue]],FIND(" ",data_to_clean[[#This Row],[revenue]])))</f>
        <v>5.9</v>
      </c>
      <c r="G2637" t="str">
        <f>RIGHT(data_to_clean[[#This Row],[revenue]],LEN(data_to_clean[[#This Row],[revenue]])-FIND(" ",data_to_clean[[#This Row],[revenue]]))</f>
        <v>Million</v>
      </c>
      <c r="H2637" s="7">
        <f>VALUE(IF(data_to_clean[[#This Row],[multiplicity]]="Million",_xlfn.CONCAT(SUBSTITUTE(data_to_clean[[#This Row],[number]],".",""),"00000"),_xlfn.CONCAT(SUBSTITUTE(data_to_clean[[#This Row],[number]],".",""),"00000000")))</f>
        <v>5900000</v>
      </c>
      <c r="I2637" t="s">
        <v>9707</v>
      </c>
      <c r="J2637">
        <f>ROUND(VALUE(SUBSTITUTE(data_to_clean[[#This Row],[growth_%]],".",",")),0)</f>
        <v>148</v>
      </c>
      <c r="K2637" t="s">
        <v>336</v>
      </c>
      <c r="L2637">
        <v>24</v>
      </c>
      <c r="M2637">
        <v>12</v>
      </c>
      <c r="N2637">
        <v>2009</v>
      </c>
      <c r="O2637">
        <v>1</v>
      </c>
      <c r="P2637" t="s">
        <v>9708</v>
      </c>
      <c r="Q2637" t="b">
        <f>AND(ISNUMBER(data_to_clean[[#This Row],[revenue_formatted]]),ISNUMBER(data_to_clean[[#This Row],[growth_formatted_%]]),ISNUMBER(data_to_clean[[#This Row],[workers]]),ISNUMBER(data_to_clean[[#This Row],[previous_workers]]),ISNUMBER(data_to_clean[[#This Row],[founded]]),ISNUMBER(data_to_clean[[#This Row],[yrs_on_list]]))</f>
        <v>1</v>
      </c>
    </row>
    <row r="2638" spans="1:17" x14ac:dyDescent="0.25">
      <c r="A2638">
        <v>2628</v>
      </c>
      <c r="B2638" t="s">
        <v>9709</v>
      </c>
      <c r="C2638" t="s">
        <v>22</v>
      </c>
      <c r="D2638" t="str">
        <f>VLOOKUP(data_to_clean[[#This Row],[state]],abbreviation_table[],2,FALSE)</f>
        <v>Tennessee</v>
      </c>
      <c r="E2638" t="s">
        <v>3392</v>
      </c>
      <c r="F2638" t="str">
        <f>TRIM(LEFT(data_to_clean[[#This Row],[revenue]],FIND(" ",data_to_clean[[#This Row],[revenue]])))</f>
        <v>12.2</v>
      </c>
      <c r="G2638" t="str">
        <f>RIGHT(data_to_clean[[#This Row],[revenue]],LEN(data_to_clean[[#This Row],[revenue]])-FIND(" ",data_to_clean[[#This Row],[revenue]]))</f>
        <v>Million</v>
      </c>
      <c r="H2638" s="7">
        <f>VALUE(IF(data_to_clean[[#This Row],[multiplicity]]="Million",_xlfn.CONCAT(SUBSTITUTE(data_to_clean[[#This Row],[number]],".",""),"00000"),_xlfn.CONCAT(SUBSTITUTE(data_to_clean[[#This Row],[number]],".",""),"00000000")))</f>
        <v>12200000</v>
      </c>
      <c r="I2638" t="s">
        <v>9711</v>
      </c>
      <c r="J2638">
        <f>ROUND(VALUE(SUBSTITUTE(data_to_clean[[#This Row],[growth_%]],".",",")),0)</f>
        <v>148</v>
      </c>
      <c r="K2638" t="s">
        <v>233</v>
      </c>
      <c r="L2638">
        <v>16</v>
      </c>
      <c r="M2638">
        <v>7</v>
      </c>
      <c r="N2638">
        <v>1997</v>
      </c>
      <c r="O2638">
        <v>1</v>
      </c>
      <c r="P2638" t="s">
        <v>7292</v>
      </c>
      <c r="Q2638" t="b">
        <f>AND(ISNUMBER(data_to_clean[[#This Row],[revenue_formatted]]),ISNUMBER(data_to_clean[[#This Row],[growth_formatted_%]]),ISNUMBER(data_to_clean[[#This Row],[workers]]),ISNUMBER(data_to_clean[[#This Row],[previous_workers]]),ISNUMBER(data_to_clean[[#This Row],[founded]]),ISNUMBER(data_to_clean[[#This Row],[yrs_on_list]]))</f>
        <v>1</v>
      </c>
    </row>
    <row r="2639" spans="1:17" x14ac:dyDescent="0.25">
      <c r="A2639">
        <v>2629</v>
      </c>
      <c r="B2639" t="s">
        <v>9712</v>
      </c>
      <c r="C2639" t="s">
        <v>141</v>
      </c>
      <c r="D2639" t="str">
        <f>VLOOKUP(data_to_clean[[#This Row],[state]],abbreviation_table[],2,FALSE)</f>
        <v>Kentucky</v>
      </c>
      <c r="E2639" t="s">
        <v>9714</v>
      </c>
      <c r="F2639" t="str">
        <f>TRIM(LEFT(data_to_clean[[#This Row],[revenue]],FIND(" ",data_to_clean[[#This Row],[revenue]])))</f>
        <v>733.7</v>
      </c>
      <c r="G2639" t="str">
        <f>RIGHT(data_to_clean[[#This Row],[revenue]],LEN(data_to_clean[[#This Row],[revenue]])-FIND(" ",data_to_clean[[#This Row],[revenue]]))</f>
        <v>Million</v>
      </c>
      <c r="H2639" s="7">
        <f>VALUE(IF(data_to_clean[[#This Row],[multiplicity]]="Million",_xlfn.CONCAT(SUBSTITUTE(data_to_clean[[#This Row],[number]],".",""),"00000"),_xlfn.CONCAT(SUBSTITUTE(data_to_clean[[#This Row],[number]],".",""),"00000000")))</f>
        <v>733700000</v>
      </c>
      <c r="I2639" t="s">
        <v>9715</v>
      </c>
      <c r="J2639">
        <f>ROUND(VALUE(SUBSTITUTE(data_to_clean[[#This Row],[growth_%]],".",",")),0)</f>
        <v>148</v>
      </c>
      <c r="K2639" t="s">
        <v>1041</v>
      </c>
      <c r="L2639">
        <v>1500</v>
      </c>
      <c r="M2639">
        <v>500</v>
      </c>
      <c r="N2639">
        <v>1999</v>
      </c>
      <c r="O2639">
        <v>1</v>
      </c>
      <c r="P2639" t="s">
        <v>9716</v>
      </c>
      <c r="Q2639" t="b">
        <f>AND(ISNUMBER(data_to_clean[[#This Row],[revenue_formatted]]),ISNUMBER(data_to_clean[[#This Row],[growth_formatted_%]]),ISNUMBER(data_to_clean[[#This Row],[workers]]),ISNUMBER(data_to_clean[[#This Row],[previous_workers]]),ISNUMBER(data_to_clean[[#This Row],[founded]]),ISNUMBER(data_to_clean[[#This Row],[yrs_on_list]]))</f>
        <v>1</v>
      </c>
    </row>
    <row r="2640" spans="1:17" x14ac:dyDescent="0.25">
      <c r="A2640">
        <v>2630</v>
      </c>
      <c r="B2640" t="s">
        <v>9717</v>
      </c>
      <c r="C2640" t="s">
        <v>52</v>
      </c>
      <c r="D2640" t="str">
        <f>VLOOKUP(data_to_clean[[#This Row],[state]],abbreviation_table[],2,FALSE)</f>
        <v>Florida</v>
      </c>
      <c r="E2640" t="s">
        <v>209</v>
      </c>
      <c r="F2640" t="str">
        <f>TRIM(LEFT(data_to_clean[[#This Row],[revenue]],FIND(" ",data_to_clean[[#This Row],[revenue]])))</f>
        <v>7.2</v>
      </c>
      <c r="G2640" t="str">
        <f>RIGHT(data_to_clean[[#This Row],[revenue]],LEN(data_to_clean[[#This Row],[revenue]])-FIND(" ",data_to_clean[[#This Row],[revenue]]))</f>
        <v>Million</v>
      </c>
      <c r="H2640" s="7">
        <f>VALUE(IF(data_to_clean[[#This Row],[multiplicity]]="Million",_xlfn.CONCAT(SUBSTITUTE(data_to_clean[[#This Row],[number]],".",""),"00000"),_xlfn.CONCAT(SUBSTITUTE(data_to_clean[[#This Row],[number]],".",""),"00000000")))</f>
        <v>7200000</v>
      </c>
      <c r="I2640" t="s">
        <v>9719</v>
      </c>
      <c r="J2640">
        <f>ROUND(VALUE(SUBSTITUTE(data_to_clean[[#This Row],[growth_%]],".",",")),0)</f>
        <v>148</v>
      </c>
      <c r="K2640" t="s">
        <v>336</v>
      </c>
      <c r="L2640">
        <v>24</v>
      </c>
      <c r="M2640">
        <v>10</v>
      </c>
      <c r="N2640">
        <v>2001</v>
      </c>
      <c r="O2640">
        <v>5</v>
      </c>
      <c r="P2640" t="s">
        <v>56</v>
      </c>
      <c r="Q2640" t="b">
        <f>AND(ISNUMBER(data_to_clean[[#This Row],[revenue_formatted]]),ISNUMBER(data_to_clean[[#This Row],[growth_formatted_%]]),ISNUMBER(data_to_clean[[#This Row],[workers]]),ISNUMBER(data_to_clean[[#This Row],[previous_workers]]),ISNUMBER(data_to_clean[[#This Row],[founded]]),ISNUMBER(data_to_clean[[#This Row],[yrs_on_list]]))</f>
        <v>1</v>
      </c>
    </row>
    <row r="2641" spans="1:17" x14ac:dyDescent="0.25">
      <c r="A2641">
        <v>2631</v>
      </c>
      <c r="B2641" t="s">
        <v>9720</v>
      </c>
      <c r="C2641" t="s">
        <v>22</v>
      </c>
      <c r="D2641" t="str">
        <f>VLOOKUP(data_to_clean[[#This Row],[state]],abbreviation_table[],2,FALSE)</f>
        <v>Tennessee</v>
      </c>
      <c r="E2641" t="s">
        <v>130</v>
      </c>
      <c r="F2641" t="str">
        <f>TRIM(LEFT(data_to_clean[[#This Row],[revenue]],FIND(" ",data_to_clean[[#This Row],[revenue]])))</f>
        <v>24.4</v>
      </c>
      <c r="G2641" t="str">
        <f>RIGHT(data_to_clean[[#This Row],[revenue]],LEN(data_to_clean[[#This Row],[revenue]])-FIND(" ",data_to_clean[[#This Row],[revenue]]))</f>
        <v>Million</v>
      </c>
      <c r="H2641" s="7">
        <f>VALUE(IF(data_to_clean[[#This Row],[multiplicity]]="Million",_xlfn.CONCAT(SUBSTITUTE(data_to_clean[[#This Row],[number]],".",""),"00000"),_xlfn.CONCAT(SUBSTITUTE(data_to_clean[[#This Row],[number]],".",""),"00000000")))</f>
        <v>24400000</v>
      </c>
      <c r="I2641" t="s">
        <v>9722</v>
      </c>
      <c r="J2641">
        <f>ROUND(VALUE(SUBSTITUTE(data_to_clean[[#This Row],[growth_%]],".",",")),0)</f>
        <v>148</v>
      </c>
      <c r="K2641" t="s">
        <v>329</v>
      </c>
      <c r="L2641">
        <v>235</v>
      </c>
      <c r="M2641">
        <v>102</v>
      </c>
      <c r="N2641">
        <v>2000</v>
      </c>
      <c r="O2641">
        <v>6</v>
      </c>
      <c r="P2641" t="s">
        <v>5979</v>
      </c>
      <c r="Q2641" t="b">
        <f>AND(ISNUMBER(data_to_clean[[#This Row],[revenue_formatted]]),ISNUMBER(data_to_clean[[#This Row],[growth_formatted_%]]),ISNUMBER(data_to_clean[[#This Row],[workers]]),ISNUMBER(data_to_clean[[#This Row],[previous_workers]]),ISNUMBER(data_to_clean[[#This Row],[founded]]),ISNUMBER(data_to_clean[[#This Row],[yrs_on_list]]))</f>
        <v>1</v>
      </c>
    </row>
    <row r="2642" spans="1:17" x14ac:dyDescent="0.25">
      <c r="A2642">
        <v>2632</v>
      </c>
      <c r="B2642" t="s">
        <v>9723</v>
      </c>
      <c r="C2642" t="s">
        <v>80</v>
      </c>
      <c r="D2642" t="str">
        <f>VLOOKUP(data_to_clean[[#This Row],[state]],abbreviation_table[],2,FALSE)</f>
        <v>California</v>
      </c>
      <c r="E2642" t="s">
        <v>9725</v>
      </c>
      <c r="F2642" t="str">
        <f>TRIM(LEFT(data_to_clean[[#This Row],[revenue]],FIND(" ",data_to_clean[[#This Row],[revenue]])))</f>
        <v>68.4</v>
      </c>
      <c r="G2642" t="str">
        <f>RIGHT(data_to_clean[[#This Row],[revenue]],LEN(data_to_clean[[#This Row],[revenue]])-FIND(" ",data_to_clean[[#This Row],[revenue]]))</f>
        <v>Million</v>
      </c>
      <c r="H2642" s="7">
        <f>VALUE(IF(data_to_clean[[#This Row],[multiplicity]]="Million",_xlfn.CONCAT(SUBSTITUTE(data_to_clean[[#This Row],[number]],".",""),"00000"),_xlfn.CONCAT(SUBSTITUTE(data_to_clean[[#This Row],[number]],".",""),"00000000")))</f>
        <v>68400000</v>
      </c>
      <c r="I2642" t="s">
        <v>9726</v>
      </c>
      <c r="J2642">
        <f>ROUND(VALUE(SUBSTITUTE(data_to_clean[[#This Row],[growth_%]],".",",")),0)</f>
        <v>148</v>
      </c>
      <c r="K2642" t="s">
        <v>297</v>
      </c>
      <c r="L2642">
        <v>1500</v>
      </c>
      <c r="M2642">
        <v>1500</v>
      </c>
      <c r="N2642">
        <v>2011</v>
      </c>
      <c r="O2642">
        <v>4</v>
      </c>
      <c r="P2642" t="s">
        <v>80</v>
      </c>
      <c r="Q2642" t="b">
        <f>AND(ISNUMBER(data_to_clean[[#This Row],[revenue_formatted]]),ISNUMBER(data_to_clean[[#This Row],[growth_formatted_%]]),ISNUMBER(data_to_clean[[#This Row],[workers]]),ISNUMBER(data_to_clean[[#This Row],[previous_workers]]),ISNUMBER(data_to_clean[[#This Row],[founded]]),ISNUMBER(data_to_clean[[#This Row],[yrs_on_list]]))</f>
        <v>1</v>
      </c>
    </row>
    <row r="2643" spans="1:17" x14ac:dyDescent="0.25">
      <c r="A2643">
        <v>2633</v>
      </c>
      <c r="B2643" t="s">
        <v>9727</v>
      </c>
      <c r="C2643" t="s">
        <v>503</v>
      </c>
      <c r="D2643" t="str">
        <f>VLOOKUP(data_to_clean[[#This Row],[state]],abbreviation_table[],2,FALSE)</f>
        <v>Illinois</v>
      </c>
      <c r="E2643" t="s">
        <v>81</v>
      </c>
      <c r="F2643" t="str">
        <f>TRIM(LEFT(data_to_clean[[#This Row],[revenue]],FIND(" ",data_to_clean[[#This Row],[revenue]])))</f>
        <v>21.4</v>
      </c>
      <c r="G2643" t="str">
        <f>RIGHT(data_to_clean[[#This Row],[revenue]],LEN(data_to_clean[[#This Row],[revenue]])-FIND(" ",data_to_clean[[#This Row],[revenue]]))</f>
        <v>Million</v>
      </c>
      <c r="H2643" s="7">
        <f>VALUE(IF(data_to_clean[[#This Row],[multiplicity]]="Million",_xlfn.CONCAT(SUBSTITUTE(data_to_clean[[#This Row],[number]],".",""),"00000"),_xlfn.CONCAT(SUBSTITUTE(data_to_clean[[#This Row],[number]],".",""),"00000000")))</f>
        <v>21400000</v>
      </c>
      <c r="I2643" t="s">
        <v>9729</v>
      </c>
      <c r="J2643">
        <f>ROUND(VALUE(SUBSTITUTE(data_to_clean[[#This Row],[growth_%]],".",",")),0)</f>
        <v>148</v>
      </c>
      <c r="K2643" t="s">
        <v>48</v>
      </c>
      <c r="L2643">
        <v>29</v>
      </c>
      <c r="M2643">
        <v>7</v>
      </c>
      <c r="N2643">
        <v>2007</v>
      </c>
      <c r="O2643">
        <v>5</v>
      </c>
      <c r="P2643" t="s">
        <v>9730</v>
      </c>
      <c r="Q2643" t="b">
        <f>AND(ISNUMBER(data_to_clean[[#This Row],[revenue_formatted]]),ISNUMBER(data_to_clean[[#This Row],[growth_formatted_%]]),ISNUMBER(data_to_clean[[#This Row],[workers]]),ISNUMBER(data_to_clean[[#This Row],[previous_workers]]),ISNUMBER(data_to_clean[[#This Row],[founded]]),ISNUMBER(data_to_clean[[#This Row],[yrs_on_list]]))</f>
        <v>1</v>
      </c>
    </row>
    <row r="2644" spans="1:17" x14ac:dyDescent="0.25">
      <c r="A2644">
        <v>2634</v>
      </c>
      <c r="B2644" t="s">
        <v>9731</v>
      </c>
      <c r="C2644" t="s">
        <v>341</v>
      </c>
      <c r="D2644" t="str">
        <f>VLOOKUP(data_to_clean[[#This Row],[state]],abbreviation_table[],2,FALSE)</f>
        <v>Massachusetts</v>
      </c>
      <c r="E2644" t="s">
        <v>1473</v>
      </c>
      <c r="F2644" t="str">
        <f>TRIM(LEFT(data_to_clean[[#This Row],[revenue]],FIND(" ",data_to_clean[[#This Row],[revenue]])))</f>
        <v>5</v>
      </c>
      <c r="G2644" t="str">
        <f>RIGHT(data_to_clean[[#This Row],[revenue]],LEN(data_to_clean[[#This Row],[revenue]])-FIND(" ",data_to_clean[[#This Row],[revenue]]))</f>
        <v>Million</v>
      </c>
      <c r="H2644" s="7">
        <f>VALUE(IF(data_to_clean[[#This Row],[multiplicity]]="Million",_xlfn.CONCAT(SUBSTITUTE(data_to_clean[[#This Row],[number]],".",""),"00000"),_xlfn.CONCAT(SUBSTITUTE(data_to_clean[[#This Row],[number]],".",""),"00000000")))</f>
        <v>500000</v>
      </c>
      <c r="I2644" t="s">
        <v>9733</v>
      </c>
      <c r="J2644">
        <f>ROUND(VALUE(SUBSTITUTE(data_to_clean[[#This Row],[growth_%]],".",",")),0)</f>
        <v>148</v>
      </c>
      <c r="K2644" t="s">
        <v>107</v>
      </c>
      <c r="L2644">
        <v>65</v>
      </c>
      <c r="M2644">
        <v>30</v>
      </c>
      <c r="N2644">
        <v>2008</v>
      </c>
      <c r="O2644">
        <v>4</v>
      </c>
      <c r="P2644" t="s">
        <v>344</v>
      </c>
      <c r="Q2644" t="b">
        <f>AND(ISNUMBER(data_to_clean[[#This Row],[revenue_formatted]]),ISNUMBER(data_to_clean[[#This Row],[growth_formatted_%]]),ISNUMBER(data_to_clean[[#This Row],[workers]]),ISNUMBER(data_to_clean[[#This Row],[previous_workers]]),ISNUMBER(data_to_clean[[#This Row],[founded]]),ISNUMBER(data_to_clean[[#This Row],[yrs_on_list]]))</f>
        <v>1</v>
      </c>
    </row>
    <row r="2645" spans="1:17" x14ac:dyDescent="0.25">
      <c r="A2645">
        <v>2635</v>
      </c>
      <c r="B2645" t="s">
        <v>9734</v>
      </c>
      <c r="C2645" t="s">
        <v>80</v>
      </c>
      <c r="D2645" t="str">
        <f>VLOOKUP(data_to_clean[[#This Row],[state]],abbreviation_table[],2,FALSE)</f>
        <v>California</v>
      </c>
      <c r="E2645" t="s">
        <v>1152</v>
      </c>
      <c r="F2645" t="str">
        <f>TRIM(LEFT(data_to_clean[[#This Row],[revenue]],FIND(" ",data_to_clean[[#This Row],[revenue]])))</f>
        <v>2.1</v>
      </c>
      <c r="G2645" t="str">
        <f>RIGHT(data_to_clean[[#This Row],[revenue]],LEN(data_to_clean[[#This Row],[revenue]])-FIND(" ",data_to_clean[[#This Row],[revenue]]))</f>
        <v>Million</v>
      </c>
      <c r="H2645" s="7">
        <f>VALUE(IF(data_to_clean[[#This Row],[multiplicity]]="Million",_xlfn.CONCAT(SUBSTITUTE(data_to_clean[[#This Row],[number]],".",""),"00000"),_xlfn.CONCAT(SUBSTITUTE(data_to_clean[[#This Row],[number]],".",""),"00000000")))</f>
        <v>2100000</v>
      </c>
      <c r="I2645" t="s">
        <v>9736</v>
      </c>
      <c r="J2645">
        <f>ROUND(VALUE(SUBSTITUTE(data_to_clean[[#This Row],[growth_%]],".",",")),0)</f>
        <v>148</v>
      </c>
      <c r="K2645" t="s">
        <v>107</v>
      </c>
      <c r="L2645">
        <v>5</v>
      </c>
      <c r="M2645">
        <v>3</v>
      </c>
      <c r="N2645">
        <v>2009</v>
      </c>
      <c r="O2645">
        <v>1</v>
      </c>
      <c r="P2645" t="s">
        <v>632</v>
      </c>
      <c r="Q2645" t="b">
        <f>AND(ISNUMBER(data_to_clean[[#This Row],[revenue_formatted]]),ISNUMBER(data_to_clean[[#This Row],[growth_formatted_%]]),ISNUMBER(data_to_clean[[#This Row],[workers]]),ISNUMBER(data_to_clean[[#This Row],[previous_workers]]),ISNUMBER(data_to_clean[[#This Row],[founded]]),ISNUMBER(data_to_clean[[#This Row],[yrs_on_list]]))</f>
        <v>1</v>
      </c>
    </row>
    <row r="2646" spans="1:17" x14ac:dyDescent="0.25">
      <c r="A2646">
        <v>2636</v>
      </c>
      <c r="B2646" t="s">
        <v>9737</v>
      </c>
      <c r="C2646" t="s">
        <v>105</v>
      </c>
      <c r="D2646" t="str">
        <f>VLOOKUP(data_to_clean[[#This Row],[state]],abbreviation_table[],2,FALSE)</f>
        <v>New York</v>
      </c>
      <c r="E2646" t="s">
        <v>4632</v>
      </c>
      <c r="F2646" t="str">
        <f>TRIM(LEFT(data_to_clean[[#This Row],[revenue]],FIND(" ",data_to_clean[[#This Row],[revenue]])))</f>
        <v>20.1</v>
      </c>
      <c r="G2646" t="str">
        <f>RIGHT(data_to_clean[[#This Row],[revenue]],LEN(data_to_clean[[#This Row],[revenue]])-FIND(" ",data_to_clean[[#This Row],[revenue]]))</f>
        <v>Million</v>
      </c>
      <c r="H2646" s="7">
        <f>VALUE(IF(data_to_clean[[#This Row],[multiplicity]]="Million",_xlfn.CONCAT(SUBSTITUTE(data_to_clean[[#This Row],[number]],".",""),"00000"),_xlfn.CONCAT(SUBSTITUTE(data_to_clean[[#This Row],[number]],".",""),"00000000")))</f>
        <v>20100000</v>
      </c>
      <c r="I2646" t="s">
        <v>9739</v>
      </c>
      <c r="J2646">
        <f>ROUND(VALUE(SUBSTITUTE(data_to_clean[[#This Row],[growth_%]],".",",")),0)</f>
        <v>148</v>
      </c>
      <c r="K2646" t="s">
        <v>40</v>
      </c>
      <c r="L2646">
        <v>23</v>
      </c>
      <c r="M2646">
        <v>7</v>
      </c>
      <c r="N2646">
        <v>2014</v>
      </c>
      <c r="O2646">
        <v>2</v>
      </c>
      <c r="P2646" t="s">
        <v>108</v>
      </c>
      <c r="Q2646" t="b">
        <f>AND(ISNUMBER(data_to_clean[[#This Row],[revenue_formatted]]),ISNUMBER(data_to_clean[[#This Row],[growth_formatted_%]]),ISNUMBER(data_to_clean[[#This Row],[workers]]),ISNUMBER(data_to_clean[[#This Row],[previous_workers]]),ISNUMBER(data_to_clean[[#This Row],[founded]]),ISNUMBER(data_to_clean[[#This Row],[yrs_on_list]]))</f>
        <v>1</v>
      </c>
    </row>
    <row r="2647" spans="1:17" x14ac:dyDescent="0.25">
      <c r="A2647">
        <v>2637</v>
      </c>
      <c r="B2647" t="s">
        <v>9740</v>
      </c>
      <c r="C2647" t="s">
        <v>333</v>
      </c>
      <c r="D2647" t="str">
        <f>VLOOKUP(data_to_clean[[#This Row],[state]],abbreviation_table[],2,FALSE)</f>
        <v>Alabama</v>
      </c>
      <c r="E2647" t="s">
        <v>1535</v>
      </c>
      <c r="F2647" t="str">
        <f>TRIM(LEFT(data_to_clean[[#This Row],[revenue]],FIND(" ",data_to_clean[[#This Row],[revenue]])))</f>
        <v>6</v>
      </c>
      <c r="G2647" t="str">
        <f>RIGHT(data_to_clean[[#This Row],[revenue]],LEN(data_to_clean[[#This Row],[revenue]])-FIND(" ",data_to_clean[[#This Row],[revenue]]))</f>
        <v>Million</v>
      </c>
      <c r="H2647" s="7">
        <f>VALUE(IF(data_to_clean[[#This Row],[multiplicity]]="Million",_xlfn.CONCAT(SUBSTITUTE(data_to_clean[[#This Row],[number]],".",""),"00000"),_xlfn.CONCAT(SUBSTITUTE(data_to_clean[[#This Row],[number]],".",""),"00000000")))</f>
        <v>600000</v>
      </c>
      <c r="I2647" t="s">
        <v>9742</v>
      </c>
      <c r="J2647">
        <f>ROUND(VALUE(SUBSTITUTE(data_to_clean[[#This Row],[growth_%]],".",",")),0)</f>
        <v>148</v>
      </c>
      <c r="K2647" t="s">
        <v>233</v>
      </c>
      <c r="L2647">
        <v>32</v>
      </c>
      <c r="M2647">
        <v>12</v>
      </c>
      <c r="N2647">
        <v>2011</v>
      </c>
      <c r="O2647">
        <v>1</v>
      </c>
      <c r="P2647" t="s">
        <v>9743</v>
      </c>
      <c r="Q2647" t="b">
        <f>AND(ISNUMBER(data_to_clean[[#This Row],[revenue_formatted]]),ISNUMBER(data_to_clean[[#This Row],[growth_formatted_%]]),ISNUMBER(data_to_clean[[#This Row],[workers]]),ISNUMBER(data_to_clean[[#This Row],[previous_workers]]),ISNUMBER(data_to_clean[[#This Row],[founded]]),ISNUMBER(data_to_clean[[#This Row],[yrs_on_list]]))</f>
        <v>1</v>
      </c>
    </row>
    <row r="2648" spans="1:17" x14ac:dyDescent="0.25">
      <c r="A2648">
        <v>2638</v>
      </c>
      <c r="B2648" t="s">
        <v>9744</v>
      </c>
      <c r="C2648" t="s">
        <v>503</v>
      </c>
      <c r="D2648" t="str">
        <f>VLOOKUP(data_to_clean[[#This Row],[state]],abbreviation_table[],2,FALSE)</f>
        <v>Illinois</v>
      </c>
      <c r="E2648" t="s">
        <v>445</v>
      </c>
      <c r="F2648" t="str">
        <f>TRIM(LEFT(data_to_clean[[#This Row],[revenue]],FIND(" ",data_to_clean[[#This Row],[revenue]])))</f>
        <v>4.3</v>
      </c>
      <c r="G2648" t="str">
        <f>RIGHT(data_to_clean[[#This Row],[revenue]],LEN(data_to_clean[[#This Row],[revenue]])-FIND(" ",data_to_clean[[#This Row],[revenue]]))</f>
        <v>Million</v>
      </c>
      <c r="H2648" s="7">
        <f>VALUE(IF(data_to_clean[[#This Row],[multiplicity]]="Million",_xlfn.CONCAT(SUBSTITUTE(data_to_clean[[#This Row],[number]],".",""),"00000"),_xlfn.CONCAT(SUBSTITUTE(data_to_clean[[#This Row],[number]],".",""),"00000000")))</f>
        <v>4300000</v>
      </c>
      <c r="I2648" t="s">
        <v>9746</v>
      </c>
      <c r="J2648">
        <f>ROUND(VALUE(SUBSTITUTE(data_to_clean[[#This Row],[growth_%]],".",",")),0)</f>
        <v>148</v>
      </c>
      <c r="K2648" t="s">
        <v>156</v>
      </c>
      <c r="L2648">
        <v>13</v>
      </c>
      <c r="M2648">
        <v>6</v>
      </c>
      <c r="N2648">
        <v>2014</v>
      </c>
      <c r="O2648">
        <v>1</v>
      </c>
      <c r="P2648" t="s">
        <v>506</v>
      </c>
      <c r="Q2648" t="b">
        <f>AND(ISNUMBER(data_to_clean[[#This Row],[revenue_formatted]]),ISNUMBER(data_to_clean[[#This Row],[growth_formatted_%]]),ISNUMBER(data_to_clean[[#This Row],[workers]]),ISNUMBER(data_to_clean[[#This Row],[previous_workers]]),ISNUMBER(data_to_clean[[#This Row],[founded]]),ISNUMBER(data_to_clean[[#This Row],[yrs_on_list]]))</f>
        <v>1</v>
      </c>
    </row>
    <row r="2649" spans="1:17" x14ac:dyDescent="0.25">
      <c r="A2649">
        <v>2639</v>
      </c>
      <c r="B2649" t="s">
        <v>9747</v>
      </c>
      <c r="C2649" t="s">
        <v>223</v>
      </c>
      <c r="D2649" t="str">
        <f>VLOOKUP(data_to_clean[[#This Row],[state]],abbreviation_table[],2,FALSE)</f>
        <v>Wisconsin</v>
      </c>
      <c r="E2649" t="s">
        <v>3474</v>
      </c>
      <c r="F2649" t="str">
        <f>TRIM(LEFT(data_to_clean[[#This Row],[revenue]],FIND(" ",data_to_clean[[#This Row],[revenue]])))</f>
        <v>14.5</v>
      </c>
      <c r="G2649" t="str">
        <f>RIGHT(data_to_clean[[#This Row],[revenue]],LEN(data_to_clean[[#This Row],[revenue]])-FIND(" ",data_to_clean[[#This Row],[revenue]]))</f>
        <v>Million</v>
      </c>
      <c r="H2649" s="7">
        <f>VALUE(IF(data_to_clean[[#This Row],[multiplicity]]="Million",_xlfn.CONCAT(SUBSTITUTE(data_to_clean[[#This Row],[number]],".",""),"00000"),_xlfn.CONCAT(SUBSTITUTE(data_to_clean[[#This Row],[number]],".",""),"00000000")))</f>
        <v>14500000</v>
      </c>
      <c r="I2649" t="s">
        <v>9749</v>
      </c>
      <c r="J2649">
        <f>ROUND(VALUE(SUBSTITUTE(data_to_clean[[#This Row],[growth_%]],".",",")),0)</f>
        <v>148</v>
      </c>
      <c r="K2649" t="s">
        <v>336</v>
      </c>
      <c r="L2649">
        <v>108</v>
      </c>
      <c r="M2649">
        <v>25</v>
      </c>
      <c r="N2649">
        <v>2014</v>
      </c>
      <c r="O2649">
        <v>1</v>
      </c>
      <c r="P2649" t="s">
        <v>9750</v>
      </c>
      <c r="Q2649" t="b">
        <f>AND(ISNUMBER(data_to_clean[[#This Row],[revenue_formatted]]),ISNUMBER(data_to_clean[[#This Row],[growth_formatted_%]]),ISNUMBER(data_to_clean[[#This Row],[workers]]),ISNUMBER(data_to_clean[[#This Row],[previous_workers]]),ISNUMBER(data_to_clean[[#This Row],[founded]]),ISNUMBER(data_to_clean[[#This Row],[yrs_on_list]]))</f>
        <v>1</v>
      </c>
    </row>
    <row r="2650" spans="1:17" x14ac:dyDescent="0.25">
      <c r="A2650">
        <v>2640</v>
      </c>
      <c r="B2650" t="s">
        <v>9751</v>
      </c>
      <c r="C2650" t="s">
        <v>243</v>
      </c>
      <c r="D2650" t="str">
        <f>VLOOKUP(data_to_clean[[#This Row],[state]],abbreviation_table[],2,FALSE)</f>
        <v>Maryland</v>
      </c>
      <c r="E2650" t="s">
        <v>1297</v>
      </c>
      <c r="F2650" t="str">
        <f>TRIM(LEFT(data_to_clean[[#This Row],[revenue]],FIND(" ",data_to_clean[[#This Row],[revenue]])))</f>
        <v>8.4</v>
      </c>
      <c r="G2650" t="str">
        <f>RIGHT(data_to_clean[[#This Row],[revenue]],LEN(data_to_clean[[#This Row],[revenue]])-FIND(" ",data_to_clean[[#This Row],[revenue]]))</f>
        <v>Million</v>
      </c>
      <c r="H2650" s="7">
        <f>VALUE(IF(data_to_clean[[#This Row],[multiplicity]]="Million",_xlfn.CONCAT(SUBSTITUTE(data_to_clean[[#This Row],[number]],".",""),"00000"),_xlfn.CONCAT(SUBSTITUTE(data_to_clean[[#This Row],[number]],".",""),"00000000")))</f>
        <v>8400000</v>
      </c>
      <c r="I2650" t="s">
        <v>9753</v>
      </c>
      <c r="J2650">
        <f>ROUND(VALUE(SUBSTITUTE(data_to_clean[[#This Row],[growth_%]],".",",")),0)</f>
        <v>147</v>
      </c>
      <c r="K2650" t="s">
        <v>257</v>
      </c>
      <c r="L2650">
        <v>25</v>
      </c>
      <c r="M2650">
        <v>15</v>
      </c>
      <c r="N2650">
        <v>2005</v>
      </c>
      <c r="O2650">
        <v>2</v>
      </c>
      <c r="P2650" t="s">
        <v>948</v>
      </c>
      <c r="Q2650" t="b">
        <f>AND(ISNUMBER(data_to_clean[[#This Row],[revenue_formatted]]),ISNUMBER(data_to_clean[[#This Row],[growth_formatted_%]]),ISNUMBER(data_to_clean[[#This Row],[workers]]),ISNUMBER(data_to_clean[[#This Row],[previous_workers]]),ISNUMBER(data_to_clean[[#This Row],[founded]]),ISNUMBER(data_to_clean[[#This Row],[yrs_on_list]]))</f>
        <v>1</v>
      </c>
    </row>
    <row r="2651" spans="1:17" x14ac:dyDescent="0.25">
      <c r="A2651">
        <v>2641</v>
      </c>
      <c r="B2651" t="s">
        <v>9754</v>
      </c>
      <c r="C2651" t="s">
        <v>30</v>
      </c>
      <c r="D2651" t="str">
        <f>VLOOKUP(data_to_clean[[#This Row],[state]],abbreviation_table[],2,FALSE)</f>
        <v>Texas</v>
      </c>
      <c r="E2651" t="s">
        <v>1612</v>
      </c>
      <c r="F2651" t="str">
        <f>TRIM(LEFT(data_to_clean[[#This Row],[revenue]],FIND(" ",data_to_clean[[#This Row],[revenue]])))</f>
        <v>5.9</v>
      </c>
      <c r="G2651" t="str">
        <f>RIGHT(data_to_clean[[#This Row],[revenue]],LEN(data_to_clean[[#This Row],[revenue]])-FIND(" ",data_to_clean[[#This Row],[revenue]]))</f>
        <v>Million</v>
      </c>
      <c r="H2651" s="7">
        <f>VALUE(IF(data_to_clean[[#This Row],[multiplicity]]="Million",_xlfn.CONCAT(SUBSTITUTE(data_to_clean[[#This Row],[number]],".",""),"00000"),_xlfn.CONCAT(SUBSTITUTE(data_to_clean[[#This Row],[number]],".",""),"00000000")))</f>
        <v>5900000</v>
      </c>
      <c r="I2651" t="s">
        <v>9756</v>
      </c>
      <c r="J2651">
        <f>ROUND(VALUE(SUBSTITUTE(data_to_clean[[#This Row],[growth_%]],".",",")),0)</f>
        <v>147</v>
      </c>
      <c r="K2651" t="s">
        <v>324</v>
      </c>
      <c r="L2651">
        <v>26</v>
      </c>
      <c r="M2651">
        <v>12</v>
      </c>
      <c r="N2651">
        <v>2012</v>
      </c>
      <c r="O2651">
        <v>3</v>
      </c>
      <c r="P2651" t="s">
        <v>9757</v>
      </c>
      <c r="Q2651" t="b">
        <f>AND(ISNUMBER(data_to_clean[[#This Row],[revenue_formatted]]),ISNUMBER(data_to_clean[[#This Row],[growth_formatted_%]]),ISNUMBER(data_to_clean[[#This Row],[workers]]),ISNUMBER(data_to_clean[[#This Row],[previous_workers]]),ISNUMBER(data_to_clean[[#This Row],[founded]]),ISNUMBER(data_to_clean[[#This Row],[yrs_on_list]]))</f>
        <v>1</v>
      </c>
    </row>
    <row r="2652" spans="1:17" x14ac:dyDescent="0.25">
      <c r="A2652">
        <v>2642</v>
      </c>
      <c r="B2652" t="s">
        <v>9758</v>
      </c>
      <c r="C2652" t="s">
        <v>74</v>
      </c>
      <c r="D2652" t="str">
        <f>VLOOKUP(data_to_clean[[#This Row],[state]],abbreviation_table[],2,FALSE)</f>
        <v>Ohio</v>
      </c>
      <c r="E2652" t="s">
        <v>617</v>
      </c>
      <c r="F2652" t="str">
        <f>TRIM(LEFT(data_to_clean[[#This Row],[revenue]],FIND(" ",data_to_clean[[#This Row],[revenue]])))</f>
        <v>3.3</v>
      </c>
      <c r="G2652" t="str">
        <f>RIGHT(data_to_clean[[#This Row],[revenue]],LEN(data_to_clean[[#This Row],[revenue]])-FIND(" ",data_to_clean[[#This Row],[revenue]]))</f>
        <v>Million</v>
      </c>
      <c r="H2652" s="7">
        <f>VALUE(IF(data_to_clean[[#This Row],[multiplicity]]="Million",_xlfn.CONCAT(SUBSTITUTE(data_to_clean[[#This Row],[number]],".",""),"00000"),_xlfn.CONCAT(SUBSTITUTE(data_to_clean[[#This Row],[number]],".",""),"00000000")))</f>
        <v>3300000</v>
      </c>
      <c r="I2652" t="s">
        <v>9760</v>
      </c>
      <c r="J2652">
        <f>ROUND(VALUE(SUBSTITUTE(data_to_clean[[#This Row],[growth_%]],".",",")),0)</f>
        <v>147</v>
      </c>
      <c r="K2652" t="s">
        <v>211</v>
      </c>
      <c r="L2652">
        <v>22</v>
      </c>
      <c r="M2652">
        <v>12</v>
      </c>
      <c r="N2652">
        <v>2008</v>
      </c>
      <c r="O2652">
        <v>2</v>
      </c>
      <c r="P2652" t="s">
        <v>349</v>
      </c>
      <c r="Q2652" t="b">
        <f>AND(ISNUMBER(data_to_clean[[#This Row],[revenue_formatted]]),ISNUMBER(data_to_clean[[#This Row],[growth_formatted_%]]),ISNUMBER(data_to_clean[[#This Row],[workers]]),ISNUMBER(data_to_clean[[#This Row],[previous_workers]]),ISNUMBER(data_to_clean[[#This Row],[founded]]),ISNUMBER(data_to_clean[[#This Row],[yrs_on_list]]))</f>
        <v>1</v>
      </c>
    </row>
    <row r="2653" spans="1:17" x14ac:dyDescent="0.25">
      <c r="A2653">
        <v>2643</v>
      </c>
      <c r="B2653" t="s">
        <v>9761</v>
      </c>
      <c r="C2653" t="s">
        <v>105</v>
      </c>
      <c r="D2653" t="str">
        <f>VLOOKUP(data_to_clean[[#This Row],[state]],abbreviation_table[],2,FALSE)</f>
        <v>New York</v>
      </c>
      <c r="E2653" t="s">
        <v>9763</v>
      </c>
      <c r="F2653" t="str">
        <f>TRIM(LEFT(data_to_clean[[#This Row],[revenue]],FIND(" ",data_to_clean[[#This Row],[revenue]])))</f>
        <v>80.7</v>
      </c>
      <c r="G2653" t="str">
        <f>RIGHT(data_to_clean[[#This Row],[revenue]],LEN(data_to_clean[[#This Row],[revenue]])-FIND(" ",data_to_clean[[#This Row],[revenue]]))</f>
        <v>Million</v>
      </c>
      <c r="H2653" s="7">
        <f>VALUE(IF(data_to_clean[[#This Row],[multiplicity]]="Million",_xlfn.CONCAT(SUBSTITUTE(data_to_clean[[#This Row],[number]],".",""),"00000"),_xlfn.CONCAT(SUBSTITUTE(data_to_clean[[#This Row],[number]],".",""),"00000000")))</f>
        <v>80700000</v>
      </c>
      <c r="I2653" t="s">
        <v>9764</v>
      </c>
      <c r="J2653">
        <f>ROUND(VALUE(SUBSTITUTE(data_to_clean[[#This Row],[growth_%]],".",",")),0)</f>
        <v>147</v>
      </c>
      <c r="K2653" t="s">
        <v>308</v>
      </c>
      <c r="L2653">
        <v>1919</v>
      </c>
      <c r="M2653">
        <v>434</v>
      </c>
      <c r="N2653">
        <v>1985</v>
      </c>
      <c r="O2653">
        <v>2</v>
      </c>
      <c r="P2653" t="s">
        <v>2535</v>
      </c>
      <c r="Q2653" t="b">
        <f>AND(ISNUMBER(data_to_clean[[#This Row],[revenue_formatted]]),ISNUMBER(data_to_clean[[#This Row],[growth_formatted_%]]),ISNUMBER(data_to_clean[[#This Row],[workers]]),ISNUMBER(data_to_clean[[#This Row],[previous_workers]]),ISNUMBER(data_to_clean[[#This Row],[founded]]),ISNUMBER(data_to_clean[[#This Row],[yrs_on_list]]))</f>
        <v>1</v>
      </c>
    </row>
    <row r="2654" spans="1:17" x14ac:dyDescent="0.25">
      <c r="A2654">
        <v>2644</v>
      </c>
      <c r="B2654" t="s">
        <v>9765</v>
      </c>
      <c r="C2654" t="s">
        <v>119</v>
      </c>
      <c r="D2654" t="str">
        <f>VLOOKUP(data_to_clean[[#This Row],[state]],abbreviation_table[],2,FALSE)</f>
        <v>Georgia</v>
      </c>
      <c r="E2654" t="s">
        <v>927</v>
      </c>
      <c r="F2654" t="str">
        <f>TRIM(LEFT(data_to_clean[[#This Row],[revenue]],FIND(" ",data_to_clean[[#This Row],[revenue]])))</f>
        <v>6.9</v>
      </c>
      <c r="G2654" t="str">
        <f>RIGHT(data_to_clean[[#This Row],[revenue]],LEN(data_to_clean[[#This Row],[revenue]])-FIND(" ",data_to_clean[[#This Row],[revenue]]))</f>
        <v>Million</v>
      </c>
      <c r="H2654" s="7">
        <f>VALUE(IF(data_to_clean[[#This Row],[multiplicity]]="Million",_xlfn.CONCAT(SUBSTITUTE(data_to_clean[[#This Row],[number]],".",""),"00000"),_xlfn.CONCAT(SUBSTITUTE(data_to_clean[[#This Row],[number]],".",""),"00000000")))</f>
        <v>6900000</v>
      </c>
      <c r="I2654" t="s">
        <v>9767</v>
      </c>
      <c r="J2654">
        <f>ROUND(VALUE(SUBSTITUTE(data_to_clean[[#This Row],[growth_%]],".",",")),0)</f>
        <v>147</v>
      </c>
      <c r="K2654" t="s">
        <v>18</v>
      </c>
      <c r="L2654">
        <v>32</v>
      </c>
      <c r="M2654">
        <v>15</v>
      </c>
      <c r="N2654">
        <v>2013</v>
      </c>
      <c r="O2654">
        <v>1</v>
      </c>
      <c r="P2654" t="s">
        <v>258</v>
      </c>
      <c r="Q2654" t="b">
        <f>AND(ISNUMBER(data_to_clean[[#This Row],[revenue_formatted]]),ISNUMBER(data_to_clean[[#This Row],[growth_formatted_%]]),ISNUMBER(data_to_clean[[#This Row],[workers]]),ISNUMBER(data_to_clean[[#This Row],[previous_workers]]),ISNUMBER(data_to_clean[[#This Row],[founded]]),ISNUMBER(data_to_clean[[#This Row],[yrs_on_list]]))</f>
        <v>1</v>
      </c>
    </row>
    <row r="2655" spans="1:17" x14ac:dyDescent="0.25">
      <c r="A2655">
        <v>2645</v>
      </c>
      <c r="B2655" t="s">
        <v>9768</v>
      </c>
      <c r="C2655" t="s">
        <v>30</v>
      </c>
      <c r="D2655" t="str">
        <f>VLOOKUP(data_to_clean[[#This Row],[state]],abbreviation_table[],2,FALSE)</f>
        <v>Texas</v>
      </c>
      <c r="E2655" t="s">
        <v>416</v>
      </c>
      <c r="F2655" t="str">
        <f>TRIM(LEFT(data_to_clean[[#This Row],[revenue]],FIND(" ",data_to_clean[[#This Row],[revenue]])))</f>
        <v>4.7</v>
      </c>
      <c r="G2655" t="str">
        <f>RIGHT(data_to_clean[[#This Row],[revenue]],LEN(data_to_clean[[#This Row],[revenue]])-FIND(" ",data_to_clean[[#This Row],[revenue]]))</f>
        <v>Million</v>
      </c>
      <c r="H2655" s="7">
        <f>VALUE(IF(data_to_clean[[#This Row],[multiplicity]]="Million",_xlfn.CONCAT(SUBSTITUTE(data_to_clean[[#This Row],[number]],".",""),"00000"),_xlfn.CONCAT(SUBSTITUTE(data_to_clean[[#This Row],[number]],".",""),"00000000")))</f>
        <v>4700000</v>
      </c>
      <c r="I2655" t="s">
        <v>9770</v>
      </c>
      <c r="J2655">
        <f>ROUND(VALUE(SUBSTITUTE(data_to_clean[[#This Row],[growth_%]],".",",")),0)</f>
        <v>147</v>
      </c>
      <c r="K2655" t="s">
        <v>55</v>
      </c>
      <c r="L2655">
        <v>34</v>
      </c>
      <c r="M2655">
        <v>13</v>
      </c>
      <c r="N2655">
        <v>2009</v>
      </c>
      <c r="O2655">
        <v>1</v>
      </c>
      <c r="P2655" t="s">
        <v>251</v>
      </c>
      <c r="Q2655" t="b">
        <f>AND(ISNUMBER(data_to_clean[[#This Row],[revenue_formatted]]),ISNUMBER(data_to_clean[[#This Row],[growth_formatted_%]]),ISNUMBER(data_to_clean[[#This Row],[workers]]),ISNUMBER(data_to_clean[[#This Row],[previous_workers]]),ISNUMBER(data_to_clean[[#This Row],[founded]]),ISNUMBER(data_to_clean[[#This Row],[yrs_on_list]]))</f>
        <v>1</v>
      </c>
    </row>
    <row r="2656" spans="1:17" x14ac:dyDescent="0.25">
      <c r="A2656">
        <v>2646</v>
      </c>
      <c r="B2656" t="s">
        <v>9771</v>
      </c>
      <c r="C2656" t="s">
        <v>30</v>
      </c>
      <c r="D2656" t="str">
        <f>VLOOKUP(data_to_clean[[#This Row],[state]],abbreviation_table[],2,FALSE)</f>
        <v>Texas</v>
      </c>
      <c r="E2656" t="s">
        <v>537</v>
      </c>
      <c r="F2656" t="str">
        <f>TRIM(LEFT(data_to_clean[[#This Row],[revenue]],FIND(" ",data_to_clean[[#This Row],[revenue]])))</f>
        <v>13.7</v>
      </c>
      <c r="G2656" t="str">
        <f>RIGHT(data_to_clean[[#This Row],[revenue]],LEN(data_to_clean[[#This Row],[revenue]])-FIND(" ",data_to_clean[[#This Row],[revenue]]))</f>
        <v>Million</v>
      </c>
      <c r="H2656" s="7">
        <f>VALUE(IF(data_to_clean[[#This Row],[multiplicity]]="Million",_xlfn.CONCAT(SUBSTITUTE(data_to_clean[[#This Row],[number]],".",""),"00000"),_xlfn.CONCAT(SUBSTITUTE(data_to_clean[[#This Row],[number]],".",""),"00000000")))</f>
        <v>13700000</v>
      </c>
      <c r="I2656" t="s">
        <v>9773</v>
      </c>
      <c r="J2656">
        <f>ROUND(VALUE(SUBSTITUTE(data_to_clean[[#This Row],[growth_%]],".",",")),0)</f>
        <v>147</v>
      </c>
      <c r="K2656" t="s">
        <v>308</v>
      </c>
      <c r="L2656">
        <v>35</v>
      </c>
      <c r="M2656">
        <v>22</v>
      </c>
      <c r="N2656">
        <v>1988</v>
      </c>
      <c r="O2656">
        <v>6</v>
      </c>
      <c r="P2656" t="s">
        <v>251</v>
      </c>
      <c r="Q2656" t="b">
        <f>AND(ISNUMBER(data_to_clean[[#This Row],[revenue_formatted]]),ISNUMBER(data_to_clean[[#This Row],[growth_formatted_%]]),ISNUMBER(data_to_clean[[#This Row],[workers]]),ISNUMBER(data_to_clean[[#This Row],[previous_workers]]),ISNUMBER(data_to_clean[[#This Row],[founded]]),ISNUMBER(data_to_clean[[#This Row],[yrs_on_list]]))</f>
        <v>1</v>
      </c>
    </row>
    <row r="2657" spans="1:17" x14ac:dyDescent="0.25">
      <c r="A2657">
        <v>2647</v>
      </c>
      <c r="B2657" t="s">
        <v>9774</v>
      </c>
      <c r="C2657" t="s">
        <v>80</v>
      </c>
      <c r="D2657" t="str">
        <f>VLOOKUP(data_to_clean[[#This Row],[state]],abbreviation_table[],2,FALSE)</f>
        <v>California</v>
      </c>
      <c r="E2657" t="s">
        <v>512</v>
      </c>
      <c r="F2657" t="str">
        <f>TRIM(LEFT(data_to_clean[[#This Row],[revenue]],FIND(" ",data_to_clean[[#This Row],[revenue]])))</f>
        <v>4.9</v>
      </c>
      <c r="G2657" t="str">
        <f>RIGHT(data_to_clean[[#This Row],[revenue]],LEN(data_to_clean[[#This Row],[revenue]])-FIND(" ",data_to_clean[[#This Row],[revenue]]))</f>
        <v>Million</v>
      </c>
      <c r="H2657" s="7">
        <f>VALUE(IF(data_to_clean[[#This Row],[multiplicity]]="Million",_xlfn.CONCAT(SUBSTITUTE(data_to_clean[[#This Row],[number]],".",""),"00000"),_xlfn.CONCAT(SUBSTITUTE(data_to_clean[[#This Row],[number]],".",""),"00000000")))</f>
        <v>4900000</v>
      </c>
      <c r="I2657" t="s">
        <v>9776</v>
      </c>
      <c r="J2657">
        <f>ROUND(VALUE(SUBSTITUTE(data_to_clean[[#This Row],[growth_%]],".",",")),0)</f>
        <v>147</v>
      </c>
      <c r="K2657" t="s">
        <v>40</v>
      </c>
      <c r="L2657">
        <v>130</v>
      </c>
      <c r="M2657">
        <v>45</v>
      </c>
      <c r="N2657">
        <v>1984</v>
      </c>
      <c r="O2657">
        <v>3</v>
      </c>
      <c r="P2657" t="s">
        <v>6761</v>
      </c>
      <c r="Q2657" t="b">
        <f>AND(ISNUMBER(data_to_clean[[#This Row],[revenue_formatted]]),ISNUMBER(data_to_clean[[#This Row],[growth_formatted_%]]),ISNUMBER(data_to_clean[[#This Row],[workers]]),ISNUMBER(data_to_clean[[#This Row],[previous_workers]]),ISNUMBER(data_to_clean[[#This Row],[founded]]),ISNUMBER(data_to_clean[[#This Row],[yrs_on_list]]))</f>
        <v>1</v>
      </c>
    </row>
    <row r="2658" spans="1:17" x14ac:dyDescent="0.25">
      <c r="A2658">
        <v>2648</v>
      </c>
      <c r="B2658" t="s">
        <v>9777</v>
      </c>
      <c r="C2658" t="s">
        <v>52</v>
      </c>
      <c r="D2658" t="str">
        <f>VLOOKUP(data_to_clean[[#This Row],[state]],abbreviation_table[],2,FALSE)</f>
        <v>Florida</v>
      </c>
      <c r="E2658" t="s">
        <v>927</v>
      </c>
      <c r="F2658" t="str">
        <f>TRIM(LEFT(data_to_clean[[#This Row],[revenue]],FIND(" ",data_to_clean[[#This Row],[revenue]])))</f>
        <v>6.9</v>
      </c>
      <c r="G2658" t="str">
        <f>RIGHT(data_to_clean[[#This Row],[revenue]],LEN(data_to_clean[[#This Row],[revenue]])-FIND(" ",data_to_clean[[#This Row],[revenue]]))</f>
        <v>Million</v>
      </c>
      <c r="H2658" s="7">
        <f>VALUE(IF(data_to_clean[[#This Row],[multiplicity]]="Million",_xlfn.CONCAT(SUBSTITUTE(data_to_clean[[#This Row],[number]],".",""),"00000"),_xlfn.CONCAT(SUBSTITUTE(data_to_clean[[#This Row],[number]],".",""),"00000000")))</f>
        <v>6900000</v>
      </c>
      <c r="I2658" t="s">
        <v>9779</v>
      </c>
      <c r="J2658">
        <f>ROUND(VALUE(SUBSTITUTE(data_to_clean[[#This Row],[growth_%]],".",",")),0)</f>
        <v>147</v>
      </c>
      <c r="K2658" t="s">
        <v>1041</v>
      </c>
      <c r="L2658">
        <v>50</v>
      </c>
      <c r="M2658">
        <v>20</v>
      </c>
      <c r="N2658">
        <v>1988</v>
      </c>
      <c r="O2658">
        <v>1</v>
      </c>
      <c r="P2658" t="s">
        <v>9780</v>
      </c>
      <c r="Q2658" t="b">
        <f>AND(ISNUMBER(data_to_clean[[#This Row],[revenue_formatted]]),ISNUMBER(data_to_clean[[#This Row],[growth_formatted_%]]),ISNUMBER(data_to_clean[[#This Row],[workers]]),ISNUMBER(data_to_clean[[#This Row],[previous_workers]]),ISNUMBER(data_to_clean[[#This Row],[founded]]),ISNUMBER(data_to_clean[[#This Row],[yrs_on_list]]))</f>
        <v>1</v>
      </c>
    </row>
    <row r="2659" spans="1:17" x14ac:dyDescent="0.25">
      <c r="A2659">
        <v>2649</v>
      </c>
      <c r="B2659" t="s">
        <v>9781</v>
      </c>
      <c r="C2659" t="s">
        <v>119</v>
      </c>
      <c r="D2659" t="str">
        <f>VLOOKUP(data_to_clean[[#This Row],[state]],abbreviation_table[],2,FALSE)</f>
        <v>Georgia</v>
      </c>
      <c r="E2659" t="s">
        <v>1152</v>
      </c>
      <c r="F2659" t="str">
        <f>TRIM(LEFT(data_to_clean[[#This Row],[revenue]],FIND(" ",data_to_clean[[#This Row],[revenue]])))</f>
        <v>2.1</v>
      </c>
      <c r="G2659" t="str">
        <f>RIGHT(data_to_clean[[#This Row],[revenue]],LEN(data_to_clean[[#This Row],[revenue]])-FIND(" ",data_to_clean[[#This Row],[revenue]]))</f>
        <v>Million</v>
      </c>
      <c r="H2659" s="7">
        <f>VALUE(IF(data_to_clean[[#This Row],[multiplicity]]="Million",_xlfn.CONCAT(SUBSTITUTE(data_to_clean[[#This Row],[number]],".",""),"00000"),_xlfn.CONCAT(SUBSTITUTE(data_to_clean[[#This Row],[number]],".",""),"00000000")))</f>
        <v>2100000</v>
      </c>
      <c r="I2659" t="s">
        <v>9783</v>
      </c>
      <c r="J2659">
        <f>ROUND(VALUE(SUBSTITUTE(data_to_clean[[#This Row],[growth_%]],".",",")),0)</f>
        <v>147</v>
      </c>
      <c r="K2659" t="s">
        <v>308</v>
      </c>
      <c r="L2659">
        <v>100</v>
      </c>
      <c r="M2659">
        <v>15</v>
      </c>
      <c r="N2659">
        <v>2015</v>
      </c>
      <c r="O2659">
        <v>6</v>
      </c>
      <c r="P2659" t="s">
        <v>2634</v>
      </c>
      <c r="Q2659" t="b">
        <f>AND(ISNUMBER(data_to_clean[[#This Row],[revenue_formatted]]),ISNUMBER(data_to_clean[[#This Row],[growth_formatted_%]]),ISNUMBER(data_to_clean[[#This Row],[workers]]),ISNUMBER(data_to_clean[[#This Row],[previous_workers]]),ISNUMBER(data_to_clean[[#This Row],[founded]]),ISNUMBER(data_to_clean[[#This Row],[yrs_on_list]]))</f>
        <v>1</v>
      </c>
    </row>
    <row r="2660" spans="1:17" x14ac:dyDescent="0.25">
      <c r="A2660">
        <v>2650</v>
      </c>
      <c r="B2660" t="s">
        <v>9784</v>
      </c>
      <c r="C2660" t="s">
        <v>503</v>
      </c>
      <c r="D2660" t="str">
        <f>VLOOKUP(data_to_clean[[#This Row],[state]],abbreviation_table[],2,FALSE)</f>
        <v>Illinois</v>
      </c>
      <c r="E2660" t="s">
        <v>9786</v>
      </c>
      <c r="F2660" t="str">
        <f>TRIM(LEFT(data_to_clean[[#This Row],[revenue]],FIND(" ",data_to_clean[[#This Row],[revenue]])))</f>
        <v>30.5</v>
      </c>
      <c r="G2660" t="str">
        <f>RIGHT(data_to_clean[[#This Row],[revenue]],LEN(data_to_clean[[#This Row],[revenue]])-FIND(" ",data_to_clean[[#This Row],[revenue]]))</f>
        <v>Million</v>
      </c>
      <c r="H2660" s="7">
        <f>VALUE(IF(data_to_clean[[#This Row],[multiplicity]]="Million",_xlfn.CONCAT(SUBSTITUTE(data_to_clean[[#This Row],[number]],".",""),"00000"),_xlfn.CONCAT(SUBSTITUTE(data_to_clean[[#This Row],[number]],".",""),"00000000")))</f>
        <v>30500000</v>
      </c>
      <c r="I2660" t="s">
        <v>9787</v>
      </c>
      <c r="J2660">
        <f>ROUND(VALUE(SUBSTITUTE(data_to_clean[[#This Row],[growth_%]],".",",")),0)</f>
        <v>147</v>
      </c>
      <c r="K2660" t="s">
        <v>218</v>
      </c>
      <c r="L2660">
        <v>56</v>
      </c>
      <c r="M2660">
        <v>38</v>
      </c>
      <c r="N2660">
        <v>1996</v>
      </c>
      <c r="O2660">
        <v>1</v>
      </c>
      <c r="P2660" t="s">
        <v>506</v>
      </c>
      <c r="Q2660" t="b">
        <f>AND(ISNUMBER(data_to_clean[[#This Row],[revenue_formatted]]),ISNUMBER(data_to_clean[[#This Row],[growth_formatted_%]]),ISNUMBER(data_to_clean[[#This Row],[workers]]),ISNUMBER(data_to_clean[[#This Row],[previous_workers]]),ISNUMBER(data_to_clean[[#This Row],[founded]]),ISNUMBER(data_to_clean[[#This Row],[yrs_on_list]]))</f>
        <v>1</v>
      </c>
    </row>
    <row r="2661" spans="1:17" x14ac:dyDescent="0.25">
      <c r="A2661">
        <v>2651</v>
      </c>
      <c r="B2661" t="s">
        <v>9788</v>
      </c>
      <c r="C2661" t="s">
        <v>86</v>
      </c>
      <c r="D2661" t="str">
        <f>VLOOKUP(data_to_clean[[#This Row],[state]],abbreviation_table[],2,FALSE)</f>
        <v>Colorado</v>
      </c>
      <c r="E2661" t="s">
        <v>1628</v>
      </c>
      <c r="F2661" t="str">
        <f>TRIM(LEFT(data_to_clean[[#This Row],[revenue]],FIND(" ",data_to_clean[[#This Row],[revenue]])))</f>
        <v>16</v>
      </c>
      <c r="G2661" t="str">
        <f>RIGHT(data_to_clean[[#This Row],[revenue]],LEN(data_to_clean[[#This Row],[revenue]])-FIND(" ",data_to_clean[[#This Row],[revenue]]))</f>
        <v>Million</v>
      </c>
      <c r="H2661" s="7">
        <f>VALUE(IF(data_to_clean[[#This Row],[multiplicity]]="Million",_xlfn.CONCAT(SUBSTITUTE(data_to_clean[[#This Row],[number]],".",""),"00000"),_xlfn.CONCAT(SUBSTITUTE(data_to_clean[[#This Row],[number]],".",""),"00000000")))</f>
        <v>1600000</v>
      </c>
      <c r="I2661" t="s">
        <v>9790</v>
      </c>
      <c r="J2661">
        <f>ROUND(VALUE(SUBSTITUTE(data_to_clean[[#This Row],[growth_%]],".",",")),0)</f>
        <v>147</v>
      </c>
      <c r="K2661" t="s">
        <v>233</v>
      </c>
      <c r="L2661">
        <v>22</v>
      </c>
      <c r="M2661">
        <v>10</v>
      </c>
      <c r="N2661">
        <v>2008</v>
      </c>
      <c r="O2661">
        <v>2</v>
      </c>
      <c r="P2661" t="s">
        <v>89</v>
      </c>
      <c r="Q2661" t="b">
        <f>AND(ISNUMBER(data_to_clean[[#This Row],[revenue_formatted]]),ISNUMBER(data_to_clean[[#This Row],[growth_formatted_%]]),ISNUMBER(data_to_clean[[#This Row],[workers]]),ISNUMBER(data_to_clean[[#This Row],[previous_workers]]),ISNUMBER(data_to_clean[[#This Row],[founded]]),ISNUMBER(data_to_clean[[#This Row],[yrs_on_list]]))</f>
        <v>1</v>
      </c>
    </row>
    <row r="2662" spans="1:17" x14ac:dyDescent="0.25">
      <c r="A2662">
        <v>2652</v>
      </c>
      <c r="B2662" t="s">
        <v>9791</v>
      </c>
      <c r="C2662" t="s">
        <v>45</v>
      </c>
      <c r="D2662" t="str">
        <f>VLOOKUP(data_to_clean[[#This Row],[state]],abbreviation_table[],2,FALSE)</f>
        <v>Pennsylvania</v>
      </c>
      <c r="E2662" t="s">
        <v>867</v>
      </c>
      <c r="F2662" t="str">
        <f>TRIM(LEFT(data_to_clean[[#This Row],[revenue]],FIND(" ",data_to_clean[[#This Row],[revenue]])))</f>
        <v>17.4</v>
      </c>
      <c r="G2662" t="str">
        <f>RIGHT(data_to_clean[[#This Row],[revenue]],LEN(data_to_clean[[#This Row],[revenue]])-FIND(" ",data_to_clean[[#This Row],[revenue]]))</f>
        <v>Million</v>
      </c>
      <c r="H2662" s="7">
        <f>VALUE(IF(data_to_clean[[#This Row],[multiplicity]]="Million",_xlfn.CONCAT(SUBSTITUTE(data_to_clean[[#This Row],[number]],".",""),"00000"),_xlfn.CONCAT(SUBSTITUTE(data_to_clean[[#This Row],[number]],".",""),"00000000")))</f>
        <v>17400000</v>
      </c>
      <c r="I2662" t="s">
        <v>9793</v>
      </c>
      <c r="J2662">
        <f>ROUND(VALUE(SUBSTITUTE(data_to_clean[[#This Row],[growth_%]],".",",")),0)</f>
        <v>147</v>
      </c>
      <c r="K2662" t="s">
        <v>55</v>
      </c>
      <c r="L2662">
        <v>158</v>
      </c>
      <c r="M2662">
        <v>82</v>
      </c>
      <c r="N2662">
        <v>2011</v>
      </c>
      <c r="O2662">
        <v>4</v>
      </c>
      <c r="P2662" t="s">
        <v>9794</v>
      </c>
      <c r="Q2662" t="b">
        <f>AND(ISNUMBER(data_to_clean[[#This Row],[revenue_formatted]]),ISNUMBER(data_to_clean[[#This Row],[growth_formatted_%]]),ISNUMBER(data_to_clean[[#This Row],[workers]]),ISNUMBER(data_to_clean[[#This Row],[previous_workers]]),ISNUMBER(data_to_clean[[#This Row],[founded]]),ISNUMBER(data_to_clean[[#This Row],[yrs_on_list]]))</f>
        <v>1</v>
      </c>
    </row>
    <row r="2663" spans="1:17" x14ac:dyDescent="0.25">
      <c r="A2663">
        <v>2653</v>
      </c>
      <c r="B2663" t="s">
        <v>9795</v>
      </c>
      <c r="C2663" t="s">
        <v>98</v>
      </c>
      <c r="D2663" t="str">
        <f>VLOOKUP(data_to_clean[[#This Row],[state]],abbreviation_table[],2,FALSE)</f>
        <v>Washington</v>
      </c>
      <c r="E2663" t="s">
        <v>9797</v>
      </c>
      <c r="F2663" t="str">
        <f>TRIM(LEFT(data_to_clean[[#This Row],[revenue]],FIND(" ",data_to_clean[[#This Row],[revenue]])))</f>
        <v>44.9</v>
      </c>
      <c r="G2663" t="str">
        <f>RIGHT(data_to_clean[[#This Row],[revenue]],LEN(data_to_clean[[#This Row],[revenue]])-FIND(" ",data_to_clean[[#This Row],[revenue]]))</f>
        <v>Million</v>
      </c>
      <c r="H2663" s="7">
        <f>VALUE(IF(data_to_clean[[#This Row],[multiplicity]]="Million",_xlfn.CONCAT(SUBSTITUTE(data_to_clean[[#This Row],[number]],".",""),"00000"),_xlfn.CONCAT(SUBSTITUTE(data_to_clean[[#This Row],[number]],".",""),"00000000")))</f>
        <v>44900000</v>
      </c>
      <c r="I2663" t="s">
        <v>9798</v>
      </c>
      <c r="J2663">
        <f>ROUND(VALUE(SUBSTITUTE(data_to_clean[[#This Row],[growth_%]],".",",")),0)</f>
        <v>147</v>
      </c>
      <c r="K2663" t="s">
        <v>187</v>
      </c>
      <c r="L2663">
        <v>164</v>
      </c>
      <c r="M2663">
        <v>85</v>
      </c>
      <c r="N2663">
        <v>1989</v>
      </c>
      <c r="O2663">
        <v>4</v>
      </c>
      <c r="P2663" t="s">
        <v>101</v>
      </c>
      <c r="Q2663" t="b">
        <f>AND(ISNUMBER(data_to_clean[[#This Row],[revenue_formatted]]),ISNUMBER(data_to_clean[[#This Row],[growth_formatted_%]]),ISNUMBER(data_to_clean[[#This Row],[workers]]),ISNUMBER(data_to_clean[[#This Row],[previous_workers]]),ISNUMBER(data_to_clean[[#This Row],[founded]]),ISNUMBER(data_to_clean[[#This Row],[yrs_on_list]]))</f>
        <v>1</v>
      </c>
    </row>
    <row r="2664" spans="1:17" x14ac:dyDescent="0.25">
      <c r="A2664">
        <v>2654</v>
      </c>
      <c r="B2664" t="s">
        <v>9799</v>
      </c>
      <c r="C2664" t="s">
        <v>74</v>
      </c>
      <c r="D2664" t="str">
        <f>VLOOKUP(data_to_clean[[#This Row],[state]],abbreviation_table[],2,FALSE)</f>
        <v>Ohio</v>
      </c>
      <c r="E2664" t="s">
        <v>2538</v>
      </c>
      <c r="F2664" t="str">
        <f>TRIM(LEFT(data_to_clean[[#This Row],[revenue]],FIND(" ",data_to_clean[[#This Row],[revenue]])))</f>
        <v>10.9</v>
      </c>
      <c r="G2664" t="str">
        <f>RIGHT(data_to_clean[[#This Row],[revenue]],LEN(data_to_clean[[#This Row],[revenue]])-FIND(" ",data_to_clean[[#This Row],[revenue]]))</f>
        <v>Million</v>
      </c>
      <c r="H2664" s="7">
        <f>VALUE(IF(data_to_clean[[#This Row],[multiplicity]]="Million",_xlfn.CONCAT(SUBSTITUTE(data_to_clean[[#This Row],[number]],".",""),"00000"),_xlfn.CONCAT(SUBSTITUTE(data_to_clean[[#This Row],[number]],".",""),"00000000")))</f>
        <v>10900000</v>
      </c>
      <c r="I2664" t="s">
        <v>9801</v>
      </c>
      <c r="J2664">
        <f>ROUND(VALUE(SUBSTITUTE(data_to_clean[[#This Row],[growth_%]],".",",")),0)</f>
        <v>146</v>
      </c>
      <c r="K2664" t="s">
        <v>40</v>
      </c>
      <c r="L2664">
        <v>24</v>
      </c>
      <c r="M2664">
        <v>12</v>
      </c>
      <c r="N2664">
        <v>2009</v>
      </c>
      <c r="O2664">
        <v>2</v>
      </c>
      <c r="P2664" t="s">
        <v>6268</v>
      </c>
      <c r="Q2664" t="b">
        <f>AND(ISNUMBER(data_to_clean[[#This Row],[revenue_formatted]]),ISNUMBER(data_to_clean[[#This Row],[growth_formatted_%]]),ISNUMBER(data_to_clean[[#This Row],[workers]]),ISNUMBER(data_to_clean[[#This Row],[previous_workers]]),ISNUMBER(data_to_clean[[#This Row],[founded]]),ISNUMBER(data_to_clean[[#This Row],[yrs_on_list]]))</f>
        <v>1</v>
      </c>
    </row>
    <row r="2665" spans="1:17" x14ac:dyDescent="0.25">
      <c r="A2665">
        <v>2655</v>
      </c>
      <c r="B2665" t="s">
        <v>9802</v>
      </c>
      <c r="C2665" t="s">
        <v>30</v>
      </c>
      <c r="D2665" t="str">
        <f>VLOOKUP(data_to_clean[[#This Row],[state]],abbreviation_table[],2,FALSE)</f>
        <v>Texas</v>
      </c>
      <c r="E2665" t="s">
        <v>1612</v>
      </c>
      <c r="F2665" t="str">
        <f>TRIM(LEFT(data_to_clean[[#This Row],[revenue]],FIND(" ",data_to_clean[[#This Row],[revenue]])))</f>
        <v>5.9</v>
      </c>
      <c r="G2665" t="str">
        <f>RIGHT(data_to_clean[[#This Row],[revenue]],LEN(data_to_clean[[#This Row],[revenue]])-FIND(" ",data_to_clean[[#This Row],[revenue]]))</f>
        <v>Million</v>
      </c>
      <c r="H2665" s="7">
        <f>VALUE(IF(data_to_clean[[#This Row],[multiplicity]]="Million",_xlfn.CONCAT(SUBSTITUTE(data_to_clean[[#This Row],[number]],".",""),"00000"),_xlfn.CONCAT(SUBSTITUTE(data_to_clean[[#This Row],[number]],".",""),"00000000")))</f>
        <v>5900000</v>
      </c>
      <c r="I2665" t="s">
        <v>9804</v>
      </c>
      <c r="J2665">
        <f>ROUND(VALUE(SUBSTITUTE(data_to_clean[[#This Row],[growth_%]],".",",")),0)</f>
        <v>146</v>
      </c>
      <c r="K2665" t="s">
        <v>297</v>
      </c>
      <c r="L2665">
        <v>100</v>
      </c>
      <c r="M2665">
        <v>50</v>
      </c>
      <c r="N2665">
        <v>2012</v>
      </c>
      <c r="O2665">
        <v>2</v>
      </c>
      <c r="P2665" t="s">
        <v>6487</v>
      </c>
      <c r="Q2665" t="b">
        <f>AND(ISNUMBER(data_to_clean[[#This Row],[revenue_formatted]]),ISNUMBER(data_to_clean[[#This Row],[growth_formatted_%]]),ISNUMBER(data_to_clean[[#This Row],[workers]]),ISNUMBER(data_to_clean[[#This Row],[previous_workers]]),ISNUMBER(data_to_clean[[#This Row],[founded]]),ISNUMBER(data_to_clean[[#This Row],[yrs_on_list]]))</f>
        <v>1</v>
      </c>
    </row>
    <row r="2666" spans="1:17" x14ac:dyDescent="0.25">
      <c r="A2666">
        <v>2656</v>
      </c>
      <c r="B2666" t="s">
        <v>9805</v>
      </c>
      <c r="C2666" t="s">
        <v>1768</v>
      </c>
      <c r="D2666" t="str">
        <f>VLOOKUP(data_to_clean[[#This Row],[state]],abbreviation_table[],2,FALSE)</f>
        <v>Oregon</v>
      </c>
      <c r="E2666" t="s">
        <v>9807</v>
      </c>
      <c r="F2666" t="str">
        <f>TRIM(LEFT(data_to_clean[[#This Row],[revenue]],FIND(" ",data_to_clean[[#This Row],[revenue]])))</f>
        <v>1.2</v>
      </c>
      <c r="G2666" t="str">
        <f>RIGHT(data_to_clean[[#This Row],[revenue]],LEN(data_to_clean[[#This Row],[revenue]])-FIND(" ",data_to_clean[[#This Row],[revenue]]))</f>
        <v>Billion</v>
      </c>
      <c r="H2666" s="7">
        <f>VALUE(IF(data_to_clean[[#This Row],[multiplicity]]="Million",_xlfn.CONCAT(SUBSTITUTE(data_to_clean[[#This Row],[number]],".",""),"00000"),_xlfn.CONCAT(SUBSTITUTE(data_to_clean[[#This Row],[number]],".",""),"00000000")))</f>
        <v>1200000000</v>
      </c>
      <c r="I2666" t="s">
        <v>9808</v>
      </c>
      <c r="J2666">
        <f>ROUND(VALUE(SUBSTITUTE(data_to_clean[[#This Row],[growth_%]],".",",")),0)</f>
        <v>146</v>
      </c>
      <c r="K2666" t="s">
        <v>233</v>
      </c>
      <c r="L2666">
        <v>330</v>
      </c>
      <c r="M2666">
        <v>180</v>
      </c>
      <c r="N2666">
        <v>2003</v>
      </c>
      <c r="O2666">
        <v>11</v>
      </c>
      <c r="P2666" t="s">
        <v>437</v>
      </c>
      <c r="Q2666" t="b">
        <f>AND(ISNUMBER(data_to_clean[[#This Row],[revenue_formatted]]),ISNUMBER(data_to_clean[[#This Row],[growth_formatted_%]]),ISNUMBER(data_to_clean[[#This Row],[workers]]),ISNUMBER(data_to_clean[[#This Row],[previous_workers]]),ISNUMBER(data_to_clean[[#This Row],[founded]]),ISNUMBER(data_to_clean[[#This Row],[yrs_on_list]]))</f>
        <v>1</v>
      </c>
    </row>
    <row r="2667" spans="1:17" x14ac:dyDescent="0.25">
      <c r="A2667">
        <v>2657</v>
      </c>
      <c r="B2667" t="s">
        <v>9809</v>
      </c>
      <c r="C2667" t="s">
        <v>59</v>
      </c>
      <c r="D2667" t="str">
        <f>VLOOKUP(data_to_clean[[#This Row],[state]],abbreviation_table[],2,FALSE)</f>
        <v>New Jersey</v>
      </c>
      <c r="E2667" t="s">
        <v>1157</v>
      </c>
      <c r="F2667" t="str">
        <f>TRIM(LEFT(data_to_clean[[#This Row],[revenue]],FIND(" ",data_to_clean[[#This Row],[revenue]])))</f>
        <v>5.3</v>
      </c>
      <c r="G2667" t="str">
        <f>RIGHT(data_to_clean[[#This Row],[revenue]],LEN(data_to_clean[[#This Row],[revenue]])-FIND(" ",data_to_clean[[#This Row],[revenue]]))</f>
        <v>Million</v>
      </c>
      <c r="H2667" s="7">
        <f>VALUE(IF(data_to_clean[[#This Row],[multiplicity]]="Million",_xlfn.CONCAT(SUBSTITUTE(data_to_clean[[#This Row],[number]],".",""),"00000"),_xlfn.CONCAT(SUBSTITUTE(data_to_clean[[#This Row],[number]],".",""),"00000000")))</f>
        <v>5300000</v>
      </c>
      <c r="I2667" t="s">
        <v>9811</v>
      </c>
      <c r="J2667">
        <f>ROUND(VALUE(SUBSTITUTE(data_to_clean[[#This Row],[growth_%]],".",",")),0)</f>
        <v>146</v>
      </c>
      <c r="K2667" t="s">
        <v>25</v>
      </c>
      <c r="L2667">
        <v>75</v>
      </c>
      <c r="M2667">
        <v>20</v>
      </c>
      <c r="N2667">
        <v>2011</v>
      </c>
      <c r="O2667">
        <v>2</v>
      </c>
      <c r="P2667" t="s">
        <v>8216</v>
      </c>
      <c r="Q2667" t="b">
        <f>AND(ISNUMBER(data_to_clean[[#This Row],[revenue_formatted]]),ISNUMBER(data_to_clean[[#This Row],[growth_formatted_%]]),ISNUMBER(data_to_clean[[#This Row],[workers]]),ISNUMBER(data_to_clean[[#This Row],[previous_workers]]),ISNUMBER(data_to_clean[[#This Row],[founded]]),ISNUMBER(data_to_clean[[#This Row],[yrs_on_list]]))</f>
        <v>1</v>
      </c>
    </row>
    <row r="2668" spans="1:17" x14ac:dyDescent="0.25">
      <c r="A2668">
        <v>2658</v>
      </c>
      <c r="B2668" t="s">
        <v>9812</v>
      </c>
      <c r="C2668" t="s">
        <v>59</v>
      </c>
      <c r="D2668" t="str">
        <f>VLOOKUP(data_to_clean[[#This Row],[state]],abbreviation_table[],2,FALSE)</f>
        <v>New Jersey</v>
      </c>
      <c r="E2668" t="s">
        <v>9814</v>
      </c>
      <c r="F2668" t="str">
        <f>TRIM(LEFT(data_to_clean[[#This Row],[revenue]],FIND(" ",data_to_clean[[#This Row],[revenue]])))</f>
        <v>52.8</v>
      </c>
      <c r="G2668" t="str">
        <f>RIGHT(data_to_clean[[#This Row],[revenue]],LEN(data_to_clean[[#This Row],[revenue]])-FIND(" ",data_to_clean[[#This Row],[revenue]]))</f>
        <v>Million</v>
      </c>
      <c r="H2668" s="7">
        <f>VALUE(IF(data_to_clean[[#This Row],[multiplicity]]="Million",_xlfn.CONCAT(SUBSTITUTE(data_to_clean[[#This Row],[number]],".",""),"00000"),_xlfn.CONCAT(SUBSTITUTE(data_to_clean[[#This Row],[number]],".",""),"00000000")))</f>
        <v>52800000</v>
      </c>
      <c r="I2668" t="s">
        <v>9815</v>
      </c>
      <c r="J2668">
        <f>ROUND(VALUE(SUBSTITUTE(data_to_clean[[#This Row],[growth_%]],".",",")),0)</f>
        <v>146</v>
      </c>
      <c r="K2668" t="s">
        <v>308</v>
      </c>
      <c r="L2668">
        <v>647</v>
      </c>
      <c r="M2668">
        <v>137</v>
      </c>
      <c r="N2668">
        <v>2007</v>
      </c>
      <c r="O2668">
        <v>6</v>
      </c>
      <c r="P2668" t="s">
        <v>59</v>
      </c>
      <c r="Q2668" t="b">
        <f>AND(ISNUMBER(data_to_clean[[#This Row],[revenue_formatted]]),ISNUMBER(data_to_clean[[#This Row],[growth_formatted_%]]),ISNUMBER(data_to_clean[[#This Row],[workers]]),ISNUMBER(data_to_clean[[#This Row],[previous_workers]]),ISNUMBER(data_to_clean[[#This Row],[founded]]),ISNUMBER(data_to_clean[[#This Row],[yrs_on_list]]))</f>
        <v>1</v>
      </c>
    </row>
    <row r="2669" spans="1:17" x14ac:dyDescent="0.25">
      <c r="A2669">
        <v>2659</v>
      </c>
      <c r="B2669" t="s">
        <v>9816</v>
      </c>
      <c r="C2669" t="s">
        <v>45</v>
      </c>
      <c r="D2669" t="str">
        <f>VLOOKUP(data_to_clean[[#This Row],[state]],abbreviation_table[],2,FALSE)</f>
        <v>Pennsylvania</v>
      </c>
      <c r="E2669" t="s">
        <v>142</v>
      </c>
      <c r="F2669" t="str">
        <f>TRIM(LEFT(data_to_clean[[#This Row],[revenue]],FIND(" ",data_to_clean[[#This Row],[revenue]])))</f>
        <v>10.2</v>
      </c>
      <c r="G2669" t="str">
        <f>RIGHT(data_to_clean[[#This Row],[revenue]],LEN(data_to_clean[[#This Row],[revenue]])-FIND(" ",data_to_clean[[#This Row],[revenue]]))</f>
        <v>Million</v>
      </c>
      <c r="H2669" s="7">
        <f>VALUE(IF(data_to_clean[[#This Row],[multiplicity]]="Million",_xlfn.CONCAT(SUBSTITUTE(data_to_clean[[#This Row],[number]],".",""),"00000"),_xlfn.CONCAT(SUBSTITUTE(data_to_clean[[#This Row],[number]],".",""),"00000000")))</f>
        <v>10200000</v>
      </c>
      <c r="I2669" t="s">
        <v>9818</v>
      </c>
      <c r="J2669">
        <f>ROUND(VALUE(SUBSTITUTE(data_to_clean[[#This Row],[growth_%]],".",",")),0)</f>
        <v>146</v>
      </c>
      <c r="K2669" t="s">
        <v>187</v>
      </c>
      <c r="L2669">
        <v>48</v>
      </c>
      <c r="M2669">
        <v>25</v>
      </c>
      <c r="N2669">
        <v>2007</v>
      </c>
      <c r="O2669">
        <v>5</v>
      </c>
      <c r="P2669" t="s">
        <v>5906</v>
      </c>
      <c r="Q2669" t="b">
        <f>AND(ISNUMBER(data_to_clean[[#This Row],[revenue_formatted]]),ISNUMBER(data_to_clean[[#This Row],[growth_formatted_%]]),ISNUMBER(data_to_clean[[#This Row],[workers]]),ISNUMBER(data_to_clean[[#This Row],[previous_workers]]),ISNUMBER(data_to_clean[[#This Row],[founded]]),ISNUMBER(data_to_clean[[#This Row],[yrs_on_list]]))</f>
        <v>1</v>
      </c>
    </row>
    <row r="2670" spans="1:17" x14ac:dyDescent="0.25">
      <c r="A2670">
        <v>2660</v>
      </c>
      <c r="B2670" t="s">
        <v>9819</v>
      </c>
      <c r="C2670" t="s">
        <v>215</v>
      </c>
      <c r="D2670" t="str">
        <f>VLOOKUP(data_to_clean[[#This Row],[state]],abbreviation_table[],2,FALSE)</f>
        <v>North Carolina</v>
      </c>
      <c r="E2670" t="s">
        <v>5584</v>
      </c>
      <c r="F2670" t="str">
        <f>TRIM(LEFT(data_to_clean[[#This Row],[revenue]],FIND(" ",data_to_clean[[#This Row],[revenue]])))</f>
        <v>22</v>
      </c>
      <c r="G2670" t="str">
        <f>RIGHT(data_to_clean[[#This Row],[revenue]],LEN(data_to_clean[[#This Row],[revenue]])-FIND(" ",data_to_clean[[#This Row],[revenue]]))</f>
        <v>Million</v>
      </c>
      <c r="H2670" s="7">
        <f>VALUE(IF(data_to_clean[[#This Row],[multiplicity]]="Million",_xlfn.CONCAT(SUBSTITUTE(data_to_clean[[#This Row],[number]],".",""),"00000"),_xlfn.CONCAT(SUBSTITUTE(data_to_clean[[#This Row],[number]],".",""),"00000000")))</f>
        <v>2200000</v>
      </c>
      <c r="I2670" t="s">
        <v>9821</v>
      </c>
      <c r="J2670">
        <f>ROUND(VALUE(SUBSTITUTE(data_to_clean[[#This Row],[growth_%]],".",",")),0)</f>
        <v>146</v>
      </c>
      <c r="K2670" t="s">
        <v>156</v>
      </c>
      <c r="L2670">
        <v>140</v>
      </c>
      <c r="M2670">
        <v>63</v>
      </c>
      <c r="N2670">
        <v>2013</v>
      </c>
      <c r="O2670">
        <v>1</v>
      </c>
      <c r="P2670" t="s">
        <v>3467</v>
      </c>
      <c r="Q2670" t="b">
        <f>AND(ISNUMBER(data_to_clean[[#This Row],[revenue_formatted]]),ISNUMBER(data_to_clean[[#This Row],[growth_formatted_%]]),ISNUMBER(data_to_clean[[#This Row],[workers]]),ISNUMBER(data_to_clean[[#This Row],[previous_workers]]),ISNUMBER(data_to_clean[[#This Row],[founded]]),ISNUMBER(data_to_clean[[#This Row],[yrs_on_list]]))</f>
        <v>1</v>
      </c>
    </row>
    <row r="2671" spans="1:17" x14ac:dyDescent="0.25">
      <c r="A2671">
        <v>2661</v>
      </c>
      <c r="B2671" t="s">
        <v>9822</v>
      </c>
      <c r="C2671" t="s">
        <v>215</v>
      </c>
      <c r="D2671" t="str">
        <f>VLOOKUP(data_to_clean[[#This Row],[state]],abbreviation_table[],2,FALSE)</f>
        <v>North Carolina</v>
      </c>
      <c r="E2671" t="s">
        <v>473</v>
      </c>
      <c r="F2671" t="str">
        <f>TRIM(LEFT(data_to_clean[[#This Row],[revenue]],FIND(" ",data_to_clean[[#This Row],[revenue]])))</f>
        <v>25.8</v>
      </c>
      <c r="G2671" t="str">
        <f>RIGHT(data_to_clean[[#This Row],[revenue]],LEN(data_to_clean[[#This Row],[revenue]])-FIND(" ",data_to_clean[[#This Row],[revenue]]))</f>
        <v>Million</v>
      </c>
      <c r="H2671" s="7">
        <f>VALUE(IF(data_to_clean[[#This Row],[multiplicity]]="Million",_xlfn.CONCAT(SUBSTITUTE(data_to_clean[[#This Row],[number]],".",""),"00000"),_xlfn.CONCAT(SUBSTITUTE(data_to_clean[[#This Row],[number]],".",""),"00000000")))</f>
        <v>25800000</v>
      </c>
      <c r="I2671" t="s">
        <v>9824</v>
      </c>
      <c r="J2671">
        <f>ROUND(VALUE(SUBSTITUTE(data_to_clean[[#This Row],[growth_%]],".",",")),0)</f>
        <v>146</v>
      </c>
      <c r="K2671" t="s">
        <v>18</v>
      </c>
      <c r="L2671">
        <v>98</v>
      </c>
      <c r="M2671">
        <v>35</v>
      </c>
      <c r="N2671">
        <v>2013</v>
      </c>
      <c r="O2671">
        <v>3</v>
      </c>
      <c r="P2671" t="s">
        <v>3633</v>
      </c>
      <c r="Q2671" t="b">
        <f>AND(ISNUMBER(data_to_clean[[#This Row],[revenue_formatted]]),ISNUMBER(data_to_clean[[#This Row],[growth_formatted_%]]),ISNUMBER(data_to_clean[[#This Row],[workers]]),ISNUMBER(data_to_clean[[#This Row],[previous_workers]]),ISNUMBER(data_to_clean[[#This Row],[founded]]),ISNUMBER(data_to_clean[[#This Row],[yrs_on_list]]))</f>
        <v>1</v>
      </c>
    </row>
    <row r="2672" spans="1:17" x14ac:dyDescent="0.25">
      <c r="A2672">
        <v>2662</v>
      </c>
      <c r="B2672" t="s">
        <v>9825</v>
      </c>
      <c r="C2672" t="s">
        <v>80</v>
      </c>
      <c r="D2672" t="str">
        <f>VLOOKUP(data_to_clean[[#This Row],[state]],abbreviation_table[],2,FALSE)</f>
        <v>California</v>
      </c>
      <c r="E2672" t="s">
        <v>3560</v>
      </c>
      <c r="F2672" t="str">
        <f>TRIM(LEFT(data_to_clean[[#This Row],[revenue]],FIND(" ",data_to_clean[[#This Row],[revenue]])))</f>
        <v>56.4</v>
      </c>
      <c r="G2672" t="str">
        <f>RIGHT(data_to_clean[[#This Row],[revenue]],LEN(data_to_clean[[#This Row],[revenue]])-FIND(" ",data_to_clean[[#This Row],[revenue]]))</f>
        <v>Million</v>
      </c>
      <c r="H2672" s="7">
        <f>VALUE(IF(data_to_clean[[#This Row],[multiplicity]]="Million",_xlfn.CONCAT(SUBSTITUTE(data_to_clean[[#This Row],[number]],".",""),"00000"),_xlfn.CONCAT(SUBSTITUTE(data_to_clean[[#This Row],[number]],".",""),"00000000")))</f>
        <v>56400000</v>
      </c>
      <c r="I2672" t="s">
        <v>9827</v>
      </c>
      <c r="J2672">
        <f>ROUND(VALUE(SUBSTITUTE(data_to_clean[[#This Row],[growth_%]],".",",")),0)</f>
        <v>146</v>
      </c>
      <c r="K2672" t="s">
        <v>156</v>
      </c>
      <c r="L2672">
        <v>271</v>
      </c>
      <c r="M2672">
        <v>270</v>
      </c>
      <c r="N2672">
        <v>2007</v>
      </c>
      <c r="O2672">
        <v>1</v>
      </c>
      <c r="P2672" t="s">
        <v>163</v>
      </c>
      <c r="Q2672" t="b">
        <f>AND(ISNUMBER(data_to_clean[[#This Row],[revenue_formatted]]),ISNUMBER(data_to_clean[[#This Row],[growth_formatted_%]]),ISNUMBER(data_to_clean[[#This Row],[workers]]),ISNUMBER(data_to_clean[[#This Row],[previous_workers]]),ISNUMBER(data_to_clean[[#This Row],[founded]]),ISNUMBER(data_to_clean[[#This Row],[yrs_on_list]]))</f>
        <v>1</v>
      </c>
    </row>
    <row r="2673" spans="1:17" x14ac:dyDescent="0.25">
      <c r="A2673">
        <v>2663</v>
      </c>
      <c r="B2673" t="s">
        <v>9828</v>
      </c>
      <c r="C2673" t="s">
        <v>30</v>
      </c>
      <c r="D2673" t="str">
        <f>VLOOKUP(data_to_clean[[#This Row],[state]],abbreviation_table[],2,FALSE)</f>
        <v>Texas</v>
      </c>
      <c r="E2673" t="s">
        <v>9830</v>
      </c>
      <c r="F2673" t="str">
        <f>TRIM(LEFT(data_to_clean[[#This Row],[revenue]],FIND(" ",data_to_clean[[#This Row],[revenue]])))</f>
        <v>43.3</v>
      </c>
      <c r="G2673" t="str">
        <f>RIGHT(data_to_clean[[#This Row],[revenue]],LEN(data_to_clean[[#This Row],[revenue]])-FIND(" ",data_to_clean[[#This Row],[revenue]]))</f>
        <v>Million</v>
      </c>
      <c r="H2673" s="7">
        <f>VALUE(IF(data_to_clean[[#This Row],[multiplicity]]="Million",_xlfn.CONCAT(SUBSTITUTE(data_to_clean[[#This Row],[number]],".",""),"00000"),_xlfn.CONCAT(SUBSTITUTE(data_to_clean[[#This Row],[number]],".",""),"00000000")))</f>
        <v>43300000</v>
      </c>
      <c r="I2673" t="s">
        <v>9831</v>
      </c>
      <c r="J2673">
        <f>ROUND(VALUE(SUBSTITUTE(data_to_clean[[#This Row],[growth_%]],".",",")),0)</f>
        <v>146</v>
      </c>
      <c r="K2673" t="s">
        <v>55</v>
      </c>
      <c r="L2673">
        <v>34</v>
      </c>
      <c r="M2673">
        <v>17</v>
      </c>
      <c r="N2673">
        <v>2010</v>
      </c>
      <c r="O2673">
        <v>5</v>
      </c>
      <c r="P2673" t="s">
        <v>34</v>
      </c>
      <c r="Q2673" t="b">
        <f>AND(ISNUMBER(data_to_clean[[#This Row],[revenue_formatted]]),ISNUMBER(data_to_clean[[#This Row],[growth_formatted_%]]),ISNUMBER(data_to_clean[[#This Row],[workers]]),ISNUMBER(data_to_clean[[#This Row],[previous_workers]]),ISNUMBER(data_to_clean[[#This Row],[founded]]),ISNUMBER(data_to_clean[[#This Row],[yrs_on_list]]))</f>
        <v>1</v>
      </c>
    </row>
    <row r="2674" spans="1:17" x14ac:dyDescent="0.25">
      <c r="A2674">
        <v>2664</v>
      </c>
      <c r="B2674" t="s">
        <v>9832</v>
      </c>
      <c r="C2674" t="s">
        <v>15</v>
      </c>
      <c r="D2674" t="str">
        <f>VLOOKUP(data_to_clean[[#This Row],[state]],abbreviation_table[],2,FALSE)</f>
        <v>Arizona</v>
      </c>
      <c r="E2674" t="s">
        <v>9834</v>
      </c>
      <c r="F2674" t="str">
        <f>TRIM(LEFT(data_to_clean[[#This Row],[revenue]],FIND(" ",data_to_clean[[#This Row],[revenue]])))</f>
        <v>68.2</v>
      </c>
      <c r="G2674" t="str">
        <f>RIGHT(data_to_clean[[#This Row],[revenue]],LEN(data_to_clean[[#This Row],[revenue]])-FIND(" ",data_to_clean[[#This Row],[revenue]]))</f>
        <v>Million</v>
      </c>
      <c r="H2674" s="7">
        <f>VALUE(IF(data_to_clean[[#This Row],[multiplicity]]="Million",_xlfn.CONCAT(SUBSTITUTE(data_to_clean[[#This Row],[number]],".",""),"00000"),_xlfn.CONCAT(SUBSTITUTE(data_to_clean[[#This Row],[number]],".",""),"00000000")))</f>
        <v>68200000</v>
      </c>
      <c r="I2674" t="s">
        <v>9835</v>
      </c>
      <c r="J2674">
        <f>ROUND(VALUE(SUBSTITUTE(data_to_clean[[#This Row],[growth_%]],".",",")),0)</f>
        <v>145</v>
      </c>
      <c r="K2674" t="s">
        <v>336</v>
      </c>
      <c r="L2674">
        <v>179</v>
      </c>
      <c r="M2674">
        <v>69</v>
      </c>
      <c r="N2674">
        <v>1983</v>
      </c>
      <c r="O2674">
        <v>1</v>
      </c>
      <c r="P2674" t="s">
        <v>19</v>
      </c>
      <c r="Q2674" t="b">
        <f>AND(ISNUMBER(data_to_clean[[#This Row],[revenue_formatted]]),ISNUMBER(data_to_clean[[#This Row],[growth_formatted_%]]),ISNUMBER(data_to_clean[[#This Row],[workers]]),ISNUMBER(data_to_clean[[#This Row],[previous_workers]]),ISNUMBER(data_to_clean[[#This Row],[founded]]),ISNUMBER(data_to_clean[[#This Row],[yrs_on_list]]))</f>
        <v>1</v>
      </c>
    </row>
    <row r="2675" spans="1:17" x14ac:dyDescent="0.25">
      <c r="A2675">
        <v>2665</v>
      </c>
      <c r="B2675" t="s">
        <v>9836</v>
      </c>
      <c r="C2675" t="s">
        <v>52</v>
      </c>
      <c r="D2675" t="str">
        <f>VLOOKUP(data_to_clean[[#This Row],[state]],abbreviation_table[],2,FALSE)</f>
        <v>Florida</v>
      </c>
      <c r="E2675" t="s">
        <v>1920</v>
      </c>
      <c r="F2675" t="str">
        <f>TRIM(LEFT(data_to_clean[[#This Row],[revenue]],FIND(" ",data_to_clean[[#This Row],[revenue]])))</f>
        <v>2.4</v>
      </c>
      <c r="G2675" t="str">
        <f>RIGHT(data_to_clean[[#This Row],[revenue]],LEN(data_to_clean[[#This Row],[revenue]])-FIND(" ",data_to_clean[[#This Row],[revenue]]))</f>
        <v>Million</v>
      </c>
      <c r="H2675" s="7">
        <f>VALUE(IF(data_to_clean[[#This Row],[multiplicity]]="Million",_xlfn.CONCAT(SUBSTITUTE(data_to_clean[[#This Row],[number]],".",""),"00000"),_xlfn.CONCAT(SUBSTITUTE(data_to_clean[[#This Row],[number]],".",""),"00000000")))</f>
        <v>2400000</v>
      </c>
      <c r="I2675" t="s">
        <v>9838</v>
      </c>
      <c r="J2675">
        <f>ROUND(VALUE(SUBSTITUTE(data_to_clean[[#This Row],[growth_%]],".",",")),0)</f>
        <v>145</v>
      </c>
      <c r="K2675" t="s">
        <v>336</v>
      </c>
      <c r="L2675">
        <v>45</v>
      </c>
      <c r="M2675">
        <v>10</v>
      </c>
      <c r="N2675">
        <v>2013</v>
      </c>
      <c r="O2675">
        <v>2</v>
      </c>
      <c r="P2675" t="s">
        <v>9839</v>
      </c>
      <c r="Q2675" t="b">
        <f>AND(ISNUMBER(data_to_clean[[#This Row],[revenue_formatted]]),ISNUMBER(data_to_clean[[#This Row],[growth_formatted_%]]),ISNUMBER(data_to_clean[[#This Row],[workers]]),ISNUMBER(data_to_clean[[#This Row],[previous_workers]]),ISNUMBER(data_to_clean[[#This Row],[founded]]),ISNUMBER(data_to_clean[[#This Row],[yrs_on_list]]))</f>
        <v>1</v>
      </c>
    </row>
    <row r="2676" spans="1:17" x14ac:dyDescent="0.25">
      <c r="A2676">
        <v>2666</v>
      </c>
      <c r="B2676" t="s">
        <v>9840</v>
      </c>
      <c r="C2676" t="s">
        <v>52</v>
      </c>
      <c r="D2676" t="str">
        <f>VLOOKUP(data_to_clean[[#This Row],[state]],abbreviation_table[],2,FALSE)</f>
        <v>Florida</v>
      </c>
      <c r="E2676" t="s">
        <v>1022</v>
      </c>
      <c r="F2676" t="str">
        <f>TRIM(LEFT(data_to_clean[[#This Row],[revenue]],FIND(" ",data_to_clean[[#This Row],[revenue]])))</f>
        <v>22.3</v>
      </c>
      <c r="G2676" t="str">
        <f>RIGHT(data_to_clean[[#This Row],[revenue]],LEN(data_to_clean[[#This Row],[revenue]])-FIND(" ",data_to_clean[[#This Row],[revenue]]))</f>
        <v>Million</v>
      </c>
      <c r="H2676" s="7">
        <f>VALUE(IF(data_to_clean[[#This Row],[multiplicity]]="Million",_xlfn.CONCAT(SUBSTITUTE(data_to_clean[[#This Row],[number]],".",""),"00000"),_xlfn.CONCAT(SUBSTITUTE(data_to_clean[[#This Row],[number]],".",""),"00000000")))</f>
        <v>22300000</v>
      </c>
      <c r="I2676" t="s">
        <v>9842</v>
      </c>
      <c r="J2676">
        <f>ROUND(VALUE(SUBSTITUTE(data_to_clean[[#This Row],[growth_%]],".",",")),0)</f>
        <v>145</v>
      </c>
      <c r="K2676" t="s">
        <v>33</v>
      </c>
      <c r="L2676">
        <v>12</v>
      </c>
      <c r="M2676">
        <v>11</v>
      </c>
      <c r="N2676">
        <v>2008</v>
      </c>
      <c r="O2676">
        <v>4</v>
      </c>
      <c r="P2676" t="s">
        <v>373</v>
      </c>
      <c r="Q2676" t="b">
        <f>AND(ISNUMBER(data_to_clean[[#This Row],[revenue_formatted]]),ISNUMBER(data_to_clean[[#This Row],[growth_formatted_%]]),ISNUMBER(data_to_clean[[#This Row],[workers]]),ISNUMBER(data_to_clean[[#This Row],[previous_workers]]),ISNUMBER(data_to_clean[[#This Row],[founded]]),ISNUMBER(data_to_clean[[#This Row],[yrs_on_list]]))</f>
        <v>1</v>
      </c>
    </row>
    <row r="2677" spans="1:17" x14ac:dyDescent="0.25">
      <c r="A2677">
        <v>2667</v>
      </c>
      <c r="B2677" t="s">
        <v>9843</v>
      </c>
      <c r="C2677" t="s">
        <v>503</v>
      </c>
      <c r="D2677" t="str">
        <f>VLOOKUP(data_to_clean[[#This Row],[state]],abbreviation_table[],2,FALSE)</f>
        <v>Illinois</v>
      </c>
      <c r="E2677" t="s">
        <v>4798</v>
      </c>
      <c r="F2677" t="str">
        <f>TRIM(LEFT(data_to_clean[[#This Row],[revenue]],FIND(" ",data_to_clean[[#This Row],[revenue]])))</f>
        <v>13.5</v>
      </c>
      <c r="G2677" t="str">
        <f>RIGHT(data_to_clean[[#This Row],[revenue]],LEN(data_to_clean[[#This Row],[revenue]])-FIND(" ",data_to_clean[[#This Row],[revenue]]))</f>
        <v>Million</v>
      </c>
      <c r="H2677" s="7">
        <f>VALUE(IF(data_to_clean[[#This Row],[multiplicity]]="Million",_xlfn.CONCAT(SUBSTITUTE(data_to_clean[[#This Row],[number]],".",""),"00000"),_xlfn.CONCAT(SUBSTITUTE(data_to_clean[[#This Row],[number]],".",""),"00000000")))</f>
        <v>13500000</v>
      </c>
      <c r="I2677" t="s">
        <v>9845</v>
      </c>
      <c r="J2677">
        <f>ROUND(VALUE(SUBSTITUTE(data_to_clean[[#This Row],[growth_%]],".",",")),0)</f>
        <v>145</v>
      </c>
      <c r="K2677" t="s">
        <v>336</v>
      </c>
      <c r="L2677">
        <v>51</v>
      </c>
      <c r="M2677">
        <v>22</v>
      </c>
      <c r="N2677">
        <v>2010</v>
      </c>
      <c r="O2677">
        <v>2</v>
      </c>
      <c r="P2677" t="s">
        <v>506</v>
      </c>
      <c r="Q2677" t="b">
        <f>AND(ISNUMBER(data_to_clean[[#This Row],[revenue_formatted]]),ISNUMBER(data_to_clean[[#This Row],[growth_formatted_%]]),ISNUMBER(data_to_clean[[#This Row],[workers]]),ISNUMBER(data_to_clean[[#This Row],[previous_workers]]),ISNUMBER(data_to_clean[[#This Row],[founded]]),ISNUMBER(data_to_clean[[#This Row],[yrs_on_list]]))</f>
        <v>1</v>
      </c>
    </row>
    <row r="2678" spans="1:17" x14ac:dyDescent="0.25">
      <c r="A2678">
        <v>2668</v>
      </c>
      <c r="B2678" t="s">
        <v>9846</v>
      </c>
      <c r="C2678" t="s">
        <v>105</v>
      </c>
      <c r="D2678" t="str">
        <f>VLOOKUP(data_to_clean[[#This Row],[state]],abbreviation_table[],2,FALSE)</f>
        <v>New York</v>
      </c>
      <c r="E2678" t="s">
        <v>5865</v>
      </c>
      <c r="F2678" t="str">
        <f>TRIM(LEFT(data_to_clean[[#This Row],[revenue]],FIND(" ",data_to_clean[[#This Row],[revenue]])))</f>
        <v>27.7</v>
      </c>
      <c r="G2678" t="str">
        <f>RIGHT(data_to_clean[[#This Row],[revenue]],LEN(data_to_clean[[#This Row],[revenue]])-FIND(" ",data_to_clean[[#This Row],[revenue]]))</f>
        <v>Million</v>
      </c>
      <c r="H2678" s="7">
        <f>VALUE(IF(data_to_clean[[#This Row],[multiplicity]]="Million",_xlfn.CONCAT(SUBSTITUTE(data_to_clean[[#This Row],[number]],".",""),"00000"),_xlfn.CONCAT(SUBSTITUTE(data_to_clean[[#This Row],[number]],".",""),"00000000")))</f>
        <v>27700000</v>
      </c>
      <c r="I2678" t="s">
        <v>9848</v>
      </c>
      <c r="J2678">
        <f>ROUND(VALUE(SUBSTITUTE(data_to_clean[[#This Row],[growth_%]],".",",")),0)</f>
        <v>145</v>
      </c>
      <c r="K2678" t="s">
        <v>48</v>
      </c>
      <c r="L2678">
        <v>94</v>
      </c>
      <c r="M2678">
        <v>55</v>
      </c>
      <c r="N2678">
        <v>2009</v>
      </c>
      <c r="O2678">
        <v>4</v>
      </c>
      <c r="P2678" t="s">
        <v>108</v>
      </c>
      <c r="Q2678" t="b">
        <f>AND(ISNUMBER(data_to_clean[[#This Row],[revenue_formatted]]),ISNUMBER(data_to_clean[[#This Row],[growth_formatted_%]]),ISNUMBER(data_to_clean[[#This Row],[workers]]),ISNUMBER(data_to_clean[[#This Row],[previous_workers]]),ISNUMBER(data_to_clean[[#This Row],[founded]]),ISNUMBER(data_to_clean[[#This Row],[yrs_on_list]]))</f>
        <v>1</v>
      </c>
    </row>
    <row r="2679" spans="1:17" x14ac:dyDescent="0.25">
      <c r="A2679">
        <v>2669</v>
      </c>
      <c r="B2679" t="s">
        <v>9849</v>
      </c>
      <c r="C2679" t="s">
        <v>52</v>
      </c>
      <c r="D2679" t="str">
        <f>VLOOKUP(data_to_clean[[#This Row],[state]],abbreviation_table[],2,FALSE)</f>
        <v>Florida</v>
      </c>
      <c r="E2679" t="s">
        <v>1309</v>
      </c>
      <c r="F2679" t="str">
        <f>TRIM(LEFT(data_to_clean[[#This Row],[revenue]],FIND(" ",data_to_clean[[#This Row],[revenue]])))</f>
        <v>3.4</v>
      </c>
      <c r="G2679" t="str">
        <f>RIGHT(data_to_clean[[#This Row],[revenue]],LEN(data_to_clean[[#This Row],[revenue]])-FIND(" ",data_to_clean[[#This Row],[revenue]]))</f>
        <v>Million</v>
      </c>
      <c r="H2679" s="7">
        <f>VALUE(IF(data_to_clean[[#This Row],[multiplicity]]="Million",_xlfn.CONCAT(SUBSTITUTE(data_to_clean[[#This Row],[number]],".",""),"00000"),_xlfn.CONCAT(SUBSTITUTE(data_to_clean[[#This Row],[number]],".",""),"00000000")))</f>
        <v>3400000</v>
      </c>
      <c r="I2679" t="s">
        <v>9851</v>
      </c>
      <c r="J2679">
        <f>ROUND(VALUE(SUBSTITUTE(data_to_clean[[#This Row],[growth_%]],".",",")),0)</f>
        <v>145</v>
      </c>
      <c r="K2679" t="s">
        <v>187</v>
      </c>
      <c r="L2679">
        <v>24</v>
      </c>
      <c r="M2679">
        <v>8</v>
      </c>
      <c r="N2679">
        <v>2014</v>
      </c>
      <c r="O2679">
        <v>1</v>
      </c>
      <c r="P2679" t="s">
        <v>2677</v>
      </c>
      <c r="Q2679" t="b">
        <f>AND(ISNUMBER(data_to_clean[[#This Row],[revenue_formatted]]),ISNUMBER(data_to_clean[[#This Row],[growth_formatted_%]]),ISNUMBER(data_to_clean[[#This Row],[workers]]),ISNUMBER(data_to_clean[[#This Row],[previous_workers]]),ISNUMBER(data_to_clean[[#This Row],[founded]]),ISNUMBER(data_to_clean[[#This Row],[yrs_on_list]]))</f>
        <v>1</v>
      </c>
    </row>
    <row r="2680" spans="1:17" x14ac:dyDescent="0.25">
      <c r="A2680">
        <v>2670</v>
      </c>
      <c r="B2680" t="s">
        <v>9852</v>
      </c>
      <c r="C2680" t="s">
        <v>66</v>
      </c>
      <c r="D2680" t="str">
        <f>VLOOKUP(data_to_clean[[#This Row],[state]],abbreviation_table[],2,FALSE)</f>
        <v>Virginia</v>
      </c>
      <c r="E2680" t="s">
        <v>9854</v>
      </c>
      <c r="F2680" t="str">
        <f>TRIM(LEFT(data_to_clean[[#This Row],[revenue]],FIND(" ",data_to_clean[[#This Row],[revenue]])))</f>
        <v>95.7</v>
      </c>
      <c r="G2680" t="str">
        <f>RIGHT(data_to_clean[[#This Row],[revenue]],LEN(data_to_clean[[#This Row],[revenue]])-FIND(" ",data_to_clean[[#This Row],[revenue]]))</f>
        <v>Million</v>
      </c>
      <c r="H2680" s="7">
        <f>VALUE(IF(data_to_clean[[#This Row],[multiplicity]]="Million",_xlfn.CONCAT(SUBSTITUTE(data_to_clean[[#This Row],[number]],".",""),"00000"),_xlfn.CONCAT(SUBSTITUTE(data_to_clean[[#This Row],[number]],".",""),"00000000")))</f>
        <v>95700000</v>
      </c>
      <c r="I2680" t="s">
        <v>9855</v>
      </c>
      <c r="J2680">
        <f>ROUND(VALUE(SUBSTITUTE(data_to_clean[[#This Row],[growth_%]],".",",")),0)</f>
        <v>145</v>
      </c>
      <c r="K2680" t="s">
        <v>25</v>
      </c>
      <c r="L2680">
        <v>512</v>
      </c>
      <c r="M2680">
        <v>345</v>
      </c>
      <c r="N2680">
        <v>1923</v>
      </c>
      <c r="O2680">
        <v>4</v>
      </c>
      <c r="P2680" t="s">
        <v>7441</v>
      </c>
      <c r="Q2680" t="b">
        <f>AND(ISNUMBER(data_to_clean[[#This Row],[revenue_formatted]]),ISNUMBER(data_to_clean[[#This Row],[growth_formatted_%]]),ISNUMBER(data_to_clean[[#This Row],[workers]]),ISNUMBER(data_to_clean[[#This Row],[previous_workers]]),ISNUMBER(data_to_clean[[#This Row],[founded]]),ISNUMBER(data_to_clean[[#This Row],[yrs_on_list]]))</f>
        <v>1</v>
      </c>
    </row>
    <row r="2681" spans="1:17" x14ac:dyDescent="0.25">
      <c r="A2681">
        <v>2671</v>
      </c>
      <c r="B2681" t="s">
        <v>9856</v>
      </c>
      <c r="C2681" t="s">
        <v>1337</v>
      </c>
      <c r="D2681" t="str">
        <f>VLOOKUP(data_to_clean[[#This Row],[state]],abbreviation_table[],2,FALSE)</f>
        <v>Louisiana</v>
      </c>
      <c r="E2681" t="s">
        <v>9858</v>
      </c>
      <c r="F2681" t="str">
        <f>TRIM(LEFT(data_to_clean[[#This Row],[revenue]],FIND(" ",data_to_clean[[#This Row],[revenue]])))</f>
        <v>34.9</v>
      </c>
      <c r="G2681" t="str">
        <f>RIGHT(data_to_clean[[#This Row],[revenue]],LEN(data_to_clean[[#This Row],[revenue]])-FIND(" ",data_to_clean[[#This Row],[revenue]]))</f>
        <v>Million</v>
      </c>
      <c r="H2681" s="7">
        <f>VALUE(IF(data_to_clean[[#This Row],[multiplicity]]="Million",_xlfn.CONCAT(SUBSTITUTE(data_to_clean[[#This Row],[number]],".",""),"00000"),_xlfn.CONCAT(SUBSTITUTE(data_to_clean[[#This Row],[number]],".",""),"00000000")))</f>
        <v>34900000</v>
      </c>
      <c r="I2681" t="s">
        <v>9859</v>
      </c>
      <c r="J2681">
        <f>ROUND(VALUE(SUBSTITUTE(data_to_clean[[#This Row],[growth_%]],".",",")),0)</f>
        <v>145</v>
      </c>
      <c r="K2681" t="s">
        <v>211</v>
      </c>
      <c r="L2681">
        <v>27</v>
      </c>
      <c r="M2681">
        <v>10</v>
      </c>
      <c r="N2681">
        <v>2012</v>
      </c>
      <c r="O2681">
        <v>1</v>
      </c>
      <c r="P2681" t="s">
        <v>2854</v>
      </c>
      <c r="Q2681" t="b">
        <f>AND(ISNUMBER(data_to_clean[[#This Row],[revenue_formatted]]),ISNUMBER(data_to_clean[[#This Row],[growth_formatted_%]]),ISNUMBER(data_to_clean[[#This Row],[workers]]),ISNUMBER(data_to_clean[[#This Row],[previous_workers]]),ISNUMBER(data_to_clean[[#This Row],[founded]]),ISNUMBER(data_to_clean[[#This Row],[yrs_on_list]]))</f>
        <v>1</v>
      </c>
    </row>
    <row r="2682" spans="1:17" x14ac:dyDescent="0.25">
      <c r="A2682">
        <v>2672</v>
      </c>
      <c r="B2682" t="s">
        <v>9860</v>
      </c>
      <c r="C2682" t="s">
        <v>30</v>
      </c>
      <c r="D2682" t="str">
        <f>VLOOKUP(data_to_clean[[#This Row],[state]],abbreviation_table[],2,FALSE)</f>
        <v>Texas</v>
      </c>
      <c r="E2682" t="s">
        <v>7832</v>
      </c>
      <c r="F2682" t="str">
        <f>TRIM(LEFT(data_to_clean[[#This Row],[revenue]],FIND(" ",data_to_clean[[#This Row],[revenue]])))</f>
        <v>23.2</v>
      </c>
      <c r="G2682" t="str">
        <f>RIGHT(data_to_clean[[#This Row],[revenue]],LEN(data_to_clean[[#This Row],[revenue]])-FIND(" ",data_to_clean[[#This Row],[revenue]]))</f>
        <v>Million</v>
      </c>
      <c r="H2682" s="7">
        <f>VALUE(IF(data_to_clean[[#This Row],[multiplicity]]="Million",_xlfn.CONCAT(SUBSTITUTE(data_to_clean[[#This Row],[number]],".",""),"00000"),_xlfn.CONCAT(SUBSTITUTE(data_to_clean[[#This Row],[number]],".",""),"00000000")))</f>
        <v>23200000</v>
      </c>
      <c r="I2682" t="s">
        <v>9862</v>
      </c>
      <c r="J2682">
        <f>ROUND(VALUE(SUBSTITUTE(data_to_clean[[#This Row],[growth_%]],".",",")),0)</f>
        <v>145</v>
      </c>
      <c r="K2682" t="s">
        <v>48</v>
      </c>
      <c r="L2682">
        <v>23</v>
      </c>
      <c r="M2682">
        <v>9</v>
      </c>
      <c r="N2682">
        <v>2013</v>
      </c>
      <c r="O2682">
        <v>2</v>
      </c>
      <c r="P2682" t="s">
        <v>9863</v>
      </c>
      <c r="Q2682" t="b">
        <f>AND(ISNUMBER(data_to_clean[[#This Row],[revenue_formatted]]),ISNUMBER(data_to_clean[[#This Row],[growth_formatted_%]]),ISNUMBER(data_to_clean[[#This Row],[workers]]),ISNUMBER(data_to_clean[[#This Row],[previous_workers]]),ISNUMBER(data_to_clean[[#This Row],[founded]]),ISNUMBER(data_to_clean[[#This Row],[yrs_on_list]]))</f>
        <v>1</v>
      </c>
    </row>
    <row r="2683" spans="1:17" x14ac:dyDescent="0.25">
      <c r="A2683">
        <v>2673</v>
      </c>
      <c r="B2683" t="s">
        <v>9864</v>
      </c>
      <c r="C2683" t="s">
        <v>105</v>
      </c>
      <c r="D2683" t="str">
        <f>VLOOKUP(data_to_clean[[#This Row],[state]],abbreviation_table[],2,FALSE)</f>
        <v>New York</v>
      </c>
      <c r="E2683" t="s">
        <v>626</v>
      </c>
      <c r="F2683" t="str">
        <f>TRIM(LEFT(data_to_clean[[#This Row],[revenue]],FIND(" ",data_to_clean[[#This Row],[revenue]])))</f>
        <v>3.7</v>
      </c>
      <c r="G2683" t="str">
        <f>RIGHT(data_to_clean[[#This Row],[revenue]],LEN(data_to_clean[[#This Row],[revenue]])-FIND(" ",data_to_clean[[#This Row],[revenue]]))</f>
        <v>Million</v>
      </c>
      <c r="H2683" s="7">
        <f>VALUE(IF(data_to_clean[[#This Row],[multiplicity]]="Million",_xlfn.CONCAT(SUBSTITUTE(data_to_clean[[#This Row],[number]],".",""),"00000"),_xlfn.CONCAT(SUBSTITUTE(data_to_clean[[#This Row],[number]],".",""),"00000000")))</f>
        <v>3700000</v>
      </c>
      <c r="I2683" t="s">
        <v>9866</v>
      </c>
      <c r="J2683">
        <f>ROUND(VALUE(SUBSTITUTE(data_to_clean[[#This Row],[growth_%]],".",",")),0)</f>
        <v>145</v>
      </c>
      <c r="K2683" t="s">
        <v>336</v>
      </c>
      <c r="L2683">
        <v>8</v>
      </c>
      <c r="M2683">
        <v>2</v>
      </c>
      <c r="N2683">
        <v>2012</v>
      </c>
      <c r="O2683">
        <v>2</v>
      </c>
      <c r="P2683" t="s">
        <v>9867</v>
      </c>
      <c r="Q2683" t="b">
        <f>AND(ISNUMBER(data_to_clean[[#This Row],[revenue_formatted]]),ISNUMBER(data_to_clean[[#This Row],[growth_formatted_%]]),ISNUMBER(data_to_clean[[#This Row],[workers]]),ISNUMBER(data_to_clean[[#This Row],[previous_workers]]),ISNUMBER(data_to_clean[[#This Row],[founded]]),ISNUMBER(data_to_clean[[#This Row],[yrs_on_list]]))</f>
        <v>1</v>
      </c>
    </row>
    <row r="2684" spans="1:17" x14ac:dyDescent="0.25">
      <c r="A2684">
        <v>2674</v>
      </c>
      <c r="B2684" t="s">
        <v>9868</v>
      </c>
      <c r="C2684" t="s">
        <v>341</v>
      </c>
      <c r="D2684" t="str">
        <f>VLOOKUP(data_to_clean[[#This Row],[state]],abbreviation_table[],2,FALSE)</f>
        <v>Massachusetts</v>
      </c>
      <c r="E2684" t="s">
        <v>2756</v>
      </c>
      <c r="F2684" t="str">
        <f>TRIM(LEFT(data_to_clean[[#This Row],[revenue]],FIND(" ",data_to_clean[[#This Row],[revenue]])))</f>
        <v>62</v>
      </c>
      <c r="G2684" t="str">
        <f>RIGHT(data_to_clean[[#This Row],[revenue]],LEN(data_to_clean[[#This Row],[revenue]])-FIND(" ",data_to_clean[[#This Row],[revenue]]))</f>
        <v>Million</v>
      </c>
      <c r="H2684" s="7">
        <f>VALUE(IF(data_to_clean[[#This Row],[multiplicity]]="Million",_xlfn.CONCAT(SUBSTITUTE(data_to_clean[[#This Row],[number]],".",""),"00000"),_xlfn.CONCAT(SUBSTITUTE(data_to_clean[[#This Row],[number]],".",""),"00000000")))</f>
        <v>6200000</v>
      </c>
      <c r="I2684" t="s">
        <v>9870</v>
      </c>
      <c r="J2684">
        <f>ROUND(VALUE(SUBSTITUTE(data_to_clean[[#This Row],[growth_%]],".",",")),0)</f>
        <v>145</v>
      </c>
      <c r="K2684" t="s">
        <v>336</v>
      </c>
      <c r="L2684">
        <v>139</v>
      </c>
      <c r="M2684">
        <v>66</v>
      </c>
      <c r="N2684">
        <v>2009</v>
      </c>
      <c r="O2684">
        <v>5</v>
      </c>
      <c r="P2684" t="s">
        <v>9871</v>
      </c>
      <c r="Q2684" t="b">
        <f>AND(ISNUMBER(data_to_clean[[#This Row],[revenue_formatted]]),ISNUMBER(data_to_clean[[#This Row],[growth_formatted_%]]),ISNUMBER(data_to_clean[[#This Row],[workers]]),ISNUMBER(data_to_clean[[#This Row],[previous_workers]]),ISNUMBER(data_to_clean[[#This Row],[founded]]),ISNUMBER(data_to_clean[[#This Row],[yrs_on_list]]))</f>
        <v>1</v>
      </c>
    </row>
    <row r="2685" spans="1:17" x14ac:dyDescent="0.25">
      <c r="A2685">
        <v>2675</v>
      </c>
      <c r="B2685" t="s">
        <v>9872</v>
      </c>
      <c r="C2685" t="s">
        <v>341</v>
      </c>
      <c r="D2685" t="str">
        <f>VLOOKUP(data_to_clean[[#This Row],[state]],abbreviation_table[],2,FALSE)</f>
        <v>Massachusetts</v>
      </c>
      <c r="E2685" t="s">
        <v>537</v>
      </c>
      <c r="F2685" t="str">
        <f>TRIM(LEFT(data_to_clean[[#This Row],[revenue]],FIND(" ",data_to_clean[[#This Row],[revenue]])))</f>
        <v>13.7</v>
      </c>
      <c r="G2685" t="str">
        <f>RIGHT(data_to_clean[[#This Row],[revenue]],LEN(data_to_clean[[#This Row],[revenue]])-FIND(" ",data_to_clean[[#This Row],[revenue]]))</f>
        <v>Million</v>
      </c>
      <c r="H2685" s="7">
        <f>VALUE(IF(data_to_clean[[#This Row],[multiplicity]]="Million",_xlfn.CONCAT(SUBSTITUTE(data_to_clean[[#This Row],[number]],".",""),"00000"),_xlfn.CONCAT(SUBSTITUTE(data_to_clean[[#This Row],[number]],".",""),"00000000")))</f>
        <v>13700000</v>
      </c>
      <c r="I2685" t="s">
        <v>9874</v>
      </c>
      <c r="J2685">
        <f>ROUND(VALUE(SUBSTITUTE(data_to_clean[[#This Row],[growth_%]],".",",")),0)</f>
        <v>145</v>
      </c>
      <c r="K2685" t="s">
        <v>33</v>
      </c>
      <c r="L2685">
        <v>73</v>
      </c>
      <c r="M2685">
        <v>33</v>
      </c>
      <c r="N2685">
        <v>2011</v>
      </c>
      <c r="O2685">
        <v>4</v>
      </c>
      <c r="P2685" t="s">
        <v>9875</v>
      </c>
      <c r="Q2685" t="b">
        <f>AND(ISNUMBER(data_to_clean[[#This Row],[revenue_formatted]]),ISNUMBER(data_to_clean[[#This Row],[growth_formatted_%]]),ISNUMBER(data_to_clean[[#This Row],[workers]]),ISNUMBER(data_to_clean[[#This Row],[previous_workers]]),ISNUMBER(data_to_clean[[#This Row],[founded]]),ISNUMBER(data_to_clean[[#This Row],[yrs_on_list]]))</f>
        <v>1</v>
      </c>
    </row>
    <row r="2686" spans="1:17" x14ac:dyDescent="0.25">
      <c r="A2686">
        <v>2676</v>
      </c>
      <c r="B2686" t="s">
        <v>9876</v>
      </c>
      <c r="C2686" t="s">
        <v>66</v>
      </c>
      <c r="D2686" t="str">
        <f>VLOOKUP(data_to_clean[[#This Row],[state]],abbreviation_table[],2,FALSE)</f>
        <v>Virginia</v>
      </c>
      <c r="E2686" t="s">
        <v>603</v>
      </c>
      <c r="F2686" t="str">
        <f>TRIM(LEFT(data_to_clean[[#This Row],[revenue]],FIND(" ",data_to_clean[[#This Row],[revenue]])))</f>
        <v>3.8</v>
      </c>
      <c r="G2686" t="str">
        <f>RIGHT(data_to_clean[[#This Row],[revenue]],LEN(data_to_clean[[#This Row],[revenue]])-FIND(" ",data_to_clean[[#This Row],[revenue]]))</f>
        <v>Million</v>
      </c>
      <c r="H2686" s="7">
        <f>VALUE(IF(data_to_clean[[#This Row],[multiplicity]]="Million",_xlfn.CONCAT(SUBSTITUTE(data_to_clean[[#This Row],[number]],".",""),"00000"),_xlfn.CONCAT(SUBSTITUTE(data_to_clean[[#This Row],[number]],".",""),"00000000")))</f>
        <v>3800000</v>
      </c>
      <c r="I2686" t="s">
        <v>9878</v>
      </c>
      <c r="J2686">
        <f>ROUND(VALUE(SUBSTITUTE(data_to_clean[[#This Row],[growth_%]],".",",")),0)</f>
        <v>145</v>
      </c>
      <c r="K2686" t="s">
        <v>181</v>
      </c>
      <c r="L2686">
        <v>75</v>
      </c>
      <c r="M2686">
        <v>41</v>
      </c>
      <c r="N2686">
        <v>2010</v>
      </c>
      <c r="O2686">
        <v>3</v>
      </c>
      <c r="P2686" t="s">
        <v>5204</v>
      </c>
      <c r="Q2686" t="b">
        <f>AND(ISNUMBER(data_to_clean[[#This Row],[revenue_formatted]]),ISNUMBER(data_to_clean[[#This Row],[growth_formatted_%]]),ISNUMBER(data_to_clean[[#This Row],[workers]]),ISNUMBER(data_to_clean[[#This Row],[previous_workers]]),ISNUMBER(data_to_clean[[#This Row],[founded]]),ISNUMBER(data_to_clean[[#This Row],[yrs_on_list]]))</f>
        <v>1</v>
      </c>
    </row>
    <row r="2687" spans="1:17" x14ac:dyDescent="0.25">
      <c r="A2687">
        <v>2677</v>
      </c>
      <c r="B2687" t="s">
        <v>9879</v>
      </c>
      <c r="C2687" t="s">
        <v>105</v>
      </c>
      <c r="D2687" t="str">
        <f>VLOOKUP(data_to_clean[[#This Row],[state]],abbreviation_table[],2,FALSE)</f>
        <v>New York</v>
      </c>
      <c r="E2687" t="s">
        <v>563</v>
      </c>
      <c r="F2687" t="str">
        <f>TRIM(LEFT(data_to_clean[[#This Row],[revenue]],FIND(" ",data_to_clean[[#This Row],[revenue]])))</f>
        <v>33</v>
      </c>
      <c r="G2687" t="str">
        <f>RIGHT(data_to_clean[[#This Row],[revenue]],LEN(data_to_clean[[#This Row],[revenue]])-FIND(" ",data_to_clean[[#This Row],[revenue]]))</f>
        <v>Million</v>
      </c>
      <c r="H2687" s="7">
        <f>VALUE(IF(data_to_clean[[#This Row],[multiplicity]]="Million",_xlfn.CONCAT(SUBSTITUTE(data_to_clean[[#This Row],[number]],".",""),"00000"),_xlfn.CONCAT(SUBSTITUTE(data_to_clean[[#This Row],[number]],".",""),"00000000")))</f>
        <v>3300000</v>
      </c>
      <c r="I2687" t="s">
        <v>9881</v>
      </c>
      <c r="J2687">
        <f>ROUND(VALUE(SUBSTITUTE(data_to_clean[[#This Row],[growth_%]],".",",")),0)</f>
        <v>145</v>
      </c>
      <c r="K2687" t="s">
        <v>297</v>
      </c>
      <c r="L2687">
        <v>125</v>
      </c>
      <c r="M2687">
        <v>85</v>
      </c>
      <c r="N2687">
        <v>2004</v>
      </c>
      <c r="O2687">
        <v>8</v>
      </c>
      <c r="P2687" t="s">
        <v>9882</v>
      </c>
      <c r="Q2687" t="b">
        <f>AND(ISNUMBER(data_to_clean[[#This Row],[revenue_formatted]]),ISNUMBER(data_to_clean[[#This Row],[growth_formatted_%]]),ISNUMBER(data_to_clean[[#This Row],[workers]]),ISNUMBER(data_to_clean[[#This Row],[previous_workers]]),ISNUMBER(data_to_clean[[#This Row],[founded]]),ISNUMBER(data_to_clean[[#This Row],[yrs_on_list]]))</f>
        <v>1</v>
      </c>
    </row>
    <row r="2688" spans="1:17" x14ac:dyDescent="0.25">
      <c r="A2688">
        <v>2678</v>
      </c>
      <c r="B2688" t="s">
        <v>9883</v>
      </c>
      <c r="C2688" t="s">
        <v>74</v>
      </c>
      <c r="D2688" t="str">
        <f>VLOOKUP(data_to_clean[[#This Row],[state]],abbreviation_table[],2,FALSE)</f>
        <v>Ohio</v>
      </c>
      <c r="E2688" t="s">
        <v>295</v>
      </c>
      <c r="F2688" t="str">
        <f>TRIM(LEFT(data_to_clean[[#This Row],[revenue]],FIND(" ",data_to_clean[[#This Row],[revenue]])))</f>
        <v>9.8</v>
      </c>
      <c r="G2688" t="str">
        <f>RIGHT(data_to_clean[[#This Row],[revenue]],LEN(data_to_clean[[#This Row],[revenue]])-FIND(" ",data_to_clean[[#This Row],[revenue]]))</f>
        <v>Million</v>
      </c>
      <c r="H2688" s="7">
        <f>VALUE(IF(data_to_clean[[#This Row],[multiplicity]]="Million",_xlfn.CONCAT(SUBSTITUTE(data_to_clean[[#This Row],[number]],".",""),"00000"),_xlfn.CONCAT(SUBSTITUTE(data_to_clean[[#This Row],[number]],".",""),"00000000")))</f>
        <v>9800000</v>
      </c>
      <c r="I2688" t="s">
        <v>9885</v>
      </c>
      <c r="J2688">
        <f>ROUND(VALUE(SUBSTITUTE(data_to_clean[[#This Row],[growth_%]],".",",")),0)</f>
        <v>145</v>
      </c>
      <c r="K2688" t="s">
        <v>156</v>
      </c>
      <c r="L2688">
        <v>40</v>
      </c>
      <c r="M2688">
        <v>16</v>
      </c>
      <c r="N2688">
        <v>2011</v>
      </c>
      <c r="O2688">
        <v>4</v>
      </c>
      <c r="P2688" t="s">
        <v>4851</v>
      </c>
      <c r="Q2688" t="b">
        <f>AND(ISNUMBER(data_to_clean[[#This Row],[revenue_formatted]]),ISNUMBER(data_to_clean[[#This Row],[growth_formatted_%]]),ISNUMBER(data_to_clean[[#This Row],[workers]]),ISNUMBER(data_to_clean[[#This Row],[previous_workers]]),ISNUMBER(data_to_clean[[#This Row],[founded]]),ISNUMBER(data_to_clean[[#This Row],[yrs_on_list]]))</f>
        <v>1</v>
      </c>
    </row>
    <row r="2689" spans="1:17" x14ac:dyDescent="0.25">
      <c r="A2689">
        <v>2679</v>
      </c>
      <c r="B2689" t="s">
        <v>9886</v>
      </c>
      <c r="C2689" t="s">
        <v>80</v>
      </c>
      <c r="D2689" t="str">
        <f>VLOOKUP(data_to_clean[[#This Row],[state]],abbreviation_table[],2,FALSE)</f>
        <v>California</v>
      </c>
      <c r="E2689" t="s">
        <v>9888</v>
      </c>
      <c r="F2689" t="str">
        <f>TRIM(LEFT(data_to_clean[[#This Row],[revenue]],FIND(" ",data_to_clean[[#This Row],[revenue]])))</f>
        <v>73.9</v>
      </c>
      <c r="G2689" t="str">
        <f>RIGHT(data_to_clean[[#This Row],[revenue]],LEN(data_to_clean[[#This Row],[revenue]])-FIND(" ",data_to_clean[[#This Row],[revenue]]))</f>
        <v>Million</v>
      </c>
      <c r="H2689" s="7">
        <f>VALUE(IF(data_to_clean[[#This Row],[multiplicity]]="Million",_xlfn.CONCAT(SUBSTITUTE(data_to_clean[[#This Row],[number]],".",""),"00000"),_xlfn.CONCAT(SUBSTITUTE(data_to_clean[[#This Row],[number]],".",""),"00000000")))</f>
        <v>73900000</v>
      </c>
      <c r="I2689" t="s">
        <v>9889</v>
      </c>
      <c r="J2689">
        <f>ROUND(VALUE(SUBSTITUTE(data_to_clean[[#This Row],[growth_%]],".",",")),0)</f>
        <v>145</v>
      </c>
      <c r="K2689" t="s">
        <v>55</v>
      </c>
      <c r="L2689">
        <v>6851</v>
      </c>
      <c r="M2689">
        <v>4000</v>
      </c>
      <c r="N2689">
        <v>2005</v>
      </c>
      <c r="O2689">
        <v>11</v>
      </c>
      <c r="P2689" t="s">
        <v>1586</v>
      </c>
      <c r="Q2689" t="b">
        <f>AND(ISNUMBER(data_to_clean[[#This Row],[revenue_formatted]]),ISNUMBER(data_to_clean[[#This Row],[growth_formatted_%]]),ISNUMBER(data_to_clean[[#This Row],[workers]]),ISNUMBER(data_to_clean[[#This Row],[previous_workers]]),ISNUMBER(data_to_clean[[#This Row],[founded]]),ISNUMBER(data_to_clean[[#This Row],[yrs_on_list]]))</f>
        <v>1</v>
      </c>
    </row>
    <row r="2690" spans="1:17" x14ac:dyDescent="0.25">
      <c r="A2690">
        <v>2680</v>
      </c>
      <c r="B2690" t="s">
        <v>9890</v>
      </c>
      <c r="C2690" t="s">
        <v>341</v>
      </c>
      <c r="D2690" t="str">
        <f>VLOOKUP(data_to_clean[[#This Row],[state]],abbreviation_table[],2,FALSE)</f>
        <v>Massachusetts</v>
      </c>
      <c r="E2690" t="s">
        <v>67</v>
      </c>
      <c r="F2690" t="str">
        <f>TRIM(LEFT(data_to_clean[[#This Row],[revenue]],FIND(" ",data_to_clean[[#This Row],[revenue]])))</f>
        <v>23.3</v>
      </c>
      <c r="G2690" t="str">
        <f>RIGHT(data_to_clean[[#This Row],[revenue]],LEN(data_to_clean[[#This Row],[revenue]])-FIND(" ",data_to_clean[[#This Row],[revenue]]))</f>
        <v>Million</v>
      </c>
      <c r="H2690" s="7">
        <f>VALUE(IF(data_to_clean[[#This Row],[multiplicity]]="Million",_xlfn.CONCAT(SUBSTITUTE(data_to_clean[[#This Row],[number]],".",""),"00000"),_xlfn.CONCAT(SUBSTITUTE(data_to_clean[[#This Row],[number]],".",""),"00000000")))</f>
        <v>23300000</v>
      </c>
      <c r="I2690" t="s">
        <v>9892</v>
      </c>
      <c r="J2690">
        <f>ROUND(VALUE(SUBSTITUTE(data_to_clean[[#This Row],[growth_%]],".",",")),0)</f>
        <v>145</v>
      </c>
      <c r="K2690" t="s">
        <v>18</v>
      </c>
      <c r="L2690">
        <v>48</v>
      </c>
      <c r="M2690">
        <v>37</v>
      </c>
      <c r="N2690">
        <v>2009</v>
      </c>
      <c r="O2690">
        <v>1</v>
      </c>
      <c r="P2690" t="s">
        <v>7927</v>
      </c>
      <c r="Q2690" t="b">
        <f>AND(ISNUMBER(data_to_clean[[#This Row],[revenue_formatted]]),ISNUMBER(data_to_clean[[#This Row],[growth_formatted_%]]),ISNUMBER(data_to_clean[[#This Row],[workers]]),ISNUMBER(data_to_clean[[#This Row],[previous_workers]]),ISNUMBER(data_to_clean[[#This Row],[founded]]),ISNUMBER(data_to_clean[[#This Row],[yrs_on_list]]))</f>
        <v>1</v>
      </c>
    </row>
    <row r="2691" spans="1:17" x14ac:dyDescent="0.25">
      <c r="A2691">
        <v>2681</v>
      </c>
      <c r="B2691" t="s">
        <v>9893</v>
      </c>
      <c r="C2691" t="s">
        <v>215</v>
      </c>
      <c r="D2691" t="str">
        <f>VLOOKUP(data_to_clean[[#This Row],[state]],abbreviation_table[],2,FALSE)</f>
        <v>North Carolina</v>
      </c>
      <c r="E2691" t="s">
        <v>2538</v>
      </c>
      <c r="F2691" t="str">
        <f>TRIM(LEFT(data_to_clean[[#This Row],[revenue]],FIND(" ",data_to_clean[[#This Row],[revenue]])))</f>
        <v>10.9</v>
      </c>
      <c r="G2691" t="str">
        <f>RIGHT(data_to_clean[[#This Row],[revenue]],LEN(data_to_clean[[#This Row],[revenue]])-FIND(" ",data_to_clean[[#This Row],[revenue]]))</f>
        <v>Million</v>
      </c>
      <c r="H2691" s="7">
        <f>VALUE(IF(data_to_clean[[#This Row],[multiplicity]]="Million",_xlfn.CONCAT(SUBSTITUTE(data_to_clean[[#This Row],[number]],".",""),"00000"),_xlfn.CONCAT(SUBSTITUTE(data_to_clean[[#This Row],[number]],".",""),"00000000")))</f>
        <v>10900000</v>
      </c>
      <c r="I2691" t="s">
        <v>9895</v>
      </c>
      <c r="J2691">
        <f>ROUND(VALUE(SUBSTITUTE(data_to_clean[[#This Row],[growth_%]],".",",")),0)</f>
        <v>144</v>
      </c>
      <c r="K2691" t="s">
        <v>33</v>
      </c>
      <c r="L2691">
        <v>31</v>
      </c>
      <c r="M2691">
        <v>10</v>
      </c>
      <c r="N2691">
        <v>1997</v>
      </c>
      <c r="O2691">
        <v>2</v>
      </c>
      <c r="P2691" t="s">
        <v>382</v>
      </c>
      <c r="Q2691" t="b">
        <f>AND(ISNUMBER(data_to_clean[[#This Row],[revenue_formatted]]),ISNUMBER(data_to_clean[[#This Row],[growth_formatted_%]]),ISNUMBER(data_to_clean[[#This Row],[workers]]),ISNUMBER(data_to_clean[[#This Row],[previous_workers]]),ISNUMBER(data_to_clean[[#This Row],[founded]]),ISNUMBER(data_to_clean[[#This Row],[yrs_on_list]]))</f>
        <v>1</v>
      </c>
    </row>
    <row r="2692" spans="1:17" x14ac:dyDescent="0.25">
      <c r="A2692">
        <v>2682</v>
      </c>
      <c r="B2692" t="s">
        <v>9896</v>
      </c>
      <c r="C2692" t="s">
        <v>215</v>
      </c>
      <c r="D2692" t="str">
        <f>VLOOKUP(data_to_clean[[#This Row],[state]],abbreviation_table[],2,FALSE)</f>
        <v>North Carolina</v>
      </c>
      <c r="E2692" t="s">
        <v>2013</v>
      </c>
      <c r="F2692" t="str">
        <f>TRIM(LEFT(data_to_clean[[#This Row],[revenue]],FIND(" ",data_to_clean[[#This Row],[revenue]])))</f>
        <v>7.5</v>
      </c>
      <c r="G2692" t="str">
        <f>RIGHT(data_to_clean[[#This Row],[revenue]],LEN(data_to_clean[[#This Row],[revenue]])-FIND(" ",data_to_clean[[#This Row],[revenue]]))</f>
        <v>Million</v>
      </c>
      <c r="H2692" s="7">
        <f>VALUE(IF(data_to_clean[[#This Row],[multiplicity]]="Million",_xlfn.CONCAT(SUBSTITUTE(data_to_clean[[#This Row],[number]],".",""),"00000"),_xlfn.CONCAT(SUBSTITUTE(data_to_clean[[#This Row],[number]],".",""),"00000000")))</f>
        <v>7500000</v>
      </c>
      <c r="I2692" t="s">
        <v>9898</v>
      </c>
      <c r="J2692">
        <f>ROUND(VALUE(SUBSTITUTE(data_to_clean[[#This Row],[growth_%]],".",",")),0)</f>
        <v>144</v>
      </c>
      <c r="K2692" t="s">
        <v>308</v>
      </c>
      <c r="L2692">
        <v>31</v>
      </c>
      <c r="M2692">
        <v>15</v>
      </c>
      <c r="N2692">
        <v>1996</v>
      </c>
      <c r="O2692">
        <v>2</v>
      </c>
      <c r="P2692" t="s">
        <v>7275</v>
      </c>
      <c r="Q2692" t="b">
        <f>AND(ISNUMBER(data_to_clean[[#This Row],[revenue_formatted]]),ISNUMBER(data_to_clean[[#This Row],[growth_formatted_%]]),ISNUMBER(data_to_clean[[#This Row],[workers]]),ISNUMBER(data_to_clean[[#This Row],[previous_workers]]),ISNUMBER(data_to_clean[[#This Row],[founded]]),ISNUMBER(data_to_clean[[#This Row],[yrs_on_list]]))</f>
        <v>1</v>
      </c>
    </row>
    <row r="2693" spans="1:17" x14ac:dyDescent="0.25">
      <c r="A2693">
        <v>2683</v>
      </c>
      <c r="B2693" t="s">
        <v>9899</v>
      </c>
      <c r="C2693" t="s">
        <v>45</v>
      </c>
      <c r="D2693" t="str">
        <f>VLOOKUP(data_to_clean[[#This Row],[state]],abbreviation_table[],2,FALSE)</f>
        <v>Pennsylvania</v>
      </c>
      <c r="E2693" t="s">
        <v>185</v>
      </c>
      <c r="F2693" t="str">
        <f>TRIM(LEFT(data_to_clean[[#This Row],[revenue]],FIND(" ",data_to_clean[[#This Row],[revenue]])))</f>
        <v>7.8</v>
      </c>
      <c r="G2693" t="str">
        <f>RIGHT(data_to_clean[[#This Row],[revenue]],LEN(data_to_clean[[#This Row],[revenue]])-FIND(" ",data_to_clean[[#This Row],[revenue]]))</f>
        <v>Million</v>
      </c>
      <c r="H2693" s="7">
        <f>VALUE(IF(data_to_clean[[#This Row],[multiplicity]]="Million",_xlfn.CONCAT(SUBSTITUTE(data_to_clean[[#This Row],[number]],".",""),"00000"),_xlfn.CONCAT(SUBSTITUTE(data_to_clean[[#This Row],[number]],".",""),"00000000")))</f>
        <v>7800000</v>
      </c>
      <c r="I2693" t="s">
        <v>9901</v>
      </c>
      <c r="J2693">
        <f>ROUND(VALUE(SUBSTITUTE(data_to_clean[[#This Row],[growth_%]],".",",")),0)</f>
        <v>144</v>
      </c>
      <c r="K2693" t="s">
        <v>156</v>
      </c>
      <c r="L2693">
        <v>42</v>
      </c>
      <c r="M2693">
        <v>22</v>
      </c>
      <c r="N2693">
        <v>2009</v>
      </c>
      <c r="O2693">
        <v>4</v>
      </c>
      <c r="P2693" t="s">
        <v>9902</v>
      </c>
      <c r="Q2693" t="b">
        <f>AND(ISNUMBER(data_to_clean[[#This Row],[revenue_formatted]]),ISNUMBER(data_to_clean[[#This Row],[growth_formatted_%]]),ISNUMBER(data_to_clean[[#This Row],[workers]]),ISNUMBER(data_to_clean[[#This Row],[previous_workers]]),ISNUMBER(data_to_clean[[#This Row],[founded]]),ISNUMBER(data_to_clean[[#This Row],[yrs_on_list]]))</f>
        <v>1</v>
      </c>
    </row>
    <row r="2694" spans="1:17" x14ac:dyDescent="0.25">
      <c r="A2694">
        <v>2684</v>
      </c>
      <c r="B2694" t="s">
        <v>9903</v>
      </c>
      <c r="C2694" t="s">
        <v>15</v>
      </c>
      <c r="D2694" t="str">
        <f>VLOOKUP(data_to_clean[[#This Row],[state]],abbreviation_table[],2,FALSE)</f>
        <v>Arizona</v>
      </c>
      <c r="E2694" t="s">
        <v>1227</v>
      </c>
      <c r="F2694" t="str">
        <f>TRIM(LEFT(data_to_clean[[#This Row],[revenue]],FIND(" ",data_to_clean[[#This Row],[revenue]])))</f>
        <v>4.2</v>
      </c>
      <c r="G2694" t="str">
        <f>RIGHT(data_to_clean[[#This Row],[revenue]],LEN(data_to_clean[[#This Row],[revenue]])-FIND(" ",data_to_clean[[#This Row],[revenue]]))</f>
        <v>Million</v>
      </c>
      <c r="H2694" s="7">
        <f>VALUE(IF(data_to_clean[[#This Row],[multiplicity]]="Million",_xlfn.CONCAT(SUBSTITUTE(data_to_clean[[#This Row],[number]],".",""),"00000"),_xlfn.CONCAT(SUBSTITUTE(data_to_clean[[#This Row],[number]],".",""),"00000000")))</f>
        <v>4200000</v>
      </c>
      <c r="I2694" t="s">
        <v>9905</v>
      </c>
      <c r="J2694">
        <f>ROUND(VALUE(SUBSTITUTE(data_to_clean[[#This Row],[growth_%]],".",",")),0)</f>
        <v>144</v>
      </c>
      <c r="K2694" t="s">
        <v>156</v>
      </c>
      <c r="L2694">
        <v>38</v>
      </c>
      <c r="M2694">
        <v>19</v>
      </c>
      <c r="N2694">
        <v>2003</v>
      </c>
      <c r="O2694">
        <v>1</v>
      </c>
      <c r="P2694" t="s">
        <v>1681</v>
      </c>
      <c r="Q2694" t="b">
        <f>AND(ISNUMBER(data_to_clean[[#This Row],[revenue_formatted]]),ISNUMBER(data_to_clean[[#This Row],[growth_formatted_%]]),ISNUMBER(data_to_clean[[#This Row],[workers]]),ISNUMBER(data_to_clean[[#This Row],[previous_workers]]),ISNUMBER(data_to_clean[[#This Row],[founded]]),ISNUMBER(data_to_clean[[#This Row],[yrs_on_list]]))</f>
        <v>1</v>
      </c>
    </row>
    <row r="2695" spans="1:17" x14ac:dyDescent="0.25">
      <c r="A2695">
        <v>2685</v>
      </c>
      <c r="B2695" t="s">
        <v>9906</v>
      </c>
      <c r="C2695" t="s">
        <v>52</v>
      </c>
      <c r="D2695" t="str">
        <f>VLOOKUP(data_to_clean[[#This Row],[state]],abbreviation_table[],2,FALSE)</f>
        <v>Florida</v>
      </c>
      <c r="E2695" t="s">
        <v>1169</v>
      </c>
      <c r="F2695" t="str">
        <f>TRIM(LEFT(data_to_clean[[#This Row],[revenue]],FIND(" ",data_to_clean[[#This Row],[revenue]])))</f>
        <v>13.4</v>
      </c>
      <c r="G2695" t="str">
        <f>RIGHT(data_to_clean[[#This Row],[revenue]],LEN(data_to_clean[[#This Row],[revenue]])-FIND(" ",data_to_clean[[#This Row],[revenue]]))</f>
        <v>Million</v>
      </c>
      <c r="H2695" s="7">
        <f>VALUE(IF(data_to_clean[[#This Row],[multiplicity]]="Million",_xlfn.CONCAT(SUBSTITUTE(data_to_clean[[#This Row],[number]],".",""),"00000"),_xlfn.CONCAT(SUBSTITUTE(data_to_clean[[#This Row],[number]],".",""),"00000000")))</f>
        <v>13400000</v>
      </c>
      <c r="I2695" t="s">
        <v>9908</v>
      </c>
      <c r="J2695">
        <f>ROUND(VALUE(SUBSTITUTE(data_to_clean[[#This Row],[growth_%]],".",",")),0)</f>
        <v>144</v>
      </c>
      <c r="K2695" t="s">
        <v>40</v>
      </c>
      <c r="L2695">
        <v>237</v>
      </c>
      <c r="M2695">
        <v>63</v>
      </c>
      <c r="N2695">
        <v>2005</v>
      </c>
      <c r="O2695">
        <v>2</v>
      </c>
      <c r="P2695" t="s">
        <v>203</v>
      </c>
      <c r="Q2695" t="b">
        <f>AND(ISNUMBER(data_to_clean[[#This Row],[revenue_formatted]]),ISNUMBER(data_to_clean[[#This Row],[growth_formatted_%]]),ISNUMBER(data_to_clean[[#This Row],[workers]]),ISNUMBER(data_to_clean[[#This Row],[previous_workers]]),ISNUMBER(data_to_clean[[#This Row],[founded]]),ISNUMBER(data_to_clean[[#This Row],[yrs_on_list]]))</f>
        <v>1</v>
      </c>
    </row>
    <row r="2696" spans="1:17" x14ac:dyDescent="0.25">
      <c r="A2696">
        <v>2686</v>
      </c>
      <c r="B2696" t="s">
        <v>9909</v>
      </c>
      <c r="C2696" t="s">
        <v>45</v>
      </c>
      <c r="D2696" t="str">
        <f>VLOOKUP(data_to_clean[[#This Row],[state]],abbreviation_table[],2,FALSE)</f>
        <v>Pennsylvania</v>
      </c>
      <c r="E2696" t="s">
        <v>1773</v>
      </c>
      <c r="F2696" t="str">
        <f>TRIM(LEFT(data_to_clean[[#This Row],[revenue]],FIND(" ",data_to_clean[[#This Row],[revenue]])))</f>
        <v>9.5</v>
      </c>
      <c r="G2696" t="str">
        <f>RIGHT(data_to_clean[[#This Row],[revenue]],LEN(data_to_clean[[#This Row],[revenue]])-FIND(" ",data_to_clean[[#This Row],[revenue]]))</f>
        <v>Million</v>
      </c>
      <c r="H2696" s="7">
        <f>VALUE(IF(data_to_clean[[#This Row],[multiplicity]]="Million",_xlfn.CONCAT(SUBSTITUTE(data_to_clean[[#This Row],[number]],".",""),"00000"),_xlfn.CONCAT(SUBSTITUTE(data_to_clean[[#This Row],[number]],".",""),"00000000")))</f>
        <v>9500000</v>
      </c>
      <c r="I2696" t="s">
        <v>9911</v>
      </c>
      <c r="J2696">
        <f>ROUND(VALUE(SUBSTITUTE(data_to_clean[[#This Row],[growth_%]],".",",")),0)</f>
        <v>144</v>
      </c>
      <c r="K2696" t="s">
        <v>233</v>
      </c>
      <c r="L2696">
        <v>35</v>
      </c>
      <c r="M2696">
        <v>15</v>
      </c>
      <c r="N2696">
        <v>1998</v>
      </c>
      <c r="O2696">
        <v>2</v>
      </c>
      <c r="P2696" t="s">
        <v>9912</v>
      </c>
      <c r="Q2696" t="b">
        <f>AND(ISNUMBER(data_to_clean[[#This Row],[revenue_formatted]]),ISNUMBER(data_to_clean[[#This Row],[growth_formatted_%]]),ISNUMBER(data_to_clean[[#This Row],[workers]]),ISNUMBER(data_to_clean[[#This Row],[previous_workers]]),ISNUMBER(data_to_clean[[#This Row],[founded]]),ISNUMBER(data_to_clean[[#This Row],[yrs_on_list]]))</f>
        <v>1</v>
      </c>
    </row>
    <row r="2697" spans="1:17" x14ac:dyDescent="0.25">
      <c r="A2697">
        <v>2687</v>
      </c>
      <c r="B2697" t="s">
        <v>9913</v>
      </c>
      <c r="C2697" t="s">
        <v>80</v>
      </c>
      <c r="D2697" t="str">
        <f>VLOOKUP(data_to_clean[[#This Row],[state]],abbreviation_table[],2,FALSE)</f>
        <v>California</v>
      </c>
      <c r="E2697" t="s">
        <v>6253</v>
      </c>
      <c r="F2697" t="str">
        <f>TRIM(LEFT(data_to_clean[[#This Row],[revenue]],FIND(" ",data_to_clean[[#This Row],[revenue]])))</f>
        <v>28.3</v>
      </c>
      <c r="G2697" t="str">
        <f>RIGHT(data_to_clean[[#This Row],[revenue]],LEN(data_to_clean[[#This Row],[revenue]])-FIND(" ",data_to_clean[[#This Row],[revenue]]))</f>
        <v>Million</v>
      </c>
      <c r="H2697" s="7">
        <f>VALUE(IF(data_to_clean[[#This Row],[multiplicity]]="Million",_xlfn.CONCAT(SUBSTITUTE(data_to_clean[[#This Row],[number]],".",""),"00000"),_xlfn.CONCAT(SUBSTITUTE(data_to_clean[[#This Row],[number]],".",""),"00000000")))</f>
        <v>28300000</v>
      </c>
      <c r="I2697" t="s">
        <v>9915</v>
      </c>
      <c r="J2697">
        <f>ROUND(VALUE(SUBSTITUTE(data_to_clean[[#This Row],[growth_%]],".",",")),0)</f>
        <v>144</v>
      </c>
      <c r="K2697" t="s">
        <v>40</v>
      </c>
      <c r="L2697">
        <v>70</v>
      </c>
      <c r="M2697">
        <v>50</v>
      </c>
      <c r="N2697">
        <v>2010</v>
      </c>
      <c r="O2697">
        <v>6</v>
      </c>
      <c r="P2697" t="s">
        <v>3211</v>
      </c>
      <c r="Q2697" t="b">
        <f>AND(ISNUMBER(data_to_clean[[#This Row],[revenue_formatted]]),ISNUMBER(data_to_clean[[#This Row],[growth_formatted_%]]),ISNUMBER(data_to_clean[[#This Row],[workers]]),ISNUMBER(data_to_clean[[#This Row],[previous_workers]]),ISNUMBER(data_to_clean[[#This Row],[founded]]),ISNUMBER(data_to_clean[[#This Row],[yrs_on_list]]))</f>
        <v>1</v>
      </c>
    </row>
    <row r="2698" spans="1:17" x14ac:dyDescent="0.25">
      <c r="A2698">
        <v>2688</v>
      </c>
      <c r="B2698" t="s">
        <v>9916</v>
      </c>
      <c r="C2698" t="s">
        <v>30</v>
      </c>
      <c r="D2698" t="str">
        <f>VLOOKUP(data_to_clean[[#This Row],[state]],abbreviation_table[],2,FALSE)</f>
        <v>Texas</v>
      </c>
      <c r="E2698" t="s">
        <v>9918</v>
      </c>
      <c r="F2698" t="str">
        <f>TRIM(LEFT(data_to_clean[[#This Row],[revenue]],FIND(" ",data_to_clean[[#This Row],[revenue]])))</f>
        <v>106.2</v>
      </c>
      <c r="G2698" t="str">
        <f>RIGHT(data_to_clean[[#This Row],[revenue]],LEN(data_to_clean[[#This Row],[revenue]])-FIND(" ",data_to_clean[[#This Row],[revenue]]))</f>
        <v>Million</v>
      </c>
      <c r="H2698" s="7">
        <f>VALUE(IF(data_to_clean[[#This Row],[multiplicity]]="Million",_xlfn.CONCAT(SUBSTITUTE(data_to_clean[[#This Row],[number]],".",""),"00000"),_xlfn.CONCAT(SUBSTITUTE(data_to_clean[[#This Row],[number]],".",""),"00000000")))</f>
        <v>106200000</v>
      </c>
      <c r="I2698" t="s">
        <v>9919</v>
      </c>
      <c r="J2698">
        <f>ROUND(VALUE(SUBSTITUTE(data_to_clean[[#This Row],[growth_%]],".",",")),0)</f>
        <v>144</v>
      </c>
      <c r="K2698" t="s">
        <v>156</v>
      </c>
      <c r="L2698">
        <v>400</v>
      </c>
      <c r="M2698">
        <v>300</v>
      </c>
      <c r="N2698">
        <v>1985</v>
      </c>
      <c r="O2698">
        <v>1</v>
      </c>
      <c r="P2698" t="s">
        <v>2939</v>
      </c>
      <c r="Q2698" t="b">
        <f>AND(ISNUMBER(data_to_clean[[#This Row],[revenue_formatted]]),ISNUMBER(data_to_clean[[#This Row],[growth_formatted_%]]),ISNUMBER(data_to_clean[[#This Row],[workers]]),ISNUMBER(data_to_clean[[#This Row],[previous_workers]]),ISNUMBER(data_to_clean[[#This Row],[founded]]),ISNUMBER(data_to_clean[[#This Row],[yrs_on_list]]))</f>
        <v>1</v>
      </c>
    </row>
    <row r="2699" spans="1:17" x14ac:dyDescent="0.25">
      <c r="A2699">
        <v>2689</v>
      </c>
      <c r="B2699" t="s">
        <v>9920</v>
      </c>
      <c r="C2699" t="s">
        <v>59</v>
      </c>
      <c r="D2699" t="str">
        <f>VLOOKUP(data_to_clean[[#This Row],[state]],abbreviation_table[],2,FALSE)</f>
        <v>New Jersey</v>
      </c>
      <c r="E2699" t="s">
        <v>3039</v>
      </c>
      <c r="F2699" t="str">
        <f>TRIM(LEFT(data_to_clean[[#This Row],[revenue]],FIND(" ",data_to_clean[[#This Row],[revenue]])))</f>
        <v>30.2</v>
      </c>
      <c r="G2699" t="str">
        <f>RIGHT(data_to_clean[[#This Row],[revenue]],LEN(data_to_clean[[#This Row],[revenue]])-FIND(" ",data_to_clean[[#This Row],[revenue]]))</f>
        <v>Million</v>
      </c>
      <c r="H2699" s="7">
        <f>VALUE(IF(data_to_clean[[#This Row],[multiplicity]]="Million",_xlfn.CONCAT(SUBSTITUTE(data_to_clean[[#This Row],[number]],".",""),"00000"),_xlfn.CONCAT(SUBSTITUTE(data_to_clean[[#This Row],[number]],".",""),"00000000")))</f>
        <v>30200000</v>
      </c>
      <c r="I2699" t="s">
        <v>9922</v>
      </c>
      <c r="J2699">
        <f>ROUND(VALUE(SUBSTITUTE(data_to_clean[[#This Row],[growth_%]],".",",")),0)</f>
        <v>144</v>
      </c>
      <c r="K2699" t="s">
        <v>40</v>
      </c>
      <c r="L2699">
        <v>98</v>
      </c>
      <c r="M2699">
        <v>63</v>
      </c>
      <c r="N2699">
        <v>1988</v>
      </c>
      <c r="O2699">
        <v>3</v>
      </c>
      <c r="P2699" t="s">
        <v>9923</v>
      </c>
      <c r="Q2699" t="b">
        <f>AND(ISNUMBER(data_to_clean[[#This Row],[revenue_formatted]]),ISNUMBER(data_to_clean[[#This Row],[growth_formatted_%]]),ISNUMBER(data_to_clean[[#This Row],[workers]]),ISNUMBER(data_to_clean[[#This Row],[previous_workers]]),ISNUMBER(data_to_clean[[#This Row],[founded]]),ISNUMBER(data_to_clean[[#This Row],[yrs_on_list]]))</f>
        <v>1</v>
      </c>
    </row>
    <row r="2700" spans="1:17" x14ac:dyDescent="0.25">
      <c r="A2700">
        <v>2690</v>
      </c>
      <c r="B2700" t="s">
        <v>9924</v>
      </c>
      <c r="C2700" t="s">
        <v>333</v>
      </c>
      <c r="D2700" t="str">
        <f>VLOOKUP(data_to_clean[[#This Row],[state]],abbreviation_table[],2,FALSE)</f>
        <v>Alabama</v>
      </c>
      <c r="E2700" t="s">
        <v>576</v>
      </c>
      <c r="F2700" t="str">
        <f>TRIM(LEFT(data_to_clean[[#This Row],[revenue]],FIND(" ",data_to_clean[[#This Row],[revenue]])))</f>
        <v>3.5</v>
      </c>
      <c r="G2700" t="str">
        <f>RIGHT(data_to_clean[[#This Row],[revenue]],LEN(data_to_clean[[#This Row],[revenue]])-FIND(" ",data_to_clean[[#This Row],[revenue]]))</f>
        <v>Million</v>
      </c>
      <c r="H2700" s="7">
        <f>VALUE(IF(data_to_clean[[#This Row],[multiplicity]]="Million",_xlfn.CONCAT(SUBSTITUTE(data_to_clean[[#This Row],[number]],".",""),"00000"),_xlfn.CONCAT(SUBSTITUTE(data_to_clean[[#This Row],[number]],".",""),"00000000")))</f>
        <v>3500000</v>
      </c>
      <c r="I2700" t="s">
        <v>9926</v>
      </c>
      <c r="J2700">
        <f>ROUND(VALUE(SUBSTITUTE(data_to_clean[[#This Row],[growth_%]],".",",")),0)</f>
        <v>143</v>
      </c>
      <c r="K2700" t="s">
        <v>233</v>
      </c>
      <c r="L2700">
        <v>35</v>
      </c>
      <c r="M2700">
        <v>15</v>
      </c>
      <c r="N2700">
        <v>2007</v>
      </c>
      <c r="O2700">
        <v>3</v>
      </c>
      <c r="P2700" t="s">
        <v>338</v>
      </c>
      <c r="Q2700" t="b">
        <f>AND(ISNUMBER(data_to_clean[[#This Row],[revenue_formatted]]),ISNUMBER(data_to_clean[[#This Row],[growth_formatted_%]]),ISNUMBER(data_to_clean[[#This Row],[workers]]),ISNUMBER(data_to_clean[[#This Row],[previous_workers]]),ISNUMBER(data_to_clean[[#This Row],[founded]]),ISNUMBER(data_to_clean[[#This Row],[yrs_on_list]]))</f>
        <v>1</v>
      </c>
    </row>
    <row r="2701" spans="1:17" x14ac:dyDescent="0.25">
      <c r="A2701">
        <v>2691</v>
      </c>
      <c r="B2701" t="s">
        <v>9927</v>
      </c>
      <c r="C2701" t="s">
        <v>503</v>
      </c>
      <c r="D2701" t="str">
        <f>VLOOKUP(data_to_clean[[#This Row],[state]],abbreviation_table[],2,FALSE)</f>
        <v>Illinois</v>
      </c>
      <c r="E2701" t="s">
        <v>2538</v>
      </c>
      <c r="F2701" t="str">
        <f>TRIM(LEFT(data_to_clean[[#This Row],[revenue]],FIND(" ",data_to_clean[[#This Row],[revenue]])))</f>
        <v>10.9</v>
      </c>
      <c r="G2701" t="str">
        <f>RIGHT(data_to_clean[[#This Row],[revenue]],LEN(data_to_clean[[#This Row],[revenue]])-FIND(" ",data_to_clean[[#This Row],[revenue]]))</f>
        <v>Million</v>
      </c>
      <c r="H2701" s="7">
        <f>VALUE(IF(data_to_clean[[#This Row],[multiplicity]]="Million",_xlfn.CONCAT(SUBSTITUTE(data_to_clean[[#This Row],[number]],".",""),"00000"),_xlfn.CONCAT(SUBSTITUTE(data_to_clean[[#This Row],[number]],".",""),"00000000")))</f>
        <v>10900000</v>
      </c>
      <c r="I2701" t="s">
        <v>9929</v>
      </c>
      <c r="J2701">
        <f>ROUND(VALUE(SUBSTITUTE(data_to_clean[[#This Row],[growth_%]],".",",")),0)</f>
        <v>143</v>
      </c>
      <c r="K2701" t="s">
        <v>18</v>
      </c>
      <c r="L2701">
        <v>148</v>
      </c>
      <c r="M2701">
        <v>68</v>
      </c>
      <c r="N2701">
        <v>2010</v>
      </c>
      <c r="O2701">
        <v>4</v>
      </c>
      <c r="P2701" t="s">
        <v>506</v>
      </c>
      <c r="Q2701" t="b">
        <f>AND(ISNUMBER(data_to_clean[[#This Row],[revenue_formatted]]),ISNUMBER(data_to_clean[[#This Row],[growth_formatted_%]]),ISNUMBER(data_to_clean[[#This Row],[workers]]),ISNUMBER(data_to_clean[[#This Row],[previous_workers]]),ISNUMBER(data_to_clean[[#This Row],[founded]]),ISNUMBER(data_to_clean[[#This Row],[yrs_on_list]]))</f>
        <v>1</v>
      </c>
    </row>
    <row r="2702" spans="1:17" x14ac:dyDescent="0.25">
      <c r="A2702">
        <v>2692</v>
      </c>
      <c r="B2702" t="s">
        <v>9930</v>
      </c>
      <c r="C2702" t="s">
        <v>503</v>
      </c>
      <c r="D2702" t="str">
        <f>VLOOKUP(data_to_clean[[#This Row],[state]],abbreviation_table[],2,FALSE)</f>
        <v>Illinois</v>
      </c>
      <c r="E2702" t="s">
        <v>3615</v>
      </c>
      <c r="F2702" t="str">
        <f>TRIM(LEFT(data_to_clean[[#This Row],[revenue]],FIND(" ",data_to_clean[[#This Row],[revenue]])))</f>
        <v>15.7</v>
      </c>
      <c r="G2702" t="str">
        <f>RIGHT(data_to_clean[[#This Row],[revenue]],LEN(data_to_clean[[#This Row],[revenue]])-FIND(" ",data_to_clean[[#This Row],[revenue]]))</f>
        <v>Million</v>
      </c>
      <c r="H2702" s="7">
        <f>VALUE(IF(data_to_clean[[#This Row],[multiplicity]]="Million",_xlfn.CONCAT(SUBSTITUTE(data_to_clean[[#This Row],[number]],".",""),"00000"),_xlfn.CONCAT(SUBSTITUTE(data_to_clean[[#This Row],[number]],".",""),"00000000")))</f>
        <v>15700000</v>
      </c>
      <c r="I2702" t="s">
        <v>9932</v>
      </c>
      <c r="J2702">
        <f>ROUND(VALUE(SUBSTITUTE(data_to_clean[[#This Row],[growth_%]],".",",")),0)</f>
        <v>143</v>
      </c>
      <c r="K2702" t="s">
        <v>187</v>
      </c>
      <c r="L2702">
        <v>50</v>
      </c>
      <c r="M2702">
        <v>20</v>
      </c>
      <c r="N2702">
        <v>2007</v>
      </c>
      <c r="O2702">
        <v>1</v>
      </c>
      <c r="P2702" t="s">
        <v>506</v>
      </c>
      <c r="Q2702" t="b">
        <f>AND(ISNUMBER(data_to_clean[[#This Row],[revenue_formatted]]),ISNUMBER(data_to_clean[[#This Row],[growth_formatted_%]]),ISNUMBER(data_to_clean[[#This Row],[workers]]),ISNUMBER(data_to_clean[[#This Row],[previous_workers]]),ISNUMBER(data_to_clean[[#This Row],[founded]]),ISNUMBER(data_to_clean[[#This Row],[yrs_on_list]]))</f>
        <v>1</v>
      </c>
    </row>
    <row r="2703" spans="1:17" x14ac:dyDescent="0.25">
      <c r="A2703">
        <v>2693</v>
      </c>
      <c r="B2703" t="s">
        <v>9933</v>
      </c>
      <c r="C2703" t="s">
        <v>59</v>
      </c>
      <c r="D2703" t="str">
        <f>VLOOKUP(data_to_clean[[#This Row],[state]],abbreviation_table[],2,FALSE)</f>
        <v>New Jersey</v>
      </c>
      <c r="E2703" t="s">
        <v>3077</v>
      </c>
      <c r="F2703" t="str">
        <f>TRIM(LEFT(data_to_clean[[#This Row],[revenue]],FIND(" ",data_to_clean[[#This Row],[revenue]])))</f>
        <v>17.8</v>
      </c>
      <c r="G2703" t="str">
        <f>RIGHT(data_to_clean[[#This Row],[revenue]],LEN(data_to_clean[[#This Row],[revenue]])-FIND(" ",data_to_clean[[#This Row],[revenue]]))</f>
        <v>Million</v>
      </c>
      <c r="H2703" s="7">
        <f>VALUE(IF(data_to_clean[[#This Row],[multiplicity]]="Million",_xlfn.CONCAT(SUBSTITUTE(data_to_clean[[#This Row],[number]],".",""),"00000"),_xlfn.CONCAT(SUBSTITUTE(data_to_clean[[#This Row],[number]],".",""),"00000000")))</f>
        <v>17800000</v>
      </c>
      <c r="I2703" t="s">
        <v>9935</v>
      </c>
      <c r="J2703">
        <f>ROUND(VALUE(SUBSTITUTE(data_to_clean[[#This Row],[growth_%]],".",",")),0)</f>
        <v>143</v>
      </c>
      <c r="K2703" t="s">
        <v>297</v>
      </c>
      <c r="L2703">
        <v>20</v>
      </c>
      <c r="M2703">
        <v>15</v>
      </c>
      <c r="N2703">
        <v>1997</v>
      </c>
      <c r="O2703">
        <v>1</v>
      </c>
      <c r="P2703" t="s">
        <v>9936</v>
      </c>
      <c r="Q2703" t="b">
        <f>AND(ISNUMBER(data_to_clean[[#This Row],[revenue_formatted]]),ISNUMBER(data_to_clean[[#This Row],[growth_formatted_%]]),ISNUMBER(data_to_clean[[#This Row],[workers]]),ISNUMBER(data_to_clean[[#This Row],[previous_workers]]),ISNUMBER(data_to_clean[[#This Row],[founded]]),ISNUMBER(data_to_clean[[#This Row],[yrs_on_list]]))</f>
        <v>1</v>
      </c>
    </row>
    <row r="2704" spans="1:17" x14ac:dyDescent="0.25">
      <c r="A2704">
        <v>2694</v>
      </c>
      <c r="B2704" t="s">
        <v>9937</v>
      </c>
      <c r="C2704" t="s">
        <v>30</v>
      </c>
      <c r="D2704" t="str">
        <f>VLOOKUP(data_to_clean[[#This Row],[state]],abbreviation_table[],2,FALSE)</f>
        <v>Texas</v>
      </c>
      <c r="E2704" t="s">
        <v>962</v>
      </c>
      <c r="F2704" t="str">
        <f>TRIM(LEFT(data_to_clean[[#This Row],[revenue]],FIND(" ",data_to_clean[[#This Row],[revenue]])))</f>
        <v>3.6</v>
      </c>
      <c r="G2704" t="str">
        <f>RIGHT(data_to_clean[[#This Row],[revenue]],LEN(data_to_clean[[#This Row],[revenue]])-FIND(" ",data_to_clean[[#This Row],[revenue]]))</f>
        <v>Million</v>
      </c>
      <c r="H2704" s="7">
        <f>VALUE(IF(data_to_clean[[#This Row],[multiplicity]]="Million",_xlfn.CONCAT(SUBSTITUTE(data_to_clean[[#This Row],[number]],".",""),"00000"),_xlfn.CONCAT(SUBSTITUTE(data_to_clean[[#This Row],[number]],".",""),"00000000")))</f>
        <v>3600000</v>
      </c>
      <c r="I2704" t="s">
        <v>9939</v>
      </c>
      <c r="J2704">
        <f>ROUND(VALUE(SUBSTITUTE(data_to_clean[[#This Row],[growth_%]],".",",")),0)</f>
        <v>143</v>
      </c>
      <c r="K2704" t="s">
        <v>156</v>
      </c>
      <c r="L2704">
        <v>9</v>
      </c>
      <c r="M2704">
        <v>4</v>
      </c>
      <c r="N2704">
        <v>2010</v>
      </c>
      <c r="O2704">
        <v>2</v>
      </c>
      <c r="P2704" t="s">
        <v>2939</v>
      </c>
      <c r="Q2704" t="b">
        <f>AND(ISNUMBER(data_to_clean[[#This Row],[revenue_formatted]]),ISNUMBER(data_to_clean[[#This Row],[growth_formatted_%]]),ISNUMBER(data_to_clean[[#This Row],[workers]]),ISNUMBER(data_to_clean[[#This Row],[previous_workers]]),ISNUMBER(data_to_clean[[#This Row],[founded]]),ISNUMBER(data_to_clean[[#This Row],[yrs_on_list]]))</f>
        <v>1</v>
      </c>
    </row>
    <row r="2705" spans="1:17" x14ac:dyDescent="0.25">
      <c r="A2705">
        <v>2695</v>
      </c>
      <c r="B2705" t="s">
        <v>9940</v>
      </c>
      <c r="C2705" t="s">
        <v>74</v>
      </c>
      <c r="D2705" t="str">
        <f>VLOOKUP(data_to_clean[[#This Row],[state]],abbreviation_table[],2,FALSE)</f>
        <v>Ohio</v>
      </c>
      <c r="E2705" t="s">
        <v>301</v>
      </c>
      <c r="F2705" t="str">
        <f>TRIM(LEFT(data_to_clean[[#This Row],[revenue]],FIND(" ",data_to_clean[[#This Row],[revenue]])))</f>
        <v>7.1</v>
      </c>
      <c r="G2705" t="str">
        <f>RIGHT(data_to_clean[[#This Row],[revenue]],LEN(data_to_clean[[#This Row],[revenue]])-FIND(" ",data_to_clean[[#This Row],[revenue]]))</f>
        <v>Million</v>
      </c>
      <c r="H2705" s="7">
        <f>VALUE(IF(data_to_clean[[#This Row],[multiplicity]]="Million",_xlfn.CONCAT(SUBSTITUTE(data_to_clean[[#This Row],[number]],".",""),"00000"),_xlfn.CONCAT(SUBSTITUTE(data_to_clean[[#This Row],[number]],".",""),"00000000")))</f>
        <v>7100000</v>
      </c>
      <c r="I2705" t="s">
        <v>9942</v>
      </c>
      <c r="J2705">
        <f>ROUND(VALUE(SUBSTITUTE(data_to_clean[[#This Row],[growth_%]],".",",")),0)</f>
        <v>143</v>
      </c>
      <c r="K2705" t="s">
        <v>1041</v>
      </c>
      <c r="L2705">
        <v>28</v>
      </c>
      <c r="M2705">
        <v>15</v>
      </c>
      <c r="N2705">
        <v>2007</v>
      </c>
      <c r="O2705">
        <v>3</v>
      </c>
      <c r="P2705" t="s">
        <v>9943</v>
      </c>
      <c r="Q2705" t="b">
        <f>AND(ISNUMBER(data_to_clean[[#This Row],[revenue_formatted]]),ISNUMBER(data_to_clean[[#This Row],[growth_formatted_%]]),ISNUMBER(data_to_clean[[#This Row],[workers]]),ISNUMBER(data_to_clean[[#This Row],[previous_workers]]),ISNUMBER(data_to_clean[[#This Row],[founded]]),ISNUMBER(data_to_clean[[#This Row],[yrs_on_list]]))</f>
        <v>1</v>
      </c>
    </row>
    <row r="2706" spans="1:17" x14ac:dyDescent="0.25">
      <c r="A2706">
        <v>2696</v>
      </c>
      <c r="B2706" t="s">
        <v>9944</v>
      </c>
      <c r="C2706" t="s">
        <v>80</v>
      </c>
      <c r="D2706" t="str">
        <f>VLOOKUP(data_to_clean[[#This Row],[state]],abbreviation_table[],2,FALSE)</f>
        <v>California</v>
      </c>
      <c r="E2706" t="s">
        <v>1920</v>
      </c>
      <c r="F2706" t="str">
        <f>TRIM(LEFT(data_to_clean[[#This Row],[revenue]],FIND(" ",data_to_clean[[#This Row],[revenue]])))</f>
        <v>2.4</v>
      </c>
      <c r="G2706" t="str">
        <f>RIGHT(data_to_clean[[#This Row],[revenue]],LEN(data_to_clean[[#This Row],[revenue]])-FIND(" ",data_to_clean[[#This Row],[revenue]]))</f>
        <v>Million</v>
      </c>
      <c r="H2706" s="7">
        <f>VALUE(IF(data_to_clean[[#This Row],[multiplicity]]="Million",_xlfn.CONCAT(SUBSTITUTE(data_to_clean[[#This Row],[number]],".",""),"00000"),_xlfn.CONCAT(SUBSTITUTE(data_to_clean[[#This Row],[number]],".",""),"00000000")))</f>
        <v>2400000</v>
      </c>
      <c r="I2706" t="s">
        <v>9946</v>
      </c>
      <c r="J2706">
        <f>ROUND(VALUE(SUBSTITUTE(data_to_clean[[#This Row],[growth_%]],".",",")),0)</f>
        <v>143</v>
      </c>
      <c r="K2706" t="s">
        <v>289</v>
      </c>
      <c r="L2706">
        <v>17</v>
      </c>
      <c r="M2706">
        <v>8</v>
      </c>
      <c r="N2706">
        <v>2007</v>
      </c>
      <c r="O2706">
        <v>2</v>
      </c>
      <c r="P2706" t="s">
        <v>4543</v>
      </c>
      <c r="Q2706" t="b">
        <f>AND(ISNUMBER(data_to_clean[[#This Row],[revenue_formatted]]),ISNUMBER(data_to_clean[[#This Row],[growth_formatted_%]]),ISNUMBER(data_to_clean[[#This Row],[workers]]),ISNUMBER(data_to_clean[[#This Row],[previous_workers]]),ISNUMBER(data_to_clean[[#This Row],[founded]]),ISNUMBER(data_to_clean[[#This Row],[yrs_on_list]]))</f>
        <v>1</v>
      </c>
    </row>
    <row r="2707" spans="1:17" x14ac:dyDescent="0.25">
      <c r="A2707">
        <v>2697</v>
      </c>
      <c r="B2707" t="s">
        <v>9947</v>
      </c>
      <c r="C2707" t="s">
        <v>22</v>
      </c>
      <c r="D2707" t="str">
        <f>VLOOKUP(data_to_clean[[#This Row],[state]],abbreviation_table[],2,FALSE)</f>
        <v>Tennessee</v>
      </c>
      <c r="E2707" t="s">
        <v>115</v>
      </c>
      <c r="F2707" t="str">
        <f>TRIM(LEFT(data_to_clean[[#This Row],[revenue]],FIND(" ",data_to_clean[[#This Row],[revenue]])))</f>
        <v>10.7</v>
      </c>
      <c r="G2707" t="str">
        <f>RIGHT(data_to_clean[[#This Row],[revenue]],LEN(data_to_clean[[#This Row],[revenue]])-FIND(" ",data_to_clean[[#This Row],[revenue]]))</f>
        <v>Million</v>
      </c>
      <c r="H2707" s="7">
        <f>VALUE(IF(data_to_clean[[#This Row],[multiplicity]]="Million",_xlfn.CONCAT(SUBSTITUTE(data_to_clean[[#This Row],[number]],".",""),"00000"),_xlfn.CONCAT(SUBSTITUTE(data_to_clean[[#This Row],[number]],".",""),"00000000")))</f>
        <v>10700000</v>
      </c>
      <c r="I2707" t="s">
        <v>9949</v>
      </c>
      <c r="J2707">
        <f>ROUND(VALUE(SUBSTITUTE(data_to_clean[[#This Row],[growth_%]],".",",")),0)</f>
        <v>143</v>
      </c>
      <c r="K2707" t="s">
        <v>55</v>
      </c>
      <c r="L2707">
        <v>22</v>
      </c>
      <c r="M2707">
        <v>9</v>
      </c>
      <c r="N2707">
        <v>2011</v>
      </c>
      <c r="O2707">
        <v>1</v>
      </c>
      <c r="P2707" t="s">
        <v>2453</v>
      </c>
      <c r="Q2707" t="b">
        <f>AND(ISNUMBER(data_to_clean[[#This Row],[revenue_formatted]]),ISNUMBER(data_to_clean[[#This Row],[growth_formatted_%]]),ISNUMBER(data_to_clean[[#This Row],[workers]]),ISNUMBER(data_to_clean[[#This Row],[previous_workers]]),ISNUMBER(data_to_clean[[#This Row],[founded]]),ISNUMBER(data_to_clean[[#This Row],[yrs_on_list]]))</f>
        <v>1</v>
      </c>
    </row>
    <row r="2708" spans="1:17" x14ac:dyDescent="0.25">
      <c r="A2708">
        <v>2698</v>
      </c>
      <c r="B2708" t="s">
        <v>9950</v>
      </c>
      <c r="C2708" t="s">
        <v>30</v>
      </c>
      <c r="D2708" t="str">
        <f>VLOOKUP(data_to_clean[[#This Row],[state]],abbreviation_table[],2,FALSE)</f>
        <v>Texas</v>
      </c>
      <c r="E2708" t="s">
        <v>541</v>
      </c>
      <c r="F2708" t="str">
        <f>TRIM(LEFT(data_to_clean[[#This Row],[revenue]],FIND(" ",data_to_clean[[#This Row],[revenue]])))</f>
        <v>4.8</v>
      </c>
      <c r="G2708" t="str">
        <f>RIGHT(data_to_clean[[#This Row],[revenue]],LEN(data_to_clean[[#This Row],[revenue]])-FIND(" ",data_to_clean[[#This Row],[revenue]]))</f>
        <v>Million</v>
      </c>
      <c r="H2708" s="7">
        <f>VALUE(IF(data_to_clean[[#This Row],[multiplicity]]="Million",_xlfn.CONCAT(SUBSTITUTE(data_to_clean[[#This Row],[number]],".",""),"00000"),_xlfn.CONCAT(SUBSTITUTE(data_to_clean[[#This Row],[number]],".",""),"00000000")))</f>
        <v>4800000</v>
      </c>
      <c r="I2708" t="s">
        <v>9952</v>
      </c>
      <c r="J2708">
        <f>ROUND(VALUE(SUBSTITUTE(data_to_clean[[#This Row],[growth_%]],".",",")),0)</f>
        <v>143</v>
      </c>
      <c r="K2708" t="s">
        <v>329</v>
      </c>
      <c r="L2708">
        <v>22</v>
      </c>
      <c r="M2708">
        <v>18</v>
      </c>
      <c r="N2708">
        <v>2007</v>
      </c>
      <c r="O2708">
        <v>4</v>
      </c>
      <c r="P2708" t="s">
        <v>251</v>
      </c>
      <c r="Q2708" t="b">
        <f>AND(ISNUMBER(data_to_clean[[#This Row],[revenue_formatted]]),ISNUMBER(data_to_clean[[#This Row],[growth_formatted_%]]),ISNUMBER(data_to_clean[[#This Row],[workers]]),ISNUMBER(data_to_clean[[#This Row],[previous_workers]]),ISNUMBER(data_to_clean[[#This Row],[founded]]),ISNUMBER(data_to_clean[[#This Row],[yrs_on_list]]))</f>
        <v>1</v>
      </c>
    </row>
    <row r="2709" spans="1:17" x14ac:dyDescent="0.25">
      <c r="A2709">
        <v>2699</v>
      </c>
      <c r="B2709" t="s">
        <v>9953</v>
      </c>
      <c r="C2709" t="s">
        <v>105</v>
      </c>
      <c r="D2709" t="str">
        <f>VLOOKUP(data_to_clean[[#This Row],[state]],abbreviation_table[],2,FALSE)</f>
        <v>New York</v>
      </c>
      <c r="E2709" t="s">
        <v>2609</v>
      </c>
      <c r="F2709" t="str">
        <f>TRIM(LEFT(data_to_clean[[#This Row],[revenue]],FIND(" ",data_to_clean[[#This Row],[revenue]])))</f>
        <v>22.9</v>
      </c>
      <c r="G2709" t="str">
        <f>RIGHT(data_to_clean[[#This Row],[revenue]],LEN(data_to_clean[[#This Row],[revenue]])-FIND(" ",data_to_clean[[#This Row],[revenue]]))</f>
        <v>Million</v>
      </c>
      <c r="H2709" s="7">
        <f>VALUE(IF(data_to_clean[[#This Row],[multiplicity]]="Million",_xlfn.CONCAT(SUBSTITUTE(data_to_clean[[#This Row],[number]],".",""),"00000"),_xlfn.CONCAT(SUBSTITUTE(data_to_clean[[#This Row],[number]],".",""),"00000000")))</f>
        <v>22900000</v>
      </c>
      <c r="I2709" t="s">
        <v>9955</v>
      </c>
      <c r="J2709">
        <f>ROUND(VALUE(SUBSTITUTE(data_to_clean[[#This Row],[growth_%]],".",",")),0)</f>
        <v>143</v>
      </c>
      <c r="K2709" t="s">
        <v>156</v>
      </c>
      <c r="L2709">
        <v>105</v>
      </c>
      <c r="M2709">
        <v>84</v>
      </c>
      <c r="N2709">
        <v>2009</v>
      </c>
      <c r="O2709">
        <v>4</v>
      </c>
      <c r="P2709" t="s">
        <v>882</v>
      </c>
      <c r="Q2709" t="b">
        <f>AND(ISNUMBER(data_to_clean[[#This Row],[revenue_formatted]]),ISNUMBER(data_to_clean[[#This Row],[growth_formatted_%]]),ISNUMBER(data_to_clean[[#This Row],[workers]]),ISNUMBER(data_to_clean[[#This Row],[previous_workers]]),ISNUMBER(data_to_clean[[#This Row],[founded]]),ISNUMBER(data_to_clean[[#This Row],[yrs_on_list]]))</f>
        <v>1</v>
      </c>
    </row>
    <row r="2710" spans="1:17" x14ac:dyDescent="0.25">
      <c r="A2710">
        <v>2700</v>
      </c>
      <c r="B2710" t="s">
        <v>9956</v>
      </c>
      <c r="C2710" t="s">
        <v>1011</v>
      </c>
      <c r="D2710" t="str">
        <f>VLOOKUP(data_to_clean[[#This Row],[state]],abbreviation_table[],2,FALSE)</f>
        <v>Nebraska</v>
      </c>
      <c r="E2710" t="s">
        <v>2013</v>
      </c>
      <c r="F2710" t="str">
        <f>TRIM(LEFT(data_to_clean[[#This Row],[revenue]],FIND(" ",data_to_clean[[#This Row],[revenue]])))</f>
        <v>7.5</v>
      </c>
      <c r="G2710" t="str">
        <f>RIGHT(data_to_clean[[#This Row],[revenue]],LEN(data_to_clean[[#This Row],[revenue]])-FIND(" ",data_to_clean[[#This Row],[revenue]]))</f>
        <v>Million</v>
      </c>
      <c r="H2710" s="7">
        <f>VALUE(IF(data_to_clean[[#This Row],[multiplicity]]="Million",_xlfn.CONCAT(SUBSTITUTE(data_to_clean[[#This Row],[number]],".",""),"00000"),_xlfn.CONCAT(SUBSTITUTE(data_to_clean[[#This Row],[number]],".",""),"00000000")))</f>
        <v>7500000</v>
      </c>
      <c r="I2710" t="s">
        <v>9958</v>
      </c>
      <c r="J2710">
        <f>ROUND(VALUE(SUBSTITUTE(data_to_clean[[#This Row],[growth_%]],".",",")),0)</f>
        <v>143</v>
      </c>
      <c r="K2710" t="s">
        <v>40</v>
      </c>
      <c r="L2710">
        <v>60</v>
      </c>
      <c r="M2710">
        <v>35</v>
      </c>
      <c r="N2710">
        <v>1965</v>
      </c>
      <c r="O2710">
        <v>3</v>
      </c>
      <c r="P2710" t="s">
        <v>1762</v>
      </c>
      <c r="Q2710" t="b">
        <f>AND(ISNUMBER(data_to_clean[[#This Row],[revenue_formatted]]),ISNUMBER(data_to_clean[[#This Row],[growth_formatted_%]]),ISNUMBER(data_to_clean[[#This Row],[workers]]),ISNUMBER(data_to_clean[[#This Row],[previous_workers]]),ISNUMBER(data_to_clean[[#This Row],[founded]]),ISNUMBER(data_to_clean[[#This Row],[yrs_on_list]]))</f>
        <v>1</v>
      </c>
    </row>
    <row r="2711" spans="1:17" x14ac:dyDescent="0.25">
      <c r="A2711">
        <v>2701</v>
      </c>
      <c r="B2711" t="s">
        <v>9959</v>
      </c>
      <c r="C2711" t="s">
        <v>45</v>
      </c>
      <c r="D2711" t="str">
        <f>VLOOKUP(data_to_clean[[#This Row],[state]],abbreviation_table[],2,FALSE)</f>
        <v>Pennsylvania</v>
      </c>
      <c r="E2711" t="s">
        <v>1106</v>
      </c>
      <c r="F2711" t="str">
        <f>TRIM(LEFT(data_to_clean[[#This Row],[revenue]],FIND(" ",data_to_clean[[#This Row],[revenue]])))</f>
        <v>2.9</v>
      </c>
      <c r="G2711" t="str">
        <f>RIGHT(data_to_clean[[#This Row],[revenue]],LEN(data_to_clean[[#This Row],[revenue]])-FIND(" ",data_to_clean[[#This Row],[revenue]]))</f>
        <v>Million</v>
      </c>
      <c r="H2711" s="7">
        <f>VALUE(IF(data_to_clean[[#This Row],[multiplicity]]="Million",_xlfn.CONCAT(SUBSTITUTE(data_to_clean[[#This Row],[number]],".",""),"00000"),_xlfn.CONCAT(SUBSTITUTE(data_to_clean[[#This Row],[number]],".",""),"00000000")))</f>
        <v>2900000</v>
      </c>
      <c r="I2711" t="s">
        <v>9961</v>
      </c>
      <c r="J2711">
        <f>ROUND(VALUE(SUBSTITUTE(data_to_clean[[#This Row],[growth_%]],".",",")),0)</f>
        <v>143</v>
      </c>
      <c r="K2711" t="s">
        <v>18</v>
      </c>
      <c r="L2711">
        <v>23</v>
      </c>
      <c r="M2711">
        <v>10</v>
      </c>
      <c r="N2711">
        <v>2009</v>
      </c>
      <c r="O2711">
        <v>1</v>
      </c>
      <c r="P2711" t="s">
        <v>9962</v>
      </c>
      <c r="Q2711" t="b">
        <f>AND(ISNUMBER(data_to_clean[[#This Row],[revenue_formatted]]),ISNUMBER(data_to_clean[[#This Row],[growth_formatted_%]]),ISNUMBER(data_to_clean[[#This Row],[workers]]),ISNUMBER(data_to_clean[[#This Row],[previous_workers]]),ISNUMBER(data_to_clean[[#This Row],[founded]]),ISNUMBER(data_to_clean[[#This Row],[yrs_on_list]]))</f>
        <v>1</v>
      </c>
    </row>
    <row r="2712" spans="1:17" x14ac:dyDescent="0.25">
      <c r="A2712">
        <v>2702</v>
      </c>
      <c r="B2712" t="s">
        <v>9963</v>
      </c>
      <c r="C2712" t="s">
        <v>341</v>
      </c>
      <c r="D2712" t="str">
        <f>VLOOKUP(data_to_clean[[#This Row],[state]],abbreviation_table[],2,FALSE)</f>
        <v>Massachusetts</v>
      </c>
      <c r="E2712" t="s">
        <v>939</v>
      </c>
      <c r="F2712" t="str">
        <f>TRIM(LEFT(data_to_clean[[#This Row],[revenue]],FIND(" ",data_to_clean[[#This Row],[revenue]])))</f>
        <v>4.1</v>
      </c>
      <c r="G2712" t="str">
        <f>RIGHT(data_to_clean[[#This Row],[revenue]],LEN(data_to_clean[[#This Row],[revenue]])-FIND(" ",data_to_clean[[#This Row],[revenue]]))</f>
        <v>Million</v>
      </c>
      <c r="H2712" s="7">
        <f>VALUE(IF(data_to_clean[[#This Row],[multiplicity]]="Million",_xlfn.CONCAT(SUBSTITUTE(data_to_clean[[#This Row],[number]],".",""),"00000"),_xlfn.CONCAT(SUBSTITUTE(data_to_clean[[#This Row],[number]],".",""),"00000000")))</f>
        <v>4100000</v>
      </c>
      <c r="I2712" t="s">
        <v>9965</v>
      </c>
      <c r="J2712">
        <f>ROUND(VALUE(SUBSTITUTE(data_to_clean[[#This Row],[growth_%]],".",",")),0)</f>
        <v>143</v>
      </c>
      <c r="K2712" t="s">
        <v>18</v>
      </c>
      <c r="L2712">
        <v>14</v>
      </c>
      <c r="M2712">
        <v>4</v>
      </c>
      <c r="N2712">
        <v>2003</v>
      </c>
      <c r="O2712">
        <v>1</v>
      </c>
      <c r="P2712" t="s">
        <v>9966</v>
      </c>
      <c r="Q2712" t="b">
        <f>AND(ISNUMBER(data_to_clean[[#This Row],[revenue_formatted]]),ISNUMBER(data_to_clean[[#This Row],[growth_formatted_%]]),ISNUMBER(data_to_clean[[#This Row],[workers]]),ISNUMBER(data_to_clean[[#This Row],[previous_workers]]),ISNUMBER(data_to_clean[[#This Row],[founded]]),ISNUMBER(data_to_clean[[#This Row],[yrs_on_list]]))</f>
        <v>1</v>
      </c>
    </row>
    <row r="2713" spans="1:17" x14ac:dyDescent="0.25">
      <c r="A2713">
        <v>2703</v>
      </c>
      <c r="B2713" t="s">
        <v>9967</v>
      </c>
      <c r="C2713" t="s">
        <v>45</v>
      </c>
      <c r="D2713" t="str">
        <f>VLOOKUP(data_to_clean[[#This Row],[state]],abbreviation_table[],2,FALSE)</f>
        <v>Pennsylvania</v>
      </c>
      <c r="E2713" t="s">
        <v>911</v>
      </c>
      <c r="F2713" t="str">
        <f>TRIM(LEFT(data_to_clean[[#This Row],[revenue]],FIND(" ",data_to_clean[[#This Row],[revenue]])))</f>
        <v>2.7</v>
      </c>
      <c r="G2713" t="str">
        <f>RIGHT(data_to_clean[[#This Row],[revenue]],LEN(data_to_clean[[#This Row],[revenue]])-FIND(" ",data_to_clean[[#This Row],[revenue]]))</f>
        <v>Million</v>
      </c>
      <c r="H2713" s="7">
        <f>VALUE(IF(data_to_clean[[#This Row],[multiplicity]]="Million",_xlfn.CONCAT(SUBSTITUTE(data_to_clean[[#This Row],[number]],".",""),"00000"),_xlfn.CONCAT(SUBSTITUTE(data_to_clean[[#This Row],[number]],".",""),"00000000")))</f>
        <v>2700000</v>
      </c>
      <c r="I2713" t="s">
        <v>9969</v>
      </c>
      <c r="J2713">
        <f>ROUND(VALUE(SUBSTITUTE(data_to_clean[[#This Row],[growth_%]],".",",")),0)</f>
        <v>143</v>
      </c>
      <c r="K2713" t="s">
        <v>40</v>
      </c>
      <c r="L2713">
        <v>13</v>
      </c>
      <c r="M2713">
        <v>5</v>
      </c>
      <c r="N2713">
        <v>2004</v>
      </c>
      <c r="O2713">
        <v>1</v>
      </c>
      <c r="P2713" t="s">
        <v>49</v>
      </c>
      <c r="Q2713" t="b">
        <f>AND(ISNUMBER(data_to_clean[[#This Row],[revenue_formatted]]),ISNUMBER(data_to_clean[[#This Row],[growth_formatted_%]]),ISNUMBER(data_to_clean[[#This Row],[workers]]),ISNUMBER(data_to_clean[[#This Row],[previous_workers]]),ISNUMBER(data_to_clean[[#This Row],[founded]]),ISNUMBER(data_to_clean[[#This Row],[yrs_on_list]]))</f>
        <v>1</v>
      </c>
    </row>
    <row r="2714" spans="1:17" x14ac:dyDescent="0.25">
      <c r="A2714">
        <v>2704</v>
      </c>
      <c r="B2714" t="s">
        <v>9970</v>
      </c>
      <c r="C2714" t="s">
        <v>66</v>
      </c>
      <c r="D2714" t="str">
        <f>VLOOKUP(data_to_clean[[#This Row],[state]],abbreviation_table[],2,FALSE)</f>
        <v>Virginia</v>
      </c>
      <c r="E2714" t="s">
        <v>179</v>
      </c>
      <c r="F2714" t="str">
        <f>TRIM(LEFT(data_to_clean[[#This Row],[revenue]],FIND(" ",data_to_clean[[#This Row],[revenue]])))</f>
        <v>15.8</v>
      </c>
      <c r="G2714" t="str">
        <f>RIGHT(data_to_clean[[#This Row],[revenue]],LEN(data_to_clean[[#This Row],[revenue]])-FIND(" ",data_to_clean[[#This Row],[revenue]]))</f>
        <v>Million</v>
      </c>
      <c r="H2714" s="7">
        <f>VALUE(IF(data_to_clean[[#This Row],[multiplicity]]="Million",_xlfn.CONCAT(SUBSTITUTE(data_to_clean[[#This Row],[number]],".",""),"00000"),_xlfn.CONCAT(SUBSTITUTE(data_to_clean[[#This Row],[number]],".",""),"00000000")))</f>
        <v>15800000</v>
      </c>
      <c r="I2714" t="s">
        <v>9972</v>
      </c>
      <c r="J2714">
        <f>ROUND(VALUE(SUBSTITUTE(data_to_clean[[#This Row],[growth_%]],".",",")),0)</f>
        <v>142</v>
      </c>
      <c r="K2714" t="s">
        <v>156</v>
      </c>
      <c r="L2714">
        <v>170</v>
      </c>
      <c r="M2714">
        <v>65</v>
      </c>
      <c r="N2714">
        <v>2011</v>
      </c>
      <c r="O2714">
        <v>5</v>
      </c>
      <c r="P2714" t="s">
        <v>1853</v>
      </c>
      <c r="Q2714" t="b">
        <f>AND(ISNUMBER(data_to_clean[[#This Row],[revenue_formatted]]),ISNUMBER(data_to_clean[[#This Row],[growth_formatted_%]]),ISNUMBER(data_to_clean[[#This Row],[workers]]),ISNUMBER(data_to_clean[[#This Row],[previous_workers]]),ISNUMBER(data_to_clean[[#This Row],[founded]]),ISNUMBER(data_to_clean[[#This Row],[yrs_on_list]]))</f>
        <v>1</v>
      </c>
    </row>
    <row r="2715" spans="1:17" x14ac:dyDescent="0.25">
      <c r="A2715">
        <v>2705</v>
      </c>
      <c r="B2715" t="s">
        <v>9973</v>
      </c>
      <c r="C2715" t="s">
        <v>80</v>
      </c>
      <c r="D2715" t="str">
        <f>VLOOKUP(data_to_clean[[#This Row],[state]],abbreviation_table[],2,FALSE)</f>
        <v>California</v>
      </c>
      <c r="E2715" t="s">
        <v>749</v>
      </c>
      <c r="F2715" t="str">
        <f>TRIM(LEFT(data_to_clean[[#This Row],[revenue]],FIND(" ",data_to_clean[[#This Row],[revenue]])))</f>
        <v>9.2</v>
      </c>
      <c r="G2715" t="str">
        <f>RIGHT(data_to_clean[[#This Row],[revenue]],LEN(data_to_clean[[#This Row],[revenue]])-FIND(" ",data_to_clean[[#This Row],[revenue]]))</f>
        <v>Million</v>
      </c>
      <c r="H2715" s="7">
        <f>VALUE(IF(data_to_clean[[#This Row],[multiplicity]]="Million",_xlfn.CONCAT(SUBSTITUTE(data_to_clean[[#This Row],[number]],".",""),"00000"),_xlfn.CONCAT(SUBSTITUTE(data_to_clean[[#This Row],[number]],".",""),"00000000")))</f>
        <v>9200000</v>
      </c>
      <c r="I2715" t="s">
        <v>9975</v>
      </c>
      <c r="J2715">
        <f>ROUND(VALUE(SUBSTITUTE(data_to_clean[[#This Row],[growth_%]],".",",")),0)</f>
        <v>142</v>
      </c>
      <c r="K2715" t="s">
        <v>107</v>
      </c>
      <c r="L2715">
        <v>23</v>
      </c>
      <c r="M2715">
        <v>9</v>
      </c>
      <c r="N2715">
        <v>2007</v>
      </c>
      <c r="O2715">
        <v>1</v>
      </c>
      <c r="P2715" t="s">
        <v>83</v>
      </c>
      <c r="Q2715" t="b">
        <f>AND(ISNUMBER(data_to_clean[[#This Row],[revenue_formatted]]),ISNUMBER(data_to_clean[[#This Row],[growth_formatted_%]]),ISNUMBER(data_to_clean[[#This Row],[workers]]),ISNUMBER(data_to_clean[[#This Row],[previous_workers]]),ISNUMBER(data_to_clean[[#This Row],[founded]]),ISNUMBER(data_to_clean[[#This Row],[yrs_on_list]]))</f>
        <v>1</v>
      </c>
    </row>
    <row r="2716" spans="1:17" x14ac:dyDescent="0.25">
      <c r="A2716">
        <v>2706</v>
      </c>
      <c r="B2716" t="s">
        <v>9976</v>
      </c>
      <c r="C2716" t="s">
        <v>119</v>
      </c>
      <c r="D2716" t="str">
        <f>VLOOKUP(data_to_clean[[#This Row],[state]],abbreviation_table[],2,FALSE)</f>
        <v>Georgia</v>
      </c>
      <c r="E2716" t="s">
        <v>911</v>
      </c>
      <c r="F2716" t="str">
        <f>TRIM(LEFT(data_to_clean[[#This Row],[revenue]],FIND(" ",data_to_clean[[#This Row],[revenue]])))</f>
        <v>2.7</v>
      </c>
      <c r="G2716" t="str">
        <f>RIGHT(data_to_clean[[#This Row],[revenue]],LEN(data_to_clean[[#This Row],[revenue]])-FIND(" ",data_to_clean[[#This Row],[revenue]]))</f>
        <v>Million</v>
      </c>
      <c r="H2716" s="7">
        <f>VALUE(IF(data_to_clean[[#This Row],[multiplicity]]="Million",_xlfn.CONCAT(SUBSTITUTE(data_to_clean[[#This Row],[number]],".",""),"00000"),_xlfn.CONCAT(SUBSTITUTE(data_to_clean[[#This Row],[number]],".",""),"00000000")))</f>
        <v>2700000</v>
      </c>
      <c r="I2716" t="s">
        <v>9978</v>
      </c>
      <c r="J2716">
        <f>ROUND(VALUE(SUBSTITUTE(data_to_clean[[#This Row],[growth_%]],".",",")),0)</f>
        <v>142</v>
      </c>
      <c r="K2716" t="s">
        <v>308</v>
      </c>
      <c r="L2716">
        <v>16</v>
      </c>
      <c r="M2716">
        <v>10</v>
      </c>
      <c r="N2716">
        <v>2013</v>
      </c>
      <c r="O2716">
        <v>1</v>
      </c>
      <c r="P2716" t="s">
        <v>122</v>
      </c>
      <c r="Q2716" t="b">
        <f>AND(ISNUMBER(data_to_clean[[#This Row],[revenue_formatted]]),ISNUMBER(data_to_clean[[#This Row],[growth_formatted_%]]),ISNUMBER(data_to_clean[[#This Row],[workers]]),ISNUMBER(data_to_clean[[#This Row],[previous_workers]]),ISNUMBER(data_to_clean[[#This Row],[founded]]),ISNUMBER(data_to_clean[[#This Row],[yrs_on_list]]))</f>
        <v>1</v>
      </c>
    </row>
    <row r="2717" spans="1:17" x14ac:dyDescent="0.25">
      <c r="A2717">
        <v>2707</v>
      </c>
      <c r="B2717" t="s">
        <v>9979</v>
      </c>
      <c r="C2717" t="s">
        <v>59</v>
      </c>
      <c r="D2717" t="str">
        <f>VLOOKUP(data_to_clean[[#This Row],[state]],abbreviation_table[],2,FALSE)</f>
        <v>New Jersey</v>
      </c>
      <c r="E2717" t="s">
        <v>5652</v>
      </c>
      <c r="F2717" t="str">
        <f>TRIM(LEFT(data_to_clean[[#This Row],[revenue]],FIND(" ",data_to_clean[[#This Row],[revenue]])))</f>
        <v>195.8</v>
      </c>
      <c r="G2717" t="str">
        <f>RIGHT(data_to_clean[[#This Row],[revenue]],LEN(data_to_clean[[#This Row],[revenue]])-FIND(" ",data_to_clean[[#This Row],[revenue]]))</f>
        <v>Million</v>
      </c>
      <c r="H2717" s="7">
        <f>VALUE(IF(data_to_clean[[#This Row],[multiplicity]]="Million",_xlfn.CONCAT(SUBSTITUTE(data_to_clean[[#This Row],[number]],".",""),"00000"),_xlfn.CONCAT(SUBSTITUTE(data_to_clean[[#This Row],[number]],".",""),"00000000")))</f>
        <v>195800000</v>
      </c>
      <c r="I2717" t="s">
        <v>9981</v>
      </c>
      <c r="J2717">
        <f>ROUND(VALUE(SUBSTITUTE(data_to_clean[[#This Row],[growth_%]],".",",")),0)</f>
        <v>142</v>
      </c>
      <c r="K2717" t="s">
        <v>18</v>
      </c>
      <c r="L2717">
        <v>54</v>
      </c>
      <c r="M2717">
        <v>125</v>
      </c>
      <c r="N2717">
        <v>1993</v>
      </c>
      <c r="O2717">
        <v>6</v>
      </c>
      <c r="P2717" t="s">
        <v>9982</v>
      </c>
      <c r="Q2717" t="b">
        <f>AND(ISNUMBER(data_to_clean[[#This Row],[revenue_formatted]]),ISNUMBER(data_to_clean[[#This Row],[growth_formatted_%]]),ISNUMBER(data_to_clean[[#This Row],[workers]]),ISNUMBER(data_to_clean[[#This Row],[previous_workers]]),ISNUMBER(data_to_clean[[#This Row],[founded]]),ISNUMBER(data_to_clean[[#This Row],[yrs_on_list]]))</f>
        <v>1</v>
      </c>
    </row>
    <row r="2718" spans="1:17" x14ac:dyDescent="0.25">
      <c r="A2718">
        <v>2708</v>
      </c>
      <c r="B2718" t="s">
        <v>9983</v>
      </c>
      <c r="C2718" t="s">
        <v>30</v>
      </c>
      <c r="D2718" t="str">
        <f>VLOOKUP(data_to_clean[[#This Row],[state]],abbreviation_table[],2,FALSE)</f>
        <v>Texas</v>
      </c>
      <c r="E2718" t="s">
        <v>824</v>
      </c>
      <c r="F2718" t="str">
        <f>TRIM(LEFT(data_to_clean[[#This Row],[revenue]],FIND(" ",data_to_clean[[#This Row],[revenue]])))</f>
        <v>2.5</v>
      </c>
      <c r="G2718" t="str">
        <f>RIGHT(data_to_clean[[#This Row],[revenue]],LEN(data_to_clean[[#This Row],[revenue]])-FIND(" ",data_to_clean[[#This Row],[revenue]]))</f>
        <v>Million</v>
      </c>
      <c r="H2718" s="7">
        <f>VALUE(IF(data_to_clean[[#This Row],[multiplicity]]="Million",_xlfn.CONCAT(SUBSTITUTE(data_to_clean[[#This Row],[number]],".",""),"00000"),_xlfn.CONCAT(SUBSTITUTE(data_to_clean[[#This Row],[number]],".",""),"00000000")))</f>
        <v>2500000</v>
      </c>
      <c r="I2718" t="s">
        <v>9985</v>
      </c>
      <c r="J2718">
        <f>ROUND(VALUE(SUBSTITUTE(data_to_clean[[#This Row],[growth_%]],".",",")),0)</f>
        <v>142</v>
      </c>
      <c r="K2718" t="s">
        <v>187</v>
      </c>
      <c r="L2718">
        <v>5</v>
      </c>
      <c r="M2718">
        <v>3</v>
      </c>
      <c r="N2718">
        <v>2010</v>
      </c>
      <c r="O2718">
        <v>1</v>
      </c>
      <c r="P2718" t="s">
        <v>707</v>
      </c>
      <c r="Q2718" t="b">
        <f>AND(ISNUMBER(data_to_clean[[#This Row],[revenue_formatted]]),ISNUMBER(data_to_clean[[#This Row],[growth_formatted_%]]),ISNUMBER(data_to_clean[[#This Row],[workers]]),ISNUMBER(data_to_clean[[#This Row],[previous_workers]]),ISNUMBER(data_to_clean[[#This Row],[founded]]),ISNUMBER(data_to_clean[[#This Row],[yrs_on_list]]))</f>
        <v>1</v>
      </c>
    </row>
    <row r="2719" spans="1:17" x14ac:dyDescent="0.25">
      <c r="A2719">
        <v>2709</v>
      </c>
      <c r="B2719" t="s">
        <v>9986</v>
      </c>
      <c r="C2719" t="s">
        <v>243</v>
      </c>
      <c r="D2719" t="str">
        <f>VLOOKUP(data_to_clean[[#This Row],[state]],abbreviation_table[],2,FALSE)</f>
        <v>Maryland</v>
      </c>
      <c r="E2719" t="s">
        <v>274</v>
      </c>
      <c r="F2719" t="str">
        <f>TRIM(LEFT(data_to_clean[[#This Row],[revenue]],FIND(" ",data_to_clean[[#This Row],[revenue]])))</f>
        <v>8.8</v>
      </c>
      <c r="G2719" t="str">
        <f>RIGHT(data_to_clean[[#This Row],[revenue]],LEN(data_to_clean[[#This Row],[revenue]])-FIND(" ",data_to_clean[[#This Row],[revenue]]))</f>
        <v>Million</v>
      </c>
      <c r="H2719" s="7">
        <f>VALUE(IF(data_to_clean[[#This Row],[multiplicity]]="Million",_xlfn.CONCAT(SUBSTITUTE(data_to_clean[[#This Row],[number]],".",""),"00000"),_xlfn.CONCAT(SUBSTITUTE(data_to_clean[[#This Row],[number]],".",""),"00000000")))</f>
        <v>8800000</v>
      </c>
      <c r="I2719" t="s">
        <v>9988</v>
      </c>
      <c r="J2719">
        <f>ROUND(VALUE(SUBSTITUTE(data_to_clean[[#This Row],[growth_%]],".",",")),0)</f>
        <v>142</v>
      </c>
      <c r="K2719" t="s">
        <v>181</v>
      </c>
      <c r="L2719">
        <v>25</v>
      </c>
      <c r="M2719">
        <v>9</v>
      </c>
      <c r="N2719">
        <v>2004</v>
      </c>
      <c r="O2719">
        <v>1</v>
      </c>
      <c r="P2719" t="s">
        <v>9989</v>
      </c>
      <c r="Q2719" t="b">
        <f>AND(ISNUMBER(data_to_clean[[#This Row],[revenue_formatted]]),ISNUMBER(data_to_clean[[#This Row],[growth_formatted_%]]),ISNUMBER(data_to_clean[[#This Row],[workers]]),ISNUMBER(data_to_clean[[#This Row],[previous_workers]]),ISNUMBER(data_to_clean[[#This Row],[founded]]),ISNUMBER(data_to_clean[[#This Row],[yrs_on_list]]))</f>
        <v>1</v>
      </c>
    </row>
    <row r="2720" spans="1:17" x14ac:dyDescent="0.25">
      <c r="A2720">
        <v>2710</v>
      </c>
      <c r="B2720" t="s">
        <v>9990</v>
      </c>
      <c r="C2720" t="s">
        <v>45</v>
      </c>
      <c r="D2720" t="str">
        <f>VLOOKUP(data_to_clean[[#This Row],[state]],abbreviation_table[],2,FALSE)</f>
        <v>Pennsylvania</v>
      </c>
      <c r="E2720" t="s">
        <v>665</v>
      </c>
      <c r="F2720" t="str">
        <f>TRIM(LEFT(data_to_clean[[#This Row],[revenue]],FIND(" ",data_to_clean[[#This Row],[revenue]])))</f>
        <v>3.2</v>
      </c>
      <c r="G2720" t="str">
        <f>RIGHT(data_to_clean[[#This Row],[revenue]],LEN(data_to_clean[[#This Row],[revenue]])-FIND(" ",data_to_clean[[#This Row],[revenue]]))</f>
        <v>Million</v>
      </c>
      <c r="H2720" s="7">
        <f>VALUE(IF(data_to_clean[[#This Row],[multiplicity]]="Million",_xlfn.CONCAT(SUBSTITUTE(data_to_clean[[#This Row],[number]],".",""),"00000"),_xlfn.CONCAT(SUBSTITUTE(data_to_clean[[#This Row],[number]],".",""),"00000000")))</f>
        <v>3200000</v>
      </c>
      <c r="I2720" t="s">
        <v>9992</v>
      </c>
      <c r="J2720">
        <f>ROUND(VALUE(SUBSTITUTE(data_to_clean[[#This Row],[growth_%]],".",",")),0)</f>
        <v>142</v>
      </c>
      <c r="K2720" t="s">
        <v>211</v>
      </c>
      <c r="L2720">
        <v>25</v>
      </c>
      <c r="M2720">
        <v>15</v>
      </c>
      <c r="N2720">
        <v>2011</v>
      </c>
      <c r="O2720">
        <v>3</v>
      </c>
      <c r="P2720" t="s">
        <v>9993</v>
      </c>
      <c r="Q2720" t="b">
        <f>AND(ISNUMBER(data_to_clean[[#This Row],[revenue_formatted]]),ISNUMBER(data_to_clean[[#This Row],[growth_formatted_%]]),ISNUMBER(data_to_clean[[#This Row],[workers]]),ISNUMBER(data_to_clean[[#This Row],[previous_workers]]),ISNUMBER(data_to_clean[[#This Row],[founded]]),ISNUMBER(data_to_clean[[#This Row],[yrs_on_list]]))</f>
        <v>1</v>
      </c>
    </row>
    <row r="2721" spans="1:17" x14ac:dyDescent="0.25">
      <c r="A2721">
        <v>2711</v>
      </c>
      <c r="B2721" t="s">
        <v>9994</v>
      </c>
      <c r="C2721" t="s">
        <v>860</v>
      </c>
      <c r="D2721" t="str">
        <f>VLOOKUP(data_to_clean[[#This Row],[state]],abbreviation_table[],2,FALSE)</f>
        <v>Indiana</v>
      </c>
      <c r="E2721" t="s">
        <v>1580</v>
      </c>
      <c r="F2721" t="str">
        <f>TRIM(LEFT(data_to_clean[[#This Row],[revenue]],FIND(" ",data_to_clean[[#This Row],[revenue]])))</f>
        <v>35.3</v>
      </c>
      <c r="G2721" t="str">
        <f>RIGHT(data_to_clean[[#This Row],[revenue]],LEN(data_to_clean[[#This Row],[revenue]])-FIND(" ",data_to_clean[[#This Row],[revenue]]))</f>
        <v>Million</v>
      </c>
      <c r="H2721" s="7">
        <f>VALUE(IF(data_to_clean[[#This Row],[multiplicity]]="Million",_xlfn.CONCAT(SUBSTITUTE(data_to_clean[[#This Row],[number]],".",""),"00000"),_xlfn.CONCAT(SUBSTITUTE(data_to_clean[[#This Row],[number]],".",""),"00000000")))</f>
        <v>35300000</v>
      </c>
      <c r="I2721" t="s">
        <v>9996</v>
      </c>
      <c r="J2721">
        <f>ROUND(VALUE(SUBSTITUTE(data_to_clean[[#This Row],[growth_%]],".",",")),0)</f>
        <v>142</v>
      </c>
      <c r="K2721" t="s">
        <v>211</v>
      </c>
      <c r="L2721">
        <v>138</v>
      </c>
      <c r="M2721">
        <v>68</v>
      </c>
      <c r="N2721">
        <v>2010</v>
      </c>
      <c r="O2721">
        <v>1</v>
      </c>
      <c r="P2721" t="s">
        <v>3822</v>
      </c>
      <c r="Q2721" t="b">
        <f>AND(ISNUMBER(data_to_clean[[#This Row],[revenue_formatted]]),ISNUMBER(data_to_clean[[#This Row],[growth_formatted_%]]),ISNUMBER(data_to_clean[[#This Row],[workers]]),ISNUMBER(data_to_clean[[#This Row],[previous_workers]]),ISNUMBER(data_to_clean[[#This Row],[founded]]),ISNUMBER(data_to_clean[[#This Row],[yrs_on_list]]))</f>
        <v>1</v>
      </c>
    </row>
    <row r="2722" spans="1:17" x14ac:dyDescent="0.25">
      <c r="A2722">
        <v>2712</v>
      </c>
      <c r="B2722" t="s">
        <v>9997</v>
      </c>
      <c r="C2722" t="s">
        <v>341</v>
      </c>
      <c r="D2722" t="str">
        <f>VLOOKUP(data_to_clean[[#This Row],[state]],abbreviation_table[],2,FALSE)</f>
        <v>Massachusetts</v>
      </c>
      <c r="E2722" t="s">
        <v>9999</v>
      </c>
      <c r="F2722" t="str">
        <f>TRIM(LEFT(data_to_clean[[#This Row],[revenue]],FIND(" ",data_to_clean[[#This Row],[revenue]])))</f>
        <v>205.7</v>
      </c>
      <c r="G2722" t="str">
        <f>RIGHT(data_to_clean[[#This Row],[revenue]],LEN(data_to_clean[[#This Row],[revenue]])-FIND(" ",data_to_clean[[#This Row],[revenue]]))</f>
        <v>Million</v>
      </c>
      <c r="H2722" s="7">
        <f>VALUE(IF(data_to_clean[[#This Row],[multiplicity]]="Million",_xlfn.CONCAT(SUBSTITUTE(data_to_clean[[#This Row],[number]],".",""),"00000"),_xlfn.CONCAT(SUBSTITUTE(data_to_clean[[#This Row],[number]],".",""),"00000000")))</f>
        <v>205700000</v>
      </c>
      <c r="I2722" t="s">
        <v>10000</v>
      </c>
      <c r="J2722">
        <f>ROUND(VALUE(SUBSTITUTE(data_to_clean[[#This Row],[growth_%]],".",",")),0)</f>
        <v>142</v>
      </c>
      <c r="K2722" t="s">
        <v>336</v>
      </c>
      <c r="L2722">
        <v>229</v>
      </c>
      <c r="M2722">
        <v>67</v>
      </c>
      <c r="N2722">
        <v>2008</v>
      </c>
      <c r="O2722">
        <v>8</v>
      </c>
      <c r="P2722" t="s">
        <v>10001</v>
      </c>
      <c r="Q2722" t="b">
        <f>AND(ISNUMBER(data_to_clean[[#This Row],[revenue_formatted]]),ISNUMBER(data_to_clean[[#This Row],[growth_formatted_%]]),ISNUMBER(data_to_clean[[#This Row],[workers]]),ISNUMBER(data_to_clean[[#This Row],[previous_workers]]),ISNUMBER(data_to_clean[[#This Row],[founded]]),ISNUMBER(data_to_clean[[#This Row],[yrs_on_list]]))</f>
        <v>1</v>
      </c>
    </row>
    <row r="2723" spans="1:17" x14ac:dyDescent="0.25">
      <c r="A2723">
        <v>2713</v>
      </c>
      <c r="B2723" t="s">
        <v>10002</v>
      </c>
      <c r="C2723" t="s">
        <v>3523</v>
      </c>
      <c r="D2723" t="str">
        <f>VLOOKUP(data_to_clean[[#This Row],[state]],abbreviation_table[],2,FALSE)</f>
        <v>South Dakota</v>
      </c>
      <c r="E2723" t="s">
        <v>957</v>
      </c>
      <c r="F2723" t="str">
        <f>TRIM(LEFT(data_to_clean[[#This Row],[revenue]],FIND(" ",data_to_clean[[#This Row],[revenue]])))</f>
        <v>2.2</v>
      </c>
      <c r="G2723" t="str">
        <f>RIGHT(data_to_clean[[#This Row],[revenue]],LEN(data_to_clean[[#This Row],[revenue]])-FIND(" ",data_to_clean[[#This Row],[revenue]]))</f>
        <v>Million</v>
      </c>
      <c r="H2723" s="7">
        <f>VALUE(IF(data_to_clean[[#This Row],[multiplicity]]="Million",_xlfn.CONCAT(SUBSTITUTE(data_to_clean[[#This Row],[number]],".",""),"00000"),_xlfn.CONCAT(SUBSTITUTE(data_to_clean[[#This Row],[number]],".",""),"00000000")))</f>
        <v>2200000</v>
      </c>
      <c r="I2723" t="s">
        <v>10004</v>
      </c>
      <c r="J2723">
        <f>ROUND(VALUE(SUBSTITUTE(data_to_clean[[#This Row],[growth_%]],".",",")),0)</f>
        <v>142</v>
      </c>
      <c r="K2723" t="s">
        <v>48</v>
      </c>
      <c r="L2723">
        <v>22</v>
      </c>
      <c r="M2723">
        <v>7</v>
      </c>
      <c r="N2723">
        <v>2013</v>
      </c>
      <c r="O2723">
        <v>1</v>
      </c>
      <c r="P2723" t="s">
        <v>5080</v>
      </c>
      <c r="Q2723" t="b">
        <f>AND(ISNUMBER(data_to_clean[[#This Row],[revenue_formatted]]),ISNUMBER(data_to_clean[[#This Row],[growth_formatted_%]]),ISNUMBER(data_to_clean[[#This Row],[workers]]),ISNUMBER(data_to_clean[[#This Row],[previous_workers]]),ISNUMBER(data_to_clean[[#This Row],[founded]]),ISNUMBER(data_to_clean[[#This Row],[yrs_on_list]]))</f>
        <v>1</v>
      </c>
    </row>
    <row r="2724" spans="1:17" x14ac:dyDescent="0.25">
      <c r="A2724">
        <v>2714</v>
      </c>
      <c r="B2724" t="s">
        <v>10005</v>
      </c>
      <c r="C2724" t="s">
        <v>166</v>
      </c>
      <c r="D2724" t="str">
        <f>VLOOKUP(data_to_clean[[#This Row],[state]],abbreviation_table[],2,FALSE)</f>
        <v>Utah</v>
      </c>
      <c r="E2724" t="s">
        <v>504</v>
      </c>
      <c r="F2724" t="str">
        <f>TRIM(LEFT(data_to_clean[[#This Row],[revenue]],FIND(" ",data_to_clean[[#This Row],[revenue]])))</f>
        <v>14.4</v>
      </c>
      <c r="G2724" t="str">
        <f>RIGHT(data_to_clean[[#This Row],[revenue]],LEN(data_to_clean[[#This Row],[revenue]])-FIND(" ",data_to_clean[[#This Row],[revenue]]))</f>
        <v>Million</v>
      </c>
      <c r="H2724" s="7">
        <f>VALUE(IF(data_to_clean[[#This Row],[multiplicity]]="Million",_xlfn.CONCAT(SUBSTITUTE(data_to_clean[[#This Row],[number]],".",""),"00000"),_xlfn.CONCAT(SUBSTITUTE(data_to_clean[[#This Row],[number]],".",""),"00000000")))</f>
        <v>14400000</v>
      </c>
      <c r="I2724" t="s">
        <v>10007</v>
      </c>
      <c r="J2724">
        <f>ROUND(VALUE(SUBSTITUTE(data_to_clean[[#This Row],[growth_%]],".",",")),0)</f>
        <v>142</v>
      </c>
      <c r="K2724" t="s">
        <v>156</v>
      </c>
      <c r="L2724">
        <v>42</v>
      </c>
      <c r="M2724">
        <v>15</v>
      </c>
      <c r="N2724">
        <v>2012</v>
      </c>
      <c r="O2724">
        <v>1</v>
      </c>
      <c r="P2724" t="s">
        <v>2572</v>
      </c>
      <c r="Q2724" t="b">
        <f>AND(ISNUMBER(data_to_clean[[#This Row],[revenue_formatted]]),ISNUMBER(data_to_clean[[#This Row],[growth_formatted_%]]),ISNUMBER(data_to_clean[[#This Row],[workers]]),ISNUMBER(data_to_clean[[#This Row],[previous_workers]]),ISNUMBER(data_to_clean[[#This Row],[founded]]),ISNUMBER(data_to_clean[[#This Row],[yrs_on_list]]))</f>
        <v>1</v>
      </c>
    </row>
    <row r="2725" spans="1:17" x14ac:dyDescent="0.25">
      <c r="A2725">
        <v>2715</v>
      </c>
      <c r="B2725" t="s">
        <v>10008</v>
      </c>
      <c r="C2725" t="s">
        <v>80</v>
      </c>
      <c r="D2725" t="str">
        <f>VLOOKUP(data_to_clean[[#This Row],[state]],abbreviation_table[],2,FALSE)</f>
        <v>California</v>
      </c>
      <c r="E2725" t="s">
        <v>798</v>
      </c>
      <c r="F2725" t="str">
        <f>TRIM(LEFT(data_to_clean[[#This Row],[revenue]],FIND(" ",data_to_clean[[#This Row],[revenue]])))</f>
        <v>3</v>
      </c>
      <c r="G2725" t="str">
        <f>RIGHT(data_to_clean[[#This Row],[revenue]],LEN(data_to_clean[[#This Row],[revenue]])-FIND(" ",data_to_clean[[#This Row],[revenue]]))</f>
        <v>Million</v>
      </c>
      <c r="H2725" s="7">
        <f>VALUE(IF(data_to_clean[[#This Row],[multiplicity]]="Million",_xlfn.CONCAT(SUBSTITUTE(data_to_clean[[#This Row],[number]],".",""),"00000"),_xlfn.CONCAT(SUBSTITUTE(data_to_clean[[#This Row],[number]],".",""),"00000000")))</f>
        <v>300000</v>
      </c>
      <c r="I2725" t="s">
        <v>10010</v>
      </c>
      <c r="J2725">
        <f>ROUND(VALUE(SUBSTITUTE(data_to_clean[[#This Row],[growth_%]],".",",")),0)</f>
        <v>142</v>
      </c>
      <c r="K2725" t="s">
        <v>18</v>
      </c>
      <c r="L2725">
        <v>24</v>
      </c>
      <c r="M2725">
        <v>12</v>
      </c>
      <c r="N2725">
        <v>2008</v>
      </c>
      <c r="O2725">
        <v>2</v>
      </c>
      <c r="P2725" t="s">
        <v>10011</v>
      </c>
      <c r="Q2725" t="b">
        <f>AND(ISNUMBER(data_to_clean[[#This Row],[revenue_formatted]]),ISNUMBER(data_to_clean[[#This Row],[growth_formatted_%]]),ISNUMBER(data_to_clean[[#This Row],[workers]]),ISNUMBER(data_to_clean[[#This Row],[previous_workers]]),ISNUMBER(data_to_clean[[#This Row],[founded]]),ISNUMBER(data_to_clean[[#This Row],[yrs_on_list]]))</f>
        <v>1</v>
      </c>
    </row>
    <row r="2726" spans="1:17" x14ac:dyDescent="0.25">
      <c r="A2726">
        <v>2716</v>
      </c>
      <c r="B2726" t="s">
        <v>10012</v>
      </c>
      <c r="C2726" t="s">
        <v>166</v>
      </c>
      <c r="D2726" t="str">
        <f>VLOOKUP(data_to_clean[[#This Row],[state]],abbreviation_table[],2,FALSE)</f>
        <v>Utah</v>
      </c>
      <c r="E2726" t="s">
        <v>1535</v>
      </c>
      <c r="F2726" t="str">
        <f>TRIM(LEFT(data_to_clean[[#This Row],[revenue]],FIND(" ",data_to_clean[[#This Row],[revenue]])))</f>
        <v>6</v>
      </c>
      <c r="G2726" t="str">
        <f>RIGHT(data_to_clean[[#This Row],[revenue]],LEN(data_to_clean[[#This Row],[revenue]])-FIND(" ",data_to_clean[[#This Row],[revenue]]))</f>
        <v>Million</v>
      </c>
      <c r="H2726" s="7">
        <f>VALUE(IF(data_to_clean[[#This Row],[multiplicity]]="Million",_xlfn.CONCAT(SUBSTITUTE(data_to_clean[[#This Row],[number]],".",""),"00000"),_xlfn.CONCAT(SUBSTITUTE(data_to_clean[[#This Row],[number]],".",""),"00000000")))</f>
        <v>600000</v>
      </c>
      <c r="I2726" t="s">
        <v>10014</v>
      </c>
      <c r="J2726">
        <f>ROUND(VALUE(SUBSTITUTE(data_to_clean[[#This Row],[growth_%]],".",",")),0)</f>
        <v>142</v>
      </c>
      <c r="K2726" t="s">
        <v>187</v>
      </c>
      <c r="L2726">
        <v>35</v>
      </c>
      <c r="M2726">
        <v>20</v>
      </c>
      <c r="N2726">
        <v>2010</v>
      </c>
      <c r="O2726">
        <v>2</v>
      </c>
      <c r="P2726" t="s">
        <v>5388</v>
      </c>
      <c r="Q2726" t="b">
        <f>AND(ISNUMBER(data_to_clean[[#This Row],[revenue_formatted]]),ISNUMBER(data_to_clean[[#This Row],[growth_formatted_%]]),ISNUMBER(data_to_clean[[#This Row],[workers]]),ISNUMBER(data_to_clean[[#This Row],[previous_workers]]),ISNUMBER(data_to_clean[[#This Row],[founded]]),ISNUMBER(data_to_clean[[#This Row],[yrs_on_list]]))</f>
        <v>1</v>
      </c>
    </row>
    <row r="2727" spans="1:17" x14ac:dyDescent="0.25">
      <c r="A2727">
        <v>2717</v>
      </c>
      <c r="B2727" t="s">
        <v>10015</v>
      </c>
      <c r="C2727" t="s">
        <v>753</v>
      </c>
      <c r="D2727" t="str">
        <f>VLOOKUP(data_to_clean[[#This Row],[state]],abbreviation_table[],2,FALSE)</f>
        <v>Nevada</v>
      </c>
      <c r="E2727" t="s">
        <v>5865</v>
      </c>
      <c r="F2727" t="str">
        <f>TRIM(LEFT(data_to_clean[[#This Row],[revenue]],FIND(" ",data_to_clean[[#This Row],[revenue]])))</f>
        <v>27.7</v>
      </c>
      <c r="G2727" t="str">
        <f>RIGHT(data_to_clean[[#This Row],[revenue]],LEN(data_to_clean[[#This Row],[revenue]])-FIND(" ",data_to_clean[[#This Row],[revenue]]))</f>
        <v>Million</v>
      </c>
      <c r="H2727" s="7">
        <f>VALUE(IF(data_to_clean[[#This Row],[multiplicity]]="Million",_xlfn.CONCAT(SUBSTITUTE(data_to_clean[[#This Row],[number]],".",""),"00000"),_xlfn.CONCAT(SUBSTITUTE(data_to_clean[[#This Row],[number]],".",""),"00000000")))</f>
        <v>27700000</v>
      </c>
      <c r="I2727" t="s">
        <v>10017</v>
      </c>
      <c r="J2727">
        <f>ROUND(VALUE(SUBSTITUTE(data_to_clean[[#This Row],[growth_%]],".",",")),0)</f>
        <v>142</v>
      </c>
      <c r="K2727" t="s">
        <v>107</v>
      </c>
      <c r="L2727">
        <v>22</v>
      </c>
      <c r="M2727">
        <v>14</v>
      </c>
      <c r="N2727">
        <v>2009</v>
      </c>
      <c r="O2727">
        <v>2</v>
      </c>
      <c r="P2727" t="s">
        <v>2300</v>
      </c>
      <c r="Q2727" t="b">
        <f>AND(ISNUMBER(data_to_clean[[#This Row],[revenue_formatted]]),ISNUMBER(data_to_clean[[#This Row],[growth_formatted_%]]),ISNUMBER(data_to_clean[[#This Row],[workers]]),ISNUMBER(data_to_clean[[#This Row],[previous_workers]]),ISNUMBER(data_to_clean[[#This Row],[founded]]),ISNUMBER(data_to_clean[[#This Row],[yrs_on_list]]))</f>
        <v>1</v>
      </c>
    </row>
    <row r="2728" spans="1:17" x14ac:dyDescent="0.25">
      <c r="A2728">
        <v>2718</v>
      </c>
      <c r="B2728" t="s">
        <v>10018</v>
      </c>
      <c r="C2728" t="s">
        <v>52</v>
      </c>
      <c r="D2728" t="str">
        <f>VLOOKUP(data_to_clean[[#This Row],[state]],abbreviation_table[],2,FALSE)</f>
        <v>Florida</v>
      </c>
      <c r="E2728" t="s">
        <v>8933</v>
      </c>
      <c r="F2728" t="str">
        <f>TRIM(LEFT(data_to_clean[[#This Row],[revenue]],FIND(" ",data_to_clean[[#This Row],[revenue]])))</f>
        <v>29.4</v>
      </c>
      <c r="G2728" t="str">
        <f>RIGHT(data_to_clean[[#This Row],[revenue]],LEN(data_to_clean[[#This Row],[revenue]])-FIND(" ",data_to_clean[[#This Row],[revenue]]))</f>
        <v>Million</v>
      </c>
      <c r="H2728" s="7">
        <f>VALUE(IF(data_to_clean[[#This Row],[multiplicity]]="Million",_xlfn.CONCAT(SUBSTITUTE(data_to_clean[[#This Row],[number]],".",""),"00000"),_xlfn.CONCAT(SUBSTITUTE(data_to_clean[[#This Row],[number]],".",""),"00000000")))</f>
        <v>29400000</v>
      </c>
      <c r="I2728" t="s">
        <v>10020</v>
      </c>
      <c r="J2728">
        <f>ROUND(VALUE(SUBSTITUTE(data_to_clean[[#This Row],[growth_%]],".",",")),0)</f>
        <v>141</v>
      </c>
      <c r="K2728" t="s">
        <v>233</v>
      </c>
      <c r="L2728">
        <v>40</v>
      </c>
      <c r="M2728">
        <v>14</v>
      </c>
      <c r="N2728">
        <v>2010</v>
      </c>
      <c r="O2728">
        <v>1</v>
      </c>
      <c r="P2728" t="s">
        <v>787</v>
      </c>
      <c r="Q2728" t="b">
        <f>AND(ISNUMBER(data_to_clean[[#This Row],[revenue_formatted]]),ISNUMBER(data_to_clean[[#This Row],[growth_formatted_%]]),ISNUMBER(data_to_clean[[#This Row],[workers]]),ISNUMBER(data_to_clean[[#This Row],[previous_workers]]),ISNUMBER(data_to_clean[[#This Row],[founded]]),ISNUMBER(data_to_clean[[#This Row],[yrs_on_list]]))</f>
        <v>1</v>
      </c>
    </row>
    <row r="2729" spans="1:17" x14ac:dyDescent="0.25">
      <c r="A2729">
        <v>2719</v>
      </c>
      <c r="B2729" t="s">
        <v>10021</v>
      </c>
      <c r="C2729" t="s">
        <v>294</v>
      </c>
      <c r="D2729" t="str">
        <f>VLOOKUP(data_to_clean[[#This Row],[state]],abbreviation_table[],2,FALSE)</f>
        <v>Minnesota</v>
      </c>
      <c r="E2729" t="s">
        <v>798</v>
      </c>
      <c r="F2729" t="str">
        <f>TRIM(LEFT(data_to_clean[[#This Row],[revenue]],FIND(" ",data_to_clean[[#This Row],[revenue]])))</f>
        <v>3</v>
      </c>
      <c r="G2729" t="str">
        <f>RIGHT(data_to_clean[[#This Row],[revenue]],LEN(data_to_clean[[#This Row],[revenue]])-FIND(" ",data_to_clean[[#This Row],[revenue]]))</f>
        <v>Million</v>
      </c>
      <c r="H2729" s="7">
        <f>VALUE(IF(data_to_clean[[#This Row],[multiplicity]]="Million",_xlfn.CONCAT(SUBSTITUTE(data_to_clean[[#This Row],[number]],".",""),"00000"),_xlfn.CONCAT(SUBSTITUTE(data_to_clean[[#This Row],[number]],".",""),"00000000")))</f>
        <v>300000</v>
      </c>
      <c r="I2729" t="s">
        <v>10023</v>
      </c>
      <c r="J2729">
        <f>ROUND(VALUE(SUBSTITUTE(data_to_clean[[#This Row],[growth_%]],".",",")),0)</f>
        <v>141</v>
      </c>
      <c r="K2729" t="s">
        <v>156</v>
      </c>
      <c r="L2729">
        <v>24</v>
      </c>
      <c r="M2729">
        <v>11</v>
      </c>
      <c r="N2729">
        <v>2004</v>
      </c>
      <c r="O2729">
        <v>1</v>
      </c>
      <c r="P2729" t="s">
        <v>6189</v>
      </c>
      <c r="Q2729" t="b">
        <f>AND(ISNUMBER(data_to_clean[[#This Row],[revenue_formatted]]),ISNUMBER(data_to_clean[[#This Row],[growth_formatted_%]]),ISNUMBER(data_to_clean[[#This Row],[workers]]),ISNUMBER(data_to_clean[[#This Row],[previous_workers]]),ISNUMBER(data_to_clean[[#This Row],[founded]]),ISNUMBER(data_to_clean[[#This Row],[yrs_on_list]]))</f>
        <v>1</v>
      </c>
    </row>
    <row r="2730" spans="1:17" x14ac:dyDescent="0.25">
      <c r="A2730">
        <v>2720</v>
      </c>
      <c r="B2730" t="s">
        <v>10024</v>
      </c>
      <c r="C2730" t="s">
        <v>80</v>
      </c>
      <c r="D2730" t="str">
        <f>VLOOKUP(data_to_clean[[#This Row],[state]],abbreviation_table[],2,FALSE)</f>
        <v>California</v>
      </c>
      <c r="E2730" t="s">
        <v>710</v>
      </c>
      <c r="F2730" t="str">
        <f>TRIM(LEFT(data_to_clean[[#This Row],[revenue]],FIND(" ",data_to_clean[[#This Row],[revenue]])))</f>
        <v>6.5</v>
      </c>
      <c r="G2730" t="str">
        <f>RIGHT(data_to_clean[[#This Row],[revenue]],LEN(data_to_clean[[#This Row],[revenue]])-FIND(" ",data_to_clean[[#This Row],[revenue]]))</f>
        <v>Million</v>
      </c>
      <c r="H2730" s="7">
        <f>VALUE(IF(data_to_clean[[#This Row],[multiplicity]]="Million",_xlfn.CONCAT(SUBSTITUTE(data_to_clean[[#This Row],[number]],".",""),"00000"),_xlfn.CONCAT(SUBSTITUTE(data_to_clean[[#This Row],[number]],".",""),"00000000")))</f>
        <v>6500000</v>
      </c>
      <c r="I2730" t="s">
        <v>10026</v>
      </c>
      <c r="J2730">
        <f>ROUND(VALUE(SUBSTITUTE(data_to_clean[[#This Row],[growth_%]],".",",")),0)</f>
        <v>141</v>
      </c>
      <c r="K2730" t="s">
        <v>40</v>
      </c>
      <c r="L2730">
        <v>14</v>
      </c>
      <c r="M2730">
        <v>10</v>
      </c>
      <c r="N2730">
        <v>2009</v>
      </c>
      <c r="O2730">
        <v>5</v>
      </c>
      <c r="P2730" t="s">
        <v>1130</v>
      </c>
      <c r="Q2730" t="b">
        <f>AND(ISNUMBER(data_to_clean[[#This Row],[revenue_formatted]]),ISNUMBER(data_to_clean[[#This Row],[growth_formatted_%]]),ISNUMBER(data_to_clean[[#This Row],[workers]]),ISNUMBER(data_to_clean[[#This Row],[previous_workers]]),ISNUMBER(data_to_clean[[#This Row],[founded]]),ISNUMBER(data_to_clean[[#This Row],[yrs_on_list]]))</f>
        <v>1</v>
      </c>
    </row>
    <row r="2731" spans="1:17" x14ac:dyDescent="0.25">
      <c r="A2731">
        <v>2721</v>
      </c>
      <c r="B2731" t="s">
        <v>10027</v>
      </c>
      <c r="C2731" t="s">
        <v>80</v>
      </c>
      <c r="D2731" t="str">
        <f>VLOOKUP(data_to_clean[[#This Row],[state]],abbreviation_table[],2,FALSE)</f>
        <v>California</v>
      </c>
      <c r="E2731" t="s">
        <v>1836</v>
      </c>
      <c r="F2731" t="str">
        <f>TRIM(LEFT(data_to_clean[[#This Row],[revenue]],FIND(" ",data_to_clean[[#This Row],[revenue]])))</f>
        <v>35.9</v>
      </c>
      <c r="G2731" t="str">
        <f>RIGHT(data_to_clean[[#This Row],[revenue]],LEN(data_to_clean[[#This Row],[revenue]])-FIND(" ",data_to_clean[[#This Row],[revenue]]))</f>
        <v>Million</v>
      </c>
      <c r="H2731" s="7">
        <f>VALUE(IF(data_to_clean[[#This Row],[multiplicity]]="Million",_xlfn.CONCAT(SUBSTITUTE(data_to_clean[[#This Row],[number]],".",""),"00000"),_xlfn.CONCAT(SUBSTITUTE(data_to_clean[[#This Row],[number]],".",""),"00000000")))</f>
        <v>35900000</v>
      </c>
      <c r="I2731" t="s">
        <v>10029</v>
      </c>
      <c r="J2731">
        <f>ROUND(VALUE(SUBSTITUTE(data_to_clean[[#This Row],[growth_%]],".",",")),0)</f>
        <v>141</v>
      </c>
      <c r="K2731" t="s">
        <v>181</v>
      </c>
      <c r="L2731">
        <v>103</v>
      </c>
      <c r="M2731">
        <v>57</v>
      </c>
      <c r="N2731">
        <v>2003</v>
      </c>
      <c r="O2731">
        <v>8</v>
      </c>
      <c r="P2731" t="s">
        <v>1116</v>
      </c>
      <c r="Q2731" t="b">
        <f>AND(ISNUMBER(data_to_clean[[#This Row],[revenue_formatted]]),ISNUMBER(data_to_clean[[#This Row],[growth_formatted_%]]),ISNUMBER(data_to_clean[[#This Row],[workers]]),ISNUMBER(data_to_clean[[#This Row],[previous_workers]]),ISNUMBER(data_to_clean[[#This Row],[founded]]),ISNUMBER(data_to_clean[[#This Row],[yrs_on_list]]))</f>
        <v>1</v>
      </c>
    </row>
    <row r="2732" spans="1:17" x14ac:dyDescent="0.25">
      <c r="A2732">
        <v>2722</v>
      </c>
      <c r="B2732" t="s">
        <v>10030</v>
      </c>
      <c r="C2732" t="s">
        <v>86</v>
      </c>
      <c r="D2732" t="str">
        <f>VLOOKUP(data_to_clean[[#This Row],[state]],abbreviation_table[],2,FALSE)</f>
        <v>Colorado</v>
      </c>
      <c r="E2732" t="s">
        <v>10032</v>
      </c>
      <c r="F2732" t="str">
        <f>TRIM(LEFT(data_to_clean[[#This Row],[revenue]],FIND(" ",data_to_clean[[#This Row],[revenue]])))</f>
        <v>1.1</v>
      </c>
      <c r="G2732" t="str">
        <f>RIGHT(data_to_clean[[#This Row],[revenue]],LEN(data_to_clean[[#This Row],[revenue]])-FIND(" ",data_to_clean[[#This Row],[revenue]]))</f>
        <v>Billion</v>
      </c>
      <c r="H2732" s="7">
        <f>VALUE(IF(data_to_clean[[#This Row],[multiplicity]]="Million",_xlfn.CONCAT(SUBSTITUTE(data_to_clean[[#This Row],[number]],".",""),"00000"),_xlfn.CONCAT(SUBSTITUTE(data_to_clean[[#This Row],[number]],".",""),"00000000")))</f>
        <v>1100000000</v>
      </c>
      <c r="I2732" t="s">
        <v>10033</v>
      </c>
      <c r="J2732">
        <f>ROUND(VALUE(SUBSTITUTE(data_to_clean[[#This Row],[growth_%]],".",",")),0)</f>
        <v>141</v>
      </c>
      <c r="K2732" t="s">
        <v>233</v>
      </c>
      <c r="L2732">
        <v>2397</v>
      </c>
      <c r="M2732">
        <v>958</v>
      </c>
      <c r="N2732">
        <v>2011</v>
      </c>
      <c r="O2732">
        <v>2</v>
      </c>
      <c r="P2732" t="s">
        <v>7636</v>
      </c>
      <c r="Q2732" t="b">
        <f>AND(ISNUMBER(data_to_clean[[#This Row],[revenue_formatted]]),ISNUMBER(data_to_clean[[#This Row],[growth_formatted_%]]),ISNUMBER(data_to_clean[[#This Row],[workers]]),ISNUMBER(data_to_clean[[#This Row],[previous_workers]]),ISNUMBER(data_to_clean[[#This Row],[founded]]),ISNUMBER(data_to_clean[[#This Row],[yrs_on_list]]))</f>
        <v>1</v>
      </c>
    </row>
    <row r="2733" spans="1:17" x14ac:dyDescent="0.25">
      <c r="A2733">
        <v>2723</v>
      </c>
      <c r="B2733" t="s">
        <v>10034</v>
      </c>
      <c r="C2733" t="s">
        <v>4821</v>
      </c>
      <c r="D2733" t="str">
        <f>VLOOKUP(data_to_clean[[#This Row],[state]],abbreviation_table[],2,FALSE)</f>
        <v>West Virginia</v>
      </c>
      <c r="E2733" t="s">
        <v>10036</v>
      </c>
      <c r="F2733" t="str">
        <f>TRIM(LEFT(data_to_clean[[#This Row],[revenue]],FIND(" ",data_to_clean[[#This Row],[revenue]])))</f>
        <v>83.9</v>
      </c>
      <c r="G2733" t="str">
        <f>RIGHT(data_to_clean[[#This Row],[revenue]],LEN(data_to_clean[[#This Row],[revenue]])-FIND(" ",data_to_clean[[#This Row],[revenue]]))</f>
        <v>Million</v>
      </c>
      <c r="H2733" s="7">
        <f>VALUE(IF(data_to_clean[[#This Row],[multiplicity]]="Million",_xlfn.CONCAT(SUBSTITUTE(data_to_clean[[#This Row],[number]],".",""),"00000"),_xlfn.CONCAT(SUBSTITUTE(data_to_clean[[#This Row],[number]],".",""),"00000000")))</f>
        <v>83900000</v>
      </c>
      <c r="I2733" t="s">
        <v>10037</v>
      </c>
      <c r="J2733">
        <f>ROUND(VALUE(SUBSTITUTE(data_to_clean[[#This Row],[growth_%]],".",",")),0)</f>
        <v>141</v>
      </c>
      <c r="K2733" t="s">
        <v>181</v>
      </c>
      <c r="L2733">
        <v>153</v>
      </c>
      <c r="M2733">
        <v>86</v>
      </c>
      <c r="N2733">
        <v>1992</v>
      </c>
      <c r="O2733">
        <v>6</v>
      </c>
      <c r="P2733" t="s">
        <v>10038</v>
      </c>
      <c r="Q2733" t="b">
        <f>AND(ISNUMBER(data_to_clean[[#This Row],[revenue_formatted]]),ISNUMBER(data_to_clean[[#This Row],[growth_formatted_%]]),ISNUMBER(data_to_clean[[#This Row],[workers]]),ISNUMBER(data_to_clean[[#This Row],[previous_workers]]),ISNUMBER(data_to_clean[[#This Row],[founded]]),ISNUMBER(data_to_clean[[#This Row],[yrs_on_list]]))</f>
        <v>1</v>
      </c>
    </row>
    <row r="2734" spans="1:17" x14ac:dyDescent="0.25">
      <c r="A2734">
        <v>2724</v>
      </c>
      <c r="B2734" t="s">
        <v>10039</v>
      </c>
      <c r="C2734" t="s">
        <v>45</v>
      </c>
      <c r="D2734" t="str">
        <f>VLOOKUP(data_to_clean[[#This Row],[state]],abbreviation_table[],2,FALSE)</f>
        <v>Pennsylvania</v>
      </c>
      <c r="E2734" t="s">
        <v>5232</v>
      </c>
      <c r="F2734" t="str">
        <f>TRIM(LEFT(data_to_clean[[#This Row],[revenue]],FIND(" ",data_to_clean[[#This Row],[revenue]])))</f>
        <v>16.8</v>
      </c>
      <c r="G2734" t="str">
        <f>RIGHT(data_to_clean[[#This Row],[revenue]],LEN(data_to_clean[[#This Row],[revenue]])-FIND(" ",data_to_clean[[#This Row],[revenue]]))</f>
        <v>Million</v>
      </c>
      <c r="H2734" s="7">
        <f>VALUE(IF(data_to_clean[[#This Row],[multiplicity]]="Million",_xlfn.CONCAT(SUBSTITUTE(data_to_clean[[#This Row],[number]],".",""),"00000"),_xlfn.CONCAT(SUBSTITUTE(data_to_clean[[#This Row],[number]],".",""),"00000000")))</f>
        <v>16800000</v>
      </c>
      <c r="I2734" t="s">
        <v>10041</v>
      </c>
      <c r="J2734">
        <f>ROUND(VALUE(SUBSTITUTE(data_to_clean[[#This Row],[growth_%]],".",",")),0)</f>
        <v>141</v>
      </c>
      <c r="K2734" t="s">
        <v>336</v>
      </c>
      <c r="L2734">
        <v>40</v>
      </c>
      <c r="M2734">
        <v>13</v>
      </c>
      <c r="N2734">
        <v>2009</v>
      </c>
      <c r="O2734">
        <v>5</v>
      </c>
      <c r="P2734" t="s">
        <v>10042</v>
      </c>
      <c r="Q2734" t="b">
        <f>AND(ISNUMBER(data_to_clean[[#This Row],[revenue_formatted]]),ISNUMBER(data_to_clean[[#This Row],[growth_formatted_%]]),ISNUMBER(data_to_clean[[#This Row],[workers]]),ISNUMBER(data_to_clean[[#This Row],[previous_workers]]),ISNUMBER(data_to_clean[[#This Row],[founded]]),ISNUMBER(data_to_clean[[#This Row],[yrs_on_list]]))</f>
        <v>1</v>
      </c>
    </row>
    <row r="2735" spans="1:17" x14ac:dyDescent="0.25">
      <c r="A2735">
        <v>2725</v>
      </c>
      <c r="B2735" t="s">
        <v>10043</v>
      </c>
      <c r="C2735" t="s">
        <v>80</v>
      </c>
      <c r="D2735" t="str">
        <f>VLOOKUP(data_to_clean[[#This Row],[state]],abbreviation_table[],2,FALSE)</f>
        <v>California</v>
      </c>
      <c r="E2735" t="s">
        <v>1442</v>
      </c>
      <c r="F2735" t="str">
        <f>TRIM(LEFT(data_to_clean[[#This Row],[revenue]],FIND(" ",data_to_clean[[#This Row],[revenue]])))</f>
        <v>2</v>
      </c>
      <c r="G2735" t="str">
        <f>RIGHT(data_to_clean[[#This Row],[revenue]],LEN(data_to_clean[[#This Row],[revenue]])-FIND(" ",data_to_clean[[#This Row],[revenue]]))</f>
        <v>Million</v>
      </c>
      <c r="H2735" s="7">
        <f>VALUE(IF(data_to_clean[[#This Row],[multiplicity]]="Million",_xlfn.CONCAT(SUBSTITUTE(data_to_clean[[#This Row],[number]],".",""),"00000"),_xlfn.CONCAT(SUBSTITUTE(data_to_clean[[#This Row],[number]],".",""),"00000000")))</f>
        <v>200000</v>
      </c>
      <c r="I2735" t="s">
        <v>10045</v>
      </c>
      <c r="J2735">
        <f>ROUND(VALUE(SUBSTITUTE(data_to_clean[[#This Row],[growth_%]],".",",")),0)</f>
        <v>141</v>
      </c>
      <c r="K2735" t="s">
        <v>40</v>
      </c>
      <c r="L2735">
        <v>85</v>
      </c>
      <c r="M2735">
        <v>15</v>
      </c>
      <c r="N2735">
        <v>2014</v>
      </c>
      <c r="O2735">
        <v>1</v>
      </c>
      <c r="P2735" t="s">
        <v>10046</v>
      </c>
      <c r="Q2735" t="b">
        <f>AND(ISNUMBER(data_to_clean[[#This Row],[revenue_formatted]]),ISNUMBER(data_to_clean[[#This Row],[growth_formatted_%]]),ISNUMBER(data_to_clean[[#This Row],[workers]]),ISNUMBER(data_to_clean[[#This Row],[previous_workers]]),ISNUMBER(data_to_clean[[#This Row],[founded]]),ISNUMBER(data_to_clean[[#This Row],[yrs_on_list]]))</f>
        <v>1</v>
      </c>
    </row>
    <row r="2736" spans="1:17" x14ac:dyDescent="0.25">
      <c r="A2736">
        <v>2726</v>
      </c>
      <c r="B2736" t="s">
        <v>10047</v>
      </c>
      <c r="C2736" t="s">
        <v>215</v>
      </c>
      <c r="D2736" t="str">
        <f>VLOOKUP(data_to_clean[[#This Row],[state]],abbreviation_table[],2,FALSE)</f>
        <v>North Carolina</v>
      </c>
      <c r="E2736" t="s">
        <v>1277</v>
      </c>
      <c r="F2736" t="str">
        <f>TRIM(LEFT(data_to_clean[[#This Row],[revenue]],FIND(" ",data_to_clean[[#This Row],[revenue]])))</f>
        <v>8.6</v>
      </c>
      <c r="G2736" t="str">
        <f>RIGHT(data_to_clean[[#This Row],[revenue]],LEN(data_to_clean[[#This Row],[revenue]])-FIND(" ",data_to_clean[[#This Row],[revenue]]))</f>
        <v>Million</v>
      </c>
      <c r="H2736" s="7">
        <f>VALUE(IF(data_to_clean[[#This Row],[multiplicity]]="Million",_xlfn.CONCAT(SUBSTITUTE(data_to_clean[[#This Row],[number]],".",""),"00000"),_xlfn.CONCAT(SUBSTITUTE(data_to_clean[[#This Row],[number]],".",""),"00000000")))</f>
        <v>8600000</v>
      </c>
      <c r="I2736" t="s">
        <v>10049</v>
      </c>
      <c r="J2736">
        <f>ROUND(VALUE(SUBSTITUTE(data_to_clean[[#This Row],[growth_%]],".",",")),0)</f>
        <v>141</v>
      </c>
      <c r="K2736" t="s">
        <v>156</v>
      </c>
      <c r="L2736">
        <v>18</v>
      </c>
      <c r="M2736">
        <v>13</v>
      </c>
      <c r="N2736">
        <v>1999</v>
      </c>
      <c r="O2736">
        <v>2</v>
      </c>
      <c r="P2736" t="s">
        <v>1879</v>
      </c>
      <c r="Q2736" t="b">
        <f>AND(ISNUMBER(data_to_clean[[#This Row],[revenue_formatted]]),ISNUMBER(data_to_clean[[#This Row],[growth_formatted_%]]),ISNUMBER(data_to_clean[[#This Row],[workers]]),ISNUMBER(data_to_clean[[#This Row],[previous_workers]]),ISNUMBER(data_to_clean[[#This Row],[founded]]),ISNUMBER(data_to_clean[[#This Row],[yrs_on_list]]))</f>
        <v>1</v>
      </c>
    </row>
    <row r="2737" spans="1:17" x14ac:dyDescent="0.25">
      <c r="A2737">
        <v>2727</v>
      </c>
      <c r="B2737" t="s">
        <v>10050</v>
      </c>
      <c r="C2737" t="s">
        <v>30</v>
      </c>
      <c r="D2737" t="str">
        <f>VLOOKUP(data_to_clean[[#This Row],[state]],abbreviation_table[],2,FALSE)</f>
        <v>Texas</v>
      </c>
      <c r="E2737" t="s">
        <v>1106</v>
      </c>
      <c r="F2737" t="str">
        <f>TRIM(LEFT(data_to_clean[[#This Row],[revenue]],FIND(" ",data_to_clean[[#This Row],[revenue]])))</f>
        <v>2.9</v>
      </c>
      <c r="G2737" t="str">
        <f>RIGHT(data_to_clean[[#This Row],[revenue]],LEN(data_to_clean[[#This Row],[revenue]])-FIND(" ",data_to_clean[[#This Row],[revenue]]))</f>
        <v>Million</v>
      </c>
      <c r="H2737" s="7">
        <f>VALUE(IF(data_to_clean[[#This Row],[multiplicity]]="Million",_xlfn.CONCAT(SUBSTITUTE(data_to_clean[[#This Row],[number]],".",""),"00000"),_xlfn.CONCAT(SUBSTITUTE(data_to_clean[[#This Row],[number]],".",""),"00000000")))</f>
        <v>2900000</v>
      </c>
      <c r="I2737" t="s">
        <v>10052</v>
      </c>
      <c r="J2737">
        <f>ROUND(VALUE(SUBSTITUTE(data_to_clean[[#This Row],[growth_%]],".",",")),0)</f>
        <v>141</v>
      </c>
      <c r="K2737" t="s">
        <v>336</v>
      </c>
      <c r="L2737">
        <v>38</v>
      </c>
      <c r="M2737">
        <v>8</v>
      </c>
      <c r="N2737">
        <v>2013</v>
      </c>
      <c r="O2737">
        <v>1</v>
      </c>
      <c r="P2737" t="s">
        <v>34</v>
      </c>
      <c r="Q2737" t="b">
        <f>AND(ISNUMBER(data_to_clean[[#This Row],[revenue_formatted]]),ISNUMBER(data_to_clean[[#This Row],[growth_formatted_%]]),ISNUMBER(data_to_clean[[#This Row],[workers]]),ISNUMBER(data_to_clean[[#This Row],[previous_workers]]),ISNUMBER(data_to_clean[[#This Row],[founded]]),ISNUMBER(data_to_clean[[#This Row],[yrs_on_list]]))</f>
        <v>1</v>
      </c>
    </row>
    <row r="2738" spans="1:17" x14ac:dyDescent="0.25">
      <c r="A2738">
        <v>2728</v>
      </c>
      <c r="B2738" t="s">
        <v>10053</v>
      </c>
      <c r="C2738" t="s">
        <v>80</v>
      </c>
      <c r="D2738" t="str">
        <f>VLOOKUP(data_to_clean[[#This Row],[state]],abbreviation_table[],2,FALSE)</f>
        <v>California</v>
      </c>
      <c r="E2738" t="s">
        <v>287</v>
      </c>
      <c r="F2738" t="str">
        <f>TRIM(LEFT(data_to_clean[[#This Row],[revenue]],FIND(" ",data_to_clean[[#This Row],[revenue]])))</f>
        <v>6.3</v>
      </c>
      <c r="G2738" t="str">
        <f>RIGHT(data_to_clean[[#This Row],[revenue]],LEN(data_to_clean[[#This Row],[revenue]])-FIND(" ",data_to_clean[[#This Row],[revenue]]))</f>
        <v>Million</v>
      </c>
      <c r="H2738" s="7">
        <f>VALUE(IF(data_to_clean[[#This Row],[multiplicity]]="Million",_xlfn.CONCAT(SUBSTITUTE(data_to_clean[[#This Row],[number]],".",""),"00000"),_xlfn.CONCAT(SUBSTITUTE(data_to_clean[[#This Row],[number]],".",""),"00000000")))</f>
        <v>6300000</v>
      </c>
      <c r="I2738" t="s">
        <v>10055</v>
      </c>
      <c r="J2738">
        <f>ROUND(VALUE(SUBSTITUTE(data_to_clean[[#This Row],[growth_%]],".",",")),0)</f>
        <v>141</v>
      </c>
      <c r="K2738" t="s">
        <v>297</v>
      </c>
      <c r="L2738">
        <v>33</v>
      </c>
      <c r="M2738">
        <v>16</v>
      </c>
      <c r="N2738">
        <v>2003</v>
      </c>
      <c r="O2738">
        <v>3</v>
      </c>
      <c r="P2738" t="s">
        <v>10056</v>
      </c>
      <c r="Q2738" t="b">
        <f>AND(ISNUMBER(data_to_clean[[#This Row],[revenue_formatted]]),ISNUMBER(data_to_clean[[#This Row],[growth_formatted_%]]),ISNUMBER(data_to_clean[[#This Row],[workers]]),ISNUMBER(data_to_clean[[#This Row],[previous_workers]]),ISNUMBER(data_to_clean[[#This Row],[founded]]),ISNUMBER(data_to_clean[[#This Row],[yrs_on_list]]))</f>
        <v>1</v>
      </c>
    </row>
    <row r="2739" spans="1:17" x14ac:dyDescent="0.25">
      <c r="A2739">
        <v>2729</v>
      </c>
      <c r="B2739" t="s">
        <v>10057</v>
      </c>
      <c r="C2739" t="s">
        <v>294</v>
      </c>
      <c r="D2739" t="str">
        <f>VLOOKUP(data_to_clean[[#This Row],[state]],abbreviation_table[],2,FALSE)</f>
        <v>Minnesota</v>
      </c>
      <c r="E2739" t="s">
        <v>6056</v>
      </c>
      <c r="F2739" t="str">
        <f>TRIM(LEFT(data_to_clean[[#This Row],[revenue]],FIND(" ",data_to_clean[[#This Row],[revenue]])))</f>
        <v>17.9</v>
      </c>
      <c r="G2739" t="str">
        <f>RIGHT(data_to_clean[[#This Row],[revenue]],LEN(data_to_clean[[#This Row],[revenue]])-FIND(" ",data_to_clean[[#This Row],[revenue]]))</f>
        <v>Million</v>
      </c>
      <c r="H2739" s="7">
        <f>VALUE(IF(data_to_clean[[#This Row],[multiplicity]]="Million",_xlfn.CONCAT(SUBSTITUTE(data_to_clean[[#This Row],[number]],".",""),"00000"),_xlfn.CONCAT(SUBSTITUTE(data_to_clean[[#This Row],[number]],".",""),"00000000")))</f>
        <v>17900000</v>
      </c>
      <c r="I2739" t="s">
        <v>10059</v>
      </c>
      <c r="J2739">
        <f>ROUND(VALUE(SUBSTITUTE(data_to_clean[[#This Row],[growth_%]],".",",")),0)</f>
        <v>141</v>
      </c>
      <c r="K2739" t="s">
        <v>233</v>
      </c>
      <c r="L2739">
        <v>21</v>
      </c>
      <c r="M2739">
        <v>12</v>
      </c>
      <c r="N2739">
        <v>2002</v>
      </c>
      <c r="O2739">
        <v>6</v>
      </c>
      <c r="P2739" t="s">
        <v>10060</v>
      </c>
      <c r="Q2739" t="b">
        <f>AND(ISNUMBER(data_to_clean[[#This Row],[revenue_formatted]]),ISNUMBER(data_to_clean[[#This Row],[growth_formatted_%]]),ISNUMBER(data_to_clean[[#This Row],[workers]]),ISNUMBER(data_to_clean[[#This Row],[previous_workers]]),ISNUMBER(data_to_clean[[#This Row],[founded]]),ISNUMBER(data_to_clean[[#This Row],[yrs_on_list]]))</f>
        <v>1</v>
      </c>
    </row>
    <row r="2740" spans="1:17" x14ac:dyDescent="0.25">
      <c r="A2740">
        <v>2730</v>
      </c>
      <c r="B2740" t="s">
        <v>10061</v>
      </c>
      <c r="C2740" t="s">
        <v>30</v>
      </c>
      <c r="D2740" t="str">
        <f>VLOOKUP(data_to_clean[[#This Row],[state]],abbreviation_table[],2,FALSE)</f>
        <v>Texas</v>
      </c>
      <c r="E2740" t="s">
        <v>9310</v>
      </c>
      <c r="F2740" t="str">
        <f>TRIM(LEFT(data_to_clean[[#This Row],[revenue]],FIND(" ",data_to_clean[[#This Row],[revenue]])))</f>
        <v>40.4</v>
      </c>
      <c r="G2740" t="str">
        <f>RIGHT(data_to_clean[[#This Row],[revenue]],LEN(data_to_clean[[#This Row],[revenue]])-FIND(" ",data_to_clean[[#This Row],[revenue]]))</f>
        <v>Million</v>
      </c>
      <c r="H2740" s="7">
        <f>VALUE(IF(data_to_clean[[#This Row],[multiplicity]]="Million",_xlfn.CONCAT(SUBSTITUTE(data_to_clean[[#This Row],[number]],".",""),"00000"),_xlfn.CONCAT(SUBSTITUTE(data_to_clean[[#This Row],[number]],".",""),"00000000")))</f>
        <v>40400000</v>
      </c>
      <c r="I2740" t="s">
        <v>10063</v>
      </c>
      <c r="J2740">
        <f>ROUND(VALUE(SUBSTITUTE(data_to_clean[[#This Row],[growth_%]],".",",")),0)</f>
        <v>141</v>
      </c>
      <c r="K2740" t="s">
        <v>211</v>
      </c>
      <c r="L2740">
        <v>150</v>
      </c>
      <c r="M2740">
        <v>75</v>
      </c>
      <c r="N2740">
        <v>1999</v>
      </c>
      <c r="O2740">
        <v>1</v>
      </c>
      <c r="P2740" t="s">
        <v>10064</v>
      </c>
      <c r="Q2740" t="b">
        <f>AND(ISNUMBER(data_to_clean[[#This Row],[revenue_formatted]]),ISNUMBER(data_to_clean[[#This Row],[growth_formatted_%]]),ISNUMBER(data_to_clean[[#This Row],[workers]]),ISNUMBER(data_to_clean[[#This Row],[previous_workers]]),ISNUMBER(data_to_clean[[#This Row],[founded]]),ISNUMBER(data_to_clean[[#This Row],[yrs_on_list]]))</f>
        <v>1</v>
      </c>
    </row>
    <row r="2741" spans="1:17" x14ac:dyDescent="0.25">
      <c r="A2741">
        <v>2731</v>
      </c>
      <c r="B2741" t="s">
        <v>10065</v>
      </c>
      <c r="C2741" t="s">
        <v>80</v>
      </c>
      <c r="D2741" t="str">
        <f>VLOOKUP(data_to_clean[[#This Row],[state]],abbreviation_table[],2,FALSE)</f>
        <v>California</v>
      </c>
      <c r="E2741" t="s">
        <v>9830</v>
      </c>
      <c r="F2741" t="str">
        <f>TRIM(LEFT(data_to_clean[[#This Row],[revenue]],FIND(" ",data_to_clean[[#This Row],[revenue]])))</f>
        <v>43.3</v>
      </c>
      <c r="G2741" t="str">
        <f>RIGHT(data_to_clean[[#This Row],[revenue]],LEN(data_to_clean[[#This Row],[revenue]])-FIND(" ",data_to_clean[[#This Row],[revenue]]))</f>
        <v>Million</v>
      </c>
      <c r="H2741" s="7">
        <f>VALUE(IF(data_to_clean[[#This Row],[multiplicity]]="Million",_xlfn.CONCAT(SUBSTITUTE(data_to_clean[[#This Row],[number]],".",""),"00000"),_xlfn.CONCAT(SUBSTITUTE(data_to_clean[[#This Row],[number]],".",""),"00000000")))</f>
        <v>43300000</v>
      </c>
      <c r="I2741" t="s">
        <v>10067</v>
      </c>
      <c r="J2741">
        <f>ROUND(VALUE(SUBSTITUTE(data_to_clean[[#This Row],[growth_%]],".",",")),0)</f>
        <v>140</v>
      </c>
      <c r="K2741" t="s">
        <v>233</v>
      </c>
      <c r="L2741">
        <v>85</v>
      </c>
      <c r="M2741">
        <v>50</v>
      </c>
      <c r="N2741">
        <v>1962</v>
      </c>
      <c r="O2741">
        <v>4</v>
      </c>
      <c r="P2741" t="s">
        <v>9157</v>
      </c>
      <c r="Q2741" t="b">
        <f>AND(ISNUMBER(data_to_clean[[#This Row],[revenue_formatted]]),ISNUMBER(data_to_clean[[#This Row],[growth_formatted_%]]),ISNUMBER(data_to_clean[[#This Row],[workers]]),ISNUMBER(data_to_clean[[#This Row],[previous_workers]]),ISNUMBER(data_to_clean[[#This Row],[founded]]),ISNUMBER(data_to_clean[[#This Row],[yrs_on_list]]))</f>
        <v>1</v>
      </c>
    </row>
    <row r="2742" spans="1:17" x14ac:dyDescent="0.25">
      <c r="A2742">
        <v>2732</v>
      </c>
      <c r="B2742" t="s">
        <v>10068</v>
      </c>
      <c r="C2742" t="s">
        <v>1011</v>
      </c>
      <c r="D2742" t="str">
        <f>VLOOKUP(data_to_clean[[#This Row],[state]],abbreviation_table[],2,FALSE)</f>
        <v>Nebraska</v>
      </c>
      <c r="E2742" t="s">
        <v>1309</v>
      </c>
      <c r="F2742" t="str">
        <f>TRIM(LEFT(data_to_clean[[#This Row],[revenue]],FIND(" ",data_to_clean[[#This Row],[revenue]])))</f>
        <v>3.4</v>
      </c>
      <c r="G2742" t="str">
        <f>RIGHT(data_to_clean[[#This Row],[revenue]],LEN(data_to_clean[[#This Row],[revenue]])-FIND(" ",data_to_clean[[#This Row],[revenue]]))</f>
        <v>Million</v>
      </c>
      <c r="H2742" s="7">
        <f>VALUE(IF(data_to_clean[[#This Row],[multiplicity]]="Million",_xlfn.CONCAT(SUBSTITUTE(data_to_clean[[#This Row],[number]],".",""),"00000"),_xlfn.CONCAT(SUBSTITUTE(data_to_clean[[#This Row],[number]],".",""),"00000000")))</f>
        <v>3400000</v>
      </c>
      <c r="I2742" t="s">
        <v>10070</v>
      </c>
      <c r="J2742">
        <f>ROUND(VALUE(SUBSTITUTE(data_to_clean[[#This Row],[growth_%]],".",",")),0)</f>
        <v>140</v>
      </c>
      <c r="K2742" t="s">
        <v>623</v>
      </c>
      <c r="L2742">
        <v>97</v>
      </c>
      <c r="M2742">
        <v>45</v>
      </c>
      <c r="N2742">
        <v>2006</v>
      </c>
      <c r="O2742">
        <v>3</v>
      </c>
      <c r="P2742" t="s">
        <v>1015</v>
      </c>
      <c r="Q2742" t="b">
        <f>AND(ISNUMBER(data_to_clean[[#This Row],[revenue_formatted]]),ISNUMBER(data_to_clean[[#This Row],[growth_formatted_%]]),ISNUMBER(data_to_clean[[#This Row],[workers]]),ISNUMBER(data_to_clean[[#This Row],[previous_workers]]),ISNUMBER(data_to_clean[[#This Row],[founded]]),ISNUMBER(data_to_clean[[#This Row],[yrs_on_list]]))</f>
        <v>1</v>
      </c>
    </row>
    <row r="2743" spans="1:17" x14ac:dyDescent="0.25">
      <c r="A2743">
        <v>2733</v>
      </c>
      <c r="B2743" t="s">
        <v>10071</v>
      </c>
      <c r="C2743" t="s">
        <v>30</v>
      </c>
      <c r="D2743" t="str">
        <f>VLOOKUP(data_to_clean[[#This Row],[state]],abbreviation_table[],2,FALSE)</f>
        <v>Texas</v>
      </c>
      <c r="E2743" t="s">
        <v>135</v>
      </c>
      <c r="F2743" t="str">
        <f>TRIM(LEFT(data_to_clean[[#This Row],[revenue]],FIND(" ",data_to_clean[[#This Row],[revenue]])))</f>
        <v>9.6</v>
      </c>
      <c r="G2743" t="str">
        <f>RIGHT(data_to_clean[[#This Row],[revenue]],LEN(data_to_clean[[#This Row],[revenue]])-FIND(" ",data_to_clean[[#This Row],[revenue]]))</f>
        <v>Million</v>
      </c>
      <c r="H2743" s="7">
        <f>VALUE(IF(data_to_clean[[#This Row],[multiplicity]]="Million",_xlfn.CONCAT(SUBSTITUTE(data_to_clean[[#This Row],[number]],".",""),"00000"),_xlfn.CONCAT(SUBSTITUTE(data_to_clean[[#This Row],[number]],".",""),"00000000")))</f>
        <v>9600000</v>
      </c>
      <c r="I2743" t="s">
        <v>10073</v>
      </c>
      <c r="J2743">
        <f>ROUND(VALUE(SUBSTITUTE(data_to_clean[[#This Row],[growth_%]],".",",")),0)</f>
        <v>140</v>
      </c>
      <c r="K2743" t="s">
        <v>1041</v>
      </c>
      <c r="L2743">
        <v>37</v>
      </c>
      <c r="M2743">
        <v>18</v>
      </c>
      <c r="N2743">
        <v>2009</v>
      </c>
      <c r="O2743">
        <v>3</v>
      </c>
      <c r="P2743" t="s">
        <v>2939</v>
      </c>
      <c r="Q2743" t="b">
        <f>AND(ISNUMBER(data_to_clean[[#This Row],[revenue_formatted]]),ISNUMBER(data_to_clean[[#This Row],[growth_formatted_%]]),ISNUMBER(data_to_clean[[#This Row],[workers]]),ISNUMBER(data_to_clean[[#This Row],[previous_workers]]),ISNUMBER(data_to_clean[[#This Row],[founded]]),ISNUMBER(data_to_clean[[#This Row],[yrs_on_list]]))</f>
        <v>1</v>
      </c>
    </row>
    <row r="2744" spans="1:17" x14ac:dyDescent="0.25">
      <c r="A2744">
        <v>2734</v>
      </c>
      <c r="B2744" t="s">
        <v>10074</v>
      </c>
      <c r="C2744" t="s">
        <v>105</v>
      </c>
      <c r="D2744" t="str">
        <f>VLOOKUP(data_to_clean[[#This Row],[state]],abbreviation_table[],2,FALSE)</f>
        <v>New York</v>
      </c>
      <c r="E2744" t="s">
        <v>10076</v>
      </c>
      <c r="F2744" t="str">
        <f>TRIM(LEFT(data_to_clean[[#This Row],[revenue]],FIND(" ",data_to_clean[[#This Row],[revenue]])))</f>
        <v>132.1</v>
      </c>
      <c r="G2744" t="str">
        <f>RIGHT(data_to_clean[[#This Row],[revenue]],LEN(data_to_clean[[#This Row],[revenue]])-FIND(" ",data_to_clean[[#This Row],[revenue]]))</f>
        <v>Million</v>
      </c>
      <c r="H2744" s="7">
        <f>VALUE(IF(data_to_clean[[#This Row],[multiplicity]]="Million",_xlfn.CONCAT(SUBSTITUTE(data_to_clean[[#This Row],[number]],".",""),"00000"),_xlfn.CONCAT(SUBSTITUTE(data_to_clean[[#This Row],[number]],".",""),"00000000")))</f>
        <v>132100000</v>
      </c>
      <c r="I2744" t="s">
        <v>10077</v>
      </c>
      <c r="J2744">
        <f>ROUND(VALUE(SUBSTITUTE(data_to_clean[[#This Row],[growth_%]],".",",")),0)</f>
        <v>140</v>
      </c>
      <c r="K2744" t="s">
        <v>40</v>
      </c>
      <c r="L2744">
        <v>1832</v>
      </c>
      <c r="M2744">
        <v>947</v>
      </c>
      <c r="N2744">
        <v>2011</v>
      </c>
      <c r="O2744">
        <v>3</v>
      </c>
      <c r="P2744" t="s">
        <v>108</v>
      </c>
      <c r="Q2744" t="b">
        <f>AND(ISNUMBER(data_to_clean[[#This Row],[revenue_formatted]]),ISNUMBER(data_to_clean[[#This Row],[growth_formatted_%]]),ISNUMBER(data_to_clean[[#This Row],[workers]]),ISNUMBER(data_to_clean[[#This Row],[previous_workers]]),ISNUMBER(data_to_clean[[#This Row],[founded]]),ISNUMBER(data_to_clean[[#This Row],[yrs_on_list]]))</f>
        <v>1</v>
      </c>
    </row>
    <row r="2745" spans="1:17" x14ac:dyDescent="0.25">
      <c r="A2745">
        <v>2735</v>
      </c>
      <c r="B2745" t="s">
        <v>10078</v>
      </c>
      <c r="C2745" t="s">
        <v>30</v>
      </c>
      <c r="D2745" t="str">
        <f>VLOOKUP(data_to_clean[[#This Row],[state]],abbreviation_table[],2,FALSE)</f>
        <v>Texas</v>
      </c>
      <c r="E2745" t="s">
        <v>1608</v>
      </c>
      <c r="F2745" t="str">
        <f>TRIM(LEFT(data_to_clean[[#This Row],[revenue]],FIND(" ",data_to_clean[[#This Row],[revenue]])))</f>
        <v>8.1</v>
      </c>
      <c r="G2745" t="str">
        <f>RIGHT(data_to_clean[[#This Row],[revenue]],LEN(data_to_clean[[#This Row],[revenue]])-FIND(" ",data_to_clean[[#This Row],[revenue]]))</f>
        <v>Million</v>
      </c>
      <c r="H2745" s="7">
        <f>VALUE(IF(data_to_clean[[#This Row],[multiplicity]]="Million",_xlfn.CONCAT(SUBSTITUTE(data_to_clean[[#This Row],[number]],".",""),"00000"),_xlfn.CONCAT(SUBSTITUTE(data_to_clean[[#This Row],[number]],".",""),"00000000")))</f>
        <v>8100000</v>
      </c>
      <c r="I2745" t="s">
        <v>10080</v>
      </c>
      <c r="J2745">
        <f>ROUND(VALUE(SUBSTITUTE(data_to_clean[[#This Row],[growth_%]],".",",")),0)</f>
        <v>140</v>
      </c>
      <c r="K2745" t="s">
        <v>18</v>
      </c>
      <c r="L2745">
        <v>41</v>
      </c>
      <c r="M2745">
        <v>20</v>
      </c>
      <c r="N2745">
        <v>2013</v>
      </c>
      <c r="O2745">
        <v>2</v>
      </c>
      <c r="P2745" t="s">
        <v>258</v>
      </c>
      <c r="Q2745" t="b">
        <f>AND(ISNUMBER(data_to_clean[[#This Row],[revenue_formatted]]),ISNUMBER(data_to_clean[[#This Row],[growth_formatted_%]]),ISNUMBER(data_to_clean[[#This Row],[workers]]),ISNUMBER(data_to_clean[[#This Row],[previous_workers]]),ISNUMBER(data_to_clean[[#This Row],[founded]]),ISNUMBER(data_to_clean[[#This Row],[yrs_on_list]]))</f>
        <v>1</v>
      </c>
    </row>
    <row r="2746" spans="1:17" x14ac:dyDescent="0.25">
      <c r="A2746">
        <v>2736</v>
      </c>
      <c r="B2746" t="s">
        <v>10081</v>
      </c>
      <c r="C2746" t="s">
        <v>45</v>
      </c>
      <c r="D2746" t="str">
        <f>VLOOKUP(data_to_clean[[#This Row],[state]],abbreviation_table[],2,FALSE)</f>
        <v>Pennsylvania</v>
      </c>
      <c r="E2746" t="s">
        <v>3392</v>
      </c>
      <c r="F2746" t="str">
        <f>TRIM(LEFT(data_to_clean[[#This Row],[revenue]],FIND(" ",data_to_clean[[#This Row],[revenue]])))</f>
        <v>12.2</v>
      </c>
      <c r="G2746" t="str">
        <f>RIGHT(data_to_clean[[#This Row],[revenue]],LEN(data_to_clean[[#This Row],[revenue]])-FIND(" ",data_to_clean[[#This Row],[revenue]]))</f>
        <v>Million</v>
      </c>
      <c r="H2746" s="7">
        <f>VALUE(IF(data_to_clean[[#This Row],[multiplicity]]="Million",_xlfn.CONCAT(SUBSTITUTE(data_to_clean[[#This Row],[number]],".",""),"00000"),_xlfn.CONCAT(SUBSTITUTE(data_to_clean[[#This Row],[number]],".",""),"00000000")))</f>
        <v>12200000</v>
      </c>
      <c r="I2746" t="s">
        <v>10083</v>
      </c>
      <c r="J2746">
        <f>ROUND(VALUE(SUBSTITUTE(data_to_clean[[#This Row],[growth_%]],".",",")),0)</f>
        <v>140</v>
      </c>
      <c r="K2746" t="s">
        <v>40</v>
      </c>
      <c r="L2746">
        <v>27</v>
      </c>
      <c r="M2746">
        <v>20</v>
      </c>
      <c r="N2746">
        <v>2007</v>
      </c>
      <c r="O2746">
        <v>5</v>
      </c>
      <c r="P2746" t="s">
        <v>10084</v>
      </c>
      <c r="Q2746" t="b">
        <f>AND(ISNUMBER(data_to_clean[[#This Row],[revenue_formatted]]),ISNUMBER(data_to_clean[[#This Row],[growth_formatted_%]]),ISNUMBER(data_to_clean[[#This Row],[workers]]),ISNUMBER(data_to_clean[[#This Row],[previous_workers]]),ISNUMBER(data_to_clean[[#This Row],[founded]]),ISNUMBER(data_to_clean[[#This Row],[yrs_on_list]]))</f>
        <v>1</v>
      </c>
    </row>
    <row r="2747" spans="1:17" x14ac:dyDescent="0.25">
      <c r="A2747">
        <v>2737</v>
      </c>
      <c r="B2747" t="s">
        <v>10085</v>
      </c>
      <c r="C2747" t="s">
        <v>66</v>
      </c>
      <c r="D2747" t="str">
        <f>VLOOKUP(data_to_clean[[#This Row],[state]],abbreviation_table[],2,FALSE)</f>
        <v>Virginia</v>
      </c>
      <c r="E2747" t="s">
        <v>639</v>
      </c>
      <c r="F2747" t="str">
        <f>TRIM(LEFT(data_to_clean[[#This Row],[revenue]],FIND(" ",data_to_clean[[#This Row],[revenue]])))</f>
        <v>12.3</v>
      </c>
      <c r="G2747" t="str">
        <f>RIGHT(data_to_clean[[#This Row],[revenue]],LEN(data_to_clean[[#This Row],[revenue]])-FIND(" ",data_to_clean[[#This Row],[revenue]]))</f>
        <v>Million</v>
      </c>
      <c r="H2747" s="7">
        <f>VALUE(IF(data_to_clean[[#This Row],[multiplicity]]="Million",_xlfn.CONCAT(SUBSTITUTE(data_to_clean[[#This Row],[number]],".",""),"00000"),_xlfn.CONCAT(SUBSTITUTE(data_to_clean[[#This Row],[number]],".",""),"00000000")))</f>
        <v>12300000</v>
      </c>
      <c r="I2747" t="s">
        <v>10087</v>
      </c>
      <c r="J2747">
        <f>ROUND(VALUE(SUBSTITUTE(data_to_clean[[#This Row],[growth_%]],".",",")),0)</f>
        <v>140</v>
      </c>
      <c r="K2747" t="s">
        <v>181</v>
      </c>
      <c r="L2747">
        <v>45</v>
      </c>
      <c r="M2747">
        <v>21</v>
      </c>
      <c r="N2747">
        <v>2012</v>
      </c>
      <c r="O2747">
        <v>1</v>
      </c>
      <c r="P2747" t="s">
        <v>10088</v>
      </c>
      <c r="Q2747" t="b">
        <f>AND(ISNUMBER(data_to_clean[[#This Row],[revenue_formatted]]),ISNUMBER(data_to_clean[[#This Row],[growth_formatted_%]]),ISNUMBER(data_to_clean[[#This Row],[workers]]),ISNUMBER(data_to_clean[[#This Row],[previous_workers]]),ISNUMBER(data_to_clean[[#This Row],[founded]]),ISNUMBER(data_to_clean[[#This Row],[yrs_on_list]]))</f>
        <v>1</v>
      </c>
    </row>
    <row r="2748" spans="1:17" x14ac:dyDescent="0.25">
      <c r="A2748">
        <v>2738</v>
      </c>
      <c r="B2748" t="s">
        <v>10089</v>
      </c>
      <c r="C2748" t="s">
        <v>15</v>
      </c>
      <c r="D2748" t="str">
        <f>VLOOKUP(data_to_clean[[#This Row],[state]],abbreviation_table[],2,FALSE)</f>
        <v>Arizona</v>
      </c>
      <c r="E2748" t="s">
        <v>1991</v>
      </c>
      <c r="F2748" t="str">
        <f>TRIM(LEFT(data_to_clean[[#This Row],[revenue]],FIND(" ",data_to_clean[[#This Row],[revenue]])))</f>
        <v>11.3</v>
      </c>
      <c r="G2748" t="str">
        <f>RIGHT(data_to_clean[[#This Row],[revenue]],LEN(data_to_clean[[#This Row],[revenue]])-FIND(" ",data_to_clean[[#This Row],[revenue]]))</f>
        <v>Million</v>
      </c>
      <c r="H2748" s="7">
        <f>VALUE(IF(data_to_clean[[#This Row],[multiplicity]]="Million",_xlfn.CONCAT(SUBSTITUTE(data_to_clean[[#This Row],[number]],".",""),"00000"),_xlfn.CONCAT(SUBSTITUTE(data_to_clean[[#This Row],[number]],".",""),"00000000")))</f>
        <v>11300000</v>
      </c>
      <c r="I2748" t="s">
        <v>10091</v>
      </c>
      <c r="J2748">
        <f>ROUND(VALUE(SUBSTITUTE(data_to_clean[[#This Row],[growth_%]],".",",")),0)</f>
        <v>140</v>
      </c>
      <c r="K2748" t="s">
        <v>107</v>
      </c>
      <c r="L2748">
        <v>48</v>
      </c>
      <c r="M2748">
        <v>35</v>
      </c>
      <c r="N2748">
        <v>2006</v>
      </c>
      <c r="O2748">
        <v>3</v>
      </c>
      <c r="P2748" t="s">
        <v>4200</v>
      </c>
      <c r="Q2748" t="b">
        <f>AND(ISNUMBER(data_to_clean[[#This Row],[revenue_formatted]]),ISNUMBER(data_to_clean[[#This Row],[growth_formatted_%]]),ISNUMBER(data_to_clean[[#This Row],[workers]]),ISNUMBER(data_to_clean[[#This Row],[previous_workers]]),ISNUMBER(data_to_clean[[#This Row],[founded]]),ISNUMBER(data_to_clean[[#This Row],[yrs_on_list]]))</f>
        <v>1</v>
      </c>
    </row>
    <row r="2749" spans="1:17" x14ac:dyDescent="0.25">
      <c r="A2749">
        <v>2739</v>
      </c>
      <c r="B2749" t="s">
        <v>10092</v>
      </c>
      <c r="C2749" t="s">
        <v>503</v>
      </c>
      <c r="D2749" t="str">
        <f>VLOOKUP(data_to_clean[[#This Row],[state]],abbreviation_table[],2,FALSE)</f>
        <v>Illinois</v>
      </c>
      <c r="E2749" t="s">
        <v>765</v>
      </c>
      <c r="F2749" t="str">
        <f>TRIM(LEFT(data_to_clean[[#This Row],[revenue]],FIND(" ",data_to_clean[[#This Row],[revenue]])))</f>
        <v>5.5</v>
      </c>
      <c r="G2749" t="str">
        <f>RIGHT(data_to_clean[[#This Row],[revenue]],LEN(data_to_clean[[#This Row],[revenue]])-FIND(" ",data_to_clean[[#This Row],[revenue]]))</f>
        <v>Million</v>
      </c>
      <c r="H2749" s="7">
        <f>VALUE(IF(data_to_clean[[#This Row],[multiplicity]]="Million",_xlfn.CONCAT(SUBSTITUTE(data_to_clean[[#This Row],[number]],".",""),"00000"),_xlfn.CONCAT(SUBSTITUTE(data_to_clean[[#This Row],[number]],".",""),"00000000")))</f>
        <v>5500000</v>
      </c>
      <c r="I2749" t="s">
        <v>10094</v>
      </c>
      <c r="J2749">
        <f>ROUND(VALUE(SUBSTITUTE(data_to_clean[[#This Row],[growth_%]],".",",")),0)</f>
        <v>140</v>
      </c>
      <c r="K2749" t="s">
        <v>308</v>
      </c>
      <c r="L2749">
        <v>27</v>
      </c>
      <c r="M2749">
        <v>18</v>
      </c>
      <c r="N2749">
        <v>2011</v>
      </c>
      <c r="O2749">
        <v>5</v>
      </c>
      <c r="P2749" t="s">
        <v>10095</v>
      </c>
      <c r="Q2749" t="b">
        <f>AND(ISNUMBER(data_to_clean[[#This Row],[revenue_formatted]]),ISNUMBER(data_to_clean[[#This Row],[growth_formatted_%]]),ISNUMBER(data_to_clean[[#This Row],[workers]]),ISNUMBER(data_to_clean[[#This Row],[previous_workers]]),ISNUMBER(data_to_clean[[#This Row],[founded]]),ISNUMBER(data_to_clean[[#This Row],[yrs_on_list]]))</f>
        <v>1</v>
      </c>
    </row>
    <row r="2750" spans="1:17" x14ac:dyDescent="0.25">
      <c r="A2750">
        <v>2740</v>
      </c>
      <c r="B2750" t="s">
        <v>10096</v>
      </c>
      <c r="C2750" t="s">
        <v>59</v>
      </c>
      <c r="D2750" t="str">
        <f>VLOOKUP(data_to_clean[[#This Row],[state]],abbreviation_table[],2,FALSE)</f>
        <v>New Jersey</v>
      </c>
      <c r="E2750" t="s">
        <v>1507</v>
      </c>
      <c r="F2750" t="str">
        <f>TRIM(LEFT(data_to_clean[[#This Row],[revenue]],FIND(" ",data_to_clean[[#This Row],[revenue]])))</f>
        <v>16.2</v>
      </c>
      <c r="G2750" t="str">
        <f>RIGHT(data_to_clean[[#This Row],[revenue]],LEN(data_to_clean[[#This Row],[revenue]])-FIND(" ",data_to_clean[[#This Row],[revenue]]))</f>
        <v>Million</v>
      </c>
      <c r="H2750" s="7">
        <f>VALUE(IF(data_to_clean[[#This Row],[multiplicity]]="Million",_xlfn.CONCAT(SUBSTITUTE(data_to_clean[[#This Row],[number]],".",""),"00000"),_xlfn.CONCAT(SUBSTITUTE(data_to_clean[[#This Row],[number]],".",""),"00000000")))</f>
        <v>16200000</v>
      </c>
      <c r="I2750" t="s">
        <v>10098</v>
      </c>
      <c r="J2750">
        <f>ROUND(VALUE(SUBSTITUTE(data_to_clean[[#This Row],[growth_%]],".",",")),0)</f>
        <v>139</v>
      </c>
      <c r="K2750" t="s">
        <v>18</v>
      </c>
      <c r="L2750">
        <v>50</v>
      </c>
      <c r="M2750">
        <v>25</v>
      </c>
      <c r="N2750">
        <v>1995</v>
      </c>
      <c r="O2750">
        <v>1</v>
      </c>
      <c r="P2750" t="s">
        <v>8216</v>
      </c>
      <c r="Q2750" t="b">
        <f>AND(ISNUMBER(data_to_clean[[#This Row],[revenue_formatted]]),ISNUMBER(data_to_clean[[#This Row],[growth_formatted_%]]),ISNUMBER(data_to_clean[[#This Row],[workers]]),ISNUMBER(data_to_clean[[#This Row],[previous_workers]]),ISNUMBER(data_to_clean[[#This Row],[founded]]),ISNUMBER(data_to_clean[[#This Row],[yrs_on_list]]))</f>
        <v>1</v>
      </c>
    </row>
    <row r="2751" spans="1:17" x14ac:dyDescent="0.25">
      <c r="A2751">
        <v>2741</v>
      </c>
      <c r="B2751" t="s">
        <v>10099</v>
      </c>
      <c r="C2751" t="s">
        <v>80</v>
      </c>
      <c r="D2751" t="str">
        <f>VLOOKUP(data_to_clean[[#This Row],[state]],abbreviation_table[],2,FALSE)</f>
        <v>California</v>
      </c>
      <c r="E2751" t="s">
        <v>408</v>
      </c>
      <c r="F2751" t="str">
        <f>TRIM(LEFT(data_to_clean[[#This Row],[revenue]],FIND(" ",data_to_clean[[#This Row],[revenue]])))</f>
        <v>14.3</v>
      </c>
      <c r="G2751" t="str">
        <f>RIGHT(data_to_clean[[#This Row],[revenue]],LEN(data_to_clean[[#This Row],[revenue]])-FIND(" ",data_to_clean[[#This Row],[revenue]]))</f>
        <v>Million</v>
      </c>
      <c r="H2751" s="7">
        <f>VALUE(IF(data_to_clean[[#This Row],[multiplicity]]="Million",_xlfn.CONCAT(SUBSTITUTE(data_to_clean[[#This Row],[number]],".",""),"00000"),_xlfn.CONCAT(SUBSTITUTE(data_to_clean[[#This Row],[number]],".",""),"00000000")))</f>
        <v>14300000</v>
      </c>
      <c r="I2751" t="s">
        <v>10101</v>
      </c>
      <c r="J2751">
        <f>ROUND(VALUE(SUBSTITUTE(data_to_clean[[#This Row],[growth_%]],".",",")),0)</f>
        <v>139</v>
      </c>
      <c r="K2751" t="s">
        <v>107</v>
      </c>
      <c r="L2751">
        <v>54</v>
      </c>
      <c r="M2751">
        <v>25</v>
      </c>
      <c r="N2751">
        <v>1999</v>
      </c>
      <c r="O2751">
        <v>2</v>
      </c>
      <c r="P2751" t="s">
        <v>83</v>
      </c>
      <c r="Q2751" t="b">
        <f>AND(ISNUMBER(data_to_clean[[#This Row],[revenue_formatted]]),ISNUMBER(data_to_clean[[#This Row],[growth_formatted_%]]),ISNUMBER(data_to_clean[[#This Row],[workers]]),ISNUMBER(data_to_clean[[#This Row],[previous_workers]]),ISNUMBER(data_to_clean[[#This Row],[founded]]),ISNUMBER(data_to_clean[[#This Row],[yrs_on_list]]))</f>
        <v>1</v>
      </c>
    </row>
    <row r="2752" spans="1:17" x14ac:dyDescent="0.25">
      <c r="A2752">
        <v>2742</v>
      </c>
      <c r="B2752" t="s">
        <v>10102</v>
      </c>
      <c r="C2752" t="s">
        <v>119</v>
      </c>
      <c r="D2752" t="str">
        <f>VLOOKUP(data_to_clean[[#This Row],[state]],abbreviation_table[],2,FALSE)</f>
        <v>Georgia</v>
      </c>
      <c r="E2752" t="s">
        <v>3116</v>
      </c>
      <c r="F2752" t="str">
        <f>TRIM(LEFT(data_to_clean[[#This Row],[revenue]],FIND(" ",data_to_clean[[#This Row],[revenue]])))</f>
        <v>9.3</v>
      </c>
      <c r="G2752" t="str">
        <f>RIGHT(data_to_clean[[#This Row],[revenue]],LEN(data_to_clean[[#This Row],[revenue]])-FIND(" ",data_to_clean[[#This Row],[revenue]]))</f>
        <v>Million</v>
      </c>
      <c r="H2752" s="7">
        <f>VALUE(IF(data_to_clean[[#This Row],[multiplicity]]="Million",_xlfn.CONCAT(SUBSTITUTE(data_to_clean[[#This Row],[number]],".",""),"00000"),_xlfn.CONCAT(SUBSTITUTE(data_to_clean[[#This Row],[number]],".",""),"00000000")))</f>
        <v>9300000</v>
      </c>
      <c r="I2752" t="s">
        <v>10104</v>
      </c>
      <c r="J2752">
        <f>ROUND(VALUE(SUBSTITUTE(data_to_clean[[#This Row],[growth_%]],".",",")),0)</f>
        <v>139</v>
      </c>
      <c r="K2752" t="s">
        <v>107</v>
      </c>
      <c r="L2752">
        <v>57</v>
      </c>
      <c r="M2752">
        <v>42</v>
      </c>
      <c r="N2752">
        <v>2012</v>
      </c>
      <c r="O2752">
        <v>3</v>
      </c>
      <c r="P2752" t="s">
        <v>122</v>
      </c>
      <c r="Q2752" t="b">
        <f>AND(ISNUMBER(data_to_clean[[#This Row],[revenue_formatted]]),ISNUMBER(data_to_clean[[#This Row],[growth_formatted_%]]),ISNUMBER(data_to_clean[[#This Row],[workers]]),ISNUMBER(data_to_clean[[#This Row],[previous_workers]]),ISNUMBER(data_to_clean[[#This Row],[founded]]),ISNUMBER(data_to_clean[[#This Row],[yrs_on_list]]))</f>
        <v>1</v>
      </c>
    </row>
    <row r="2753" spans="1:17" x14ac:dyDescent="0.25">
      <c r="A2753">
        <v>2743</v>
      </c>
      <c r="B2753" t="s">
        <v>10105</v>
      </c>
      <c r="C2753" t="s">
        <v>22</v>
      </c>
      <c r="D2753" t="str">
        <f>VLOOKUP(data_to_clean[[#This Row],[state]],abbreviation_table[],2,FALSE)</f>
        <v>Tennessee</v>
      </c>
      <c r="E2753" t="s">
        <v>3175</v>
      </c>
      <c r="F2753" t="str">
        <f>TRIM(LEFT(data_to_clean[[#This Row],[revenue]],FIND(" ",data_to_clean[[#This Row],[revenue]])))</f>
        <v>14.6</v>
      </c>
      <c r="G2753" t="str">
        <f>RIGHT(data_to_clean[[#This Row],[revenue]],LEN(data_to_clean[[#This Row],[revenue]])-FIND(" ",data_to_clean[[#This Row],[revenue]]))</f>
        <v>Million</v>
      </c>
      <c r="H2753" s="7">
        <f>VALUE(IF(data_to_clean[[#This Row],[multiplicity]]="Million",_xlfn.CONCAT(SUBSTITUTE(data_to_clean[[#This Row],[number]],".",""),"00000"),_xlfn.CONCAT(SUBSTITUTE(data_to_clean[[#This Row],[number]],".",""),"00000000")))</f>
        <v>14600000</v>
      </c>
      <c r="I2753" t="s">
        <v>10107</v>
      </c>
      <c r="J2753">
        <f>ROUND(VALUE(SUBSTITUTE(data_to_clean[[#This Row],[growth_%]],".",",")),0)</f>
        <v>139</v>
      </c>
      <c r="K2753" t="s">
        <v>233</v>
      </c>
      <c r="L2753">
        <v>109</v>
      </c>
      <c r="M2753">
        <v>60</v>
      </c>
      <c r="N2753">
        <v>1999</v>
      </c>
      <c r="O2753">
        <v>5</v>
      </c>
      <c r="P2753" t="s">
        <v>10108</v>
      </c>
      <c r="Q2753" t="b">
        <f>AND(ISNUMBER(data_to_clean[[#This Row],[revenue_formatted]]),ISNUMBER(data_to_clean[[#This Row],[growth_formatted_%]]),ISNUMBER(data_to_clean[[#This Row],[workers]]),ISNUMBER(data_to_clean[[#This Row],[previous_workers]]),ISNUMBER(data_to_clean[[#This Row],[founded]]),ISNUMBER(data_to_clean[[#This Row],[yrs_on_list]]))</f>
        <v>1</v>
      </c>
    </row>
    <row r="2754" spans="1:17" x14ac:dyDescent="0.25">
      <c r="A2754">
        <v>2744</v>
      </c>
      <c r="B2754" t="s">
        <v>10109</v>
      </c>
      <c r="C2754" t="s">
        <v>643</v>
      </c>
      <c r="D2754" t="str">
        <f>VLOOKUP(data_to_clean[[#This Row],[state]],abbreviation_table[],2,FALSE)</f>
        <v>Connecticut</v>
      </c>
      <c r="E2754" t="s">
        <v>185</v>
      </c>
      <c r="F2754" t="str">
        <f>TRIM(LEFT(data_to_clean[[#This Row],[revenue]],FIND(" ",data_to_clean[[#This Row],[revenue]])))</f>
        <v>7.8</v>
      </c>
      <c r="G2754" t="str">
        <f>RIGHT(data_to_clean[[#This Row],[revenue]],LEN(data_to_clean[[#This Row],[revenue]])-FIND(" ",data_to_clean[[#This Row],[revenue]]))</f>
        <v>Million</v>
      </c>
      <c r="H2754" s="7">
        <f>VALUE(IF(data_to_clean[[#This Row],[multiplicity]]="Million",_xlfn.CONCAT(SUBSTITUTE(data_to_clean[[#This Row],[number]],".",""),"00000"),_xlfn.CONCAT(SUBSTITUTE(data_to_clean[[#This Row],[number]],".",""),"00000000")))</f>
        <v>7800000</v>
      </c>
      <c r="I2754" t="s">
        <v>10111</v>
      </c>
      <c r="J2754">
        <f>ROUND(VALUE(SUBSTITUTE(data_to_clean[[#This Row],[growth_%]],".",",")),0)</f>
        <v>139</v>
      </c>
      <c r="K2754" t="s">
        <v>107</v>
      </c>
      <c r="L2754">
        <v>18</v>
      </c>
      <c r="M2754">
        <v>8</v>
      </c>
      <c r="N2754">
        <v>2008</v>
      </c>
      <c r="O2754">
        <v>2</v>
      </c>
      <c r="P2754" t="s">
        <v>3017</v>
      </c>
      <c r="Q2754" t="b">
        <f>AND(ISNUMBER(data_to_clean[[#This Row],[revenue_formatted]]),ISNUMBER(data_to_clean[[#This Row],[growth_formatted_%]]),ISNUMBER(data_to_clean[[#This Row],[workers]]),ISNUMBER(data_to_clean[[#This Row],[previous_workers]]),ISNUMBER(data_to_clean[[#This Row],[founded]]),ISNUMBER(data_to_clean[[#This Row],[yrs_on_list]]))</f>
        <v>1</v>
      </c>
    </row>
    <row r="2755" spans="1:17" x14ac:dyDescent="0.25">
      <c r="A2755">
        <v>2745</v>
      </c>
      <c r="B2755" t="s">
        <v>10112</v>
      </c>
      <c r="C2755" t="s">
        <v>166</v>
      </c>
      <c r="D2755" t="str">
        <f>VLOOKUP(data_to_clean[[#This Row],[state]],abbreviation_table[],2,FALSE)</f>
        <v>Utah</v>
      </c>
      <c r="E2755" t="s">
        <v>603</v>
      </c>
      <c r="F2755" t="str">
        <f>TRIM(LEFT(data_to_clean[[#This Row],[revenue]],FIND(" ",data_to_clean[[#This Row],[revenue]])))</f>
        <v>3.8</v>
      </c>
      <c r="G2755" t="str">
        <f>RIGHT(data_to_clean[[#This Row],[revenue]],LEN(data_to_clean[[#This Row],[revenue]])-FIND(" ",data_to_clean[[#This Row],[revenue]]))</f>
        <v>Million</v>
      </c>
      <c r="H2755" s="7">
        <f>VALUE(IF(data_to_clean[[#This Row],[multiplicity]]="Million",_xlfn.CONCAT(SUBSTITUTE(data_to_clean[[#This Row],[number]],".",""),"00000"),_xlfn.CONCAT(SUBSTITUTE(data_to_clean[[#This Row],[number]],".",""),"00000000")))</f>
        <v>3800000</v>
      </c>
      <c r="I2755" t="s">
        <v>10114</v>
      </c>
      <c r="J2755">
        <f>ROUND(VALUE(SUBSTITUTE(data_to_clean[[#This Row],[growth_%]],".",",")),0)</f>
        <v>139</v>
      </c>
      <c r="K2755" t="s">
        <v>289</v>
      </c>
      <c r="L2755">
        <v>122</v>
      </c>
      <c r="M2755">
        <v>79</v>
      </c>
      <c r="N2755">
        <v>2006</v>
      </c>
      <c r="O2755">
        <v>1</v>
      </c>
      <c r="P2755" t="s">
        <v>1697</v>
      </c>
      <c r="Q2755" t="b">
        <f>AND(ISNUMBER(data_to_clean[[#This Row],[revenue_formatted]]),ISNUMBER(data_to_clean[[#This Row],[growth_formatted_%]]),ISNUMBER(data_to_clean[[#This Row],[workers]]),ISNUMBER(data_to_clean[[#This Row],[previous_workers]]),ISNUMBER(data_to_clean[[#This Row],[founded]]),ISNUMBER(data_to_clean[[#This Row],[yrs_on_list]]))</f>
        <v>1</v>
      </c>
    </row>
    <row r="2756" spans="1:17" x14ac:dyDescent="0.25">
      <c r="A2756">
        <v>2746</v>
      </c>
      <c r="B2756" t="s">
        <v>10115</v>
      </c>
      <c r="C2756" t="s">
        <v>45</v>
      </c>
      <c r="D2756" t="str">
        <f>VLOOKUP(data_to_clean[[#This Row],[state]],abbreviation_table[],2,FALSE)</f>
        <v>Pennsylvania</v>
      </c>
      <c r="E2756" t="s">
        <v>3465</v>
      </c>
      <c r="F2756" t="str">
        <f>TRIM(LEFT(data_to_clean[[#This Row],[revenue]],FIND(" ",data_to_clean[[#This Row],[revenue]])))</f>
        <v>44.8</v>
      </c>
      <c r="G2756" t="str">
        <f>RIGHT(data_to_clean[[#This Row],[revenue]],LEN(data_to_clean[[#This Row],[revenue]])-FIND(" ",data_to_clean[[#This Row],[revenue]]))</f>
        <v>Million</v>
      </c>
      <c r="H2756" s="7">
        <f>VALUE(IF(data_to_clean[[#This Row],[multiplicity]]="Million",_xlfn.CONCAT(SUBSTITUTE(data_to_clean[[#This Row],[number]],".",""),"00000"),_xlfn.CONCAT(SUBSTITUTE(data_to_clean[[#This Row],[number]],".",""),"00000000")))</f>
        <v>44800000</v>
      </c>
      <c r="I2756" t="s">
        <v>10117</v>
      </c>
      <c r="J2756">
        <f>ROUND(VALUE(SUBSTITUTE(data_to_clean[[#This Row],[growth_%]],".",",")),0)</f>
        <v>139</v>
      </c>
      <c r="K2756" t="s">
        <v>187</v>
      </c>
      <c r="L2756">
        <v>62</v>
      </c>
      <c r="M2756">
        <v>16</v>
      </c>
      <c r="N2756">
        <v>2008</v>
      </c>
      <c r="O2756">
        <v>5</v>
      </c>
      <c r="P2756" t="s">
        <v>49</v>
      </c>
      <c r="Q2756" t="b">
        <f>AND(ISNUMBER(data_to_clean[[#This Row],[revenue_formatted]]),ISNUMBER(data_to_clean[[#This Row],[growth_formatted_%]]),ISNUMBER(data_to_clean[[#This Row],[workers]]),ISNUMBER(data_to_clean[[#This Row],[previous_workers]]),ISNUMBER(data_to_clean[[#This Row],[founded]]),ISNUMBER(data_to_clean[[#This Row],[yrs_on_list]]))</f>
        <v>1</v>
      </c>
    </row>
    <row r="2757" spans="1:17" x14ac:dyDescent="0.25">
      <c r="A2757">
        <v>2747</v>
      </c>
      <c r="B2757" t="s">
        <v>10118</v>
      </c>
      <c r="C2757" t="s">
        <v>80</v>
      </c>
      <c r="D2757" t="str">
        <f>VLOOKUP(data_to_clean[[#This Row],[state]],abbreviation_table[],2,FALSE)</f>
        <v>California</v>
      </c>
      <c r="E2757" t="s">
        <v>10120</v>
      </c>
      <c r="F2757" t="str">
        <f>TRIM(LEFT(data_to_clean[[#This Row],[revenue]],FIND(" ",data_to_clean[[#This Row],[revenue]])))</f>
        <v>100.5</v>
      </c>
      <c r="G2757" t="str">
        <f>RIGHT(data_to_clean[[#This Row],[revenue]],LEN(data_to_clean[[#This Row],[revenue]])-FIND(" ",data_to_clean[[#This Row],[revenue]]))</f>
        <v>Million</v>
      </c>
      <c r="H2757" s="7">
        <f>VALUE(IF(data_to_clean[[#This Row],[multiplicity]]="Million",_xlfn.CONCAT(SUBSTITUTE(data_to_clean[[#This Row],[number]],".",""),"00000"),_xlfn.CONCAT(SUBSTITUTE(data_to_clean[[#This Row],[number]],".",""),"00000000")))</f>
        <v>100500000</v>
      </c>
      <c r="I2757" t="s">
        <v>10121</v>
      </c>
      <c r="J2757">
        <f>ROUND(VALUE(SUBSTITUTE(data_to_clean[[#This Row],[growth_%]],".",",")),0)</f>
        <v>139</v>
      </c>
      <c r="K2757" t="s">
        <v>1041</v>
      </c>
      <c r="L2757">
        <v>525</v>
      </c>
      <c r="M2757">
        <v>245</v>
      </c>
      <c r="N2757">
        <v>1975</v>
      </c>
      <c r="O2757">
        <v>7</v>
      </c>
      <c r="P2757" t="s">
        <v>632</v>
      </c>
      <c r="Q2757" t="b">
        <f>AND(ISNUMBER(data_to_clean[[#This Row],[revenue_formatted]]),ISNUMBER(data_to_clean[[#This Row],[growth_formatted_%]]),ISNUMBER(data_to_clean[[#This Row],[workers]]),ISNUMBER(data_to_clean[[#This Row],[previous_workers]]),ISNUMBER(data_to_clean[[#This Row],[founded]]),ISNUMBER(data_to_clean[[#This Row],[yrs_on_list]]))</f>
        <v>1</v>
      </c>
    </row>
    <row r="2758" spans="1:17" x14ac:dyDescent="0.25">
      <c r="A2758">
        <v>2748</v>
      </c>
      <c r="B2758" t="s">
        <v>10122</v>
      </c>
      <c r="C2758" t="s">
        <v>764</v>
      </c>
      <c r="D2758" t="str">
        <f>VLOOKUP(data_to_clean[[#This Row],[state]],abbreviation_table[],2,FALSE)</f>
        <v>North Dakota</v>
      </c>
      <c r="E2758" t="s">
        <v>399</v>
      </c>
      <c r="F2758" t="str">
        <f>TRIM(LEFT(data_to_clean[[#This Row],[revenue]],FIND(" ",data_to_clean[[#This Row],[revenue]])))</f>
        <v>9</v>
      </c>
      <c r="G2758" t="str">
        <f>RIGHT(data_to_clean[[#This Row],[revenue]],LEN(data_to_clean[[#This Row],[revenue]])-FIND(" ",data_to_clean[[#This Row],[revenue]]))</f>
        <v>Million</v>
      </c>
      <c r="H2758" s="7">
        <f>VALUE(IF(data_to_clean[[#This Row],[multiplicity]]="Million",_xlfn.CONCAT(SUBSTITUTE(data_to_clean[[#This Row],[number]],".",""),"00000"),_xlfn.CONCAT(SUBSTITUTE(data_to_clean[[#This Row],[number]],".",""),"00000000")))</f>
        <v>900000</v>
      </c>
      <c r="I2758" t="s">
        <v>10124</v>
      </c>
      <c r="J2758">
        <f>ROUND(VALUE(SUBSTITUTE(data_to_clean[[#This Row],[growth_%]],".",",")),0)</f>
        <v>139</v>
      </c>
      <c r="K2758" t="s">
        <v>336</v>
      </c>
      <c r="L2758">
        <v>70</v>
      </c>
      <c r="M2758">
        <v>31</v>
      </c>
      <c r="N2758">
        <v>2007</v>
      </c>
      <c r="O2758">
        <v>1</v>
      </c>
      <c r="P2758" t="s">
        <v>767</v>
      </c>
      <c r="Q2758" t="b">
        <f>AND(ISNUMBER(data_to_clean[[#This Row],[revenue_formatted]]),ISNUMBER(data_to_clean[[#This Row],[growth_formatted_%]]),ISNUMBER(data_to_clean[[#This Row],[workers]]),ISNUMBER(data_to_clean[[#This Row],[previous_workers]]),ISNUMBER(data_to_clean[[#This Row],[founded]]),ISNUMBER(data_to_clean[[#This Row],[yrs_on_list]]))</f>
        <v>1</v>
      </c>
    </row>
    <row r="2759" spans="1:17" x14ac:dyDescent="0.25">
      <c r="A2759">
        <v>2749</v>
      </c>
      <c r="B2759" t="s">
        <v>10125</v>
      </c>
      <c r="C2759" t="s">
        <v>86</v>
      </c>
      <c r="D2759" t="str">
        <f>VLOOKUP(data_to_clean[[#This Row],[state]],abbreviation_table[],2,FALSE)</f>
        <v>Colorado</v>
      </c>
      <c r="E2759" t="s">
        <v>690</v>
      </c>
      <c r="F2759" t="str">
        <f>TRIM(LEFT(data_to_clean[[#This Row],[revenue]],FIND(" ",data_to_clean[[#This Row],[revenue]])))</f>
        <v>12.4</v>
      </c>
      <c r="G2759" t="str">
        <f>RIGHT(data_to_clean[[#This Row],[revenue]],LEN(data_to_clean[[#This Row],[revenue]])-FIND(" ",data_to_clean[[#This Row],[revenue]]))</f>
        <v>Million</v>
      </c>
      <c r="H2759" s="7">
        <f>VALUE(IF(data_to_clean[[#This Row],[multiplicity]]="Million",_xlfn.CONCAT(SUBSTITUTE(data_to_clean[[#This Row],[number]],".",""),"00000"),_xlfn.CONCAT(SUBSTITUTE(data_to_clean[[#This Row],[number]],".",""),"00000000")))</f>
        <v>12400000</v>
      </c>
      <c r="I2759" t="s">
        <v>10127</v>
      </c>
      <c r="J2759">
        <f>ROUND(VALUE(SUBSTITUTE(data_to_clean[[#This Row],[growth_%]],".",",")),0)</f>
        <v>139</v>
      </c>
      <c r="K2759" t="s">
        <v>40</v>
      </c>
      <c r="L2759">
        <v>23</v>
      </c>
      <c r="M2759">
        <v>7</v>
      </c>
      <c r="N2759">
        <v>2012</v>
      </c>
      <c r="O2759">
        <v>2</v>
      </c>
      <c r="P2759" t="s">
        <v>89</v>
      </c>
      <c r="Q2759" t="b">
        <f>AND(ISNUMBER(data_to_clean[[#This Row],[revenue_formatted]]),ISNUMBER(data_to_clean[[#This Row],[growth_formatted_%]]),ISNUMBER(data_to_clean[[#This Row],[workers]]),ISNUMBER(data_to_clean[[#This Row],[previous_workers]]),ISNUMBER(data_to_clean[[#This Row],[founded]]),ISNUMBER(data_to_clean[[#This Row],[yrs_on_list]]))</f>
        <v>1</v>
      </c>
    </row>
    <row r="2760" spans="1:17" x14ac:dyDescent="0.25">
      <c r="A2760">
        <v>2750</v>
      </c>
      <c r="B2760" t="s">
        <v>10128</v>
      </c>
      <c r="C2760" t="s">
        <v>503</v>
      </c>
      <c r="D2760" t="str">
        <f>VLOOKUP(data_to_clean[[#This Row],[state]],abbreviation_table[],2,FALSE)</f>
        <v>Illinois</v>
      </c>
      <c r="E2760" t="s">
        <v>416</v>
      </c>
      <c r="F2760" t="str">
        <f>TRIM(LEFT(data_to_clean[[#This Row],[revenue]],FIND(" ",data_to_clean[[#This Row],[revenue]])))</f>
        <v>4.7</v>
      </c>
      <c r="G2760" t="str">
        <f>RIGHT(data_to_clean[[#This Row],[revenue]],LEN(data_to_clean[[#This Row],[revenue]])-FIND(" ",data_to_clean[[#This Row],[revenue]]))</f>
        <v>Million</v>
      </c>
      <c r="H2760" s="7">
        <f>VALUE(IF(data_to_clean[[#This Row],[multiplicity]]="Million",_xlfn.CONCAT(SUBSTITUTE(data_to_clean[[#This Row],[number]],".",""),"00000"),_xlfn.CONCAT(SUBSTITUTE(data_to_clean[[#This Row],[number]],".",""),"00000000")))</f>
        <v>4700000</v>
      </c>
      <c r="I2760" t="s">
        <v>10130</v>
      </c>
      <c r="J2760">
        <f>ROUND(VALUE(SUBSTITUTE(data_to_clean[[#This Row],[growth_%]],".",",")),0)</f>
        <v>139</v>
      </c>
      <c r="K2760" t="s">
        <v>107</v>
      </c>
      <c r="L2760">
        <v>32</v>
      </c>
      <c r="M2760">
        <v>12</v>
      </c>
      <c r="N2760">
        <v>2002</v>
      </c>
      <c r="O2760">
        <v>3</v>
      </c>
      <c r="P2760" t="s">
        <v>6659</v>
      </c>
      <c r="Q2760" t="b">
        <f>AND(ISNUMBER(data_to_clean[[#This Row],[revenue_formatted]]),ISNUMBER(data_to_clean[[#This Row],[growth_formatted_%]]),ISNUMBER(data_to_clean[[#This Row],[workers]]),ISNUMBER(data_to_clean[[#This Row],[previous_workers]]),ISNUMBER(data_to_clean[[#This Row],[founded]]),ISNUMBER(data_to_clean[[#This Row],[yrs_on_list]]))</f>
        <v>1</v>
      </c>
    </row>
    <row r="2761" spans="1:17" x14ac:dyDescent="0.25">
      <c r="A2761">
        <v>2751</v>
      </c>
      <c r="B2761" t="s">
        <v>10131</v>
      </c>
      <c r="C2761" t="s">
        <v>74</v>
      </c>
      <c r="D2761" t="str">
        <f>VLOOKUP(data_to_clean[[#This Row],[state]],abbreviation_table[],2,FALSE)</f>
        <v>Ohio</v>
      </c>
      <c r="E2761" t="s">
        <v>4092</v>
      </c>
      <c r="F2761" t="str">
        <f>TRIM(LEFT(data_to_clean[[#This Row],[revenue]],FIND(" ",data_to_clean[[#This Row],[revenue]])))</f>
        <v>44.3</v>
      </c>
      <c r="G2761" t="str">
        <f>RIGHT(data_to_clean[[#This Row],[revenue]],LEN(data_to_clean[[#This Row],[revenue]])-FIND(" ",data_to_clean[[#This Row],[revenue]]))</f>
        <v>Million</v>
      </c>
      <c r="H2761" s="7">
        <f>VALUE(IF(data_to_clean[[#This Row],[multiplicity]]="Million",_xlfn.CONCAT(SUBSTITUTE(data_to_clean[[#This Row],[number]],".",""),"00000"),_xlfn.CONCAT(SUBSTITUTE(data_to_clean[[#This Row],[number]],".",""),"00000000")))</f>
        <v>44300000</v>
      </c>
      <c r="I2761" t="s">
        <v>10133</v>
      </c>
      <c r="J2761">
        <f>ROUND(VALUE(SUBSTITUTE(data_to_clean[[#This Row],[growth_%]],".",",")),0)</f>
        <v>138</v>
      </c>
      <c r="K2761" t="s">
        <v>40</v>
      </c>
      <c r="L2761">
        <v>87</v>
      </c>
      <c r="M2761">
        <v>90</v>
      </c>
      <c r="N2761">
        <v>1996</v>
      </c>
      <c r="O2761">
        <v>1</v>
      </c>
      <c r="P2761" t="s">
        <v>350</v>
      </c>
      <c r="Q2761" t="b">
        <f>AND(ISNUMBER(data_to_clean[[#This Row],[revenue_formatted]]),ISNUMBER(data_to_clean[[#This Row],[growth_formatted_%]]),ISNUMBER(data_to_clean[[#This Row],[workers]]),ISNUMBER(data_to_clean[[#This Row],[previous_workers]]),ISNUMBER(data_to_clean[[#This Row],[founded]]),ISNUMBER(data_to_clean[[#This Row],[yrs_on_list]]))</f>
        <v>1</v>
      </c>
    </row>
    <row r="2762" spans="1:17" x14ac:dyDescent="0.25">
      <c r="A2762">
        <v>2752</v>
      </c>
      <c r="B2762" t="s">
        <v>10134</v>
      </c>
      <c r="C2762" t="s">
        <v>462</v>
      </c>
      <c r="D2762" t="str">
        <f>VLOOKUP(data_to_clean[[#This Row],[state]],abbreviation_table[],2,FALSE)</f>
        <v>Kansas</v>
      </c>
      <c r="E2762" t="s">
        <v>10136</v>
      </c>
      <c r="F2762" t="str">
        <f>TRIM(LEFT(data_to_clean[[#This Row],[revenue]],FIND(" ",data_to_clean[[#This Row],[revenue]])))</f>
        <v>63.8</v>
      </c>
      <c r="G2762" t="str">
        <f>RIGHT(data_to_clean[[#This Row],[revenue]],LEN(data_to_clean[[#This Row],[revenue]])-FIND(" ",data_to_clean[[#This Row],[revenue]]))</f>
        <v>Million</v>
      </c>
      <c r="H2762" s="7">
        <f>VALUE(IF(data_to_clean[[#This Row],[multiplicity]]="Million",_xlfn.CONCAT(SUBSTITUTE(data_to_clean[[#This Row],[number]],".",""),"00000"),_xlfn.CONCAT(SUBSTITUTE(data_to_clean[[#This Row],[number]],".",""),"00000000")))</f>
        <v>63800000</v>
      </c>
      <c r="I2762" t="s">
        <v>10137</v>
      </c>
      <c r="J2762">
        <f>ROUND(VALUE(SUBSTITUTE(data_to_clean[[#This Row],[growth_%]],".",",")),0)</f>
        <v>138</v>
      </c>
      <c r="K2762" t="s">
        <v>18</v>
      </c>
      <c r="L2762">
        <v>320</v>
      </c>
      <c r="M2762">
        <v>172</v>
      </c>
      <c r="N2762">
        <v>1999</v>
      </c>
      <c r="O2762">
        <v>9</v>
      </c>
      <c r="P2762" t="s">
        <v>466</v>
      </c>
      <c r="Q2762" t="b">
        <f>AND(ISNUMBER(data_to_clean[[#This Row],[revenue_formatted]]),ISNUMBER(data_to_clean[[#This Row],[growth_formatted_%]]),ISNUMBER(data_to_clean[[#This Row],[workers]]),ISNUMBER(data_to_clean[[#This Row],[previous_workers]]),ISNUMBER(data_to_clean[[#This Row],[founded]]),ISNUMBER(data_to_clean[[#This Row],[yrs_on_list]]))</f>
        <v>1</v>
      </c>
    </row>
    <row r="2763" spans="1:17" x14ac:dyDescent="0.25">
      <c r="A2763">
        <v>2753</v>
      </c>
      <c r="B2763" t="s">
        <v>10138</v>
      </c>
      <c r="C2763" t="s">
        <v>119</v>
      </c>
      <c r="D2763" t="str">
        <f>VLOOKUP(data_to_clean[[#This Row],[state]],abbreviation_table[],2,FALSE)</f>
        <v>Georgia</v>
      </c>
      <c r="E2763" t="s">
        <v>5118</v>
      </c>
      <c r="F2763" t="str">
        <f>TRIM(LEFT(data_to_clean[[#This Row],[revenue]],FIND(" ",data_to_clean[[#This Row],[revenue]])))</f>
        <v>90.1</v>
      </c>
      <c r="G2763" t="str">
        <f>RIGHT(data_to_clean[[#This Row],[revenue]],LEN(data_to_clean[[#This Row],[revenue]])-FIND(" ",data_to_clean[[#This Row],[revenue]]))</f>
        <v>Million</v>
      </c>
      <c r="H2763" s="7">
        <f>VALUE(IF(data_to_clean[[#This Row],[multiplicity]]="Million",_xlfn.CONCAT(SUBSTITUTE(data_to_clean[[#This Row],[number]],".",""),"00000"),_xlfn.CONCAT(SUBSTITUTE(data_to_clean[[#This Row],[number]],".",""),"00000000")))</f>
        <v>90100000</v>
      </c>
      <c r="I2763" t="s">
        <v>10140</v>
      </c>
      <c r="J2763">
        <f>ROUND(VALUE(SUBSTITUTE(data_to_clean[[#This Row],[growth_%]],".",",")),0)</f>
        <v>138</v>
      </c>
      <c r="K2763" t="s">
        <v>156</v>
      </c>
      <c r="L2763">
        <v>58</v>
      </c>
      <c r="M2763">
        <v>38</v>
      </c>
      <c r="N2763">
        <v>2010</v>
      </c>
      <c r="O2763">
        <v>2</v>
      </c>
      <c r="P2763" t="s">
        <v>122</v>
      </c>
      <c r="Q2763" t="b">
        <f>AND(ISNUMBER(data_to_clean[[#This Row],[revenue_formatted]]),ISNUMBER(data_to_clean[[#This Row],[growth_formatted_%]]),ISNUMBER(data_to_clean[[#This Row],[workers]]),ISNUMBER(data_to_clean[[#This Row],[previous_workers]]),ISNUMBER(data_to_clean[[#This Row],[founded]]),ISNUMBER(data_to_clean[[#This Row],[yrs_on_list]]))</f>
        <v>1</v>
      </c>
    </row>
    <row r="2764" spans="1:17" x14ac:dyDescent="0.25">
      <c r="A2764">
        <v>2754</v>
      </c>
      <c r="B2764" t="s">
        <v>10141</v>
      </c>
      <c r="C2764" t="s">
        <v>45</v>
      </c>
      <c r="D2764" t="str">
        <f>VLOOKUP(data_to_clean[[#This Row],[state]],abbreviation_table[],2,FALSE)</f>
        <v>Pennsylvania</v>
      </c>
      <c r="E2764" t="s">
        <v>962</v>
      </c>
      <c r="F2764" t="str">
        <f>TRIM(LEFT(data_to_clean[[#This Row],[revenue]],FIND(" ",data_to_clean[[#This Row],[revenue]])))</f>
        <v>3.6</v>
      </c>
      <c r="G2764" t="str">
        <f>RIGHT(data_to_clean[[#This Row],[revenue]],LEN(data_to_clean[[#This Row],[revenue]])-FIND(" ",data_to_clean[[#This Row],[revenue]]))</f>
        <v>Million</v>
      </c>
      <c r="H2764" s="7">
        <f>VALUE(IF(data_to_clean[[#This Row],[multiplicity]]="Million",_xlfn.CONCAT(SUBSTITUTE(data_to_clean[[#This Row],[number]],".",""),"00000"),_xlfn.CONCAT(SUBSTITUTE(data_to_clean[[#This Row],[number]],".",""),"00000000")))</f>
        <v>3600000</v>
      </c>
      <c r="I2764" t="s">
        <v>10143</v>
      </c>
      <c r="J2764">
        <f>ROUND(VALUE(SUBSTITUTE(data_to_clean[[#This Row],[growth_%]],".",",")),0)</f>
        <v>138</v>
      </c>
      <c r="K2764" t="s">
        <v>233</v>
      </c>
      <c r="L2764">
        <v>14</v>
      </c>
      <c r="M2764">
        <v>5</v>
      </c>
      <c r="N2764">
        <v>2014</v>
      </c>
      <c r="O2764">
        <v>2</v>
      </c>
      <c r="P2764" t="s">
        <v>10144</v>
      </c>
      <c r="Q2764" t="b">
        <f>AND(ISNUMBER(data_to_clean[[#This Row],[revenue_formatted]]),ISNUMBER(data_to_clean[[#This Row],[growth_formatted_%]]),ISNUMBER(data_to_clean[[#This Row],[workers]]),ISNUMBER(data_to_clean[[#This Row],[previous_workers]]),ISNUMBER(data_to_clean[[#This Row],[founded]]),ISNUMBER(data_to_clean[[#This Row],[yrs_on_list]]))</f>
        <v>1</v>
      </c>
    </row>
    <row r="2765" spans="1:17" x14ac:dyDescent="0.25">
      <c r="A2765">
        <v>2755</v>
      </c>
      <c r="B2765" t="s">
        <v>10145</v>
      </c>
      <c r="C2765" t="s">
        <v>215</v>
      </c>
      <c r="D2765" t="str">
        <f>VLOOKUP(data_to_clean[[#This Row],[state]],abbreviation_table[],2,FALSE)</f>
        <v>North Carolina</v>
      </c>
      <c r="E2765" t="s">
        <v>5376</v>
      </c>
      <c r="F2765" t="str">
        <f>TRIM(LEFT(data_to_clean[[#This Row],[revenue]],FIND(" ",data_to_clean[[#This Row],[revenue]])))</f>
        <v>24.5</v>
      </c>
      <c r="G2765" t="str">
        <f>RIGHT(data_to_clean[[#This Row],[revenue]],LEN(data_to_clean[[#This Row],[revenue]])-FIND(" ",data_to_clean[[#This Row],[revenue]]))</f>
        <v>Million</v>
      </c>
      <c r="H2765" s="7">
        <f>VALUE(IF(data_to_clean[[#This Row],[multiplicity]]="Million",_xlfn.CONCAT(SUBSTITUTE(data_to_clean[[#This Row],[number]],".",""),"00000"),_xlfn.CONCAT(SUBSTITUTE(data_to_clean[[#This Row],[number]],".",""),"00000000")))</f>
        <v>24500000</v>
      </c>
      <c r="I2765" t="s">
        <v>10147</v>
      </c>
      <c r="J2765">
        <f>ROUND(VALUE(SUBSTITUTE(data_to_clean[[#This Row],[growth_%]],".",",")),0)</f>
        <v>138</v>
      </c>
      <c r="K2765" t="s">
        <v>25</v>
      </c>
      <c r="L2765">
        <v>58</v>
      </c>
      <c r="M2765">
        <v>23</v>
      </c>
      <c r="N2765">
        <v>2008</v>
      </c>
      <c r="O2765">
        <v>7</v>
      </c>
      <c r="P2765" t="s">
        <v>1954</v>
      </c>
      <c r="Q2765" t="b">
        <f>AND(ISNUMBER(data_to_clean[[#This Row],[revenue_formatted]]),ISNUMBER(data_to_clean[[#This Row],[growth_formatted_%]]),ISNUMBER(data_to_clean[[#This Row],[workers]]),ISNUMBER(data_to_clean[[#This Row],[previous_workers]]),ISNUMBER(data_to_clean[[#This Row],[founded]]),ISNUMBER(data_to_clean[[#This Row],[yrs_on_list]]))</f>
        <v>1</v>
      </c>
    </row>
    <row r="2766" spans="1:17" x14ac:dyDescent="0.25">
      <c r="A2766">
        <v>2756</v>
      </c>
      <c r="B2766" t="s">
        <v>10148</v>
      </c>
      <c r="C2766" t="s">
        <v>294</v>
      </c>
      <c r="D2766" t="str">
        <f>VLOOKUP(data_to_clean[[#This Row],[state]],abbreviation_table[],2,FALSE)</f>
        <v>Minnesota</v>
      </c>
      <c r="E2766" t="s">
        <v>3116</v>
      </c>
      <c r="F2766" t="str">
        <f>TRIM(LEFT(data_to_clean[[#This Row],[revenue]],FIND(" ",data_to_clean[[#This Row],[revenue]])))</f>
        <v>9.3</v>
      </c>
      <c r="G2766" t="str">
        <f>RIGHT(data_to_clean[[#This Row],[revenue]],LEN(data_to_clean[[#This Row],[revenue]])-FIND(" ",data_to_clean[[#This Row],[revenue]]))</f>
        <v>Million</v>
      </c>
      <c r="H2766" s="7">
        <f>VALUE(IF(data_to_clean[[#This Row],[multiplicity]]="Million",_xlfn.CONCAT(SUBSTITUTE(data_to_clean[[#This Row],[number]],".",""),"00000"),_xlfn.CONCAT(SUBSTITUTE(data_to_clean[[#This Row],[number]],".",""),"00000000")))</f>
        <v>9300000</v>
      </c>
      <c r="I2766" t="s">
        <v>10150</v>
      </c>
      <c r="J2766">
        <f>ROUND(VALUE(SUBSTITUTE(data_to_clean[[#This Row],[growth_%]],".",",")),0)</f>
        <v>138</v>
      </c>
      <c r="K2766" t="s">
        <v>107</v>
      </c>
      <c r="L2766">
        <v>36</v>
      </c>
      <c r="M2766">
        <v>12</v>
      </c>
      <c r="N2766">
        <v>2012</v>
      </c>
      <c r="O2766">
        <v>3</v>
      </c>
      <c r="P2766" t="s">
        <v>298</v>
      </c>
      <c r="Q2766" t="b">
        <f>AND(ISNUMBER(data_to_clean[[#This Row],[revenue_formatted]]),ISNUMBER(data_to_clean[[#This Row],[growth_formatted_%]]),ISNUMBER(data_to_clean[[#This Row],[workers]]),ISNUMBER(data_to_clean[[#This Row],[previous_workers]]),ISNUMBER(data_to_clean[[#This Row],[founded]]),ISNUMBER(data_to_clean[[#This Row],[yrs_on_list]]))</f>
        <v>1</v>
      </c>
    </row>
    <row r="2767" spans="1:17" x14ac:dyDescent="0.25">
      <c r="A2767">
        <v>2757</v>
      </c>
      <c r="B2767" t="s">
        <v>10151</v>
      </c>
      <c r="C2767" t="s">
        <v>341</v>
      </c>
      <c r="D2767" t="str">
        <f>VLOOKUP(data_to_clean[[#This Row],[state]],abbreviation_table[],2,FALSE)</f>
        <v>Massachusetts</v>
      </c>
      <c r="E2767" t="s">
        <v>10153</v>
      </c>
      <c r="F2767" t="str">
        <f>TRIM(LEFT(data_to_clean[[#This Row],[revenue]],FIND(" ",data_to_clean[[#This Row],[revenue]])))</f>
        <v>97.1</v>
      </c>
      <c r="G2767" t="str">
        <f>RIGHT(data_to_clean[[#This Row],[revenue]],LEN(data_to_clean[[#This Row],[revenue]])-FIND(" ",data_to_clean[[#This Row],[revenue]]))</f>
        <v>Million</v>
      </c>
      <c r="H2767" s="7">
        <f>VALUE(IF(data_to_clean[[#This Row],[multiplicity]]="Million",_xlfn.CONCAT(SUBSTITUTE(data_to_clean[[#This Row],[number]],".",""),"00000"),_xlfn.CONCAT(SUBSTITUTE(data_to_clean[[#This Row],[number]],".",""),"00000000")))</f>
        <v>97100000</v>
      </c>
      <c r="I2767" t="s">
        <v>10154</v>
      </c>
      <c r="J2767">
        <f>ROUND(VALUE(SUBSTITUTE(data_to_clean[[#This Row],[growth_%]],".",",")),0)</f>
        <v>138</v>
      </c>
      <c r="K2767" t="s">
        <v>156</v>
      </c>
      <c r="L2767">
        <v>511</v>
      </c>
      <c r="M2767">
        <v>423</v>
      </c>
      <c r="N2767">
        <v>2009</v>
      </c>
      <c r="O2767">
        <v>1</v>
      </c>
      <c r="P2767" t="s">
        <v>344</v>
      </c>
      <c r="Q2767" t="b">
        <f>AND(ISNUMBER(data_to_clean[[#This Row],[revenue_formatted]]),ISNUMBER(data_to_clean[[#This Row],[growth_formatted_%]]),ISNUMBER(data_to_clean[[#This Row],[workers]]),ISNUMBER(data_to_clean[[#This Row],[previous_workers]]),ISNUMBER(data_to_clean[[#This Row],[founded]]),ISNUMBER(data_to_clean[[#This Row],[yrs_on_list]]))</f>
        <v>1</v>
      </c>
    </row>
    <row r="2768" spans="1:17" x14ac:dyDescent="0.25">
      <c r="A2768">
        <v>2758</v>
      </c>
      <c r="B2768" t="s">
        <v>10155</v>
      </c>
      <c r="C2768" t="s">
        <v>74</v>
      </c>
      <c r="D2768" t="str">
        <f>VLOOKUP(data_to_clean[[#This Row],[state]],abbreviation_table[],2,FALSE)</f>
        <v>Ohio</v>
      </c>
      <c r="E2768" t="s">
        <v>8433</v>
      </c>
      <c r="F2768" t="str">
        <f>TRIM(LEFT(data_to_clean[[#This Row],[revenue]],FIND(" ",data_to_clean[[#This Row],[revenue]])))</f>
        <v>63.9</v>
      </c>
      <c r="G2768" t="str">
        <f>RIGHT(data_to_clean[[#This Row],[revenue]],LEN(data_to_clean[[#This Row],[revenue]])-FIND(" ",data_to_clean[[#This Row],[revenue]]))</f>
        <v>Million</v>
      </c>
      <c r="H2768" s="7">
        <f>VALUE(IF(data_to_clean[[#This Row],[multiplicity]]="Million",_xlfn.CONCAT(SUBSTITUTE(data_to_clean[[#This Row],[number]],".",""),"00000"),_xlfn.CONCAT(SUBSTITUTE(data_to_clean[[#This Row],[number]],".",""),"00000000")))</f>
        <v>63900000</v>
      </c>
      <c r="I2768" t="s">
        <v>10157</v>
      </c>
      <c r="J2768">
        <f>ROUND(VALUE(SUBSTITUTE(data_to_clean[[#This Row],[growth_%]],".",",")),0)</f>
        <v>138</v>
      </c>
      <c r="K2768" t="s">
        <v>336</v>
      </c>
      <c r="L2768">
        <v>40</v>
      </c>
      <c r="M2768">
        <v>17</v>
      </c>
      <c r="N2768">
        <v>2014</v>
      </c>
      <c r="O2768">
        <v>1</v>
      </c>
      <c r="P2768" t="s">
        <v>349</v>
      </c>
      <c r="Q2768" t="b">
        <f>AND(ISNUMBER(data_to_clean[[#This Row],[revenue_formatted]]),ISNUMBER(data_to_clean[[#This Row],[growth_formatted_%]]),ISNUMBER(data_to_clean[[#This Row],[workers]]),ISNUMBER(data_to_clean[[#This Row],[previous_workers]]),ISNUMBER(data_to_clean[[#This Row],[founded]]),ISNUMBER(data_to_clean[[#This Row],[yrs_on_list]]))</f>
        <v>1</v>
      </c>
    </row>
    <row r="2769" spans="1:17" x14ac:dyDescent="0.25">
      <c r="A2769">
        <v>2759</v>
      </c>
      <c r="B2769" t="s">
        <v>10158</v>
      </c>
      <c r="C2769" t="s">
        <v>66</v>
      </c>
      <c r="D2769" t="str">
        <f>VLOOKUP(data_to_clean[[#This Row],[state]],abbreviation_table[],2,FALSE)</f>
        <v>Virginia</v>
      </c>
      <c r="E2769" t="s">
        <v>1157</v>
      </c>
      <c r="F2769" t="str">
        <f>TRIM(LEFT(data_to_clean[[#This Row],[revenue]],FIND(" ",data_to_clean[[#This Row],[revenue]])))</f>
        <v>5.3</v>
      </c>
      <c r="G2769" t="str">
        <f>RIGHT(data_to_clean[[#This Row],[revenue]],LEN(data_to_clean[[#This Row],[revenue]])-FIND(" ",data_to_clean[[#This Row],[revenue]]))</f>
        <v>Million</v>
      </c>
      <c r="H2769" s="7">
        <f>VALUE(IF(data_to_clean[[#This Row],[multiplicity]]="Million",_xlfn.CONCAT(SUBSTITUTE(data_to_clean[[#This Row],[number]],".",""),"00000"),_xlfn.CONCAT(SUBSTITUTE(data_to_clean[[#This Row],[number]],".",""),"00000000")))</f>
        <v>5300000</v>
      </c>
      <c r="I2769" t="s">
        <v>10160</v>
      </c>
      <c r="J2769">
        <f>ROUND(VALUE(SUBSTITUTE(data_to_clean[[#This Row],[growth_%]],".",",")),0)</f>
        <v>138</v>
      </c>
      <c r="K2769" t="s">
        <v>257</v>
      </c>
      <c r="L2769">
        <v>18</v>
      </c>
      <c r="M2769">
        <v>12</v>
      </c>
      <c r="N2769">
        <v>2012</v>
      </c>
      <c r="O2769">
        <v>4</v>
      </c>
      <c r="P2769" t="s">
        <v>6196</v>
      </c>
      <c r="Q2769" t="b">
        <f>AND(ISNUMBER(data_to_clean[[#This Row],[revenue_formatted]]),ISNUMBER(data_to_clean[[#This Row],[growth_formatted_%]]),ISNUMBER(data_to_clean[[#This Row],[workers]]),ISNUMBER(data_to_clean[[#This Row],[previous_workers]]),ISNUMBER(data_to_clean[[#This Row],[founded]]),ISNUMBER(data_to_clean[[#This Row],[yrs_on_list]]))</f>
        <v>1</v>
      </c>
    </row>
    <row r="2770" spans="1:17" x14ac:dyDescent="0.25">
      <c r="A2770">
        <v>2760</v>
      </c>
      <c r="B2770" t="s">
        <v>10161</v>
      </c>
      <c r="C2770" t="s">
        <v>80</v>
      </c>
      <c r="D2770" t="str">
        <f>VLOOKUP(data_to_clean[[#This Row],[state]],abbreviation_table[],2,FALSE)</f>
        <v>California</v>
      </c>
      <c r="E2770" t="s">
        <v>4884</v>
      </c>
      <c r="F2770" t="str">
        <f>TRIM(LEFT(data_to_clean[[#This Row],[revenue]],FIND(" ",data_to_clean[[#This Row],[revenue]])))</f>
        <v>24.8</v>
      </c>
      <c r="G2770" t="str">
        <f>RIGHT(data_to_clean[[#This Row],[revenue]],LEN(data_to_clean[[#This Row],[revenue]])-FIND(" ",data_to_clean[[#This Row],[revenue]]))</f>
        <v>Million</v>
      </c>
      <c r="H2770" s="7">
        <f>VALUE(IF(data_to_clean[[#This Row],[multiplicity]]="Million",_xlfn.CONCAT(SUBSTITUTE(data_to_clean[[#This Row],[number]],".",""),"00000"),_xlfn.CONCAT(SUBSTITUTE(data_to_clean[[#This Row],[number]],".",""),"00000000")))</f>
        <v>24800000</v>
      </c>
      <c r="I2770" t="s">
        <v>10163</v>
      </c>
      <c r="J2770">
        <f>ROUND(VALUE(SUBSTITUTE(data_to_clean[[#This Row],[growth_%]],".",",")),0)</f>
        <v>137</v>
      </c>
      <c r="K2770" t="s">
        <v>308</v>
      </c>
      <c r="L2770">
        <v>130</v>
      </c>
      <c r="M2770">
        <v>33</v>
      </c>
      <c r="N2770">
        <v>2003</v>
      </c>
      <c r="O2770">
        <v>4</v>
      </c>
      <c r="P2770" t="s">
        <v>4129</v>
      </c>
      <c r="Q2770" t="b">
        <f>AND(ISNUMBER(data_to_clean[[#This Row],[revenue_formatted]]),ISNUMBER(data_to_clean[[#This Row],[growth_formatted_%]]),ISNUMBER(data_to_clean[[#This Row],[workers]]),ISNUMBER(data_to_clean[[#This Row],[previous_workers]]),ISNUMBER(data_to_clean[[#This Row],[founded]]),ISNUMBER(data_to_clean[[#This Row],[yrs_on_list]]))</f>
        <v>1</v>
      </c>
    </row>
    <row r="2771" spans="1:17" x14ac:dyDescent="0.25">
      <c r="A2771">
        <v>2761</v>
      </c>
      <c r="B2771" t="s">
        <v>10164</v>
      </c>
      <c r="C2771" t="s">
        <v>80</v>
      </c>
      <c r="D2771" t="str">
        <f>VLOOKUP(data_to_clean[[#This Row],[state]],abbreviation_table[],2,FALSE)</f>
        <v>California</v>
      </c>
      <c r="E2771" t="s">
        <v>2013</v>
      </c>
      <c r="F2771" t="str">
        <f>TRIM(LEFT(data_to_clean[[#This Row],[revenue]],FIND(" ",data_to_clean[[#This Row],[revenue]])))</f>
        <v>7.5</v>
      </c>
      <c r="G2771" t="str">
        <f>RIGHT(data_to_clean[[#This Row],[revenue]],LEN(data_to_clean[[#This Row],[revenue]])-FIND(" ",data_to_clean[[#This Row],[revenue]]))</f>
        <v>Million</v>
      </c>
      <c r="H2771" s="7">
        <f>VALUE(IF(data_to_clean[[#This Row],[multiplicity]]="Million",_xlfn.CONCAT(SUBSTITUTE(data_to_clean[[#This Row],[number]],".",""),"00000"),_xlfn.CONCAT(SUBSTITUTE(data_to_clean[[#This Row],[number]],".",""),"00000000")))</f>
        <v>7500000</v>
      </c>
      <c r="I2771" t="s">
        <v>10166</v>
      </c>
      <c r="J2771">
        <f>ROUND(VALUE(SUBSTITUTE(data_to_clean[[#This Row],[growth_%]],".",",")),0)</f>
        <v>137</v>
      </c>
      <c r="K2771" t="s">
        <v>308</v>
      </c>
      <c r="L2771">
        <v>120</v>
      </c>
      <c r="M2771">
        <v>70</v>
      </c>
      <c r="N2771">
        <v>2012</v>
      </c>
      <c r="O2771">
        <v>1</v>
      </c>
      <c r="P2771" t="s">
        <v>10167</v>
      </c>
      <c r="Q2771" t="b">
        <f>AND(ISNUMBER(data_to_clean[[#This Row],[revenue_formatted]]),ISNUMBER(data_to_clean[[#This Row],[growth_formatted_%]]),ISNUMBER(data_to_clean[[#This Row],[workers]]),ISNUMBER(data_to_clean[[#This Row],[previous_workers]]),ISNUMBER(data_to_clean[[#This Row],[founded]]),ISNUMBER(data_to_clean[[#This Row],[yrs_on_list]]))</f>
        <v>1</v>
      </c>
    </row>
    <row r="2772" spans="1:17" x14ac:dyDescent="0.25">
      <c r="A2772">
        <v>2762</v>
      </c>
      <c r="B2772" t="s">
        <v>10168</v>
      </c>
      <c r="C2772" t="s">
        <v>66</v>
      </c>
      <c r="D2772" t="str">
        <f>VLOOKUP(data_to_clean[[#This Row],[state]],abbreviation_table[],2,FALSE)</f>
        <v>Virginia</v>
      </c>
      <c r="E2772" t="s">
        <v>943</v>
      </c>
      <c r="F2772" t="str">
        <f>TRIM(LEFT(data_to_clean[[#This Row],[revenue]],FIND(" ",data_to_clean[[#This Row],[revenue]])))</f>
        <v>24.7</v>
      </c>
      <c r="G2772" t="str">
        <f>RIGHT(data_to_clean[[#This Row],[revenue]],LEN(data_to_clean[[#This Row],[revenue]])-FIND(" ",data_to_clean[[#This Row],[revenue]]))</f>
        <v>Million</v>
      </c>
      <c r="H2772" s="7">
        <f>VALUE(IF(data_to_clean[[#This Row],[multiplicity]]="Million",_xlfn.CONCAT(SUBSTITUTE(data_to_clean[[#This Row],[number]],".",""),"00000"),_xlfn.CONCAT(SUBSTITUTE(data_to_clean[[#This Row],[number]],".",""),"00000000")))</f>
        <v>24700000</v>
      </c>
      <c r="I2772" t="s">
        <v>10170</v>
      </c>
      <c r="J2772">
        <f>ROUND(VALUE(SUBSTITUTE(data_to_clean[[#This Row],[growth_%]],".",",")),0)</f>
        <v>137</v>
      </c>
      <c r="K2772" t="s">
        <v>181</v>
      </c>
      <c r="L2772">
        <v>112</v>
      </c>
      <c r="M2772">
        <v>72</v>
      </c>
      <c r="N2772">
        <v>1996</v>
      </c>
      <c r="O2772">
        <v>1</v>
      </c>
      <c r="P2772" t="s">
        <v>396</v>
      </c>
      <c r="Q2772" t="b">
        <f>AND(ISNUMBER(data_to_clean[[#This Row],[revenue_formatted]]),ISNUMBER(data_to_clean[[#This Row],[growth_formatted_%]]),ISNUMBER(data_to_clean[[#This Row],[workers]]),ISNUMBER(data_to_clean[[#This Row],[previous_workers]]),ISNUMBER(data_to_clean[[#This Row],[founded]]),ISNUMBER(data_to_clean[[#This Row],[yrs_on_list]]))</f>
        <v>1</v>
      </c>
    </row>
    <row r="2773" spans="1:17" x14ac:dyDescent="0.25">
      <c r="A2773">
        <v>2763</v>
      </c>
      <c r="B2773" t="s">
        <v>10171</v>
      </c>
      <c r="C2773" t="s">
        <v>98</v>
      </c>
      <c r="D2773" t="str">
        <f>VLOOKUP(data_to_clean[[#This Row],[state]],abbreviation_table[],2,FALSE)</f>
        <v>Washington</v>
      </c>
      <c r="E2773" t="s">
        <v>1282</v>
      </c>
      <c r="F2773" t="str">
        <f>TRIM(LEFT(data_to_clean[[#This Row],[revenue]],FIND(" ",data_to_clean[[#This Row],[revenue]])))</f>
        <v>14</v>
      </c>
      <c r="G2773" t="str">
        <f>RIGHT(data_to_clean[[#This Row],[revenue]],LEN(data_to_clean[[#This Row],[revenue]])-FIND(" ",data_to_clean[[#This Row],[revenue]]))</f>
        <v>Million</v>
      </c>
      <c r="H2773" s="7">
        <f>VALUE(IF(data_to_clean[[#This Row],[multiplicity]]="Million",_xlfn.CONCAT(SUBSTITUTE(data_to_clean[[#This Row],[number]],".",""),"00000"),_xlfn.CONCAT(SUBSTITUTE(data_to_clean[[#This Row],[number]],".",""),"00000000")))</f>
        <v>1400000</v>
      </c>
      <c r="I2773" t="s">
        <v>10173</v>
      </c>
      <c r="J2773">
        <f>ROUND(VALUE(SUBSTITUTE(data_to_clean[[#This Row],[growth_%]],".",",")),0)</f>
        <v>137</v>
      </c>
      <c r="K2773" t="s">
        <v>55</v>
      </c>
      <c r="L2773">
        <v>105</v>
      </c>
      <c r="M2773">
        <v>62</v>
      </c>
      <c r="N2773">
        <v>2011</v>
      </c>
      <c r="O2773">
        <v>5</v>
      </c>
      <c r="P2773" t="s">
        <v>10174</v>
      </c>
      <c r="Q2773" t="b">
        <f>AND(ISNUMBER(data_to_clean[[#This Row],[revenue_formatted]]),ISNUMBER(data_to_clean[[#This Row],[growth_formatted_%]]),ISNUMBER(data_to_clean[[#This Row],[workers]]),ISNUMBER(data_to_clean[[#This Row],[previous_workers]]),ISNUMBER(data_to_clean[[#This Row],[founded]]),ISNUMBER(data_to_clean[[#This Row],[yrs_on_list]]))</f>
        <v>1</v>
      </c>
    </row>
    <row r="2774" spans="1:17" x14ac:dyDescent="0.25">
      <c r="A2774">
        <v>2764</v>
      </c>
      <c r="B2774" t="s">
        <v>10175</v>
      </c>
      <c r="C2774" t="s">
        <v>223</v>
      </c>
      <c r="D2774" t="str">
        <f>VLOOKUP(data_to_clean[[#This Row],[state]],abbreviation_table[],2,FALSE)</f>
        <v>Wisconsin</v>
      </c>
      <c r="E2774" t="s">
        <v>8301</v>
      </c>
      <c r="F2774" t="str">
        <f>TRIM(LEFT(data_to_clean[[#This Row],[revenue]],FIND(" ",data_to_clean[[#This Row],[revenue]])))</f>
        <v>42.3</v>
      </c>
      <c r="G2774" t="str">
        <f>RIGHT(data_to_clean[[#This Row],[revenue]],LEN(data_to_clean[[#This Row],[revenue]])-FIND(" ",data_to_clean[[#This Row],[revenue]]))</f>
        <v>Million</v>
      </c>
      <c r="H2774" s="7">
        <f>VALUE(IF(data_to_clean[[#This Row],[multiplicity]]="Million",_xlfn.CONCAT(SUBSTITUTE(data_to_clean[[#This Row],[number]],".",""),"00000"),_xlfn.CONCAT(SUBSTITUTE(data_to_clean[[#This Row],[number]],".",""),"00000000")))</f>
        <v>42300000</v>
      </c>
      <c r="I2774" t="s">
        <v>10177</v>
      </c>
      <c r="J2774">
        <f>ROUND(VALUE(SUBSTITUTE(data_to_clean[[#This Row],[growth_%]],".",",")),0)</f>
        <v>137</v>
      </c>
      <c r="K2774" t="s">
        <v>233</v>
      </c>
      <c r="L2774">
        <v>200</v>
      </c>
      <c r="M2774">
        <v>60</v>
      </c>
      <c r="N2774">
        <v>2009</v>
      </c>
      <c r="O2774">
        <v>3</v>
      </c>
      <c r="P2774" t="s">
        <v>10178</v>
      </c>
      <c r="Q2774" t="b">
        <f>AND(ISNUMBER(data_to_clean[[#This Row],[revenue_formatted]]),ISNUMBER(data_to_clean[[#This Row],[growth_formatted_%]]),ISNUMBER(data_to_clean[[#This Row],[workers]]),ISNUMBER(data_to_clean[[#This Row],[previous_workers]]),ISNUMBER(data_to_clean[[#This Row],[founded]]),ISNUMBER(data_to_clean[[#This Row],[yrs_on_list]]))</f>
        <v>1</v>
      </c>
    </row>
    <row r="2775" spans="1:17" x14ac:dyDescent="0.25">
      <c r="A2775">
        <v>2765</v>
      </c>
      <c r="B2775" t="s">
        <v>10179</v>
      </c>
      <c r="C2775" t="s">
        <v>105</v>
      </c>
      <c r="D2775" t="str">
        <f>VLOOKUP(data_to_clean[[#This Row],[state]],abbreviation_table[],2,FALSE)</f>
        <v>New York</v>
      </c>
      <c r="E2775" t="s">
        <v>416</v>
      </c>
      <c r="F2775" t="str">
        <f>TRIM(LEFT(data_to_clean[[#This Row],[revenue]],FIND(" ",data_to_clean[[#This Row],[revenue]])))</f>
        <v>4.7</v>
      </c>
      <c r="G2775" t="str">
        <f>RIGHT(data_to_clean[[#This Row],[revenue]],LEN(data_to_clean[[#This Row],[revenue]])-FIND(" ",data_to_clean[[#This Row],[revenue]]))</f>
        <v>Million</v>
      </c>
      <c r="H2775" s="7">
        <f>VALUE(IF(data_to_clean[[#This Row],[multiplicity]]="Million",_xlfn.CONCAT(SUBSTITUTE(data_to_clean[[#This Row],[number]],".",""),"00000"),_xlfn.CONCAT(SUBSTITUTE(data_to_clean[[#This Row],[number]],".",""),"00000000")))</f>
        <v>4700000</v>
      </c>
      <c r="I2775" t="s">
        <v>10181</v>
      </c>
      <c r="J2775">
        <f>ROUND(VALUE(SUBSTITUTE(data_to_clean[[#This Row],[growth_%]],".",",")),0)</f>
        <v>137</v>
      </c>
      <c r="K2775" t="s">
        <v>18</v>
      </c>
      <c r="L2775">
        <v>45</v>
      </c>
      <c r="M2775">
        <v>15</v>
      </c>
      <c r="N2775">
        <v>2013</v>
      </c>
      <c r="O2775">
        <v>1</v>
      </c>
      <c r="P2775" t="s">
        <v>108</v>
      </c>
      <c r="Q2775" t="b">
        <f>AND(ISNUMBER(data_to_clean[[#This Row],[revenue_formatted]]),ISNUMBER(data_to_clean[[#This Row],[growth_formatted_%]]),ISNUMBER(data_to_clean[[#This Row],[workers]]),ISNUMBER(data_to_clean[[#This Row],[previous_workers]]),ISNUMBER(data_to_clean[[#This Row],[founded]]),ISNUMBER(data_to_clean[[#This Row],[yrs_on_list]]))</f>
        <v>1</v>
      </c>
    </row>
    <row r="2776" spans="1:17" x14ac:dyDescent="0.25">
      <c r="A2776">
        <v>2766</v>
      </c>
      <c r="B2776" t="s">
        <v>10182</v>
      </c>
      <c r="C2776" t="s">
        <v>7646</v>
      </c>
      <c r="D2776" t="str">
        <f>VLOOKUP(data_to_clean[[#This Row],[state]],abbreviation_table[],2,FALSE)</f>
        <v>Hawaii</v>
      </c>
      <c r="E2776" t="s">
        <v>1227</v>
      </c>
      <c r="F2776" t="str">
        <f>TRIM(LEFT(data_to_clean[[#This Row],[revenue]],FIND(" ",data_to_clean[[#This Row],[revenue]])))</f>
        <v>4.2</v>
      </c>
      <c r="G2776" t="str">
        <f>RIGHT(data_to_clean[[#This Row],[revenue]],LEN(data_to_clean[[#This Row],[revenue]])-FIND(" ",data_to_clean[[#This Row],[revenue]]))</f>
        <v>Million</v>
      </c>
      <c r="H2776" s="7">
        <f>VALUE(IF(data_to_clean[[#This Row],[multiplicity]]="Million",_xlfn.CONCAT(SUBSTITUTE(data_to_clean[[#This Row],[number]],".",""),"00000"),_xlfn.CONCAT(SUBSTITUTE(data_to_clean[[#This Row],[number]],".",""),"00000000")))</f>
        <v>4200000</v>
      </c>
      <c r="I2776" t="s">
        <v>10184</v>
      </c>
      <c r="J2776">
        <f>ROUND(VALUE(SUBSTITUTE(data_to_clean[[#This Row],[growth_%]],".",",")),0)</f>
        <v>137</v>
      </c>
      <c r="K2776" t="s">
        <v>271</v>
      </c>
      <c r="L2776">
        <v>9</v>
      </c>
      <c r="M2776">
        <v>5</v>
      </c>
      <c r="N2776">
        <v>2011</v>
      </c>
      <c r="O2776">
        <v>1</v>
      </c>
      <c r="P2776" t="s">
        <v>7648</v>
      </c>
      <c r="Q2776" t="b">
        <f>AND(ISNUMBER(data_to_clean[[#This Row],[revenue_formatted]]),ISNUMBER(data_to_clean[[#This Row],[growth_formatted_%]]),ISNUMBER(data_to_clean[[#This Row],[workers]]),ISNUMBER(data_to_clean[[#This Row],[previous_workers]]),ISNUMBER(data_to_clean[[#This Row],[founded]]),ISNUMBER(data_to_clean[[#This Row],[yrs_on_list]]))</f>
        <v>1</v>
      </c>
    </row>
    <row r="2777" spans="1:17" x14ac:dyDescent="0.25">
      <c r="A2777">
        <v>2767</v>
      </c>
      <c r="B2777" t="s">
        <v>10185</v>
      </c>
      <c r="C2777" t="s">
        <v>59</v>
      </c>
      <c r="D2777" t="str">
        <f>VLOOKUP(data_to_clean[[#This Row],[state]],abbreviation_table[],2,FALSE)</f>
        <v>New Jersey</v>
      </c>
      <c r="E2777" t="s">
        <v>1106</v>
      </c>
      <c r="F2777" t="str">
        <f>TRIM(LEFT(data_to_clean[[#This Row],[revenue]],FIND(" ",data_to_clean[[#This Row],[revenue]])))</f>
        <v>2.9</v>
      </c>
      <c r="G2777" t="str">
        <f>RIGHT(data_to_clean[[#This Row],[revenue]],LEN(data_to_clean[[#This Row],[revenue]])-FIND(" ",data_to_clean[[#This Row],[revenue]]))</f>
        <v>Million</v>
      </c>
      <c r="H2777" s="7">
        <f>VALUE(IF(data_to_clean[[#This Row],[multiplicity]]="Million",_xlfn.CONCAT(SUBSTITUTE(data_to_clean[[#This Row],[number]],".",""),"00000"),_xlfn.CONCAT(SUBSTITUTE(data_to_clean[[#This Row],[number]],".",""),"00000000")))</f>
        <v>2900000</v>
      </c>
      <c r="I2777" t="s">
        <v>10187</v>
      </c>
      <c r="J2777">
        <f>ROUND(VALUE(SUBSTITUTE(data_to_clean[[#This Row],[growth_%]],".",",")),0)</f>
        <v>137</v>
      </c>
      <c r="K2777" t="s">
        <v>336</v>
      </c>
      <c r="L2777">
        <v>17</v>
      </c>
      <c r="M2777">
        <v>10</v>
      </c>
      <c r="N2777">
        <v>2010</v>
      </c>
      <c r="O2777">
        <v>1</v>
      </c>
      <c r="P2777" t="s">
        <v>10188</v>
      </c>
      <c r="Q2777" t="b">
        <f>AND(ISNUMBER(data_to_clean[[#This Row],[revenue_formatted]]),ISNUMBER(data_to_clean[[#This Row],[growth_formatted_%]]),ISNUMBER(data_to_clean[[#This Row],[workers]]),ISNUMBER(data_to_clean[[#This Row],[previous_workers]]),ISNUMBER(data_to_clean[[#This Row],[founded]]),ISNUMBER(data_to_clean[[#This Row],[yrs_on_list]]))</f>
        <v>1</v>
      </c>
    </row>
    <row r="2778" spans="1:17" x14ac:dyDescent="0.25">
      <c r="A2778">
        <v>2768</v>
      </c>
      <c r="B2778" t="s">
        <v>10189</v>
      </c>
      <c r="C2778" t="s">
        <v>52</v>
      </c>
      <c r="D2778" t="str">
        <f>VLOOKUP(data_to_clean[[#This Row],[state]],abbreviation_table[],2,FALSE)</f>
        <v>Florida</v>
      </c>
      <c r="E2778" t="s">
        <v>871</v>
      </c>
      <c r="F2778" t="str">
        <f>TRIM(LEFT(data_to_clean[[#This Row],[revenue]],FIND(" ",data_to_clean[[#This Row],[revenue]])))</f>
        <v>2.6</v>
      </c>
      <c r="G2778" t="str">
        <f>RIGHT(data_to_clean[[#This Row],[revenue]],LEN(data_to_clean[[#This Row],[revenue]])-FIND(" ",data_to_clean[[#This Row],[revenue]]))</f>
        <v>Million</v>
      </c>
      <c r="H2778" s="7">
        <f>VALUE(IF(data_to_clean[[#This Row],[multiplicity]]="Million",_xlfn.CONCAT(SUBSTITUTE(data_to_clean[[#This Row],[number]],".",""),"00000"),_xlfn.CONCAT(SUBSTITUTE(data_to_clean[[#This Row],[number]],".",""),"00000000")))</f>
        <v>2600000</v>
      </c>
      <c r="I2778" t="s">
        <v>10191</v>
      </c>
      <c r="J2778">
        <f>ROUND(VALUE(SUBSTITUTE(data_to_clean[[#This Row],[growth_%]],".",",")),0)</f>
        <v>137</v>
      </c>
      <c r="K2778" t="s">
        <v>336</v>
      </c>
      <c r="L2778">
        <v>10</v>
      </c>
      <c r="M2778">
        <v>4</v>
      </c>
      <c r="N2778">
        <v>2008</v>
      </c>
      <c r="O2778">
        <v>1</v>
      </c>
      <c r="P2778" t="s">
        <v>8555</v>
      </c>
      <c r="Q2778" t="b">
        <f>AND(ISNUMBER(data_to_clean[[#This Row],[revenue_formatted]]),ISNUMBER(data_to_clean[[#This Row],[growth_formatted_%]]),ISNUMBER(data_to_clean[[#This Row],[workers]]),ISNUMBER(data_to_clean[[#This Row],[previous_workers]]),ISNUMBER(data_to_clean[[#This Row],[founded]]),ISNUMBER(data_to_clean[[#This Row],[yrs_on_list]]))</f>
        <v>1</v>
      </c>
    </row>
    <row r="2779" spans="1:17" x14ac:dyDescent="0.25">
      <c r="A2779">
        <v>2769</v>
      </c>
      <c r="B2779" t="s">
        <v>10192</v>
      </c>
      <c r="C2779" t="s">
        <v>215</v>
      </c>
      <c r="D2779" t="str">
        <f>VLOOKUP(data_to_clean[[#This Row],[state]],abbreviation_table[],2,FALSE)</f>
        <v>North Carolina</v>
      </c>
      <c r="E2779" t="s">
        <v>3148</v>
      </c>
      <c r="F2779" t="str">
        <f>TRIM(LEFT(data_to_clean[[#This Row],[revenue]],FIND(" ",data_to_clean[[#This Row],[revenue]])))</f>
        <v>19.4</v>
      </c>
      <c r="G2779" t="str">
        <f>RIGHT(data_to_clean[[#This Row],[revenue]],LEN(data_to_clean[[#This Row],[revenue]])-FIND(" ",data_to_clean[[#This Row],[revenue]]))</f>
        <v>Million</v>
      </c>
      <c r="H2779" s="7">
        <f>VALUE(IF(data_to_clean[[#This Row],[multiplicity]]="Million",_xlfn.CONCAT(SUBSTITUTE(data_to_clean[[#This Row],[number]],".",""),"00000"),_xlfn.CONCAT(SUBSTITUTE(data_to_clean[[#This Row],[number]],".",""),"00000000")))</f>
        <v>19400000</v>
      </c>
      <c r="I2779" t="s">
        <v>10194</v>
      </c>
      <c r="J2779">
        <f>ROUND(VALUE(SUBSTITUTE(data_to_clean[[#This Row],[growth_%]],".",",")),0)</f>
        <v>137</v>
      </c>
      <c r="K2779" t="s">
        <v>149</v>
      </c>
      <c r="L2779">
        <v>13</v>
      </c>
      <c r="M2779">
        <v>5</v>
      </c>
      <c r="N2779">
        <v>2008</v>
      </c>
      <c r="O2779">
        <v>1</v>
      </c>
      <c r="P2779" t="s">
        <v>3467</v>
      </c>
      <c r="Q2779" t="b">
        <f>AND(ISNUMBER(data_to_clean[[#This Row],[revenue_formatted]]),ISNUMBER(data_to_clean[[#This Row],[growth_formatted_%]]),ISNUMBER(data_to_clean[[#This Row],[workers]]),ISNUMBER(data_to_clean[[#This Row],[previous_workers]]),ISNUMBER(data_to_clean[[#This Row],[founded]]),ISNUMBER(data_to_clean[[#This Row],[yrs_on_list]]))</f>
        <v>1</v>
      </c>
    </row>
    <row r="2780" spans="1:17" x14ac:dyDescent="0.25">
      <c r="A2780">
        <v>2770</v>
      </c>
      <c r="B2780" t="s">
        <v>10195</v>
      </c>
      <c r="C2780" t="s">
        <v>294</v>
      </c>
      <c r="D2780" t="str">
        <f>VLOOKUP(data_to_clean[[#This Row],[state]],abbreviation_table[],2,FALSE)</f>
        <v>Minnesota</v>
      </c>
      <c r="E2780" t="s">
        <v>765</v>
      </c>
      <c r="F2780" t="str">
        <f>TRIM(LEFT(data_to_clean[[#This Row],[revenue]],FIND(" ",data_to_clean[[#This Row],[revenue]])))</f>
        <v>5.5</v>
      </c>
      <c r="G2780" t="str">
        <f>RIGHT(data_to_clean[[#This Row],[revenue]],LEN(data_to_clean[[#This Row],[revenue]])-FIND(" ",data_to_clean[[#This Row],[revenue]]))</f>
        <v>Million</v>
      </c>
      <c r="H2780" s="7">
        <f>VALUE(IF(data_to_clean[[#This Row],[multiplicity]]="Million",_xlfn.CONCAT(SUBSTITUTE(data_to_clean[[#This Row],[number]],".",""),"00000"),_xlfn.CONCAT(SUBSTITUTE(data_to_clean[[#This Row],[number]],".",""),"00000000")))</f>
        <v>5500000</v>
      </c>
      <c r="I2780" t="s">
        <v>10197</v>
      </c>
      <c r="J2780">
        <f>ROUND(VALUE(SUBSTITUTE(data_to_clean[[#This Row],[growth_%]],".",",")),0)</f>
        <v>137</v>
      </c>
      <c r="K2780" t="s">
        <v>233</v>
      </c>
      <c r="L2780">
        <v>10</v>
      </c>
      <c r="M2780">
        <v>3</v>
      </c>
      <c r="N2780">
        <v>2011</v>
      </c>
      <c r="O2780">
        <v>1</v>
      </c>
      <c r="P2780" t="s">
        <v>298</v>
      </c>
      <c r="Q2780" t="b">
        <f>AND(ISNUMBER(data_to_clean[[#This Row],[revenue_formatted]]),ISNUMBER(data_to_clean[[#This Row],[growth_formatted_%]]),ISNUMBER(data_to_clean[[#This Row],[workers]]),ISNUMBER(data_to_clean[[#This Row],[previous_workers]]),ISNUMBER(data_to_clean[[#This Row],[founded]]),ISNUMBER(data_to_clean[[#This Row],[yrs_on_list]]))</f>
        <v>1</v>
      </c>
    </row>
    <row r="2781" spans="1:17" x14ac:dyDescent="0.25">
      <c r="A2781">
        <v>2771</v>
      </c>
      <c r="B2781" t="s">
        <v>10198</v>
      </c>
      <c r="C2781" t="s">
        <v>105</v>
      </c>
      <c r="D2781" t="str">
        <f>VLOOKUP(data_to_clean[[#This Row],[state]],abbreviation_table[],2,FALSE)</f>
        <v>New York</v>
      </c>
      <c r="E2781" t="s">
        <v>269</v>
      </c>
      <c r="F2781" t="str">
        <f>TRIM(LEFT(data_to_clean[[#This Row],[revenue]],FIND(" ",data_to_clean[[#This Row],[revenue]])))</f>
        <v>7</v>
      </c>
      <c r="G2781" t="str">
        <f>RIGHT(data_to_clean[[#This Row],[revenue]],LEN(data_to_clean[[#This Row],[revenue]])-FIND(" ",data_to_clean[[#This Row],[revenue]]))</f>
        <v>Million</v>
      </c>
      <c r="H2781" s="7">
        <f>VALUE(IF(data_to_clean[[#This Row],[multiplicity]]="Million",_xlfn.CONCAT(SUBSTITUTE(data_to_clean[[#This Row],[number]],".",""),"00000"),_xlfn.CONCAT(SUBSTITUTE(data_to_clean[[#This Row],[number]],".",""),"00000000")))</f>
        <v>700000</v>
      </c>
      <c r="I2781" t="s">
        <v>10200</v>
      </c>
      <c r="J2781">
        <f>ROUND(VALUE(SUBSTITUTE(data_to_clean[[#This Row],[growth_%]],".",",")),0)</f>
        <v>137</v>
      </c>
      <c r="K2781" t="s">
        <v>336</v>
      </c>
      <c r="L2781">
        <v>21</v>
      </c>
      <c r="M2781">
        <v>14</v>
      </c>
      <c r="N2781">
        <v>2013</v>
      </c>
      <c r="O2781">
        <v>2</v>
      </c>
      <c r="P2781" t="s">
        <v>108</v>
      </c>
      <c r="Q2781" t="b">
        <f>AND(ISNUMBER(data_to_clean[[#This Row],[revenue_formatted]]),ISNUMBER(data_to_clean[[#This Row],[growth_formatted_%]]),ISNUMBER(data_to_clean[[#This Row],[workers]]),ISNUMBER(data_to_clean[[#This Row],[previous_workers]]),ISNUMBER(data_to_clean[[#This Row],[founded]]),ISNUMBER(data_to_clean[[#This Row],[yrs_on_list]]))</f>
        <v>1</v>
      </c>
    </row>
    <row r="2782" spans="1:17" x14ac:dyDescent="0.25">
      <c r="A2782">
        <v>2772</v>
      </c>
      <c r="B2782" t="s">
        <v>10201</v>
      </c>
      <c r="C2782" t="s">
        <v>105</v>
      </c>
      <c r="D2782" t="str">
        <f>VLOOKUP(data_to_clean[[#This Row],[state]],abbreviation_table[],2,FALSE)</f>
        <v>New York</v>
      </c>
      <c r="E2782" t="s">
        <v>342</v>
      </c>
      <c r="F2782" t="str">
        <f>TRIM(LEFT(data_to_clean[[#This Row],[revenue]],FIND(" ",data_to_clean[[#This Row],[revenue]])))</f>
        <v>8</v>
      </c>
      <c r="G2782" t="str">
        <f>RIGHT(data_to_clean[[#This Row],[revenue]],LEN(data_to_clean[[#This Row],[revenue]])-FIND(" ",data_to_clean[[#This Row],[revenue]]))</f>
        <v>Million</v>
      </c>
      <c r="H2782" s="7">
        <f>VALUE(IF(data_to_clean[[#This Row],[multiplicity]]="Million",_xlfn.CONCAT(SUBSTITUTE(data_to_clean[[#This Row],[number]],".",""),"00000"),_xlfn.CONCAT(SUBSTITUTE(data_to_clean[[#This Row],[number]],".",""),"00000000")))</f>
        <v>800000</v>
      </c>
      <c r="I2782" t="s">
        <v>10203</v>
      </c>
      <c r="J2782">
        <f>ROUND(VALUE(SUBSTITUTE(data_to_clean[[#This Row],[growth_%]],".",",")),0)</f>
        <v>137</v>
      </c>
      <c r="K2782" t="s">
        <v>181</v>
      </c>
      <c r="L2782">
        <v>43</v>
      </c>
      <c r="M2782">
        <v>25</v>
      </c>
      <c r="N2782">
        <v>2006</v>
      </c>
      <c r="O2782">
        <v>8</v>
      </c>
      <c r="P2782" t="s">
        <v>10204</v>
      </c>
      <c r="Q2782" t="b">
        <f>AND(ISNUMBER(data_to_clean[[#This Row],[revenue_formatted]]),ISNUMBER(data_to_clean[[#This Row],[growth_formatted_%]]),ISNUMBER(data_to_clean[[#This Row],[workers]]),ISNUMBER(data_to_clean[[#This Row],[previous_workers]]),ISNUMBER(data_to_clean[[#This Row],[founded]]),ISNUMBER(data_to_clean[[#This Row],[yrs_on_list]]))</f>
        <v>1</v>
      </c>
    </row>
    <row r="2783" spans="1:17" x14ac:dyDescent="0.25">
      <c r="A2783">
        <v>2773</v>
      </c>
      <c r="B2783" t="s">
        <v>10205</v>
      </c>
      <c r="C2783" t="s">
        <v>86</v>
      </c>
      <c r="D2783" t="str">
        <f>VLOOKUP(data_to_clean[[#This Row],[state]],abbreviation_table[],2,FALSE)</f>
        <v>Colorado</v>
      </c>
      <c r="E2783" t="s">
        <v>2763</v>
      </c>
      <c r="F2783" t="str">
        <f>TRIM(LEFT(data_to_clean[[#This Row],[revenue]],FIND(" ",data_to_clean[[#This Row],[revenue]])))</f>
        <v>12.1</v>
      </c>
      <c r="G2783" t="str">
        <f>RIGHT(data_to_clean[[#This Row],[revenue]],LEN(data_to_clean[[#This Row],[revenue]])-FIND(" ",data_to_clean[[#This Row],[revenue]]))</f>
        <v>Million</v>
      </c>
      <c r="H2783" s="7">
        <f>VALUE(IF(data_to_clean[[#This Row],[multiplicity]]="Million",_xlfn.CONCAT(SUBSTITUTE(data_to_clean[[#This Row],[number]],".",""),"00000"),_xlfn.CONCAT(SUBSTITUTE(data_to_clean[[#This Row],[number]],".",""),"00000000")))</f>
        <v>12100000</v>
      </c>
      <c r="I2783" t="s">
        <v>10207</v>
      </c>
      <c r="J2783">
        <f>ROUND(VALUE(SUBSTITUTE(data_to_clean[[#This Row],[growth_%]],".",",")),0)</f>
        <v>137</v>
      </c>
      <c r="K2783" t="s">
        <v>181</v>
      </c>
      <c r="L2783">
        <v>88</v>
      </c>
      <c r="M2783">
        <v>65</v>
      </c>
      <c r="N2783">
        <v>2000</v>
      </c>
      <c r="O2783">
        <v>6</v>
      </c>
      <c r="P2783" t="s">
        <v>2861</v>
      </c>
      <c r="Q2783" t="b">
        <f>AND(ISNUMBER(data_to_clean[[#This Row],[revenue_formatted]]),ISNUMBER(data_to_clean[[#This Row],[growth_formatted_%]]),ISNUMBER(data_to_clean[[#This Row],[workers]]),ISNUMBER(data_to_clean[[#This Row],[previous_workers]]),ISNUMBER(data_to_clean[[#This Row],[founded]]),ISNUMBER(data_to_clean[[#This Row],[yrs_on_list]]))</f>
        <v>1</v>
      </c>
    </row>
    <row r="2784" spans="1:17" x14ac:dyDescent="0.25">
      <c r="A2784">
        <v>2774</v>
      </c>
      <c r="B2784" t="s">
        <v>10208</v>
      </c>
      <c r="C2784" t="s">
        <v>243</v>
      </c>
      <c r="D2784" t="str">
        <f>VLOOKUP(data_to_clean[[#This Row],[state]],abbreviation_table[],2,FALSE)</f>
        <v>Maryland</v>
      </c>
      <c r="E2784" t="s">
        <v>10210</v>
      </c>
      <c r="F2784" t="str">
        <f>TRIM(LEFT(data_to_clean[[#This Row],[revenue]],FIND(" ",data_to_clean[[#This Row],[revenue]])))</f>
        <v>27.1</v>
      </c>
      <c r="G2784" t="str">
        <f>RIGHT(data_to_clean[[#This Row],[revenue]],LEN(data_to_clean[[#This Row],[revenue]])-FIND(" ",data_to_clean[[#This Row],[revenue]]))</f>
        <v>Million</v>
      </c>
      <c r="H2784" s="7">
        <f>VALUE(IF(data_to_clean[[#This Row],[multiplicity]]="Million",_xlfn.CONCAT(SUBSTITUTE(data_to_clean[[#This Row],[number]],".",""),"00000"),_xlfn.CONCAT(SUBSTITUTE(data_to_clean[[#This Row],[number]],".",""),"00000000")))</f>
        <v>27100000</v>
      </c>
      <c r="I2784" t="s">
        <v>10211</v>
      </c>
      <c r="J2784">
        <f>ROUND(VALUE(SUBSTITUTE(data_to_clean[[#This Row],[growth_%]],".",",")),0)</f>
        <v>136</v>
      </c>
      <c r="K2784" t="s">
        <v>181</v>
      </c>
      <c r="L2784">
        <v>16</v>
      </c>
      <c r="M2784">
        <v>10</v>
      </c>
      <c r="N2784">
        <v>2001</v>
      </c>
      <c r="O2784">
        <v>2</v>
      </c>
      <c r="P2784" t="s">
        <v>968</v>
      </c>
      <c r="Q2784" t="b">
        <f>AND(ISNUMBER(data_to_clean[[#This Row],[revenue_formatted]]),ISNUMBER(data_to_clean[[#This Row],[growth_formatted_%]]),ISNUMBER(data_to_clean[[#This Row],[workers]]),ISNUMBER(data_to_clean[[#This Row],[previous_workers]]),ISNUMBER(data_to_clean[[#This Row],[founded]]),ISNUMBER(data_to_clean[[#This Row],[yrs_on_list]]))</f>
        <v>1</v>
      </c>
    </row>
    <row r="2785" spans="1:17" x14ac:dyDescent="0.25">
      <c r="A2785">
        <v>2775</v>
      </c>
      <c r="B2785" t="s">
        <v>10212</v>
      </c>
      <c r="C2785" t="s">
        <v>30</v>
      </c>
      <c r="D2785" t="str">
        <f>VLOOKUP(data_to_clean[[#This Row],[state]],abbreviation_table[],2,FALSE)</f>
        <v>Texas</v>
      </c>
      <c r="E2785" t="s">
        <v>871</v>
      </c>
      <c r="F2785" t="str">
        <f>TRIM(LEFT(data_to_clean[[#This Row],[revenue]],FIND(" ",data_to_clean[[#This Row],[revenue]])))</f>
        <v>2.6</v>
      </c>
      <c r="G2785" t="str">
        <f>RIGHT(data_to_clean[[#This Row],[revenue]],LEN(data_to_clean[[#This Row],[revenue]])-FIND(" ",data_to_clean[[#This Row],[revenue]]))</f>
        <v>Million</v>
      </c>
      <c r="H2785" s="7">
        <f>VALUE(IF(data_to_clean[[#This Row],[multiplicity]]="Million",_xlfn.CONCAT(SUBSTITUTE(data_to_clean[[#This Row],[number]],".",""),"00000"),_xlfn.CONCAT(SUBSTITUTE(data_to_clean[[#This Row],[number]],".",""),"00000000")))</f>
        <v>2600000</v>
      </c>
      <c r="I2785" t="s">
        <v>10214</v>
      </c>
      <c r="J2785">
        <f>ROUND(VALUE(SUBSTITUTE(data_to_clean[[#This Row],[growth_%]],".",",")),0)</f>
        <v>136</v>
      </c>
      <c r="K2785" t="s">
        <v>69</v>
      </c>
      <c r="L2785">
        <v>24</v>
      </c>
      <c r="M2785">
        <v>12</v>
      </c>
      <c r="N2785">
        <v>2003</v>
      </c>
      <c r="O2785">
        <v>1</v>
      </c>
      <c r="P2785" t="s">
        <v>10215</v>
      </c>
      <c r="Q2785" t="b">
        <f>AND(ISNUMBER(data_to_clean[[#This Row],[revenue_formatted]]),ISNUMBER(data_to_clean[[#This Row],[growth_formatted_%]]),ISNUMBER(data_to_clean[[#This Row],[workers]]),ISNUMBER(data_to_clean[[#This Row],[previous_workers]]),ISNUMBER(data_to_clean[[#This Row],[founded]]),ISNUMBER(data_to_clean[[#This Row],[yrs_on_list]]))</f>
        <v>1</v>
      </c>
    </row>
    <row r="2786" spans="1:17" x14ac:dyDescent="0.25">
      <c r="A2786">
        <v>2776</v>
      </c>
      <c r="B2786" t="s">
        <v>10216</v>
      </c>
      <c r="C2786" t="s">
        <v>80</v>
      </c>
      <c r="D2786" t="str">
        <f>VLOOKUP(data_to_clean[[#This Row],[state]],abbreviation_table[],2,FALSE)</f>
        <v>California</v>
      </c>
      <c r="E2786" t="s">
        <v>3175</v>
      </c>
      <c r="F2786" t="str">
        <f>TRIM(LEFT(data_to_clean[[#This Row],[revenue]],FIND(" ",data_to_clean[[#This Row],[revenue]])))</f>
        <v>14.6</v>
      </c>
      <c r="G2786" t="str">
        <f>RIGHT(data_to_clean[[#This Row],[revenue]],LEN(data_to_clean[[#This Row],[revenue]])-FIND(" ",data_to_clean[[#This Row],[revenue]]))</f>
        <v>Million</v>
      </c>
      <c r="H2786" s="7">
        <f>VALUE(IF(data_to_clean[[#This Row],[multiplicity]]="Million",_xlfn.CONCAT(SUBSTITUTE(data_to_clean[[#This Row],[number]],".",""),"00000"),_xlfn.CONCAT(SUBSTITUTE(data_to_clean[[#This Row],[number]],".",""),"00000000")))</f>
        <v>14600000</v>
      </c>
      <c r="I2786" t="s">
        <v>10218</v>
      </c>
      <c r="J2786">
        <f>ROUND(VALUE(SUBSTITUTE(data_to_clean[[#This Row],[growth_%]],".",",")),0)</f>
        <v>136</v>
      </c>
      <c r="K2786" t="s">
        <v>40</v>
      </c>
      <c r="L2786">
        <v>25</v>
      </c>
      <c r="M2786">
        <v>21</v>
      </c>
      <c r="N2786">
        <v>2004</v>
      </c>
      <c r="O2786">
        <v>1</v>
      </c>
      <c r="P2786" t="s">
        <v>696</v>
      </c>
      <c r="Q2786" t="b">
        <f>AND(ISNUMBER(data_to_clean[[#This Row],[revenue_formatted]]),ISNUMBER(data_to_clean[[#This Row],[growth_formatted_%]]),ISNUMBER(data_to_clean[[#This Row],[workers]]),ISNUMBER(data_to_clean[[#This Row],[previous_workers]]),ISNUMBER(data_to_clean[[#This Row],[founded]]),ISNUMBER(data_to_clean[[#This Row],[yrs_on_list]]))</f>
        <v>1</v>
      </c>
    </row>
    <row r="2787" spans="1:17" x14ac:dyDescent="0.25">
      <c r="A2787">
        <v>2777</v>
      </c>
      <c r="B2787" t="s">
        <v>10219</v>
      </c>
      <c r="C2787" t="s">
        <v>98</v>
      </c>
      <c r="D2787" t="str">
        <f>VLOOKUP(data_to_clean[[#This Row],[state]],abbreviation_table[],2,FALSE)</f>
        <v>Washington</v>
      </c>
      <c r="E2787" t="s">
        <v>537</v>
      </c>
      <c r="F2787" t="str">
        <f>TRIM(LEFT(data_to_clean[[#This Row],[revenue]],FIND(" ",data_to_clean[[#This Row],[revenue]])))</f>
        <v>13.7</v>
      </c>
      <c r="G2787" t="str">
        <f>RIGHT(data_to_clean[[#This Row],[revenue]],LEN(data_to_clean[[#This Row],[revenue]])-FIND(" ",data_to_clean[[#This Row],[revenue]]))</f>
        <v>Million</v>
      </c>
      <c r="H2787" s="7">
        <f>VALUE(IF(data_to_clean[[#This Row],[multiplicity]]="Million",_xlfn.CONCAT(SUBSTITUTE(data_to_clean[[#This Row],[number]],".",""),"00000"),_xlfn.CONCAT(SUBSTITUTE(data_to_clean[[#This Row],[number]],".",""),"00000000")))</f>
        <v>13700000</v>
      </c>
      <c r="I2787" t="s">
        <v>10221</v>
      </c>
      <c r="J2787">
        <f>ROUND(VALUE(SUBSTITUTE(data_to_clean[[#This Row],[growth_%]],".",",")),0)</f>
        <v>136</v>
      </c>
      <c r="K2787" t="s">
        <v>107</v>
      </c>
      <c r="L2787">
        <v>33</v>
      </c>
      <c r="M2787">
        <v>14</v>
      </c>
      <c r="N2787">
        <v>2009</v>
      </c>
      <c r="O2787">
        <v>3</v>
      </c>
      <c r="P2787" t="s">
        <v>10222</v>
      </c>
      <c r="Q2787" t="b">
        <f>AND(ISNUMBER(data_to_clean[[#This Row],[revenue_formatted]]),ISNUMBER(data_to_clean[[#This Row],[growth_formatted_%]]),ISNUMBER(data_to_clean[[#This Row],[workers]]),ISNUMBER(data_to_clean[[#This Row],[previous_workers]]),ISNUMBER(data_to_clean[[#This Row],[founded]]),ISNUMBER(data_to_clean[[#This Row],[yrs_on_list]]))</f>
        <v>1</v>
      </c>
    </row>
    <row r="2788" spans="1:17" x14ac:dyDescent="0.25">
      <c r="A2788">
        <v>2778</v>
      </c>
      <c r="B2788" t="s">
        <v>10223</v>
      </c>
      <c r="C2788" t="s">
        <v>119</v>
      </c>
      <c r="D2788" t="str">
        <f>VLOOKUP(data_to_clean[[#This Row],[state]],abbreviation_table[],2,FALSE)</f>
        <v>Georgia</v>
      </c>
      <c r="E2788" t="s">
        <v>10225</v>
      </c>
      <c r="F2788" t="str">
        <f>TRIM(LEFT(data_to_clean[[#This Row],[revenue]],FIND(" ",data_to_clean[[#This Row],[revenue]])))</f>
        <v>188.1</v>
      </c>
      <c r="G2788" t="str">
        <f>RIGHT(data_to_clean[[#This Row],[revenue]],LEN(data_to_clean[[#This Row],[revenue]])-FIND(" ",data_to_clean[[#This Row],[revenue]]))</f>
        <v>Million</v>
      </c>
      <c r="H2788" s="7">
        <f>VALUE(IF(data_to_clean[[#This Row],[multiplicity]]="Million",_xlfn.CONCAT(SUBSTITUTE(data_to_clean[[#This Row],[number]],".",""),"00000"),_xlfn.CONCAT(SUBSTITUTE(data_to_clean[[#This Row],[number]],".",""),"00000000")))</f>
        <v>188100000</v>
      </c>
      <c r="I2788" t="s">
        <v>10226</v>
      </c>
      <c r="J2788">
        <f>ROUND(VALUE(SUBSTITUTE(data_to_clean[[#This Row],[growth_%]],".",",")),0)</f>
        <v>136</v>
      </c>
      <c r="K2788" t="s">
        <v>336</v>
      </c>
      <c r="L2788">
        <v>36</v>
      </c>
      <c r="M2788">
        <v>32</v>
      </c>
      <c r="N2788">
        <v>1996</v>
      </c>
      <c r="O2788">
        <v>7</v>
      </c>
      <c r="P2788" t="s">
        <v>6840</v>
      </c>
      <c r="Q2788" t="b">
        <f>AND(ISNUMBER(data_to_clean[[#This Row],[revenue_formatted]]),ISNUMBER(data_to_clean[[#This Row],[growth_formatted_%]]),ISNUMBER(data_to_clean[[#This Row],[workers]]),ISNUMBER(data_to_clean[[#This Row],[previous_workers]]),ISNUMBER(data_to_clean[[#This Row],[founded]]),ISNUMBER(data_to_clean[[#This Row],[yrs_on_list]]))</f>
        <v>1</v>
      </c>
    </row>
    <row r="2789" spans="1:17" x14ac:dyDescent="0.25">
      <c r="A2789">
        <v>2779</v>
      </c>
      <c r="B2789" t="s">
        <v>10227</v>
      </c>
      <c r="C2789" t="s">
        <v>52</v>
      </c>
      <c r="D2789" t="str">
        <f>VLOOKUP(data_to_clean[[#This Row],[state]],abbreviation_table[],2,FALSE)</f>
        <v>Florida</v>
      </c>
      <c r="E2789" t="s">
        <v>10229</v>
      </c>
      <c r="F2789" t="str">
        <f>TRIM(LEFT(data_to_clean[[#This Row],[revenue]],FIND(" ",data_to_clean[[#This Row],[revenue]])))</f>
        <v>107.9</v>
      </c>
      <c r="G2789" t="str">
        <f>RIGHT(data_to_clean[[#This Row],[revenue]],LEN(data_to_clean[[#This Row],[revenue]])-FIND(" ",data_to_clean[[#This Row],[revenue]]))</f>
        <v>Million</v>
      </c>
      <c r="H2789" s="7">
        <f>VALUE(IF(data_to_clean[[#This Row],[multiplicity]]="Million",_xlfn.CONCAT(SUBSTITUTE(data_to_clean[[#This Row],[number]],".",""),"00000"),_xlfn.CONCAT(SUBSTITUTE(data_to_clean[[#This Row],[number]],".",""),"00000000")))</f>
        <v>107900000</v>
      </c>
      <c r="I2789" t="s">
        <v>10230</v>
      </c>
      <c r="J2789">
        <f>ROUND(VALUE(SUBSTITUTE(data_to_clean[[#This Row],[growth_%]],".",",")),0)</f>
        <v>136</v>
      </c>
      <c r="K2789" t="s">
        <v>55</v>
      </c>
      <c r="L2789">
        <v>940</v>
      </c>
      <c r="M2789">
        <v>562</v>
      </c>
      <c r="N2789">
        <v>2004</v>
      </c>
      <c r="O2789">
        <v>1</v>
      </c>
      <c r="P2789" t="s">
        <v>198</v>
      </c>
      <c r="Q2789" t="b">
        <f>AND(ISNUMBER(data_to_clean[[#This Row],[revenue_formatted]]),ISNUMBER(data_to_clean[[#This Row],[growth_formatted_%]]),ISNUMBER(data_to_clean[[#This Row],[workers]]),ISNUMBER(data_to_clean[[#This Row],[previous_workers]]),ISNUMBER(data_to_clean[[#This Row],[founded]]),ISNUMBER(data_to_clean[[#This Row],[yrs_on_list]]))</f>
        <v>1</v>
      </c>
    </row>
    <row r="2790" spans="1:17" x14ac:dyDescent="0.25">
      <c r="A2790">
        <v>2780</v>
      </c>
      <c r="B2790" t="s">
        <v>10231</v>
      </c>
      <c r="C2790" t="s">
        <v>105</v>
      </c>
      <c r="D2790" t="str">
        <f>VLOOKUP(data_to_clean[[#This Row],[state]],abbreviation_table[],2,FALSE)</f>
        <v>New York</v>
      </c>
      <c r="E2790" t="s">
        <v>541</v>
      </c>
      <c r="F2790" t="str">
        <f>TRIM(LEFT(data_to_clean[[#This Row],[revenue]],FIND(" ",data_to_clean[[#This Row],[revenue]])))</f>
        <v>4.8</v>
      </c>
      <c r="G2790" t="str">
        <f>RIGHT(data_to_clean[[#This Row],[revenue]],LEN(data_to_clean[[#This Row],[revenue]])-FIND(" ",data_to_clean[[#This Row],[revenue]]))</f>
        <v>Million</v>
      </c>
      <c r="H2790" s="7">
        <f>VALUE(IF(data_to_clean[[#This Row],[multiplicity]]="Million",_xlfn.CONCAT(SUBSTITUTE(data_to_clean[[#This Row],[number]],".",""),"00000"),_xlfn.CONCAT(SUBSTITUTE(data_to_clean[[#This Row],[number]],".",""),"00000000")))</f>
        <v>4800000</v>
      </c>
      <c r="I2790" t="s">
        <v>10233</v>
      </c>
      <c r="J2790">
        <f>ROUND(VALUE(SUBSTITUTE(data_to_clean[[#This Row],[growth_%]],".",",")),0)</f>
        <v>136</v>
      </c>
      <c r="K2790" t="s">
        <v>40</v>
      </c>
      <c r="L2790">
        <v>10</v>
      </c>
      <c r="M2790">
        <v>8</v>
      </c>
      <c r="N2790">
        <v>2005</v>
      </c>
      <c r="O2790">
        <v>3</v>
      </c>
      <c r="P2790" t="s">
        <v>108</v>
      </c>
      <c r="Q2790" t="b">
        <f>AND(ISNUMBER(data_to_clean[[#This Row],[revenue_formatted]]),ISNUMBER(data_to_clean[[#This Row],[growth_formatted_%]]),ISNUMBER(data_to_clean[[#This Row],[workers]]),ISNUMBER(data_to_clean[[#This Row],[previous_workers]]),ISNUMBER(data_to_clean[[#This Row],[founded]]),ISNUMBER(data_to_clean[[#This Row],[yrs_on_list]]))</f>
        <v>1</v>
      </c>
    </row>
    <row r="2791" spans="1:17" x14ac:dyDescent="0.25">
      <c r="A2791">
        <v>2781</v>
      </c>
      <c r="B2791" t="s">
        <v>10234</v>
      </c>
      <c r="C2791" t="s">
        <v>15</v>
      </c>
      <c r="D2791" t="str">
        <f>VLOOKUP(data_to_clean[[#This Row],[state]],abbreviation_table[],2,FALSE)</f>
        <v>Arizona</v>
      </c>
      <c r="E2791" t="s">
        <v>576</v>
      </c>
      <c r="F2791" t="str">
        <f>TRIM(LEFT(data_to_clean[[#This Row],[revenue]],FIND(" ",data_to_clean[[#This Row],[revenue]])))</f>
        <v>3.5</v>
      </c>
      <c r="G2791" t="str">
        <f>RIGHT(data_to_clean[[#This Row],[revenue]],LEN(data_to_clean[[#This Row],[revenue]])-FIND(" ",data_to_clean[[#This Row],[revenue]]))</f>
        <v>Million</v>
      </c>
      <c r="H2791" s="7">
        <f>VALUE(IF(data_to_clean[[#This Row],[multiplicity]]="Million",_xlfn.CONCAT(SUBSTITUTE(data_to_clean[[#This Row],[number]],".",""),"00000"),_xlfn.CONCAT(SUBSTITUTE(data_to_clean[[#This Row],[number]],".",""),"00000000")))</f>
        <v>3500000</v>
      </c>
      <c r="I2791" t="s">
        <v>10236</v>
      </c>
      <c r="J2791">
        <f>ROUND(VALUE(SUBSTITUTE(data_to_clean[[#This Row],[growth_%]],".",",")),0)</f>
        <v>136</v>
      </c>
      <c r="K2791" t="s">
        <v>18</v>
      </c>
      <c r="L2791">
        <v>52</v>
      </c>
      <c r="M2791">
        <v>33</v>
      </c>
      <c r="N2791">
        <v>2013</v>
      </c>
      <c r="O2791">
        <v>2</v>
      </c>
      <c r="P2791" t="s">
        <v>19</v>
      </c>
      <c r="Q2791" t="b">
        <f>AND(ISNUMBER(data_to_clean[[#This Row],[revenue_formatted]]),ISNUMBER(data_to_clean[[#This Row],[growth_formatted_%]]),ISNUMBER(data_to_clean[[#This Row],[workers]]),ISNUMBER(data_to_clean[[#This Row],[previous_workers]]),ISNUMBER(data_to_clean[[#This Row],[founded]]),ISNUMBER(data_to_clean[[#This Row],[yrs_on_list]]))</f>
        <v>1</v>
      </c>
    </row>
    <row r="2792" spans="1:17" x14ac:dyDescent="0.25">
      <c r="A2792">
        <v>2782</v>
      </c>
      <c r="B2792" t="s">
        <v>10237</v>
      </c>
      <c r="C2792" t="s">
        <v>66</v>
      </c>
      <c r="D2792" t="str">
        <f>VLOOKUP(data_to_clean[[#This Row],[state]],abbreviation_table[],2,FALSE)</f>
        <v>Virginia</v>
      </c>
      <c r="E2792" t="s">
        <v>880</v>
      </c>
      <c r="F2792" t="str">
        <f>TRIM(LEFT(data_to_clean[[#This Row],[revenue]],FIND(" ",data_to_clean[[#This Row],[revenue]])))</f>
        <v>12</v>
      </c>
      <c r="G2792" t="str">
        <f>RIGHT(data_to_clean[[#This Row],[revenue]],LEN(data_to_clean[[#This Row],[revenue]])-FIND(" ",data_to_clean[[#This Row],[revenue]]))</f>
        <v>Million</v>
      </c>
      <c r="H2792" s="7">
        <f>VALUE(IF(data_to_clean[[#This Row],[multiplicity]]="Million",_xlfn.CONCAT(SUBSTITUTE(data_to_clean[[#This Row],[number]],".",""),"00000"),_xlfn.CONCAT(SUBSTITUTE(data_to_clean[[#This Row],[number]],".",""),"00000000")))</f>
        <v>1200000</v>
      </c>
      <c r="I2792" t="s">
        <v>10239</v>
      </c>
      <c r="J2792">
        <f>ROUND(VALUE(SUBSTITUTE(data_to_clean[[#This Row],[growth_%]],".",",")),0)</f>
        <v>136</v>
      </c>
      <c r="K2792" t="s">
        <v>297</v>
      </c>
      <c r="L2792">
        <v>130</v>
      </c>
      <c r="M2792">
        <v>55</v>
      </c>
      <c r="N2792">
        <v>2012</v>
      </c>
      <c r="O2792">
        <v>2</v>
      </c>
      <c r="P2792" t="s">
        <v>591</v>
      </c>
      <c r="Q2792" t="b">
        <f>AND(ISNUMBER(data_to_clean[[#This Row],[revenue_formatted]]),ISNUMBER(data_to_clean[[#This Row],[growth_formatted_%]]),ISNUMBER(data_to_clean[[#This Row],[workers]]),ISNUMBER(data_to_clean[[#This Row],[previous_workers]]),ISNUMBER(data_to_clean[[#This Row],[founded]]),ISNUMBER(data_to_clean[[#This Row],[yrs_on_list]]))</f>
        <v>1</v>
      </c>
    </row>
    <row r="2793" spans="1:17" x14ac:dyDescent="0.25">
      <c r="A2793">
        <v>2783</v>
      </c>
      <c r="B2793" t="s">
        <v>10240</v>
      </c>
      <c r="C2793" t="s">
        <v>98</v>
      </c>
      <c r="D2793" t="str">
        <f>VLOOKUP(data_to_clean[[#This Row],[state]],abbreviation_table[],2,FALSE)</f>
        <v>Washington</v>
      </c>
      <c r="E2793" t="s">
        <v>1227</v>
      </c>
      <c r="F2793" t="str">
        <f>TRIM(LEFT(data_to_clean[[#This Row],[revenue]],FIND(" ",data_to_clean[[#This Row],[revenue]])))</f>
        <v>4.2</v>
      </c>
      <c r="G2793" t="str">
        <f>RIGHT(data_to_clean[[#This Row],[revenue]],LEN(data_to_clean[[#This Row],[revenue]])-FIND(" ",data_to_clean[[#This Row],[revenue]]))</f>
        <v>Million</v>
      </c>
      <c r="H2793" s="7">
        <f>VALUE(IF(data_to_clean[[#This Row],[multiplicity]]="Million",_xlfn.CONCAT(SUBSTITUTE(data_to_clean[[#This Row],[number]],".",""),"00000"),_xlfn.CONCAT(SUBSTITUTE(data_to_clean[[#This Row],[number]],".",""),"00000000")))</f>
        <v>4200000</v>
      </c>
      <c r="I2793" t="s">
        <v>10242</v>
      </c>
      <c r="J2793">
        <f>ROUND(VALUE(SUBSTITUTE(data_to_clean[[#This Row],[growth_%]],".",",")),0)</f>
        <v>136</v>
      </c>
      <c r="K2793" t="s">
        <v>336</v>
      </c>
      <c r="L2793">
        <v>11</v>
      </c>
      <c r="M2793">
        <v>4</v>
      </c>
      <c r="N2793">
        <v>2009</v>
      </c>
      <c r="O2793">
        <v>2</v>
      </c>
      <c r="P2793" t="s">
        <v>10243</v>
      </c>
      <c r="Q2793" t="b">
        <f>AND(ISNUMBER(data_to_clean[[#This Row],[revenue_formatted]]),ISNUMBER(data_to_clean[[#This Row],[growth_formatted_%]]),ISNUMBER(data_to_clean[[#This Row],[workers]]),ISNUMBER(data_to_clean[[#This Row],[previous_workers]]),ISNUMBER(data_to_clean[[#This Row],[founded]]),ISNUMBER(data_to_clean[[#This Row],[yrs_on_list]]))</f>
        <v>1</v>
      </c>
    </row>
    <row r="2794" spans="1:17" x14ac:dyDescent="0.25">
      <c r="A2794">
        <v>2784</v>
      </c>
      <c r="B2794" t="s">
        <v>10244</v>
      </c>
      <c r="C2794" t="s">
        <v>80</v>
      </c>
      <c r="D2794" t="str">
        <f>VLOOKUP(data_to_clean[[#This Row],[state]],abbreviation_table[],2,FALSE)</f>
        <v>California</v>
      </c>
      <c r="E2794" t="s">
        <v>621</v>
      </c>
      <c r="F2794" t="str">
        <f>TRIM(LEFT(data_to_clean[[#This Row],[revenue]],FIND(" ",data_to_clean[[#This Row],[revenue]])))</f>
        <v>3.1</v>
      </c>
      <c r="G2794" t="str">
        <f>RIGHT(data_to_clean[[#This Row],[revenue]],LEN(data_to_clean[[#This Row],[revenue]])-FIND(" ",data_to_clean[[#This Row],[revenue]]))</f>
        <v>Million</v>
      </c>
      <c r="H2794" s="7">
        <f>VALUE(IF(data_to_clean[[#This Row],[multiplicity]]="Million",_xlfn.CONCAT(SUBSTITUTE(data_to_clean[[#This Row],[number]],".",""),"00000"),_xlfn.CONCAT(SUBSTITUTE(data_to_clean[[#This Row],[number]],".",""),"00000000")))</f>
        <v>3100000</v>
      </c>
      <c r="I2794" t="s">
        <v>10246</v>
      </c>
      <c r="J2794">
        <f>ROUND(VALUE(SUBSTITUTE(data_to_clean[[#This Row],[growth_%]],".",",")),0)</f>
        <v>136</v>
      </c>
      <c r="K2794" t="s">
        <v>336</v>
      </c>
      <c r="L2794">
        <v>1</v>
      </c>
      <c r="M2794">
        <v>1</v>
      </c>
      <c r="N2794">
        <v>2011</v>
      </c>
      <c r="O2794">
        <v>3</v>
      </c>
      <c r="P2794" t="s">
        <v>980</v>
      </c>
      <c r="Q2794" t="b">
        <f>AND(ISNUMBER(data_to_clean[[#This Row],[revenue_formatted]]),ISNUMBER(data_to_clean[[#This Row],[growth_formatted_%]]),ISNUMBER(data_to_clean[[#This Row],[workers]]),ISNUMBER(data_to_clean[[#This Row],[previous_workers]]),ISNUMBER(data_to_clean[[#This Row],[founded]]),ISNUMBER(data_to_clean[[#This Row],[yrs_on_list]]))</f>
        <v>1</v>
      </c>
    </row>
    <row r="2795" spans="1:17" x14ac:dyDescent="0.25">
      <c r="A2795">
        <v>2785</v>
      </c>
      <c r="B2795" t="s">
        <v>10247</v>
      </c>
      <c r="C2795" t="s">
        <v>30</v>
      </c>
      <c r="D2795" t="str">
        <f>VLOOKUP(data_to_clean[[#This Row],[state]],abbreviation_table[],2,FALSE)</f>
        <v>Texas</v>
      </c>
      <c r="E2795" t="s">
        <v>10249</v>
      </c>
      <c r="F2795" t="str">
        <f>TRIM(LEFT(data_to_clean[[#This Row],[revenue]],FIND(" ",data_to_clean[[#This Row],[revenue]])))</f>
        <v>1.7</v>
      </c>
      <c r="G2795" t="str">
        <f>RIGHT(data_to_clean[[#This Row],[revenue]],LEN(data_to_clean[[#This Row],[revenue]])-FIND(" ",data_to_clean[[#This Row],[revenue]]))</f>
        <v>Billion</v>
      </c>
      <c r="H2795" s="7">
        <f>VALUE(IF(data_to_clean[[#This Row],[multiplicity]]="Million",_xlfn.CONCAT(SUBSTITUTE(data_to_clean[[#This Row],[number]],".",""),"00000"),_xlfn.CONCAT(SUBSTITUTE(data_to_clean[[#This Row],[number]],".",""),"00000000")))</f>
        <v>1700000000</v>
      </c>
      <c r="I2795" t="s">
        <v>10250</v>
      </c>
      <c r="J2795">
        <f>ROUND(VALUE(SUBSTITUTE(data_to_clean[[#This Row],[growth_%]],".",",")),0)</f>
        <v>136</v>
      </c>
      <c r="K2795" t="s">
        <v>175</v>
      </c>
      <c r="L2795">
        <v>6941</v>
      </c>
      <c r="M2795">
        <v>3715</v>
      </c>
      <c r="N2795">
        <v>2003</v>
      </c>
      <c r="O2795">
        <v>10</v>
      </c>
      <c r="P2795" t="s">
        <v>5871</v>
      </c>
      <c r="Q2795" t="b">
        <f>AND(ISNUMBER(data_to_clean[[#This Row],[revenue_formatted]]),ISNUMBER(data_to_clean[[#This Row],[growth_formatted_%]]),ISNUMBER(data_to_clean[[#This Row],[workers]]),ISNUMBER(data_to_clean[[#This Row],[previous_workers]]),ISNUMBER(data_to_clean[[#This Row],[founded]]),ISNUMBER(data_to_clean[[#This Row],[yrs_on_list]]))</f>
        <v>1</v>
      </c>
    </row>
    <row r="2796" spans="1:17" x14ac:dyDescent="0.25">
      <c r="A2796">
        <v>2786</v>
      </c>
      <c r="B2796" t="s">
        <v>10251</v>
      </c>
      <c r="C2796" t="s">
        <v>59</v>
      </c>
      <c r="D2796" t="str">
        <f>VLOOKUP(data_to_clean[[#This Row],[state]],abbreviation_table[],2,FALSE)</f>
        <v>New Jersey</v>
      </c>
      <c r="E2796" t="s">
        <v>334</v>
      </c>
      <c r="F2796" t="str">
        <f>TRIM(LEFT(data_to_clean[[#This Row],[revenue]],FIND(" ",data_to_clean[[#This Row],[revenue]])))</f>
        <v>5.1</v>
      </c>
      <c r="G2796" t="str">
        <f>RIGHT(data_to_clean[[#This Row],[revenue]],LEN(data_to_clean[[#This Row],[revenue]])-FIND(" ",data_to_clean[[#This Row],[revenue]]))</f>
        <v>Million</v>
      </c>
      <c r="H2796" s="7">
        <f>VALUE(IF(data_to_clean[[#This Row],[multiplicity]]="Million",_xlfn.CONCAT(SUBSTITUTE(data_to_clean[[#This Row],[number]],".",""),"00000"),_xlfn.CONCAT(SUBSTITUTE(data_to_clean[[#This Row],[number]],".",""),"00000000")))</f>
        <v>5100000</v>
      </c>
      <c r="I2796" t="s">
        <v>10253</v>
      </c>
      <c r="J2796">
        <f>ROUND(VALUE(SUBSTITUTE(data_to_clean[[#This Row],[growth_%]],".",",")),0)</f>
        <v>136</v>
      </c>
      <c r="K2796" t="s">
        <v>156</v>
      </c>
      <c r="L2796">
        <v>22</v>
      </c>
      <c r="M2796">
        <v>12</v>
      </c>
      <c r="N2796">
        <v>1993</v>
      </c>
      <c r="O2796">
        <v>3</v>
      </c>
      <c r="P2796" t="s">
        <v>10254</v>
      </c>
      <c r="Q2796" t="b">
        <f>AND(ISNUMBER(data_to_clean[[#This Row],[revenue_formatted]]),ISNUMBER(data_to_clean[[#This Row],[growth_formatted_%]]),ISNUMBER(data_to_clean[[#This Row],[workers]]),ISNUMBER(data_to_clean[[#This Row],[previous_workers]]),ISNUMBER(data_to_clean[[#This Row],[founded]]),ISNUMBER(data_to_clean[[#This Row],[yrs_on_list]]))</f>
        <v>1</v>
      </c>
    </row>
    <row r="2797" spans="1:17" x14ac:dyDescent="0.25">
      <c r="A2797">
        <v>2787</v>
      </c>
      <c r="B2797" t="s">
        <v>10255</v>
      </c>
      <c r="C2797" t="s">
        <v>45</v>
      </c>
      <c r="D2797" t="str">
        <f>VLOOKUP(data_to_clean[[#This Row],[state]],abbreviation_table[],2,FALSE)</f>
        <v>Pennsylvania</v>
      </c>
      <c r="E2797" t="s">
        <v>957</v>
      </c>
      <c r="F2797" t="str">
        <f>TRIM(LEFT(data_to_clean[[#This Row],[revenue]],FIND(" ",data_to_clean[[#This Row],[revenue]])))</f>
        <v>2.2</v>
      </c>
      <c r="G2797" t="str">
        <f>RIGHT(data_to_clean[[#This Row],[revenue]],LEN(data_to_clean[[#This Row],[revenue]])-FIND(" ",data_to_clean[[#This Row],[revenue]]))</f>
        <v>Million</v>
      </c>
      <c r="H2797" s="7">
        <f>VALUE(IF(data_to_clean[[#This Row],[multiplicity]]="Million",_xlfn.CONCAT(SUBSTITUTE(data_to_clean[[#This Row],[number]],".",""),"00000"),_xlfn.CONCAT(SUBSTITUTE(data_to_clean[[#This Row],[number]],".",""),"00000000")))</f>
        <v>2200000</v>
      </c>
      <c r="I2797" t="s">
        <v>10257</v>
      </c>
      <c r="J2797">
        <f>ROUND(VALUE(SUBSTITUTE(data_to_clean[[#This Row],[growth_%]],".",",")),0)</f>
        <v>135</v>
      </c>
      <c r="K2797" t="s">
        <v>336</v>
      </c>
      <c r="L2797">
        <v>13</v>
      </c>
      <c r="M2797">
        <v>3</v>
      </c>
      <c r="N2797">
        <v>2014</v>
      </c>
      <c r="O2797">
        <v>1</v>
      </c>
      <c r="P2797" t="s">
        <v>49</v>
      </c>
      <c r="Q2797" t="b">
        <f>AND(ISNUMBER(data_to_clean[[#This Row],[revenue_formatted]]),ISNUMBER(data_to_clean[[#This Row],[growth_formatted_%]]),ISNUMBER(data_to_clean[[#This Row],[workers]]),ISNUMBER(data_to_clean[[#This Row],[previous_workers]]),ISNUMBER(data_to_clean[[#This Row],[founded]]),ISNUMBER(data_to_clean[[#This Row],[yrs_on_list]]))</f>
        <v>1</v>
      </c>
    </row>
    <row r="2798" spans="1:17" x14ac:dyDescent="0.25">
      <c r="A2798">
        <v>2788</v>
      </c>
      <c r="B2798" t="s">
        <v>10258</v>
      </c>
      <c r="C2798" t="s">
        <v>52</v>
      </c>
      <c r="D2798" t="str">
        <f>VLOOKUP(data_to_clean[[#This Row],[state]],abbreviation_table[],2,FALSE)</f>
        <v>Florida</v>
      </c>
      <c r="E2798" t="s">
        <v>690</v>
      </c>
      <c r="F2798" t="str">
        <f>TRIM(LEFT(data_to_clean[[#This Row],[revenue]],FIND(" ",data_to_clean[[#This Row],[revenue]])))</f>
        <v>12.4</v>
      </c>
      <c r="G2798" t="str">
        <f>RIGHT(data_to_clean[[#This Row],[revenue]],LEN(data_to_clean[[#This Row],[revenue]])-FIND(" ",data_to_clean[[#This Row],[revenue]]))</f>
        <v>Million</v>
      </c>
      <c r="H2798" s="7">
        <f>VALUE(IF(data_to_clean[[#This Row],[multiplicity]]="Million",_xlfn.CONCAT(SUBSTITUTE(data_to_clean[[#This Row],[number]],".",""),"00000"),_xlfn.CONCAT(SUBSTITUTE(data_to_clean[[#This Row],[number]],".",""),"00000000")))</f>
        <v>12400000</v>
      </c>
      <c r="I2798" t="s">
        <v>10260</v>
      </c>
      <c r="J2798">
        <f>ROUND(VALUE(SUBSTITUTE(data_to_clean[[#This Row],[growth_%]],".",",")),0)</f>
        <v>135</v>
      </c>
      <c r="K2798" t="s">
        <v>233</v>
      </c>
      <c r="L2798">
        <v>50</v>
      </c>
      <c r="M2798">
        <v>24</v>
      </c>
      <c r="N2798">
        <v>2011</v>
      </c>
      <c r="O2798">
        <v>1</v>
      </c>
      <c r="P2798" t="s">
        <v>10261</v>
      </c>
      <c r="Q2798" t="b">
        <f>AND(ISNUMBER(data_to_clean[[#This Row],[revenue_formatted]]),ISNUMBER(data_to_clean[[#This Row],[growth_formatted_%]]),ISNUMBER(data_to_clean[[#This Row],[workers]]),ISNUMBER(data_to_clean[[#This Row],[previous_workers]]),ISNUMBER(data_to_clean[[#This Row],[founded]]),ISNUMBER(data_to_clean[[#This Row],[yrs_on_list]]))</f>
        <v>1</v>
      </c>
    </row>
    <row r="2799" spans="1:17" x14ac:dyDescent="0.25">
      <c r="A2799">
        <v>2789</v>
      </c>
      <c r="B2799" t="s">
        <v>10262</v>
      </c>
      <c r="C2799" t="s">
        <v>80</v>
      </c>
      <c r="D2799" t="str">
        <f>VLOOKUP(data_to_clean[[#This Row],[state]],abbreviation_table[],2,FALSE)</f>
        <v>California</v>
      </c>
      <c r="E2799" t="s">
        <v>10264</v>
      </c>
      <c r="F2799" t="str">
        <f>TRIM(LEFT(data_to_clean[[#This Row],[revenue]],FIND(" ",data_to_clean[[#This Row],[revenue]])))</f>
        <v>58.7</v>
      </c>
      <c r="G2799" t="str">
        <f>RIGHT(data_to_clean[[#This Row],[revenue]],LEN(data_to_clean[[#This Row],[revenue]])-FIND(" ",data_to_clean[[#This Row],[revenue]]))</f>
        <v>Million</v>
      </c>
      <c r="H2799" s="7">
        <f>VALUE(IF(data_to_clean[[#This Row],[multiplicity]]="Million",_xlfn.CONCAT(SUBSTITUTE(data_to_clean[[#This Row],[number]],".",""),"00000"),_xlfn.CONCAT(SUBSTITUTE(data_to_clean[[#This Row],[number]],".",""),"00000000")))</f>
        <v>58700000</v>
      </c>
      <c r="I2799" t="s">
        <v>10265</v>
      </c>
      <c r="J2799">
        <f>ROUND(VALUE(SUBSTITUTE(data_to_clean[[#This Row],[growth_%]],".",",")),0)</f>
        <v>135</v>
      </c>
      <c r="K2799" t="s">
        <v>40</v>
      </c>
      <c r="L2799">
        <v>51</v>
      </c>
      <c r="M2799">
        <v>21</v>
      </c>
      <c r="N2799">
        <v>2009</v>
      </c>
      <c r="O2799">
        <v>5</v>
      </c>
      <c r="P2799" t="s">
        <v>2067</v>
      </c>
      <c r="Q2799" t="b">
        <f>AND(ISNUMBER(data_to_clean[[#This Row],[revenue_formatted]]),ISNUMBER(data_to_clean[[#This Row],[growth_formatted_%]]),ISNUMBER(data_to_clean[[#This Row],[workers]]),ISNUMBER(data_to_clean[[#This Row],[previous_workers]]),ISNUMBER(data_to_clean[[#This Row],[founded]]),ISNUMBER(data_to_clean[[#This Row],[yrs_on_list]]))</f>
        <v>1</v>
      </c>
    </row>
    <row r="2800" spans="1:17" x14ac:dyDescent="0.25">
      <c r="A2800">
        <v>2790</v>
      </c>
      <c r="B2800" t="s">
        <v>10266</v>
      </c>
      <c r="C2800" t="s">
        <v>80</v>
      </c>
      <c r="D2800" t="str">
        <f>VLOOKUP(data_to_clean[[#This Row],[state]],abbreviation_table[],2,FALSE)</f>
        <v>California</v>
      </c>
      <c r="E2800" t="s">
        <v>504</v>
      </c>
      <c r="F2800" t="str">
        <f>TRIM(LEFT(data_to_clean[[#This Row],[revenue]],FIND(" ",data_to_clean[[#This Row],[revenue]])))</f>
        <v>14.4</v>
      </c>
      <c r="G2800" t="str">
        <f>RIGHT(data_to_clean[[#This Row],[revenue]],LEN(data_to_clean[[#This Row],[revenue]])-FIND(" ",data_to_clean[[#This Row],[revenue]]))</f>
        <v>Million</v>
      </c>
      <c r="H2800" s="7">
        <f>VALUE(IF(data_to_clean[[#This Row],[multiplicity]]="Million",_xlfn.CONCAT(SUBSTITUTE(data_to_clean[[#This Row],[number]],".",""),"00000"),_xlfn.CONCAT(SUBSTITUTE(data_to_clean[[#This Row],[number]],".",""),"00000000")))</f>
        <v>14400000</v>
      </c>
      <c r="I2800" t="s">
        <v>10268</v>
      </c>
      <c r="J2800">
        <f>ROUND(VALUE(SUBSTITUTE(data_to_clean[[#This Row],[growth_%]],".",",")),0)</f>
        <v>135</v>
      </c>
      <c r="K2800" t="s">
        <v>156</v>
      </c>
      <c r="L2800">
        <v>73</v>
      </c>
      <c r="M2800">
        <v>30</v>
      </c>
      <c r="N2800">
        <v>2005</v>
      </c>
      <c r="O2800">
        <v>1</v>
      </c>
      <c r="P2800" t="s">
        <v>1444</v>
      </c>
      <c r="Q2800" t="b">
        <f>AND(ISNUMBER(data_to_clean[[#This Row],[revenue_formatted]]),ISNUMBER(data_to_clean[[#This Row],[growth_formatted_%]]),ISNUMBER(data_to_clean[[#This Row],[workers]]),ISNUMBER(data_to_clean[[#This Row],[previous_workers]]),ISNUMBER(data_to_clean[[#This Row],[founded]]),ISNUMBER(data_to_clean[[#This Row],[yrs_on_list]]))</f>
        <v>1</v>
      </c>
    </row>
    <row r="2801" spans="1:17" x14ac:dyDescent="0.25">
      <c r="A2801">
        <v>2791</v>
      </c>
      <c r="B2801" t="s">
        <v>10269</v>
      </c>
      <c r="C2801" t="s">
        <v>22</v>
      </c>
      <c r="D2801" t="str">
        <f>VLOOKUP(data_to_clean[[#This Row],[state]],abbreviation_table[],2,FALSE)</f>
        <v>Tennessee</v>
      </c>
      <c r="E2801" t="s">
        <v>5609</v>
      </c>
      <c r="F2801" t="str">
        <f>TRIM(LEFT(data_to_clean[[#This Row],[revenue]],FIND(" ",data_to_clean[[#This Row],[revenue]])))</f>
        <v>19.8</v>
      </c>
      <c r="G2801" t="str">
        <f>RIGHT(data_to_clean[[#This Row],[revenue]],LEN(data_to_clean[[#This Row],[revenue]])-FIND(" ",data_to_clean[[#This Row],[revenue]]))</f>
        <v>Million</v>
      </c>
      <c r="H2801" s="7">
        <f>VALUE(IF(data_to_clean[[#This Row],[multiplicity]]="Million",_xlfn.CONCAT(SUBSTITUTE(data_to_clean[[#This Row],[number]],".",""),"00000"),_xlfn.CONCAT(SUBSTITUTE(data_to_clean[[#This Row],[number]],".",""),"00000000")))</f>
        <v>19800000</v>
      </c>
      <c r="I2801" t="s">
        <v>10271</v>
      </c>
      <c r="J2801">
        <f>ROUND(VALUE(SUBSTITUTE(data_to_clean[[#This Row],[growth_%]],".",",")),0)</f>
        <v>135</v>
      </c>
      <c r="K2801" t="s">
        <v>55</v>
      </c>
      <c r="L2801">
        <v>48</v>
      </c>
      <c r="M2801">
        <v>12</v>
      </c>
      <c r="N2801">
        <v>2014</v>
      </c>
      <c r="O2801">
        <v>1</v>
      </c>
      <c r="P2801" t="s">
        <v>10272</v>
      </c>
      <c r="Q2801" t="b">
        <f>AND(ISNUMBER(data_to_clean[[#This Row],[revenue_formatted]]),ISNUMBER(data_to_clean[[#This Row],[growth_formatted_%]]),ISNUMBER(data_to_clean[[#This Row],[workers]]),ISNUMBER(data_to_clean[[#This Row],[previous_workers]]),ISNUMBER(data_to_clean[[#This Row],[founded]]),ISNUMBER(data_to_clean[[#This Row],[yrs_on_list]]))</f>
        <v>1</v>
      </c>
    </row>
    <row r="2802" spans="1:17" x14ac:dyDescent="0.25">
      <c r="A2802">
        <v>2792</v>
      </c>
      <c r="B2802" t="s">
        <v>10273</v>
      </c>
      <c r="C2802" t="s">
        <v>503</v>
      </c>
      <c r="D2802" t="str">
        <f>VLOOKUP(data_to_clean[[#This Row],[state]],abbreviation_table[],2,FALSE)</f>
        <v>Illinois</v>
      </c>
      <c r="E2802" t="s">
        <v>10275</v>
      </c>
      <c r="F2802" t="str">
        <f>TRIM(LEFT(data_to_clean[[#This Row],[revenue]],FIND(" ",data_to_clean[[#This Row],[revenue]])))</f>
        <v>45.8</v>
      </c>
      <c r="G2802" t="str">
        <f>RIGHT(data_to_clean[[#This Row],[revenue]],LEN(data_to_clean[[#This Row],[revenue]])-FIND(" ",data_to_clean[[#This Row],[revenue]]))</f>
        <v>Million</v>
      </c>
      <c r="H2802" s="7">
        <f>VALUE(IF(data_to_clean[[#This Row],[multiplicity]]="Million",_xlfn.CONCAT(SUBSTITUTE(data_to_clean[[#This Row],[number]],".",""),"00000"),_xlfn.CONCAT(SUBSTITUTE(data_to_clean[[#This Row],[number]],".",""),"00000000")))</f>
        <v>45800000</v>
      </c>
      <c r="I2802" t="s">
        <v>10276</v>
      </c>
      <c r="J2802">
        <f>ROUND(VALUE(SUBSTITUTE(data_to_clean[[#This Row],[growth_%]],".",",")),0)</f>
        <v>135</v>
      </c>
      <c r="K2802" t="s">
        <v>257</v>
      </c>
      <c r="L2802">
        <v>342</v>
      </c>
      <c r="M2802">
        <v>119</v>
      </c>
      <c r="N2802">
        <v>2003</v>
      </c>
      <c r="O2802">
        <v>6</v>
      </c>
      <c r="P2802" t="s">
        <v>506</v>
      </c>
      <c r="Q2802" t="b">
        <f>AND(ISNUMBER(data_to_clean[[#This Row],[revenue_formatted]]),ISNUMBER(data_to_clean[[#This Row],[growth_formatted_%]]),ISNUMBER(data_to_clean[[#This Row],[workers]]),ISNUMBER(data_to_clean[[#This Row],[previous_workers]]),ISNUMBER(data_to_clean[[#This Row],[founded]]),ISNUMBER(data_to_clean[[#This Row],[yrs_on_list]]))</f>
        <v>1</v>
      </c>
    </row>
    <row r="2803" spans="1:17" x14ac:dyDescent="0.25">
      <c r="A2803">
        <v>2793</v>
      </c>
      <c r="B2803" t="s">
        <v>10277</v>
      </c>
      <c r="C2803" t="s">
        <v>503</v>
      </c>
      <c r="D2803" t="str">
        <f>VLOOKUP(data_to_clean[[#This Row],[state]],abbreviation_table[],2,FALSE)</f>
        <v>Illinois</v>
      </c>
      <c r="E2803" t="s">
        <v>3392</v>
      </c>
      <c r="F2803" t="str">
        <f>TRIM(LEFT(data_to_clean[[#This Row],[revenue]],FIND(" ",data_to_clean[[#This Row],[revenue]])))</f>
        <v>12.2</v>
      </c>
      <c r="G2803" t="str">
        <f>RIGHT(data_to_clean[[#This Row],[revenue]],LEN(data_to_clean[[#This Row],[revenue]])-FIND(" ",data_to_clean[[#This Row],[revenue]]))</f>
        <v>Million</v>
      </c>
      <c r="H2803" s="7">
        <f>VALUE(IF(data_to_clean[[#This Row],[multiplicity]]="Million",_xlfn.CONCAT(SUBSTITUTE(data_to_clean[[#This Row],[number]],".",""),"00000"),_xlfn.CONCAT(SUBSTITUTE(data_to_clean[[#This Row],[number]],".",""),"00000000")))</f>
        <v>12200000</v>
      </c>
      <c r="I2803" t="s">
        <v>10279</v>
      </c>
      <c r="J2803">
        <f>ROUND(VALUE(SUBSTITUTE(data_to_clean[[#This Row],[growth_%]],".",",")),0)</f>
        <v>135</v>
      </c>
      <c r="K2803" t="s">
        <v>40</v>
      </c>
      <c r="L2803">
        <v>150</v>
      </c>
      <c r="M2803">
        <v>60</v>
      </c>
      <c r="N2803">
        <v>2008</v>
      </c>
      <c r="O2803">
        <v>6</v>
      </c>
      <c r="P2803" t="s">
        <v>506</v>
      </c>
      <c r="Q2803" t="b">
        <f>AND(ISNUMBER(data_to_clean[[#This Row],[revenue_formatted]]),ISNUMBER(data_to_clean[[#This Row],[growth_formatted_%]]),ISNUMBER(data_to_clean[[#This Row],[workers]]),ISNUMBER(data_to_clean[[#This Row],[previous_workers]]),ISNUMBER(data_to_clean[[#This Row],[founded]]),ISNUMBER(data_to_clean[[#This Row],[yrs_on_list]]))</f>
        <v>1</v>
      </c>
    </row>
    <row r="2804" spans="1:17" x14ac:dyDescent="0.25">
      <c r="A2804">
        <v>2794</v>
      </c>
      <c r="B2804" t="s">
        <v>10280</v>
      </c>
      <c r="C2804" t="s">
        <v>45</v>
      </c>
      <c r="D2804" t="str">
        <f>VLOOKUP(data_to_clean[[#This Row],[state]],abbreviation_table[],2,FALSE)</f>
        <v>Pennsylvania</v>
      </c>
      <c r="E2804" t="s">
        <v>1385</v>
      </c>
      <c r="F2804" t="str">
        <f>TRIM(LEFT(data_to_clean[[#This Row],[revenue]],FIND(" ",data_to_clean[[#This Row],[revenue]])))</f>
        <v>14.1</v>
      </c>
      <c r="G2804" t="str">
        <f>RIGHT(data_to_clean[[#This Row],[revenue]],LEN(data_to_clean[[#This Row],[revenue]])-FIND(" ",data_to_clean[[#This Row],[revenue]]))</f>
        <v>Million</v>
      </c>
      <c r="H2804" s="7">
        <f>VALUE(IF(data_to_clean[[#This Row],[multiplicity]]="Million",_xlfn.CONCAT(SUBSTITUTE(data_to_clean[[#This Row],[number]],".",""),"00000"),_xlfn.CONCAT(SUBSTITUTE(data_to_clean[[#This Row],[number]],".",""),"00000000")))</f>
        <v>14100000</v>
      </c>
      <c r="I2804" t="s">
        <v>10282</v>
      </c>
      <c r="J2804">
        <f>ROUND(VALUE(SUBSTITUTE(data_to_clean[[#This Row],[growth_%]],".",",")),0)</f>
        <v>135</v>
      </c>
      <c r="K2804" t="s">
        <v>211</v>
      </c>
      <c r="L2804">
        <v>67</v>
      </c>
      <c r="M2804">
        <v>38</v>
      </c>
      <c r="N2804">
        <v>2003</v>
      </c>
      <c r="O2804">
        <v>7</v>
      </c>
      <c r="P2804" t="s">
        <v>10283</v>
      </c>
      <c r="Q2804" t="b">
        <f>AND(ISNUMBER(data_to_clean[[#This Row],[revenue_formatted]]),ISNUMBER(data_to_clean[[#This Row],[growth_formatted_%]]),ISNUMBER(data_to_clean[[#This Row],[workers]]),ISNUMBER(data_to_clean[[#This Row],[previous_workers]]),ISNUMBER(data_to_clean[[#This Row],[founded]]),ISNUMBER(data_to_clean[[#This Row],[yrs_on_list]]))</f>
        <v>1</v>
      </c>
    </row>
    <row r="2805" spans="1:17" x14ac:dyDescent="0.25">
      <c r="A2805">
        <v>2795</v>
      </c>
      <c r="B2805" t="s">
        <v>10284</v>
      </c>
      <c r="C2805" t="s">
        <v>503</v>
      </c>
      <c r="D2805" t="str">
        <f>VLOOKUP(data_to_clean[[#This Row],[state]],abbreviation_table[],2,FALSE)</f>
        <v>Illinois</v>
      </c>
      <c r="E2805" t="s">
        <v>334</v>
      </c>
      <c r="F2805" t="str">
        <f>TRIM(LEFT(data_to_clean[[#This Row],[revenue]],FIND(" ",data_to_clean[[#This Row],[revenue]])))</f>
        <v>5.1</v>
      </c>
      <c r="G2805" t="str">
        <f>RIGHT(data_to_clean[[#This Row],[revenue]],LEN(data_to_clean[[#This Row],[revenue]])-FIND(" ",data_to_clean[[#This Row],[revenue]]))</f>
        <v>Million</v>
      </c>
      <c r="H2805" s="7">
        <f>VALUE(IF(data_to_clean[[#This Row],[multiplicity]]="Million",_xlfn.CONCAT(SUBSTITUTE(data_to_clean[[#This Row],[number]],".",""),"00000"),_xlfn.CONCAT(SUBSTITUTE(data_to_clean[[#This Row],[number]],".",""),"00000000")))</f>
        <v>5100000</v>
      </c>
      <c r="I2805" t="s">
        <v>10286</v>
      </c>
      <c r="J2805">
        <f>ROUND(VALUE(SUBSTITUTE(data_to_clean[[#This Row],[growth_%]],".",",")),0)</f>
        <v>135</v>
      </c>
      <c r="K2805" t="s">
        <v>156</v>
      </c>
      <c r="L2805">
        <v>40</v>
      </c>
      <c r="M2805">
        <v>17</v>
      </c>
      <c r="N2805">
        <v>2008</v>
      </c>
      <c r="O2805">
        <v>4</v>
      </c>
      <c r="P2805" t="s">
        <v>506</v>
      </c>
      <c r="Q2805" t="b">
        <f>AND(ISNUMBER(data_to_clean[[#This Row],[revenue_formatted]]),ISNUMBER(data_to_clean[[#This Row],[growth_formatted_%]]),ISNUMBER(data_to_clean[[#This Row],[workers]]),ISNUMBER(data_to_clean[[#This Row],[previous_workers]]),ISNUMBER(data_to_clean[[#This Row],[founded]]),ISNUMBER(data_to_clean[[#This Row],[yrs_on_list]]))</f>
        <v>1</v>
      </c>
    </row>
    <row r="2806" spans="1:17" x14ac:dyDescent="0.25">
      <c r="A2806">
        <v>2796</v>
      </c>
      <c r="B2806" t="s">
        <v>10287</v>
      </c>
      <c r="C2806" t="s">
        <v>119</v>
      </c>
      <c r="D2806" t="str">
        <f>VLOOKUP(data_to_clean[[#This Row],[state]],abbreviation_table[],2,FALSE)</f>
        <v>Georgia</v>
      </c>
      <c r="E2806" t="s">
        <v>10289</v>
      </c>
      <c r="F2806" t="str">
        <f>TRIM(LEFT(data_to_clean[[#This Row],[revenue]],FIND(" ",data_to_clean[[#This Row],[revenue]])))</f>
        <v>37</v>
      </c>
      <c r="G2806" t="str">
        <f>RIGHT(data_to_clean[[#This Row],[revenue]],LEN(data_to_clean[[#This Row],[revenue]])-FIND(" ",data_to_clean[[#This Row],[revenue]]))</f>
        <v>Million</v>
      </c>
      <c r="H2806" s="7">
        <f>VALUE(IF(data_to_clean[[#This Row],[multiplicity]]="Million",_xlfn.CONCAT(SUBSTITUTE(data_to_clean[[#This Row],[number]],".",""),"00000"),_xlfn.CONCAT(SUBSTITUTE(data_to_clean[[#This Row],[number]],".",""),"00000000")))</f>
        <v>3700000</v>
      </c>
      <c r="I2806" t="s">
        <v>10290</v>
      </c>
      <c r="J2806">
        <f>ROUND(VALUE(SUBSTITUTE(data_to_clean[[#This Row],[growth_%]],".",",")),0)</f>
        <v>135</v>
      </c>
      <c r="K2806" t="s">
        <v>156</v>
      </c>
      <c r="L2806">
        <v>174</v>
      </c>
      <c r="M2806">
        <v>120</v>
      </c>
      <c r="N2806">
        <v>2010</v>
      </c>
      <c r="O2806">
        <v>5</v>
      </c>
      <c r="P2806" t="s">
        <v>122</v>
      </c>
      <c r="Q2806" t="b">
        <f>AND(ISNUMBER(data_to_clean[[#This Row],[revenue_formatted]]),ISNUMBER(data_to_clean[[#This Row],[growth_formatted_%]]),ISNUMBER(data_to_clean[[#This Row],[workers]]),ISNUMBER(data_to_clean[[#This Row],[previous_workers]]),ISNUMBER(data_to_clean[[#This Row],[founded]]),ISNUMBER(data_to_clean[[#This Row],[yrs_on_list]]))</f>
        <v>1</v>
      </c>
    </row>
    <row r="2807" spans="1:17" x14ac:dyDescent="0.25">
      <c r="A2807">
        <v>2797</v>
      </c>
      <c r="B2807" t="s">
        <v>10291</v>
      </c>
      <c r="C2807" t="s">
        <v>30</v>
      </c>
      <c r="D2807" t="str">
        <f>VLOOKUP(data_to_clean[[#This Row],[state]],abbreviation_table[],2,FALSE)</f>
        <v>Texas</v>
      </c>
      <c r="E2807" t="s">
        <v>512</v>
      </c>
      <c r="F2807" t="str">
        <f>TRIM(LEFT(data_to_clean[[#This Row],[revenue]],FIND(" ",data_to_clean[[#This Row],[revenue]])))</f>
        <v>4.9</v>
      </c>
      <c r="G2807" t="str">
        <f>RIGHT(data_to_clean[[#This Row],[revenue]],LEN(data_to_clean[[#This Row],[revenue]])-FIND(" ",data_to_clean[[#This Row],[revenue]]))</f>
        <v>Million</v>
      </c>
      <c r="H2807" s="7">
        <f>VALUE(IF(data_to_clean[[#This Row],[multiplicity]]="Million",_xlfn.CONCAT(SUBSTITUTE(data_to_clean[[#This Row],[number]],".",""),"00000"),_xlfn.CONCAT(SUBSTITUTE(data_to_clean[[#This Row],[number]],".",""),"00000000")))</f>
        <v>4900000</v>
      </c>
      <c r="I2807" t="s">
        <v>10293</v>
      </c>
      <c r="J2807">
        <f>ROUND(VALUE(SUBSTITUTE(data_to_clean[[#This Row],[growth_%]],".",",")),0)</f>
        <v>135</v>
      </c>
      <c r="K2807" t="s">
        <v>1041</v>
      </c>
      <c r="L2807">
        <v>35</v>
      </c>
      <c r="M2807">
        <v>13</v>
      </c>
      <c r="N2807">
        <v>2013</v>
      </c>
      <c r="O2807">
        <v>3</v>
      </c>
      <c r="P2807" t="s">
        <v>10294</v>
      </c>
      <c r="Q2807" t="b">
        <f>AND(ISNUMBER(data_to_clean[[#This Row],[revenue_formatted]]),ISNUMBER(data_to_clean[[#This Row],[growth_formatted_%]]),ISNUMBER(data_to_clean[[#This Row],[workers]]),ISNUMBER(data_to_clean[[#This Row],[previous_workers]]),ISNUMBER(data_to_clean[[#This Row],[founded]]),ISNUMBER(data_to_clean[[#This Row],[yrs_on_list]]))</f>
        <v>1</v>
      </c>
    </row>
    <row r="2808" spans="1:17" x14ac:dyDescent="0.25">
      <c r="A2808">
        <v>2798</v>
      </c>
      <c r="B2808" t="s">
        <v>10295</v>
      </c>
      <c r="C2808" t="s">
        <v>45</v>
      </c>
      <c r="D2808" t="str">
        <f>VLOOKUP(data_to_clean[[#This Row],[state]],abbreviation_table[],2,FALSE)</f>
        <v>Pennsylvania</v>
      </c>
      <c r="E2808" t="s">
        <v>993</v>
      </c>
      <c r="F2808" t="str">
        <f>TRIM(LEFT(data_to_clean[[#This Row],[revenue]],FIND(" ",data_to_clean[[#This Row],[revenue]])))</f>
        <v>2.3</v>
      </c>
      <c r="G2808" t="str">
        <f>RIGHT(data_to_clean[[#This Row],[revenue]],LEN(data_to_clean[[#This Row],[revenue]])-FIND(" ",data_to_clean[[#This Row],[revenue]]))</f>
        <v>Million</v>
      </c>
      <c r="H2808" s="7">
        <f>VALUE(IF(data_to_clean[[#This Row],[multiplicity]]="Million",_xlfn.CONCAT(SUBSTITUTE(data_to_clean[[#This Row],[number]],".",""),"00000"),_xlfn.CONCAT(SUBSTITUTE(data_to_clean[[#This Row],[number]],".",""),"00000000")))</f>
        <v>2300000</v>
      </c>
      <c r="I2808" t="s">
        <v>10297</v>
      </c>
      <c r="J2808">
        <f>ROUND(VALUE(SUBSTITUTE(data_to_clean[[#This Row],[growth_%]],".",",")),0)</f>
        <v>135</v>
      </c>
      <c r="K2808" t="s">
        <v>40</v>
      </c>
      <c r="L2808">
        <v>18</v>
      </c>
      <c r="M2808">
        <v>13</v>
      </c>
      <c r="N2808">
        <v>2008</v>
      </c>
      <c r="O2808">
        <v>1</v>
      </c>
      <c r="P2808" t="s">
        <v>1149</v>
      </c>
      <c r="Q2808" t="b">
        <f>AND(ISNUMBER(data_to_clean[[#This Row],[revenue_formatted]]),ISNUMBER(data_to_clean[[#This Row],[growth_formatted_%]]),ISNUMBER(data_to_clean[[#This Row],[workers]]),ISNUMBER(data_to_clean[[#This Row],[previous_workers]]),ISNUMBER(data_to_clean[[#This Row],[founded]]),ISNUMBER(data_to_clean[[#This Row],[yrs_on_list]]))</f>
        <v>1</v>
      </c>
    </row>
    <row r="2809" spans="1:17" x14ac:dyDescent="0.25">
      <c r="A2809">
        <v>2799</v>
      </c>
      <c r="B2809" t="s">
        <v>10298</v>
      </c>
      <c r="C2809" t="s">
        <v>52</v>
      </c>
      <c r="D2809" t="str">
        <f>VLOOKUP(data_to_clean[[#This Row],[state]],abbreviation_table[],2,FALSE)</f>
        <v>Florida</v>
      </c>
      <c r="E2809" t="s">
        <v>576</v>
      </c>
      <c r="F2809" t="str">
        <f>TRIM(LEFT(data_to_clean[[#This Row],[revenue]],FIND(" ",data_to_clean[[#This Row],[revenue]])))</f>
        <v>3.5</v>
      </c>
      <c r="G2809" t="str">
        <f>RIGHT(data_to_clean[[#This Row],[revenue]],LEN(data_to_clean[[#This Row],[revenue]])-FIND(" ",data_to_clean[[#This Row],[revenue]]))</f>
        <v>Million</v>
      </c>
      <c r="H2809" s="7">
        <f>VALUE(IF(data_to_clean[[#This Row],[multiplicity]]="Million",_xlfn.CONCAT(SUBSTITUTE(data_to_clean[[#This Row],[number]],".",""),"00000"),_xlfn.CONCAT(SUBSTITUTE(data_to_clean[[#This Row],[number]],".",""),"00000000")))</f>
        <v>3500000</v>
      </c>
      <c r="I2809" t="s">
        <v>10300</v>
      </c>
      <c r="J2809">
        <f>ROUND(VALUE(SUBSTITUTE(data_to_clean[[#This Row],[growth_%]],".",",")),0)</f>
        <v>135</v>
      </c>
      <c r="K2809" t="s">
        <v>289</v>
      </c>
      <c r="L2809">
        <v>15</v>
      </c>
      <c r="M2809">
        <v>12</v>
      </c>
      <c r="N2809">
        <v>2012</v>
      </c>
      <c r="O2809">
        <v>3</v>
      </c>
      <c r="P2809" t="s">
        <v>10301</v>
      </c>
      <c r="Q2809" t="b">
        <f>AND(ISNUMBER(data_to_clean[[#This Row],[revenue_formatted]]),ISNUMBER(data_to_clean[[#This Row],[growth_formatted_%]]),ISNUMBER(data_to_clean[[#This Row],[workers]]),ISNUMBER(data_to_clean[[#This Row],[previous_workers]]),ISNUMBER(data_to_clean[[#This Row],[founded]]),ISNUMBER(data_to_clean[[#This Row],[yrs_on_list]]))</f>
        <v>1</v>
      </c>
    </row>
    <row r="2810" spans="1:17" x14ac:dyDescent="0.25">
      <c r="A2810">
        <v>2800</v>
      </c>
      <c r="B2810" t="s">
        <v>10302</v>
      </c>
      <c r="C2810" t="s">
        <v>153</v>
      </c>
      <c r="D2810" t="str">
        <f>VLOOKUP(data_to_clean[[#This Row],[state]],abbreviation_table[],2,FALSE)</f>
        <v>Idaho</v>
      </c>
      <c r="E2810" t="s">
        <v>295</v>
      </c>
      <c r="F2810" t="str">
        <f>TRIM(LEFT(data_to_clean[[#This Row],[revenue]],FIND(" ",data_to_clean[[#This Row],[revenue]])))</f>
        <v>9.8</v>
      </c>
      <c r="G2810" t="str">
        <f>RIGHT(data_to_clean[[#This Row],[revenue]],LEN(data_to_clean[[#This Row],[revenue]])-FIND(" ",data_to_clean[[#This Row],[revenue]]))</f>
        <v>Million</v>
      </c>
      <c r="H2810" s="7">
        <f>VALUE(IF(data_to_clean[[#This Row],[multiplicity]]="Million",_xlfn.CONCAT(SUBSTITUTE(data_to_clean[[#This Row],[number]],".",""),"00000"),_xlfn.CONCAT(SUBSTITUTE(data_to_clean[[#This Row],[number]],".",""),"00000000")))</f>
        <v>9800000</v>
      </c>
      <c r="I2810" t="s">
        <v>10304</v>
      </c>
      <c r="J2810">
        <f>ROUND(VALUE(SUBSTITUTE(data_to_clean[[#This Row],[growth_%]],".",",")),0)</f>
        <v>135</v>
      </c>
      <c r="K2810" t="s">
        <v>233</v>
      </c>
      <c r="L2810">
        <v>20</v>
      </c>
      <c r="M2810">
        <v>15</v>
      </c>
      <c r="N2810">
        <v>2008</v>
      </c>
      <c r="O2810">
        <v>4</v>
      </c>
      <c r="P2810" t="s">
        <v>10305</v>
      </c>
      <c r="Q2810" t="b">
        <f>AND(ISNUMBER(data_to_clean[[#This Row],[revenue_formatted]]),ISNUMBER(data_to_clean[[#This Row],[growth_formatted_%]]),ISNUMBER(data_to_clean[[#This Row],[workers]]),ISNUMBER(data_to_clean[[#This Row],[previous_workers]]),ISNUMBER(data_to_clean[[#This Row],[founded]]),ISNUMBER(data_to_clean[[#This Row],[yrs_on_list]]))</f>
        <v>1</v>
      </c>
    </row>
    <row r="2811" spans="1:17" x14ac:dyDescent="0.25">
      <c r="A2811">
        <v>2801</v>
      </c>
      <c r="B2811" t="s">
        <v>10306</v>
      </c>
      <c r="C2811" t="s">
        <v>105</v>
      </c>
      <c r="D2811" t="str">
        <f>VLOOKUP(data_to_clean[[#This Row],[state]],abbreviation_table[],2,FALSE)</f>
        <v>New York</v>
      </c>
      <c r="E2811" t="s">
        <v>798</v>
      </c>
      <c r="F2811" t="str">
        <f>TRIM(LEFT(data_to_clean[[#This Row],[revenue]],FIND(" ",data_to_clean[[#This Row],[revenue]])))</f>
        <v>3</v>
      </c>
      <c r="G2811" t="str">
        <f>RIGHT(data_to_clean[[#This Row],[revenue]],LEN(data_to_clean[[#This Row],[revenue]])-FIND(" ",data_to_clean[[#This Row],[revenue]]))</f>
        <v>Million</v>
      </c>
      <c r="H2811" s="7">
        <f>VALUE(IF(data_to_clean[[#This Row],[multiplicity]]="Million",_xlfn.CONCAT(SUBSTITUTE(data_to_clean[[#This Row],[number]],".",""),"00000"),_xlfn.CONCAT(SUBSTITUTE(data_to_clean[[#This Row],[number]],".",""),"00000000")))</f>
        <v>300000</v>
      </c>
      <c r="I2811" t="s">
        <v>10308</v>
      </c>
      <c r="J2811">
        <f>ROUND(VALUE(SUBSTITUTE(data_to_clean[[#This Row],[growth_%]],".",",")),0)</f>
        <v>135</v>
      </c>
      <c r="K2811" t="s">
        <v>18</v>
      </c>
      <c r="L2811">
        <v>14</v>
      </c>
      <c r="M2811">
        <v>2</v>
      </c>
      <c r="N2811">
        <v>2005</v>
      </c>
      <c r="O2811">
        <v>2</v>
      </c>
      <c r="P2811" t="s">
        <v>882</v>
      </c>
      <c r="Q2811" t="b">
        <f>AND(ISNUMBER(data_to_clean[[#This Row],[revenue_formatted]]),ISNUMBER(data_to_clean[[#This Row],[growth_formatted_%]]),ISNUMBER(data_to_clean[[#This Row],[workers]]),ISNUMBER(data_to_clean[[#This Row],[previous_workers]]),ISNUMBER(data_to_clean[[#This Row],[founded]]),ISNUMBER(data_to_clean[[#This Row],[yrs_on_list]]))</f>
        <v>1</v>
      </c>
    </row>
    <row r="2812" spans="1:17" x14ac:dyDescent="0.25">
      <c r="A2812">
        <v>2802</v>
      </c>
      <c r="B2812" t="s">
        <v>10309</v>
      </c>
      <c r="C2812" t="s">
        <v>15</v>
      </c>
      <c r="D2812" t="str">
        <f>VLOOKUP(data_to_clean[[#This Row],[state]],abbreviation_table[],2,FALSE)</f>
        <v>Arizona</v>
      </c>
      <c r="E2812" t="s">
        <v>798</v>
      </c>
      <c r="F2812" t="str">
        <f>TRIM(LEFT(data_to_clean[[#This Row],[revenue]],FIND(" ",data_to_clean[[#This Row],[revenue]])))</f>
        <v>3</v>
      </c>
      <c r="G2812" t="str">
        <f>RIGHT(data_to_clean[[#This Row],[revenue]],LEN(data_to_clean[[#This Row],[revenue]])-FIND(" ",data_to_clean[[#This Row],[revenue]]))</f>
        <v>Million</v>
      </c>
      <c r="H2812" s="7">
        <f>VALUE(IF(data_to_clean[[#This Row],[multiplicity]]="Million",_xlfn.CONCAT(SUBSTITUTE(data_to_clean[[#This Row],[number]],".",""),"00000"),_xlfn.CONCAT(SUBSTITUTE(data_to_clean[[#This Row],[number]],".",""),"00000000")))</f>
        <v>300000</v>
      </c>
      <c r="I2812" t="s">
        <v>10311</v>
      </c>
      <c r="J2812">
        <f>ROUND(VALUE(SUBSTITUTE(data_to_clean[[#This Row],[growth_%]],".",",")),0)</f>
        <v>135</v>
      </c>
      <c r="K2812" t="s">
        <v>233</v>
      </c>
      <c r="L2812">
        <v>3</v>
      </c>
      <c r="M2812">
        <v>1</v>
      </c>
      <c r="N2812">
        <v>2008</v>
      </c>
      <c r="O2812">
        <v>1</v>
      </c>
      <c r="P2812" t="s">
        <v>19</v>
      </c>
      <c r="Q2812" t="b">
        <f>AND(ISNUMBER(data_to_clean[[#This Row],[revenue_formatted]]),ISNUMBER(data_to_clean[[#This Row],[growth_formatted_%]]),ISNUMBER(data_to_clean[[#This Row],[workers]]),ISNUMBER(data_to_clean[[#This Row],[previous_workers]]),ISNUMBER(data_to_clean[[#This Row],[founded]]),ISNUMBER(data_to_clean[[#This Row],[yrs_on_list]]))</f>
        <v>1</v>
      </c>
    </row>
    <row r="2813" spans="1:17" x14ac:dyDescent="0.25">
      <c r="A2813">
        <v>2803</v>
      </c>
      <c r="B2813" t="s">
        <v>10312</v>
      </c>
      <c r="C2813" t="s">
        <v>1960</v>
      </c>
      <c r="D2813" t="str">
        <f>VLOOKUP(data_to_clean[[#This Row],[state]],abbreviation_table[],2,FALSE)</f>
        <v>Iowa</v>
      </c>
      <c r="E2813" t="s">
        <v>6925</v>
      </c>
      <c r="F2813" t="str">
        <f>TRIM(LEFT(data_to_clean[[#This Row],[revenue]],FIND(" ",data_to_clean[[#This Row],[revenue]])))</f>
        <v>47</v>
      </c>
      <c r="G2813" t="str">
        <f>RIGHT(data_to_clean[[#This Row],[revenue]],LEN(data_to_clean[[#This Row],[revenue]])-FIND(" ",data_to_clean[[#This Row],[revenue]]))</f>
        <v>Million</v>
      </c>
      <c r="H2813" s="7">
        <f>VALUE(IF(data_to_clean[[#This Row],[multiplicity]]="Million",_xlfn.CONCAT(SUBSTITUTE(data_to_clean[[#This Row],[number]],".",""),"00000"),_xlfn.CONCAT(SUBSTITUTE(data_to_clean[[#This Row],[number]],".",""),"00000000")))</f>
        <v>4700000</v>
      </c>
      <c r="I2813" t="s">
        <v>10314</v>
      </c>
      <c r="J2813">
        <f>ROUND(VALUE(SUBSTITUTE(data_to_clean[[#This Row],[growth_%]],".",",")),0)</f>
        <v>134</v>
      </c>
      <c r="K2813" t="s">
        <v>336</v>
      </c>
      <c r="L2813">
        <v>1982</v>
      </c>
      <c r="M2813">
        <v>824</v>
      </c>
      <c r="N2813">
        <v>2007</v>
      </c>
      <c r="O2813">
        <v>3</v>
      </c>
      <c r="P2813" t="s">
        <v>8853</v>
      </c>
      <c r="Q2813" t="b">
        <f>AND(ISNUMBER(data_to_clean[[#This Row],[revenue_formatted]]),ISNUMBER(data_to_clean[[#This Row],[growth_formatted_%]]),ISNUMBER(data_to_clean[[#This Row],[workers]]),ISNUMBER(data_to_clean[[#This Row],[previous_workers]]),ISNUMBER(data_to_clean[[#This Row],[founded]]),ISNUMBER(data_to_clean[[#This Row],[yrs_on_list]]))</f>
        <v>1</v>
      </c>
    </row>
    <row r="2814" spans="1:17" x14ac:dyDescent="0.25">
      <c r="A2814">
        <v>2804</v>
      </c>
      <c r="B2814" t="s">
        <v>10315</v>
      </c>
      <c r="C2814" t="s">
        <v>74</v>
      </c>
      <c r="D2814" t="str">
        <f>VLOOKUP(data_to_clean[[#This Row],[state]],abbreviation_table[],2,FALSE)</f>
        <v>Ohio</v>
      </c>
      <c r="E2814" t="s">
        <v>541</v>
      </c>
      <c r="F2814" t="str">
        <f>TRIM(LEFT(data_to_clean[[#This Row],[revenue]],FIND(" ",data_to_clean[[#This Row],[revenue]])))</f>
        <v>4.8</v>
      </c>
      <c r="G2814" t="str">
        <f>RIGHT(data_to_clean[[#This Row],[revenue]],LEN(data_to_clean[[#This Row],[revenue]])-FIND(" ",data_to_clean[[#This Row],[revenue]]))</f>
        <v>Million</v>
      </c>
      <c r="H2814" s="7">
        <f>VALUE(IF(data_to_clean[[#This Row],[multiplicity]]="Million",_xlfn.CONCAT(SUBSTITUTE(data_to_clean[[#This Row],[number]],".",""),"00000"),_xlfn.CONCAT(SUBSTITUTE(data_to_clean[[#This Row],[number]],".",""),"00000000")))</f>
        <v>4800000</v>
      </c>
      <c r="I2814" t="s">
        <v>10317</v>
      </c>
      <c r="J2814">
        <f>ROUND(VALUE(SUBSTITUTE(data_to_clean[[#This Row],[growth_%]],".",",")),0)</f>
        <v>134</v>
      </c>
      <c r="K2814" t="s">
        <v>1041</v>
      </c>
      <c r="L2814">
        <v>23</v>
      </c>
      <c r="M2814">
        <v>9</v>
      </c>
      <c r="N2814">
        <v>2010</v>
      </c>
      <c r="O2814">
        <v>4</v>
      </c>
      <c r="P2814" t="s">
        <v>349</v>
      </c>
      <c r="Q2814" t="b">
        <f>AND(ISNUMBER(data_to_clean[[#This Row],[revenue_formatted]]),ISNUMBER(data_to_clean[[#This Row],[growth_formatted_%]]),ISNUMBER(data_to_clean[[#This Row],[workers]]),ISNUMBER(data_to_clean[[#This Row],[previous_workers]]),ISNUMBER(data_to_clean[[#This Row],[founded]]),ISNUMBER(data_to_clean[[#This Row],[yrs_on_list]]))</f>
        <v>1</v>
      </c>
    </row>
    <row r="2815" spans="1:17" x14ac:dyDescent="0.25">
      <c r="A2815">
        <v>2805</v>
      </c>
      <c r="B2815" t="s">
        <v>10318</v>
      </c>
      <c r="C2815" t="s">
        <v>215</v>
      </c>
      <c r="D2815" t="str">
        <f>VLOOKUP(data_to_clean[[#This Row],[state]],abbreviation_table[],2,FALSE)</f>
        <v>North Carolina</v>
      </c>
      <c r="E2815" t="s">
        <v>3392</v>
      </c>
      <c r="F2815" t="str">
        <f>TRIM(LEFT(data_to_clean[[#This Row],[revenue]],FIND(" ",data_to_clean[[#This Row],[revenue]])))</f>
        <v>12.2</v>
      </c>
      <c r="G2815" t="str">
        <f>RIGHT(data_to_clean[[#This Row],[revenue]],LEN(data_to_clean[[#This Row],[revenue]])-FIND(" ",data_to_clean[[#This Row],[revenue]]))</f>
        <v>Million</v>
      </c>
      <c r="H2815" s="7">
        <f>VALUE(IF(data_to_clean[[#This Row],[multiplicity]]="Million",_xlfn.CONCAT(SUBSTITUTE(data_to_clean[[#This Row],[number]],".",""),"00000"),_xlfn.CONCAT(SUBSTITUTE(data_to_clean[[#This Row],[number]],".",""),"00000000")))</f>
        <v>12200000</v>
      </c>
      <c r="I2815" t="s">
        <v>10320</v>
      </c>
      <c r="J2815">
        <f>ROUND(VALUE(SUBSTITUTE(data_to_clean[[#This Row],[growth_%]],".",",")),0)</f>
        <v>134</v>
      </c>
      <c r="K2815" t="s">
        <v>336</v>
      </c>
      <c r="L2815">
        <v>110</v>
      </c>
      <c r="M2815">
        <v>50</v>
      </c>
      <c r="N2815">
        <v>2014</v>
      </c>
      <c r="O2815">
        <v>3</v>
      </c>
      <c r="P2815" t="s">
        <v>3344</v>
      </c>
      <c r="Q2815" t="b">
        <f>AND(ISNUMBER(data_to_clean[[#This Row],[revenue_formatted]]),ISNUMBER(data_to_clean[[#This Row],[growth_formatted_%]]),ISNUMBER(data_to_clean[[#This Row],[workers]]),ISNUMBER(data_to_clean[[#This Row],[previous_workers]]),ISNUMBER(data_to_clean[[#This Row],[founded]]),ISNUMBER(data_to_clean[[#This Row],[yrs_on_list]]))</f>
        <v>1</v>
      </c>
    </row>
    <row r="2816" spans="1:17" x14ac:dyDescent="0.25">
      <c r="A2816">
        <v>2806</v>
      </c>
      <c r="B2816" t="s">
        <v>10321</v>
      </c>
      <c r="C2816" t="s">
        <v>30</v>
      </c>
      <c r="D2816" t="str">
        <f>VLOOKUP(data_to_clean[[#This Row],[state]],abbreviation_table[],2,FALSE)</f>
        <v>Texas</v>
      </c>
      <c r="E2816" t="s">
        <v>710</v>
      </c>
      <c r="F2816" t="str">
        <f>TRIM(LEFT(data_to_clean[[#This Row],[revenue]],FIND(" ",data_to_clean[[#This Row],[revenue]])))</f>
        <v>6.5</v>
      </c>
      <c r="G2816" t="str">
        <f>RIGHT(data_to_clean[[#This Row],[revenue]],LEN(data_to_clean[[#This Row],[revenue]])-FIND(" ",data_to_clean[[#This Row],[revenue]]))</f>
        <v>Million</v>
      </c>
      <c r="H2816" s="7">
        <f>VALUE(IF(data_to_clean[[#This Row],[multiplicity]]="Million",_xlfn.CONCAT(SUBSTITUTE(data_to_clean[[#This Row],[number]],".",""),"00000"),_xlfn.CONCAT(SUBSTITUTE(data_to_clean[[#This Row],[number]],".",""),"00000000")))</f>
        <v>6500000</v>
      </c>
      <c r="I2816" t="s">
        <v>10323</v>
      </c>
      <c r="J2816">
        <f>ROUND(VALUE(SUBSTITUTE(data_to_clean[[#This Row],[growth_%]],".",",")),0)</f>
        <v>134</v>
      </c>
      <c r="K2816" t="s">
        <v>181</v>
      </c>
      <c r="L2816">
        <v>86</v>
      </c>
      <c r="M2816">
        <v>40</v>
      </c>
      <c r="N2816">
        <v>2008</v>
      </c>
      <c r="O2816">
        <v>3</v>
      </c>
      <c r="P2816" t="s">
        <v>34</v>
      </c>
      <c r="Q2816" t="b">
        <f>AND(ISNUMBER(data_to_clean[[#This Row],[revenue_formatted]]),ISNUMBER(data_to_clean[[#This Row],[growth_formatted_%]]),ISNUMBER(data_to_clean[[#This Row],[workers]]),ISNUMBER(data_to_clean[[#This Row],[previous_workers]]),ISNUMBER(data_to_clean[[#This Row],[founded]]),ISNUMBER(data_to_clean[[#This Row],[yrs_on_list]]))</f>
        <v>1</v>
      </c>
    </row>
    <row r="2817" spans="1:17" x14ac:dyDescent="0.25">
      <c r="A2817">
        <v>2807</v>
      </c>
      <c r="B2817" t="s">
        <v>10324</v>
      </c>
      <c r="C2817" t="s">
        <v>1337</v>
      </c>
      <c r="D2817" t="str">
        <f>VLOOKUP(data_to_clean[[#This Row],[state]],abbreviation_table[],2,FALSE)</f>
        <v>Louisiana</v>
      </c>
      <c r="E2817" t="s">
        <v>871</v>
      </c>
      <c r="F2817" t="str">
        <f>TRIM(LEFT(data_to_clean[[#This Row],[revenue]],FIND(" ",data_to_clean[[#This Row],[revenue]])))</f>
        <v>2.6</v>
      </c>
      <c r="G2817" t="str">
        <f>RIGHT(data_to_clean[[#This Row],[revenue]],LEN(data_to_clean[[#This Row],[revenue]])-FIND(" ",data_to_clean[[#This Row],[revenue]]))</f>
        <v>Million</v>
      </c>
      <c r="H2817" s="7">
        <f>VALUE(IF(data_to_clean[[#This Row],[multiplicity]]="Million",_xlfn.CONCAT(SUBSTITUTE(data_to_clean[[#This Row],[number]],".",""),"00000"),_xlfn.CONCAT(SUBSTITUTE(data_to_clean[[#This Row],[number]],".",""),"00000000")))</f>
        <v>2600000</v>
      </c>
      <c r="I2817" t="s">
        <v>10326</v>
      </c>
      <c r="J2817">
        <f>ROUND(VALUE(SUBSTITUTE(data_to_clean[[#This Row],[growth_%]],".",",")),0)</f>
        <v>134</v>
      </c>
      <c r="K2817" t="s">
        <v>336</v>
      </c>
      <c r="L2817">
        <v>21</v>
      </c>
      <c r="M2817">
        <v>13</v>
      </c>
      <c r="N2817">
        <v>2014</v>
      </c>
      <c r="O2817">
        <v>1</v>
      </c>
      <c r="P2817" t="s">
        <v>10327</v>
      </c>
      <c r="Q2817" t="b">
        <f>AND(ISNUMBER(data_to_clean[[#This Row],[revenue_formatted]]),ISNUMBER(data_to_clean[[#This Row],[growth_formatted_%]]),ISNUMBER(data_to_clean[[#This Row],[workers]]),ISNUMBER(data_to_clean[[#This Row],[previous_workers]]),ISNUMBER(data_to_clean[[#This Row],[founded]]),ISNUMBER(data_to_clean[[#This Row],[yrs_on_list]]))</f>
        <v>1</v>
      </c>
    </row>
    <row r="2818" spans="1:17" x14ac:dyDescent="0.25">
      <c r="A2818">
        <v>2808</v>
      </c>
      <c r="B2818" t="s">
        <v>10328</v>
      </c>
      <c r="C2818" t="s">
        <v>119</v>
      </c>
      <c r="D2818" t="str">
        <f>VLOOKUP(data_to_clean[[#This Row],[state]],abbreviation_table[],2,FALSE)</f>
        <v>Georgia</v>
      </c>
      <c r="E2818" t="s">
        <v>10330</v>
      </c>
      <c r="F2818" t="str">
        <f>TRIM(LEFT(data_to_clean[[#This Row],[revenue]],FIND(" ",data_to_clean[[#This Row],[revenue]])))</f>
        <v>78.3</v>
      </c>
      <c r="G2818" t="str">
        <f>RIGHT(data_to_clean[[#This Row],[revenue]],LEN(data_to_clean[[#This Row],[revenue]])-FIND(" ",data_to_clean[[#This Row],[revenue]]))</f>
        <v>Million</v>
      </c>
      <c r="H2818" s="7">
        <f>VALUE(IF(data_to_clean[[#This Row],[multiplicity]]="Million",_xlfn.CONCAT(SUBSTITUTE(data_to_clean[[#This Row],[number]],".",""),"00000"),_xlfn.CONCAT(SUBSTITUTE(data_to_clean[[#This Row],[number]],".",""),"00000000")))</f>
        <v>78300000</v>
      </c>
      <c r="I2818" t="s">
        <v>10331</v>
      </c>
      <c r="J2818">
        <f>ROUND(VALUE(SUBSTITUTE(data_to_clean[[#This Row],[growth_%]],".",",")),0)</f>
        <v>134</v>
      </c>
      <c r="K2818" t="s">
        <v>55</v>
      </c>
      <c r="L2818">
        <v>170</v>
      </c>
      <c r="M2818">
        <v>40</v>
      </c>
      <c r="N2818">
        <v>2011</v>
      </c>
      <c r="O2818">
        <v>5</v>
      </c>
      <c r="P2818" t="s">
        <v>2055</v>
      </c>
      <c r="Q2818" t="b">
        <f>AND(ISNUMBER(data_to_clean[[#This Row],[revenue_formatted]]),ISNUMBER(data_to_clean[[#This Row],[growth_formatted_%]]),ISNUMBER(data_to_clean[[#This Row],[workers]]),ISNUMBER(data_to_clean[[#This Row],[previous_workers]]),ISNUMBER(data_to_clean[[#This Row],[founded]]),ISNUMBER(data_to_clean[[#This Row],[yrs_on_list]]))</f>
        <v>1</v>
      </c>
    </row>
    <row r="2819" spans="1:17" x14ac:dyDescent="0.25">
      <c r="A2819">
        <v>2809</v>
      </c>
      <c r="B2819" t="s">
        <v>10332</v>
      </c>
      <c r="C2819" t="s">
        <v>30</v>
      </c>
      <c r="D2819" t="str">
        <f>VLOOKUP(data_to_clean[[#This Row],[state]],abbreviation_table[],2,FALSE)</f>
        <v>Texas</v>
      </c>
      <c r="E2819" t="s">
        <v>1342</v>
      </c>
      <c r="F2819" t="str">
        <f>TRIM(LEFT(data_to_clean[[#This Row],[revenue]],FIND(" ",data_to_clean[[#This Row],[revenue]])))</f>
        <v>9.1</v>
      </c>
      <c r="G2819" t="str">
        <f>RIGHT(data_to_clean[[#This Row],[revenue]],LEN(data_to_clean[[#This Row],[revenue]])-FIND(" ",data_to_clean[[#This Row],[revenue]]))</f>
        <v>Million</v>
      </c>
      <c r="H2819" s="7">
        <f>VALUE(IF(data_to_clean[[#This Row],[multiplicity]]="Million",_xlfn.CONCAT(SUBSTITUTE(data_to_clean[[#This Row],[number]],".",""),"00000"),_xlfn.CONCAT(SUBSTITUTE(data_to_clean[[#This Row],[number]],".",""),"00000000")))</f>
        <v>9100000</v>
      </c>
      <c r="I2819" t="s">
        <v>10334</v>
      </c>
      <c r="J2819">
        <f>ROUND(VALUE(SUBSTITUTE(data_to_clean[[#This Row],[growth_%]],".",",")),0)</f>
        <v>134</v>
      </c>
      <c r="K2819" t="s">
        <v>308</v>
      </c>
      <c r="L2819">
        <v>21</v>
      </c>
      <c r="M2819">
        <v>12</v>
      </c>
      <c r="N2819">
        <v>2012</v>
      </c>
      <c r="O2819">
        <v>3</v>
      </c>
      <c r="P2819" t="s">
        <v>251</v>
      </c>
      <c r="Q2819" t="b">
        <f>AND(ISNUMBER(data_to_clean[[#This Row],[revenue_formatted]]),ISNUMBER(data_to_clean[[#This Row],[growth_formatted_%]]),ISNUMBER(data_to_clean[[#This Row],[workers]]),ISNUMBER(data_to_clean[[#This Row],[previous_workers]]),ISNUMBER(data_to_clean[[#This Row],[founded]]),ISNUMBER(data_to_clean[[#This Row],[yrs_on_list]]))</f>
        <v>1</v>
      </c>
    </row>
    <row r="2820" spans="1:17" x14ac:dyDescent="0.25">
      <c r="A2820">
        <v>2810</v>
      </c>
      <c r="B2820" t="s">
        <v>10335</v>
      </c>
      <c r="C2820" t="s">
        <v>294</v>
      </c>
      <c r="D2820" t="str">
        <f>VLOOKUP(data_to_clean[[#This Row],[state]],abbreviation_table[],2,FALSE)</f>
        <v>Minnesota</v>
      </c>
      <c r="E2820" t="s">
        <v>3587</v>
      </c>
      <c r="F2820" t="str">
        <f>TRIM(LEFT(data_to_clean[[#This Row],[revenue]],FIND(" ",data_to_clean[[#This Row],[revenue]])))</f>
        <v>26.6</v>
      </c>
      <c r="G2820" t="str">
        <f>RIGHT(data_to_clean[[#This Row],[revenue]],LEN(data_to_clean[[#This Row],[revenue]])-FIND(" ",data_to_clean[[#This Row],[revenue]]))</f>
        <v>Million</v>
      </c>
      <c r="H2820" s="7">
        <f>VALUE(IF(data_to_clean[[#This Row],[multiplicity]]="Million",_xlfn.CONCAT(SUBSTITUTE(data_to_clean[[#This Row],[number]],".",""),"00000"),_xlfn.CONCAT(SUBSTITUTE(data_to_clean[[#This Row],[number]],".",""),"00000000")))</f>
        <v>26600000</v>
      </c>
      <c r="I2820" t="s">
        <v>10337</v>
      </c>
      <c r="J2820">
        <f>ROUND(VALUE(SUBSTITUTE(data_to_clean[[#This Row],[growth_%]],".",",")),0)</f>
        <v>134</v>
      </c>
      <c r="K2820" t="s">
        <v>156</v>
      </c>
      <c r="L2820">
        <v>130</v>
      </c>
      <c r="M2820">
        <v>45</v>
      </c>
      <c r="N2820">
        <v>2012</v>
      </c>
      <c r="O2820">
        <v>1</v>
      </c>
      <c r="P2820" t="s">
        <v>10338</v>
      </c>
      <c r="Q2820" t="b">
        <f>AND(ISNUMBER(data_to_clean[[#This Row],[revenue_formatted]]),ISNUMBER(data_to_clean[[#This Row],[growth_formatted_%]]),ISNUMBER(data_to_clean[[#This Row],[workers]]),ISNUMBER(data_to_clean[[#This Row],[previous_workers]]),ISNUMBER(data_to_clean[[#This Row],[founded]]),ISNUMBER(data_to_clean[[#This Row],[yrs_on_list]]))</f>
        <v>1</v>
      </c>
    </row>
    <row r="2821" spans="1:17" x14ac:dyDescent="0.25">
      <c r="A2821">
        <v>2811</v>
      </c>
      <c r="B2821" t="s">
        <v>10339</v>
      </c>
      <c r="C2821" t="s">
        <v>30</v>
      </c>
      <c r="D2821" t="str">
        <f>VLOOKUP(data_to_clean[[#This Row],[state]],abbreviation_table[],2,FALSE)</f>
        <v>Texas</v>
      </c>
      <c r="E2821" t="s">
        <v>798</v>
      </c>
      <c r="F2821" t="str">
        <f>TRIM(LEFT(data_to_clean[[#This Row],[revenue]],FIND(" ",data_to_clean[[#This Row],[revenue]])))</f>
        <v>3</v>
      </c>
      <c r="G2821" t="str">
        <f>RIGHT(data_to_clean[[#This Row],[revenue]],LEN(data_to_clean[[#This Row],[revenue]])-FIND(" ",data_to_clean[[#This Row],[revenue]]))</f>
        <v>Million</v>
      </c>
      <c r="H2821" s="7">
        <f>VALUE(IF(data_to_clean[[#This Row],[multiplicity]]="Million",_xlfn.CONCAT(SUBSTITUTE(data_to_clean[[#This Row],[number]],".",""),"00000"),_xlfn.CONCAT(SUBSTITUTE(data_to_clean[[#This Row],[number]],".",""),"00000000")))</f>
        <v>300000</v>
      </c>
      <c r="I2821" t="s">
        <v>10341</v>
      </c>
      <c r="J2821">
        <f>ROUND(VALUE(SUBSTITUTE(data_to_clean[[#This Row],[growth_%]],".",",")),0)</f>
        <v>134</v>
      </c>
      <c r="K2821" t="s">
        <v>257</v>
      </c>
      <c r="L2821">
        <v>54</v>
      </c>
      <c r="M2821">
        <v>25</v>
      </c>
      <c r="N2821">
        <v>2006</v>
      </c>
      <c r="O2821">
        <v>1</v>
      </c>
      <c r="P2821" t="s">
        <v>7380</v>
      </c>
      <c r="Q2821" t="b">
        <f>AND(ISNUMBER(data_to_clean[[#This Row],[revenue_formatted]]),ISNUMBER(data_to_clean[[#This Row],[growth_formatted_%]]),ISNUMBER(data_to_clean[[#This Row],[workers]]),ISNUMBER(data_to_clean[[#This Row],[previous_workers]]),ISNUMBER(data_to_clean[[#This Row],[founded]]),ISNUMBER(data_to_clean[[#This Row],[yrs_on_list]]))</f>
        <v>1</v>
      </c>
    </row>
    <row r="2822" spans="1:17" x14ac:dyDescent="0.25">
      <c r="A2822">
        <v>2812</v>
      </c>
      <c r="B2822" t="s">
        <v>10342</v>
      </c>
      <c r="C2822" t="s">
        <v>462</v>
      </c>
      <c r="D2822" t="str">
        <f>VLOOKUP(data_to_clean[[#This Row],[state]],abbreviation_table[],2,FALSE)</f>
        <v>Kansas</v>
      </c>
      <c r="E2822" t="s">
        <v>10344</v>
      </c>
      <c r="F2822" t="str">
        <f>TRIM(LEFT(data_to_clean[[#This Row],[revenue]],FIND(" ",data_to_clean[[#This Row],[revenue]])))</f>
        <v>33.9</v>
      </c>
      <c r="G2822" t="str">
        <f>RIGHT(data_to_clean[[#This Row],[revenue]],LEN(data_to_clean[[#This Row],[revenue]])-FIND(" ",data_to_clean[[#This Row],[revenue]]))</f>
        <v>Million</v>
      </c>
      <c r="H2822" s="7">
        <f>VALUE(IF(data_to_clean[[#This Row],[multiplicity]]="Million",_xlfn.CONCAT(SUBSTITUTE(data_to_clean[[#This Row],[number]],".",""),"00000"),_xlfn.CONCAT(SUBSTITUTE(data_to_clean[[#This Row],[number]],".",""),"00000000")))</f>
        <v>33900000</v>
      </c>
      <c r="I2822" t="s">
        <v>10345</v>
      </c>
      <c r="J2822">
        <f>ROUND(VALUE(SUBSTITUTE(data_to_clean[[#This Row],[growth_%]],".",",")),0)</f>
        <v>134</v>
      </c>
      <c r="K2822" t="s">
        <v>187</v>
      </c>
      <c r="L2822">
        <v>17</v>
      </c>
      <c r="M2822">
        <v>10</v>
      </c>
      <c r="N2822">
        <v>2005</v>
      </c>
      <c r="O2822">
        <v>8</v>
      </c>
      <c r="P2822" t="s">
        <v>466</v>
      </c>
      <c r="Q2822" t="b">
        <f>AND(ISNUMBER(data_to_clean[[#This Row],[revenue_formatted]]),ISNUMBER(data_to_clean[[#This Row],[growth_formatted_%]]),ISNUMBER(data_to_clean[[#This Row],[workers]]),ISNUMBER(data_to_clean[[#This Row],[previous_workers]]),ISNUMBER(data_to_clean[[#This Row],[founded]]),ISNUMBER(data_to_clean[[#This Row],[yrs_on_list]]))</f>
        <v>1</v>
      </c>
    </row>
    <row r="2823" spans="1:17" x14ac:dyDescent="0.25">
      <c r="A2823">
        <v>2813</v>
      </c>
      <c r="B2823" t="s">
        <v>10346</v>
      </c>
      <c r="C2823" t="s">
        <v>105</v>
      </c>
      <c r="D2823" t="str">
        <f>VLOOKUP(data_to_clean[[#This Row],[state]],abbreviation_table[],2,FALSE)</f>
        <v>New York</v>
      </c>
      <c r="E2823" t="s">
        <v>10348</v>
      </c>
      <c r="F2823" t="str">
        <f>TRIM(LEFT(data_to_clean[[#This Row],[revenue]],FIND(" ",data_to_clean[[#This Row],[revenue]])))</f>
        <v>85.4</v>
      </c>
      <c r="G2823" t="str">
        <f>RIGHT(data_to_clean[[#This Row],[revenue]],LEN(data_to_clean[[#This Row],[revenue]])-FIND(" ",data_to_clean[[#This Row],[revenue]]))</f>
        <v>Million</v>
      </c>
      <c r="H2823" s="7">
        <f>VALUE(IF(data_to_clean[[#This Row],[multiplicity]]="Million",_xlfn.CONCAT(SUBSTITUTE(data_to_clean[[#This Row],[number]],".",""),"00000"),_xlfn.CONCAT(SUBSTITUTE(data_to_clean[[#This Row],[number]],".",""),"00000000")))</f>
        <v>85400000</v>
      </c>
      <c r="I2823" t="s">
        <v>10349</v>
      </c>
      <c r="J2823">
        <f>ROUND(VALUE(SUBSTITUTE(data_to_clean[[#This Row],[growth_%]],".",",")),0)</f>
        <v>134</v>
      </c>
      <c r="K2823" t="s">
        <v>18</v>
      </c>
      <c r="L2823">
        <v>371</v>
      </c>
      <c r="M2823">
        <v>129</v>
      </c>
      <c r="N2823">
        <v>1999</v>
      </c>
      <c r="O2823">
        <v>5</v>
      </c>
      <c r="P2823" t="s">
        <v>10350</v>
      </c>
      <c r="Q2823" t="b">
        <f>AND(ISNUMBER(data_to_clean[[#This Row],[revenue_formatted]]),ISNUMBER(data_to_clean[[#This Row],[growth_formatted_%]]),ISNUMBER(data_to_clean[[#This Row],[workers]]),ISNUMBER(data_to_clean[[#This Row],[previous_workers]]),ISNUMBER(data_to_clean[[#This Row],[founded]]),ISNUMBER(data_to_clean[[#This Row],[yrs_on_list]]))</f>
        <v>1</v>
      </c>
    </row>
    <row r="2824" spans="1:17" x14ac:dyDescent="0.25">
      <c r="A2824">
        <v>2814</v>
      </c>
      <c r="B2824" t="s">
        <v>10351</v>
      </c>
      <c r="C2824" t="s">
        <v>105</v>
      </c>
      <c r="D2824" t="str">
        <f>VLOOKUP(data_to_clean[[#This Row],[state]],abbreviation_table[],2,FALSE)</f>
        <v>New York</v>
      </c>
      <c r="E2824" t="s">
        <v>1106</v>
      </c>
      <c r="F2824" t="str">
        <f>TRIM(LEFT(data_to_clean[[#This Row],[revenue]],FIND(" ",data_to_clean[[#This Row],[revenue]])))</f>
        <v>2.9</v>
      </c>
      <c r="G2824" t="str">
        <f>RIGHT(data_to_clean[[#This Row],[revenue]],LEN(data_to_clean[[#This Row],[revenue]])-FIND(" ",data_to_clean[[#This Row],[revenue]]))</f>
        <v>Million</v>
      </c>
      <c r="H2824" s="7">
        <f>VALUE(IF(data_to_clean[[#This Row],[multiplicity]]="Million",_xlfn.CONCAT(SUBSTITUTE(data_to_clean[[#This Row],[number]],".",""),"00000"),_xlfn.CONCAT(SUBSTITUTE(data_to_clean[[#This Row],[number]],".",""),"00000000")))</f>
        <v>2900000</v>
      </c>
      <c r="I2824" t="s">
        <v>10353</v>
      </c>
      <c r="J2824">
        <f>ROUND(VALUE(SUBSTITUTE(data_to_clean[[#This Row],[growth_%]],".",",")),0)</f>
        <v>134</v>
      </c>
      <c r="K2824" t="s">
        <v>25</v>
      </c>
      <c r="L2824">
        <v>9</v>
      </c>
      <c r="M2824">
        <v>5</v>
      </c>
      <c r="N2824">
        <v>1987</v>
      </c>
      <c r="O2824">
        <v>2</v>
      </c>
      <c r="P2824" t="s">
        <v>4307</v>
      </c>
      <c r="Q2824" t="b">
        <f>AND(ISNUMBER(data_to_clean[[#This Row],[revenue_formatted]]),ISNUMBER(data_to_clean[[#This Row],[growth_formatted_%]]),ISNUMBER(data_to_clean[[#This Row],[workers]]),ISNUMBER(data_to_clean[[#This Row],[previous_workers]]),ISNUMBER(data_to_clean[[#This Row],[founded]]),ISNUMBER(data_to_clean[[#This Row],[yrs_on_list]]))</f>
        <v>1</v>
      </c>
    </row>
    <row r="2825" spans="1:17" x14ac:dyDescent="0.25">
      <c r="A2825">
        <v>2815</v>
      </c>
      <c r="B2825" t="s">
        <v>10354</v>
      </c>
      <c r="C2825" t="s">
        <v>86</v>
      </c>
      <c r="D2825" t="str">
        <f>VLOOKUP(data_to_clean[[#This Row],[state]],abbreviation_table[],2,FALSE)</f>
        <v>Colorado</v>
      </c>
      <c r="E2825" t="s">
        <v>287</v>
      </c>
      <c r="F2825" t="str">
        <f>TRIM(LEFT(data_to_clean[[#This Row],[revenue]],FIND(" ",data_to_clean[[#This Row],[revenue]])))</f>
        <v>6.3</v>
      </c>
      <c r="G2825" t="str">
        <f>RIGHT(data_to_clean[[#This Row],[revenue]],LEN(data_to_clean[[#This Row],[revenue]])-FIND(" ",data_to_clean[[#This Row],[revenue]]))</f>
        <v>Million</v>
      </c>
      <c r="H2825" s="7">
        <f>VALUE(IF(data_to_clean[[#This Row],[multiplicity]]="Million",_xlfn.CONCAT(SUBSTITUTE(data_to_clean[[#This Row],[number]],".",""),"00000"),_xlfn.CONCAT(SUBSTITUTE(data_to_clean[[#This Row],[number]],".",""),"00000000")))</f>
        <v>6300000</v>
      </c>
      <c r="I2825" t="s">
        <v>10356</v>
      </c>
      <c r="J2825">
        <f>ROUND(VALUE(SUBSTITUTE(data_to_clean[[#This Row],[growth_%]],".",",")),0)</f>
        <v>134</v>
      </c>
      <c r="K2825" t="s">
        <v>1041</v>
      </c>
      <c r="L2825">
        <v>42</v>
      </c>
      <c r="M2825">
        <v>8</v>
      </c>
      <c r="N2825">
        <v>2009</v>
      </c>
      <c r="O2825">
        <v>2</v>
      </c>
      <c r="P2825" t="s">
        <v>89</v>
      </c>
      <c r="Q2825" t="b">
        <f>AND(ISNUMBER(data_to_clean[[#This Row],[revenue_formatted]]),ISNUMBER(data_to_clean[[#This Row],[growth_formatted_%]]),ISNUMBER(data_to_clean[[#This Row],[workers]]),ISNUMBER(data_to_clean[[#This Row],[previous_workers]]),ISNUMBER(data_to_clean[[#This Row],[founded]]),ISNUMBER(data_to_clean[[#This Row],[yrs_on_list]]))</f>
        <v>1</v>
      </c>
    </row>
    <row r="2826" spans="1:17" x14ac:dyDescent="0.25">
      <c r="A2826">
        <v>2816</v>
      </c>
      <c r="B2826" t="s">
        <v>10357</v>
      </c>
      <c r="C2826" t="s">
        <v>52</v>
      </c>
      <c r="D2826" t="str">
        <f>VLOOKUP(data_to_clean[[#This Row],[state]],abbreviation_table[],2,FALSE)</f>
        <v>Florida</v>
      </c>
      <c r="E2826" t="s">
        <v>3987</v>
      </c>
      <c r="F2826" t="str">
        <f>TRIM(LEFT(data_to_clean[[#This Row],[revenue]],FIND(" ",data_to_clean[[#This Row],[revenue]])))</f>
        <v>16.5</v>
      </c>
      <c r="G2826" t="str">
        <f>RIGHT(data_to_clean[[#This Row],[revenue]],LEN(data_to_clean[[#This Row],[revenue]])-FIND(" ",data_to_clean[[#This Row],[revenue]]))</f>
        <v>Million</v>
      </c>
      <c r="H2826" s="7">
        <f>VALUE(IF(data_to_clean[[#This Row],[multiplicity]]="Million",_xlfn.CONCAT(SUBSTITUTE(data_to_clean[[#This Row],[number]],".",""),"00000"),_xlfn.CONCAT(SUBSTITUTE(data_to_clean[[#This Row],[number]],".",""),"00000000")))</f>
        <v>16500000</v>
      </c>
      <c r="I2826" t="s">
        <v>10359</v>
      </c>
      <c r="J2826">
        <f>ROUND(VALUE(SUBSTITUTE(data_to_clean[[#This Row],[growth_%]],".",",")),0)</f>
        <v>134</v>
      </c>
      <c r="K2826" t="s">
        <v>18</v>
      </c>
      <c r="L2826">
        <v>62</v>
      </c>
      <c r="M2826">
        <v>4</v>
      </c>
      <c r="N2826">
        <v>2014</v>
      </c>
      <c r="O2826">
        <v>2</v>
      </c>
      <c r="P2826" t="s">
        <v>56</v>
      </c>
      <c r="Q2826" t="b">
        <f>AND(ISNUMBER(data_to_clean[[#This Row],[revenue_formatted]]),ISNUMBER(data_to_clean[[#This Row],[growth_formatted_%]]),ISNUMBER(data_to_clean[[#This Row],[workers]]),ISNUMBER(data_to_clean[[#This Row],[previous_workers]]),ISNUMBER(data_to_clean[[#This Row],[founded]]),ISNUMBER(data_to_clean[[#This Row],[yrs_on_list]]))</f>
        <v>1</v>
      </c>
    </row>
    <row r="2827" spans="1:17" x14ac:dyDescent="0.25">
      <c r="A2827">
        <v>2817</v>
      </c>
      <c r="B2827" t="s">
        <v>10360</v>
      </c>
      <c r="C2827" t="s">
        <v>119</v>
      </c>
      <c r="D2827" t="str">
        <f>VLOOKUP(data_to_clean[[#This Row],[state]],abbreviation_table[],2,FALSE)</f>
        <v>Georgia</v>
      </c>
      <c r="E2827" t="s">
        <v>4957</v>
      </c>
      <c r="F2827" t="str">
        <f>TRIM(LEFT(data_to_clean[[#This Row],[revenue]],FIND(" ",data_to_clean[[#This Row],[revenue]])))</f>
        <v>20.2</v>
      </c>
      <c r="G2827" t="str">
        <f>RIGHT(data_to_clean[[#This Row],[revenue]],LEN(data_to_clean[[#This Row],[revenue]])-FIND(" ",data_to_clean[[#This Row],[revenue]]))</f>
        <v>Million</v>
      </c>
      <c r="H2827" s="7">
        <f>VALUE(IF(data_to_clean[[#This Row],[multiplicity]]="Million",_xlfn.CONCAT(SUBSTITUTE(data_to_clean[[#This Row],[number]],".",""),"00000"),_xlfn.CONCAT(SUBSTITUTE(data_to_clean[[#This Row],[number]],".",""),"00000000")))</f>
        <v>20200000</v>
      </c>
      <c r="I2827" t="s">
        <v>10362</v>
      </c>
      <c r="J2827">
        <f>ROUND(VALUE(SUBSTITUTE(data_to_clean[[#This Row],[growth_%]],".",",")),0)</f>
        <v>134</v>
      </c>
      <c r="K2827" t="s">
        <v>18</v>
      </c>
      <c r="L2827">
        <v>100</v>
      </c>
      <c r="M2827">
        <v>60</v>
      </c>
      <c r="N2827">
        <v>2004</v>
      </c>
      <c r="O2827">
        <v>9</v>
      </c>
      <c r="P2827" t="s">
        <v>122</v>
      </c>
      <c r="Q2827" t="b">
        <f>AND(ISNUMBER(data_to_clean[[#This Row],[revenue_formatted]]),ISNUMBER(data_to_clean[[#This Row],[growth_formatted_%]]),ISNUMBER(data_to_clean[[#This Row],[workers]]),ISNUMBER(data_to_clean[[#This Row],[previous_workers]]),ISNUMBER(data_to_clean[[#This Row],[founded]]),ISNUMBER(data_to_clean[[#This Row],[yrs_on_list]]))</f>
        <v>1</v>
      </c>
    </row>
    <row r="2828" spans="1:17" x14ac:dyDescent="0.25">
      <c r="A2828">
        <v>2818</v>
      </c>
      <c r="B2828" t="s">
        <v>10363</v>
      </c>
      <c r="C2828" t="s">
        <v>333</v>
      </c>
      <c r="D2828" t="str">
        <f>VLOOKUP(data_to_clean[[#This Row],[state]],abbreviation_table[],2,FALSE)</f>
        <v>Alabama</v>
      </c>
      <c r="E2828" t="s">
        <v>5267</v>
      </c>
      <c r="F2828" t="str">
        <f>TRIM(LEFT(data_to_clean[[#This Row],[revenue]],FIND(" ",data_to_clean[[#This Row],[revenue]])))</f>
        <v>69.8</v>
      </c>
      <c r="G2828" t="str">
        <f>RIGHT(data_to_clean[[#This Row],[revenue]],LEN(data_to_clean[[#This Row],[revenue]])-FIND(" ",data_to_clean[[#This Row],[revenue]]))</f>
        <v>Million</v>
      </c>
      <c r="H2828" s="7">
        <f>VALUE(IF(data_to_clean[[#This Row],[multiplicity]]="Million",_xlfn.CONCAT(SUBSTITUTE(data_to_clean[[#This Row],[number]],".",""),"00000"),_xlfn.CONCAT(SUBSTITUTE(data_to_clean[[#This Row],[number]],".",""),"00000000")))</f>
        <v>69800000</v>
      </c>
      <c r="I2828" t="s">
        <v>10365</v>
      </c>
      <c r="J2828">
        <f>ROUND(VALUE(SUBSTITUTE(data_to_clean[[#This Row],[growth_%]],".",",")),0)</f>
        <v>134</v>
      </c>
      <c r="K2828" t="s">
        <v>181</v>
      </c>
      <c r="L2828">
        <v>451</v>
      </c>
      <c r="M2828">
        <v>219</v>
      </c>
      <c r="N2828">
        <v>2007</v>
      </c>
      <c r="O2828">
        <v>2</v>
      </c>
      <c r="P2828" t="s">
        <v>2594</v>
      </c>
      <c r="Q2828" t="b">
        <f>AND(ISNUMBER(data_to_clean[[#This Row],[revenue_formatted]]),ISNUMBER(data_to_clean[[#This Row],[growth_formatted_%]]),ISNUMBER(data_to_clean[[#This Row],[workers]]),ISNUMBER(data_to_clean[[#This Row],[previous_workers]]),ISNUMBER(data_to_clean[[#This Row],[founded]]),ISNUMBER(data_to_clean[[#This Row],[yrs_on_list]]))</f>
        <v>1</v>
      </c>
    </row>
    <row r="2829" spans="1:17" x14ac:dyDescent="0.25">
      <c r="A2829">
        <v>2819</v>
      </c>
      <c r="B2829" t="s">
        <v>10366</v>
      </c>
      <c r="C2829" t="s">
        <v>780</v>
      </c>
      <c r="D2829" t="str">
        <f>VLOOKUP(data_to_clean[[#This Row],[state]],abbreviation_table[],2,FALSE)</f>
        <v>New Hampshire</v>
      </c>
      <c r="E2829" t="s">
        <v>1309</v>
      </c>
      <c r="F2829" t="str">
        <f>TRIM(LEFT(data_to_clean[[#This Row],[revenue]],FIND(" ",data_to_clean[[#This Row],[revenue]])))</f>
        <v>3.4</v>
      </c>
      <c r="G2829" t="str">
        <f>RIGHT(data_to_clean[[#This Row],[revenue]],LEN(data_to_clean[[#This Row],[revenue]])-FIND(" ",data_to_clean[[#This Row],[revenue]]))</f>
        <v>Million</v>
      </c>
      <c r="H2829" s="7">
        <f>VALUE(IF(data_to_clean[[#This Row],[multiplicity]]="Million",_xlfn.CONCAT(SUBSTITUTE(data_to_clean[[#This Row],[number]],".",""),"00000"),_xlfn.CONCAT(SUBSTITUTE(data_to_clean[[#This Row],[number]],".",""),"00000000")))</f>
        <v>3400000</v>
      </c>
      <c r="I2829" t="s">
        <v>10368</v>
      </c>
      <c r="J2829">
        <f>ROUND(VALUE(SUBSTITUTE(data_to_clean[[#This Row],[growth_%]],".",",")),0)</f>
        <v>134</v>
      </c>
      <c r="K2829" t="s">
        <v>55</v>
      </c>
      <c r="L2829">
        <v>10</v>
      </c>
      <c r="M2829">
        <v>4</v>
      </c>
      <c r="N2829">
        <v>2012</v>
      </c>
      <c r="O2829">
        <v>2</v>
      </c>
      <c r="P2829" t="s">
        <v>10088</v>
      </c>
      <c r="Q2829" t="b">
        <f>AND(ISNUMBER(data_to_clean[[#This Row],[revenue_formatted]]),ISNUMBER(data_to_clean[[#This Row],[growth_formatted_%]]),ISNUMBER(data_to_clean[[#This Row],[workers]]),ISNUMBER(data_to_clean[[#This Row],[previous_workers]]),ISNUMBER(data_to_clean[[#This Row],[founded]]),ISNUMBER(data_to_clean[[#This Row],[yrs_on_list]]))</f>
        <v>1</v>
      </c>
    </row>
    <row r="2830" spans="1:17" x14ac:dyDescent="0.25">
      <c r="A2830">
        <v>2820</v>
      </c>
      <c r="B2830" t="s">
        <v>10369</v>
      </c>
      <c r="C2830" t="s">
        <v>80</v>
      </c>
      <c r="D2830" t="str">
        <f>VLOOKUP(data_to_clean[[#This Row],[state]],abbreviation_table[],2,FALSE)</f>
        <v>California</v>
      </c>
      <c r="E2830" t="s">
        <v>1982</v>
      </c>
      <c r="F2830" t="str">
        <f>TRIM(LEFT(data_to_clean[[#This Row],[revenue]],FIND(" ",data_to_clean[[#This Row],[revenue]])))</f>
        <v>29.8</v>
      </c>
      <c r="G2830" t="str">
        <f>RIGHT(data_to_clean[[#This Row],[revenue]],LEN(data_to_clean[[#This Row],[revenue]])-FIND(" ",data_to_clean[[#This Row],[revenue]]))</f>
        <v>Million</v>
      </c>
      <c r="H2830" s="7">
        <f>VALUE(IF(data_to_clean[[#This Row],[multiplicity]]="Million",_xlfn.CONCAT(SUBSTITUTE(data_to_clean[[#This Row],[number]],".",""),"00000"),_xlfn.CONCAT(SUBSTITUTE(data_to_clean[[#This Row],[number]],".",""),"00000000")))</f>
        <v>29800000</v>
      </c>
      <c r="I2830" t="s">
        <v>10371</v>
      </c>
      <c r="J2830">
        <f>ROUND(VALUE(SUBSTITUTE(data_to_clean[[#This Row],[growth_%]],".",",")),0)</f>
        <v>133</v>
      </c>
      <c r="K2830" t="s">
        <v>181</v>
      </c>
      <c r="L2830">
        <v>290</v>
      </c>
      <c r="M2830">
        <v>120</v>
      </c>
      <c r="N2830">
        <v>2008</v>
      </c>
      <c r="O2830">
        <v>4</v>
      </c>
      <c r="P2830" t="s">
        <v>10372</v>
      </c>
      <c r="Q2830" t="b">
        <f>AND(ISNUMBER(data_to_clean[[#This Row],[revenue_formatted]]),ISNUMBER(data_to_clean[[#This Row],[growth_formatted_%]]),ISNUMBER(data_to_clean[[#This Row],[workers]]),ISNUMBER(data_to_clean[[#This Row],[previous_workers]]),ISNUMBER(data_to_clean[[#This Row],[founded]]),ISNUMBER(data_to_clean[[#This Row],[yrs_on_list]]))</f>
        <v>1</v>
      </c>
    </row>
    <row r="2831" spans="1:17" x14ac:dyDescent="0.25">
      <c r="A2831">
        <v>2821</v>
      </c>
      <c r="B2831" t="s">
        <v>10373</v>
      </c>
      <c r="C2831" t="s">
        <v>166</v>
      </c>
      <c r="D2831" t="str">
        <f>VLOOKUP(data_to_clean[[#This Row],[state]],abbreviation_table[],2,FALSE)</f>
        <v>Utah</v>
      </c>
      <c r="E2831" t="s">
        <v>1535</v>
      </c>
      <c r="F2831" t="str">
        <f>TRIM(LEFT(data_to_clean[[#This Row],[revenue]],FIND(" ",data_to_clean[[#This Row],[revenue]])))</f>
        <v>6</v>
      </c>
      <c r="G2831" t="str">
        <f>RIGHT(data_to_clean[[#This Row],[revenue]],LEN(data_to_clean[[#This Row],[revenue]])-FIND(" ",data_to_clean[[#This Row],[revenue]]))</f>
        <v>Million</v>
      </c>
      <c r="H2831" s="7">
        <f>VALUE(IF(data_to_clean[[#This Row],[multiplicity]]="Million",_xlfn.CONCAT(SUBSTITUTE(data_to_clean[[#This Row],[number]],".",""),"00000"),_xlfn.CONCAT(SUBSTITUTE(data_to_clean[[#This Row],[number]],".",""),"00000000")))</f>
        <v>600000</v>
      </c>
      <c r="I2831" t="s">
        <v>10375</v>
      </c>
      <c r="J2831">
        <f>ROUND(VALUE(SUBSTITUTE(data_to_clean[[#This Row],[growth_%]],".",",")),0)</f>
        <v>133</v>
      </c>
      <c r="K2831" t="s">
        <v>33</v>
      </c>
      <c r="L2831">
        <v>175</v>
      </c>
      <c r="M2831">
        <v>100</v>
      </c>
      <c r="N2831">
        <v>1995</v>
      </c>
      <c r="O2831">
        <v>1</v>
      </c>
      <c r="P2831" t="s">
        <v>1734</v>
      </c>
      <c r="Q2831" t="b">
        <f>AND(ISNUMBER(data_to_clean[[#This Row],[revenue_formatted]]),ISNUMBER(data_to_clean[[#This Row],[growth_formatted_%]]),ISNUMBER(data_to_clean[[#This Row],[workers]]),ISNUMBER(data_to_clean[[#This Row],[previous_workers]]),ISNUMBER(data_to_clean[[#This Row],[founded]]),ISNUMBER(data_to_clean[[#This Row],[yrs_on_list]]))</f>
        <v>1</v>
      </c>
    </row>
    <row r="2832" spans="1:17" x14ac:dyDescent="0.25">
      <c r="A2832">
        <v>2822</v>
      </c>
      <c r="B2832" t="s">
        <v>10376</v>
      </c>
      <c r="C2832" t="s">
        <v>341</v>
      </c>
      <c r="D2832" t="str">
        <f>VLOOKUP(data_to_clean[[#This Row],[state]],abbreviation_table[],2,FALSE)</f>
        <v>Massachusetts</v>
      </c>
      <c r="E2832" t="s">
        <v>880</v>
      </c>
      <c r="F2832" t="str">
        <f>TRIM(LEFT(data_to_clean[[#This Row],[revenue]],FIND(" ",data_to_clean[[#This Row],[revenue]])))</f>
        <v>12</v>
      </c>
      <c r="G2832" t="str">
        <f>RIGHT(data_to_clean[[#This Row],[revenue]],LEN(data_to_clean[[#This Row],[revenue]])-FIND(" ",data_to_clean[[#This Row],[revenue]]))</f>
        <v>Million</v>
      </c>
      <c r="H2832" s="7">
        <f>VALUE(IF(data_to_clean[[#This Row],[multiplicity]]="Million",_xlfn.CONCAT(SUBSTITUTE(data_to_clean[[#This Row],[number]],".",""),"00000"),_xlfn.CONCAT(SUBSTITUTE(data_to_clean[[#This Row],[number]],".",""),"00000000")))</f>
        <v>1200000</v>
      </c>
      <c r="I2832" t="s">
        <v>10378</v>
      </c>
      <c r="J2832">
        <f>ROUND(VALUE(SUBSTITUTE(data_to_clean[[#This Row],[growth_%]],".",",")),0)</f>
        <v>133</v>
      </c>
      <c r="K2832" t="s">
        <v>25</v>
      </c>
      <c r="L2832">
        <v>92</v>
      </c>
      <c r="M2832">
        <v>48</v>
      </c>
      <c r="N2832">
        <v>1988</v>
      </c>
      <c r="O2832">
        <v>1</v>
      </c>
      <c r="P2832" t="s">
        <v>6405</v>
      </c>
      <c r="Q2832" t="b">
        <f>AND(ISNUMBER(data_to_clean[[#This Row],[revenue_formatted]]),ISNUMBER(data_to_clean[[#This Row],[growth_formatted_%]]),ISNUMBER(data_to_clean[[#This Row],[workers]]),ISNUMBER(data_to_clean[[#This Row],[previous_workers]]),ISNUMBER(data_to_clean[[#This Row],[founded]]),ISNUMBER(data_to_clean[[#This Row],[yrs_on_list]]))</f>
        <v>1</v>
      </c>
    </row>
    <row r="2833" spans="1:17" x14ac:dyDescent="0.25">
      <c r="A2833">
        <v>2823</v>
      </c>
      <c r="B2833" t="s">
        <v>10379</v>
      </c>
      <c r="C2833" t="s">
        <v>105</v>
      </c>
      <c r="D2833" t="str">
        <f>VLOOKUP(data_to_clean[[#This Row],[state]],abbreviation_table[],2,FALSE)</f>
        <v>New York</v>
      </c>
      <c r="E2833" t="s">
        <v>2770</v>
      </c>
      <c r="F2833" t="str">
        <f>TRIM(LEFT(data_to_clean[[#This Row],[revenue]],FIND(" ",data_to_clean[[#This Row],[revenue]])))</f>
        <v>37.1</v>
      </c>
      <c r="G2833" t="str">
        <f>RIGHT(data_to_clean[[#This Row],[revenue]],LEN(data_to_clean[[#This Row],[revenue]])-FIND(" ",data_to_clean[[#This Row],[revenue]]))</f>
        <v>Million</v>
      </c>
      <c r="H2833" s="7">
        <f>VALUE(IF(data_to_clean[[#This Row],[multiplicity]]="Million",_xlfn.CONCAT(SUBSTITUTE(data_to_clean[[#This Row],[number]],".",""),"00000"),_xlfn.CONCAT(SUBSTITUTE(data_to_clean[[#This Row],[number]],".",""),"00000000")))</f>
        <v>37100000</v>
      </c>
      <c r="I2833" t="s">
        <v>10381</v>
      </c>
      <c r="J2833">
        <f>ROUND(VALUE(SUBSTITUTE(data_to_clean[[#This Row],[growth_%]],".",",")),0)</f>
        <v>133</v>
      </c>
      <c r="K2833" t="s">
        <v>233</v>
      </c>
      <c r="L2833">
        <v>107</v>
      </c>
      <c r="M2833">
        <v>61</v>
      </c>
      <c r="N2833">
        <v>2009</v>
      </c>
      <c r="O2833">
        <v>7</v>
      </c>
      <c r="P2833" t="s">
        <v>10382</v>
      </c>
      <c r="Q2833" t="b">
        <f>AND(ISNUMBER(data_to_clean[[#This Row],[revenue_formatted]]),ISNUMBER(data_to_clean[[#This Row],[growth_formatted_%]]),ISNUMBER(data_to_clean[[#This Row],[workers]]),ISNUMBER(data_to_clean[[#This Row],[previous_workers]]),ISNUMBER(data_to_clean[[#This Row],[founded]]),ISNUMBER(data_to_clean[[#This Row],[yrs_on_list]]))</f>
        <v>1</v>
      </c>
    </row>
    <row r="2834" spans="1:17" x14ac:dyDescent="0.25">
      <c r="A2834">
        <v>2824</v>
      </c>
      <c r="B2834" t="s">
        <v>10383</v>
      </c>
      <c r="C2834" t="s">
        <v>503</v>
      </c>
      <c r="D2834" t="str">
        <f>VLOOKUP(data_to_clean[[#This Row],[state]],abbreviation_table[],2,FALSE)</f>
        <v>Illinois</v>
      </c>
      <c r="E2834" t="s">
        <v>10385</v>
      </c>
      <c r="F2834" t="str">
        <f>TRIM(LEFT(data_to_clean[[#This Row],[revenue]],FIND(" ",data_to_clean[[#This Row],[revenue]])))</f>
        <v>47.6</v>
      </c>
      <c r="G2834" t="str">
        <f>RIGHT(data_to_clean[[#This Row],[revenue]],LEN(data_to_clean[[#This Row],[revenue]])-FIND(" ",data_to_clean[[#This Row],[revenue]]))</f>
        <v>Million</v>
      </c>
      <c r="H2834" s="7">
        <f>VALUE(IF(data_to_clean[[#This Row],[multiplicity]]="Million",_xlfn.CONCAT(SUBSTITUTE(data_to_clean[[#This Row],[number]],".",""),"00000"),_xlfn.CONCAT(SUBSTITUTE(data_to_clean[[#This Row],[number]],".",""),"00000000")))</f>
        <v>47600000</v>
      </c>
      <c r="I2834" t="s">
        <v>10386</v>
      </c>
      <c r="J2834">
        <f>ROUND(VALUE(SUBSTITUTE(data_to_clean[[#This Row],[growth_%]],".",",")),0)</f>
        <v>133</v>
      </c>
      <c r="K2834" t="s">
        <v>211</v>
      </c>
      <c r="L2834">
        <v>200</v>
      </c>
      <c r="M2834">
        <v>70</v>
      </c>
      <c r="N2834">
        <v>2009</v>
      </c>
      <c r="O2834">
        <v>1</v>
      </c>
      <c r="P2834" t="s">
        <v>10387</v>
      </c>
      <c r="Q2834" t="b">
        <f>AND(ISNUMBER(data_to_clean[[#This Row],[revenue_formatted]]),ISNUMBER(data_to_clean[[#This Row],[growth_formatted_%]]),ISNUMBER(data_to_clean[[#This Row],[workers]]),ISNUMBER(data_to_clean[[#This Row],[previous_workers]]),ISNUMBER(data_to_clean[[#This Row],[founded]]),ISNUMBER(data_to_clean[[#This Row],[yrs_on_list]]))</f>
        <v>1</v>
      </c>
    </row>
    <row r="2835" spans="1:17" x14ac:dyDescent="0.25">
      <c r="A2835">
        <v>2825</v>
      </c>
      <c r="B2835" t="s">
        <v>10388</v>
      </c>
      <c r="C2835" t="s">
        <v>643</v>
      </c>
      <c r="D2835" t="str">
        <f>VLOOKUP(data_to_clean[[#This Row],[state]],abbreviation_table[],2,FALSE)</f>
        <v>Connecticut</v>
      </c>
      <c r="E2835" t="s">
        <v>2496</v>
      </c>
      <c r="F2835" t="str">
        <f>TRIM(LEFT(data_to_clean[[#This Row],[revenue]],FIND(" ",data_to_clean[[#This Row],[revenue]])))</f>
        <v>13</v>
      </c>
      <c r="G2835" t="str">
        <f>RIGHT(data_to_clean[[#This Row],[revenue]],LEN(data_to_clean[[#This Row],[revenue]])-FIND(" ",data_to_clean[[#This Row],[revenue]]))</f>
        <v>Million</v>
      </c>
      <c r="H2835" s="7">
        <f>VALUE(IF(data_to_clean[[#This Row],[multiplicity]]="Million",_xlfn.CONCAT(SUBSTITUTE(data_to_clean[[#This Row],[number]],".",""),"00000"),_xlfn.CONCAT(SUBSTITUTE(data_to_clean[[#This Row],[number]],".",""),"00000000")))</f>
        <v>1300000</v>
      </c>
      <c r="I2835" t="s">
        <v>10390</v>
      </c>
      <c r="J2835">
        <f>ROUND(VALUE(SUBSTITUTE(data_to_clean[[#This Row],[growth_%]],".",",")),0)</f>
        <v>133</v>
      </c>
      <c r="K2835" t="s">
        <v>324</v>
      </c>
      <c r="L2835">
        <v>62</v>
      </c>
      <c r="M2835">
        <v>55</v>
      </c>
      <c r="N2835">
        <v>2016</v>
      </c>
      <c r="O2835">
        <v>6</v>
      </c>
      <c r="P2835" t="s">
        <v>2606</v>
      </c>
      <c r="Q2835" t="b">
        <f>AND(ISNUMBER(data_to_clean[[#This Row],[revenue_formatted]]),ISNUMBER(data_to_clean[[#This Row],[growth_formatted_%]]),ISNUMBER(data_to_clean[[#This Row],[workers]]),ISNUMBER(data_to_clean[[#This Row],[previous_workers]]),ISNUMBER(data_to_clean[[#This Row],[founded]]),ISNUMBER(data_to_clean[[#This Row],[yrs_on_list]]))</f>
        <v>1</v>
      </c>
    </row>
    <row r="2836" spans="1:17" x14ac:dyDescent="0.25">
      <c r="A2836">
        <v>2826</v>
      </c>
      <c r="B2836" t="s">
        <v>10391</v>
      </c>
      <c r="C2836" t="s">
        <v>643</v>
      </c>
      <c r="D2836" t="str">
        <f>VLOOKUP(data_to_clean[[#This Row],[state]],abbreviation_table[],2,FALSE)</f>
        <v>Connecticut</v>
      </c>
      <c r="E2836" t="s">
        <v>939</v>
      </c>
      <c r="F2836" t="str">
        <f>TRIM(LEFT(data_to_clean[[#This Row],[revenue]],FIND(" ",data_to_clean[[#This Row],[revenue]])))</f>
        <v>4.1</v>
      </c>
      <c r="G2836" t="str">
        <f>RIGHT(data_to_clean[[#This Row],[revenue]],LEN(data_to_clean[[#This Row],[revenue]])-FIND(" ",data_to_clean[[#This Row],[revenue]]))</f>
        <v>Million</v>
      </c>
      <c r="H2836" s="7">
        <f>VALUE(IF(data_to_clean[[#This Row],[multiplicity]]="Million",_xlfn.CONCAT(SUBSTITUTE(data_to_clean[[#This Row],[number]],".",""),"00000"),_xlfn.CONCAT(SUBSTITUTE(data_to_clean[[#This Row],[number]],".",""),"00000000")))</f>
        <v>4100000</v>
      </c>
      <c r="I2836" t="s">
        <v>10393</v>
      </c>
      <c r="J2836">
        <f>ROUND(VALUE(SUBSTITUTE(data_to_clean[[#This Row],[growth_%]],".",",")),0)</f>
        <v>133</v>
      </c>
      <c r="K2836" t="s">
        <v>336</v>
      </c>
      <c r="L2836">
        <v>39</v>
      </c>
      <c r="M2836">
        <v>16</v>
      </c>
      <c r="N2836">
        <v>2000</v>
      </c>
      <c r="O2836">
        <v>3</v>
      </c>
      <c r="P2836" t="s">
        <v>10394</v>
      </c>
      <c r="Q2836" t="b">
        <f>AND(ISNUMBER(data_to_clean[[#This Row],[revenue_formatted]]),ISNUMBER(data_to_clean[[#This Row],[growth_formatted_%]]),ISNUMBER(data_to_clean[[#This Row],[workers]]),ISNUMBER(data_to_clean[[#This Row],[previous_workers]]),ISNUMBER(data_to_clean[[#This Row],[founded]]),ISNUMBER(data_to_clean[[#This Row],[yrs_on_list]]))</f>
        <v>1</v>
      </c>
    </row>
    <row r="2837" spans="1:17" x14ac:dyDescent="0.25">
      <c r="A2837">
        <v>2827</v>
      </c>
      <c r="B2837" t="s">
        <v>10395</v>
      </c>
      <c r="C2837" t="s">
        <v>30</v>
      </c>
      <c r="D2837" t="str">
        <f>VLOOKUP(data_to_clean[[#This Row],[state]],abbreviation_table[],2,FALSE)</f>
        <v>Texas</v>
      </c>
      <c r="E2837" t="s">
        <v>394</v>
      </c>
      <c r="F2837" t="str">
        <f>TRIM(LEFT(data_to_clean[[#This Row],[revenue]],FIND(" ",data_to_clean[[#This Row],[revenue]])))</f>
        <v>12.8</v>
      </c>
      <c r="G2837" t="str">
        <f>RIGHT(data_to_clean[[#This Row],[revenue]],LEN(data_to_clean[[#This Row],[revenue]])-FIND(" ",data_to_clean[[#This Row],[revenue]]))</f>
        <v>Million</v>
      </c>
      <c r="H2837" s="7">
        <f>VALUE(IF(data_to_clean[[#This Row],[multiplicity]]="Million",_xlfn.CONCAT(SUBSTITUTE(data_to_clean[[#This Row],[number]],".",""),"00000"),_xlfn.CONCAT(SUBSTITUTE(data_to_clean[[#This Row],[number]],".",""),"00000000")))</f>
        <v>12800000</v>
      </c>
      <c r="I2837" t="s">
        <v>10397</v>
      </c>
      <c r="J2837">
        <f>ROUND(VALUE(SUBSTITUTE(data_to_clean[[#This Row],[growth_%]],".",",")),0)</f>
        <v>133</v>
      </c>
      <c r="K2837" t="s">
        <v>18</v>
      </c>
      <c r="L2837">
        <v>68</v>
      </c>
      <c r="M2837">
        <v>43</v>
      </c>
      <c r="N2837">
        <v>2009</v>
      </c>
      <c r="O2837">
        <v>6</v>
      </c>
      <c r="P2837" t="s">
        <v>5801</v>
      </c>
      <c r="Q2837" t="b">
        <f>AND(ISNUMBER(data_to_clean[[#This Row],[revenue_formatted]]),ISNUMBER(data_to_clean[[#This Row],[growth_formatted_%]]),ISNUMBER(data_to_clean[[#This Row],[workers]]),ISNUMBER(data_to_clean[[#This Row],[previous_workers]]),ISNUMBER(data_to_clean[[#This Row],[founded]]),ISNUMBER(data_to_clean[[#This Row],[yrs_on_list]]))</f>
        <v>1</v>
      </c>
    </row>
    <row r="2838" spans="1:17" x14ac:dyDescent="0.25">
      <c r="A2838">
        <v>2828</v>
      </c>
      <c r="B2838" t="s">
        <v>10398</v>
      </c>
      <c r="C2838" t="s">
        <v>341</v>
      </c>
      <c r="D2838" t="str">
        <f>VLOOKUP(data_to_clean[[#This Row],[state]],abbreviation_table[],2,FALSE)</f>
        <v>Massachusetts</v>
      </c>
      <c r="E2838" t="s">
        <v>10400</v>
      </c>
      <c r="F2838" t="str">
        <f>TRIM(LEFT(data_to_clean[[#This Row],[revenue]],FIND(" ",data_to_clean[[#This Row],[revenue]])))</f>
        <v>35.4</v>
      </c>
      <c r="G2838" t="str">
        <f>RIGHT(data_to_clean[[#This Row],[revenue]],LEN(data_to_clean[[#This Row],[revenue]])-FIND(" ",data_to_clean[[#This Row],[revenue]]))</f>
        <v>Million</v>
      </c>
      <c r="H2838" s="7">
        <f>VALUE(IF(data_to_clean[[#This Row],[multiplicity]]="Million",_xlfn.CONCAT(SUBSTITUTE(data_to_clean[[#This Row],[number]],".",""),"00000"),_xlfn.CONCAT(SUBSTITUTE(data_to_clean[[#This Row],[number]],".",""),"00000000")))</f>
        <v>35400000</v>
      </c>
      <c r="I2838" t="s">
        <v>10401</v>
      </c>
      <c r="J2838">
        <f>ROUND(VALUE(SUBSTITUTE(data_to_clean[[#This Row],[growth_%]],".",",")),0)</f>
        <v>133</v>
      </c>
      <c r="K2838" t="s">
        <v>55</v>
      </c>
      <c r="L2838">
        <v>200</v>
      </c>
      <c r="M2838">
        <v>181</v>
      </c>
      <c r="N2838">
        <v>2002</v>
      </c>
      <c r="O2838">
        <v>1</v>
      </c>
      <c r="P2838" t="s">
        <v>1196</v>
      </c>
      <c r="Q2838" t="b">
        <f>AND(ISNUMBER(data_to_clean[[#This Row],[revenue_formatted]]),ISNUMBER(data_to_clean[[#This Row],[growth_formatted_%]]),ISNUMBER(data_to_clean[[#This Row],[workers]]),ISNUMBER(data_to_clean[[#This Row],[previous_workers]]),ISNUMBER(data_to_clean[[#This Row],[founded]]),ISNUMBER(data_to_clean[[#This Row],[yrs_on_list]]))</f>
        <v>1</v>
      </c>
    </row>
    <row r="2839" spans="1:17" x14ac:dyDescent="0.25">
      <c r="A2839">
        <v>2829</v>
      </c>
      <c r="B2839" t="s">
        <v>10402</v>
      </c>
      <c r="C2839" t="s">
        <v>503</v>
      </c>
      <c r="D2839" t="str">
        <f>VLOOKUP(data_to_clean[[#This Row],[state]],abbreviation_table[],2,FALSE)</f>
        <v>Illinois</v>
      </c>
      <c r="E2839" t="s">
        <v>9786</v>
      </c>
      <c r="F2839" t="str">
        <f>TRIM(LEFT(data_to_clean[[#This Row],[revenue]],FIND(" ",data_to_clean[[#This Row],[revenue]])))</f>
        <v>30.5</v>
      </c>
      <c r="G2839" t="str">
        <f>RIGHT(data_to_clean[[#This Row],[revenue]],LEN(data_to_clean[[#This Row],[revenue]])-FIND(" ",data_to_clean[[#This Row],[revenue]]))</f>
        <v>Million</v>
      </c>
      <c r="H2839" s="7">
        <f>VALUE(IF(data_to_clean[[#This Row],[multiplicity]]="Million",_xlfn.CONCAT(SUBSTITUTE(data_to_clean[[#This Row],[number]],".",""),"00000"),_xlfn.CONCAT(SUBSTITUTE(data_to_clean[[#This Row],[number]],".",""),"00000000")))</f>
        <v>30500000</v>
      </c>
      <c r="I2839" t="s">
        <v>10404</v>
      </c>
      <c r="J2839">
        <f>ROUND(VALUE(SUBSTITUTE(data_to_clean[[#This Row],[growth_%]],".",",")),0)</f>
        <v>133</v>
      </c>
      <c r="K2839" t="s">
        <v>187</v>
      </c>
      <c r="L2839">
        <v>50</v>
      </c>
      <c r="M2839">
        <v>25</v>
      </c>
      <c r="N2839">
        <v>2009</v>
      </c>
      <c r="O2839">
        <v>2</v>
      </c>
      <c r="P2839" t="s">
        <v>506</v>
      </c>
      <c r="Q2839" t="b">
        <f>AND(ISNUMBER(data_to_clean[[#This Row],[revenue_formatted]]),ISNUMBER(data_to_clean[[#This Row],[growth_formatted_%]]),ISNUMBER(data_to_clean[[#This Row],[workers]]),ISNUMBER(data_to_clean[[#This Row],[previous_workers]]),ISNUMBER(data_to_clean[[#This Row],[founded]]),ISNUMBER(data_to_clean[[#This Row],[yrs_on_list]]))</f>
        <v>1</v>
      </c>
    </row>
    <row r="2840" spans="1:17" x14ac:dyDescent="0.25">
      <c r="A2840">
        <v>2830</v>
      </c>
      <c r="B2840" t="s">
        <v>10405</v>
      </c>
      <c r="C2840" t="s">
        <v>74</v>
      </c>
      <c r="D2840" t="str">
        <f>VLOOKUP(data_to_clean[[#This Row],[state]],abbreviation_table[],2,FALSE)</f>
        <v>Ohio</v>
      </c>
      <c r="E2840" t="s">
        <v>518</v>
      </c>
      <c r="F2840" t="str">
        <f>TRIM(LEFT(data_to_clean[[#This Row],[revenue]],FIND(" ",data_to_clean[[#This Row],[revenue]])))</f>
        <v>6.6</v>
      </c>
      <c r="G2840" t="str">
        <f>RIGHT(data_to_clean[[#This Row],[revenue]],LEN(data_to_clean[[#This Row],[revenue]])-FIND(" ",data_to_clean[[#This Row],[revenue]]))</f>
        <v>Million</v>
      </c>
      <c r="H2840" s="7">
        <f>VALUE(IF(data_to_clean[[#This Row],[multiplicity]]="Million",_xlfn.CONCAT(SUBSTITUTE(data_to_clean[[#This Row],[number]],".",""),"00000"),_xlfn.CONCAT(SUBSTITUTE(data_to_clean[[#This Row],[number]],".",""),"00000000")))</f>
        <v>6600000</v>
      </c>
      <c r="I2840" t="s">
        <v>10407</v>
      </c>
      <c r="J2840">
        <f>ROUND(VALUE(SUBSTITUTE(data_to_clean[[#This Row],[growth_%]],".",",")),0)</f>
        <v>133</v>
      </c>
      <c r="K2840" t="s">
        <v>211</v>
      </c>
      <c r="L2840">
        <v>15</v>
      </c>
      <c r="M2840">
        <v>5</v>
      </c>
      <c r="N2840">
        <v>2011</v>
      </c>
      <c r="O2840">
        <v>3</v>
      </c>
      <c r="P2840" t="s">
        <v>77</v>
      </c>
      <c r="Q2840" t="b">
        <f>AND(ISNUMBER(data_to_clean[[#This Row],[revenue_formatted]]),ISNUMBER(data_to_clean[[#This Row],[growth_formatted_%]]),ISNUMBER(data_to_clean[[#This Row],[workers]]),ISNUMBER(data_to_clean[[#This Row],[previous_workers]]),ISNUMBER(data_to_clean[[#This Row],[founded]]),ISNUMBER(data_to_clean[[#This Row],[yrs_on_list]]))</f>
        <v>1</v>
      </c>
    </row>
    <row r="2841" spans="1:17" x14ac:dyDescent="0.25">
      <c r="A2841">
        <v>2831</v>
      </c>
      <c r="B2841" t="s">
        <v>10408</v>
      </c>
      <c r="C2841" t="s">
        <v>59</v>
      </c>
      <c r="D2841" t="str">
        <f>VLOOKUP(data_to_clean[[#This Row],[state]],abbreviation_table[],2,FALSE)</f>
        <v>New Jersey</v>
      </c>
      <c r="E2841" t="s">
        <v>3011</v>
      </c>
      <c r="F2841" t="str">
        <f>TRIM(LEFT(data_to_clean[[#This Row],[revenue]],FIND(" ",data_to_clean[[#This Row],[revenue]])))</f>
        <v>23.7</v>
      </c>
      <c r="G2841" t="str">
        <f>RIGHT(data_to_clean[[#This Row],[revenue]],LEN(data_to_clean[[#This Row],[revenue]])-FIND(" ",data_to_clean[[#This Row],[revenue]]))</f>
        <v>Million</v>
      </c>
      <c r="H2841" s="7">
        <f>VALUE(IF(data_to_clean[[#This Row],[multiplicity]]="Million",_xlfn.CONCAT(SUBSTITUTE(data_to_clean[[#This Row],[number]],".",""),"00000"),_xlfn.CONCAT(SUBSTITUTE(data_to_clean[[#This Row],[number]],".",""),"00000000")))</f>
        <v>23700000</v>
      </c>
      <c r="I2841" t="s">
        <v>10410</v>
      </c>
      <c r="J2841">
        <f>ROUND(VALUE(SUBSTITUTE(data_to_clean[[#This Row],[growth_%]],".",",")),0)</f>
        <v>133</v>
      </c>
      <c r="K2841" t="s">
        <v>336</v>
      </c>
      <c r="L2841">
        <v>200</v>
      </c>
      <c r="M2841">
        <v>80</v>
      </c>
      <c r="N2841">
        <v>1979</v>
      </c>
      <c r="O2841">
        <v>1</v>
      </c>
      <c r="P2841" t="s">
        <v>10411</v>
      </c>
      <c r="Q2841" t="b">
        <f>AND(ISNUMBER(data_to_clean[[#This Row],[revenue_formatted]]),ISNUMBER(data_to_clean[[#This Row],[growth_formatted_%]]),ISNUMBER(data_to_clean[[#This Row],[workers]]),ISNUMBER(data_to_clean[[#This Row],[previous_workers]]),ISNUMBER(data_to_clean[[#This Row],[founded]]),ISNUMBER(data_to_clean[[#This Row],[yrs_on_list]]))</f>
        <v>1</v>
      </c>
    </row>
    <row r="2842" spans="1:17" x14ac:dyDescent="0.25">
      <c r="A2842">
        <v>2832</v>
      </c>
      <c r="B2842" t="s">
        <v>10412</v>
      </c>
      <c r="C2842" t="s">
        <v>74</v>
      </c>
      <c r="D2842" t="str">
        <f>VLOOKUP(data_to_clean[[#This Row],[state]],abbreviation_table[],2,FALSE)</f>
        <v>Ohio</v>
      </c>
      <c r="E2842" t="s">
        <v>1535</v>
      </c>
      <c r="F2842" t="str">
        <f>TRIM(LEFT(data_to_clean[[#This Row],[revenue]],FIND(" ",data_to_clean[[#This Row],[revenue]])))</f>
        <v>6</v>
      </c>
      <c r="G2842" t="str">
        <f>RIGHT(data_to_clean[[#This Row],[revenue]],LEN(data_to_clean[[#This Row],[revenue]])-FIND(" ",data_to_clean[[#This Row],[revenue]]))</f>
        <v>Million</v>
      </c>
      <c r="H2842" s="7">
        <f>VALUE(IF(data_to_clean[[#This Row],[multiplicity]]="Million",_xlfn.CONCAT(SUBSTITUTE(data_to_clean[[#This Row],[number]],".",""),"00000"),_xlfn.CONCAT(SUBSTITUTE(data_to_clean[[#This Row],[number]],".",""),"00000000")))</f>
        <v>600000</v>
      </c>
      <c r="I2842" t="s">
        <v>10414</v>
      </c>
      <c r="J2842">
        <f>ROUND(VALUE(SUBSTITUTE(data_to_clean[[#This Row],[growth_%]],".",",")),0)</f>
        <v>132</v>
      </c>
      <c r="K2842" t="s">
        <v>336</v>
      </c>
      <c r="L2842">
        <v>65</v>
      </c>
      <c r="M2842">
        <v>34</v>
      </c>
      <c r="N2842">
        <v>2007</v>
      </c>
      <c r="O2842">
        <v>3</v>
      </c>
      <c r="P2842" t="s">
        <v>10415</v>
      </c>
      <c r="Q2842" t="b">
        <f>AND(ISNUMBER(data_to_clean[[#This Row],[revenue_formatted]]),ISNUMBER(data_to_clean[[#This Row],[growth_formatted_%]]),ISNUMBER(data_to_clean[[#This Row],[workers]]),ISNUMBER(data_to_clean[[#This Row],[previous_workers]]),ISNUMBER(data_to_clean[[#This Row],[founded]]),ISNUMBER(data_to_clean[[#This Row],[yrs_on_list]]))</f>
        <v>1</v>
      </c>
    </row>
    <row r="2843" spans="1:17" x14ac:dyDescent="0.25">
      <c r="A2843">
        <v>2833</v>
      </c>
      <c r="B2843" t="s">
        <v>10416</v>
      </c>
      <c r="C2843" t="s">
        <v>341</v>
      </c>
      <c r="D2843" t="str">
        <f>VLOOKUP(data_to_clean[[#This Row],[state]],abbreviation_table[],2,FALSE)</f>
        <v>Massachusetts</v>
      </c>
      <c r="E2843" t="s">
        <v>939</v>
      </c>
      <c r="F2843" t="str">
        <f>TRIM(LEFT(data_to_clean[[#This Row],[revenue]],FIND(" ",data_to_clean[[#This Row],[revenue]])))</f>
        <v>4.1</v>
      </c>
      <c r="G2843" t="str">
        <f>RIGHT(data_to_clean[[#This Row],[revenue]],LEN(data_to_clean[[#This Row],[revenue]])-FIND(" ",data_to_clean[[#This Row],[revenue]]))</f>
        <v>Million</v>
      </c>
      <c r="H2843" s="7">
        <f>VALUE(IF(data_to_clean[[#This Row],[multiplicity]]="Million",_xlfn.CONCAT(SUBSTITUTE(data_to_clean[[#This Row],[number]],".",""),"00000"),_xlfn.CONCAT(SUBSTITUTE(data_to_clean[[#This Row],[number]],".",""),"00000000")))</f>
        <v>4100000</v>
      </c>
      <c r="I2843" t="s">
        <v>10418</v>
      </c>
      <c r="J2843">
        <f>ROUND(VALUE(SUBSTITUTE(data_to_clean[[#This Row],[growth_%]],".",",")),0)</f>
        <v>132</v>
      </c>
      <c r="K2843" t="s">
        <v>18</v>
      </c>
      <c r="L2843">
        <v>25</v>
      </c>
      <c r="M2843">
        <v>15</v>
      </c>
      <c r="N2843">
        <v>2012</v>
      </c>
      <c r="O2843">
        <v>1</v>
      </c>
      <c r="P2843" t="s">
        <v>10419</v>
      </c>
      <c r="Q2843" t="b">
        <f>AND(ISNUMBER(data_to_clean[[#This Row],[revenue_formatted]]),ISNUMBER(data_to_clean[[#This Row],[growth_formatted_%]]),ISNUMBER(data_to_clean[[#This Row],[workers]]),ISNUMBER(data_to_clean[[#This Row],[previous_workers]]),ISNUMBER(data_to_clean[[#This Row],[founded]]),ISNUMBER(data_to_clean[[#This Row],[yrs_on_list]]))</f>
        <v>1</v>
      </c>
    </row>
    <row r="2844" spans="1:17" x14ac:dyDescent="0.25">
      <c r="A2844">
        <v>2834</v>
      </c>
      <c r="B2844" t="s">
        <v>10420</v>
      </c>
      <c r="C2844" t="s">
        <v>80</v>
      </c>
      <c r="D2844" t="str">
        <f>VLOOKUP(data_to_clean[[#This Row],[state]],abbreviation_table[],2,FALSE)</f>
        <v>California</v>
      </c>
      <c r="E2844" t="s">
        <v>537</v>
      </c>
      <c r="F2844" t="str">
        <f>TRIM(LEFT(data_to_clean[[#This Row],[revenue]],FIND(" ",data_to_clean[[#This Row],[revenue]])))</f>
        <v>13.7</v>
      </c>
      <c r="G2844" t="str">
        <f>RIGHT(data_to_clean[[#This Row],[revenue]],LEN(data_to_clean[[#This Row],[revenue]])-FIND(" ",data_to_clean[[#This Row],[revenue]]))</f>
        <v>Million</v>
      </c>
      <c r="H2844" s="7">
        <f>VALUE(IF(data_to_clean[[#This Row],[multiplicity]]="Million",_xlfn.CONCAT(SUBSTITUTE(data_to_clean[[#This Row],[number]],".",""),"00000"),_xlfn.CONCAT(SUBSTITUTE(data_to_clean[[#This Row],[number]],".",""),"00000000")))</f>
        <v>13700000</v>
      </c>
      <c r="I2844" t="s">
        <v>10421</v>
      </c>
      <c r="J2844">
        <f>ROUND(VALUE(SUBSTITUTE(data_to_clean[[#This Row],[growth_%]],".",",")),0)</f>
        <v>132</v>
      </c>
      <c r="K2844" t="s">
        <v>69</v>
      </c>
      <c r="L2844">
        <v>2</v>
      </c>
      <c r="M2844">
        <v>2</v>
      </c>
      <c r="N2844">
        <v>2007</v>
      </c>
      <c r="O2844">
        <v>5</v>
      </c>
      <c r="P2844" t="s">
        <v>2300</v>
      </c>
      <c r="Q2844" t="b">
        <f>AND(ISNUMBER(data_to_clean[[#This Row],[revenue_formatted]]),ISNUMBER(data_to_clean[[#This Row],[growth_formatted_%]]),ISNUMBER(data_to_clean[[#This Row],[workers]]),ISNUMBER(data_to_clean[[#This Row],[previous_workers]]),ISNUMBER(data_to_clean[[#This Row],[founded]]),ISNUMBER(data_to_clean[[#This Row],[yrs_on_list]]))</f>
        <v>1</v>
      </c>
    </row>
    <row r="2845" spans="1:17" x14ac:dyDescent="0.25">
      <c r="A2845">
        <v>2835</v>
      </c>
      <c r="B2845" t="s">
        <v>10422</v>
      </c>
      <c r="C2845" t="s">
        <v>243</v>
      </c>
      <c r="D2845" t="str">
        <f>VLOOKUP(data_to_clean[[#This Row],[state]],abbreviation_table[],2,FALSE)</f>
        <v>Maryland</v>
      </c>
      <c r="E2845" t="s">
        <v>4473</v>
      </c>
      <c r="F2845" t="str">
        <f>TRIM(LEFT(data_to_clean[[#This Row],[revenue]],FIND(" ",data_to_clean[[#This Row],[revenue]])))</f>
        <v>25.6</v>
      </c>
      <c r="G2845" t="str">
        <f>RIGHT(data_to_clean[[#This Row],[revenue]],LEN(data_to_clean[[#This Row],[revenue]])-FIND(" ",data_to_clean[[#This Row],[revenue]]))</f>
        <v>Million</v>
      </c>
      <c r="H2845" s="7">
        <f>VALUE(IF(data_to_clean[[#This Row],[multiplicity]]="Million",_xlfn.CONCAT(SUBSTITUTE(data_to_clean[[#This Row],[number]],".",""),"00000"),_xlfn.CONCAT(SUBSTITUTE(data_to_clean[[#This Row],[number]],".",""),"00000000")))</f>
        <v>25600000</v>
      </c>
      <c r="I2845" t="s">
        <v>10424</v>
      </c>
      <c r="J2845">
        <f>ROUND(VALUE(SUBSTITUTE(data_to_clean[[#This Row],[growth_%]],".",",")),0)</f>
        <v>132</v>
      </c>
      <c r="K2845" t="s">
        <v>181</v>
      </c>
      <c r="L2845">
        <v>75</v>
      </c>
      <c r="M2845">
        <v>53</v>
      </c>
      <c r="N2845">
        <v>2007</v>
      </c>
      <c r="O2845">
        <v>4</v>
      </c>
      <c r="P2845" t="s">
        <v>10425</v>
      </c>
      <c r="Q2845" t="b">
        <f>AND(ISNUMBER(data_to_clean[[#This Row],[revenue_formatted]]),ISNUMBER(data_to_clean[[#This Row],[growth_formatted_%]]),ISNUMBER(data_to_clean[[#This Row],[workers]]),ISNUMBER(data_to_clean[[#This Row],[previous_workers]]),ISNUMBER(data_to_clean[[#This Row],[founded]]),ISNUMBER(data_to_clean[[#This Row],[yrs_on_list]]))</f>
        <v>1</v>
      </c>
    </row>
    <row r="2846" spans="1:17" x14ac:dyDescent="0.25">
      <c r="A2846">
        <v>2836</v>
      </c>
      <c r="B2846" t="s">
        <v>10426</v>
      </c>
      <c r="C2846" t="s">
        <v>503</v>
      </c>
      <c r="D2846" t="str">
        <f>VLOOKUP(data_to_clean[[#This Row],[state]],abbreviation_table[],2,FALSE)</f>
        <v>Illinois</v>
      </c>
      <c r="E2846" t="s">
        <v>824</v>
      </c>
      <c r="F2846" t="str">
        <f>TRIM(LEFT(data_to_clean[[#This Row],[revenue]],FIND(" ",data_to_clean[[#This Row],[revenue]])))</f>
        <v>2.5</v>
      </c>
      <c r="G2846" t="str">
        <f>RIGHT(data_to_clean[[#This Row],[revenue]],LEN(data_to_clean[[#This Row],[revenue]])-FIND(" ",data_to_clean[[#This Row],[revenue]]))</f>
        <v>Million</v>
      </c>
      <c r="H2846" s="7">
        <f>VALUE(IF(data_to_clean[[#This Row],[multiplicity]]="Million",_xlfn.CONCAT(SUBSTITUTE(data_to_clean[[#This Row],[number]],".",""),"00000"),_xlfn.CONCAT(SUBSTITUTE(data_to_clean[[#This Row],[number]],".",""),"00000000")))</f>
        <v>2500000</v>
      </c>
      <c r="I2846" t="s">
        <v>10428</v>
      </c>
      <c r="J2846">
        <f>ROUND(VALUE(SUBSTITUTE(data_to_clean[[#This Row],[growth_%]],".",",")),0)</f>
        <v>132</v>
      </c>
      <c r="K2846" t="s">
        <v>297</v>
      </c>
      <c r="L2846">
        <v>11</v>
      </c>
      <c r="M2846">
        <v>7</v>
      </c>
      <c r="N2846">
        <v>1996</v>
      </c>
      <c r="O2846">
        <v>1</v>
      </c>
      <c r="P2846" t="s">
        <v>5446</v>
      </c>
      <c r="Q2846" t="b">
        <f>AND(ISNUMBER(data_to_clean[[#This Row],[revenue_formatted]]),ISNUMBER(data_to_clean[[#This Row],[growth_formatted_%]]),ISNUMBER(data_to_clean[[#This Row],[workers]]),ISNUMBER(data_to_clean[[#This Row],[previous_workers]]),ISNUMBER(data_to_clean[[#This Row],[founded]]),ISNUMBER(data_to_clean[[#This Row],[yrs_on_list]]))</f>
        <v>1</v>
      </c>
    </row>
    <row r="2847" spans="1:17" x14ac:dyDescent="0.25">
      <c r="A2847">
        <v>2837</v>
      </c>
      <c r="B2847" t="s">
        <v>10429</v>
      </c>
      <c r="C2847" t="s">
        <v>80</v>
      </c>
      <c r="D2847" t="str">
        <f>VLOOKUP(data_to_clean[[#This Row],[state]],abbreviation_table[],2,FALSE)</f>
        <v>California</v>
      </c>
      <c r="E2847" t="s">
        <v>1442</v>
      </c>
      <c r="F2847" t="str">
        <f>TRIM(LEFT(data_to_clean[[#This Row],[revenue]],FIND(" ",data_to_clean[[#This Row],[revenue]])))</f>
        <v>2</v>
      </c>
      <c r="G2847" t="str">
        <f>RIGHT(data_to_clean[[#This Row],[revenue]],LEN(data_to_clean[[#This Row],[revenue]])-FIND(" ",data_to_clean[[#This Row],[revenue]]))</f>
        <v>Million</v>
      </c>
      <c r="H2847" s="7">
        <f>VALUE(IF(data_to_clean[[#This Row],[multiplicity]]="Million",_xlfn.CONCAT(SUBSTITUTE(data_to_clean[[#This Row],[number]],".",""),"00000"),_xlfn.CONCAT(SUBSTITUTE(data_to_clean[[#This Row],[number]],".",""),"00000000")))</f>
        <v>200000</v>
      </c>
      <c r="I2847" t="s">
        <v>10431</v>
      </c>
      <c r="J2847">
        <f>ROUND(VALUE(SUBSTITUTE(data_to_clean[[#This Row],[growth_%]],".",",")),0)</f>
        <v>132</v>
      </c>
      <c r="K2847" t="s">
        <v>1041</v>
      </c>
      <c r="L2847">
        <v>12</v>
      </c>
      <c r="M2847">
        <v>6</v>
      </c>
      <c r="N2847">
        <v>2009</v>
      </c>
      <c r="O2847">
        <v>1</v>
      </c>
      <c r="P2847" t="s">
        <v>391</v>
      </c>
      <c r="Q2847" t="b">
        <f>AND(ISNUMBER(data_to_clean[[#This Row],[revenue_formatted]]),ISNUMBER(data_to_clean[[#This Row],[growth_formatted_%]]),ISNUMBER(data_to_clean[[#This Row],[workers]]),ISNUMBER(data_to_clean[[#This Row],[previous_workers]]),ISNUMBER(data_to_clean[[#This Row],[founded]]),ISNUMBER(data_to_clean[[#This Row],[yrs_on_list]]))</f>
        <v>1</v>
      </c>
    </row>
    <row r="2848" spans="1:17" x14ac:dyDescent="0.25">
      <c r="A2848">
        <v>2838</v>
      </c>
      <c r="B2848" t="s">
        <v>10432</v>
      </c>
      <c r="C2848" t="s">
        <v>80</v>
      </c>
      <c r="D2848" t="str">
        <f>VLOOKUP(data_to_clean[[#This Row],[state]],abbreviation_table[],2,FALSE)</f>
        <v>California</v>
      </c>
      <c r="E2848" t="s">
        <v>1903</v>
      </c>
      <c r="F2848" t="str">
        <f>TRIM(LEFT(data_to_clean[[#This Row],[revenue]],FIND(" ",data_to_clean[[#This Row],[revenue]])))</f>
        <v>67.8</v>
      </c>
      <c r="G2848" t="str">
        <f>RIGHT(data_to_clean[[#This Row],[revenue]],LEN(data_to_clean[[#This Row],[revenue]])-FIND(" ",data_to_clean[[#This Row],[revenue]]))</f>
        <v>Million</v>
      </c>
      <c r="H2848" s="7">
        <f>VALUE(IF(data_to_clean[[#This Row],[multiplicity]]="Million",_xlfn.CONCAT(SUBSTITUTE(data_to_clean[[#This Row],[number]],".",""),"00000"),_xlfn.CONCAT(SUBSTITUTE(data_to_clean[[#This Row],[number]],".",""),"00000000")))</f>
        <v>67800000</v>
      </c>
      <c r="I2848" t="s">
        <v>10434</v>
      </c>
      <c r="J2848">
        <f>ROUND(VALUE(SUBSTITUTE(data_to_clean[[#This Row],[growth_%]],".",",")),0)</f>
        <v>132</v>
      </c>
      <c r="K2848" t="s">
        <v>18</v>
      </c>
      <c r="L2848">
        <v>197</v>
      </c>
      <c r="M2848">
        <v>115</v>
      </c>
      <c r="N2848">
        <v>2005</v>
      </c>
      <c r="O2848">
        <v>11</v>
      </c>
      <c r="P2848" t="s">
        <v>137</v>
      </c>
      <c r="Q2848" t="b">
        <f>AND(ISNUMBER(data_to_clean[[#This Row],[revenue_formatted]]),ISNUMBER(data_to_clean[[#This Row],[growth_formatted_%]]),ISNUMBER(data_to_clean[[#This Row],[workers]]),ISNUMBER(data_to_clean[[#This Row],[previous_workers]]),ISNUMBER(data_to_clean[[#This Row],[founded]]),ISNUMBER(data_to_clean[[#This Row],[yrs_on_list]]))</f>
        <v>1</v>
      </c>
    </row>
    <row r="2849" spans="1:17" x14ac:dyDescent="0.25">
      <c r="A2849">
        <v>2839</v>
      </c>
      <c r="B2849" t="s">
        <v>10435</v>
      </c>
      <c r="C2849" t="s">
        <v>74</v>
      </c>
      <c r="D2849" t="str">
        <f>VLOOKUP(data_to_clean[[#This Row],[state]],abbreviation_table[],2,FALSE)</f>
        <v>Ohio</v>
      </c>
      <c r="E2849" t="s">
        <v>9516</v>
      </c>
      <c r="F2849" t="str">
        <f>TRIM(LEFT(data_to_clean[[#This Row],[revenue]],FIND(" ",data_to_clean[[#This Row],[revenue]])))</f>
        <v>68.3</v>
      </c>
      <c r="G2849" t="str">
        <f>RIGHT(data_to_clean[[#This Row],[revenue]],LEN(data_to_clean[[#This Row],[revenue]])-FIND(" ",data_to_clean[[#This Row],[revenue]]))</f>
        <v>Million</v>
      </c>
      <c r="H2849" s="7">
        <f>VALUE(IF(data_to_clean[[#This Row],[multiplicity]]="Million",_xlfn.CONCAT(SUBSTITUTE(data_to_clean[[#This Row],[number]],".",""),"00000"),_xlfn.CONCAT(SUBSTITUTE(data_to_clean[[#This Row],[number]],".",""),"00000000")))</f>
        <v>68300000</v>
      </c>
      <c r="I2849" t="s">
        <v>10437</v>
      </c>
      <c r="J2849">
        <f>ROUND(VALUE(SUBSTITUTE(data_to_clean[[#This Row],[growth_%]],".",",")),0)</f>
        <v>132</v>
      </c>
      <c r="K2849" t="s">
        <v>324</v>
      </c>
      <c r="L2849">
        <v>160</v>
      </c>
      <c r="M2849">
        <v>58</v>
      </c>
      <c r="N2849">
        <v>2009</v>
      </c>
      <c r="O2849">
        <v>5</v>
      </c>
      <c r="P2849" t="s">
        <v>3412</v>
      </c>
      <c r="Q2849" t="b">
        <f>AND(ISNUMBER(data_to_clean[[#This Row],[revenue_formatted]]),ISNUMBER(data_to_clean[[#This Row],[growth_formatted_%]]),ISNUMBER(data_to_clean[[#This Row],[workers]]),ISNUMBER(data_to_clean[[#This Row],[previous_workers]]),ISNUMBER(data_to_clean[[#This Row],[founded]]),ISNUMBER(data_to_clean[[#This Row],[yrs_on_list]]))</f>
        <v>1</v>
      </c>
    </row>
    <row r="2850" spans="1:17" x14ac:dyDescent="0.25">
      <c r="A2850">
        <v>2840</v>
      </c>
      <c r="B2850" t="s">
        <v>10438</v>
      </c>
      <c r="C2850" t="s">
        <v>98</v>
      </c>
      <c r="D2850" t="str">
        <f>VLOOKUP(data_to_clean[[#This Row],[state]],abbreviation_table[],2,FALSE)</f>
        <v>Washington</v>
      </c>
      <c r="E2850" t="s">
        <v>135</v>
      </c>
      <c r="F2850" t="str">
        <f>TRIM(LEFT(data_to_clean[[#This Row],[revenue]],FIND(" ",data_to_clean[[#This Row],[revenue]])))</f>
        <v>9.6</v>
      </c>
      <c r="G2850" t="str">
        <f>RIGHT(data_to_clean[[#This Row],[revenue]],LEN(data_to_clean[[#This Row],[revenue]])-FIND(" ",data_to_clean[[#This Row],[revenue]]))</f>
        <v>Million</v>
      </c>
      <c r="H2850" s="7">
        <f>VALUE(IF(data_to_clean[[#This Row],[multiplicity]]="Million",_xlfn.CONCAT(SUBSTITUTE(data_to_clean[[#This Row],[number]],".",""),"00000"),_xlfn.CONCAT(SUBSTITUTE(data_to_clean[[#This Row],[number]],".",""),"00000000")))</f>
        <v>9600000</v>
      </c>
      <c r="I2850" t="s">
        <v>10440</v>
      </c>
      <c r="J2850">
        <f>ROUND(VALUE(SUBSTITUTE(data_to_clean[[#This Row],[growth_%]],".",",")),0)</f>
        <v>132</v>
      </c>
      <c r="K2850" t="s">
        <v>336</v>
      </c>
      <c r="L2850">
        <v>91</v>
      </c>
      <c r="M2850">
        <v>51</v>
      </c>
      <c r="N2850">
        <v>2014</v>
      </c>
      <c r="O2850">
        <v>2</v>
      </c>
      <c r="P2850" t="s">
        <v>10441</v>
      </c>
      <c r="Q2850" t="b">
        <f>AND(ISNUMBER(data_to_clean[[#This Row],[revenue_formatted]]),ISNUMBER(data_to_clean[[#This Row],[growth_formatted_%]]),ISNUMBER(data_to_clean[[#This Row],[workers]]),ISNUMBER(data_to_clean[[#This Row],[previous_workers]]),ISNUMBER(data_to_clean[[#This Row],[founded]]),ISNUMBER(data_to_clean[[#This Row],[yrs_on_list]]))</f>
        <v>1</v>
      </c>
    </row>
    <row r="2851" spans="1:17" x14ac:dyDescent="0.25">
      <c r="A2851">
        <v>2841</v>
      </c>
      <c r="B2851" t="s">
        <v>10442</v>
      </c>
      <c r="C2851" t="s">
        <v>80</v>
      </c>
      <c r="D2851" t="str">
        <f>VLOOKUP(data_to_clean[[#This Row],[state]],abbreviation_table[],2,FALSE)</f>
        <v>California</v>
      </c>
      <c r="E2851" t="s">
        <v>115</v>
      </c>
      <c r="F2851" t="str">
        <f>TRIM(LEFT(data_to_clean[[#This Row],[revenue]],FIND(" ",data_to_clean[[#This Row],[revenue]])))</f>
        <v>10.7</v>
      </c>
      <c r="G2851" t="str">
        <f>RIGHT(data_to_clean[[#This Row],[revenue]],LEN(data_to_clean[[#This Row],[revenue]])-FIND(" ",data_to_clean[[#This Row],[revenue]]))</f>
        <v>Million</v>
      </c>
      <c r="H2851" s="7">
        <f>VALUE(IF(data_to_clean[[#This Row],[multiplicity]]="Million",_xlfn.CONCAT(SUBSTITUTE(data_to_clean[[#This Row],[number]],".",""),"00000"),_xlfn.CONCAT(SUBSTITUTE(data_to_clean[[#This Row],[number]],".",""),"00000000")))</f>
        <v>10700000</v>
      </c>
      <c r="I2851" t="s">
        <v>10444</v>
      </c>
      <c r="J2851">
        <f>ROUND(VALUE(SUBSTITUTE(data_to_clean[[#This Row],[growth_%]],".",",")),0)</f>
        <v>132</v>
      </c>
      <c r="K2851" t="s">
        <v>187</v>
      </c>
      <c r="L2851">
        <v>37</v>
      </c>
      <c r="M2851">
        <v>19</v>
      </c>
      <c r="N2851">
        <v>2013</v>
      </c>
      <c r="O2851">
        <v>1</v>
      </c>
      <c r="P2851" t="s">
        <v>2693</v>
      </c>
      <c r="Q2851" t="b">
        <f>AND(ISNUMBER(data_to_clean[[#This Row],[revenue_formatted]]),ISNUMBER(data_to_clean[[#This Row],[growth_formatted_%]]),ISNUMBER(data_to_clean[[#This Row],[workers]]),ISNUMBER(data_to_clean[[#This Row],[previous_workers]]),ISNUMBER(data_to_clean[[#This Row],[founded]]),ISNUMBER(data_to_clean[[#This Row],[yrs_on_list]]))</f>
        <v>1</v>
      </c>
    </row>
    <row r="2852" spans="1:17" x14ac:dyDescent="0.25">
      <c r="A2852">
        <v>2842</v>
      </c>
      <c r="B2852" t="s">
        <v>10445</v>
      </c>
      <c r="C2852" t="s">
        <v>119</v>
      </c>
      <c r="D2852" t="str">
        <f>VLOOKUP(data_to_clean[[#This Row],[state]],abbreviation_table[],2,FALSE)</f>
        <v>Georgia</v>
      </c>
      <c r="E2852" t="s">
        <v>274</v>
      </c>
      <c r="F2852" t="str">
        <f>TRIM(LEFT(data_to_clean[[#This Row],[revenue]],FIND(" ",data_to_clean[[#This Row],[revenue]])))</f>
        <v>8.8</v>
      </c>
      <c r="G2852" t="str">
        <f>RIGHT(data_to_clean[[#This Row],[revenue]],LEN(data_to_clean[[#This Row],[revenue]])-FIND(" ",data_to_clean[[#This Row],[revenue]]))</f>
        <v>Million</v>
      </c>
      <c r="H2852" s="7">
        <f>VALUE(IF(data_to_clean[[#This Row],[multiplicity]]="Million",_xlfn.CONCAT(SUBSTITUTE(data_to_clean[[#This Row],[number]],".",""),"00000"),_xlfn.CONCAT(SUBSTITUTE(data_to_clean[[#This Row],[number]],".",""),"00000000")))</f>
        <v>8800000</v>
      </c>
      <c r="I2852" t="s">
        <v>10447</v>
      </c>
      <c r="J2852">
        <f>ROUND(VALUE(SUBSTITUTE(data_to_clean[[#This Row],[growth_%]],".",",")),0)</f>
        <v>132</v>
      </c>
      <c r="K2852" t="s">
        <v>156</v>
      </c>
      <c r="L2852">
        <v>81</v>
      </c>
      <c r="M2852">
        <v>26</v>
      </c>
      <c r="N2852">
        <v>2013</v>
      </c>
      <c r="O2852">
        <v>1</v>
      </c>
      <c r="P2852" t="s">
        <v>122</v>
      </c>
      <c r="Q2852" t="b">
        <f>AND(ISNUMBER(data_to_clean[[#This Row],[revenue_formatted]]),ISNUMBER(data_to_clean[[#This Row],[growth_formatted_%]]),ISNUMBER(data_to_clean[[#This Row],[workers]]),ISNUMBER(data_to_clean[[#This Row],[previous_workers]]),ISNUMBER(data_to_clean[[#This Row],[founded]]),ISNUMBER(data_to_clean[[#This Row],[yrs_on_list]]))</f>
        <v>1</v>
      </c>
    </row>
    <row r="2853" spans="1:17" x14ac:dyDescent="0.25">
      <c r="A2853">
        <v>2843</v>
      </c>
      <c r="B2853" t="s">
        <v>10448</v>
      </c>
      <c r="C2853" t="s">
        <v>1262</v>
      </c>
      <c r="D2853" t="str">
        <f>VLOOKUP(data_to_clean[[#This Row],[state]],abbreviation_table[],2,FALSE)</f>
        <v>South Carolina</v>
      </c>
      <c r="E2853" t="s">
        <v>2284</v>
      </c>
      <c r="F2853" t="str">
        <f>TRIM(LEFT(data_to_clean[[#This Row],[revenue]],FIND(" ",data_to_clean[[#This Row],[revenue]])))</f>
        <v>7.9</v>
      </c>
      <c r="G2853" t="str">
        <f>RIGHT(data_to_clean[[#This Row],[revenue]],LEN(data_to_clean[[#This Row],[revenue]])-FIND(" ",data_to_clean[[#This Row],[revenue]]))</f>
        <v>Million</v>
      </c>
      <c r="H2853" s="7">
        <f>VALUE(IF(data_to_clean[[#This Row],[multiplicity]]="Million",_xlfn.CONCAT(SUBSTITUTE(data_to_clean[[#This Row],[number]],".",""),"00000"),_xlfn.CONCAT(SUBSTITUTE(data_to_clean[[#This Row],[number]],".",""),"00000000")))</f>
        <v>7900000</v>
      </c>
      <c r="I2853" t="s">
        <v>10450</v>
      </c>
      <c r="J2853">
        <f>ROUND(VALUE(SUBSTITUTE(data_to_clean[[#This Row],[growth_%]],".",",")),0)</f>
        <v>132</v>
      </c>
      <c r="K2853" t="s">
        <v>297</v>
      </c>
      <c r="L2853">
        <v>55</v>
      </c>
      <c r="M2853">
        <v>25</v>
      </c>
      <c r="N2853">
        <v>2007</v>
      </c>
      <c r="O2853">
        <v>7</v>
      </c>
      <c r="P2853" t="s">
        <v>3952</v>
      </c>
      <c r="Q2853" t="b">
        <f>AND(ISNUMBER(data_to_clean[[#This Row],[revenue_formatted]]),ISNUMBER(data_to_clean[[#This Row],[growth_formatted_%]]),ISNUMBER(data_to_clean[[#This Row],[workers]]),ISNUMBER(data_to_clean[[#This Row],[previous_workers]]),ISNUMBER(data_to_clean[[#This Row],[founded]]),ISNUMBER(data_to_clean[[#This Row],[yrs_on_list]]))</f>
        <v>1</v>
      </c>
    </row>
    <row r="2854" spans="1:17" x14ac:dyDescent="0.25">
      <c r="A2854">
        <v>2844</v>
      </c>
      <c r="B2854" t="s">
        <v>10451</v>
      </c>
      <c r="C2854" t="s">
        <v>105</v>
      </c>
      <c r="D2854" t="str">
        <f>VLOOKUP(data_to_clean[[#This Row],[state]],abbreviation_table[],2,FALSE)</f>
        <v>New York</v>
      </c>
      <c r="E2854" t="s">
        <v>312</v>
      </c>
      <c r="F2854" t="str">
        <f>TRIM(LEFT(data_to_clean[[#This Row],[revenue]],FIND(" ",data_to_clean[[#This Row],[revenue]])))</f>
        <v>25</v>
      </c>
      <c r="G2854" t="str">
        <f>RIGHT(data_to_clean[[#This Row],[revenue]],LEN(data_to_clean[[#This Row],[revenue]])-FIND(" ",data_to_clean[[#This Row],[revenue]]))</f>
        <v>Million</v>
      </c>
      <c r="H2854" s="7">
        <f>VALUE(IF(data_to_clean[[#This Row],[multiplicity]]="Million",_xlfn.CONCAT(SUBSTITUTE(data_to_clean[[#This Row],[number]],".",""),"00000"),_xlfn.CONCAT(SUBSTITUTE(data_to_clean[[#This Row],[number]],".",""),"00000000")))</f>
        <v>2500000</v>
      </c>
      <c r="I2854" t="s">
        <v>10453</v>
      </c>
      <c r="J2854">
        <f>ROUND(VALUE(SUBSTITUTE(data_to_clean[[#This Row],[growth_%]],".",",")),0)</f>
        <v>132</v>
      </c>
      <c r="K2854" t="s">
        <v>55</v>
      </c>
      <c r="L2854">
        <v>289</v>
      </c>
      <c r="M2854">
        <v>150</v>
      </c>
      <c r="N2854">
        <v>2008</v>
      </c>
      <c r="O2854">
        <v>5</v>
      </c>
      <c r="P2854" t="s">
        <v>5314</v>
      </c>
      <c r="Q2854" t="b">
        <f>AND(ISNUMBER(data_to_clean[[#This Row],[revenue_formatted]]),ISNUMBER(data_to_clean[[#This Row],[growth_formatted_%]]),ISNUMBER(data_to_clean[[#This Row],[workers]]),ISNUMBER(data_to_clean[[#This Row],[previous_workers]]),ISNUMBER(data_to_clean[[#This Row],[founded]]),ISNUMBER(data_to_clean[[#This Row],[yrs_on_list]]))</f>
        <v>1</v>
      </c>
    </row>
    <row r="2855" spans="1:17" x14ac:dyDescent="0.25">
      <c r="A2855">
        <v>2845</v>
      </c>
      <c r="B2855" t="s">
        <v>10454</v>
      </c>
      <c r="C2855" t="s">
        <v>80</v>
      </c>
      <c r="D2855" t="str">
        <f>VLOOKUP(data_to_clean[[#This Row],[state]],abbreviation_table[],2,FALSE)</f>
        <v>California</v>
      </c>
      <c r="E2855" t="s">
        <v>3474</v>
      </c>
      <c r="F2855" t="str">
        <f>TRIM(LEFT(data_to_clean[[#This Row],[revenue]],FIND(" ",data_to_clean[[#This Row],[revenue]])))</f>
        <v>14.5</v>
      </c>
      <c r="G2855" t="str">
        <f>RIGHT(data_to_clean[[#This Row],[revenue]],LEN(data_to_clean[[#This Row],[revenue]])-FIND(" ",data_to_clean[[#This Row],[revenue]]))</f>
        <v>Million</v>
      </c>
      <c r="H2855" s="7">
        <f>VALUE(IF(data_to_clean[[#This Row],[multiplicity]]="Million",_xlfn.CONCAT(SUBSTITUTE(data_to_clean[[#This Row],[number]],".",""),"00000"),_xlfn.CONCAT(SUBSTITUTE(data_to_clean[[#This Row],[number]],".",""),"00000000")))</f>
        <v>14500000</v>
      </c>
      <c r="I2855" t="s">
        <v>10456</v>
      </c>
      <c r="J2855">
        <f>ROUND(VALUE(SUBSTITUTE(data_to_clean[[#This Row],[growth_%]],".",",")),0)</f>
        <v>132</v>
      </c>
      <c r="K2855" t="s">
        <v>187</v>
      </c>
      <c r="L2855">
        <v>48</v>
      </c>
      <c r="M2855">
        <v>28</v>
      </c>
      <c r="N2855">
        <v>1994</v>
      </c>
      <c r="O2855">
        <v>5</v>
      </c>
      <c r="P2855" t="s">
        <v>1475</v>
      </c>
      <c r="Q2855" t="b">
        <f>AND(ISNUMBER(data_to_clean[[#This Row],[revenue_formatted]]),ISNUMBER(data_to_clean[[#This Row],[growth_formatted_%]]),ISNUMBER(data_to_clean[[#This Row],[workers]]),ISNUMBER(data_to_clean[[#This Row],[previous_workers]]),ISNUMBER(data_to_clean[[#This Row],[founded]]),ISNUMBER(data_to_clean[[#This Row],[yrs_on_list]]))</f>
        <v>1</v>
      </c>
    </row>
    <row r="2856" spans="1:17" x14ac:dyDescent="0.25">
      <c r="A2856">
        <v>2846</v>
      </c>
      <c r="B2856" t="s">
        <v>10457</v>
      </c>
      <c r="C2856" t="s">
        <v>80</v>
      </c>
      <c r="D2856" t="str">
        <f>VLOOKUP(data_to_clean[[#This Row],[state]],abbreviation_table[],2,FALSE)</f>
        <v>California</v>
      </c>
      <c r="E2856" t="s">
        <v>3912</v>
      </c>
      <c r="F2856" t="str">
        <f>TRIM(LEFT(data_to_clean[[#This Row],[revenue]],FIND(" ",data_to_clean[[#This Row],[revenue]])))</f>
        <v>39.6</v>
      </c>
      <c r="G2856" t="str">
        <f>RIGHT(data_to_clean[[#This Row],[revenue]],LEN(data_to_clean[[#This Row],[revenue]])-FIND(" ",data_to_clean[[#This Row],[revenue]]))</f>
        <v>Million</v>
      </c>
      <c r="H2856" s="7">
        <f>VALUE(IF(data_to_clean[[#This Row],[multiplicity]]="Million",_xlfn.CONCAT(SUBSTITUTE(data_to_clean[[#This Row],[number]],".",""),"00000"),_xlfn.CONCAT(SUBSTITUTE(data_to_clean[[#This Row],[number]],".",""),"00000000")))</f>
        <v>39600000</v>
      </c>
      <c r="I2856" t="s">
        <v>10459</v>
      </c>
      <c r="J2856">
        <f>ROUND(VALUE(SUBSTITUTE(data_to_clean[[#This Row],[growth_%]],".",",")),0)</f>
        <v>132</v>
      </c>
      <c r="K2856" t="s">
        <v>297</v>
      </c>
      <c r="L2856">
        <v>225</v>
      </c>
      <c r="M2856">
        <v>62</v>
      </c>
      <c r="N2856">
        <v>2012</v>
      </c>
      <c r="O2856">
        <v>3</v>
      </c>
      <c r="P2856" t="s">
        <v>405</v>
      </c>
      <c r="Q2856" t="b">
        <f>AND(ISNUMBER(data_to_clean[[#This Row],[revenue_formatted]]),ISNUMBER(data_to_clean[[#This Row],[growth_formatted_%]]),ISNUMBER(data_to_clean[[#This Row],[workers]]),ISNUMBER(data_to_clean[[#This Row],[previous_workers]]),ISNUMBER(data_to_clean[[#This Row],[founded]]),ISNUMBER(data_to_clean[[#This Row],[yrs_on_list]]))</f>
        <v>1</v>
      </c>
    </row>
    <row r="2857" spans="1:17" x14ac:dyDescent="0.25">
      <c r="A2857">
        <v>2847</v>
      </c>
      <c r="B2857" t="s">
        <v>10460</v>
      </c>
      <c r="C2857" t="s">
        <v>860</v>
      </c>
      <c r="D2857" t="str">
        <f>VLOOKUP(data_to_clean[[#This Row],[state]],abbreviation_table[],2,FALSE)</f>
        <v>Indiana</v>
      </c>
      <c r="E2857" t="s">
        <v>167</v>
      </c>
      <c r="F2857" t="str">
        <f>TRIM(LEFT(data_to_clean[[#This Row],[revenue]],FIND(" ",data_to_clean[[#This Row],[revenue]])))</f>
        <v>8.9</v>
      </c>
      <c r="G2857" t="str">
        <f>RIGHT(data_to_clean[[#This Row],[revenue]],LEN(data_to_clean[[#This Row],[revenue]])-FIND(" ",data_to_clean[[#This Row],[revenue]]))</f>
        <v>Million</v>
      </c>
      <c r="H2857" s="7">
        <f>VALUE(IF(data_to_clean[[#This Row],[multiplicity]]="Million",_xlfn.CONCAT(SUBSTITUTE(data_to_clean[[#This Row],[number]],".",""),"00000"),_xlfn.CONCAT(SUBSTITUTE(data_to_clean[[#This Row],[number]],".",""),"00000000")))</f>
        <v>8900000</v>
      </c>
      <c r="I2857" t="s">
        <v>10462</v>
      </c>
      <c r="J2857">
        <f>ROUND(VALUE(SUBSTITUTE(data_to_clean[[#This Row],[growth_%]],".",",")),0)</f>
        <v>132</v>
      </c>
      <c r="K2857" t="s">
        <v>156</v>
      </c>
      <c r="L2857">
        <v>73</v>
      </c>
      <c r="M2857">
        <v>73</v>
      </c>
      <c r="N2857">
        <v>2010</v>
      </c>
      <c r="O2857">
        <v>4</v>
      </c>
      <c r="P2857" t="s">
        <v>1185</v>
      </c>
      <c r="Q2857" t="b">
        <f>AND(ISNUMBER(data_to_clean[[#This Row],[revenue_formatted]]),ISNUMBER(data_to_clean[[#This Row],[growth_formatted_%]]),ISNUMBER(data_to_clean[[#This Row],[workers]]),ISNUMBER(data_to_clean[[#This Row],[previous_workers]]),ISNUMBER(data_to_clean[[#This Row],[founded]]),ISNUMBER(data_to_clean[[#This Row],[yrs_on_list]]))</f>
        <v>1</v>
      </c>
    </row>
    <row r="2858" spans="1:17" x14ac:dyDescent="0.25">
      <c r="A2858">
        <v>2848</v>
      </c>
      <c r="B2858" t="s">
        <v>10463</v>
      </c>
      <c r="C2858" t="s">
        <v>66</v>
      </c>
      <c r="D2858" t="str">
        <f>VLOOKUP(data_to_clean[[#This Row],[state]],abbreviation_table[],2,FALSE)</f>
        <v>Virginia</v>
      </c>
      <c r="E2858" t="s">
        <v>699</v>
      </c>
      <c r="F2858" t="str">
        <f>TRIM(LEFT(data_to_clean[[#This Row],[revenue]],FIND(" ",data_to_clean[[#This Row],[revenue]])))</f>
        <v>4</v>
      </c>
      <c r="G2858" t="str">
        <f>RIGHT(data_to_clean[[#This Row],[revenue]],LEN(data_to_clean[[#This Row],[revenue]])-FIND(" ",data_to_clean[[#This Row],[revenue]]))</f>
        <v>Million</v>
      </c>
      <c r="H2858" s="7">
        <f>VALUE(IF(data_to_clean[[#This Row],[multiplicity]]="Million",_xlfn.CONCAT(SUBSTITUTE(data_to_clean[[#This Row],[number]],".",""),"00000"),_xlfn.CONCAT(SUBSTITUTE(data_to_clean[[#This Row],[number]],".",""),"00000000")))</f>
        <v>400000</v>
      </c>
      <c r="I2858" t="s">
        <v>10465</v>
      </c>
      <c r="J2858">
        <f>ROUND(VALUE(SUBSTITUTE(data_to_clean[[#This Row],[growth_%]],".",",")),0)</f>
        <v>132</v>
      </c>
      <c r="K2858" t="s">
        <v>156</v>
      </c>
      <c r="L2858">
        <v>26</v>
      </c>
      <c r="M2858">
        <v>12</v>
      </c>
      <c r="N2858">
        <v>2007</v>
      </c>
      <c r="O2858">
        <v>3</v>
      </c>
      <c r="P2858" t="s">
        <v>396</v>
      </c>
      <c r="Q2858" t="b">
        <f>AND(ISNUMBER(data_to_clean[[#This Row],[revenue_formatted]]),ISNUMBER(data_to_clean[[#This Row],[growth_formatted_%]]),ISNUMBER(data_to_clean[[#This Row],[workers]]),ISNUMBER(data_to_clean[[#This Row],[previous_workers]]),ISNUMBER(data_to_clean[[#This Row],[founded]]),ISNUMBER(data_to_clean[[#This Row],[yrs_on_list]]))</f>
        <v>1</v>
      </c>
    </row>
    <row r="2859" spans="1:17" x14ac:dyDescent="0.25">
      <c r="A2859">
        <v>2849</v>
      </c>
      <c r="B2859" t="s">
        <v>10466</v>
      </c>
      <c r="C2859" t="s">
        <v>341</v>
      </c>
      <c r="D2859" t="str">
        <f>VLOOKUP(data_to_clean[[#This Row],[state]],abbreviation_table[],2,FALSE)</f>
        <v>Massachusetts</v>
      </c>
      <c r="E2859" t="s">
        <v>10468</v>
      </c>
      <c r="F2859" t="str">
        <f>TRIM(LEFT(data_to_clean[[#This Row],[revenue]],FIND(" ",data_to_clean[[#This Row],[revenue]])))</f>
        <v>92.8</v>
      </c>
      <c r="G2859" t="str">
        <f>RIGHT(data_to_clean[[#This Row],[revenue]],LEN(data_to_clean[[#This Row],[revenue]])-FIND(" ",data_to_clean[[#This Row],[revenue]]))</f>
        <v>Million</v>
      </c>
      <c r="H2859" s="7">
        <f>VALUE(IF(data_to_clean[[#This Row],[multiplicity]]="Million",_xlfn.CONCAT(SUBSTITUTE(data_to_clean[[#This Row],[number]],".",""),"00000"),_xlfn.CONCAT(SUBSTITUTE(data_to_clean[[#This Row],[number]],".",""),"00000000")))</f>
        <v>92800000</v>
      </c>
      <c r="I2859" t="s">
        <v>10469</v>
      </c>
      <c r="J2859">
        <f>ROUND(VALUE(SUBSTITUTE(data_to_clean[[#This Row],[growth_%]],".",",")),0)</f>
        <v>132</v>
      </c>
      <c r="K2859" t="s">
        <v>271</v>
      </c>
      <c r="L2859">
        <v>650</v>
      </c>
      <c r="M2859">
        <v>491</v>
      </c>
      <c r="N2859">
        <v>1990</v>
      </c>
      <c r="O2859">
        <v>2</v>
      </c>
      <c r="P2859" t="s">
        <v>344</v>
      </c>
      <c r="Q2859" t="b">
        <f>AND(ISNUMBER(data_to_clean[[#This Row],[revenue_formatted]]),ISNUMBER(data_to_clean[[#This Row],[growth_formatted_%]]),ISNUMBER(data_to_clean[[#This Row],[workers]]),ISNUMBER(data_to_clean[[#This Row],[previous_workers]]),ISNUMBER(data_to_clean[[#This Row],[founded]]),ISNUMBER(data_to_clean[[#This Row],[yrs_on_list]]))</f>
        <v>1</v>
      </c>
    </row>
    <row r="2860" spans="1:17" x14ac:dyDescent="0.25">
      <c r="A2860">
        <v>2850</v>
      </c>
      <c r="B2860" t="s">
        <v>10470</v>
      </c>
      <c r="C2860" t="s">
        <v>341</v>
      </c>
      <c r="D2860" t="str">
        <f>VLOOKUP(data_to_clean[[#This Row],[state]],abbreviation_table[],2,FALSE)</f>
        <v>Massachusetts</v>
      </c>
      <c r="E2860" t="s">
        <v>785</v>
      </c>
      <c r="F2860" t="str">
        <f>TRIM(LEFT(data_to_clean[[#This Row],[revenue]],FIND(" ",data_to_clean[[#This Row],[revenue]])))</f>
        <v>28.4</v>
      </c>
      <c r="G2860" t="str">
        <f>RIGHT(data_to_clean[[#This Row],[revenue]],LEN(data_to_clean[[#This Row],[revenue]])-FIND(" ",data_to_clean[[#This Row],[revenue]]))</f>
        <v>Million</v>
      </c>
      <c r="H2860" s="7">
        <f>VALUE(IF(data_to_clean[[#This Row],[multiplicity]]="Million",_xlfn.CONCAT(SUBSTITUTE(data_to_clean[[#This Row],[number]],".",""),"00000"),_xlfn.CONCAT(SUBSTITUTE(data_to_clean[[#This Row],[number]],".",""),"00000000")))</f>
        <v>28400000</v>
      </c>
      <c r="I2860" t="s">
        <v>10472</v>
      </c>
      <c r="J2860">
        <f>ROUND(VALUE(SUBSTITUTE(data_to_clean[[#This Row],[growth_%]],".",",")),0)</f>
        <v>132</v>
      </c>
      <c r="K2860" t="s">
        <v>211</v>
      </c>
      <c r="L2860">
        <v>87</v>
      </c>
      <c r="M2860">
        <v>45</v>
      </c>
      <c r="N2860">
        <v>2002</v>
      </c>
      <c r="O2860">
        <v>7</v>
      </c>
      <c r="P2860" t="s">
        <v>10473</v>
      </c>
      <c r="Q2860" t="b">
        <f>AND(ISNUMBER(data_to_clean[[#This Row],[revenue_formatted]]),ISNUMBER(data_to_clean[[#This Row],[growth_formatted_%]]),ISNUMBER(data_to_clean[[#This Row],[workers]]),ISNUMBER(data_to_clean[[#This Row],[previous_workers]]),ISNUMBER(data_to_clean[[#This Row],[founded]]),ISNUMBER(data_to_clean[[#This Row],[yrs_on_list]]))</f>
        <v>1</v>
      </c>
    </row>
    <row r="2861" spans="1:17" x14ac:dyDescent="0.25">
      <c r="A2861">
        <v>2851</v>
      </c>
      <c r="B2861" t="s">
        <v>10474</v>
      </c>
      <c r="C2861" t="s">
        <v>119</v>
      </c>
      <c r="D2861" t="str">
        <f>VLOOKUP(data_to_clean[[#This Row],[state]],abbreviation_table[],2,FALSE)</f>
        <v>Georgia</v>
      </c>
      <c r="E2861" t="s">
        <v>621</v>
      </c>
      <c r="F2861" t="str">
        <f>TRIM(LEFT(data_to_clean[[#This Row],[revenue]],FIND(" ",data_to_clean[[#This Row],[revenue]])))</f>
        <v>3.1</v>
      </c>
      <c r="G2861" t="str">
        <f>RIGHT(data_to_clean[[#This Row],[revenue]],LEN(data_to_clean[[#This Row],[revenue]])-FIND(" ",data_to_clean[[#This Row],[revenue]]))</f>
        <v>Million</v>
      </c>
      <c r="H2861" s="7">
        <f>VALUE(IF(data_to_clean[[#This Row],[multiplicity]]="Million",_xlfn.CONCAT(SUBSTITUTE(data_to_clean[[#This Row],[number]],".",""),"00000"),_xlfn.CONCAT(SUBSTITUTE(data_to_clean[[#This Row],[number]],".",""),"00000000")))</f>
        <v>3100000</v>
      </c>
      <c r="I2861" t="s">
        <v>10476</v>
      </c>
      <c r="J2861">
        <f>ROUND(VALUE(SUBSTITUTE(data_to_clean[[#This Row],[growth_%]],".",",")),0)</f>
        <v>132</v>
      </c>
      <c r="K2861" t="s">
        <v>55</v>
      </c>
      <c r="L2861">
        <v>18</v>
      </c>
      <c r="M2861">
        <v>10</v>
      </c>
      <c r="N2861">
        <v>2007</v>
      </c>
      <c r="O2861">
        <v>2</v>
      </c>
      <c r="P2861" t="s">
        <v>122</v>
      </c>
      <c r="Q2861" t="b">
        <f>AND(ISNUMBER(data_to_clean[[#This Row],[revenue_formatted]]),ISNUMBER(data_to_clean[[#This Row],[growth_formatted_%]]),ISNUMBER(data_to_clean[[#This Row],[workers]]),ISNUMBER(data_to_clean[[#This Row],[previous_workers]]),ISNUMBER(data_to_clean[[#This Row],[founded]]),ISNUMBER(data_to_clean[[#This Row],[yrs_on_list]]))</f>
        <v>1</v>
      </c>
    </row>
    <row r="2862" spans="1:17" x14ac:dyDescent="0.25">
      <c r="A2862">
        <v>2852</v>
      </c>
      <c r="B2862" t="s">
        <v>10477</v>
      </c>
      <c r="C2862" t="s">
        <v>59</v>
      </c>
      <c r="D2862" t="str">
        <f>VLOOKUP(data_to_clean[[#This Row],[state]],abbreviation_table[],2,FALSE)</f>
        <v>New Jersey</v>
      </c>
      <c r="E2862" t="s">
        <v>512</v>
      </c>
      <c r="F2862" t="str">
        <f>TRIM(LEFT(data_to_clean[[#This Row],[revenue]],FIND(" ",data_to_clean[[#This Row],[revenue]])))</f>
        <v>4.9</v>
      </c>
      <c r="G2862" t="str">
        <f>RIGHT(data_to_clean[[#This Row],[revenue]],LEN(data_to_clean[[#This Row],[revenue]])-FIND(" ",data_to_clean[[#This Row],[revenue]]))</f>
        <v>Million</v>
      </c>
      <c r="H2862" s="7">
        <f>VALUE(IF(data_to_clean[[#This Row],[multiplicity]]="Million",_xlfn.CONCAT(SUBSTITUTE(data_to_clean[[#This Row],[number]],".",""),"00000"),_xlfn.CONCAT(SUBSTITUTE(data_to_clean[[#This Row],[number]],".",""),"00000000")))</f>
        <v>4900000</v>
      </c>
      <c r="I2862" t="s">
        <v>10479</v>
      </c>
      <c r="J2862">
        <f>ROUND(VALUE(SUBSTITUTE(data_to_clean[[#This Row],[growth_%]],".",",")),0)</f>
        <v>132</v>
      </c>
      <c r="K2862" t="s">
        <v>329</v>
      </c>
      <c r="L2862">
        <v>24</v>
      </c>
      <c r="M2862">
        <v>17</v>
      </c>
      <c r="N2862">
        <v>2001</v>
      </c>
      <c r="O2862">
        <v>1</v>
      </c>
      <c r="P2862" t="s">
        <v>9923</v>
      </c>
      <c r="Q2862" t="b">
        <f>AND(ISNUMBER(data_to_clean[[#This Row],[revenue_formatted]]),ISNUMBER(data_to_clean[[#This Row],[growth_formatted_%]]),ISNUMBER(data_to_clean[[#This Row],[workers]]),ISNUMBER(data_to_clean[[#This Row],[previous_workers]]),ISNUMBER(data_to_clean[[#This Row],[founded]]),ISNUMBER(data_to_clean[[#This Row],[yrs_on_list]]))</f>
        <v>1</v>
      </c>
    </row>
    <row r="2863" spans="1:17" x14ac:dyDescent="0.25">
      <c r="A2863">
        <v>2853</v>
      </c>
      <c r="B2863" t="s">
        <v>10480</v>
      </c>
      <c r="C2863" t="s">
        <v>166</v>
      </c>
      <c r="D2863" t="str">
        <f>VLOOKUP(data_to_clean[[#This Row],[state]],abbreviation_table[],2,FALSE)</f>
        <v>Utah</v>
      </c>
      <c r="E2863" t="s">
        <v>261</v>
      </c>
      <c r="F2863" t="str">
        <f>TRIM(LEFT(data_to_clean[[#This Row],[revenue]],FIND(" ",data_to_clean[[#This Row],[revenue]])))</f>
        <v>8.3</v>
      </c>
      <c r="G2863" t="str">
        <f>RIGHT(data_to_clean[[#This Row],[revenue]],LEN(data_to_clean[[#This Row],[revenue]])-FIND(" ",data_to_clean[[#This Row],[revenue]]))</f>
        <v>Million</v>
      </c>
      <c r="H2863" s="7">
        <f>VALUE(IF(data_to_clean[[#This Row],[multiplicity]]="Million",_xlfn.CONCAT(SUBSTITUTE(data_to_clean[[#This Row],[number]],".",""),"00000"),_xlfn.CONCAT(SUBSTITUTE(data_to_clean[[#This Row],[number]],".",""),"00000000")))</f>
        <v>8300000</v>
      </c>
      <c r="I2863" t="s">
        <v>10482</v>
      </c>
      <c r="J2863">
        <f>ROUND(VALUE(SUBSTITUTE(data_to_clean[[#This Row],[growth_%]],".",",")),0)</f>
        <v>131</v>
      </c>
      <c r="K2863" t="s">
        <v>25</v>
      </c>
      <c r="L2863">
        <v>39</v>
      </c>
      <c r="M2863">
        <v>15</v>
      </c>
      <c r="N2863">
        <v>2004</v>
      </c>
      <c r="O2863">
        <v>2</v>
      </c>
      <c r="P2863" t="s">
        <v>1734</v>
      </c>
      <c r="Q2863" t="b">
        <f>AND(ISNUMBER(data_to_clean[[#This Row],[revenue_formatted]]),ISNUMBER(data_to_clean[[#This Row],[growth_formatted_%]]),ISNUMBER(data_to_clean[[#This Row],[workers]]),ISNUMBER(data_to_clean[[#This Row],[previous_workers]]),ISNUMBER(data_to_clean[[#This Row],[founded]]),ISNUMBER(data_to_clean[[#This Row],[yrs_on_list]]))</f>
        <v>1</v>
      </c>
    </row>
    <row r="2864" spans="1:17" x14ac:dyDescent="0.25">
      <c r="A2864">
        <v>2854</v>
      </c>
      <c r="B2864" t="s">
        <v>10483</v>
      </c>
      <c r="C2864" t="s">
        <v>80</v>
      </c>
      <c r="D2864" t="str">
        <f>VLOOKUP(data_to_clean[[#This Row],[state]],abbreviation_table[],2,FALSE)</f>
        <v>California</v>
      </c>
      <c r="E2864" t="s">
        <v>828</v>
      </c>
      <c r="F2864" t="str">
        <f>TRIM(LEFT(data_to_clean[[#This Row],[revenue]],FIND(" ",data_to_clean[[#This Row],[revenue]])))</f>
        <v>15.9</v>
      </c>
      <c r="G2864" t="str">
        <f>RIGHT(data_to_clean[[#This Row],[revenue]],LEN(data_to_clean[[#This Row],[revenue]])-FIND(" ",data_to_clean[[#This Row],[revenue]]))</f>
        <v>Million</v>
      </c>
      <c r="H2864" s="7">
        <f>VALUE(IF(data_to_clean[[#This Row],[multiplicity]]="Million",_xlfn.CONCAT(SUBSTITUTE(data_to_clean[[#This Row],[number]],".",""),"00000"),_xlfn.CONCAT(SUBSTITUTE(data_to_clean[[#This Row],[number]],".",""),"00000000")))</f>
        <v>15900000</v>
      </c>
      <c r="I2864" t="s">
        <v>10485</v>
      </c>
      <c r="J2864">
        <f>ROUND(VALUE(SUBSTITUTE(data_to_clean[[#This Row],[growth_%]],".",",")),0)</f>
        <v>131</v>
      </c>
      <c r="K2864" t="s">
        <v>55</v>
      </c>
      <c r="L2864">
        <v>78</v>
      </c>
      <c r="M2864">
        <v>35</v>
      </c>
      <c r="N2864">
        <v>2005</v>
      </c>
      <c r="O2864">
        <v>1</v>
      </c>
      <c r="P2864" t="s">
        <v>83</v>
      </c>
      <c r="Q2864" t="b">
        <f>AND(ISNUMBER(data_to_clean[[#This Row],[revenue_formatted]]),ISNUMBER(data_to_clean[[#This Row],[growth_formatted_%]]),ISNUMBER(data_to_clean[[#This Row],[workers]]),ISNUMBER(data_to_clean[[#This Row],[previous_workers]]),ISNUMBER(data_to_clean[[#This Row],[founded]]),ISNUMBER(data_to_clean[[#This Row],[yrs_on_list]]))</f>
        <v>1</v>
      </c>
    </row>
    <row r="2865" spans="1:17" x14ac:dyDescent="0.25">
      <c r="A2865">
        <v>2855</v>
      </c>
      <c r="B2865" t="s">
        <v>10486</v>
      </c>
      <c r="C2865" t="s">
        <v>59</v>
      </c>
      <c r="D2865" t="str">
        <f>VLOOKUP(data_to_clean[[#This Row],[state]],abbreviation_table[],2,FALSE)</f>
        <v>New Jersey</v>
      </c>
      <c r="E2865" t="s">
        <v>512</v>
      </c>
      <c r="F2865" t="str">
        <f>TRIM(LEFT(data_to_clean[[#This Row],[revenue]],FIND(" ",data_to_clean[[#This Row],[revenue]])))</f>
        <v>4.9</v>
      </c>
      <c r="G2865" t="str">
        <f>RIGHT(data_to_clean[[#This Row],[revenue]],LEN(data_to_clean[[#This Row],[revenue]])-FIND(" ",data_to_clean[[#This Row],[revenue]]))</f>
        <v>Million</v>
      </c>
      <c r="H2865" s="7">
        <f>VALUE(IF(data_to_clean[[#This Row],[multiplicity]]="Million",_xlfn.CONCAT(SUBSTITUTE(data_to_clean[[#This Row],[number]],".",""),"00000"),_xlfn.CONCAT(SUBSTITUTE(data_to_clean[[#This Row],[number]],".",""),"00000000")))</f>
        <v>4900000</v>
      </c>
      <c r="I2865" t="s">
        <v>10488</v>
      </c>
      <c r="J2865">
        <f>ROUND(VALUE(SUBSTITUTE(data_to_clean[[#This Row],[growth_%]],".",",")),0)</f>
        <v>131</v>
      </c>
      <c r="K2865" t="s">
        <v>18</v>
      </c>
      <c r="L2865">
        <v>81</v>
      </c>
      <c r="M2865">
        <v>48</v>
      </c>
      <c r="N2865">
        <v>2011</v>
      </c>
      <c r="O2865">
        <v>3</v>
      </c>
      <c r="P2865" t="s">
        <v>4445</v>
      </c>
      <c r="Q2865" t="b">
        <f>AND(ISNUMBER(data_to_clean[[#This Row],[revenue_formatted]]),ISNUMBER(data_to_clean[[#This Row],[growth_formatted_%]]),ISNUMBER(data_to_clean[[#This Row],[workers]]),ISNUMBER(data_to_clean[[#This Row],[previous_workers]]),ISNUMBER(data_to_clean[[#This Row],[founded]]),ISNUMBER(data_to_clean[[#This Row],[yrs_on_list]]))</f>
        <v>1</v>
      </c>
    </row>
    <row r="2866" spans="1:17" x14ac:dyDescent="0.25">
      <c r="A2866">
        <v>2856</v>
      </c>
      <c r="B2866" t="s">
        <v>10489</v>
      </c>
      <c r="C2866" t="s">
        <v>333</v>
      </c>
      <c r="D2866" t="str">
        <f>VLOOKUP(data_to_clean[[#This Row],[state]],abbreviation_table[],2,FALSE)</f>
        <v>Alabama</v>
      </c>
      <c r="E2866" t="s">
        <v>394</v>
      </c>
      <c r="F2866" t="str">
        <f>TRIM(LEFT(data_to_clean[[#This Row],[revenue]],FIND(" ",data_to_clean[[#This Row],[revenue]])))</f>
        <v>12.8</v>
      </c>
      <c r="G2866" t="str">
        <f>RIGHT(data_to_clean[[#This Row],[revenue]],LEN(data_to_clean[[#This Row],[revenue]])-FIND(" ",data_to_clean[[#This Row],[revenue]]))</f>
        <v>Million</v>
      </c>
      <c r="H2866" s="7">
        <f>VALUE(IF(data_to_clean[[#This Row],[multiplicity]]="Million",_xlfn.CONCAT(SUBSTITUTE(data_to_clean[[#This Row],[number]],".",""),"00000"),_xlfn.CONCAT(SUBSTITUTE(data_to_clean[[#This Row],[number]],".",""),"00000000")))</f>
        <v>12800000</v>
      </c>
      <c r="I2866" t="s">
        <v>10491</v>
      </c>
      <c r="J2866">
        <f>ROUND(VALUE(SUBSTITUTE(data_to_clean[[#This Row],[growth_%]],".",",")),0)</f>
        <v>131</v>
      </c>
      <c r="K2866" t="s">
        <v>25</v>
      </c>
      <c r="L2866">
        <v>14</v>
      </c>
      <c r="M2866">
        <v>6</v>
      </c>
      <c r="N2866">
        <v>2003</v>
      </c>
      <c r="O2866">
        <v>1</v>
      </c>
      <c r="P2866" t="s">
        <v>338</v>
      </c>
      <c r="Q2866" t="b">
        <f>AND(ISNUMBER(data_to_clean[[#This Row],[revenue_formatted]]),ISNUMBER(data_to_clean[[#This Row],[growth_formatted_%]]),ISNUMBER(data_to_clean[[#This Row],[workers]]),ISNUMBER(data_to_clean[[#This Row],[previous_workers]]),ISNUMBER(data_to_clean[[#This Row],[founded]]),ISNUMBER(data_to_clean[[#This Row],[yrs_on_list]]))</f>
        <v>1</v>
      </c>
    </row>
    <row r="2867" spans="1:17" x14ac:dyDescent="0.25">
      <c r="A2867">
        <v>2857</v>
      </c>
      <c r="B2867" t="s">
        <v>10492</v>
      </c>
      <c r="C2867" t="s">
        <v>45</v>
      </c>
      <c r="D2867" t="str">
        <f>VLOOKUP(data_to_clean[[#This Row],[state]],abbreviation_table[],2,FALSE)</f>
        <v>Pennsylvania</v>
      </c>
      <c r="E2867" t="s">
        <v>10494</v>
      </c>
      <c r="F2867" t="str">
        <f>TRIM(LEFT(data_to_clean[[#This Row],[revenue]],FIND(" ",data_to_clean[[#This Row],[revenue]])))</f>
        <v>195.7</v>
      </c>
      <c r="G2867" t="str">
        <f>RIGHT(data_to_clean[[#This Row],[revenue]],LEN(data_to_clean[[#This Row],[revenue]])-FIND(" ",data_to_clean[[#This Row],[revenue]]))</f>
        <v>Million</v>
      </c>
      <c r="H2867" s="7">
        <f>VALUE(IF(data_to_clean[[#This Row],[multiplicity]]="Million",_xlfn.CONCAT(SUBSTITUTE(data_to_clean[[#This Row],[number]],".",""),"00000"),_xlfn.CONCAT(SUBSTITUTE(data_to_clean[[#This Row],[number]],".",""),"00000000")))</f>
        <v>195700000</v>
      </c>
      <c r="I2867" t="s">
        <v>10495</v>
      </c>
      <c r="J2867">
        <f>ROUND(VALUE(SUBSTITUTE(data_to_clean[[#This Row],[growth_%]],".",",")),0)</f>
        <v>131</v>
      </c>
      <c r="K2867" t="s">
        <v>25</v>
      </c>
      <c r="L2867">
        <v>255</v>
      </c>
      <c r="M2867">
        <v>160</v>
      </c>
      <c r="N2867">
        <v>1996</v>
      </c>
      <c r="O2867">
        <v>5</v>
      </c>
      <c r="P2867" t="s">
        <v>10496</v>
      </c>
      <c r="Q2867" t="b">
        <f>AND(ISNUMBER(data_to_clean[[#This Row],[revenue_formatted]]),ISNUMBER(data_to_clean[[#This Row],[growth_formatted_%]]),ISNUMBER(data_to_clean[[#This Row],[workers]]),ISNUMBER(data_to_clean[[#This Row],[previous_workers]]),ISNUMBER(data_to_clean[[#This Row],[founded]]),ISNUMBER(data_to_clean[[#This Row],[yrs_on_list]]))</f>
        <v>1</v>
      </c>
    </row>
    <row r="2868" spans="1:17" x14ac:dyDescent="0.25">
      <c r="A2868">
        <v>2858</v>
      </c>
      <c r="B2868" t="s">
        <v>10497</v>
      </c>
      <c r="C2868" t="s">
        <v>215</v>
      </c>
      <c r="D2868" t="str">
        <f>VLOOKUP(data_to_clean[[#This Row],[state]],abbreviation_table[],2,FALSE)</f>
        <v>North Carolina</v>
      </c>
      <c r="E2868" t="s">
        <v>274</v>
      </c>
      <c r="F2868" t="str">
        <f>TRIM(LEFT(data_to_clean[[#This Row],[revenue]],FIND(" ",data_to_clean[[#This Row],[revenue]])))</f>
        <v>8.8</v>
      </c>
      <c r="G2868" t="str">
        <f>RIGHT(data_to_clean[[#This Row],[revenue]],LEN(data_to_clean[[#This Row],[revenue]])-FIND(" ",data_to_clean[[#This Row],[revenue]]))</f>
        <v>Million</v>
      </c>
      <c r="H2868" s="7">
        <f>VALUE(IF(data_to_clean[[#This Row],[multiplicity]]="Million",_xlfn.CONCAT(SUBSTITUTE(data_to_clean[[#This Row],[number]],".",""),"00000"),_xlfn.CONCAT(SUBSTITUTE(data_to_clean[[#This Row],[number]],".",""),"00000000")))</f>
        <v>8800000</v>
      </c>
      <c r="I2868" t="s">
        <v>10499</v>
      </c>
      <c r="J2868">
        <f>ROUND(VALUE(SUBSTITUTE(data_to_clean[[#This Row],[growth_%]],".",",")),0)</f>
        <v>131</v>
      </c>
      <c r="K2868" t="s">
        <v>308</v>
      </c>
      <c r="L2868">
        <v>69</v>
      </c>
      <c r="M2868">
        <v>25</v>
      </c>
      <c r="N2868">
        <v>2002</v>
      </c>
      <c r="O2868">
        <v>5</v>
      </c>
      <c r="P2868" t="s">
        <v>1879</v>
      </c>
      <c r="Q2868" t="b">
        <f>AND(ISNUMBER(data_to_clean[[#This Row],[revenue_formatted]]),ISNUMBER(data_to_clean[[#This Row],[growth_formatted_%]]),ISNUMBER(data_to_clean[[#This Row],[workers]]),ISNUMBER(data_to_clean[[#This Row],[previous_workers]]),ISNUMBER(data_to_clean[[#This Row],[founded]]),ISNUMBER(data_to_clean[[#This Row],[yrs_on_list]]))</f>
        <v>1</v>
      </c>
    </row>
    <row r="2869" spans="1:17" x14ac:dyDescent="0.25">
      <c r="A2869">
        <v>2859</v>
      </c>
      <c r="B2869" t="s">
        <v>10500</v>
      </c>
      <c r="C2869" t="s">
        <v>119</v>
      </c>
      <c r="D2869" t="str">
        <f>VLOOKUP(data_to_clean[[#This Row],[state]],abbreviation_table[],2,FALSE)</f>
        <v>Georgia</v>
      </c>
      <c r="E2869" t="s">
        <v>1499</v>
      </c>
      <c r="F2869" t="str">
        <f>TRIM(LEFT(data_to_clean[[#This Row],[revenue]],FIND(" ",data_to_clean[[#This Row],[revenue]])))</f>
        <v>9.7</v>
      </c>
      <c r="G2869" t="str">
        <f>RIGHT(data_to_clean[[#This Row],[revenue]],LEN(data_to_clean[[#This Row],[revenue]])-FIND(" ",data_to_clean[[#This Row],[revenue]]))</f>
        <v>Million</v>
      </c>
      <c r="H2869" s="7">
        <f>VALUE(IF(data_to_clean[[#This Row],[multiplicity]]="Million",_xlfn.CONCAT(SUBSTITUTE(data_to_clean[[#This Row],[number]],".",""),"00000"),_xlfn.CONCAT(SUBSTITUTE(data_to_clean[[#This Row],[number]],".",""),"00000000")))</f>
        <v>9700000</v>
      </c>
      <c r="I2869" t="s">
        <v>10502</v>
      </c>
      <c r="J2869">
        <f>ROUND(VALUE(SUBSTITUTE(data_to_clean[[#This Row],[growth_%]],".",",")),0)</f>
        <v>131</v>
      </c>
      <c r="K2869" t="s">
        <v>40</v>
      </c>
      <c r="L2869">
        <v>91</v>
      </c>
      <c r="M2869">
        <v>43</v>
      </c>
      <c r="N2869">
        <v>1998</v>
      </c>
      <c r="O2869">
        <v>3</v>
      </c>
      <c r="P2869" t="s">
        <v>7629</v>
      </c>
      <c r="Q2869" t="b">
        <f>AND(ISNUMBER(data_to_clean[[#This Row],[revenue_formatted]]),ISNUMBER(data_to_clean[[#This Row],[growth_formatted_%]]),ISNUMBER(data_to_clean[[#This Row],[workers]]),ISNUMBER(data_to_clean[[#This Row],[previous_workers]]),ISNUMBER(data_to_clean[[#This Row],[founded]]),ISNUMBER(data_to_clean[[#This Row],[yrs_on_list]]))</f>
        <v>1</v>
      </c>
    </row>
    <row r="2870" spans="1:17" x14ac:dyDescent="0.25">
      <c r="A2870">
        <v>2860</v>
      </c>
      <c r="B2870" t="s">
        <v>10503</v>
      </c>
      <c r="C2870" t="s">
        <v>105</v>
      </c>
      <c r="D2870" t="str">
        <f>VLOOKUP(data_to_clean[[#This Row],[state]],abbreviation_table[],2,FALSE)</f>
        <v>New York</v>
      </c>
      <c r="E2870" t="s">
        <v>10505</v>
      </c>
      <c r="F2870" t="str">
        <f>TRIM(LEFT(data_to_clean[[#This Row],[revenue]],FIND(" ",data_to_clean[[#This Row],[revenue]])))</f>
        <v>60.5</v>
      </c>
      <c r="G2870" t="str">
        <f>RIGHT(data_to_clean[[#This Row],[revenue]],LEN(data_to_clean[[#This Row],[revenue]])-FIND(" ",data_to_clean[[#This Row],[revenue]]))</f>
        <v>Million</v>
      </c>
      <c r="H2870" s="7">
        <f>VALUE(IF(data_to_clean[[#This Row],[multiplicity]]="Million",_xlfn.CONCAT(SUBSTITUTE(data_to_clean[[#This Row],[number]],".",""),"00000"),_xlfn.CONCAT(SUBSTITUTE(data_to_clean[[#This Row],[number]],".",""),"00000000")))</f>
        <v>60500000</v>
      </c>
      <c r="I2870" t="s">
        <v>10506</v>
      </c>
      <c r="J2870">
        <f>ROUND(VALUE(SUBSTITUTE(data_to_clean[[#This Row],[growth_%]],".",",")),0)</f>
        <v>131</v>
      </c>
      <c r="K2870" t="s">
        <v>336</v>
      </c>
      <c r="L2870">
        <v>1125</v>
      </c>
      <c r="M2870">
        <v>768</v>
      </c>
      <c r="N2870">
        <v>1995</v>
      </c>
      <c r="O2870">
        <v>3</v>
      </c>
      <c r="P2870" t="s">
        <v>108</v>
      </c>
      <c r="Q2870" t="b">
        <f>AND(ISNUMBER(data_to_clean[[#This Row],[revenue_formatted]]),ISNUMBER(data_to_clean[[#This Row],[growth_formatted_%]]),ISNUMBER(data_to_clean[[#This Row],[workers]]),ISNUMBER(data_to_clean[[#This Row],[previous_workers]]),ISNUMBER(data_to_clean[[#This Row],[founded]]),ISNUMBER(data_to_clean[[#This Row],[yrs_on_list]]))</f>
        <v>1</v>
      </c>
    </row>
    <row r="2871" spans="1:17" x14ac:dyDescent="0.25">
      <c r="A2871">
        <v>2861</v>
      </c>
      <c r="B2871" t="s">
        <v>10507</v>
      </c>
      <c r="C2871" t="s">
        <v>86</v>
      </c>
      <c r="D2871" t="str">
        <f>VLOOKUP(data_to_clean[[#This Row],[state]],abbreviation_table[],2,FALSE)</f>
        <v>Colorado</v>
      </c>
      <c r="E2871" t="s">
        <v>775</v>
      </c>
      <c r="F2871" t="str">
        <f>TRIM(LEFT(data_to_clean[[#This Row],[revenue]],FIND(" ",data_to_clean[[#This Row],[revenue]])))</f>
        <v>21.8</v>
      </c>
      <c r="G2871" t="str">
        <f>RIGHT(data_to_clean[[#This Row],[revenue]],LEN(data_to_clean[[#This Row],[revenue]])-FIND(" ",data_to_clean[[#This Row],[revenue]]))</f>
        <v>Million</v>
      </c>
      <c r="H2871" s="7">
        <f>VALUE(IF(data_to_clean[[#This Row],[multiplicity]]="Million",_xlfn.CONCAT(SUBSTITUTE(data_to_clean[[#This Row],[number]],".",""),"00000"),_xlfn.CONCAT(SUBSTITUTE(data_to_clean[[#This Row],[number]],".",""),"00000000")))</f>
        <v>21800000</v>
      </c>
      <c r="I2871" t="s">
        <v>10509</v>
      </c>
      <c r="J2871">
        <f>ROUND(VALUE(SUBSTITUTE(data_to_clean[[#This Row],[growth_%]],".",",")),0)</f>
        <v>131</v>
      </c>
      <c r="K2871" t="s">
        <v>55</v>
      </c>
      <c r="L2871">
        <v>69</v>
      </c>
      <c r="M2871">
        <v>33</v>
      </c>
      <c r="N2871">
        <v>2006</v>
      </c>
      <c r="O2871">
        <v>2</v>
      </c>
      <c r="P2871" t="s">
        <v>7498</v>
      </c>
      <c r="Q2871" t="b">
        <f>AND(ISNUMBER(data_to_clean[[#This Row],[revenue_formatted]]),ISNUMBER(data_to_clean[[#This Row],[growth_formatted_%]]),ISNUMBER(data_to_clean[[#This Row],[workers]]),ISNUMBER(data_to_clean[[#This Row],[previous_workers]]),ISNUMBER(data_to_clean[[#This Row],[founded]]),ISNUMBER(data_to_clean[[#This Row],[yrs_on_list]]))</f>
        <v>1</v>
      </c>
    </row>
    <row r="2872" spans="1:17" x14ac:dyDescent="0.25">
      <c r="A2872">
        <v>2862</v>
      </c>
      <c r="B2872" t="s">
        <v>10510</v>
      </c>
      <c r="C2872" t="s">
        <v>166</v>
      </c>
      <c r="D2872" t="str">
        <f>VLOOKUP(data_to_clean[[#This Row],[state]],abbreviation_table[],2,FALSE)</f>
        <v>Utah</v>
      </c>
      <c r="E2872" t="s">
        <v>6939</v>
      </c>
      <c r="F2872" t="str">
        <f>TRIM(LEFT(data_to_clean[[#This Row],[revenue]],FIND(" ",data_to_clean[[#This Row],[revenue]])))</f>
        <v>26.5</v>
      </c>
      <c r="G2872" t="str">
        <f>RIGHT(data_to_clean[[#This Row],[revenue]],LEN(data_to_clean[[#This Row],[revenue]])-FIND(" ",data_to_clean[[#This Row],[revenue]]))</f>
        <v>Million</v>
      </c>
      <c r="H2872" s="7">
        <f>VALUE(IF(data_to_clean[[#This Row],[multiplicity]]="Million",_xlfn.CONCAT(SUBSTITUTE(data_to_clean[[#This Row],[number]],".",""),"00000"),_xlfn.CONCAT(SUBSTITUTE(data_to_clean[[#This Row],[number]],".",""),"00000000")))</f>
        <v>26500000</v>
      </c>
      <c r="I2872" t="s">
        <v>10512</v>
      </c>
      <c r="J2872">
        <f>ROUND(VALUE(SUBSTITUTE(data_to_clean[[#This Row],[growth_%]],".",",")),0)</f>
        <v>131</v>
      </c>
      <c r="K2872" t="s">
        <v>623</v>
      </c>
      <c r="L2872">
        <v>17</v>
      </c>
      <c r="M2872">
        <v>6</v>
      </c>
      <c r="N2872">
        <v>2011</v>
      </c>
      <c r="O2872">
        <v>3</v>
      </c>
      <c r="P2872" t="s">
        <v>3984</v>
      </c>
      <c r="Q2872" t="b">
        <f>AND(ISNUMBER(data_to_clean[[#This Row],[revenue_formatted]]),ISNUMBER(data_to_clean[[#This Row],[growth_formatted_%]]),ISNUMBER(data_to_clean[[#This Row],[workers]]),ISNUMBER(data_to_clean[[#This Row],[previous_workers]]),ISNUMBER(data_to_clean[[#This Row],[founded]]),ISNUMBER(data_to_clean[[#This Row],[yrs_on_list]]))</f>
        <v>1</v>
      </c>
    </row>
    <row r="2873" spans="1:17" x14ac:dyDescent="0.25">
      <c r="A2873">
        <v>2863</v>
      </c>
      <c r="B2873" t="s">
        <v>10513</v>
      </c>
      <c r="C2873" t="s">
        <v>119</v>
      </c>
      <c r="D2873" t="str">
        <f>VLOOKUP(data_to_clean[[#This Row],[state]],abbreviation_table[],2,FALSE)</f>
        <v>Georgia</v>
      </c>
      <c r="E2873" t="s">
        <v>7455</v>
      </c>
      <c r="F2873" t="str">
        <f>TRIM(LEFT(data_to_clean[[#This Row],[revenue]],FIND(" ",data_to_clean[[#This Row],[revenue]])))</f>
        <v>26.7</v>
      </c>
      <c r="G2873" t="str">
        <f>RIGHT(data_to_clean[[#This Row],[revenue]],LEN(data_to_clean[[#This Row],[revenue]])-FIND(" ",data_to_clean[[#This Row],[revenue]]))</f>
        <v>Million</v>
      </c>
      <c r="H2873" s="7">
        <f>VALUE(IF(data_to_clean[[#This Row],[multiplicity]]="Million",_xlfn.CONCAT(SUBSTITUTE(data_to_clean[[#This Row],[number]],".",""),"00000"),_xlfn.CONCAT(SUBSTITUTE(data_to_clean[[#This Row],[number]],".",""),"00000000")))</f>
        <v>26700000</v>
      </c>
      <c r="I2873" t="s">
        <v>10515</v>
      </c>
      <c r="J2873">
        <f>ROUND(VALUE(SUBSTITUTE(data_to_clean[[#This Row],[growth_%]],".",",")),0)</f>
        <v>131</v>
      </c>
      <c r="K2873" t="s">
        <v>156</v>
      </c>
      <c r="L2873">
        <v>126</v>
      </c>
      <c r="M2873">
        <v>57</v>
      </c>
      <c r="N2873">
        <v>2008</v>
      </c>
      <c r="O2873">
        <v>2</v>
      </c>
      <c r="P2873" t="s">
        <v>122</v>
      </c>
      <c r="Q2873" t="b">
        <f>AND(ISNUMBER(data_to_clean[[#This Row],[revenue_formatted]]),ISNUMBER(data_to_clean[[#This Row],[growth_formatted_%]]),ISNUMBER(data_to_clean[[#This Row],[workers]]),ISNUMBER(data_to_clean[[#This Row],[previous_workers]]),ISNUMBER(data_to_clean[[#This Row],[founded]]),ISNUMBER(data_to_clean[[#This Row],[yrs_on_list]]))</f>
        <v>1</v>
      </c>
    </row>
    <row r="2874" spans="1:17" x14ac:dyDescent="0.25">
      <c r="A2874">
        <v>2864</v>
      </c>
      <c r="B2874" t="s">
        <v>10516</v>
      </c>
      <c r="C2874" t="s">
        <v>141</v>
      </c>
      <c r="D2874" t="str">
        <f>VLOOKUP(data_to_clean[[#This Row],[state]],abbreviation_table[],2,FALSE)</f>
        <v>Kentucky</v>
      </c>
      <c r="E2874" t="s">
        <v>10518</v>
      </c>
      <c r="F2874" t="str">
        <f>TRIM(LEFT(data_to_clean[[#This Row],[revenue]],FIND(" ",data_to_clean[[#This Row],[revenue]])))</f>
        <v>66.8</v>
      </c>
      <c r="G2874" t="str">
        <f>RIGHT(data_to_clean[[#This Row],[revenue]],LEN(data_to_clean[[#This Row],[revenue]])-FIND(" ",data_to_clean[[#This Row],[revenue]]))</f>
        <v>Million</v>
      </c>
      <c r="H2874" s="7">
        <f>VALUE(IF(data_to_clean[[#This Row],[multiplicity]]="Million",_xlfn.CONCAT(SUBSTITUTE(data_to_clean[[#This Row],[number]],".",""),"00000"),_xlfn.CONCAT(SUBSTITUTE(data_to_clean[[#This Row],[number]],".",""),"00000000")))</f>
        <v>66800000</v>
      </c>
      <c r="I2874" t="s">
        <v>10519</v>
      </c>
      <c r="J2874">
        <f>ROUND(VALUE(SUBSTITUTE(data_to_clean[[#This Row],[growth_%]],".",",")),0)</f>
        <v>131</v>
      </c>
      <c r="K2874" t="s">
        <v>211</v>
      </c>
      <c r="L2874">
        <v>425</v>
      </c>
      <c r="M2874">
        <v>203</v>
      </c>
      <c r="N2874">
        <v>2002</v>
      </c>
      <c r="O2874">
        <v>4</v>
      </c>
      <c r="P2874" t="s">
        <v>2326</v>
      </c>
      <c r="Q2874" t="b">
        <f>AND(ISNUMBER(data_to_clean[[#This Row],[revenue_formatted]]),ISNUMBER(data_to_clean[[#This Row],[growth_formatted_%]]),ISNUMBER(data_to_clean[[#This Row],[workers]]),ISNUMBER(data_to_clean[[#This Row],[previous_workers]]),ISNUMBER(data_to_clean[[#This Row],[founded]]),ISNUMBER(data_to_clean[[#This Row],[yrs_on_list]]))</f>
        <v>1</v>
      </c>
    </row>
    <row r="2875" spans="1:17" x14ac:dyDescent="0.25">
      <c r="A2875">
        <v>2865</v>
      </c>
      <c r="B2875" t="s">
        <v>10520</v>
      </c>
      <c r="C2875" t="s">
        <v>30</v>
      </c>
      <c r="D2875" t="str">
        <f>VLOOKUP(data_to_clean[[#This Row],[state]],abbreviation_table[],2,FALSE)</f>
        <v>Texas</v>
      </c>
      <c r="E2875" t="s">
        <v>1110</v>
      </c>
      <c r="F2875" t="str">
        <f>TRIM(LEFT(data_to_clean[[#This Row],[revenue]],FIND(" ",data_to_clean[[#This Row],[revenue]])))</f>
        <v>46.2</v>
      </c>
      <c r="G2875" t="str">
        <f>RIGHT(data_to_clean[[#This Row],[revenue]],LEN(data_to_clean[[#This Row],[revenue]])-FIND(" ",data_to_clean[[#This Row],[revenue]]))</f>
        <v>Million</v>
      </c>
      <c r="H2875" s="7">
        <f>VALUE(IF(data_to_clean[[#This Row],[multiplicity]]="Million",_xlfn.CONCAT(SUBSTITUTE(data_to_clean[[#This Row],[number]],".",""),"00000"),_xlfn.CONCAT(SUBSTITUTE(data_to_clean[[#This Row],[number]],".",""),"00000000")))</f>
        <v>46200000</v>
      </c>
      <c r="I2875" t="s">
        <v>10522</v>
      </c>
      <c r="J2875">
        <f>ROUND(VALUE(SUBSTITUTE(data_to_clean[[#This Row],[growth_%]],".",",")),0)</f>
        <v>131</v>
      </c>
      <c r="K2875" t="s">
        <v>233</v>
      </c>
      <c r="L2875">
        <v>154</v>
      </c>
      <c r="M2875">
        <v>79</v>
      </c>
      <c r="N2875">
        <v>1984</v>
      </c>
      <c r="O2875">
        <v>2</v>
      </c>
      <c r="P2875" t="s">
        <v>10523</v>
      </c>
      <c r="Q2875" t="b">
        <f>AND(ISNUMBER(data_to_clean[[#This Row],[revenue_formatted]]),ISNUMBER(data_to_clean[[#This Row],[growth_formatted_%]]),ISNUMBER(data_to_clean[[#This Row],[workers]]),ISNUMBER(data_to_clean[[#This Row],[previous_workers]]),ISNUMBER(data_to_clean[[#This Row],[founded]]),ISNUMBER(data_to_clean[[#This Row],[yrs_on_list]]))</f>
        <v>1</v>
      </c>
    </row>
    <row r="2876" spans="1:17" x14ac:dyDescent="0.25">
      <c r="A2876">
        <v>2866</v>
      </c>
      <c r="B2876" t="s">
        <v>10524</v>
      </c>
      <c r="C2876" t="s">
        <v>22</v>
      </c>
      <c r="D2876" t="str">
        <f>VLOOKUP(data_to_clean[[#This Row],[state]],abbreviation_table[],2,FALSE)</f>
        <v>Tennessee</v>
      </c>
      <c r="E2876" t="s">
        <v>10526</v>
      </c>
      <c r="F2876" t="str">
        <f>TRIM(LEFT(data_to_clean[[#This Row],[revenue]],FIND(" ",data_to_clean[[#This Row],[revenue]])))</f>
        <v>152.3</v>
      </c>
      <c r="G2876" t="str">
        <f>RIGHT(data_to_clean[[#This Row],[revenue]],LEN(data_to_clean[[#This Row],[revenue]])-FIND(" ",data_to_clean[[#This Row],[revenue]]))</f>
        <v>Million</v>
      </c>
      <c r="H2876" s="7">
        <f>VALUE(IF(data_to_clean[[#This Row],[multiplicity]]="Million",_xlfn.CONCAT(SUBSTITUTE(data_to_clean[[#This Row],[number]],".",""),"00000"),_xlfn.CONCAT(SUBSTITUTE(data_to_clean[[#This Row],[number]],".",""),"00000000")))</f>
        <v>152300000</v>
      </c>
      <c r="I2876" t="s">
        <v>10527</v>
      </c>
      <c r="J2876">
        <f>ROUND(VALUE(SUBSTITUTE(data_to_clean[[#This Row],[growth_%]],".",",")),0)</f>
        <v>131</v>
      </c>
      <c r="K2876" t="s">
        <v>336</v>
      </c>
      <c r="L2876">
        <v>160</v>
      </c>
      <c r="M2876">
        <v>90</v>
      </c>
      <c r="N2876">
        <v>1982</v>
      </c>
      <c r="O2876">
        <v>11</v>
      </c>
      <c r="P2876" t="s">
        <v>10528</v>
      </c>
      <c r="Q2876" t="b">
        <f>AND(ISNUMBER(data_to_clean[[#This Row],[revenue_formatted]]),ISNUMBER(data_to_clean[[#This Row],[growth_formatted_%]]),ISNUMBER(data_to_clean[[#This Row],[workers]]),ISNUMBER(data_to_clean[[#This Row],[previous_workers]]),ISNUMBER(data_to_clean[[#This Row],[founded]]),ISNUMBER(data_to_clean[[#This Row],[yrs_on_list]]))</f>
        <v>1</v>
      </c>
    </row>
    <row r="2877" spans="1:17" x14ac:dyDescent="0.25">
      <c r="A2877">
        <v>2867</v>
      </c>
      <c r="B2877" t="s">
        <v>10529</v>
      </c>
      <c r="C2877" t="s">
        <v>1768</v>
      </c>
      <c r="D2877" t="str">
        <f>VLOOKUP(data_to_clean[[#This Row],[state]],abbreviation_table[],2,FALSE)</f>
        <v>Oregon</v>
      </c>
      <c r="E2877" t="s">
        <v>617</v>
      </c>
      <c r="F2877" t="str">
        <f>TRIM(LEFT(data_to_clean[[#This Row],[revenue]],FIND(" ",data_to_clean[[#This Row],[revenue]])))</f>
        <v>3.3</v>
      </c>
      <c r="G2877" t="str">
        <f>RIGHT(data_to_clean[[#This Row],[revenue]],LEN(data_to_clean[[#This Row],[revenue]])-FIND(" ",data_to_clean[[#This Row],[revenue]]))</f>
        <v>Million</v>
      </c>
      <c r="H2877" s="7">
        <f>VALUE(IF(data_to_clean[[#This Row],[multiplicity]]="Million",_xlfn.CONCAT(SUBSTITUTE(data_to_clean[[#This Row],[number]],".",""),"00000"),_xlfn.CONCAT(SUBSTITUTE(data_to_clean[[#This Row],[number]],".",""),"00000000")))</f>
        <v>3300000</v>
      </c>
      <c r="I2877" t="s">
        <v>10531</v>
      </c>
      <c r="J2877">
        <f>ROUND(VALUE(SUBSTITUTE(data_to_clean[[#This Row],[growth_%]],".",",")),0)</f>
        <v>131</v>
      </c>
      <c r="K2877" t="s">
        <v>33</v>
      </c>
      <c r="L2877">
        <v>17</v>
      </c>
      <c r="M2877">
        <v>9</v>
      </c>
      <c r="N2877">
        <v>2006</v>
      </c>
      <c r="O2877">
        <v>2</v>
      </c>
      <c r="P2877" t="s">
        <v>2304</v>
      </c>
      <c r="Q2877" t="b">
        <f>AND(ISNUMBER(data_to_clean[[#This Row],[revenue_formatted]]),ISNUMBER(data_to_clean[[#This Row],[growth_formatted_%]]),ISNUMBER(data_to_clean[[#This Row],[workers]]),ISNUMBER(data_to_clean[[#This Row],[previous_workers]]),ISNUMBER(data_to_clean[[#This Row],[founded]]),ISNUMBER(data_to_clean[[#This Row],[yrs_on_list]]))</f>
        <v>1</v>
      </c>
    </row>
    <row r="2878" spans="1:17" x14ac:dyDescent="0.25">
      <c r="A2878">
        <v>2868</v>
      </c>
      <c r="B2878" t="s">
        <v>10532</v>
      </c>
      <c r="C2878" t="s">
        <v>30</v>
      </c>
      <c r="D2878" t="str">
        <f>VLOOKUP(data_to_clean[[#This Row],[state]],abbreviation_table[],2,FALSE)</f>
        <v>Texas</v>
      </c>
      <c r="E2878" t="s">
        <v>4997</v>
      </c>
      <c r="F2878" t="str">
        <f>TRIM(LEFT(data_to_clean[[#This Row],[revenue]],FIND(" ",data_to_clean[[#This Row],[revenue]])))</f>
        <v>20.3</v>
      </c>
      <c r="G2878" t="str">
        <f>RIGHT(data_to_clean[[#This Row],[revenue]],LEN(data_to_clean[[#This Row],[revenue]])-FIND(" ",data_to_clean[[#This Row],[revenue]]))</f>
        <v>Million</v>
      </c>
      <c r="H2878" s="7">
        <f>VALUE(IF(data_to_clean[[#This Row],[multiplicity]]="Million",_xlfn.CONCAT(SUBSTITUTE(data_to_clean[[#This Row],[number]],".",""),"00000"),_xlfn.CONCAT(SUBSTITUTE(data_to_clean[[#This Row],[number]],".",""),"00000000")))</f>
        <v>20300000</v>
      </c>
      <c r="I2878" t="s">
        <v>10534</v>
      </c>
      <c r="J2878">
        <f>ROUND(VALUE(SUBSTITUTE(data_to_clean[[#This Row],[growth_%]],".",",")),0)</f>
        <v>131</v>
      </c>
      <c r="K2878" t="s">
        <v>233</v>
      </c>
      <c r="L2878">
        <v>240</v>
      </c>
      <c r="M2878">
        <v>54</v>
      </c>
      <c r="N2878">
        <v>2003</v>
      </c>
      <c r="O2878">
        <v>1</v>
      </c>
      <c r="P2878" t="s">
        <v>34</v>
      </c>
      <c r="Q2878" t="b">
        <f>AND(ISNUMBER(data_to_clean[[#This Row],[revenue_formatted]]),ISNUMBER(data_to_clean[[#This Row],[growth_formatted_%]]),ISNUMBER(data_to_clean[[#This Row],[workers]]),ISNUMBER(data_to_clean[[#This Row],[previous_workers]]),ISNUMBER(data_to_clean[[#This Row],[founded]]),ISNUMBER(data_to_clean[[#This Row],[yrs_on_list]]))</f>
        <v>1</v>
      </c>
    </row>
    <row r="2879" spans="1:17" x14ac:dyDescent="0.25">
      <c r="A2879">
        <v>2869</v>
      </c>
      <c r="B2879" t="s">
        <v>10535</v>
      </c>
      <c r="C2879" t="s">
        <v>1337</v>
      </c>
      <c r="D2879" t="str">
        <f>VLOOKUP(data_to_clean[[#This Row],[state]],abbreviation_table[],2,FALSE)</f>
        <v>Louisiana</v>
      </c>
      <c r="E2879" t="s">
        <v>861</v>
      </c>
      <c r="F2879" t="str">
        <f>TRIM(LEFT(data_to_clean[[#This Row],[revenue]],FIND(" ",data_to_clean[[#This Row],[revenue]])))</f>
        <v>5.7</v>
      </c>
      <c r="G2879" t="str">
        <f>RIGHT(data_to_clean[[#This Row],[revenue]],LEN(data_to_clean[[#This Row],[revenue]])-FIND(" ",data_to_clean[[#This Row],[revenue]]))</f>
        <v>Million</v>
      </c>
      <c r="H2879" s="7">
        <f>VALUE(IF(data_to_clean[[#This Row],[multiplicity]]="Million",_xlfn.CONCAT(SUBSTITUTE(data_to_clean[[#This Row],[number]],".",""),"00000"),_xlfn.CONCAT(SUBSTITUTE(data_to_clean[[#This Row],[number]],".",""),"00000000")))</f>
        <v>5700000</v>
      </c>
      <c r="I2879" t="s">
        <v>10537</v>
      </c>
      <c r="J2879">
        <f>ROUND(VALUE(SUBSTITUTE(data_to_clean[[#This Row],[growth_%]],".",",")),0)</f>
        <v>131</v>
      </c>
      <c r="K2879" t="s">
        <v>1041</v>
      </c>
      <c r="L2879">
        <v>51</v>
      </c>
      <c r="M2879">
        <v>28</v>
      </c>
      <c r="N2879">
        <v>2009</v>
      </c>
      <c r="O2879">
        <v>4</v>
      </c>
      <c r="P2879" t="s">
        <v>10538</v>
      </c>
      <c r="Q2879" t="b">
        <f>AND(ISNUMBER(data_to_clean[[#This Row],[revenue_formatted]]),ISNUMBER(data_to_clean[[#This Row],[growth_formatted_%]]),ISNUMBER(data_to_clean[[#This Row],[workers]]),ISNUMBER(data_to_clean[[#This Row],[previous_workers]]),ISNUMBER(data_to_clean[[#This Row],[founded]]),ISNUMBER(data_to_clean[[#This Row],[yrs_on_list]]))</f>
        <v>1</v>
      </c>
    </row>
    <row r="2880" spans="1:17" x14ac:dyDescent="0.25">
      <c r="A2880">
        <v>2870</v>
      </c>
      <c r="B2880" t="s">
        <v>10539</v>
      </c>
      <c r="C2880" t="s">
        <v>66</v>
      </c>
      <c r="D2880" t="str">
        <f>VLOOKUP(data_to_clean[[#This Row],[state]],abbreviation_table[],2,FALSE)</f>
        <v>Virginia</v>
      </c>
      <c r="E2880" t="s">
        <v>770</v>
      </c>
      <c r="F2880" t="str">
        <f>TRIM(LEFT(data_to_clean[[#This Row],[revenue]],FIND(" ",data_to_clean[[#This Row],[revenue]])))</f>
        <v>4.4</v>
      </c>
      <c r="G2880" t="str">
        <f>RIGHT(data_to_clean[[#This Row],[revenue]],LEN(data_to_clean[[#This Row],[revenue]])-FIND(" ",data_to_clean[[#This Row],[revenue]]))</f>
        <v>Million</v>
      </c>
      <c r="H2880" s="7">
        <f>VALUE(IF(data_to_clean[[#This Row],[multiplicity]]="Million",_xlfn.CONCAT(SUBSTITUTE(data_to_clean[[#This Row],[number]],".",""),"00000"),_xlfn.CONCAT(SUBSTITUTE(data_to_clean[[#This Row],[number]],".",""),"00000000")))</f>
        <v>4400000</v>
      </c>
      <c r="I2880" t="s">
        <v>10541</v>
      </c>
      <c r="J2880">
        <f>ROUND(VALUE(SUBSTITUTE(data_to_clean[[#This Row],[growth_%]],".",",")),0)</f>
        <v>130</v>
      </c>
      <c r="K2880" t="s">
        <v>336</v>
      </c>
      <c r="L2880">
        <v>19</v>
      </c>
      <c r="M2880">
        <v>12</v>
      </c>
      <c r="N2880">
        <v>2007</v>
      </c>
      <c r="O2880">
        <v>2</v>
      </c>
      <c r="P2880" t="s">
        <v>1896</v>
      </c>
      <c r="Q2880" t="b">
        <f>AND(ISNUMBER(data_to_clean[[#This Row],[revenue_formatted]]),ISNUMBER(data_to_clean[[#This Row],[growth_formatted_%]]),ISNUMBER(data_to_clean[[#This Row],[workers]]),ISNUMBER(data_to_clean[[#This Row],[previous_workers]]),ISNUMBER(data_to_clean[[#This Row],[founded]]),ISNUMBER(data_to_clean[[#This Row],[yrs_on_list]]))</f>
        <v>1</v>
      </c>
    </row>
    <row r="2881" spans="1:17" x14ac:dyDescent="0.25">
      <c r="A2881">
        <v>2871</v>
      </c>
      <c r="B2881" t="s">
        <v>10542</v>
      </c>
      <c r="C2881" t="s">
        <v>52</v>
      </c>
      <c r="D2881" t="str">
        <f>VLOOKUP(data_to_clean[[#This Row],[state]],abbreviation_table[],2,FALSE)</f>
        <v>Florida</v>
      </c>
      <c r="E2881" t="s">
        <v>2992</v>
      </c>
      <c r="F2881" t="str">
        <f>TRIM(LEFT(data_to_clean[[#This Row],[revenue]],FIND(" ",data_to_clean[[#This Row],[revenue]])))</f>
        <v>33.1</v>
      </c>
      <c r="G2881" t="str">
        <f>RIGHT(data_to_clean[[#This Row],[revenue]],LEN(data_to_clean[[#This Row],[revenue]])-FIND(" ",data_to_clean[[#This Row],[revenue]]))</f>
        <v>Million</v>
      </c>
      <c r="H2881" s="7">
        <f>VALUE(IF(data_to_clean[[#This Row],[multiplicity]]="Million",_xlfn.CONCAT(SUBSTITUTE(data_to_clean[[#This Row],[number]],".",""),"00000"),_xlfn.CONCAT(SUBSTITUTE(data_to_clean[[#This Row],[number]],".",""),"00000000")))</f>
        <v>33100000</v>
      </c>
      <c r="I2881" t="s">
        <v>10544</v>
      </c>
      <c r="J2881">
        <f>ROUND(VALUE(SUBSTITUTE(data_to_clean[[#This Row],[growth_%]],".",",")),0)</f>
        <v>130</v>
      </c>
      <c r="K2881" t="s">
        <v>329</v>
      </c>
      <c r="L2881">
        <v>58</v>
      </c>
      <c r="M2881">
        <v>25</v>
      </c>
      <c r="N2881">
        <v>2011</v>
      </c>
      <c r="O2881">
        <v>2</v>
      </c>
      <c r="P2881" t="s">
        <v>6961</v>
      </c>
      <c r="Q2881" t="b">
        <f>AND(ISNUMBER(data_to_clean[[#This Row],[revenue_formatted]]),ISNUMBER(data_to_clean[[#This Row],[growth_formatted_%]]),ISNUMBER(data_to_clean[[#This Row],[workers]]),ISNUMBER(data_to_clean[[#This Row],[previous_workers]]),ISNUMBER(data_to_clean[[#This Row],[founded]]),ISNUMBER(data_to_clean[[#This Row],[yrs_on_list]]))</f>
        <v>1</v>
      </c>
    </row>
    <row r="2882" spans="1:17" x14ac:dyDescent="0.25">
      <c r="A2882">
        <v>2872</v>
      </c>
      <c r="B2882" t="s">
        <v>10545</v>
      </c>
      <c r="C2882" t="s">
        <v>333</v>
      </c>
      <c r="D2882" t="str">
        <f>VLOOKUP(data_to_clean[[#This Row],[state]],abbreviation_table[],2,FALSE)</f>
        <v>Alabama</v>
      </c>
      <c r="E2882" t="s">
        <v>1309</v>
      </c>
      <c r="F2882" t="str">
        <f>TRIM(LEFT(data_to_clean[[#This Row],[revenue]],FIND(" ",data_to_clean[[#This Row],[revenue]])))</f>
        <v>3.4</v>
      </c>
      <c r="G2882" t="str">
        <f>RIGHT(data_to_clean[[#This Row],[revenue]],LEN(data_to_clean[[#This Row],[revenue]])-FIND(" ",data_to_clean[[#This Row],[revenue]]))</f>
        <v>Million</v>
      </c>
      <c r="H2882" s="7">
        <f>VALUE(IF(data_to_clean[[#This Row],[multiplicity]]="Million",_xlfn.CONCAT(SUBSTITUTE(data_to_clean[[#This Row],[number]],".",""),"00000"),_xlfn.CONCAT(SUBSTITUTE(data_to_clean[[#This Row],[number]],".",""),"00000000")))</f>
        <v>3400000</v>
      </c>
      <c r="I2882" t="s">
        <v>10547</v>
      </c>
      <c r="J2882">
        <f>ROUND(VALUE(SUBSTITUTE(data_to_clean[[#This Row],[growth_%]],".",",")),0)</f>
        <v>130</v>
      </c>
      <c r="K2882" t="s">
        <v>181</v>
      </c>
      <c r="L2882">
        <v>23</v>
      </c>
      <c r="M2882">
        <v>16</v>
      </c>
      <c r="N2882">
        <v>2012</v>
      </c>
      <c r="O2882">
        <v>3</v>
      </c>
      <c r="P2882" t="s">
        <v>2594</v>
      </c>
      <c r="Q2882" t="b">
        <f>AND(ISNUMBER(data_to_clean[[#This Row],[revenue_formatted]]),ISNUMBER(data_to_clean[[#This Row],[growth_formatted_%]]),ISNUMBER(data_to_clean[[#This Row],[workers]]),ISNUMBER(data_to_clean[[#This Row],[previous_workers]]),ISNUMBER(data_to_clean[[#This Row],[founded]]),ISNUMBER(data_to_clean[[#This Row],[yrs_on_list]]))</f>
        <v>1</v>
      </c>
    </row>
    <row r="2883" spans="1:17" x14ac:dyDescent="0.25">
      <c r="A2883">
        <v>2873</v>
      </c>
      <c r="B2883" t="s">
        <v>10548</v>
      </c>
      <c r="C2883" t="s">
        <v>52</v>
      </c>
      <c r="D2883" t="str">
        <f>VLOOKUP(data_to_clean[[#This Row],[state]],abbreviation_table[],2,FALSE)</f>
        <v>Florida</v>
      </c>
      <c r="E2883" t="s">
        <v>10550</v>
      </c>
      <c r="F2883" t="str">
        <f>TRIM(LEFT(data_to_clean[[#This Row],[revenue]],FIND(" ",data_to_clean[[#This Row],[revenue]])))</f>
        <v>35</v>
      </c>
      <c r="G2883" t="str">
        <f>RIGHT(data_to_clean[[#This Row],[revenue]],LEN(data_to_clean[[#This Row],[revenue]])-FIND(" ",data_to_clean[[#This Row],[revenue]]))</f>
        <v>Million</v>
      </c>
      <c r="H2883" s="7">
        <f>VALUE(IF(data_to_clean[[#This Row],[multiplicity]]="Million",_xlfn.CONCAT(SUBSTITUTE(data_to_clean[[#This Row],[number]],".",""),"00000"),_xlfn.CONCAT(SUBSTITUTE(data_to_clean[[#This Row],[number]],".",""),"00000000")))</f>
        <v>3500000</v>
      </c>
      <c r="I2883" t="s">
        <v>10551</v>
      </c>
      <c r="J2883">
        <f>ROUND(VALUE(SUBSTITUTE(data_to_clean[[#This Row],[growth_%]],".",",")),0)</f>
        <v>130</v>
      </c>
      <c r="K2883" t="s">
        <v>18</v>
      </c>
      <c r="L2883">
        <v>46</v>
      </c>
      <c r="M2883">
        <v>25</v>
      </c>
      <c r="N2883">
        <v>2002</v>
      </c>
      <c r="O2883">
        <v>1</v>
      </c>
      <c r="P2883" t="s">
        <v>198</v>
      </c>
      <c r="Q2883" t="b">
        <f>AND(ISNUMBER(data_to_clean[[#This Row],[revenue_formatted]]),ISNUMBER(data_to_clean[[#This Row],[growth_formatted_%]]),ISNUMBER(data_to_clean[[#This Row],[workers]]),ISNUMBER(data_to_clean[[#This Row],[previous_workers]]),ISNUMBER(data_to_clean[[#This Row],[founded]]),ISNUMBER(data_to_clean[[#This Row],[yrs_on_list]]))</f>
        <v>1</v>
      </c>
    </row>
    <row r="2884" spans="1:17" x14ac:dyDescent="0.25">
      <c r="A2884">
        <v>2874</v>
      </c>
      <c r="B2884" t="s">
        <v>10552</v>
      </c>
      <c r="C2884" t="s">
        <v>503</v>
      </c>
      <c r="D2884" t="str">
        <f>VLOOKUP(data_to_clean[[#This Row],[state]],abbreviation_table[],2,FALSE)</f>
        <v>Illinois</v>
      </c>
      <c r="E2884" t="s">
        <v>3987</v>
      </c>
      <c r="F2884" t="str">
        <f>TRIM(LEFT(data_to_clean[[#This Row],[revenue]],FIND(" ",data_to_clean[[#This Row],[revenue]])))</f>
        <v>16.5</v>
      </c>
      <c r="G2884" t="str">
        <f>RIGHT(data_to_clean[[#This Row],[revenue]],LEN(data_to_clean[[#This Row],[revenue]])-FIND(" ",data_to_clean[[#This Row],[revenue]]))</f>
        <v>Million</v>
      </c>
      <c r="H2884" s="7">
        <f>VALUE(IF(data_to_clean[[#This Row],[multiplicity]]="Million",_xlfn.CONCAT(SUBSTITUTE(data_to_clean[[#This Row],[number]],".",""),"00000"),_xlfn.CONCAT(SUBSTITUTE(data_to_clean[[#This Row],[number]],".",""),"00000000")))</f>
        <v>16500000</v>
      </c>
      <c r="I2884" t="s">
        <v>10554</v>
      </c>
      <c r="J2884">
        <f>ROUND(VALUE(SUBSTITUTE(data_to_clean[[#This Row],[growth_%]],".",",")),0)</f>
        <v>130</v>
      </c>
      <c r="K2884" t="s">
        <v>107</v>
      </c>
      <c r="L2884">
        <v>38</v>
      </c>
      <c r="M2884">
        <v>17</v>
      </c>
      <c r="N2884">
        <v>2011</v>
      </c>
      <c r="O2884">
        <v>2</v>
      </c>
      <c r="P2884" t="s">
        <v>506</v>
      </c>
      <c r="Q2884" t="b">
        <f>AND(ISNUMBER(data_to_clean[[#This Row],[revenue_formatted]]),ISNUMBER(data_to_clean[[#This Row],[growth_formatted_%]]),ISNUMBER(data_to_clean[[#This Row],[workers]]),ISNUMBER(data_to_clean[[#This Row],[previous_workers]]),ISNUMBER(data_to_clean[[#This Row],[founded]]),ISNUMBER(data_to_clean[[#This Row],[yrs_on_list]]))</f>
        <v>1</v>
      </c>
    </row>
    <row r="2885" spans="1:17" x14ac:dyDescent="0.25">
      <c r="A2885">
        <v>2875</v>
      </c>
      <c r="B2885" t="s">
        <v>10555</v>
      </c>
      <c r="C2885" t="s">
        <v>86</v>
      </c>
      <c r="D2885" t="str">
        <f>VLOOKUP(data_to_clean[[#This Row],[state]],abbreviation_table[],2,FALSE)</f>
        <v>Colorado</v>
      </c>
      <c r="E2885" t="s">
        <v>1608</v>
      </c>
      <c r="F2885" t="str">
        <f>TRIM(LEFT(data_to_clean[[#This Row],[revenue]],FIND(" ",data_to_clean[[#This Row],[revenue]])))</f>
        <v>8.1</v>
      </c>
      <c r="G2885" t="str">
        <f>RIGHT(data_to_clean[[#This Row],[revenue]],LEN(data_to_clean[[#This Row],[revenue]])-FIND(" ",data_to_clean[[#This Row],[revenue]]))</f>
        <v>Million</v>
      </c>
      <c r="H2885" s="7">
        <f>VALUE(IF(data_to_clean[[#This Row],[multiplicity]]="Million",_xlfn.CONCAT(SUBSTITUTE(data_to_clean[[#This Row],[number]],".",""),"00000"),_xlfn.CONCAT(SUBSTITUTE(data_to_clean[[#This Row],[number]],".",""),"00000000")))</f>
        <v>8100000</v>
      </c>
      <c r="I2885" t="s">
        <v>10557</v>
      </c>
      <c r="J2885">
        <f>ROUND(VALUE(SUBSTITUTE(data_to_clean[[#This Row],[growth_%]],".",",")),0)</f>
        <v>130</v>
      </c>
      <c r="K2885" t="s">
        <v>233</v>
      </c>
      <c r="L2885">
        <v>62</v>
      </c>
      <c r="M2885">
        <v>44</v>
      </c>
      <c r="N2885">
        <v>2008</v>
      </c>
      <c r="O2885">
        <v>2</v>
      </c>
      <c r="P2885" t="s">
        <v>10558</v>
      </c>
      <c r="Q2885" t="b">
        <f>AND(ISNUMBER(data_to_clean[[#This Row],[revenue_formatted]]),ISNUMBER(data_to_clean[[#This Row],[growth_formatted_%]]),ISNUMBER(data_to_clean[[#This Row],[workers]]),ISNUMBER(data_to_clean[[#This Row],[previous_workers]]),ISNUMBER(data_to_clean[[#This Row],[founded]]),ISNUMBER(data_to_clean[[#This Row],[yrs_on_list]]))</f>
        <v>1</v>
      </c>
    </row>
    <row r="2886" spans="1:17" x14ac:dyDescent="0.25">
      <c r="A2886">
        <v>2876</v>
      </c>
      <c r="B2886" t="s">
        <v>10559</v>
      </c>
      <c r="C2886" t="s">
        <v>30</v>
      </c>
      <c r="D2886" t="str">
        <f>VLOOKUP(data_to_clean[[#This Row],[state]],abbreviation_table[],2,FALSE)</f>
        <v>Texas</v>
      </c>
      <c r="E2886" t="s">
        <v>962</v>
      </c>
      <c r="F2886" t="str">
        <f>TRIM(LEFT(data_to_clean[[#This Row],[revenue]],FIND(" ",data_to_clean[[#This Row],[revenue]])))</f>
        <v>3.6</v>
      </c>
      <c r="G2886" t="str">
        <f>RIGHT(data_to_clean[[#This Row],[revenue]],LEN(data_to_clean[[#This Row],[revenue]])-FIND(" ",data_to_clean[[#This Row],[revenue]]))</f>
        <v>Million</v>
      </c>
      <c r="H2886" s="7">
        <f>VALUE(IF(data_to_clean[[#This Row],[multiplicity]]="Million",_xlfn.CONCAT(SUBSTITUTE(data_to_clean[[#This Row],[number]],".",""),"00000"),_xlfn.CONCAT(SUBSTITUTE(data_to_clean[[#This Row],[number]],".",""),"00000000")))</f>
        <v>3600000</v>
      </c>
      <c r="I2886" t="s">
        <v>10561</v>
      </c>
      <c r="J2886">
        <f>ROUND(VALUE(SUBSTITUTE(data_to_clean[[#This Row],[growth_%]],".",",")),0)</f>
        <v>130</v>
      </c>
      <c r="K2886" t="s">
        <v>107</v>
      </c>
      <c r="L2886">
        <v>8</v>
      </c>
      <c r="M2886">
        <v>5</v>
      </c>
      <c r="N2886">
        <v>1992</v>
      </c>
      <c r="O2886">
        <v>2</v>
      </c>
      <c r="P2886" t="s">
        <v>34</v>
      </c>
      <c r="Q2886" t="b">
        <f>AND(ISNUMBER(data_to_clean[[#This Row],[revenue_formatted]]),ISNUMBER(data_to_clean[[#This Row],[growth_formatted_%]]),ISNUMBER(data_to_clean[[#This Row],[workers]]),ISNUMBER(data_to_clean[[#This Row],[previous_workers]]),ISNUMBER(data_to_clean[[#This Row],[founded]]),ISNUMBER(data_to_clean[[#This Row],[yrs_on_list]]))</f>
        <v>1</v>
      </c>
    </row>
    <row r="2887" spans="1:17" x14ac:dyDescent="0.25">
      <c r="A2887">
        <v>2877</v>
      </c>
      <c r="B2887" t="s">
        <v>10562</v>
      </c>
      <c r="C2887" t="s">
        <v>80</v>
      </c>
      <c r="D2887" t="str">
        <f>VLOOKUP(data_to_clean[[#This Row],[state]],abbreviation_table[],2,FALSE)</f>
        <v>California</v>
      </c>
      <c r="E2887" t="s">
        <v>10564</v>
      </c>
      <c r="F2887" t="str">
        <f>TRIM(LEFT(data_to_clean[[#This Row],[revenue]],FIND(" ",data_to_clean[[#This Row],[revenue]])))</f>
        <v>31.7</v>
      </c>
      <c r="G2887" t="str">
        <f>RIGHT(data_to_clean[[#This Row],[revenue]],LEN(data_to_clean[[#This Row],[revenue]])-FIND(" ",data_to_clean[[#This Row],[revenue]]))</f>
        <v>Million</v>
      </c>
      <c r="H2887" s="7">
        <f>VALUE(IF(data_to_clean[[#This Row],[multiplicity]]="Million",_xlfn.CONCAT(SUBSTITUTE(data_to_clean[[#This Row],[number]],".",""),"00000"),_xlfn.CONCAT(SUBSTITUTE(data_to_clean[[#This Row],[number]],".",""),"00000000")))</f>
        <v>31700000</v>
      </c>
      <c r="I2887" t="s">
        <v>10565</v>
      </c>
      <c r="J2887">
        <f>ROUND(VALUE(SUBSTITUTE(data_to_clean[[#This Row],[growth_%]],".",",")),0)</f>
        <v>130</v>
      </c>
      <c r="K2887" t="s">
        <v>55</v>
      </c>
      <c r="L2887">
        <v>66</v>
      </c>
      <c r="M2887">
        <v>21</v>
      </c>
      <c r="N2887">
        <v>2006</v>
      </c>
      <c r="O2887">
        <v>1</v>
      </c>
      <c r="P2887" t="s">
        <v>10566</v>
      </c>
      <c r="Q2887" t="b">
        <f>AND(ISNUMBER(data_to_clean[[#This Row],[revenue_formatted]]),ISNUMBER(data_to_clean[[#This Row],[growth_formatted_%]]),ISNUMBER(data_to_clean[[#This Row],[workers]]),ISNUMBER(data_to_clean[[#This Row],[previous_workers]]),ISNUMBER(data_to_clean[[#This Row],[founded]]),ISNUMBER(data_to_clean[[#This Row],[yrs_on_list]]))</f>
        <v>1</v>
      </c>
    </row>
    <row r="2888" spans="1:17" x14ac:dyDescent="0.25">
      <c r="A2888">
        <v>2878</v>
      </c>
      <c r="B2888" t="s">
        <v>10567</v>
      </c>
      <c r="C2888" t="s">
        <v>30</v>
      </c>
      <c r="D2888" t="str">
        <f>VLOOKUP(data_to_clean[[#This Row],[state]],abbreviation_table[],2,FALSE)</f>
        <v>Texas</v>
      </c>
      <c r="E2888" t="s">
        <v>10569</v>
      </c>
      <c r="F2888" t="str">
        <f>TRIM(LEFT(data_to_clean[[#This Row],[revenue]],FIND(" ",data_to_clean[[#This Row],[revenue]])))</f>
        <v>115</v>
      </c>
      <c r="G2888" t="str">
        <f>RIGHT(data_to_clean[[#This Row],[revenue]],LEN(data_to_clean[[#This Row],[revenue]])-FIND(" ",data_to_clean[[#This Row],[revenue]]))</f>
        <v>Million</v>
      </c>
      <c r="H2888" s="7">
        <f>VALUE(IF(data_to_clean[[#This Row],[multiplicity]]="Million",_xlfn.CONCAT(SUBSTITUTE(data_to_clean[[#This Row],[number]],".",""),"00000"),_xlfn.CONCAT(SUBSTITUTE(data_to_clean[[#This Row],[number]],".",""),"00000000")))</f>
        <v>11500000</v>
      </c>
      <c r="I2888" t="s">
        <v>10570</v>
      </c>
      <c r="J2888">
        <f>ROUND(VALUE(SUBSTITUTE(data_to_clean[[#This Row],[growth_%]],".",",")),0)</f>
        <v>130</v>
      </c>
      <c r="K2888" t="s">
        <v>329</v>
      </c>
      <c r="L2888">
        <v>28</v>
      </c>
      <c r="M2888">
        <v>12</v>
      </c>
      <c r="N2888">
        <v>2012</v>
      </c>
      <c r="O2888">
        <v>3</v>
      </c>
      <c r="P2888" t="s">
        <v>1789</v>
      </c>
      <c r="Q2888" t="b">
        <f>AND(ISNUMBER(data_to_clean[[#This Row],[revenue_formatted]]),ISNUMBER(data_to_clean[[#This Row],[growth_formatted_%]]),ISNUMBER(data_to_clean[[#This Row],[workers]]),ISNUMBER(data_to_clean[[#This Row],[previous_workers]]),ISNUMBER(data_to_clean[[#This Row],[founded]]),ISNUMBER(data_to_clean[[#This Row],[yrs_on_list]]))</f>
        <v>1</v>
      </c>
    </row>
    <row r="2889" spans="1:17" x14ac:dyDescent="0.25">
      <c r="A2889">
        <v>2879</v>
      </c>
      <c r="B2889" t="s">
        <v>10571</v>
      </c>
      <c r="C2889" t="s">
        <v>119</v>
      </c>
      <c r="D2889" t="str">
        <f>VLOOKUP(data_to_clean[[#This Row],[state]],abbreviation_table[],2,FALSE)</f>
        <v>Georgia</v>
      </c>
      <c r="E2889" t="s">
        <v>445</v>
      </c>
      <c r="F2889" t="str">
        <f>TRIM(LEFT(data_to_clean[[#This Row],[revenue]],FIND(" ",data_to_clean[[#This Row],[revenue]])))</f>
        <v>4.3</v>
      </c>
      <c r="G2889" t="str">
        <f>RIGHT(data_to_clean[[#This Row],[revenue]],LEN(data_to_clean[[#This Row],[revenue]])-FIND(" ",data_to_clean[[#This Row],[revenue]]))</f>
        <v>Million</v>
      </c>
      <c r="H2889" s="7">
        <f>VALUE(IF(data_to_clean[[#This Row],[multiplicity]]="Million",_xlfn.CONCAT(SUBSTITUTE(data_to_clean[[#This Row],[number]],".",""),"00000"),_xlfn.CONCAT(SUBSTITUTE(data_to_clean[[#This Row],[number]],".",""),"00000000")))</f>
        <v>4300000</v>
      </c>
      <c r="I2889" t="s">
        <v>10573</v>
      </c>
      <c r="J2889">
        <f>ROUND(VALUE(SUBSTITUTE(data_to_clean[[#This Row],[growth_%]],".",",")),0)</f>
        <v>130</v>
      </c>
      <c r="K2889" t="s">
        <v>297</v>
      </c>
      <c r="L2889">
        <v>25</v>
      </c>
      <c r="M2889">
        <v>15</v>
      </c>
      <c r="N2889">
        <v>1997</v>
      </c>
      <c r="O2889">
        <v>1</v>
      </c>
      <c r="P2889" t="s">
        <v>122</v>
      </c>
      <c r="Q2889" t="b">
        <f>AND(ISNUMBER(data_to_clean[[#This Row],[revenue_formatted]]),ISNUMBER(data_to_clean[[#This Row],[growth_formatted_%]]),ISNUMBER(data_to_clean[[#This Row],[workers]]),ISNUMBER(data_to_clean[[#This Row],[previous_workers]]),ISNUMBER(data_to_clean[[#This Row],[founded]]),ISNUMBER(data_to_clean[[#This Row],[yrs_on_list]]))</f>
        <v>1</v>
      </c>
    </row>
    <row r="2890" spans="1:17" x14ac:dyDescent="0.25">
      <c r="A2890">
        <v>2880</v>
      </c>
      <c r="B2890" t="s">
        <v>10574</v>
      </c>
      <c r="C2890" t="s">
        <v>45</v>
      </c>
      <c r="D2890" t="str">
        <f>VLOOKUP(data_to_clean[[#This Row],[state]],abbreviation_table[],2,FALSE)</f>
        <v>Pennsylvania</v>
      </c>
      <c r="E2890" t="s">
        <v>699</v>
      </c>
      <c r="F2890" t="str">
        <f>TRIM(LEFT(data_to_clean[[#This Row],[revenue]],FIND(" ",data_to_clean[[#This Row],[revenue]])))</f>
        <v>4</v>
      </c>
      <c r="G2890" t="str">
        <f>RIGHT(data_to_clean[[#This Row],[revenue]],LEN(data_to_clean[[#This Row],[revenue]])-FIND(" ",data_to_clean[[#This Row],[revenue]]))</f>
        <v>Million</v>
      </c>
      <c r="H2890" s="7">
        <f>VALUE(IF(data_to_clean[[#This Row],[multiplicity]]="Million",_xlfn.CONCAT(SUBSTITUTE(data_to_clean[[#This Row],[number]],".",""),"00000"),_xlfn.CONCAT(SUBSTITUTE(data_to_clean[[#This Row],[number]],".",""),"00000000")))</f>
        <v>400000</v>
      </c>
      <c r="I2890" t="s">
        <v>10576</v>
      </c>
      <c r="J2890">
        <f>ROUND(VALUE(SUBSTITUTE(data_to_clean[[#This Row],[growth_%]],".",",")),0)</f>
        <v>130</v>
      </c>
      <c r="K2890" t="s">
        <v>289</v>
      </c>
      <c r="L2890">
        <v>19</v>
      </c>
      <c r="M2890">
        <v>8</v>
      </c>
      <c r="N2890">
        <v>2007</v>
      </c>
      <c r="O2890">
        <v>3</v>
      </c>
      <c r="P2890" t="s">
        <v>10577</v>
      </c>
      <c r="Q2890" t="b">
        <f>AND(ISNUMBER(data_to_clean[[#This Row],[revenue_formatted]]),ISNUMBER(data_to_clean[[#This Row],[growth_formatted_%]]),ISNUMBER(data_to_clean[[#This Row],[workers]]),ISNUMBER(data_to_clean[[#This Row],[previous_workers]]),ISNUMBER(data_to_clean[[#This Row],[founded]]),ISNUMBER(data_to_clean[[#This Row],[yrs_on_list]]))</f>
        <v>1</v>
      </c>
    </row>
    <row r="2891" spans="1:17" x14ac:dyDescent="0.25">
      <c r="A2891">
        <v>2881</v>
      </c>
      <c r="B2891" t="s">
        <v>10578</v>
      </c>
      <c r="C2891" t="s">
        <v>30</v>
      </c>
      <c r="D2891" t="str">
        <f>VLOOKUP(data_to_clean[[#This Row],[state]],abbreviation_table[],2,FALSE)</f>
        <v>Texas</v>
      </c>
      <c r="E2891" t="s">
        <v>626</v>
      </c>
      <c r="F2891" t="str">
        <f>TRIM(LEFT(data_to_clean[[#This Row],[revenue]],FIND(" ",data_to_clean[[#This Row],[revenue]])))</f>
        <v>3.7</v>
      </c>
      <c r="G2891" t="str">
        <f>RIGHT(data_to_clean[[#This Row],[revenue]],LEN(data_to_clean[[#This Row],[revenue]])-FIND(" ",data_to_clean[[#This Row],[revenue]]))</f>
        <v>Million</v>
      </c>
      <c r="H2891" s="7">
        <f>VALUE(IF(data_to_clean[[#This Row],[multiplicity]]="Million",_xlfn.CONCAT(SUBSTITUTE(data_to_clean[[#This Row],[number]],".",""),"00000"),_xlfn.CONCAT(SUBSTITUTE(data_to_clean[[#This Row],[number]],".",""),"00000000")))</f>
        <v>3700000</v>
      </c>
      <c r="I2891" t="s">
        <v>10580</v>
      </c>
      <c r="J2891">
        <f>ROUND(VALUE(SUBSTITUTE(data_to_clean[[#This Row],[growth_%]],".",",")),0)</f>
        <v>130</v>
      </c>
      <c r="K2891" t="s">
        <v>211</v>
      </c>
      <c r="L2891">
        <v>24</v>
      </c>
      <c r="M2891">
        <v>15</v>
      </c>
      <c r="N2891">
        <v>2014</v>
      </c>
      <c r="O2891">
        <v>2</v>
      </c>
      <c r="P2891" t="s">
        <v>707</v>
      </c>
      <c r="Q2891" t="b">
        <f>AND(ISNUMBER(data_to_clean[[#This Row],[revenue_formatted]]),ISNUMBER(data_to_clean[[#This Row],[growth_formatted_%]]),ISNUMBER(data_to_clean[[#This Row],[workers]]),ISNUMBER(data_to_clean[[#This Row],[previous_workers]]),ISNUMBER(data_to_clean[[#This Row],[founded]]),ISNUMBER(data_to_clean[[#This Row],[yrs_on_list]]))</f>
        <v>1</v>
      </c>
    </row>
    <row r="2892" spans="1:17" x14ac:dyDescent="0.25">
      <c r="A2892">
        <v>2882</v>
      </c>
      <c r="B2892" t="s">
        <v>10581</v>
      </c>
      <c r="C2892" t="s">
        <v>66</v>
      </c>
      <c r="D2892" t="str">
        <f>VLOOKUP(data_to_clean[[#This Row],[state]],abbreviation_table[],2,FALSE)</f>
        <v>Virginia</v>
      </c>
      <c r="E2892" t="s">
        <v>665</v>
      </c>
      <c r="F2892" t="str">
        <f>TRIM(LEFT(data_to_clean[[#This Row],[revenue]],FIND(" ",data_to_clean[[#This Row],[revenue]])))</f>
        <v>3.2</v>
      </c>
      <c r="G2892" t="str">
        <f>RIGHT(data_to_clean[[#This Row],[revenue]],LEN(data_to_clean[[#This Row],[revenue]])-FIND(" ",data_to_clean[[#This Row],[revenue]]))</f>
        <v>Million</v>
      </c>
      <c r="H2892" s="7">
        <f>VALUE(IF(data_to_clean[[#This Row],[multiplicity]]="Million",_xlfn.CONCAT(SUBSTITUTE(data_to_clean[[#This Row],[number]],".",""),"00000"),_xlfn.CONCAT(SUBSTITUTE(data_to_clean[[#This Row],[number]],".",""),"00000000")))</f>
        <v>3200000</v>
      </c>
      <c r="I2892" t="s">
        <v>10583</v>
      </c>
      <c r="J2892">
        <f>ROUND(VALUE(SUBSTITUTE(data_to_clean[[#This Row],[growth_%]],".",",")),0)</f>
        <v>130</v>
      </c>
      <c r="K2892" t="s">
        <v>308</v>
      </c>
      <c r="L2892">
        <v>35</v>
      </c>
      <c r="M2892">
        <v>12</v>
      </c>
      <c r="N2892">
        <v>2008</v>
      </c>
      <c r="O2892">
        <v>2</v>
      </c>
      <c r="P2892" t="s">
        <v>10584</v>
      </c>
      <c r="Q2892" t="b">
        <f>AND(ISNUMBER(data_to_clean[[#This Row],[revenue_formatted]]),ISNUMBER(data_to_clean[[#This Row],[growth_formatted_%]]),ISNUMBER(data_to_clean[[#This Row],[workers]]),ISNUMBER(data_to_clean[[#This Row],[previous_workers]]),ISNUMBER(data_to_clean[[#This Row],[founded]]),ISNUMBER(data_to_clean[[#This Row],[yrs_on_list]]))</f>
        <v>1</v>
      </c>
    </row>
    <row r="2893" spans="1:17" x14ac:dyDescent="0.25">
      <c r="A2893">
        <v>2883</v>
      </c>
      <c r="B2893" t="s">
        <v>10585</v>
      </c>
      <c r="C2893" t="s">
        <v>22</v>
      </c>
      <c r="D2893" t="str">
        <f>VLOOKUP(data_to_clean[[#This Row],[state]],abbreviation_table[],2,FALSE)</f>
        <v>Tennessee</v>
      </c>
      <c r="E2893" t="s">
        <v>1106</v>
      </c>
      <c r="F2893" t="str">
        <f>TRIM(LEFT(data_to_clean[[#This Row],[revenue]],FIND(" ",data_to_clean[[#This Row],[revenue]])))</f>
        <v>2.9</v>
      </c>
      <c r="G2893" t="str">
        <f>RIGHT(data_to_clean[[#This Row],[revenue]],LEN(data_to_clean[[#This Row],[revenue]])-FIND(" ",data_to_clean[[#This Row],[revenue]]))</f>
        <v>Million</v>
      </c>
      <c r="H2893" s="7">
        <f>VALUE(IF(data_to_clean[[#This Row],[multiplicity]]="Million",_xlfn.CONCAT(SUBSTITUTE(data_to_clean[[#This Row],[number]],".",""),"00000"),_xlfn.CONCAT(SUBSTITUTE(data_to_clean[[#This Row],[number]],".",""),"00000000")))</f>
        <v>2900000</v>
      </c>
      <c r="I2893" t="s">
        <v>10587</v>
      </c>
      <c r="J2893">
        <f>ROUND(VALUE(SUBSTITUTE(data_to_clean[[#This Row],[growth_%]],".",",")),0)</f>
        <v>130</v>
      </c>
      <c r="K2893" t="s">
        <v>297</v>
      </c>
      <c r="L2893">
        <v>20</v>
      </c>
      <c r="M2893">
        <v>18</v>
      </c>
      <c r="N2893">
        <v>2007</v>
      </c>
      <c r="O2893">
        <v>2</v>
      </c>
      <c r="P2893" t="s">
        <v>10588</v>
      </c>
      <c r="Q2893" t="b">
        <f>AND(ISNUMBER(data_to_clean[[#This Row],[revenue_formatted]]),ISNUMBER(data_to_clean[[#This Row],[growth_formatted_%]]),ISNUMBER(data_to_clean[[#This Row],[workers]]),ISNUMBER(data_to_clean[[#This Row],[previous_workers]]),ISNUMBER(data_to_clean[[#This Row],[founded]]),ISNUMBER(data_to_clean[[#This Row],[yrs_on_list]]))</f>
        <v>1</v>
      </c>
    </row>
    <row r="2894" spans="1:17" x14ac:dyDescent="0.25">
      <c r="A2894">
        <v>2884</v>
      </c>
      <c r="B2894" t="s">
        <v>10589</v>
      </c>
      <c r="C2894" t="s">
        <v>52</v>
      </c>
      <c r="D2894" t="str">
        <f>VLOOKUP(data_to_clean[[#This Row],[state]],abbreviation_table[],2,FALSE)</f>
        <v>Florida</v>
      </c>
      <c r="E2894" t="s">
        <v>1309</v>
      </c>
      <c r="F2894" t="str">
        <f>TRIM(LEFT(data_to_clean[[#This Row],[revenue]],FIND(" ",data_to_clean[[#This Row],[revenue]])))</f>
        <v>3.4</v>
      </c>
      <c r="G2894" t="str">
        <f>RIGHT(data_to_clean[[#This Row],[revenue]],LEN(data_to_clean[[#This Row],[revenue]])-FIND(" ",data_to_clean[[#This Row],[revenue]]))</f>
        <v>Million</v>
      </c>
      <c r="H2894" s="7">
        <f>VALUE(IF(data_to_clean[[#This Row],[multiplicity]]="Million",_xlfn.CONCAT(SUBSTITUTE(data_to_clean[[#This Row],[number]],".",""),"00000"),_xlfn.CONCAT(SUBSTITUTE(data_to_clean[[#This Row],[number]],".",""),"00000000")))</f>
        <v>3400000</v>
      </c>
      <c r="I2894" t="s">
        <v>10591</v>
      </c>
      <c r="J2894">
        <f>ROUND(VALUE(SUBSTITUTE(data_to_clean[[#This Row],[growth_%]],".",",")),0)</f>
        <v>130</v>
      </c>
      <c r="K2894" t="s">
        <v>18</v>
      </c>
      <c r="L2894">
        <v>24</v>
      </c>
      <c r="M2894">
        <v>15</v>
      </c>
      <c r="N2894">
        <v>2007</v>
      </c>
      <c r="O2894">
        <v>1</v>
      </c>
      <c r="P2894" t="s">
        <v>671</v>
      </c>
      <c r="Q2894" t="b">
        <f>AND(ISNUMBER(data_to_clean[[#This Row],[revenue_formatted]]),ISNUMBER(data_to_clean[[#This Row],[growth_formatted_%]]),ISNUMBER(data_to_clean[[#This Row],[workers]]),ISNUMBER(data_to_clean[[#This Row],[previous_workers]]),ISNUMBER(data_to_clean[[#This Row],[founded]]),ISNUMBER(data_to_clean[[#This Row],[yrs_on_list]]))</f>
        <v>1</v>
      </c>
    </row>
    <row r="2895" spans="1:17" x14ac:dyDescent="0.25">
      <c r="A2895">
        <v>2885</v>
      </c>
      <c r="B2895" t="s">
        <v>10592</v>
      </c>
      <c r="C2895" t="s">
        <v>166</v>
      </c>
      <c r="D2895" t="str">
        <f>VLOOKUP(data_to_clean[[#This Row],[state]],abbreviation_table[],2,FALSE)</f>
        <v>Utah</v>
      </c>
      <c r="E2895" t="s">
        <v>880</v>
      </c>
      <c r="F2895" t="str">
        <f>TRIM(LEFT(data_to_clean[[#This Row],[revenue]],FIND(" ",data_to_clean[[#This Row],[revenue]])))</f>
        <v>12</v>
      </c>
      <c r="G2895" t="str">
        <f>RIGHT(data_to_clean[[#This Row],[revenue]],LEN(data_to_clean[[#This Row],[revenue]])-FIND(" ",data_to_clean[[#This Row],[revenue]]))</f>
        <v>Million</v>
      </c>
      <c r="H2895" s="7">
        <f>VALUE(IF(data_to_clean[[#This Row],[multiplicity]]="Million",_xlfn.CONCAT(SUBSTITUTE(data_to_clean[[#This Row],[number]],".",""),"00000"),_xlfn.CONCAT(SUBSTITUTE(data_to_clean[[#This Row],[number]],".",""),"00000000")))</f>
        <v>1200000</v>
      </c>
      <c r="I2895" t="s">
        <v>10594</v>
      </c>
      <c r="J2895">
        <f>ROUND(VALUE(SUBSTITUTE(data_to_clean[[#This Row],[growth_%]],".",",")),0)</f>
        <v>130</v>
      </c>
      <c r="K2895" t="s">
        <v>336</v>
      </c>
      <c r="L2895">
        <v>645</v>
      </c>
      <c r="M2895">
        <v>108</v>
      </c>
      <c r="N2895">
        <v>2007</v>
      </c>
      <c r="O2895">
        <v>4</v>
      </c>
      <c r="P2895" t="s">
        <v>319</v>
      </c>
      <c r="Q2895" t="b">
        <f>AND(ISNUMBER(data_to_clean[[#This Row],[revenue_formatted]]),ISNUMBER(data_to_clean[[#This Row],[growth_formatted_%]]),ISNUMBER(data_to_clean[[#This Row],[workers]]),ISNUMBER(data_to_clean[[#This Row],[previous_workers]]),ISNUMBER(data_to_clean[[#This Row],[founded]]),ISNUMBER(data_to_clean[[#This Row],[yrs_on_list]]))</f>
        <v>1</v>
      </c>
    </row>
    <row r="2896" spans="1:17" x14ac:dyDescent="0.25">
      <c r="A2896">
        <v>2886</v>
      </c>
      <c r="B2896" t="s">
        <v>10595</v>
      </c>
      <c r="C2896" t="s">
        <v>1960</v>
      </c>
      <c r="D2896" t="str">
        <f>VLOOKUP(data_to_clean[[#This Row],[state]],abbreviation_table[],2,FALSE)</f>
        <v>Iowa</v>
      </c>
      <c r="E2896" t="s">
        <v>1499</v>
      </c>
      <c r="F2896" t="str">
        <f>TRIM(LEFT(data_to_clean[[#This Row],[revenue]],FIND(" ",data_to_clean[[#This Row],[revenue]])))</f>
        <v>9.7</v>
      </c>
      <c r="G2896" t="str">
        <f>RIGHT(data_to_clean[[#This Row],[revenue]],LEN(data_to_clean[[#This Row],[revenue]])-FIND(" ",data_to_clean[[#This Row],[revenue]]))</f>
        <v>Million</v>
      </c>
      <c r="H2896" s="7">
        <f>VALUE(IF(data_to_clean[[#This Row],[multiplicity]]="Million",_xlfn.CONCAT(SUBSTITUTE(data_to_clean[[#This Row],[number]],".",""),"00000"),_xlfn.CONCAT(SUBSTITUTE(data_to_clean[[#This Row],[number]],".",""),"00000000")))</f>
        <v>9700000</v>
      </c>
      <c r="I2896" t="s">
        <v>10597</v>
      </c>
      <c r="J2896">
        <f>ROUND(VALUE(SUBSTITUTE(data_to_clean[[#This Row],[growth_%]],".",",")),0)</f>
        <v>130</v>
      </c>
      <c r="K2896" t="s">
        <v>156</v>
      </c>
      <c r="L2896">
        <v>70</v>
      </c>
      <c r="M2896">
        <v>52</v>
      </c>
      <c r="N2896">
        <v>1997</v>
      </c>
      <c r="O2896">
        <v>5</v>
      </c>
      <c r="P2896" t="s">
        <v>2080</v>
      </c>
      <c r="Q2896" t="b">
        <f>AND(ISNUMBER(data_to_clean[[#This Row],[revenue_formatted]]),ISNUMBER(data_to_clean[[#This Row],[growth_formatted_%]]),ISNUMBER(data_to_clean[[#This Row],[workers]]),ISNUMBER(data_to_clean[[#This Row],[previous_workers]]),ISNUMBER(data_to_clean[[#This Row],[founded]]),ISNUMBER(data_to_clean[[#This Row],[yrs_on_list]]))</f>
        <v>1</v>
      </c>
    </row>
    <row r="2897" spans="1:17" x14ac:dyDescent="0.25">
      <c r="A2897">
        <v>2887</v>
      </c>
      <c r="B2897" t="s">
        <v>10598</v>
      </c>
      <c r="C2897" t="s">
        <v>30</v>
      </c>
      <c r="D2897" t="str">
        <f>VLOOKUP(data_to_clean[[#This Row],[state]],abbreviation_table[],2,FALSE)</f>
        <v>Texas</v>
      </c>
      <c r="E2897" t="s">
        <v>142</v>
      </c>
      <c r="F2897" t="str">
        <f>TRIM(LEFT(data_to_clean[[#This Row],[revenue]],FIND(" ",data_to_clean[[#This Row],[revenue]])))</f>
        <v>10.2</v>
      </c>
      <c r="G2897" t="str">
        <f>RIGHT(data_to_clean[[#This Row],[revenue]],LEN(data_to_clean[[#This Row],[revenue]])-FIND(" ",data_to_clean[[#This Row],[revenue]]))</f>
        <v>Million</v>
      </c>
      <c r="H2897" s="7">
        <f>VALUE(IF(data_to_clean[[#This Row],[multiplicity]]="Million",_xlfn.CONCAT(SUBSTITUTE(data_to_clean[[#This Row],[number]],".",""),"00000"),_xlfn.CONCAT(SUBSTITUTE(data_to_clean[[#This Row],[number]],".",""),"00000000")))</f>
        <v>10200000</v>
      </c>
      <c r="I2897" t="s">
        <v>10600</v>
      </c>
      <c r="J2897">
        <f>ROUND(VALUE(SUBSTITUTE(data_to_clean[[#This Row],[growth_%]],".",",")),0)</f>
        <v>130</v>
      </c>
      <c r="K2897" t="s">
        <v>1041</v>
      </c>
      <c r="L2897">
        <v>39</v>
      </c>
      <c r="M2897">
        <v>23</v>
      </c>
      <c r="N2897">
        <v>2013</v>
      </c>
      <c r="O2897">
        <v>1</v>
      </c>
      <c r="P2897" t="s">
        <v>258</v>
      </c>
      <c r="Q2897" t="b">
        <f>AND(ISNUMBER(data_to_clean[[#This Row],[revenue_formatted]]),ISNUMBER(data_to_clean[[#This Row],[growth_formatted_%]]),ISNUMBER(data_to_clean[[#This Row],[workers]]),ISNUMBER(data_to_clean[[#This Row],[previous_workers]]),ISNUMBER(data_to_clean[[#This Row],[founded]]),ISNUMBER(data_to_clean[[#This Row],[yrs_on_list]]))</f>
        <v>1</v>
      </c>
    </row>
    <row r="2898" spans="1:17" x14ac:dyDescent="0.25">
      <c r="A2898">
        <v>2888</v>
      </c>
      <c r="B2898" t="s">
        <v>10601</v>
      </c>
      <c r="C2898" t="s">
        <v>74</v>
      </c>
      <c r="D2898" t="str">
        <f>VLOOKUP(data_to_clean[[#This Row],[state]],abbreviation_table[],2,FALSE)</f>
        <v>Ohio</v>
      </c>
      <c r="E2898" t="s">
        <v>209</v>
      </c>
      <c r="F2898" t="str">
        <f>TRIM(LEFT(data_to_clean[[#This Row],[revenue]],FIND(" ",data_to_clean[[#This Row],[revenue]])))</f>
        <v>7.2</v>
      </c>
      <c r="G2898" t="str">
        <f>RIGHT(data_to_clean[[#This Row],[revenue]],LEN(data_to_clean[[#This Row],[revenue]])-FIND(" ",data_to_clean[[#This Row],[revenue]]))</f>
        <v>Million</v>
      </c>
      <c r="H2898" s="7">
        <f>VALUE(IF(data_to_clean[[#This Row],[multiplicity]]="Million",_xlfn.CONCAT(SUBSTITUTE(data_to_clean[[#This Row],[number]],".",""),"00000"),_xlfn.CONCAT(SUBSTITUTE(data_to_clean[[#This Row],[number]],".",""),"00000000")))</f>
        <v>7200000</v>
      </c>
      <c r="I2898" t="s">
        <v>10603</v>
      </c>
      <c r="J2898">
        <f>ROUND(VALUE(SUBSTITUTE(data_to_clean[[#This Row],[growth_%]],".",",")),0)</f>
        <v>130</v>
      </c>
      <c r="K2898" t="s">
        <v>149</v>
      </c>
      <c r="L2898">
        <v>21</v>
      </c>
      <c r="M2898">
        <v>9</v>
      </c>
      <c r="N2898">
        <v>2007</v>
      </c>
      <c r="O2898">
        <v>2</v>
      </c>
      <c r="P2898" t="s">
        <v>3724</v>
      </c>
      <c r="Q2898" t="b">
        <f>AND(ISNUMBER(data_to_clean[[#This Row],[revenue_formatted]]),ISNUMBER(data_to_clean[[#This Row],[growth_formatted_%]]),ISNUMBER(data_to_clean[[#This Row],[workers]]),ISNUMBER(data_to_clean[[#This Row],[previous_workers]]),ISNUMBER(data_to_clean[[#This Row],[founded]]),ISNUMBER(data_to_clean[[#This Row],[yrs_on_list]]))</f>
        <v>1</v>
      </c>
    </row>
    <row r="2899" spans="1:17" x14ac:dyDescent="0.25">
      <c r="A2899">
        <v>2889</v>
      </c>
      <c r="B2899" t="s">
        <v>10604</v>
      </c>
      <c r="C2899" t="s">
        <v>119</v>
      </c>
      <c r="D2899" t="str">
        <f>VLOOKUP(data_to_clean[[#This Row],[state]],abbreviation_table[],2,FALSE)</f>
        <v>Georgia</v>
      </c>
      <c r="E2899" t="s">
        <v>10606</v>
      </c>
      <c r="F2899" t="str">
        <f>TRIM(LEFT(data_to_clean[[#This Row],[revenue]],FIND(" ",data_to_clean[[#This Row],[revenue]])))</f>
        <v>53</v>
      </c>
      <c r="G2899" t="str">
        <f>RIGHT(data_to_clean[[#This Row],[revenue]],LEN(data_to_clean[[#This Row],[revenue]])-FIND(" ",data_to_clean[[#This Row],[revenue]]))</f>
        <v>Million</v>
      </c>
      <c r="H2899" s="7">
        <f>VALUE(IF(data_to_clean[[#This Row],[multiplicity]]="Million",_xlfn.CONCAT(SUBSTITUTE(data_to_clean[[#This Row],[number]],".",""),"00000"),_xlfn.CONCAT(SUBSTITUTE(data_to_clean[[#This Row],[number]],".",""),"00000000")))</f>
        <v>5300000</v>
      </c>
      <c r="I2899" t="s">
        <v>10607</v>
      </c>
      <c r="J2899">
        <f>ROUND(VALUE(SUBSTITUTE(data_to_clean[[#This Row],[growth_%]],".",",")),0)</f>
        <v>130</v>
      </c>
      <c r="K2899" t="s">
        <v>55</v>
      </c>
      <c r="L2899">
        <v>75</v>
      </c>
      <c r="M2899">
        <v>39</v>
      </c>
      <c r="N2899">
        <v>1999</v>
      </c>
      <c r="O2899">
        <v>3</v>
      </c>
      <c r="P2899" t="s">
        <v>122</v>
      </c>
      <c r="Q2899" t="b">
        <f>AND(ISNUMBER(data_to_clean[[#This Row],[revenue_formatted]]),ISNUMBER(data_to_clean[[#This Row],[growth_formatted_%]]),ISNUMBER(data_to_clean[[#This Row],[workers]]),ISNUMBER(data_to_clean[[#This Row],[previous_workers]]),ISNUMBER(data_to_clean[[#This Row],[founded]]),ISNUMBER(data_to_clean[[#This Row],[yrs_on_list]]))</f>
        <v>1</v>
      </c>
    </row>
    <row r="2900" spans="1:17" x14ac:dyDescent="0.25">
      <c r="A2900">
        <v>2890</v>
      </c>
      <c r="B2900" t="s">
        <v>10608</v>
      </c>
      <c r="C2900" t="s">
        <v>80</v>
      </c>
      <c r="D2900" t="str">
        <f>VLOOKUP(data_to_clean[[#This Row],[state]],abbreviation_table[],2,FALSE)</f>
        <v>California</v>
      </c>
      <c r="E2900" t="s">
        <v>185</v>
      </c>
      <c r="F2900" t="str">
        <f>TRIM(LEFT(data_to_clean[[#This Row],[revenue]],FIND(" ",data_to_clean[[#This Row],[revenue]])))</f>
        <v>7.8</v>
      </c>
      <c r="G2900" t="str">
        <f>RIGHT(data_to_clean[[#This Row],[revenue]],LEN(data_to_clean[[#This Row],[revenue]])-FIND(" ",data_to_clean[[#This Row],[revenue]]))</f>
        <v>Million</v>
      </c>
      <c r="H2900" s="7">
        <f>VALUE(IF(data_to_clean[[#This Row],[multiplicity]]="Million",_xlfn.CONCAT(SUBSTITUTE(data_to_clean[[#This Row],[number]],".",""),"00000"),_xlfn.CONCAT(SUBSTITUTE(data_to_clean[[#This Row],[number]],".",""),"00000000")))</f>
        <v>7800000</v>
      </c>
      <c r="I2900" t="s">
        <v>10610</v>
      </c>
      <c r="J2900">
        <f>ROUND(VALUE(SUBSTITUTE(data_to_clean[[#This Row],[growth_%]],".",",")),0)</f>
        <v>130</v>
      </c>
      <c r="K2900" t="s">
        <v>156</v>
      </c>
      <c r="L2900">
        <v>30</v>
      </c>
      <c r="M2900">
        <v>9</v>
      </c>
      <c r="N2900">
        <v>2013</v>
      </c>
      <c r="O2900">
        <v>2</v>
      </c>
      <c r="P2900" t="s">
        <v>83</v>
      </c>
      <c r="Q2900" t="b">
        <f>AND(ISNUMBER(data_to_clean[[#This Row],[revenue_formatted]]),ISNUMBER(data_to_clean[[#This Row],[growth_formatted_%]]),ISNUMBER(data_to_clean[[#This Row],[workers]]),ISNUMBER(data_to_clean[[#This Row],[previous_workers]]),ISNUMBER(data_to_clean[[#This Row],[founded]]),ISNUMBER(data_to_clean[[#This Row],[yrs_on_list]]))</f>
        <v>1</v>
      </c>
    </row>
    <row r="2901" spans="1:17" x14ac:dyDescent="0.25">
      <c r="A2901">
        <v>2891</v>
      </c>
      <c r="B2901" t="s">
        <v>10611</v>
      </c>
      <c r="C2901" t="s">
        <v>98</v>
      </c>
      <c r="D2901" t="str">
        <f>VLOOKUP(data_to_clean[[#This Row],[state]],abbreviation_table[],2,FALSE)</f>
        <v>Washington</v>
      </c>
      <c r="E2901" t="s">
        <v>2224</v>
      </c>
      <c r="F2901" t="str">
        <f>TRIM(LEFT(data_to_clean[[#This Row],[revenue]],FIND(" ",data_to_clean[[#This Row],[revenue]])))</f>
        <v>12.6</v>
      </c>
      <c r="G2901" t="str">
        <f>RIGHT(data_to_clean[[#This Row],[revenue]],LEN(data_to_clean[[#This Row],[revenue]])-FIND(" ",data_to_clean[[#This Row],[revenue]]))</f>
        <v>Million</v>
      </c>
      <c r="H2901" s="7">
        <f>VALUE(IF(data_to_clean[[#This Row],[multiplicity]]="Million",_xlfn.CONCAT(SUBSTITUTE(data_to_clean[[#This Row],[number]],".",""),"00000"),_xlfn.CONCAT(SUBSTITUTE(data_to_clean[[#This Row],[number]],".",""),"00000000")))</f>
        <v>12600000</v>
      </c>
      <c r="I2901" t="s">
        <v>10613</v>
      </c>
      <c r="J2901">
        <f>ROUND(VALUE(SUBSTITUTE(data_to_clean[[#This Row],[growth_%]],".",",")),0)</f>
        <v>130</v>
      </c>
      <c r="K2901" t="s">
        <v>25</v>
      </c>
      <c r="L2901">
        <v>30</v>
      </c>
      <c r="M2901">
        <v>14</v>
      </c>
      <c r="N2901">
        <v>2009</v>
      </c>
      <c r="O2901">
        <v>7</v>
      </c>
      <c r="P2901" t="s">
        <v>10614</v>
      </c>
      <c r="Q2901" t="b">
        <f>AND(ISNUMBER(data_to_clean[[#This Row],[revenue_formatted]]),ISNUMBER(data_to_clean[[#This Row],[growth_formatted_%]]),ISNUMBER(data_to_clean[[#This Row],[workers]]),ISNUMBER(data_to_clean[[#This Row],[previous_workers]]),ISNUMBER(data_to_clean[[#This Row],[founded]]),ISNUMBER(data_to_clean[[#This Row],[yrs_on_list]]))</f>
        <v>1</v>
      </c>
    </row>
    <row r="2902" spans="1:17" x14ac:dyDescent="0.25">
      <c r="A2902">
        <v>2892</v>
      </c>
      <c r="B2902" t="s">
        <v>10615</v>
      </c>
      <c r="C2902" t="s">
        <v>66</v>
      </c>
      <c r="D2902" t="str">
        <f>VLOOKUP(data_to_clean[[#This Row],[state]],abbreviation_table[],2,FALSE)</f>
        <v>Virginia</v>
      </c>
      <c r="E2902" t="s">
        <v>10617</v>
      </c>
      <c r="F2902" t="str">
        <f>TRIM(LEFT(data_to_clean[[#This Row],[revenue]],FIND(" ",data_to_clean[[#This Row],[revenue]])))</f>
        <v>24.1</v>
      </c>
      <c r="G2902" t="str">
        <f>RIGHT(data_to_clean[[#This Row],[revenue]],LEN(data_to_clean[[#This Row],[revenue]])-FIND(" ",data_to_clean[[#This Row],[revenue]]))</f>
        <v>Million</v>
      </c>
      <c r="H2902" s="7">
        <f>VALUE(IF(data_to_clean[[#This Row],[multiplicity]]="Million",_xlfn.CONCAT(SUBSTITUTE(data_to_clean[[#This Row],[number]],".",""),"00000"),_xlfn.CONCAT(SUBSTITUTE(data_to_clean[[#This Row],[number]],".",""),"00000000")))</f>
        <v>24100000</v>
      </c>
      <c r="I2902" t="s">
        <v>10618</v>
      </c>
      <c r="J2902">
        <f>ROUND(VALUE(SUBSTITUTE(data_to_clean[[#This Row],[growth_%]],".",",")),0)</f>
        <v>129</v>
      </c>
      <c r="K2902" t="s">
        <v>156</v>
      </c>
      <c r="L2902">
        <v>166</v>
      </c>
      <c r="M2902">
        <v>88</v>
      </c>
      <c r="N2902">
        <v>1997</v>
      </c>
      <c r="O2902">
        <v>2</v>
      </c>
      <c r="P2902" t="s">
        <v>735</v>
      </c>
      <c r="Q2902" t="b">
        <f>AND(ISNUMBER(data_to_clean[[#This Row],[revenue_formatted]]),ISNUMBER(data_to_clean[[#This Row],[growth_formatted_%]]),ISNUMBER(data_to_clean[[#This Row],[workers]]),ISNUMBER(data_to_clean[[#This Row],[previous_workers]]),ISNUMBER(data_to_clean[[#This Row],[founded]]),ISNUMBER(data_to_clean[[#This Row],[yrs_on_list]]))</f>
        <v>1</v>
      </c>
    </row>
    <row r="2903" spans="1:17" x14ac:dyDescent="0.25">
      <c r="A2903">
        <v>2893</v>
      </c>
      <c r="B2903" t="s">
        <v>10619</v>
      </c>
      <c r="C2903" t="s">
        <v>80</v>
      </c>
      <c r="D2903" t="str">
        <f>VLOOKUP(data_to_clean[[#This Row],[state]],abbreviation_table[],2,FALSE)</f>
        <v>California</v>
      </c>
      <c r="E2903" t="s">
        <v>269</v>
      </c>
      <c r="F2903" t="str">
        <f>TRIM(LEFT(data_to_clean[[#This Row],[revenue]],FIND(" ",data_to_clean[[#This Row],[revenue]])))</f>
        <v>7</v>
      </c>
      <c r="G2903" t="str">
        <f>RIGHT(data_to_clean[[#This Row],[revenue]],LEN(data_to_clean[[#This Row],[revenue]])-FIND(" ",data_to_clean[[#This Row],[revenue]]))</f>
        <v>Million</v>
      </c>
      <c r="H2903" s="7">
        <f>VALUE(IF(data_to_clean[[#This Row],[multiplicity]]="Million",_xlfn.CONCAT(SUBSTITUTE(data_to_clean[[#This Row],[number]],".",""),"00000"),_xlfn.CONCAT(SUBSTITUTE(data_to_clean[[#This Row],[number]],".",""),"00000000")))</f>
        <v>700000</v>
      </c>
      <c r="I2903" t="s">
        <v>10621</v>
      </c>
      <c r="J2903">
        <f>ROUND(VALUE(SUBSTITUTE(data_to_clean[[#This Row],[growth_%]],".",",")),0)</f>
        <v>129</v>
      </c>
      <c r="K2903" t="s">
        <v>55</v>
      </c>
      <c r="L2903">
        <v>190</v>
      </c>
      <c r="M2903">
        <v>100</v>
      </c>
      <c r="N2903">
        <v>2012</v>
      </c>
      <c r="O2903">
        <v>2</v>
      </c>
      <c r="P2903" t="s">
        <v>1116</v>
      </c>
      <c r="Q2903" t="b">
        <f>AND(ISNUMBER(data_to_clean[[#This Row],[revenue_formatted]]),ISNUMBER(data_to_clean[[#This Row],[growth_formatted_%]]),ISNUMBER(data_to_clean[[#This Row],[workers]]),ISNUMBER(data_to_clean[[#This Row],[previous_workers]]),ISNUMBER(data_to_clean[[#This Row],[founded]]),ISNUMBER(data_to_clean[[#This Row],[yrs_on_list]]))</f>
        <v>1</v>
      </c>
    </row>
    <row r="2904" spans="1:17" x14ac:dyDescent="0.25">
      <c r="A2904">
        <v>2894</v>
      </c>
      <c r="B2904" t="s">
        <v>10622</v>
      </c>
      <c r="C2904" t="s">
        <v>66</v>
      </c>
      <c r="D2904" t="str">
        <f>VLOOKUP(data_to_clean[[#This Row],[state]],abbreviation_table[],2,FALSE)</f>
        <v>Virginia</v>
      </c>
      <c r="E2904" t="s">
        <v>10624</v>
      </c>
      <c r="F2904" t="str">
        <f>TRIM(LEFT(data_to_clean[[#This Row],[revenue]],FIND(" ",data_to_clean[[#This Row],[revenue]])))</f>
        <v>71.3</v>
      </c>
      <c r="G2904" t="str">
        <f>RIGHT(data_to_clean[[#This Row],[revenue]],LEN(data_to_clean[[#This Row],[revenue]])-FIND(" ",data_to_clean[[#This Row],[revenue]]))</f>
        <v>Million</v>
      </c>
      <c r="H2904" s="7">
        <f>VALUE(IF(data_to_clean[[#This Row],[multiplicity]]="Million",_xlfn.CONCAT(SUBSTITUTE(data_to_clean[[#This Row],[number]],".",""),"00000"),_xlfn.CONCAT(SUBSTITUTE(data_to_clean[[#This Row],[number]],".",""),"00000000")))</f>
        <v>71300000</v>
      </c>
      <c r="I2904" t="s">
        <v>10625</v>
      </c>
      <c r="J2904">
        <f>ROUND(VALUE(SUBSTITUTE(data_to_clean[[#This Row],[growth_%]],".",",")),0)</f>
        <v>129</v>
      </c>
      <c r="K2904" t="s">
        <v>257</v>
      </c>
      <c r="L2904">
        <v>300</v>
      </c>
      <c r="M2904">
        <v>150</v>
      </c>
      <c r="N2904">
        <v>2002</v>
      </c>
      <c r="O2904">
        <v>6</v>
      </c>
      <c r="P2904" t="s">
        <v>396</v>
      </c>
      <c r="Q2904" t="b">
        <f>AND(ISNUMBER(data_to_clean[[#This Row],[revenue_formatted]]),ISNUMBER(data_to_clean[[#This Row],[growth_formatted_%]]),ISNUMBER(data_to_clean[[#This Row],[workers]]),ISNUMBER(data_to_clean[[#This Row],[previous_workers]]),ISNUMBER(data_to_clean[[#This Row],[founded]]),ISNUMBER(data_to_clean[[#This Row],[yrs_on_list]]))</f>
        <v>1</v>
      </c>
    </row>
    <row r="2905" spans="1:17" x14ac:dyDescent="0.25">
      <c r="A2905">
        <v>2895</v>
      </c>
      <c r="B2905" t="s">
        <v>10626</v>
      </c>
      <c r="C2905" t="s">
        <v>52</v>
      </c>
      <c r="D2905" t="str">
        <f>VLOOKUP(data_to_clean[[#This Row],[state]],abbreviation_table[],2,FALSE)</f>
        <v>Florida</v>
      </c>
      <c r="E2905" t="s">
        <v>2346</v>
      </c>
      <c r="F2905" t="str">
        <f>TRIM(LEFT(data_to_clean[[#This Row],[revenue]],FIND(" ",data_to_clean[[#This Row],[revenue]])))</f>
        <v>11</v>
      </c>
      <c r="G2905" t="str">
        <f>RIGHT(data_to_clean[[#This Row],[revenue]],LEN(data_to_clean[[#This Row],[revenue]])-FIND(" ",data_to_clean[[#This Row],[revenue]]))</f>
        <v>Million</v>
      </c>
      <c r="H2905" s="7">
        <f>VALUE(IF(data_to_clean[[#This Row],[multiplicity]]="Million",_xlfn.CONCAT(SUBSTITUTE(data_to_clean[[#This Row],[number]],".",""),"00000"),_xlfn.CONCAT(SUBSTITUTE(data_to_clean[[#This Row],[number]],".",""),"00000000")))</f>
        <v>1100000</v>
      </c>
      <c r="I2905" t="s">
        <v>10628</v>
      </c>
      <c r="J2905">
        <f>ROUND(VALUE(SUBSTITUTE(data_to_clean[[#This Row],[growth_%]],".",",")),0)</f>
        <v>129</v>
      </c>
      <c r="K2905" t="s">
        <v>336</v>
      </c>
      <c r="L2905">
        <v>32</v>
      </c>
      <c r="M2905">
        <v>18</v>
      </c>
      <c r="N2905">
        <v>2009</v>
      </c>
      <c r="O2905">
        <v>5</v>
      </c>
      <c r="P2905" t="s">
        <v>56</v>
      </c>
      <c r="Q2905" t="b">
        <f>AND(ISNUMBER(data_to_clean[[#This Row],[revenue_formatted]]),ISNUMBER(data_to_clean[[#This Row],[growth_formatted_%]]),ISNUMBER(data_to_clean[[#This Row],[workers]]),ISNUMBER(data_to_clean[[#This Row],[previous_workers]]),ISNUMBER(data_to_clean[[#This Row],[founded]]),ISNUMBER(data_to_clean[[#This Row],[yrs_on_list]]))</f>
        <v>1</v>
      </c>
    </row>
    <row r="2906" spans="1:17" x14ac:dyDescent="0.25">
      <c r="A2906">
        <v>2896</v>
      </c>
      <c r="B2906" t="s">
        <v>10629</v>
      </c>
      <c r="C2906" t="s">
        <v>52</v>
      </c>
      <c r="D2906" t="str">
        <f>VLOOKUP(data_to_clean[[#This Row],[state]],abbreviation_table[],2,FALSE)</f>
        <v>Florida</v>
      </c>
      <c r="E2906" t="s">
        <v>2170</v>
      </c>
      <c r="F2906" t="str">
        <f>TRIM(LEFT(data_to_clean[[#This Row],[revenue]],FIND(" ",data_to_clean[[#This Row],[revenue]])))</f>
        <v>18.1</v>
      </c>
      <c r="G2906" t="str">
        <f>RIGHT(data_to_clean[[#This Row],[revenue]],LEN(data_to_clean[[#This Row],[revenue]])-FIND(" ",data_to_clean[[#This Row],[revenue]]))</f>
        <v>Million</v>
      </c>
      <c r="H2906" s="7">
        <f>VALUE(IF(data_to_clean[[#This Row],[multiplicity]]="Million",_xlfn.CONCAT(SUBSTITUTE(data_to_clean[[#This Row],[number]],".",""),"00000"),_xlfn.CONCAT(SUBSTITUTE(data_to_clean[[#This Row],[number]],".",""),"00000000")))</f>
        <v>18100000</v>
      </c>
      <c r="I2906" t="s">
        <v>10631</v>
      </c>
      <c r="J2906">
        <f>ROUND(VALUE(SUBSTITUTE(data_to_clean[[#This Row],[growth_%]],".",",")),0)</f>
        <v>129</v>
      </c>
      <c r="K2906" t="s">
        <v>25</v>
      </c>
      <c r="L2906">
        <v>18</v>
      </c>
      <c r="M2906">
        <v>6</v>
      </c>
      <c r="N2906">
        <v>2009</v>
      </c>
      <c r="O2906">
        <v>5</v>
      </c>
      <c r="P2906" t="s">
        <v>10632</v>
      </c>
      <c r="Q2906" t="b">
        <f>AND(ISNUMBER(data_to_clean[[#This Row],[revenue_formatted]]),ISNUMBER(data_to_clean[[#This Row],[growth_formatted_%]]),ISNUMBER(data_to_clean[[#This Row],[workers]]),ISNUMBER(data_to_clean[[#This Row],[previous_workers]]),ISNUMBER(data_to_clean[[#This Row],[founded]]),ISNUMBER(data_to_clean[[#This Row],[yrs_on_list]]))</f>
        <v>1</v>
      </c>
    </row>
    <row r="2907" spans="1:17" x14ac:dyDescent="0.25">
      <c r="A2907">
        <v>2897</v>
      </c>
      <c r="B2907" t="s">
        <v>10633</v>
      </c>
      <c r="C2907" t="s">
        <v>3523</v>
      </c>
      <c r="D2907" t="str">
        <f>VLOOKUP(data_to_clean[[#This Row],[state]],abbreviation_table[],2,FALSE)</f>
        <v>South Dakota</v>
      </c>
      <c r="E2907" t="s">
        <v>10635</v>
      </c>
      <c r="F2907" t="str">
        <f>TRIM(LEFT(data_to_clean[[#This Row],[revenue]],FIND(" ",data_to_clean[[#This Row],[revenue]])))</f>
        <v>65.1</v>
      </c>
      <c r="G2907" t="str">
        <f>RIGHT(data_to_clean[[#This Row],[revenue]],LEN(data_to_clean[[#This Row],[revenue]])-FIND(" ",data_to_clean[[#This Row],[revenue]]))</f>
        <v>Million</v>
      </c>
      <c r="H2907" s="7">
        <f>VALUE(IF(data_to_clean[[#This Row],[multiplicity]]="Million",_xlfn.CONCAT(SUBSTITUTE(data_to_clean[[#This Row],[number]],".",""),"00000"),_xlfn.CONCAT(SUBSTITUTE(data_to_clean[[#This Row],[number]],".",""),"00000000")))</f>
        <v>65100000</v>
      </c>
      <c r="I2907" t="s">
        <v>10636</v>
      </c>
      <c r="J2907">
        <f>ROUND(VALUE(SUBSTITUTE(data_to_clean[[#This Row],[growth_%]],".",",")),0)</f>
        <v>129</v>
      </c>
      <c r="K2907" t="s">
        <v>40</v>
      </c>
      <c r="L2907">
        <v>145</v>
      </c>
      <c r="M2907">
        <v>65</v>
      </c>
      <c r="N2907">
        <v>1978</v>
      </c>
      <c r="O2907">
        <v>5</v>
      </c>
      <c r="P2907" t="s">
        <v>10637</v>
      </c>
      <c r="Q2907" t="b">
        <f>AND(ISNUMBER(data_to_clean[[#This Row],[revenue_formatted]]),ISNUMBER(data_to_clean[[#This Row],[growth_formatted_%]]),ISNUMBER(data_to_clean[[#This Row],[workers]]),ISNUMBER(data_to_clean[[#This Row],[previous_workers]]),ISNUMBER(data_to_clean[[#This Row],[founded]]),ISNUMBER(data_to_clean[[#This Row],[yrs_on_list]]))</f>
        <v>1</v>
      </c>
    </row>
    <row r="2908" spans="1:17" x14ac:dyDescent="0.25">
      <c r="A2908">
        <v>2898</v>
      </c>
      <c r="B2908" t="s">
        <v>10638</v>
      </c>
      <c r="C2908" t="s">
        <v>294</v>
      </c>
      <c r="D2908" t="str">
        <f>VLOOKUP(data_to_clean[[#This Row],[state]],abbreviation_table[],2,FALSE)</f>
        <v>Minnesota</v>
      </c>
      <c r="E2908" t="s">
        <v>1920</v>
      </c>
      <c r="F2908" t="str">
        <f>TRIM(LEFT(data_to_clean[[#This Row],[revenue]],FIND(" ",data_to_clean[[#This Row],[revenue]])))</f>
        <v>2.4</v>
      </c>
      <c r="G2908" t="str">
        <f>RIGHT(data_to_clean[[#This Row],[revenue]],LEN(data_to_clean[[#This Row],[revenue]])-FIND(" ",data_to_clean[[#This Row],[revenue]]))</f>
        <v>Million</v>
      </c>
      <c r="H2908" s="7">
        <f>VALUE(IF(data_to_clean[[#This Row],[multiplicity]]="Million",_xlfn.CONCAT(SUBSTITUTE(data_to_clean[[#This Row],[number]],".",""),"00000"),_xlfn.CONCAT(SUBSTITUTE(data_to_clean[[#This Row],[number]],".",""),"00000000")))</f>
        <v>2400000</v>
      </c>
      <c r="I2908" t="s">
        <v>10640</v>
      </c>
      <c r="J2908">
        <f>ROUND(VALUE(SUBSTITUTE(data_to_clean[[#This Row],[growth_%]],".",",")),0)</f>
        <v>129</v>
      </c>
      <c r="K2908" t="s">
        <v>18</v>
      </c>
      <c r="L2908">
        <v>22</v>
      </c>
      <c r="M2908">
        <v>9</v>
      </c>
      <c r="N2908">
        <v>2010</v>
      </c>
      <c r="O2908">
        <v>2</v>
      </c>
      <c r="P2908" t="s">
        <v>298</v>
      </c>
      <c r="Q2908" t="b">
        <f>AND(ISNUMBER(data_to_clean[[#This Row],[revenue_formatted]]),ISNUMBER(data_to_clean[[#This Row],[growth_formatted_%]]),ISNUMBER(data_to_clean[[#This Row],[workers]]),ISNUMBER(data_to_clean[[#This Row],[previous_workers]]),ISNUMBER(data_to_clean[[#This Row],[founded]]),ISNUMBER(data_to_clean[[#This Row],[yrs_on_list]]))</f>
        <v>1</v>
      </c>
    </row>
    <row r="2909" spans="1:17" x14ac:dyDescent="0.25">
      <c r="A2909">
        <v>2899</v>
      </c>
      <c r="B2909" t="s">
        <v>10641</v>
      </c>
      <c r="C2909" t="s">
        <v>45</v>
      </c>
      <c r="D2909" t="str">
        <f>VLOOKUP(data_to_clean[[#This Row],[state]],abbreviation_table[],2,FALSE)</f>
        <v>Pennsylvania</v>
      </c>
      <c r="E2909" t="s">
        <v>10643</v>
      </c>
      <c r="F2909" t="str">
        <f>TRIM(LEFT(data_to_clean[[#This Row],[revenue]],FIND(" ",data_to_clean[[#This Row],[revenue]])))</f>
        <v>29.5</v>
      </c>
      <c r="G2909" t="str">
        <f>RIGHT(data_to_clean[[#This Row],[revenue]],LEN(data_to_clean[[#This Row],[revenue]])-FIND(" ",data_to_clean[[#This Row],[revenue]]))</f>
        <v>Million</v>
      </c>
      <c r="H2909" s="7">
        <f>VALUE(IF(data_to_clean[[#This Row],[multiplicity]]="Million",_xlfn.CONCAT(SUBSTITUTE(data_to_clean[[#This Row],[number]],".",""),"00000"),_xlfn.CONCAT(SUBSTITUTE(data_to_clean[[#This Row],[number]],".",""),"00000000")))</f>
        <v>29500000</v>
      </c>
      <c r="I2909" t="s">
        <v>10644</v>
      </c>
      <c r="J2909">
        <f>ROUND(VALUE(SUBSTITUTE(data_to_clean[[#This Row],[growth_%]],".",",")),0)</f>
        <v>129</v>
      </c>
      <c r="K2909" t="s">
        <v>329</v>
      </c>
      <c r="L2909">
        <v>60</v>
      </c>
      <c r="M2909">
        <v>23</v>
      </c>
      <c r="N2909">
        <v>2005</v>
      </c>
      <c r="O2909">
        <v>4</v>
      </c>
      <c r="P2909" t="s">
        <v>10645</v>
      </c>
      <c r="Q2909" t="b">
        <f>AND(ISNUMBER(data_to_clean[[#This Row],[revenue_formatted]]),ISNUMBER(data_to_clean[[#This Row],[growth_formatted_%]]),ISNUMBER(data_to_clean[[#This Row],[workers]]),ISNUMBER(data_to_clean[[#This Row],[previous_workers]]),ISNUMBER(data_to_clean[[#This Row],[founded]]),ISNUMBER(data_to_clean[[#This Row],[yrs_on_list]]))</f>
        <v>1</v>
      </c>
    </row>
    <row r="2910" spans="1:17" x14ac:dyDescent="0.25">
      <c r="A2910">
        <v>2900</v>
      </c>
      <c r="B2910" t="s">
        <v>10646</v>
      </c>
      <c r="C2910" t="s">
        <v>66</v>
      </c>
      <c r="D2910" t="str">
        <f>VLOOKUP(data_to_clean[[#This Row],[state]],abbreviation_table[],2,FALSE)</f>
        <v>Virginia</v>
      </c>
      <c r="E2910" t="s">
        <v>1161</v>
      </c>
      <c r="F2910" t="str">
        <f>TRIM(LEFT(data_to_clean[[#This Row],[revenue]],FIND(" ",data_to_clean[[#This Row],[revenue]])))</f>
        <v>26.3</v>
      </c>
      <c r="G2910" t="str">
        <f>RIGHT(data_to_clean[[#This Row],[revenue]],LEN(data_to_clean[[#This Row],[revenue]])-FIND(" ",data_to_clean[[#This Row],[revenue]]))</f>
        <v>Million</v>
      </c>
      <c r="H2910" s="7">
        <f>VALUE(IF(data_to_clean[[#This Row],[multiplicity]]="Million",_xlfn.CONCAT(SUBSTITUTE(data_to_clean[[#This Row],[number]],".",""),"00000"),_xlfn.CONCAT(SUBSTITUTE(data_to_clean[[#This Row],[number]],".",""),"00000000")))</f>
        <v>26300000</v>
      </c>
      <c r="I2910" t="s">
        <v>10648</v>
      </c>
      <c r="J2910">
        <f>ROUND(VALUE(SUBSTITUTE(data_to_clean[[#This Row],[growth_%]],".",",")),0)</f>
        <v>129</v>
      </c>
      <c r="K2910" t="s">
        <v>181</v>
      </c>
      <c r="L2910">
        <v>145</v>
      </c>
      <c r="M2910">
        <v>67</v>
      </c>
      <c r="N2910">
        <v>2008</v>
      </c>
      <c r="O2910">
        <v>6</v>
      </c>
      <c r="P2910" t="s">
        <v>10649</v>
      </c>
      <c r="Q2910" t="b">
        <f>AND(ISNUMBER(data_to_clean[[#This Row],[revenue_formatted]]),ISNUMBER(data_to_clean[[#This Row],[growth_formatted_%]]),ISNUMBER(data_to_clean[[#This Row],[workers]]),ISNUMBER(data_to_clean[[#This Row],[previous_workers]]),ISNUMBER(data_to_clean[[#This Row],[founded]]),ISNUMBER(data_to_clean[[#This Row],[yrs_on_list]]))</f>
        <v>1</v>
      </c>
    </row>
    <row r="2911" spans="1:17" x14ac:dyDescent="0.25">
      <c r="A2911">
        <v>2901</v>
      </c>
      <c r="B2911" t="s">
        <v>10650</v>
      </c>
      <c r="C2911" t="s">
        <v>1768</v>
      </c>
      <c r="D2911" t="str">
        <f>VLOOKUP(data_to_clean[[#This Row],[state]],abbreviation_table[],2,FALSE)</f>
        <v>Oregon</v>
      </c>
      <c r="E2911" t="s">
        <v>533</v>
      </c>
      <c r="F2911" t="str">
        <f>TRIM(LEFT(data_to_clean[[#This Row],[revenue]],FIND(" ",data_to_clean[[#This Row],[revenue]])))</f>
        <v>15.3</v>
      </c>
      <c r="G2911" t="str">
        <f>RIGHT(data_to_clean[[#This Row],[revenue]],LEN(data_to_clean[[#This Row],[revenue]])-FIND(" ",data_to_clean[[#This Row],[revenue]]))</f>
        <v>Million</v>
      </c>
      <c r="H2911" s="7">
        <f>VALUE(IF(data_to_clean[[#This Row],[multiplicity]]="Million",_xlfn.CONCAT(SUBSTITUTE(data_to_clean[[#This Row],[number]],".",""),"00000"),_xlfn.CONCAT(SUBSTITUTE(data_to_clean[[#This Row],[number]],".",""),"00000000")))</f>
        <v>15300000</v>
      </c>
      <c r="I2911" t="s">
        <v>10652</v>
      </c>
      <c r="J2911">
        <f>ROUND(VALUE(SUBSTITUTE(data_to_clean[[#This Row],[growth_%]],".",",")),0)</f>
        <v>129</v>
      </c>
      <c r="K2911" t="s">
        <v>33</v>
      </c>
      <c r="L2911">
        <v>305</v>
      </c>
      <c r="M2911">
        <v>90</v>
      </c>
      <c r="N2911">
        <v>2008</v>
      </c>
      <c r="O2911">
        <v>1</v>
      </c>
      <c r="P2911" t="s">
        <v>437</v>
      </c>
      <c r="Q2911" t="b">
        <f>AND(ISNUMBER(data_to_clean[[#This Row],[revenue_formatted]]),ISNUMBER(data_to_clean[[#This Row],[growth_formatted_%]]),ISNUMBER(data_to_clean[[#This Row],[workers]]),ISNUMBER(data_to_clean[[#This Row],[previous_workers]]),ISNUMBER(data_to_clean[[#This Row],[founded]]),ISNUMBER(data_to_clean[[#This Row],[yrs_on_list]]))</f>
        <v>1</v>
      </c>
    </row>
    <row r="2912" spans="1:17" x14ac:dyDescent="0.25">
      <c r="A2912">
        <v>2902</v>
      </c>
      <c r="B2912" t="s">
        <v>10653</v>
      </c>
      <c r="C2912" t="s">
        <v>80</v>
      </c>
      <c r="D2912" t="str">
        <f>VLOOKUP(data_to_clean[[#This Row],[state]],abbreviation_table[],2,FALSE)</f>
        <v>California</v>
      </c>
      <c r="E2912" t="s">
        <v>342</v>
      </c>
      <c r="F2912" t="str">
        <f>TRIM(LEFT(data_to_clean[[#This Row],[revenue]],FIND(" ",data_to_clean[[#This Row],[revenue]])))</f>
        <v>8</v>
      </c>
      <c r="G2912" t="str">
        <f>RIGHT(data_to_clean[[#This Row],[revenue]],LEN(data_to_clean[[#This Row],[revenue]])-FIND(" ",data_to_clean[[#This Row],[revenue]]))</f>
        <v>Million</v>
      </c>
      <c r="H2912" s="7">
        <f>VALUE(IF(data_to_clean[[#This Row],[multiplicity]]="Million",_xlfn.CONCAT(SUBSTITUTE(data_to_clean[[#This Row],[number]],".",""),"00000"),_xlfn.CONCAT(SUBSTITUTE(data_to_clean[[#This Row],[number]],".",""),"00000000")))</f>
        <v>800000</v>
      </c>
      <c r="I2912" t="s">
        <v>10655</v>
      </c>
      <c r="J2912">
        <f>ROUND(VALUE(SUBSTITUTE(data_to_clean[[#This Row],[growth_%]],".",",")),0)</f>
        <v>129</v>
      </c>
      <c r="K2912" t="s">
        <v>18</v>
      </c>
      <c r="L2912">
        <v>18</v>
      </c>
      <c r="M2912">
        <v>6</v>
      </c>
      <c r="N2912">
        <v>2007</v>
      </c>
      <c r="O2912">
        <v>1</v>
      </c>
      <c r="P2912" t="s">
        <v>2101</v>
      </c>
      <c r="Q2912" t="b">
        <f>AND(ISNUMBER(data_to_clean[[#This Row],[revenue_formatted]]),ISNUMBER(data_to_clean[[#This Row],[growth_formatted_%]]),ISNUMBER(data_to_clean[[#This Row],[workers]]),ISNUMBER(data_to_clean[[#This Row],[previous_workers]]),ISNUMBER(data_to_clean[[#This Row],[founded]]),ISNUMBER(data_to_clean[[#This Row],[yrs_on_list]]))</f>
        <v>1</v>
      </c>
    </row>
    <row r="2913" spans="1:17" x14ac:dyDescent="0.25">
      <c r="A2913">
        <v>2903</v>
      </c>
      <c r="B2913" t="s">
        <v>10656</v>
      </c>
      <c r="C2913" t="s">
        <v>98</v>
      </c>
      <c r="D2913" t="str">
        <f>VLOOKUP(data_to_clean[[#This Row],[state]],abbreviation_table[],2,FALSE)</f>
        <v>Washington</v>
      </c>
      <c r="E2913" t="s">
        <v>287</v>
      </c>
      <c r="F2913" t="str">
        <f>TRIM(LEFT(data_to_clean[[#This Row],[revenue]],FIND(" ",data_to_clean[[#This Row],[revenue]])))</f>
        <v>6.3</v>
      </c>
      <c r="G2913" t="str">
        <f>RIGHT(data_to_clean[[#This Row],[revenue]],LEN(data_to_clean[[#This Row],[revenue]])-FIND(" ",data_to_clean[[#This Row],[revenue]]))</f>
        <v>Million</v>
      </c>
      <c r="H2913" s="7">
        <f>VALUE(IF(data_to_clean[[#This Row],[multiplicity]]="Million",_xlfn.CONCAT(SUBSTITUTE(data_to_clean[[#This Row],[number]],".",""),"00000"),_xlfn.CONCAT(SUBSTITUTE(data_to_clean[[#This Row],[number]],".",""),"00000000")))</f>
        <v>6300000</v>
      </c>
      <c r="I2913" t="s">
        <v>10658</v>
      </c>
      <c r="J2913">
        <f>ROUND(VALUE(SUBSTITUTE(data_to_clean[[#This Row],[growth_%]],".",",")),0)</f>
        <v>129</v>
      </c>
      <c r="K2913" t="s">
        <v>18</v>
      </c>
      <c r="L2913">
        <v>44</v>
      </c>
      <c r="M2913">
        <v>15</v>
      </c>
      <c r="N2913">
        <v>2010</v>
      </c>
      <c r="O2913">
        <v>4</v>
      </c>
      <c r="P2913" t="s">
        <v>101</v>
      </c>
      <c r="Q2913" t="b">
        <f>AND(ISNUMBER(data_to_clean[[#This Row],[revenue_formatted]]),ISNUMBER(data_to_clean[[#This Row],[growth_formatted_%]]),ISNUMBER(data_to_clean[[#This Row],[workers]]),ISNUMBER(data_to_clean[[#This Row],[previous_workers]]),ISNUMBER(data_to_clean[[#This Row],[founded]]),ISNUMBER(data_to_clean[[#This Row],[yrs_on_list]]))</f>
        <v>1</v>
      </c>
    </row>
    <row r="2914" spans="1:17" x14ac:dyDescent="0.25">
      <c r="A2914">
        <v>2904</v>
      </c>
      <c r="B2914" t="s">
        <v>10659</v>
      </c>
      <c r="C2914" t="s">
        <v>30</v>
      </c>
      <c r="D2914" t="str">
        <f>VLOOKUP(data_to_clean[[#This Row],[state]],abbreviation_table[],2,FALSE)</f>
        <v>Texas</v>
      </c>
      <c r="E2914" t="s">
        <v>10661</v>
      </c>
      <c r="F2914" t="str">
        <f>TRIM(LEFT(data_to_clean[[#This Row],[revenue]],FIND(" ",data_to_clean[[#This Row],[revenue]])))</f>
        <v>29.9</v>
      </c>
      <c r="G2914" t="str">
        <f>RIGHT(data_to_clean[[#This Row],[revenue]],LEN(data_to_clean[[#This Row],[revenue]])-FIND(" ",data_to_clean[[#This Row],[revenue]]))</f>
        <v>Million</v>
      </c>
      <c r="H2914" s="7">
        <f>VALUE(IF(data_to_clean[[#This Row],[multiplicity]]="Million",_xlfn.CONCAT(SUBSTITUTE(data_to_clean[[#This Row],[number]],".",""),"00000"),_xlfn.CONCAT(SUBSTITUTE(data_to_clean[[#This Row],[number]],".",""),"00000000")))</f>
        <v>29900000</v>
      </c>
      <c r="I2914" t="s">
        <v>10662</v>
      </c>
      <c r="J2914">
        <f>ROUND(VALUE(SUBSTITUTE(data_to_clean[[#This Row],[growth_%]],".",",")),0)</f>
        <v>129</v>
      </c>
      <c r="K2914" t="s">
        <v>233</v>
      </c>
      <c r="L2914">
        <v>90</v>
      </c>
      <c r="M2914">
        <v>42</v>
      </c>
      <c r="N2914">
        <v>2012</v>
      </c>
      <c r="O2914">
        <v>4</v>
      </c>
      <c r="P2914" t="s">
        <v>1123</v>
      </c>
      <c r="Q2914" t="b">
        <f>AND(ISNUMBER(data_to_clean[[#This Row],[revenue_formatted]]),ISNUMBER(data_to_clean[[#This Row],[growth_formatted_%]]),ISNUMBER(data_to_clean[[#This Row],[workers]]),ISNUMBER(data_to_clean[[#This Row],[previous_workers]]),ISNUMBER(data_to_clean[[#This Row],[founded]]),ISNUMBER(data_to_clean[[#This Row],[yrs_on_list]]))</f>
        <v>1</v>
      </c>
    </row>
    <row r="2915" spans="1:17" x14ac:dyDescent="0.25">
      <c r="A2915">
        <v>2905</v>
      </c>
      <c r="B2915" t="s">
        <v>10663</v>
      </c>
      <c r="C2915" t="s">
        <v>341</v>
      </c>
      <c r="D2915" t="str">
        <f>VLOOKUP(data_to_clean[[#This Row],[state]],abbreviation_table[],2,FALSE)</f>
        <v>Massachusetts</v>
      </c>
      <c r="E2915" t="s">
        <v>287</v>
      </c>
      <c r="F2915" t="str">
        <f>TRIM(LEFT(data_to_clean[[#This Row],[revenue]],FIND(" ",data_to_clean[[#This Row],[revenue]])))</f>
        <v>6.3</v>
      </c>
      <c r="G2915" t="str">
        <f>RIGHT(data_to_clean[[#This Row],[revenue]],LEN(data_to_clean[[#This Row],[revenue]])-FIND(" ",data_to_clean[[#This Row],[revenue]]))</f>
        <v>Million</v>
      </c>
      <c r="H2915" s="7">
        <f>VALUE(IF(data_to_clean[[#This Row],[multiplicity]]="Million",_xlfn.CONCAT(SUBSTITUTE(data_to_clean[[#This Row],[number]],".",""),"00000"),_xlfn.CONCAT(SUBSTITUTE(data_to_clean[[#This Row],[number]],".",""),"00000000")))</f>
        <v>6300000</v>
      </c>
      <c r="I2915" t="s">
        <v>10665</v>
      </c>
      <c r="J2915">
        <f>ROUND(VALUE(SUBSTITUTE(data_to_clean[[#This Row],[growth_%]],".",",")),0)</f>
        <v>129</v>
      </c>
      <c r="K2915" t="s">
        <v>18</v>
      </c>
      <c r="L2915">
        <v>18</v>
      </c>
      <c r="M2915">
        <v>14</v>
      </c>
      <c r="N2915">
        <v>2009</v>
      </c>
      <c r="O2915">
        <v>3</v>
      </c>
      <c r="P2915" t="s">
        <v>3871</v>
      </c>
      <c r="Q2915" t="b">
        <f>AND(ISNUMBER(data_to_clean[[#This Row],[revenue_formatted]]),ISNUMBER(data_to_clean[[#This Row],[growth_formatted_%]]),ISNUMBER(data_to_clean[[#This Row],[workers]]),ISNUMBER(data_to_clean[[#This Row],[previous_workers]]),ISNUMBER(data_to_clean[[#This Row],[founded]]),ISNUMBER(data_to_clean[[#This Row],[yrs_on_list]]))</f>
        <v>1</v>
      </c>
    </row>
    <row r="2916" spans="1:17" x14ac:dyDescent="0.25">
      <c r="A2916">
        <v>2906</v>
      </c>
      <c r="B2916" t="s">
        <v>10666</v>
      </c>
      <c r="C2916" t="s">
        <v>30</v>
      </c>
      <c r="D2916" t="str">
        <f>VLOOKUP(data_to_clean[[#This Row],[state]],abbreviation_table[],2,FALSE)</f>
        <v>Texas</v>
      </c>
      <c r="E2916" t="s">
        <v>576</v>
      </c>
      <c r="F2916" t="str">
        <f>TRIM(LEFT(data_to_clean[[#This Row],[revenue]],FIND(" ",data_to_clean[[#This Row],[revenue]])))</f>
        <v>3.5</v>
      </c>
      <c r="G2916" t="str">
        <f>RIGHT(data_to_clean[[#This Row],[revenue]],LEN(data_to_clean[[#This Row],[revenue]])-FIND(" ",data_to_clean[[#This Row],[revenue]]))</f>
        <v>Million</v>
      </c>
      <c r="H2916" s="7">
        <f>VALUE(IF(data_to_clean[[#This Row],[multiplicity]]="Million",_xlfn.CONCAT(SUBSTITUTE(data_to_clean[[#This Row],[number]],".",""),"00000"),_xlfn.CONCAT(SUBSTITUTE(data_to_clean[[#This Row],[number]],".",""),"00000000")))</f>
        <v>3500000</v>
      </c>
      <c r="I2916" t="s">
        <v>10668</v>
      </c>
      <c r="J2916">
        <f>ROUND(VALUE(SUBSTITUTE(data_to_clean[[#This Row],[growth_%]],".",",")),0)</f>
        <v>129</v>
      </c>
      <c r="K2916" t="s">
        <v>233</v>
      </c>
      <c r="L2916">
        <v>17</v>
      </c>
      <c r="M2916">
        <v>9</v>
      </c>
      <c r="N2916">
        <v>1995</v>
      </c>
      <c r="O2916">
        <v>1</v>
      </c>
      <c r="P2916" t="s">
        <v>396</v>
      </c>
      <c r="Q2916" t="b">
        <f>AND(ISNUMBER(data_to_clean[[#This Row],[revenue_formatted]]),ISNUMBER(data_to_clean[[#This Row],[growth_formatted_%]]),ISNUMBER(data_to_clean[[#This Row],[workers]]),ISNUMBER(data_to_clean[[#This Row],[previous_workers]]),ISNUMBER(data_to_clean[[#This Row],[founded]]),ISNUMBER(data_to_clean[[#This Row],[yrs_on_list]]))</f>
        <v>1</v>
      </c>
    </row>
    <row r="2917" spans="1:17" x14ac:dyDescent="0.25">
      <c r="A2917">
        <v>2907</v>
      </c>
      <c r="B2917" t="s">
        <v>10669</v>
      </c>
      <c r="C2917" t="s">
        <v>52</v>
      </c>
      <c r="D2917" t="str">
        <f>VLOOKUP(data_to_clean[[#This Row],[state]],abbreviation_table[],2,FALSE)</f>
        <v>Florida</v>
      </c>
      <c r="E2917" t="s">
        <v>1787</v>
      </c>
      <c r="F2917" t="str">
        <f>TRIM(LEFT(data_to_clean[[#This Row],[revenue]],FIND(" ",data_to_clean[[#This Row],[revenue]])))</f>
        <v>32.7</v>
      </c>
      <c r="G2917" t="str">
        <f>RIGHT(data_to_clean[[#This Row],[revenue]],LEN(data_to_clean[[#This Row],[revenue]])-FIND(" ",data_to_clean[[#This Row],[revenue]]))</f>
        <v>Million</v>
      </c>
      <c r="H2917" s="7">
        <f>VALUE(IF(data_to_clean[[#This Row],[multiplicity]]="Million",_xlfn.CONCAT(SUBSTITUTE(data_to_clean[[#This Row],[number]],".",""),"00000"),_xlfn.CONCAT(SUBSTITUTE(data_to_clean[[#This Row],[number]],".",""),"00000000")))</f>
        <v>32700000</v>
      </c>
      <c r="I2917" t="s">
        <v>10671</v>
      </c>
      <c r="J2917">
        <f>ROUND(VALUE(SUBSTITUTE(data_to_clean[[#This Row],[growth_%]],".",",")),0)</f>
        <v>129</v>
      </c>
      <c r="K2917" t="s">
        <v>308</v>
      </c>
      <c r="L2917">
        <v>151</v>
      </c>
      <c r="M2917">
        <v>72</v>
      </c>
      <c r="N2917">
        <v>2011</v>
      </c>
      <c r="O2917">
        <v>4</v>
      </c>
      <c r="P2917" t="s">
        <v>10672</v>
      </c>
      <c r="Q2917" t="b">
        <f>AND(ISNUMBER(data_to_clean[[#This Row],[revenue_formatted]]),ISNUMBER(data_to_clean[[#This Row],[growth_formatted_%]]),ISNUMBER(data_to_clean[[#This Row],[workers]]),ISNUMBER(data_to_clean[[#This Row],[previous_workers]]),ISNUMBER(data_to_clean[[#This Row],[founded]]),ISNUMBER(data_to_clean[[#This Row],[yrs_on_list]]))</f>
        <v>1</v>
      </c>
    </row>
    <row r="2918" spans="1:17" x14ac:dyDescent="0.25">
      <c r="A2918">
        <v>2908</v>
      </c>
      <c r="B2918" t="s">
        <v>10673</v>
      </c>
      <c r="C2918" t="s">
        <v>223</v>
      </c>
      <c r="D2918" t="str">
        <f>VLOOKUP(data_to_clean[[#This Row],[state]],abbreviation_table[],2,FALSE)</f>
        <v>Wisconsin</v>
      </c>
      <c r="E2918" t="s">
        <v>10675</v>
      </c>
      <c r="F2918" t="str">
        <f>TRIM(LEFT(data_to_clean[[#This Row],[revenue]],FIND(" ",data_to_clean[[#This Row],[revenue]])))</f>
        <v>71.2</v>
      </c>
      <c r="G2918" t="str">
        <f>RIGHT(data_to_clean[[#This Row],[revenue]],LEN(data_to_clean[[#This Row],[revenue]])-FIND(" ",data_to_clean[[#This Row],[revenue]]))</f>
        <v>Million</v>
      </c>
      <c r="H2918" s="7">
        <f>VALUE(IF(data_to_clean[[#This Row],[multiplicity]]="Million",_xlfn.CONCAT(SUBSTITUTE(data_to_clean[[#This Row],[number]],".",""),"00000"),_xlfn.CONCAT(SUBSTITUTE(data_to_clean[[#This Row],[number]],".",""),"00000000")))</f>
        <v>71200000</v>
      </c>
      <c r="I2918" t="s">
        <v>10676</v>
      </c>
      <c r="J2918">
        <f>ROUND(VALUE(SUBSTITUTE(data_to_clean[[#This Row],[growth_%]],".",",")),0)</f>
        <v>129</v>
      </c>
      <c r="K2918" t="s">
        <v>218</v>
      </c>
      <c r="L2918">
        <v>260</v>
      </c>
      <c r="M2918">
        <v>75</v>
      </c>
      <c r="N2918">
        <v>2003</v>
      </c>
      <c r="O2918">
        <v>8</v>
      </c>
      <c r="P2918" t="s">
        <v>10677</v>
      </c>
      <c r="Q2918" t="b">
        <f>AND(ISNUMBER(data_to_clean[[#This Row],[revenue_formatted]]),ISNUMBER(data_to_clean[[#This Row],[growth_formatted_%]]),ISNUMBER(data_to_clean[[#This Row],[workers]]),ISNUMBER(data_to_clean[[#This Row],[previous_workers]]),ISNUMBER(data_to_clean[[#This Row],[founded]]),ISNUMBER(data_to_clean[[#This Row],[yrs_on_list]]))</f>
        <v>1</v>
      </c>
    </row>
    <row r="2919" spans="1:17" x14ac:dyDescent="0.25">
      <c r="A2919">
        <v>2909</v>
      </c>
      <c r="B2919" t="s">
        <v>10678</v>
      </c>
      <c r="C2919" t="s">
        <v>86</v>
      </c>
      <c r="D2919" t="str">
        <f>VLOOKUP(data_to_clean[[#This Row],[state]],abbreviation_table[],2,FALSE)</f>
        <v>Colorado</v>
      </c>
      <c r="E2919" t="s">
        <v>1608</v>
      </c>
      <c r="F2919" t="str">
        <f>TRIM(LEFT(data_to_clean[[#This Row],[revenue]],FIND(" ",data_to_clean[[#This Row],[revenue]])))</f>
        <v>8.1</v>
      </c>
      <c r="G2919" t="str">
        <f>RIGHT(data_to_clean[[#This Row],[revenue]],LEN(data_to_clean[[#This Row],[revenue]])-FIND(" ",data_to_clean[[#This Row],[revenue]]))</f>
        <v>Million</v>
      </c>
      <c r="H2919" s="7">
        <f>VALUE(IF(data_to_clean[[#This Row],[multiplicity]]="Million",_xlfn.CONCAT(SUBSTITUTE(data_to_clean[[#This Row],[number]],".",""),"00000"),_xlfn.CONCAT(SUBSTITUTE(data_to_clean[[#This Row],[number]],".",""),"00000000")))</f>
        <v>8100000</v>
      </c>
      <c r="I2919" t="s">
        <v>10680</v>
      </c>
      <c r="J2919">
        <f>ROUND(VALUE(SUBSTITUTE(data_to_clean[[#This Row],[growth_%]],".",",")),0)</f>
        <v>129</v>
      </c>
      <c r="K2919" t="s">
        <v>623</v>
      </c>
      <c r="L2919">
        <v>20</v>
      </c>
      <c r="M2919">
        <v>7</v>
      </c>
      <c r="N2919">
        <v>2003</v>
      </c>
      <c r="O2919">
        <v>6</v>
      </c>
      <c r="P2919" t="s">
        <v>10681</v>
      </c>
      <c r="Q2919" t="b">
        <f>AND(ISNUMBER(data_to_clean[[#This Row],[revenue_formatted]]),ISNUMBER(data_to_clean[[#This Row],[growth_formatted_%]]),ISNUMBER(data_to_clean[[#This Row],[workers]]),ISNUMBER(data_to_clean[[#This Row],[previous_workers]]),ISNUMBER(data_to_clean[[#This Row],[founded]]),ISNUMBER(data_to_clean[[#This Row],[yrs_on_list]]))</f>
        <v>1</v>
      </c>
    </row>
    <row r="2920" spans="1:17" x14ac:dyDescent="0.25">
      <c r="A2920">
        <v>2910</v>
      </c>
      <c r="B2920" t="s">
        <v>10682</v>
      </c>
      <c r="C2920" t="s">
        <v>37</v>
      </c>
      <c r="D2920" t="str">
        <f>VLOOKUP(data_to_clean[[#This Row],[state]],abbreviation_table[],2,FALSE)</f>
        <v>New Mexico</v>
      </c>
      <c r="E2920" t="s">
        <v>2210</v>
      </c>
      <c r="F2920" t="str">
        <f>TRIM(LEFT(data_to_clean[[#This Row],[revenue]],FIND(" ",data_to_clean[[#This Row],[revenue]])))</f>
        <v>8.7</v>
      </c>
      <c r="G2920" t="str">
        <f>RIGHT(data_to_clean[[#This Row],[revenue]],LEN(data_to_clean[[#This Row],[revenue]])-FIND(" ",data_to_clean[[#This Row],[revenue]]))</f>
        <v>Million</v>
      </c>
      <c r="H2920" s="7">
        <f>VALUE(IF(data_to_clean[[#This Row],[multiplicity]]="Million",_xlfn.CONCAT(SUBSTITUTE(data_to_clean[[#This Row],[number]],".",""),"00000"),_xlfn.CONCAT(SUBSTITUTE(data_to_clean[[#This Row],[number]],".",""),"00000000")))</f>
        <v>8700000</v>
      </c>
      <c r="I2920" t="s">
        <v>10684</v>
      </c>
      <c r="J2920">
        <f>ROUND(VALUE(SUBSTITUTE(data_to_clean[[#This Row],[growth_%]],".",",")),0)</f>
        <v>129</v>
      </c>
      <c r="K2920" t="s">
        <v>233</v>
      </c>
      <c r="L2920">
        <v>82</v>
      </c>
      <c r="M2920">
        <v>40</v>
      </c>
      <c r="N2920">
        <v>2008</v>
      </c>
      <c r="O2920">
        <v>2</v>
      </c>
      <c r="P2920" t="s">
        <v>42</v>
      </c>
      <c r="Q2920" t="b">
        <f>AND(ISNUMBER(data_to_clean[[#This Row],[revenue_formatted]]),ISNUMBER(data_to_clean[[#This Row],[growth_formatted_%]]),ISNUMBER(data_to_clean[[#This Row],[workers]]),ISNUMBER(data_to_clean[[#This Row],[previous_workers]]),ISNUMBER(data_to_clean[[#This Row],[founded]]),ISNUMBER(data_to_clean[[#This Row],[yrs_on_list]]))</f>
        <v>1</v>
      </c>
    </row>
    <row r="2921" spans="1:17" x14ac:dyDescent="0.25">
      <c r="A2921">
        <v>2911</v>
      </c>
      <c r="B2921" t="s">
        <v>10685</v>
      </c>
      <c r="C2921" t="s">
        <v>45</v>
      </c>
      <c r="D2921" t="str">
        <f>VLOOKUP(data_to_clean[[#This Row],[state]],abbreviation_table[],2,FALSE)</f>
        <v>Pennsylvania</v>
      </c>
      <c r="E2921" t="s">
        <v>4338</v>
      </c>
      <c r="F2921" t="str">
        <f>TRIM(LEFT(data_to_clean[[#This Row],[revenue]],FIND(" ",data_to_clean[[#This Row],[revenue]])))</f>
        <v>43.8</v>
      </c>
      <c r="G2921" t="str">
        <f>RIGHT(data_to_clean[[#This Row],[revenue]],LEN(data_to_clean[[#This Row],[revenue]])-FIND(" ",data_to_clean[[#This Row],[revenue]]))</f>
        <v>Million</v>
      </c>
      <c r="H2921" s="7">
        <f>VALUE(IF(data_to_clean[[#This Row],[multiplicity]]="Million",_xlfn.CONCAT(SUBSTITUTE(data_to_clean[[#This Row],[number]],".",""),"00000"),_xlfn.CONCAT(SUBSTITUTE(data_to_clean[[#This Row],[number]],".",""),"00000000")))</f>
        <v>43800000</v>
      </c>
      <c r="I2921" t="s">
        <v>10687</v>
      </c>
      <c r="J2921">
        <f>ROUND(VALUE(SUBSTITUTE(data_to_clean[[#This Row],[growth_%]],".",",")),0)</f>
        <v>129</v>
      </c>
      <c r="K2921" t="s">
        <v>289</v>
      </c>
      <c r="L2921">
        <v>350</v>
      </c>
      <c r="M2921">
        <v>120</v>
      </c>
      <c r="N2921">
        <v>2003</v>
      </c>
      <c r="O2921">
        <v>5</v>
      </c>
      <c r="P2921" t="s">
        <v>1149</v>
      </c>
      <c r="Q2921" t="b">
        <f>AND(ISNUMBER(data_to_clean[[#This Row],[revenue_formatted]]),ISNUMBER(data_to_clean[[#This Row],[growth_formatted_%]]),ISNUMBER(data_to_clean[[#This Row],[workers]]),ISNUMBER(data_to_clean[[#This Row],[previous_workers]]),ISNUMBER(data_to_clean[[#This Row],[founded]]),ISNUMBER(data_to_clean[[#This Row],[yrs_on_list]]))</f>
        <v>1</v>
      </c>
    </row>
    <row r="2922" spans="1:17" x14ac:dyDescent="0.25">
      <c r="A2922">
        <v>2912</v>
      </c>
      <c r="B2922" t="s">
        <v>10688</v>
      </c>
      <c r="C2922" t="s">
        <v>503</v>
      </c>
      <c r="D2922" t="str">
        <f>VLOOKUP(data_to_clean[[#This Row],[state]],abbreviation_table[],2,FALSE)</f>
        <v>Illinois</v>
      </c>
      <c r="E2922" t="s">
        <v>892</v>
      </c>
      <c r="F2922" t="str">
        <f>TRIM(LEFT(data_to_clean[[#This Row],[revenue]],FIND(" ",data_to_clean[[#This Row],[revenue]])))</f>
        <v>9.9</v>
      </c>
      <c r="G2922" t="str">
        <f>RIGHT(data_to_clean[[#This Row],[revenue]],LEN(data_to_clean[[#This Row],[revenue]])-FIND(" ",data_to_clean[[#This Row],[revenue]]))</f>
        <v>Million</v>
      </c>
      <c r="H2922" s="7">
        <f>VALUE(IF(data_to_clean[[#This Row],[multiplicity]]="Million",_xlfn.CONCAT(SUBSTITUTE(data_to_clean[[#This Row],[number]],".",""),"00000"),_xlfn.CONCAT(SUBSTITUTE(data_to_clean[[#This Row],[number]],".",""),"00000000")))</f>
        <v>9900000</v>
      </c>
      <c r="I2922" t="s">
        <v>10690</v>
      </c>
      <c r="J2922">
        <f>ROUND(VALUE(SUBSTITUTE(data_to_clean[[#This Row],[growth_%]],".",",")),0)</f>
        <v>129</v>
      </c>
      <c r="K2922" t="s">
        <v>187</v>
      </c>
      <c r="L2922">
        <v>547</v>
      </c>
      <c r="M2922">
        <v>323</v>
      </c>
      <c r="N2922">
        <v>2001</v>
      </c>
      <c r="O2922">
        <v>1</v>
      </c>
      <c r="P2922" t="s">
        <v>10691</v>
      </c>
      <c r="Q2922" t="b">
        <f>AND(ISNUMBER(data_to_clean[[#This Row],[revenue_formatted]]),ISNUMBER(data_to_clean[[#This Row],[growth_formatted_%]]),ISNUMBER(data_to_clean[[#This Row],[workers]]),ISNUMBER(data_to_clean[[#This Row],[previous_workers]]),ISNUMBER(data_to_clean[[#This Row],[founded]]),ISNUMBER(data_to_clean[[#This Row],[yrs_on_list]]))</f>
        <v>1</v>
      </c>
    </row>
    <row r="2923" spans="1:17" x14ac:dyDescent="0.25">
      <c r="A2923">
        <v>2913</v>
      </c>
      <c r="B2923" t="s">
        <v>10692</v>
      </c>
      <c r="C2923" t="s">
        <v>30</v>
      </c>
      <c r="D2923" t="str">
        <f>VLOOKUP(data_to_clean[[#This Row],[state]],abbreviation_table[],2,FALSE)</f>
        <v>Texas</v>
      </c>
      <c r="E2923" t="s">
        <v>871</v>
      </c>
      <c r="F2923" t="str">
        <f>TRIM(LEFT(data_to_clean[[#This Row],[revenue]],FIND(" ",data_to_clean[[#This Row],[revenue]])))</f>
        <v>2.6</v>
      </c>
      <c r="G2923" t="str">
        <f>RIGHT(data_to_clean[[#This Row],[revenue]],LEN(data_to_clean[[#This Row],[revenue]])-FIND(" ",data_to_clean[[#This Row],[revenue]]))</f>
        <v>Million</v>
      </c>
      <c r="H2923" s="7">
        <f>VALUE(IF(data_to_clean[[#This Row],[multiplicity]]="Million",_xlfn.CONCAT(SUBSTITUTE(data_to_clean[[#This Row],[number]],".",""),"00000"),_xlfn.CONCAT(SUBSTITUTE(data_to_clean[[#This Row],[number]],".",""),"00000000")))</f>
        <v>2600000</v>
      </c>
      <c r="I2923" t="s">
        <v>10694</v>
      </c>
      <c r="J2923">
        <f>ROUND(VALUE(SUBSTITUTE(data_to_clean[[#This Row],[growth_%]],".",",")),0)</f>
        <v>129</v>
      </c>
      <c r="K2923" t="s">
        <v>18</v>
      </c>
      <c r="L2923">
        <v>13</v>
      </c>
      <c r="M2923">
        <v>12</v>
      </c>
      <c r="N2923">
        <v>2006</v>
      </c>
      <c r="O2923">
        <v>2</v>
      </c>
      <c r="P2923" t="s">
        <v>258</v>
      </c>
      <c r="Q2923" t="b">
        <f>AND(ISNUMBER(data_to_clean[[#This Row],[revenue_formatted]]),ISNUMBER(data_to_clean[[#This Row],[growth_formatted_%]]),ISNUMBER(data_to_clean[[#This Row],[workers]]),ISNUMBER(data_to_clean[[#This Row],[previous_workers]]),ISNUMBER(data_to_clean[[#This Row],[founded]]),ISNUMBER(data_to_clean[[#This Row],[yrs_on_list]]))</f>
        <v>1</v>
      </c>
    </row>
    <row r="2924" spans="1:17" x14ac:dyDescent="0.25">
      <c r="A2924">
        <v>2914</v>
      </c>
      <c r="B2924" t="s">
        <v>10695</v>
      </c>
      <c r="C2924" t="s">
        <v>80</v>
      </c>
      <c r="D2924" t="str">
        <f>VLOOKUP(data_to_clean[[#This Row],[state]],abbreviation_table[],2,FALSE)</f>
        <v>California</v>
      </c>
      <c r="E2924" t="s">
        <v>962</v>
      </c>
      <c r="F2924" t="str">
        <f>TRIM(LEFT(data_to_clean[[#This Row],[revenue]],FIND(" ",data_to_clean[[#This Row],[revenue]])))</f>
        <v>3.6</v>
      </c>
      <c r="G2924" t="str">
        <f>RIGHT(data_to_clean[[#This Row],[revenue]],LEN(data_to_clean[[#This Row],[revenue]])-FIND(" ",data_to_clean[[#This Row],[revenue]]))</f>
        <v>Million</v>
      </c>
      <c r="H2924" s="7">
        <f>VALUE(IF(data_to_clean[[#This Row],[multiplicity]]="Million",_xlfn.CONCAT(SUBSTITUTE(data_to_clean[[#This Row],[number]],".",""),"00000"),_xlfn.CONCAT(SUBSTITUTE(data_to_clean[[#This Row],[number]],".",""),"00000000")))</f>
        <v>3600000</v>
      </c>
      <c r="I2924" t="s">
        <v>10697</v>
      </c>
      <c r="J2924">
        <f>ROUND(VALUE(SUBSTITUTE(data_to_clean[[#This Row],[growth_%]],".",",")),0)</f>
        <v>129</v>
      </c>
      <c r="K2924" t="s">
        <v>156</v>
      </c>
      <c r="L2924">
        <v>18</v>
      </c>
      <c r="M2924">
        <v>8</v>
      </c>
      <c r="N2924">
        <v>2014</v>
      </c>
      <c r="O2924">
        <v>1</v>
      </c>
      <c r="P2924" t="s">
        <v>500</v>
      </c>
      <c r="Q2924" t="b">
        <f>AND(ISNUMBER(data_to_clean[[#This Row],[revenue_formatted]]),ISNUMBER(data_to_clean[[#This Row],[growth_formatted_%]]),ISNUMBER(data_to_clean[[#This Row],[workers]]),ISNUMBER(data_to_clean[[#This Row],[previous_workers]]),ISNUMBER(data_to_clean[[#This Row],[founded]]),ISNUMBER(data_to_clean[[#This Row],[yrs_on_list]]))</f>
        <v>1</v>
      </c>
    </row>
    <row r="2925" spans="1:17" x14ac:dyDescent="0.25">
      <c r="A2925">
        <v>2915</v>
      </c>
      <c r="B2925" t="s">
        <v>10698</v>
      </c>
      <c r="C2925" t="s">
        <v>15</v>
      </c>
      <c r="D2925" t="str">
        <f>VLOOKUP(data_to_clean[[#This Row],[state]],abbreviation_table[],2,FALSE)</f>
        <v>Arizona</v>
      </c>
      <c r="E2925" t="s">
        <v>420</v>
      </c>
      <c r="F2925" t="str">
        <f>TRIM(LEFT(data_to_clean[[#This Row],[revenue]],FIND(" ",data_to_clean[[#This Row],[revenue]])))</f>
        <v>20.9</v>
      </c>
      <c r="G2925" t="str">
        <f>RIGHT(data_to_clean[[#This Row],[revenue]],LEN(data_to_clean[[#This Row],[revenue]])-FIND(" ",data_to_clean[[#This Row],[revenue]]))</f>
        <v>Million</v>
      </c>
      <c r="H2925" s="7">
        <f>VALUE(IF(data_to_clean[[#This Row],[multiplicity]]="Million",_xlfn.CONCAT(SUBSTITUTE(data_to_clean[[#This Row],[number]],".",""),"00000"),_xlfn.CONCAT(SUBSTITUTE(data_to_clean[[#This Row],[number]],".",""),"00000000")))</f>
        <v>20900000</v>
      </c>
      <c r="I2925" t="s">
        <v>10700</v>
      </c>
      <c r="J2925">
        <f>ROUND(VALUE(SUBSTITUTE(data_to_clean[[#This Row],[growth_%]],".",",")),0)</f>
        <v>129</v>
      </c>
      <c r="K2925" t="s">
        <v>156</v>
      </c>
      <c r="L2925">
        <v>386</v>
      </c>
      <c r="M2925">
        <v>209</v>
      </c>
      <c r="N2925">
        <v>2005</v>
      </c>
      <c r="O2925">
        <v>7</v>
      </c>
      <c r="P2925" t="s">
        <v>1681</v>
      </c>
      <c r="Q2925" t="b">
        <f>AND(ISNUMBER(data_to_clean[[#This Row],[revenue_formatted]]),ISNUMBER(data_to_clean[[#This Row],[growth_formatted_%]]),ISNUMBER(data_to_clean[[#This Row],[workers]]),ISNUMBER(data_to_clean[[#This Row],[previous_workers]]),ISNUMBER(data_to_clean[[#This Row],[founded]]),ISNUMBER(data_to_clean[[#This Row],[yrs_on_list]]))</f>
        <v>1</v>
      </c>
    </row>
    <row r="2926" spans="1:17" x14ac:dyDescent="0.25">
      <c r="A2926">
        <v>2916</v>
      </c>
      <c r="B2926" t="s">
        <v>10701</v>
      </c>
      <c r="C2926" t="s">
        <v>341</v>
      </c>
      <c r="D2926" t="str">
        <f>VLOOKUP(data_to_clean[[#This Row],[state]],abbreviation_table[],2,FALSE)</f>
        <v>Massachusetts</v>
      </c>
      <c r="E2926" t="s">
        <v>334</v>
      </c>
      <c r="F2926" t="str">
        <f>TRIM(LEFT(data_to_clean[[#This Row],[revenue]],FIND(" ",data_to_clean[[#This Row],[revenue]])))</f>
        <v>5.1</v>
      </c>
      <c r="G2926" t="str">
        <f>RIGHT(data_to_clean[[#This Row],[revenue]],LEN(data_to_clean[[#This Row],[revenue]])-FIND(" ",data_to_clean[[#This Row],[revenue]]))</f>
        <v>Million</v>
      </c>
      <c r="H2926" s="7">
        <f>VALUE(IF(data_to_clean[[#This Row],[multiplicity]]="Million",_xlfn.CONCAT(SUBSTITUTE(data_to_clean[[#This Row],[number]],".",""),"00000"),_xlfn.CONCAT(SUBSTITUTE(data_to_clean[[#This Row],[number]],".",""),"00000000")))</f>
        <v>5100000</v>
      </c>
      <c r="I2926" t="s">
        <v>10703</v>
      </c>
      <c r="J2926">
        <f>ROUND(VALUE(SUBSTITUTE(data_to_clean[[#This Row],[growth_%]],".",",")),0)</f>
        <v>128</v>
      </c>
      <c r="K2926" t="s">
        <v>336</v>
      </c>
      <c r="L2926">
        <v>57</v>
      </c>
      <c r="M2926">
        <v>17</v>
      </c>
      <c r="N2926">
        <v>2008</v>
      </c>
      <c r="O2926">
        <v>1</v>
      </c>
      <c r="P2926" t="s">
        <v>4811</v>
      </c>
      <c r="Q2926" t="b">
        <f>AND(ISNUMBER(data_to_clean[[#This Row],[revenue_formatted]]),ISNUMBER(data_to_clean[[#This Row],[growth_formatted_%]]),ISNUMBER(data_to_clean[[#This Row],[workers]]),ISNUMBER(data_to_clean[[#This Row],[previous_workers]]),ISNUMBER(data_to_clean[[#This Row],[founded]]),ISNUMBER(data_to_clean[[#This Row],[yrs_on_list]]))</f>
        <v>1</v>
      </c>
    </row>
    <row r="2927" spans="1:17" x14ac:dyDescent="0.25">
      <c r="A2927">
        <v>2917</v>
      </c>
      <c r="B2927" t="s">
        <v>10704</v>
      </c>
      <c r="C2927" t="s">
        <v>341</v>
      </c>
      <c r="D2927" t="str">
        <f>VLOOKUP(data_to_clean[[#This Row],[state]],abbreviation_table[],2,FALSE)</f>
        <v>Massachusetts</v>
      </c>
      <c r="E2927" t="s">
        <v>528</v>
      </c>
      <c r="F2927" t="str">
        <f>TRIM(LEFT(data_to_clean[[#This Row],[revenue]],FIND(" ",data_to_clean[[#This Row],[revenue]])))</f>
        <v>7.4</v>
      </c>
      <c r="G2927" t="str">
        <f>RIGHT(data_to_clean[[#This Row],[revenue]],LEN(data_to_clean[[#This Row],[revenue]])-FIND(" ",data_to_clean[[#This Row],[revenue]]))</f>
        <v>Million</v>
      </c>
      <c r="H2927" s="7">
        <f>VALUE(IF(data_to_clean[[#This Row],[multiplicity]]="Million",_xlfn.CONCAT(SUBSTITUTE(data_to_clean[[#This Row],[number]],".",""),"00000"),_xlfn.CONCAT(SUBSTITUTE(data_to_clean[[#This Row],[number]],".",""),"00000000")))</f>
        <v>7400000</v>
      </c>
      <c r="I2927" t="s">
        <v>10706</v>
      </c>
      <c r="J2927">
        <f>ROUND(VALUE(SUBSTITUTE(data_to_clean[[#This Row],[growth_%]],".",",")),0)</f>
        <v>128</v>
      </c>
      <c r="K2927" t="s">
        <v>18</v>
      </c>
      <c r="L2927">
        <v>65</v>
      </c>
      <c r="M2927">
        <v>29</v>
      </c>
      <c r="N2927">
        <v>2010</v>
      </c>
      <c r="O2927">
        <v>2</v>
      </c>
      <c r="P2927" t="s">
        <v>344</v>
      </c>
      <c r="Q2927" t="b">
        <f>AND(ISNUMBER(data_to_clean[[#This Row],[revenue_formatted]]),ISNUMBER(data_to_clean[[#This Row],[growth_formatted_%]]),ISNUMBER(data_to_clean[[#This Row],[workers]]),ISNUMBER(data_to_clean[[#This Row],[previous_workers]]),ISNUMBER(data_to_clean[[#This Row],[founded]]),ISNUMBER(data_to_clean[[#This Row],[yrs_on_list]]))</f>
        <v>1</v>
      </c>
    </row>
    <row r="2928" spans="1:17" x14ac:dyDescent="0.25">
      <c r="A2928">
        <v>2918</v>
      </c>
      <c r="B2928" t="s">
        <v>10707</v>
      </c>
      <c r="C2928" t="s">
        <v>860</v>
      </c>
      <c r="D2928" t="str">
        <f>VLOOKUP(data_to_clean[[#This Row],[state]],abbreviation_table[],2,FALSE)</f>
        <v>Indiana</v>
      </c>
      <c r="E2928" t="s">
        <v>528</v>
      </c>
      <c r="F2928" t="str">
        <f>TRIM(LEFT(data_to_clean[[#This Row],[revenue]],FIND(" ",data_to_clean[[#This Row],[revenue]])))</f>
        <v>7.4</v>
      </c>
      <c r="G2928" t="str">
        <f>RIGHT(data_to_clean[[#This Row],[revenue]],LEN(data_to_clean[[#This Row],[revenue]])-FIND(" ",data_to_clean[[#This Row],[revenue]]))</f>
        <v>Million</v>
      </c>
      <c r="H2928" s="7">
        <f>VALUE(IF(data_to_clean[[#This Row],[multiplicity]]="Million",_xlfn.CONCAT(SUBSTITUTE(data_to_clean[[#This Row],[number]],".",""),"00000"),_xlfn.CONCAT(SUBSTITUTE(data_to_clean[[#This Row],[number]],".",""),"00000000")))</f>
        <v>7400000</v>
      </c>
      <c r="I2928" t="s">
        <v>10709</v>
      </c>
      <c r="J2928">
        <f>ROUND(VALUE(SUBSTITUTE(data_to_clean[[#This Row],[growth_%]],".",",")),0)</f>
        <v>128</v>
      </c>
      <c r="K2928" t="s">
        <v>297</v>
      </c>
      <c r="L2928">
        <v>54</v>
      </c>
      <c r="M2928">
        <v>33</v>
      </c>
      <c r="N2928">
        <v>2008</v>
      </c>
      <c r="O2928">
        <v>3</v>
      </c>
      <c r="P2928" t="s">
        <v>1185</v>
      </c>
      <c r="Q2928" t="b">
        <f>AND(ISNUMBER(data_to_clean[[#This Row],[revenue_formatted]]),ISNUMBER(data_to_clean[[#This Row],[growth_formatted_%]]),ISNUMBER(data_to_clean[[#This Row],[workers]]),ISNUMBER(data_to_clean[[#This Row],[previous_workers]]),ISNUMBER(data_to_clean[[#This Row],[founded]]),ISNUMBER(data_to_clean[[#This Row],[yrs_on_list]]))</f>
        <v>1</v>
      </c>
    </row>
    <row r="2929" spans="1:17" x14ac:dyDescent="0.25">
      <c r="A2929">
        <v>2919</v>
      </c>
      <c r="B2929" t="s">
        <v>10710</v>
      </c>
      <c r="C2929" t="s">
        <v>166</v>
      </c>
      <c r="D2929" t="str">
        <f>VLOOKUP(data_to_clean[[#This Row],[state]],abbreviation_table[],2,FALSE)</f>
        <v>Utah</v>
      </c>
      <c r="E2929" t="s">
        <v>10712</v>
      </c>
      <c r="F2929" t="str">
        <f>TRIM(LEFT(data_to_clean[[#This Row],[revenue]],FIND(" ",data_to_clean[[#This Row],[revenue]])))</f>
        <v>181.4</v>
      </c>
      <c r="G2929" t="str">
        <f>RIGHT(data_to_clean[[#This Row],[revenue]],LEN(data_to_clean[[#This Row],[revenue]])-FIND(" ",data_to_clean[[#This Row],[revenue]]))</f>
        <v>Million</v>
      </c>
      <c r="H2929" s="7">
        <f>VALUE(IF(data_to_clean[[#This Row],[multiplicity]]="Million",_xlfn.CONCAT(SUBSTITUTE(data_to_clean[[#This Row],[number]],".",""),"00000"),_xlfn.CONCAT(SUBSTITUTE(data_to_clean[[#This Row],[number]],".",""),"00000000")))</f>
        <v>181400000</v>
      </c>
      <c r="I2929" t="s">
        <v>10713</v>
      </c>
      <c r="J2929">
        <f>ROUND(VALUE(SUBSTITUTE(data_to_clean[[#This Row],[growth_%]],".",",")),0)</f>
        <v>128</v>
      </c>
      <c r="K2929" t="s">
        <v>33</v>
      </c>
      <c r="L2929">
        <v>4500</v>
      </c>
      <c r="M2929">
        <v>1000</v>
      </c>
      <c r="N2929">
        <v>2009</v>
      </c>
      <c r="O2929">
        <v>8</v>
      </c>
      <c r="P2929" t="s">
        <v>1697</v>
      </c>
      <c r="Q2929" t="b">
        <f>AND(ISNUMBER(data_to_clean[[#This Row],[revenue_formatted]]),ISNUMBER(data_to_clean[[#This Row],[growth_formatted_%]]),ISNUMBER(data_to_clean[[#This Row],[workers]]),ISNUMBER(data_to_clean[[#This Row],[previous_workers]]),ISNUMBER(data_to_clean[[#This Row],[founded]]),ISNUMBER(data_to_clean[[#This Row],[yrs_on_list]]))</f>
        <v>1</v>
      </c>
    </row>
    <row r="2930" spans="1:17" x14ac:dyDescent="0.25">
      <c r="A2930">
        <v>2920</v>
      </c>
      <c r="B2930" t="s">
        <v>10714</v>
      </c>
      <c r="C2930" t="s">
        <v>105</v>
      </c>
      <c r="D2930" t="str">
        <f>VLOOKUP(data_to_clean[[#This Row],[state]],abbreviation_table[],2,FALSE)</f>
        <v>New York</v>
      </c>
      <c r="E2930" t="s">
        <v>3470</v>
      </c>
      <c r="F2930" t="str">
        <f>TRIM(LEFT(data_to_clean[[#This Row],[revenue]],FIND(" ",data_to_clean[[#This Row],[revenue]])))</f>
        <v>20</v>
      </c>
      <c r="G2930" t="str">
        <f>RIGHT(data_to_clean[[#This Row],[revenue]],LEN(data_to_clean[[#This Row],[revenue]])-FIND(" ",data_to_clean[[#This Row],[revenue]]))</f>
        <v>Million</v>
      </c>
      <c r="H2930" s="7">
        <f>VALUE(IF(data_to_clean[[#This Row],[multiplicity]]="Million",_xlfn.CONCAT(SUBSTITUTE(data_to_clean[[#This Row],[number]],".",""),"00000"),_xlfn.CONCAT(SUBSTITUTE(data_to_clean[[#This Row],[number]],".",""),"00000000")))</f>
        <v>2000000</v>
      </c>
      <c r="I2930" t="s">
        <v>10716</v>
      </c>
      <c r="J2930">
        <f>ROUND(VALUE(SUBSTITUTE(data_to_clean[[#This Row],[growth_%]],".",",")),0)</f>
        <v>128</v>
      </c>
      <c r="K2930" t="s">
        <v>233</v>
      </c>
      <c r="L2930">
        <v>18</v>
      </c>
      <c r="M2930">
        <v>10</v>
      </c>
      <c r="N2930">
        <v>2013</v>
      </c>
      <c r="O2930">
        <v>2</v>
      </c>
      <c r="P2930" t="s">
        <v>10717</v>
      </c>
      <c r="Q2930" t="b">
        <f>AND(ISNUMBER(data_to_clean[[#This Row],[revenue_formatted]]),ISNUMBER(data_to_clean[[#This Row],[growth_formatted_%]]),ISNUMBER(data_to_clean[[#This Row],[workers]]),ISNUMBER(data_to_clean[[#This Row],[previous_workers]]),ISNUMBER(data_to_clean[[#This Row],[founded]]),ISNUMBER(data_to_clean[[#This Row],[yrs_on_list]]))</f>
        <v>1</v>
      </c>
    </row>
    <row r="2931" spans="1:17" x14ac:dyDescent="0.25">
      <c r="A2931">
        <v>2921</v>
      </c>
      <c r="B2931" t="s">
        <v>10718</v>
      </c>
      <c r="C2931" t="s">
        <v>52</v>
      </c>
      <c r="D2931" t="str">
        <f>VLOOKUP(data_to_clean[[#This Row],[state]],abbreviation_table[],2,FALSE)</f>
        <v>Florida</v>
      </c>
      <c r="E2931" t="s">
        <v>408</v>
      </c>
      <c r="F2931" t="str">
        <f>TRIM(LEFT(data_to_clean[[#This Row],[revenue]],FIND(" ",data_to_clean[[#This Row],[revenue]])))</f>
        <v>14.3</v>
      </c>
      <c r="G2931" t="str">
        <f>RIGHT(data_to_clean[[#This Row],[revenue]],LEN(data_to_clean[[#This Row],[revenue]])-FIND(" ",data_to_clean[[#This Row],[revenue]]))</f>
        <v>Million</v>
      </c>
      <c r="H2931" s="7">
        <f>VALUE(IF(data_to_clean[[#This Row],[multiplicity]]="Million",_xlfn.CONCAT(SUBSTITUTE(data_to_clean[[#This Row],[number]],".",""),"00000"),_xlfn.CONCAT(SUBSTITUTE(data_to_clean[[#This Row],[number]],".",""),"00000000")))</f>
        <v>14300000</v>
      </c>
      <c r="I2931" t="s">
        <v>10720</v>
      </c>
      <c r="J2931">
        <f>ROUND(VALUE(SUBSTITUTE(data_to_clean[[#This Row],[growth_%]],".",",")),0)</f>
        <v>128</v>
      </c>
      <c r="K2931" t="s">
        <v>336</v>
      </c>
      <c r="L2931">
        <v>35</v>
      </c>
      <c r="M2931">
        <v>25</v>
      </c>
      <c r="N2931">
        <v>1988</v>
      </c>
      <c r="O2931">
        <v>3</v>
      </c>
      <c r="P2931" t="s">
        <v>787</v>
      </c>
      <c r="Q2931" t="b">
        <f>AND(ISNUMBER(data_to_clean[[#This Row],[revenue_formatted]]),ISNUMBER(data_to_clean[[#This Row],[growth_formatted_%]]),ISNUMBER(data_to_clean[[#This Row],[workers]]),ISNUMBER(data_to_clean[[#This Row],[previous_workers]]),ISNUMBER(data_to_clean[[#This Row],[founded]]),ISNUMBER(data_to_clean[[#This Row],[yrs_on_list]]))</f>
        <v>1</v>
      </c>
    </row>
    <row r="2932" spans="1:17" x14ac:dyDescent="0.25">
      <c r="A2932">
        <v>2922</v>
      </c>
      <c r="B2932" t="s">
        <v>10721</v>
      </c>
      <c r="C2932" t="s">
        <v>66</v>
      </c>
      <c r="D2932" t="str">
        <f>VLOOKUP(data_to_clean[[#This Row],[state]],abbreviation_table[],2,FALSE)</f>
        <v>Virginia</v>
      </c>
      <c r="E2932" t="s">
        <v>5609</v>
      </c>
      <c r="F2932" t="str">
        <f>TRIM(LEFT(data_to_clean[[#This Row],[revenue]],FIND(" ",data_to_clean[[#This Row],[revenue]])))</f>
        <v>19.8</v>
      </c>
      <c r="G2932" t="str">
        <f>RIGHT(data_to_clean[[#This Row],[revenue]],LEN(data_to_clean[[#This Row],[revenue]])-FIND(" ",data_to_clean[[#This Row],[revenue]]))</f>
        <v>Million</v>
      </c>
      <c r="H2932" s="7">
        <f>VALUE(IF(data_to_clean[[#This Row],[multiplicity]]="Million",_xlfn.CONCAT(SUBSTITUTE(data_to_clean[[#This Row],[number]],".",""),"00000"),_xlfn.CONCAT(SUBSTITUTE(data_to_clean[[#This Row],[number]],".",""),"00000000")))</f>
        <v>19800000</v>
      </c>
      <c r="I2932" t="s">
        <v>10723</v>
      </c>
      <c r="J2932">
        <f>ROUND(VALUE(SUBSTITUTE(data_to_clean[[#This Row],[growth_%]],".",",")),0)</f>
        <v>128</v>
      </c>
      <c r="K2932" t="s">
        <v>156</v>
      </c>
      <c r="L2932">
        <v>150</v>
      </c>
      <c r="M2932">
        <v>70</v>
      </c>
      <c r="N2932">
        <v>2010</v>
      </c>
      <c r="O2932">
        <v>6</v>
      </c>
      <c r="P2932" t="s">
        <v>396</v>
      </c>
      <c r="Q2932" t="b">
        <f>AND(ISNUMBER(data_to_clean[[#This Row],[revenue_formatted]]),ISNUMBER(data_to_clean[[#This Row],[growth_formatted_%]]),ISNUMBER(data_to_clean[[#This Row],[workers]]),ISNUMBER(data_to_clean[[#This Row],[previous_workers]]),ISNUMBER(data_to_clean[[#This Row],[founded]]),ISNUMBER(data_to_clean[[#This Row],[yrs_on_list]]))</f>
        <v>1</v>
      </c>
    </row>
    <row r="2933" spans="1:17" x14ac:dyDescent="0.25">
      <c r="A2933">
        <v>2923</v>
      </c>
      <c r="B2933" t="s">
        <v>10724</v>
      </c>
      <c r="C2933" t="s">
        <v>66</v>
      </c>
      <c r="D2933" t="str">
        <f>VLOOKUP(data_to_clean[[#This Row],[state]],abbreviation_table[],2,FALSE)</f>
        <v>Virginia</v>
      </c>
      <c r="E2933" t="s">
        <v>10726</v>
      </c>
      <c r="F2933" t="str">
        <f>TRIM(LEFT(data_to_clean[[#This Row],[revenue]],FIND(" ",data_to_clean[[#This Row],[revenue]])))</f>
        <v>47.9</v>
      </c>
      <c r="G2933" t="str">
        <f>RIGHT(data_to_clean[[#This Row],[revenue]],LEN(data_to_clean[[#This Row],[revenue]])-FIND(" ",data_to_clean[[#This Row],[revenue]]))</f>
        <v>Million</v>
      </c>
      <c r="H2933" s="7">
        <f>VALUE(IF(data_to_clean[[#This Row],[multiplicity]]="Million",_xlfn.CONCAT(SUBSTITUTE(data_to_clean[[#This Row],[number]],".",""),"00000"),_xlfn.CONCAT(SUBSTITUTE(data_to_clean[[#This Row],[number]],".",""),"00000000")))</f>
        <v>47900000</v>
      </c>
      <c r="I2933" t="s">
        <v>10727</v>
      </c>
      <c r="J2933">
        <f>ROUND(VALUE(SUBSTITUTE(data_to_clean[[#This Row],[growth_%]],".",",")),0)</f>
        <v>128</v>
      </c>
      <c r="K2933" t="s">
        <v>181</v>
      </c>
      <c r="L2933">
        <v>215</v>
      </c>
      <c r="M2933">
        <v>85</v>
      </c>
      <c r="N2933">
        <v>2002</v>
      </c>
      <c r="O2933">
        <v>7</v>
      </c>
      <c r="P2933" t="s">
        <v>396</v>
      </c>
      <c r="Q2933" t="b">
        <f>AND(ISNUMBER(data_to_clean[[#This Row],[revenue_formatted]]),ISNUMBER(data_to_clean[[#This Row],[growth_formatted_%]]),ISNUMBER(data_to_clean[[#This Row],[workers]]),ISNUMBER(data_to_clean[[#This Row],[previous_workers]]),ISNUMBER(data_to_clean[[#This Row],[founded]]),ISNUMBER(data_to_clean[[#This Row],[yrs_on_list]]))</f>
        <v>1</v>
      </c>
    </row>
    <row r="2934" spans="1:17" x14ac:dyDescent="0.25">
      <c r="A2934">
        <v>2924</v>
      </c>
      <c r="B2934" t="s">
        <v>10728</v>
      </c>
      <c r="C2934" t="s">
        <v>294</v>
      </c>
      <c r="D2934" t="str">
        <f>VLOOKUP(data_to_clean[[#This Row],[state]],abbreviation_table[],2,FALSE)</f>
        <v>Minnesota</v>
      </c>
      <c r="E2934" t="s">
        <v>911</v>
      </c>
      <c r="F2934" t="str">
        <f>TRIM(LEFT(data_to_clean[[#This Row],[revenue]],FIND(" ",data_to_clean[[#This Row],[revenue]])))</f>
        <v>2.7</v>
      </c>
      <c r="G2934" t="str">
        <f>RIGHT(data_to_clean[[#This Row],[revenue]],LEN(data_to_clean[[#This Row],[revenue]])-FIND(" ",data_to_clean[[#This Row],[revenue]]))</f>
        <v>Million</v>
      </c>
      <c r="H2934" s="7">
        <f>VALUE(IF(data_to_clean[[#This Row],[multiplicity]]="Million",_xlfn.CONCAT(SUBSTITUTE(data_to_clean[[#This Row],[number]],".",""),"00000"),_xlfn.CONCAT(SUBSTITUTE(data_to_clean[[#This Row],[number]],".",""),"00000000")))</f>
        <v>2700000</v>
      </c>
      <c r="I2934" t="s">
        <v>10730</v>
      </c>
      <c r="J2934">
        <f>ROUND(VALUE(SUBSTITUTE(data_to_clean[[#This Row],[growth_%]],".",",")),0)</f>
        <v>128</v>
      </c>
      <c r="K2934" t="s">
        <v>48</v>
      </c>
      <c r="L2934">
        <v>17</v>
      </c>
      <c r="M2934">
        <v>5</v>
      </c>
      <c r="N2934">
        <v>2013</v>
      </c>
      <c r="O2934">
        <v>1</v>
      </c>
      <c r="P2934" t="s">
        <v>10731</v>
      </c>
      <c r="Q2934" t="b">
        <f>AND(ISNUMBER(data_to_clean[[#This Row],[revenue_formatted]]),ISNUMBER(data_to_clean[[#This Row],[growth_formatted_%]]),ISNUMBER(data_to_clean[[#This Row],[workers]]),ISNUMBER(data_to_clean[[#This Row],[previous_workers]]),ISNUMBER(data_to_clean[[#This Row],[founded]]),ISNUMBER(data_to_clean[[#This Row],[yrs_on_list]]))</f>
        <v>1</v>
      </c>
    </row>
    <row r="2935" spans="1:17" x14ac:dyDescent="0.25">
      <c r="A2935">
        <v>2925</v>
      </c>
      <c r="B2935" t="s">
        <v>10732</v>
      </c>
      <c r="C2935" t="s">
        <v>74</v>
      </c>
      <c r="D2935" t="str">
        <f>VLOOKUP(data_to_clean[[#This Row],[state]],abbreviation_table[],2,FALSE)</f>
        <v>Ohio</v>
      </c>
      <c r="E2935" t="s">
        <v>135</v>
      </c>
      <c r="F2935" t="str">
        <f>TRIM(LEFT(data_to_clean[[#This Row],[revenue]],FIND(" ",data_to_clean[[#This Row],[revenue]])))</f>
        <v>9.6</v>
      </c>
      <c r="G2935" t="str">
        <f>RIGHT(data_to_clean[[#This Row],[revenue]],LEN(data_to_clean[[#This Row],[revenue]])-FIND(" ",data_to_clean[[#This Row],[revenue]]))</f>
        <v>Million</v>
      </c>
      <c r="H2935" s="7">
        <f>VALUE(IF(data_to_clean[[#This Row],[multiplicity]]="Million",_xlfn.CONCAT(SUBSTITUTE(data_to_clean[[#This Row],[number]],".",""),"00000"),_xlfn.CONCAT(SUBSTITUTE(data_to_clean[[#This Row],[number]],".",""),"00000000")))</f>
        <v>9600000</v>
      </c>
      <c r="I2935" t="s">
        <v>10734</v>
      </c>
      <c r="J2935">
        <f>ROUND(VALUE(SUBSTITUTE(data_to_clean[[#This Row],[growth_%]],".",",")),0)</f>
        <v>128</v>
      </c>
      <c r="K2935" t="s">
        <v>18</v>
      </c>
      <c r="L2935">
        <v>54</v>
      </c>
      <c r="M2935">
        <v>32</v>
      </c>
      <c r="N2935">
        <v>2002</v>
      </c>
      <c r="O2935">
        <v>2</v>
      </c>
      <c r="P2935" t="s">
        <v>77</v>
      </c>
      <c r="Q2935" t="b">
        <f>AND(ISNUMBER(data_to_clean[[#This Row],[revenue_formatted]]),ISNUMBER(data_to_clean[[#This Row],[growth_formatted_%]]),ISNUMBER(data_to_clean[[#This Row],[workers]]),ISNUMBER(data_to_clean[[#This Row],[previous_workers]]),ISNUMBER(data_to_clean[[#This Row],[founded]]),ISNUMBER(data_to_clean[[#This Row],[yrs_on_list]]))</f>
        <v>1</v>
      </c>
    </row>
    <row r="2936" spans="1:17" x14ac:dyDescent="0.25">
      <c r="A2936">
        <v>2926</v>
      </c>
      <c r="B2936" t="s">
        <v>10735</v>
      </c>
      <c r="C2936" t="s">
        <v>1262</v>
      </c>
      <c r="D2936" t="str">
        <f>VLOOKUP(data_to_clean[[#This Row],[state]],abbreviation_table[],2,FALSE)</f>
        <v>South Carolina</v>
      </c>
      <c r="E2936" t="s">
        <v>10737</v>
      </c>
      <c r="F2936" t="str">
        <f>TRIM(LEFT(data_to_clean[[#This Row],[revenue]],FIND(" ",data_to_clean[[#This Row],[revenue]])))</f>
        <v>68.6</v>
      </c>
      <c r="G2936" t="str">
        <f>RIGHT(data_to_clean[[#This Row],[revenue]],LEN(data_to_clean[[#This Row],[revenue]])-FIND(" ",data_to_clean[[#This Row],[revenue]]))</f>
        <v>Million</v>
      </c>
      <c r="H2936" s="7">
        <f>VALUE(IF(data_to_clean[[#This Row],[multiplicity]]="Million",_xlfn.CONCAT(SUBSTITUTE(data_to_clean[[#This Row],[number]],".",""),"00000"),_xlfn.CONCAT(SUBSTITUTE(data_to_clean[[#This Row],[number]],".",""),"00000000")))</f>
        <v>68600000</v>
      </c>
      <c r="I2936" t="s">
        <v>10738</v>
      </c>
      <c r="J2936">
        <f>ROUND(VALUE(SUBSTITUTE(data_to_clean[[#This Row],[growth_%]],".",",")),0)</f>
        <v>128</v>
      </c>
      <c r="K2936" t="s">
        <v>48</v>
      </c>
      <c r="L2936">
        <v>295</v>
      </c>
      <c r="M2936">
        <v>51</v>
      </c>
      <c r="N2936">
        <v>2000</v>
      </c>
      <c r="O2936">
        <v>4</v>
      </c>
      <c r="P2936" t="s">
        <v>596</v>
      </c>
      <c r="Q2936" t="b">
        <f>AND(ISNUMBER(data_to_clean[[#This Row],[revenue_formatted]]),ISNUMBER(data_to_clean[[#This Row],[growth_formatted_%]]),ISNUMBER(data_to_clean[[#This Row],[workers]]),ISNUMBER(data_to_clean[[#This Row],[previous_workers]]),ISNUMBER(data_to_clean[[#This Row],[founded]]),ISNUMBER(data_to_clean[[#This Row],[yrs_on_list]]))</f>
        <v>1</v>
      </c>
    </row>
    <row r="2937" spans="1:17" x14ac:dyDescent="0.25">
      <c r="A2937">
        <v>2927</v>
      </c>
      <c r="B2937" t="s">
        <v>10739</v>
      </c>
      <c r="C2937" t="s">
        <v>333</v>
      </c>
      <c r="D2937" t="str">
        <f>VLOOKUP(data_to_clean[[#This Row],[state]],abbreviation_table[],2,FALSE)</f>
        <v>Alabama</v>
      </c>
      <c r="E2937" t="s">
        <v>306</v>
      </c>
      <c r="F2937" t="str">
        <f>TRIM(LEFT(data_to_clean[[#This Row],[revenue]],FIND(" ",data_to_clean[[#This Row],[revenue]])))</f>
        <v>48.5</v>
      </c>
      <c r="G2937" t="str">
        <f>RIGHT(data_to_clean[[#This Row],[revenue]],LEN(data_to_clean[[#This Row],[revenue]])-FIND(" ",data_to_clean[[#This Row],[revenue]]))</f>
        <v>Million</v>
      </c>
      <c r="H2937" s="7">
        <f>VALUE(IF(data_to_clean[[#This Row],[multiplicity]]="Million",_xlfn.CONCAT(SUBSTITUTE(data_to_clean[[#This Row],[number]],".",""),"00000"),_xlfn.CONCAT(SUBSTITUTE(data_to_clean[[#This Row],[number]],".",""),"00000000")))</f>
        <v>48500000</v>
      </c>
      <c r="I2937" t="s">
        <v>10741</v>
      </c>
      <c r="J2937">
        <f>ROUND(VALUE(SUBSTITUTE(data_to_clean[[#This Row],[growth_%]],".",",")),0)</f>
        <v>128</v>
      </c>
      <c r="K2937" t="s">
        <v>181</v>
      </c>
      <c r="L2937">
        <v>285</v>
      </c>
      <c r="M2937">
        <v>124</v>
      </c>
      <c r="N2937">
        <v>2005</v>
      </c>
      <c r="O2937">
        <v>10</v>
      </c>
      <c r="P2937" t="s">
        <v>2594</v>
      </c>
      <c r="Q2937" t="b">
        <f>AND(ISNUMBER(data_to_clean[[#This Row],[revenue_formatted]]),ISNUMBER(data_to_clean[[#This Row],[growth_formatted_%]]),ISNUMBER(data_to_clean[[#This Row],[workers]]),ISNUMBER(data_to_clean[[#This Row],[previous_workers]]),ISNUMBER(data_to_clean[[#This Row],[founded]]),ISNUMBER(data_to_clean[[#This Row],[yrs_on_list]]))</f>
        <v>1</v>
      </c>
    </row>
    <row r="2938" spans="1:17" x14ac:dyDescent="0.25">
      <c r="A2938">
        <v>2928</v>
      </c>
      <c r="B2938" t="s">
        <v>10742</v>
      </c>
      <c r="C2938" t="s">
        <v>119</v>
      </c>
      <c r="D2938" t="str">
        <f>VLOOKUP(data_to_clean[[#This Row],[state]],abbreviation_table[],2,FALSE)</f>
        <v>Georgia</v>
      </c>
      <c r="E2938" t="s">
        <v>1499</v>
      </c>
      <c r="F2938" t="str">
        <f>TRIM(LEFT(data_to_clean[[#This Row],[revenue]],FIND(" ",data_to_clean[[#This Row],[revenue]])))</f>
        <v>9.7</v>
      </c>
      <c r="G2938" t="str">
        <f>RIGHT(data_to_clean[[#This Row],[revenue]],LEN(data_to_clean[[#This Row],[revenue]])-FIND(" ",data_to_clean[[#This Row],[revenue]]))</f>
        <v>Million</v>
      </c>
      <c r="H2938" s="7">
        <f>VALUE(IF(data_to_clean[[#This Row],[multiplicity]]="Million",_xlfn.CONCAT(SUBSTITUTE(data_to_clean[[#This Row],[number]],".",""),"00000"),_xlfn.CONCAT(SUBSTITUTE(data_to_clean[[#This Row],[number]],".",""),"00000000")))</f>
        <v>9700000</v>
      </c>
      <c r="I2938" t="s">
        <v>10744</v>
      </c>
      <c r="J2938">
        <f>ROUND(VALUE(SUBSTITUTE(data_to_clean[[#This Row],[growth_%]],".",",")),0)</f>
        <v>128</v>
      </c>
      <c r="K2938" t="s">
        <v>257</v>
      </c>
      <c r="L2938">
        <v>79</v>
      </c>
      <c r="M2938">
        <v>34</v>
      </c>
      <c r="N2938">
        <v>2011</v>
      </c>
      <c r="O2938">
        <v>2</v>
      </c>
      <c r="P2938" t="s">
        <v>122</v>
      </c>
      <c r="Q2938" t="b">
        <f>AND(ISNUMBER(data_to_clean[[#This Row],[revenue_formatted]]),ISNUMBER(data_to_clean[[#This Row],[growth_formatted_%]]),ISNUMBER(data_to_clean[[#This Row],[workers]]),ISNUMBER(data_to_clean[[#This Row],[previous_workers]]),ISNUMBER(data_to_clean[[#This Row],[founded]]),ISNUMBER(data_to_clean[[#This Row],[yrs_on_list]]))</f>
        <v>1</v>
      </c>
    </row>
    <row r="2939" spans="1:17" x14ac:dyDescent="0.25">
      <c r="A2939">
        <v>2929</v>
      </c>
      <c r="B2939" t="s">
        <v>10745</v>
      </c>
      <c r="C2939" t="s">
        <v>30</v>
      </c>
      <c r="D2939" t="str">
        <f>VLOOKUP(data_to_clean[[#This Row],[state]],abbreviation_table[],2,FALSE)</f>
        <v>Texas</v>
      </c>
      <c r="E2939" t="s">
        <v>1106</v>
      </c>
      <c r="F2939" t="str">
        <f>TRIM(LEFT(data_to_clean[[#This Row],[revenue]],FIND(" ",data_to_clean[[#This Row],[revenue]])))</f>
        <v>2.9</v>
      </c>
      <c r="G2939" t="str">
        <f>RIGHT(data_to_clean[[#This Row],[revenue]],LEN(data_to_clean[[#This Row],[revenue]])-FIND(" ",data_to_clean[[#This Row],[revenue]]))</f>
        <v>Million</v>
      </c>
      <c r="H2939" s="7">
        <f>VALUE(IF(data_to_clean[[#This Row],[multiplicity]]="Million",_xlfn.CONCAT(SUBSTITUTE(data_to_clean[[#This Row],[number]],".",""),"00000"),_xlfn.CONCAT(SUBSTITUTE(data_to_clean[[#This Row],[number]],".",""),"00000000")))</f>
        <v>2900000</v>
      </c>
      <c r="I2939" t="s">
        <v>10747</v>
      </c>
      <c r="J2939">
        <f>ROUND(VALUE(SUBSTITUTE(data_to_clean[[#This Row],[growth_%]],".",",")),0)</f>
        <v>128</v>
      </c>
      <c r="K2939" t="s">
        <v>40</v>
      </c>
      <c r="L2939">
        <v>34</v>
      </c>
      <c r="M2939">
        <v>12</v>
      </c>
      <c r="N2939">
        <v>2006</v>
      </c>
      <c r="O2939">
        <v>2</v>
      </c>
      <c r="P2939" t="s">
        <v>34</v>
      </c>
      <c r="Q2939" t="b">
        <f>AND(ISNUMBER(data_to_clean[[#This Row],[revenue_formatted]]),ISNUMBER(data_to_clean[[#This Row],[growth_formatted_%]]),ISNUMBER(data_to_clean[[#This Row],[workers]]),ISNUMBER(data_to_clean[[#This Row],[previous_workers]]),ISNUMBER(data_to_clean[[#This Row],[founded]]),ISNUMBER(data_to_clean[[#This Row],[yrs_on_list]]))</f>
        <v>1</v>
      </c>
    </row>
    <row r="2940" spans="1:17" x14ac:dyDescent="0.25">
      <c r="A2940">
        <v>2930</v>
      </c>
      <c r="B2940" t="s">
        <v>10748</v>
      </c>
      <c r="C2940" t="s">
        <v>1262</v>
      </c>
      <c r="D2940" t="str">
        <f>VLOOKUP(data_to_clean[[#This Row],[state]],abbreviation_table[],2,FALSE)</f>
        <v>South Carolina</v>
      </c>
      <c r="E2940" t="s">
        <v>957</v>
      </c>
      <c r="F2940" t="str">
        <f>TRIM(LEFT(data_to_clean[[#This Row],[revenue]],FIND(" ",data_to_clean[[#This Row],[revenue]])))</f>
        <v>2.2</v>
      </c>
      <c r="G2940" t="str">
        <f>RIGHT(data_to_clean[[#This Row],[revenue]],LEN(data_to_clean[[#This Row],[revenue]])-FIND(" ",data_to_clean[[#This Row],[revenue]]))</f>
        <v>Million</v>
      </c>
      <c r="H2940" s="7">
        <f>VALUE(IF(data_to_clean[[#This Row],[multiplicity]]="Million",_xlfn.CONCAT(SUBSTITUTE(data_to_clean[[#This Row],[number]],".",""),"00000"),_xlfn.CONCAT(SUBSTITUTE(data_to_clean[[#This Row],[number]],".",""),"00000000")))</f>
        <v>2200000</v>
      </c>
      <c r="I2940" t="s">
        <v>10750</v>
      </c>
      <c r="J2940">
        <f>ROUND(VALUE(SUBSTITUTE(data_to_clean[[#This Row],[growth_%]],".",",")),0)</f>
        <v>128</v>
      </c>
      <c r="K2940" t="s">
        <v>33</v>
      </c>
      <c r="L2940">
        <v>90</v>
      </c>
      <c r="M2940">
        <v>60</v>
      </c>
      <c r="N2940">
        <v>2003</v>
      </c>
      <c r="O2940">
        <v>1</v>
      </c>
      <c r="P2940" t="s">
        <v>10751</v>
      </c>
      <c r="Q2940" t="b">
        <f>AND(ISNUMBER(data_to_clean[[#This Row],[revenue_formatted]]),ISNUMBER(data_to_clean[[#This Row],[growth_formatted_%]]),ISNUMBER(data_to_clean[[#This Row],[workers]]),ISNUMBER(data_to_clean[[#This Row],[previous_workers]]),ISNUMBER(data_to_clean[[#This Row],[founded]]),ISNUMBER(data_to_clean[[#This Row],[yrs_on_list]]))</f>
        <v>1</v>
      </c>
    </row>
    <row r="2941" spans="1:17" x14ac:dyDescent="0.25">
      <c r="A2941">
        <v>2931</v>
      </c>
      <c r="B2941" t="s">
        <v>10752</v>
      </c>
      <c r="C2941" t="s">
        <v>503</v>
      </c>
      <c r="D2941" t="str">
        <f>VLOOKUP(data_to_clean[[#This Row],[state]],abbreviation_table[],2,FALSE)</f>
        <v>Illinois</v>
      </c>
      <c r="E2941" t="s">
        <v>3193</v>
      </c>
      <c r="F2941" t="str">
        <f>TRIM(LEFT(data_to_clean[[#This Row],[revenue]],FIND(" ",data_to_clean[[#This Row],[revenue]])))</f>
        <v>25.4</v>
      </c>
      <c r="G2941" t="str">
        <f>RIGHT(data_to_clean[[#This Row],[revenue]],LEN(data_to_clean[[#This Row],[revenue]])-FIND(" ",data_to_clean[[#This Row],[revenue]]))</f>
        <v>Million</v>
      </c>
      <c r="H2941" s="7">
        <f>VALUE(IF(data_to_clean[[#This Row],[multiplicity]]="Million",_xlfn.CONCAT(SUBSTITUTE(data_to_clean[[#This Row],[number]],".",""),"00000"),_xlfn.CONCAT(SUBSTITUTE(data_to_clean[[#This Row],[number]],".",""),"00000000")))</f>
        <v>25400000</v>
      </c>
      <c r="I2941" t="s">
        <v>10754</v>
      </c>
      <c r="J2941">
        <f>ROUND(VALUE(SUBSTITUTE(data_to_clean[[#This Row],[growth_%]],".",",")),0)</f>
        <v>128</v>
      </c>
      <c r="K2941" t="s">
        <v>156</v>
      </c>
      <c r="L2941">
        <v>161</v>
      </c>
      <c r="M2941">
        <v>116</v>
      </c>
      <c r="N2941">
        <v>2006</v>
      </c>
      <c r="O2941">
        <v>2</v>
      </c>
      <c r="P2941" t="s">
        <v>506</v>
      </c>
      <c r="Q2941" t="b">
        <f>AND(ISNUMBER(data_to_clean[[#This Row],[revenue_formatted]]),ISNUMBER(data_to_clean[[#This Row],[growth_formatted_%]]),ISNUMBER(data_to_clean[[#This Row],[workers]]),ISNUMBER(data_to_clean[[#This Row],[previous_workers]]),ISNUMBER(data_to_clean[[#This Row],[founded]]),ISNUMBER(data_to_clean[[#This Row],[yrs_on_list]]))</f>
        <v>1</v>
      </c>
    </row>
    <row r="2942" spans="1:17" x14ac:dyDescent="0.25">
      <c r="A2942">
        <v>2932</v>
      </c>
      <c r="B2942" t="s">
        <v>10755</v>
      </c>
      <c r="C2942" t="s">
        <v>503</v>
      </c>
      <c r="D2942" t="str">
        <f>VLOOKUP(data_to_clean[[#This Row],[state]],abbreviation_table[],2,FALSE)</f>
        <v>Illinois</v>
      </c>
      <c r="E2942" t="s">
        <v>1798</v>
      </c>
      <c r="F2942" t="str">
        <f>TRIM(LEFT(data_to_clean[[#This Row],[revenue]],FIND(" ",data_to_clean[[#This Row],[revenue]])))</f>
        <v>5.6</v>
      </c>
      <c r="G2942" t="str">
        <f>RIGHT(data_to_clean[[#This Row],[revenue]],LEN(data_to_clean[[#This Row],[revenue]])-FIND(" ",data_to_clean[[#This Row],[revenue]]))</f>
        <v>Million</v>
      </c>
      <c r="H2942" s="7">
        <f>VALUE(IF(data_to_clean[[#This Row],[multiplicity]]="Million",_xlfn.CONCAT(SUBSTITUTE(data_to_clean[[#This Row],[number]],".",""),"00000"),_xlfn.CONCAT(SUBSTITUTE(data_to_clean[[#This Row],[number]],".",""),"00000000")))</f>
        <v>5600000</v>
      </c>
      <c r="I2942" t="s">
        <v>10757</v>
      </c>
      <c r="J2942">
        <f>ROUND(VALUE(SUBSTITUTE(data_to_clean[[#This Row],[growth_%]],".",",")),0)</f>
        <v>128</v>
      </c>
      <c r="K2942" t="s">
        <v>18</v>
      </c>
      <c r="L2942">
        <v>47</v>
      </c>
      <c r="M2942">
        <v>10</v>
      </c>
      <c r="N2942">
        <v>2012</v>
      </c>
      <c r="O2942">
        <v>2</v>
      </c>
      <c r="P2942" t="s">
        <v>10758</v>
      </c>
      <c r="Q2942" t="b">
        <f>AND(ISNUMBER(data_to_clean[[#This Row],[revenue_formatted]]),ISNUMBER(data_to_clean[[#This Row],[growth_formatted_%]]),ISNUMBER(data_to_clean[[#This Row],[workers]]),ISNUMBER(data_to_clean[[#This Row],[previous_workers]]),ISNUMBER(data_to_clean[[#This Row],[founded]]),ISNUMBER(data_to_clean[[#This Row],[yrs_on_list]]))</f>
        <v>1</v>
      </c>
    </row>
    <row r="2943" spans="1:17" x14ac:dyDescent="0.25">
      <c r="A2943">
        <v>2933</v>
      </c>
      <c r="B2943" t="s">
        <v>10759</v>
      </c>
      <c r="C2943" t="s">
        <v>66</v>
      </c>
      <c r="D2943" t="str">
        <f>VLOOKUP(data_to_clean[[#This Row],[state]],abbreviation_table[],2,FALSE)</f>
        <v>Virginia</v>
      </c>
      <c r="E2943" t="s">
        <v>1414</v>
      </c>
      <c r="F2943" t="str">
        <f>TRIM(LEFT(data_to_clean[[#This Row],[revenue]],FIND(" ",data_to_clean[[#This Row],[revenue]])))</f>
        <v>16.1</v>
      </c>
      <c r="G2943" t="str">
        <f>RIGHT(data_to_clean[[#This Row],[revenue]],LEN(data_to_clean[[#This Row],[revenue]])-FIND(" ",data_to_clean[[#This Row],[revenue]]))</f>
        <v>Million</v>
      </c>
      <c r="H2943" s="7">
        <f>VALUE(IF(data_to_clean[[#This Row],[multiplicity]]="Million",_xlfn.CONCAT(SUBSTITUTE(data_to_clean[[#This Row],[number]],".",""),"00000"),_xlfn.CONCAT(SUBSTITUTE(data_to_clean[[#This Row],[number]],".",""),"00000000")))</f>
        <v>16100000</v>
      </c>
      <c r="I2943" t="s">
        <v>10761</v>
      </c>
      <c r="J2943">
        <f>ROUND(VALUE(SUBSTITUTE(data_to_clean[[#This Row],[growth_%]],".",",")),0)</f>
        <v>128</v>
      </c>
      <c r="K2943" t="s">
        <v>181</v>
      </c>
      <c r="L2943">
        <v>60</v>
      </c>
      <c r="M2943">
        <v>49</v>
      </c>
      <c r="N2943">
        <v>1994</v>
      </c>
      <c r="O2943">
        <v>6</v>
      </c>
      <c r="P2943" t="s">
        <v>5204</v>
      </c>
      <c r="Q2943" t="b">
        <f>AND(ISNUMBER(data_to_clean[[#This Row],[revenue_formatted]]),ISNUMBER(data_to_clean[[#This Row],[growth_formatted_%]]),ISNUMBER(data_to_clean[[#This Row],[workers]]),ISNUMBER(data_to_clean[[#This Row],[previous_workers]]),ISNUMBER(data_to_clean[[#This Row],[founded]]),ISNUMBER(data_to_clean[[#This Row],[yrs_on_list]]))</f>
        <v>1</v>
      </c>
    </row>
    <row r="2944" spans="1:17" x14ac:dyDescent="0.25">
      <c r="A2944">
        <v>2934</v>
      </c>
      <c r="B2944" t="s">
        <v>10762</v>
      </c>
      <c r="C2944" t="s">
        <v>52</v>
      </c>
      <c r="D2944" t="str">
        <f>VLOOKUP(data_to_clean[[#This Row],[state]],abbreviation_table[],2,FALSE)</f>
        <v>Florida</v>
      </c>
      <c r="E2944" t="s">
        <v>1442</v>
      </c>
      <c r="F2944" t="str">
        <f>TRIM(LEFT(data_to_clean[[#This Row],[revenue]],FIND(" ",data_to_clean[[#This Row],[revenue]])))</f>
        <v>2</v>
      </c>
      <c r="G2944" t="str">
        <f>RIGHT(data_to_clean[[#This Row],[revenue]],LEN(data_to_clean[[#This Row],[revenue]])-FIND(" ",data_to_clean[[#This Row],[revenue]]))</f>
        <v>Million</v>
      </c>
      <c r="H2944" s="7">
        <f>VALUE(IF(data_to_clean[[#This Row],[multiplicity]]="Million",_xlfn.CONCAT(SUBSTITUTE(data_to_clean[[#This Row],[number]],".",""),"00000"),_xlfn.CONCAT(SUBSTITUTE(data_to_clean[[#This Row],[number]],".",""),"00000000")))</f>
        <v>200000</v>
      </c>
      <c r="I2944" t="s">
        <v>10764</v>
      </c>
      <c r="J2944">
        <f>ROUND(VALUE(SUBSTITUTE(data_to_clean[[#This Row],[growth_%]],".",",")),0)</f>
        <v>127</v>
      </c>
      <c r="K2944" t="s">
        <v>18</v>
      </c>
      <c r="L2944">
        <v>14</v>
      </c>
      <c r="M2944">
        <v>6</v>
      </c>
      <c r="N2944">
        <v>1999</v>
      </c>
      <c r="O2944">
        <v>1</v>
      </c>
      <c r="P2944" t="s">
        <v>1482</v>
      </c>
      <c r="Q2944" t="b">
        <f>AND(ISNUMBER(data_to_clean[[#This Row],[revenue_formatted]]),ISNUMBER(data_to_clean[[#This Row],[growth_formatted_%]]),ISNUMBER(data_to_clean[[#This Row],[workers]]),ISNUMBER(data_to_clean[[#This Row],[previous_workers]]),ISNUMBER(data_to_clean[[#This Row],[founded]]),ISNUMBER(data_to_clean[[#This Row],[yrs_on_list]]))</f>
        <v>1</v>
      </c>
    </row>
    <row r="2945" spans="1:17" x14ac:dyDescent="0.25">
      <c r="A2945">
        <v>2935</v>
      </c>
      <c r="B2945" t="s">
        <v>10765</v>
      </c>
      <c r="C2945" t="s">
        <v>215</v>
      </c>
      <c r="D2945" t="str">
        <f>VLOOKUP(data_to_clean[[#This Row],[state]],abbreviation_table[],2,FALSE)</f>
        <v>North Carolina</v>
      </c>
      <c r="E2945" t="s">
        <v>2210</v>
      </c>
      <c r="F2945" t="str">
        <f>TRIM(LEFT(data_to_clean[[#This Row],[revenue]],FIND(" ",data_to_clean[[#This Row],[revenue]])))</f>
        <v>8.7</v>
      </c>
      <c r="G2945" t="str">
        <f>RIGHT(data_to_clean[[#This Row],[revenue]],LEN(data_to_clean[[#This Row],[revenue]])-FIND(" ",data_to_clean[[#This Row],[revenue]]))</f>
        <v>Million</v>
      </c>
      <c r="H2945" s="7">
        <f>VALUE(IF(data_to_clean[[#This Row],[multiplicity]]="Million",_xlfn.CONCAT(SUBSTITUTE(data_to_clean[[#This Row],[number]],".",""),"00000"),_xlfn.CONCAT(SUBSTITUTE(data_to_clean[[#This Row],[number]],".",""),"00000000")))</f>
        <v>8700000</v>
      </c>
      <c r="I2945" t="s">
        <v>10767</v>
      </c>
      <c r="J2945">
        <f>ROUND(VALUE(SUBSTITUTE(data_to_clean[[#This Row],[growth_%]],".",",")),0)</f>
        <v>127</v>
      </c>
      <c r="K2945" t="s">
        <v>233</v>
      </c>
      <c r="L2945">
        <v>17</v>
      </c>
      <c r="M2945">
        <v>10</v>
      </c>
      <c r="N2945">
        <v>1997</v>
      </c>
      <c r="O2945">
        <v>3</v>
      </c>
      <c r="P2945" t="s">
        <v>382</v>
      </c>
      <c r="Q2945" t="b">
        <f>AND(ISNUMBER(data_to_clean[[#This Row],[revenue_formatted]]),ISNUMBER(data_to_clean[[#This Row],[growth_formatted_%]]),ISNUMBER(data_to_clean[[#This Row],[workers]]),ISNUMBER(data_to_clean[[#This Row],[previous_workers]]),ISNUMBER(data_to_clean[[#This Row],[founded]]),ISNUMBER(data_to_clean[[#This Row],[yrs_on_list]]))</f>
        <v>1</v>
      </c>
    </row>
    <row r="2946" spans="1:17" x14ac:dyDescent="0.25">
      <c r="A2946">
        <v>2936</v>
      </c>
      <c r="B2946" t="s">
        <v>10768</v>
      </c>
      <c r="C2946" t="s">
        <v>52</v>
      </c>
      <c r="D2946" t="str">
        <f>VLOOKUP(data_to_clean[[#This Row],[state]],abbreviation_table[],2,FALSE)</f>
        <v>Florida</v>
      </c>
      <c r="E2946" t="s">
        <v>10770</v>
      </c>
      <c r="F2946" t="str">
        <f>TRIM(LEFT(data_to_clean[[#This Row],[revenue]],FIND(" ",data_to_clean[[#This Row],[revenue]])))</f>
        <v>205.3</v>
      </c>
      <c r="G2946" t="str">
        <f>RIGHT(data_to_clean[[#This Row],[revenue]],LEN(data_to_clean[[#This Row],[revenue]])-FIND(" ",data_to_clean[[#This Row],[revenue]]))</f>
        <v>Million</v>
      </c>
      <c r="H2946" s="7">
        <f>VALUE(IF(data_to_clean[[#This Row],[multiplicity]]="Million",_xlfn.CONCAT(SUBSTITUTE(data_to_clean[[#This Row],[number]],".",""),"00000"),_xlfn.CONCAT(SUBSTITUTE(data_to_clean[[#This Row],[number]],".",""),"00000000")))</f>
        <v>205300000</v>
      </c>
      <c r="I2946" t="s">
        <v>10771</v>
      </c>
      <c r="J2946">
        <f>ROUND(VALUE(SUBSTITUTE(data_to_clean[[#This Row],[growth_%]],".",",")),0)</f>
        <v>127</v>
      </c>
      <c r="K2946" t="s">
        <v>25</v>
      </c>
      <c r="L2946">
        <v>300</v>
      </c>
      <c r="M2946">
        <v>85</v>
      </c>
      <c r="N2946">
        <v>1996</v>
      </c>
      <c r="O2946">
        <v>1</v>
      </c>
      <c r="P2946" t="s">
        <v>203</v>
      </c>
      <c r="Q2946" t="b">
        <f>AND(ISNUMBER(data_to_clean[[#This Row],[revenue_formatted]]),ISNUMBER(data_to_clean[[#This Row],[growth_formatted_%]]),ISNUMBER(data_to_clean[[#This Row],[workers]]),ISNUMBER(data_to_clean[[#This Row],[previous_workers]]),ISNUMBER(data_to_clean[[#This Row],[founded]]),ISNUMBER(data_to_clean[[#This Row],[yrs_on_list]]))</f>
        <v>1</v>
      </c>
    </row>
    <row r="2947" spans="1:17" x14ac:dyDescent="0.25">
      <c r="A2947">
        <v>2937</v>
      </c>
      <c r="B2947" t="s">
        <v>10772</v>
      </c>
      <c r="C2947" t="s">
        <v>503</v>
      </c>
      <c r="D2947" t="str">
        <f>VLOOKUP(data_to_clean[[#This Row],[state]],abbreviation_table[],2,FALSE)</f>
        <v>Illinois</v>
      </c>
      <c r="E2947" t="s">
        <v>380</v>
      </c>
      <c r="F2947" t="str">
        <f>TRIM(LEFT(data_to_clean[[#This Row],[revenue]],FIND(" ",data_to_clean[[#This Row],[revenue]])))</f>
        <v>5.8</v>
      </c>
      <c r="G2947" t="str">
        <f>RIGHT(data_to_clean[[#This Row],[revenue]],LEN(data_to_clean[[#This Row],[revenue]])-FIND(" ",data_to_clean[[#This Row],[revenue]]))</f>
        <v>Million</v>
      </c>
      <c r="H2947" s="7">
        <f>VALUE(IF(data_to_clean[[#This Row],[multiplicity]]="Million",_xlfn.CONCAT(SUBSTITUTE(data_to_clean[[#This Row],[number]],".",""),"00000"),_xlfn.CONCAT(SUBSTITUTE(data_to_clean[[#This Row],[number]],".",""),"00000000")))</f>
        <v>5800000</v>
      </c>
      <c r="I2947" t="s">
        <v>10774</v>
      </c>
      <c r="J2947">
        <f>ROUND(VALUE(SUBSTITUTE(data_to_clean[[#This Row],[growth_%]],".",",")),0)</f>
        <v>127</v>
      </c>
      <c r="K2947" t="s">
        <v>336</v>
      </c>
      <c r="L2947">
        <v>65</v>
      </c>
      <c r="M2947">
        <v>30</v>
      </c>
      <c r="N2947">
        <v>2009</v>
      </c>
      <c r="O2947">
        <v>5</v>
      </c>
      <c r="P2947" t="s">
        <v>506</v>
      </c>
      <c r="Q2947" t="b">
        <f>AND(ISNUMBER(data_to_clean[[#This Row],[revenue_formatted]]),ISNUMBER(data_to_clean[[#This Row],[growth_formatted_%]]),ISNUMBER(data_to_clean[[#This Row],[workers]]),ISNUMBER(data_to_clean[[#This Row],[previous_workers]]),ISNUMBER(data_to_clean[[#This Row],[founded]]),ISNUMBER(data_to_clean[[#This Row],[yrs_on_list]]))</f>
        <v>1</v>
      </c>
    </row>
    <row r="2948" spans="1:17" x14ac:dyDescent="0.25">
      <c r="A2948">
        <v>2938</v>
      </c>
      <c r="B2948" t="s">
        <v>10775</v>
      </c>
      <c r="C2948" t="s">
        <v>80</v>
      </c>
      <c r="D2948" t="str">
        <f>VLOOKUP(data_to_clean[[#This Row],[state]],abbreviation_table[],2,FALSE)</f>
        <v>California</v>
      </c>
      <c r="E2948" t="s">
        <v>4384</v>
      </c>
      <c r="F2948" t="str">
        <f>TRIM(LEFT(data_to_clean[[#This Row],[revenue]],FIND(" ",data_to_clean[[#This Row],[revenue]])))</f>
        <v>31.2</v>
      </c>
      <c r="G2948" t="str">
        <f>RIGHT(data_to_clean[[#This Row],[revenue]],LEN(data_to_clean[[#This Row],[revenue]])-FIND(" ",data_to_clean[[#This Row],[revenue]]))</f>
        <v>Million</v>
      </c>
      <c r="H2948" s="7">
        <f>VALUE(IF(data_to_clean[[#This Row],[multiplicity]]="Million",_xlfn.CONCAT(SUBSTITUTE(data_to_clean[[#This Row],[number]],".",""),"00000"),_xlfn.CONCAT(SUBSTITUTE(data_to_clean[[#This Row],[number]],".",""),"00000000")))</f>
        <v>31200000</v>
      </c>
      <c r="I2948" t="s">
        <v>10777</v>
      </c>
      <c r="J2948">
        <f>ROUND(VALUE(SUBSTITUTE(data_to_clean[[#This Row],[growth_%]],".",",")),0)</f>
        <v>127</v>
      </c>
      <c r="K2948" t="s">
        <v>18</v>
      </c>
      <c r="L2948">
        <v>64</v>
      </c>
      <c r="M2948">
        <v>45</v>
      </c>
      <c r="N2948">
        <v>2011</v>
      </c>
      <c r="O2948">
        <v>4</v>
      </c>
      <c r="P2948" t="s">
        <v>10778</v>
      </c>
      <c r="Q2948" t="b">
        <f>AND(ISNUMBER(data_to_clean[[#This Row],[revenue_formatted]]),ISNUMBER(data_to_clean[[#This Row],[growth_formatted_%]]),ISNUMBER(data_to_clean[[#This Row],[workers]]),ISNUMBER(data_to_clean[[#This Row],[previous_workers]]),ISNUMBER(data_to_clean[[#This Row],[founded]]),ISNUMBER(data_to_clean[[#This Row],[yrs_on_list]]))</f>
        <v>1</v>
      </c>
    </row>
    <row r="2949" spans="1:17" x14ac:dyDescent="0.25">
      <c r="A2949">
        <v>2939</v>
      </c>
      <c r="B2949" t="s">
        <v>10779</v>
      </c>
      <c r="C2949" t="s">
        <v>10781</v>
      </c>
      <c r="D2949" t="str">
        <f>VLOOKUP(data_to_clean[[#This Row],[state]],abbreviation_table[],2,FALSE)</f>
        <v>Rhode Island</v>
      </c>
      <c r="E2949" t="s">
        <v>993</v>
      </c>
      <c r="F2949" t="str">
        <f>TRIM(LEFT(data_to_clean[[#This Row],[revenue]],FIND(" ",data_to_clean[[#This Row],[revenue]])))</f>
        <v>2.3</v>
      </c>
      <c r="G2949" t="str">
        <f>RIGHT(data_to_clean[[#This Row],[revenue]],LEN(data_to_clean[[#This Row],[revenue]])-FIND(" ",data_to_clean[[#This Row],[revenue]]))</f>
        <v>Million</v>
      </c>
      <c r="H2949" s="7">
        <f>VALUE(IF(data_to_clean[[#This Row],[multiplicity]]="Million",_xlfn.CONCAT(SUBSTITUTE(data_to_clean[[#This Row],[number]],".",""),"00000"),_xlfn.CONCAT(SUBSTITUTE(data_to_clean[[#This Row],[number]],".",""),"00000000")))</f>
        <v>2300000</v>
      </c>
      <c r="I2949" t="s">
        <v>10782</v>
      </c>
      <c r="J2949">
        <f>ROUND(VALUE(SUBSTITUTE(data_to_clean[[#This Row],[growth_%]],".",",")),0)</f>
        <v>127</v>
      </c>
      <c r="K2949" t="s">
        <v>297</v>
      </c>
      <c r="L2949">
        <v>16</v>
      </c>
      <c r="M2949">
        <v>13</v>
      </c>
      <c r="N2949">
        <v>2002</v>
      </c>
      <c r="O2949">
        <v>1</v>
      </c>
      <c r="P2949" t="s">
        <v>10783</v>
      </c>
      <c r="Q2949" t="b">
        <f>AND(ISNUMBER(data_to_clean[[#This Row],[revenue_formatted]]),ISNUMBER(data_to_clean[[#This Row],[growth_formatted_%]]),ISNUMBER(data_to_clean[[#This Row],[workers]]),ISNUMBER(data_to_clean[[#This Row],[previous_workers]]),ISNUMBER(data_to_clean[[#This Row],[founded]]),ISNUMBER(data_to_clean[[#This Row],[yrs_on_list]]))</f>
        <v>1</v>
      </c>
    </row>
    <row r="2950" spans="1:17" x14ac:dyDescent="0.25">
      <c r="A2950">
        <v>2940</v>
      </c>
      <c r="B2950" t="s">
        <v>10784</v>
      </c>
      <c r="C2950" t="s">
        <v>141</v>
      </c>
      <c r="D2950" t="str">
        <f>VLOOKUP(data_to_clean[[#This Row],[state]],abbreviation_table[],2,FALSE)</f>
        <v>Kentucky</v>
      </c>
      <c r="E2950" t="s">
        <v>6253</v>
      </c>
      <c r="F2950" t="str">
        <f>TRIM(LEFT(data_to_clean[[#This Row],[revenue]],FIND(" ",data_to_clean[[#This Row],[revenue]])))</f>
        <v>28.3</v>
      </c>
      <c r="G2950" t="str">
        <f>RIGHT(data_to_clean[[#This Row],[revenue]],LEN(data_to_clean[[#This Row],[revenue]])-FIND(" ",data_to_clean[[#This Row],[revenue]]))</f>
        <v>Million</v>
      </c>
      <c r="H2950" s="7">
        <f>VALUE(IF(data_to_clean[[#This Row],[multiplicity]]="Million",_xlfn.CONCAT(SUBSTITUTE(data_to_clean[[#This Row],[number]],".",""),"00000"),_xlfn.CONCAT(SUBSTITUTE(data_to_clean[[#This Row],[number]],".",""),"00000000")))</f>
        <v>28300000</v>
      </c>
      <c r="I2950" t="s">
        <v>10786</v>
      </c>
      <c r="J2950">
        <f>ROUND(VALUE(SUBSTITUTE(data_to_clean[[#This Row],[growth_%]],".",",")),0)</f>
        <v>127</v>
      </c>
      <c r="K2950" t="s">
        <v>233</v>
      </c>
      <c r="L2950">
        <v>122</v>
      </c>
      <c r="M2950">
        <v>71</v>
      </c>
      <c r="N2950">
        <v>2006</v>
      </c>
      <c r="O2950">
        <v>4</v>
      </c>
      <c r="P2950" t="s">
        <v>2326</v>
      </c>
      <c r="Q2950" t="b">
        <f>AND(ISNUMBER(data_to_clean[[#This Row],[revenue_formatted]]),ISNUMBER(data_to_clean[[#This Row],[growth_formatted_%]]),ISNUMBER(data_to_clean[[#This Row],[workers]]),ISNUMBER(data_to_clean[[#This Row],[previous_workers]]),ISNUMBER(data_to_clean[[#This Row],[founded]]),ISNUMBER(data_to_clean[[#This Row],[yrs_on_list]]))</f>
        <v>1</v>
      </c>
    </row>
    <row r="2951" spans="1:17" x14ac:dyDescent="0.25">
      <c r="A2951">
        <v>2941</v>
      </c>
      <c r="B2951" t="s">
        <v>10787</v>
      </c>
      <c r="C2951" t="s">
        <v>15</v>
      </c>
      <c r="D2951" t="str">
        <f>VLOOKUP(data_to_clean[[#This Row],[state]],abbreviation_table[],2,FALSE)</f>
        <v>Arizona</v>
      </c>
      <c r="E2951" t="s">
        <v>5243</v>
      </c>
      <c r="F2951" t="str">
        <f>TRIM(LEFT(data_to_clean[[#This Row],[revenue]],FIND(" ",data_to_clean[[#This Row],[revenue]])))</f>
        <v>10.6</v>
      </c>
      <c r="G2951" t="str">
        <f>RIGHT(data_to_clean[[#This Row],[revenue]],LEN(data_to_clean[[#This Row],[revenue]])-FIND(" ",data_to_clean[[#This Row],[revenue]]))</f>
        <v>Million</v>
      </c>
      <c r="H2951" s="7">
        <f>VALUE(IF(data_to_clean[[#This Row],[multiplicity]]="Million",_xlfn.CONCAT(SUBSTITUTE(data_to_clean[[#This Row],[number]],".",""),"00000"),_xlfn.CONCAT(SUBSTITUTE(data_to_clean[[#This Row],[number]],".",""),"00000000")))</f>
        <v>10600000</v>
      </c>
      <c r="I2951" t="s">
        <v>10789</v>
      </c>
      <c r="J2951">
        <f>ROUND(VALUE(SUBSTITUTE(data_to_clean[[#This Row],[growth_%]],".",",")),0)</f>
        <v>127</v>
      </c>
      <c r="K2951" t="s">
        <v>187</v>
      </c>
      <c r="L2951">
        <v>50</v>
      </c>
      <c r="M2951">
        <v>25</v>
      </c>
      <c r="N2951">
        <v>2013</v>
      </c>
      <c r="O2951">
        <v>1</v>
      </c>
      <c r="P2951" t="s">
        <v>651</v>
      </c>
      <c r="Q2951" t="b">
        <f>AND(ISNUMBER(data_to_clean[[#This Row],[revenue_formatted]]),ISNUMBER(data_to_clean[[#This Row],[growth_formatted_%]]),ISNUMBER(data_to_clean[[#This Row],[workers]]),ISNUMBER(data_to_clean[[#This Row],[previous_workers]]),ISNUMBER(data_to_clean[[#This Row],[founded]]),ISNUMBER(data_to_clean[[#This Row],[yrs_on_list]]))</f>
        <v>1</v>
      </c>
    </row>
    <row r="2952" spans="1:17" x14ac:dyDescent="0.25">
      <c r="A2952">
        <v>2942</v>
      </c>
      <c r="B2952" t="s">
        <v>10790</v>
      </c>
      <c r="C2952" t="s">
        <v>74</v>
      </c>
      <c r="D2952" t="str">
        <f>VLOOKUP(data_to_clean[[#This Row],[state]],abbreviation_table[],2,FALSE)</f>
        <v>Ohio</v>
      </c>
      <c r="E2952" t="s">
        <v>3971</v>
      </c>
      <c r="F2952" t="str">
        <f>TRIM(LEFT(data_to_clean[[#This Row],[revenue]],FIND(" ",data_to_clean[[#This Row],[revenue]])))</f>
        <v>23.4</v>
      </c>
      <c r="G2952" t="str">
        <f>RIGHT(data_to_clean[[#This Row],[revenue]],LEN(data_to_clean[[#This Row],[revenue]])-FIND(" ",data_to_clean[[#This Row],[revenue]]))</f>
        <v>Million</v>
      </c>
      <c r="H2952" s="7">
        <f>VALUE(IF(data_to_clean[[#This Row],[multiplicity]]="Million",_xlfn.CONCAT(SUBSTITUTE(data_to_clean[[#This Row],[number]],".",""),"00000"),_xlfn.CONCAT(SUBSTITUTE(data_to_clean[[#This Row],[number]],".",""),"00000000")))</f>
        <v>23400000</v>
      </c>
      <c r="I2952" t="s">
        <v>10792</v>
      </c>
      <c r="J2952">
        <f>ROUND(VALUE(SUBSTITUTE(data_to_clean[[#This Row],[growth_%]],".",",")),0)</f>
        <v>127</v>
      </c>
      <c r="K2952" t="s">
        <v>233</v>
      </c>
      <c r="L2952">
        <v>191</v>
      </c>
      <c r="M2952">
        <v>77</v>
      </c>
      <c r="N2952">
        <v>2006</v>
      </c>
      <c r="O2952">
        <v>1</v>
      </c>
      <c r="P2952" t="s">
        <v>9375</v>
      </c>
      <c r="Q2952" t="b">
        <f>AND(ISNUMBER(data_to_clean[[#This Row],[revenue_formatted]]),ISNUMBER(data_to_clean[[#This Row],[growth_formatted_%]]),ISNUMBER(data_to_clean[[#This Row],[workers]]),ISNUMBER(data_to_clean[[#This Row],[previous_workers]]),ISNUMBER(data_to_clean[[#This Row],[founded]]),ISNUMBER(data_to_clean[[#This Row],[yrs_on_list]]))</f>
        <v>1</v>
      </c>
    </row>
    <row r="2953" spans="1:17" x14ac:dyDescent="0.25">
      <c r="A2953">
        <v>2943</v>
      </c>
      <c r="B2953" t="s">
        <v>10793</v>
      </c>
      <c r="C2953" t="s">
        <v>643</v>
      </c>
      <c r="D2953" t="str">
        <f>VLOOKUP(data_to_clean[[#This Row],[state]],abbreviation_table[],2,FALSE)</f>
        <v>Connecticut</v>
      </c>
      <c r="E2953" t="s">
        <v>2604</v>
      </c>
      <c r="F2953" t="str">
        <f>TRIM(LEFT(data_to_clean[[#This Row],[revenue]],FIND(" ",data_to_clean[[#This Row],[revenue]])))</f>
        <v>29.6</v>
      </c>
      <c r="G2953" t="str">
        <f>RIGHT(data_to_clean[[#This Row],[revenue]],LEN(data_to_clean[[#This Row],[revenue]])-FIND(" ",data_to_clean[[#This Row],[revenue]]))</f>
        <v>Million</v>
      </c>
      <c r="H2953" s="7">
        <f>VALUE(IF(data_to_clean[[#This Row],[multiplicity]]="Million",_xlfn.CONCAT(SUBSTITUTE(data_to_clean[[#This Row],[number]],".",""),"00000"),_xlfn.CONCAT(SUBSTITUTE(data_to_clean[[#This Row],[number]],".",""),"00000000")))</f>
        <v>29600000</v>
      </c>
      <c r="I2953" t="s">
        <v>10795</v>
      </c>
      <c r="J2953">
        <f>ROUND(VALUE(SUBSTITUTE(data_to_clean[[#This Row],[growth_%]],".",",")),0)</f>
        <v>127</v>
      </c>
      <c r="K2953" t="s">
        <v>156</v>
      </c>
      <c r="L2953">
        <v>380</v>
      </c>
      <c r="M2953">
        <v>100</v>
      </c>
      <c r="N2953">
        <v>2008</v>
      </c>
      <c r="O2953">
        <v>1</v>
      </c>
      <c r="P2953" t="s">
        <v>10796</v>
      </c>
      <c r="Q2953" t="b">
        <f>AND(ISNUMBER(data_to_clean[[#This Row],[revenue_formatted]]),ISNUMBER(data_to_clean[[#This Row],[growth_formatted_%]]),ISNUMBER(data_to_clean[[#This Row],[workers]]),ISNUMBER(data_to_clean[[#This Row],[previous_workers]]),ISNUMBER(data_to_clean[[#This Row],[founded]]),ISNUMBER(data_to_clean[[#This Row],[yrs_on_list]]))</f>
        <v>1</v>
      </c>
    </row>
    <row r="2954" spans="1:17" x14ac:dyDescent="0.25">
      <c r="A2954">
        <v>2944</v>
      </c>
      <c r="B2954" t="s">
        <v>10797</v>
      </c>
      <c r="C2954" t="s">
        <v>15</v>
      </c>
      <c r="D2954" t="str">
        <f>VLOOKUP(data_to_clean[[#This Row],[state]],abbreviation_table[],2,FALSE)</f>
        <v>Arizona</v>
      </c>
      <c r="E2954" t="s">
        <v>10799</v>
      </c>
      <c r="F2954" t="str">
        <f>TRIM(LEFT(data_to_clean[[#This Row],[revenue]],FIND(" ",data_to_clean[[#This Row],[revenue]])))</f>
        <v>54.8</v>
      </c>
      <c r="G2954" t="str">
        <f>RIGHT(data_to_clean[[#This Row],[revenue]],LEN(data_to_clean[[#This Row],[revenue]])-FIND(" ",data_to_clean[[#This Row],[revenue]]))</f>
        <v>Million</v>
      </c>
      <c r="H2954" s="7">
        <f>VALUE(IF(data_to_clean[[#This Row],[multiplicity]]="Million",_xlfn.CONCAT(SUBSTITUTE(data_to_clean[[#This Row],[number]],".",""),"00000"),_xlfn.CONCAT(SUBSTITUTE(data_to_clean[[#This Row],[number]],".",""),"00000000")))</f>
        <v>54800000</v>
      </c>
      <c r="I2954" t="s">
        <v>10800</v>
      </c>
      <c r="J2954">
        <f>ROUND(VALUE(SUBSTITUTE(data_to_clean[[#This Row],[growth_%]],".",",")),0)</f>
        <v>127</v>
      </c>
      <c r="K2954" t="s">
        <v>175</v>
      </c>
      <c r="L2954">
        <v>240</v>
      </c>
      <c r="M2954">
        <v>60</v>
      </c>
      <c r="N2954">
        <v>2004</v>
      </c>
      <c r="O2954">
        <v>2</v>
      </c>
      <c r="P2954" t="s">
        <v>19</v>
      </c>
      <c r="Q2954" t="b">
        <f>AND(ISNUMBER(data_to_clean[[#This Row],[revenue_formatted]]),ISNUMBER(data_to_clean[[#This Row],[growth_formatted_%]]),ISNUMBER(data_to_clean[[#This Row],[workers]]),ISNUMBER(data_to_clean[[#This Row],[previous_workers]]),ISNUMBER(data_to_clean[[#This Row],[founded]]),ISNUMBER(data_to_clean[[#This Row],[yrs_on_list]]))</f>
        <v>1</v>
      </c>
    </row>
    <row r="2955" spans="1:17" x14ac:dyDescent="0.25">
      <c r="A2955">
        <v>2945</v>
      </c>
      <c r="B2955" t="s">
        <v>10801</v>
      </c>
      <c r="C2955" t="s">
        <v>860</v>
      </c>
      <c r="D2955" t="str">
        <f>VLOOKUP(data_to_clean[[#This Row],[state]],abbreviation_table[],2,FALSE)</f>
        <v>Indiana</v>
      </c>
      <c r="E2955" t="s">
        <v>380</v>
      </c>
      <c r="F2955" t="str">
        <f>TRIM(LEFT(data_to_clean[[#This Row],[revenue]],FIND(" ",data_to_clean[[#This Row],[revenue]])))</f>
        <v>5.8</v>
      </c>
      <c r="G2955" t="str">
        <f>RIGHT(data_to_clean[[#This Row],[revenue]],LEN(data_to_clean[[#This Row],[revenue]])-FIND(" ",data_to_clean[[#This Row],[revenue]]))</f>
        <v>Million</v>
      </c>
      <c r="H2955" s="7">
        <f>VALUE(IF(data_to_clean[[#This Row],[multiplicity]]="Million",_xlfn.CONCAT(SUBSTITUTE(data_to_clean[[#This Row],[number]],".",""),"00000"),_xlfn.CONCAT(SUBSTITUTE(data_to_clean[[#This Row],[number]],".",""),"00000000")))</f>
        <v>5800000</v>
      </c>
      <c r="I2955" t="s">
        <v>10803</v>
      </c>
      <c r="J2955">
        <f>ROUND(VALUE(SUBSTITUTE(data_to_clean[[#This Row],[growth_%]],".",",")),0)</f>
        <v>127</v>
      </c>
      <c r="K2955" t="s">
        <v>187</v>
      </c>
      <c r="L2955">
        <v>6</v>
      </c>
      <c r="M2955">
        <v>3</v>
      </c>
      <c r="N2955">
        <v>2011</v>
      </c>
      <c r="O2955">
        <v>1</v>
      </c>
      <c r="P2955" t="s">
        <v>9697</v>
      </c>
      <c r="Q2955" t="b">
        <f>AND(ISNUMBER(data_to_clean[[#This Row],[revenue_formatted]]),ISNUMBER(data_to_clean[[#This Row],[growth_formatted_%]]),ISNUMBER(data_to_clean[[#This Row],[workers]]),ISNUMBER(data_to_clean[[#This Row],[previous_workers]]),ISNUMBER(data_to_clean[[#This Row],[founded]]),ISNUMBER(data_to_clean[[#This Row],[yrs_on_list]]))</f>
        <v>1</v>
      </c>
    </row>
    <row r="2956" spans="1:17" x14ac:dyDescent="0.25">
      <c r="A2956">
        <v>2946</v>
      </c>
      <c r="B2956" t="s">
        <v>10804</v>
      </c>
      <c r="C2956" t="s">
        <v>341</v>
      </c>
      <c r="D2956" t="str">
        <f>VLOOKUP(data_to_clean[[#This Row],[state]],abbreviation_table[],2,FALSE)</f>
        <v>Massachusetts</v>
      </c>
      <c r="E2956" t="s">
        <v>278</v>
      </c>
      <c r="F2956" t="str">
        <f>TRIM(LEFT(data_to_clean[[#This Row],[revenue]],FIND(" ",data_to_clean[[#This Row],[revenue]])))</f>
        <v>6.2</v>
      </c>
      <c r="G2956" t="str">
        <f>RIGHT(data_to_clean[[#This Row],[revenue]],LEN(data_to_clean[[#This Row],[revenue]])-FIND(" ",data_to_clean[[#This Row],[revenue]]))</f>
        <v>Million</v>
      </c>
      <c r="H2956" s="7">
        <f>VALUE(IF(data_to_clean[[#This Row],[multiplicity]]="Million",_xlfn.CONCAT(SUBSTITUTE(data_to_clean[[#This Row],[number]],".",""),"00000"),_xlfn.CONCAT(SUBSTITUTE(data_to_clean[[#This Row],[number]],".",""),"00000000")))</f>
        <v>6200000</v>
      </c>
      <c r="I2956" t="s">
        <v>10806</v>
      </c>
      <c r="J2956">
        <f>ROUND(VALUE(SUBSTITUTE(data_to_clean[[#This Row],[growth_%]],".",",")),0)</f>
        <v>127</v>
      </c>
      <c r="K2956" t="s">
        <v>297</v>
      </c>
      <c r="L2956">
        <v>45</v>
      </c>
      <c r="M2956">
        <v>15</v>
      </c>
      <c r="N2956">
        <v>2010</v>
      </c>
      <c r="O2956">
        <v>1</v>
      </c>
      <c r="P2956" t="s">
        <v>10807</v>
      </c>
      <c r="Q2956" t="b">
        <f>AND(ISNUMBER(data_to_clean[[#This Row],[revenue_formatted]]),ISNUMBER(data_to_clean[[#This Row],[growth_formatted_%]]),ISNUMBER(data_to_clean[[#This Row],[workers]]),ISNUMBER(data_to_clean[[#This Row],[previous_workers]]),ISNUMBER(data_to_clean[[#This Row],[founded]]),ISNUMBER(data_to_clean[[#This Row],[yrs_on_list]]))</f>
        <v>1</v>
      </c>
    </row>
    <row r="2957" spans="1:17" x14ac:dyDescent="0.25">
      <c r="A2957">
        <v>2947</v>
      </c>
      <c r="B2957" t="s">
        <v>10808</v>
      </c>
      <c r="C2957" t="s">
        <v>66</v>
      </c>
      <c r="D2957" t="str">
        <f>VLOOKUP(data_to_clean[[#This Row],[state]],abbreviation_table[],2,FALSE)</f>
        <v>Virginia</v>
      </c>
      <c r="E2957" t="s">
        <v>1063</v>
      </c>
      <c r="F2957" t="str">
        <f>TRIM(LEFT(data_to_clean[[#This Row],[revenue]],FIND(" ",data_to_clean[[#This Row],[revenue]])))</f>
        <v>18.7</v>
      </c>
      <c r="G2957" t="str">
        <f>RIGHT(data_to_clean[[#This Row],[revenue]],LEN(data_to_clean[[#This Row],[revenue]])-FIND(" ",data_to_clean[[#This Row],[revenue]]))</f>
        <v>Million</v>
      </c>
      <c r="H2957" s="7">
        <f>VALUE(IF(data_to_clean[[#This Row],[multiplicity]]="Million",_xlfn.CONCAT(SUBSTITUTE(data_to_clean[[#This Row],[number]],".",""),"00000"),_xlfn.CONCAT(SUBSTITUTE(data_to_clean[[#This Row],[number]],".",""),"00000000")))</f>
        <v>18700000</v>
      </c>
      <c r="I2957" t="s">
        <v>10810</v>
      </c>
      <c r="J2957">
        <f>ROUND(VALUE(SUBSTITUTE(data_to_clean[[#This Row],[growth_%]],".",",")),0)</f>
        <v>127</v>
      </c>
      <c r="K2957" t="s">
        <v>40</v>
      </c>
      <c r="L2957">
        <v>26</v>
      </c>
      <c r="M2957">
        <v>54</v>
      </c>
      <c r="N2957">
        <v>2012</v>
      </c>
      <c r="O2957">
        <v>3</v>
      </c>
      <c r="P2957" t="s">
        <v>1093</v>
      </c>
      <c r="Q2957" t="b">
        <f>AND(ISNUMBER(data_to_clean[[#This Row],[revenue_formatted]]),ISNUMBER(data_to_clean[[#This Row],[growth_formatted_%]]),ISNUMBER(data_to_clean[[#This Row],[workers]]),ISNUMBER(data_to_clean[[#This Row],[previous_workers]]),ISNUMBER(data_to_clean[[#This Row],[founded]]),ISNUMBER(data_to_clean[[#This Row],[yrs_on_list]]))</f>
        <v>1</v>
      </c>
    </row>
    <row r="2958" spans="1:17" x14ac:dyDescent="0.25">
      <c r="A2958">
        <v>2948</v>
      </c>
      <c r="B2958" t="s">
        <v>10811</v>
      </c>
      <c r="C2958" t="s">
        <v>80</v>
      </c>
      <c r="D2958" t="str">
        <f>VLOOKUP(data_to_clean[[#This Row],[state]],abbreviation_table[],2,FALSE)</f>
        <v>California</v>
      </c>
      <c r="E2958" t="s">
        <v>10813</v>
      </c>
      <c r="F2958" t="str">
        <f>TRIM(LEFT(data_to_clean[[#This Row],[revenue]],FIND(" ",data_to_clean[[#This Row],[revenue]])))</f>
        <v>113.4</v>
      </c>
      <c r="G2958" t="str">
        <f>RIGHT(data_to_clean[[#This Row],[revenue]],LEN(data_to_clean[[#This Row],[revenue]])-FIND(" ",data_to_clean[[#This Row],[revenue]]))</f>
        <v>Million</v>
      </c>
      <c r="H2958" s="7">
        <f>VALUE(IF(data_to_clean[[#This Row],[multiplicity]]="Million",_xlfn.CONCAT(SUBSTITUTE(data_to_clean[[#This Row],[number]],".",""),"00000"),_xlfn.CONCAT(SUBSTITUTE(data_to_clean[[#This Row],[number]],".",""),"00000000")))</f>
        <v>113400000</v>
      </c>
      <c r="I2958" t="s">
        <v>10814</v>
      </c>
      <c r="J2958">
        <f>ROUND(VALUE(SUBSTITUTE(data_to_clean[[#This Row],[growth_%]],".",",")),0)</f>
        <v>127</v>
      </c>
      <c r="K2958" t="s">
        <v>156</v>
      </c>
      <c r="L2958">
        <v>627</v>
      </c>
      <c r="M2958">
        <v>365</v>
      </c>
      <c r="N2958">
        <v>2000</v>
      </c>
      <c r="O2958">
        <v>7</v>
      </c>
      <c r="P2958" t="s">
        <v>137</v>
      </c>
      <c r="Q2958" t="b">
        <f>AND(ISNUMBER(data_to_clean[[#This Row],[revenue_formatted]]),ISNUMBER(data_to_clean[[#This Row],[growth_formatted_%]]),ISNUMBER(data_to_clean[[#This Row],[workers]]),ISNUMBER(data_to_clean[[#This Row],[previous_workers]]),ISNUMBER(data_to_clean[[#This Row],[founded]]),ISNUMBER(data_to_clean[[#This Row],[yrs_on_list]]))</f>
        <v>1</v>
      </c>
    </row>
    <row r="2959" spans="1:17" x14ac:dyDescent="0.25">
      <c r="A2959">
        <v>2949</v>
      </c>
      <c r="B2959" t="s">
        <v>10815</v>
      </c>
      <c r="C2959" t="s">
        <v>1960</v>
      </c>
      <c r="D2959" t="str">
        <f>VLOOKUP(data_to_clean[[#This Row],[state]],abbreviation_table[],2,FALSE)</f>
        <v>Iowa</v>
      </c>
      <c r="E2959" t="s">
        <v>5243</v>
      </c>
      <c r="F2959" t="str">
        <f>TRIM(LEFT(data_to_clean[[#This Row],[revenue]],FIND(" ",data_to_clean[[#This Row],[revenue]])))</f>
        <v>10.6</v>
      </c>
      <c r="G2959" t="str">
        <f>RIGHT(data_to_clean[[#This Row],[revenue]],LEN(data_to_clean[[#This Row],[revenue]])-FIND(" ",data_to_clean[[#This Row],[revenue]]))</f>
        <v>Million</v>
      </c>
      <c r="H2959" s="7">
        <f>VALUE(IF(data_to_clean[[#This Row],[multiplicity]]="Million",_xlfn.CONCAT(SUBSTITUTE(data_to_clean[[#This Row],[number]],".",""),"00000"),_xlfn.CONCAT(SUBSTITUTE(data_to_clean[[#This Row],[number]],".",""),"00000000")))</f>
        <v>10600000</v>
      </c>
      <c r="I2959" t="s">
        <v>10817</v>
      </c>
      <c r="J2959">
        <f>ROUND(VALUE(SUBSTITUTE(data_to_clean[[#This Row],[growth_%]],".",",")),0)</f>
        <v>127</v>
      </c>
      <c r="K2959" t="s">
        <v>233</v>
      </c>
      <c r="L2959">
        <v>47</v>
      </c>
      <c r="M2959">
        <v>32</v>
      </c>
      <c r="N2959">
        <v>1956</v>
      </c>
      <c r="O2959">
        <v>3</v>
      </c>
      <c r="P2959" t="s">
        <v>2080</v>
      </c>
      <c r="Q2959" t="b">
        <f>AND(ISNUMBER(data_to_clean[[#This Row],[revenue_formatted]]),ISNUMBER(data_to_clean[[#This Row],[growth_formatted_%]]),ISNUMBER(data_to_clean[[#This Row],[workers]]),ISNUMBER(data_to_clean[[#This Row],[previous_workers]]),ISNUMBER(data_to_clean[[#This Row],[founded]]),ISNUMBER(data_to_clean[[#This Row],[yrs_on_list]]))</f>
        <v>1</v>
      </c>
    </row>
    <row r="2960" spans="1:17" x14ac:dyDescent="0.25">
      <c r="A2960">
        <v>2950</v>
      </c>
      <c r="B2960" t="s">
        <v>10818</v>
      </c>
      <c r="C2960" t="s">
        <v>52</v>
      </c>
      <c r="D2960" t="str">
        <f>VLOOKUP(data_to_clean[[#This Row],[state]],abbreviation_table[],2,FALSE)</f>
        <v>Florida</v>
      </c>
      <c r="E2960" t="s">
        <v>528</v>
      </c>
      <c r="F2960" t="str">
        <f>TRIM(LEFT(data_to_clean[[#This Row],[revenue]],FIND(" ",data_to_clean[[#This Row],[revenue]])))</f>
        <v>7.4</v>
      </c>
      <c r="G2960" t="str">
        <f>RIGHT(data_to_clean[[#This Row],[revenue]],LEN(data_to_clean[[#This Row],[revenue]])-FIND(" ",data_to_clean[[#This Row],[revenue]]))</f>
        <v>Million</v>
      </c>
      <c r="H2960" s="7">
        <f>VALUE(IF(data_to_clean[[#This Row],[multiplicity]]="Million",_xlfn.CONCAT(SUBSTITUTE(data_to_clean[[#This Row],[number]],".",""),"00000"),_xlfn.CONCAT(SUBSTITUTE(data_to_clean[[#This Row],[number]],".",""),"00000000")))</f>
        <v>7400000</v>
      </c>
      <c r="I2960" t="s">
        <v>10820</v>
      </c>
      <c r="J2960">
        <f>ROUND(VALUE(SUBSTITUTE(data_to_clean[[#This Row],[growth_%]],".",",")),0)</f>
        <v>127</v>
      </c>
      <c r="K2960" t="s">
        <v>40</v>
      </c>
      <c r="L2960">
        <v>55</v>
      </c>
      <c r="M2960">
        <v>25</v>
      </c>
      <c r="N2960">
        <v>2010</v>
      </c>
      <c r="O2960">
        <v>1</v>
      </c>
      <c r="P2960" t="s">
        <v>56</v>
      </c>
      <c r="Q2960" t="b">
        <f>AND(ISNUMBER(data_to_clean[[#This Row],[revenue_formatted]]),ISNUMBER(data_to_clean[[#This Row],[growth_formatted_%]]),ISNUMBER(data_to_clean[[#This Row],[workers]]),ISNUMBER(data_to_clean[[#This Row],[previous_workers]]),ISNUMBER(data_to_clean[[#This Row],[founded]]),ISNUMBER(data_to_clean[[#This Row],[yrs_on_list]]))</f>
        <v>1</v>
      </c>
    </row>
    <row r="2961" spans="1:17" x14ac:dyDescent="0.25">
      <c r="A2961">
        <v>2951</v>
      </c>
      <c r="B2961" t="s">
        <v>10821</v>
      </c>
      <c r="C2961" t="s">
        <v>2798</v>
      </c>
      <c r="D2961" t="str">
        <f>VLOOKUP(data_to_clean[[#This Row],[state]],abbreviation_table[],2,FALSE)</f>
        <v>Arkansas</v>
      </c>
      <c r="E2961" t="s">
        <v>626</v>
      </c>
      <c r="F2961" t="str">
        <f>TRIM(LEFT(data_to_clean[[#This Row],[revenue]],FIND(" ",data_to_clean[[#This Row],[revenue]])))</f>
        <v>3.7</v>
      </c>
      <c r="G2961" t="str">
        <f>RIGHT(data_to_clean[[#This Row],[revenue]],LEN(data_to_clean[[#This Row],[revenue]])-FIND(" ",data_to_clean[[#This Row],[revenue]]))</f>
        <v>Million</v>
      </c>
      <c r="H2961" s="7">
        <f>VALUE(IF(data_to_clean[[#This Row],[multiplicity]]="Million",_xlfn.CONCAT(SUBSTITUTE(data_to_clean[[#This Row],[number]],".",""),"00000"),_xlfn.CONCAT(SUBSTITUTE(data_to_clean[[#This Row],[number]],".",""),"00000000")))</f>
        <v>3700000</v>
      </c>
      <c r="I2961" t="s">
        <v>10823</v>
      </c>
      <c r="J2961">
        <f>ROUND(VALUE(SUBSTITUTE(data_to_clean[[#This Row],[growth_%]],".",",")),0)</f>
        <v>127</v>
      </c>
      <c r="K2961" t="s">
        <v>40</v>
      </c>
      <c r="L2961">
        <v>44</v>
      </c>
      <c r="M2961">
        <v>16</v>
      </c>
      <c r="N2961">
        <v>2011</v>
      </c>
      <c r="O2961">
        <v>1</v>
      </c>
      <c r="P2961" t="s">
        <v>10824</v>
      </c>
      <c r="Q2961" t="b">
        <f>AND(ISNUMBER(data_to_clean[[#This Row],[revenue_formatted]]),ISNUMBER(data_to_clean[[#This Row],[growth_formatted_%]]),ISNUMBER(data_to_clean[[#This Row],[workers]]),ISNUMBER(data_to_clean[[#This Row],[previous_workers]]),ISNUMBER(data_to_clean[[#This Row],[founded]]),ISNUMBER(data_to_clean[[#This Row],[yrs_on_list]]))</f>
        <v>1</v>
      </c>
    </row>
    <row r="2962" spans="1:17" x14ac:dyDescent="0.25">
      <c r="A2962">
        <v>2952</v>
      </c>
      <c r="B2962" t="s">
        <v>10825</v>
      </c>
      <c r="C2962" t="s">
        <v>86</v>
      </c>
      <c r="D2962" t="str">
        <f>VLOOKUP(data_to_clean[[#This Row],[state]],abbreviation_table[],2,FALSE)</f>
        <v>Colorado</v>
      </c>
      <c r="E2962" t="s">
        <v>690</v>
      </c>
      <c r="F2962" t="str">
        <f>TRIM(LEFT(data_to_clean[[#This Row],[revenue]],FIND(" ",data_to_clean[[#This Row],[revenue]])))</f>
        <v>12.4</v>
      </c>
      <c r="G2962" t="str">
        <f>RIGHT(data_to_clean[[#This Row],[revenue]],LEN(data_to_clean[[#This Row],[revenue]])-FIND(" ",data_to_clean[[#This Row],[revenue]]))</f>
        <v>Million</v>
      </c>
      <c r="H2962" s="7">
        <f>VALUE(IF(data_to_clean[[#This Row],[multiplicity]]="Million",_xlfn.CONCAT(SUBSTITUTE(data_to_clean[[#This Row],[number]],".",""),"00000"),_xlfn.CONCAT(SUBSTITUTE(data_to_clean[[#This Row],[number]],".",""),"00000000")))</f>
        <v>12400000</v>
      </c>
      <c r="I2962" t="s">
        <v>10827</v>
      </c>
      <c r="J2962">
        <f>ROUND(VALUE(SUBSTITUTE(data_to_clean[[#This Row],[growth_%]],".",",")),0)</f>
        <v>127</v>
      </c>
      <c r="K2962" t="s">
        <v>156</v>
      </c>
      <c r="L2962">
        <v>77</v>
      </c>
      <c r="M2962">
        <v>36</v>
      </c>
      <c r="N2962">
        <v>1998</v>
      </c>
      <c r="O2962">
        <v>3</v>
      </c>
      <c r="P2962" t="s">
        <v>89</v>
      </c>
      <c r="Q2962" t="b">
        <f>AND(ISNUMBER(data_to_clean[[#This Row],[revenue_formatted]]),ISNUMBER(data_to_clean[[#This Row],[growth_formatted_%]]),ISNUMBER(data_to_clean[[#This Row],[workers]]),ISNUMBER(data_to_clean[[#This Row],[previous_workers]]),ISNUMBER(data_to_clean[[#This Row],[founded]]),ISNUMBER(data_to_clean[[#This Row],[yrs_on_list]]))</f>
        <v>1</v>
      </c>
    </row>
    <row r="2963" spans="1:17" x14ac:dyDescent="0.25">
      <c r="A2963">
        <v>2953</v>
      </c>
      <c r="B2963" t="s">
        <v>10828</v>
      </c>
      <c r="C2963" t="s">
        <v>80</v>
      </c>
      <c r="D2963" t="str">
        <f>VLOOKUP(data_to_clean[[#This Row],[state]],abbreviation_table[],2,FALSE)</f>
        <v>California</v>
      </c>
      <c r="E2963" t="s">
        <v>10830</v>
      </c>
      <c r="F2963" t="str">
        <f>TRIM(LEFT(data_to_clean[[#This Row],[revenue]],FIND(" ",data_to_clean[[#This Row],[revenue]])))</f>
        <v>393.3</v>
      </c>
      <c r="G2963" t="str">
        <f>RIGHT(data_to_clean[[#This Row],[revenue]],LEN(data_to_clean[[#This Row],[revenue]])-FIND(" ",data_to_clean[[#This Row],[revenue]]))</f>
        <v>Million</v>
      </c>
      <c r="H2963" s="7">
        <f>VALUE(IF(data_to_clean[[#This Row],[multiplicity]]="Million",_xlfn.CONCAT(SUBSTITUTE(data_to_clean[[#This Row],[number]],".",""),"00000"),_xlfn.CONCAT(SUBSTITUTE(data_to_clean[[#This Row],[number]],".",""),"00000000")))</f>
        <v>393300000</v>
      </c>
      <c r="I2963" t="s">
        <v>10831</v>
      </c>
      <c r="J2963">
        <f>ROUND(VALUE(SUBSTITUTE(data_to_clean[[#This Row],[growth_%]],".",",")),0)</f>
        <v>127</v>
      </c>
      <c r="K2963" t="s">
        <v>329</v>
      </c>
      <c r="L2963">
        <v>1330</v>
      </c>
      <c r="M2963">
        <v>1124</v>
      </c>
      <c r="N2963">
        <v>2007</v>
      </c>
      <c r="O2963">
        <v>6</v>
      </c>
      <c r="P2963" t="s">
        <v>163</v>
      </c>
      <c r="Q2963" t="b">
        <f>AND(ISNUMBER(data_to_clean[[#This Row],[revenue_formatted]]),ISNUMBER(data_to_clean[[#This Row],[growth_formatted_%]]),ISNUMBER(data_to_clean[[#This Row],[workers]]),ISNUMBER(data_to_clean[[#This Row],[previous_workers]]),ISNUMBER(data_to_clean[[#This Row],[founded]]),ISNUMBER(data_to_clean[[#This Row],[yrs_on_list]]))</f>
        <v>1</v>
      </c>
    </row>
    <row r="2964" spans="1:17" x14ac:dyDescent="0.25">
      <c r="A2964">
        <v>2954</v>
      </c>
      <c r="B2964" t="s">
        <v>10832</v>
      </c>
      <c r="C2964" t="s">
        <v>1768</v>
      </c>
      <c r="D2964" t="str">
        <f>VLOOKUP(data_to_clean[[#This Row],[state]],abbreviation_table[],2,FALSE)</f>
        <v>Oregon</v>
      </c>
      <c r="E2964" t="s">
        <v>704</v>
      </c>
      <c r="F2964" t="str">
        <f>TRIM(LEFT(data_to_clean[[#This Row],[revenue]],FIND(" ",data_to_clean[[#This Row],[revenue]])))</f>
        <v>5.4</v>
      </c>
      <c r="G2964" t="str">
        <f>RIGHT(data_to_clean[[#This Row],[revenue]],LEN(data_to_clean[[#This Row],[revenue]])-FIND(" ",data_to_clean[[#This Row],[revenue]]))</f>
        <v>Million</v>
      </c>
      <c r="H2964" s="7">
        <f>VALUE(IF(data_to_clean[[#This Row],[multiplicity]]="Million",_xlfn.CONCAT(SUBSTITUTE(data_to_clean[[#This Row],[number]],".",""),"00000"),_xlfn.CONCAT(SUBSTITUTE(data_to_clean[[#This Row],[number]],".",""),"00000000")))</f>
        <v>5400000</v>
      </c>
      <c r="I2964" t="s">
        <v>10834</v>
      </c>
      <c r="J2964">
        <f>ROUND(VALUE(SUBSTITUTE(data_to_clean[[#This Row],[growth_%]],".",",")),0)</f>
        <v>127</v>
      </c>
      <c r="K2964" t="s">
        <v>40</v>
      </c>
      <c r="L2964">
        <v>46</v>
      </c>
      <c r="M2964">
        <v>16</v>
      </c>
      <c r="N2964">
        <v>2008</v>
      </c>
      <c r="O2964">
        <v>2</v>
      </c>
      <c r="P2964" t="s">
        <v>10835</v>
      </c>
      <c r="Q2964" t="b">
        <f>AND(ISNUMBER(data_to_clean[[#This Row],[revenue_formatted]]),ISNUMBER(data_to_clean[[#This Row],[growth_formatted_%]]),ISNUMBER(data_to_clean[[#This Row],[workers]]),ISNUMBER(data_to_clean[[#This Row],[previous_workers]]),ISNUMBER(data_to_clean[[#This Row],[founded]]),ISNUMBER(data_to_clean[[#This Row],[yrs_on_list]]))</f>
        <v>1</v>
      </c>
    </row>
    <row r="2965" spans="1:17" x14ac:dyDescent="0.25">
      <c r="A2965">
        <v>2955</v>
      </c>
      <c r="B2965" t="s">
        <v>10836</v>
      </c>
      <c r="C2965" t="s">
        <v>66</v>
      </c>
      <c r="D2965" t="str">
        <f>VLOOKUP(data_to_clean[[#This Row],[state]],abbreviation_table[],2,FALSE)</f>
        <v>Virginia</v>
      </c>
      <c r="E2965" t="s">
        <v>10838</v>
      </c>
      <c r="F2965" t="str">
        <f>TRIM(LEFT(data_to_clean[[#This Row],[revenue]],FIND(" ",data_to_clean[[#This Row],[revenue]])))</f>
        <v>58.6</v>
      </c>
      <c r="G2965" t="str">
        <f>RIGHT(data_to_clean[[#This Row],[revenue]],LEN(data_to_clean[[#This Row],[revenue]])-FIND(" ",data_to_clean[[#This Row],[revenue]]))</f>
        <v>Million</v>
      </c>
      <c r="H2965" s="7">
        <f>VALUE(IF(data_to_clean[[#This Row],[multiplicity]]="Million",_xlfn.CONCAT(SUBSTITUTE(data_to_clean[[#This Row],[number]],".",""),"00000"),_xlfn.CONCAT(SUBSTITUTE(data_to_clean[[#This Row],[number]],".",""),"00000000")))</f>
        <v>58600000</v>
      </c>
      <c r="I2965" t="s">
        <v>10839</v>
      </c>
      <c r="J2965">
        <f>ROUND(VALUE(SUBSTITUTE(data_to_clean[[#This Row],[growth_%]],".",",")),0)</f>
        <v>127</v>
      </c>
      <c r="K2965" t="s">
        <v>181</v>
      </c>
      <c r="L2965">
        <v>11</v>
      </c>
      <c r="M2965">
        <v>9</v>
      </c>
      <c r="N2965">
        <v>2011</v>
      </c>
      <c r="O2965">
        <v>4</v>
      </c>
      <c r="P2965" t="s">
        <v>2006</v>
      </c>
      <c r="Q2965" t="b">
        <f>AND(ISNUMBER(data_to_clean[[#This Row],[revenue_formatted]]),ISNUMBER(data_to_clean[[#This Row],[growth_formatted_%]]),ISNUMBER(data_to_clean[[#This Row],[workers]]),ISNUMBER(data_to_clean[[#This Row],[previous_workers]]),ISNUMBER(data_to_clean[[#This Row],[founded]]),ISNUMBER(data_to_clean[[#This Row],[yrs_on_list]]))</f>
        <v>1</v>
      </c>
    </row>
    <row r="2966" spans="1:17" x14ac:dyDescent="0.25">
      <c r="A2966">
        <v>2956</v>
      </c>
      <c r="B2966" t="s">
        <v>10840</v>
      </c>
      <c r="C2966" t="s">
        <v>215</v>
      </c>
      <c r="D2966" t="str">
        <f>VLOOKUP(data_to_clean[[#This Row],[state]],abbreviation_table[],2,FALSE)</f>
        <v>North Carolina</v>
      </c>
      <c r="E2966" t="s">
        <v>1152</v>
      </c>
      <c r="F2966" t="str">
        <f>TRIM(LEFT(data_to_clean[[#This Row],[revenue]],FIND(" ",data_to_clean[[#This Row],[revenue]])))</f>
        <v>2.1</v>
      </c>
      <c r="G2966" t="str">
        <f>RIGHT(data_to_clean[[#This Row],[revenue]],LEN(data_to_clean[[#This Row],[revenue]])-FIND(" ",data_to_clean[[#This Row],[revenue]]))</f>
        <v>Million</v>
      </c>
      <c r="H2966" s="7">
        <f>VALUE(IF(data_to_clean[[#This Row],[multiplicity]]="Million",_xlfn.CONCAT(SUBSTITUTE(data_to_clean[[#This Row],[number]],".",""),"00000"),_xlfn.CONCAT(SUBSTITUTE(data_to_clean[[#This Row],[number]],".",""),"00000000")))</f>
        <v>2100000</v>
      </c>
      <c r="I2966" t="s">
        <v>10842</v>
      </c>
      <c r="J2966">
        <f>ROUND(VALUE(SUBSTITUTE(data_to_clean[[#This Row],[growth_%]],".",",")),0)</f>
        <v>126</v>
      </c>
      <c r="K2966" t="s">
        <v>18</v>
      </c>
      <c r="L2966">
        <v>23</v>
      </c>
      <c r="M2966">
        <v>10</v>
      </c>
      <c r="N2966">
        <v>2010</v>
      </c>
      <c r="O2966">
        <v>1</v>
      </c>
      <c r="P2966" t="s">
        <v>1154</v>
      </c>
      <c r="Q2966" t="b">
        <f>AND(ISNUMBER(data_to_clean[[#This Row],[revenue_formatted]]),ISNUMBER(data_to_clean[[#This Row],[growth_formatted_%]]),ISNUMBER(data_to_clean[[#This Row],[workers]]),ISNUMBER(data_to_clean[[#This Row],[previous_workers]]),ISNUMBER(data_to_clean[[#This Row],[founded]]),ISNUMBER(data_to_clean[[#This Row],[yrs_on_list]]))</f>
        <v>1</v>
      </c>
    </row>
    <row r="2967" spans="1:17" x14ac:dyDescent="0.25">
      <c r="A2967">
        <v>2957</v>
      </c>
      <c r="B2967" t="s">
        <v>10843</v>
      </c>
      <c r="C2967" t="s">
        <v>166</v>
      </c>
      <c r="D2967" t="str">
        <f>VLOOKUP(data_to_clean[[#This Row],[state]],abbreviation_table[],2,FALSE)</f>
        <v>Utah</v>
      </c>
      <c r="E2967" t="s">
        <v>3277</v>
      </c>
      <c r="F2967" t="str">
        <f>TRIM(LEFT(data_to_clean[[#This Row],[revenue]],FIND(" ",data_to_clean[[#This Row],[revenue]])))</f>
        <v>35.6</v>
      </c>
      <c r="G2967" t="str">
        <f>RIGHT(data_to_clean[[#This Row],[revenue]],LEN(data_to_clean[[#This Row],[revenue]])-FIND(" ",data_to_clean[[#This Row],[revenue]]))</f>
        <v>Million</v>
      </c>
      <c r="H2967" s="7">
        <f>VALUE(IF(data_to_clean[[#This Row],[multiplicity]]="Million",_xlfn.CONCAT(SUBSTITUTE(data_to_clean[[#This Row],[number]],".",""),"00000"),_xlfn.CONCAT(SUBSTITUTE(data_to_clean[[#This Row],[number]],".",""),"00000000")))</f>
        <v>35600000</v>
      </c>
      <c r="I2967" t="s">
        <v>10845</v>
      </c>
      <c r="J2967">
        <f>ROUND(VALUE(SUBSTITUTE(data_to_clean[[#This Row],[growth_%]],".",",")),0)</f>
        <v>126</v>
      </c>
      <c r="K2967" t="s">
        <v>40</v>
      </c>
      <c r="L2967">
        <v>326</v>
      </c>
      <c r="M2967">
        <v>142</v>
      </c>
      <c r="N2967">
        <v>2008</v>
      </c>
      <c r="O2967">
        <v>5</v>
      </c>
      <c r="P2967" t="s">
        <v>170</v>
      </c>
      <c r="Q2967" t="b">
        <f>AND(ISNUMBER(data_to_clean[[#This Row],[revenue_formatted]]),ISNUMBER(data_to_clean[[#This Row],[growth_formatted_%]]),ISNUMBER(data_to_clean[[#This Row],[workers]]),ISNUMBER(data_to_clean[[#This Row],[previous_workers]]),ISNUMBER(data_to_clean[[#This Row],[founded]]),ISNUMBER(data_to_clean[[#This Row],[yrs_on_list]]))</f>
        <v>1</v>
      </c>
    </row>
    <row r="2968" spans="1:17" x14ac:dyDescent="0.25">
      <c r="A2968">
        <v>2958</v>
      </c>
      <c r="B2968" t="s">
        <v>10846</v>
      </c>
      <c r="C2968" t="s">
        <v>30</v>
      </c>
      <c r="D2968" t="str">
        <f>VLOOKUP(data_to_clean[[#This Row],[state]],abbreviation_table[],2,FALSE)</f>
        <v>Texas</v>
      </c>
      <c r="E2968" t="s">
        <v>871</v>
      </c>
      <c r="F2968" t="str">
        <f>TRIM(LEFT(data_to_clean[[#This Row],[revenue]],FIND(" ",data_to_clean[[#This Row],[revenue]])))</f>
        <v>2.6</v>
      </c>
      <c r="G2968" t="str">
        <f>RIGHT(data_to_clean[[#This Row],[revenue]],LEN(data_to_clean[[#This Row],[revenue]])-FIND(" ",data_to_clean[[#This Row],[revenue]]))</f>
        <v>Million</v>
      </c>
      <c r="H2968" s="7">
        <f>VALUE(IF(data_to_clean[[#This Row],[multiplicity]]="Million",_xlfn.CONCAT(SUBSTITUTE(data_to_clean[[#This Row],[number]],".",""),"00000"),_xlfn.CONCAT(SUBSTITUTE(data_to_clean[[#This Row],[number]],".",""),"00000000")))</f>
        <v>2600000</v>
      </c>
      <c r="I2968" t="s">
        <v>10848</v>
      </c>
      <c r="J2968">
        <f>ROUND(VALUE(SUBSTITUTE(data_to_clean[[#This Row],[growth_%]],".",",")),0)</f>
        <v>126</v>
      </c>
      <c r="K2968" t="s">
        <v>233</v>
      </c>
      <c r="L2968">
        <v>4</v>
      </c>
      <c r="M2968">
        <v>5</v>
      </c>
      <c r="N2968">
        <v>2014</v>
      </c>
      <c r="O2968">
        <v>1</v>
      </c>
      <c r="P2968" t="s">
        <v>1123</v>
      </c>
      <c r="Q2968" t="b">
        <f>AND(ISNUMBER(data_to_clean[[#This Row],[revenue_formatted]]),ISNUMBER(data_to_clean[[#This Row],[growth_formatted_%]]),ISNUMBER(data_to_clean[[#This Row],[workers]]),ISNUMBER(data_to_clean[[#This Row],[previous_workers]]),ISNUMBER(data_to_clean[[#This Row],[founded]]),ISNUMBER(data_to_clean[[#This Row],[yrs_on_list]]))</f>
        <v>1</v>
      </c>
    </row>
    <row r="2969" spans="1:17" x14ac:dyDescent="0.25">
      <c r="A2969">
        <v>2959</v>
      </c>
      <c r="B2969" t="s">
        <v>10849</v>
      </c>
      <c r="C2969" t="s">
        <v>333</v>
      </c>
      <c r="D2969" t="str">
        <f>VLOOKUP(data_to_clean[[#This Row],[state]],abbreviation_table[],2,FALSE)</f>
        <v>Alabama</v>
      </c>
      <c r="E2969" t="s">
        <v>1414</v>
      </c>
      <c r="F2969" t="str">
        <f>TRIM(LEFT(data_to_clean[[#This Row],[revenue]],FIND(" ",data_to_clean[[#This Row],[revenue]])))</f>
        <v>16.1</v>
      </c>
      <c r="G2969" t="str">
        <f>RIGHT(data_to_clean[[#This Row],[revenue]],LEN(data_to_clean[[#This Row],[revenue]])-FIND(" ",data_to_clean[[#This Row],[revenue]]))</f>
        <v>Million</v>
      </c>
      <c r="H2969" s="7">
        <f>VALUE(IF(data_to_clean[[#This Row],[multiplicity]]="Million",_xlfn.CONCAT(SUBSTITUTE(data_to_clean[[#This Row],[number]],".",""),"00000"),_xlfn.CONCAT(SUBSTITUTE(data_to_clean[[#This Row],[number]],".",""),"00000000")))</f>
        <v>16100000</v>
      </c>
      <c r="I2969" t="s">
        <v>10851</v>
      </c>
      <c r="J2969">
        <f>ROUND(VALUE(SUBSTITUTE(data_to_clean[[#This Row],[growth_%]],".",",")),0)</f>
        <v>126</v>
      </c>
      <c r="K2969" t="s">
        <v>33</v>
      </c>
      <c r="L2969">
        <v>325</v>
      </c>
      <c r="M2969">
        <v>100</v>
      </c>
      <c r="N2969">
        <v>2009</v>
      </c>
      <c r="O2969">
        <v>1</v>
      </c>
      <c r="P2969" t="s">
        <v>338</v>
      </c>
      <c r="Q2969" t="b">
        <f>AND(ISNUMBER(data_to_clean[[#This Row],[revenue_formatted]]),ISNUMBER(data_to_clean[[#This Row],[growth_formatted_%]]),ISNUMBER(data_to_clean[[#This Row],[workers]]),ISNUMBER(data_to_clean[[#This Row],[previous_workers]]),ISNUMBER(data_to_clean[[#This Row],[founded]]),ISNUMBER(data_to_clean[[#This Row],[yrs_on_list]]))</f>
        <v>1</v>
      </c>
    </row>
    <row r="2970" spans="1:17" x14ac:dyDescent="0.25">
      <c r="A2970">
        <v>2960</v>
      </c>
      <c r="B2970" t="s">
        <v>10852</v>
      </c>
      <c r="C2970" t="s">
        <v>80</v>
      </c>
      <c r="D2970" t="str">
        <f>VLOOKUP(data_to_clean[[#This Row],[state]],abbreviation_table[],2,FALSE)</f>
        <v>California</v>
      </c>
      <c r="E2970" t="s">
        <v>10854</v>
      </c>
      <c r="F2970" t="str">
        <f>TRIM(LEFT(data_to_clean[[#This Row],[revenue]],FIND(" ",data_to_clean[[#This Row],[revenue]])))</f>
        <v>90.7</v>
      </c>
      <c r="G2970" t="str">
        <f>RIGHT(data_to_clean[[#This Row],[revenue]],LEN(data_to_clean[[#This Row],[revenue]])-FIND(" ",data_to_clean[[#This Row],[revenue]]))</f>
        <v>Million</v>
      </c>
      <c r="H2970" s="7">
        <f>VALUE(IF(data_to_clean[[#This Row],[multiplicity]]="Million",_xlfn.CONCAT(SUBSTITUTE(data_to_clean[[#This Row],[number]],".",""),"00000"),_xlfn.CONCAT(SUBSTITUTE(data_to_clean[[#This Row],[number]],".",""),"00000000")))</f>
        <v>90700000</v>
      </c>
      <c r="I2970" t="s">
        <v>10855</v>
      </c>
      <c r="J2970">
        <f>ROUND(VALUE(SUBSTITUTE(data_to_clean[[#This Row],[growth_%]],".",",")),0)</f>
        <v>126</v>
      </c>
      <c r="K2970" t="s">
        <v>69</v>
      </c>
      <c r="L2970">
        <v>66</v>
      </c>
      <c r="M2970">
        <v>52</v>
      </c>
      <c r="N2970">
        <v>2003</v>
      </c>
      <c r="O2970">
        <v>10</v>
      </c>
      <c r="P2970" t="s">
        <v>10856</v>
      </c>
      <c r="Q2970" t="b">
        <f>AND(ISNUMBER(data_to_clean[[#This Row],[revenue_formatted]]),ISNUMBER(data_to_clean[[#This Row],[growth_formatted_%]]),ISNUMBER(data_to_clean[[#This Row],[workers]]),ISNUMBER(data_to_clean[[#This Row],[previous_workers]]),ISNUMBER(data_to_clean[[#This Row],[founded]]),ISNUMBER(data_to_clean[[#This Row],[yrs_on_list]]))</f>
        <v>1</v>
      </c>
    </row>
    <row r="2971" spans="1:17" x14ac:dyDescent="0.25">
      <c r="A2971">
        <v>2961</v>
      </c>
      <c r="B2971" t="s">
        <v>10857</v>
      </c>
      <c r="C2971" t="s">
        <v>333</v>
      </c>
      <c r="D2971" t="str">
        <f>VLOOKUP(data_to_clean[[#This Row],[state]],abbreviation_table[],2,FALSE)</f>
        <v>Alabama</v>
      </c>
      <c r="E2971" t="s">
        <v>1106</v>
      </c>
      <c r="F2971" t="str">
        <f>TRIM(LEFT(data_to_clean[[#This Row],[revenue]],FIND(" ",data_to_clean[[#This Row],[revenue]])))</f>
        <v>2.9</v>
      </c>
      <c r="G2971" t="str">
        <f>RIGHT(data_to_clean[[#This Row],[revenue]],LEN(data_to_clean[[#This Row],[revenue]])-FIND(" ",data_to_clean[[#This Row],[revenue]]))</f>
        <v>Million</v>
      </c>
      <c r="H2971" s="7">
        <f>VALUE(IF(data_to_clean[[#This Row],[multiplicity]]="Million",_xlfn.CONCAT(SUBSTITUTE(data_to_clean[[#This Row],[number]],".",""),"00000"),_xlfn.CONCAT(SUBSTITUTE(data_to_clean[[#This Row],[number]],".",""),"00000000")))</f>
        <v>2900000</v>
      </c>
      <c r="I2971" t="s">
        <v>10859</v>
      </c>
      <c r="J2971">
        <f>ROUND(VALUE(SUBSTITUTE(data_to_clean[[#This Row],[growth_%]],".",",")),0)</f>
        <v>126</v>
      </c>
      <c r="K2971" t="s">
        <v>181</v>
      </c>
      <c r="L2971">
        <v>18</v>
      </c>
      <c r="M2971">
        <v>4</v>
      </c>
      <c r="N2971">
        <v>2007</v>
      </c>
      <c r="O2971">
        <v>1</v>
      </c>
      <c r="P2971" t="s">
        <v>2594</v>
      </c>
      <c r="Q2971" t="b">
        <f>AND(ISNUMBER(data_to_clean[[#This Row],[revenue_formatted]]),ISNUMBER(data_to_clean[[#This Row],[growth_formatted_%]]),ISNUMBER(data_to_clean[[#This Row],[workers]]),ISNUMBER(data_to_clean[[#This Row],[previous_workers]]),ISNUMBER(data_to_clean[[#This Row],[founded]]),ISNUMBER(data_to_clean[[#This Row],[yrs_on_list]]))</f>
        <v>1</v>
      </c>
    </row>
    <row r="2972" spans="1:17" x14ac:dyDescent="0.25">
      <c r="A2972">
        <v>2962</v>
      </c>
      <c r="B2972" t="s">
        <v>10860</v>
      </c>
      <c r="C2972" t="s">
        <v>86</v>
      </c>
      <c r="D2972" t="str">
        <f>VLOOKUP(data_to_clean[[#This Row],[state]],abbreviation_table[],2,FALSE)</f>
        <v>Colorado</v>
      </c>
      <c r="E2972" t="s">
        <v>154</v>
      </c>
      <c r="F2972" t="str">
        <f>TRIM(LEFT(data_to_clean[[#This Row],[revenue]],FIND(" ",data_to_clean[[#This Row],[revenue]])))</f>
        <v>13.8</v>
      </c>
      <c r="G2972" t="str">
        <f>RIGHT(data_to_clean[[#This Row],[revenue]],LEN(data_to_clean[[#This Row],[revenue]])-FIND(" ",data_to_clean[[#This Row],[revenue]]))</f>
        <v>Million</v>
      </c>
      <c r="H2972" s="7">
        <f>VALUE(IF(data_to_clean[[#This Row],[multiplicity]]="Million",_xlfn.CONCAT(SUBSTITUTE(data_to_clean[[#This Row],[number]],".",""),"00000"),_xlfn.CONCAT(SUBSTITUTE(data_to_clean[[#This Row],[number]],".",""),"00000000")))</f>
        <v>13800000</v>
      </c>
      <c r="I2972" t="s">
        <v>10862</v>
      </c>
      <c r="J2972">
        <f>ROUND(VALUE(SUBSTITUTE(data_to_clean[[#This Row],[growth_%]],".",",")),0)</f>
        <v>126</v>
      </c>
      <c r="K2972" t="s">
        <v>1041</v>
      </c>
      <c r="L2972">
        <v>145</v>
      </c>
      <c r="M2972">
        <v>107</v>
      </c>
      <c r="N2972">
        <v>1994</v>
      </c>
      <c r="O2972">
        <v>3</v>
      </c>
      <c r="P2972" t="s">
        <v>89</v>
      </c>
      <c r="Q2972" t="b">
        <f>AND(ISNUMBER(data_to_clean[[#This Row],[revenue_formatted]]),ISNUMBER(data_to_clean[[#This Row],[growth_formatted_%]]),ISNUMBER(data_to_clean[[#This Row],[workers]]),ISNUMBER(data_to_clean[[#This Row],[previous_workers]]),ISNUMBER(data_to_clean[[#This Row],[founded]]),ISNUMBER(data_to_clean[[#This Row],[yrs_on_list]]))</f>
        <v>1</v>
      </c>
    </row>
    <row r="2973" spans="1:17" x14ac:dyDescent="0.25">
      <c r="A2973">
        <v>2963</v>
      </c>
      <c r="B2973" t="s">
        <v>10863</v>
      </c>
      <c r="C2973" t="s">
        <v>119</v>
      </c>
      <c r="D2973" t="str">
        <f>VLOOKUP(data_to_clean[[#This Row],[state]],abbreviation_table[],2,FALSE)</f>
        <v>Georgia</v>
      </c>
      <c r="E2973" t="s">
        <v>10865</v>
      </c>
      <c r="F2973" t="str">
        <f>TRIM(LEFT(data_to_clean[[#This Row],[revenue]],FIND(" ",data_to_clean[[#This Row],[revenue]])))</f>
        <v>484</v>
      </c>
      <c r="G2973" t="str">
        <f>RIGHT(data_to_clean[[#This Row],[revenue]],LEN(data_to_clean[[#This Row],[revenue]])-FIND(" ",data_to_clean[[#This Row],[revenue]]))</f>
        <v>Million</v>
      </c>
      <c r="H2973" s="7">
        <f>VALUE(IF(data_to_clean[[#This Row],[multiplicity]]="Million",_xlfn.CONCAT(SUBSTITUTE(data_to_clean[[#This Row],[number]],".",""),"00000"),_xlfn.CONCAT(SUBSTITUTE(data_to_clean[[#This Row],[number]],".",""),"00000000")))</f>
        <v>48400000</v>
      </c>
      <c r="I2973" t="s">
        <v>10866</v>
      </c>
      <c r="J2973">
        <f>ROUND(VALUE(SUBSTITUTE(data_to_clean[[#This Row],[growth_%]],".",",")),0)</f>
        <v>126</v>
      </c>
      <c r="K2973" t="s">
        <v>211</v>
      </c>
      <c r="L2973">
        <v>1098</v>
      </c>
      <c r="M2973">
        <v>597</v>
      </c>
      <c r="N2973">
        <v>2002</v>
      </c>
      <c r="O2973">
        <v>6</v>
      </c>
      <c r="P2973" t="s">
        <v>6330</v>
      </c>
      <c r="Q2973" t="b">
        <f>AND(ISNUMBER(data_to_clean[[#This Row],[revenue_formatted]]),ISNUMBER(data_to_clean[[#This Row],[growth_formatted_%]]),ISNUMBER(data_to_clean[[#This Row],[workers]]),ISNUMBER(data_to_clean[[#This Row],[previous_workers]]),ISNUMBER(data_to_clean[[#This Row],[founded]]),ISNUMBER(data_to_clean[[#This Row],[yrs_on_list]]))</f>
        <v>1</v>
      </c>
    </row>
    <row r="2974" spans="1:17" x14ac:dyDescent="0.25">
      <c r="A2974">
        <v>2964</v>
      </c>
      <c r="B2974" t="s">
        <v>10867</v>
      </c>
      <c r="C2974" t="s">
        <v>86</v>
      </c>
      <c r="D2974" t="str">
        <f>VLOOKUP(data_to_clean[[#This Row],[state]],abbreviation_table[],2,FALSE)</f>
        <v>Colorado</v>
      </c>
      <c r="E2974" t="s">
        <v>1309</v>
      </c>
      <c r="F2974" t="str">
        <f>TRIM(LEFT(data_to_clean[[#This Row],[revenue]],FIND(" ",data_to_clean[[#This Row],[revenue]])))</f>
        <v>3.4</v>
      </c>
      <c r="G2974" t="str">
        <f>RIGHT(data_to_clean[[#This Row],[revenue]],LEN(data_to_clean[[#This Row],[revenue]])-FIND(" ",data_to_clean[[#This Row],[revenue]]))</f>
        <v>Million</v>
      </c>
      <c r="H2974" s="7">
        <f>VALUE(IF(data_to_clean[[#This Row],[multiplicity]]="Million",_xlfn.CONCAT(SUBSTITUTE(data_to_clean[[#This Row],[number]],".",""),"00000"),_xlfn.CONCAT(SUBSTITUTE(data_to_clean[[#This Row],[number]],".",""),"00000000")))</f>
        <v>3400000</v>
      </c>
      <c r="I2974" t="s">
        <v>10869</v>
      </c>
      <c r="J2974">
        <f>ROUND(VALUE(SUBSTITUTE(data_to_clean[[#This Row],[growth_%]],".",",")),0)</f>
        <v>126</v>
      </c>
      <c r="K2974" t="s">
        <v>18</v>
      </c>
      <c r="L2974">
        <v>20</v>
      </c>
      <c r="M2974">
        <v>11</v>
      </c>
      <c r="N2974">
        <v>2011</v>
      </c>
      <c r="O2974">
        <v>2</v>
      </c>
      <c r="P2974" t="s">
        <v>2900</v>
      </c>
      <c r="Q2974" t="b">
        <f>AND(ISNUMBER(data_to_clean[[#This Row],[revenue_formatted]]),ISNUMBER(data_to_clean[[#This Row],[growth_formatted_%]]),ISNUMBER(data_to_clean[[#This Row],[workers]]),ISNUMBER(data_to_clean[[#This Row],[previous_workers]]),ISNUMBER(data_to_clean[[#This Row],[founded]]),ISNUMBER(data_to_clean[[#This Row],[yrs_on_list]]))</f>
        <v>1</v>
      </c>
    </row>
    <row r="2975" spans="1:17" x14ac:dyDescent="0.25">
      <c r="A2975">
        <v>2965</v>
      </c>
      <c r="B2975" t="s">
        <v>10870</v>
      </c>
      <c r="C2975" t="s">
        <v>243</v>
      </c>
      <c r="D2975" t="str">
        <f>VLOOKUP(data_to_clean[[#This Row],[state]],abbreviation_table[],2,FALSE)</f>
        <v>Maryland</v>
      </c>
      <c r="E2975" t="s">
        <v>840</v>
      </c>
      <c r="F2975" t="str">
        <f>TRIM(LEFT(data_to_clean[[#This Row],[revenue]],FIND(" ",data_to_clean[[#This Row],[revenue]])))</f>
        <v>15.5</v>
      </c>
      <c r="G2975" t="str">
        <f>RIGHT(data_to_clean[[#This Row],[revenue]],LEN(data_to_clean[[#This Row],[revenue]])-FIND(" ",data_to_clean[[#This Row],[revenue]]))</f>
        <v>Million</v>
      </c>
      <c r="H2975" s="7">
        <f>VALUE(IF(data_to_clean[[#This Row],[multiplicity]]="Million",_xlfn.CONCAT(SUBSTITUTE(data_to_clean[[#This Row],[number]],".",""),"00000"),_xlfn.CONCAT(SUBSTITUTE(data_to_clean[[#This Row],[number]],".",""),"00000000")))</f>
        <v>15500000</v>
      </c>
      <c r="I2975" t="s">
        <v>10872</v>
      </c>
      <c r="J2975">
        <f>ROUND(VALUE(SUBSTITUTE(data_to_clean[[#This Row],[growth_%]],".",",")),0)</f>
        <v>126</v>
      </c>
      <c r="K2975" t="s">
        <v>156</v>
      </c>
      <c r="L2975">
        <v>50</v>
      </c>
      <c r="M2975">
        <v>25</v>
      </c>
      <c r="N2975">
        <v>1999</v>
      </c>
      <c r="O2975">
        <v>1</v>
      </c>
      <c r="P2975" t="s">
        <v>2123</v>
      </c>
      <c r="Q2975" t="b">
        <f>AND(ISNUMBER(data_to_clean[[#This Row],[revenue_formatted]]),ISNUMBER(data_to_clean[[#This Row],[growth_formatted_%]]),ISNUMBER(data_to_clean[[#This Row],[workers]]),ISNUMBER(data_to_clean[[#This Row],[previous_workers]]),ISNUMBER(data_to_clean[[#This Row],[founded]]),ISNUMBER(data_to_clean[[#This Row],[yrs_on_list]]))</f>
        <v>1</v>
      </c>
    </row>
    <row r="2976" spans="1:17" x14ac:dyDescent="0.25">
      <c r="A2976">
        <v>2966</v>
      </c>
      <c r="B2976" t="s">
        <v>10873</v>
      </c>
      <c r="C2976" t="s">
        <v>52</v>
      </c>
      <c r="D2976" t="str">
        <f>VLOOKUP(data_to_clean[[#This Row],[state]],abbreviation_table[],2,FALSE)</f>
        <v>Florida</v>
      </c>
      <c r="E2976" t="s">
        <v>1106</v>
      </c>
      <c r="F2976" t="str">
        <f>TRIM(LEFT(data_to_clean[[#This Row],[revenue]],FIND(" ",data_to_clean[[#This Row],[revenue]])))</f>
        <v>2.9</v>
      </c>
      <c r="G2976" t="str">
        <f>RIGHT(data_to_clean[[#This Row],[revenue]],LEN(data_to_clean[[#This Row],[revenue]])-FIND(" ",data_to_clean[[#This Row],[revenue]]))</f>
        <v>Million</v>
      </c>
      <c r="H2976" s="7">
        <f>VALUE(IF(data_to_clean[[#This Row],[multiplicity]]="Million",_xlfn.CONCAT(SUBSTITUTE(data_to_clean[[#This Row],[number]],".",""),"00000"),_xlfn.CONCAT(SUBSTITUTE(data_to_clean[[#This Row],[number]],".",""),"00000000")))</f>
        <v>2900000</v>
      </c>
      <c r="I2976" t="s">
        <v>10875</v>
      </c>
      <c r="J2976">
        <f>ROUND(VALUE(SUBSTITUTE(data_to_clean[[#This Row],[growth_%]],".",",")),0)</f>
        <v>126</v>
      </c>
      <c r="K2976" t="s">
        <v>18</v>
      </c>
      <c r="L2976">
        <v>9</v>
      </c>
      <c r="M2976">
        <v>4</v>
      </c>
      <c r="N2976">
        <v>2014</v>
      </c>
      <c r="O2976">
        <v>2</v>
      </c>
      <c r="P2976" t="s">
        <v>203</v>
      </c>
      <c r="Q2976" t="b">
        <f>AND(ISNUMBER(data_to_clean[[#This Row],[revenue_formatted]]),ISNUMBER(data_to_clean[[#This Row],[growth_formatted_%]]),ISNUMBER(data_to_clean[[#This Row],[workers]]),ISNUMBER(data_to_clean[[#This Row],[previous_workers]]),ISNUMBER(data_to_clean[[#This Row],[founded]]),ISNUMBER(data_to_clean[[#This Row],[yrs_on_list]]))</f>
        <v>1</v>
      </c>
    </row>
    <row r="2977" spans="1:17" x14ac:dyDescent="0.25">
      <c r="A2977">
        <v>2967</v>
      </c>
      <c r="B2977" t="s">
        <v>10876</v>
      </c>
      <c r="C2977" t="s">
        <v>80</v>
      </c>
      <c r="D2977" t="str">
        <f>VLOOKUP(data_to_clean[[#This Row],[state]],abbreviation_table[],2,FALSE)</f>
        <v>California</v>
      </c>
      <c r="E2977" t="s">
        <v>2224</v>
      </c>
      <c r="F2977" t="str">
        <f>TRIM(LEFT(data_to_clean[[#This Row],[revenue]],FIND(" ",data_to_clean[[#This Row],[revenue]])))</f>
        <v>12.6</v>
      </c>
      <c r="G2977" t="str">
        <f>RIGHT(data_to_clean[[#This Row],[revenue]],LEN(data_to_clean[[#This Row],[revenue]])-FIND(" ",data_to_clean[[#This Row],[revenue]]))</f>
        <v>Million</v>
      </c>
      <c r="H2977" s="7">
        <f>VALUE(IF(data_to_clean[[#This Row],[multiplicity]]="Million",_xlfn.CONCAT(SUBSTITUTE(data_to_clean[[#This Row],[number]],".",""),"00000"),_xlfn.CONCAT(SUBSTITUTE(data_to_clean[[#This Row],[number]],".",""),"00000000")))</f>
        <v>12600000</v>
      </c>
      <c r="I2977" t="s">
        <v>10878</v>
      </c>
      <c r="J2977">
        <f>ROUND(VALUE(SUBSTITUTE(data_to_clean[[#This Row],[growth_%]],".",",")),0)</f>
        <v>126</v>
      </c>
      <c r="K2977" t="s">
        <v>55</v>
      </c>
      <c r="L2977">
        <v>75</v>
      </c>
      <c r="M2977">
        <v>35</v>
      </c>
      <c r="N2977">
        <v>1993</v>
      </c>
      <c r="O2977">
        <v>2</v>
      </c>
      <c r="P2977" t="s">
        <v>5140</v>
      </c>
      <c r="Q2977" t="b">
        <f>AND(ISNUMBER(data_to_clean[[#This Row],[revenue_formatted]]),ISNUMBER(data_to_clean[[#This Row],[growth_formatted_%]]),ISNUMBER(data_to_clean[[#This Row],[workers]]),ISNUMBER(data_to_clean[[#This Row],[previous_workers]]),ISNUMBER(data_to_clean[[#This Row],[founded]]),ISNUMBER(data_to_clean[[#This Row],[yrs_on_list]]))</f>
        <v>1</v>
      </c>
    </row>
    <row r="2978" spans="1:17" x14ac:dyDescent="0.25">
      <c r="A2978">
        <v>2968</v>
      </c>
      <c r="B2978" t="s">
        <v>10879</v>
      </c>
      <c r="C2978" t="s">
        <v>74</v>
      </c>
      <c r="D2978" t="str">
        <f>VLOOKUP(data_to_clean[[#This Row],[state]],abbreviation_table[],2,FALSE)</f>
        <v>Ohio</v>
      </c>
      <c r="E2978" t="s">
        <v>4004</v>
      </c>
      <c r="F2978" t="str">
        <f>TRIM(LEFT(data_to_clean[[#This Row],[revenue]],FIND(" ",data_to_clean[[#This Row],[revenue]])))</f>
        <v>21.9</v>
      </c>
      <c r="G2978" t="str">
        <f>RIGHT(data_to_clean[[#This Row],[revenue]],LEN(data_to_clean[[#This Row],[revenue]])-FIND(" ",data_to_clean[[#This Row],[revenue]]))</f>
        <v>Million</v>
      </c>
      <c r="H2978" s="7">
        <f>VALUE(IF(data_to_clean[[#This Row],[multiplicity]]="Million",_xlfn.CONCAT(SUBSTITUTE(data_to_clean[[#This Row],[number]],".",""),"00000"),_xlfn.CONCAT(SUBSTITUTE(data_to_clean[[#This Row],[number]],".",""),"00000000")))</f>
        <v>21900000</v>
      </c>
      <c r="I2978" t="s">
        <v>10881</v>
      </c>
      <c r="J2978">
        <f>ROUND(VALUE(SUBSTITUTE(data_to_clean[[#This Row],[growth_%]],".",",")),0)</f>
        <v>126</v>
      </c>
      <c r="K2978" t="s">
        <v>55</v>
      </c>
      <c r="L2978">
        <v>124</v>
      </c>
      <c r="M2978">
        <v>32</v>
      </c>
      <c r="N2978">
        <v>2011</v>
      </c>
      <c r="O2978">
        <v>3</v>
      </c>
      <c r="P2978" t="s">
        <v>349</v>
      </c>
      <c r="Q2978" t="b">
        <f>AND(ISNUMBER(data_to_clean[[#This Row],[revenue_formatted]]),ISNUMBER(data_to_clean[[#This Row],[growth_formatted_%]]),ISNUMBER(data_to_clean[[#This Row],[workers]]),ISNUMBER(data_to_clean[[#This Row],[previous_workers]]),ISNUMBER(data_to_clean[[#This Row],[founded]]),ISNUMBER(data_to_clean[[#This Row],[yrs_on_list]]))</f>
        <v>1</v>
      </c>
    </row>
    <row r="2979" spans="1:17" x14ac:dyDescent="0.25">
      <c r="A2979">
        <v>2969</v>
      </c>
      <c r="B2979" t="s">
        <v>10882</v>
      </c>
      <c r="C2979" t="s">
        <v>22</v>
      </c>
      <c r="D2979" t="str">
        <f>VLOOKUP(data_to_clean[[#This Row],[state]],abbreviation_table[],2,FALSE)</f>
        <v>Tennessee</v>
      </c>
      <c r="E2979" t="s">
        <v>301</v>
      </c>
      <c r="F2979" t="str">
        <f>TRIM(LEFT(data_to_clean[[#This Row],[revenue]],FIND(" ",data_to_clean[[#This Row],[revenue]])))</f>
        <v>7.1</v>
      </c>
      <c r="G2979" t="str">
        <f>RIGHT(data_to_clean[[#This Row],[revenue]],LEN(data_to_clean[[#This Row],[revenue]])-FIND(" ",data_to_clean[[#This Row],[revenue]]))</f>
        <v>Million</v>
      </c>
      <c r="H2979" s="7">
        <f>VALUE(IF(data_to_clean[[#This Row],[multiplicity]]="Million",_xlfn.CONCAT(SUBSTITUTE(data_to_clean[[#This Row],[number]],".",""),"00000"),_xlfn.CONCAT(SUBSTITUTE(data_to_clean[[#This Row],[number]],".",""),"00000000")))</f>
        <v>7100000</v>
      </c>
      <c r="I2979" t="s">
        <v>10884</v>
      </c>
      <c r="J2979">
        <f>ROUND(VALUE(SUBSTITUTE(data_to_clean[[#This Row],[growth_%]],".",",")),0)</f>
        <v>126</v>
      </c>
      <c r="K2979" t="s">
        <v>336</v>
      </c>
      <c r="L2979">
        <v>25</v>
      </c>
      <c r="M2979">
        <v>10</v>
      </c>
      <c r="N2979">
        <v>2007</v>
      </c>
      <c r="O2979">
        <v>5</v>
      </c>
      <c r="P2979" t="s">
        <v>5979</v>
      </c>
      <c r="Q2979" t="b">
        <f>AND(ISNUMBER(data_to_clean[[#This Row],[revenue_formatted]]),ISNUMBER(data_to_clean[[#This Row],[growth_formatted_%]]),ISNUMBER(data_to_clean[[#This Row],[workers]]),ISNUMBER(data_to_clean[[#This Row],[previous_workers]]),ISNUMBER(data_to_clean[[#This Row],[founded]]),ISNUMBER(data_to_clean[[#This Row],[yrs_on_list]]))</f>
        <v>1</v>
      </c>
    </row>
    <row r="2980" spans="1:17" x14ac:dyDescent="0.25">
      <c r="A2980">
        <v>2970</v>
      </c>
      <c r="B2980" t="s">
        <v>10885</v>
      </c>
      <c r="C2980" t="s">
        <v>74</v>
      </c>
      <c r="D2980" t="str">
        <f>VLOOKUP(data_to_clean[[#This Row],[state]],abbreviation_table[],2,FALSE)</f>
        <v>Ohio</v>
      </c>
      <c r="E2980" t="s">
        <v>10887</v>
      </c>
      <c r="F2980" t="str">
        <f>TRIM(LEFT(data_to_clean[[#This Row],[revenue]],FIND(" ",data_to_clean[[#This Row],[revenue]])))</f>
        <v>148.6</v>
      </c>
      <c r="G2980" t="str">
        <f>RIGHT(data_to_clean[[#This Row],[revenue]],LEN(data_to_clean[[#This Row],[revenue]])-FIND(" ",data_to_clean[[#This Row],[revenue]]))</f>
        <v>Million</v>
      </c>
      <c r="H2980" s="7">
        <f>VALUE(IF(data_to_clean[[#This Row],[multiplicity]]="Million",_xlfn.CONCAT(SUBSTITUTE(data_to_clean[[#This Row],[number]],".",""),"00000"),_xlfn.CONCAT(SUBSTITUTE(data_to_clean[[#This Row],[number]],".",""),"00000000")))</f>
        <v>148600000</v>
      </c>
      <c r="I2980" t="s">
        <v>10888</v>
      </c>
      <c r="J2980">
        <f>ROUND(VALUE(SUBSTITUTE(data_to_clean[[#This Row],[growth_%]],".",",")),0)</f>
        <v>126</v>
      </c>
      <c r="K2980" t="s">
        <v>55</v>
      </c>
      <c r="L2980">
        <v>92</v>
      </c>
      <c r="M2980">
        <v>42</v>
      </c>
      <c r="N2980">
        <v>1997</v>
      </c>
      <c r="O2980">
        <v>7</v>
      </c>
      <c r="P2980" t="s">
        <v>10889</v>
      </c>
      <c r="Q2980" t="b">
        <f>AND(ISNUMBER(data_to_clean[[#This Row],[revenue_formatted]]),ISNUMBER(data_to_clean[[#This Row],[growth_formatted_%]]),ISNUMBER(data_to_clean[[#This Row],[workers]]),ISNUMBER(data_to_clean[[#This Row],[previous_workers]]),ISNUMBER(data_to_clean[[#This Row],[founded]]),ISNUMBER(data_to_clean[[#This Row],[yrs_on_list]]))</f>
        <v>1</v>
      </c>
    </row>
    <row r="2981" spans="1:17" x14ac:dyDescent="0.25">
      <c r="A2981">
        <v>2971</v>
      </c>
      <c r="B2981" t="s">
        <v>10890</v>
      </c>
      <c r="C2981" t="s">
        <v>294</v>
      </c>
      <c r="D2981" t="str">
        <f>VLOOKUP(data_to_clean[[#This Row],[state]],abbreviation_table[],2,FALSE)</f>
        <v>Minnesota</v>
      </c>
      <c r="E2981" t="s">
        <v>1152</v>
      </c>
      <c r="F2981" t="str">
        <f>TRIM(LEFT(data_to_clean[[#This Row],[revenue]],FIND(" ",data_to_clean[[#This Row],[revenue]])))</f>
        <v>2.1</v>
      </c>
      <c r="G2981" t="str">
        <f>RIGHT(data_to_clean[[#This Row],[revenue]],LEN(data_to_clean[[#This Row],[revenue]])-FIND(" ",data_to_clean[[#This Row],[revenue]]))</f>
        <v>Million</v>
      </c>
      <c r="H2981" s="7">
        <f>VALUE(IF(data_to_clean[[#This Row],[multiplicity]]="Million",_xlfn.CONCAT(SUBSTITUTE(data_to_clean[[#This Row],[number]],".",""),"00000"),_xlfn.CONCAT(SUBSTITUTE(data_to_clean[[#This Row],[number]],".",""),"00000000")))</f>
        <v>2100000</v>
      </c>
      <c r="I2981" t="s">
        <v>10892</v>
      </c>
      <c r="J2981">
        <f>ROUND(VALUE(SUBSTITUTE(data_to_clean[[#This Row],[growth_%]],".",",")),0)</f>
        <v>126</v>
      </c>
      <c r="K2981" t="s">
        <v>18</v>
      </c>
      <c r="L2981">
        <v>22</v>
      </c>
      <c r="M2981">
        <v>7</v>
      </c>
      <c r="N2981">
        <v>2009</v>
      </c>
      <c r="O2981">
        <v>1</v>
      </c>
      <c r="P2981" t="s">
        <v>298</v>
      </c>
      <c r="Q2981" t="b">
        <f>AND(ISNUMBER(data_to_clean[[#This Row],[revenue_formatted]]),ISNUMBER(data_to_clean[[#This Row],[growth_formatted_%]]),ISNUMBER(data_to_clean[[#This Row],[workers]]),ISNUMBER(data_to_clean[[#This Row],[previous_workers]]),ISNUMBER(data_to_clean[[#This Row],[founded]]),ISNUMBER(data_to_clean[[#This Row],[yrs_on_list]]))</f>
        <v>1</v>
      </c>
    </row>
    <row r="2982" spans="1:17" x14ac:dyDescent="0.25">
      <c r="A2982">
        <v>2972</v>
      </c>
      <c r="B2982" t="s">
        <v>10893</v>
      </c>
      <c r="C2982" t="s">
        <v>30</v>
      </c>
      <c r="D2982" t="str">
        <f>VLOOKUP(data_to_clean[[#This Row],[state]],abbreviation_table[],2,FALSE)</f>
        <v>Texas</v>
      </c>
      <c r="E2982" t="s">
        <v>1442</v>
      </c>
      <c r="F2982" t="str">
        <f>TRIM(LEFT(data_to_clean[[#This Row],[revenue]],FIND(" ",data_to_clean[[#This Row],[revenue]])))</f>
        <v>2</v>
      </c>
      <c r="G2982" t="str">
        <f>RIGHT(data_to_clean[[#This Row],[revenue]],LEN(data_to_clean[[#This Row],[revenue]])-FIND(" ",data_to_clean[[#This Row],[revenue]]))</f>
        <v>Million</v>
      </c>
      <c r="H2982" s="7">
        <f>VALUE(IF(data_to_clean[[#This Row],[multiplicity]]="Million",_xlfn.CONCAT(SUBSTITUTE(data_to_clean[[#This Row],[number]],".",""),"00000"),_xlfn.CONCAT(SUBSTITUTE(data_to_clean[[#This Row],[number]],".",""),"00000000")))</f>
        <v>200000</v>
      </c>
      <c r="I2982" t="s">
        <v>10895</v>
      </c>
      <c r="J2982">
        <f>ROUND(VALUE(SUBSTITUTE(data_to_clean[[#This Row],[growth_%]],".",",")),0)</f>
        <v>126</v>
      </c>
      <c r="K2982" t="s">
        <v>18</v>
      </c>
      <c r="L2982">
        <v>21</v>
      </c>
      <c r="M2982">
        <v>8</v>
      </c>
      <c r="N2982">
        <v>2007</v>
      </c>
      <c r="O2982">
        <v>1</v>
      </c>
      <c r="P2982" t="s">
        <v>330</v>
      </c>
      <c r="Q2982" t="b">
        <f>AND(ISNUMBER(data_to_clean[[#This Row],[revenue_formatted]]),ISNUMBER(data_to_clean[[#This Row],[growth_formatted_%]]),ISNUMBER(data_to_clean[[#This Row],[workers]]),ISNUMBER(data_to_clean[[#This Row],[previous_workers]]),ISNUMBER(data_to_clean[[#This Row],[founded]]),ISNUMBER(data_to_clean[[#This Row],[yrs_on_list]]))</f>
        <v>1</v>
      </c>
    </row>
    <row r="2983" spans="1:17" x14ac:dyDescent="0.25">
      <c r="A2983">
        <v>2973</v>
      </c>
      <c r="B2983" t="s">
        <v>10896</v>
      </c>
      <c r="C2983" t="s">
        <v>74</v>
      </c>
      <c r="D2983" t="str">
        <f>VLOOKUP(data_to_clean[[#This Row],[state]],abbreviation_table[],2,FALSE)</f>
        <v>Ohio</v>
      </c>
      <c r="E2983" t="s">
        <v>10275</v>
      </c>
      <c r="F2983" t="str">
        <f>TRIM(LEFT(data_to_clean[[#This Row],[revenue]],FIND(" ",data_to_clean[[#This Row],[revenue]])))</f>
        <v>45.8</v>
      </c>
      <c r="G2983" t="str">
        <f>RIGHT(data_to_clean[[#This Row],[revenue]],LEN(data_to_clean[[#This Row],[revenue]])-FIND(" ",data_to_clean[[#This Row],[revenue]]))</f>
        <v>Million</v>
      </c>
      <c r="H2983" s="7">
        <f>VALUE(IF(data_to_clean[[#This Row],[multiplicity]]="Million",_xlfn.CONCAT(SUBSTITUTE(data_to_clean[[#This Row],[number]],".",""),"00000"),_xlfn.CONCAT(SUBSTITUTE(data_to_clean[[#This Row],[number]],".",""),"00000000")))</f>
        <v>45800000</v>
      </c>
      <c r="I2983" t="s">
        <v>10898</v>
      </c>
      <c r="J2983">
        <f>ROUND(VALUE(SUBSTITUTE(data_to_clean[[#This Row],[growth_%]],".",",")),0)</f>
        <v>126</v>
      </c>
      <c r="K2983" t="s">
        <v>233</v>
      </c>
      <c r="L2983">
        <v>59</v>
      </c>
      <c r="M2983">
        <v>32</v>
      </c>
      <c r="N2983">
        <v>2002</v>
      </c>
      <c r="O2983">
        <v>4</v>
      </c>
      <c r="P2983" t="s">
        <v>1996</v>
      </c>
      <c r="Q2983" t="b">
        <f>AND(ISNUMBER(data_to_clean[[#This Row],[revenue_formatted]]),ISNUMBER(data_to_clean[[#This Row],[growth_formatted_%]]),ISNUMBER(data_to_clean[[#This Row],[workers]]),ISNUMBER(data_to_clean[[#This Row],[previous_workers]]),ISNUMBER(data_to_clean[[#This Row],[founded]]),ISNUMBER(data_to_clean[[#This Row],[yrs_on_list]]))</f>
        <v>1</v>
      </c>
    </row>
    <row r="2984" spans="1:17" x14ac:dyDescent="0.25">
      <c r="A2984">
        <v>2974</v>
      </c>
      <c r="B2984" t="s">
        <v>10899</v>
      </c>
      <c r="C2984" t="s">
        <v>105</v>
      </c>
      <c r="D2984" t="str">
        <f>VLOOKUP(data_to_clean[[#This Row],[state]],abbreviation_table[],2,FALSE)</f>
        <v>New York</v>
      </c>
      <c r="E2984" t="s">
        <v>10901</v>
      </c>
      <c r="F2984" t="str">
        <f>TRIM(LEFT(data_to_clean[[#This Row],[revenue]],FIND(" ",data_to_clean[[#This Row],[revenue]])))</f>
        <v>50.5</v>
      </c>
      <c r="G2984" t="str">
        <f>RIGHT(data_to_clean[[#This Row],[revenue]],LEN(data_to_clean[[#This Row],[revenue]])-FIND(" ",data_to_clean[[#This Row],[revenue]]))</f>
        <v>Million</v>
      </c>
      <c r="H2984" s="7">
        <f>VALUE(IF(data_to_clean[[#This Row],[multiplicity]]="Million",_xlfn.CONCAT(SUBSTITUTE(data_to_clean[[#This Row],[number]],".",""),"00000"),_xlfn.CONCAT(SUBSTITUTE(data_to_clean[[#This Row],[number]],".",""),"00000000")))</f>
        <v>50500000</v>
      </c>
      <c r="I2984" t="s">
        <v>10902</v>
      </c>
      <c r="J2984">
        <f>ROUND(VALUE(SUBSTITUTE(data_to_clean[[#This Row],[growth_%]],".",",")),0)</f>
        <v>126</v>
      </c>
      <c r="K2984" t="s">
        <v>257</v>
      </c>
      <c r="L2984">
        <v>299</v>
      </c>
      <c r="M2984">
        <v>82</v>
      </c>
      <c r="N2984">
        <v>2009</v>
      </c>
      <c r="O2984">
        <v>6</v>
      </c>
      <c r="P2984" t="s">
        <v>108</v>
      </c>
      <c r="Q2984" t="b">
        <f>AND(ISNUMBER(data_to_clean[[#This Row],[revenue_formatted]]),ISNUMBER(data_to_clean[[#This Row],[growth_formatted_%]]),ISNUMBER(data_to_clean[[#This Row],[workers]]),ISNUMBER(data_to_clean[[#This Row],[previous_workers]]),ISNUMBER(data_to_clean[[#This Row],[founded]]),ISNUMBER(data_to_clean[[#This Row],[yrs_on_list]]))</f>
        <v>1</v>
      </c>
    </row>
    <row r="2985" spans="1:17" x14ac:dyDescent="0.25">
      <c r="A2985">
        <v>2975</v>
      </c>
      <c r="B2985" t="s">
        <v>10903</v>
      </c>
      <c r="C2985" t="s">
        <v>643</v>
      </c>
      <c r="D2985" t="str">
        <f>VLOOKUP(data_to_clean[[#This Row],[state]],abbreviation_table[],2,FALSE)</f>
        <v>Connecticut</v>
      </c>
      <c r="E2985" t="s">
        <v>4033</v>
      </c>
      <c r="F2985" t="str">
        <f>TRIM(LEFT(data_to_clean[[#This Row],[revenue]],FIND(" ",data_to_clean[[#This Row],[revenue]])))</f>
        <v>28.9</v>
      </c>
      <c r="G2985" t="str">
        <f>RIGHT(data_to_clean[[#This Row],[revenue]],LEN(data_to_clean[[#This Row],[revenue]])-FIND(" ",data_to_clean[[#This Row],[revenue]]))</f>
        <v>Million</v>
      </c>
      <c r="H2985" s="7">
        <f>VALUE(IF(data_to_clean[[#This Row],[multiplicity]]="Million",_xlfn.CONCAT(SUBSTITUTE(data_to_clean[[#This Row],[number]],".",""),"00000"),_xlfn.CONCAT(SUBSTITUTE(data_to_clean[[#This Row],[number]],".",""),"00000000")))</f>
        <v>28900000</v>
      </c>
      <c r="I2985" t="s">
        <v>10905</v>
      </c>
      <c r="J2985">
        <f>ROUND(VALUE(SUBSTITUTE(data_to_clean[[#This Row],[growth_%]],".",",")),0)</f>
        <v>126</v>
      </c>
      <c r="K2985" t="s">
        <v>55</v>
      </c>
      <c r="L2985">
        <v>16</v>
      </c>
      <c r="M2985">
        <v>9</v>
      </c>
      <c r="N2985">
        <v>2010</v>
      </c>
      <c r="O2985">
        <v>4</v>
      </c>
      <c r="P2985" t="s">
        <v>10906</v>
      </c>
      <c r="Q2985" t="b">
        <f>AND(ISNUMBER(data_to_clean[[#This Row],[revenue_formatted]]),ISNUMBER(data_to_clean[[#This Row],[growth_formatted_%]]),ISNUMBER(data_to_clean[[#This Row],[workers]]),ISNUMBER(data_to_clean[[#This Row],[previous_workers]]),ISNUMBER(data_to_clean[[#This Row],[founded]]),ISNUMBER(data_to_clean[[#This Row],[yrs_on_list]]))</f>
        <v>1</v>
      </c>
    </row>
    <row r="2986" spans="1:17" x14ac:dyDescent="0.25">
      <c r="A2986">
        <v>2976</v>
      </c>
      <c r="B2986" t="s">
        <v>10907</v>
      </c>
      <c r="C2986" t="s">
        <v>166</v>
      </c>
      <c r="D2986" t="str">
        <f>VLOOKUP(data_to_clean[[#This Row],[state]],abbreviation_table[],2,FALSE)</f>
        <v>Utah</v>
      </c>
      <c r="E2986" t="s">
        <v>10909</v>
      </c>
      <c r="F2986" t="str">
        <f>TRIM(LEFT(data_to_clean[[#This Row],[revenue]],FIND(" ",data_to_clean[[#This Row],[revenue]])))</f>
        <v>111.5</v>
      </c>
      <c r="G2986" t="str">
        <f>RIGHT(data_to_clean[[#This Row],[revenue]],LEN(data_to_clean[[#This Row],[revenue]])-FIND(" ",data_to_clean[[#This Row],[revenue]]))</f>
        <v>Million</v>
      </c>
      <c r="H2986" s="7">
        <f>VALUE(IF(data_to_clean[[#This Row],[multiplicity]]="Million",_xlfn.CONCAT(SUBSTITUTE(data_to_clean[[#This Row],[number]],".",""),"00000"),_xlfn.CONCAT(SUBSTITUTE(data_to_clean[[#This Row],[number]],".",""),"00000000")))</f>
        <v>111500000</v>
      </c>
      <c r="I2986" t="s">
        <v>10910</v>
      </c>
      <c r="J2986">
        <f>ROUND(VALUE(SUBSTITUTE(data_to_clean[[#This Row],[growth_%]],".",",")),0)</f>
        <v>126</v>
      </c>
      <c r="K2986" t="s">
        <v>40</v>
      </c>
      <c r="L2986">
        <v>141</v>
      </c>
      <c r="M2986">
        <v>87</v>
      </c>
      <c r="N2986">
        <v>2009</v>
      </c>
      <c r="O2986">
        <v>4</v>
      </c>
      <c r="P2986" t="s">
        <v>319</v>
      </c>
      <c r="Q2986" t="b">
        <f>AND(ISNUMBER(data_to_clean[[#This Row],[revenue_formatted]]),ISNUMBER(data_to_clean[[#This Row],[growth_formatted_%]]),ISNUMBER(data_to_clean[[#This Row],[workers]]),ISNUMBER(data_to_clean[[#This Row],[previous_workers]]),ISNUMBER(data_to_clean[[#This Row],[founded]]),ISNUMBER(data_to_clean[[#This Row],[yrs_on_list]]))</f>
        <v>1</v>
      </c>
    </row>
    <row r="2987" spans="1:17" x14ac:dyDescent="0.25">
      <c r="A2987">
        <v>2977</v>
      </c>
      <c r="B2987" t="s">
        <v>10911</v>
      </c>
      <c r="C2987" t="s">
        <v>66</v>
      </c>
      <c r="D2987" t="str">
        <f>VLOOKUP(data_to_clean[[#This Row],[state]],abbreviation_table[],2,FALSE)</f>
        <v>Virginia</v>
      </c>
      <c r="E2987" t="s">
        <v>8496</v>
      </c>
      <c r="F2987" t="str">
        <f>TRIM(LEFT(data_to_clean[[#This Row],[revenue]],FIND(" ",data_to_clean[[#This Row],[revenue]])))</f>
        <v>45.3</v>
      </c>
      <c r="G2987" t="str">
        <f>RIGHT(data_to_clean[[#This Row],[revenue]],LEN(data_to_clean[[#This Row],[revenue]])-FIND(" ",data_to_clean[[#This Row],[revenue]]))</f>
        <v>Million</v>
      </c>
      <c r="H2987" s="7">
        <f>VALUE(IF(data_to_clean[[#This Row],[multiplicity]]="Million",_xlfn.CONCAT(SUBSTITUTE(data_to_clean[[#This Row],[number]],".",""),"00000"),_xlfn.CONCAT(SUBSTITUTE(data_to_clean[[#This Row],[number]],".",""),"00000000")))</f>
        <v>45300000</v>
      </c>
      <c r="I2987" t="s">
        <v>10913</v>
      </c>
      <c r="J2987">
        <f>ROUND(VALUE(SUBSTITUTE(data_to_clean[[#This Row],[growth_%]],".",",")),0)</f>
        <v>126</v>
      </c>
      <c r="K2987" t="s">
        <v>181</v>
      </c>
      <c r="L2987">
        <v>267</v>
      </c>
      <c r="M2987">
        <v>124</v>
      </c>
      <c r="N2987">
        <v>2009</v>
      </c>
      <c r="O2987">
        <v>8</v>
      </c>
      <c r="P2987" t="s">
        <v>3271</v>
      </c>
      <c r="Q2987" t="b">
        <f>AND(ISNUMBER(data_to_clean[[#This Row],[revenue_formatted]]),ISNUMBER(data_to_clean[[#This Row],[growth_formatted_%]]),ISNUMBER(data_to_clean[[#This Row],[workers]]),ISNUMBER(data_to_clean[[#This Row],[previous_workers]]),ISNUMBER(data_to_clean[[#This Row],[founded]]),ISNUMBER(data_to_clean[[#This Row],[yrs_on_list]]))</f>
        <v>1</v>
      </c>
    </row>
    <row r="2988" spans="1:17" x14ac:dyDescent="0.25">
      <c r="A2988">
        <v>2978</v>
      </c>
      <c r="B2988" t="s">
        <v>10914</v>
      </c>
      <c r="C2988" t="s">
        <v>80</v>
      </c>
      <c r="D2988" t="str">
        <f>VLOOKUP(data_to_clean[[#This Row],[state]],abbreviation_table[],2,FALSE)</f>
        <v>California</v>
      </c>
      <c r="E2988" t="s">
        <v>1227</v>
      </c>
      <c r="F2988" t="str">
        <f>TRIM(LEFT(data_to_clean[[#This Row],[revenue]],FIND(" ",data_to_clean[[#This Row],[revenue]])))</f>
        <v>4.2</v>
      </c>
      <c r="G2988" t="str">
        <f>RIGHT(data_to_clean[[#This Row],[revenue]],LEN(data_to_clean[[#This Row],[revenue]])-FIND(" ",data_to_clean[[#This Row],[revenue]]))</f>
        <v>Million</v>
      </c>
      <c r="H2988" s="7">
        <f>VALUE(IF(data_to_clean[[#This Row],[multiplicity]]="Million",_xlfn.CONCAT(SUBSTITUTE(data_to_clean[[#This Row],[number]],".",""),"00000"),_xlfn.CONCAT(SUBSTITUTE(data_to_clean[[#This Row],[number]],".",""),"00000000")))</f>
        <v>4200000</v>
      </c>
      <c r="I2988" t="s">
        <v>10916</v>
      </c>
      <c r="J2988">
        <f>ROUND(VALUE(SUBSTITUTE(data_to_clean[[#This Row],[growth_%]],".",",")),0)</f>
        <v>126</v>
      </c>
      <c r="K2988" t="s">
        <v>218</v>
      </c>
      <c r="L2988">
        <v>7</v>
      </c>
      <c r="M2988">
        <v>3</v>
      </c>
      <c r="N2988">
        <v>2010</v>
      </c>
      <c r="O2988">
        <v>4</v>
      </c>
      <c r="P2988" t="s">
        <v>83</v>
      </c>
      <c r="Q2988" t="b">
        <f>AND(ISNUMBER(data_to_clean[[#This Row],[revenue_formatted]]),ISNUMBER(data_to_clean[[#This Row],[growth_formatted_%]]),ISNUMBER(data_to_clean[[#This Row],[workers]]),ISNUMBER(data_to_clean[[#This Row],[previous_workers]]),ISNUMBER(data_to_clean[[#This Row],[founded]]),ISNUMBER(data_to_clean[[#This Row],[yrs_on_list]]))</f>
        <v>1</v>
      </c>
    </row>
    <row r="2989" spans="1:17" x14ac:dyDescent="0.25">
      <c r="A2989">
        <v>2979</v>
      </c>
      <c r="B2989" t="s">
        <v>10917</v>
      </c>
      <c r="C2989" t="s">
        <v>37</v>
      </c>
      <c r="D2989" t="str">
        <f>VLOOKUP(data_to_clean[[#This Row],[state]],abbreviation_table[],2,FALSE)</f>
        <v>New Mexico</v>
      </c>
      <c r="E2989" t="s">
        <v>3987</v>
      </c>
      <c r="F2989" t="str">
        <f>TRIM(LEFT(data_to_clean[[#This Row],[revenue]],FIND(" ",data_to_clean[[#This Row],[revenue]])))</f>
        <v>16.5</v>
      </c>
      <c r="G2989" t="str">
        <f>RIGHT(data_to_clean[[#This Row],[revenue]],LEN(data_to_clean[[#This Row],[revenue]])-FIND(" ",data_to_clean[[#This Row],[revenue]]))</f>
        <v>Million</v>
      </c>
      <c r="H2989" s="7">
        <f>VALUE(IF(data_to_clean[[#This Row],[multiplicity]]="Million",_xlfn.CONCAT(SUBSTITUTE(data_to_clean[[#This Row],[number]],".",""),"00000"),_xlfn.CONCAT(SUBSTITUTE(data_to_clean[[#This Row],[number]],".",""),"00000000")))</f>
        <v>16500000</v>
      </c>
      <c r="I2989" t="s">
        <v>10919</v>
      </c>
      <c r="J2989">
        <f>ROUND(VALUE(SUBSTITUTE(data_to_clean[[#This Row],[growth_%]],".",",")),0)</f>
        <v>126</v>
      </c>
      <c r="K2989" t="s">
        <v>233</v>
      </c>
      <c r="L2989">
        <v>132</v>
      </c>
      <c r="M2989">
        <v>35</v>
      </c>
      <c r="N2989">
        <v>2012</v>
      </c>
      <c r="O2989">
        <v>1</v>
      </c>
      <c r="P2989" t="s">
        <v>42</v>
      </c>
      <c r="Q2989" t="b">
        <f>AND(ISNUMBER(data_to_clean[[#This Row],[revenue_formatted]]),ISNUMBER(data_to_clean[[#This Row],[growth_formatted_%]]),ISNUMBER(data_to_clean[[#This Row],[workers]]),ISNUMBER(data_to_clean[[#This Row],[previous_workers]]),ISNUMBER(data_to_clean[[#This Row],[founded]]),ISNUMBER(data_to_clean[[#This Row],[yrs_on_list]]))</f>
        <v>1</v>
      </c>
    </row>
    <row r="2990" spans="1:17" x14ac:dyDescent="0.25">
      <c r="A2990">
        <v>2980</v>
      </c>
      <c r="B2990" t="s">
        <v>10920</v>
      </c>
      <c r="C2990" t="s">
        <v>215</v>
      </c>
      <c r="D2990" t="str">
        <f>VLOOKUP(data_to_clean[[#This Row],[state]],abbreviation_table[],2,FALSE)</f>
        <v>North Carolina</v>
      </c>
      <c r="E2990" t="s">
        <v>871</v>
      </c>
      <c r="F2990" t="str">
        <f>TRIM(LEFT(data_to_clean[[#This Row],[revenue]],FIND(" ",data_to_clean[[#This Row],[revenue]])))</f>
        <v>2.6</v>
      </c>
      <c r="G2990" t="str">
        <f>RIGHT(data_to_clean[[#This Row],[revenue]],LEN(data_to_clean[[#This Row],[revenue]])-FIND(" ",data_to_clean[[#This Row],[revenue]]))</f>
        <v>Million</v>
      </c>
      <c r="H2990" s="7">
        <f>VALUE(IF(data_to_clean[[#This Row],[multiplicity]]="Million",_xlfn.CONCAT(SUBSTITUTE(data_to_clean[[#This Row],[number]],".",""),"00000"),_xlfn.CONCAT(SUBSTITUTE(data_to_clean[[#This Row],[number]],".",""),"00000000")))</f>
        <v>2600000</v>
      </c>
      <c r="I2990" t="s">
        <v>10922</v>
      </c>
      <c r="J2990">
        <f>ROUND(VALUE(SUBSTITUTE(data_to_clean[[#This Row],[growth_%]],".",",")),0)</f>
        <v>125</v>
      </c>
      <c r="K2990" t="s">
        <v>55</v>
      </c>
      <c r="L2990">
        <v>5</v>
      </c>
      <c r="M2990">
        <v>2</v>
      </c>
      <c r="N2990">
        <v>2013</v>
      </c>
      <c r="O2990">
        <v>2</v>
      </c>
      <c r="P2990" t="s">
        <v>1879</v>
      </c>
      <c r="Q2990" t="b">
        <f>AND(ISNUMBER(data_to_clean[[#This Row],[revenue_formatted]]),ISNUMBER(data_to_clean[[#This Row],[growth_formatted_%]]),ISNUMBER(data_to_clean[[#This Row],[workers]]),ISNUMBER(data_to_clean[[#This Row],[previous_workers]]),ISNUMBER(data_to_clean[[#This Row],[founded]]),ISNUMBER(data_to_clean[[#This Row],[yrs_on_list]]))</f>
        <v>1</v>
      </c>
    </row>
    <row r="2991" spans="1:17" x14ac:dyDescent="0.25">
      <c r="A2991">
        <v>2981</v>
      </c>
      <c r="B2991" t="s">
        <v>10923</v>
      </c>
      <c r="C2991" t="s">
        <v>30</v>
      </c>
      <c r="D2991" t="str">
        <f>VLOOKUP(data_to_clean[[#This Row],[state]],abbreviation_table[],2,FALSE)</f>
        <v>Texas</v>
      </c>
      <c r="E2991" t="s">
        <v>518</v>
      </c>
      <c r="F2991" t="str">
        <f>TRIM(LEFT(data_to_clean[[#This Row],[revenue]],FIND(" ",data_to_clean[[#This Row],[revenue]])))</f>
        <v>6.6</v>
      </c>
      <c r="G2991" t="str">
        <f>RIGHT(data_to_clean[[#This Row],[revenue]],LEN(data_to_clean[[#This Row],[revenue]])-FIND(" ",data_to_clean[[#This Row],[revenue]]))</f>
        <v>Million</v>
      </c>
      <c r="H2991" s="7">
        <f>VALUE(IF(data_to_clean[[#This Row],[multiplicity]]="Million",_xlfn.CONCAT(SUBSTITUTE(data_to_clean[[#This Row],[number]],".",""),"00000"),_xlfn.CONCAT(SUBSTITUTE(data_to_clean[[#This Row],[number]],".",""),"00000000")))</f>
        <v>6600000</v>
      </c>
      <c r="I2991" t="s">
        <v>10925</v>
      </c>
      <c r="J2991">
        <f>ROUND(VALUE(SUBSTITUTE(data_to_clean[[#This Row],[growth_%]],".",",")),0)</f>
        <v>125</v>
      </c>
      <c r="K2991" t="s">
        <v>336</v>
      </c>
      <c r="L2991">
        <v>15</v>
      </c>
      <c r="M2991">
        <v>10</v>
      </c>
      <c r="N2991">
        <v>2010</v>
      </c>
      <c r="O2991">
        <v>3</v>
      </c>
      <c r="P2991" t="s">
        <v>34</v>
      </c>
      <c r="Q2991" t="b">
        <f>AND(ISNUMBER(data_to_clean[[#This Row],[revenue_formatted]]),ISNUMBER(data_to_clean[[#This Row],[growth_formatted_%]]),ISNUMBER(data_to_clean[[#This Row],[workers]]),ISNUMBER(data_to_clean[[#This Row],[previous_workers]]),ISNUMBER(data_to_clean[[#This Row],[founded]]),ISNUMBER(data_to_clean[[#This Row],[yrs_on_list]]))</f>
        <v>1</v>
      </c>
    </row>
    <row r="2992" spans="1:17" x14ac:dyDescent="0.25">
      <c r="A2992">
        <v>2982</v>
      </c>
      <c r="B2992" t="s">
        <v>10926</v>
      </c>
      <c r="C2992" t="s">
        <v>80</v>
      </c>
      <c r="D2992" t="str">
        <f>VLOOKUP(data_to_clean[[#This Row],[state]],abbreviation_table[],2,FALSE)</f>
        <v>California</v>
      </c>
      <c r="E2992" t="s">
        <v>167</v>
      </c>
      <c r="F2992" t="str">
        <f>TRIM(LEFT(data_to_clean[[#This Row],[revenue]],FIND(" ",data_to_clean[[#This Row],[revenue]])))</f>
        <v>8.9</v>
      </c>
      <c r="G2992" t="str">
        <f>RIGHT(data_to_clean[[#This Row],[revenue]],LEN(data_to_clean[[#This Row],[revenue]])-FIND(" ",data_to_clean[[#This Row],[revenue]]))</f>
        <v>Million</v>
      </c>
      <c r="H2992" s="7">
        <f>VALUE(IF(data_to_clean[[#This Row],[multiplicity]]="Million",_xlfn.CONCAT(SUBSTITUTE(data_to_clean[[#This Row],[number]],".",""),"00000"),_xlfn.CONCAT(SUBSTITUTE(data_to_clean[[#This Row],[number]],".",""),"00000000")))</f>
        <v>8900000</v>
      </c>
      <c r="I2992" t="s">
        <v>10928</v>
      </c>
      <c r="J2992">
        <f>ROUND(VALUE(SUBSTITUTE(data_to_clean[[#This Row],[growth_%]],".",",")),0)</f>
        <v>125</v>
      </c>
      <c r="K2992" t="s">
        <v>336</v>
      </c>
      <c r="L2992">
        <v>4</v>
      </c>
      <c r="M2992">
        <v>3</v>
      </c>
      <c r="N2992">
        <v>2011</v>
      </c>
      <c r="O2992">
        <v>4</v>
      </c>
      <c r="P2992" t="s">
        <v>10929</v>
      </c>
      <c r="Q2992" t="b">
        <f>AND(ISNUMBER(data_to_clean[[#This Row],[revenue_formatted]]),ISNUMBER(data_to_clean[[#This Row],[growth_formatted_%]]),ISNUMBER(data_to_clean[[#This Row],[workers]]),ISNUMBER(data_to_clean[[#This Row],[previous_workers]]),ISNUMBER(data_to_clean[[#This Row],[founded]]),ISNUMBER(data_to_clean[[#This Row],[yrs_on_list]]))</f>
        <v>1</v>
      </c>
    </row>
    <row r="2993" spans="1:17" x14ac:dyDescent="0.25">
      <c r="A2993">
        <v>2983</v>
      </c>
      <c r="B2993" t="s">
        <v>10930</v>
      </c>
      <c r="C2993" t="s">
        <v>98</v>
      </c>
      <c r="D2993" t="str">
        <f>VLOOKUP(data_to_clean[[#This Row],[state]],abbreviation_table[],2,FALSE)</f>
        <v>Washington</v>
      </c>
      <c r="E2993" t="s">
        <v>10932</v>
      </c>
      <c r="F2993" t="str">
        <f>TRIM(LEFT(data_to_clean[[#This Row],[revenue]],FIND(" ",data_to_clean[[#This Row],[revenue]])))</f>
        <v>30.6</v>
      </c>
      <c r="G2993" t="str">
        <f>RIGHT(data_to_clean[[#This Row],[revenue]],LEN(data_to_clean[[#This Row],[revenue]])-FIND(" ",data_to_clean[[#This Row],[revenue]]))</f>
        <v>Million</v>
      </c>
      <c r="H2993" s="7">
        <f>VALUE(IF(data_to_clean[[#This Row],[multiplicity]]="Million",_xlfn.CONCAT(SUBSTITUTE(data_to_clean[[#This Row],[number]],".",""),"00000"),_xlfn.CONCAT(SUBSTITUTE(data_to_clean[[#This Row],[number]],".",""),"00000000")))</f>
        <v>30600000</v>
      </c>
      <c r="I2993" t="s">
        <v>10933</v>
      </c>
      <c r="J2993">
        <f>ROUND(VALUE(SUBSTITUTE(data_to_clean[[#This Row],[growth_%]],".",",")),0)</f>
        <v>125</v>
      </c>
      <c r="K2993" t="s">
        <v>233</v>
      </c>
      <c r="L2993">
        <v>145</v>
      </c>
      <c r="M2993">
        <v>60</v>
      </c>
      <c r="N2993">
        <v>1955</v>
      </c>
      <c r="O2993">
        <v>2</v>
      </c>
      <c r="P2993" t="s">
        <v>101</v>
      </c>
      <c r="Q2993" t="b">
        <f>AND(ISNUMBER(data_to_clean[[#This Row],[revenue_formatted]]),ISNUMBER(data_to_clean[[#This Row],[growth_formatted_%]]),ISNUMBER(data_to_clean[[#This Row],[workers]]),ISNUMBER(data_to_clean[[#This Row],[previous_workers]]),ISNUMBER(data_to_clean[[#This Row],[founded]]),ISNUMBER(data_to_clean[[#This Row],[yrs_on_list]]))</f>
        <v>1</v>
      </c>
    </row>
    <row r="2994" spans="1:17" x14ac:dyDescent="0.25">
      <c r="A2994">
        <v>2984</v>
      </c>
      <c r="B2994" t="s">
        <v>10934</v>
      </c>
      <c r="C2994" t="s">
        <v>80</v>
      </c>
      <c r="D2994" t="str">
        <f>VLOOKUP(data_to_clean[[#This Row],[state]],abbreviation_table[],2,FALSE)</f>
        <v>California</v>
      </c>
      <c r="E2994" t="s">
        <v>493</v>
      </c>
      <c r="F2994" t="str">
        <f>TRIM(LEFT(data_to_clean[[#This Row],[revenue]],FIND(" ",data_to_clean[[#This Row],[revenue]])))</f>
        <v>3.9</v>
      </c>
      <c r="G2994" t="str">
        <f>RIGHT(data_to_clean[[#This Row],[revenue]],LEN(data_to_clean[[#This Row],[revenue]])-FIND(" ",data_to_clean[[#This Row],[revenue]]))</f>
        <v>Million</v>
      </c>
      <c r="H2994" s="7">
        <f>VALUE(IF(data_to_clean[[#This Row],[multiplicity]]="Million",_xlfn.CONCAT(SUBSTITUTE(data_to_clean[[#This Row],[number]],".",""),"00000"),_xlfn.CONCAT(SUBSTITUTE(data_to_clean[[#This Row],[number]],".",""),"00000000")))</f>
        <v>3900000</v>
      </c>
      <c r="I2994" t="s">
        <v>10936</v>
      </c>
      <c r="J2994">
        <f>ROUND(VALUE(SUBSTITUTE(data_to_clean[[#This Row],[growth_%]],".",",")),0)</f>
        <v>125</v>
      </c>
      <c r="K2994" t="s">
        <v>33</v>
      </c>
      <c r="L2994">
        <v>124</v>
      </c>
      <c r="M2994">
        <v>45</v>
      </c>
      <c r="N2994">
        <v>2010</v>
      </c>
      <c r="O2994">
        <v>2</v>
      </c>
      <c r="P2994" t="s">
        <v>163</v>
      </c>
      <c r="Q2994" t="b">
        <f>AND(ISNUMBER(data_to_clean[[#This Row],[revenue_formatted]]),ISNUMBER(data_to_clean[[#This Row],[growth_formatted_%]]),ISNUMBER(data_to_clean[[#This Row],[workers]]),ISNUMBER(data_to_clean[[#This Row],[previous_workers]]),ISNUMBER(data_to_clean[[#This Row],[founded]]),ISNUMBER(data_to_clean[[#This Row],[yrs_on_list]]))</f>
        <v>1</v>
      </c>
    </row>
    <row r="2995" spans="1:17" x14ac:dyDescent="0.25">
      <c r="A2995">
        <v>2985</v>
      </c>
      <c r="B2995" t="s">
        <v>10937</v>
      </c>
      <c r="C2995" t="s">
        <v>74</v>
      </c>
      <c r="D2995" t="str">
        <f>VLOOKUP(data_to_clean[[#This Row],[state]],abbreviation_table[],2,FALSE)</f>
        <v>Ohio</v>
      </c>
      <c r="E2995" t="s">
        <v>2346</v>
      </c>
      <c r="F2995" t="str">
        <f>TRIM(LEFT(data_to_clean[[#This Row],[revenue]],FIND(" ",data_to_clean[[#This Row],[revenue]])))</f>
        <v>11</v>
      </c>
      <c r="G2995" t="str">
        <f>RIGHT(data_to_clean[[#This Row],[revenue]],LEN(data_to_clean[[#This Row],[revenue]])-FIND(" ",data_to_clean[[#This Row],[revenue]]))</f>
        <v>Million</v>
      </c>
      <c r="H2995" s="7">
        <f>VALUE(IF(data_to_clean[[#This Row],[multiplicity]]="Million",_xlfn.CONCAT(SUBSTITUTE(data_to_clean[[#This Row],[number]],".",""),"00000"),_xlfn.CONCAT(SUBSTITUTE(data_to_clean[[#This Row],[number]],".",""),"00000000")))</f>
        <v>1100000</v>
      </c>
      <c r="I2995" t="s">
        <v>10939</v>
      </c>
      <c r="J2995">
        <f>ROUND(VALUE(SUBSTITUTE(data_to_clean[[#This Row],[growth_%]],".",",")),0)</f>
        <v>125</v>
      </c>
      <c r="K2995" t="s">
        <v>107</v>
      </c>
      <c r="L2995">
        <v>52</v>
      </c>
      <c r="M2995">
        <v>32</v>
      </c>
      <c r="N2995">
        <v>2006</v>
      </c>
      <c r="O2995">
        <v>3</v>
      </c>
      <c r="P2995" t="s">
        <v>10940</v>
      </c>
      <c r="Q2995" t="b">
        <f>AND(ISNUMBER(data_to_clean[[#This Row],[revenue_formatted]]),ISNUMBER(data_to_clean[[#This Row],[growth_formatted_%]]),ISNUMBER(data_to_clean[[#This Row],[workers]]),ISNUMBER(data_to_clean[[#This Row],[previous_workers]]),ISNUMBER(data_to_clean[[#This Row],[founded]]),ISNUMBER(data_to_clean[[#This Row],[yrs_on_list]]))</f>
        <v>1</v>
      </c>
    </row>
    <row r="2996" spans="1:17" x14ac:dyDescent="0.25">
      <c r="A2996">
        <v>2986</v>
      </c>
      <c r="B2996" t="s">
        <v>10941</v>
      </c>
      <c r="C2996" t="s">
        <v>80</v>
      </c>
      <c r="D2996" t="str">
        <f>VLOOKUP(data_to_clean[[#This Row],[state]],abbreviation_table[],2,FALSE)</f>
        <v>California</v>
      </c>
      <c r="E2996" t="s">
        <v>875</v>
      </c>
      <c r="F2996" t="str">
        <f>TRIM(LEFT(data_to_clean[[#This Row],[revenue]],FIND(" ",data_to_clean[[#This Row],[revenue]])))</f>
        <v>14.2</v>
      </c>
      <c r="G2996" t="str">
        <f>RIGHT(data_to_clean[[#This Row],[revenue]],LEN(data_to_clean[[#This Row],[revenue]])-FIND(" ",data_to_clean[[#This Row],[revenue]]))</f>
        <v>Million</v>
      </c>
      <c r="H2996" s="7">
        <f>VALUE(IF(data_to_clean[[#This Row],[multiplicity]]="Million",_xlfn.CONCAT(SUBSTITUTE(data_to_clean[[#This Row],[number]],".",""),"00000"),_xlfn.CONCAT(SUBSTITUTE(data_to_clean[[#This Row],[number]],".",""),"00000000")))</f>
        <v>14200000</v>
      </c>
      <c r="I2996" t="s">
        <v>10943</v>
      </c>
      <c r="J2996">
        <f>ROUND(VALUE(SUBSTITUTE(data_to_clean[[#This Row],[growth_%]],".",",")),0)</f>
        <v>125</v>
      </c>
      <c r="K2996" t="s">
        <v>308</v>
      </c>
      <c r="L2996">
        <v>15</v>
      </c>
      <c r="M2996">
        <v>3</v>
      </c>
      <c r="N2996">
        <v>2012</v>
      </c>
      <c r="O2996">
        <v>1</v>
      </c>
      <c r="P2996" t="s">
        <v>8945</v>
      </c>
      <c r="Q2996" t="b">
        <f>AND(ISNUMBER(data_to_clean[[#This Row],[revenue_formatted]]),ISNUMBER(data_to_clean[[#This Row],[growth_formatted_%]]),ISNUMBER(data_to_clean[[#This Row],[workers]]),ISNUMBER(data_to_clean[[#This Row],[previous_workers]]),ISNUMBER(data_to_clean[[#This Row],[founded]]),ISNUMBER(data_to_clean[[#This Row],[yrs_on_list]]))</f>
        <v>1</v>
      </c>
    </row>
    <row r="2997" spans="1:17" x14ac:dyDescent="0.25">
      <c r="A2997">
        <v>2987</v>
      </c>
      <c r="B2997" t="s">
        <v>10944</v>
      </c>
      <c r="C2997" t="s">
        <v>74</v>
      </c>
      <c r="D2997" t="str">
        <f>VLOOKUP(data_to_clean[[#This Row],[state]],abbreviation_table[],2,FALSE)</f>
        <v>Ohio</v>
      </c>
      <c r="E2997" t="s">
        <v>10946</v>
      </c>
      <c r="F2997" t="str">
        <f>TRIM(LEFT(data_to_clean[[#This Row],[revenue]],FIND(" ",data_to_clean[[#This Row],[revenue]])))</f>
        <v>155.6</v>
      </c>
      <c r="G2997" t="str">
        <f>RIGHT(data_to_clean[[#This Row],[revenue]],LEN(data_to_clean[[#This Row],[revenue]])-FIND(" ",data_to_clean[[#This Row],[revenue]]))</f>
        <v>Million</v>
      </c>
      <c r="H2997" s="7">
        <f>VALUE(IF(data_to_clean[[#This Row],[multiplicity]]="Million",_xlfn.CONCAT(SUBSTITUTE(data_to_clean[[#This Row],[number]],".",""),"00000"),_xlfn.CONCAT(SUBSTITUTE(data_to_clean[[#This Row],[number]],".",""),"00000000")))</f>
        <v>155600000</v>
      </c>
      <c r="I2997" t="s">
        <v>10947</v>
      </c>
      <c r="J2997">
        <f>ROUND(VALUE(SUBSTITUTE(data_to_clean[[#This Row],[growth_%]],".",",")),0)</f>
        <v>125</v>
      </c>
      <c r="K2997" t="s">
        <v>107</v>
      </c>
      <c r="L2997">
        <v>1173</v>
      </c>
      <c r="M2997">
        <v>465</v>
      </c>
      <c r="N2997">
        <v>1970</v>
      </c>
      <c r="O2997">
        <v>4</v>
      </c>
      <c r="P2997" t="s">
        <v>10940</v>
      </c>
      <c r="Q2997" t="b">
        <f>AND(ISNUMBER(data_to_clean[[#This Row],[revenue_formatted]]),ISNUMBER(data_to_clean[[#This Row],[growth_formatted_%]]),ISNUMBER(data_to_clean[[#This Row],[workers]]),ISNUMBER(data_to_clean[[#This Row],[previous_workers]]),ISNUMBER(data_to_clean[[#This Row],[founded]]),ISNUMBER(data_to_clean[[#This Row],[yrs_on_list]]))</f>
        <v>1</v>
      </c>
    </row>
    <row r="2998" spans="1:17" x14ac:dyDescent="0.25">
      <c r="A2998">
        <v>2988</v>
      </c>
      <c r="B2998" t="s">
        <v>10948</v>
      </c>
      <c r="C2998" t="s">
        <v>852</v>
      </c>
      <c r="D2998" t="str">
        <f>VLOOKUP(data_to_clean[[#This Row],[state]],abbreviation_table[],2,FALSE)</f>
        <v>Missouri</v>
      </c>
      <c r="E2998" t="s">
        <v>2070</v>
      </c>
      <c r="F2998" t="str">
        <f>TRIM(LEFT(data_to_clean[[#This Row],[revenue]],FIND(" ",data_to_clean[[#This Row],[revenue]])))</f>
        <v>22.1</v>
      </c>
      <c r="G2998" t="str">
        <f>RIGHT(data_to_clean[[#This Row],[revenue]],LEN(data_to_clean[[#This Row],[revenue]])-FIND(" ",data_to_clean[[#This Row],[revenue]]))</f>
        <v>Million</v>
      </c>
      <c r="H2998" s="7">
        <f>VALUE(IF(data_to_clean[[#This Row],[multiplicity]]="Million",_xlfn.CONCAT(SUBSTITUTE(data_to_clean[[#This Row],[number]],".",""),"00000"),_xlfn.CONCAT(SUBSTITUTE(data_to_clean[[#This Row],[number]],".",""),"00000000")))</f>
        <v>22100000</v>
      </c>
      <c r="I2998" t="s">
        <v>10950</v>
      </c>
      <c r="J2998">
        <f>ROUND(VALUE(SUBSTITUTE(data_to_clean[[#This Row],[growth_%]],".",",")),0)</f>
        <v>125</v>
      </c>
      <c r="K2998" t="s">
        <v>257</v>
      </c>
      <c r="L2998">
        <v>151</v>
      </c>
      <c r="M2998">
        <v>75</v>
      </c>
      <c r="N2998">
        <v>2001</v>
      </c>
      <c r="O2998">
        <v>3</v>
      </c>
      <c r="P2998" t="s">
        <v>4674</v>
      </c>
      <c r="Q2998" t="b">
        <f>AND(ISNUMBER(data_to_clean[[#This Row],[revenue_formatted]]),ISNUMBER(data_to_clean[[#This Row],[growth_formatted_%]]),ISNUMBER(data_to_clean[[#This Row],[workers]]),ISNUMBER(data_to_clean[[#This Row],[previous_workers]]),ISNUMBER(data_to_clean[[#This Row],[founded]]),ISNUMBER(data_to_clean[[#This Row],[yrs_on_list]]))</f>
        <v>1</v>
      </c>
    </row>
    <row r="2999" spans="1:17" x14ac:dyDescent="0.25">
      <c r="A2999">
        <v>2989</v>
      </c>
      <c r="B2999" t="s">
        <v>10951</v>
      </c>
      <c r="C2999" t="s">
        <v>1768</v>
      </c>
      <c r="D2999" t="str">
        <f>VLOOKUP(data_to_clean[[#This Row],[state]],abbreviation_table[],2,FALSE)</f>
        <v>Oregon</v>
      </c>
      <c r="E2999" t="s">
        <v>993</v>
      </c>
      <c r="F2999" t="str">
        <f>TRIM(LEFT(data_to_clean[[#This Row],[revenue]],FIND(" ",data_to_clean[[#This Row],[revenue]])))</f>
        <v>2.3</v>
      </c>
      <c r="G2999" t="str">
        <f>RIGHT(data_to_clean[[#This Row],[revenue]],LEN(data_to_clean[[#This Row],[revenue]])-FIND(" ",data_to_clean[[#This Row],[revenue]]))</f>
        <v>Million</v>
      </c>
      <c r="H2999" s="7">
        <f>VALUE(IF(data_to_clean[[#This Row],[multiplicity]]="Million",_xlfn.CONCAT(SUBSTITUTE(data_to_clean[[#This Row],[number]],".",""),"00000"),_xlfn.CONCAT(SUBSTITUTE(data_to_clean[[#This Row],[number]],".",""),"00000000")))</f>
        <v>2300000</v>
      </c>
      <c r="I2999" t="s">
        <v>10953</v>
      </c>
      <c r="J2999">
        <f>ROUND(VALUE(SUBSTITUTE(data_to_clean[[#This Row],[growth_%]],".",",")),0)</f>
        <v>125</v>
      </c>
      <c r="K2999" t="s">
        <v>623</v>
      </c>
      <c r="L2999">
        <v>60</v>
      </c>
      <c r="M2999">
        <v>10</v>
      </c>
      <c r="N2999">
        <v>2014</v>
      </c>
      <c r="O2999">
        <v>1</v>
      </c>
      <c r="P2999" t="s">
        <v>437</v>
      </c>
      <c r="Q2999" t="b">
        <f>AND(ISNUMBER(data_to_clean[[#This Row],[revenue_formatted]]),ISNUMBER(data_to_clean[[#This Row],[growth_formatted_%]]),ISNUMBER(data_to_clean[[#This Row],[workers]]),ISNUMBER(data_to_clean[[#This Row],[previous_workers]]),ISNUMBER(data_to_clean[[#This Row],[founded]]),ISNUMBER(data_to_clean[[#This Row],[yrs_on_list]]))</f>
        <v>1</v>
      </c>
    </row>
    <row r="3000" spans="1:17" x14ac:dyDescent="0.25">
      <c r="A3000">
        <v>2990</v>
      </c>
      <c r="B3000" t="s">
        <v>10954</v>
      </c>
      <c r="C3000" t="s">
        <v>860</v>
      </c>
      <c r="D3000" t="str">
        <f>VLOOKUP(data_to_clean[[#This Row],[state]],abbreviation_table[],2,FALSE)</f>
        <v>Indiana</v>
      </c>
      <c r="E3000" t="s">
        <v>3392</v>
      </c>
      <c r="F3000" t="str">
        <f>TRIM(LEFT(data_to_clean[[#This Row],[revenue]],FIND(" ",data_to_clean[[#This Row],[revenue]])))</f>
        <v>12.2</v>
      </c>
      <c r="G3000" t="str">
        <f>RIGHT(data_to_clean[[#This Row],[revenue]],LEN(data_to_clean[[#This Row],[revenue]])-FIND(" ",data_to_clean[[#This Row],[revenue]]))</f>
        <v>Million</v>
      </c>
      <c r="H3000" s="7">
        <f>VALUE(IF(data_to_clean[[#This Row],[multiplicity]]="Million",_xlfn.CONCAT(SUBSTITUTE(data_to_clean[[#This Row],[number]],".",""),"00000"),_xlfn.CONCAT(SUBSTITUTE(data_to_clean[[#This Row],[number]],".",""),"00000000")))</f>
        <v>12200000</v>
      </c>
      <c r="I3000" t="s">
        <v>10956</v>
      </c>
      <c r="J3000">
        <f>ROUND(VALUE(SUBSTITUTE(data_to_clean[[#This Row],[growth_%]],".",",")),0)</f>
        <v>125</v>
      </c>
      <c r="K3000" t="s">
        <v>156</v>
      </c>
      <c r="L3000">
        <v>117</v>
      </c>
      <c r="M3000">
        <v>73</v>
      </c>
      <c r="N3000">
        <v>2003</v>
      </c>
      <c r="O3000">
        <v>3</v>
      </c>
      <c r="P3000" t="s">
        <v>7539</v>
      </c>
      <c r="Q3000" t="b">
        <f>AND(ISNUMBER(data_to_clean[[#This Row],[revenue_formatted]]),ISNUMBER(data_to_clean[[#This Row],[growth_formatted_%]]),ISNUMBER(data_to_clean[[#This Row],[workers]]),ISNUMBER(data_to_clean[[#This Row],[previous_workers]]),ISNUMBER(data_to_clean[[#This Row],[founded]]),ISNUMBER(data_to_clean[[#This Row],[yrs_on_list]]))</f>
        <v>1</v>
      </c>
    </row>
    <row r="3001" spans="1:17" x14ac:dyDescent="0.25">
      <c r="A3001">
        <v>2991</v>
      </c>
      <c r="B3001" t="s">
        <v>10957</v>
      </c>
      <c r="C3001" t="s">
        <v>1768</v>
      </c>
      <c r="D3001" t="str">
        <f>VLOOKUP(data_to_clean[[#This Row],[state]],abbreviation_table[],2,FALSE)</f>
        <v>Oregon</v>
      </c>
      <c r="E3001" t="s">
        <v>287</v>
      </c>
      <c r="F3001" t="str">
        <f>TRIM(LEFT(data_to_clean[[#This Row],[revenue]],FIND(" ",data_to_clean[[#This Row],[revenue]])))</f>
        <v>6.3</v>
      </c>
      <c r="G3001" t="str">
        <f>RIGHT(data_to_clean[[#This Row],[revenue]],LEN(data_to_clean[[#This Row],[revenue]])-FIND(" ",data_to_clean[[#This Row],[revenue]]))</f>
        <v>Million</v>
      </c>
      <c r="H3001" s="7">
        <f>VALUE(IF(data_to_clean[[#This Row],[multiplicity]]="Million",_xlfn.CONCAT(SUBSTITUTE(data_to_clean[[#This Row],[number]],".",""),"00000"),_xlfn.CONCAT(SUBSTITUTE(data_to_clean[[#This Row],[number]],".",""),"00000000")))</f>
        <v>6300000</v>
      </c>
      <c r="I3001" t="s">
        <v>10959</v>
      </c>
      <c r="J3001">
        <f>ROUND(VALUE(SUBSTITUTE(data_to_clean[[#This Row],[growth_%]],".",",")),0)</f>
        <v>125</v>
      </c>
      <c r="K3001" t="s">
        <v>18</v>
      </c>
      <c r="L3001">
        <v>41</v>
      </c>
      <c r="M3001">
        <v>15</v>
      </c>
      <c r="N3001">
        <v>2002</v>
      </c>
      <c r="O3001">
        <v>1</v>
      </c>
      <c r="P3001" t="s">
        <v>437</v>
      </c>
      <c r="Q3001" t="b">
        <f>AND(ISNUMBER(data_to_clean[[#This Row],[revenue_formatted]]),ISNUMBER(data_to_clean[[#This Row],[growth_formatted_%]]),ISNUMBER(data_to_clean[[#This Row],[workers]]),ISNUMBER(data_to_clean[[#This Row],[previous_workers]]),ISNUMBER(data_to_clean[[#This Row],[founded]]),ISNUMBER(data_to_clean[[#This Row],[yrs_on_list]]))</f>
        <v>1</v>
      </c>
    </row>
    <row r="3002" spans="1:17" x14ac:dyDescent="0.25">
      <c r="A3002">
        <v>2992</v>
      </c>
      <c r="B3002" t="s">
        <v>10960</v>
      </c>
      <c r="C3002" t="s">
        <v>1999</v>
      </c>
      <c r="D3002" t="str">
        <f>VLOOKUP(data_to_clean[[#This Row],[state]],abbreviation_table[],2,FALSE)</f>
        <v>Oklahoma</v>
      </c>
      <c r="E3002" t="s">
        <v>167</v>
      </c>
      <c r="F3002" t="str">
        <f>TRIM(LEFT(data_to_clean[[#This Row],[revenue]],FIND(" ",data_to_clean[[#This Row],[revenue]])))</f>
        <v>8.9</v>
      </c>
      <c r="G3002" t="str">
        <f>RIGHT(data_to_clean[[#This Row],[revenue]],LEN(data_to_clean[[#This Row],[revenue]])-FIND(" ",data_to_clean[[#This Row],[revenue]]))</f>
        <v>Million</v>
      </c>
      <c r="H3002" s="7">
        <f>VALUE(IF(data_to_clean[[#This Row],[multiplicity]]="Million",_xlfn.CONCAT(SUBSTITUTE(data_to_clean[[#This Row],[number]],".",""),"00000"),_xlfn.CONCAT(SUBSTITUTE(data_to_clean[[#This Row],[number]],".",""),"00000000")))</f>
        <v>8900000</v>
      </c>
      <c r="I3002" t="s">
        <v>10962</v>
      </c>
      <c r="J3002">
        <f>ROUND(VALUE(SUBSTITUTE(data_to_clean[[#This Row],[growth_%]],".",",")),0)</f>
        <v>125</v>
      </c>
      <c r="K3002" t="s">
        <v>181</v>
      </c>
      <c r="L3002">
        <v>103</v>
      </c>
      <c r="M3002">
        <v>32</v>
      </c>
      <c r="N3002">
        <v>2004</v>
      </c>
      <c r="O3002">
        <v>4</v>
      </c>
      <c r="P3002" t="s">
        <v>6981</v>
      </c>
      <c r="Q3002" t="b">
        <f>AND(ISNUMBER(data_to_clean[[#This Row],[revenue_formatted]]),ISNUMBER(data_to_clean[[#This Row],[growth_formatted_%]]),ISNUMBER(data_to_clean[[#This Row],[workers]]),ISNUMBER(data_to_clean[[#This Row],[previous_workers]]),ISNUMBER(data_to_clean[[#This Row],[founded]]),ISNUMBER(data_to_clean[[#This Row],[yrs_on_list]]))</f>
        <v>1</v>
      </c>
    </row>
    <row r="3003" spans="1:17" x14ac:dyDescent="0.25">
      <c r="A3003">
        <v>2993</v>
      </c>
      <c r="B3003" t="s">
        <v>10963</v>
      </c>
      <c r="C3003" t="s">
        <v>74</v>
      </c>
      <c r="D3003" t="str">
        <f>VLOOKUP(data_to_clean[[#This Row],[state]],abbreviation_table[],2,FALSE)</f>
        <v>Ohio</v>
      </c>
      <c r="E3003" t="s">
        <v>5243</v>
      </c>
      <c r="F3003" t="str">
        <f>TRIM(LEFT(data_to_clean[[#This Row],[revenue]],FIND(" ",data_to_clean[[#This Row],[revenue]])))</f>
        <v>10.6</v>
      </c>
      <c r="G3003" t="str">
        <f>RIGHT(data_to_clean[[#This Row],[revenue]],LEN(data_to_clean[[#This Row],[revenue]])-FIND(" ",data_to_clean[[#This Row],[revenue]]))</f>
        <v>Million</v>
      </c>
      <c r="H3003" s="7">
        <f>VALUE(IF(data_to_clean[[#This Row],[multiplicity]]="Million",_xlfn.CONCAT(SUBSTITUTE(data_to_clean[[#This Row],[number]],".",""),"00000"),_xlfn.CONCAT(SUBSTITUTE(data_to_clean[[#This Row],[number]],".",""),"00000000")))</f>
        <v>10600000</v>
      </c>
      <c r="I3003" t="s">
        <v>10965</v>
      </c>
      <c r="J3003">
        <f>ROUND(VALUE(SUBSTITUTE(data_to_clean[[#This Row],[growth_%]],".",",")),0)</f>
        <v>125</v>
      </c>
      <c r="K3003" t="s">
        <v>33</v>
      </c>
      <c r="L3003">
        <v>7</v>
      </c>
      <c r="M3003">
        <v>3</v>
      </c>
      <c r="N3003">
        <v>2010</v>
      </c>
      <c r="O3003">
        <v>2</v>
      </c>
      <c r="P3003" t="s">
        <v>349</v>
      </c>
      <c r="Q3003" t="b">
        <f>AND(ISNUMBER(data_to_clean[[#This Row],[revenue_formatted]]),ISNUMBER(data_to_clean[[#This Row],[growth_formatted_%]]),ISNUMBER(data_to_clean[[#This Row],[workers]]),ISNUMBER(data_to_clean[[#This Row],[previous_workers]]),ISNUMBER(data_to_clean[[#This Row],[founded]]),ISNUMBER(data_to_clean[[#This Row],[yrs_on_list]]))</f>
        <v>1</v>
      </c>
    </row>
    <row r="3004" spans="1:17" x14ac:dyDescent="0.25">
      <c r="A3004">
        <v>2994</v>
      </c>
      <c r="B3004" t="s">
        <v>10966</v>
      </c>
      <c r="C3004" t="s">
        <v>974</v>
      </c>
      <c r="D3004" t="str">
        <f>VLOOKUP(data_to_clean[[#This Row],[state]],abbreviation_table[],2,FALSE)</f>
        <v>District of Columbia</v>
      </c>
      <c r="E3004" t="s">
        <v>1157</v>
      </c>
      <c r="F3004" t="str">
        <f>TRIM(LEFT(data_to_clean[[#This Row],[revenue]],FIND(" ",data_to_clean[[#This Row],[revenue]])))</f>
        <v>5.3</v>
      </c>
      <c r="G3004" t="str">
        <f>RIGHT(data_to_clean[[#This Row],[revenue]],LEN(data_to_clean[[#This Row],[revenue]])-FIND(" ",data_to_clean[[#This Row],[revenue]]))</f>
        <v>Million</v>
      </c>
      <c r="H3004" s="7">
        <f>VALUE(IF(data_to_clean[[#This Row],[multiplicity]]="Million",_xlfn.CONCAT(SUBSTITUTE(data_to_clean[[#This Row],[number]],".",""),"00000"),_xlfn.CONCAT(SUBSTITUTE(data_to_clean[[#This Row],[number]],".",""),"00000000")))</f>
        <v>5300000</v>
      </c>
      <c r="I3004" t="s">
        <v>10968</v>
      </c>
      <c r="J3004">
        <f>ROUND(VALUE(SUBSTITUTE(data_to_clean[[#This Row],[growth_%]],".",",")),0)</f>
        <v>124</v>
      </c>
      <c r="K3004" t="s">
        <v>187</v>
      </c>
      <c r="L3004">
        <v>32</v>
      </c>
      <c r="M3004">
        <v>10</v>
      </c>
      <c r="N3004">
        <v>2005</v>
      </c>
      <c r="O3004">
        <v>2</v>
      </c>
      <c r="P3004" t="s">
        <v>976</v>
      </c>
      <c r="Q3004" t="b">
        <f>AND(ISNUMBER(data_to_clean[[#This Row],[revenue_formatted]]),ISNUMBER(data_to_clean[[#This Row],[growth_formatted_%]]),ISNUMBER(data_to_clean[[#This Row],[workers]]),ISNUMBER(data_to_clean[[#This Row],[previous_workers]]),ISNUMBER(data_to_clean[[#This Row],[founded]]),ISNUMBER(data_to_clean[[#This Row],[yrs_on_list]]))</f>
        <v>1</v>
      </c>
    </row>
    <row r="3005" spans="1:17" x14ac:dyDescent="0.25">
      <c r="A3005">
        <v>2995</v>
      </c>
      <c r="B3005" t="s">
        <v>10969</v>
      </c>
      <c r="C3005" t="s">
        <v>105</v>
      </c>
      <c r="D3005" t="str">
        <f>VLOOKUP(data_to_clean[[#This Row],[state]],abbreviation_table[],2,FALSE)</f>
        <v>New York</v>
      </c>
      <c r="E3005" t="s">
        <v>4632</v>
      </c>
      <c r="F3005" t="str">
        <f>TRIM(LEFT(data_to_clean[[#This Row],[revenue]],FIND(" ",data_to_clean[[#This Row],[revenue]])))</f>
        <v>20.1</v>
      </c>
      <c r="G3005" t="str">
        <f>RIGHT(data_to_clean[[#This Row],[revenue]],LEN(data_to_clean[[#This Row],[revenue]])-FIND(" ",data_to_clean[[#This Row],[revenue]]))</f>
        <v>Million</v>
      </c>
      <c r="H3005" s="7">
        <f>VALUE(IF(data_to_clean[[#This Row],[multiplicity]]="Million",_xlfn.CONCAT(SUBSTITUTE(data_to_clean[[#This Row],[number]],".",""),"00000"),_xlfn.CONCAT(SUBSTITUTE(data_to_clean[[#This Row],[number]],".",""),"00000000")))</f>
        <v>20100000</v>
      </c>
      <c r="I3005" t="s">
        <v>10971</v>
      </c>
      <c r="J3005">
        <f>ROUND(VALUE(SUBSTITUTE(data_to_clean[[#This Row],[growth_%]],".",",")),0)</f>
        <v>124</v>
      </c>
      <c r="K3005" t="s">
        <v>187</v>
      </c>
      <c r="L3005">
        <v>9</v>
      </c>
      <c r="M3005">
        <v>5</v>
      </c>
      <c r="N3005">
        <v>2007</v>
      </c>
      <c r="O3005">
        <v>2</v>
      </c>
      <c r="P3005" t="s">
        <v>9882</v>
      </c>
      <c r="Q3005" t="b">
        <f>AND(ISNUMBER(data_to_clean[[#This Row],[revenue_formatted]]),ISNUMBER(data_to_clean[[#This Row],[growth_formatted_%]]),ISNUMBER(data_to_clean[[#This Row],[workers]]),ISNUMBER(data_to_clean[[#This Row],[previous_workers]]),ISNUMBER(data_to_clean[[#This Row],[founded]]),ISNUMBER(data_to_clean[[#This Row],[yrs_on_list]]))</f>
        <v>1</v>
      </c>
    </row>
    <row r="3006" spans="1:17" x14ac:dyDescent="0.25">
      <c r="A3006">
        <v>2996</v>
      </c>
      <c r="B3006" t="s">
        <v>10972</v>
      </c>
      <c r="C3006" t="s">
        <v>341</v>
      </c>
      <c r="D3006" t="str">
        <f>VLOOKUP(data_to_clean[[#This Row],[state]],abbreviation_table[],2,FALSE)</f>
        <v>Massachusetts</v>
      </c>
      <c r="E3006" t="s">
        <v>8335</v>
      </c>
      <c r="F3006" t="str">
        <f>TRIM(LEFT(data_to_clean[[#This Row],[revenue]],FIND(" ",data_to_clean[[#This Row],[revenue]])))</f>
        <v>92</v>
      </c>
      <c r="G3006" t="str">
        <f>RIGHT(data_to_clean[[#This Row],[revenue]],LEN(data_to_clean[[#This Row],[revenue]])-FIND(" ",data_to_clean[[#This Row],[revenue]]))</f>
        <v>Million</v>
      </c>
      <c r="H3006" s="7">
        <f>VALUE(IF(data_to_clean[[#This Row],[multiplicity]]="Million",_xlfn.CONCAT(SUBSTITUTE(data_to_clean[[#This Row],[number]],".",""),"00000"),_xlfn.CONCAT(SUBSTITUTE(data_to_clean[[#This Row],[number]],".",""),"00000000")))</f>
        <v>9200000</v>
      </c>
      <c r="I3006" t="s">
        <v>10974</v>
      </c>
      <c r="J3006">
        <f>ROUND(VALUE(SUBSTITUTE(data_to_clean[[#This Row],[growth_%]],".",",")),0)</f>
        <v>124</v>
      </c>
      <c r="K3006" t="s">
        <v>233</v>
      </c>
      <c r="L3006">
        <v>312</v>
      </c>
      <c r="M3006">
        <v>180</v>
      </c>
      <c r="N3006">
        <v>1996</v>
      </c>
      <c r="O3006">
        <v>1</v>
      </c>
      <c r="P3006" t="s">
        <v>6405</v>
      </c>
      <c r="Q3006" t="b">
        <f>AND(ISNUMBER(data_to_clean[[#This Row],[revenue_formatted]]),ISNUMBER(data_to_clean[[#This Row],[growth_formatted_%]]),ISNUMBER(data_to_clean[[#This Row],[workers]]),ISNUMBER(data_to_clean[[#This Row],[previous_workers]]),ISNUMBER(data_to_clean[[#This Row],[founded]]),ISNUMBER(data_to_clean[[#This Row],[yrs_on_list]]))</f>
        <v>1</v>
      </c>
    </row>
    <row r="3007" spans="1:17" x14ac:dyDescent="0.25">
      <c r="A3007">
        <v>2997</v>
      </c>
      <c r="B3007" t="s">
        <v>10975</v>
      </c>
      <c r="C3007" t="s">
        <v>1999</v>
      </c>
      <c r="D3007" t="str">
        <f>VLOOKUP(data_to_clean[[#This Row],[state]],abbreviation_table[],2,FALSE)</f>
        <v>Oklahoma</v>
      </c>
      <c r="E3007" t="s">
        <v>2210</v>
      </c>
      <c r="F3007" t="str">
        <f>TRIM(LEFT(data_to_clean[[#This Row],[revenue]],FIND(" ",data_to_clean[[#This Row],[revenue]])))</f>
        <v>8.7</v>
      </c>
      <c r="G3007" t="str">
        <f>RIGHT(data_to_clean[[#This Row],[revenue]],LEN(data_to_clean[[#This Row],[revenue]])-FIND(" ",data_to_clean[[#This Row],[revenue]]))</f>
        <v>Million</v>
      </c>
      <c r="H3007" s="7">
        <f>VALUE(IF(data_to_clean[[#This Row],[multiplicity]]="Million",_xlfn.CONCAT(SUBSTITUTE(data_to_clean[[#This Row],[number]],".",""),"00000"),_xlfn.CONCAT(SUBSTITUTE(data_to_clean[[#This Row],[number]],".",""),"00000000")))</f>
        <v>8700000</v>
      </c>
      <c r="I3007" t="s">
        <v>10977</v>
      </c>
      <c r="J3007">
        <f>ROUND(VALUE(SUBSTITUTE(data_to_clean[[#This Row],[growth_%]],".",",")),0)</f>
        <v>124</v>
      </c>
      <c r="K3007" t="s">
        <v>18</v>
      </c>
      <c r="L3007">
        <v>13</v>
      </c>
      <c r="M3007">
        <v>6</v>
      </c>
      <c r="N3007">
        <v>1999</v>
      </c>
      <c r="O3007">
        <v>1</v>
      </c>
      <c r="P3007" t="s">
        <v>10978</v>
      </c>
      <c r="Q3007" t="b">
        <f>AND(ISNUMBER(data_to_clean[[#This Row],[revenue_formatted]]),ISNUMBER(data_to_clean[[#This Row],[growth_formatted_%]]),ISNUMBER(data_to_clean[[#This Row],[workers]]),ISNUMBER(data_to_clean[[#This Row],[previous_workers]]),ISNUMBER(data_to_clean[[#This Row],[founded]]),ISNUMBER(data_to_clean[[#This Row],[yrs_on_list]]))</f>
        <v>1</v>
      </c>
    </row>
    <row r="3008" spans="1:17" x14ac:dyDescent="0.25">
      <c r="A3008">
        <v>2998</v>
      </c>
      <c r="B3008" t="s">
        <v>10979</v>
      </c>
      <c r="C3008" t="s">
        <v>230</v>
      </c>
      <c r="D3008" t="str">
        <f>VLOOKUP(data_to_clean[[#This Row],[state]],abbreviation_table[],2,FALSE)</f>
        <v>Michigan</v>
      </c>
      <c r="E3008" t="s">
        <v>1442</v>
      </c>
      <c r="F3008" t="str">
        <f>TRIM(LEFT(data_to_clean[[#This Row],[revenue]],FIND(" ",data_to_clean[[#This Row],[revenue]])))</f>
        <v>2</v>
      </c>
      <c r="G3008" t="str">
        <f>RIGHT(data_to_clean[[#This Row],[revenue]],LEN(data_to_clean[[#This Row],[revenue]])-FIND(" ",data_to_clean[[#This Row],[revenue]]))</f>
        <v>Million</v>
      </c>
      <c r="H3008" s="7">
        <f>VALUE(IF(data_to_clean[[#This Row],[multiplicity]]="Million",_xlfn.CONCAT(SUBSTITUTE(data_to_clean[[#This Row],[number]],".",""),"00000"),_xlfn.CONCAT(SUBSTITUTE(data_to_clean[[#This Row],[number]],".",""),"00000000")))</f>
        <v>200000</v>
      </c>
      <c r="I3008" t="s">
        <v>10981</v>
      </c>
      <c r="J3008">
        <f>ROUND(VALUE(SUBSTITUTE(data_to_clean[[#This Row],[growth_%]],".",",")),0)</f>
        <v>124</v>
      </c>
      <c r="K3008" t="s">
        <v>297</v>
      </c>
      <c r="L3008">
        <v>11</v>
      </c>
      <c r="M3008">
        <v>8</v>
      </c>
      <c r="N3008">
        <v>2005</v>
      </c>
      <c r="O3008">
        <v>1</v>
      </c>
      <c r="P3008" t="s">
        <v>350</v>
      </c>
      <c r="Q3008" t="b">
        <f>AND(ISNUMBER(data_to_clean[[#This Row],[revenue_formatted]]),ISNUMBER(data_to_clean[[#This Row],[growth_formatted_%]]),ISNUMBER(data_to_clean[[#This Row],[workers]]),ISNUMBER(data_to_clean[[#This Row],[previous_workers]]),ISNUMBER(data_to_clean[[#This Row],[founded]]),ISNUMBER(data_to_clean[[#This Row],[yrs_on_list]]))</f>
        <v>1</v>
      </c>
    </row>
    <row r="3009" spans="1:17" x14ac:dyDescent="0.25">
      <c r="A3009">
        <v>2999</v>
      </c>
      <c r="B3009" t="s">
        <v>10982</v>
      </c>
      <c r="C3009" t="s">
        <v>80</v>
      </c>
      <c r="D3009" t="str">
        <f>VLOOKUP(data_to_clean[[#This Row],[state]],abbreviation_table[],2,FALSE)</f>
        <v>California</v>
      </c>
      <c r="E3009" t="s">
        <v>3869</v>
      </c>
      <c r="F3009" t="str">
        <f>TRIM(LEFT(data_to_clean[[#This Row],[revenue]],FIND(" ",data_to_clean[[#This Row],[revenue]])))</f>
        <v>26.4</v>
      </c>
      <c r="G3009" t="str">
        <f>RIGHT(data_to_clean[[#This Row],[revenue]],LEN(data_to_clean[[#This Row],[revenue]])-FIND(" ",data_to_clean[[#This Row],[revenue]]))</f>
        <v>Million</v>
      </c>
      <c r="H3009" s="7">
        <f>VALUE(IF(data_to_clean[[#This Row],[multiplicity]]="Million",_xlfn.CONCAT(SUBSTITUTE(data_to_clean[[#This Row],[number]],".",""),"00000"),_xlfn.CONCAT(SUBSTITUTE(data_to_clean[[#This Row],[number]],".",""),"00000000")))</f>
        <v>26400000</v>
      </c>
      <c r="I3009" t="s">
        <v>10984</v>
      </c>
      <c r="J3009">
        <f>ROUND(VALUE(SUBSTITUTE(data_to_clean[[#This Row],[growth_%]],".",",")),0)</f>
        <v>124</v>
      </c>
      <c r="K3009" t="s">
        <v>175</v>
      </c>
      <c r="L3009">
        <v>88</v>
      </c>
      <c r="M3009">
        <v>37</v>
      </c>
      <c r="N3009">
        <v>2012</v>
      </c>
      <c r="O3009">
        <v>4</v>
      </c>
      <c r="P3009" t="s">
        <v>1925</v>
      </c>
      <c r="Q3009" t="b">
        <f>AND(ISNUMBER(data_to_clean[[#This Row],[revenue_formatted]]),ISNUMBER(data_to_clean[[#This Row],[growth_formatted_%]]),ISNUMBER(data_to_clean[[#This Row],[workers]]),ISNUMBER(data_to_clean[[#This Row],[previous_workers]]),ISNUMBER(data_to_clean[[#This Row],[founded]]),ISNUMBER(data_to_clean[[#This Row],[yrs_on_list]]))</f>
        <v>1</v>
      </c>
    </row>
    <row r="3010" spans="1:17" x14ac:dyDescent="0.25">
      <c r="A3010">
        <v>3000</v>
      </c>
      <c r="B3010" t="s">
        <v>10985</v>
      </c>
      <c r="C3010" t="s">
        <v>2991</v>
      </c>
      <c r="D3010" t="str">
        <f>VLOOKUP(data_to_clean[[#This Row],[state]],abbreviation_table[],2,FALSE)</f>
        <v>Delaware</v>
      </c>
      <c r="E3010" t="s">
        <v>485</v>
      </c>
      <c r="F3010" t="str">
        <f>TRIM(LEFT(data_to_clean[[#This Row],[revenue]],FIND(" ",data_to_clean[[#This Row],[revenue]])))</f>
        <v>4.5</v>
      </c>
      <c r="G3010" t="str">
        <f>RIGHT(data_to_clean[[#This Row],[revenue]],LEN(data_to_clean[[#This Row],[revenue]])-FIND(" ",data_to_clean[[#This Row],[revenue]]))</f>
        <v>Million</v>
      </c>
      <c r="H3010" s="7">
        <f>VALUE(IF(data_to_clean[[#This Row],[multiplicity]]="Million",_xlfn.CONCAT(SUBSTITUTE(data_to_clean[[#This Row],[number]],".",""),"00000"),_xlfn.CONCAT(SUBSTITUTE(data_to_clean[[#This Row],[number]],".",""),"00000000")))</f>
        <v>4500000</v>
      </c>
      <c r="I3010" t="s">
        <v>10987</v>
      </c>
      <c r="J3010">
        <f>ROUND(VALUE(SUBSTITUTE(data_to_clean[[#This Row],[growth_%]],".",",")),0)</f>
        <v>124</v>
      </c>
      <c r="K3010" t="s">
        <v>297</v>
      </c>
      <c r="L3010">
        <v>30</v>
      </c>
      <c r="M3010">
        <v>19</v>
      </c>
      <c r="N3010">
        <v>2009</v>
      </c>
      <c r="O3010">
        <v>1</v>
      </c>
      <c r="P3010" t="s">
        <v>10988</v>
      </c>
      <c r="Q3010" t="b">
        <f>AND(ISNUMBER(data_to_clean[[#This Row],[revenue_formatted]]),ISNUMBER(data_to_clean[[#This Row],[growth_formatted_%]]),ISNUMBER(data_to_clean[[#This Row],[workers]]),ISNUMBER(data_to_clean[[#This Row],[previous_workers]]),ISNUMBER(data_to_clean[[#This Row],[founded]]),ISNUMBER(data_to_clean[[#This Row],[yrs_on_list]]))</f>
        <v>1</v>
      </c>
    </row>
    <row r="3011" spans="1:17" x14ac:dyDescent="0.25">
      <c r="A3011">
        <v>3001</v>
      </c>
      <c r="B3011" t="s">
        <v>10989</v>
      </c>
      <c r="C3011" t="s">
        <v>1262</v>
      </c>
      <c r="D3011" t="str">
        <f>VLOOKUP(data_to_clean[[#This Row],[state]],abbreviation_table[],2,FALSE)</f>
        <v>South Carolina</v>
      </c>
      <c r="E3011" t="s">
        <v>287</v>
      </c>
      <c r="F3011" t="str">
        <f>TRIM(LEFT(data_to_clean[[#This Row],[revenue]],FIND(" ",data_to_clean[[#This Row],[revenue]])))</f>
        <v>6.3</v>
      </c>
      <c r="G3011" t="str">
        <f>RIGHT(data_to_clean[[#This Row],[revenue]],LEN(data_to_clean[[#This Row],[revenue]])-FIND(" ",data_to_clean[[#This Row],[revenue]]))</f>
        <v>Million</v>
      </c>
      <c r="H3011" s="7">
        <f>VALUE(IF(data_to_clean[[#This Row],[multiplicity]]="Million",_xlfn.CONCAT(SUBSTITUTE(data_to_clean[[#This Row],[number]],".",""),"00000"),_xlfn.CONCAT(SUBSTITUTE(data_to_clean[[#This Row],[number]],".",""),"00000000")))</f>
        <v>6300000</v>
      </c>
      <c r="I3011" t="s">
        <v>10991</v>
      </c>
      <c r="J3011">
        <f>ROUND(VALUE(SUBSTITUTE(data_to_clean[[#This Row],[growth_%]],".",",")),0)</f>
        <v>124</v>
      </c>
      <c r="K3011" t="s">
        <v>156</v>
      </c>
      <c r="L3011">
        <v>43</v>
      </c>
      <c r="M3011">
        <v>23</v>
      </c>
      <c r="N3011">
        <v>1999</v>
      </c>
      <c r="O3011">
        <v>1</v>
      </c>
      <c r="P3011" t="s">
        <v>3467</v>
      </c>
      <c r="Q3011" t="b">
        <f>AND(ISNUMBER(data_to_clean[[#This Row],[revenue_formatted]]),ISNUMBER(data_to_clean[[#This Row],[growth_formatted_%]]),ISNUMBER(data_to_clean[[#This Row],[workers]]),ISNUMBER(data_to_clean[[#This Row],[previous_workers]]),ISNUMBER(data_to_clean[[#This Row],[founded]]),ISNUMBER(data_to_clean[[#This Row],[yrs_on_list]]))</f>
        <v>1</v>
      </c>
    </row>
    <row r="3012" spans="1:17" x14ac:dyDescent="0.25">
      <c r="A3012">
        <v>3002</v>
      </c>
      <c r="B3012" t="s">
        <v>10992</v>
      </c>
      <c r="C3012" t="s">
        <v>66</v>
      </c>
      <c r="D3012" t="str">
        <f>VLOOKUP(data_to_clean[[#This Row],[state]],abbreviation_table[],2,FALSE)</f>
        <v>Virginia</v>
      </c>
      <c r="E3012" t="s">
        <v>1628</v>
      </c>
      <c r="F3012" t="str">
        <f>TRIM(LEFT(data_to_clean[[#This Row],[revenue]],FIND(" ",data_to_clean[[#This Row],[revenue]])))</f>
        <v>16</v>
      </c>
      <c r="G3012" t="str">
        <f>RIGHT(data_to_clean[[#This Row],[revenue]],LEN(data_to_clean[[#This Row],[revenue]])-FIND(" ",data_to_clean[[#This Row],[revenue]]))</f>
        <v>Million</v>
      </c>
      <c r="H3012" s="7">
        <f>VALUE(IF(data_to_clean[[#This Row],[multiplicity]]="Million",_xlfn.CONCAT(SUBSTITUTE(data_to_clean[[#This Row],[number]],".",""),"00000"),_xlfn.CONCAT(SUBSTITUTE(data_to_clean[[#This Row],[number]],".",""),"00000000")))</f>
        <v>1600000</v>
      </c>
      <c r="I3012" t="s">
        <v>10994</v>
      </c>
      <c r="J3012">
        <f>ROUND(VALUE(SUBSTITUTE(data_to_clean[[#This Row],[growth_%]],".",",")),0)</f>
        <v>124</v>
      </c>
      <c r="K3012" t="s">
        <v>18</v>
      </c>
      <c r="L3012">
        <v>68</v>
      </c>
      <c r="M3012">
        <v>24</v>
      </c>
      <c r="N3012">
        <v>1985</v>
      </c>
      <c r="O3012">
        <v>2</v>
      </c>
      <c r="P3012" t="s">
        <v>565</v>
      </c>
      <c r="Q3012" t="b">
        <f>AND(ISNUMBER(data_to_clean[[#This Row],[revenue_formatted]]),ISNUMBER(data_to_clean[[#This Row],[growth_formatted_%]]),ISNUMBER(data_to_clean[[#This Row],[workers]]),ISNUMBER(data_to_clean[[#This Row],[previous_workers]]),ISNUMBER(data_to_clean[[#This Row],[founded]]),ISNUMBER(data_to_clean[[#This Row],[yrs_on_list]]))</f>
        <v>1</v>
      </c>
    </row>
    <row r="3013" spans="1:17" x14ac:dyDescent="0.25">
      <c r="A3013">
        <v>3003</v>
      </c>
      <c r="B3013" t="s">
        <v>10995</v>
      </c>
      <c r="C3013" t="s">
        <v>80</v>
      </c>
      <c r="D3013" t="str">
        <f>VLOOKUP(data_to_clean[[#This Row],[state]],abbreviation_table[],2,FALSE)</f>
        <v>California</v>
      </c>
      <c r="E3013" t="s">
        <v>1152</v>
      </c>
      <c r="F3013" t="str">
        <f>TRIM(LEFT(data_to_clean[[#This Row],[revenue]],FIND(" ",data_to_clean[[#This Row],[revenue]])))</f>
        <v>2.1</v>
      </c>
      <c r="G3013" t="str">
        <f>RIGHT(data_to_clean[[#This Row],[revenue]],LEN(data_to_clean[[#This Row],[revenue]])-FIND(" ",data_to_clean[[#This Row],[revenue]]))</f>
        <v>Million</v>
      </c>
      <c r="H3013" s="7">
        <f>VALUE(IF(data_to_clean[[#This Row],[multiplicity]]="Million",_xlfn.CONCAT(SUBSTITUTE(data_to_clean[[#This Row],[number]],".",""),"00000"),_xlfn.CONCAT(SUBSTITUTE(data_to_clean[[#This Row],[number]],".",""),"00000000")))</f>
        <v>2100000</v>
      </c>
      <c r="I3013" t="s">
        <v>10997</v>
      </c>
      <c r="J3013">
        <f>ROUND(VALUE(SUBSTITUTE(data_to_clean[[#This Row],[growth_%]],".",",")),0)</f>
        <v>124</v>
      </c>
      <c r="K3013" t="s">
        <v>107</v>
      </c>
      <c r="L3013">
        <v>7</v>
      </c>
      <c r="M3013">
        <v>3</v>
      </c>
      <c r="N3013">
        <v>2011</v>
      </c>
      <c r="O3013">
        <v>1</v>
      </c>
      <c r="P3013" t="s">
        <v>83</v>
      </c>
      <c r="Q3013" t="b">
        <f>AND(ISNUMBER(data_to_clean[[#This Row],[revenue_formatted]]),ISNUMBER(data_to_clean[[#This Row],[growth_formatted_%]]),ISNUMBER(data_to_clean[[#This Row],[workers]]),ISNUMBER(data_to_clean[[#This Row],[previous_workers]]),ISNUMBER(data_to_clean[[#This Row],[founded]]),ISNUMBER(data_to_clean[[#This Row],[yrs_on_list]]))</f>
        <v>1</v>
      </c>
    </row>
    <row r="3014" spans="1:17" x14ac:dyDescent="0.25">
      <c r="A3014">
        <v>3004</v>
      </c>
      <c r="B3014" t="s">
        <v>10998</v>
      </c>
      <c r="C3014" t="s">
        <v>230</v>
      </c>
      <c r="D3014" t="str">
        <f>VLOOKUP(data_to_clean[[#This Row],[state]],abbreviation_table[],2,FALSE)</f>
        <v>Michigan</v>
      </c>
      <c r="E3014" t="s">
        <v>11000</v>
      </c>
      <c r="F3014" t="str">
        <f>TRIM(LEFT(data_to_clean[[#This Row],[revenue]],FIND(" ",data_to_clean[[#This Row],[revenue]])))</f>
        <v>52</v>
      </c>
      <c r="G3014" t="str">
        <f>RIGHT(data_to_clean[[#This Row],[revenue]],LEN(data_to_clean[[#This Row],[revenue]])-FIND(" ",data_to_clean[[#This Row],[revenue]]))</f>
        <v>Million</v>
      </c>
      <c r="H3014" s="7">
        <f>VALUE(IF(data_to_clean[[#This Row],[multiplicity]]="Million",_xlfn.CONCAT(SUBSTITUTE(data_to_clean[[#This Row],[number]],".",""),"00000"),_xlfn.CONCAT(SUBSTITUTE(data_to_clean[[#This Row],[number]],".",""),"00000000")))</f>
        <v>5200000</v>
      </c>
      <c r="I3014" t="s">
        <v>11001</v>
      </c>
      <c r="J3014">
        <f>ROUND(VALUE(SUBSTITUTE(data_to_clean[[#This Row],[growth_%]],".",",")),0)</f>
        <v>124</v>
      </c>
      <c r="K3014" t="s">
        <v>156</v>
      </c>
      <c r="L3014">
        <v>184</v>
      </c>
      <c r="M3014">
        <v>104</v>
      </c>
      <c r="N3014">
        <v>2009</v>
      </c>
      <c r="O3014">
        <v>4</v>
      </c>
      <c r="P3014" t="s">
        <v>4191</v>
      </c>
      <c r="Q3014" t="b">
        <f>AND(ISNUMBER(data_to_clean[[#This Row],[revenue_formatted]]),ISNUMBER(data_to_clean[[#This Row],[growth_formatted_%]]),ISNUMBER(data_to_clean[[#This Row],[workers]]),ISNUMBER(data_to_clean[[#This Row],[previous_workers]]),ISNUMBER(data_to_clean[[#This Row],[founded]]),ISNUMBER(data_to_clean[[#This Row],[yrs_on_list]]))</f>
        <v>1</v>
      </c>
    </row>
    <row r="3015" spans="1:17" x14ac:dyDescent="0.25">
      <c r="A3015">
        <v>3005</v>
      </c>
      <c r="B3015" t="s">
        <v>11002</v>
      </c>
      <c r="C3015" t="s">
        <v>30</v>
      </c>
      <c r="D3015" t="str">
        <f>VLOOKUP(data_to_clean[[#This Row],[state]],abbreviation_table[],2,FALSE)</f>
        <v>Texas</v>
      </c>
      <c r="E3015" t="s">
        <v>4021</v>
      </c>
      <c r="F3015" t="str">
        <f>TRIM(LEFT(data_to_clean[[#This Row],[revenue]],FIND(" ",data_to_clean[[#This Row],[revenue]])))</f>
        <v>69.9</v>
      </c>
      <c r="G3015" t="str">
        <f>RIGHT(data_to_clean[[#This Row],[revenue]],LEN(data_to_clean[[#This Row],[revenue]])-FIND(" ",data_to_clean[[#This Row],[revenue]]))</f>
        <v>Million</v>
      </c>
      <c r="H3015" s="7">
        <f>VALUE(IF(data_to_clean[[#This Row],[multiplicity]]="Million",_xlfn.CONCAT(SUBSTITUTE(data_to_clean[[#This Row],[number]],".",""),"00000"),_xlfn.CONCAT(SUBSTITUTE(data_to_clean[[#This Row],[number]],".",""),"00000000")))</f>
        <v>69900000</v>
      </c>
      <c r="I3015" t="s">
        <v>11004</v>
      </c>
      <c r="J3015">
        <f>ROUND(VALUE(SUBSTITUTE(data_to_clean[[#This Row],[growth_%]],".",",")),0)</f>
        <v>124</v>
      </c>
      <c r="K3015" t="s">
        <v>107</v>
      </c>
      <c r="L3015">
        <v>419</v>
      </c>
      <c r="M3015">
        <v>235</v>
      </c>
      <c r="N3015">
        <v>2005</v>
      </c>
      <c r="O3015">
        <v>1</v>
      </c>
      <c r="P3015" t="s">
        <v>251</v>
      </c>
      <c r="Q3015" t="b">
        <f>AND(ISNUMBER(data_to_clean[[#This Row],[revenue_formatted]]),ISNUMBER(data_to_clean[[#This Row],[growth_formatted_%]]),ISNUMBER(data_to_clean[[#This Row],[workers]]),ISNUMBER(data_to_clean[[#This Row],[previous_workers]]),ISNUMBER(data_to_clean[[#This Row],[founded]]),ISNUMBER(data_to_clean[[#This Row],[yrs_on_list]]))</f>
        <v>1</v>
      </c>
    </row>
    <row r="3016" spans="1:17" x14ac:dyDescent="0.25">
      <c r="A3016">
        <v>3006</v>
      </c>
      <c r="B3016" t="s">
        <v>11005</v>
      </c>
      <c r="C3016" t="s">
        <v>294</v>
      </c>
      <c r="D3016" t="str">
        <f>VLOOKUP(data_to_clean[[#This Row],[state]],abbreviation_table[],2,FALSE)</f>
        <v>Minnesota</v>
      </c>
      <c r="E3016" t="s">
        <v>185</v>
      </c>
      <c r="F3016" t="str">
        <f>TRIM(LEFT(data_to_clean[[#This Row],[revenue]],FIND(" ",data_to_clean[[#This Row],[revenue]])))</f>
        <v>7.8</v>
      </c>
      <c r="G3016" t="str">
        <f>RIGHT(data_to_clean[[#This Row],[revenue]],LEN(data_to_clean[[#This Row],[revenue]])-FIND(" ",data_to_clean[[#This Row],[revenue]]))</f>
        <v>Million</v>
      </c>
      <c r="H3016" s="7">
        <f>VALUE(IF(data_to_clean[[#This Row],[multiplicity]]="Million",_xlfn.CONCAT(SUBSTITUTE(data_to_clean[[#This Row],[number]],".",""),"00000"),_xlfn.CONCAT(SUBSTITUTE(data_to_clean[[#This Row],[number]],".",""),"00000000")))</f>
        <v>7800000</v>
      </c>
      <c r="I3016" t="s">
        <v>11007</v>
      </c>
      <c r="J3016">
        <f>ROUND(VALUE(SUBSTITUTE(data_to_clean[[#This Row],[growth_%]],".",",")),0)</f>
        <v>124</v>
      </c>
      <c r="K3016" t="s">
        <v>40</v>
      </c>
      <c r="L3016">
        <v>33</v>
      </c>
      <c r="M3016">
        <v>10</v>
      </c>
      <c r="N3016">
        <v>2011</v>
      </c>
      <c r="O3016">
        <v>1</v>
      </c>
      <c r="P3016" t="s">
        <v>11008</v>
      </c>
      <c r="Q3016" t="b">
        <f>AND(ISNUMBER(data_to_clean[[#This Row],[revenue_formatted]]),ISNUMBER(data_to_clean[[#This Row],[growth_formatted_%]]),ISNUMBER(data_to_clean[[#This Row],[workers]]),ISNUMBER(data_to_clean[[#This Row],[previous_workers]]),ISNUMBER(data_to_clean[[#This Row],[founded]]),ISNUMBER(data_to_clean[[#This Row],[yrs_on_list]]))</f>
        <v>1</v>
      </c>
    </row>
    <row r="3017" spans="1:17" x14ac:dyDescent="0.25">
      <c r="A3017">
        <v>3007</v>
      </c>
      <c r="B3017" t="s">
        <v>11009</v>
      </c>
      <c r="C3017" t="s">
        <v>30</v>
      </c>
      <c r="D3017" t="str">
        <f>VLOOKUP(data_to_clean[[#This Row],[state]],abbreviation_table[],2,FALSE)</f>
        <v>Texas</v>
      </c>
      <c r="E3017" t="s">
        <v>880</v>
      </c>
      <c r="F3017" t="str">
        <f>TRIM(LEFT(data_to_clean[[#This Row],[revenue]],FIND(" ",data_to_clean[[#This Row],[revenue]])))</f>
        <v>12</v>
      </c>
      <c r="G3017" t="str">
        <f>RIGHT(data_to_clean[[#This Row],[revenue]],LEN(data_to_clean[[#This Row],[revenue]])-FIND(" ",data_to_clean[[#This Row],[revenue]]))</f>
        <v>Million</v>
      </c>
      <c r="H3017" s="7">
        <f>VALUE(IF(data_to_clean[[#This Row],[multiplicity]]="Million",_xlfn.CONCAT(SUBSTITUTE(data_to_clean[[#This Row],[number]],".",""),"00000"),_xlfn.CONCAT(SUBSTITUTE(data_to_clean[[#This Row],[number]],".",""),"00000000")))</f>
        <v>1200000</v>
      </c>
      <c r="I3017" t="s">
        <v>11011</v>
      </c>
      <c r="J3017">
        <f>ROUND(VALUE(SUBSTITUTE(data_to_clean[[#This Row],[growth_%]],".",",")),0)</f>
        <v>124</v>
      </c>
      <c r="K3017" t="s">
        <v>187</v>
      </c>
      <c r="L3017">
        <v>36</v>
      </c>
      <c r="M3017">
        <v>20</v>
      </c>
      <c r="N3017">
        <v>2000</v>
      </c>
      <c r="O3017">
        <v>4</v>
      </c>
      <c r="P3017" t="s">
        <v>34</v>
      </c>
      <c r="Q3017" t="b">
        <f>AND(ISNUMBER(data_to_clean[[#This Row],[revenue_formatted]]),ISNUMBER(data_to_clean[[#This Row],[growth_formatted_%]]),ISNUMBER(data_to_clean[[#This Row],[workers]]),ISNUMBER(data_to_clean[[#This Row],[previous_workers]]),ISNUMBER(data_to_clean[[#This Row],[founded]]),ISNUMBER(data_to_clean[[#This Row],[yrs_on_list]]))</f>
        <v>1</v>
      </c>
    </row>
    <row r="3018" spans="1:17" x14ac:dyDescent="0.25">
      <c r="A3018">
        <v>3008</v>
      </c>
      <c r="B3018" t="s">
        <v>11012</v>
      </c>
      <c r="C3018" t="s">
        <v>243</v>
      </c>
      <c r="D3018" t="str">
        <f>VLOOKUP(data_to_clean[[#This Row],[state]],abbreviation_table[],2,FALSE)</f>
        <v>Maryland</v>
      </c>
      <c r="E3018" t="s">
        <v>4157</v>
      </c>
      <c r="F3018" t="str">
        <f>TRIM(LEFT(data_to_clean[[#This Row],[revenue]],FIND(" ",data_to_clean[[#This Row],[revenue]])))</f>
        <v>15</v>
      </c>
      <c r="G3018" t="str">
        <f>RIGHT(data_to_clean[[#This Row],[revenue]],LEN(data_to_clean[[#This Row],[revenue]])-FIND(" ",data_to_clean[[#This Row],[revenue]]))</f>
        <v>Million</v>
      </c>
      <c r="H3018" s="7">
        <f>VALUE(IF(data_to_clean[[#This Row],[multiplicity]]="Million",_xlfn.CONCAT(SUBSTITUTE(data_to_clean[[#This Row],[number]],".",""),"00000"),_xlfn.CONCAT(SUBSTITUTE(data_to_clean[[#This Row],[number]],".",""),"00000000")))</f>
        <v>1500000</v>
      </c>
      <c r="I3018" t="s">
        <v>11014</v>
      </c>
      <c r="J3018">
        <f>ROUND(VALUE(SUBSTITUTE(data_to_clean[[#This Row],[growth_%]],".",",")),0)</f>
        <v>123</v>
      </c>
      <c r="K3018" t="s">
        <v>324</v>
      </c>
      <c r="L3018">
        <v>75</v>
      </c>
      <c r="M3018">
        <v>36</v>
      </c>
      <c r="N3018">
        <v>1998</v>
      </c>
      <c r="O3018">
        <v>3</v>
      </c>
      <c r="P3018" t="s">
        <v>11015</v>
      </c>
      <c r="Q3018" t="b">
        <f>AND(ISNUMBER(data_to_clean[[#This Row],[revenue_formatted]]),ISNUMBER(data_to_clean[[#This Row],[growth_formatted_%]]),ISNUMBER(data_to_clean[[#This Row],[workers]]),ISNUMBER(data_to_clean[[#This Row],[previous_workers]]),ISNUMBER(data_to_clean[[#This Row],[founded]]),ISNUMBER(data_to_clean[[#This Row],[yrs_on_list]]))</f>
        <v>1</v>
      </c>
    </row>
    <row r="3019" spans="1:17" x14ac:dyDescent="0.25">
      <c r="A3019">
        <v>3009</v>
      </c>
      <c r="B3019" t="s">
        <v>11016</v>
      </c>
      <c r="C3019" t="s">
        <v>98</v>
      </c>
      <c r="D3019" t="str">
        <f>VLOOKUP(data_to_clean[[#This Row],[state]],abbreviation_table[],2,FALSE)</f>
        <v>Washington</v>
      </c>
      <c r="E3019" t="s">
        <v>3524</v>
      </c>
      <c r="F3019" t="str">
        <f>TRIM(LEFT(data_to_clean[[#This Row],[revenue]],FIND(" ",data_to_clean[[#This Row],[revenue]])))</f>
        <v>11.2</v>
      </c>
      <c r="G3019" t="str">
        <f>RIGHT(data_to_clean[[#This Row],[revenue]],LEN(data_to_clean[[#This Row],[revenue]])-FIND(" ",data_to_clean[[#This Row],[revenue]]))</f>
        <v>Million</v>
      </c>
      <c r="H3019" s="7">
        <f>VALUE(IF(data_to_clean[[#This Row],[multiplicity]]="Million",_xlfn.CONCAT(SUBSTITUTE(data_to_clean[[#This Row],[number]],".",""),"00000"),_xlfn.CONCAT(SUBSTITUTE(data_to_clean[[#This Row],[number]],".",""),"00000000")))</f>
        <v>11200000</v>
      </c>
      <c r="I3019" t="s">
        <v>11018</v>
      </c>
      <c r="J3019">
        <f>ROUND(VALUE(SUBSTITUTE(data_to_clean[[#This Row],[growth_%]],".",",")),0)</f>
        <v>123</v>
      </c>
      <c r="K3019" t="s">
        <v>18</v>
      </c>
      <c r="L3019">
        <v>93</v>
      </c>
      <c r="M3019">
        <v>48</v>
      </c>
      <c r="N3019">
        <v>2009</v>
      </c>
      <c r="O3019">
        <v>5</v>
      </c>
      <c r="P3019" t="s">
        <v>101</v>
      </c>
      <c r="Q3019" t="b">
        <f>AND(ISNUMBER(data_to_clean[[#This Row],[revenue_formatted]]),ISNUMBER(data_to_clean[[#This Row],[growth_formatted_%]]),ISNUMBER(data_to_clean[[#This Row],[workers]]),ISNUMBER(data_to_clean[[#This Row],[previous_workers]]),ISNUMBER(data_to_clean[[#This Row],[founded]]),ISNUMBER(data_to_clean[[#This Row],[yrs_on_list]]))</f>
        <v>1</v>
      </c>
    </row>
    <row r="3020" spans="1:17" x14ac:dyDescent="0.25">
      <c r="A3020">
        <v>3010</v>
      </c>
      <c r="B3020" t="s">
        <v>11019</v>
      </c>
      <c r="C3020" t="s">
        <v>30</v>
      </c>
      <c r="D3020" t="str">
        <f>VLOOKUP(data_to_clean[[#This Row],[state]],abbreviation_table[],2,FALSE)</f>
        <v>Texas</v>
      </c>
      <c r="E3020" t="s">
        <v>167</v>
      </c>
      <c r="F3020" t="str">
        <f>TRIM(LEFT(data_to_clean[[#This Row],[revenue]],FIND(" ",data_to_clean[[#This Row],[revenue]])))</f>
        <v>8.9</v>
      </c>
      <c r="G3020" t="str">
        <f>RIGHT(data_to_clean[[#This Row],[revenue]],LEN(data_to_clean[[#This Row],[revenue]])-FIND(" ",data_to_clean[[#This Row],[revenue]]))</f>
        <v>Million</v>
      </c>
      <c r="H3020" s="7">
        <f>VALUE(IF(data_to_clean[[#This Row],[multiplicity]]="Million",_xlfn.CONCAT(SUBSTITUTE(data_to_clean[[#This Row],[number]],".",""),"00000"),_xlfn.CONCAT(SUBSTITUTE(data_to_clean[[#This Row],[number]],".",""),"00000000")))</f>
        <v>8900000</v>
      </c>
      <c r="I3020" t="s">
        <v>11021</v>
      </c>
      <c r="J3020">
        <f>ROUND(VALUE(SUBSTITUTE(data_to_clean[[#This Row],[growth_%]],".",",")),0)</f>
        <v>123</v>
      </c>
      <c r="K3020" t="s">
        <v>336</v>
      </c>
      <c r="L3020">
        <v>250</v>
      </c>
      <c r="M3020">
        <v>100</v>
      </c>
      <c r="N3020">
        <v>2012</v>
      </c>
      <c r="O3020">
        <v>3</v>
      </c>
      <c r="P3020" t="s">
        <v>11022</v>
      </c>
      <c r="Q3020" t="b">
        <f>AND(ISNUMBER(data_to_clean[[#This Row],[revenue_formatted]]),ISNUMBER(data_to_clean[[#This Row],[growth_formatted_%]]),ISNUMBER(data_to_clean[[#This Row],[workers]]),ISNUMBER(data_to_clean[[#This Row],[previous_workers]]),ISNUMBER(data_to_clean[[#This Row],[founded]]),ISNUMBER(data_to_clean[[#This Row],[yrs_on_list]]))</f>
        <v>1</v>
      </c>
    </row>
    <row r="3021" spans="1:17" x14ac:dyDescent="0.25">
      <c r="A3021">
        <v>3011</v>
      </c>
      <c r="B3021" t="s">
        <v>11023</v>
      </c>
      <c r="C3021" t="s">
        <v>10781</v>
      </c>
      <c r="D3021" t="str">
        <f>VLOOKUP(data_to_clean[[#This Row],[state]],abbreviation_table[],2,FALSE)</f>
        <v>Rhode Island</v>
      </c>
      <c r="E3021" t="s">
        <v>1473</v>
      </c>
      <c r="F3021" t="str">
        <f>TRIM(LEFT(data_to_clean[[#This Row],[revenue]],FIND(" ",data_to_clean[[#This Row],[revenue]])))</f>
        <v>5</v>
      </c>
      <c r="G3021" t="str">
        <f>RIGHT(data_to_clean[[#This Row],[revenue]],LEN(data_to_clean[[#This Row],[revenue]])-FIND(" ",data_to_clean[[#This Row],[revenue]]))</f>
        <v>Million</v>
      </c>
      <c r="H3021" s="7">
        <f>VALUE(IF(data_to_clean[[#This Row],[multiplicity]]="Million",_xlfn.CONCAT(SUBSTITUTE(data_to_clean[[#This Row],[number]],".",""),"00000"),_xlfn.CONCAT(SUBSTITUTE(data_to_clean[[#This Row],[number]],".",""),"00000000")))</f>
        <v>500000</v>
      </c>
      <c r="I3021" t="s">
        <v>11025</v>
      </c>
      <c r="J3021">
        <f>ROUND(VALUE(SUBSTITUTE(data_to_clean[[#This Row],[growth_%]],".",",")),0)</f>
        <v>123</v>
      </c>
      <c r="K3021" t="s">
        <v>297</v>
      </c>
      <c r="L3021">
        <v>28</v>
      </c>
      <c r="M3021">
        <v>14</v>
      </c>
      <c r="N3021">
        <v>2000</v>
      </c>
      <c r="O3021">
        <v>1</v>
      </c>
      <c r="P3021" t="s">
        <v>11026</v>
      </c>
      <c r="Q3021" t="b">
        <f>AND(ISNUMBER(data_to_clean[[#This Row],[revenue_formatted]]),ISNUMBER(data_to_clean[[#This Row],[growth_formatted_%]]),ISNUMBER(data_to_clean[[#This Row],[workers]]),ISNUMBER(data_to_clean[[#This Row],[previous_workers]]),ISNUMBER(data_to_clean[[#This Row],[founded]]),ISNUMBER(data_to_clean[[#This Row],[yrs_on_list]]))</f>
        <v>1</v>
      </c>
    </row>
    <row r="3022" spans="1:17" x14ac:dyDescent="0.25">
      <c r="A3022">
        <v>3012</v>
      </c>
      <c r="B3022" t="s">
        <v>11027</v>
      </c>
      <c r="C3022" t="s">
        <v>52</v>
      </c>
      <c r="D3022" t="str">
        <f>VLOOKUP(data_to_clean[[#This Row],[state]],abbreviation_table[],2,FALSE)</f>
        <v>Florida</v>
      </c>
      <c r="E3022" t="s">
        <v>425</v>
      </c>
      <c r="F3022" t="str">
        <f>TRIM(LEFT(data_to_clean[[#This Row],[revenue]],FIND(" ",data_to_clean[[#This Row],[revenue]])))</f>
        <v>4.6</v>
      </c>
      <c r="G3022" t="str">
        <f>RIGHT(data_to_clean[[#This Row],[revenue]],LEN(data_to_clean[[#This Row],[revenue]])-FIND(" ",data_to_clean[[#This Row],[revenue]]))</f>
        <v>Million</v>
      </c>
      <c r="H3022" s="7">
        <f>VALUE(IF(data_to_clean[[#This Row],[multiplicity]]="Million",_xlfn.CONCAT(SUBSTITUTE(data_to_clean[[#This Row],[number]],".",""),"00000"),_xlfn.CONCAT(SUBSTITUTE(data_to_clean[[#This Row],[number]],".",""),"00000000")))</f>
        <v>4600000</v>
      </c>
      <c r="I3022" t="s">
        <v>11029</v>
      </c>
      <c r="J3022">
        <f>ROUND(VALUE(SUBSTITUTE(data_to_clean[[#This Row],[growth_%]],".",",")),0)</f>
        <v>123</v>
      </c>
      <c r="K3022" t="s">
        <v>211</v>
      </c>
      <c r="L3022">
        <v>26</v>
      </c>
      <c r="M3022">
        <v>20</v>
      </c>
      <c r="N3022">
        <v>1989</v>
      </c>
      <c r="O3022">
        <v>1</v>
      </c>
      <c r="P3022" t="s">
        <v>11030</v>
      </c>
      <c r="Q3022" t="b">
        <f>AND(ISNUMBER(data_to_clean[[#This Row],[revenue_formatted]]),ISNUMBER(data_to_clean[[#This Row],[growth_formatted_%]]),ISNUMBER(data_to_clean[[#This Row],[workers]]),ISNUMBER(data_to_clean[[#This Row],[previous_workers]]),ISNUMBER(data_to_clean[[#This Row],[founded]]),ISNUMBER(data_to_clean[[#This Row],[yrs_on_list]]))</f>
        <v>1</v>
      </c>
    </row>
    <row r="3023" spans="1:17" x14ac:dyDescent="0.25">
      <c r="A3023">
        <v>3013</v>
      </c>
      <c r="B3023" t="s">
        <v>11031</v>
      </c>
      <c r="C3023" t="s">
        <v>119</v>
      </c>
      <c r="D3023" t="str">
        <f>VLOOKUP(data_to_clean[[#This Row],[state]],abbreviation_table[],2,FALSE)</f>
        <v>Georgia</v>
      </c>
      <c r="E3023" t="s">
        <v>798</v>
      </c>
      <c r="F3023" t="str">
        <f>TRIM(LEFT(data_to_clean[[#This Row],[revenue]],FIND(" ",data_to_clean[[#This Row],[revenue]])))</f>
        <v>3</v>
      </c>
      <c r="G3023" t="str">
        <f>RIGHT(data_to_clean[[#This Row],[revenue]],LEN(data_to_clean[[#This Row],[revenue]])-FIND(" ",data_to_clean[[#This Row],[revenue]]))</f>
        <v>Million</v>
      </c>
      <c r="H3023" s="7">
        <f>VALUE(IF(data_to_clean[[#This Row],[multiplicity]]="Million",_xlfn.CONCAT(SUBSTITUTE(data_to_clean[[#This Row],[number]],".",""),"00000"),_xlfn.CONCAT(SUBSTITUTE(data_to_clean[[#This Row],[number]],".",""),"00000000")))</f>
        <v>300000</v>
      </c>
      <c r="I3023" t="s">
        <v>11033</v>
      </c>
      <c r="J3023">
        <f>ROUND(VALUE(SUBSTITUTE(data_to_clean[[#This Row],[growth_%]],".",",")),0)</f>
        <v>123</v>
      </c>
      <c r="K3023" t="s">
        <v>211</v>
      </c>
      <c r="L3023">
        <v>18</v>
      </c>
      <c r="M3023">
        <v>4</v>
      </c>
      <c r="N3023">
        <v>2002</v>
      </c>
      <c r="O3023">
        <v>2</v>
      </c>
      <c r="P3023" t="s">
        <v>3959</v>
      </c>
      <c r="Q3023" t="b">
        <f>AND(ISNUMBER(data_to_clean[[#This Row],[revenue_formatted]]),ISNUMBER(data_to_clean[[#This Row],[growth_formatted_%]]),ISNUMBER(data_to_clean[[#This Row],[workers]]),ISNUMBER(data_to_clean[[#This Row],[previous_workers]]),ISNUMBER(data_to_clean[[#This Row],[founded]]),ISNUMBER(data_to_clean[[#This Row],[yrs_on_list]]))</f>
        <v>1</v>
      </c>
    </row>
    <row r="3024" spans="1:17" x14ac:dyDescent="0.25">
      <c r="A3024">
        <v>3014</v>
      </c>
      <c r="B3024" t="s">
        <v>11034</v>
      </c>
      <c r="C3024" t="s">
        <v>15</v>
      </c>
      <c r="D3024" t="str">
        <f>VLOOKUP(data_to_clean[[#This Row],[state]],abbreviation_table[],2,FALSE)</f>
        <v>Arizona</v>
      </c>
      <c r="E3024" t="s">
        <v>3063</v>
      </c>
      <c r="F3024" t="str">
        <f>TRIM(LEFT(data_to_clean[[#This Row],[revenue]],FIND(" ",data_to_clean[[#This Row],[revenue]])))</f>
        <v>48.7</v>
      </c>
      <c r="G3024" t="str">
        <f>RIGHT(data_to_clean[[#This Row],[revenue]],LEN(data_to_clean[[#This Row],[revenue]])-FIND(" ",data_to_clean[[#This Row],[revenue]]))</f>
        <v>Million</v>
      </c>
      <c r="H3024" s="7">
        <f>VALUE(IF(data_to_clean[[#This Row],[multiplicity]]="Million",_xlfn.CONCAT(SUBSTITUTE(data_to_clean[[#This Row],[number]],".",""),"00000"),_xlfn.CONCAT(SUBSTITUTE(data_to_clean[[#This Row],[number]],".",""),"00000000")))</f>
        <v>48700000</v>
      </c>
      <c r="I3024" t="s">
        <v>11036</v>
      </c>
      <c r="J3024">
        <f>ROUND(VALUE(SUBSTITUTE(data_to_clean[[#This Row],[growth_%]],".",",")),0)</f>
        <v>123</v>
      </c>
      <c r="K3024" t="s">
        <v>289</v>
      </c>
      <c r="L3024">
        <v>203</v>
      </c>
      <c r="M3024">
        <v>115</v>
      </c>
      <c r="N3024">
        <v>2008</v>
      </c>
      <c r="O3024">
        <v>3</v>
      </c>
      <c r="P3024" t="s">
        <v>651</v>
      </c>
      <c r="Q3024" t="b">
        <f>AND(ISNUMBER(data_to_clean[[#This Row],[revenue_formatted]]),ISNUMBER(data_to_clean[[#This Row],[growth_formatted_%]]),ISNUMBER(data_to_clean[[#This Row],[workers]]),ISNUMBER(data_to_clean[[#This Row],[previous_workers]]),ISNUMBER(data_to_clean[[#This Row],[founded]]),ISNUMBER(data_to_clean[[#This Row],[yrs_on_list]]))</f>
        <v>1</v>
      </c>
    </row>
    <row r="3025" spans="1:17" x14ac:dyDescent="0.25">
      <c r="A3025">
        <v>3015</v>
      </c>
      <c r="B3025" t="s">
        <v>11037</v>
      </c>
      <c r="C3025" t="s">
        <v>1262</v>
      </c>
      <c r="D3025" t="str">
        <f>VLOOKUP(data_to_clean[[#This Row],[state]],abbreviation_table[],2,FALSE)</f>
        <v>South Carolina</v>
      </c>
      <c r="E3025" t="s">
        <v>5656</v>
      </c>
      <c r="F3025" t="str">
        <f>TRIM(LEFT(data_to_clean[[#This Row],[revenue]],FIND(" ",data_to_clean[[#This Row],[revenue]])))</f>
        <v>48.4</v>
      </c>
      <c r="G3025" t="str">
        <f>RIGHT(data_to_clean[[#This Row],[revenue]],LEN(data_to_clean[[#This Row],[revenue]])-FIND(" ",data_to_clean[[#This Row],[revenue]]))</f>
        <v>Million</v>
      </c>
      <c r="H3025" s="7">
        <f>VALUE(IF(data_to_clean[[#This Row],[multiplicity]]="Million",_xlfn.CONCAT(SUBSTITUTE(data_to_clean[[#This Row],[number]],".",""),"00000"),_xlfn.CONCAT(SUBSTITUTE(data_to_clean[[#This Row],[number]],".",""),"00000000")))</f>
        <v>48400000</v>
      </c>
      <c r="I3025" t="s">
        <v>11039</v>
      </c>
      <c r="J3025">
        <f>ROUND(VALUE(SUBSTITUTE(data_to_clean[[#This Row],[growth_%]],".",",")),0)</f>
        <v>123</v>
      </c>
      <c r="K3025" t="s">
        <v>33</v>
      </c>
      <c r="L3025">
        <v>960</v>
      </c>
      <c r="M3025">
        <v>330</v>
      </c>
      <c r="N3025">
        <v>2009</v>
      </c>
      <c r="O3025">
        <v>1</v>
      </c>
      <c r="P3025" t="s">
        <v>1299</v>
      </c>
      <c r="Q3025" t="b">
        <f>AND(ISNUMBER(data_to_clean[[#This Row],[revenue_formatted]]),ISNUMBER(data_to_clean[[#This Row],[growth_formatted_%]]),ISNUMBER(data_to_clean[[#This Row],[workers]]),ISNUMBER(data_to_clean[[#This Row],[previous_workers]]),ISNUMBER(data_to_clean[[#This Row],[founded]]),ISNUMBER(data_to_clean[[#This Row],[yrs_on_list]]))</f>
        <v>1</v>
      </c>
    </row>
    <row r="3026" spans="1:17" x14ac:dyDescent="0.25">
      <c r="A3026">
        <v>3016</v>
      </c>
      <c r="B3026" t="s">
        <v>11040</v>
      </c>
      <c r="C3026" t="s">
        <v>503</v>
      </c>
      <c r="D3026" t="str">
        <f>VLOOKUP(data_to_clean[[#This Row],[state]],abbreviation_table[],2,FALSE)</f>
        <v>Illinois</v>
      </c>
      <c r="E3026" t="s">
        <v>4571</v>
      </c>
      <c r="F3026" t="str">
        <f>TRIM(LEFT(data_to_clean[[#This Row],[revenue]],FIND(" ",data_to_clean[[#This Row],[revenue]])))</f>
        <v>47.3</v>
      </c>
      <c r="G3026" t="str">
        <f>RIGHT(data_to_clean[[#This Row],[revenue]],LEN(data_to_clean[[#This Row],[revenue]])-FIND(" ",data_to_clean[[#This Row],[revenue]]))</f>
        <v>Million</v>
      </c>
      <c r="H3026" s="7">
        <f>VALUE(IF(data_to_clean[[#This Row],[multiplicity]]="Million",_xlfn.CONCAT(SUBSTITUTE(data_to_clean[[#This Row],[number]],".",""),"00000"),_xlfn.CONCAT(SUBSTITUTE(data_to_clean[[#This Row],[number]],".",""),"00000000")))</f>
        <v>47300000</v>
      </c>
      <c r="I3026" t="s">
        <v>11042</v>
      </c>
      <c r="J3026">
        <f>ROUND(VALUE(SUBSTITUTE(data_to_clean[[#This Row],[growth_%]],".",",")),0)</f>
        <v>123</v>
      </c>
      <c r="K3026" t="s">
        <v>233</v>
      </c>
      <c r="L3026">
        <v>199</v>
      </c>
      <c r="M3026">
        <v>91</v>
      </c>
      <c r="N3026">
        <v>2003</v>
      </c>
      <c r="O3026">
        <v>1</v>
      </c>
      <c r="P3026" t="s">
        <v>506</v>
      </c>
      <c r="Q3026" t="b">
        <f>AND(ISNUMBER(data_to_clean[[#This Row],[revenue_formatted]]),ISNUMBER(data_to_clean[[#This Row],[growth_formatted_%]]),ISNUMBER(data_to_clean[[#This Row],[workers]]),ISNUMBER(data_to_clean[[#This Row],[previous_workers]]),ISNUMBER(data_to_clean[[#This Row],[founded]]),ISNUMBER(data_to_clean[[#This Row],[yrs_on_list]]))</f>
        <v>1</v>
      </c>
    </row>
    <row r="3027" spans="1:17" x14ac:dyDescent="0.25">
      <c r="A3027">
        <v>3017</v>
      </c>
      <c r="B3027" t="s">
        <v>11043</v>
      </c>
      <c r="C3027" t="s">
        <v>643</v>
      </c>
      <c r="D3027" t="str">
        <f>VLOOKUP(data_to_clean[[#This Row],[state]],abbreviation_table[],2,FALSE)</f>
        <v>Connecticut</v>
      </c>
      <c r="E3027" t="s">
        <v>2413</v>
      </c>
      <c r="F3027" t="str">
        <f>TRIM(LEFT(data_to_clean[[#This Row],[revenue]],FIND(" ",data_to_clean[[#This Row],[revenue]])))</f>
        <v>46.4</v>
      </c>
      <c r="G3027" t="str">
        <f>RIGHT(data_to_clean[[#This Row],[revenue]],LEN(data_to_clean[[#This Row],[revenue]])-FIND(" ",data_to_clean[[#This Row],[revenue]]))</f>
        <v>Million</v>
      </c>
      <c r="H3027" s="7">
        <f>VALUE(IF(data_to_clean[[#This Row],[multiplicity]]="Million",_xlfn.CONCAT(SUBSTITUTE(data_to_clean[[#This Row],[number]],".",""),"00000"),_xlfn.CONCAT(SUBSTITUTE(data_to_clean[[#This Row],[number]],".",""),"00000000")))</f>
        <v>46400000</v>
      </c>
      <c r="I3027" t="s">
        <v>11045</v>
      </c>
      <c r="J3027">
        <f>ROUND(VALUE(SUBSTITUTE(data_to_clean[[#This Row],[growth_%]],".",",")),0)</f>
        <v>123</v>
      </c>
      <c r="K3027" t="s">
        <v>40</v>
      </c>
      <c r="L3027">
        <v>89</v>
      </c>
      <c r="M3027">
        <v>41</v>
      </c>
      <c r="N3027">
        <v>2001</v>
      </c>
      <c r="O3027">
        <v>6</v>
      </c>
      <c r="P3027" t="s">
        <v>3772</v>
      </c>
      <c r="Q3027" t="b">
        <f>AND(ISNUMBER(data_to_clean[[#This Row],[revenue_formatted]]),ISNUMBER(data_to_clean[[#This Row],[growth_formatted_%]]),ISNUMBER(data_to_clean[[#This Row],[workers]]),ISNUMBER(data_to_clean[[#This Row],[previous_workers]]),ISNUMBER(data_to_clean[[#This Row],[founded]]),ISNUMBER(data_to_clean[[#This Row],[yrs_on_list]]))</f>
        <v>1</v>
      </c>
    </row>
    <row r="3028" spans="1:17" x14ac:dyDescent="0.25">
      <c r="A3028">
        <v>3018</v>
      </c>
      <c r="B3028" t="s">
        <v>11046</v>
      </c>
      <c r="C3028" t="s">
        <v>98</v>
      </c>
      <c r="D3028" t="str">
        <f>VLOOKUP(data_to_clean[[#This Row],[state]],abbreviation_table[],2,FALSE)</f>
        <v>Washington</v>
      </c>
      <c r="E3028" t="s">
        <v>301</v>
      </c>
      <c r="F3028" t="str">
        <f>TRIM(LEFT(data_to_clean[[#This Row],[revenue]],FIND(" ",data_to_clean[[#This Row],[revenue]])))</f>
        <v>7.1</v>
      </c>
      <c r="G3028" t="str">
        <f>RIGHT(data_to_clean[[#This Row],[revenue]],LEN(data_to_clean[[#This Row],[revenue]])-FIND(" ",data_to_clean[[#This Row],[revenue]]))</f>
        <v>Million</v>
      </c>
      <c r="H3028" s="7">
        <f>VALUE(IF(data_to_clean[[#This Row],[multiplicity]]="Million",_xlfn.CONCAT(SUBSTITUTE(data_to_clean[[#This Row],[number]],".",""),"00000"),_xlfn.CONCAT(SUBSTITUTE(data_to_clean[[#This Row],[number]],".",""),"00000000")))</f>
        <v>7100000</v>
      </c>
      <c r="I3028" t="s">
        <v>11048</v>
      </c>
      <c r="J3028">
        <f>ROUND(VALUE(SUBSTITUTE(data_to_clean[[#This Row],[growth_%]],".",",")),0)</f>
        <v>123</v>
      </c>
      <c r="K3028" t="s">
        <v>297</v>
      </c>
      <c r="L3028">
        <v>142</v>
      </c>
      <c r="M3028">
        <v>49</v>
      </c>
      <c r="N3028">
        <v>2010</v>
      </c>
      <c r="O3028">
        <v>3</v>
      </c>
      <c r="P3028" t="s">
        <v>11049</v>
      </c>
      <c r="Q3028" t="b">
        <f>AND(ISNUMBER(data_to_clean[[#This Row],[revenue_formatted]]),ISNUMBER(data_to_clean[[#This Row],[growth_formatted_%]]),ISNUMBER(data_to_clean[[#This Row],[workers]]),ISNUMBER(data_to_clean[[#This Row],[previous_workers]]),ISNUMBER(data_to_clean[[#This Row],[founded]]),ISNUMBER(data_to_clean[[#This Row],[yrs_on_list]]))</f>
        <v>1</v>
      </c>
    </row>
    <row r="3029" spans="1:17" x14ac:dyDescent="0.25">
      <c r="A3029">
        <v>3019</v>
      </c>
      <c r="B3029" t="s">
        <v>11050</v>
      </c>
      <c r="C3029" t="s">
        <v>74</v>
      </c>
      <c r="D3029" t="str">
        <f>VLOOKUP(data_to_clean[[#This Row],[state]],abbreviation_table[],2,FALSE)</f>
        <v>Ohio</v>
      </c>
      <c r="E3029" t="s">
        <v>185</v>
      </c>
      <c r="F3029" t="str">
        <f>TRIM(LEFT(data_to_clean[[#This Row],[revenue]],FIND(" ",data_to_clean[[#This Row],[revenue]])))</f>
        <v>7.8</v>
      </c>
      <c r="G3029" t="str">
        <f>RIGHT(data_to_clean[[#This Row],[revenue]],LEN(data_to_clean[[#This Row],[revenue]])-FIND(" ",data_to_clean[[#This Row],[revenue]]))</f>
        <v>Million</v>
      </c>
      <c r="H3029" s="7">
        <f>VALUE(IF(data_to_clean[[#This Row],[multiplicity]]="Million",_xlfn.CONCAT(SUBSTITUTE(data_to_clean[[#This Row],[number]],".",""),"00000"),_xlfn.CONCAT(SUBSTITUTE(data_to_clean[[#This Row],[number]],".",""),"00000000")))</f>
        <v>7800000</v>
      </c>
      <c r="I3029" t="s">
        <v>11052</v>
      </c>
      <c r="J3029">
        <f>ROUND(VALUE(SUBSTITUTE(data_to_clean[[#This Row],[growth_%]],".",",")),0)</f>
        <v>123</v>
      </c>
      <c r="K3029" t="s">
        <v>336</v>
      </c>
      <c r="L3029">
        <v>42</v>
      </c>
      <c r="M3029">
        <v>21</v>
      </c>
      <c r="N3029">
        <v>2014</v>
      </c>
      <c r="O3029">
        <v>3</v>
      </c>
      <c r="P3029" t="s">
        <v>1996</v>
      </c>
      <c r="Q3029" t="b">
        <f>AND(ISNUMBER(data_to_clean[[#This Row],[revenue_formatted]]),ISNUMBER(data_to_clean[[#This Row],[growth_formatted_%]]),ISNUMBER(data_to_clean[[#This Row],[workers]]),ISNUMBER(data_to_clean[[#This Row],[previous_workers]]),ISNUMBER(data_to_clean[[#This Row],[founded]]),ISNUMBER(data_to_clean[[#This Row],[yrs_on_list]]))</f>
        <v>1</v>
      </c>
    </row>
    <row r="3030" spans="1:17" x14ac:dyDescent="0.25">
      <c r="A3030">
        <v>3020</v>
      </c>
      <c r="B3030" t="s">
        <v>11053</v>
      </c>
      <c r="C3030" t="s">
        <v>243</v>
      </c>
      <c r="D3030" t="str">
        <f>VLOOKUP(data_to_clean[[#This Row],[state]],abbreviation_table[],2,FALSE)</f>
        <v>Maryland</v>
      </c>
      <c r="E3030" t="s">
        <v>416</v>
      </c>
      <c r="F3030" t="str">
        <f>TRIM(LEFT(data_to_clean[[#This Row],[revenue]],FIND(" ",data_to_clean[[#This Row],[revenue]])))</f>
        <v>4.7</v>
      </c>
      <c r="G3030" t="str">
        <f>RIGHT(data_to_clean[[#This Row],[revenue]],LEN(data_to_clean[[#This Row],[revenue]])-FIND(" ",data_to_clean[[#This Row],[revenue]]))</f>
        <v>Million</v>
      </c>
      <c r="H3030" s="7">
        <f>VALUE(IF(data_to_clean[[#This Row],[multiplicity]]="Million",_xlfn.CONCAT(SUBSTITUTE(data_to_clean[[#This Row],[number]],".",""),"00000"),_xlfn.CONCAT(SUBSTITUTE(data_to_clean[[#This Row],[number]],".",""),"00000000")))</f>
        <v>4700000</v>
      </c>
      <c r="I3030" t="s">
        <v>11055</v>
      </c>
      <c r="J3030">
        <f>ROUND(VALUE(SUBSTITUTE(data_to_clean[[#This Row],[growth_%]],".",",")),0)</f>
        <v>123</v>
      </c>
      <c r="K3030" t="s">
        <v>211</v>
      </c>
      <c r="L3030">
        <v>22</v>
      </c>
      <c r="M3030">
        <v>5</v>
      </c>
      <c r="N3030">
        <v>2008</v>
      </c>
      <c r="O3030">
        <v>1</v>
      </c>
      <c r="P3030" t="s">
        <v>11056</v>
      </c>
      <c r="Q3030" t="b">
        <f>AND(ISNUMBER(data_to_clean[[#This Row],[revenue_formatted]]),ISNUMBER(data_to_clean[[#This Row],[growth_formatted_%]]),ISNUMBER(data_to_clean[[#This Row],[workers]]),ISNUMBER(data_to_clean[[#This Row],[previous_workers]]),ISNUMBER(data_to_clean[[#This Row],[founded]]),ISNUMBER(data_to_clean[[#This Row],[yrs_on_list]]))</f>
        <v>1</v>
      </c>
    </row>
    <row r="3031" spans="1:17" x14ac:dyDescent="0.25">
      <c r="A3031">
        <v>3021</v>
      </c>
      <c r="B3031" t="s">
        <v>11057</v>
      </c>
      <c r="C3031" t="s">
        <v>52</v>
      </c>
      <c r="D3031" t="str">
        <f>VLOOKUP(data_to_clean[[#This Row],[state]],abbreviation_table[],2,FALSE)</f>
        <v>Florida</v>
      </c>
      <c r="E3031" t="s">
        <v>5232</v>
      </c>
      <c r="F3031" t="str">
        <f>TRIM(LEFT(data_to_clean[[#This Row],[revenue]],FIND(" ",data_to_clean[[#This Row],[revenue]])))</f>
        <v>16.8</v>
      </c>
      <c r="G3031" t="str">
        <f>RIGHT(data_to_clean[[#This Row],[revenue]],LEN(data_to_clean[[#This Row],[revenue]])-FIND(" ",data_to_clean[[#This Row],[revenue]]))</f>
        <v>Million</v>
      </c>
      <c r="H3031" s="7">
        <f>VALUE(IF(data_to_clean[[#This Row],[multiplicity]]="Million",_xlfn.CONCAT(SUBSTITUTE(data_to_clean[[#This Row],[number]],".",""),"00000"),_xlfn.CONCAT(SUBSTITUTE(data_to_clean[[#This Row],[number]],".",""),"00000000")))</f>
        <v>16800000</v>
      </c>
      <c r="I3031" t="s">
        <v>11059</v>
      </c>
      <c r="J3031">
        <f>ROUND(VALUE(SUBSTITUTE(data_to_clean[[#This Row],[growth_%]],".",",")),0)</f>
        <v>123</v>
      </c>
      <c r="K3031" t="s">
        <v>233</v>
      </c>
      <c r="L3031">
        <v>58</v>
      </c>
      <c r="M3031">
        <v>42</v>
      </c>
      <c r="N3031">
        <v>1989</v>
      </c>
      <c r="O3031">
        <v>2</v>
      </c>
      <c r="P3031" t="s">
        <v>1677</v>
      </c>
      <c r="Q3031" t="b">
        <f>AND(ISNUMBER(data_to_clean[[#This Row],[revenue_formatted]]),ISNUMBER(data_to_clean[[#This Row],[growth_formatted_%]]),ISNUMBER(data_to_clean[[#This Row],[workers]]),ISNUMBER(data_to_clean[[#This Row],[previous_workers]]),ISNUMBER(data_to_clean[[#This Row],[founded]]),ISNUMBER(data_to_clean[[#This Row],[yrs_on_list]]))</f>
        <v>1</v>
      </c>
    </row>
    <row r="3032" spans="1:17" x14ac:dyDescent="0.25">
      <c r="A3032">
        <v>3022</v>
      </c>
      <c r="B3032" t="s">
        <v>11060</v>
      </c>
      <c r="C3032" t="s">
        <v>15</v>
      </c>
      <c r="D3032" t="str">
        <f>VLOOKUP(data_to_clean[[#This Row],[state]],abbreviation_table[],2,FALSE)</f>
        <v>Arizona</v>
      </c>
      <c r="E3032" t="s">
        <v>4619</v>
      </c>
      <c r="F3032" t="str">
        <f>TRIM(LEFT(data_to_clean[[#This Row],[revenue]],FIND(" ",data_to_clean[[#This Row],[revenue]])))</f>
        <v>31</v>
      </c>
      <c r="G3032" t="str">
        <f>RIGHT(data_to_clean[[#This Row],[revenue]],LEN(data_to_clean[[#This Row],[revenue]])-FIND(" ",data_to_clean[[#This Row],[revenue]]))</f>
        <v>Million</v>
      </c>
      <c r="H3032" s="7">
        <f>VALUE(IF(data_to_clean[[#This Row],[multiplicity]]="Million",_xlfn.CONCAT(SUBSTITUTE(data_to_clean[[#This Row],[number]],".",""),"00000"),_xlfn.CONCAT(SUBSTITUTE(data_to_clean[[#This Row],[number]],".",""),"00000000")))</f>
        <v>3100000</v>
      </c>
      <c r="I3032" t="s">
        <v>11062</v>
      </c>
      <c r="J3032">
        <f>ROUND(VALUE(SUBSTITUTE(data_to_clean[[#This Row],[growth_%]],".",",")),0)</f>
        <v>123</v>
      </c>
      <c r="K3032" t="s">
        <v>25</v>
      </c>
      <c r="L3032">
        <v>46</v>
      </c>
      <c r="M3032">
        <v>15</v>
      </c>
      <c r="N3032">
        <v>2012</v>
      </c>
      <c r="O3032">
        <v>3</v>
      </c>
      <c r="P3032" t="s">
        <v>651</v>
      </c>
      <c r="Q3032" t="b">
        <f>AND(ISNUMBER(data_to_clean[[#This Row],[revenue_formatted]]),ISNUMBER(data_to_clean[[#This Row],[growth_formatted_%]]),ISNUMBER(data_to_clean[[#This Row],[workers]]),ISNUMBER(data_to_clean[[#This Row],[previous_workers]]),ISNUMBER(data_to_clean[[#This Row],[founded]]),ISNUMBER(data_to_clean[[#This Row],[yrs_on_list]]))</f>
        <v>1</v>
      </c>
    </row>
    <row r="3033" spans="1:17" x14ac:dyDescent="0.25">
      <c r="A3033">
        <v>3023</v>
      </c>
      <c r="B3033" t="s">
        <v>11063</v>
      </c>
      <c r="C3033" t="s">
        <v>4821</v>
      </c>
      <c r="D3033" t="str">
        <f>VLOOKUP(data_to_clean[[#This Row],[state]],abbreviation_table[],2,FALSE)</f>
        <v>West Virginia</v>
      </c>
      <c r="E3033" t="s">
        <v>6896</v>
      </c>
      <c r="F3033" t="str">
        <f>TRIM(LEFT(data_to_clean[[#This Row],[revenue]],FIND(" ",data_to_clean[[#This Row],[revenue]])))</f>
        <v>44.7</v>
      </c>
      <c r="G3033" t="str">
        <f>RIGHT(data_to_clean[[#This Row],[revenue]],LEN(data_to_clean[[#This Row],[revenue]])-FIND(" ",data_to_clean[[#This Row],[revenue]]))</f>
        <v>Million</v>
      </c>
      <c r="H3033" s="7">
        <f>VALUE(IF(data_to_clean[[#This Row],[multiplicity]]="Million",_xlfn.CONCAT(SUBSTITUTE(data_to_clean[[#This Row],[number]],".",""),"00000"),_xlfn.CONCAT(SUBSTITUTE(data_to_clean[[#This Row],[number]],".",""),"00000000")))</f>
        <v>44700000</v>
      </c>
      <c r="I3033" t="s">
        <v>11065</v>
      </c>
      <c r="J3033">
        <f>ROUND(VALUE(SUBSTITUTE(data_to_clean[[#This Row],[growth_%]],".",",")),0)</f>
        <v>123</v>
      </c>
      <c r="K3033" t="s">
        <v>181</v>
      </c>
      <c r="L3033">
        <v>200</v>
      </c>
      <c r="M3033">
        <v>175</v>
      </c>
      <c r="N3033">
        <v>2009</v>
      </c>
      <c r="O3033">
        <v>6</v>
      </c>
      <c r="P3033" t="s">
        <v>8245</v>
      </c>
      <c r="Q3033" t="b">
        <f>AND(ISNUMBER(data_to_clean[[#This Row],[revenue_formatted]]),ISNUMBER(data_to_clean[[#This Row],[growth_formatted_%]]),ISNUMBER(data_to_clean[[#This Row],[workers]]),ISNUMBER(data_to_clean[[#This Row],[previous_workers]]),ISNUMBER(data_to_clean[[#This Row],[founded]]),ISNUMBER(data_to_clean[[#This Row],[yrs_on_list]]))</f>
        <v>1</v>
      </c>
    </row>
    <row r="3034" spans="1:17" x14ac:dyDescent="0.25">
      <c r="A3034">
        <v>3024</v>
      </c>
      <c r="B3034" t="s">
        <v>11066</v>
      </c>
      <c r="C3034" t="s">
        <v>166</v>
      </c>
      <c r="D3034" t="str">
        <f>VLOOKUP(data_to_clean[[#This Row],[state]],abbreviation_table[],2,FALSE)</f>
        <v>Utah</v>
      </c>
      <c r="E3034" t="s">
        <v>911</v>
      </c>
      <c r="F3034" t="str">
        <f>TRIM(LEFT(data_to_clean[[#This Row],[revenue]],FIND(" ",data_to_clean[[#This Row],[revenue]])))</f>
        <v>2.7</v>
      </c>
      <c r="G3034" t="str">
        <f>RIGHT(data_to_clean[[#This Row],[revenue]],LEN(data_to_clean[[#This Row],[revenue]])-FIND(" ",data_to_clean[[#This Row],[revenue]]))</f>
        <v>Million</v>
      </c>
      <c r="H3034" s="7">
        <f>VALUE(IF(data_to_clean[[#This Row],[multiplicity]]="Million",_xlfn.CONCAT(SUBSTITUTE(data_to_clean[[#This Row],[number]],".",""),"00000"),_xlfn.CONCAT(SUBSTITUTE(data_to_clean[[#This Row],[number]],".",""),"00000000")))</f>
        <v>2700000</v>
      </c>
      <c r="I3034" t="s">
        <v>11068</v>
      </c>
      <c r="J3034">
        <f>ROUND(VALUE(SUBSTITUTE(data_to_clean[[#This Row],[growth_%]],".",",")),0)</f>
        <v>123</v>
      </c>
      <c r="K3034" t="s">
        <v>156</v>
      </c>
      <c r="L3034">
        <v>10</v>
      </c>
      <c r="M3034">
        <v>5</v>
      </c>
      <c r="N3034">
        <v>2001</v>
      </c>
      <c r="O3034">
        <v>1</v>
      </c>
      <c r="P3034" t="s">
        <v>2572</v>
      </c>
      <c r="Q3034" t="b">
        <f>AND(ISNUMBER(data_to_clean[[#This Row],[revenue_formatted]]),ISNUMBER(data_to_clean[[#This Row],[growth_formatted_%]]),ISNUMBER(data_to_clean[[#This Row],[workers]]),ISNUMBER(data_to_clean[[#This Row],[previous_workers]]),ISNUMBER(data_to_clean[[#This Row],[founded]]),ISNUMBER(data_to_clean[[#This Row],[yrs_on_list]]))</f>
        <v>1</v>
      </c>
    </row>
    <row r="3035" spans="1:17" x14ac:dyDescent="0.25">
      <c r="A3035">
        <v>3025</v>
      </c>
      <c r="B3035" t="s">
        <v>11069</v>
      </c>
      <c r="C3035" t="s">
        <v>66</v>
      </c>
      <c r="D3035" t="str">
        <f>VLOOKUP(data_to_clean[[#This Row],[state]],abbreviation_table[],2,FALSE)</f>
        <v>Virginia</v>
      </c>
      <c r="E3035" t="s">
        <v>2609</v>
      </c>
      <c r="F3035" t="str">
        <f>TRIM(LEFT(data_to_clean[[#This Row],[revenue]],FIND(" ",data_to_clean[[#This Row],[revenue]])))</f>
        <v>22.9</v>
      </c>
      <c r="G3035" t="str">
        <f>RIGHT(data_to_clean[[#This Row],[revenue]],LEN(data_to_clean[[#This Row],[revenue]])-FIND(" ",data_to_clean[[#This Row],[revenue]]))</f>
        <v>Million</v>
      </c>
      <c r="H3035" s="7">
        <f>VALUE(IF(data_to_clean[[#This Row],[multiplicity]]="Million",_xlfn.CONCAT(SUBSTITUTE(data_to_clean[[#This Row],[number]],".",""),"00000"),_xlfn.CONCAT(SUBSTITUTE(data_to_clean[[#This Row],[number]],".",""),"00000000")))</f>
        <v>22900000</v>
      </c>
      <c r="I3035" t="s">
        <v>11071</v>
      </c>
      <c r="J3035">
        <f>ROUND(VALUE(SUBSTITUTE(data_to_clean[[#This Row],[growth_%]],".",",")),0)</f>
        <v>123</v>
      </c>
      <c r="K3035" t="s">
        <v>181</v>
      </c>
      <c r="L3035">
        <v>200</v>
      </c>
      <c r="M3035">
        <v>92</v>
      </c>
      <c r="N3035">
        <v>2010</v>
      </c>
      <c r="O3035">
        <v>6</v>
      </c>
      <c r="P3035" t="s">
        <v>921</v>
      </c>
      <c r="Q3035" t="b">
        <f>AND(ISNUMBER(data_to_clean[[#This Row],[revenue_formatted]]),ISNUMBER(data_to_clean[[#This Row],[growth_formatted_%]]),ISNUMBER(data_to_clean[[#This Row],[workers]]),ISNUMBER(data_to_clean[[#This Row],[previous_workers]]),ISNUMBER(data_to_clean[[#This Row],[founded]]),ISNUMBER(data_to_clean[[#This Row],[yrs_on_list]]))</f>
        <v>1</v>
      </c>
    </row>
    <row r="3036" spans="1:17" x14ac:dyDescent="0.25">
      <c r="A3036">
        <v>3026</v>
      </c>
      <c r="B3036" t="s">
        <v>11072</v>
      </c>
      <c r="C3036" t="s">
        <v>333</v>
      </c>
      <c r="D3036" t="str">
        <f>VLOOKUP(data_to_clean[[#This Row],[state]],abbreviation_table[],2,FALSE)</f>
        <v>Alabama</v>
      </c>
      <c r="E3036" t="s">
        <v>710</v>
      </c>
      <c r="F3036" t="str">
        <f>TRIM(LEFT(data_to_clean[[#This Row],[revenue]],FIND(" ",data_to_clean[[#This Row],[revenue]])))</f>
        <v>6.5</v>
      </c>
      <c r="G3036" t="str">
        <f>RIGHT(data_to_clean[[#This Row],[revenue]],LEN(data_to_clean[[#This Row],[revenue]])-FIND(" ",data_to_clean[[#This Row],[revenue]]))</f>
        <v>Million</v>
      </c>
      <c r="H3036" s="7">
        <f>VALUE(IF(data_to_clean[[#This Row],[multiplicity]]="Million",_xlfn.CONCAT(SUBSTITUTE(data_to_clean[[#This Row],[number]],".",""),"00000"),_xlfn.CONCAT(SUBSTITUTE(data_to_clean[[#This Row],[number]],".",""),"00000000")))</f>
        <v>6500000</v>
      </c>
      <c r="I3036" t="s">
        <v>11074</v>
      </c>
      <c r="J3036">
        <f>ROUND(VALUE(SUBSTITUTE(data_to_clean[[#This Row],[growth_%]],".",",")),0)</f>
        <v>123</v>
      </c>
      <c r="K3036" t="s">
        <v>18</v>
      </c>
      <c r="L3036">
        <v>18</v>
      </c>
      <c r="M3036">
        <v>14</v>
      </c>
      <c r="N3036">
        <v>1991</v>
      </c>
      <c r="O3036">
        <v>1</v>
      </c>
      <c r="P3036" t="s">
        <v>338</v>
      </c>
      <c r="Q3036" t="b">
        <f>AND(ISNUMBER(data_to_clean[[#This Row],[revenue_formatted]]),ISNUMBER(data_to_clean[[#This Row],[growth_formatted_%]]),ISNUMBER(data_to_clean[[#This Row],[workers]]),ISNUMBER(data_to_clean[[#This Row],[previous_workers]]),ISNUMBER(data_to_clean[[#This Row],[founded]]),ISNUMBER(data_to_clean[[#This Row],[yrs_on_list]]))</f>
        <v>1</v>
      </c>
    </row>
    <row r="3037" spans="1:17" x14ac:dyDescent="0.25">
      <c r="A3037">
        <v>3027</v>
      </c>
      <c r="B3037" t="s">
        <v>11075</v>
      </c>
      <c r="C3037" t="s">
        <v>341</v>
      </c>
      <c r="D3037" t="str">
        <f>VLOOKUP(data_to_clean[[#This Row],[state]],abbreviation_table[],2,FALSE)</f>
        <v>Massachusetts</v>
      </c>
      <c r="E3037" t="s">
        <v>824</v>
      </c>
      <c r="F3037" t="str">
        <f>TRIM(LEFT(data_to_clean[[#This Row],[revenue]],FIND(" ",data_to_clean[[#This Row],[revenue]])))</f>
        <v>2.5</v>
      </c>
      <c r="G3037" t="str">
        <f>RIGHT(data_to_clean[[#This Row],[revenue]],LEN(data_to_clean[[#This Row],[revenue]])-FIND(" ",data_to_clean[[#This Row],[revenue]]))</f>
        <v>Million</v>
      </c>
      <c r="H3037" s="7">
        <f>VALUE(IF(data_to_clean[[#This Row],[multiplicity]]="Million",_xlfn.CONCAT(SUBSTITUTE(data_to_clean[[#This Row],[number]],".",""),"00000"),_xlfn.CONCAT(SUBSTITUTE(data_to_clean[[#This Row],[number]],".",""),"00000000")))</f>
        <v>2500000</v>
      </c>
      <c r="I3037" t="s">
        <v>11077</v>
      </c>
      <c r="J3037">
        <f>ROUND(VALUE(SUBSTITUTE(data_to_clean[[#This Row],[growth_%]],".",",")),0)</f>
        <v>122</v>
      </c>
      <c r="K3037" t="s">
        <v>329</v>
      </c>
      <c r="L3037">
        <v>10</v>
      </c>
      <c r="M3037">
        <v>3</v>
      </c>
      <c r="N3037">
        <v>2013</v>
      </c>
      <c r="O3037">
        <v>1</v>
      </c>
      <c r="P3037" t="s">
        <v>1074</v>
      </c>
      <c r="Q3037" t="b">
        <f>AND(ISNUMBER(data_to_clean[[#This Row],[revenue_formatted]]),ISNUMBER(data_to_clean[[#This Row],[growth_formatted_%]]),ISNUMBER(data_to_clean[[#This Row],[workers]]),ISNUMBER(data_to_clean[[#This Row],[previous_workers]]),ISNUMBER(data_to_clean[[#This Row],[founded]]),ISNUMBER(data_to_clean[[#This Row],[yrs_on_list]]))</f>
        <v>1</v>
      </c>
    </row>
    <row r="3038" spans="1:17" x14ac:dyDescent="0.25">
      <c r="A3038">
        <v>3028</v>
      </c>
      <c r="B3038" t="s">
        <v>11078</v>
      </c>
      <c r="C3038" t="s">
        <v>1768</v>
      </c>
      <c r="D3038" t="str">
        <f>VLOOKUP(data_to_clean[[#This Row],[state]],abbreviation_table[],2,FALSE)</f>
        <v>Oregon</v>
      </c>
      <c r="E3038" t="s">
        <v>11080</v>
      </c>
      <c r="F3038" t="str">
        <f>TRIM(LEFT(data_to_clean[[#This Row],[revenue]],FIND(" ",data_to_clean[[#This Row],[revenue]])))</f>
        <v>47.2</v>
      </c>
      <c r="G3038" t="str">
        <f>RIGHT(data_to_clean[[#This Row],[revenue]],LEN(data_to_clean[[#This Row],[revenue]])-FIND(" ",data_to_clean[[#This Row],[revenue]]))</f>
        <v>Million</v>
      </c>
      <c r="H3038" s="7">
        <f>VALUE(IF(data_to_clean[[#This Row],[multiplicity]]="Million",_xlfn.CONCAT(SUBSTITUTE(data_to_clean[[#This Row],[number]],".",""),"00000"),_xlfn.CONCAT(SUBSTITUTE(data_to_clean[[#This Row],[number]],".",""),"00000000")))</f>
        <v>47200000</v>
      </c>
      <c r="I3038" t="s">
        <v>11081</v>
      </c>
      <c r="J3038">
        <f>ROUND(VALUE(SUBSTITUTE(data_to_clean[[#This Row],[growth_%]],".",",")),0)</f>
        <v>122</v>
      </c>
      <c r="K3038" t="s">
        <v>69</v>
      </c>
      <c r="L3038">
        <v>583</v>
      </c>
      <c r="M3038">
        <v>283</v>
      </c>
      <c r="N3038">
        <v>2003</v>
      </c>
      <c r="O3038">
        <v>8</v>
      </c>
      <c r="P3038" t="s">
        <v>437</v>
      </c>
      <c r="Q3038" t="b">
        <f>AND(ISNUMBER(data_to_clean[[#This Row],[revenue_formatted]]),ISNUMBER(data_to_clean[[#This Row],[growth_formatted_%]]),ISNUMBER(data_to_clean[[#This Row],[workers]]),ISNUMBER(data_to_clean[[#This Row],[previous_workers]]),ISNUMBER(data_to_clean[[#This Row],[founded]]),ISNUMBER(data_to_clean[[#This Row],[yrs_on_list]]))</f>
        <v>1</v>
      </c>
    </row>
    <row r="3039" spans="1:17" x14ac:dyDescent="0.25">
      <c r="A3039">
        <v>3029</v>
      </c>
      <c r="B3039" t="s">
        <v>11082</v>
      </c>
      <c r="C3039" t="s">
        <v>341</v>
      </c>
      <c r="D3039" t="str">
        <f>VLOOKUP(data_to_clean[[#This Row],[state]],abbreviation_table[],2,FALSE)</f>
        <v>Massachusetts</v>
      </c>
      <c r="E3039" t="s">
        <v>3474</v>
      </c>
      <c r="F3039" t="str">
        <f>TRIM(LEFT(data_to_clean[[#This Row],[revenue]],FIND(" ",data_to_clean[[#This Row],[revenue]])))</f>
        <v>14.5</v>
      </c>
      <c r="G3039" t="str">
        <f>RIGHT(data_to_clean[[#This Row],[revenue]],LEN(data_to_clean[[#This Row],[revenue]])-FIND(" ",data_to_clean[[#This Row],[revenue]]))</f>
        <v>Million</v>
      </c>
      <c r="H3039" s="7">
        <f>VALUE(IF(data_to_clean[[#This Row],[multiplicity]]="Million",_xlfn.CONCAT(SUBSTITUTE(data_to_clean[[#This Row],[number]],".",""),"00000"),_xlfn.CONCAT(SUBSTITUTE(data_to_clean[[#This Row],[number]],".",""),"00000000")))</f>
        <v>14500000</v>
      </c>
      <c r="I3039" t="s">
        <v>11084</v>
      </c>
      <c r="J3039">
        <f>ROUND(VALUE(SUBSTITUTE(data_to_clean[[#This Row],[growth_%]],".",",")),0)</f>
        <v>122</v>
      </c>
      <c r="K3039" t="s">
        <v>308</v>
      </c>
      <c r="L3039">
        <v>16</v>
      </c>
      <c r="M3039">
        <v>10</v>
      </c>
      <c r="N3039">
        <v>2013</v>
      </c>
      <c r="O3039">
        <v>3</v>
      </c>
      <c r="P3039" t="s">
        <v>11085</v>
      </c>
      <c r="Q3039" t="b">
        <f>AND(ISNUMBER(data_to_clean[[#This Row],[revenue_formatted]]),ISNUMBER(data_to_clean[[#This Row],[growth_formatted_%]]),ISNUMBER(data_to_clean[[#This Row],[workers]]),ISNUMBER(data_to_clean[[#This Row],[previous_workers]]),ISNUMBER(data_to_clean[[#This Row],[founded]]),ISNUMBER(data_to_clean[[#This Row],[yrs_on_list]]))</f>
        <v>1</v>
      </c>
    </row>
    <row r="3040" spans="1:17" x14ac:dyDescent="0.25">
      <c r="A3040">
        <v>3030</v>
      </c>
      <c r="B3040" t="s">
        <v>11086</v>
      </c>
      <c r="C3040" t="s">
        <v>1768</v>
      </c>
      <c r="D3040" t="str">
        <f>VLOOKUP(data_to_clean[[#This Row],[state]],abbreviation_table[],2,FALSE)</f>
        <v>Oregon</v>
      </c>
      <c r="E3040" t="s">
        <v>3392</v>
      </c>
      <c r="F3040" t="str">
        <f>TRIM(LEFT(data_to_clean[[#This Row],[revenue]],FIND(" ",data_to_clean[[#This Row],[revenue]])))</f>
        <v>12.2</v>
      </c>
      <c r="G3040" t="str">
        <f>RIGHT(data_to_clean[[#This Row],[revenue]],LEN(data_to_clean[[#This Row],[revenue]])-FIND(" ",data_to_clean[[#This Row],[revenue]]))</f>
        <v>Million</v>
      </c>
      <c r="H3040" s="7">
        <f>VALUE(IF(data_to_clean[[#This Row],[multiplicity]]="Million",_xlfn.CONCAT(SUBSTITUTE(data_to_clean[[#This Row],[number]],".",""),"00000"),_xlfn.CONCAT(SUBSTITUTE(data_to_clean[[#This Row],[number]],".",""),"00000000")))</f>
        <v>12200000</v>
      </c>
      <c r="I3040" t="s">
        <v>11088</v>
      </c>
      <c r="J3040">
        <f>ROUND(VALUE(SUBSTITUTE(data_to_clean[[#This Row],[growth_%]],".",",")),0)</f>
        <v>122</v>
      </c>
      <c r="K3040" t="s">
        <v>336</v>
      </c>
      <c r="L3040">
        <v>61</v>
      </c>
      <c r="M3040">
        <v>26</v>
      </c>
      <c r="N3040">
        <v>2008</v>
      </c>
      <c r="O3040">
        <v>5</v>
      </c>
      <c r="P3040" t="s">
        <v>6555</v>
      </c>
      <c r="Q3040" t="b">
        <f>AND(ISNUMBER(data_to_clean[[#This Row],[revenue_formatted]]),ISNUMBER(data_to_clean[[#This Row],[growth_formatted_%]]),ISNUMBER(data_to_clean[[#This Row],[workers]]),ISNUMBER(data_to_clean[[#This Row],[previous_workers]]),ISNUMBER(data_to_clean[[#This Row],[founded]]),ISNUMBER(data_to_clean[[#This Row],[yrs_on_list]]))</f>
        <v>1</v>
      </c>
    </row>
    <row r="3041" spans="1:17" x14ac:dyDescent="0.25">
      <c r="A3041">
        <v>3031</v>
      </c>
      <c r="B3041" t="s">
        <v>11089</v>
      </c>
      <c r="C3041" t="s">
        <v>66</v>
      </c>
      <c r="D3041" t="str">
        <f>VLOOKUP(data_to_clean[[#This Row],[state]],abbreviation_table[],2,FALSE)</f>
        <v>Virginia</v>
      </c>
      <c r="E3041" t="s">
        <v>126</v>
      </c>
      <c r="F3041" t="str">
        <f>TRIM(LEFT(data_to_clean[[#This Row],[revenue]],FIND(" ",data_to_clean[[#This Row],[revenue]])))</f>
        <v>19</v>
      </c>
      <c r="G3041" t="str">
        <f>RIGHT(data_to_clean[[#This Row],[revenue]],LEN(data_to_clean[[#This Row],[revenue]])-FIND(" ",data_to_clean[[#This Row],[revenue]]))</f>
        <v>Million</v>
      </c>
      <c r="H3041" s="7">
        <f>VALUE(IF(data_to_clean[[#This Row],[multiplicity]]="Million",_xlfn.CONCAT(SUBSTITUTE(data_to_clean[[#This Row],[number]],".",""),"00000"),_xlfn.CONCAT(SUBSTITUTE(data_to_clean[[#This Row],[number]],".",""),"00000000")))</f>
        <v>1900000</v>
      </c>
      <c r="I3041" t="s">
        <v>11091</v>
      </c>
      <c r="J3041">
        <f>ROUND(VALUE(SUBSTITUTE(data_to_clean[[#This Row],[growth_%]],".",",")),0)</f>
        <v>122</v>
      </c>
      <c r="K3041" t="s">
        <v>156</v>
      </c>
      <c r="L3041">
        <v>102</v>
      </c>
      <c r="M3041">
        <v>51</v>
      </c>
      <c r="N3041">
        <v>2001</v>
      </c>
      <c r="O3041">
        <v>3</v>
      </c>
      <c r="P3041" t="s">
        <v>387</v>
      </c>
      <c r="Q3041" t="b">
        <f>AND(ISNUMBER(data_to_clean[[#This Row],[revenue_formatted]]),ISNUMBER(data_to_clean[[#This Row],[growth_formatted_%]]),ISNUMBER(data_to_clean[[#This Row],[workers]]),ISNUMBER(data_to_clean[[#This Row],[previous_workers]]),ISNUMBER(data_to_clean[[#This Row],[founded]]),ISNUMBER(data_to_clean[[#This Row],[yrs_on_list]]))</f>
        <v>1</v>
      </c>
    </row>
    <row r="3042" spans="1:17" x14ac:dyDescent="0.25">
      <c r="A3042">
        <v>3032</v>
      </c>
      <c r="B3042" t="s">
        <v>11092</v>
      </c>
      <c r="C3042" t="s">
        <v>52</v>
      </c>
      <c r="D3042" t="str">
        <f>VLOOKUP(data_to_clean[[#This Row],[state]],abbreviation_table[],2,FALSE)</f>
        <v>Florida</v>
      </c>
      <c r="E3042" t="s">
        <v>11094</v>
      </c>
      <c r="F3042" t="str">
        <f>TRIM(LEFT(data_to_clean[[#This Row],[revenue]],FIND(" ",data_to_clean[[#This Row],[revenue]])))</f>
        <v>75.1</v>
      </c>
      <c r="G3042" t="str">
        <f>RIGHT(data_to_clean[[#This Row],[revenue]],LEN(data_to_clean[[#This Row],[revenue]])-FIND(" ",data_to_clean[[#This Row],[revenue]]))</f>
        <v>Million</v>
      </c>
      <c r="H3042" s="7">
        <f>VALUE(IF(data_to_clean[[#This Row],[multiplicity]]="Million",_xlfn.CONCAT(SUBSTITUTE(data_to_clean[[#This Row],[number]],".",""),"00000"),_xlfn.CONCAT(SUBSTITUTE(data_to_clean[[#This Row],[number]],".",""),"00000000")))</f>
        <v>75100000</v>
      </c>
      <c r="I3042" t="s">
        <v>11095</v>
      </c>
      <c r="J3042">
        <f>ROUND(VALUE(SUBSTITUTE(data_to_clean[[#This Row],[growth_%]],".",",")),0)</f>
        <v>122</v>
      </c>
      <c r="K3042" t="s">
        <v>233</v>
      </c>
      <c r="L3042">
        <v>62</v>
      </c>
      <c r="M3042">
        <v>30</v>
      </c>
      <c r="N3042">
        <v>2003</v>
      </c>
      <c r="O3042">
        <v>1</v>
      </c>
      <c r="P3042" t="s">
        <v>11096</v>
      </c>
      <c r="Q3042" t="b">
        <f>AND(ISNUMBER(data_to_clean[[#This Row],[revenue_formatted]]),ISNUMBER(data_to_clean[[#This Row],[growth_formatted_%]]),ISNUMBER(data_to_clean[[#This Row],[workers]]),ISNUMBER(data_to_clean[[#This Row],[previous_workers]]),ISNUMBER(data_to_clean[[#This Row],[founded]]),ISNUMBER(data_to_clean[[#This Row],[yrs_on_list]]))</f>
        <v>1</v>
      </c>
    </row>
    <row r="3043" spans="1:17" x14ac:dyDescent="0.25">
      <c r="A3043">
        <v>3033</v>
      </c>
      <c r="B3043" t="s">
        <v>11097</v>
      </c>
      <c r="C3043" t="s">
        <v>215</v>
      </c>
      <c r="D3043" t="str">
        <f>VLOOKUP(data_to_clean[[#This Row],[state]],abbreviation_table[],2,FALSE)</f>
        <v>North Carolina</v>
      </c>
      <c r="E3043" t="s">
        <v>2841</v>
      </c>
      <c r="F3043" t="str">
        <f>TRIM(LEFT(data_to_clean[[#This Row],[revenue]],FIND(" ",data_to_clean[[#This Row],[revenue]])))</f>
        <v>49.4</v>
      </c>
      <c r="G3043" t="str">
        <f>RIGHT(data_to_clean[[#This Row],[revenue]],LEN(data_to_clean[[#This Row],[revenue]])-FIND(" ",data_to_clean[[#This Row],[revenue]]))</f>
        <v>Million</v>
      </c>
      <c r="H3043" s="7">
        <f>VALUE(IF(data_to_clean[[#This Row],[multiplicity]]="Million",_xlfn.CONCAT(SUBSTITUTE(data_to_clean[[#This Row],[number]],".",""),"00000"),_xlfn.CONCAT(SUBSTITUTE(data_to_clean[[#This Row],[number]],".",""),"00000000")))</f>
        <v>49400000</v>
      </c>
      <c r="I3043" t="s">
        <v>11099</v>
      </c>
      <c r="J3043">
        <f>ROUND(VALUE(SUBSTITUTE(data_to_clean[[#This Row],[growth_%]],".",",")),0)</f>
        <v>122</v>
      </c>
      <c r="K3043" t="s">
        <v>336</v>
      </c>
      <c r="L3043">
        <v>30</v>
      </c>
      <c r="M3043">
        <v>20</v>
      </c>
      <c r="N3043">
        <v>2004</v>
      </c>
      <c r="O3043">
        <v>2</v>
      </c>
      <c r="P3043" t="s">
        <v>1154</v>
      </c>
      <c r="Q3043" t="b">
        <f>AND(ISNUMBER(data_to_clean[[#This Row],[revenue_formatted]]),ISNUMBER(data_to_clean[[#This Row],[growth_formatted_%]]),ISNUMBER(data_to_clean[[#This Row],[workers]]),ISNUMBER(data_to_clean[[#This Row],[previous_workers]]),ISNUMBER(data_to_clean[[#This Row],[founded]]),ISNUMBER(data_to_clean[[#This Row],[yrs_on_list]]))</f>
        <v>1</v>
      </c>
    </row>
    <row r="3044" spans="1:17" x14ac:dyDescent="0.25">
      <c r="A3044">
        <v>3034</v>
      </c>
      <c r="B3044" t="s">
        <v>11100</v>
      </c>
      <c r="C3044" t="s">
        <v>98</v>
      </c>
      <c r="D3044" t="str">
        <f>VLOOKUP(data_to_clean[[#This Row],[state]],abbreviation_table[],2,FALSE)</f>
        <v>Washington</v>
      </c>
      <c r="E3044" t="s">
        <v>11102</v>
      </c>
      <c r="F3044" t="str">
        <f>TRIM(LEFT(data_to_clean[[#This Row],[revenue]],FIND(" ",data_to_clean[[#This Row],[revenue]])))</f>
        <v>68.7</v>
      </c>
      <c r="G3044" t="str">
        <f>RIGHT(data_to_clean[[#This Row],[revenue]],LEN(data_to_clean[[#This Row],[revenue]])-FIND(" ",data_to_clean[[#This Row],[revenue]]))</f>
        <v>Million</v>
      </c>
      <c r="H3044" s="7">
        <f>VALUE(IF(data_to_clean[[#This Row],[multiplicity]]="Million",_xlfn.CONCAT(SUBSTITUTE(data_to_clean[[#This Row],[number]],".",""),"00000"),_xlfn.CONCAT(SUBSTITUTE(data_to_clean[[#This Row],[number]],".",""),"00000000")))</f>
        <v>68700000</v>
      </c>
      <c r="I3044" t="s">
        <v>11103</v>
      </c>
      <c r="J3044">
        <f>ROUND(VALUE(SUBSTITUTE(data_to_clean[[#This Row],[growth_%]],".",",")),0)</f>
        <v>122</v>
      </c>
      <c r="K3044" t="s">
        <v>187</v>
      </c>
      <c r="L3044">
        <v>68</v>
      </c>
      <c r="M3044">
        <v>40</v>
      </c>
      <c r="N3044">
        <v>2012</v>
      </c>
      <c r="O3044">
        <v>5</v>
      </c>
      <c r="P3044" t="s">
        <v>101</v>
      </c>
      <c r="Q3044" t="b">
        <f>AND(ISNUMBER(data_to_clean[[#This Row],[revenue_formatted]]),ISNUMBER(data_to_clean[[#This Row],[growth_formatted_%]]),ISNUMBER(data_to_clean[[#This Row],[workers]]),ISNUMBER(data_to_clean[[#This Row],[previous_workers]]),ISNUMBER(data_to_clean[[#This Row],[founded]]),ISNUMBER(data_to_clean[[#This Row],[yrs_on_list]]))</f>
        <v>1</v>
      </c>
    </row>
    <row r="3045" spans="1:17" x14ac:dyDescent="0.25">
      <c r="A3045">
        <v>3035</v>
      </c>
      <c r="B3045" t="s">
        <v>11104</v>
      </c>
      <c r="C3045" t="s">
        <v>119</v>
      </c>
      <c r="D3045" t="str">
        <f>VLOOKUP(data_to_clean[[#This Row],[state]],abbreviation_table[],2,FALSE)</f>
        <v>Georgia</v>
      </c>
      <c r="E3045" t="s">
        <v>6532</v>
      </c>
      <c r="F3045" t="str">
        <f>TRIM(LEFT(data_to_clean[[#This Row],[revenue]],FIND(" ",data_to_clean[[#This Row],[revenue]])))</f>
        <v>36.3</v>
      </c>
      <c r="G3045" t="str">
        <f>RIGHT(data_to_clean[[#This Row],[revenue]],LEN(data_to_clean[[#This Row],[revenue]])-FIND(" ",data_to_clean[[#This Row],[revenue]]))</f>
        <v>Million</v>
      </c>
      <c r="H3045" s="7">
        <f>VALUE(IF(data_to_clean[[#This Row],[multiplicity]]="Million",_xlfn.CONCAT(SUBSTITUTE(data_to_clean[[#This Row],[number]],".",""),"00000"),_xlfn.CONCAT(SUBSTITUTE(data_to_clean[[#This Row],[number]],".",""),"00000000")))</f>
        <v>36300000</v>
      </c>
      <c r="I3045" t="s">
        <v>11106</v>
      </c>
      <c r="J3045">
        <f>ROUND(VALUE(SUBSTITUTE(data_to_clean[[#This Row],[growth_%]],".",",")),0)</f>
        <v>122</v>
      </c>
      <c r="K3045" t="s">
        <v>40</v>
      </c>
      <c r="L3045">
        <v>67</v>
      </c>
      <c r="M3045">
        <v>33</v>
      </c>
      <c r="N3045">
        <v>2011</v>
      </c>
      <c r="O3045">
        <v>5</v>
      </c>
      <c r="P3045" t="s">
        <v>122</v>
      </c>
      <c r="Q3045" t="b">
        <f>AND(ISNUMBER(data_to_clean[[#This Row],[revenue_formatted]]),ISNUMBER(data_to_clean[[#This Row],[growth_formatted_%]]),ISNUMBER(data_to_clean[[#This Row],[workers]]),ISNUMBER(data_to_clean[[#This Row],[previous_workers]]),ISNUMBER(data_to_clean[[#This Row],[founded]]),ISNUMBER(data_to_clean[[#This Row],[yrs_on_list]]))</f>
        <v>1</v>
      </c>
    </row>
    <row r="3046" spans="1:17" x14ac:dyDescent="0.25">
      <c r="A3046">
        <v>3036</v>
      </c>
      <c r="B3046" t="s">
        <v>11107</v>
      </c>
      <c r="C3046" t="s">
        <v>30</v>
      </c>
      <c r="D3046" t="str">
        <f>VLOOKUP(data_to_clean[[#This Row],[state]],abbreviation_table[],2,FALSE)</f>
        <v>Texas</v>
      </c>
      <c r="E3046" t="s">
        <v>11109</v>
      </c>
      <c r="F3046" t="str">
        <f>TRIM(LEFT(data_to_clean[[#This Row],[revenue]],FIND(" ",data_to_clean[[#This Row],[revenue]])))</f>
        <v>85.1</v>
      </c>
      <c r="G3046" t="str">
        <f>RIGHT(data_to_clean[[#This Row],[revenue]],LEN(data_to_clean[[#This Row],[revenue]])-FIND(" ",data_to_clean[[#This Row],[revenue]]))</f>
        <v>Million</v>
      </c>
      <c r="H3046" s="7">
        <f>VALUE(IF(data_to_clean[[#This Row],[multiplicity]]="Million",_xlfn.CONCAT(SUBSTITUTE(data_to_clean[[#This Row],[number]],".",""),"00000"),_xlfn.CONCAT(SUBSTITUTE(data_to_clean[[#This Row],[number]],".",""),"00000000")))</f>
        <v>85100000</v>
      </c>
      <c r="I3046" t="s">
        <v>11110</v>
      </c>
      <c r="J3046">
        <f>ROUND(VALUE(SUBSTITUTE(data_to_clean[[#This Row],[growth_%]],".",",")),0)</f>
        <v>122</v>
      </c>
      <c r="K3046" t="s">
        <v>211</v>
      </c>
      <c r="L3046">
        <v>115</v>
      </c>
      <c r="M3046">
        <v>55</v>
      </c>
      <c r="N3046">
        <v>2007</v>
      </c>
      <c r="O3046">
        <v>2</v>
      </c>
      <c r="P3046" t="s">
        <v>1658</v>
      </c>
      <c r="Q3046" t="b">
        <f>AND(ISNUMBER(data_to_clean[[#This Row],[revenue_formatted]]),ISNUMBER(data_to_clean[[#This Row],[growth_formatted_%]]),ISNUMBER(data_to_clean[[#This Row],[workers]]),ISNUMBER(data_to_clean[[#This Row],[previous_workers]]),ISNUMBER(data_to_clean[[#This Row],[founded]]),ISNUMBER(data_to_clean[[#This Row],[yrs_on_list]]))</f>
        <v>1</v>
      </c>
    </row>
    <row r="3047" spans="1:17" x14ac:dyDescent="0.25">
      <c r="A3047">
        <v>3037</v>
      </c>
      <c r="B3047" t="s">
        <v>11111</v>
      </c>
      <c r="C3047" t="s">
        <v>80</v>
      </c>
      <c r="D3047" t="str">
        <f>VLOOKUP(data_to_clean[[#This Row],[state]],abbreviation_table[],2,FALSE)</f>
        <v>California</v>
      </c>
      <c r="E3047" t="s">
        <v>3077</v>
      </c>
      <c r="F3047" t="str">
        <f>TRIM(LEFT(data_to_clean[[#This Row],[revenue]],FIND(" ",data_to_clean[[#This Row],[revenue]])))</f>
        <v>17.8</v>
      </c>
      <c r="G3047" t="str">
        <f>RIGHT(data_to_clean[[#This Row],[revenue]],LEN(data_to_clean[[#This Row],[revenue]])-FIND(" ",data_to_clean[[#This Row],[revenue]]))</f>
        <v>Million</v>
      </c>
      <c r="H3047" s="7">
        <f>VALUE(IF(data_to_clean[[#This Row],[multiplicity]]="Million",_xlfn.CONCAT(SUBSTITUTE(data_to_clean[[#This Row],[number]],".",""),"00000"),_xlfn.CONCAT(SUBSTITUTE(data_to_clean[[#This Row],[number]],".",""),"00000000")))</f>
        <v>17800000</v>
      </c>
      <c r="I3047" t="s">
        <v>11113</v>
      </c>
      <c r="J3047">
        <f>ROUND(VALUE(SUBSTITUTE(data_to_clean[[#This Row],[growth_%]],".",",")),0)</f>
        <v>122</v>
      </c>
      <c r="K3047" t="s">
        <v>257</v>
      </c>
      <c r="L3047">
        <v>90</v>
      </c>
      <c r="M3047">
        <v>45</v>
      </c>
      <c r="N3047">
        <v>2009</v>
      </c>
      <c r="O3047">
        <v>3</v>
      </c>
      <c r="P3047" t="s">
        <v>11114</v>
      </c>
      <c r="Q3047" t="b">
        <f>AND(ISNUMBER(data_to_clean[[#This Row],[revenue_formatted]]),ISNUMBER(data_to_clean[[#This Row],[growth_formatted_%]]),ISNUMBER(data_to_clean[[#This Row],[workers]]),ISNUMBER(data_to_clean[[#This Row],[previous_workers]]),ISNUMBER(data_to_clean[[#This Row],[founded]]),ISNUMBER(data_to_clean[[#This Row],[yrs_on_list]]))</f>
        <v>1</v>
      </c>
    </row>
    <row r="3048" spans="1:17" x14ac:dyDescent="0.25">
      <c r="A3048">
        <v>3038</v>
      </c>
      <c r="B3048" t="s">
        <v>11115</v>
      </c>
      <c r="C3048" t="s">
        <v>30</v>
      </c>
      <c r="D3048" t="str">
        <f>VLOOKUP(data_to_clean[[#This Row],[state]],abbreviation_table[],2,FALSE)</f>
        <v>Texas</v>
      </c>
      <c r="E3048" t="s">
        <v>11117</v>
      </c>
      <c r="F3048" t="str">
        <f>TRIM(LEFT(data_to_clean[[#This Row],[revenue]],FIND(" ",data_to_clean[[#This Row],[revenue]])))</f>
        <v>325.9</v>
      </c>
      <c r="G3048" t="str">
        <f>RIGHT(data_to_clean[[#This Row],[revenue]],LEN(data_to_clean[[#This Row],[revenue]])-FIND(" ",data_to_clean[[#This Row],[revenue]]))</f>
        <v>Million</v>
      </c>
      <c r="H3048" s="7">
        <f>VALUE(IF(data_to_clean[[#This Row],[multiplicity]]="Million",_xlfn.CONCAT(SUBSTITUTE(data_to_clean[[#This Row],[number]],".",""),"00000"),_xlfn.CONCAT(SUBSTITUTE(data_to_clean[[#This Row],[number]],".",""),"00000000")))</f>
        <v>325900000</v>
      </c>
      <c r="I3048" t="s">
        <v>11118</v>
      </c>
      <c r="J3048">
        <f>ROUND(VALUE(SUBSTITUTE(data_to_clean[[#This Row],[growth_%]],".",",")),0)</f>
        <v>122</v>
      </c>
      <c r="K3048" t="s">
        <v>55</v>
      </c>
      <c r="L3048">
        <v>644</v>
      </c>
      <c r="M3048">
        <v>416</v>
      </c>
      <c r="N3048">
        <v>2002</v>
      </c>
      <c r="O3048">
        <v>4</v>
      </c>
      <c r="P3048" t="s">
        <v>258</v>
      </c>
      <c r="Q3048" t="b">
        <f>AND(ISNUMBER(data_to_clean[[#This Row],[revenue_formatted]]),ISNUMBER(data_to_clean[[#This Row],[growth_formatted_%]]),ISNUMBER(data_to_clean[[#This Row],[workers]]),ISNUMBER(data_to_clean[[#This Row],[previous_workers]]),ISNUMBER(data_to_clean[[#This Row],[founded]]),ISNUMBER(data_to_clean[[#This Row],[yrs_on_list]]))</f>
        <v>1</v>
      </c>
    </row>
    <row r="3049" spans="1:17" x14ac:dyDescent="0.25">
      <c r="A3049">
        <v>3039</v>
      </c>
      <c r="B3049" t="s">
        <v>11119</v>
      </c>
      <c r="C3049" t="s">
        <v>341</v>
      </c>
      <c r="D3049" t="str">
        <f>VLOOKUP(data_to_clean[[#This Row],[state]],abbreviation_table[],2,FALSE)</f>
        <v>Massachusetts</v>
      </c>
      <c r="E3049" t="s">
        <v>962</v>
      </c>
      <c r="F3049" t="str">
        <f>TRIM(LEFT(data_to_clean[[#This Row],[revenue]],FIND(" ",data_to_clean[[#This Row],[revenue]])))</f>
        <v>3.6</v>
      </c>
      <c r="G3049" t="str">
        <f>RIGHT(data_to_clean[[#This Row],[revenue]],LEN(data_to_clean[[#This Row],[revenue]])-FIND(" ",data_to_clean[[#This Row],[revenue]]))</f>
        <v>Million</v>
      </c>
      <c r="H3049" s="7">
        <f>VALUE(IF(data_to_clean[[#This Row],[multiplicity]]="Million",_xlfn.CONCAT(SUBSTITUTE(data_to_clean[[#This Row],[number]],".",""),"00000"),_xlfn.CONCAT(SUBSTITUTE(data_to_clean[[#This Row],[number]],".",""),"00000000")))</f>
        <v>3600000</v>
      </c>
      <c r="I3049" t="s">
        <v>11121</v>
      </c>
      <c r="J3049">
        <f>ROUND(VALUE(SUBSTITUTE(data_to_clean[[#This Row],[growth_%]],".",",")),0)</f>
        <v>122</v>
      </c>
      <c r="K3049" t="s">
        <v>156</v>
      </c>
      <c r="L3049">
        <v>28</v>
      </c>
      <c r="M3049">
        <v>13</v>
      </c>
      <c r="N3049">
        <v>2008</v>
      </c>
      <c r="O3049">
        <v>2</v>
      </c>
      <c r="P3049" t="s">
        <v>4218</v>
      </c>
      <c r="Q3049" t="b">
        <f>AND(ISNUMBER(data_to_clean[[#This Row],[revenue_formatted]]),ISNUMBER(data_to_clean[[#This Row],[growth_formatted_%]]),ISNUMBER(data_to_clean[[#This Row],[workers]]),ISNUMBER(data_to_clean[[#This Row],[previous_workers]]),ISNUMBER(data_to_clean[[#This Row],[founded]]),ISNUMBER(data_to_clean[[#This Row],[yrs_on_list]]))</f>
        <v>1</v>
      </c>
    </row>
    <row r="3050" spans="1:17" x14ac:dyDescent="0.25">
      <c r="A3050">
        <v>3040</v>
      </c>
      <c r="B3050" t="s">
        <v>11122</v>
      </c>
      <c r="C3050" t="s">
        <v>86</v>
      </c>
      <c r="D3050" t="str">
        <f>VLOOKUP(data_to_clean[[#This Row],[state]],abbreviation_table[],2,FALSE)</f>
        <v>Colorado</v>
      </c>
      <c r="E3050" t="s">
        <v>824</v>
      </c>
      <c r="F3050" t="str">
        <f>TRIM(LEFT(data_to_clean[[#This Row],[revenue]],FIND(" ",data_to_clean[[#This Row],[revenue]])))</f>
        <v>2.5</v>
      </c>
      <c r="G3050" t="str">
        <f>RIGHT(data_to_clean[[#This Row],[revenue]],LEN(data_to_clean[[#This Row],[revenue]])-FIND(" ",data_to_clean[[#This Row],[revenue]]))</f>
        <v>Million</v>
      </c>
      <c r="H3050" s="7">
        <f>VALUE(IF(data_to_clean[[#This Row],[multiplicity]]="Million",_xlfn.CONCAT(SUBSTITUTE(data_to_clean[[#This Row],[number]],".",""),"00000"),_xlfn.CONCAT(SUBSTITUTE(data_to_clean[[#This Row],[number]],".",""),"00000000")))</f>
        <v>2500000</v>
      </c>
      <c r="I3050" t="s">
        <v>11124</v>
      </c>
      <c r="J3050">
        <f>ROUND(VALUE(SUBSTITUTE(data_to_clean[[#This Row],[growth_%]],".",",")),0)</f>
        <v>122</v>
      </c>
      <c r="K3050" t="s">
        <v>33</v>
      </c>
      <c r="L3050">
        <v>50</v>
      </c>
      <c r="M3050">
        <v>25</v>
      </c>
      <c r="N3050">
        <v>2014</v>
      </c>
      <c r="O3050">
        <v>1</v>
      </c>
      <c r="P3050" t="s">
        <v>11125</v>
      </c>
      <c r="Q3050" t="b">
        <f>AND(ISNUMBER(data_to_clean[[#This Row],[revenue_formatted]]),ISNUMBER(data_to_clean[[#This Row],[growth_formatted_%]]),ISNUMBER(data_to_clean[[#This Row],[workers]]),ISNUMBER(data_to_clean[[#This Row],[previous_workers]]),ISNUMBER(data_to_clean[[#This Row],[founded]]),ISNUMBER(data_to_clean[[#This Row],[yrs_on_list]]))</f>
        <v>1</v>
      </c>
    </row>
    <row r="3051" spans="1:17" x14ac:dyDescent="0.25">
      <c r="A3051">
        <v>3041</v>
      </c>
      <c r="B3051" t="s">
        <v>11126</v>
      </c>
      <c r="C3051" t="s">
        <v>1262</v>
      </c>
      <c r="D3051" t="str">
        <f>VLOOKUP(data_to_clean[[#This Row],[state]],abbreviation_table[],2,FALSE)</f>
        <v>South Carolina</v>
      </c>
      <c r="E3051" t="s">
        <v>1920</v>
      </c>
      <c r="F3051" t="str">
        <f>TRIM(LEFT(data_to_clean[[#This Row],[revenue]],FIND(" ",data_to_clean[[#This Row],[revenue]])))</f>
        <v>2.4</v>
      </c>
      <c r="G3051" t="str">
        <f>RIGHT(data_to_clean[[#This Row],[revenue]],LEN(data_to_clean[[#This Row],[revenue]])-FIND(" ",data_to_clean[[#This Row],[revenue]]))</f>
        <v>Million</v>
      </c>
      <c r="H3051" s="7">
        <f>VALUE(IF(data_to_clean[[#This Row],[multiplicity]]="Million",_xlfn.CONCAT(SUBSTITUTE(data_to_clean[[#This Row],[number]],".",""),"00000"),_xlfn.CONCAT(SUBSTITUTE(data_to_clean[[#This Row],[number]],".",""),"00000000")))</f>
        <v>2400000</v>
      </c>
      <c r="I3051" t="s">
        <v>11128</v>
      </c>
      <c r="J3051">
        <f>ROUND(VALUE(SUBSTITUTE(data_to_clean[[#This Row],[growth_%]],".",",")),0)</f>
        <v>122</v>
      </c>
      <c r="K3051" t="s">
        <v>187</v>
      </c>
      <c r="L3051">
        <v>19</v>
      </c>
      <c r="M3051">
        <v>18</v>
      </c>
      <c r="N3051">
        <v>2010</v>
      </c>
      <c r="O3051">
        <v>2</v>
      </c>
      <c r="P3051" t="s">
        <v>3467</v>
      </c>
      <c r="Q3051" t="b">
        <f>AND(ISNUMBER(data_to_clean[[#This Row],[revenue_formatted]]),ISNUMBER(data_to_clean[[#This Row],[growth_formatted_%]]),ISNUMBER(data_to_clean[[#This Row],[workers]]),ISNUMBER(data_to_clean[[#This Row],[previous_workers]]),ISNUMBER(data_to_clean[[#This Row],[founded]]),ISNUMBER(data_to_clean[[#This Row],[yrs_on_list]]))</f>
        <v>1</v>
      </c>
    </row>
    <row r="3052" spans="1:17" x14ac:dyDescent="0.25">
      <c r="A3052">
        <v>3042</v>
      </c>
      <c r="B3052" t="s">
        <v>11129</v>
      </c>
      <c r="C3052" t="s">
        <v>294</v>
      </c>
      <c r="D3052" t="str">
        <f>VLOOKUP(data_to_clean[[#This Row],[state]],abbreviation_table[],2,FALSE)</f>
        <v>Minnesota</v>
      </c>
      <c r="E3052" t="s">
        <v>3971</v>
      </c>
      <c r="F3052" t="str">
        <f>TRIM(LEFT(data_to_clean[[#This Row],[revenue]],FIND(" ",data_to_clean[[#This Row],[revenue]])))</f>
        <v>23.4</v>
      </c>
      <c r="G3052" t="str">
        <f>RIGHT(data_to_clean[[#This Row],[revenue]],LEN(data_to_clean[[#This Row],[revenue]])-FIND(" ",data_to_clean[[#This Row],[revenue]]))</f>
        <v>Million</v>
      </c>
      <c r="H3052" s="7">
        <f>VALUE(IF(data_to_clean[[#This Row],[multiplicity]]="Million",_xlfn.CONCAT(SUBSTITUTE(data_to_clean[[#This Row],[number]],".",""),"00000"),_xlfn.CONCAT(SUBSTITUTE(data_to_clean[[#This Row],[number]],".",""),"00000000")))</f>
        <v>23400000</v>
      </c>
      <c r="I3052" t="s">
        <v>11131</v>
      </c>
      <c r="J3052">
        <f>ROUND(VALUE(SUBSTITUTE(data_to_clean[[#This Row],[growth_%]],".",",")),0)</f>
        <v>122</v>
      </c>
      <c r="K3052" t="s">
        <v>18</v>
      </c>
      <c r="L3052">
        <v>18</v>
      </c>
      <c r="M3052">
        <v>6</v>
      </c>
      <c r="N3052">
        <v>2010</v>
      </c>
      <c r="O3052">
        <v>4</v>
      </c>
      <c r="P3052" t="s">
        <v>298</v>
      </c>
      <c r="Q3052" t="b">
        <f>AND(ISNUMBER(data_to_clean[[#This Row],[revenue_formatted]]),ISNUMBER(data_to_clean[[#This Row],[growth_formatted_%]]),ISNUMBER(data_to_clean[[#This Row],[workers]]),ISNUMBER(data_to_clean[[#This Row],[previous_workers]]),ISNUMBER(data_to_clean[[#This Row],[founded]]),ISNUMBER(data_to_clean[[#This Row],[yrs_on_list]]))</f>
        <v>1</v>
      </c>
    </row>
    <row r="3053" spans="1:17" x14ac:dyDescent="0.25">
      <c r="A3053">
        <v>3043</v>
      </c>
      <c r="B3053" t="s">
        <v>11132</v>
      </c>
      <c r="C3053" t="s">
        <v>74</v>
      </c>
      <c r="D3053" t="str">
        <f>VLOOKUP(data_to_clean[[#This Row],[state]],abbreviation_table[],2,FALSE)</f>
        <v>Ohio</v>
      </c>
      <c r="E3053" t="s">
        <v>576</v>
      </c>
      <c r="F3053" t="str">
        <f>TRIM(LEFT(data_to_clean[[#This Row],[revenue]],FIND(" ",data_to_clean[[#This Row],[revenue]])))</f>
        <v>3.5</v>
      </c>
      <c r="G3053" t="str">
        <f>RIGHT(data_to_clean[[#This Row],[revenue]],LEN(data_to_clean[[#This Row],[revenue]])-FIND(" ",data_to_clean[[#This Row],[revenue]]))</f>
        <v>Million</v>
      </c>
      <c r="H3053" s="7">
        <f>VALUE(IF(data_to_clean[[#This Row],[multiplicity]]="Million",_xlfn.CONCAT(SUBSTITUTE(data_to_clean[[#This Row],[number]],".",""),"00000"),_xlfn.CONCAT(SUBSTITUTE(data_to_clean[[#This Row],[number]],".",""),"00000000")))</f>
        <v>3500000</v>
      </c>
      <c r="I3053" t="s">
        <v>11134</v>
      </c>
      <c r="J3053">
        <f>ROUND(VALUE(SUBSTITUTE(data_to_clean[[#This Row],[growth_%]],".",",")),0)</f>
        <v>122</v>
      </c>
      <c r="K3053" t="s">
        <v>107</v>
      </c>
      <c r="L3053">
        <v>10</v>
      </c>
      <c r="M3053">
        <v>3</v>
      </c>
      <c r="N3053">
        <v>2011</v>
      </c>
      <c r="O3053">
        <v>2</v>
      </c>
      <c r="P3053" t="s">
        <v>2290</v>
      </c>
      <c r="Q3053" t="b">
        <f>AND(ISNUMBER(data_to_clean[[#This Row],[revenue_formatted]]),ISNUMBER(data_to_clean[[#This Row],[growth_formatted_%]]),ISNUMBER(data_to_clean[[#This Row],[workers]]),ISNUMBER(data_to_clean[[#This Row],[previous_workers]]),ISNUMBER(data_to_clean[[#This Row],[founded]]),ISNUMBER(data_to_clean[[#This Row],[yrs_on_list]]))</f>
        <v>1</v>
      </c>
    </row>
    <row r="3054" spans="1:17" x14ac:dyDescent="0.25">
      <c r="A3054">
        <v>3044</v>
      </c>
      <c r="B3054" t="s">
        <v>11135</v>
      </c>
      <c r="C3054" t="s">
        <v>52</v>
      </c>
      <c r="D3054" t="str">
        <f>VLOOKUP(data_to_clean[[#This Row],[state]],abbreviation_table[],2,FALSE)</f>
        <v>Florida</v>
      </c>
      <c r="E3054" t="s">
        <v>5609</v>
      </c>
      <c r="F3054" t="str">
        <f>TRIM(LEFT(data_to_clean[[#This Row],[revenue]],FIND(" ",data_to_clean[[#This Row],[revenue]])))</f>
        <v>19.8</v>
      </c>
      <c r="G3054" t="str">
        <f>RIGHT(data_to_clean[[#This Row],[revenue]],LEN(data_to_clean[[#This Row],[revenue]])-FIND(" ",data_to_clean[[#This Row],[revenue]]))</f>
        <v>Million</v>
      </c>
      <c r="H3054" s="7">
        <f>VALUE(IF(data_to_clean[[#This Row],[multiplicity]]="Million",_xlfn.CONCAT(SUBSTITUTE(data_to_clean[[#This Row],[number]],".",""),"00000"),_xlfn.CONCAT(SUBSTITUTE(data_to_clean[[#This Row],[number]],".",""),"00000000")))</f>
        <v>19800000</v>
      </c>
      <c r="I3054" t="s">
        <v>11137</v>
      </c>
      <c r="J3054">
        <f>ROUND(VALUE(SUBSTITUTE(data_to_clean[[#This Row],[growth_%]],".",",")),0)</f>
        <v>122</v>
      </c>
      <c r="K3054" t="s">
        <v>40</v>
      </c>
      <c r="L3054">
        <v>14</v>
      </c>
      <c r="M3054">
        <v>9</v>
      </c>
      <c r="N3054">
        <v>1998</v>
      </c>
      <c r="O3054">
        <v>1</v>
      </c>
      <c r="P3054" t="s">
        <v>56</v>
      </c>
      <c r="Q3054" t="b">
        <f>AND(ISNUMBER(data_to_clean[[#This Row],[revenue_formatted]]),ISNUMBER(data_to_clean[[#This Row],[growth_formatted_%]]),ISNUMBER(data_to_clean[[#This Row],[workers]]),ISNUMBER(data_to_clean[[#This Row],[previous_workers]]),ISNUMBER(data_to_clean[[#This Row],[founded]]),ISNUMBER(data_to_clean[[#This Row],[yrs_on_list]]))</f>
        <v>1</v>
      </c>
    </row>
    <row r="3055" spans="1:17" x14ac:dyDescent="0.25">
      <c r="A3055">
        <v>3045</v>
      </c>
      <c r="B3055" t="s">
        <v>11138</v>
      </c>
      <c r="C3055" t="s">
        <v>80</v>
      </c>
      <c r="D3055" t="str">
        <f>VLOOKUP(data_to_clean[[#This Row],[state]],abbreviation_table[],2,FALSE)</f>
        <v>California</v>
      </c>
      <c r="E3055" t="s">
        <v>617</v>
      </c>
      <c r="F3055" t="str">
        <f>TRIM(LEFT(data_to_clean[[#This Row],[revenue]],FIND(" ",data_to_clean[[#This Row],[revenue]])))</f>
        <v>3.3</v>
      </c>
      <c r="G3055" t="str">
        <f>RIGHT(data_to_clean[[#This Row],[revenue]],LEN(data_to_clean[[#This Row],[revenue]])-FIND(" ",data_to_clean[[#This Row],[revenue]]))</f>
        <v>Million</v>
      </c>
      <c r="H3055" s="7">
        <f>VALUE(IF(data_to_clean[[#This Row],[multiplicity]]="Million",_xlfn.CONCAT(SUBSTITUTE(data_to_clean[[#This Row],[number]],".",""),"00000"),_xlfn.CONCAT(SUBSTITUTE(data_to_clean[[#This Row],[number]],".",""),"00000000")))</f>
        <v>3300000</v>
      </c>
      <c r="I3055" t="s">
        <v>11140</v>
      </c>
      <c r="J3055">
        <f>ROUND(VALUE(SUBSTITUTE(data_to_clean[[#This Row],[growth_%]],".",",")),0)</f>
        <v>122</v>
      </c>
      <c r="K3055" t="s">
        <v>18</v>
      </c>
      <c r="L3055">
        <v>15</v>
      </c>
      <c r="M3055">
        <v>7</v>
      </c>
      <c r="N3055">
        <v>2011</v>
      </c>
      <c r="O3055">
        <v>1</v>
      </c>
      <c r="P3055" t="s">
        <v>11141</v>
      </c>
      <c r="Q3055" t="b">
        <f>AND(ISNUMBER(data_to_clean[[#This Row],[revenue_formatted]]),ISNUMBER(data_to_clean[[#This Row],[growth_formatted_%]]),ISNUMBER(data_to_clean[[#This Row],[workers]]),ISNUMBER(data_to_clean[[#This Row],[previous_workers]]),ISNUMBER(data_to_clean[[#This Row],[founded]]),ISNUMBER(data_to_clean[[#This Row],[yrs_on_list]]))</f>
        <v>1</v>
      </c>
    </row>
    <row r="3056" spans="1:17" x14ac:dyDescent="0.25">
      <c r="A3056">
        <v>3046</v>
      </c>
      <c r="B3056" t="s">
        <v>11142</v>
      </c>
      <c r="C3056" t="s">
        <v>166</v>
      </c>
      <c r="D3056" t="str">
        <f>VLOOKUP(data_to_clean[[#This Row],[state]],abbreviation_table[],2,FALSE)</f>
        <v>Utah</v>
      </c>
      <c r="E3056" t="s">
        <v>81</v>
      </c>
      <c r="F3056" t="str">
        <f>TRIM(LEFT(data_to_clean[[#This Row],[revenue]],FIND(" ",data_to_clean[[#This Row],[revenue]])))</f>
        <v>21.4</v>
      </c>
      <c r="G3056" t="str">
        <f>RIGHT(data_to_clean[[#This Row],[revenue]],LEN(data_to_clean[[#This Row],[revenue]])-FIND(" ",data_to_clean[[#This Row],[revenue]]))</f>
        <v>Million</v>
      </c>
      <c r="H3056" s="7">
        <f>VALUE(IF(data_to_clean[[#This Row],[multiplicity]]="Million",_xlfn.CONCAT(SUBSTITUTE(data_to_clean[[#This Row],[number]],".",""),"00000"),_xlfn.CONCAT(SUBSTITUTE(data_to_clean[[#This Row],[number]],".",""),"00000000")))</f>
        <v>21400000</v>
      </c>
      <c r="I3056" t="s">
        <v>11144</v>
      </c>
      <c r="J3056">
        <f>ROUND(VALUE(SUBSTITUTE(data_to_clean[[#This Row],[growth_%]],".",",")),0)</f>
        <v>122</v>
      </c>
      <c r="K3056" t="s">
        <v>156</v>
      </c>
      <c r="L3056">
        <v>184</v>
      </c>
      <c r="M3056">
        <v>73</v>
      </c>
      <c r="N3056">
        <v>2001</v>
      </c>
      <c r="O3056">
        <v>3</v>
      </c>
      <c r="P3056" t="s">
        <v>11145</v>
      </c>
      <c r="Q3056" t="b">
        <f>AND(ISNUMBER(data_to_clean[[#This Row],[revenue_formatted]]),ISNUMBER(data_to_clean[[#This Row],[growth_formatted_%]]),ISNUMBER(data_to_clean[[#This Row],[workers]]),ISNUMBER(data_to_clean[[#This Row],[previous_workers]]),ISNUMBER(data_to_clean[[#This Row],[founded]]),ISNUMBER(data_to_clean[[#This Row],[yrs_on_list]]))</f>
        <v>1</v>
      </c>
    </row>
    <row r="3057" spans="1:17" x14ac:dyDescent="0.25">
      <c r="A3057">
        <v>3047</v>
      </c>
      <c r="B3057" t="s">
        <v>11146</v>
      </c>
      <c r="C3057" t="s">
        <v>52</v>
      </c>
      <c r="D3057" t="str">
        <f>VLOOKUP(data_to_clean[[#This Row],[state]],abbreviation_table[],2,FALSE)</f>
        <v>Florida</v>
      </c>
      <c r="E3057" t="s">
        <v>416</v>
      </c>
      <c r="F3057" t="str">
        <f>TRIM(LEFT(data_to_clean[[#This Row],[revenue]],FIND(" ",data_to_clean[[#This Row],[revenue]])))</f>
        <v>4.7</v>
      </c>
      <c r="G3057" t="str">
        <f>RIGHT(data_to_clean[[#This Row],[revenue]],LEN(data_to_clean[[#This Row],[revenue]])-FIND(" ",data_to_clean[[#This Row],[revenue]]))</f>
        <v>Million</v>
      </c>
      <c r="H3057" s="7">
        <f>VALUE(IF(data_to_clean[[#This Row],[multiplicity]]="Million",_xlfn.CONCAT(SUBSTITUTE(data_to_clean[[#This Row],[number]],".",""),"00000"),_xlfn.CONCAT(SUBSTITUTE(data_to_clean[[#This Row],[number]],".",""),"00000000")))</f>
        <v>4700000</v>
      </c>
      <c r="I3057" t="s">
        <v>11148</v>
      </c>
      <c r="J3057">
        <f>ROUND(VALUE(SUBSTITUTE(data_to_clean[[#This Row],[growth_%]],".",",")),0)</f>
        <v>122</v>
      </c>
      <c r="K3057" t="s">
        <v>18</v>
      </c>
      <c r="L3057">
        <v>25</v>
      </c>
      <c r="M3057">
        <v>10</v>
      </c>
      <c r="N3057">
        <v>2011</v>
      </c>
      <c r="O3057">
        <v>1</v>
      </c>
      <c r="P3057" t="s">
        <v>1004</v>
      </c>
      <c r="Q3057" t="b">
        <f>AND(ISNUMBER(data_to_clean[[#This Row],[revenue_formatted]]),ISNUMBER(data_to_clean[[#This Row],[growth_formatted_%]]),ISNUMBER(data_to_clean[[#This Row],[workers]]),ISNUMBER(data_to_clean[[#This Row],[previous_workers]]),ISNUMBER(data_to_clean[[#This Row],[founded]]),ISNUMBER(data_to_clean[[#This Row],[yrs_on_list]]))</f>
        <v>1</v>
      </c>
    </row>
    <row r="3058" spans="1:17" x14ac:dyDescent="0.25">
      <c r="A3058">
        <v>3048</v>
      </c>
      <c r="B3058" t="s">
        <v>11149</v>
      </c>
      <c r="C3058" t="s">
        <v>503</v>
      </c>
      <c r="D3058" t="str">
        <f>VLOOKUP(data_to_clean[[#This Row],[state]],abbreviation_table[],2,FALSE)</f>
        <v>Illinois</v>
      </c>
      <c r="E3058" t="s">
        <v>425</v>
      </c>
      <c r="F3058" t="str">
        <f>TRIM(LEFT(data_to_clean[[#This Row],[revenue]],FIND(" ",data_to_clean[[#This Row],[revenue]])))</f>
        <v>4.6</v>
      </c>
      <c r="G3058" t="str">
        <f>RIGHT(data_to_clean[[#This Row],[revenue]],LEN(data_to_clean[[#This Row],[revenue]])-FIND(" ",data_to_clean[[#This Row],[revenue]]))</f>
        <v>Million</v>
      </c>
      <c r="H3058" s="7">
        <f>VALUE(IF(data_to_clean[[#This Row],[multiplicity]]="Million",_xlfn.CONCAT(SUBSTITUTE(data_to_clean[[#This Row],[number]],".",""),"00000"),_xlfn.CONCAT(SUBSTITUTE(data_to_clean[[#This Row],[number]],".",""),"00000000")))</f>
        <v>4600000</v>
      </c>
      <c r="I3058" t="s">
        <v>11151</v>
      </c>
      <c r="J3058">
        <f>ROUND(VALUE(SUBSTITUTE(data_to_clean[[#This Row],[growth_%]],".",",")),0)</f>
        <v>122</v>
      </c>
      <c r="K3058" t="s">
        <v>297</v>
      </c>
      <c r="L3058">
        <v>30</v>
      </c>
      <c r="M3058">
        <v>4</v>
      </c>
      <c r="N3058">
        <v>2004</v>
      </c>
      <c r="O3058">
        <v>1</v>
      </c>
      <c r="P3058" t="s">
        <v>10758</v>
      </c>
      <c r="Q3058" t="b">
        <f>AND(ISNUMBER(data_to_clean[[#This Row],[revenue_formatted]]),ISNUMBER(data_to_clean[[#This Row],[growth_formatted_%]]),ISNUMBER(data_to_clean[[#This Row],[workers]]),ISNUMBER(data_to_clean[[#This Row],[previous_workers]]),ISNUMBER(data_to_clean[[#This Row],[founded]]),ISNUMBER(data_to_clean[[#This Row],[yrs_on_list]]))</f>
        <v>1</v>
      </c>
    </row>
    <row r="3059" spans="1:17" x14ac:dyDescent="0.25">
      <c r="A3059">
        <v>3049</v>
      </c>
      <c r="B3059" t="s">
        <v>11152</v>
      </c>
      <c r="C3059" t="s">
        <v>66</v>
      </c>
      <c r="D3059" t="str">
        <f>VLOOKUP(data_to_clean[[#This Row],[state]],abbreviation_table[],2,FALSE)</f>
        <v>Virginia</v>
      </c>
      <c r="E3059" t="s">
        <v>4627</v>
      </c>
      <c r="F3059" t="str">
        <f>TRIM(LEFT(data_to_clean[[#This Row],[revenue]],FIND(" ",data_to_clean[[#This Row],[revenue]])))</f>
        <v>60.7</v>
      </c>
      <c r="G3059" t="str">
        <f>RIGHT(data_to_clean[[#This Row],[revenue]],LEN(data_to_clean[[#This Row],[revenue]])-FIND(" ",data_to_clean[[#This Row],[revenue]]))</f>
        <v>Million</v>
      </c>
      <c r="H3059" s="7">
        <f>VALUE(IF(data_to_clean[[#This Row],[multiplicity]]="Million",_xlfn.CONCAT(SUBSTITUTE(data_to_clean[[#This Row],[number]],".",""),"00000"),_xlfn.CONCAT(SUBSTITUTE(data_to_clean[[#This Row],[number]],".",""),"00000000")))</f>
        <v>60700000</v>
      </c>
      <c r="I3059" t="s">
        <v>11154</v>
      </c>
      <c r="J3059">
        <f>ROUND(VALUE(SUBSTITUTE(data_to_clean[[#This Row],[growth_%]],".",",")),0)</f>
        <v>122</v>
      </c>
      <c r="K3059" t="s">
        <v>25</v>
      </c>
      <c r="L3059">
        <v>200</v>
      </c>
      <c r="M3059">
        <v>100</v>
      </c>
      <c r="N3059">
        <v>1953</v>
      </c>
      <c r="O3059">
        <v>7</v>
      </c>
      <c r="P3059" t="s">
        <v>7441</v>
      </c>
      <c r="Q3059" t="b">
        <f>AND(ISNUMBER(data_to_clean[[#This Row],[revenue_formatted]]),ISNUMBER(data_to_clean[[#This Row],[growth_formatted_%]]),ISNUMBER(data_to_clean[[#This Row],[workers]]),ISNUMBER(data_to_clean[[#This Row],[previous_workers]]),ISNUMBER(data_to_clean[[#This Row],[founded]]),ISNUMBER(data_to_clean[[#This Row],[yrs_on_list]]))</f>
        <v>1</v>
      </c>
    </row>
    <row r="3060" spans="1:17" x14ac:dyDescent="0.25">
      <c r="A3060">
        <v>3050</v>
      </c>
      <c r="B3060" t="s">
        <v>11155</v>
      </c>
      <c r="C3060" t="s">
        <v>1011</v>
      </c>
      <c r="D3060" t="str">
        <f>VLOOKUP(data_to_clean[[#This Row],[state]],abbreviation_table[],2,FALSE)</f>
        <v>Nebraska</v>
      </c>
      <c r="E3060" t="s">
        <v>11157</v>
      </c>
      <c r="F3060" t="str">
        <f>TRIM(LEFT(data_to_clean[[#This Row],[revenue]],FIND(" ",data_to_clean[[#This Row],[revenue]])))</f>
        <v>480.6</v>
      </c>
      <c r="G3060" t="str">
        <f>RIGHT(data_to_clean[[#This Row],[revenue]],LEN(data_to_clean[[#This Row],[revenue]])-FIND(" ",data_to_clean[[#This Row],[revenue]]))</f>
        <v>Million</v>
      </c>
      <c r="H3060" s="7">
        <f>VALUE(IF(data_to_clean[[#This Row],[multiplicity]]="Million",_xlfn.CONCAT(SUBSTITUTE(data_to_clean[[#This Row],[number]],".",""),"00000"),_xlfn.CONCAT(SUBSTITUTE(data_to_clean[[#This Row],[number]],".",""),"00000000")))</f>
        <v>480600000</v>
      </c>
      <c r="I3060" t="s">
        <v>11158</v>
      </c>
      <c r="J3060">
        <f>ROUND(VALUE(SUBSTITUTE(data_to_clean[[#This Row],[growth_%]],".",",")),0)</f>
        <v>121</v>
      </c>
      <c r="K3060" t="s">
        <v>55</v>
      </c>
      <c r="L3060">
        <v>514</v>
      </c>
      <c r="M3060">
        <v>254</v>
      </c>
      <c r="N3060">
        <v>2001</v>
      </c>
      <c r="O3060">
        <v>12</v>
      </c>
      <c r="P3060" t="s">
        <v>1015</v>
      </c>
      <c r="Q3060" t="b">
        <f>AND(ISNUMBER(data_to_clean[[#This Row],[revenue_formatted]]),ISNUMBER(data_to_clean[[#This Row],[growth_formatted_%]]),ISNUMBER(data_to_clean[[#This Row],[workers]]),ISNUMBER(data_to_clean[[#This Row],[previous_workers]]),ISNUMBER(data_to_clean[[#This Row],[founded]]),ISNUMBER(data_to_clean[[#This Row],[yrs_on_list]]))</f>
        <v>1</v>
      </c>
    </row>
    <row r="3061" spans="1:17" x14ac:dyDescent="0.25">
      <c r="A3061">
        <v>3051</v>
      </c>
      <c r="B3061" t="s">
        <v>11159</v>
      </c>
      <c r="C3061" t="s">
        <v>780</v>
      </c>
      <c r="D3061" t="str">
        <f>VLOOKUP(data_to_clean[[#This Row],[state]],abbreviation_table[],2,FALSE)</f>
        <v>New Hampshire</v>
      </c>
      <c r="E3061" t="s">
        <v>2841</v>
      </c>
      <c r="F3061" t="str">
        <f>TRIM(LEFT(data_to_clean[[#This Row],[revenue]],FIND(" ",data_to_clean[[#This Row],[revenue]])))</f>
        <v>49.4</v>
      </c>
      <c r="G3061" t="str">
        <f>RIGHT(data_to_clean[[#This Row],[revenue]],LEN(data_to_clean[[#This Row],[revenue]])-FIND(" ",data_to_clean[[#This Row],[revenue]]))</f>
        <v>Million</v>
      </c>
      <c r="H3061" s="7">
        <f>VALUE(IF(data_to_clean[[#This Row],[multiplicity]]="Million",_xlfn.CONCAT(SUBSTITUTE(data_to_clean[[#This Row],[number]],".",""),"00000"),_xlfn.CONCAT(SUBSTITUTE(data_to_clean[[#This Row],[number]],".",""),"00000000")))</f>
        <v>49400000</v>
      </c>
      <c r="I3061" t="s">
        <v>11161</v>
      </c>
      <c r="J3061">
        <f>ROUND(VALUE(SUBSTITUTE(data_to_clean[[#This Row],[growth_%]],".",",")),0)</f>
        <v>121</v>
      </c>
      <c r="K3061" t="s">
        <v>187</v>
      </c>
      <c r="L3061">
        <v>22</v>
      </c>
      <c r="M3061">
        <v>16</v>
      </c>
      <c r="N3061">
        <v>2003</v>
      </c>
      <c r="O3061">
        <v>8</v>
      </c>
      <c r="P3061" t="s">
        <v>11162</v>
      </c>
      <c r="Q3061" t="b">
        <f>AND(ISNUMBER(data_to_clean[[#This Row],[revenue_formatted]]),ISNUMBER(data_to_clean[[#This Row],[growth_formatted_%]]),ISNUMBER(data_to_clean[[#This Row],[workers]]),ISNUMBER(data_to_clean[[#This Row],[previous_workers]]),ISNUMBER(data_to_clean[[#This Row],[founded]]),ISNUMBER(data_to_clean[[#This Row],[yrs_on_list]]))</f>
        <v>1</v>
      </c>
    </row>
    <row r="3062" spans="1:17" x14ac:dyDescent="0.25">
      <c r="A3062">
        <v>3052</v>
      </c>
      <c r="B3062" t="s">
        <v>11163</v>
      </c>
      <c r="C3062" t="s">
        <v>74</v>
      </c>
      <c r="D3062" t="str">
        <f>VLOOKUP(data_to_clean[[#This Row],[state]],abbreviation_table[],2,FALSE)</f>
        <v>Ohio</v>
      </c>
      <c r="E3062" t="s">
        <v>1447</v>
      </c>
      <c r="F3062" t="str">
        <f>TRIM(LEFT(data_to_clean[[#This Row],[revenue]],FIND(" ",data_to_clean[[#This Row],[revenue]])))</f>
        <v>35.7</v>
      </c>
      <c r="G3062" t="str">
        <f>RIGHT(data_to_clean[[#This Row],[revenue]],LEN(data_to_clean[[#This Row],[revenue]])-FIND(" ",data_to_clean[[#This Row],[revenue]]))</f>
        <v>Million</v>
      </c>
      <c r="H3062" s="7">
        <f>VALUE(IF(data_to_clean[[#This Row],[multiplicity]]="Million",_xlfn.CONCAT(SUBSTITUTE(data_to_clean[[#This Row],[number]],".",""),"00000"),_xlfn.CONCAT(SUBSTITUTE(data_to_clean[[#This Row],[number]],".",""),"00000000")))</f>
        <v>35700000</v>
      </c>
      <c r="I3062" t="s">
        <v>11165</v>
      </c>
      <c r="J3062">
        <f>ROUND(VALUE(SUBSTITUTE(data_to_clean[[#This Row],[growth_%]],".",",")),0)</f>
        <v>121</v>
      </c>
      <c r="K3062" t="s">
        <v>18</v>
      </c>
      <c r="L3062">
        <v>376</v>
      </c>
      <c r="M3062">
        <v>187</v>
      </c>
      <c r="N3062">
        <v>1998</v>
      </c>
      <c r="O3062">
        <v>6</v>
      </c>
      <c r="P3062" t="s">
        <v>11166</v>
      </c>
      <c r="Q3062" t="b">
        <f>AND(ISNUMBER(data_to_clean[[#This Row],[revenue_formatted]]),ISNUMBER(data_to_clean[[#This Row],[growth_formatted_%]]),ISNUMBER(data_to_clean[[#This Row],[workers]]),ISNUMBER(data_to_clean[[#This Row],[previous_workers]]),ISNUMBER(data_to_clean[[#This Row],[founded]]),ISNUMBER(data_to_clean[[#This Row],[yrs_on_list]]))</f>
        <v>1</v>
      </c>
    </row>
    <row r="3063" spans="1:17" x14ac:dyDescent="0.25">
      <c r="A3063">
        <v>3053</v>
      </c>
      <c r="B3063" t="s">
        <v>11167</v>
      </c>
      <c r="C3063" t="s">
        <v>15</v>
      </c>
      <c r="D3063" t="str">
        <f>VLOOKUP(data_to_clean[[#This Row],[state]],abbreviation_table[],2,FALSE)</f>
        <v>Arizona</v>
      </c>
      <c r="E3063" t="s">
        <v>1106</v>
      </c>
      <c r="F3063" t="str">
        <f>TRIM(LEFT(data_to_clean[[#This Row],[revenue]],FIND(" ",data_to_clean[[#This Row],[revenue]])))</f>
        <v>2.9</v>
      </c>
      <c r="G3063" t="str">
        <f>RIGHT(data_to_clean[[#This Row],[revenue]],LEN(data_to_clean[[#This Row],[revenue]])-FIND(" ",data_to_clean[[#This Row],[revenue]]))</f>
        <v>Million</v>
      </c>
      <c r="H3063" s="7">
        <f>VALUE(IF(data_to_clean[[#This Row],[multiplicity]]="Million",_xlfn.CONCAT(SUBSTITUTE(data_to_clean[[#This Row],[number]],".",""),"00000"),_xlfn.CONCAT(SUBSTITUTE(data_to_clean[[#This Row],[number]],".",""),"00000000")))</f>
        <v>2900000</v>
      </c>
      <c r="I3063" t="s">
        <v>11169</v>
      </c>
      <c r="J3063">
        <f>ROUND(VALUE(SUBSTITUTE(data_to_clean[[#This Row],[growth_%]],".",",")),0)</f>
        <v>121</v>
      </c>
      <c r="K3063" t="s">
        <v>18</v>
      </c>
      <c r="L3063">
        <v>22</v>
      </c>
      <c r="M3063">
        <v>12</v>
      </c>
      <c r="N3063">
        <v>2001</v>
      </c>
      <c r="O3063">
        <v>2</v>
      </c>
      <c r="P3063" t="s">
        <v>2238</v>
      </c>
      <c r="Q3063" t="b">
        <f>AND(ISNUMBER(data_to_clean[[#This Row],[revenue_formatted]]),ISNUMBER(data_to_clean[[#This Row],[growth_formatted_%]]),ISNUMBER(data_to_clean[[#This Row],[workers]]),ISNUMBER(data_to_clean[[#This Row],[previous_workers]]),ISNUMBER(data_to_clean[[#This Row],[founded]]),ISNUMBER(data_to_clean[[#This Row],[yrs_on_list]]))</f>
        <v>1</v>
      </c>
    </row>
    <row r="3064" spans="1:17" x14ac:dyDescent="0.25">
      <c r="A3064">
        <v>3054</v>
      </c>
      <c r="B3064" t="s">
        <v>11170</v>
      </c>
      <c r="C3064" t="s">
        <v>98</v>
      </c>
      <c r="D3064" t="str">
        <f>VLOOKUP(data_to_clean[[#This Row],[state]],abbreviation_table[],2,FALSE)</f>
        <v>Washington</v>
      </c>
      <c r="E3064" t="s">
        <v>621</v>
      </c>
      <c r="F3064" t="str">
        <f>TRIM(LEFT(data_to_clean[[#This Row],[revenue]],FIND(" ",data_to_clean[[#This Row],[revenue]])))</f>
        <v>3.1</v>
      </c>
      <c r="G3064" t="str">
        <f>RIGHT(data_to_clean[[#This Row],[revenue]],LEN(data_to_clean[[#This Row],[revenue]])-FIND(" ",data_to_clean[[#This Row],[revenue]]))</f>
        <v>Million</v>
      </c>
      <c r="H3064" s="7">
        <f>VALUE(IF(data_to_clean[[#This Row],[multiplicity]]="Million",_xlfn.CONCAT(SUBSTITUTE(data_to_clean[[#This Row],[number]],".",""),"00000"),_xlfn.CONCAT(SUBSTITUTE(data_to_clean[[#This Row],[number]],".",""),"00000000")))</f>
        <v>3100000</v>
      </c>
      <c r="I3064" t="s">
        <v>11172</v>
      </c>
      <c r="J3064">
        <f>ROUND(VALUE(SUBSTITUTE(data_to_clean[[#This Row],[growth_%]],".",",")),0)</f>
        <v>121</v>
      </c>
      <c r="K3064" t="s">
        <v>297</v>
      </c>
      <c r="L3064">
        <v>21</v>
      </c>
      <c r="M3064">
        <v>12</v>
      </c>
      <c r="N3064">
        <v>2009</v>
      </c>
      <c r="O3064">
        <v>2</v>
      </c>
      <c r="P3064" t="s">
        <v>11173</v>
      </c>
      <c r="Q3064" t="b">
        <f>AND(ISNUMBER(data_to_clean[[#This Row],[revenue_formatted]]),ISNUMBER(data_to_clean[[#This Row],[growth_formatted_%]]),ISNUMBER(data_to_clean[[#This Row],[workers]]),ISNUMBER(data_to_clean[[#This Row],[previous_workers]]),ISNUMBER(data_to_clean[[#This Row],[founded]]),ISNUMBER(data_to_clean[[#This Row],[yrs_on_list]]))</f>
        <v>1</v>
      </c>
    </row>
    <row r="3065" spans="1:17" x14ac:dyDescent="0.25">
      <c r="A3065">
        <v>3055</v>
      </c>
      <c r="B3065" t="s">
        <v>11174</v>
      </c>
      <c r="C3065" t="s">
        <v>1768</v>
      </c>
      <c r="D3065" t="str">
        <f>VLOOKUP(data_to_clean[[#This Row],[state]],abbreviation_table[],2,FALSE)</f>
        <v>Oregon</v>
      </c>
      <c r="E3065" t="s">
        <v>939</v>
      </c>
      <c r="F3065" t="str">
        <f>TRIM(LEFT(data_to_clean[[#This Row],[revenue]],FIND(" ",data_to_clean[[#This Row],[revenue]])))</f>
        <v>4.1</v>
      </c>
      <c r="G3065" t="str">
        <f>RIGHT(data_to_clean[[#This Row],[revenue]],LEN(data_to_clean[[#This Row],[revenue]])-FIND(" ",data_to_clean[[#This Row],[revenue]]))</f>
        <v>Million</v>
      </c>
      <c r="H3065" s="7">
        <f>VALUE(IF(data_to_clean[[#This Row],[multiplicity]]="Million",_xlfn.CONCAT(SUBSTITUTE(data_to_clean[[#This Row],[number]],".",""),"00000"),_xlfn.CONCAT(SUBSTITUTE(data_to_clean[[#This Row],[number]],".",""),"00000000")))</f>
        <v>4100000</v>
      </c>
      <c r="I3065" t="s">
        <v>11176</v>
      </c>
      <c r="J3065">
        <f>ROUND(VALUE(SUBSTITUTE(data_to_clean[[#This Row],[growth_%]],".",",")),0)</f>
        <v>121</v>
      </c>
      <c r="K3065" t="s">
        <v>156</v>
      </c>
      <c r="L3065">
        <v>13</v>
      </c>
      <c r="M3065">
        <v>6</v>
      </c>
      <c r="N3065">
        <v>2009</v>
      </c>
      <c r="O3065">
        <v>3</v>
      </c>
      <c r="P3065" t="s">
        <v>2457</v>
      </c>
      <c r="Q3065" t="b">
        <f>AND(ISNUMBER(data_to_clean[[#This Row],[revenue_formatted]]),ISNUMBER(data_to_clean[[#This Row],[growth_formatted_%]]),ISNUMBER(data_to_clean[[#This Row],[workers]]),ISNUMBER(data_to_clean[[#This Row],[previous_workers]]),ISNUMBER(data_to_clean[[#This Row],[founded]]),ISNUMBER(data_to_clean[[#This Row],[yrs_on_list]]))</f>
        <v>1</v>
      </c>
    </row>
    <row r="3066" spans="1:17" x14ac:dyDescent="0.25">
      <c r="A3066">
        <v>3056</v>
      </c>
      <c r="B3066" t="s">
        <v>11177</v>
      </c>
      <c r="C3066" t="s">
        <v>30</v>
      </c>
      <c r="D3066" t="str">
        <f>VLOOKUP(data_to_clean[[#This Row],[state]],abbreviation_table[],2,FALSE)</f>
        <v>Texas</v>
      </c>
      <c r="E3066" t="s">
        <v>749</v>
      </c>
      <c r="F3066" t="str">
        <f>TRIM(LEFT(data_to_clean[[#This Row],[revenue]],FIND(" ",data_to_clean[[#This Row],[revenue]])))</f>
        <v>9.2</v>
      </c>
      <c r="G3066" t="str">
        <f>RIGHT(data_to_clean[[#This Row],[revenue]],LEN(data_to_clean[[#This Row],[revenue]])-FIND(" ",data_to_clean[[#This Row],[revenue]]))</f>
        <v>Million</v>
      </c>
      <c r="H3066" s="7">
        <f>VALUE(IF(data_to_clean[[#This Row],[multiplicity]]="Million",_xlfn.CONCAT(SUBSTITUTE(data_to_clean[[#This Row],[number]],".",""),"00000"),_xlfn.CONCAT(SUBSTITUTE(data_to_clean[[#This Row],[number]],".",""),"00000000")))</f>
        <v>9200000</v>
      </c>
      <c r="I3066" t="s">
        <v>11179</v>
      </c>
      <c r="J3066">
        <f>ROUND(VALUE(SUBSTITUTE(data_to_clean[[#This Row],[growth_%]],".",",")),0)</f>
        <v>121</v>
      </c>
      <c r="K3066" t="s">
        <v>308</v>
      </c>
      <c r="L3066">
        <v>55</v>
      </c>
      <c r="M3066">
        <v>20</v>
      </c>
      <c r="N3066">
        <v>2012</v>
      </c>
      <c r="O3066">
        <v>3</v>
      </c>
      <c r="P3066" t="s">
        <v>251</v>
      </c>
      <c r="Q3066" t="b">
        <f>AND(ISNUMBER(data_to_clean[[#This Row],[revenue_formatted]]),ISNUMBER(data_to_clean[[#This Row],[growth_formatted_%]]),ISNUMBER(data_to_clean[[#This Row],[workers]]),ISNUMBER(data_to_clean[[#This Row],[previous_workers]]),ISNUMBER(data_to_clean[[#This Row],[founded]]),ISNUMBER(data_to_clean[[#This Row],[yrs_on_list]]))</f>
        <v>1</v>
      </c>
    </row>
    <row r="3067" spans="1:17" x14ac:dyDescent="0.25">
      <c r="A3067">
        <v>3057</v>
      </c>
      <c r="B3067" t="s">
        <v>11180</v>
      </c>
      <c r="C3067" t="s">
        <v>119</v>
      </c>
      <c r="D3067" t="str">
        <f>VLOOKUP(data_to_clean[[#This Row],[state]],abbreviation_table[],2,FALSE)</f>
        <v>Georgia</v>
      </c>
      <c r="E3067" t="s">
        <v>1608</v>
      </c>
      <c r="F3067" t="str">
        <f>TRIM(LEFT(data_to_clean[[#This Row],[revenue]],FIND(" ",data_to_clean[[#This Row],[revenue]])))</f>
        <v>8.1</v>
      </c>
      <c r="G3067" t="str">
        <f>RIGHT(data_to_clean[[#This Row],[revenue]],LEN(data_to_clean[[#This Row],[revenue]])-FIND(" ",data_to_clean[[#This Row],[revenue]]))</f>
        <v>Million</v>
      </c>
      <c r="H3067" s="7">
        <f>VALUE(IF(data_to_clean[[#This Row],[multiplicity]]="Million",_xlfn.CONCAT(SUBSTITUTE(data_to_clean[[#This Row],[number]],".",""),"00000"),_xlfn.CONCAT(SUBSTITUTE(data_to_clean[[#This Row],[number]],".",""),"00000000")))</f>
        <v>8100000</v>
      </c>
      <c r="I3067" t="s">
        <v>11182</v>
      </c>
      <c r="J3067">
        <f>ROUND(VALUE(SUBSTITUTE(data_to_clean[[#This Row],[growth_%]],".",",")),0)</f>
        <v>121</v>
      </c>
      <c r="K3067" t="s">
        <v>18</v>
      </c>
      <c r="L3067">
        <v>61</v>
      </c>
      <c r="M3067">
        <v>33</v>
      </c>
      <c r="N3067">
        <v>2006</v>
      </c>
      <c r="O3067">
        <v>5</v>
      </c>
      <c r="P3067" t="s">
        <v>6840</v>
      </c>
      <c r="Q3067" t="b">
        <f>AND(ISNUMBER(data_to_clean[[#This Row],[revenue_formatted]]),ISNUMBER(data_to_clean[[#This Row],[growth_formatted_%]]),ISNUMBER(data_to_clean[[#This Row],[workers]]),ISNUMBER(data_to_clean[[#This Row],[previous_workers]]),ISNUMBER(data_to_clean[[#This Row],[founded]]),ISNUMBER(data_to_clean[[#This Row],[yrs_on_list]]))</f>
        <v>1</v>
      </c>
    </row>
    <row r="3068" spans="1:17" x14ac:dyDescent="0.25">
      <c r="A3068">
        <v>3058</v>
      </c>
      <c r="B3068" t="s">
        <v>11183</v>
      </c>
      <c r="C3068" t="s">
        <v>80</v>
      </c>
      <c r="D3068" t="str">
        <f>VLOOKUP(data_to_clean[[#This Row],[state]],abbreviation_table[],2,FALSE)</f>
        <v>California</v>
      </c>
      <c r="E3068" t="s">
        <v>11185</v>
      </c>
      <c r="F3068" t="str">
        <f>TRIM(LEFT(data_to_clean[[#This Row],[revenue]],FIND(" ",data_to_clean[[#This Row],[revenue]])))</f>
        <v>48.3</v>
      </c>
      <c r="G3068" t="str">
        <f>RIGHT(data_to_clean[[#This Row],[revenue]],LEN(data_to_clean[[#This Row],[revenue]])-FIND(" ",data_to_clean[[#This Row],[revenue]]))</f>
        <v>Million</v>
      </c>
      <c r="H3068" s="7">
        <f>VALUE(IF(data_to_clean[[#This Row],[multiplicity]]="Million",_xlfn.CONCAT(SUBSTITUTE(data_to_clean[[#This Row],[number]],".",""),"00000"),_xlfn.CONCAT(SUBSTITUTE(data_to_clean[[#This Row],[number]],".",""),"00000000")))</f>
        <v>48300000</v>
      </c>
      <c r="I3068" t="s">
        <v>11186</v>
      </c>
      <c r="J3068">
        <f>ROUND(VALUE(SUBSTITUTE(data_to_clean[[#This Row],[growth_%]],".",",")),0)</f>
        <v>121</v>
      </c>
      <c r="K3068" t="s">
        <v>156</v>
      </c>
      <c r="L3068">
        <v>474</v>
      </c>
      <c r="M3068">
        <v>175</v>
      </c>
      <c r="N3068">
        <v>2007</v>
      </c>
      <c r="O3068">
        <v>8</v>
      </c>
      <c r="P3068" t="s">
        <v>83</v>
      </c>
      <c r="Q3068" t="b">
        <f>AND(ISNUMBER(data_to_clean[[#This Row],[revenue_formatted]]),ISNUMBER(data_to_clean[[#This Row],[growth_formatted_%]]),ISNUMBER(data_to_clean[[#This Row],[workers]]),ISNUMBER(data_to_clean[[#This Row],[previous_workers]]),ISNUMBER(data_to_clean[[#This Row],[founded]]),ISNUMBER(data_to_clean[[#This Row],[yrs_on_list]]))</f>
        <v>1</v>
      </c>
    </row>
    <row r="3069" spans="1:17" x14ac:dyDescent="0.25">
      <c r="A3069">
        <v>3059</v>
      </c>
      <c r="B3069" t="s">
        <v>11187</v>
      </c>
      <c r="C3069" t="s">
        <v>80</v>
      </c>
      <c r="D3069" t="str">
        <f>VLOOKUP(data_to_clean[[#This Row],[state]],abbreviation_table[],2,FALSE)</f>
        <v>California</v>
      </c>
      <c r="E3069" t="s">
        <v>710</v>
      </c>
      <c r="F3069" t="str">
        <f>TRIM(LEFT(data_to_clean[[#This Row],[revenue]],FIND(" ",data_to_clean[[#This Row],[revenue]])))</f>
        <v>6.5</v>
      </c>
      <c r="G3069" t="str">
        <f>RIGHT(data_to_clean[[#This Row],[revenue]],LEN(data_to_clean[[#This Row],[revenue]])-FIND(" ",data_to_clean[[#This Row],[revenue]]))</f>
        <v>Million</v>
      </c>
      <c r="H3069" s="7">
        <f>VALUE(IF(data_to_clean[[#This Row],[multiplicity]]="Million",_xlfn.CONCAT(SUBSTITUTE(data_to_clean[[#This Row],[number]],".",""),"00000"),_xlfn.CONCAT(SUBSTITUTE(data_to_clean[[#This Row],[number]],".",""),"00000000")))</f>
        <v>6500000</v>
      </c>
      <c r="I3069" t="s">
        <v>11189</v>
      </c>
      <c r="J3069">
        <f>ROUND(VALUE(SUBSTITUTE(data_to_clean[[#This Row],[growth_%]],".",",")),0)</f>
        <v>121</v>
      </c>
      <c r="K3069" t="s">
        <v>40</v>
      </c>
      <c r="L3069">
        <v>150</v>
      </c>
      <c r="M3069">
        <v>36</v>
      </c>
      <c r="N3069">
        <v>2012</v>
      </c>
      <c r="O3069">
        <v>2</v>
      </c>
      <c r="P3069" t="s">
        <v>632</v>
      </c>
      <c r="Q3069" t="b">
        <f>AND(ISNUMBER(data_to_clean[[#This Row],[revenue_formatted]]),ISNUMBER(data_to_clean[[#This Row],[growth_formatted_%]]),ISNUMBER(data_to_clean[[#This Row],[workers]]),ISNUMBER(data_to_clean[[#This Row],[previous_workers]]),ISNUMBER(data_to_clean[[#This Row],[founded]]),ISNUMBER(data_to_clean[[#This Row],[yrs_on_list]]))</f>
        <v>1</v>
      </c>
    </row>
    <row r="3070" spans="1:17" x14ac:dyDescent="0.25">
      <c r="A3070">
        <v>3060</v>
      </c>
      <c r="B3070" t="s">
        <v>11190</v>
      </c>
      <c r="C3070" t="s">
        <v>166</v>
      </c>
      <c r="D3070" t="str">
        <f>VLOOKUP(data_to_clean[[#This Row],[state]],abbreviation_table[],2,FALSE)</f>
        <v>Utah</v>
      </c>
      <c r="E3070" t="s">
        <v>11192</v>
      </c>
      <c r="F3070" t="str">
        <f>TRIM(LEFT(data_to_clean[[#This Row],[revenue]],FIND(" ",data_to_clean[[#This Row],[revenue]])))</f>
        <v>185.4</v>
      </c>
      <c r="G3070" t="str">
        <f>RIGHT(data_to_clean[[#This Row],[revenue]],LEN(data_to_clean[[#This Row],[revenue]])-FIND(" ",data_to_clean[[#This Row],[revenue]]))</f>
        <v>Million</v>
      </c>
      <c r="H3070" s="7">
        <f>VALUE(IF(data_to_clean[[#This Row],[multiplicity]]="Million",_xlfn.CONCAT(SUBSTITUTE(data_to_clean[[#This Row],[number]],".",""),"00000"),_xlfn.CONCAT(SUBSTITUTE(data_to_clean[[#This Row],[number]],".",""),"00000000")))</f>
        <v>185400000</v>
      </c>
      <c r="I3070" t="s">
        <v>11193</v>
      </c>
      <c r="J3070">
        <f>ROUND(VALUE(SUBSTITUTE(data_to_clean[[#This Row],[growth_%]],".",",")),0)</f>
        <v>121</v>
      </c>
      <c r="K3070" t="s">
        <v>40</v>
      </c>
      <c r="L3070">
        <v>175</v>
      </c>
      <c r="M3070">
        <v>60</v>
      </c>
      <c r="N3070">
        <v>2011</v>
      </c>
      <c r="O3070">
        <v>5</v>
      </c>
      <c r="P3070" t="s">
        <v>319</v>
      </c>
      <c r="Q3070" t="b">
        <f>AND(ISNUMBER(data_to_clean[[#This Row],[revenue_formatted]]),ISNUMBER(data_to_clean[[#This Row],[growth_formatted_%]]),ISNUMBER(data_to_clean[[#This Row],[workers]]),ISNUMBER(data_to_clean[[#This Row],[previous_workers]]),ISNUMBER(data_to_clean[[#This Row],[founded]]),ISNUMBER(data_to_clean[[#This Row],[yrs_on_list]]))</f>
        <v>1</v>
      </c>
    </row>
    <row r="3071" spans="1:17" x14ac:dyDescent="0.25">
      <c r="A3071">
        <v>3061</v>
      </c>
      <c r="B3071" t="s">
        <v>11194</v>
      </c>
      <c r="C3071" t="s">
        <v>503</v>
      </c>
      <c r="D3071" t="str">
        <f>VLOOKUP(data_to_clean[[#This Row],[state]],abbreviation_table[],2,FALSE)</f>
        <v>Illinois</v>
      </c>
      <c r="E3071" t="s">
        <v>1106</v>
      </c>
      <c r="F3071" t="str">
        <f>TRIM(LEFT(data_to_clean[[#This Row],[revenue]],FIND(" ",data_to_clean[[#This Row],[revenue]])))</f>
        <v>2.9</v>
      </c>
      <c r="G3071" t="str">
        <f>RIGHT(data_to_clean[[#This Row],[revenue]],LEN(data_to_clean[[#This Row],[revenue]])-FIND(" ",data_to_clean[[#This Row],[revenue]]))</f>
        <v>Million</v>
      </c>
      <c r="H3071" s="7">
        <f>VALUE(IF(data_to_clean[[#This Row],[multiplicity]]="Million",_xlfn.CONCAT(SUBSTITUTE(data_to_clean[[#This Row],[number]],".",""),"00000"),_xlfn.CONCAT(SUBSTITUTE(data_to_clean[[#This Row],[number]],".",""),"00000000")))</f>
        <v>2900000</v>
      </c>
      <c r="I3071" t="s">
        <v>11196</v>
      </c>
      <c r="J3071">
        <f>ROUND(VALUE(SUBSTITUTE(data_to_clean[[#This Row],[growth_%]],".",",")),0)</f>
        <v>121</v>
      </c>
      <c r="K3071" t="s">
        <v>55</v>
      </c>
      <c r="L3071">
        <v>45</v>
      </c>
      <c r="M3071">
        <v>20</v>
      </c>
      <c r="N3071">
        <v>2009</v>
      </c>
      <c r="O3071">
        <v>1</v>
      </c>
      <c r="P3071" t="s">
        <v>506</v>
      </c>
      <c r="Q3071" t="b">
        <f>AND(ISNUMBER(data_to_clean[[#This Row],[revenue_formatted]]),ISNUMBER(data_to_clean[[#This Row],[growth_formatted_%]]),ISNUMBER(data_to_clean[[#This Row],[workers]]),ISNUMBER(data_to_clean[[#This Row],[previous_workers]]),ISNUMBER(data_to_clean[[#This Row],[founded]]),ISNUMBER(data_to_clean[[#This Row],[yrs_on_list]]))</f>
        <v>1</v>
      </c>
    </row>
    <row r="3072" spans="1:17" x14ac:dyDescent="0.25">
      <c r="A3072">
        <v>3062</v>
      </c>
      <c r="B3072" t="s">
        <v>11197</v>
      </c>
      <c r="C3072" t="s">
        <v>80</v>
      </c>
      <c r="D3072" t="str">
        <f>VLOOKUP(data_to_clean[[#This Row],[state]],abbreviation_table[],2,FALSE)</f>
        <v>California</v>
      </c>
      <c r="E3072" t="s">
        <v>5361</v>
      </c>
      <c r="F3072" t="str">
        <f>TRIM(LEFT(data_to_clean[[#This Row],[revenue]],FIND(" ",data_to_clean[[#This Row],[revenue]])))</f>
        <v>17</v>
      </c>
      <c r="G3072" t="str">
        <f>RIGHT(data_to_clean[[#This Row],[revenue]],LEN(data_to_clean[[#This Row],[revenue]])-FIND(" ",data_to_clean[[#This Row],[revenue]]))</f>
        <v>Million</v>
      </c>
      <c r="H3072" s="7">
        <f>VALUE(IF(data_to_clean[[#This Row],[multiplicity]]="Million",_xlfn.CONCAT(SUBSTITUTE(data_to_clean[[#This Row],[number]],".",""),"00000"),_xlfn.CONCAT(SUBSTITUTE(data_to_clean[[#This Row],[number]],".",""),"00000000")))</f>
        <v>1700000</v>
      </c>
      <c r="I3072" t="s">
        <v>11199</v>
      </c>
      <c r="J3072">
        <f>ROUND(VALUE(SUBSTITUTE(data_to_clean[[#This Row],[growth_%]],".",",")),0)</f>
        <v>121</v>
      </c>
      <c r="K3072" t="s">
        <v>336</v>
      </c>
      <c r="L3072">
        <v>256</v>
      </c>
      <c r="M3072">
        <v>135</v>
      </c>
      <c r="N3072">
        <v>1965</v>
      </c>
      <c r="O3072">
        <v>3</v>
      </c>
      <c r="P3072" t="s">
        <v>6185</v>
      </c>
      <c r="Q3072" t="b">
        <f>AND(ISNUMBER(data_to_clean[[#This Row],[revenue_formatted]]),ISNUMBER(data_to_clean[[#This Row],[growth_formatted_%]]),ISNUMBER(data_to_clean[[#This Row],[workers]]),ISNUMBER(data_to_clean[[#This Row],[previous_workers]]),ISNUMBER(data_to_clean[[#This Row],[founded]]),ISNUMBER(data_to_clean[[#This Row],[yrs_on_list]]))</f>
        <v>1</v>
      </c>
    </row>
    <row r="3073" spans="1:17" x14ac:dyDescent="0.25">
      <c r="A3073">
        <v>3063</v>
      </c>
      <c r="B3073" t="s">
        <v>11200</v>
      </c>
      <c r="C3073" t="s">
        <v>341</v>
      </c>
      <c r="D3073" t="str">
        <f>VLOOKUP(data_to_clean[[#This Row],[state]],abbreviation_table[],2,FALSE)</f>
        <v>Massachusetts</v>
      </c>
      <c r="E3073" t="s">
        <v>824</v>
      </c>
      <c r="F3073" t="str">
        <f>TRIM(LEFT(data_to_clean[[#This Row],[revenue]],FIND(" ",data_to_clean[[#This Row],[revenue]])))</f>
        <v>2.5</v>
      </c>
      <c r="G3073" t="str">
        <f>RIGHT(data_to_clean[[#This Row],[revenue]],LEN(data_to_clean[[#This Row],[revenue]])-FIND(" ",data_to_clean[[#This Row],[revenue]]))</f>
        <v>Million</v>
      </c>
      <c r="H3073" s="7">
        <f>VALUE(IF(data_to_clean[[#This Row],[multiplicity]]="Million",_xlfn.CONCAT(SUBSTITUTE(data_to_clean[[#This Row],[number]],".",""),"00000"),_xlfn.CONCAT(SUBSTITUTE(data_to_clean[[#This Row],[number]],".",""),"00000000")))</f>
        <v>2500000</v>
      </c>
      <c r="I3073" t="s">
        <v>11202</v>
      </c>
      <c r="J3073">
        <f>ROUND(VALUE(SUBSTITUTE(data_to_clean[[#This Row],[growth_%]],".",",")),0)</f>
        <v>121</v>
      </c>
      <c r="K3073" t="s">
        <v>271</v>
      </c>
      <c r="L3073">
        <v>42</v>
      </c>
      <c r="M3073">
        <v>13</v>
      </c>
      <c r="N3073">
        <v>2008</v>
      </c>
      <c r="O3073">
        <v>2</v>
      </c>
      <c r="P3073" t="s">
        <v>11203</v>
      </c>
      <c r="Q3073" t="b">
        <f>AND(ISNUMBER(data_to_clean[[#This Row],[revenue_formatted]]),ISNUMBER(data_to_clean[[#This Row],[growth_formatted_%]]),ISNUMBER(data_to_clean[[#This Row],[workers]]),ISNUMBER(data_to_clean[[#This Row],[previous_workers]]),ISNUMBER(data_to_clean[[#This Row],[founded]]),ISNUMBER(data_to_clean[[#This Row],[yrs_on_list]]))</f>
        <v>1</v>
      </c>
    </row>
    <row r="3074" spans="1:17" x14ac:dyDescent="0.25">
      <c r="A3074">
        <v>3064</v>
      </c>
      <c r="B3074" t="s">
        <v>11204</v>
      </c>
      <c r="C3074" t="s">
        <v>215</v>
      </c>
      <c r="D3074" t="str">
        <f>VLOOKUP(data_to_clean[[#This Row],[state]],abbreviation_table[],2,FALSE)</f>
        <v>North Carolina</v>
      </c>
      <c r="E3074" t="s">
        <v>445</v>
      </c>
      <c r="F3074" t="str">
        <f>TRIM(LEFT(data_to_clean[[#This Row],[revenue]],FIND(" ",data_to_clean[[#This Row],[revenue]])))</f>
        <v>4.3</v>
      </c>
      <c r="G3074" t="str">
        <f>RIGHT(data_to_clean[[#This Row],[revenue]],LEN(data_to_clean[[#This Row],[revenue]])-FIND(" ",data_to_clean[[#This Row],[revenue]]))</f>
        <v>Million</v>
      </c>
      <c r="H3074" s="7">
        <f>VALUE(IF(data_to_clean[[#This Row],[multiplicity]]="Million",_xlfn.CONCAT(SUBSTITUTE(data_to_clean[[#This Row],[number]],".",""),"00000"),_xlfn.CONCAT(SUBSTITUTE(data_to_clean[[#This Row],[number]],".",""),"00000000")))</f>
        <v>4300000</v>
      </c>
      <c r="I3074" t="s">
        <v>11206</v>
      </c>
      <c r="J3074">
        <f>ROUND(VALUE(SUBSTITUTE(data_to_clean[[#This Row],[growth_%]],".",",")),0)</f>
        <v>121</v>
      </c>
      <c r="K3074" t="s">
        <v>40</v>
      </c>
      <c r="L3074">
        <v>37</v>
      </c>
      <c r="M3074">
        <v>24</v>
      </c>
      <c r="N3074">
        <v>1996</v>
      </c>
      <c r="O3074">
        <v>3</v>
      </c>
      <c r="P3074" t="s">
        <v>7275</v>
      </c>
      <c r="Q3074" t="b">
        <f>AND(ISNUMBER(data_to_clean[[#This Row],[revenue_formatted]]),ISNUMBER(data_to_clean[[#This Row],[growth_formatted_%]]),ISNUMBER(data_to_clean[[#This Row],[workers]]),ISNUMBER(data_to_clean[[#This Row],[previous_workers]]),ISNUMBER(data_to_clean[[#This Row],[founded]]),ISNUMBER(data_to_clean[[#This Row],[yrs_on_list]]))</f>
        <v>1</v>
      </c>
    </row>
    <row r="3075" spans="1:17" x14ac:dyDescent="0.25">
      <c r="A3075">
        <v>3065</v>
      </c>
      <c r="B3075" t="s">
        <v>11207</v>
      </c>
      <c r="C3075" t="s">
        <v>503</v>
      </c>
      <c r="D3075" t="str">
        <f>VLOOKUP(data_to_clean[[#This Row],[state]],abbreviation_table[],2,FALSE)</f>
        <v>Illinois</v>
      </c>
      <c r="E3075" t="s">
        <v>11209</v>
      </c>
      <c r="F3075" t="str">
        <f>TRIM(LEFT(data_to_clean[[#This Row],[revenue]],FIND(" ",data_to_clean[[#This Row],[revenue]])))</f>
        <v>128.9</v>
      </c>
      <c r="G3075" t="str">
        <f>RIGHT(data_to_clean[[#This Row],[revenue]],LEN(data_to_clean[[#This Row],[revenue]])-FIND(" ",data_to_clean[[#This Row],[revenue]]))</f>
        <v>Million</v>
      </c>
      <c r="H3075" s="7">
        <f>VALUE(IF(data_to_clean[[#This Row],[multiplicity]]="Million",_xlfn.CONCAT(SUBSTITUTE(data_to_clean[[#This Row],[number]],".",""),"00000"),_xlfn.CONCAT(SUBSTITUTE(data_to_clean[[#This Row],[number]],".",""),"00000000")))</f>
        <v>128900000</v>
      </c>
      <c r="I3075" t="s">
        <v>11210</v>
      </c>
      <c r="J3075">
        <f>ROUND(VALUE(SUBSTITUTE(data_to_clean[[#This Row],[growth_%]],".",",")),0)</f>
        <v>121</v>
      </c>
      <c r="K3075" t="s">
        <v>149</v>
      </c>
      <c r="L3075">
        <v>50</v>
      </c>
      <c r="M3075">
        <v>38</v>
      </c>
      <c r="N3075">
        <v>2008</v>
      </c>
      <c r="O3075">
        <v>3</v>
      </c>
      <c r="P3075" t="s">
        <v>11211</v>
      </c>
      <c r="Q3075" t="b">
        <f>AND(ISNUMBER(data_to_clean[[#This Row],[revenue_formatted]]),ISNUMBER(data_to_clean[[#This Row],[growth_formatted_%]]),ISNUMBER(data_to_clean[[#This Row],[workers]]),ISNUMBER(data_to_clean[[#This Row],[previous_workers]]),ISNUMBER(data_to_clean[[#This Row],[founded]]),ISNUMBER(data_to_clean[[#This Row],[yrs_on_list]]))</f>
        <v>1</v>
      </c>
    </row>
    <row r="3076" spans="1:17" x14ac:dyDescent="0.25">
      <c r="A3076">
        <v>3066</v>
      </c>
      <c r="B3076" t="s">
        <v>11212</v>
      </c>
      <c r="C3076" t="s">
        <v>45</v>
      </c>
      <c r="D3076" t="str">
        <f>VLOOKUP(data_to_clean[[#This Row],[state]],abbreviation_table[],2,FALSE)</f>
        <v>Pennsylvania</v>
      </c>
      <c r="E3076" t="s">
        <v>2538</v>
      </c>
      <c r="F3076" t="str">
        <f>TRIM(LEFT(data_to_clean[[#This Row],[revenue]],FIND(" ",data_to_clean[[#This Row],[revenue]])))</f>
        <v>10.9</v>
      </c>
      <c r="G3076" t="str">
        <f>RIGHT(data_to_clean[[#This Row],[revenue]],LEN(data_to_clean[[#This Row],[revenue]])-FIND(" ",data_to_clean[[#This Row],[revenue]]))</f>
        <v>Million</v>
      </c>
      <c r="H3076" s="7">
        <f>VALUE(IF(data_to_clean[[#This Row],[multiplicity]]="Million",_xlfn.CONCAT(SUBSTITUTE(data_to_clean[[#This Row],[number]],".",""),"00000"),_xlfn.CONCAT(SUBSTITUTE(data_to_clean[[#This Row],[number]],".",""),"00000000")))</f>
        <v>10900000</v>
      </c>
      <c r="I3076" t="s">
        <v>11214</v>
      </c>
      <c r="J3076">
        <f>ROUND(VALUE(SUBSTITUTE(data_to_clean[[#This Row],[growth_%]],".",",")),0)</f>
        <v>121</v>
      </c>
      <c r="K3076" t="s">
        <v>211</v>
      </c>
      <c r="L3076">
        <v>76</v>
      </c>
      <c r="M3076">
        <v>24</v>
      </c>
      <c r="N3076">
        <v>2000</v>
      </c>
      <c r="O3076">
        <v>4</v>
      </c>
      <c r="P3076" t="s">
        <v>10283</v>
      </c>
      <c r="Q3076" t="b">
        <f>AND(ISNUMBER(data_to_clean[[#This Row],[revenue_formatted]]),ISNUMBER(data_to_clean[[#This Row],[growth_formatted_%]]),ISNUMBER(data_to_clean[[#This Row],[workers]]),ISNUMBER(data_to_clean[[#This Row],[previous_workers]]),ISNUMBER(data_to_clean[[#This Row],[founded]]),ISNUMBER(data_to_clean[[#This Row],[yrs_on_list]]))</f>
        <v>1</v>
      </c>
    </row>
    <row r="3077" spans="1:17" x14ac:dyDescent="0.25">
      <c r="A3077">
        <v>3067</v>
      </c>
      <c r="B3077" t="s">
        <v>11215</v>
      </c>
      <c r="C3077" t="s">
        <v>215</v>
      </c>
      <c r="D3077" t="str">
        <f>VLOOKUP(data_to_clean[[#This Row],[state]],abbreviation_table[],2,FALSE)</f>
        <v>North Carolina</v>
      </c>
      <c r="E3077" t="s">
        <v>493</v>
      </c>
      <c r="F3077" t="str">
        <f>TRIM(LEFT(data_to_clean[[#This Row],[revenue]],FIND(" ",data_to_clean[[#This Row],[revenue]])))</f>
        <v>3.9</v>
      </c>
      <c r="G3077" t="str">
        <f>RIGHT(data_to_clean[[#This Row],[revenue]],LEN(data_to_clean[[#This Row],[revenue]])-FIND(" ",data_to_clean[[#This Row],[revenue]]))</f>
        <v>Million</v>
      </c>
      <c r="H3077" s="7">
        <f>VALUE(IF(data_to_clean[[#This Row],[multiplicity]]="Million",_xlfn.CONCAT(SUBSTITUTE(data_to_clean[[#This Row],[number]],".",""),"00000"),_xlfn.CONCAT(SUBSTITUTE(data_to_clean[[#This Row],[number]],".",""),"00000000")))</f>
        <v>3900000</v>
      </c>
      <c r="I3077" t="s">
        <v>11217</v>
      </c>
      <c r="J3077">
        <f>ROUND(VALUE(SUBSTITUTE(data_to_clean[[#This Row],[growth_%]],".",",")),0)</f>
        <v>121</v>
      </c>
      <c r="K3077" t="s">
        <v>233</v>
      </c>
      <c r="L3077">
        <v>50</v>
      </c>
      <c r="M3077">
        <v>22</v>
      </c>
      <c r="N3077">
        <v>1997</v>
      </c>
      <c r="O3077">
        <v>2</v>
      </c>
      <c r="P3077" t="s">
        <v>258</v>
      </c>
      <c r="Q3077" t="b">
        <f>AND(ISNUMBER(data_to_clean[[#This Row],[revenue_formatted]]),ISNUMBER(data_to_clean[[#This Row],[growth_formatted_%]]),ISNUMBER(data_to_clean[[#This Row],[workers]]),ISNUMBER(data_to_clean[[#This Row],[previous_workers]]),ISNUMBER(data_to_clean[[#This Row],[founded]]),ISNUMBER(data_to_clean[[#This Row],[yrs_on_list]]))</f>
        <v>1</v>
      </c>
    </row>
    <row r="3078" spans="1:17" x14ac:dyDescent="0.25">
      <c r="A3078">
        <v>3068</v>
      </c>
      <c r="B3078" t="s">
        <v>11218</v>
      </c>
      <c r="C3078" t="s">
        <v>30</v>
      </c>
      <c r="D3078" t="str">
        <f>VLOOKUP(data_to_clean[[#This Row],[state]],abbreviation_table[],2,FALSE)</f>
        <v>Texas</v>
      </c>
      <c r="E3078" t="s">
        <v>11220</v>
      </c>
      <c r="F3078" t="str">
        <f>TRIM(LEFT(data_to_clean[[#This Row],[revenue]],FIND(" ",data_to_clean[[#This Row],[revenue]])))</f>
        <v>66.9</v>
      </c>
      <c r="G3078" t="str">
        <f>RIGHT(data_to_clean[[#This Row],[revenue]],LEN(data_to_clean[[#This Row],[revenue]])-FIND(" ",data_to_clean[[#This Row],[revenue]]))</f>
        <v>Million</v>
      </c>
      <c r="H3078" s="7">
        <f>VALUE(IF(data_to_clean[[#This Row],[multiplicity]]="Million",_xlfn.CONCAT(SUBSTITUTE(data_to_clean[[#This Row],[number]],".",""),"00000"),_xlfn.CONCAT(SUBSTITUTE(data_to_clean[[#This Row],[number]],".",""),"00000000")))</f>
        <v>66900000</v>
      </c>
      <c r="I3078" t="s">
        <v>11221</v>
      </c>
      <c r="J3078">
        <f>ROUND(VALUE(SUBSTITUTE(data_to_clean[[#This Row],[growth_%]],".",",")),0)</f>
        <v>121</v>
      </c>
      <c r="K3078" t="s">
        <v>187</v>
      </c>
      <c r="L3078">
        <v>175</v>
      </c>
      <c r="M3078">
        <v>78</v>
      </c>
      <c r="N3078">
        <v>2008</v>
      </c>
      <c r="O3078">
        <v>5</v>
      </c>
      <c r="P3078" t="s">
        <v>258</v>
      </c>
      <c r="Q3078" t="b">
        <f>AND(ISNUMBER(data_to_clean[[#This Row],[revenue_formatted]]),ISNUMBER(data_to_clean[[#This Row],[growth_formatted_%]]),ISNUMBER(data_to_clean[[#This Row],[workers]]),ISNUMBER(data_to_clean[[#This Row],[previous_workers]]),ISNUMBER(data_to_clean[[#This Row],[founded]]),ISNUMBER(data_to_clean[[#This Row],[yrs_on_list]]))</f>
        <v>1</v>
      </c>
    </row>
    <row r="3079" spans="1:17" x14ac:dyDescent="0.25">
      <c r="A3079">
        <v>3069</v>
      </c>
      <c r="B3079" t="s">
        <v>11222</v>
      </c>
      <c r="C3079" t="s">
        <v>462</v>
      </c>
      <c r="D3079" t="str">
        <f>VLOOKUP(data_to_clean[[#This Row],[state]],abbreviation_table[],2,FALSE)</f>
        <v>Kansas</v>
      </c>
      <c r="E3079" t="s">
        <v>485</v>
      </c>
      <c r="F3079" t="str">
        <f>TRIM(LEFT(data_to_clean[[#This Row],[revenue]],FIND(" ",data_to_clean[[#This Row],[revenue]])))</f>
        <v>4.5</v>
      </c>
      <c r="G3079" t="str">
        <f>RIGHT(data_to_clean[[#This Row],[revenue]],LEN(data_to_clean[[#This Row],[revenue]])-FIND(" ",data_to_clean[[#This Row],[revenue]]))</f>
        <v>Million</v>
      </c>
      <c r="H3079" s="7">
        <f>VALUE(IF(data_to_clean[[#This Row],[multiplicity]]="Million",_xlfn.CONCAT(SUBSTITUTE(data_to_clean[[#This Row],[number]],".",""),"00000"),_xlfn.CONCAT(SUBSTITUTE(data_to_clean[[#This Row],[number]],".",""),"00000000")))</f>
        <v>4500000</v>
      </c>
      <c r="I3079" t="s">
        <v>11224</v>
      </c>
      <c r="J3079">
        <f>ROUND(VALUE(SUBSTITUTE(data_to_clean[[#This Row],[growth_%]],".",",")),0)</f>
        <v>121</v>
      </c>
      <c r="K3079" t="s">
        <v>233</v>
      </c>
      <c r="L3079">
        <v>10</v>
      </c>
      <c r="M3079">
        <v>7</v>
      </c>
      <c r="N3079">
        <v>1985</v>
      </c>
      <c r="O3079">
        <v>1</v>
      </c>
      <c r="P3079" t="s">
        <v>11225</v>
      </c>
      <c r="Q3079" t="b">
        <f>AND(ISNUMBER(data_to_clean[[#This Row],[revenue_formatted]]),ISNUMBER(data_to_clean[[#This Row],[growth_formatted_%]]),ISNUMBER(data_to_clean[[#This Row],[workers]]),ISNUMBER(data_to_clean[[#This Row],[previous_workers]]),ISNUMBER(data_to_clean[[#This Row],[founded]]),ISNUMBER(data_to_clean[[#This Row],[yrs_on_list]]))</f>
        <v>1</v>
      </c>
    </row>
    <row r="3080" spans="1:17" x14ac:dyDescent="0.25">
      <c r="A3080">
        <v>3070</v>
      </c>
      <c r="B3080" t="s">
        <v>11226</v>
      </c>
      <c r="C3080" t="s">
        <v>80</v>
      </c>
      <c r="D3080" t="str">
        <f>VLOOKUP(data_to_clean[[#This Row],[state]],abbreviation_table[],2,FALSE)</f>
        <v>California</v>
      </c>
      <c r="E3080" t="s">
        <v>760</v>
      </c>
      <c r="F3080" t="str">
        <f>TRIM(LEFT(data_to_clean[[#This Row],[revenue]],FIND(" ",data_to_clean[[#This Row],[revenue]])))</f>
        <v>2.8</v>
      </c>
      <c r="G3080" t="str">
        <f>RIGHT(data_to_clean[[#This Row],[revenue]],LEN(data_to_clean[[#This Row],[revenue]])-FIND(" ",data_to_clean[[#This Row],[revenue]]))</f>
        <v>Million</v>
      </c>
      <c r="H3080" s="7">
        <f>VALUE(IF(data_to_clean[[#This Row],[multiplicity]]="Million",_xlfn.CONCAT(SUBSTITUTE(data_to_clean[[#This Row],[number]],".",""),"00000"),_xlfn.CONCAT(SUBSTITUTE(data_to_clean[[#This Row],[number]],".",""),"00000000")))</f>
        <v>2800000</v>
      </c>
      <c r="I3080" t="s">
        <v>11228</v>
      </c>
      <c r="J3080">
        <f>ROUND(VALUE(SUBSTITUTE(data_to_clean[[#This Row],[growth_%]],".",",")),0)</f>
        <v>121</v>
      </c>
      <c r="K3080" t="s">
        <v>336</v>
      </c>
      <c r="L3080">
        <v>18</v>
      </c>
      <c r="M3080">
        <v>9</v>
      </c>
      <c r="N3080">
        <v>1976</v>
      </c>
      <c r="O3080">
        <v>2</v>
      </c>
      <c r="P3080" t="s">
        <v>83</v>
      </c>
      <c r="Q3080" t="b">
        <f>AND(ISNUMBER(data_to_clean[[#This Row],[revenue_formatted]]),ISNUMBER(data_to_clean[[#This Row],[growth_formatted_%]]),ISNUMBER(data_to_clean[[#This Row],[workers]]),ISNUMBER(data_to_clean[[#This Row],[previous_workers]]),ISNUMBER(data_to_clean[[#This Row],[founded]]),ISNUMBER(data_to_clean[[#This Row],[yrs_on_list]]))</f>
        <v>1</v>
      </c>
    </row>
    <row r="3081" spans="1:17" x14ac:dyDescent="0.25">
      <c r="A3081">
        <v>3071</v>
      </c>
      <c r="B3081" t="s">
        <v>11229</v>
      </c>
      <c r="C3081" t="s">
        <v>119</v>
      </c>
      <c r="D3081" t="str">
        <f>VLOOKUP(data_to_clean[[#This Row],[state]],abbreviation_table[],2,FALSE)</f>
        <v>Georgia</v>
      </c>
      <c r="E3081" t="s">
        <v>371</v>
      </c>
      <c r="F3081" t="str">
        <f>TRIM(LEFT(data_to_clean[[#This Row],[revenue]],FIND(" ",data_to_clean[[#This Row],[revenue]])))</f>
        <v>21</v>
      </c>
      <c r="G3081" t="str">
        <f>RIGHT(data_to_clean[[#This Row],[revenue]],LEN(data_to_clean[[#This Row],[revenue]])-FIND(" ",data_to_clean[[#This Row],[revenue]]))</f>
        <v>Million</v>
      </c>
      <c r="H3081" s="7">
        <f>VALUE(IF(data_to_clean[[#This Row],[multiplicity]]="Million",_xlfn.CONCAT(SUBSTITUTE(data_to_clean[[#This Row],[number]],".",""),"00000"),_xlfn.CONCAT(SUBSTITUTE(data_to_clean[[#This Row],[number]],".",""),"00000000")))</f>
        <v>2100000</v>
      </c>
      <c r="I3081" t="s">
        <v>11231</v>
      </c>
      <c r="J3081">
        <f>ROUND(VALUE(SUBSTITUTE(data_to_clean[[#This Row],[growth_%]],".",",")),0)</f>
        <v>121</v>
      </c>
      <c r="K3081" t="s">
        <v>18</v>
      </c>
      <c r="L3081">
        <v>105</v>
      </c>
      <c r="M3081">
        <v>44</v>
      </c>
      <c r="N3081">
        <v>2004</v>
      </c>
      <c r="O3081">
        <v>3</v>
      </c>
      <c r="P3081" t="s">
        <v>122</v>
      </c>
      <c r="Q3081" t="b">
        <f>AND(ISNUMBER(data_to_clean[[#This Row],[revenue_formatted]]),ISNUMBER(data_to_clean[[#This Row],[growth_formatted_%]]),ISNUMBER(data_to_clean[[#This Row],[workers]]),ISNUMBER(data_to_clean[[#This Row],[previous_workers]]),ISNUMBER(data_to_clean[[#This Row],[founded]]),ISNUMBER(data_to_clean[[#This Row],[yrs_on_list]]))</f>
        <v>1</v>
      </c>
    </row>
    <row r="3082" spans="1:17" x14ac:dyDescent="0.25">
      <c r="A3082">
        <v>3072</v>
      </c>
      <c r="B3082" t="s">
        <v>11232</v>
      </c>
      <c r="C3082" t="s">
        <v>80</v>
      </c>
      <c r="D3082" t="str">
        <f>VLOOKUP(data_to_clean[[#This Row],[state]],abbreviation_table[],2,FALSE)</f>
        <v>California</v>
      </c>
      <c r="E3082" t="s">
        <v>541</v>
      </c>
      <c r="F3082" t="str">
        <f>TRIM(LEFT(data_to_clean[[#This Row],[revenue]],FIND(" ",data_to_clean[[#This Row],[revenue]])))</f>
        <v>4.8</v>
      </c>
      <c r="G3082" t="str">
        <f>RIGHT(data_to_clean[[#This Row],[revenue]],LEN(data_to_clean[[#This Row],[revenue]])-FIND(" ",data_to_clean[[#This Row],[revenue]]))</f>
        <v>Million</v>
      </c>
      <c r="H3082" s="7">
        <f>VALUE(IF(data_to_clean[[#This Row],[multiplicity]]="Million",_xlfn.CONCAT(SUBSTITUTE(data_to_clean[[#This Row],[number]],".",""),"00000"),_xlfn.CONCAT(SUBSTITUTE(data_to_clean[[#This Row],[number]],".",""),"00000000")))</f>
        <v>4800000</v>
      </c>
      <c r="I3082" t="s">
        <v>11234</v>
      </c>
      <c r="J3082">
        <f>ROUND(VALUE(SUBSTITUTE(data_to_clean[[#This Row],[growth_%]],".",",")),0)</f>
        <v>121</v>
      </c>
      <c r="K3082" t="s">
        <v>55</v>
      </c>
      <c r="L3082">
        <v>5</v>
      </c>
      <c r="M3082">
        <v>3</v>
      </c>
      <c r="N3082">
        <v>1996</v>
      </c>
      <c r="O3082">
        <v>2</v>
      </c>
      <c r="P3082" t="s">
        <v>964</v>
      </c>
      <c r="Q3082" t="b">
        <f>AND(ISNUMBER(data_to_clean[[#This Row],[revenue_formatted]]),ISNUMBER(data_to_clean[[#This Row],[growth_formatted_%]]),ISNUMBER(data_to_clean[[#This Row],[workers]]),ISNUMBER(data_to_clean[[#This Row],[previous_workers]]),ISNUMBER(data_to_clean[[#This Row],[founded]]),ISNUMBER(data_to_clean[[#This Row],[yrs_on_list]]))</f>
        <v>1</v>
      </c>
    </row>
    <row r="3083" spans="1:17" x14ac:dyDescent="0.25">
      <c r="A3083">
        <v>3073</v>
      </c>
      <c r="B3083" t="s">
        <v>11235</v>
      </c>
      <c r="C3083" t="s">
        <v>119</v>
      </c>
      <c r="D3083" t="str">
        <f>VLOOKUP(data_to_clean[[#This Row],[state]],abbreviation_table[],2,FALSE)</f>
        <v>Georgia</v>
      </c>
      <c r="E3083" t="s">
        <v>3470</v>
      </c>
      <c r="F3083" t="str">
        <f>TRIM(LEFT(data_to_clean[[#This Row],[revenue]],FIND(" ",data_to_clean[[#This Row],[revenue]])))</f>
        <v>20</v>
      </c>
      <c r="G3083" t="str">
        <f>RIGHT(data_to_clean[[#This Row],[revenue]],LEN(data_to_clean[[#This Row],[revenue]])-FIND(" ",data_to_clean[[#This Row],[revenue]]))</f>
        <v>Million</v>
      </c>
      <c r="H3083" s="7">
        <f>VALUE(IF(data_to_clean[[#This Row],[multiplicity]]="Million",_xlfn.CONCAT(SUBSTITUTE(data_to_clean[[#This Row],[number]],".",""),"00000"),_xlfn.CONCAT(SUBSTITUTE(data_to_clean[[#This Row],[number]],".",""),"00000000")))</f>
        <v>2000000</v>
      </c>
      <c r="I3083" t="s">
        <v>11237</v>
      </c>
      <c r="J3083">
        <f>ROUND(VALUE(SUBSTITUTE(data_to_clean[[#This Row],[growth_%]],".",",")),0)</f>
        <v>121</v>
      </c>
      <c r="K3083" t="s">
        <v>324</v>
      </c>
      <c r="L3083">
        <v>216</v>
      </c>
      <c r="M3083">
        <v>86</v>
      </c>
      <c r="N3083">
        <v>1998</v>
      </c>
      <c r="O3083">
        <v>4</v>
      </c>
      <c r="P3083" t="s">
        <v>1512</v>
      </c>
      <c r="Q3083" t="b">
        <f>AND(ISNUMBER(data_to_clean[[#This Row],[revenue_formatted]]),ISNUMBER(data_to_clean[[#This Row],[growth_formatted_%]]),ISNUMBER(data_to_clean[[#This Row],[workers]]),ISNUMBER(data_to_clean[[#This Row],[previous_workers]]),ISNUMBER(data_to_clean[[#This Row],[founded]]),ISNUMBER(data_to_clean[[#This Row],[yrs_on_list]]))</f>
        <v>1</v>
      </c>
    </row>
    <row r="3084" spans="1:17" x14ac:dyDescent="0.25">
      <c r="A3084">
        <v>3074</v>
      </c>
      <c r="B3084" t="s">
        <v>11238</v>
      </c>
      <c r="C3084" t="s">
        <v>105</v>
      </c>
      <c r="D3084" t="str">
        <f>VLOOKUP(data_to_clean[[#This Row],[state]],abbreviation_table[],2,FALSE)</f>
        <v>New York</v>
      </c>
      <c r="E3084" t="s">
        <v>710</v>
      </c>
      <c r="F3084" t="str">
        <f>TRIM(LEFT(data_to_clean[[#This Row],[revenue]],FIND(" ",data_to_clean[[#This Row],[revenue]])))</f>
        <v>6.5</v>
      </c>
      <c r="G3084" t="str">
        <f>RIGHT(data_to_clean[[#This Row],[revenue]],LEN(data_to_clean[[#This Row],[revenue]])-FIND(" ",data_to_clean[[#This Row],[revenue]]))</f>
        <v>Million</v>
      </c>
      <c r="H3084" s="7">
        <f>VALUE(IF(data_to_clean[[#This Row],[multiplicity]]="Million",_xlfn.CONCAT(SUBSTITUTE(data_to_clean[[#This Row],[number]],".",""),"00000"),_xlfn.CONCAT(SUBSTITUTE(data_to_clean[[#This Row],[number]],".",""),"00000000")))</f>
        <v>6500000</v>
      </c>
      <c r="I3084" t="s">
        <v>11240</v>
      </c>
      <c r="J3084">
        <f>ROUND(VALUE(SUBSTITUTE(data_to_clean[[#This Row],[growth_%]],".",",")),0)</f>
        <v>121</v>
      </c>
      <c r="K3084" t="s">
        <v>18</v>
      </c>
      <c r="L3084">
        <v>20</v>
      </c>
      <c r="M3084">
        <v>10</v>
      </c>
      <c r="N3084">
        <v>2014</v>
      </c>
      <c r="O3084">
        <v>1</v>
      </c>
      <c r="P3084" t="s">
        <v>108</v>
      </c>
      <c r="Q3084" t="b">
        <f>AND(ISNUMBER(data_to_clean[[#This Row],[revenue_formatted]]),ISNUMBER(data_to_clean[[#This Row],[growth_formatted_%]]),ISNUMBER(data_to_clean[[#This Row],[workers]]),ISNUMBER(data_to_clean[[#This Row],[previous_workers]]),ISNUMBER(data_to_clean[[#This Row],[founded]]),ISNUMBER(data_to_clean[[#This Row],[yrs_on_list]]))</f>
        <v>1</v>
      </c>
    </row>
    <row r="3085" spans="1:17" x14ac:dyDescent="0.25">
      <c r="A3085">
        <v>3075</v>
      </c>
      <c r="B3085" t="s">
        <v>11241</v>
      </c>
      <c r="C3085" t="s">
        <v>119</v>
      </c>
      <c r="D3085" t="str">
        <f>VLOOKUP(data_to_clean[[#This Row],[state]],abbreviation_table[],2,FALSE)</f>
        <v>Georgia</v>
      </c>
      <c r="E3085" t="s">
        <v>871</v>
      </c>
      <c r="F3085" t="str">
        <f>TRIM(LEFT(data_to_clean[[#This Row],[revenue]],FIND(" ",data_to_clean[[#This Row],[revenue]])))</f>
        <v>2.6</v>
      </c>
      <c r="G3085" t="str">
        <f>RIGHT(data_to_clean[[#This Row],[revenue]],LEN(data_to_clean[[#This Row],[revenue]])-FIND(" ",data_to_clean[[#This Row],[revenue]]))</f>
        <v>Million</v>
      </c>
      <c r="H3085" s="7">
        <f>VALUE(IF(data_to_clean[[#This Row],[multiplicity]]="Million",_xlfn.CONCAT(SUBSTITUTE(data_to_clean[[#This Row],[number]],".",""),"00000"),_xlfn.CONCAT(SUBSTITUTE(data_to_clean[[#This Row],[number]],".",""),"00000000")))</f>
        <v>2600000</v>
      </c>
      <c r="I3085" t="s">
        <v>11243</v>
      </c>
      <c r="J3085">
        <f>ROUND(VALUE(SUBSTITUTE(data_to_clean[[#This Row],[growth_%]],".",",")),0)</f>
        <v>120</v>
      </c>
      <c r="K3085" t="s">
        <v>297</v>
      </c>
      <c r="L3085">
        <v>14</v>
      </c>
      <c r="M3085">
        <v>11</v>
      </c>
      <c r="N3085">
        <v>2013</v>
      </c>
      <c r="O3085">
        <v>2</v>
      </c>
      <c r="P3085" t="s">
        <v>11244</v>
      </c>
      <c r="Q3085" t="b">
        <f>AND(ISNUMBER(data_to_clean[[#This Row],[revenue_formatted]]),ISNUMBER(data_to_clean[[#This Row],[growth_formatted_%]]),ISNUMBER(data_to_clean[[#This Row],[workers]]),ISNUMBER(data_to_clean[[#This Row],[previous_workers]]),ISNUMBER(data_to_clean[[#This Row],[founded]]),ISNUMBER(data_to_clean[[#This Row],[yrs_on_list]]))</f>
        <v>1</v>
      </c>
    </row>
    <row r="3086" spans="1:17" x14ac:dyDescent="0.25">
      <c r="A3086">
        <v>3076</v>
      </c>
      <c r="B3086" t="s">
        <v>11245</v>
      </c>
      <c r="C3086" t="s">
        <v>15</v>
      </c>
      <c r="D3086" t="str">
        <f>VLOOKUP(data_to_clean[[#This Row],[state]],abbreviation_table[],2,FALSE)</f>
        <v>Arizona</v>
      </c>
      <c r="E3086" t="s">
        <v>11247</v>
      </c>
      <c r="F3086" t="str">
        <f>TRIM(LEFT(data_to_clean[[#This Row],[revenue]],FIND(" ",data_to_clean[[#This Row],[revenue]])))</f>
        <v>67.1</v>
      </c>
      <c r="G3086" t="str">
        <f>RIGHT(data_to_clean[[#This Row],[revenue]],LEN(data_to_clean[[#This Row],[revenue]])-FIND(" ",data_to_clean[[#This Row],[revenue]]))</f>
        <v>Million</v>
      </c>
      <c r="H3086" s="7">
        <f>VALUE(IF(data_to_clean[[#This Row],[multiplicity]]="Million",_xlfn.CONCAT(SUBSTITUTE(data_to_clean[[#This Row],[number]],".",""),"00000"),_xlfn.CONCAT(SUBSTITUTE(data_to_clean[[#This Row],[number]],".",""),"00000000")))</f>
        <v>67100000</v>
      </c>
      <c r="I3086" t="s">
        <v>11248</v>
      </c>
      <c r="J3086">
        <f>ROUND(VALUE(SUBSTITUTE(data_to_clean[[#This Row],[growth_%]],".",",")),0)</f>
        <v>120</v>
      </c>
      <c r="K3086" t="s">
        <v>25</v>
      </c>
      <c r="L3086">
        <v>80</v>
      </c>
      <c r="M3086">
        <v>57</v>
      </c>
      <c r="N3086">
        <v>2000</v>
      </c>
      <c r="O3086">
        <v>2</v>
      </c>
      <c r="P3086" t="s">
        <v>4263</v>
      </c>
      <c r="Q3086" t="b">
        <f>AND(ISNUMBER(data_to_clean[[#This Row],[revenue_formatted]]),ISNUMBER(data_to_clean[[#This Row],[growth_formatted_%]]),ISNUMBER(data_to_clean[[#This Row],[workers]]),ISNUMBER(data_to_clean[[#This Row],[previous_workers]]),ISNUMBER(data_to_clean[[#This Row],[founded]]),ISNUMBER(data_to_clean[[#This Row],[yrs_on_list]]))</f>
        <v>1</v>
      </c>
    </row>
    <row r="3087" spans="1:17" x14ac:dyDescent="0.25">
      <c r="A3087">
        <v>3077</v>
      </c>
      <c r="B3087" t="s">
        <v>11249</v>
      </c>
      <c r="C3087" t="s">
        <v>166</v>
      </c>
      <c r="D3087" t="str">
        <f>VLOOKUP(data_to_clean[[#This Row],[state]],abbreviation_table[],2,FALSE)</f>
        <v>Utah</v>
      </c>
      <c r="E3087" t="s">
        <v>871</v>
      </c>
      <c r="F3087" t="str">
        <f>TRIM(LEFT(data_to_clean[[#This Row],[revenue]],FIND(" ",data_to_clean[[#This Row],[revenue]])))</f>
        <v>2.6</v>
      </c>
      <c r="G3087" t="str">
        <f>RIGHT(data_to_clean[[#This Row],[revenue]],LEN(data_to_clean[[#This Row],[revenue]])-FIND(" ",data_to_clean[[#This Row],[revenue]]))</f>
        <v>Million</v>
      </c>
      <c r="H3087" s="7">
        <f>VALUE(IF(data_to_clean[[#This Row],[multiplicity]]="Million",_xlfn.CONCAT(SUBSTITUTE(data_to_clean[[#This Row],[number]],".",""),"00000"),_xlfn.CONCAT(SUBSTITUTE(data_to_clean[[#This Row],[number]],".",""),"00000000")))</f>
        <v>2600000</v>
      </c>
      <c r="I3087" t="s">
        <v>11251</v>
      </c>
      <c r="J3087">
        <f>ROUND(VALUE(SUBSTITUTE(data_to_clean[[#This Row],[growth_%]],".",",")),0)</f>
        <v>120</v>
      </c>
      <c r="K3087" t="s">
        <v>336</v>
      </c>
      <c r="L3087">
        <v>27</v>
      </c>
      <c r="M3087">
        <v>9</v>
      </c>
      <c r="N3087">
        <v>2014</v>
      </c>
      <c r="O3087">
        <v>1</v>
      </c>
      <c r="P3087" t="s">
        <v>2619</v>
      </c>
      <c r="Q3087" t="b">
        <f>AND(ISNUMBER(data_to_clean[[#This Row],[revenue_formatted]]),ISNUMBER(data_to_clean[[#This Row],[growth_formatted_%]]),ISNUMBER(data_to_clean[[#This Row],[workers]]),ISNUMBER(data_to_clean[[#This Row],[previous_workers]]),ISNUMBER(data_to_clean[[#This Row],[founded]]),ISNUMBER(data_to_clean[[#This Row],[yrs_on_list]]))</f>
        <v>1</v>
      </c>
    </row>
    <row r="3088" spans="1:17" x14ac:dyDescent="0.25">
      <c r="A3088">
        <v>3078</v>
      </c>
      <c r="B3088" t="s">
        <v>11252</v>
      </c>
      <c r="C3088" t="s">
        <v>1960</v>
      </c>
      <c r="D3088" t="str">
        <f>VLOOKUP(data_to_clean[[#This Row],[state]],abbreviation_table[],2,FALSE)</f>
        <v>Iowa</v>
      </c>
      <c r="E3088" t="s">
        <v>943</v>
      </c>
      <c r="F3088" t="str">
        <f>TRIM(LEFT(data_to_clean[[#This Row],[revenue]],FIND(" ",data_to_clean[[#This Row],[revenue]])))</f>
        <v>24.7</v>
      </c>
      <c r="G3088" t="str">
        <f>RIGHT(data_to_clean[[#This Row],[revenue]],LEN(data_to_clean[[#This Row],[revenue]])-FIND(" ",data_to_clean[[#This Row],[revenue]]))</f>
        <v>Million</v>
      </c>
      <c r="H3088" s="7">
        <f>VALUE(IF(data_to_clean[[#This Row],[multiplicity]]="Million",_xlfn.CONCAT(SUBSTITUTE(data_to_clean[[#This Row],[number]],".",""),"00000"),_xlfn.CONCAT(SUBSTITUTE(data_to_clean[[#This Row],[number]],".",""),"00000000")))</f>
        <v>24700000</v>
      </c>
      <c r="I3088" t="s">
        <v>11254</v>
      </c>
      <c r="J3088">
        <f>ROUND(VALUE(SUBSTITUTE(data_to_clean[[#This Row],[growth_%]],".",",")),0)</f>
        <v>120</v>
      </c>
      <c r="K3088" t="s">
        <v>297</v>
      </c>
      <c r="L3088">
        <v>108</v>
      </c>
      <c r="M3088">
        <v>73</v>
      </c>
      <c r="N3088">
        <v>1986</v>
      </c>
      <c r="O3088">
        <v>10</v>
      </c>
      <c r="P3088" t="s">
        <v>8853</v>
      </c>
      <c r="Q3088" t="b">
        <f>AND(ISNUMBER(data_to_clean[[#This Row],[revenue_formatted]]),ISNUMBER(data_to_clean[[#This Row],[growth_formatted_%]]),ISNUMBER(data_to_clean[[#This Row],[workers]]),ISNUMBER(data_to_clean[[#This Row],[previous_workers]]),ISNUMBER(data_to_clean[[#This Row],[founded]]),ISNUMBER(data_to_clean[[#This Row],[yrs_on_list]]))</f>
        <v>1</v>
      </c>
    </row>
    <row r="3089" spans="1:17" x14ac:dyDescent="0.25">
      <c r="A3089">
        <v>3079</v>
      </c>
      <c r="B3089" t="s">
        <v>11255</v>
      </c>
      <c r="C3089" t="s">
        <v>30</v>
      </c>
      <c r="D3089" t="str">
        <f>VLOOKUP(data_to_clean[[#This Row],[state]],abbreviation_table[],2,FALSE)</f>
        <v>Texas</v>
      </c>
      <c r="E3089" t="s">
        <v>1773</v>
      </c>
      <c r="F3089" t="str">
        <f>TRIM(LEFT(data_to_clean[[#This Row],[revenue]],FIND(" ",data_to_clean[[#This Row],[revenue]])))</f>
        <v>9.5</v>
      </c>
      <c r="G3089" t="str">
        <f>RIGHT(data_to_clean[[#This Row],[revenue]],LEN(data_to_clean[[#This Row],[revenue]])-FIND(" ",data_to_clean[[#This Row],[revenue]]))</f>
        <v>Million</v>
      </c>
      <c r="H3089" s="7">
        <f>VALUE(IF(data_to_clean[[#This Row],[multiplicity]]="Million",_xlfn.CONCAT(SUBSTITUTE(data_to_clean[[#This Row],[number]],".",""),"00000"),_xlfn.CONCAT(SUBSTITUTE(data_to_clean[[#This Row],[number]],".",""),"00000000")))</f>
        <v>9500000</v>
      </c>
      <c r="I3089" t="s">
        <v>11257</v>
      </c>
      <c r="J3089">
        <f>ROUND(VALUE(SUBSTITUTE(data_to_clean[[#This Row],[growth_%]],".",",")),0)</f>
        <v>120</v>
      </c>
      <c r="K3089" t="s">
        <v>623</v>
      </c>
      <c r="L3089">
        <v>333</v>
      </c>
      <c r="M3089">
        <v>182</v>
      </c>
      <c r="N3089">
        <v>2010</v>
      </c>
      <c r="O3089">
        <v>1</v>
      </c>
      <c r="P3089" t="s">
        <v>11258</v>
      </c>
      <c r="Q3089" t="b">
        <f>AND(ISNUMBER(data_to_clean[[#This Row],[revenue_formatted]]),ISNUMBER(data_to_clean[[#This Row],[growth_formatted_%]]),ISNUMBER(data_to_clean[[#This Row],[workers]]),ISNUMBER(data_to_clean[[#This Row],[previous_workers]]),ISNUMBER(data_to_clean[[#This Row],[founded]]),ISNUMBER(data_to_clean[[#This Row],[yrs_on_list]]))</f>
        <v>1</v>
      </c>
    </row>
    <row r="3090" spans="1:17" x14ac:dyDescent="0.25">
      <c r="A3090">
        <v>3080</v>
      </c>
      <c r="B3090" t="s">
        <v>11259</v>
      </c>
      <c r="C3090" t="s">
        <v>15</v>
      </c>
      <c r="D3090" t="str">
        <f>VLOOKUP(data_to_clean[[#This Row],[state]],abbreviation_table[],2,FALSE)</f>
        <v>Arizona</v>
      </c>
      <c r="E3090" t="s">
        <v>798</v>
      </c>
      <c r="F3090" t="str">
        <f>TRIM(LEFT(data_to_clean[[#This Row],[revenue]],FIND(" ",data_to_clean[[#This Row],[revenue]])))</f>
        <v>3</v>
      </c>
      <c r="G3090" t="str">
        <f>RIGHT(data_to_clean[[#This Row],[revenue]],LEN(data_to_clean[[#This Row],[revenue]])-FIND(" ",data_to_clean[[#This Row],[revenue]]))</f>
        <v>Million</v>
      </c>
      <c r="H3090" s="7">
        <f>VALUE(IF(data_to_clean[[#This Row],[multiplicity]]="Million",_xlfn.CONCAT(SUBSTITUTE(data_to_clean[[#This Row],[number]],".",""),"00000"),_xlfn.CONCAT(SUBSTITUTE(data_to_clean[[#This Row],[number]],".",""),"00000000")))</f>
        <v>300000</v>
      </c>
      <c r="I3090" t="s">
        <v>11261</v>
      </c>
      <c r="J3090">
        <f>ROUND(VALUE(SUBSTITUTE(data_to_clean[[#This Row],[growth_%]],".",",")),0)</f>
        <v>120</v>
      </c>
      <c r="K3090" t="s">
        <v>257</v>
      </c>
      <c r="L3090">
        <v>21</v>
      </c>
      <c r="M3090">
        <v>9</v>
      </c>
      <c r="N3090">
        <v>2010</v>
      </c>
      <c r="O3090">
        <v>1</v>
      </c>
      <c r="P3090" t="s">
        <v>4980</v>
      </c>
      <c r="Q3090" t="b">
        <f>AND(ISNUMBER(data_to_clean[[#This Row],[revenue_formatted]]),ISNUMBER(data_to_clean[[#This Row],[growth_formatted_%]]),ISNUMBER(data_to_clean[[#This Row],[workers]]),ISNUMBER(data_to_clean[[#This Row],[previous_workers]]),ISNUMBER(data_to_clean[[#This Row],[founded]]),ISNUMBER(data_to_clean[[#This Row],[yrs_on_list]]))</f>
        <v>1</v>
      </c>
    </row>
    <row r="3091" spans="1:17" x14ac:dyDescent="0.25">
      <c r="A3091">
        <v>3081</v>
      </c>
      <c r="B3091" t="s">
        <v>11262</v>
      </c>
      <c r="C3091" t="s">
        <v>166</v>
      </c>
      <c r="D3091" t="str">
        <f>VLOOKUP(data_to_clean[[#This Row],[state]],abbreviation_table[],2,FALSE)</f>
        <v>Utah</v>
      </c>
      <c r="E3091" t="s">
        <v>11264</v>
      </c>
      <c r="F3091" t="str">
        <f>TRIM(LEFT(data_to_clean[[#This Row],[revenue]],FIND(" ",data_to_clean[[#This Row],[revenue]])))</f>
        <v>21.1</v>
      </c>
      <c r="G3091" t="str">
        <f>RIGHT(data_to_clean[[#This Row],[revenue]],LEN(data_to_clean[[#This Row],[revenue]])-FIND(" ",data_to_clean[[#This Row],[revenue]]))</f>
        <v>Million</v>
      </c>
      <c r="H3091" s="7">
        <f>VALUE(IF(data_to_clean[[#This Row],[multiplicity]]="Million",_xlfn.CONCAT(SUBSTITUTE(data_to_clean[[#This Row],[number]],".",""),"00000"),_xlfn.CONCAT(SUBSTITUTE(data_to_clean[[#This Row],[number]],".",""),"00000000")))</f>
        <v>21100000</v>
      </c>
      <c r="I3091" t="s">
        <v>11265</v>
      </c>
      <c r="J3091">
        <f>ROUND(VALUE(SUBSTITUTE(data_to_clean[[#This Row],[growth_%]],".",",")),0)</f>
        <v>120</v>
      </c>
      <c r="K3091" t="s">
        <v>107</v>
      </c>
      <c r="L3091">
        <v>26</v>
      </c>
      <c r="M3091">
        <v>12</v>
      </c>
      <c r="N3091">
        <v>2008</v>
      </c>
      <c r="O3091">
        <v>2</v>
      </c>
      <c r="P3091" t="s">
        <v>319</v>
      </c>
      <c r="Q3091" t="b">
        <f>AND(ISNUMBER(data_to_clean[[#This Row],[revenue_formatted]]),ISNUMBER(data_to_clean[[#This Row],[growth_formatted_%]]),ISNUMBER(data_to_clean[[#This Row],[workers]]),ISNUMBER(data_to_clean[[#This Row],[previous_workers]]),ISNUMBER(data_to_clean[[#This Row],[founded]]),ISNUMBER(data_to_clean[[#This Row],[yrs_on_list]]))</f>
        <v>1</v>
      </c>
    </row>
    <row r="3092" spans="1:17" x14ac:dyDescent="0.25">
      <c r="A3092">
        <v>3082</v>
      </c>
      <c r="B3092" t="s">
        <v>11266</v>
      </c>
      <c r="C3092" t="s">
        <v>294</v>
      </c>
      <c r="D3092" t="str">
        <f>VLOOKUP(data_to_clean[[#This Row],[state]],abbreviation_table[],2,FALSE)</f>
        <v>Minnesota</v>
      </c>
      <c r="E3092" t="s">
        <v>2379</v>
      </c>
      <c r="F3092" t="str">
        <f>TRIM(LEFT(data_to_clean[[#This Row],[revenue]],FIND(" ",data_to_clean[[#This Row],[revenue]])))</f>
        <v>17.2</v>
      </c>
      <c r="G3092" t="str">
        <f>RIGHT(data_to_clean[[#This Row],[revenue]],LEN(data_to_clean[[#This Row],[revenue]])-FIND(" ",data_to_clean[[#This Row],[revenue]]))</f>
        <v>Million</v>
      </c>
      <c r="H3092" s="7">
        <f>VALUE(IF(data_to_clean[[#This Row],[multiplicity]]="Million",_xlfn.CONCAT(SUBSTITUTE(data_to_clean[[#This Row],[number]],".",""),"00000"),_xlfn.CONCAT(SUBSTITUTE(data_to_clean[[#This Row],[number]],".",""),"00000000")))</f>
        <v>17200000</v>
      </c>
      <c r="I3092" t="s">
        <v>11268</v>
      </c>
      <c r="J3092">
        <f>ROUND(VALUE(SUBSTITUTE(data_to_clean[[#This Row],[growth_%]],".",",")),0)</f>
        <v>120</v>
      </c>
      <c r="K3092" t="s">
        <v>233</v>
      </c>
      <c r="L3092">
        <v>110</v>
      </c>
      <c r="M3092">
        <v>43</v>
      </c>
      <c r="N3092">
        <v>1975</v>
      </c>
      <c r="O3092">
        <v>5</v>
      </c>
      <c r="P3092" t="s">
        <v>11269</v>
      </c>
      <c r="Q3092" t="b">
        <f>AND(ISNUMBER(data_to_clean[[#This Row],[revenue_formatted]]),ISNUMBER(data_to_clean[[#This Row],[growth_formatted_%]]),ISNUMBER(data_to_clean[[#This Row],[workers]]),ISNUMBER(data_to_clean[[#This Row],[previous_workers]]),ISNUMBER(data_to_clean[[#This Row],[founded]]),ISNUMBER(data_to_clean[[#This Row],[yrs_on_list]]))</f>
        <v>1</v>
      </c>
    </row>
    <row r="3093" spans="1:17" x14ac:dyDescent="0.25">
      <c r="A3093">
        <v>3083</v>
      </c>
      <c r="B3093" t="s">
        <v>11270</v>
      </c>
      <c r="C3093" t="s">
        <v>105</v>
      </c>
      <c r="D3093" t="str">
        <f>VLOOKUP(data_to_clean[[#This Row],[state]],abbreviation_table[],2,FALSE)</f>
        <v>New York</v>
      </c>
      <c r="E3093" t="s">
        <v>1080</v>
      </c>
      <c r="F3093" t="str">
        <f>TRIM(LEFT(data_to_clean[[#This Row],[revenue]],FIND(" ",data_to_clean[[#This Row],[revenue]])))</f>
        <v>7.7</v>
      </c>
      <c r="G3093" t="str">
        <f>RIGHT(data_to_clean[[#This Row],[revenue]],LEN(data_to_clean[[#This Row],[revenue]])-FIND(" ",data_to_clean[[#This Row],[revenue]]))</f>
        <v>Million</v>
      </c>
      <c r="H3093" s="7">
        <f>VALUE(IF(data_to_clean[[#This Row],[multiplicity]]="Million",_xlfn.CONCAT(SUBSTITUTE(data_to_clean[[#This Row],[number]],".",""),"00000"),_xlfn.CONCAT(SUBSTITUTE(data_to_clean[[#This Row],[number]],".",""),"00000000")))</f>
        <v>7700000</v>
      </c>
      <c r="I3093" t="s">
        <v>11272</v>
      </c>
      <c r="J3093">
        <f>ROUND(VALUE(SUBSTITUTE(data_to_clean[[#This Row],[growth_%]],".",",")),0)</f>
        <v>120</v>
      </c>
      <c r="K3093" t="s">
        <v>69</v>
      </c>
      <c r="L3093">
        <v>21</v>
      </c>
      <c r="M3093">
        <v>13</v>
      </c>
      <c r="N3093">
        <v>2009</v>
      </c>
      <c r="O3093">
        <v>1</v>
      </c>
      <c r="P3093" t="s">
        <v>2535</v>
      </c>
      <c r="Q3093" t="b">
        <f>AND(ISNUMBER(data_to_clean[[#This Row],[revenue_formatted]]),ISNUMBER(data_to_clean[[#This Row],[growth_formatted_%]]),ISNUMBER(data_to_clean[[#This Row],[workers]]),ISNUMBER(data_to_clean[[#This Row],[previous_workers]]),ISNUMBER(data_to_clean[[#This Row],[founded]]),ISNUMBER(data_to_clean[[#This Row],[yrs_on_list]]))</f>
        <v>1</v>
      </c>
    </row>
    <row r="3094" spans="1:17" x14ac:dyDescent="0.25">
      <c r="A3094">
        <v>3084</v>
      </c>
      <c r="B3094" t="s">
        <v>11273</v>
      </c>
      <c r="C3094" t="s">
        <v>30</v>
      </c>
      <c r="D3094" t="str">
        <f>VLOOKUP(data_to_clean[[#This Row],[state]],abbreviation_table[],2,FALSE)</f>
        <v>Texas</v>
      </c>
      <c r="E3094" t="s">
        <v>2542</v>
      </c>
      <c r="F3094" t="str">
        <f>TRIM(LEFT(data_to_clean[[#This Row],[revenue]],FIND(" ",data_to_clean[[#This Row],[revenue]])))</f>
        <v>14.8</v>
      </c>
      <c r="G3094" t="str">
        <f>RIGHT(data_to_clean[[#This Row],[revenue]],LEN(data_to_clean[[#This Row],[revenue]])-FIND(" ",data_to_clean[[#This Row],[revenue]]))</f>
        <v>Million</v>
      </c>
      <c r="H3094" s="7">
        <f>VALUE(IF(data_to_clean[[#This Row],[multiplicity]]="Million",_xlfn.CONCAT(SUBSTITUTE(data_to_clean[[#This Row],[number]],".",""),"00000"),_xlfn.CONCAT(SUBSTITUTE(data_to_clean[[#This Row],[number]],".",""),"00000000")))</f>
        <v>14800000</v>
      </c>
      <c r="I3094" t="s">
        <v>11275</v>
      </c>
      <c r="J3094">
        <f>ROUND(VALUE(SUBSTITUTE(data_to_clean[[#This Row],[growth_%]],".",",")),0)</f>
        <v>120</v>
      </c>
      <c r="K3094" t="s">
        <v>156</v>
      </c>
      <c r="L3094">
        <v>105</v>
      </c>
      <c r="M3094">
        <v>40</v>
      </c>
      <c r="N3094">
        <v>2003</v>
      </c>
      <c r="O3094">
        <v>2</v>
      </c>
      <c r="P3094" t="s">
        <v>11276</v>
      </c>
      <c r="Q3094" t="b">
        <f>AND(ISNUMBER(data_to_clean[[#This Row],[revenue_formatted]]),ISNUMBER(data_to_clean[[#This Row],[growth_formatted_%]]),ISNUMBER(data_to_clean[[#This Row],[workers]]),ISNUMBER(data_to_clean[[#This Row],[previous_workers]]),ISNUMBER(data_to_clean[[#This Row],[founded]]),ISNUMBER(data_to_clean[[#This Row],[yrs_on_list]]))</f>
        <v>1</v>
      </c>
    </row>
    <row r="3095" spans="1:17" x14ac:dyDescent="0.25">
      <c r="A3095">
        <v>3085</v>
      </c>
      <c r="B3095" t="s">
        <v>11277</v>
      </c>
      <c r="C3095" t="s">
        <v>643</v>
      </c>
      <c r="D3095" t="str">
        <f>VLOOKUP(data_to_clean[[#This Row],[state]],abbreviation_table[],2,FALSE)</f>
        <v>Connecticut</v>
      </c>
      <c r="E3095" t="s">
        <v>1309</v>
      </c>
      <c r="F3095" t="str">
        <f>TRIM(LEFT(data_to_clean[[#This Row],[revenue]],FIND(" ",data_to_clean[[#This Row],[revenue]])))</f>
        <v>3.4</v>
      </c>
      <c r="G3095" t="str">
        <f>RIGHT(data_to_clean[[#This Row],[revenue]],LEN(data_to_clean[[#This Row],[revenue]])-FIND(" ",data_to_clean[[#This Row],[revenue]]))</f>
        <v>Million</v>
      </c>
      <c r="H3095" s="7">
        <f>VALUE(IF(data_to_clean[[#This Row],[multiplicity]]="Million",_xlfn.CONCAT(SUBSTITUTE(data_to_clean[[#This Row],[number]],".",""),"00000"),_xlfn.CONCAT(SUBSTITUTE(data_to_clean[[#This Row],[number]],".",""),"00000000")))</f>
        <v>3400000</v>
      </c>
      <c r="I3095" t="s">
        <v>11279</v>
      </c>
      <c r="J3095">
        <f>ROUND(VALUE(SUBSTITUTE(data_to_clean[[#This Row],[growth_%]],".",",")),0)</f>
        <v>120</v>
      </c>
      <c r="K3095" t="s">
        <v>336</v>
      </c>
      <c r="L3095">
        <v>35</v>
      </c>
      <c r="M3095">
        <v>20</v>
      </c>
      <c r="N3095">
        <v>2013</v>
      </c>
      <c r="O3095">
        <v>2</v>
      </c>
      <c r="P3095" t="s">
        <v>2606</v>
      </c>
      <c r="Q3095" t="b">
        <f>AND(ISNUMBER(data_to_clean[[#This Row],[revenue_formatted]]),ISNUMBER(data_to_clean[[#This Row],[growth_formatted_%]]),ISNUMBER(data_to_clean[[#This Row],[workers]]),ISNUMBER(data_to_clean[[#This Row],[previous_workers]]),ISNUMBER(data_to_clean[[#This Row],[founded]]),ISNUMBER(data_to_clean[[#This Row],[yrs_on_list]]))</f>
        <v>1</v>
      </c>
    </row>
    <row r="3096" spans="1:17" x14ac:dyDescent="0.25">
      <c r="A3096">
        <v>3086</v>
      </c>
      <c r="B3096" t="s">
        <v>11280</v>
      </c>
      <c r="C3096" t="s">
        <v>105</v>
      </c>
      <c r="D3096" t="str">
        <f>VLOOKUP(data_to_clean[[#This Row],[state]],abbreviation_table[],2,FALSE)</f>
        <v>New York</v>
      </c>
      <c r="E3096" t="s">
        <v>31</v>
      </c>
      <c r="F3096" t="str">
        <f>TRIM(LEFT(data_to_clean[[#This Row],[revenue]],FIND(" ",data_to_clean[[#This Row],[revenue]])))</f>
        <v>24.9</v>
      </c>
      <c r="G3096" t="str">
        <f>RIGHT(data_to_clean[[#This Row],[revenue]],LEN(data_to_clean[[#This Row],[revenue]])-FIND(" ",data_to_clean[[#This Row],[revenue]]))</f>
        <v>Million</v>
      </c>
      <c r="H3096" s="7">
        <f>VALUE(IF(data_to_clean[[#This Row],[multiplicity]]="Million",_xlfn.CONCAT(SUBSTITUTE(data_to_clean[[#This Row],[number]],".",""),"00000"),_xlfn.CONCAT(SUBSTITUTE(data_to_clean[[#This Row],[number]],".",""),"00000000")))</f>
        <v>24900000</v>
      </c>
      <c r="I3096" t="s">
        <v>11282</v>
      </c>
      <c r="J3096">
        <f>ROUND(VALUE(SUBSTITUTE(data_to_clean[[#This Row],[growth_%]],".",",")),0)</f>
        <v>120</v>
      </c>
      <c r="K3096" t="s">
        <v>156</v>
      </c>
      <c r="L3096">
        <v>90</v>
      </c>
      <c r="M3096">
        <v>39</v>
      </c>
      <c r="N3096">
        <v>1994</v>
      </c>
      <c r="O3096">
        <v>8</v>
      </c>
      <c r="P3096" t="s">
        <v>108</v>
      </c>
      <c r="Q3096" t="b">
        <f>AND(ISNUMBER(data_to_clean[[#This Row],[revenue_formatted]]),ISNUMBER(data_to_clean[[#This Row],[growth_formatted_%]]),ISNUMBER(data_to_clean[[#This Row],[workers]]),ISNUMBER(data_to_clean[[#This Row],[previous_workers]]),ISNUMBER(data_to_clean[[#This Row],[founded]]),ISNUMBER(data_to_clean[[#This Row],[yrs_on_list]]))</f>
        <v>1</v>
      </c>
    </row>
    <row r="3097" spans="1:17" x14ac:dyDescent="0.25">
      <c r="A3097">
        <v>3087</v>
      </c>
      <c r="B3097" t="s">
        <v>11283</v>
      </c>
      <c r="C3097" t="s">
        <v>860</v>
      </c>
      <c r="D3097" t="str">
        <f>VLOOKUP(data_to_clean[[#This Row],[state]],abbreviation_table[],2,FALSE)</f>
        <v>Indiana</v>
      </c>
      <c r="E3097" t="s">
        <v>1473</v>
      </c>
      <c r="F3097" t="str">
        <f>TRIM(LEFT(data_to_clean[[#This Row],[revenue]],FIND(" ",data_to_clean[[#This Row],[revenue]])))</f>
        <v>5</v>
      </c>
      <c r="G3097" t="str">
        <f>RIGHT(data_to_clean[[#This Row],[revenue]],LEN(data_to_clean[[#This Row],[revenue]])-FIND(" ",data_to_clean[[#This Row],[revenue]]))</f>
        <v>Million</v>
      </c>
      <c r="H3097" s="7">
        <f>VALUE(IF(data_to_clean[[#This Row],[multiplicity]]="Million",_xlfn.CONCAT(SUBSTITUTE(data_to_clean[[#This Row],[number]],".",""),"00000"),_xlfn.CONCAT(SUBSTITUTE(data_to_clean[[#This Row],[number]],".",""),"00000000")))</f>
        <v>500000</v>
      </c>
      <c r="I3097" t="s">
        <v>11285</v>
      </c>
      <c r="J3097">
        <f>ROUND(VALUE(SUBSTITUTE(data_to_clean[[#This Row],[growth_%]],".",",")),0)</f>
        <v>120</v>
      </c>
      <c r="K3097" t="s">
        <v>233</v>
      </c>
      <c r="L3097">
        <v>49</v>
      </c>
      <c r="M3097">
        <v>27</v>
      </c>
      <c r="N3097">
        <v>1987</v>
      </c>
      <c r="O3097">
        <v>2</v>
      </c>
      <c r="P3097" t="s">
        <v>1185</v>
      </c>
      <c r="Q3097" t="b">
        <f>AND(ISNUMBER(data_to_clean[[#This Row],[revenue_formatted]]),ISNUMBER(data_to_clean[[#This Row],[growth_formatted_%]]),ISNUMBER(data_to_clean[[#This Row],[workers]]),ISNUMBER(data_to_clean[[#This Row],[previous_workers]]),ISNUMBER(data_to_clean[[#This Row],[founded]]),ISNUMBER(data_to_clean[[#This Row],[yrs_on_list]]))</f>
        <v>1</v>
      </c>
    </row>
    <row r="3098" spans="1:17" x14ac:dyDescent="0.25">
      <c r="A3098">
        <v>3088</v>
      </c>
      <c r="B3098" t="s">
        <v>11286</v>
      </c>
      <c r="C3098" t="s">
        <v>66</v>
      </c>
      <c r="D3098" t="str">
        <f>VLOOKUP(data_to_clean[[#This Row],[state]],abbreviation_table[],2,FALSE)</f>
        <v>Virginia</v>
      </c>
      <c r="E3098" t="s">
        <v>1231</v>
      </c>
      <c r="F3098" t="str">
        <f>TRIM(LEFT(data_to_clean[[#This Row],[revenue]],FIND(" ",data_to_clean[[#This Row],[revenue]])))</f>
        <v>8.5</v>
      </c>
      <c r="G3098" t="str">
        <f>RIGHT(data_to_clean[[#This Row],[revenue]],LEN(data_to_clean[[#This Row],[revenue]])-FIND(" ",data_to_clean[[#This Row],[revenue]]))</f>
        <v>Million</v>
      </c>
      <c r="H3098" s="7">
        <f>VALUE(IF(data_to_clean[[#This Row],[multiplicity]]="Million",_xlfn.CONCAT(SUBSTITUTE(data_to_clean[[#This Row],[number]],".",""),"00000"),_xlfn.CONCAT(SUBSTITUTE(data_to_clean[[#This Row],[number]],".",""),"00000000")))</f>
        <v>8500000</v>
      </c>
      <c r="I3098" t="s">
        <v>11288</v>
      </c>
      <c r="J3098">
        <f>ROUND(VALUE(SUBSTITUTE(data_to_clean[[#This Row],[growth_%]],".",",")),0)</f>
        <v>120</v>
      </c>
      <c r="K3098" t="s">
        <v>336</v>
      </c>
      <c r="L3098">
        <v>45</v>
      </c>
      <c r="M3098">
        <v>24</v>
      </c>
      <c r="N3098">
        <v>1994</v>
      </c>
      <c r="O3098">
        <v>6</v>
      </c>
      <c r="P3098" t="s">
        <v>735</v>
      </c>
      <c r="Q3098" t="b">
        <f>AND(ISNUMBER(data_to_clean[[#This Row],[revenue_formatted]]),ISNUMBER(data_to_clean[[#This Row],[growth_formatted_%]]),ISNUMBER(data_to_clean[[#This Row],[workers]]),ISNUMBER(data_to_clean[[#This Row],[previous_workers]]),ISNUMBER(data_to_clean[[#This Row],[founded]]),ISNUMBER(data_to_clean[[#This Row],[yrs_on_list]]))</f>
        <v>1</v>
      </c>
    </row>
    <row r="3099" spans="1:17" x14ac:dyDescent="0.25">
      <c r="A3099">
        <v>3089</v>
      </c>
      <c r="B3099" t="s">
        <v>11289</v>
      </c>
      <c r="C3099" t="s">
        <v>333</v>
      </c>
      <c r="D3099" t="str">
        <f>VLOOKUP(data_to_clean[[#This Row],[state]],abbreviation_table[],2,FALSE)</f>
        <v>Alabama</v>
      </c>
      <c r="E3099" t="s">
        <v>11291</v>
      </c>
      <c r="F3099" t="str">
        <f>TRIM(LEFT(data_to_clean[[#This Row],[revenue]],FIND(" ",data_to_clean[[#This Row],[revenue]])))</f>
        <v>205.5</v>
      </c>
      <c r="G3099" t="str">
        <f>RIGHT(data_to_clean[[#This Row],[revenue]],LEN(data_to_clean[[#This Row],[revenue]])-FIND(" ",data_to_clean[[#This Row],[revenue]]))</f>
        <v>Million</v>
      </c>
      <c r="H3099" s="7">
        <f>VALUE(IF(data_to_clean[[#This Row],[multiplicity]]="Million",_xlfn.CONCAT(SUBSTITUTE(data_to_clean[[#This Row],[number]],".",""),"00000"),_xlfn.CONCAT(SUBSTITUTE(data_to_clean[[#This Row],[number]],".",""),"00000000")))</f>
        <v>205500000</v>
      </c>
      <c r="I3099" t="s">
        <v>11292</v>
      </c>
      <c r="J3099">
        <f>ROUND(VALUE(SUBSTITUTE(data_to_clean[[#This Row],[growth_%]],".",",")),0)</f>
        <v>120</v>
      </c>
      <c r="K3099" t="s">
        <v>55</v>
      </c>
      <c r="L3099">
        <v>400</v>
      </c>
      <c r="M3099">
        <v>150</v>
      </c>
      <c r="N3099">
        <v>2004</v>
      </c>
      <c r="O3099">
        <v>4</v>
      </c>
      <c r="P3099" t="s">
        <v>338</v>
      </c>
      <c r="Q3099" t="b">
        <f>AND(ISNUMBER(data_to_clean[[#This Row],[revenue_formatted]]),ISNUMBER(data_to_clean[[#This Row],[growth_formatted_%]]),ISNUMBER(data_to_clean[[#This Row],[workers]]),ISNUMBER(data_to_clean[[#This Row],[previous_workers]]),ISNUMBER(data_to_clean[[#This Row],[founded]]),ISNUMBER(data_to_clean[[#This Row],[yrs_on_list]]))</f>
        <v>1</v>
      </c>
    </row>
    <row r="3100" spans="1:17" x14ac:dyDescent="0.25">
      <c r="A3100">
        <v>3090</v>
      </c>
      <c r="B3100" t="s">
        <v>11293</v>
      </c>
      <c r="C3100" t="s">
        <v>80</v>
      </c>
      <c r="D3100" t="str">
        <f>VLOOKUP(data_to_clean[[#This Row],[state]],abbreviation_table[],2,FALSE)</f>
        <v>California</v>
      </c>
      <c r="E3100" t="s">
        <v>1385</v>
      </c>
      <c r="F3100" t="str">
        <f>TRIM(LEFT(data_to_clean[[#This Row],[revenue]],FIND(" ",data_to_clean[[#This Row],[revenue]])))</f>
        <v>14.1</v>
      </c>
      <c r="G3100" t="str">
        <f>RIGHT(data_to_clean[[#This Row],[revenue]],LEN(data_to_clean[[#This Row],[revenue]])-FIND(" ",data_to_clean[[#This Row],[revenue]]))</f>
        <v>Million</v>
      </c>
      <c r="H3100" s="7">
        <f>VALUE(IF(data_to_clean[[#This Row],[multiplicity]]="Million",_xlfn.CONCAT(SUBSTITUTE(data_to_clean[[#This Row],[number]],".",""),"00000"),_xlfn.CONCAT(SUBSTITUTE(data_to_clean[[#This Row],[number]],".",""),"00000000")))</f>
        <v>14100000</v>
      </c>
      <c r="I3100" t="s">
        <v>11295</v>
      </c>
      <c r="J3100">
        <f>ROUND(VALUE(SUBSTITUTE(data_to_clean[[#This Row],[growth_%]],".",",")),0)</f>
        <v>120</v>
      </c>
      <c r="K3100" t="s">
        <v>18</v>
      </c>
      <c r="L3100">
        <v>25</v>
      </c>
      <c r="M3100">
        <v>10</v>
      </c>
      <c r="N3100">
        <v>2013</v>
      </c>
      <c r="O3100">
        <v>1</v>
      </c>
      <c r="P3100" t="s">
        <v>163</v>
      </c>
      <c r="Q3100" t="b">
        <f>AND(ISNUMBER(data_to_clean[[#This Row],[revenue_formatted]]),ISNUMBER(data_to_clean[[#This Row],[growth_formatted_%]]),ISNUMBER(data_to_clean[[#This Row],[workers]]),ISNUMBER(data_to_clean[[#This Row],[previous_workers]]),ISNUMBER(data_to_clean[[#This Row],[founded]]),ISNUMBER(data_to_clean[[#This Row],[yrs_on_list]]))</f>
        <v>1</v>
      </c>
    </row>
    <row r="3101" spans="1:17" x14ac:dyDescent="0.25">
      <c r="A3101">
        <v>3091</v>
      </c>
      <c r="B3101" t="s">
        <v>11296</v>
      </c>
      <c r="C3101" t="s">
        <v>2991</v>
      </c>
      <c r="D3101" t="str">
        <f>VLOOKUP(data_to_clean[[#This Row],[state]],abbreviation_table[],2,FALSE)</f>
        <v>Delaware</v>
      </c>
      <c r="E3101" t="s">
        <v>4651</v>
      </c>
      <c r="F3101" t="str">
        <f>TRIM(LEFT(data_to_clean[[#This Row],[revenue]],FIND(" ",data_to_clean[[#This Row],[revenue]])))</f>
        <v>29.2</v>
      </c>
      <c r="G3101" t="str">
        <f>RIGHT(data_to_clean[[#This Row],[revenue]],LEN(data_to_clean[[#This Row],[revenue]])-FIND(" ",data_to_clean[[#This Row],[revenue]]))</f>
        <v>Million</v>
      </c>
      <c r="H3101" s="7">
        <f>VALUE(IF(data_to_clean[[#This Row],[multiplicity]]="Million",_xlfn.CONCAT(SUBSTITUTE(data_to_clean[[#This Row],[number]],".",""),"00000"),_xlfn.CONCAT(SUBSTITUTE(data_to_clean[[#This Row],[number]],".",""),"00000000")))</f>
        <v>29200000</v>
      </c>
      <c r="I3101" t="s">
        <v>11298</v>
      </c>
      <c r="J3101">
        <f>ROUND(VALUE(SUBSTITUTE(data_to_clean[[#This Row],[growth_%]],".",",")),0)</f>
        <v>120</v>
      </c>
      <c r="K3101" t="s">
        <v>233</v>
      </c>
      <c r="L3101">
        <v>133</v>
      </c>
      <c r="M3101">
        <v>53</v>
      </c>
      <c r="N3101">
        <v>2003</v>
      </c>
      <c r="O3101">
        <v>5</v>
      </c>
      <c r="P3101" t="s">
        <v>11299</v>
      </c>
      <c r="Q3101" t="b">
        <f>AND(ISNUMBER(data_to_clean[[#This Row],[revenue_formatted]]),ISNUMBER(data_to_clean[[#This Row],[growth_formatted_%]]),ISNUMBER(data_to_clean[[#This Row],[workers]]),ISNUMBER(data_to_clean[[#This Row],[previous_workers]]),ISNUMBER(data_to_clean[[#This Row],[founded]]),ISNUMBER(data_to_clean[[#This Row],[yrs_on_list]]))</f>
        <v>1</v>
      </c>
    </row>
    <row r="3102" spans="1:17" x14ac:dyDescent="0.25">
      <c r="A3102">
        <v>3092</v>
      </c>
      <c r="B3102" t="s">
        <v>11300</v>
      </c>
      <c r="C3102" t="s">
        <v>80</v>
      </c>
      <c r="D3102" t="str">
        <f>VLOOKUP(data_to_clean[[#This Row],[state]],abbreviation_table[],2,FALSE)</f>
        <v>California</v>
      </c>
      <c r="E3102" t="s">
        <v>749</v>
      </c>
      <c r="F3102" t="str">
        <f>TRIM(LEFT(data_to_clean[[#This Row],[revenue]],FIND(" ",data_to_clean[[#This Row],[revenue]])))</f>
        <v>9.2</v>
      </c>
      <c r="G3102" t="str">
        <f>RIGHT(data_to_clean[[#This Row],[revenue]],LEN(data_to_clean[[#This Row],[revenue]])-FIND(" ",data_to_clean[[#This Row],[revenue]]))</f>
        <v>Million</v>
      </c>
      <c r="H3102" s="7">
        <f>VALUE(IF(data_to_clean[[#This Row],[multiplicity]]="Million",_xlfn.CONCAT(SUBSTITUTE(data_to_clean[[#This Row],[number]],".",""),"00000"),_xlfn.CONCAT(SUBSTITUTE(data_to_clean[[#This Row],[number]],".",""),"00000000")))</f>
        <v>9200000</v>
      </c>
      <c r="I3102" t="s">
        <v>11302</v>
      </c>
      <c r="J3102">
        <f>ROUND(VALUE(SUBSTITUTE(data_to_clean[[#This Row],[growth_%]],".",",")),0)</f>
        <v>120</v>
      </c>
      <c r="K3102" t="s">
        <v>297</v>
      </c>
      <c r="L3102">
        <v>22</v>
      </c>
      <c r="M3102">
        <v>12</v>
      </c>
      <c r="N3102">
        <v>2009</v>
      </c>
      <c r="O3102">
        <v>1</v>
      </c>
      <c r="P3102" t="s">
        <v>1403</v>
      </c>
      <c r="Q3102" t="b">
        <f>AND(ISNUMBER(data_to_clean[[#This Row],[revenue_formatted]]),ISNUMBER(data_to_clean[[#This Row],[growth_formatted_%]]),ISNUMBER(data_to_clean[[#This Row],[workers]]),ISNUMBER(data_to_clean[[#This Row],[previous_workers]]),ISNUMBER(data_to_clean[[#This Row],[founded]]),ISNUMBER(data_to_clean[[#This Row],[yrs_on_list]]))</f>
        <v>1</v>
      </c>
    </row>
    <row r="3103" spans="1:17" x14ac:dyDescent="0.25">
      <c r="A3103">
        <v>3093</v>
      </c>
      <c r="B3103" t="s">
        <v>11303</v>
      </c>
      <c r="C3103" t="s">
        <v>15</v>
      </c>
      <c r="D3103" t="str">
        <f>VLOOKUP(data_to_clean[[#This Row],[state]],abbreviation_table[],2,FALSE)</f>
        <v>Arizona</v>
      </c>
      <c r="E3103" t="s">
        <v>504</v>
      </c>
      <c r="F3103" t="str">
        <f>TRIM(LEFT(data_to_clean[[#This Row],[revenue]],FIND(" ",data_to_clean[[#This Row],[revenue]])))</f>
        <v>14.4</v>
      </c>
      <c r="G3103" t="str">
        <f>RIGHT(data_to_clean[[#This Row],[revenue]],LEN(data_to_clean[[#This Row],[revenue]])-FIND(" ",data_to_clean[[#This Row],[revenue]]))</f>
        <v>Million</v>
      </c>
      <c r="H3103" s="7">
        <f>VALUE(IF(data_to_clean[[#This Row],[multiplicity]]="Million",_xlfn.CONCAT(SUBSTITUTE(data_to_clean[[#This Row],[number]],".",""),"00000"),_xlfn.CONCAT(SUBSTITUTE(data_to_clean[[#This Row],[number]],".",""),"00000000")))</f>
        <v>14400000</v>
      </c>
      <c r="I3103" t="s">
        <v>11305</v>
      </c>
      <c r="J3103">
        <f>ROUND(VALUE(SUBSTITUTE(data_to_clean[[#This Row],[growth_%]],".",",")),0)</f>
        <v>120</v>
      </c>
      <c r="K3103" t="s">
        <v>40</v>
      </c>
      <c r="L3103">
        <v>305</v>
      </c>
      <c r="M3103">
        <v>170</v>
      </c>
      <c r="N3103">
        <v>2002</v>
      </c>
      <c r="O3103">
        <v>1</v>
      </c>
      <c r="P3103" t="s">
        <v>19</v>
      </c>
      <c r="Q3103" t="b">
        <f>AND(ISNUMBER(data_to_clean[[#This Row],[revenue_formatted]]),ISNUMBER(data_to_clean[[#This Row],[growth_formatted_%]]),ISNUMBER(data_to_clean[[#This Row],[workers]]),ISNUMBER(data_to_clean[[#This Row],[previous_workers]]),ISNUMBER(data_to_clean[[#This Row],[founded]]),ISNUMBER(data_to_clean[[#This Row],[yrs_on_list]]))</f>
        <v>1</v>
      </c>
    </row>
    <row r="3104" spans="1:17" x14ac:dyDescent="0.25">
      <c r="A3104">
        <v>3094</v>
      </c>
      <c r="B3104" t="s">
        <v>11306</v>
      </c>
      <c r="C3104" t="s">
        <v>30</v>
      </c>
      <c r="D3104" t="str">
        <f>VLOOKUP(data_to_clean[[#This Row],[state]],abbreviation_table[],2,FALSE)</f>
        <v>Texas</v>
      </c>
      <c r="E3104" t="s">
        <v>1152</v>
      </c>
      <c r="F3104" t="str">
        <f>TRIM(LEFT(data_to_clean[[#This Row],[revenue]],FIND(" ",data_to_clean[[#This Row],[revenue]])))</f>
        <v>2.1</v>
      </c>
      <c r="G3104" t="str">
        <f>RIGHT(data_to_clean[[#This Row],[revenue]],LEN(data_to_clean[[#This Row],[revenue]])-FIND(" ",data_to_clean[[#This Row],[revenue]]))</f>
        <v>Million</v>
      </c>
      <c r="H3104" s="7">
        <f>VALUE(IF(data_to_clean[[#This Row],[multiplicity]]="Million",_xlfn.CONCAT(SUBSTITUTE(data_to_clean[[#This Row],[number]],".",""),"00000"),_xlfn.CONCAT(SUBSTITUTE(data_to_clean[[#This Row],[number]],".",""),"00000000")))</f>
        <v>2100000</v>
      </c>
      <c r="I3104" t="s">
        <v>11308</v>
      </c>
      <c r="J3104">
        <f>ROUND(VALUE(SUBSTITUTE(data_to_clean[[#This Row],[growth_%]],".",",")),0)</f>
        <v>120</v>
      </c>
      <c r="K3104" t="s">
        <v>1041</v>
      </c>
      <c r="L3104">
        <v>8</v>
      </c>
      <c r="M3104">
        <v>7</v>
      </c>
      <c r="N3104">
        <v>2011</v>
      </c>
      <c r="O3104">
        <v>1</v>
      </c>
      <c r="P3104" t="s">
        <v>11309</v>
      </c>
      <c r="Q3104" t="b">
        <f>AND(ISNUMBER(data_to_clean[[#This Row],[revenue_formatted]]),ISNUMBER(data_to_clean[[#This Row],[growth_formatted_%]]),ISNUMBER(data_to_clean[[#This Row],[workers]]),ISNUMBER(data_to_clean[[#This Row],[previous_workers]]),ISNUMBER(data_to_clean[[#This Row],[founded]]),ISNUMBER(data_to_clean[[#This Row],[yrs_on_list]]))</f>
        <v>1</v>
      </c>
    </row>
    <row r="3105" spans="1:17" x14ac:dyDescent="0.25">
      <c r="A3105">
        <v>3095</v>
      </c>
      <c r="B3105" t="s">
        <v>11310</v>
      </c>
      <c r="C3105" t="s">
        <v>98</v>
      </c>
      <c r="D3105" t="str">
        <f>VLOOKUP(data_to_clean[[#This Row],[state]],abbreviation_table[],2,FALSE)</f>
        <v>Washington</v>
      </c>
      <c r="E3105" t="s">
        <v>3077</v>
      </c>
      <c r="F3105" t="str">
        <f>TRIM(LEFT(data_to_clean[[#This Row],[revenue]],FIND(" ",data_to_clean[[#This Row],[revenue]])))</f>
        <v>17.8</v>
      </c>
      <c r="G3105" t="str">
        <f>RIGHT(data_to_clean[[#This Row],[revenue]],LEN(data_to_clean[[#This Row],[revenue]])-FIND(" ",data_to_clean[[#This Row],[revenue]]))</f>
        <v>Million</v>
      </c>
      <c r="H3105" s="7">
        <f>VALUE(IF(data_to_clean[[#This Row],[multiplicity]]="Million",_xlfn.CONCAT(SUBSTITUTE(data_to_clean[[#This Row],[number]],".",""),"00000"),_xlfn.CONCAT(SUBSTITUTE(data_to_clean[[#This Row],[number]],".",""),"00000000")))</f>
        <v>17800000</v>
      </c>
      <c r="I3105" t="s">
        <v>11312</v>
      </c>
      <c r="J3105">
        <f>ROUND(VALUE(SUBSTITUTE(data_to_clean[[#This Row],[growth_%]],".",",")),0)</f>
        <v>119</v>
      </c>
      <c r="K3105" t="s">
        <v>55</v>
      </c>
      <c r="L3105">
        <v>180</v>
      </c>
      <c r="M3105">
        <v>70</v>
      </c>
      <c r="N3105">
        <v>1997</v>
      </c>
      <c r="O3105">
        <v>4</v>
      </c>
      <c r="P3105" t="s">
        <v>11313</v>
      </c>
      <c r="Q3105" t="b">
        <f>AND(ISNUMBER(data_to_clean[[#This Row],[revenue_formatted]]),ISNUMBER(data_to_clean[[#This Row],[growth_formatted_%]]),ISNUMBER(data_to_clean[[#This Row],[workers]]),ISNUMBER(data_to_clean[[#This Row],[previous_workers]]),ISNUMBER(data_to_clean[[#This Row],[founded]]),ISNUMBER(data_to_clean[[#This Row],[yrs_on_list]]))</f>
        <v>1</v>
      </c>
    </row>
    <row r="3106" spans="1:17" x14ac:dyDescent="0.25">
      <c r="A3106">
        <v>3096</v>
      </c>
      <c r="B3106" t="s">
        <v>11314</v>
      </c>
      <c r="C3106" t="s">
        <v>294</v>
      </c>
      <c r="D3106" t="str">
        <f>VLOOKUP(data_to_clean[[#This Row],[state]],abbreviation_table[],2,FALSE)</f>
        <v>Minnesota</v>
      </c>
      <c r="E3106" t="s">
        <v>775</v>
      </c>
      <c r="F3106" t="str">
        <f>TRIM(LEFT(data_to_clean[[#This Row],[revenue]],FIND(" ",data_to_clean[[#This Row],[revenue]])))</f>
        <v>21.8</v>
      </c>
      <c r="G3106" t="str">
        <f>RIGHT(data_to_clean[[#This Row],[revenue]],LEN(data_to_clean[[#This Row],[revenue]])-FIND(" ",data_to_clean[[#This Row],[revenue]]))</f>
        <v>Million</v>
      </c>
      <c r="H3106" s="7">
        <f>VALUE(IF(data_to_clean[[#This Row],[multiplicity]]="Million",_xlfn.CONCAT(SUBSTITUTE(data_to_clean[[#This Row],[number]],".",""),"00000"),_xlfn.CONCAT(SUBSTITUTE(data_to_clean[[#This Row],[number]],".",""),"00000000")))</f>
        <v>21800000</v>
      </c>
      <c r="I3106" t="s">
        <v>11316</v>
      </c>
      <c r="J3106">
        <f>ROUND(VALUE(SUBSTITUTE(data_to_clean[[#This Row],[growth_%]],".",",")),0)</f>
        <v>119</v>
      </c>
      <c r="K3106" t="s">
        <v>18</v>
      </c>
      <c r="L3106">
        <v>120</v>
      </c>
      <c r="M3106">
        <v>48</v>
      </c>
      <c r="N3106">
        <v>2009</v>
      </c>
      <c r="O3106">
        <v>4</v>
      </c>
      <c r="P3106" t="s">
        <v>298</v>
      </c>
      <c r="Q3106" t="b">
        <f>AND(ISNUMBER(data_to_clean[[#This Row],[revenue_formatted]]),ISNUMBER(data_to_clean[[#This Row],[growth_formatted_%]]),ISNUMBER(data_to_clean[[#This Row],[workers]]),ISNUMBER(data_to_clean[[#This Row],[previous_workers]]),ISNUMBER(data_to_clean[[#This Row],[founded]]),ISNUMBER(data_to_clean[[#This Row],[yrs_on_list]]))</f>
        <v>1</v>
      </c>
    </row>
    <row r="3107" spans="1:17" x14ac:dyDescent="0.25">
      <c r="A3107">
        <v>3097</v>
      </c>
      <c r="B3107" t="s">
        <v>11317</v>
      </c>
      <c r="C3107" t="s">
        <v>80</v>
      </c>
      <c r="D3107" t="str">
        <f>VLOOKUP(data_to_clean[[#This Row],[state]],abbreviation_table[],2,FALSE)</f>
        <v>California</v>
      </c>
      <c r="E3107" t="s">
        <v>528</v>
      </c>
      <c r="F3107" t="str">
        <f>TRIM(LEFT(data_to_clean[[#This Row],[revenue]],FIND(" ",data_to_clean[[#This Row],[revenue]])))</f>
        <v>7.4</v>
      </c>
      <c r="G3107" t="str">
        <f>RIGHT(data_to_clean[[#This Row],[revenue]],LEN(data_to_clean[[#This Row],[revenue]])-FIND(" ",data_to_clean[[#This Row],[revenue]]))</f>
        <v>Million</v>
      </c>
      <c r="H3107" s="7">
        <f>VALUE(IF(data_to_clean[[#This Row],[multiplicity]]="Million",_xlfn.CONCAT(SUBSTITUTE(data_to_clean[[#This Row],[number]],".",""),"00000"),_xlfn.CONCAT(SUBSTITUTE(data_to_clean[[#This Row],[number]],".",""),"00000000")))</f>
        <v>7400000</v>
      </c>
      <c r="I3107" t="s">
        <v>11319</v>
      </c>
      <c r="J3107">
        <f>ROUND(VALUE(SUBSTITUTE(data_to_clean[[#This Row],[growth_%]],".",",")),0)</f>
        <v>119</v>
      </c>
      <c r="K3107" t="s">
        <v>211</v>
      </c>
      <c r="L3107">
        <v>50</v>
      </c>
      <c r="M3107">
        <v>30</v>
      </c>
      <c r="N3107">
        <v>2005</v>
      </c>
      <c r="O3107">
        <v>1</v>
      </c>
      <c r="P3107" t="s">
        <v>137</v>
      </c>
      <c r="Q3107" t="b">
        <f>AND(ISNUMBER(data_to_clean[[#This Row],[revenue_formatted]]),ISNUMBER(data_to_clean[[#This Row],[growth_formatted_%]]),ISNUMBER(data_to_clean[[#This Row],[workers]]),ISNUMBER(data_to_clean[[#This Row],[previous_workers]]),ISNUMBER(data_to_clean[[#This Row],[founded]]),ISNUMBER(data_to_clean[[#This Row],[yrs_on_list]]))</f>
        <v>1</v>
      </c>
    </row>
    <row r="3108" spans="1:17" x14ac:dyDescent="0.25">
      <c r="A3108">
        <v>3098</v>
      </c>
      <c r="B3108" t="s">
        <v>11320</v>
      </c>
      <c r="C3108" t="s">
        <v>52</v>
      </c>
      <c r="D3108" t="str">
        <f>VLOOKUP(data_to_clean[[#This Row],[state]],abbreviation_table[],2,FALSE)</f>
        <v>Florida</v>
      </c>
      <c r="E3108" t="s">
        <v>798</v>
      </c>
      <c r="F3108" t="str">
        <f>TRIM(LEFT(data_to_clean[[#This Row],[revenue]],FIND(" ",data_to_clean[[#This Row],[revenue]])))</f>
        <v>3</v>
      </c>
      <c r="G3108" t="str">
        <f>RIGHT(data_to_clean[[#This Row],[revenue]],LEN(data_to_clean[[#This Row],[revenue]])-FIND(" ",data_to_clean[[#This Row],[revenue]]))</f>
        <v>Million</v>
      </c>
      <c r="H3108" s="7">
        <f>VALUE(IF(data_to_clean[[#This Row],[multiplicity]]="Million",_xlfn.CONCAT(SUBSTITUTE(data_to_clean[[#This Row],[number]],".",""),"00000"),_xlfn.CONCAT(SUBSTITUTE(data_to_clean[[#This Row],[number]],".",""),"00000000")))</f>
        <v>300000</v>
      </c>
      <c r="I3108" t="s">
        <v>11322</v>
      </c>
      <c r="J3108">
        <f>ROUND(VALUE(SUBSTITUTE(data_to_clean[[#This Row],[growth_%]],".",",")),0)</f>
        <v>119</v>
      </c>
      <c r="K3108" t="s">
        <v>18</v>
      </c>
      <c r="L3108">
        <v>12</v>
      </c>
      <c r="M3108">
        <v>10</v>
      </c>
      <c r="N3108">
        <v>2005</v>
      </c>
      <c r="O3108">
        <v>3</v>
      </c>
      <c r="P3108" t="s">
        <v>203</v>
      </c>
      <c r="Q3108" t="b">
        <f>AND(ISNUMBER(data_to_clean[[#This Row],[revenue_formatted]]),ISNUMBER(data_to_clean[[#This Row],[growth_formatted_%]]),ISNUMBER(data_to_clean[[#This Row],[workers]]),ISNUMBER(data_to_clean[[#This Row],[previous_workers]]),ISNUMBER(data_to_clean[[#This Row],[founded]]),ISNUMBER(data_to_clean[[#This Row],[yrs_on_list]]))</f>
        <v>1</v>
      </c>
    </row>
    <row r="3109" spans="1:17" x14ac:dyDescent="0.25">
      <c r="A3109">
        <v>3099</v>
      </c>
      <c r="B3109" t="s">
        <v>11323</v>
      </c>
      <c r="C3109" t="s">
        <v>243</v>
      </c>
      <c r="D3109" t="str">
        <f>VLOOKUP(data_to_clean[[#This Row],[state]],abbreviation_table[],2,FALSE)</f>
        <v>Maryland</v>
      </c>
      <c r="E3109" t="s">
        <v>7675</v>
      </c>
      <c r="F3109" t="str">
        <f>TRIM(LEFT(data_to_clean[[#This Row],[revenue]],FIND(" ",data_to_clean[[#This Row],[revenue]])))</f>
        <v>10.8</v>
      </c>
      <c r="G3109" t="str">
        <f>RIGHT(data_to_clean[[#This Row],[revenue]],LEN(data_to_clean[[#This Row],[revenue]])-FIND(" ",data_to_clean[[#This Row],[revenue]]))</f>
        <v>Million</v>
      </c>
      <c r="H3109" s="7">
        <f>VALUE(IF(data_to_clean[[#This Row],[multiplicity]]="Million",_xlfn.CONCAT(SUBSTITUTE(data_to_clean[[#This Row],[number]],".",""),"00000"),_xlfn.CONCAT(SUBSTITUTE(data_to_clean[[#This Row],[number]],".",""),"00000000")))</f>
        <v>10800000</v>
      </c>
      <c r="I3109" t="s">
        <v>11325</v>
      </c>
      <c r="J3109">
        <f>ROUND(VALUE(SUBSTITUTE(data_to_clean[[#This Row],[growth_%]],".",",")),0)</f>
        <v>119</v>
      </c>
      <c r="K3109" t="s">
        <v>233</v>
      </c>
      <c r="L3109">
        <v>66</v>
      </c>
      <c r="M3109">
        <v>11</v>
      </c>
      <c r="N3109">
        <v>1996</v>
      </c>
      <c r="O3109">
        <v>1</v>
      </c>
      <c r="P3109" t="s">
        <v>11326</v>
      </c>
      <c r="Q3109" t="b">
        <f>AND(ISNUMBER(data_to_clean[[#This Row],[revenue_formatted]]),ISNUMBER(data_to_clean[[#This Row],[growth_formatted_%]]),ISNUMBER(data_to_clean[[#This Row],[workers]]),ISNUMBER(data_to_clean[[#This Row],[previous_workers]]),ISNUMBER(data_to_clean[[#This Row],[founded]]),ISNUMBER(data_to_clean[[#This Row],[yrs_on_list]]))</f>
        <v>1</v>
      </c>
    </row>
    <row r="3110" spans="1:17" x14ac:dyDescent="0.25">
      <c r="A3110">
        <v>3100</v>
      </c>
      <c r="B3110" t="s">
        <v>11327</v>
      </c>
      <c r="C3110" t="s">
        <v>434</v>
      </c>
      <c r="D3110" t="str">
        <f>VLOOKUP(data_to_clean[[#This Row],[state]],abbreviation_table[],2,FALSE)</f>
        <v>Maine</v>
      </c>
      <c r="E3110" t="s">
        <v>962</v>
      </c>
      <c r="F3110" t="str">
        <f>TRIM(LEFT(data_to_clean[[#This Row],[revenue]],FIND(" ",data_to_clean[[#This Row],[revenue]])))</f>
        <v>3.6</v>
      </c>
      <c r="G3110" t="str">
        <f>RIGHT(data_to_clean[[#This Row],[revenue]],LEN(data_to_clean[[#This Row],[revenue]])-FIND(" ",data_to_clean[[#This Row],[revenue]]))</f>
        <v>Million</v>
      </c>
      <c r="H3110" s="7">
        <f>VALUE(IF(data_to_clean[[#This Row],[multiplicity]]="Million",_xlfn.CONCAT(SUBSTITUTE(data_to_clean[[#This Row],[number]],".",""),"00000"),_xlfn.CONCAT(SUBSTITUTE(data_to_clean[[#This Row],[number]],".",""),"00000000")))</f>
        <v>3600000</v>
      </c>
      <c r="I3110" t="s">
        <v>11329</v>
      </c>
      <c r="J3110">
        <f>ROUND(VALUE(SUBSTITUTE(data_to_clean[[#This Row],[growth_%]],".",",")),0)</f>
        <v>119</v>
      </c>
      <c r="K3110" t="s">
        <v>18</v>
      </c>
      <c r="L3110">
        <v>35</v>
      </c>
      <c r="M3110">
        <v>25</v>
      </c>
      <c r="N3110">
        <v>2009</v>
      </c>
      <c r="O3110">
        <v>2</v>
      </c>
      <c r="P3110" t="s">
        <v>9197</v>
      </c>
      <c r="Q3110" t="b">
        <f>AND(ISNUMBER(data_to_clean[[#This Row],[revenue_formatted]]),ISNUMBER(data_to_clean[[#This Row],[growth_formatted_%]]),ISNUMBER(data_to_clean[[#This Row],[workers]]),ISNUMBER(data_to_clean[[#This Row],[previous_workers]]),ISNUMBER(data_to_clean[[#This Row],[founded]]),ISNUMBER(data_to_clean[[#This Row],[yrs_on_list]]))</f>
        <v>1</v>
      </c>
    </row>
    <row r="3111" spans="1:17" x14ac:dyDescent="0.25">
      <c r="A3111">
        <v>3101</v>
      </c>
      <c r="B3111" t="s">
        <v>11330</v>
      </c>
      <c r="C3111" t="s">
        <v>341</v>
      </c>
      <c r="D3111" t="str">
        <f>VLOOKUP(data_to_clean[[#This Row],[state]],abbreviation_table[],2,FALSE)</f>
        <v>Massachusetts</v>
      </c>
      <c r="E3111" t="s">
        <v>572</v>
      </c>
      <c r="F3111" t="str">
        <f>TRIM(LEFT(data_to_clean[[#This Row],[revenue]],FIND(" ",data_to_clean[[#This Row],[revenue]])))</f>
        <v>11.1</v>
      </c>
      <c r="G3111" t="str">
        <f>RIGHT(data_to_clean[[#This Row],[revenue]],LEN(data_to_clean[[#This Row],[revenue]])-FIND(" ",data_to_clean[[#This Row],[revenue]]))</f>
        <v>Million</v>
      </c>
      <c r="H3111" s="7">
        <f>VALUE(IF(data_to_clean[[#This Row],[multiplicity]]="Million",_xlfn.CONCAT(SUBSTITUTE(data_to_clean[[#This Row],[number]],".",""),"00000"),_xlfn.CONCAT(SUBSTITUTE(data_to_clean[[#This Row],[number]],".",""),"00000000")))</f>
        <v>11100000</v>
      </c>
      <c r="I3111" t="s">
        <v>11332</v>
      </c>
      <c r="J3111">
        <f>ROUND(VALUE(SUBSTITUTE(data_to_clean[[#This Row],[growth_%]],".",",")),0)</f>
        <v>119</v>
      </c>
      <c r="K3111" t="s">
        <v>187</v>
      </c>
      <c r="L3111">
        <v>27</v>
      </c>
      <c r="M3111">
        <v>15</v>
      </c>
      <c r="N3111">
        <v>2005</v>
      </c>
      <c r="O3111">
        <v>8</v>
      </c>
      <c r="P3111" t="s">
        <v>6999</v>
      </c>
      <c r="Q3111" t="b">
        <f>AND(ISNUMBER(data_to_clean[[#This Row],[revenue_formatted]]),ISNUMBER(data_to_clean[[#This Row],[growth_formatted_%]]),ISNUMBER(data_to_clean[[#This Row],[workers]]),ISNUMBER(data_to_clean[[#This Row],[previous_workers]]),ISNUMBER(data_to_clean[[#This Row],[founded]]),ISNUMBER(data_to_clean[[#This Row],[yrs_on_list]]))</f>
        <v>1</v>
      </c>
    </row>
    <row r="3112" spans="1:17" x14ac:dyDescent="0.25">
      <c r="A3112">
        <v>3102</v>
      </c>
      <c r="B3112" t="s">
        <v>11333</v>
      </c>
      <c r="C3112" t="s">
        <v>98</v>
      </c>
      <c r="D3112" t="str">
        <f>VLOOKUP(data_to_clean[[#This Row],[state]],abbreviation_table[],2,FALSE)</f>
        <v>Washington</v>
      </c>
      <c r="E3112" t="s">
        <v>2516</v>
      </c>
      <c r="F3112" t="str">
        <f>TRIM(LEFT(data_to_clean[[#This Row],[revenue]],FIND(" ",data_to_clean[[#This Row],[revenue]])))</f>
        <v>14.9</v>
      </c>
      <c r="G3112" t="str">
        <f>RIGHT(data_to_clean[[#This Row],[revenue]],LEN(data_to_clean[[#This Row],[revenue]])-FIND(" ",data_to_clean[[#This Row],[revenue]]))</f>
        <v>Million</v>
      </c>
      <c r="H3112" s="7">
        <f>VALUE(IF(data_to_clean[[#This Row],[multiplicity]]="Million",_xlfn.CONCAT(SUBSTITUTE(data_to_clean[[#This Row],[number]],".",""),"00000"),_xlfn.CONCAT(SUBSTITUTE(data_to_clean[[#This Row],[number]],".",""),"00000000")))</f>
        <v>14900000</v>
      </c>
      <c r="I3112" t="s">
        <v>11335</v>
      </c>
      <c r="J3112">
        <f>ROUND(VALUE(SUBSTITUTE(data_to_clean[[#This Row],[growth_%]],".",",")),0)</f>
        <v>119</v>
      </c>
      <c r="K3112" t="s">
        <v>329</v>
      </c>
      <c r="L3112">
        <v>130</v>
      </c>
      <c r="M3112">
        <v>58</v>
      </c>
      <c r="N3112">
        <v>1946</v>
      </c>
      <c r="O3112">
        <v>4</v>
      </c>
      <c r="P3112" t="s">
        <v>3735</v>
      </c>
      <c r="Q3112" t="b">
        <f>AND(ISNUMBER(data_to_clean[[#This Row],[revenue_formatted]]),ISNUMBER(data_to_clean[[#This Row],[growth_formatted_%]]),ISNUMBER(data_to_clean[[#This Row],[workers]]),ISNUMBER(data_to_clean[[#This Row],[previous_workers]]),ISNUMBER(data_to_clean[[#This Row],[founded]]),ISNUMBER(data_to_clean[[#This Row],[yrs_on_list]]))</f>
        <v>1</v>
      </c>
    </row>
    <row r="3113" spans="1:17" x14ac:dyDescent="0.25">
      <c r="A3113">
        <v>3103</v>
      </c>
      <c r="B3113" t="s">
        <v>11336</v>
      </c>
      <c r="C3113" t="s">
        <v>80</v>
      </c>
      <c r="D3113" t="str">
        <f>VLOOKUP(data_to_clean[[#This Row],[state]],abbreviation_table[],2,FALSE)</f>
        <v>California</v>
      </c>
      <c r="E3113" t="s">
        <v>803</v>
      </c>
      <c r="F3113" t="str">
        <f>TRIM(LEFT(data_to_clean[[#This Row],[revenue]],FIND(" ",data_to_clean[[#This Row],[revenue]])))</f>
        <v>20.6</v>
      </c>
      <c r="G3113" t="str">
        <f>RIGHT(data_to_clean[[#This Row],[revenue]],LEN(data_to_clean[[#This Row],[revenue]])-FIND(" ",data_to_clean[[#This Row],[revenue]]))</f>
        <v>Million</v>
      </c>
      <c r="H3113" s="7">
        <f>VALUE(IF(data_to_clean[[#This Row],[multiplicity]]="Million",_xlfn.CONCAT(SUBSTITUTE(data_to_clean[[#This Row],[number]],".",""),"00000"),_xlfn.CONCAT(SUBSTITUTE(data_to_clean[[#This Row],[number]],".",""),"00000000")))</f>
        <v>20600000</v>
      </c>
      <c r="I3113" t="s">
        <v>11338</v>
      </c>
      <c r="J3113">
        <f>ROUND(VALUE(SUBSTITUTE(data_to_clean[[#This Row],[growth_%]],".",",")),0)</f>
        <v>119</v>
      </c>
      <c r="K3113" t="s">
        <v>211</v>
      </c>
      <c r="L3113">
        <v>41</v>
      </c>
      <c r="M3113">
        <v>36</v>
      </c>
      <c r="N3113">
        <v>2001</v>
      </c>
      <c r="O3113">
        <v>3</v>
      </c>
      <c r="P3113" t="s">
        <v>8880</v>
      </c>
      <c r="Q3113" t="b">
        <f>AND(ISNUMBER(data_to_clean[[#This Row],[revenue_formatted]]),ISNUMBER(data_to_clean[[#This Row],[growth_formatted_%]]),ISNUMBER(data_to_clean[[#This Row],[workers]]),ISNUMBER(data_to_clean[[#This Row],[previous_workers]]),ISNUMBER(data_to_clean[[#This Row],[founded]]),ISNUMBER(data_to_clean[[#This Row],[yrs_on_list]]))</f>
        <v>1</v>
      </c>
    </row>
    <row r="3114" spans="1:17" x14ac:dyDescent="0.25">
      <c r="A3114">
        <v>3104</v>
      </c>
      <c r="B3114" t="s">
        <v>11339</v>
      </c>
      <c r="C3114" t="s">
        <v>86</v>
      </c>
      <c r="D3114" t="str">
        <f>VLOOKUP(data_to_clean[[#This Row],[state]],abbreviation_table[],2,FALSE)</f>
        <v>Colorado</v>
      </c>
      <c r="E3114" t="s">
        <v>1612</v>
      </c>
      <c r="F3114" t="str">
        <f>TRIM(LEFT(data_to_clean[[#This Row],[revenue]],FIND(" ",data_to_clean[[#This Row],[revenue]])))</f>
        <v>5.9</v>
      </c>
      <c r="G3114" t="str">
        <f>RIGHT(data_to_clean[[#This Row],[revenue]],LEN(data_to_clean[[#This Row],[revenue]])-FIND(" ",data_to_clean[[#This Row],[revenue]]))</f>
        <v>Million</v>
      </c>
      <c r="H3114" s="7">
        <f>VALUE(IF(data_to_clean[[#This Row],[multiplicity]]="Million",_xlfn.CONCAT(SUBSTITUTE(data_to_clean[[#This Row],[number]],".",""),"00000"),_xlfn.CONCAT(SUBSTITUTE(data_to_clean[[#This Row],[number]],".",""),"00000000")))</f>
        <v>5900000</v>
      </c>
      <c r="I3114" t="s">
        <v>11341</v>
      </c>
      <c r="J3114">
        <f>ROUND(VALUE(SUBSTITUTE(data_to_clean[[#This Row],[growth_%]],".",",")),0)</f>
        <v>119</v>
      </c>
      <c r="K3114" t="s">
        <v>40</v>
      </c>
      <c r="L3114">
        <v>18</v>
      </c>
      <c r="M3114">
        <v>5</v>
      </c>
      <c r="N3114">
        <v>2011</v>
      </c>
      <c r="O3114">
        <v>1</v>
      </c>
      <c r="P3114" t="s">
        <v>10496</v>
      </c>
      <c r="Q3114" t="b">
        <f>AND(ISNUMBER(data_to_clean[[#This Row],[revenue_formatted]]),ISNUMBER(data_to_clean[[#This Row],[growth_formatted_%]]),ISNUMBER(data_to_clean[[#This Row],[workers]]),ISNUMBER(data_to_clean[[#This Row],[previous_workers]]),ISNUMBER(data_to_clean[[#This Row],[founded]]),ISNUMBER(data_to_clean[[#This Row],[yrs_on_list]]))</f>
        <v>1</v>
      </c>
    </row>
    <row r="3115" spans="1:17" x14ac:dyDescent="0.25">
      <c r="A3115">
        <v>3105</v>
      </c>
      <c r="B3115" t="s">
        <v>11342</v>
      </c>
      <c r="C3115" t="s">
        <v>80</v>
      </c>
      <c r="D3115" t="str">
        <f>VLOOKUP(data_to_clean[[#This Row],[state]],abbreviation_table[],2,FALSE)</f>
        <v>California</v>
      </c>
      <c r="E3115" t="s">
        <v>11344</v>
      </c>
      <c r="F3115" t="str">
        <f>TRIM(LEFT(data_to_clean[[#This Row],[revenue]],FIND(" ",data_to_clean[[#This Row],[revenue]])))</f>
        <v>86.2</v>
      </c>
      <c r="G3115" t="str">
        <f>RIGHT(data_to_clean[[#This Row],[revenue]],LEN(data_to_clean[[#This Row],[revenue]])-FIND(" ",data_to_clean[[#This Row],[revenue]]))</f>
        <v>Million</v>
      </c>
      <c r="H3115" s="7">
        <f>VALUE(IF(data_to_clean[[#This Row],[multiplicity]]="Million",_xlfn.CONCAT(SUBSTITUTE(data_to_clean[[#This Row],[number]],".",""),"00000"),_xlfn.CONCAT(SUBSTITUTE(data_to_clean[[#This Row],[number]],".",""),"00000000")))</f>
        <v>86200000</v>
      </c>
      <c r="I3115" t="s">
        <v>11345</v>
      </c>
      <c r="J3115">
        <f>ROUND(VALUE(SUBSTITUTE(data_to_clean[[#This Row],[growth_%]],".",",")),0)</f>
        <v>119</v>
      </c>
      <c r="K3115" t="s">
        <v>181</v>
      </c>
      <c r="L3115">
        <v>380</v>
      </c>
      <c r="M3115">
        <v>264</v>
      </c>
      <c r="N3115">
        <v>2008</v>
      </c>
      <c r="O3115">
        <v>7</v>
      </c>
      <c r="P3115" t="s">
        <v>137</v>
      </c>
      <c r="Q3115" t="b">
        <f>AND(ISNUMBER(data_to_clean[[#This Row],[revenue_formatted]]),ISNUMBER(data_to_clean[[#This Row],[growth_formatted_%]]),ISNUMBER(data_to_clean[[#This Row],[workers]]),ISNUMBER(data_to_clean[[#This Row],[previous_workers]]),ISNUMBER(data_to_clean[[#This Row],[founded]]),ISNUMBER(data_to_clean[[#This Row],[yrs_on_list]]))</f>
        <v>1</v>
      </c>
    </row>
    <row r="3116" spans="1:17" x14ac:dyDescent="0.25">
      <c r="A3116">
        <v>3106</v>
      </c>
      <c r="B3116" t="s">
        <v>11346</v>
      </c>
      <c r="C3116" t="s">
        <v>74</v>
      </c>
      <c r="D3116" t="str">
        <f>VLOOKUP(data_to_clean[[#This Row],[state]],abbreviation_table[],2,FALSE)</f>
        <v>Ohio</v>
      </c>
      <c r="E3116" t="s">
        <v>2781</v>
      </c>
      <c r="F3116" t="str">
        <f>TRIM(LEFT(data_to_clean[[#This Row],[revenue]],FIND(" ",data_to_clean[[#This Row],[revenue]])))</f>
        <v>88.3</v>
      </c>
      <c r="G3116" t="str">
        <f>RIGHT(data_to_clean[[#This Row],[revenue]],LEN(data_to_clean[[#This Row],[revenue]])-FIND(" ",data_to_clean[[#This Row],[revenue]]))</f>
        <v>Million</v>
      </c>
      <c r="H3116" s="7">
        <f>VALUE(IF(data_to_clean[[#This Row],[multiplicity]]="Million",_xlfn.CONCAT(SUBSTITUTE(data_to_clean[[#This Row],[number]],".",""),"00000"),_xlfn.CONCAT(SUBSTITUTE(data_to_clean[[#This Row],[number]],".",""),"00000000")))</f>
        <v>88300000</v>
      </c>
      <c r="I3116" t="s">
        <v>11348</v>
      </c>
      <c r="J3116">
        <f>ROUND(VALUE(SUBSTITUTE(data_to_clean[[#This Row],[growth_%]],".",",")),0)</f>
        <v>119</v>
      </c>
      <c r="K3116" t="s">
        <v>107</v>
      </c>
      <c r="L3116">
        <v>591</v>
      </c>
      <c r="M3116">
        <v>298</v>
      </c>
      <c r="N3116">
        <v>1977</v>
      </c>
      <c r="O3116">
        <v>7</v>
      </c>
      <c r="P3116" t="s">
        <v>77</v>
      </c>
      <c r="Q3116" t="b">
        <f>AND(ISNUMBER(data_to_clean[[#This Row],[revenue_formatted]]),ISNUMBER(data_to_clean[[#This Row],[growth_formatted_%]]),ISNUMBER(data_to_clean[[#This Row],[workers]]),ISNUMBER(data_to_clean[[#This Row],[previous_workers]]),ISNUMBER(data_to_clean[[#This Row],[founded]]),ISNUMBER(data_to_clean[[#This Row],[yrs_on_list]]))</f>
        <v>1</v>
      </c>
    </row>
    <row r="3117" spans="1:17" x14ac:dyDescent="0.25">
      <c r="A3117">
        <v>3107</v>
      </c>
      <c r="B3117" t="s">
        <v>11349</v>
      </c>
      <c r="C3117" t="s">
        <v>503</v>
      </c>
      <c r="D3117" t="str">
        <f>VLOOKUP(data_to_clean[[#This Row],[state]],abbreviation_table[],2,FALSE)</f>
        <v>Illinois</v>
      </c>
      <c r="E3117" t="s">
        <v>9834</v>
      </c>
      <c r="F3117" t="str">
        <f>TRIM(LEFT(data_to_clean[[#This Row],[revenue]],FIND(" ",data_to_clean[[#This Row],[revenue]])))</f>
        <v>68.2</v>
      </c>
      <c r="G3117" t="str">
        <f>RIGHT(data_to_clean[[#This Row],[revenue]],LEN(data_to_clean[[#This Row],[revenue]])-FIND(" ",data_to_clean[[#This Row],[revenue]]))</f>
        <v>Million</v>
      </c>
      <c r="H3117" s="7">
        <f>VALUE(IF(data_to_clean[[#This Row],[multiplicity]]="Million",_xlfn.CONCAT(SUBSTITUTE(data_to_clean[[#This Row],[number]],".",""),"00000"),_xlfn.CONCAT(SUBSTITUTE(data_to_clean[[#This Row],[number]],".",""),"00000000")))</f>
        <v>68200000</v>
      </c>
      <c r="I3117" t="s">
        <v>11351</v>
      </c>
      <c r="J3117">
        <f>ROUND(VALUE(SUBSTITUTE(data_to_clean[[#This Row],[growth_%]],".",",")),0)</f>
        <v>119</v>
      </c>
      <c r="K3117" t="s">
        <v>233</v>
      </c>
      <c r="L3117">
        <v>267</v>
      </c>
      <c r="M3117">
        <v>160</v>
      </c>
      <c r="N3117">
        <v>1995</v>
      </c>
      <c r="O3117">
        <v>5</v>
      </c>
      <c r="P3117" t="s">
        <v>9686</v>
      </c>
      <c r="Q3117" t="b">
        <f>AND(ISNUMBER(data_to_clean[[#This Row],[revenue_formatted]]),ISNUMBER(data_to_clean[[#This Row],[growth_formatted_%]]),ISNUMBER(data_to_clean[[#This Row],[workers]]),ISNUMBER(data_to_clean[[#This Row],[previous_workers]]),ISNUMBER(data_to_clean[[#This Row],[founded]]),ISNUMBER(data_to_clean[[#This Row],[yrs_on_list]]))</f>
        <v>1</v>
      </c>
    </row>
    <row r="3118" spans="1:17" x14ac:dyDescent="0.25">
      <c r="A3118">
        <v>3108</v>
      </c>
      <c r="B3118" t="s">
        <v>11352</v>
      </c>
      <c r="C3118" t="s">
        <v>215</v>
      </c>
      <c r="D3118" t="str">
        <f>VLOOKUP(data_to_clean[[#This Row],[state]],abbreviation_table[],2,FALSE)</f>
        <v>North Carolina</v>
      </c>
      <c r="E3118" t="s">
        <v>896</v>
      </c>
      <c r="F3118" t="str">
        <f>TRIM(LEFT(data_to_clean[[#This Row],[revenue]],FIND(" ",data_to_clean[[#This Row],[revenue]])))</f>
        <v>10.3</v>
      </c>
      <c r="G3118" t="str">
        <f>RIGHT(data_to_clean[[#This Row],[revenue]],LEN(data_to_clean[[#This Row],[revenue]])-FIND(" ",data_to_clean[[#This Row],[revenue]]))</f>
        <v>Million</v>
      </c>
      <c r="H3118" s="7">
        <f>VALUE(IF(data_to_clean[[#This Row],[multiplicity]]="Million",_xlfn.CONCAT(SUBSTITUTE(data_to_clean[[#This Row],[number]],".",""),"00000"),_xlfn.CONCAT(SUBSTITUTE(data_to_clean[[#This Row],[number]],".",""),"00000000")))</f>
        <v>10300000</v>
      </c>
      <c r="I3118" t="s">
        <v>11354</v>
      </c>
      <c r="J3118">
        <f>ROUND(VALUE(SUBSTITUTE(data_to_clean[[#This Row],[growth_%]],".",",")),0)</f>
        <v>119</v>
      </c>
      <c r="K3118" t="s">
        <v>25</v>
      </c>
      <c r="L3118">
        <v>65</v>
      </c>
      <c r="M3118">
        <v>40</v>
      </c>
      <c r="N3118">
        <v>2012</v>
      </c>
      <c r="O3118">
        <v>4</v>
      </c>
      <c r="P3118" t="s">
        <v>1154</v>
      </c>
      <c r="Q3118" t="b">
        <f>AND(ISNUMBER(data_to_clean[[#This Row],[revenue_formatted]]),ISNUMBER(data_to_clean[[#This Row],[growth_formatted_%]]),ISNUMBER(data_to_clean[[#This Row],[workers]]),ISNUMBER(data_to_clean[[#This Row],[previous_workers]]),ISNUMBER(data_to_clean[[#This Row],[founded]]),ISNUMBER(data_to_clean[[#This Row],[yrs_on_list]]))</f>
        <v>1</v>
      </c>
    </row>
    <row r="3119" spans="1:17" x14ac:dyDescent="0.25">
      <c r="A3119">
        <v>3109</v>
      </c>
      <c r="B3119" t="s">
        <v>11355</v>
      </c>
      <c r="C3119" t="s">
        <v>45</v>
      </c>
      <c r="D3119" t="str">
        <f>VLOOKUP(data_to_clean[[#This Row],[state]],abbreviation_table[],2,FALSE)</f>
        <v>Pennsylvania</v>
      </c>
      <c r="E3119" t="s">
        <v>11357</v>
      </c>
      <c r="F3119" t="str">
        <f>TRIM(LEFT(data_to_clean[[#This Row],[revenue]],FIND(" ",data_to_clean[[#This Row],[revenue]])))</f>
        <v>76.1</v>
      </c>
      <c r="G3119" t="str">
        <f>RIGHT(data_to_clean[[#This Row],[revenue]],LEN(data_to_clean[[#This Row],[revenue]])-FIND(" ",data_to_clean[[#This Row],[revenue]]))</f>
        <v>Million</v>
      </c>
      <c r="H3119" s="7">
        <f>VALUE(IF(data_to_clean[[#This Row],[multiplicity]]="Million",_xlfn.CONCAT(SUBSTITUTE(data_to_clean[[#This Row],[number]],".",""),"00000"),_xlfn.CONCAT(SUBSTITUTE(data_to_clean[[#This Row],[number]],".",""),"00000000")))</f>
        <v>76100000</v>
      </c>
      <c r="I3119" t="s">
        <v>11358</v>
      </c>
      <c r="J3119">
        <f>ROUND(VALUE(SUBSTITUTE(data_to_clean[[#This Row],[growth_%]],".",",")),0)</f>
        <v>119</v>
      </c>
      <c r="K3119" t="s">
        <v>175</v>
      </c>
      <c r="L3119">
        <v>286</v>
      </c>
      <c r="M3119">
        <v>124</v>
      </c>
      <c r="N3119">
        <v>2008</v>
      </c>
      <c r="O3119">
        <v>2</v>
      </c>
      <c r="P3119" t="s">
        <v>11359</v>
      </c>
      <c r="Q3119" t="b">
        <f>AND(ISNUMBER(data_to_clean[[#This Row],[revenue_formatted]]),ISNUMBER(data_to_clean[[#This Row],[growth_formatted_%]]),ISNUMBER(data_to_clean[[#This Row],[workers]]),ISNUMBER(data_to_clean[[#This Row],[previous_workers]]),ISNUMBER(data_to_clean[[#This Row],[founded]]),ISNUMBER(data_to_clean[[#This Row],[yrs_on_list]]))</f>
        <v>1</v>
      </c>
    </row>
    <row r="3120" spans="1:17" x14ac:dyDescent="0.25">
      <c r="A3120">
        <v>3110</v>
      </c>
      <c r="B3120" t="s">
        <v>11360</v>
      </c>
      <c r="C3120" t="s">
        <v>45</v>
      </c>
      <c r="D3120" t="str">
        <f>VLOOKUP(data_to_clean[[#This Row],[state]],abbreviation_table[],2,FALSE)</f>
        <v>Pennsylvania</v>
      </c>
      <c r="E3120" t="s">
        <v>380</v>
      </c>
      <c r="F3120" t="str">
        <f>TRIM(LEFT(data_to_clean[[#This Row],[revenue]],FIND(" ",data_to_clean[[#This Row],[revenue]])))</f>
        <v>5.8</v>
      </c>
      <c r="G3120" t="str">
        <f>RIGHT(data_to_clean[[#This Row],[revenue]],LEN(data_to_clean[[#This Row],[revenue]])-FIND(" ",data_to_clean[[#This Row],[revenue]]))</f>
        <v>Million</v>
      </c>
      <c r="H3120" s="7">
        <f>VALUE(IF(data_to_clean[[#This Row],[multiplicity]]="Million",_xlfn.CONCAT(SUBSTITUTE(data_to_clean[[#This Row],[number]],".",""),"00000"),_xlfn.CONCAT(SUBSTITUTE(data_to_clean[[#This Row],[number]],".",""),"00000000")))</f>
        <v>5800000</v>
      </c>
      <c r="I3120" t="s">
        <v>11362</v>
      </c>
      <c r="J3120">
        <f>ROUND(VALUE(SUBSTITUTE(data_to_clean[[#This Row],[growth_%]],".",",")),0)</f>
        <v>118</v>
      </c>
      <c r="K3120" t="s">
        <v>55</v>
      </c>
      <c r="L3120">
        <v>54</v>
      </c>
      <c r="M3120">
        <v>19</v>
      </c>
      <c r="N3120">
        <v>2008</v>
      </c>
      <c r="O3120">
        <v>1</v>
      </c>
      <c r="P3120" t="s">
        <v>701</v>
      </c>
      <c r="Q3120" t="b">
        <f>AND(ISNUMBER(data_to_clean[[#This Row],[revenue_formatted]]),ISNUMBER(data_to_clean[[#This Row],[growth_formatted_%]]),ISNUMBER(data_to_clean[[#This Row],[workers]]),ISNUMBER(data_to_clean[[#This Row],[previous_workers]]),ISNUMBER(data_to_clean[[#This Row],[founded]]),ISNUMBER(data_to_clean[[#This Row],[yrs_on_list]]))</f>
        <v>1</v>
      </c>
    </row>
    <row r="3121" spans="1:17" x14ac:dyDescent="0.25">
      <c r="A3121">
        <v>3111</v>
      </c>
      <c r="B3121" t="s">
        <v>11363</v>
      </c>
      <c r="C3121" t="s">
        <v>80</v>
      </c>
      <c r="D3121" t="str">
        <f>VLOOKUP(data_to_clean[[#This Row],[state]],abbreviation_table[],2,FALSE)</f>
        <v>California</v>
      </c>
      <c r="E3121" t="s">
        <v>704</v>
      </c>
      <c r="F3121" t="str">
        <f>TRIM(LEFT(data_to_clean[[#This Row],[revenue]],FIND(" ",data_to_clean[[#This Row],[revenue]])))</f>
        <v>5.4</v>
      </c>
      <c r="G3121" t="str">
        <f>RIGHT(data_to_clean[[#This Row],[revenue]],LEN(data_to_clean[[#This Row],[revenue]])-FIND(" ",data_to_clean[[#This Row],[revenue]]))</f>
        <v>Million</v>
      </c>
      <c r="H3121" s="7">
        <f>VALUE(IF(data_to_clean[[#This Row],[multiplicity]]="Million",_xlfn.CONCAT(SUBSTITUTE(data_to_clean[[#This Row],[number]],".",""),"00000"),_xlfn.CONCAT(SUBSTITUTE(data_to_clean[[#This Row],[number]],".",""),"00000000")))</f>
        <v>5400000</v>
      </c>
      <c r="I3121" t="s">
        <v>11365</v>
      </c>
      <c r="J3121">
        <f>ROUND(VALUE(SUBSTITUTE(data_to_clean[[#This Row],[growth_%]],".",",")),0)</f>
        <v>118</v>
      </c>
      <c r="K3121" t="s">
        <v>107</v>
      </c>
      <c r="L3121">
        <v>7</v>
      </c>
      <c r="M3121">
        <v>5</v>
      </c>
      <c r="N3121">
        <v>2006</v>
      </c>
      <c r="O3121">
        <v>1</v>
      </c>
      <c r="P3121" t="s">
        <v>2693</v>
      </c>
      <c r="Q3121" t="b">
        <f>AND(ISNUMBER(data_to_clean[[#This Row],[revenue_formatted]]),ISNUMBER(data_to_clean[[#This Row],[growth_formatted_%]]),ISNUMBER(data_to_clean[[#This Row],[workers]]),ISNUMBER(data_to_clean[[#This Row],[previous_workers]]),ISNUMBER(data_to_clean[[#This Row],[founded]]),ISNUMBER(data_to_clean[[#This Row],[yrs_on_list]]))</f>
        <v>1</v>
      </c>
    </row>
    <row r="3122" spans="1:17" x14ac:dyDescent="0.25">
      <c r="A3122">
        <v>3112</v>
      </c>
      <c r="B3122" t="s">
        <v>11366</v>
      </c>
      <c r="C3122" t="s">
        <v>166</v>
      </c>
      <c r="D3122" t="str">
        <f>VLOOKUP(data_to_clean[[#This Row],[state]],abbreviation_table[],2,FALSE)</f>
        <v>Utah</v>
      </c>
      <c r="E3122" t="s">
        <v>1207</v>
      </c>
      <c r="F3122" t="str">
        <f>TRIM(LEFT(data_to_clean[[#This Row],[revenue]],FIND(" ",data_to_clean[[#This Row],[revenue]])))</f>
        <v>10.1</v>
      </c>
      <c r="G3122" t="str">
        <f>RIGHT(data_to_clean[[#This Row],[revenue]],LEN(data_to_clean[[#This Row],[revenue]])-FIND(" ",data_to_clean[[#This Row],[revenue]]))</f>
        <v>Million</v>
      </c>
      <c r="H3122" s="7">
        <f>VALUE(IF(data_to_clean[[#This Row],[multiplicity]]="Million",_xlfn.CONCAT(SUBSTITUTE(data_to_clean[[#This Row],[number]],".",""),"00000"),_xlfn.CONCAT(SUBSTITUTE(data_to_clean[[#This Row],[number]],".",""),"00000000")))</f>
        <v>10100000</v>
      </c>
      <c r="I3122" t="s">
        <v>11368</v>
      </c>
      <c r="J3122">
        <f>ROUND(VALUE(SUBSTITUTE(data_to_clean[[#This Row],[growth_%]],".",",")),0)</f>
        <v>118</v>
      </c>
      <c r="K3122" t="s">
        <v>623</v>
      </c>
      <c r="L3122">
        <v>62</v>
      </c>
      <c r="M3122">
        <v>43</v>
      </c>
      <c r="N3122">
        <v>2009</v>
      </c>
      <c r="O3122">
        <v>6</v>
      </c>
      <c r="P3122" t="s">
        <v>1217</v>
      </c>
      <c r="Q3122" t="b">
        <f>AND(ISNUMBER(data_to_clean[[#This Row],[revenue_formatted]]),ISNUMBER(data_to_clean[[#This Row],[growth_formatted_%]]),ISNUMBER(data_to_clean[[#This Row],[workers]]),ISNUMBER(data_to_clean[[#This Row],[previous_workers]]),ISNUMBER(data_to_clean[[#This Row],[founded]]),ISNUMBER(data_to_clean[[#This Row],[yrs_on_list]]))</f>
        <v>1</v>
      </c>
    </row>
    <row r="3123" spans="1:17" x14ac:dyDescent="0.25">
      <c r="A3123">
        <v>3113</v>
      </c>
      <c r="B3123" t="s">
        <v>11369</v>
      </c>
      <c r="C3123" t="s">
        <v>215</v>
      </c>
      <c r="D3123" t="str">
        <f>VLOOKUP(data_to_clean[[#This Row],[state]],abbreviation_table[],2,FALSE)</f>
        <v>North Carolina</v>
      </c>
      <c r="E3123" t="s">
        <v>547</v>
      </c>
      <c r="F3123" t="str">
        <f>TRIM(LEFT(data_to_clean[[#This Row],[revenue]],FIND(" ",data_to_clean[[#This Row],[revenue]])))</f>
        <v>34.2</v>
      </c>
      <c r="G3123" t="str">
        <f>RIGHT(data_to_clean[[#This Row],[revenue]],LEN(data_to_clean[[#This Row],[revenue]])-FIND(" ",data_to_clean[[#This Row],[revenue]]))</f>
        <v>Million</v>
      </c>
      <c r="H3123" s="7">
        <f>VALUE(IF(data_to_clean[[#This Row],[multiplicity]]="Million",_xlfn.CONCAT(SUBSTITUTE(data_to_clean[[#This Row],[number]],".",""),"00000"),_xlfn.CONCAT(SUBSTITUTE(data_to_clean[[#This Row],[number]],".",""),"00000000")))</f>
        <v>34200000</v>
      </c>
      <c r="I3123" t="s">
        <v>11371</v>
      </c>
      <c r="J3123">
        <f>ROUND(VALUE(SUBSTITUTE(data_to_clean[[#This Row],[growth_%]],".",",")),0)</f>
        <v>118</v>
      </c>
      <c r="K3123" t="s">
        <v>55</v>
      </c>
      <c r="L3123">
        <v>140</v>
      </c>
      <c r="M3123">
        <v>75</v>
      </c>
      <c r="N3123">
        <v>2000</v>
      </c>
      <c r="O3123">
        <v>9</v>
      </c>
      <c r="P3123" t="s">
        <v>1879</v>
      </c>
      <c r="Q3123" t="b">
        <f>AND(ISNUMBER(data_to_clean[[#This Row],[revenue_formatted]]),ISNUMBER(data_to_clean[[#This Row],[growth_formatted_%]]),ISNUMBER(data_to_clean[[#This Row],[workers]]),ISNUMBER(data_to_clean[[#This Row],[previous_workers]]),ISNUMBER(data_to_clean[[#This Row],[founded]]),ISNUMBER(data_to_clean[[#This Row],[yrs_on_list]]))</f>
        <v>1</v>
      </c>
    </row>
    <row r="3124" spans="1:17" x14ac:dyDescent="0.25">
      <c r="A3124">
        <v>3114</v>
      </c>
      <c r="B3124" t="s">
        <v>11372</v>
      </c>
      <c r="C3124" t="s">
        <v>341</v>
      </c>
      <c r="D3124" t="str">
        <f>VLOOKUP(data_to_clean[[#This Row],[state]],abbreviation_table[],2,FALSE)</f>
        <v>Massachusetts</v>
      </c>
      <c r="E3124" t="s">
        <v>11374</v>
      </c>
      <c r="F3124" t="str">
        <f>TRIM(LEFT(data_to_clean[[#This Row],[revenue]],FIND(" ",data_to_clean[[#This Row],[revenue]])))</f>
        <v>194.8</v>
      </c>
      <c r="G3124" t="str">
        <f>RIGHT(data_to_clean[[#This Row],[revenue]],LEN(data_to_clean[[#This Row],[revenue]])-FIND(" ",data_to_clean[[#This Row],[revenue]]))</f>
        <v>Million</v>
      </c>
      <c r="H3124" s="7">
        <f>VALUE(IF(data_to_clean[[#This Row],[multiplicity]]="Million",_xlfn.CONCAT(SUBSTITUTE(data_to_clean[[#This Row],[number]],".",""),"00000"),_xlfn.CONCAT(SUBSTITUTE(data_to_clean[[#This Row],[number]],".",""),"00000000")))</f>
        <v>194800000</v>
      </c>
      <c r="I3124" t="s">
        <v>11375</v>
      </c>
      <c r="J3124">
        <f>ROUND(VALUE(SUBSTITUTE(data_to_clean[[#This Row],[growth_%]],".",",")),0)</f>
        <v>118</v>
      </c>
      <c r="K3124" t="s">
        <v>181</v>
      </c>
      <c r="L3124">
        <v>915</v>
      </c>
      <c r="M3124">
        <v>400</v>
      </c>
      <c r="N3124">
        <v>1997</v>
      </c>
      <c r="O3124">
        <v>6</v>
      </c>
      <c r="P3124" t="s">
        <v>11376</v>
      </c>
      <c r="Q3124" t="b">
        <f>AND(ISNUMBER(data_to_clean[[#This Row],[revenue_formatted]]),ISNUMBER(data_to_clean[[#This Row],[growth_formatted_%]]),ISNUMBER(data_to_clean[[#This Row],[workers]]),ISNUMBER(data_to_clean[[#This Row],[previous_workers]]),ISNUMBER(data_to_clean[[#This Row],[founded]]),ISNUMBER(data_to_clean[[#This Row],[yrs_on_list]]))</f>
        <v>1</v>
      </c>
    </row>
    <row r="3125" spans="1:17" x14ac:dyDescent="0.25">
      <c r="A3125">
        <v>3115</v>
      </c>
      <c r="B3125" t="s">
        <v>11377</v>
      </c>
      <c r="C3125" t="s">
        <v>1262</v>
      </c>
      <c r="D3125" t="str">
        <f>VLOOKUP(data_to_clean[[#This Row],[state]],abbreviation_table[],2,FALSE)</f>
        <v>South Carolina</v>
      </c>
      <c r="E3125" t="s">
        <v>1106</v>
      </c>
      <c r="F3125" t="str">
        <f>TRIM(LEFT(data_to_clean[[#This Row],[revenue]],FIND(" ",data_to_clean[[#This Row],[revenue]])))</f>
        <v>2.9</v>
      </c>
      <c r="G3125" t="str">
        <f>RIGHT(data_to_clean[[#This Row],[revenue]],LEN(data_to_clean[[#This Row],[revenue]])-FIND(" ",data_to_clean[[#This Row],[revenue]]))</f>
        <v>Million</v>
      </c>
      <c r="H3125" s="7">
        <f>VALUE(IF(data_to_clean[[#This Row],[multiplicity]]="Million",_xlfn.CONCAT(SUBSTITUTE(data_to_clean[[#This Row],[number]],".",""),"00000"),_xlfn.CONCAT(SUBSTITUTE(data_to_clean[[#This Row],[number]],".",""),"00000000")))</f>
        <v>2900000</v>
      </c>
      <c r="I3125" t="s">
        <v>11379</v>
      </c>
      <c r="J3125">
        <f>ROUND(VALUE(SUBSTITUTE(data_to_clean[[#This Row],[growth_%]],".",",")),0)</f>
        <v>118</v>
      </c>
      <c r="K3125" t="s">
        <v>18</v>
      </c>
      <c r="L3125">
        <v>10</v>
      </c>
      <c r="M3125">
        <v>4</v>
      </c>
      <c r="N3125">
        <v>2012</v>
      </c>
      <c r="O3125">
        <v>1</v>
      </c>
      <c r="P3125" t="s">
        <v>3952</v>
      </c>
      <c r="Q3125" t="b">
        <f>AND(ISNUMBER(data_to_clean[[#This Row],[revenue_formatted]]),ISNUMBER(data_to_clean[[#This Row],[growth_formatted_%]]),ISNUMBER(data_to_clean[[#This Row],[workers]]),ISNUMBER(data_to_clean[[#This Row],[previous_workers]]),ISNUMBER(data_to_clean[[#This Row],[founded]]),ISNUMBER(data_to_clean[[#This Row],[yrs_on_list]]))</f>
        <v>1</v>
      </c>
    </row>
    <row r="3126" spans="1:17" x14ac:dyDescent="0.25">
      <c r="A3126">
        <v>3116</v>
      </c>
      <c r="B3126" t="s">
        <v>11380</v>
      </c>
      <c r="C3126" t="s">
        <v>86</v>
      </c>
      <c r="D3126" t="str">
        <f>VLOOKUP(data_to_clean[[#This Row],[state]],abbreviation_table[],2,FALSE)</f>
        <v>Colorado</v>
      </c>
      <c r="E3126" t="s">
        <v>11382</v>
      </c>
      <c r="F3126" t="str">
        <f>TRIM(LEFT(data_to_clean[[#This Row],[revenue]],FIND(" ",data_to_clean[[#This Row],[revenue]])))</f>
        <v>42</v>
      </c>
      <c r="G3126" t="str">
        <f>RIGHT(data_to_clean[[#This Row],[revenue]],LEN(data_to_clean[[#This Row],[revenue]])-FIND(" ",data_to_clean[[#This Row],[revenue]]))</f>
        <v>Million</v>
      </c>
      <c r="H3126" s="7">
        <f>VALUE(IF(data_to_clean[[#This Row],[multiplicity]]="Million",_xlfn.CONCAT(SUBSTITUTE(data_to_clean[[#This Row],[number]],".",""),"00000"),_xlfn.CONCAT(SUBSTITUTE(data_to_clean[[#This Row],[number]],".",""),"00000000")))</f>
        <v>4200000</v>
      </c>
      <c r="I3126" t="s">
        <v>11383</v>
      </c>
      <c r="J3126">
        <f>ROUND(VALUE(SUBSTITUTE(data_to_clean[[#This Row],[growth_%]],".",",")),0)</f>
        <v>118</v>
      </c>
      <c r="K3126" t="s">
        <v>233</v>
      </c>
      <c r="L3126">
        <v>172</v>
      </c>
      <c r="M3126">
        <v>85</v>
      </c>
      <c r="N3126">
        <v>2004</v>
      </c>
      <c r="O3126">
        <v>9</v>
      </c>
      <c r="P3126" t="s">
        <v>89</v>
      </c>
      <c r="Q3126" t="b">
        <f>AND(ISNUMBER(data_to_clean[[#This Row],[revenue_formatted]]),ISNUMBER(data_to_clean[[#This Row],[growth_formatted_%]]),ISNUMBER(data_to_clean[[#This Row],[workers]]),ISNUMBER(data_to_clean[[#This Row],[previous_workers]]),ISNUMBER(data_to_clean[[#This Row],[founded]]),ISNUMBER(data_to_clean[[#This Row],[yrs_on_list]]))</f>
        <v>1</v>
      </c>
    </row>
    <row r="3127" spans="1:17" x14ac:dyDescent="0.25">
      <c r="A3127">
        <v>3117</v>
      </c>
      <c r="B3127" t="s">
        <v>11384</v>
      </c>
      <c r="C3127" t="s">
        <v>52</v>
      </c>
      <c r="D3127" t="str">
        <f>VLOOKUP(data_to_clean[[#This Row],[state]],abbreviation_table[],2,FALSE)</f>
        <v>Florida</v>
      </c>
      <c r="E3127" t="s">
        <v>617</v>
      </c>
      <c r="F3127" t="str">
        <f>TRIM(LEFT(data_to_clean[[#This Row],[revenue]],FIND(" ",data_to_clean[[#This Row],[revenue]])))</f>
        <v>3.3</v>
      </c>
      <c r="G3127" t="str">
        <f>RIGHT(data_to_clean[[#This Row],[revenue]],LEN(data_to_clean[[#This Row],[revenue]])-FIND(" ",data_to_clean[[#This Row],[revenue]]))</f>
        <v>Million</v>
      </c>
      <c r="H3127" s="7">
        <f>VALUE(IF(data_to_clean[[#This Row],[multiplicity]]="Million",_xlfn.CONCAT(SUBSTITUTE(data_to_clean[[#This Row],[number]],".",""),"00000"),_xlfn.CONCAT(SUBSTITUTE(data_to_clean[[#This Row],[number]],".",""),"00000000")))</f>
        <v>3300000</v>
      </c>
      <c r="I3127" t="s">
        <v>11386</v>
      </c>
      <c r="J3127">
        <f>ROUND(VALUE(SUBSTITUTE(data_to_clean[[#This Row],[growth_%]],".",",")),0)</f>
        <v>118</v>
      </c>
      <c r="K3127" t="s">
        <v>336</v>
      </c>
      <c r="L3127">
        <v>61</v>
      </c>
      <c r="M3127">
        <v>45</v>
      </c>
      <c r="N3127">
        <v>2007</v>
      </c>
      <c r="O3127">
        <v>2</v>
      </c>
      <c r="P3127" t="s">
        <v>203</v>
      </c>
      <c r="Q3127" t="b">
        <f>AND(ISNUMBER(data_to_clean[[#This Row],[revenue_formatted]]),ISNUMBER(data_to_clean[[#This Row],[growth_formatted_%]]),ISNUMBER(data_to_clean[[#This Row],[workers]]),ISNUMBER(data_to_clean[[#This Row],[previous_workers]]),ISNUMBER(data_to_clean[[#This Row],[founded]]),ISNUMBER(data_to_clean[[#This Row],[yrs_on_list]]))</f>
        <v>1</v>
      </c>
    </row>
    <row r="3128" spans="1:17" x14ac:dyDescent="0.25">
      <c r="A3128">
        <v>3118</v>
      </c>
      <c r="B3128" t="s">
        <v>11387</v>
      </c>
      <c r="C3128" t="s">
        <v>98</v>
      </c>
      <c r="D3128" t="str">
        <f>VLOOKUP(data_to_clean[[#This Row],[state]],abbreviation_table[],2,FALSE)</f>
        <v>Washington</v>
      </c>
      <c r="E3128" t="s">
        <v>6446</v>
      </c>
      <c r="F3128" t="str">
        <f>TRIM(LEFT(data_to_clean[[#This Row],[revenue]],FIND(" ",data_to_clean[[#This Row],[revenue]])))</f>
        <v>29.3</v>
      </c>
      <c r="G3128" t="str">
        <f>RIGHT(data_to_clean[[#This Row],[revenue]],LEN(data_to_clean[[#This Row],[revenue]])-FIND(" ",data_to_clean[[#This Row],[revenue]]))</f>
        <v>Million</v>
      </c>
      <c r="H3128" s="7">
        <f>VALUE(IF(data_to_clean[[#This Row],[multiplicity]]="Million",_xlfn.CONCAT(SUBSTITUTE(data_to_clean[[#This Row],[number]],".",""),"00000"),_xlfn.CONCAT(SUBSTITUTE(data_to_clean[[#This Row],[number]],".",""),"00000000")))</f>
        <v>29300000</v>
      </c>
      <c r="I3128" t="s">
        <v>11389</v>
      </c>
      <c r="J3128">
        <f>ROUND(VALUE(SUBSTITUTE(data_to_clean[[#This Row],[growth_%]],".",",")),0)</f>
        <v>118</v>
      </c>
      <c r="K3128" t="s">
        <v>175</v>
      </c>
      <c r="L3128">
        <v>48</v>
      </c>
      <c r="M3128">
        <v>15</v>
      </c>
      <c r="N3128">
        <v>2009</v>
      </c>
      <c r="O3128">
        <v>5</v>
      </c>
      <c r="P3128" t="s">
        <v>1253</v>
      </c>
      <c r="Q3128" t="b">
        <f>AND(ISNUMBER(data_to_clean[[#This Row],[revenue_formatted]]),ISNUMBER(data_to_clean[[#This Row],[growth_formatted_%]]),ISNUMBER(data_to_clean[[#This Row],[workers]]),ISNUMBER(data_to_clean[[#This Row],[previous_workers]]),ISNUMBER(data_to_clean[[#This Row],[founded]]),ISNUMBER(data_to_clean[[#This Row],[yrs_on_list]]))</f>
        <v>1</v>
      </c>
    </row>
    <row r="3129" spans="1:17" x14ac:dyDescent="0.25">
      <c r="A3129">
        <v>3119</v>
      </c>
      <c r="B3129" t="s">
        <v>11390</v>
      </c>
      <c r="C3129" t="s">
        <v>1011</v>
      </c>
      <c r="D3129" t="str">
        <f>VLOOKUP(data_to_clean[[#This Row],[state]],abbreviation_table[],2,FALSE)</f>
        <v>Nebraska</v>
      </c>
      <c r="E3129" t="s">
        <v>704</v>
      </c>
      <c r="F3129" t="str">
        <f>TRIM(LEFT(data_to_clean[[#This Row],[revenue]],FIND(" ",data_to_clean[[#This Row],[revenue]])))</f>
        <v>5.4</v>
      </c>
      <c r="G3129" t="str">
        <f>RIGHT(data_to_clean[[#This Row],[revenue]],LEN(data_to_clean[[#This Row],[revenue]])-FIND(" ",data_to_clean[[#This Row],[revenue]]))</f>
        <v>Million</v>
      </c>
      <c r="H3129" s="7">
        <f>VALUE(IF(data_to_clean[[#This Row],[multiplicity]]="Million",_xlfn.CONCAT(SUBSTITUTE(data_to_clean[[#This Row],[number]],".",""),"00000"),_xlfn.CONCAT(SUBSTITUTE(data_to_clean[[#This Row],[number]],".",""),"00000000")))</f>
        <v>5400000</v>
      </c>
      <c r="I3129" t="s">
        <v>11392</v>
      </c>
      <c r="J3129">
        <f>ROUND(VALUE(SUBSTITUTE(data_to_clean[[#This Row],[growth_%]],".",",")),0)</f>
        <v>118</v>
      </c>
      <c r="K3129" t="s">
        <v>55</v>
      </c>
      <c r="L3129">
        <v>55</v>
      </c>
      <c r="M3129">
        <v>30</v>
      </c>
      <c r="N3129">
        <v>2013</v>
      </c>
      <c r="O3129">
        <v>1</v>
      </c>
      <c r="P3129" t="s">
        <v>11393</v>
      </c>
      <c r="Q3129" t="b">
        <f>AND(ISNUMBER(data_to_clean[[#This Row],[revenue_formatted]]),ISNUMBER(data_to_clean[[#This Row],[growth_formatted_%]]),ISNUMBER(data_to_clean[[#This Row],[workers]]),ISNUMBER(data_to_clean[[#This Row],[previous_workers]]),ISNUMBER(data_to_clean[[#This Row],[founded]]),ISNUMBER(data_to_clean[[#This Row],[yrs_on_list]]))</f>
        <v>1</v>
      </c>
    </row>
    <row r="3130" spans="1:17" x14ac:dyDescent="0.25">
      <c r="A3130">
        <v>3120</v>
      </c>
      <c r="B3130" t="s">
        <v>11394</v>
      </c>
      <c r="C3130" t="s">
        <v>74</v>
      </c>
      <c r="D3130" t="str">
        <f>VLOOKUP(data_to_clean[[#This Row],[state]],abbreviation_table[],2,FALSE)</f>
        <v>Ohio</v>
      </c>
      <c r="E3130" t="s">
        <v>287</v>
      </c>
      <c r="F3130" t="str">
        <f>TRIM(LEFT(data_to_clean[[#This Row],[revenue]],FIND(" ",data_to_clean[[#This Row],[revenue]])))</f>
        <v>6.3</v>
      </c>
      <c r="G3130" t="str">
        <f>RIGHT(data_to_clean[[#This Row],[revenue]],LEN(data_to_clean[[#This Row],[revenue]])-FIND(" ",data_to_clean[[#This Row],[revenue]]))</f>
        <v>Million</v>
      </c>
      <c r="H3130" s="7">
        <f>VALUE(IF(data_to_clean[[#This Row],[multiplicity]]="Million",_xlfn.CONCAT(SUBSTITUTE(data_to_clean[[#This Row],[number]],".",""),"00000"),_xlfn.CONCAT(SUBSTITUTE(data_to_clean[[#This Row],[number]],".",""),"00000000")))</f>
        <v>6300000</v>
      </c>
      <c r="I3130" t="s">
        <v>11396</v>
      </c>
      <c r="J3130">
        <f>ROUND(VALUE(SUBSTITUTE(data_to_clean[[#This Row],[growth_%]],".",",")),0)</f>
        <v>118</v>
      </c>
      <c r="K3130" t="s">
        <v>18</v>
      </c>
      <c r="L3130">
        <v>32</v>
      </c>
      <c r="M3130">
        <v>22</v>
      </c>
      <c r="N3130">
        <v>2004</v>
      </c>
      <c r="O3130">
        <v>2</v>
      </c>
      <c r="P3130" t="s">
        <v>1427</v>
      </c>
      <c r="Q3130" t="b">
        <f>AND(ISNUMBER(data_to_clean[[#This Row],[revenue_formatted]]),ISNUMBER(data_to_clean[[#This Row],[growth_formatted_%]]),ISNUMBER(data_to_clean[[#This Row],[workers]]),ISNUMBER(data_to_clean[[#This Row],[previous_workers]]),ISNUMBER(data_to_clean[[#This Row],[founded]]),ISNUMBER(data_to_clean[[#This Row],[yrs_on_list]]))</f>
        <v>1</v>
      </c>
    </row>
    <row r="3131" spans="1:17" x14ac:dyDescent="0.25">
      <c r="A3131">
        <v>3121</v>
      </c>
      <c r="B3131" t="s">
        <v>11397</v>
      </c>
      <c r="C3131" t="s">
        <v>1999</v>
      </c>
      <c r="D3131" t="str">
        <f>VLOOKUP(data_to_clean[[#This Row],[state]],abbreviation_table[],2,FALSE)</f>
        <v>Oklahoma</v>
      </c>
      <c r="E3131" t="s">
        <v>617</v>
      </c>
      <c r="F3131" t="str">
        <f>TRIM(LEFT(data_to_clean[[#This Row],[revenue]],FIND(" ",data_to_clean[[#This Row],[revenue]])))</f>
        <v>3.3</v>
      </c>
      <c r="G3131" t="str">
        <f>RIGHT(data_to_clean[[#This Row],[revenue]],LEN(data_to_clean[[#This Row],[revenue]])-FIND(" ",data_to_clean[[#This Row],[revenue]]))</f>
        <v>Million</v>
      </c>
      <c r="H3131" s="7">
        <f>VALUE(IF(data_to_clean[[#This Row],[multiplicity]]="Million",_xlfn.CONCAT(SUBSTITUTE(data_to_clean[[#This Row],[number]],".",""),"00000"),_xlfn.CONCAT(SUBSTITUTE(data_to_clean[[#This Row],[number]],".",""),"00000000")))</f>
        <v>3300000</v>
      </c>
      <c r="I3131" t="s">
        <v>11399</v>
      </c>
      <c r="J3131">
        <f>ROUND(VALUE(SUBSTITUTE(data_to_clean[[#This Row],[growth_%]],".",",")),0)</f>
        <v>118</v>
      </c>
      <c r="K3131" t="s">
        <v>40</v>
      </c>
      <c r="L3131">
        <v>21</v>
      </c>
      <c r="M3131">
        <v>6</v>
      </c>
      <c r="N3131">
        <v>2008</v>
      </c>
      <c r="O3131">
        <v>2</v>
      </c>
      <c r="P3131" t="s">
        <v>10978</v>
      </c>
      <c r="Q3131" t="b">
        <f>AND(ISNUMBER(data_to_clean[[#This Row],[revenue_formatted]]),ISNUMBER(data_to_clean[[#This Row],[growth_formatted_%]]),ISNUMBER(data_to_clean[[#This Row],[workers]]),ISNUMBER(data_to_clean[[#This Row],[previous_workers]]),ISNUMBER(data_to_clean[[#This Row],[founded]]),ISNUMBER(data_to_clean[[#This Row],[yrs_on_list]]))</f>
        <v>1</v>
      </c>
    </row>
    <row r="3132" spans="1:17" x14ac:dyDescent="0.25">
      <c r="A3132">
        <v>3122</v>
      </c>
      <c r="B3132" t="s">
        <v>11400</v>
      </c>
      <c r="C3132" t="s">
        <v>503</v>
      </c>
      <c r="D3132" t="str">
        <f>VLOOKUP(data_to_clean[[#This Row],[state]],abbreviation_table[],2,FALSE)</f>
        <v>Illinois</v>
      </c>
      <c r="E3132" t="s">
        <v>1157</v>
      </c>
      <c r="F3132" t="str">
        <f>TRIM(LEFT(data_to_clean[[#This Row],[revenue]],FIND(" ",data_to_clean[[#This Row],[revenue]])))</f>
        <v>5.3</v>
      </c>
      <c r="G3132" t="str">
        <f>RIGHT(data_to_clean[[#This Row],[revenue]],LEN(data_to_clean[[#This Row],[revenue]])-FIND(" ",data_to_clean[[#This Row],[revenue]]))</f>
        <v>Million</v>
      </c>
      <c r="H3132" s="7">
        <f>VALUE(IF(data_to_clean[[#This Row],[multiplicity]]="Million",_xlfn.CONCAT(SUBSTITUTE(data_to_clean[[#This Row],[number]],".",""),"00000"),_xlfn.CONCAT(SUBSTITUTE(data_to_clean[[#This Row],[number]],".",""),"00000000")))</f>
        <v>5300000</v>
      </c>
      <c r="I3132" t="s">
        <v>11402</v>
      </c>
      <c r="J3132">
        <f>ROUND(VALUE(SUBSTITUTE(data_to_clean[[#This Row],[growth_%]],".",",")),0)</f>
        <v>118</v>
      </c>
      <c r="K3132" t="s">
        <v>233</v>
      </c>
      <c r="L3132">
        <v>30</v>
      </c>
      <c r="M3132">
        <v>14</v>
      </c>
      <c r="N3132">
        <v>2008</v>
      </c>
      <c r="O3132">
        <v>1</v>
      </c>
      <c r="P3132" t="s">
        <v>11403</v>
      </c>
      <c r="Q3132" t="b">
        <f>AND(ISNUMBER(data_to_clean[[#This Row],[revenue_formatted]]),ISNUMBER(data_to_clean[[#This Row],[growth_formatted_%]]),ISNUMBER(data_to_clean[[#This Row],[workers]]),ISNUMBER(data_to_clean[[#This Row],[previous_workers]]),ISNUMBER(data_to_clean[[#This Row],[founded]]),ISNUMBER(data_to_clean[[#This Row],[yrs_on_list]]))</f>
        <v>1</v>
      </c>
    </row>
    <row r="3133" spans="1:17" x14ac:dyDescent="0.25">
      <c r="A3133">
        <v>3123</v>
      </c>
      <c r="B3133" t="s">
        <v>11404</v>
      </c>
      <c r="C3133" t="s">
        <v>80</v>
      </c>
      <c r="D3133" t="str">
        <f>VLOOKUP(data_to_clean[[#This Row],[state]],abbreviation_table[],2,FALSE)</f>
        <v>California</v>
      </c>
      <c r="E3133" t="s">
        <v>1507</v>
      </c>
      <c r="F3133" t="str">
        <f>TRIM(LEFT(data_to_clean[[#This Row],[revenue]],FIND(" ",data_to_clean[[#This Row],[revenue]])))</f>
        <v>16.2</v>
      </c>
      <c r="G3133" t="str">
        <f>RIGHT(data_to_clean[[#This Row],[revenue]],LEN(data_to_clean[[#This Row],[revenue]])-FIND(" ",data_to_clean[[#This Row],[revenue]]))</f>
        <v>Million</v>
      </c>
      <c r="H3133" s="7">
        <f>VALUE(IF(data_to_clean[[#This Row],[multiplicity]]="Million",_xlfn.CONCAT(SUBSTITUTE(data_to_clean[[#This Row],[number]],".",""),"00000"),_xlfn.CONCAT(SUBSTITUTE(data_to_clean[[#This Row],[number]],".",""),"00000000")))</f>
        <v>16200000</v>
      </c>
      <c r="I3133" t="s">
        <v>11406</v>
      </c>
      <c r="J3133">
        <f>ROUND(VALUE(SUBSTITUTE(data_to_clean[[#This Row],[growth_%]],".",",")),0)</f>
        <v>118</v>
      </c>
      <c r="K3133" t="s">
        <v>211</v>
      </c>
      <c r="L3133">
        <v>72</v>
      </c>
      <c r="M3133">
        <v>62</v>
      </c>
      <c r="N3133">
        <v>2008</v>
      </c>
      <c r="O3133">
        <v>7</v>
      </c>
      <c r="P3133" t="s">
        <v>391</v>
      </c>
      <c r="Q3133" t="b">
        <f>AND(ISNUMBER(data_to_clean[[#This Row],[revenue_formatted]]),ISNUMBER(data_to_clean[[#This Row],[growth_formatted_%]]),ISNUMBER(data_to_clean[[#This Row],[workers]]),ISNUMBER(data_to_clean[[#This Row],[previous_workers]]),ISNUMBER(data_to_clean[[#This Row],[founded]]),ISNUMBER(data_to_clean[[#This Row],[yrs_on_list]]))</f>
        <v>1</v>
      </c>
    </row>
    <row r="3134" spans="1:17" x14ac:dyDescent="0.25">
      <c r="A3134">
        <v>3124</v>
      </c>
      <c r="B3134" t="s">
        <v>11407</v>
      </c>
      <c r="C3134" t="s">
        <v>1011</v>
      </c>
      <c r="D3134" t="str">
        <f>VLOOKUP(data_to_clean[[#This Row],[state]],abbreviation_table[],2,FALSE)</f>
        <v>Nebraska</v>
      </c>
      <c r="E3134" t="s">
        <v>301</v>
      </c>
      <c r="F3134" t="str">
        <f>TRIM(LEFT(data_to_clean[[#This Row],[revenue]],FIND(" ",data_to_clean[[#This Row],[revenue]])))</f>
        <v>7.1</v>
      </c>
      <c r="G3134" t="str">
        <f>RIGHT(data_to_clean[[#This Row],[revenue]],LEN(data_to_clean[[#This Row],[revenue]])-FIND(" ",data_to_clean[[#This Row],[revenue]]))</f>
        <v>Million</v>
      </c>
      <c r="H3134" s="7">
        <f>VALUE(IF(data_to_clean[[#This Row],[multiplicity]]="Million",_xlfn.CONCAT(SUBSTITUTE(data_to_clean[[#This Row],[number]],".",""),"00000"),_xlfn.CONCAT(SUBSTITUTE(data_to_clean[[#This Row],[number]],".",""),"00000000")))</f>
        <v>7100000</v>
      </c>
      <c r="I3134" t="s">
        <v>11409</v>
      </c>
      <c r="J3134">
        <f>ROUND(VALUE(SUBSTITUTE(data_to_clean[[#This Row],[growth_%]],".",",")),0)</f>
        <v>118</v>
      </c>
      <c r="K3134" t="s">
        <v>40</v>
      </c>
      <c r="L3134">
        <v>189</v>
      </c>
      <c r="M3134">
        <v>14</v>
      </c>
      <c r="N3134">
        <v>2012</v>
      </c>
      <c r="O3134">
        <v>3</v>
      </c>
      <c r="P3134" t="s">
        <v>1762</v>
      </c>
      <c r="Q3134" t="b">
        <f>AND(ISNUMBER(data_to_clean[[#This Row],[revenue_formatted]]),ISNUMBER(data_to_clean[[#This Row],[growth_formatted_%]]),ISNUMBER(data_to_clean[[#This Row],[workers]]),ISNUMBER(data_to_clean[[#This Row],[previous_workers]]),ISNUMBER(data_to_clean[[#This Row],[founded]]),ISNUMBER(data_to_clean[[#This Row],[yrs_on_list]]))</f>
        <v>1</v>
      </c>
    </row>
    <row r="3135" spans="1:17" x14ac:dyDescent="0.25">
      <c r="A3135">
        <v>3125</v>
      </c>
      <c r="B3135" t="s">
        <v>11410</v>
      </c>
      <c r="C3135" t="s">
        <v>66</v>
      </c>
      <c r="D3135" t="str">
        <f>VLOOKUP(data_to_clean[[#This Row],[state]],abbreviation_table[],2,FALSE)</f>
        <v>Virginia</v>
      </c>
      <c r="E3135" t="s">
        <v>167</v>
      </c>
      <c r="F3135" t="str">
        <f>TRIM(LEFT(data_to_clean[[#This Row],[revenue]],FIND(" ",data_to_clean[[#This Row],[revenue]])))</f>
        <v>8.9</v>
      </c>
      <c r="G3135" t="str">
        <f>RIGHT(data_to_clean[[#This Row],[revenue]],LEN(data_to_clean[[#This Row],[revenue]])-FIND(" ",data_to_clean[[#This Row],[revenue]]))</f>
        <v>Million</v>
      </c>
      <c r="H3135" s="7">
        <f>VALUE(IF(data_to_clean[[#This Row],[multiplicity]]="Million",_xlfn.CONCAT(SUBSTITUTE(data_to_clean[[#This Row],[number]],".",""),"00000"),_xlfn.CONCAT(SUBSTITUTE(data_to_clean[[#This Row],[number]],".",""),"00000000")))</f>
        <v>8900000</v>
      </c>
      <c r="I3135" t="s">
        <v>11412</v>
      </c>
      <c r="J3135">
        <f>ROUND(VALUE(SUBSTITUTE(data_to_clean[[#This Row],[growth_%]],".",",")),0)</f>
        <v>118</v>
      </c>
      <c r="K3135" t="s">
        <v>181</v>
      </c>
      <c r="L3135">
        <v>48</v>
      </c>
      <c r="M3135">
        <v>21</v>
      </c>
      <c r="N3135">
        <v>2010</v>
      </c>
      <c r="O3135">
        <v>4</v>
      </c>
      <c r="P3135" t="s">
        <v>11413</v>
      </c>
      <c r="Q3135" t="b">
        <f>AND(ISNUMBER(data_to_clean[[#This Row],[revenue_formatted]]),ISNUMBER(data_to_clean[[#This Row],[growth_formatted_%]]),ISNUMBER(data_to_clean[[#This Row],[workers]]),ISNUMBER(data_to_clean[[#This Row],[previous_workers]]),ISNUMBER(data_to_clean[[#This Row],[founded]]),ISNUMBER(data_to_clean[[#This Row],[yrs_on_list]]))</f>
        <v>1</v>
      </c>
    </row>
    <row r="3136" spans="1:17" x14ac:dyDescent="0.25">
      <c r="A3136">
        <v>3126</v>
      </c>
      <c r="B3136" t="s">
        <v>11414</v>
      </c>
      <c r="C3136" t="s">
        <v>105</v>
      </c>
      <c r="D3136" t="str">
        <f>VLOOKUP(data_to_clean[[#This Row],[state]],abbreviation_table[],2,FALSE)</f>
        <v>New York</v>
      </c>
      <c r="E3136" t="s">
        <v>425</v>
      </c>
      <c r="F3136" t="str">
        <f>TRIM(LEFT(data_to_clean[[#This Row],[revenue]],FIND(" ",data_to_clean[[#This Row],[revenue]])))</f>
        <v>4.6</v>
      </c>
      <c r="G3136" t="str">
        <f>RIGHT(data_to_clean[[#This Row],[revenue]],LEN(data_to_clean[[#This Row],[revenue]])-FIND(" ",data_to_clean[[#This Row],[revenue]]))</f>
        <v>Million</v>
      </c>
      <c r="H3136" s="7">
        <f>VALUE(IF(data_to_clean[[#This Row],[multiplicity]]="Million",_xlfn.CONCAT(SUBSTITUTE(data_to_clean[[#This Row],[number]],".",""),"00000"),_xlfn.CONCAT(SUBSTITUTE(data_to_clean[[#This Row],[number]],".",""),"00000000")))</f>
        <v>4600000</v>
      </c>
      <c r="I3136" t="s">
        <v>11416</v>
      </c>
      <c r="J3136">
        <f>ROUND(VALUE(SUBSTITUTE(data_to_clean[[#This Row],[growth_%]],".",",")),0)</f>
        <v>118</v>
      </c>
      <c r="K3136" t="s">
        <v>55</v>
      </c>
      <c r="L3136">
        <v>150</v>
      </c>
      <c r="M3136">
        <v>120</v>
      </c>
      <c r="N3136">
        <v>2003</v>
      </c>
      <c r="O3136">
        <v>4</v>
      </c>
      <c r="P3136" t="s">
        <v>11417</v>
      </c>
      <c r="Q3136" t="b">
        <f>AND(ISNUMBER(data_to_clean[[#This Row],[revenue_formatted]]),ISNUMBER(data_to_clean[[#This Row],[growth_formatted_%]]),ISNUMBER(data_to_clean[[#This Row],[workers]]),ISNUMBER(data_to_clean[[#This Row],[previous_workers]]),ISNUMBER(data_to_clean[[#This Row],[founded]]),ISNUMBER(data_to_clean[[#This Row],[yrs_on_list]]))</f>
        <v>1</v>
      </c>
    </row>
    <row r="3137" spans="1:17" x14ac:dyDescent="0.25">
      <c r="A3137">
        <v>3127</v>
      </c>
      <c r="B3137" t="s">
        <v>11418</v>
      </c>
      <c r="C3137" t="s">
        <v>52</v>
      </c>
      <c r="D3137" t="str">
        <f>VLOOKUP(data_to_clean[[#This Row],[state]],abbreviation_table[],2,FALSE)</f>
        <v>Florida</v>
      </c>
      <c r="E3137" t="s">
        <v>699</v>
      </c>
      <c r="F3137" t="str">
        <f>TRIM(LEFT(data_to_clean[[#This Row],[revenue]],FIND(" ",data_to_clean[[#This Row],[revenue]])))</f>
        <v>4</v>
      </c>
      <c r="G3137" t="str">
        <f>RIGHT(data_to_clean[[#This Row],[revenue]],LEN(data_to_clean[[#This Row],[revenue]])-FIND(" ",data_to_clean[[#This Row],[revenue]]))</f>
        <v>Million</v>
      </c>
      <c r="H3137" s="7">
        <f>VALUE(IF(data_to_clean[[#This Row],[multiplicity]]="Million",_xlfn.CONCAT(SUBSTITUTE(data_to_clean[[#This Row],[number]],".",""),"00000"),_xlfn.CONCAT(SUBSTITUTE(data_to_clean[[#This Row],[number]],".",""),"00000000")))</f>
        <v>400000</v>
      </c>
      <c r="I3137" t="s">
        <v>11420</v>
      </c>
      <c r="J3137">
        <f>ROUND(VALUE(SUBSTITUTE(data_to_clean[[#This Row],[growth_%]],".",",")),0)</f>
        <v>118</v>
      </c>
      <c r="K3137" t="s">
        <v>55</v>
      </c>
      <c r="L3137">
        <v>25</v>
      </c>
      <c r="M3137">
        <v>10</v>
      </c>
      <c r="N3137">
        <v>2004</v>
      </c>
      <c r="O3137">
        <v>1</v>
      </c>
      <c r="P3137" t="s">
        <v>11421</v>
      </c>
      <c r="Q3137" t="b">
        <f>AND(ISNUMBER(data_to_clean[[#This Row],[revenue_formatted]]),ISNUMBER(data_to_clean[[#This Row],[growth_formatted_%]]),ISNUMBER(data_to_clean[[#This Row],[workers]]),ISNUMBER(data_to_clean[[#This Row],[previous_workers]]),ISNUMBER(data_to_clean[[#This Row],[founded]]),ISNUMBER(data_to_clean[[#This Row],[yrs_on_list]]))</f>
        <v>1</v>
      </c>
    </row>
    <row r="3138" spans="1:17" x14ac:dyDescent="0.25">
      <c r="A3138">
        <v>3128</v>
      </c>
      <c r="B3138" t="s">
        <v>11422</v>
      </c>
      <c r="C3138" t="s">
        <v>230</v>
      </c>
      <c r="D3138" t="str">
        <f>VLOOKUP(data_to_clean[[#This Row],[state]],abbreviation_table[],2,FALSE)</f>
        <v>Michigan</v>
      </c>
      <c r="E3138" t="s">
        <v>3011</v>
      </c>
      <c r="F3138" t="str">
        <f>TRIM(LEFT(data_to_clean[[#This Row],[revenue]],FIND(" ",data_to_clean[[#This Row],[revenue]])))</f>
        <v>23.7</v>
      </c>
      <c r="G3138" t="str">
        <f>RIGHT(data_to_clean[[#This Row],[revenue]],LEN(data_to_clean[[#This Row],[revenue]])-FIND(" ",data_to_clean[[#This Row],[revenue]]))</f>
        <v>Million</v>
      </c>
      <c r="H3138" s="7">
        <f>VALUE(IF(data_to_clean[[#This Row],[multiplicity]]="Million",_xlfn.CONCAT(SUBSTITUTE(data_to_clean[[#This Row],[number]],".",""),"00000"),_xlfn.CONCAT(SUBSTITUTE(data_to_clean[[#This Row],[number]],".",""),"00000000")))</f>
        <v>23700000</v>
      </c>
      <c r="I3138" t="s">
        <v>11424</v>
      </c>
      <c r="J3138">
        <f>ROUND(VALUE(SUBSTITUTE(data_to_clean[[#This Row],[growth_%]],".",",")),0)</f>
        <v>118</v>
      </c>
      <c r="K3138" t="s">
        <v>308</v>
      </c>
      <c r="L3138">
        <v>216</v>
      </c>
      <c r="M3138">
        <v>90</v>
      </c>
      <c r="N3138">
        <v>1994</v>
      </c>
      <c r="O3138">
        <v>3</v>
      </c>
      <c r="P3138" t="s">
        <v>11425</v>
      </c>
      <c r="Q3138" t="b">
        <f>AND(ISNUMBER(data_to_clean[[#This Row],[revenue_formatted]]),ISNUMBER(data_to_clean[[#This Row],[growth_formatted_%]]),ISNUMBER(data_to_clean[[#This Row],[workers]]),ISNUMBER(data_to_clean[[#This Row],[previous_workers]]),ISNUMBER(data_to_clean[[#This Row],[founded]]),ISNUMBER(data_to_clean[[#This Row],[yrs_on_list]]))</f>
        <v>1</v>
      </c>
    </row>
    <row r="3139" spans="1:17" x14ac:dyDescent="0.25">
      <c r="A3139">
        <v>3129</v>
      </c>
      <c r="B3139" t="s">
        <v>11426</v>
      </c>
      <c r="C3139" t="s">
        <v>52</v>
      </c>
      <c r="D3139" t="str">
        <f>VLOOKUP(data_to_clean[[#This Row],[state]],abbreviation_table[],2,FALSE)</f>
        <v>Florida</v>
      </c>
      <c r="E3139" t="s">
        <v>11428</v>
      </c>
      <c r="F3139" t="str">
        <f>TRIM(LEFT(data_to_clean[[#This Row],[revenue]],FIND(" ",data_to_clean[[#This Row],[revenue]])))</f>
        <v>62.8</v>
      </c>
      <c r="G3139" t="str">
        <f>RIGHT(data_to_clean[[#This Row],[revenue]],LEN(data_to_clean[[#This Row],[revenue]])-FIND(" ",data_to_clean[[#This Row],[revenue]]))</f>
        <v>Million</v>
      </c>
      <c r="H3139" s="7">
        <f>VALUE(IF(data_to_clean[[#This Row],[multiplicity]]="Million",_xlfn.CONCAT(SUBSTITUTE(data_to_clean[[#This Row],[number]],".",""),"00000"),_xlfn.CONCAT(SUBSTITUTE(data_to_clean[[#This Row],[number]],".",""),"00000000")))</f>
        <v>62800000</v>
      </c>
      <c r="I3139" t="s">
        <v>11429</v>
      </c>
      <c r="J3139">
        <f>ROUND(VALUE(SUBSTITUTE(data_to_clean[[#This Row],[growth_%]],".",",")),0)</f>
        <v>117</v>
      </c>
      <c r="K3139" t="s">
        <v>18</v>
      </c>
      <c r="L3139">
        <v>32</v>
      </c>
      <c r="M3139">
        <v>18</v>
      </c>
      <c r="N3139">
        <v>2010</v>
      </c>
      <c r="O3139">
        <v>1</v>
      </c>
      <c r="P3139" t="s">
        <v>56</v>
      </c>
      <c r="Q3139" t="b">
        <f>AND(ISNUMBER(data_to_clean[[#This Row],[revenue_formatted]]),ISNUMBER(data_to_clean[[#This Row],[growth_formatted_%]]),ISNUMBER(data_to_clean[[#This Row],[workers]]),ISNUMBER(data_to_clean[[#This Row],[previous_workers]]),ISNUMBER(data_to_clean[[#This Row],[founded]]),ISNUMBER(data_to_clean[[#This Row],[yrs_on_list]]))</f>
        <v>1</v>
      </c>
    </row>
    <row r="3140" spans="1:17" x14ac:dyDescent="0.25">
      <c r="A3140">
        <v>3130</v>
      </c>
      <c r="B3140" t="s">
        <v>11430</v>
      </c>
      <c r="C3140" t="s">
        <v>119</v>
      </c>
      <c r="D3140" t="str">
        <f>VLOOKUP(data_to_clean[[#This Row],[state]],abbreviation_table[],2,FALSE)</f>
        <v>Georgia</v>
      </c>
      <c r="E3140" t="s">
        <v>9044</v>
      </c>
      <c r="F3140" t="str">
        <f>TRIM(LEFT(data_to_clean[[#This Row],[revenue]],FIND(" ",data_to_clean[[#This Row],[revenue]])))</f>
        <v>43.5</v>
      </c>
      <c r="G3140" t="str">
        <f>RIGHT(data_to_clean[[#This Row],[revenue]],LEN(data_to_clean[[#This Row],[revenue]])-FIND(" ",data_to_clean[[#This Row],[revenue]]))</f>
        <v>Million</v>
      </c>
      <c r="H3140" s="7">
        <f>VALUE(IF(data_to_clean[[#This Row],[multiplicity]]="Million",_xlfn.CONCAT(SUBSTITUTE(data_to_clean[[#This Row],[number]],".",""),"00000"),_xlfn.CONCAT(SUBSTITUTE(data_to_clean[[#This Row],[number]],".",""),"00000000")))</f>
        <v>43500000</v>
      </c>
      <c r="I3140" t="s">
        <v>11432</v>
      </c>
      <c r="J3140">
        <f>ROUND(VALUE(SUBSTITUTE(data_to_clean[[#This Row],[growth_%]],".",",")),0)</f>
        <v>117</v>
      </c>
      <c r="K3140" t="s">
        <v>336</v>
      </c>
      <c r="L3140">
        <v>131</v>
      </c>
      <c r="M3140">
        <v>78</v>
      </c>
      <c r="N3140">
        <v>2002</v>
      </c>
      <c r="O3140">
        <v>12</v>
      </c>
      <c r="P3140" t="s">
        <v>3959</v>
      </c>
      <c r="Q3140" t="b">
        <f>AND(ISNUMBER(data_to_clean[[#This Row],[revenue_formatted]]),ISNUMBER(data_to_clean[[#This Row],[growth_formatted_%]]),ISNUMBER(data_to_clean[[#This Row],[workers]]),ISNUMBER(data_to_clean[[#This Row],[previous_workers]]),ISNUMBER(data_to_clean[[#This Row],[founded]]),ISNUMBER(data_to_clean[[#This Row],[yrs_on_list]]))</f>
        <v>1</v>
      </c>
    </row>
    <row r="3141" spans="1:17" x14ac:dyDescent="0.25">
      <c r="A3141">
        <v>3131</v>
      </c>
      <c r="B3141" t="s">
        <v>11433</v>
      </c>
      <c r="C3141" t="s">
        <v>119</v>
      </c>
      <c r="D3141" t="str">
        <f>VLOOKUP(data_to_clean[[#This Row],[state]],abbreviation_table[],2,FALSE)</f>
        <v>Georgia</v>
      </c>
      <c r="E3141" t="s">
        <v>626</v>
      </c>
      <c r="F3141" t="str">
        <f>TRIM(LEFT(data_to_clean[[#This Row],[revenue]],FIND(" ",data_to_clean[[#This Row],[revenue]])))</f>
        <v>3.7</v>
      </c>
      <c r="G3141" t="str">
        <f>RIGHT(data_to_clean[[#This Row],[revenue]],LEN(data_to_clean[[#This Row],[revenue]])-FIND(" ",data_to_clean[[#This Row],[revenue]]))</f>
        <v>Million</v>
      </c>
      <c r="H3141" s="7">
        <f>VALUE(IF(data_to_clean[[#This Row],[multiplicity]]="Million",_xlfn.CONCAT(SUBSTITUTE(data_to_clean[[#This Row],[number]],".",""),"00000"),_xlfn.CONCAT(SUBSTITUTE(data_to_clean[[#This Row],[number]],".",""),"00000000")))</f>
        <v>3700000</v>
      </c>
      <c r="I3141" t="s">
        <v>11435</v>
      </c>
      <c r="J3141">
        <f>ROUND(VALUE(SUBSTITUTE(data_to_clean[[#This Row],[growth_%]],".",",")),0)</f>
        <v>117</v>
      </c>
      <c r="K3141" t="s">
        <v>18</v>
      </c>
      <c r="L3141">
        <v>15</v>
      </c>
      <c r="M3141">
        <v>12</v>
      </c>
      <c r="N3141">
        <v>2005</v>
      </c>
      <c r="O3141">
        <v>1</v>
      </c>
      <c r="P3141" t="s">
        <v>1512</v>
      </c>
      <c r="Q3141" t="b">
        <f>AND(ISNUMBER(data_to_clean[[#This Row],[revenue_formatted]]),ISNUMBER(data_to_clean[[#This Row],[growth_formatted_%]]),ISNUMBER(data_to_clean[[#This Row],[workers]]),ISNUMBER(data_to_clean[[#This Row],[previous_workers]]),ISNUMBER(data_to_clean[[#This Row],[founded]]),ISNUMBER(data_to_clean[[#This Row],[yrs_on_list]]))</f>
        <v>1</v>
      </c>
    </row>
    <row r="3142" spans="1:17" x14ac:dyDescent="0.25">
      <c r="A3142">
        <v>3132</v>
      </c>
      <c r="B3142" t="s">
        <v>11436</v>
      </c>
      <c r="C3142" t="s">
        <v>52</v>
      </c>
      <c r="D3142" t="str">
        <f>VLOOKUP(data_to_clean[[#This Row],[state]],abbreviation_table[],2,FALSE)</f>
        <v>Florida</v>
      </c>
      <c r="E3142" t="s">
        <v>1608</v>
      </c>
      <c r="F3142" t="str">
        <f>TRIM(LEFT(data_to_clean[[#This Row],[revenue]],FIND(" ",data_to_clean[[#This Row],[revenue]])))</f>
        <v>8.1</v>
      </c>
      <c r="G3142" t="str">
        <f>RIGHT(data_to_clean[[#This Row],[revenue]],LEN(data_to_clean[[#This Row],[revenue]])-FIND(" ",data_to_clean[[#This Row],[revenue]]))</f>
        <v>Million</v>
      </c>
      <c r="H3142" s="7">
        <f>VALUE(IF(data_to_clean[[#This Row],[multiplicity]]="Million",_xlfn.CONCAT(SUBSTITUTE(data_to_clean[[#This Row],[number]],".",""),"00000"),_xlfn.CONCAT(SUBSTITUTE(data_to_clean[[#This Row],[number]],".",""),"00000000")))</f>
        <v>8100000</v>
      </c>
      <c r="I3142" t="s">
        <v>11438</v>
      </c>
      <c r="J3142">
        <f>ROUND(VALUE(SUBSTITUTE(data_to_clean[[#This Row],[growth_%]],".",",")),0)</f>
        <v>117</v>
      </c>
      <c r="K3142" t="s">
        <v>257</v>
      </c>
      <c r="L3142">
        <v>74</v>
      </c>
      <c r="M3142">
        <v>35</v>
      </c>
      <c r="N3142">
        <v>2013</v>
      </c>
      <c r="O3142">
        <v>1</v>
      </c>
      <c r="P3142" t="s">
        <v>1004</v>
      </c>
      <c r="Q3142" t="b">
        <f>AND(ISNUMBER(data_to_clean[[#This Row],[revenue_formatted]]),ISNUMBER(data_to_clean[[#This Row],[growth_formatted_%]]),ISNUMBER(data_to_clean[[#This Row],[workers]]),ISNUMBER(data_to_clean[[#This Row],[previous_workers]]),ISNUMBER(data_to_clean[[#This Row],[founded]]),ISNUMBER(data_to_clean[[#This Row],[yrs_on_list]]))</f>
        <v>1</v>
      </c>
    </row>
    <row r="3143" spans="1:17" x14ac:dyDescent="0.25">
      <c r="A3143">
        <v>3133</v>
      </c>
      <c r="B3143" t="s">
        <v>11439</v>
      </c>
      <c r="C3143" t="s">
        <v>52</v>
      </c>
      <c r="D3143" t="str">
        <f>VLOOKUP(data_to_clean[[#This Row],[state]],abbreviation_table[],2,FALSE)</f>
        <v>Florida</v>
      </c>
      <c r="E3143" t="s">
        <v>261</v>
      </c>
      <c r="F3143" t="str">
        <f>TRIM(LEFT(data_to_clean[[#This Row],[revenue]],FIND(" ",data_to_clean[[#This Row],[revenue]])))</f>
        <v>8.3</v>
      </c>
      <c r="G3143" t="str">
        <f>RIGHT(data_to_clean[[#This Row],[revenue]],LEN(data_to_clean[[#This Row],[revenue]])-FIND(" ",data_to_clean[[#This Row],[revenue]]))</f>
        <v>Million</v>
      </c>
      <c r="H3143" s="7">
        <f>VALUE(IF(data_to_clean[[#This Row],[multiplicity]]="Million",_xlfn.CONCAT(SUBSTITUTE(data_to_clean[[#This Row],[number]],".",""),"00000"),_xlfn.CONCAT(SUBSTITUTE(data_to_clean[[#This Row],[number]],".",""),"00000000")))</f>
        <v>8300000</v>
      </c>
      <c r="I3143" t="s">
        <v>11441</v>
      </c>
      <c r="J3143">
        <f>ROUND(VALUE(SUBSTITUTE(data_to_clean[[#This Row],[growth_%]],".",",")),0)</f>
        <v>117</v>
      </c>
      <c r="K3143" t="s">
        <v>308</v>
      </c>
      <c r="L3143">
        <v>80</v>
      </c>
      <c r="M3143">
        <v>39</v>
      </c>
      <c r="N3143">
        <v>2003</v>
      </c>
      <c r="O3143">
        <v>1</v>
      </c>
      <c r="P3143" t="s">
        <v>11442</v>
      </c>
      <c r="Q3143" t="b">
        <f>AND(ISNUMBER(data_to_clean[[#This Row],[revenue_formatted]]),ISNUMBER(data_to_clean[[#This Row],[growth_formatted_%]]),ISNUMBER(data_to_clean[[#This Row],[workers]]),ISNUMBER(data_to_clean[[#This Row],[previous_workers]]),ISNUMBER(data_to_clean[[#This Row],[founded]]),ISNUMBER(data_to_clean[[#This Row],[yrs_on_list]]))</f>
        <v>1</v>
      </c>
    </row>
    <row r="3144" spans="1:17" x14ac:dyDescent="0.25">
      <c r="A3144">
        <v>3134</v>
      </c>
      <c r="B3144" t="s">
        <v>11443</v>
      </c>
      <c r="C3144" t="s">
        <v>230</v>
      </c>
      <c r="D3144" t="str">
        <f>VLOOKUP(data_to_clean[[#This Row],[state]],abbreviation_table[],2,FALSE)</f>
        <v>Michigan</v>
      </c>
      <c r="E3144" t="s">
        <v>4384</v>
      </c>
      <c r="F3144" t="str">
        <f>TRIM(LEFT(data_to_clean[[#This Row],[revenue]],FIND(" ",data_to_clean[[#This Row],[revenue]])))</f>
        <v>31.2</v>
      </c>
      <c r="G3144" t="str">
        <f>RIGHT(data_to_clean[[#This Row],[revenue]],LEN(data_to_clean[[#This Row],[revenue]])-FIND(" ",data_to_clean[[#This Row],[revenue]]))</f>
        <v>Million</v>
      </c>
      <c r="H3144" s="7">
        <f>VALUE(IF(data_to_clean[[#This Row],[multiplicity]]="Million",_xlfn.CONCAT(SUBSTITUTE(data_to_clean[[#This Row],[number]],".",""),"00000"),_xlfn.CONCAT(SUBSTITUTE(data_to_clean[[#This Row],[number]],".",""),"00000000")))</f>
        <v>31200000</v>
      </c>
      <c r="I3144" t="s">
        <v>11445</v>
      </c>
      <c r="J3144">
        <f>ROUND(VALUE(SUBSTITUTE(data_to_clean[[#This Row],[growth_%]],".",",")),0)</f>
        <v>117</v>
      </c>
      <c r="K3144" t="s">
        <v>289</v>
      </c>
      <c r="L3144">
        <v>130</v>
      </c>
      <c r="M3144">
        <v>100</v>
      </c>
      <c r="N3144">
        <v>1999</v>
      </c>
      <c r="O3144">
        <v>2</v>
      </c>
      <c r="P3144" t="s">
        <v>8693</v>
      </c>
      <c r="Q3144" t="b">
        <f>AND(ISNUMBER(data_to_clean[[#This Row],[revenue_formatted]]),ISNUMBER(data_to_clean[[#This Row],[growth_formatted_%]]),ISNUMBER(data_to_clean[[#This Row],[workers]]),ISNUMBER(data_to_clean[[#This Row],[previous_workers]]),ISNUMBER(data_to_clean[[#This Row],[founded]]),ISNUMBER(data_to_clean[[#This Row],[yrs_on_list]]))</f>
        <v>1</v>
      </c>
    </row>
    <row r="3145" spans="1:17" x14ac:dyDescent="0.25">
      <c r="A3145">
        <v>3135</v>
      </c>
      <c r="B3145" t="s">
        <v>11446</v>
      </c>
      <c r="C3145" t="s">
        <v>86</v>
      </c>
      <c r="D3145" t="str">
        <f>VLOOKUP(data_to_clean[[#This Row],[state]],abbreviation_table[],2,FALSE)</f>
        <v>Colorado</v>
      </c>
      <c r="E3145" t="s">
        <v>2409</v>
      </c>
      <c r="F3145" t="str">
        <f>TRIM(LEFT(data_to_clean[[#This Row],[revenue]],FIND(" ",data_to_clean[[#This Row],[revenue]])))</f>
        <v>70.7</v>
      </c>
      <c r="G3145" t="str">
        <f>RIGHT(data_to_clean[[#This Row],[revenue]],LEN(data_to_clean[[#This Row],[revenue]])-FIND(" ",data_to_clean[[#This Row],[revenue]]))</f>
        <v>Million</v>
      </c>
      <c r="H3145" s="7">
        <f>VALUE(IF(data_to_clean[[#This Row],[multiplicity]]="Million",_xlfn.CONCAT(SUBSTITUTE(data_to_clean[[#This Row],[number]],".",""),"00000"),_xlfn.CONCAT(SUBSTITUTE(data_to_clean[[#This Row],[number]],".",""),"00000000")))</f>
        <v>70700000</v>
      </c>
      <c r="I3145" t="s">
        <v>11448</v>
      </c>
      <c r="J3145">
        <f>ROUND(VALUE(SUBSTITUTE(data_to_clean[[#This Row],[growth_%]],".",",")),0)</f>
        <v>117</v>
      </c>
      <c r="K3145" t="s">
        <v>297</v>
      </c>
      <c r="L3145">
        <v>975</v>
      </c>
      <c r="M3145">
        <v>532</v>
      </c>
      <c r="N3145">
        <v>2007</v>
      </c>
      <c r="O3145">
        <v>8</v>
      </c>
      <c r="P3145" t="s">
        <v>3365</v>
      </c>
      <c r="Q3145" t="b">
        <f>AND(ISNUMBER(data_to_clean[[#This Row],[revenue_formatted]]),ISNUMBER(data_to_clean[[#This Row],[growth_formatted_%]]),ISNUMBER(data_to_clean[[#This Row],[workers]]),ISNUMBER(data_to_clean[[#This Row],[previous_workers]]),ISNUMBER(data_to_clean[[#This Row],[founded]]),ISNUMBER(data_to_clean[[#This Row],[yrs_on_list]]))</f>
        <v>1</v>
      </c>
    </row>
    <row r="3146" spans="1:17" x14ac:dyDescent="0.25">
      <c r="A3146">
        <v>3136</v>
      </c>
      <c r="B3146" t="s">
        <v>11449</v>
      </c>
      <c r="C3146" t="s">
        <v>80</v>
      </c>
      <c r="D3146" t="str">
        <f>VLOOKUP(data_to_clean[[#This Row],[state]],abbreviation_table[],2,FALSE)</f>
        <v>California</v>
      </c>
      <c r="E3146" t="s">
        <v>2992</v>
      </c>
      <c r="F3146" t="str">
        <f>TRIM(LEFT(data_to_clean[[#This Row],[revenue]],FIND(" ",data_to_clean[[#This Row],[revenue]])))</f>
        <v>33.1</v>
      </c>
      <c r="G3146" t="str">
        <f>RIGHT(data_to_clean[[#This Row],[revenue]],LEN(data_to_clean[[#This Row],[revenue]])-FIND(" ",data_to_clean[[#This Row],[revenue]]))</f>
        <v>Million</v>
      </c>
      <c r="H3146" s="7">
        <f>VALUE(IF(data_to_clean[[#This Row],[multiplicity]]="Million",_xlfn.CONCAT(SUBSTITUTE(data_to_clean[[#This Row],[number]],".",""),"00000"),_xlfn.CONCAT(SUBSTITUTE(data_to_clean[[#This Row],[number]],".",""),"00000000")))</f>
        <v>33100000</v>
      </c>
      <c r="I3146" t="s">
        <v>11451</v>
      </c>
      <c r="J3146">
        <f>ROUND(VALUE(SUBSTITUTE(data_to_clean[[#This Row],[growth_%]],".",",")),0)</f>
        <v>117</v>
      </c>
      <c r="K3146" t="s">
        <v>187</v>
      </c>
      <c r="L3146">
        <v>44</v>
      </c>
      <c r="M3146">
        <v>11</v>
      </c>
      <c r="N3146">
        <v>2012</v>
      </c>
      <c r="O3146">
        <v>4</v>
      </c>
      <c r="P3146" t="s">
        <v>9587</v>
      </c>
      <c r="Q3146" t="b">
        <f>AND(ISNUMBER(data_to_clean[[#This Row],[revenue_formatted]]),ISNUMBER(data_to_clean[[#This Row],[growth_formatted_%]]),ISNUMBER(data_to_clean[[#This Row],[workers]]),ISNUMBER(data_to_clean[[#This Row],[previous_workers]]),ISNUMBER(data_to_clean[[#This Row],[founded]]),ISNUMBER(data_to_clean[[#This Row],[yrs_on_list]]))</f>
        <v>1</v>
      </c>
    </row>
    <row r="3147" spans="1:17" x14ac:dyDescent="0.25">
      <c r="A3147">
        <v>3137</v>
      </c>
      <c r="B3147" t="s">
        <v>11452</v>
      </c>
      <c r="C3147" t="s">
        <v>80</v>
      </c>
      <c r="D3147" t="str">
        <f>VLOOKUP(data_to_clean[[#This Row],[state]],abbreviation_table[],2,FALSE)</f>
        <v>California</v>
      </c>
      <c r="E3147" t="s">
        <v>261</v>
      </c>
      <c r="F3147" t="str">
        <f>TRIM(LEFT(data_to_clean[[#This Row],[revenue]],FIND(" ",data_to_clean[[#This Row],[revenue]])))</f>
        <v>8.3</v>
      </c>
      <c r="G3147" t="str">
        <f>RIGHT(data_to_clean[[#This Row],[revenue]],LEN(data_to_clean[[#This Row],[revenue]])-FIND(" ",data_to_clean[[#This Row],[revenue]]))</f>
        <v>Million</v>
      </c>
      <c r="H3147" s="7">
        <f>VALUE(IF(data_to_clean[[#This Row],[multiplicity]]="Million",_xlfn.CONCAT(SUBSTITUTE(data_to_clean[[#This Row],[number]],".",""),"00000"),_xlfn.CONCAT(SUBSTITUTE(data_to_clean[[#This Row],[number]],".",""),"00000000")))</f>
        <v>8300000</v>
      </c>
      <c r="I3147" t="s">
        <v>11454</v>
      </c>
      <c r="J3147">
        <f>ROUND(VALUE(SUBSTITUTE(data_to_clean[[#This Row],[growth_%]],".",",")),0)</f>
        <v>117</v>
      </c>
      <c r="K3147" t="s">
        <v>308</v>
      </c>
      <c r="L3147">
        <v>51</v>
      </c>
      <c r="M3147">
        <v>26</v>
      </c>
      <c r="N3147">
        <v>2007</v>
      </c>
      <c r="O3147">
        <v>5</v>
      </c>
      <c r="P3147" t="s">
        <v>137</v>
      </c>
      <c r="Q3147" t="b">
        <f>AND(ISNUMBER(data_to_clean[[#This Row],[revenue_formatted]]),ISNUMBER(data_to_clean[[#This Row],[growth_formatted_%]]),ISNUMBER(data_to_clean[[#This Row],[workers]]),ISNUMBER(data_to_clean[[#This Row],[previous_workers]]),ISNUMBER(data_to_clean[[#This Row],[founded]]),ISNUMBER(data_to_clean[[#This Row],[yrs_on_list]]))</f>
        <v>1</v>
      </c>
    </row>
    <row r="3148" spans="1:17" x14ac:dyDescent="0.25">
      <c r="A3148">
        <v>3138</v>
      </c>
      <c r="B3148" t="s">
        <v>11455</v>
      </c>
      <c r="C3148" t="s">
        <v>59</v>
      </c>
      <c r="D3148" t="str">
        <f>VLOOKUP(data_to_clean[[#This Row],[state]],abbreviation_table[],2,FALSE)</f>
        <v>New Jersey</v>
      </c>
      <c r="E3148" t="s">
        <v>445</v>
      </c>
      <c r="F3148" t="str">
        <f>TRIM(LEFT(data_to_clean[[#This Row],[revenue]],FIND(" ",data_to_clean[[#This Row],[revenue]])))</f>
        <v>4.3</v>
      </c>
      <c r="G3148" t="str">
        <f>RIGHT(data_to_clean[[#This Row],[revenue]],LEN(data_to_clean[[#This Row],[revenue]])-FIND(" ",data_to_clean[[#This Row],[revenue]]))</f>
        <v>Million</v>
      </c>
      <c r="H3148" s="7">
        <f>VALUE(IF(data_to_clean[[#This Row],[multiplicity]]="Million",_xlfn.CONCAT(SUBSTITUTE(data_to_clean[[#This Row],[number]],".",""),"00000"),_xlfn.CONCAT(SUBSTITUTE(data_to_clean[[#This Row],[number]],".",""),"00000000")))</f>
        <v>4300000</v>
      </c>
      <c r="I3148" t="s">
        <v>11457</v>
      </c>
      <c r="J3148">
        <f>ROUND(VALUE(SUBSTITUTE(data_to_clean[[#This Row],[growth_%]],".",",")),0)</f>
        <v>117</v>
      </c>
      <c r="K3148" t="s">
        <v>40</v>
      </c>
      <c r="L3148">
        <v>17</v>
      </c>
      <c r="M3148">
        <v>15</v>
      </c>
      <c r="N3148">
        <v>2007</v>
      </c>
      <c r="O3148">
        <v>1</v>
      </c>
      <c r="P3148" t="s">
        <v>2886</v>
      </c>
      <c r="Q3148" t="b">
        <f>AND(ISNUMBER(data_to_clean[[#This Row],[revenue_formatted]]),ISNUMBER(data_to_clean[[#This Row],[growth_formatted_%]]),ISNUMBER(data_to_clean[[#This Row],[workers]]),ISNUMBER(data_to_clean[[#This Row],[previous_workers]]),ISNUMBER(data_to_clean[[#This Row],[founded]]),ISNUMBER(data_to_clean[[#This Row],[yrs_on_list]]))</f>
        <v>1</v>
      </c>
    </row>
    <row r="3149" spans="1:17" x14ac:dyDescent="0.25">
      <c r="A3149">
        <v>3139</v>
      </c>
      <c r="B3149" t="s">
        <v>11458</v>
      </c>
      <c r="C3149" t="s">
        <v>294</v>
      </c>
      <c r="D3149" t="str">
        <f>VLOOKUP(data_to_clean[[#This Row],[state]],abbreviation_table[],2,FALSE)</f>
        <v>Minnesota</v>
      </c>
      <c r="E3149" t="s">
        <v>7724</v>
      </c>
      <c r="F3149" t="str">
        <f>TRIM(LEFT(data_to_clean[[#This Row],[revenue]],FIND(" ",data_to_clean[[#This Row],[revenue]])))</f>
        <v>26.8</v>
      </c>
      <c r="G3149" t="str">
        <f>RIGHT(data_to_clean[[#This Row],[revenue]],LEN(data_to_clean[[#This Row],[revenue]])-FIND(" ",data_to_clean[[#This Row],[revenue]]))</f>
        <v>Million</v>
      </c>
      <c r="H3149" s="7">
        <f>VALUE(IF(data_to_clean[[#This Row],[multiplicity]]="Million",_xlfn.CONCAT(SUBSTITUTE(data_to_clean[[#This Row],[number]],".",""),"00000"),_xlfn.CONCAT(SUBSTITUTE(data_to_clean[[#This Row],[number]],".",""),"00000000")))</f>
        <v>26800000</v>
      </c>
      <c r="I3149" t="s">
        <v>11460</v>
      </c>
      <c r="J3149">
        <f>ROUND(VALUE(SUBSTITUTE(data_to_clean[[#This Row],[growth_%]],".",",")),0)</f>
        <v>117</v>
      </c>
      <c r="K3149" t="s">
        <v>211</v>
      </c>
      <c r="L3149">
        <v>147</v>
      </c>
      <c r="M3149">
        <v>69</v>
      </c>
      <c r="N3149">
        <v>1990</v>
      </c>
      <c r="O3149">
        <v>1</v>
      </c>
      <c r="P3149" t="s">
        <v>11461</v>
      </c>
      <c r="Q3149" t="b">
        <f>AND(ISNUMBER(data_to_clean[[#This Row],[revenue_formatted]]),ISNUMBER(data_to_clean[[#This Row],[growth_formatted_%]]),ISNUMBER(data_to_clean[[#This Row],[workers]]),ISNUMBER(data_to_clean[[#This Row],[previous_workers]]),ISNUMBER(data_to_clean[[#This Row],[founded]]),ISNUMBER(data_to_clean[[#This Row],[yrs_on_list]]))</f>
        <v>1</v>
      </c>
    </row>
    <row r="3150" spans="1:17" x14ac:dyDescent="0.25">
      <c r="A3150">
        <v>3140</v>
      </c>
      <c r="B3150" t="s">
        <v>11462</v>
      </c>
      <c r="C3150" t="s">
        <v>80</v>
      </c>
      <c r="D3150" t="str">
        <f>VLOOKUP(data_to_clean[[#This Row],[state]],abbreviation_table[],2,FALSE)</f>
        <v>California</v>
      </c>
      <c r="E3150" t="s">
        <v>265</v>
      </c>
      <c r="F3150" t="str">
        <f>TRIM(LEFT(data_to_clean[[#This Row],[revenue]],FIND(" ",data_to_clean[[#This Row],[revenue]])))</f>
        <v>6.4</v>
      </c>
      <c r="G3150" t="str">
        <f>RIGHT(data_to_clean[[#This Row],[revenue]],LEN(data_to_clean[[#This Row],[revenue]])-FIND(" ",data_to_clean[[#This Row],[revenue]]))</f>
        <v>Million</v>
      </c>
      <c r="H3150" s="7">
        <f>VALUE(IF(data_to_clean[[#This Row],[multiplicity]]="Million",_xlfn.CONCAT(SUBSTITUTE(data_to_clean[[#This Row],[number]],".",""),"00000"),_xlfn.CONCAT(SUBSTITUTE(data_to_clean[[#This Row],[number]],".",""),"00000000")))</f>
        <v>6400000</v>
      </c>
      <c r="I3150" t="s">
        <v>11464</v>
      </c>
      <c r="J3150">
        <f>ROUND(VALUE(SUBSTITUTE(data_to_clean[[#This Row],[growth_%]],".",",")),0)</f>
        <v>117</v>
      </c>
      <c r="K3150" t="s">
        <v>18</v>
      </c>
      <c r="L3150">
        <v>25</v>
      </c>
      <c r="M3150">
        <v>15</v>
      </c>
      <c r="N3150">
        <v>2009</v>
      </c>
      <c r="O3150">
        <v>6</v>
      </c>
      <c r="P3150" t="s">
        <v>163</v>
      </c>
      <c r="Q3150" t="b">
        <f>AND(ISNUMBER(data_to_clean[[#This Row],[revenue_formatted]]),ISNUMBER(data_to_clean[[#This Row],[growth_formatted_%]]),ISNUMBER(data_to_clean[[#This Row],[workers]]),ISNUMBER(data_to_clean[[#This Row],[previous_workers]]),ISNUMBER(data_to_clean[[#This Row],[founded]]),ISNUMBER(data_to_clean[[#This Row],[yrs_on_list]]))</f>
        <v>1</v>
      </c>
    </row>
    <row r="3151" spans="1:17" x14ac:dyDescent="0.25">
      <c r="A3151">
        <v>3141</v>
      </c>
      <c r="B3151" t="s">
        <v>11465</v>
      </c>
      <c r="C3151" t="s">
        <v>30</v>
      </c>
      <c r="D3151" t="str">
        <f>VLOOKUP(data_to_clean[[#This Row],[state]],abbreviation_table[],2,FALSE)</f>
        <v>Texas</v>
      </c>
      <c r="E3151" t="s">
        <v>993</v>
      </c>
      <c r="F3151" t="str">
        <f>TRIM(LEFT(data_to_clean[[#This Row],[revenue]],FIND(" ",data_to_clean[[#This Row],[revenue]])))</f>
        <v>2.3</v>
      </c>
      <c r="G3151" t="str">
        <f>RIGHT(data_to_clean[[#This Row],[revenue]],LEN(data_to_clean[[#This Row],[revenue]])-FIND(" ",data_to_clean[[#This Row],[revenue]]))</f>
        <v>Million</v>
      </c>
      <c r="H3151" s="7">
        <f>VALUE(IF(data_to_clean[[#This Row],[multiplicity]]="Million",_xlfn.CONCAT(SUBSTITUTE(data_to_clean[[#This Row],[number]],".",""),"00000"),_xlfn.CONCAT(SUBSTITUTE(data_to_clean[[#This Row],[number]],".",""),"00000000")))</f>
        <v>2300000</v>
      </c>
      <c r="I3151" t="s">
        <v>11467</v>
      </c>
      <c r="J3151">
        <f>ROUND(VALUE(SUBSTITUTE(data_to_clean[[#This Row],[growth_%]],".",",")),0)</f>
        <v>117</v>
      </c>
      <c r="K3151" t="s">
        <v>308</v>
      </c>
      <c r="L3151">
        <v>15</v>
      </c>
      <c r="M3151">
        <v>8</v>
      </c>
      <c r="N3151">
        <v>2012</v>
      </c>
      <c r="O3151">
        <v>2</v>
      </c>
      <c r="P3151" t="s">
        <v>251</v>
      </c>
      <c r="Q3151" t="b">
        <f>AND(ISNUMBER(data_to_clean[[#This Row],[revenue_formatted]]),ISNUMBER(data_to_clean[[#This Row],[growth_formatted_%]]),ISNUMBER(data_to_clean[[#This Row],[workers]]),ISNUMBER(data_to_clean[[#This Row],[previous_workers]]),ISNUMBER(data_to_clean[[#This Row],[founded]]),ISNUMBER(data_to_clean[[#This Row],[yrs_on_list]]))</f>
        <v>1</v>
      </c>
    </row>
    <row r="3152" spans="1:17" x14ac:dyDescent="0.25">
      <c r="A3152">
        <v>3142</v>
      </c>
      <c r="B3152" t="s">
        <v>11468</v>
      </c>
      <c r="C3152" t="s">
        <v>80</v>
      </c>
      <c r="D3152" t="str">
        <f>VLOOKUP(data_to_clean[[#This Row],[state]],abbreviation_table[],2,FALSE)</f>
        <v>California</v>
      </c>
      <c r="E3152" t="s">
        <v>9335</v>
      </c>
      <c r="F3152" t="str">
        <f>TRIM(LEFT(data_to_clean[[#This Row],[revenue]],FIND(" ",data_to_clean[[#This Row],[revenue]])))</f>
        <v>74.1</v>
      </c>
      <c r="G3152" t="str">
        <f>RIGHT(data_to_clean[[#This Row],[revenue]],LEN(data_to_clean[[#This Row],[revenue]])-FIND(" ",data_to_clean[[#This Row],[revenue]]))</f>
        <v>Million</v>
      </c>
      <c r="H3152" s="7">
        <f>VALUE(IF(data_to_clean[[#This Row],[multiplicity]]="Million",_xlfn.CONCAT(SUBSTITUTE(data_to_clean[[#This Row],[number]],".",""),"00000"),_xlfn.CONCAT(SUBSTITUTE(data_to_clean[[#This Row],[number]],".",""),"00000000")))</f>
        <v>74100000</v>
      </c>
      <c r="I3152" t="s">
        <v>11470</v>
      </c>
      <c r="J3152">
        <f>ROUND(VALUE(SUBSTITUTE(data_to_clean[[#This Row],[growth_%]],".",",")),0)</f>
        <v>117</v>
      </c>
      <c r="K3152" t="s">
        <v>33</v>
      </c>
      <c r="L3152">
        <v>1605</v>
      </c>
      <c r="M3152">
        <v>654</v>
      </c>
      <c r="N3152">
        <v>2010</v>
      </c>
      <c r="O3152">
        <v>5</v>
      </c>
      <c r="P3152" t="s">
        <v>632</v>
      </c>
      <c r="Q3152" t="b">
        <f>AND(ISNUMBER(data_to_clean[[#This Row],[revenue_formatted]]),ISNUMBER(data_to_clean[[#This Row],[growth_formatted_%]]),ISNUMBER(data_to_clean[[#This Row],[workers]]),ISNUMBER(data_to_clean[[#This Row],[previous_workers]]),ISNUMBER(data_to_clean[[#This Row],[founded]]),ISNUMBER(data_to_clean[[#This Row],[yrs_on_list]]))</f>
        <v>1</v>
      </c>
    </row>
    <row r="3153" spans="1:17" x14ac:dyDescent="0.25">
      <c r="A3153">
        <v>3143</v>
      </c>
      <c r="B3153" t="s">
        <v>11471</v>
      </c>
      <c r="C3153" t="s">
        <v>1262</v>
      </c>
      <c r="D3153" t="str">
        <f>VLOOKUP(data_to_clean[[#This Row],[state]],abbreviation_table[],2,FALSE)</f>
        <v>South Carolina</v>
      </c>
      <c r="E3153" t="s">
        <v>1068</v>
      </c>
      <c r="F3153" t="str">
        <f>TRIM(LEFT(data_to_clean[[#This Row],[revenue]],FIND(" ",data_to_clean[[#This Row],[revenue]])))</f>
        <v>6.1</v>
      </c>
      <c r="G3153" t="str">
        <f>RIGHT(data_to_clean[[#This Row],[revenue]],LEN(data_to_clean[[#This Row],[revenue]])-FIND(" ",data_to_clean[[#This Row],[revenue]]))</f>
        <v>Million</v>
      </c>
      <c r="H3153" s="7">
        <f>VALUE(IF(data_to_clean[[#This Row],[multiplicity]]="Million",_xlfn.CONCAT(SUBSTITUTE(data_to_clean[[#This Row],[number]],".",""),"00000"),_xlfn.CONCAT(SUBSTITUTE(data_to_clean[[#This Row],[number]],".",""),"00000000")))</f>
        <v>6100000</v>
      </c>
      <c r="I3153" t="s">
        <v>11473</v>
      </c>
      <c r="J3153">
        <f>ROUND(VALUE(SUBSTITUTE(data_to_clean[[#This Row],[growth_%]],".",",")),0)</f>
        <v>117</v>
      </c>
      <c r="K3153" t="s">
        <v>257</v>
      </c>
      <c r="L3153">
        <v>55</v>
      </c>
      <c r="M3153">
        <v>16</v>
      </c>
      <c r="N3153">
        <v>2003</v>
      </c>
      <c r="O3153">
        <v>5</v>
      </c>
      <c r="P3153" t="s">
        <v>3467</v>
      </c>
      <c r="Q3153" t="b">
        <f>AND(ISNUMBER(data_to_clean[[#This Row],[revenue_formatted]]),ISNUMBER(data_to_clean[[#This Row],[growth_formatted_%]]),ISNUMBER(data_to_clean[[#This Row],[workers]]),ISNUMBER(data_to_clean[[#This Row],[previous_workers]]),ISNUMBER(data_to_clean[[#This Row],[founded]]),ISNUMBER(data_to_clean[[#This Row],[yrs_on_list]]))</f>
        <v>1</v>
      </c>
    </row>
    <row r="3154" spans="1:17" x14ac:dyDescent="0.25">
      <c r="A3154">
        <v>3144</v>
      </c>
      <c r="B3154" t="s">
        <v>11474</v>
      </c>
      <c r="C3154" t="s">
        <v>80</v>
      </c>
      <c r="D3154" t="str">
        <f>VLOOKUP(data_to_clean[[#This Row],[state]],abbreviation_table[],2,FALSE)</f>
        <v>California</v>
      </c>
      <c r="E3154" t="s">
        <v>1231</v>
      </c>
      <c r="F3154" t="str">
        <f>TRIM(LEFT(data_to_clean[[#This Row],[revenue]],FIND(" ",data_to_clean[[#This Row],[revenue]])))</f>
        <v>8.5</v>
      </c>
      <c r="G3154" t="str">
        <f>RIGHT(data_to_clean[[#This Row],[revenue]],LEN(data_to_clean[[#This Row],[revenue]])-FIND(" ",data_to_clean[[#This Row],[revenue]]))</f>
        <v>Million</v>
      </c>
      <c r="H3154" s="7">
        <f>VALUE(IF(data_to_clean[[#This Row],[multiplicity]]="Million",_xlfn.CONCAT(SUBSTITUTE(data_to_clean[[#This Row],[number]],".",""),"00000"),_xlfn.CONCAT(SUBSTITUTE(data_to_clean[[#This Row],[number]],".",""),"00000000")))</f>
        <v>8500000</v>
      </c>
      <c r="I3154" t="s">
        <v>11476</v>
      </c>
      <c r="J3154">
        <f>ROUND(VALUE(SUBSTITUTE(data_to_clean[[#This Row],[growth_%]],".",",")),0)</f>
        <v>117</v>
      </c>
      <c r="K3154" t="s">
        <v>211</v>
      </c>
      <c r="L3154">
        <v>16</v>
      </c>
      <c r="M3154">
        <v>7</v>
      </c>
      <c r="N3154">
        <v>2010</v>
      </c>
      <c r="O3154">
        <v>4</v>
      </c>
      <c r="P3154" t="s">
        <v>11477</v>
      </c>
      <c r="Q3154" t="b">
        <f>AND(ISNUMBER(data_to_clean[[#This Row],[revenue_formatted]]),ISNUMBER(data_to_clean[[#This Row],[growth_formatted_%]]),ISNUMBER(data_to_clean[[#This Row],[workers]]),ISNUMBER(data_to_clean[[#This Row],[previous_workers]]),ISNUMBER(data_to_clean[[#This Row],[founded]]),ISNUMBER(data_to_clean[[#This Row],[yrs_on_list]]))</f>
        <v>1</v>
      </c>
    </row>
    <row r="3155" spans="1:17" x14ac:dyDescent="0.25">
      <c r="A3155">
        <v>3145</v>
      </c>
      <c r="B3155" t="s">
        <v>11478</v>
      </c>
      <c r="C3155" t="s">
        <v>860</v>
      </c>
      <c r="D3155" t="str">
        <f>VLOOKUP(data_to_clean[[#This Row],[state]],abbreviation_table[],2,FALSE)</f>
        <v>Indiana</v>
      </c>
      <c r="E3155" t="s">
        <v>6287</v>
      </c>
      <c r="F3155" t="str">
        <f>TRIM(LEFT(data_to_clean[[#This Row],[revenue]],FIND(" ",data_to_clean[[#This Row],[revenue]])))</f>
        <v>26.1</v>
      </c>
      <c r="G3155" t="str">
        <f>RIGHT(data_to_clean[[#This Row],[revenue]],LEN(data_to_clean[[#This Row],[revenue]])-FIND(" ",data_to_clean[[#This Row],[revenue]]))</f>
        <v>Million</v>
      </c>
      <c r="H3155" s="7">
        <f>VALUE(IF(data_to_clean[[#This Row],[multiplicity]]="Million",_xlfn.CONCAT(SUBSTITUTE(data_to_clean[[#This Row],[number]],".",""),"00000"),_xlfn.CONCAT(SUBSTITUTE(data_to_clean[[#This Row],[number]],".",""),"00000000")))</f>
        <v>26100000</v>
      </c>
      <c r="I3155" t="s">
        <v>11480</v>
      </c>
      <c r="J3155">
        <f>ROUND(VALUE(SUBSTITUTE(data_to_clean[[#This Row],[growth_%]],".",",")),0)</f>
        <v>117</v>
      </c>
      <c r="K3155" t="s">
        <v>55</v>
      </c>
      <c r="L3155">
        <v>1002</v>
      </c>
      <c r="M3155">
        <v>481</v>
      </c>
      <c r="N3155">
        <v>2011</v>
      </c>
      <c r="O3155">
        <v>2</v>
      </c>
      <c r="P3155" t="s">
        <v>2060</v>
      </c>
      <c r="Q3155" t="b">
        <f>AND(ISNUMBER(data_to_clean[[#This Row],[revenue_formatted]]),ISNUMBER(data_to_clean[[#This Row],[growth_formatted_%]]),ISNUMBER(data_to_clean[[#This Row],[workers]]),ISNUMBER(data_to_clean[[#This Row],[previous_workers]]),ISNUMBER(data_to_clean[[#This Row],[founded]]),ISNUMBER(data_to_clean[[#This Row],[yrs_on_list]]))</f>
        <v>1</v>
      </c>
    </row>
    <row r="3156" spans="1:17" x14ac:dyDescent="0.25">
      <c r="A3156">
        <v>3146</v>
      </c>
      <c r="B3156" t="s">
        <v>11481</v>
      </c>
      <c r="C3156" t="s">
        <v>30</v>
      </c>
      <c r="D3156" t="str">
        <f>VLOOKUP(data_to_clean[[#This Row],[state]],abbreviation_table[],2,FALSE)</f>
        <v>Texas</v>
      </c>
      <c r="E3156" t="s">
        <v>493</v>
      </c>
      <c r="F3156" t="str">
        <f>TRIM(LEFT(data_to_clean[[#This Row],[revenue]],FIND(" ",data_to_clean[[#This Row],[revenue]])))</f>
        <v>3.9</v>
      </c>
      <c r="G3156" t="str">
        <f>RIGHT(data_to_clean[[#This Row],[revenue]],LEN(data_to_clean[[#This Row],[revenue]])-FIND(" ",data_to_clean[[#This Row],[revenue]]))</f>
        <v>Million</v>
      </c>
      <c r="H3156" s="7">
        <f>VALUE(IF(data_to_clean[[#This Row],[multiplicity]]="Million",_xlfn.CONCAT(SUBSTITUTE(data_to_clean[[#This Row],[number]],".",""),"00000"),_xlfn.CONCAT(SUBSTITUTE(data_to_clean[[#This Row],[number]],".",""),"00000000")))</f>
        <v>3900000</v>
      </c>
      <c r="I3156" t="s">
        <v>11483</v>
      </c>
      <c r="J3156">
        <f>ROUND(VALUE(SUBSTITUTE(data_to_clean[[#This Row],[growth_%]],".",",")),0)</f>
        <v>117</v>
      </c>
      <c r="K3156" t="s">
        <v>297</v>
      </c>
      <c r="L3156">
        <v>25</v>
      </c>
      <c r="M3156">
        <v>9</v>
      </c>
      <c r="N3156">
        <v>2004</v>
      </c>
      <c r="O3156">
        <v>3</v>
      </c>
      <c r="P3156" t="s">
        <v>470</v>
      </c>
      <c r="Q3156" t="b">
        <f>AND(ISNUMBER(data_to_clean[[#This Row],[revenue_formatted]]),ISNUMBER(data_to_clean[[#This Row],[growth_formatted_%]]),ISNUMBER(data_to_clean[[#This Row],[workers]]),ISNUMBER(data_to_clean[[#This Row],[previous_workers]]),ISNUMBER(data_to_clean[[#This Row],[founded]]),ISNUMBER(data_to_clean[[#This Row],[yrs_on_list]]))</f>
        <v>1</v>
      </c>
    </row>
    <row r="3157" spans="1:17" x14ac:dyDescent="0.25">
      <c r="A3157">
        <v>3147</v>
      </c>
      <c r="B3157" t="s">
        <v>11484</v>
      </c>
      <c r="C3157" t="s">
        <v>105</v>
      </c>
      <c r="D3157" t="str">
        <f>VLOOKUP(data_to_clean[[#This Row],[state]],abbreviation_table[],2,FALSE)</f>
        <v>New York</v>
      </c>
      <c r="E3157" t="s">
        <v>765</v>
      </c>
      <c r="F3157" t="str">
        <f>TRIM(LEFT(data_to_clean[[#This Row],[revenue]],FIND(" ",data_to_clean[[#This Row],[revenue]])))</f>
        <v>5.5</v>
      </c>
      <c r="G3157" t="str">
        <f>RIGHT(data_to_clean[[#This Row],[revenue]],LEN(data_to_clean[[#This Row],[revenue]])-FIND(" ",data_to_clean[[#This Row],[revenue]]))</f>
        <v>Million</v>
      </c>
      <c r="H3157" s="7">
        <f>VALUE(IF(data_to_clean[[#This Row],[multiplicity]]="Million",_xlfn.CONCAT(SUBSTITUTE(data_to_clean[[#This Row],[number]],".",""),"00000"),_xlfn.CONCAT(SUBSTITUTE(data_to_clean[[#This Row],[number]],".",""),"00000000")))</f>
        <v>5500000</v>
      </c>
      <c r="I3157" t="s">
        <v>11486</v>
      </c>
      <c r="J3157">
        <f>ROUND(VALUE(SUBSTITUTE(data_to_clean[[#This Row],[growth_%]],".",",")),0)</f>
        <v>117</v>
      </c>
      <c r="K3157" t="s">
        <v>181</v>
      </c>
      <c r="L3157">
        <v>52</v>
      </c>
      <c r="M3157">
        <v>32</v>
      </c>
      <c r="N3157">
        <v>2011</v>
      </c>
      <c r="O3157">
        <v>3</v>
      </c>
      <c r="P3157" t="s">
        <v>11487</v>
      </c>
      <c r="Q3157" t="b">
        <f>AND(ISNUMBER(data_to_clean[[#This Row],[revenue_formatted]]),ISNUMBER(data_to_clean[[#This Row],[growth_formatted_%]]),ISNUMBER(data_to_clean[[#This Row],[workers]]),ISNUMBER(data_to_clean[[#This Row],[previous_workers]]),ISNUMBER(data_to_clean[[#This Row],[founded]]),ISNUMBER(data_to_clean[[#This Row],[yrs_on_list]]))</f>
        <v>1</v>
      </c>
    </row>
    <row r="3158" spans="1:17" x14ac:dyDescent="0.25">
      <c r="A3158">
        <v>3148</v>
      </c>
      <c r="B3158" t="s">
        <v>11488</v>
      </c>
      <c r="C3158" t="s">
        <v>30</v>
      </c>
      <c r="D3158" t="str">
        <f>VLOOKUP(data_to_clean[[#This Row],[state]],abbreviation_table[],2,FALSE)</f>
        <v>Texas</v>
      </c>
      <c r="E3158" t="s">
        <v>665</v>
      </c>
      <c r="F3158" t="str">
        <f>TRIM(LEFT(data_to_clean[[#This Row],[revenue]],FIND(" ",data_to_clean[[#This Row],[revenue]])))</f>
        <v>3.2</v>
      </c>
      <c r="G3158" t="str">
        <f>RIGHT(data_to_clean[[#This Row],[revenue]],LEN(data_to_clean[[#This Row],[revenue]])-FIND(" ",data_to_clean[[#This Row],[revenue]]))</f>
        <v>Million</v>
      </c>
      <c r="H3158" s="7">
        <f>VALUE(IF(data_to_clean[[#This Row],[multiplicity]]="Million",_xlfn.CONCAT(SUBSTITUTE(data_to_clean[[#This Row],[number]],".",""),"00000"),_xlfn.CONCAT(SUBSTITUTE(data_to_clean[[#This Row],[number]],".",""),"00000000")))</f>
        <v>3200000</v>
      </c>
      <c r="I3158" t="s">
        <v>11490</v>
      </c>
      <c r="J3158">
        <f>ROUND(VALUE(SUBSTITUTE(data_to_clean[[#This Row],[growth_%]],".",",")),0)</f>
        <v>117</v>
      </c>
      <c r="K3158" t="s">
        <v>211</v>
      </c>
      <c r="L3158">
        <v>15</v>
      </c>
      <c r="M3158">
        <v>11</v>
      </c>
      <c r="N3158">
        <v>1987</v>
      </c>
      <c r="O3158">
        <v>1</v>
      </c>
      <c r="P3158" t="s">
        <v>251</v>
      </c>
      <c r="Q3158" t="b">
        <f>AND(ISNUMBER(data_to_clean[[#This Row],[revenue_formatted]]),ISNUMBER(data_to_clean[[#This Row],[growth_formatted_%]]),ISNUMBER(data_to_clean[[#This Row],[workers]]),ISNUMBER(data_to_clean[[#This Row],[previous_workers]]),ISNUMBER(data_to_clean[[#This Row],[founded]]),ISNUMBER(data_to_clean[[#This Row],[yrs_on_list]]))</f>
        <v>1</v>
      </c>
    </row>
    <row r="3159" spans="1:17" x14ac:dyDescent="0.25">
      <c r="A3159">
        <v>3149</v>
      </c>
      <c r="B3159" t="s">
        <v>11491</v>
      </c>
      <c r="C3159" t="s">
        <v>80</v>
      </c>
      <c r="D3159" t="str">
        <f>VLOOKUP(data_to_clean[[#This Row],[state]],abbreviation_table[],2,FALSE)</f>
        <v>California</v>
      </c>
      <c r="E3159" t="s">
        <v>4033</v>
      </c>
      <c r="F3159" t="str">
        <f>TRIM(LEFT(data_to_clean[[#This Row],[revenue]],FIND(" ",data_to_clean[[#This Row],[revenue]])))</f>
        <v>28.9</v>
      </c>
      <c r="G3159" t="str">
        <f>RIGHT(data_to_clean[[#This Row],[revenue]],LEN(data_to_clean[[#This Row],[revenue]])-FIND(" ",data_to_clean[[#This Row],[revenue]]))</f>
        <v>Million</v>
      </c>
      <c r="H3159" s="7">
        <f>VALUE(IF(data_to_clean[[#This Row],[multiplicity]]="Million",_xlfn.CONCAT(SUBSTITUTE(data_to_clean[[#This Row],[number]],".",""),"00000"),_xlfn.CONCAT(SUBSTITUTE(data_to_clean[[#This Row],[number]],".",""),"00000000")))</f>
        <v>28900000</v>
      </c>
      <c r="I3159" t="s">
        <v>11493</v>
      </c>
      <c r="J3159">
        <f>ROUND(VALUE(SUBSTITUTE(data_to_clean[[#This Row],[growth_%]],".",",")),0)</f>
        <v>116</v>
      </c>
      <c r="K3159" t="s">
        <v>40</v>
      </c>
      <c r="L3159">
        <v>25</v>
      </c>
      <c r="M3159">
        <v>15</v>
      </c>
      <c r="N3159">
        <v>1998</v>
      </c>
      <c r="O3159">
        <v>7</v>
      </c>
      <c r="P3159" t="s">
        <v>1896</v>
      </c>
      <c r="Q3159" t="b">
        <f>AND(ISNUMBER(data_to_clean[[#This Row],[revenue_formatted]]),ISNUMBER(data_to_clean[[#This Row],[growth_formatted_%]]),ISNUMBER(data_to_clean[[#This Row],[workers]]),ISNUMBER(data_to_clean[[#This Row],[previous_workers]]),ISNUMBER(data_to_clean[[#This Row],[founded]]),ISNUMBER(data_to_clean[[#This Row],[yrs_on_list]]))</f>
        <v>1</v>
      </c>
    </row>
    <row r="3160" spans="1:17" x14ac:dyDescent="0.25">
      <c r="A3160">
        <v>3150</v>
      </c>
      <c r="B3160" t="s">
        <v>11494</v>
      </c>
      <c r="C3160" t="s">
        <v>66</v>
      </c>
      <c r="D3160" t="str">
        <f>VLOOKUP(data_to_clean[[#This Row],[state]],abbreviation_table[],2,FALSE)</f>
        <v>Virginia</v>
      </c>
      <c r="E3160" t="s">
        <v>1798</v>
      </c>
      <c r="F3160" t="str">
        <f>TRIM(LEFT(data_to_clean[[#This Row],[revenue]],FIND(" ",data_to_clean[[#This Row],[revenue]])))</f>
        <v>5.6</v>
      </c>
      <c r="G3160" t="str">
        <f>RIGHT(data_to_clean[[#This Row],[revenue]],LEN(data_to_clean[[#This Row],[revenue]])-FIND(" ",data_to_clean[[#This Row],[revenue]]))</f>
        <v>Million</v>
      </c>
      <c r="H3160" s="7">
        <f>VALUE(IF(data_to_clean[[#This Row],[multiplicity]]="Million",_xlfn.CONCAT(SUBSTITUTE(data_to_clean[[#This Row],[number]],".",""),"00000"),_xlfn.CONCAT(SUBSTITUTE(data_to_clean[[#This Row],[number]],".",""),"00000000")))</f>
        <v>5600000</v>
      </c>
      <c r="I3160" t="s">
        <v>11496</v>
      </c>
      <c r="J3160">
        <f>ROUND(VALUE(SUBSTITUTE(data_to_clean[[#This Row],[growth_%]],".",",")),0)</f>
        <v>116</v>
      </c>
      <c r="K3160" t="s">
        <v>18</v>
      </c>
      <c r="L3160">
        <v>13</v>
      </c>
      <c r="M3160">
        <v>7</v>
      </c>
      <c r="N3160">
        <v>2012</v>
      </c>
      <c r="O3160">
        <v>3</v>
      </c>
      <c r="P3160" t="s">
        <v>396</v>
      </c>
      <c r="Q3160" t="b">
        <f>AND(ISNUMBER(data_to_clean[[#This Row],[revenue_formatted]]),ISNUMBER(data_to_clean[[#This Row],[growth_formatted_%]]),ISNUMBER(data_to_clean[[#This Row],[workers]]),ISNUMBER(data_to_clean[[#This Row],[previous_workers]]),ISNUMBER(data_to_clean[[#This Row],[founded]]),ISNUMBER(data_to_clean[[#This Row],[yrs_on_list]]))</f>
        <v>1</v>
      </c>
    </row>
    <row r="3161" spans="1:17" x14ac:dyDescent="0.25">
      <c r="A3161">
        <v>3151</v>
      </c>
      <c r="B3161" t="s">
        <v>11497</v>
      </c>
      <c r="C3161" t="s">
        <v>341</v>
      </c>
      <c r="D3161" t="str">
        <f>VLOOKUP(data_to_clean[[#This Row],[state]],abbreviation_table[],2,FALSE)</f>
        <v>Massachusetts</v>
      </c>
      <c r="E3161" t="s">
        <v>993</v>
      </c>
      <c r="F3161" t="str">
        <f>TRIM(LEFT(data_to_clean[[#This Row],[revenue]],FIND(" ",data_to_clean[[#This Row],[revenue]])))</f>
        <v>2.3</v>
      </c>
      <c r="G3161" t="str">
        <f>RIGHT(data_to_clean[[#This Row],[revenue]],LEN(data_to_clean[[#This Row],[revenue]])-FIND(" ",data_to_clean[[#This Row],[revenue]]))</f>
        <v>Million</v>
      </c>
      <c r="H3161" s="7">
        <f>VALUE(IF(data_to_clean[[#This Row],[multiplicity]]="Million",_xlfn.CONCAT(SUBSTITUTE(data_to_clean[[#This Row],[number]],".",""),"00000"),_xlfn.CONCAT(SUBSTITUTE(data_to_clean[[#This Row],[number]],".",""),"00000000")))</f>
        <v>2300000</v>
      </c>
      <c r="I3161" t="s">
        <v>11499</v>
      </c>
      <c r="J3161">
        <f>ROUND(VALUE(SUBSTITUTE(data_to_clean[[#This Row],[growth_%]],".",",")),0)</f>
        <v>116</v>
      </c>
      <c r="K3161" t="s">
        <v>297</v>
      </c>
      <c r="L3161">
        <v>22</v>
      </c>
      <c r="M3161">
        <v>6</v>
      </c>
      <c r="N3161">
        <v>2004</v>
      </c>
      <c r="O3161">
        <v>1</v>
      </c>
      <c r="P3161" t="s">
        <v>4218</v>
      </c>
      <c r="Q3161" t="b">
        <f>AND(ISNUMBER(data_to_clean[[#This Row],[revenue_formatted]]),ISNUMBER(data_to_clean[[#This Row],[growth_formatted_%]]),ISNUMBER(data_to_clean[[#This Row],[workers]]),ISNUMBER(data_to_clean[[#This Row],[previous_workers]]),ISNUMBER(data_to_clean[[#This Row],[founded]]),ISNUMBER(data_to_clean[[#This Row],[yrs_on_list]]))</f>
        <v>1</v>
      </c>
    </row>
    <row r="3162" spans="1:17" x14ac:dyDescent="0.25">
      <c r="A3162">
        <v>3152</v>
      </c>
      <c r="B3162" t="s">
        <v>11500</v>
      </c>
      <c r="C3162" t="s">
        <v>852</v>
      </c>
      <c r="D3162" t="str">
        <f>VLOOKUP(data_to_clean[[#This Row],[state]],abbreviation_table[],2,FALSE)</f>
        <v>Missouri</v>
      </c>
      <c r="E3162" t="s">
        <v>1961</v>
      </c>
      <c r="F3162" t="str">
        <f>TRIM(LEFT(data_to_clean[[#This Row],[revenue]],FIND(" ",data_to_clean[[#This Row],[revenue]])))</f>
        <v>45.1</v>
      </c>
      <c r="G3162" t="str">
        <f>RIGHT(data_to_clean[[#This Row],[revenue]],LEN(data_to_clean[[#This Row],[revenue]])-FIND(" ",data_to_clean[[#This Row],[revenue]]))</f>
        <v>Million</v>
      </c>
      <c r="H3162" s="7">
        <f>VALUE(IF(data_to_clean[[#This Row],[multiplicity]]="Million",_xlfn.CONCAT(SUBSTITUTE(data_to_clean[[#This Row],[number]],".",""),"00000"),_xlfn.CONCAT(SUBSTITUTE(data_to_clean[[#This Row],[number]],".",""),"00000000")))</f>
        <v>45100000</v>
      </c>
      <c r="I3162" t="s">
        <v>11502</v>
      </c>
      <c r="J3162">
        <f>ROUND(VALUE(SUBSTITUTE(data_to_clean[[#This Row],[growth_%]],".",",")),0)</f>
        <v>116</v>
      </c>
      <c r="K3162" t="s">
        <v>18</v>
      </c>
      <c r="L3162">
        <v>83</v>
      </c>
      <c r="M3162">
        <v>48</v>
      </c>
      <c r="N3162">
        <v>2003</v>
      </c>
      <c r="O3162">
        <v>7</v>
      </c>
      <c r="P3162" t="s">
        <v>596</v>
      </c>
      <c r="Q3162" t="b">
        <f>AND(ISNUMBER(data_to_clean[[#This Row],[revenue_formatted]]),ISNUMBER(data_to_clean[[#This Row],[growth_formatted_%]]),ISNUMBER(data_to_clean[[#This Row],[workers]]),ISNUMBER(data_to_clean[[#This Row],[previous_workers]]),ISNUMBER(data_to_clean[[#This Row],[founded]]),ISNUMBER(data_to_clean[[#This Row],[yrs_on_list]]))</f>
        <v>1</v>
      </c>
    </row>
    <row r="3163" spans="1:17" x14ac:dyDescent="0.25">
      <c r="A3163">
        <v>3153</v>
      </c>
      <c r="B3163" t="s">
        <v>11503</v>
      </c>
      <c r="C3163" t="s">
        <v>503</v>
      </c>
      <c r="D3163" t="str">
        <f>VLOOKUP(data_to_clean[[#This Row],[state]],abbreviation_table[],2,FALSE)</f>
        <v>Illinois</v>
      </c>
      <c r="E3163" t="s">
        <v>485</v>
      </c>
      <c r="F3163" t="str">
        <f>TRIM(LEFT(data_to_clean[[#This Row],[revenue]],FIND(" ",data_to_clean[[#This Row],[revenue]])))</f>
        <v>4.5</v>
      </c>
      <c r="G3163" t="str">
        <f>RIGHT(data_to_clean[[#This Row],[revenue]],LEN(data_to_clean[[#This Row],[revenue]])-FIND(" ",data_to_clean[[#This Row],[revenue]]))</f>
        <v>Million</v>
      </c>
      <c r="H3163" s="7">
        <f>VALUE(IF(data_to_clean[[#This Row],[multiplicity]]="Million",_xlfn.CONCAT(SUBSTITUTE(data_to_clean[[#This Row],[number]],".",""),"00000"),_xlfn.CONCAT(SUBSTITUTE(data_to_clean[[#This Row],[number]],".",""),"00000000")))</f>
        <v>4500000</v>
      </c>
      <c r="I3163" t="s">
        <v>11505</v>
      </c>
      <c r="J3163">
        <f>ROUND(VALUE(SUBSTITUTE(data_to_clean[[#This Row],[growth_%]],".",",")),0)</f>
        <v>116</v>
      </c>
      <c r="K3163" t="s">
        <v>187</v>
      </c>
      <c r="L3163">
        <v>21</v>
      </c>
      <c r="M3163">
        <v>7</v>
      </c>
      <c r="N3163">
        <v>2003</v>
      </c>
      <c r="O3163">
        <v>1</v>
      </c>
      <c r="P3163" t="s">
        <v>10588</v>
      </c>
      <c r="Q3163" t="b">
        <f>AND(ISNUMBER(data_to_clean[[#This Row],[revenue_formatted]]),ISNUMBER(data_to_clean[[#This Row],[growth_formatted_%]]),ISNUMBER(data_to_clean[[#This Row],[workers]]),ISNUMBER(data_to_clean[[#This Row],[previous_workers]]),ISNUMBER(data_to_clean[[#This Row],[founded]]),ISNUMBER(data_to_clean[[#This Row],[yrs_on_list]]))</f>
        <v>1</v>
      </c>
    </row>
    <row r="3164" spans="1:17" x14ac:dyDescent="0.25">
      <c r="A3164">
        <v>3154</v>
      </c>
      <c r="B3164" t="s">
        <v>11506</v>
      </c>
      <c r="C3164" t="s">
        <v>80</v>
      </c>
      <c r="D3164" t="str">
        <f>VLOOKUP(data_to_clean[[#This Row],[state]],abbreviation_table[],2,FALSE)</f>
        <v>California</v>
      </c>
      <c r="E3164" t="s">
        <v>191</v>
      </c>
      <c r="F3164" t="str">
        <f>TRIM(LEFT(data_to_clean[[#This Row],[revenue]],FIND(" ",data_to_clean[[#This Row],[revenue]])))</f>
        <v>11.8</v>
      </c>
      <c r="G3164" t="str">
        <f>RIGHT(data_to_clean[[#This Row],[revenue]],LEN(data_to_clean[[#This Row],[revenue]])-FIND(" ",data_to_clean[[#This Row],[revenue]]))</f>
        <v>Million</v>
      </c>
      <c r="H3164" s="7">
        <f>VALUE(IF(data_to_clean[[#This Row],[multiplicity]]="Million",_xlfn.CONCAT(SUBSTITUTE(data_to_clean[[#This Row],[number]],".",""),"00000"),_xlfn.CONCAT(SUBSTITUTE(data_to_clean[[#This Row],[number]],".",""),"00000000")))</f>
        <v>11800000</v>
      </c>
      <c r="I3164" t="s">
        <v>11508</v>
      </c>
      <c r="J3164">
        <f>ROUND(VALUE(SUBSTITUTE(data_to_clean[[#This Row],[growth_%]],".",",")),0)</f>
        <v>116</v>
      </c>
      <c r="K3164" t="s">
        <v>40</v>
      </c>
      <c r="L3164">
        <v>49</v>
      </c>
      <c r="M3164">
        <v>27</v>
      </c>
      <c r="N3164">
        <v>1981</v>
      </c>
      <c r="O3164">
        <v>3</v>
      </c>
      <c r="P3164" t="s">
        <v>11509</v>
      </c>
      <c r="Q3164" t="b">
        <f>AND(ISNUMBER(data_to_clean[[#This Row],[revenue_formatted]]),ISNUMBER(data_to_clean[[#This Row],[growth_formatted_%]]),ISNUMBER(data_to_clean[[#This Row],[workers]]),ISNUMBER(data_to_clean[[#This Row],[previous_workers]]),ISNUMBER(data_to_clean[[#This Row],[founded]]),ISNUMBER(data_to_clean[[#This Row],[yrs_on_list]]))</f>
        <v>1</v>
      </c>
    </row>
    <row r="3165" spans="1:17" x14ac:dyDescent="0.25">
      <c r="A3165">
        <v>3155</v>
      </c>
      <c r="B3165" t="s">
        <v>11510</v>
      </c>
      <c r="C3165" t="s">
        <v>52</v>
      </c>
      <c r="D3165" t="str">
        <f>VLOOKUP(data_to_clean[[#This Row],[state]],abbreviation_table[],2,FALSE)</f>
        <v>Florida</v>
      </c>
      <c r="E3165" t="s">
        <v>11512</v>
      </c>
      <c r="F3165" t="str">
        <f>TRIM(LEFT(data_to_clean[[#This Row],[revenue]],FIND(" ",data_to_clean[[#This Row],[revenue]])))</f>
        <v>575.1</v>
      </c>
      <c r="G3165" t="str">
        <f>RIGHT(data_to_clean[[#This Row],[revenue]],LEN(data_to_clean[[#This Row],[revenue]])-FIND(" ",data_to_clean[[#This Row],[revenue]]))</f>
        <v>Million</v>
      </c>
      <c r="H3165" s="7">
        <f>VALUE(IF(data_to_clean[[#This Row],[multiplicity]]="Million",_xlfn.CONCAT(SUBSTITUTE(data_to_clean[[#This Row],[number]],".",""),"00000"),_xlfn.CONCAT(SUBSTITUTE(data_to_clean[[#This Row],[number]],".",""),"00000000")))</f>
        <v>575100000</v>
      </c>
      <c r="I3165" t="s">
        <v>11513</v>
      </c>
      <c r="J3165">
        <f>ROUND(VALUE(SUBSTITUTE(data_to_clean[[#This Row],[growth_%]],".",",")),0)</f>
        <v>116</v>
      </c>
      <c r="K3165" t="s">
        <v>233</v>
      </c>
      <c r="L3165">
        <v>1840</v>
      </c>
      <c r="M3165">
        <v>908</v>
      </c>
      <c r="N3165">
        <v>1989</v>
      </c>
      <c r="O3165">
        <v>4</v>
      </c>
      <c r="P3165" t="s">
        <v>8555</v>
      </c>
      <c r="Q3165" t="b">
        <f>AND(ISNUMBER(data_to_clean[[#This Row],[revenue_formatted]]),ISNUMBER(data_to_clean[[#This Row],[growth_formatted_%]]),ISNUMBER(data_to_clean[[#This Row],[workers]]),ISNUMBER(data_to_clean[[#This Row],[previous_workers]]),ISNUMBER(data_to_clean[[#This Row],[founded]]),ISNUMBER(data_to_clean[[#This Row],[yrs_on_list]]))</f>
        <v>1</v>
      </c>
    </row>
    <row r="3166" spans="1:17" x14ac:dyDescent="0.25">
      <c r="A3166">
        <v>3156</v>
      </c>
      <c r="B3166" t="s">
        <v>11514</v>
      </c>
      <c r="C3166" t="s">
        <v>66</v>
      </c>
      <c r="D3166" t="str">
        <f>VLOOKUP(data_to_clean[[#This Row],[state]],abbreviation_table[],2,FALSE)</f>
        <v>Virginia</v>
      </c>
      <c r="E3166" t="s">
        <v>334</v>
      </c>
      <c r="F3166" t="str">
        <f>TRIM(LEFT(data_to_clean[[#This Row],[revenue]],FIND(" ",data_to_clean[[#This Row],[revenue]])))</f>
        <v>5.1</v>
      </c>
      <c r="G3166" t="str">
        <f>RIGHT(data_to_clean[[#This Row],[revenue]],LEN(data_to_clean[[#This Row],[revenue]])-FIND(" ",data_to_clean[[#This Row],[revenue]]))</f>
        <v>Million</v>
      </c>
      <c r="H3166" s="7">
        <f>VALUE(IF(data_to_clean[[#This Row],[multiplicity]]="Million",_xlfn.CONCAT(SUBSTITUTE(data_to_clean[[#This Row],[number]],".",""),"00000"),_xlfn.CONCAT(SUBSTITUTE(data_to_clean[[#This Row],[number]],".",""),"00000000")))</f>
        <v>5100000</v>
      </c>
      <c r="I3166" t="s">
        <v>11516</v>
      </c>
      <c r="J3166">
        <f>ROUND(VALUE(SUBSTITUTE(data_to_clean[[#This Row],[growth_%]],".",",")),0)</f>
        <v>116</v>
      </c>
      <c r="K3166" t="s">
        <v>55</v>
      </c>
      <c r="L3166">
        <v>7</v>
      </c>
      <c r="M3166">
        <v>3</v>
      </c>
      <c r="N3166">
        <v>2004</v>
      </c>
      <c r="O3166">
        <v>4</v>
      </c>
      <c r="P3166" t="s">
        <v>2650</v>
      </c>
      <c r="Q3166" t="b">
        <f>AND(ISNUMBER(data_to_clean[[#This Row],[revenue_formatted]]),ISNUMBER(data_to_clean[[#This Row],[growth_formatted_%]]),ISNUMBER(data_to_clean[[#This Row],[workers]]),ISNUMBER(data_to_clean[[#This Row],[previous_workers]]),ISNUMBER(data_to_clean[[#This Row],[founded]]),ISNUMBER(data_to_clean[[#This Row],[yrs_on_list]]))</f>
        <v>1</v>
      </c>
    </row>
    <row r="3167" spans="1:17" x14ac:dyDescent="0.25">
      <c r="A3167">
        <v>3157</v>
      </c>
      <c r="B3167" t="s">
        <v>11517</v>
      </c>
      <c r="C3167" t="s">
        <v>974</v>
      </c>
      <c r="D3167" t="str">
        <f>VLOOKUP(data_to_clean[[#This Row],[state]],abbreviation_table[],2,FALSE)</f>
        <v>District of Columbia</v>
      </c>
      <c r="E3167" t="s">
        <v>576</v>
      </c>
      <c r="F3167" t="str">
        <f>TRIM(LEFT(data_to_clean[[#This Row],[revenue]],FIND(" ",data_to_clean[[#This Row],[revenue]])))</f>
        <v>3.5</v>
      </c>
      <c r="G3167" t="str">
        <f>RIGHT(data_to_clean[[#This Row],[revenue]],LEN(data_to_clean[[#This Row],[revenue]])-FIND(" ",data_to_clean[[#This Row],[revenue]]))</f>
        <v>Million</v>
      </c>
      <c r="H3167" s="7">
        <f>VALUE(IF(data_to_clean[[#This Row],[multiplicity]]="Million",_xlfn.CONCAT(SUBSTITUTE(data_to_clean[[#This Row],[number]],".",""),"00000"),_xlfn.CONCAT(SUBSTITUTE(data_to_clean[[#This Row],[number]],".",""),"00000000")))</f>
        <v>3500000</v>
      </c>
      <c r="I3167" t="s">
        <v>11519</v>
      </c>
      <c r="J3167">
        <f>ROUND(VALUE(SUBSTITUTE(data_to_clean[[#This Row],[growth_%]],".",",")),0)</f>
        <v>116</v>
      </c>
      <c r="K3167" t="s">
        <v>18</v>
      </c>
      <c r="L3167">
        <v>10</v>
      </c>
      <c r="M3167">
        <v>6</v>
      </c>
      <c r="N3167">
        <v>2011</v>
      </c>
      <c r="O3167">
        <v>1</v>
      </c>
      <c r="P3167" t="s">
        <v>3004</v>
      </c>
      <c r="Q3167" t="b">
        <f>AND(ISNUMBER(data_to_clean[[#This Row],[revenue_formatted]]),ISNUMBER(data_to_clean[[#This Row],[growth_formatted_%]]),ISNUMBER(data_to_clean[[#This Row],[workers]]),ISNUMBER(data_to_clean[[#This Row],[previous_workers]]),ISNUMBER(data_to_clean[[#This Row],[founded]]),ISNUMBER(data_to_clean[[#This Row],[yrs_on_list]]))</f>
        <v>1</v>
      </c>
    </row>
    <row r="3168" spans="1:17" x14ac:dyDescent="0.25">
      <c r="A3168">
        <v>3158</v>
      </c>
      <c r="B3168" t="s">
        <v>11520</v>
      </c>
      <c r="C3168" t="s">
        <v>80</v>
      </c>
      <c r="D3168" t="str">
        <f>VLOOKUP(data_to_clean[[#This Row],[state]],abbreviation_table[],2,FALSE)</f>
        <v>California</v>
      </c>
      <c r="E3168" t="s">
        <v>1418</v>
      </c>
      <c r="F3168" t="str">
        <f>TRIM(LEFT(data_to_clean[[#This Row],[revenue]],FIND(" ",data_to_clean[[#This Row],[revenue]])))</f>
        <v>6.8</v>
      </c>
      <c r="G3168" t="str">
        <f>RIGHT(data_to_clean[[#This Row],[revenue]],LEN(data_to_clean[[#This Row],[revenue]])-FIND(" ",data_to_clean[[#This Row],[revenue]]))</f>
        <v>Million</v>
      </c>
      <c r="H3168" s="7">
        <f>VALUE(IF(data_to_clean[[#This Row],[multiplicity]]="Million",_xlfn.CONCAT(SUBSTITUTE(data_to_clean[[#This Row],[number]],".",""),"00000"),_xlfn.CONCAT(SUBSTITUTE(data_to_clean[[#This Row],[number]],".",""),"00000000")))</f>
        <v>6800000</v>
      </c>
      <c r="I3168" t="s">
        <v>11522</v>
      </c>
      <c r="J3168">
        <f>ROUND(VALUE(SUBSTITUTE(data_to_clean[[#This Row],[growth_%]],".",",")),0)</f>
        <v>116</v>
      </c>
      <c r="K3168" t="s">
        <v>233</v>
      </c>
      <c r="L3168">
        <v>11</v>
      </c>
      <c r="M3168">
        <v>7</v>
      </c>
      <c r="N3168">
        <v>2014</v>
      </c>
      <c r="O3168">
        <v>2</v>
      </c>
      <c r="P3168" t="s">
        <v>11523</v>
      </c>
      <c r="Q3168" t="b">
        <f>AND(ISNUMBER(data_to_clean[[#This Row],[revenue_formatted]]),ISNUMBER(data_to_clean[[#This Row],[growth_formatted_%]]),ISNUMBER(data_to_clean[[#This Row],[workers]]),ISNUMBER(data_to_clean[[#This Row],[previous_workers]]),ISNUMBER(data_to_clean[[#This Row],[founded]]),ISNUMBER(data_to_clean[[#This Row],[yrs_on_list]]))</f>
        <v>1</v>
      </c>
    </row>
    <row r="3169" spans="1:17" x14ac:dyDescent="0.25">
      <c r="A3169">
        <v>3159</v>
      </c>
      <c r="B3169" t="s">
        <v>11524</v>
      </c>
      <c r="C3169" t="s">
        <v>230</v>
      </c>
      <c r="D3169" t="str">
        <f>VLOOKUP(data_to_clean[[#This Row],[state]],abbreviation_table[],2,FALSE)</f>
        <v>Michigan</v>
      </c>
      <c r="E3169" t="s">
        <v>4567</v>
      </c>
      <c r="F3169" t="str">
        <f>TRIM(LEFT(data_to_clean[[#This Row],[revenue]],FIND(" ",data_to_clean[[#This Row],[revenue]])))</f>
        <v>23.5</v>
      </c>
      <c r="G3169" t="str">
        <f>RIGHT(data_to_clean[[#This Row],[revenue]],LEN(data_to_clean[[#This Row],[revenue]])-FIND(" ",data_to_clean[[#This Row],[revenue]]))</f>
        <v>Million</v>
      </c>
      <c r="H3169" s="7">
        <f>VALUE(IF(data_to_clean[[#This Row],[multiplicity]]="Million",_xlfn.CONCAT(SUBSTITUTE(data_to_clean[[#This Row],[number]],".",""),"00000"),_xlfn.CONCAT(SUBSTITUTE(data_to_clean[[#This Row],[number]],".",""),"00000000")))</f>
        <v>23500000</v>
      </c>
      <c r="I3169" t="s">
        <v>11526</v>
      </c>
      <c r="J3169">
        <f>ROUND(VALUE(SUBSTITUTE(data_to_clean[[#This Row],[growth_%]],".",",")),0)</f>
        <v>116</v>
      </c>
      <c r="K3169" t="s">
        <v>211</v>
      </c>
      <c r="L3169">
        <v>44</v>
      </c>
      <c r="M3169">
        <v>21</v>
      </c>
      <c r="N3169">
        <v>2009</v>
      </c>
      <c r="O3169">
        <v>2</v>
      </c>
      <c r="P3169" t="s">
        <v>11527</v>
      </c>
      <c r="Q3169" t="b">
        <f>AND(ISNUMBER(data_to_clean[[#This Row],[revenue_formatted]]),ISNUMBER(data_to_clean[[#This Row],[growth_formatted_%]]),ISNUMBER(data_to_clean[[#This Row],[workers]]),ISNUMBER(data_to_clean[[#This Row],[previous_workers]]),ISNUMBER(data_to_clean[[#This Row],[founded]]),ISNUMBER(data_to_clean[[#This Row],[yrs_on_list]]))</f>
        <v>1</v>
      </c>
    </row>
    <row r="3170" spans="1:17" x14ac:dyDescent="0.25">
      <c r="A3170">
        <v>3160</v>
      </c>
      <c r="B3170" t="s">
        <v>11528</v>
      </c>
      <c r="C3170" t="s">
        <v>80</v>
      </c>
      <c r="D3170" t="str">
        <f>VLOOKUP(data_to_clean[[#This Row],[state]],abbreviation_table[],2,FALSE)</f>
        <v>California</v>
      </c>
      <c r="E3170" t="s">
        <v>209</v>
      </c>
      <c r="F3170" t="str">
        <f>TRIM(LEFT(data_to_clean[[#This Row],[revenue]],FIND(" ",data_to_clean[[#This Row],[revenue]])))</f>
        <v>7.2</v>
      </c>
      <c r="G3170" t="str">
        <f>RIGHT(data_to_clean[[#This Row],[revenue]],LEN(data_to_clean[[#This Row],[revenue]])-FIND(" ",data_to_clean[[#This Row],[revenue]]))</f>
        <v>Million</v>
      </c>
      <c r="H3170" s="7">
        <f>VALUE(IF(data_to_clean[[#This Row],[multiplicity]]="Million",_xlfn.CONCAT(SUBSTITUTE(data_to_clean[[#This Row],[number]],".",""),"00000"),_xlfn.CONCAT(SUBSTITUTE(data_to_clean[[#This Row],[number]],".",""),"00000000")))</f>
        <v>7200000</v>
      </c>
      <c r="I3170" t="s">
        <v>11530</v>
      </c>
      <c r="J3170">
        <f>ROUND(VALUE(SUBSTITUTE(data_to_clean[[#This Row],[growth_%]],".",",")),0)</f>
        <v>116</v>
      </c>
      <c r="K3170" t="s">
        <v>55</v>
      </c>
      <c r="L3170">
        <v>13</v>
      </c>
      <c r="M3170">
        <v>11</v>
      </c>
      <c r="N3170">
        <v>2008</v>
      </c>
      <c r="O3170">
        <v>1</v>
      </c>
      <c r="P3170" t="s">
        <v>8284</v>
      </c>
      <c r="Q3170" t="b">
        <f>AND(ISNUMBER(data_to_clean[[#This Row],[revenue_formatted]]),ISNUMBER(data_to_clean[[#This Row],[growth_formatted_%]]),ISNUMBER(data_to_clean[[#This Row],[workers]]),ISNUMBER(data_to_clean[[#This Row],[previous_workers]]),ISNUMBER(data_to_clean[[#This Row],[founded]]),ISNUMBER(data_to_clean[[#This Row],[yrs_on_list]]))</f>
        <v>1</v>
      </c>
    </row>
    <row r="3171" spans="1:17" x14ac:dyDescent="0.25">
      <c r="A3171">
        <v>3161</v>
      </c>
      <c r="B3171" t="s">
        <v>11531</v>
      </c>
      <c r="C3171" t="s">
        <v>80</v>
      </c>
      <c r="D3171" t="str">
        <f>VLOOKUP(data_to_clean[[#This Row],[state]],abbreviation_table[],2,FALSE)</f>
        <v>California</v>
      </c>
      <c r="E3171" t="s">
        <v>1948</v>
      </c>
      <c r="F3171" t="str">
        <f>TRIM(LEFT(data_to_clean[[#This Row],[revenue]],FIND(" ",data_to_clean[[#This Row],[revenue]])))</f>
        <v>74.3</v>
      </c>
      <c r="G3171" t="str">
        <f>RIGHT(data_to_clean[[#This Row],[revenue]],LEN(data_to_clean[[#This Row],[revenue]])-FIND(" ",data_to_clean[[#This Row],[revenue]]))</f>
        <v>Million</v>
      </c>
      <c r="H3171" s="7">
        <f>VALUE(IF(data_to_clean[[#This Row],[multiplicity]]="Million",_xlfn.CONCAT(SUBSTITUTE(data_to_clean[[#This Row],[number]],".",""),"00000"),_xlfn.CONCAT(SUBSTITUTE(data_to_clean[[#This Row],[number]],".",""),"00000000")))</f>
        <v>74300000</v>
      </c>
      <c r="I3171" t="s">
        <v>11533</v>
      </c>
      <c r="J3171">
        <f>ROUND(VALUE(SUBSTITUTE(data_to_clean[[#This Row],[growth_%]],".",",")),0)</f>
        <v>116</v>
      </c>
      <c r="K3171" t="s">
        <v>336</v>
      </c>
      <c r="L3171">
        <v>12</v>
      </c>
      <c r="M3171">
        <v>6</v>
      </c>
      <c r="N3171">
        <v>2006</v>
      </c>
      <c r="O3171">
        <v>3</v>
      </c>
      <c r="P3171" t="s">
        <v>10672</v>
      </c>
      <c r="Q3171" t="b">
        <f>AND(ISNUMBER(data_to_clean[[#This Row],[revenue_formatted]]),ISNUMBER(data_to_clean[[#This Row],[growth_formatted_%]]),ISNUMBER(data_to_clean[[#This Row],[workers]]),ISNUMBER(data_to_clean[[#This Row],[previous_workers]]),ISNUMBER(data_to_clean[[#This Row],[founded]]),ISNUMBER(data_to_clean[[#This Row],[yrs_on_list]]))</f>
        <v>1</v>
      </c>
    </row>
    <row r="3172" spans="1:17" x14ac:dyDescent="0.25">
      <c r="A3172">
        <v>3162</v>
      </c>
      <c r="B3172" t="s">
        <v>11534</v>
      </c>
      <c r="C3172" t="s">
        <v>80</v>
      </c>
      <c r="D3172" t="str">
        <f>VLOOKUP(data_to_clean[[#This Row],[state]],abbreviation_table[],2,FALSE)</f>
        <v>California</v>
      </c>
      <c r="E3172" t="s">
        <v>142</v>
      </c>
      <c r="F3172" t="str">
        <f>TRIM(LEFT(data_to_clean[[#This Row],[revenue]],FIND(" ",data_to_clean[[#This Row],[revenue]])))</f>
        <v>10.2</v>
      </c>
      <c r="G3172" t="str">
        <f>RIGHT(data_to_clean[[#This Row],[revenue]],LEN(data_to_clean[[#This Row],[revenue]])-FIND(" ",data_to_clean[[#This Row],[revenue]]))</f>
        <v>Million</v>
      </c>
      <c r="H3172" s="7">
        <f>VALUE(IF(data_to_clean[[#This Row],[multiplicity]]="Million",_xlfn.CONCAT(SUBSTITUTE(data_to_clean[[#This Row],[number]],".",""),"00000"),_xlfn.CONCAT(SUBSTITUTE(data_to_clean[[#This Row],[number]],".",""),"00000000")))</f>
        <v>10200000</v>
      </c>
      <c r="I3172" t="s">
        <v>11536</v>
      </c>
      <c r="J3172">
        <f>ROUND(VALUE(SUBSTITUTE(data_to_clean[[#This Row],[growth_%]],".",",")),0)</f>
        <v>116</v>
      </c>
      <c r="K3172" t="s">
        <v>107</v>
      </c>
      <c r="L3172">
        <v>65</v>
      </c>
      <c r="M3172">
        <v>34</v>
      </c>
      <c r="N3172">
        <v>1995</v>
      </c>
      <c r="O3172">
        <v>4</v>
      </c>
      <c r="P3172" t="s">
        <v>1602</v>
      </c>
      <c r="Q3172" t="b">
        <f>AND(ISNUMBER(data_to_clean[[#This Row],[revenue_formatted]]),ISNUMBER(data_to_clean[[#This Row],[growth_formatted_%]]),ISNUMBER(data_to_clean[[#This Row],[workers]]),ISNUMBER(data_to_clean[[#This Row],[previous_workers]]),ISNUMBER(data_to_clean[[#This Row],[founded]]),ISNUMBER(data_to_clean[[#This Row],[yrs_on_list]]))</f>
        <v>1</v>
      </c>
    </row>
    <row r="3173" spans="1:17" x14ac:dyDescent="0.25">
      <c r="A3173">
        <v>3163</v>
      </c>
      <c r="B3173" t="s">
        <v>11537</v>
      </c>
      <c r="C3173" t="s">
        <v>341</v>
      </c>
      <c r="D3173" t="str">
        <f>VLOOKUP(data_to_clean[[#This Row],[state]],abbreviation_table[],2,FALSE)</f>
        <v>Massachusetts</v>
      </c>
      <c r="E3173" t="s">
        <v>6509</v>
      </c>
      <c r="F3173" t="str">
        <f>TRIM(LEFT(data_to_clean[[#This Row],[revenue]],FIND(" ",data_to_clean[[#This Row],[revenue]])))</f>
        <v>40.7</v>
      </c>
      <c r="G3173" t="str">
        <f>RIGHT(data_to_clean[[#This Row],[revenue]],LEN(data_to_clean[[#This Row],[revenue]])-FIND(" ",data_to_clean[[#This Row],[revenue]]))</f>
        <v>Million</v>
      </c>
      <c r="H3173" s="7">
        <f>VALUE(IF(data_to_clean[[#This Row],[multiplicity]]="Million",_xlfn.CONCAT(SUBSTITUTE(data_to_clean[[#This Row],[number]],".",""),"00000"),_xlfn.CONCAT(SUBSTITUTE(data_to_clean[[#This Row],[number]],".",""),"00000000")))</f>
        <v>40700000</v>
      </c>
      <c r="I3173" t="s">
        <v>11539</v>
      </c>
      <c r="J3173">
        <f>ROUND(VALUE(SUBSTITUTE(data_to_clean[[#This Row],[growth_%]],".",",")),0)</f>
        <v>116</v>
      </c>
      <c r="K3173" t="s">
        <v>336</v>
      </c>
      <c r="L3173">
        <v>114</v>
      </c>
      <c r="M3173">
        <v>55</v>
      </c>
      <c r="N3173">
        <v>1955</v>
      </c>
      <c r="O3173">
        <v>2</v>
      </c>
      <c r="P3173" t="s">
        <v>11540</v>
      </c>
      <c r="Q3173" t="b">
        <f>AND(ISNUMBER(data_to_clean[[#This Row],[revenue_formatted]]),ISNUMBER(data_to_clean[[#This Row],[growth_formatted_%]]),ISNUMBER(data_to_clean[[#This Row],[workers]]),ISNUMBER(data_to_clean[[#This Row],[previous_workers]]),ISNUMBER(data_to_clean[[#This Row],[founded]]),ISNUMBER(data_to_clean[[#This Row],[yrs_on_list]]))</f>
        <v>1</v>
      </c>
    </row>
    <row r="3174" spans="1:17" x14ac:dyDescent="0.25">
      <c r="A3174">
        <v>3164</v>
      </c>
      <c r="B3174" t="s">
        <v>11541</v>
      </c>
      <c r="C3174" t="s">
        <v>52</v>
      </c>
      <c r="D3174" t="str">
        <f>VLOOKUP(data_to_clean[[#This Row],[state]],abbreviation_table[],2,FALSE)</f>
        <v>Florida</v>
      </c>
      <c r="E3174" t="s">
        <v>11543</v>
      </c>
      <c r="F3174" t="str">
        <f>TRIM(LEFT(data_to_clean[[#This Row],[revenue]],FIND(" ",data_to_clean[[#This Row],[revenue]])))</f>
        <v>305.1</v>
      </c>
      <c r="G3174" t="str">
        <f>RIGHT(data_to_clean[[#This Row],[revenue]],LEN(data_to_clean[[#This Row],[revenue]])-FIND(" ",data_to_clean[[#This Row],[revenue]]))</f>
        <v>Million</v>
      </c>
      <c r="H3174" s="7">
        <f>VALUE(IF(data_to_clean[[#This Row],[multiplicity]]="Million",_xlfn.CONCAT(SUBSTITUTE(data_to_clean[[#This Row],[number]],".",""),"00000"),_xlfn.CONCAT(SUBSTITUTE(data_to_clean[[#This Row],[number]],".",""),"00000000")))</f>
        <v>305100000</v>
      </c>
      <c r="I3174" t="s">
        <v>11544</v>
      </c>
      <c r="J3174">
        <f>ROUND(VALUE(SUBSTITUTE(data_to_clean[[#This Row],[growth_%]],".",",")),0)</f>
        <v>116</v>
      </c>
      <c r="K3174" t="s">
        <v>55</v>
      </c>
      <c r="L3174">
        <v>20599</v>
      </c>
      <c r="M3174">
        <v>8958</v>
      </c>
      <c r="N3174">
        <v>2005</v>
      </c>
      <c r="O3174">
        <v>9</v>
      </c>
      <c r="P3174" t="s">
        <v>662</v>
      </c>
      <c r="Q3174" t="b">
        <f>AND(ISNUMBER(data_to_clean[[#This Row],[revenue_formatted]]),ISNUMBER(data_to_clean[[#This Row],[growth_formatted_%]]),ISNUMBER(data_to_clean[[#This Row],[workers]]),ISNUMBER(data_to_clean[[#This Row],[previous_workers]]),ISNUMBER(data_to_clean[[#This Row],[founded]]),ISNUMBER(data_to_clean[[#This Row],[yrs_on_list]]))</f>
        <v>1</v>
      </c>
    </row>
    <row r="3175" spans="1:17" x14ac:dyDescent="0.25">
      <c r="A3175">
        <v>3165</v>
      </c>
      <c r="B3175" t="s">
        <v>11545</v>
      </c>
      <c r="C3175" t="s">
        <v>503</v>
      </c>
      <c r="D3175" t="str">
        <f>VLOOKUP(data_to_clean[[#This Row],[state]],abbreviation_table[],2,FALSE)</f>
        <v>Illinois</v>
      </c>
      <c r="E3175" t="s">
        <v>1342</v>
      </c>
      <c r="F3175" t="str">
        <f>TRIM(LEFT(data_to_clean[[#This Row],[revenue]],FIND(" ",data_to_clean[[#This Row],[revenue]])))</f>
        <v>9.1</v>
      </c>
      <c r="G3175" t="str">
        <f>RIGHT(data_to_clean[[#This Row],[revenue]],LEN(data_to_clean[[#This Row],[revenue]])-FIND(" ",data_to_clean[[#This Row],[revenue]]))</f>
        <v>Million</v>
      </c>
      <c r="H3175" s="7">
        <f>VALUE(IF(data_to_clean[[#This Row],[multiplicity]]="Million",_xlfn.CONCAT(SUBSTITUTE(data_to_clean[[#This Row],[number]],".",""),"00000"),_xlfn.CONCAT(SUBSTITUTE(data_to_clean[[#This Row],[number]],".",""),"00000000")))</f>
        <v>9100000</v>
      </c>
      <c r="I3175" t="s">
        <v>11547</v>
      </c>
      <c r="J3175">
        <f>ROUND(VALUE(SUBSTITUTE(data_to_clean[[#This Row],[growth_%]],".",",")),0)</f>
        <v>116</v>
      </c>
      <c r="K3175" t="s">
        <v>297</v>
      </c>
      <c r="L3175">
        <v>47</v>
      </c>
      <c r="M3175">
        <v>28</v>
      </c>
      <c r="N3175">
        <v>2009</v>
      </c>
      <c r="O3175">
        <v>4</v>
      </c>
      <c r="P3175" t="s">
        <v>11548</v>
      </c>
      <c r="Q3175" t="b">
        <f>AND(ISNUMBER(data_to_clean[[#This Row],[revenue_formatted]]),ISNUMBER(data_to_clean[[#This Row],[growth_formatted_%]]),ISNUMBER(data_to_clean[[#This Row],[workers]]),ISNUMBER(data_to_clean[[#This Row],[previous_workers]]),ISNUMBER(data_to_clean[[#This Row],[founded]]),ISNUMBER(data_to_clean[[#This Row],[yrs_on_list]]))</f>
        <v>1</v>
      </c>
    </row>
    <row r="3176" spans="1:17" x14ac:dyDescent="0.25">
      <c r="A3176">
        <v>3166</v>
      </c>
      <c r="B3176" t="s">
        <v>11549</v>
      </c>
      <c r="C3176" t="s">
        <v>1768</v>
      </c>
      <c r="D3176" t="str">
        <f>VLOOKUP(data_to_clean[[#This Row],[state]],abbreviation_table[],2,FALSE)</f>
        <v>Oregon</v>
      </c>
      <c r="E3176" t="s">
        <v>993</v>
      </c>
      <c r="F3176" t="str">
        <f>TRIM(LEFT(data_to_clean[[#This Row],[revenue]],FIND(" ",data_to_clean[[#This Row],[revenue]])))</f>
        <v>2.3</v>
      </c>
      <c r="G3176" t="str">
        <f>RIGHT(data_to_clean[[#This Row],[revenue]],LEN(data_to_clean[[#This Row],[revenue]])-FIND(" ",data_to_clean[[#This Row],[revenue]]))</f>
        <v>Million</v>
      </c>
      <c r="H3176" s="7">
        <f>VALUE(IF(data_to_clean[[#This Row],[multiplicity]]="Million",_xlfn.CONCAT(SUBSTITUTE(data_to_clean[[#This Row],[number]],".",""),"00000"),_xlfn.CONCAT(SUBSTITUTE(data_to_clean[[#This Row],[number]],".",""),"00000000")))</f>
        <v>2300000</v>
      </c>
      <c r="I3176" t="s">
        <v>11551</v>
      </c>
      <c r="J3176">
        <f>ROUND(VALUE(SUBSTITUTE(data_to_clean[[#This Row],[growth_%]],".",",")),0)</f>
        <v>116</v>
      </c>
      <c r="K3176" t="s">
        <v>107</v>
      </c>
      <c r="L3176">
        <v>12</v>
      </c>
      <c r="M3176">
        <v>4</v>
      </c>
      <c r="N3176">
        <v>2012</v>
      </c>
      <c r="O3176">
        <v>1</v>
      </c>
      <c r="P3176" t="s">
        <v>4573</v>
      </c>
      <c r="Q3176" t="b">
        <f>AND(ISNUMBER(data_to_clean[[#This Row],[revenue_formatted]]),ISNUMBER(data_to_clean[[#This Row],[growth_formatted_%]]),ISNUMBER(data_to_clean[[#This Row],[workers]]),ISNUMBER(data_to_clean[[#This Row],[previous_workers]]),ISNUMBER(data_to_clean[[#This Row],[founded]]),ISNUMBER(data_to_clean[[#This Row],[yrs_on_list]]))</f>
        <v>1</v>
      </c>
    </row>
    <row r="3177" spans="1:17" x14ac:dyDescent="0.25">
      <c r="A3177">
        <v>3167</v>
      </c>
      <c r="B3177" t="s">
        <v>11552</v>
      </c>
      <c r="C3177" t="s">
        <v>98</v>
      </c>
      <c r="D3177" t="str">
        <f>VLOOKUP(data_to_clean[[#This Row],[state]],abbreviation_table[],2,FALSE)</f>
        <v>Washington</v>
      </c>
      <c r="E3177" t="s">
        <v>1608</v>
      </c>
      <c r="F3177" t="str">
        <f>TRIM(LEFT(data_to_clean[[#This Row],[revenue]],FIND(" ",data_to_clean[[#This Row],[revenue]])))</f>
        <v>8.1</v>
      </c>
      <c r="G3177" t="str">
        <f>RIGHT(data_to_clean[[#This Row],[revenue]],LEN(data_to_clean[[#This Row],[revenue]])-FIND(" ",data_to_clean[[#This Row],[revenue]]))</f>
        <v>Million</v>
      </c>
      <c r="H3177" s="7">
        <f>VALUE(IF(data_to_clean[[#This Row],[multiplicity]]="Million",_xlfn.CONCAT(SUBSTITUTE(data_to_clean[[#This Row],[number]],".",""),"00000"),_xlfn.CONCAT(SUBSTITUTE(data_to_clean[[#This Row],[number]],".",""),"00000000")))</f>
        <v>8100000</v>
      </c>
      <c r="I3177" t="s">
        <v>11554</v>
      </c>
      <c r="J3177">
        <f>ROUND(VALUE(SUBSTITUTE(data_to_clean[[#This Row],[growth_%]],".",",")),0)</f>
        <v>116</v>
      </c>
      <c r="K3177" t="s">
        <v>107</v>
      </c>
      <c r="L3177">
        <v>6</v>
      </c>
      <c r="M3177">
        <v>1</v>
      </c>
      <c r="N3177">
        <v>2009</v>
      </c>
      <c r="O3177">
        <v>5</v>
      </c>
      <c r="P3177" t="s">
        <v>102</v>
      </c>
      <c r="Q3177" t="b">
        <f>AND(ISNUMBER(data_to_clean[[#This Row],[revenue_formatted]]),ISNUMBER(data_to_clean[[#This Row],[growth_formatted_%]]),ISNUMBER(data_to_clean[[#This Row],[workers]]),ISNUMBER(data_to_clean[[#This Row],[previous_workers]]),ISNUMBER(data_to_clean[[#This Row],[founded]]),ISNUMBER(data_to_clean[[#This Row],[yrs_on_list]]))</f>
        <v>1</v>
      </c>
    </row>
    <row r="3178" spans="1:17" x14ac:dyDescent="0.25">
      <c r="A3178">
        <v>3168</v>
      </c>
      <c r="B3178" t="s">
        <v>11555</v>
      </c>
      <c r="C3178" t="s">
        <v>1262</v>
      </c>
      <c r="D3178" t="str">
        <f>VLOOKUP(data_to_clean[[#This Row],[state]],abbreviation_table[],2,FALSE)</f>
        <v>South Carolina</v>
      </c>
      <c r="E3178" t="s">
        <v>179</v>
      </c>
      <c r="F3178" t="str">
        <f>TRIM(LEFT(data_to_clean[[#This Row],[revenue]],FIND(" ",data_to_clean[[#This Row],[revenue]])))</f>
        <v>15.8</v>
      </c>
      <c r="G3178" t="str">
        <f>RIGHT(data_to_clean[[#This Row],[revenue]],LEN(data_to_clean[[#This Row],[revenue]])-FIND(" ",data_to_clean[[#This Row],[revenue]]))</f>
        <v>Million</v>
      </c>
      <c r="H3178" s="7">
        <f>VALUE(IF(data_to_clean[[#This Row],[multiplicity]]="Million",_xlfn.CONCAT(SUBSTITUTE(data_to_clean[[#This Row],[number]],".",""),"00000"),_xlfn.CONCAT(SUBSTITUTE(data_to_clean[[#This Row],[number]],".",""),"00000000")))</f>
        <v>15800000</v>
      </c>
      <c r="I3178" t="s">
        <v>11557</v>
      </c>
      <c r="J3178">
        <f>ROUND(VALUE(SUBSTITUTE(data_to_clean[[#This Row],[growth_%]],".",",")),0)</f>
        <v>116</v>
      </c>
      <c r="K3178" t="s">
        <v>55</v>
      </c>
      <c r="L3178">
        <v>55</v>
      </c>
      <c r="M3178">
        <v>30</v>
      </c>
      <c r="N3178">
        <v>2010</v>
      </c>
      <c r="O3178">
        <v>1</v>
      </c>
      <c r="P3178" t="s">
        <v>11558</v>
      </c>
      <c r="Q3178" t="b">
        <f>AND(ISNUMBER(data_to_clean[[#This Row],[revenue_formatted]]),ISNUMBER(data_to_clean[[#This Row],[growth_formatted_%]]),ISNUMBER(data_to_clean[[#This Row],[workers]]),ISNUMBER(data_to_clean[[#This Row],[previous_workers]]),ISNUMBER(data_to_clean[[#This Row],[founded]]),ISNUMBER(data_to_clean[[#This Row],[yrs_on_list]]))</f>
        <v>1</v>
      </c>
    </row>
    <row r="3179" spans="1:17" x14ac:dyDescent="0.25">
      <c r="A3179">
        <v>3169</v>
      </c>
      <c r="B3179" t="s">
        <v>11559</v>
      </c>
      <c r="C3179" t="s">
        <v>105</v>
      </c>
      <c r="D3179" t="str">
        <f>VLOOKUP(data_to_clean[[#This Row],[state]],abbreviation_table[],2,FALSE)</f>
        <v>New York</v>
      </c>
      <c r="E3179" t="s">
        <v>380</v>
      </c>
      <c r="F3179" t="str">
        <f>TRIM(LEFT(data_to_clean[[#This Row],[revenue]],FIND(" ",data_to_clean[[#This Row],[revenue]])))</f>
        <v>5.8</v>
      </c>
      <c r="G3179" t="str">
        <f>RIGHT(data_to_clean[[#This Row],[revenue]],LEN(data_to_clean[[#This Row],[revenue]])-FIND(" ",data_to_clean[[#This Row],[revenue]]))</f>
        <v>Million</v>
      </c>
      <c r="H3179" s="7">
        <f>VALUE(IF(data_to_clean[[#This Row],[multiplicity]]="Million",_xlfn.CONCAT(SUBSTITUTE(data_to_clean[[#This Row],[number]],".",""),"00000"),_xlfn.CONCAT(SUBSTITUTE(data_to_clean[[#This Row],[number]],".",""),"00000000")))</f>
        <v>5800000</v>
      </c>
      <c r="I3179" t="s">
        <v>11561</v>
      </c>
      <c r="J3179">
        <f>ROUND(VALUE(SUBSTITUTE(data_to_clean[[#This Row],[growth_%]],".",",")),0)</f>
        <v>116</v>
      </c>
      <c r="K3179" t="s">
        <v>297</v>
      </c>
      <c r="L3179">
        <v>31</v>
      </c>
      <c r="M3179">
        <v>11</v>
      </c>
      <c r="N3179">
        <v>2011</v>
      </c>
      <c r="O3179">
        <v>4</v>
      </c>
      <c r="P3179" t="s">
        <v>11562</v>
      </c>
      <c r="Q3179" t="b">
        <f>AND(ISNUMBER(data_to_clean[[#This Row],[revenue_formatted]]),ISNUMBER(data_to_clean[[#This Row],[growth_formatted_%]]),ISNUMBER(data_to_clean[[#This Row],[workers]]),ISNUMBER(data_to_clean[[#This Row],[previous_workers]]),ISNUMBER(data_to_clean[[#This Row],[founded]]),ISNUMBER(data_to_clean[[#This Row],[yrs_on_list]]))</f>
        <v>1</v>
      </c>
    </row>
    <row r="3180" spans="1:17" x14ac:dyDescent="0.25">
      <c r="A3180">
        <v>3170</v>
      </c>
      <c r="B3180" t="s">
        <v>11563</v>
      </c>
      <c r="C3180" t="s">
        <v>860</v>
      </c>
      <c r="D3180" t="str">
        <f>VLOOKUP(data_to_clean[[#This Row],[state]],abbreviation_table[],2,FALSE)</f>
        <v>Indiana</v>
      </c>
      <c r="E3180" t="s">
        <v>2224</v>
      </c>
      <c r="F3180" t="str">
        <f>TRIM(LEFT(data_to_clean[[#This Row],[revenue]],FIND(" ",data_to_clean[[#This Row],[revenue]])))</f>
        <v>12.6</v>
      </c>
      <c r="G3180" t="str">
        <f>RIGHT(data_to_clean[[#This Row],[revenue]],LEN(data_to_clean[[#This Row],[revenue]])-FIND(" ",data_to_clean[[#This Row],[revenue]]))</f>
        <v>Million</v>
      </c>
      <c r="H3180" s="7">
        <f>VALUE(IF(data_to_clean[[#This Row],[multiplicity]]="Million",_xlfn.CONCAT(SUBSTITUTE(data_to_clean[[#This Row],[number]],".",""),"00000"),_xlfn.CONCAT(SUBSTITUTE(data_to_clean[[#This Row],[number]],".",""),"00000000")))</f>
        <v>12600000</v>
      </c>
      <c r="I3180" t="s">
        <v>11565</v>
      </c>
      <c r="J3180">
        <f>ROUND(VALUE(SUBSTITUTE(data_to_clean[[#This Row],[growth_%]],".",",")),0)</f>
        <v>116</v>
      </c>
      <c r="K3180" t="s">
        <v>233</v>
      </c>
      <c r="L3180">
        <v>66</v>
      </c>
      <c r="M3180">
        <v>22</v>
      </c>
      <c r="N3180">
        <v>2002</v>
      </c>
      <c r="O3180">
        <v>1</v>
      </c>
      <c r="P3180" t="s">
        <v>11566</v>
      </c>
      <c r="Q3180" t="b">
        <f>AND(ISNUMBER(data_to_clean[[#This Row],[revenue_formatted]]),ISNUMBER(data_to_clean[[#This Row],[growth_formatted_%]]),ISNUMBER(data_to_clean[[#This Row],[workers]]),ISNUMBER(data_to_clean[[#This Row],[previous_workers]]),ISNUMBER(data_to_clean[[#This Row],[founded]]),ISNUMBER(data_to_clean[[#This Row],[yrs_on_list]]))</f>
        <v>1</v>
      </c>
    </row>
    <row r="3181" spans="1:17" x14ac:dyDescent="0.25">
      <c r="A3181">
        <v>3171</v>
      </c>
      <c r="B3181" t="s">
        <v>11567</v>
      </c>
      <c r="C3181" t="s">
        <v>59</v>
      </c>
      <c r="D3181" t="str">
        <f>VLOOKUP(data_to_clean[[#This Row],[state]],abbreviation_table[],2,FALSE)</f>
        <v>New Jersey</v>
      </c>
      <c r="E3181" t="s">
        <v>1080</v>
      </c>
      <c r="F3181" t="str">
        <f>TRIM(LEFT(data_to_clean[[#This Row],[revenue]],FIND(" ",data_to_clean[[#This Row],[revenue]])))</f>
        <v>7.7</v>
      </c>
      <c r="G3181" t="str">
        <f>RIGHT(data_to_clean[[#This Row],[revenue]],LEN(data_to_clean[[#This Row],[revenue]])-FIND(" ",data_to_clean[[#This Row],[revenue]]))</f>
        <v>Million</v>
      </c>
      <c r="H3181" s="7">
        <f>VALUE(IF(data_to_clean[[#This Row],[multiplicity]]="Million",_xlfn.CONCAT(SUBSTITUTE(data_to_clean[[#This Row],[number]],".",""),"00000"),_xlfn.CONCAT(SUBSTITUTE(data_to_clean[[#This Row],[number]],".",""),"00000000")))</f>
        <v>7700000</v>
      </c>
      <c r="I3181" t="s">
        <v>11569</v>
      </c>
      <c r="J3181">
        <f>ROUND(VALUE(SUBSTITUTE(data_to_clean[[#This Row],[growth_%]],".",",")),0)</f>
        <v>115</v>
      </c>
      <c r="K3181" t="s">
        <v>69</v>
      </c>
      <c r="L3181">
        <v>23</v>
      </c>
      <c r="M3181">
        <v>13</v>
      </c>
      <c r="N3181">
        <v>2000</v>
      </c>
      <c r="O3181">
        <v>5</v>
      </c>
      <c r="P3181" t="s">
        <v>1196</v>
      </c>
      <c r="Q3181" t="b">
        <f>AND(ISNUMBER(data_to_clean[[#This Row],[revenue_formatted]]),ISNUMBER(data_to_clean[[#This Row],[growth_formatted_%]]),ISNUMBER(data_to_clean[[#This Row],[workers]]),ISNUMBER(data_to_clean[[#This Row],[previous_workers]]),ISNUMBER(data_to_clean[[#This Row],[founded]]),ISNUMBER(data_to_clean[[#This Row],[yrs_on_list]]))</f>
        <v>1</v>
      </c>
    </row>
    <row r="3182" spans="1:17" x14ac:dyDescent="0.25">
      <c r="A3182">
        <v>3172</v>
      </c>
      <c r="B3182" t="s">
        <v>11570</v>
      </c>
      <c r="C3182" t="s">
        <v>243</v>
      </c>
      <c r="D3182" t="str">
        <f>VLOOKUP(data_to_clean[[#This Row],[state]],abbreviation_table[],2,FALSE)</f>
        <v>Maryland</v>
      </c>
      <c r="E3182" t="s">
        <v>11572</v>
      </c>
      <c r="F3182" t="str">
        <f>TRIM(LEFT(data_to_clean[[#This Row],[revenue]],FIND(" ",data_to_clean[[#This Row],[revenue]])))</f>
        <v>28.7</v>
      </c>
      <c r="G3182" t="str">
        <f>RIGHT(data_to_clean[[#This Row],[revenue]],LEN(data_to_clean[[#This Row],[revenue]])-FIND(" ",data_to_clean[[#This Row],[revenue]]))</f>
        <v>Million</v>
      </c>
      <c r="H3182" s="7">
        <f>VALUE(IF(data_to_clean[[#This Row],[multiplicity]]="Million",_xlfn.CONCAT(SUBSTITUTE(data_to_clean[[#This Row],[number]],".",""),"00000"),_xlfn.CONCAT(SUBSTITUTE(data_to_clean[[#This Row],[number]],".",""),"00000000")))</f>
        <v>28700000</v>
      </c>
      <c r="I3182" t="s">
        <v>11573</v>
      </c>
      <c r="J3182">
        <f>ROUND(VALUE(SUBSTITUTE(data_to_clean[[#This Row],[growth_%]],".",",")),0)</f>
        <v>115</v>
      </c>
      <c r="K3182" t="s">
        <v>297</v>
      </c>
      <c r="L3182">
        <v>72</v>
      </c>
      <c r="M3182">
        <v>78</v>
      </c>
      <c r="N3182">
        <v>1990</v>
      </c>
      <c r="O3182">
        <v>1</v>
      </c>
      <c r="P3182" t="s">
        <v>11574</v>
      </c>
      <c r="Q3182" t="b">
        <f>AND(ISNUMBER(data_to_clean[[#This Row],[revenue_formatted]]),ISNUMBER(data_to_clean[[#This Row],[growth_formatted_%]]),ISNUMBER(data_to_clean[[#This Row],[workers]]),ISNUMBER(data_to_clean[[#This Row],[previous_workers]]),ISNUMBER(data_to_clean[[#This Row],[founded]]),ISNUMBER(data_to_clean[[#This Row],[yrs_on_list]]))</f>
        <v>1</v>
      </c>
    </row>
    <row r="3183" spans="1:17" x14ac:dyDescent="0.25">
      <c r="A3183">
        <v>3173</v>
      </c>
      <c r="B3183" t="s">
        <v>11575</v>
      </c>
      <c r="C3183" t="s">
        <v>294</v>
      </c>
      <c r="D3183" t="str">
        <f>VLOOKUP(data_to_clean[[#This Row],[state]],abbreviation_table[],2,FALSE)</f>
        <v>Minnesota</v>
      </c>
      <c r="E3183" t="s">
        <v>5925</v>
      </c>
      <c r="F3183" t="str">
        <f>TRIM(LEFT(data_to_clean[[#This Row],[revenue]],FIND(" ",data_to_clean[[#This Row],[revenue]])))</f>
        <v>32.8</v>
      </c>
      <c r="G3183" t="str">
        <f>RIGHT(data_to_clean[[#This Row],[revenue]],LEN(data_to_clean[[#This Row],[revenue]])-FIND(" ",data_to_clean[[#This Row],[revenue]]))</f>
        <v>Million</v>
      </c>
      <c r="H3183" s="7">
        <f>VALUE(IF(data_to_clean[[#This Row],[multiplicity]]="Million",_xlfn.CONCAT(SUBSTITUTE(data_to_clean[[#This Row],[number]],".",""),"00000"),_xlfn.CONCAT(SUBSTITUTE(data_to_clean[[#This Row],[number]],".",""),"00000000")))</f>
        <v>32800000</v>
      </c>
      <c r="I3183" t="s">
        <v>11577</v>
      </c>
      <c r="J3183">
        <f>ROUND(VALUE(SUBSTITUTE(data_to_clean[[#This Row],[growth_%]],".",",")),0)</f>
        <v>115</v>
      </c>
      <c r="K3183" t="s">
        <v>187</v>
      </c>
      <c r="L3183">
        <v>375</v>
      </c>
      <c r="M3183">
        <v>110</v>
      </c>
      <c r="N3183">
        <v>2007</v>
      </c>
      <c r="O3183">
        <v>10</v>
      </c>
      <c r="P3183" t="s">
        <v>11578</v>
      </c>
      <c r="Q3183" t="b">
        <f>AND(ISNUMBER(data_to_clean[[#This Row],[revenue_formatted]]),ISNUMBER(data_to_clean[[#This Row],[growth_formatted_%]]),ISNUMBER(data_to_clean[[#This Row],[workers]]),ISNUMBER(data_to_clean[[#This Row],[previous_workers]]),ISNUMBER(data_to_clean[[#This Row],[founded]]),ISNUMBER(data_to_clean[[#This Row],[yrs_on_list]]))</f>
        <v>1</v>
      </c>
    </row>
    <row r="3184" spans="1:17" x14ac:dyDescent="0.25">
      <c r="A3184">
        <v>3174</v>
      </c>
      <c r="B3184" t="s">
        <v>11579</v>
      </c>
      <c r="C3184" t="s">
        <v>80</v>
      </c>
      <c r="D3184" t="str">
        <f>VLOOKUP(data_to_clean[[#This Row],[state]],abbreviation_table[],2,FALSE)</f>
        <v>California</v>
      </c>
      <c r="E3184" t="s">
        <v>11581</v>
      </c>
      <c r="F3184" t="str">
        <f>TRIM(LEFT(data_to_clean[[#This Row],[revenue]],FIND(" ",data_to_clean[[#This Row],[revenue]])))</f>
        <v>107</v>
      </c>
      <c r="G3184" t="str">
        <f>RIGHT(data_to_clean[[#This Row],[revenue]],LEN(data_to_clean[[#This Row],[revenue]])-FIND(" ",data_to_clean[[#This Row],[revenue]]))</f>
        <v>Million</v>
      </c>
      <c r="H3184" s="7">
        <f>VALUE(IF(data_to_clean[[#This Row],[multiplicity]]="Million",_xlfn.CONCAT(SUBSTITUTE(data_to_clean[[#This Row],[number]],".",""),"00000"),_xlfn.CONCAT(SUBSTITUTE(data_to_clean[[#This Row],[number]],".",""),"00000000")))</f>
        <v>10700000</v>
      </c>
      <c r="I3184" t="s">
        <v>11582</v>
      </c>
      <c r="J3184">
        <f>ROUND(VALUE(SUBSTITUTE(data_to_clean[[#This Row],[growth_%]],".",",")),0)</f>
        <v>115</v>
      </c>
      <c r="K3184" t="s">
        <v>187</v>
      </c>
      <c r="L3184">
        <v>697</v>
      </c>
      <c r="M3184">
        <v>222</v>
      </c>
      <c r="N3184">
        <v>2011</v>
      </c>
      <c r="O3184">
        <v>4</v>
      </c>
      <c r="P3184" t="s">
        <v>4299</v>
      </c>
      <c r="Q3184" t="b">
        <f>AND(ISNUMBER(data_to_clean[[#This Row],[revenue_formatted]]),ISNUMBER(data_to_clean[[#This Row],[growth_formatted_%]]),ISNUMBER(data_to_clean[[#This Row],[workers]]),ISNUMBER(data_to_clean[[#This Row],[previous_workers]]),ISNUMBER(data_to_clean[[#This Row],[founded]]),ISNUMBER(data_to_clean[[#This Row],[yrs_on_list]]))</f>
        <v>1</v>
      </c>
    </row>
    <row r="3185" spans="1:17" x14ac:dyDescent="0.25">
      <c r="A3185">
        <v>3175</v>
      </c>
      <c r="B3185" t="s">
        <v>11583</v>
      </c>
      <c r="C3185" t="s">
        <v>66</v>
      </c>
      <c r="D3185" t="str">
        <f>VLOOKUP(data_to_clean[[#This Row],[state]],abbreviation_table[],2,FALSE)</f>
        <v>Virginia</v>
      </c>
      <c r="E3185" t="s">
        <v>191</v>
      </c>
      <c r="F3185" t="str">
        <f>TRIM(LEFT(data_to_clean[[#This Row],[revenue]],FIND(" ",data_to_clean[[#This Row],[revenue]])))</f>
        <v>11.8</v>
      </c>
      <c r="G3185" t="str">
        <f>RIGHT(data_to_clean[[#This Row],[revenue]],LEN(data_to_clean[[#This Row],[revenue]])-FIND(" ",data_to_clean[[#This Row],[revenue]]))</f>
        <v>Million</v>
      </c>
      <c r="H3185" s="7">
        <f>VALUE(IF(data_to_clean[[#This Row],[multiplicity]]="Million",_xlfn.CONCAT(SUBSTITUTE(data_to_clean[[#This Row],[number]],".",""),"00000"),_xlfn.CONCAT(SUBSTITUTE(data_to_clean[[#This Row],[number]],".",""),"00000000")))</f>
        <v>11800000</v>
      </c>
      <c r="I3185" t="s">
        <v>11585</v>
      </c>
      <c r="J3185">
        <f>ROUND(VALUE(SUBSTITUTE(data_to_clean[[#This Row],[growth_%]],".",",")),0)</f>
        <v>115</v>
      </c>
      <c r="K3185" t="s">
        <v>257</v>
      </c>
      <c r="L3185">
        <v>130</v>
      </c>
      <c r="M3185">
        <v>60</v>
      </c>
      <c r="N3185">
        <v>1996</v>
      </c>
      <c r="O3185">
        <v>5</v>
      </c>
      <c r="P3185" t="s">
        <v>4420</v>
      </c>
      <c r="Q3185" t="b">
        <f>AND(ISNUMBER(data_to_clean[[#This Row],[revenue_formatted]]),ISNUMBER(data_to_clean[[#This Row],[growth_formatted_%]]),ISNUMBER(data_to_clean[[#This Row],[workers]]),ISNUMBER(data_to_clean[[#This Row],[previous_workers]]),ISNUMBER(data_to_clean[[#This Row],[founded]]),ISNUMBER(data_to_clean[[#This Row],[yrs_on_list]]))</f>
        <v>1</v>
      </c>
    </row>
    <row r="3186" spans="1:17" x14ac:dyDescent="0.25">
      <c r="A3186">
        <v>3176</v>
      </c>
      <c r="B3186" t="s">
        <v>11586</v>
      </c>
      <c r="C3186" t="s">
        <v>105</v>
      </c>
      <c r="D3186" t="str">
        <f>VLOOKUP(data_to_clean[[#This Row],[state]],abbreviation_table[],2,FALSE)</f>
        <v>New York</v>
      </c>
      <c r="E3186" t="s">
        <v>1106</v>
      </c>
      <c r="F3186" t="str">
        <f>TRIM(LEFT(data_to_clean[[#This Row],[revenue]],FIND(" ",data_to_clean[[#This Row],[revenue]])))</f>
        <v>2.9</v>
      </c>
      <c r="G3186" t="str">
        <f>RIGHT(data_to_clean[[#This Row],[revenue]],LEN(data_to_clean[[#This Row],[revenue]])-FIND(" ",data_to_clean[[#This Row],[revenue]]))</f>
        <v>Million</v>
      </c>
      <c r="H3186" s="7">
        <f>VALUE(IF(data_to_clean[[#This Row],[multiplicity]]="Million",_xlfn.CONCAT(SUBSTITUTE(data_to_clean[[#This Row],[number]],".",""),"00000"),_xlfn.CONCAT(SUBSTITUTE(data_to_clean[[#This Row],[number]],".",""),"00000000")))</f>
        <v>2900000</v>
      </c>
      <c r="I3186" t="s">
        <v>11588</v>
      </c>
      <c r="J3186">
        <f>ROUND(VALUE(SUBSTITUTE(data_to_clean[[#This Row],[growth_%]],".",",")),0)</f>
        <v>115</v>
      </c>
      <c r="K3186" t="s">
        <v>18</v>
      </c>
      <c r="L3186">
        <v>12</v>
      </c>
      <c r="M3186">
        <v>4</v>
      </c>
      <c r="N3186">
        <v>2002</v>
      </c>
      <c r="O3186">
        <v>3</v>
      </c>
      <c r="P3186" t="s">
        <v>108</v>
      </c>
      <c r="Q3186" t="b">
        <f>AND(ISNUMBER(data_to_clean[[#This Row],[revenue_formatted]]),ISNUMBER(data_to_clean[[#This Row],[growth_formatted_%]]),ISNUMBER(data_to_clean[[#This Row],[workers]]),ISNUMBER(data_to_clean[[#This Row],[previous_workers]]),ISNUMBER(data_to_clean[[#This Row],[founded]]),ISNUMBER(data_to_clean[[#This Row],[yrs_on_list]]))</f>
        <v>1</v>
      </c>
    </row>
    <row r="3187" spans="1:17" x14ac:dyDescent="0.25">
      <c r="A3187">
        <v>3177</v>
      </c>
      <c r="B3187" t="s">
        <v>11589</v>
      </c>
      <c r="C3187" t="s">
        <v>86</v>
      </c>
      <c r="D3187" t="str">
        <f>VLOOKUP(data_to_clean[[#This Row],[state]],abbreviation_table[],2,FALSE)</f>
        <v>Colorado</v>
      </c>
      <c r="E3187" t="s">
        <v>2538</v>
      </c>
      <c r="F3187" t="str">
        <f>TRIM(LEFT(data_to_clean[[#This Row],[revenue]],FIND(" ",data_to_clean[[#This Row],[revenue]])))</f>
        <v>10.9</v>
      </c>
      <c r="G3187" t="str">
        <f>RIGHT(data_to_clean[[#This Row],[revenue]],LEN(data_to_clean[[#This Row],[revenue]])-FIND(" ",data_to_clean[[#This Row],[revenue]]))</f>
        <v>Million</v>
      </c>
      <c r="H3187" s="7">
        <f>VALUE(IF(data_to_clean[[#This Row],[multiplicity]]="Million",_xlfn.CONCAT(SUBSTITUTE(data_to_clean[[#This Row],[number]],".",""),"00000"),_xlfn.CONCAT(SUBSTITUTE(data_to_clean[[#This Row],[number]],".",""),"00000000")))</f>
        <v>10900000</v>
      </c>
      <c r="I3187" t="s">
        <v>11591</v>
      </c>
      <c r="J3187">
        <f>ROUND(VALUE(SUBSTITUTE(data_to_clean[[#This Row],[growth_%]],".",",")),0)</f>
        <v>115</v>
      </c>
      <c r="K3187" t="s">
        <v>149</v>
      </c>
      <c r="L3187">
        <v>14</v>
      </c>
      <c r="M3187">
        <v>10</v>
      </c>
      <c r="N3187">
        <v>1982</v>
      </c>
      <c r="O3187">
        <v>2</v>
      </c>
      <c r="P3187" t="s">
        <v>11592</v>
      </c>
      <c r="Q3187" t="b">
        <f>AND(ISNUMBER(data_to_clean[[#This Row],[revenue_formatted]]),ISNUMBER(data_to_clean[[#This Row],[growth_formatted_%]]),ISNUMBER(data_to_clean[[#This Row],[workers]]),ISNUMBER(data_to_clean[[#This Row],[previous_workers]]),ISNUMBER(data_to_clean[[#This Row],[founded]]),ISNUMBER(data_to_clean[[#This Row],[yrs_on_list]]))</f>
        <v>1</v>
      </c>
    </row>
    <row r="3188" spans="1:17" x14ac:dyDescent="0.25">
      <c r="A3188">
        <v>3178</v>
      </c>
      <c r="B3188" t="s">
        <v>11593</v>
      </c>
      <c r="C3188" t="s">
        <v>80</v>
      </c>
      <c r="D3188" t="str">
        <f>VLOOKUP(data_to_clean[[#This Row],[state]],abbreviation_table[],2,FALSE)</f>
        <v>California</v>
      </c>
      <c r="E3188" t="s">
        <v>957</v>
      </c>
      <c r="F3188" t="str">
        <f>TRIM(LEFT(data_to_clean[[#This Row],[revenue]],FIND(" ",data_to_clean[[#This Row],[revenue]])))</f>
        <v>2.2</v>
      </c>
      <c r="G3188" t="str">
        <f>RIGHT(data_to_clean[[#This Row],[revenue]],LEN(data_to_clean[[#This Row],[revenue]])-FIND(" ",data_to_clean[[#This Row],[revenue]]))</f>
        <v>Million</v>
      </c>
      <c r="H3188" s="7">
        <f>VALUE(IF(data_to_clean[[#This Row],[multiplicity]]="Million",_xlfn.CONCAT(SUBSTITUTE(data_to_clean[[#This Row],[number]],".",""),"00000"),_xlfn.CONCAT(SUBSTITUTE(data_to_clean[[#This Row],[number]],".",""),"00000000")))</f>
        <v>2200000</v>
      </c>
      <c r="I3188" t="s">
        <v>11595</v>
      </c>
      <c r="J3188">
        <f>ROUND(VALUE(SUBSTITUTE(data_to_clean[[#This Row],[growth_%]],".",",")),0)</f>
        <v>115</v>
      </c>
      <c r="K3188" t="s">
        <v>329</v>
      </c>
      <c r="L3188">
        <v>19</v>
      </c>
      <c r="M3188">
        <v>7</v>
      </c>
      <c r="N3188">
        <v>2003</v>
      </c>
      <c r="O3188">
        <v>2</v>
      </c>
      <c r="P3188" t="s">
        <v>11596</v>
      </c>
      <c r="Q3188" t="b">
        <f>AND(ISNUMBER(data_to_clean[[#This Row],[revenue_formatted]]),ISNUMBER(data_to_clean[[#This Row],[growth_formatted_%]]),ISNUMBER(data_to_clean[[#This Row],[workers]]),ISNUMBER(data_to_clean[[#This Row],[previous_workers]]),ISNUMBER(data_to_clean[[#This Row],[founded]]),ISNUMBER(data_to_clean[[#This Row],[yrs_on_list]]))</f>
        <v>1</v>
      </c>
    </row>
    <row r="3189" spans="1:17" x14ac:dyDescent="0.25">
      <c r="A3189">
        <v>3179</v>
      </c>
      <c r="B3189" t="s">
        <v>11597</v>
      </c>
      <c r="C3189" t="s">
        <v>1768</v>
      </c>
      <c r="D3189" t="str">
        <f>VLOOKUP(data_to_clean[[#This Row],[state]],abbreviation_table[],2,FALSE)</f>
        <v>Oregon</v>
      </c>
      <c r="E3189" t="s">
        <v>416</v>
      </c>
      <c r="F3189" t="str">
        <f>TRIM(LEFT(data_to_clean[[#This Row],[revenue]],FIND(" ",data_to_clean[[#This Row],[revenue]])))</f>
        <v>4.7</v>
      </c>
      <c r="G3189" t="str">
        <f>RIGHT(data_to_clean[[#This Row],[revenue]],LEN(data_to_clean[[#This Row],[revenue]])-FIND(" ",data_to_clean[[#This Row],[revenue]]))</f>
        <v>Million</v>
      </c>
      <c r="H3189" s="7">
        <f>VALUE(IF(data_to_clean[[#This Row],[multiplicity]]="Million",_xlfn.CONCAT(SUBSTITUTE(data_to_clean[[#This Row],[number]],".",""),"00000"),_xlfn.CONCAT(SUBSTITUTE(data_to_clean[[#This Row],[number]],".",""),"00000000")))</f>
        <v>4700000</v>
      </c>
      <c r="I3189" t="s">
        <v>11599</v>
      </c>
      <c r="J3189">
        <f>ROUND(VALUE(SUBSTITUTE(data_to_clean[[#This Row],[growth_%]],".",",")),0)</f>
        <v>115</v>
      </c>
      <c r="K3189" t="s">
        <v>18</v>
      </c>
      <c r="L3189">
        <v>32</v>
      </c>
      <c r="M3189">
        <v>22</v>
      </c>
      <c r="N3189">
        <v>2011</v>
      </c>
      <c r="O3189">
        <v>4</v>
      </c>
      <c r="P3189" t="s">
        <v>437</v>
      </c>
      <c r="Q3189" t="b">
        <f>AND(ISNUMBER(data_to_clean[[#This Row],[revenue_formatted]]),ISNUMBER(data_to_clean[[#This Row],[growth_formatted_%]]),ISNUMBER(data_to_clean[[#This Row],[workers]]),ISNUMBER(data_to_clean[[#This Row],[previous_workers]]),ISNUMBER(data_to_clean[[#This Row],[founded]]),ISNUMBER(data_to_clean[[#This Row],[yrs_on_list]]))</f>
        <v>1</v>
      </c>
    </row>
    <row r="3190" spans="1:17" x14ac:dyDescent="0.25">
      <c r="A3190">
        <v>3180</v>
      </c>
      <c r="B3190" t="s">
        <v>11600</v>
      </c>
      <c r="C3190" t="s">
        <v>80</v>
      </c>
      <c r="D3190" t="str">
        <f>VLOOKUP(data_to_clean[[#This Row],[state]],abbreviation_table[],2,FALSE)</f>
        <v>California</v>
      </c>
      <c r="E3190" t="s">
        <v>1442</v>
      </c>
      <c r="F3190" t="str">
        <f>TRIM(LEFT(data_to_clean[[#This Row],[revenue]],FIND(" ",data_to_clean[[#This Row],[revenue]])))</f>
        <v>2</v>
      </c>
      <c r="G3190" t="str">
        <f>RIGHT(data_to_clean[[#This Row],[revenue]],LEN(data_to_clean[[#This Row],[revenue]])-FIND(" ",data_to_clean[[#This Row],[revenue]]))</f>
        <v>Million</v>
      </c>
      <c r="H3190" s="7">
        <f>VALUE(IF(data_to_clean[[#This Row],[multiplicity]]="Million",_xlfn.CONCAT(SUBSTITUTE(data_to_clean[[#This Row],[number]],".",""),"00000"),_xlfn.CONCAT(SUBSTITUTE(data_to_clean[[#This Row],[number]],".",""),"00000000")))</f>
        <v>200000</v>
      </c>
      <c r="I3190" t="s">
        <v>11602</v>
      </c>
      <c r="J3190">
        <f>ROUND(VALUE(SUBSTITUTE(data_to_clean[[#This Row],[growth_%]],".",",")),0)</f>
        <v>115</v>
      </c>
      <c r="K3190" t="s">
        <v>324</v>
      </c>
      <c r="L3190">
        <v>11</v>
      </c>
      <c r="M3190">
        <v>9</v>
      </c>
      <c r="N3190">
        <v>1982</v>
      </c>
      <c r="O3190">
        <v>1</v>
      </c>
      <c r="P3190" t="s">
        <v>8493</v>
      </c>
      <c r="Q3190" t="b">
        <f>AND(ISNUMBER(data_to_clean[[#This Row],[revenue_formatted]]),ISNUMBER(data_to_clean[[#This Row],[growth_formatted_%]]),ISNUMBER(data_to_clean[[#This Row],[workers]]),ISNUMBER(data_to_clean[[#This Row],[previous_workers]]),ISNUMBER(data_to_clean[[#This Row],[founded]]),ISNUMBER(data_to_clean[[#This Row],[yrs_on_list]]))</f>
        <v>1</v>
      </c>
    </row>
    <row r="3191" spans="1:17" x14ac:dyDescent="0.25">
      <c r="A3191">
        <v>3181</v>
      </c>
      <c r="B3191" t="s">
        <v>11603</v>
      </c>
      <c r="C3191" t="s">
        <v>80</v>
      </c>
      <c r="D3191" t="str">
        <f>VLOOKUP(data_to_clean[[#This Row],[state]],abbreviation_table[],2,FALSE)</f>
        <v>California</v>
      </c>
      <c r="E3191" t="s">
        <v>6647</v>
      </c>
      <c r="F3191" t="str">
        <f>TRIM(LEFT(data_to_clean[[#This Row],[revenue]],FIND(" ",data_to_clean[[#This Row],[revenue]])))</f>
        <v>22.7</v>
      </c>
      <c r="G3191" t="str">
        <f>RIGHT(data_to_clean[[#This Row],[revenue]],LEN(data_to_clean[[#This Row],[revenue]])-FIND(" ",data_to_clean[[#This Row],[revenue]]))</f>
        <v>Million</v>
      </c>
      <c r="H3191" s="7">
        <f>VALUE(IF(data_to_clean[[#This Row],[multiplicity]]="Million",_xlfn.CONCAT(SUBSTITUTE(data_to_clean[[#This Row],[number]],".",""),"00000"),_xlfn.CONCAT(SUBSTITUTE(data_to_clean[[#This Row],[number]],".",""),"00000000")))</f>
        <v>22700000</v>
      </c>
      <c r="I3191" t="s">
        <v>11605</v>
      </c>
      <c r="J3191">
        <f>ROUND(VALUE(SUBSTITUTE(data_to_clean[[#This Row],[growth_%]],".",",")),0)</f>
        <v>115</v>
      </c>
      <c r="K3191" t="s">
        <v>211</v>
      </c>
      <c r="L3191">
        <v>108</v>
      </c>
      <c r="M3191">
        <v>62</v>
      </c>
      <c r="N3191">
        <v>2001</v>
      </c>
      <c r="O3191">
        <v>7</v>
      </c>
      <c r="P3191" t="s">
        <v>10011</v>
      </c>
      <c r="Q3191" t="b">
        <f>AND(ISNUMBER(data_to_clean[[#This Row],[revenue_formatted]]),ISNUMBER(data_to_clean[[#This Row],[growth_formatted_%]]),ISNUMBER(data_to_clean[[#This Row],[workers]]),ISNUMBER(data_to_clean[[#This Row],[previous_workers]]),ISNUMBER(data_to_clean[[#This Row],[founded]]),ISNUMBER(data_to_clean[[#This Row],[yrs_on_list]]))</f>
        <v>1</v>
      </c>
    </row>
    <row r="3192" spans="1:17" x14ac:dyDescent="0.25">
      <c r="A3192">
        <v>3182</v>
      </c>
      <c r="B3192" t="s">
        <v>11606</v>
      </c>
      <c r="C3192" t="s">
        <v>15</v>
      </c>
      <c r="D3192" t="str">
        <f>VLOOKUP(data_to_clean[[#This Row],[state]],abbreviation_table[],2,FALSE)</f>
        <v>Arizona</v>
      </c>
      <c r="E3192" t="s">
        <v>871</v>
      </c>
      <c r="F3192" t="str">
        <f>TRIM(LEFT(data_to_clean[[#This Row],[revenue]],FIND(" ",data_to_clean[[#This Row],[revenue]])))</f>
        <v>2.6</v>
      </c>
      <c r="G3192" t="str">
        <f>RIGHT(data_to_clean[[#This Row],[revenue]],LEN(data_to_clean[[#This Row],[revenue]])-FIND(" ",data_to_clean[[#This Row],[revenue]]))</f>
        <v>Million</v>
      </c>
      <c r="H3192" s="7">
        <f>VALUE(IF(data_to_clean[[#This Row],[multiplicity]]="Million",_xlfn.CONCAT(SUBSTITUTE(data_to_clean[[#This Row],[number]],".",""),"00000"),_xlfn.CONCAT(SUBSTITUTE(data_to_clean[[#This Row],[number]],".",""),"00000000")))</f>
        <v>2600000</v>
      </c>
      <c r="I3192" t="s">
        <v>11608</v>
      </c>
      <c r="J3192">
        <f>ROUND(VALUE(SUBSTITUTE(data_to_clean[[#This Row],[growth_%]],".",",")),0)</f>
        <v>115</v>
      </c>
      <c r="K3192" t="s">
        <v>233</v>
      </c>
      <c r="L3192">
        <v>30</v>
      </c>
      <c r="M3192">
        <v>10</v>
      </c>
      <c r="N3192">
        <v>2010</v>
      </c>
      <c r="O3192">
        <v>2</v>
      </c>
      <c r="P3192" t="s">
        <v>1681</v>
      </c>
      <c r="Q3192" t="b">
        <f>AND(ISNUMBER(data_to_clean[[#This Row],[revenue_formatted]]),ISNUMBER(data_to_clean[[#This Row],[growth_formatted_%]]),ISNUMBER(data_to_clean[[#This Row],[workers]]),ISNUMBER(data_to_clean[[#This Row],[previous_workers]]),ISNUMBER(data_to_clean[[#This Row],[founded]]),ISNUMBER(data_to_clean[[#This Row],[yrs_on_list]]))</f>
        <v>1</v>
      </c>
    </row>
    <row r="3193" spans="1:17" x14ac:dyDescent="0.25">
      <c r="A3193">
        <v>3183</v>
      </c>
      <c r="B3193" t="s">
        <v>11609</v>
      </c>
      <c r="C3193" t="s">
        <v>80</v>
      </c>
      <c r="D3193" t="str">
        <f>VLOOKUP(data_to_clean[[#This Row],[state]],abbreviation_table[],2,FALSE)</f>
        <v>California</v>
      </c>
      <c r="E3193" t="s">
        <v>11611</v>
      </c>
      <c r="F3193" t="str">
        <f>TRIM(LEFT(data_to_clean[[#This Row],[revenue]],FIND(" ",data_to_clean[[#This Row],[revenue]])))</f>
        <v>46.1</v>
      </c>
      <c r="G3193" t="str">
        <f>RIGHT(data_to_clean[[#This Row],[revenue]],LEN(data_to_clean[[#This Row],[revenue]])-FIND(" ",data_to_clean[[#This Row],[revenue]]))</f>
        <v>Million</v>
      </c>
      <c r="H3193" s="7">
        <f>VALUE(IF(data_to_clean[[#This Row],[multiplicity]]="Million",_xlfn.CONCAT(SUBSTITUTE(data_to_clean[[#This Row],[number]],".",""),"00000"),_xlfn.CONCAT(SUBSTITUTE(data_to_clean[[#This Row],[number]],".",""),"00000000")))</f>
        <v>46100000</v>
      </c>
      <c r="I3193" t="s">
        <v>11612</v>
      </c>
      <c r="J3193">
        <f>ROUND(VALUE(SUBSTITUTE(data_to_clean[[#This Row],[growth_%]],".",",")),0)</f>
        <v>115</v>
      </c>
      <c r="K3193" t="s">
        <v>336</v>
      </c>
      <c r="L3193">
        <v>164</v>
      </c>
      <c r="M3193">
        <v>36</v>
      </c>
      <c r="N3193">
        <v>2004</v>
      </c>
      <c r="O3193">
        <v>6</v>
      </c>
      <c r="P3193" t="s">
        <v>632</v>
      </c>
      <c r="Q3193" t="b">
        <f>AND(ISNUMBER(data_to_clean[[#This Row],[revenue_formatted]]),ISNUMBER(data_to_clean[[#This Row],[growth_formatted_%]]),ISNUMBER(data_to_clean[[#This Row],[workers]]),ISNUMBER(data_to_clean[[#This Row],[previous_workers]]),ISNUMBER(data_to_clean[[#This Row],[founded]]),ISNUMBER(data_to_clean[[#This Row],[yrs_on_list]]))</f>
        <v>1</v>
      </c>
    </row>
    <row r="3194" spans="1:17" x14ac:dyDescent="0.25">
      <c r="A3194">
        <v>3184</v>
      </c>
      <c r="B3194" t="s">
        <v>11613</v>
      </c>
      <c r="C3194" t="s">
        <v>66</v>
      </c>
      <c r="D3194" t="str">
        <f>VLOOKUP(data_to_clean[[#This Row],[state]],abbreviation_table[],2,FALSE)</f>
        <v>Virginia</v>
      </c>
      <c r="E3194" t="s">
        <v>665</v>
      </c>
      <c r="F3194" t="str">
        <f>TRIM(LEFT(data_to_clean[[#This Row],[revenue]],FIND(" ",data_to_clean[[#This Row],[revenue]])))</f>
        <v>3.2</v>
      </c>
      <c r="G3194" t="str">
        <f>RIGHT(data_to_clean[[#This Row],[revenue]],LEN(data_to_clean[[#This Row],[revenue]])-FIND(" ",data_to_clean[[#This Row],[revenue]]))</f>
        <v>Million</v>
      </c>
      <c r="H3194" s="7">
        <f>VALUE(IF(data_to_clean[[#This Row],[multiplicity]]="Million",_xlfn.CONCAT(SUBSTITUTE(data_to_clean[[#This Row],[number]],".",""),"00000"),_xlfn.CONCAT(SUBSTITUTE(data_to_clean[[#This Row],[number]],".",""),"00000000")))</f>
        <v>3200000</v>
      </c>
      <c r="I3194" t="s">
        <v>11615</v>
      </c>
      <c r="J3194">
        <f>ROUND(VALUE(SUBSTITUTE(data_to_clean[[#This Row],[growth_%]],".",",")),0)</f>
        <v>115</v>
      </c>
      <c r="K3194" t="s">
        <v>336</v>
      </c>
      <c r="L3194">
        <v>15</v>
      </c>
      <c r="M3194">
        <v>7</v>
      </c>
      <c r="N3194">
        <v>2009</v>
      </c>
      <c r="O3194">
        <v>1</v>
      </c>
      <c r="P3194" t="s">
        <v>396</v>
      </c>
      <c r="Q3194" t="b">
        <f>AND(ISNUMBER(data_to_clean[[#This Row],[revenue_formatted]]),ISNUMBER(data_to_clean[[#This Row],[growth_formatted_%]]),ISNUMBER(data_to_clean[[#This Row],[workers]]),ISNUMBER(data_to_clean[[#This Row],[previous_workers]]),ISNUMBER(data_to_clean[[#This Row],[founded]]),ISNUMBER(data_to_clean[[#This Row],[yrs_on_list]]))</f>
        <v>1</v>
      </c>
    </row>
    <row r="3195" spans="1:17" x14ac:dyDescent="0.25">
      <c r="A3195">
        <v>3185</v>
      </c>
      <c r="B3195" t="s">
        <v>11616</v>
      </c>
      <c r="C3195" t="s">
        <v>80</v>
      </c>
      <c r="D3195" t="str">
        <f>VLOOKUP(data_to_clean[[#This Row],[state]],abbreviation_table[],2,FALSE)</f>
        <v>California</v>
      </c>
      <c r="E3195" t="s">
        <v>3901</v>
      </c>
      <c r="F3195" t="str">
        <f>TRIM(LEFT(data_to_clean[[#This Row],[revenue]],FIND(" ",data_to_clean[[#This Row],[revenue]])))</f>
        <v>19.6</v>
      </c>
      <c r="G3195" t="str">
        <f>RIGHT(data_to_clean[[#This Row],[revenue]],LEN(data_to_clean[[#This Row],[revenue]])-FIND(" ",data_to_clean[[#This Row],[revenue]]))</f>
        <v>Million</v>
      </c>
      <c r="H3195" s="7">
        <f>VALUE(IF(data_to_clean[[#This Row],[multiplicity]]="Million",_xlfn.CONCAT(SUBSTITUTE(data_to_clean[[#This Row],[number]],".",""),"00000"),_xlfn.CONCAT(SUBSTITUTE(data_to_clean[[#This Row],[number]],".",""),"00000000")))</f>
        <v>19600000</v>
      </c>
      <c r="I3195" t="s">
        <v>11618</v>
      </c>
      <c r="J3195">
        <f>ROUND(VALUE(SUBSTITUTE(data_to_clean[[#This Row],[growth_%]],".",",")),0)</f>
        <v>115</v>
      </c>
      <c r="K3195" t="s">
        <v>107</v>
      </c>
      <c r="L3195">
        <v>88</v>
      </c>
      <c r="M3195">
        <v>52</v>
      </c>
      <c r="N3195">
        <v>2004</v>
      </c>
      <c r="O3195">
        <v>3</v>
      </c>
      <c r="P3195" t="s">
        <v>964</v>
      </c>
      <c r="Q3195" t="b">
        <f>AND(ISNUMBER(data_to_clean[[#This Row],[revenue_formatted]]),ISNUMBER(data_to_clean[[#This Row],[growth_formatted_%]]),ISNUMBER(data_to_clean[[#This Row],[workers]]),ISNUMBER(data_to_clean[[#This Row],[previous_workers]]),ISNUMBER(data_to_clean[[#This Row],[founded]]),ISNUMBER(data_to_clean[[#This Row],[yrs_on_list]]))</f>
        <v>1</v>
      </c>
    </row>
    <row r="3196" spans="1:17" x14ac:dyDescent="0.25">
      <c r="A3196">
        <v>3186</v>
      </c>
      <c r="B3196" t="s">
        <v>11619</v>
      </c>
      <c r="C3196" t="s">
        <v>80</v>
      </c>
      <c r="D3196" t="str">
        <f>VLOOKUP(data_to_clean[[#This Row],[state]],abbreviation_table[],2,FALSE)</f>
        <v>California</v>
      </c>
      <c r="E3196" t="s">
        <v>1290</v>
      </c>
      <c r="F3196" t="str">
        <f>TRIM(LEFT(data_to_clean[[#This Row],[revenue]],FIND(" ",data_to_clean[[#This Row],[revenue]])))</f>
        <v>18.4</v>
      </c>
      <c r="G3196" t="str">
        <f>RIGHT(data_to_clean[[#This Row],[revenue]],LEN(data_to_clean[[#This Row],[revenue]])-FIND(" ",data_to_clean[[#This Row],[revenue]]))</f>
        <v>Million</v>
      </c>
      <c r="H3196" s="7">
        <f>VALUE(IF(data_to_clean[[#This Row],[multiplicity]]="Million",_xlfn.CONCAT(SUBSTITUTE(data_to_clean[[#This Row],[number]],".",""),"00000"),_xlfn.CONCAT(SUBSTITUTE(data_to_clean[[#This Row],[number]],".",""),"00000000")))</f>
        <v>18400000</v>
      </c>
      <c r="I3196" t="s">
        <v>11621</v>
      </c>
      <c r="J3196">
        <f>ROUND(VALUE(SUBSTITUTE(data_to_clean[[#This Row],[growth_%]],".",",")),0)</f>
        <v>115</v>
      </c>
      <c r="K3196" t="s">
        <v>40</v>
      </c>
      <c r="L3196">
        <v>19</v>
      </c>
      <c r="M3196">
        <v>20</v>
      </c>
      <c r="N3196">
        <v>2004</v>
      </c>
      <c r="O3196">
        <v>7</v>
      </c>
      <c r="P3196" t="s">
        <v>800</v>
      </c>
      <c r="Q3196" t="b">
        <f>AND(ISNUMBER(data_to_clean[[#This Row],[revenue_formatted]]),ISNUMBER(data_to_clean[[#This Row],[growth_formatted_%]]),ISNUMBER(data_to_clean[[#This Row],[workers]]),ISNUMBER(data_to_clean[[#This Row],[previous_workers]]),ISNUMBER(data_to_clean[[#This Row],[founded]]),ISNUMBER(data_to_clean[[#This Row],[yrs_on_list]]))</f>
        <v>1</v>
      </c>
    </row>
    <row r="3197" spans="1:17" x14ac:dyDescent="0.25">
      <c r="A3197">
        <v>3187</v>
      </c>
      <c r="B3197" t="s">
        <v>11622</v>
      </c>
      <c r="C3197" t="s">
        <v>45</v>
      </c>
      <c r="D3197" t="str">
        <f>VLOOKUP(data_to_clean[[#This Row],[state]],abbreviation_table[],2,FALSE)</f>
        <v>Pennsylvania</v>
      </c>
      <c r="E3197" t="s">
        <v>11624</v>
      </c>
      <c r="F3197" t="str">
        <f>TRIM(LEFT(data_to_clean[[#This Row],[revenue]],FIND(" ",data_to_clean[[#This Row],[revenue]])))</f>
        <v>32.1</v>
      </c>
      <c r="G3197" t="str">
        <f>RIGHT(data_to_clean[[#This Row],[revenue]],LEN(data_to_clean[[#This Row],[revenue]])-FIND(" ",data_to_clean[[#This Row],[revenue]]))</f>
        <v>Million</v>
      </c>
      <c r="H3197" s="7">
        <f>VALUE(IF(data_to_clean[[#This Row],[multiplicity]]="Million",_xlfn.CONCAT(SUBSTITUTE(data_to_clean[[#This Row],[number]],".",""),"00000"),_xlfn.CONCAT(SUBSTITUTE(data_to_clean[[#This Row],[number]],".",""),"00000000")))</f>
        <v>32100000</v>
      </c>
      <c r="I3197" t="s">
        <v>11625</v>
      </c>
      <c r="J3197">
        <f>ROUND(VALUE(SUBSTITUTE(data_to_clean[[#This Row],[growth_%]],".",",")),0)</f>
        <v>115</v>
      </c>
      <c r="K3197" t="s">
        <v>233</v>
      </c>
      <c r="L3197">
        <v>32</v>
      </c>
      <c r="M3197">
        <v>18</v>
      </c>
      <c r="N3197">
        <v>2006</v>
      </c>
      <c r="O3197">
        <v>8</v>
      </c>
      <c r="P3197" t="s">
        <v>2792</v>
      </c>
      <c r="Q3197" t="b">
        <f>AND(ISNUMBER(data_to_clean[[#This Row],[revenue_formatted]]),ISNUMBER(data_to_clean[[#This Row],[growth_formatted_%]]),ISNUMBER(data_to_clean[[#This Row],[workers]]),ISNUMBER(data_to_clean[[#This Row],[previous_workers]]),ISNUMBER(data_to_clean[[#This Row],[founded]]),ISNUMBER(data_to_clean[[#This Row],[yrs_on_list]]))</f>
        <v>1</v>
      </c>
    </row>
    <row r="3198" spans="1:17" x14ac:dyDescent="0.25">
      <c r="A3198">
        <v>3188</v>
      </c>
      <c r="B3198" t="s">
        <v>11626</v>
      </c>
      <c r="C3198" t="s">
        <v>74</v>
      </c>
      <c r="D3198" t="str">
        <f>VLOOKUP(data_to_clean[[#This Row],[state]],abbreviation_table[],2,FALSE)</f>
        <v>Ohio</v>
      </c>
      <c r="E3198" t="s">
        <v>7947</v>
      </c>
      <c r="F3198" t="str">
        <f>TRIM(LEFT(data_to_clean[[#This Row],[revenue]],FIND(" ",data_to_clean[[#This Row],[revenue]])))</f>
        <v>18.2</v>
      </c>
      <c r="G3198" t="str">
        <f>RIGHT(data_to_clean[[#This Row],[revenue]],LEN(data_to_clean[[#This Row],[revenue]])-FIND(" ",data_to_clean[[#This Row],[revenue]]))</f>
        <v>Million</v>
      </c>
      <c r="H3198" s="7">
        <f>VALUE(IF(data_to_clean[[#This Row],[multiplicity]]="Million",_xlfn.CONCAT(SUBSTITUTE(data_to_clean[[#This Row],[number]],".",""),"00000"),_xlfn.CONCAT(SUBSTITUTE(data_to_clean[[#This Row],[number]],".",""),"00000000")))</f>
        <v>18200000</v>
      </c>
      <c r="I3198" t="s">
        <v>11628</v>
      </c>
      <c r="J3198">
        <f>ROUND(VALUE(SUBSTITUTE(data_to_clean[[#This Row],[growth_%]],".",",")),0)</f>
        <v>115</v>
      </c>
      <c r="K3198" t="s">
        <v>149</v>
      </c>
      <c r="L3198">
        <v>58</v>
      </c>
      <c r="M3198">
        <v>49</v>
      </c>
      <c r="N3198">
        <v>2009</v>
      </c>
      <c r="O3198">
        <v>6</v>
      </c>
      <c r="P3198" t="s">
        <v>544</v>
      </c>
      <c r="Q3198" t="b">
        <f>AND(ISNUMBER(data_to_clean[[#This Row],[revenue_formatted]]),ISNUMBER(data_to_clean[[#This Row],[growth_formatted_%]]),ISNUMBER(data_to_clean[[#This Row],[workers]]),ISNUMBER(data_to_clean[[#This Row],[previous_workers]]),ISNUMBER(data_to_clean[[#This Row],[founded]]),ISNUMBER(data_to_clean[[#This Row],[yrs_on_list]]))</f>
        <v>1</v>
      </c>
    </row>
    <row r="3199" spans="1:17" x14ac:dyDescent="0.25">
      <c r="A3199">
        <v>3189</v>
      </c>
      <c r="B3199" t="s">
        <v>11629</v>
      </c>
      <c r="C3199" t="s">
        <v>215</v>
      </c>
      <c r="D3199" t="str">
        <f>VLOOKUP(data_to_clean[[#This Row],[state]],abbreviation_table[],2,FALSE)</f>
        <v>North Carolina</v>
      </c>
      <c r="E3199" t="s">
        <v>1231</v>
      </c>
      <c r="F3199" t="str">
        <f>TRIM(LEFT(data_to_clean[[#This Row],[revenue]],FIND(" ",data_to_clean[[#This Row],[revenue]])))</f>
        <v>8.5</v>
      </c>
      <c r="G3199" t="str">
        <f>RIGHT(data_to_clean[[#This Row],[revenue]],LEN(data_to_clean[[#This Row],[revenue]])-FIND(" ",data_to_clean[[#This Row],[revenue]]))</f>
        <v>Million</v>
      </c>
      <c r="H3199" s="7">
        <f>VALUE(IF(data_to_clean[[#This Row],[multiplicity]]="Million",_xlfn.CONCAT(SUBSTITUTE(data_to_clean[[#This Row],[number]],".",""),"00000"),_xlfn.CONCAT(SUBSTITUTE(data_to_clean[[#This Row],[number]],".",""),"00000000")))</f>
        <v>8500000</v>
      </c>
      <c r="I3199" t="s">
        <v>11631</v>
      </c>
      <c r="J3199">
        <f>ROUND(VALUE(SUBSTITUTE(data_to_clean[[#This Row],[growth_%]],".",",")),0)</f>
        <v>115</v>
      </c>
      <c r="K3199" t="s">
        <v>18</v>
      </c>
      <c r="L3199">
        <v>48</v>
      </c>
      <c r="M3199">
        <v>26</v>
      </c>
      <c r="N3199">
        <v>2005</v>
      </c>
      <c r="O3199">
        <v>6</v>
      </c>
      <c r="P3199" t="s">
        <v>1879</v>
      </c>
      <c r="Q3199" t="b">
        <f>AND(ISNUMBER(data_to_clean[[#This Row],[revenue_formatted]]),ISNUMBER(data_to_clean[[#This Row],[growth_formatted_%]]),ISNUMBER(data_to_clean[[#This Row],[workers]]),ISNUMBER(data_to_clean[[#This Row],[previous_workers]]),ISNUMBER(data_to_clean[[#This Row],[founded]]),ISNUMBER(data_to_clean[[#This Row],[yrs_on_list]]))</f>
        <v>1</v>
      </c>
    </row>
    <row r="3200" spans="1:17" x14ac:dyDescent="0.25">
      <c r="A3200">
        <v>3190</v>
      </c>
      <c r="B3200" t="s">
        <v>11632</v>
      </c>
      <c r="C3200" t="s">
        <v>30</v>
      </c>
      <c r="D3200" t="str">
        <f>VLOOKUP(data_to_clean[[#This Row],[state]],abbreviation_table[],2,FALSE)</f>
        <v>Texas</v>
      </c>
      <c r="E3200" t="s">
        <v>1961</v>
      </c>
      <c r="F3200" t="str">
        <f>TRIM(LEFT(data_to_clean[[#This Row],[revenue]],FIND(" ",data_to_clean[[#This Row],[revenue]])))</f>
        <v>45.1</v>
      </c>
      <c r="G3200" t="str">
        <f>RIGHT(data_to_clean[[#This Row],[revenue]],LEN(data_to_clean[[#This Row],[revenue]])-FIND(" ",data_to_clean[[#This Row],[revenue]]))</f>
        <v>Million</v>
      </c>
      <c r="H3200" s="7">
        <f>VALUE(IF(data_to_clean[[#This Row],[multiplicity]]="Million",_xlfn.CONCAT(SUBSTITUTE(data_to_clean[[#This Row],[number]],".",""),"00000"),_xlfn.CONCAT(SUBSTITUTE(data_to_clean[[#This Row],[number]],".",""),"00000000")))</f>
        <v>45100000</v>
      </c>
      <c r="I3200" t="s">
        <v>11634</v>
      </c>
      <c r="J3200">
        <f>ROUND(VALUE(SUBSTITUTE(data_to_clean[[#This Row],[growth_%]],".",",")),0)</f>
        <v>115</v>
      </c>
      <c r="K3200" t="s">
        <v>181</v>
      </c>
      <c r="L3200">
        <v>15</v>
      </c>
      <c r="M3200">
        <v>3</v>
      </c>
      <c r="N3200">
        <v>1999</v>
      </c>
      <c r="O3200">
        <v>3</v>
      </c>
      <c r="P3200" t="s">
        <v>11635</v>
      </c>
      <c r="Q3200" t="b">
        <f>AND(ISNUMBER(data_to_clean[[#This Row],[revenue_formatted]]),ISNUMBER(data_to_clean[[#This Row],[growth_formatted_%]]),ISNUMBER(data_to_clean[[#This Row],[workers]]),ISNUMBER(data_to_clean[[#This Row],[previous_workers]]),ISNUMBER(data_to_clean[[#This Row],[founded]]),ISNUMBER(data_to_clean[[#This Row],[yrs_on_list]]))</f>
        <v>1</v>
      </c>
    </row>
    <row r="3201" spans="1:17" x14ac:dyDescent="0.25">
      <c r="A3201">
        <v>3191</v>
      </c>
      <c r="B3201" t="s">
        <v>11636</v>
      </c>
      <c r="C3201" t="s">
        <v>52</v>
      </c>
      <c r="D3201" t="str">
        <f>VLOOKUP(data_to_clean[[#This Row],[state]],abbreviation_table[],2,FALSE)</f>
        <v>Florida</v>
      </c>
      <c r="E3201" t="s">
        <v>1106</v>
      </c>
      <c r="F3201" t="str">
        <f>TRIM(LEFT(data_to_clean[[#This Row],[revenue]],FIND(" ",data_to_clean[[#This Row],[revenue]])))</f>
        <v>2.9</v>
      </c>
      <c r="G3201" t="str">
        <f>RIGHT(data_to_clean[[#This Row],[revenue]],LEN(data_to_clean[[#This Row],[revenue]])-FIND(" ",data_to_clean[[#This Row],[revenue]]))</f>
        <v>Million</v>
      </c>
      <c r="H3201" s="7">
        <f>VALUE(IF(data_to_clean[[#This Row],[multiplicity]]="Million",_xlfn.CONCAT(SUBSTITUTE(data_to_clean[[#This Row],[number]],".",""),"00000"),_xlfn.CONCAT(SUBSTITUTE(data_to_clean[[#This Row],[number]],".",""),"00000000")))</f>
        <v>2900000</v>
      </c>
      <c r="I3201" t="s">
        <v>11638</v>
      </c>
      <c r="J3201">
        <f>ROUND(VALUE(SUBSTITUTE(data_to_clean[[#This Row],[growth_%]],".",",")),0)</f>
        <v>115</v>
      </c>
      <c r="K3201" t="s">
        <v>233</v>
      </c>
      <c r="L3201">
        <v>13</v>
      </c>
      <c r="M3201">
        <v>6</v>
      </c>
      <c r="N3201">
        <v>2004</v>
      </c>
      <c r="O3201">
        <v>1</v>
      </c>
      <c r="P3201" t="s">
        <v>203</v>
      </c>
      <c r="Q3201" t="b">
        <f>AND(ISNUMBER(data_to_clean[[#This Row],[revenue_formatted]]),ISNUMBER(data_to_clean[[#This Row],[growth_formatted_%]]),ISNUMBER(data_to_clean[[#This Row],[workers]]),ISNUMBER(data_to_clean[[#This Row],[previous_workers]]),ISNUMBER(data_to_clean[[#This Row],[founded]]),ISNUMBER(data_to_clean[[#This Row],[yrs_on_list]]))</f>
        <v>1</v>
      </c>
    </row>
    <row r="3202" spans="1:17" x14ac:dyDescent="0.25">
      <c r="A3202">
        <v>3192</v>
      </c>
      <c r="B3202" t="s">
        <v>11639</v>
      </c>
      <c r="C3202" t="s">
        <v>243</v>
      </c>
      <c r="D3202" t="str">
        <f>VLOOKUP(data_to_clean[[#This Row],[state]],abbreviation_table[],2,FALSE)</f>
        <v>Maryland</v>
      </c>
      <c r="E3202" t="s">
        <v>11220</v>
      </c>
      <c r="F3202" t="str">
        <f>TRIM(LEFT(data_to_clean[[#This Row],[revenue]],FIND(" ",data_to_clean[[#This Row],[revenue]])))</f>
        <v>66.9</v>
      </c>
      <c r="G3202" t="str">
        <f>RIGHT(data_to_clean[[#This Row],[revenue]],LEN(data_to_clean[[#This Row],[revenue]])-FIND(" ",data_to_clean[[#This Row],[revenue]]))</f>
        <v>Million</v>
      </c>
      <c r="H3202" s="7">
        <f>VALUE(IF(data_to_clean[[#This Row],[multiplicity]]="Million",_xlfn.CONCAT(SUBSTITUTE(data_to_clean[[#This Row],[number]],".",""),"00000"),_xlfn.CONCAT(SUBSTITUTE(data_to_clean[[#This Row],[number]],".",""),"00000000")))</f>
        <v>66900000</v>
      </c>
      <c r="I3202" t="s">
        <v>11641</v>
      </c>
      <c r="J3202">
        <f>ROUND(VALUE(SUBSTITUTE(data_to_clean[[#This Row],[growth_%]],".",",")),0)</f>
        <v>115</v>
      </c>
      <c r="K3202" t="s">
        <v>18</v>
      </c>
      <c r="L3202">
        <v>82</v>
      </c>
      <c r="M3202">
        <v>61</v>
      </c>
      <c r="N3202">
        <v>1991</v>
      </c>
      <c r="O3202">
        <v>5</v>
      </c>
      <c r="P3202" t="s">
        <v>11642</v>
      </c>
      <c r="Q3202" t="b">
        <f>AND(ISNUMBER(data_to_clean[[#This Row],[revenue_formatted]]),ISNUMBER(data_to_clean[[#This Row],[growth_formatted_%]]),ISNUMBER(data_to_clean[[#This Row],[workers]]),ISNUMBER(data_to_clean[[#This Row],[previous_workers]]),ISNUMBER(data_to_clean[[#This Row],[founded]]),ISNUMBER(data_to_clean[[#This Row],[yrs_on_list]]))</f>
        <v>1</v>
      </c>
    </row>
    <row r="3203" spans="1:17" x14ac:dyDescent="0.25">
      <c r="A3203">
        <v>3193</v>
      </c>
      <c r="B3203" t="s">
        <v>11643</v>
      </c>
      <c r="C3203" t="s">
        <v>215</v>
      </c>
      <c r="D3203" t="str">
        <f>VLOOKUP(data_to_clean[[#This Row],[state]],abbreviation_table[],2,FALSE)</f>
        <v>North Carolina</v>
      </c>
      <c r="E3203" t="s">
        <v>430</v>
      </c>
      <c r="F3203" t="str">
        <f>TRIM(LEFT(data_to_clean[[#This Row],[revenue]],FIND(" ",data_to_clean[[#This Row],[revenue]])))</f>
        <v>6.7</v>
      </c>
      <c r="G3203" t="str">
        <f>RIGHT(data_to_clean[[#This Row],[revenue]],LEN(data_to_clean[[#This Row],[revenue]])-FIND(" ",data_to_clean[[#This Row],[revenue]]))</f>
        <v>Million</v>
      </c>
      <c r="H3203" s="7">
        <f>VALUE(IF(data_to_clean[[#This Row],[multiplicity]]="Million",_xlfn.CONCAT(SUBSTITUTE(data_to_clean[[#This Row],[number]],".",""),"00000"),_xlfn.CONCAT(SUBSTITUTE(data_to_clean[[#This Row],[number]],".",""),"00000000")))</f>
        <v>6700000</v>
      </c>
      <c r="I3203" t="s">
        <v>11645</v>
      </c>
      <c r="J3203">
        <f>ROUND(VALUE(SUBSTITUTE(data_to_clean[[#This Row],[growth_%]],".",",")),0)</f>
        <v>115</v>
      </c>
      <c r="K3203" t="s">
        <v>40</v>
      </c>
      <c r="L3203">
        <v>70</v>
      </c>
      <c r="M3203">
        <v>36</v>
      </c>
      <c r="N3203">
        <v>1959</v>
      </c>
      <c r="O3203">
        <v>3</v>
      </c>
      <c r="P3203" t="s">
        <v>11646</v>
      </c>
      <c r="Q3203" t="b">
        <f>AND(ISNUMBER(data_to_clean[[#This Row],[revenue_formatted]]),ISNUMBER(data_to_clean[[#This Row],[growth_formatted_%]]),ISNUMBER(data_to_clean[[#This Row],[workers]]),ISNUMBER(data_to_clean[[#This Row],[previous_workers]]),ISNUMBER(data_to_clean[[#This Row],[founded]]),ISNUMBER(data_to_clean[[#This Row],[yrs_on_list]]))</f>
        <v>1</v>
      </c>
    </row>
    <row r="3204" spans="1:17" x14ac:dyDescent="0.25">
      <c r="A3204">
        <v>3194</v>
      </c>
      <c r="B3204" t="s">
        <v>11647</v>
      </c>
      <c r="C3204" t="s">
        <v>74</v>
      </c>
      <c r="D3204" t="str">
        <f>VLOOKUP(data_to_clean[[#This Row],[state]],abbreviation_table[],2,FALSE)</f>
        <v>Ohio</v>
      </c>
      <c r="E3204" t="s">
        <v>11649</v>
      </c>
      <c r="F3204" t="str">
        <f>TRIM(LEFT(data_to_clean[[#This Row],[revenue]],FIND(" ",data_to_clean[[#This Row],[revenue]])))</f>
        <v>514</v>
      </c>
      <c r="G3204" t="str">
        <f>RIGHT(data_to_clean[[#This Row],[revenue]],LEN(data_to_clean[[#This Row],[revenue]])-FIND(" ",data_to_clean[[#This Row],[revenue]]))</f>
        <v>Million</v>
      </c>
      <c r="H3204" s="7">
        <f>VALUE(IF(data_to_clean[[#This Row],[multiplicity]]="Million",_xlfn.CONCAT(SUBSTITUTE(data_to_clean[[#This Row],[number]],".",""),"00000"),_xlfn.CONCAT(SUBSTITUTE(data_to_clean[[#This Row],[number]],".",""),"00000000")))</f>
        <v>51400000</v>
      </c>
      <c r="I3204" t="s">
        <v>11650</v>
      </c>
      <c r="J3204">
        <f>ROUND(VALUE(SUBSTITUTE(data_to_clean[[#This Row],[growth_%]],".",",")),0)</f>
        <v>115</v>
      </c>
      <c r="K3204" t="s">
        <v>48</v>
      </c>
      <c r="L3204">
        <v>1038</v>
      </c>
      <c r="M3204">
        <v>759</v>
      </c>
      <c r="N3204">
        <v>1997</v>
      </c>
      <c r="O3204">
        <v>14</v>
      </c>
      <c r="P3204" t="s">
        <v>11651</v>
      </c>
      <c r="Q3204" t="b">
        <f>AND(ISNUMBER(data_to_clean[[#This Row],[revenue_formatted]]),ISNUMBER(data_to_clean[[#This Row],[growth_formatted_%]]),ISNUMBER(data_to_clean[[#This Row],[workers]]),ISNUMBER(data_to_clean[[#This Row],[previous_workers]]),ISNUMBER(data_to_clean[[#This Row],[founded]]),ISNUMBER(data_to_clean[[#This Row],[yrs_on_list]]))</f>
        <v>1</v>
      </c>
    </row>
    <row r="3205" spans="1:17" x14ac:dyDescent="0.25">
      <c r="A3205">
        <v>3195</v>
      </c>
      <c r="B3205" t="s">
        <v>11652</v>
      </c>
      <c r="C3205" t="s">
        <v>2991</v>
      </c>
      <c r="D3205" t="str">
        <f>VLOOKUP(data_to_clean[[#This Row],[state]],abbreviation_table[],2,FALSE)</f>
        <v>Delaware</v>
      </c>
      <c r="E3205" t="s">
        <v>2763</v>
      </c>
      <c r="F3205" t="str">
        <f>TRIM(LEFT(data_to_clean[[#This Row],[revenue]],FIND(" ",data_to_clean[[#This Row],[revenue]])))</f>
        <v>12.1</v>
      </c>
      <c r="G3205" t="str">
        <f>RIGHT(data_to_clean[[#This Row],[revenue]],LEN(data_to_clean[[#This Row],[revenue]])-FIND(" ",data_to_clean[[#This Row],[revenue]]))</f>
        <v>Million</v>
      </c>
      <c r="H3205" s="7">
        <f>VALUE(IF(data_to_clean[[#This Row],[multiplicity]]="Million",_xlfn.CONCAT(SUBSTITUTE(data_to_clean[[#This Row],[number]],".",""),"00000"),_xlfn.CONCAT(SUBSTITUTE(data_to_clean[[#This Row],[number]],".",""),"00000000")))</f>
        <v>12100000</v>
      </c>
      <c r="I3205" t="s">
        <v>11654</v>
      </c>
      <c r="J3205">
        <f>ROUND(VALUE(SUBSTITUTE(data_to_clean[[#This Row],[growth_%]],".",",")),0)</f>
        <v>114</v>
      </c>
      <c r="K3205" t="s">
        <v>308</v>
      </c>
      <c r="L3205">
        <v>850</v>
      </c>
      <c r="M3205">
        <v>385</v>
      </c>
      <c r="N3205">
        <v>2011</v>
      </c>
      <c r="O3205">
        <v>6</v>
      </c>
      <c r="P3205" t="s">
        <v>8216</v>
      </c>
      <c r="Q3205" t="b">
        <f>AND(ISNUMBER(data_to_clean[[#This Row],[revenue_formatted]]),ISNUMBER(data_to_clean[[#This Row],[growth_formatted_%]]),ISNUMBER(data_to_clean[[#This Row],[workers]]),ISNUMBER(data_to_clean[[#This Row],[previous_workers]]),ISNUMBER(data_to_clean[[#This Row],[founded]]),ISNUMBER(data_to_clean[[#This Row],[yrs_on_list]]))</f>
        <v>1</v>
      </c>
    </row>
    <row r="3206" spans="1:17" x14ac:dyDescent="0.25">
      <c r="A3206">
        <v>3196</v>
      </c>
      <c r="B3206" t="s">
        <v>11655</v>
      </c>
      <c r="C3206" t="s">
        <v>45</v>
      </c>
      <c r="D3206" t="str">
        <f>VLOOKUP(data_to_clean[[#This Row],[state]],abbreviation_table[],2,FALSE)</f>
        <v>Pennsylvania</v>
      </c>
      <c r="E3206" t="s">
        <v>11657</v>
      </c>
      <c r="F3206" t="str">
        <f>TRIM(LEFT(data_to_clean[[#This Row],[revenue]],FIND(" ",data_to_clean[[#This Row],[revenue]])))</f>
        <v>98</v>
      </c>
      <c r="G3206" t="str">
        <f>RIGHT(data_to_clean[[#This Row],[revenue]],LEN(data_to_clean[[#This Row],[revenue]])-FIND(" ",data_to_clean[[#This Row],[revenue]]))</f>
        <v>Million</v>
      </c>
      <c r="H3206" s="7">
        <f>VALUE(IF(data_to_clean[[#This Row],[multiplicity]]="Million",_xlfn.CONCAT(SUBSTITUTE(data_to_clean[[#This Row],[number]],".",""),"00000"),_xlfn.CONCAT(SUBSTITUTE(data_to_clean[[#This Row],[number]],".",""),"00000000")))</f>
        <v>9800000</v>
      </c>
      <c r="I3206" t="s">
        <v>11658</v>
      </c>
      <c r="J3206">
        <f>ROUND(VALUE(SUBSTITUTE(data_to_clean[[#This Row],[growth_%]],".",",")),0)</f>
        <v>114</v>
      </c>
      <c r="K3206" t="s">
        <v>211</v>
      </c>
      <c r="L3206">
        <v>152</v>
      </c>
      <c r="M3206">
        <v>118</v>
      </c>
      <c r="N3206">
        <v>1985</v>
      </c>
      <c r="O3206">
        <v>1</v>
      </c>
      <c r="P3206" t="s">
        <v>2792</v>
      </c>
      <c r="Q3206" t="b">
        <f>AND(ISNUMBER(data_to_clean[[#This Row],[revenue_formatted]]),ISNUMBER(data_to_clean[[#This Row],[growth_formatted_%]]),ISNUMBER(data_to_clean[[#This Row],[workers]]),ISNUMBER(data_to_clean[[#This Row],[previous_workers]]),ISNUMBER(data_to_clean[[#This Row],[founded]]),ISNUMBER(data_to_clean[[#This Row],[yrs_on_list]]))</f>
        <v>1</v>
      </c>
    </row>
    <row r="3207" spans="1:17" x14ac:dyDescent="0.25">
      <c r="A3207">
        <v>3197</v>
      </c>
      <c r="B3207" t="s">
        <v>11659</v>
      </c>
      <c r="C3207" t="s">
        <v>119</v>
      </c>
      <c r="D3207" t="str">
        <f>VLOOKUP(data_to_clean[[#This Row],[state]],abbreviation_table[],2,FALSE)</f>
        <v>Georgia</v>
      </c>
      <c r="E3207" t="s">
        <v>11661</v>
      </c>
      <c r="F3207" t="str">
        <f>TRIM(LEFT(data_to_clean[[#This Row],[revenue]],FIND(" ",data_to_clean[[#This Row],[revenue]])))</f>
        <v>600</v>
      </c>
      <c r="G3207" t="str">
        <f>RIGHT(data_to_clean[[#This Row],[revenue]],LEN(data_to_clean[[#This Row],[revenue]])-FIND(" ",data_to_clean[[#This Row],[revenue]]))</f>
        <v>Million</v>
      </c>
      <c r="H3207" s="7">
        <f>VALUE(IF(data_to_clean[[#This Row],[multiplicity]]="Million",_xlfn.CONCAT(SUBSTITUTE(data_to_clean[[#This Row],[number]],".",""),"00000"),_xlfn.CONCAT(SUBSTITUTE(data_to_clean[[#This Row],[number]],".",""),"00000000")))</f>
        <v>60000000</v>
      </c>
      <c r="I3207" t="s">
        <v>11662</v>
      </c>
      <c r="J3207">
        <f>ROUND(VALUE(SUBSTITUTE(data_to_clean[[#This Row],[growth_%]],".",",")),0)</f>
        <v>114</v>
      </c>
      <c r="K3207" t="s">
        <v>18</v>
      </c>
      <c r="L3207">
        <v>916</v>
      </c>
      <c r="M3207">
        <v>450</v>
      </c>
      <c r="N3207">
        <v>2001</v>
      </c>
      <c r="O3207">
        <v>1</v>
      </c>
      <c r="P3207" t="s">
        <v>122</v>
      </c>
      <c r="Q3207" t="b">
        <f>AND(ISNUMBER(data_to_clean[[#This Row],[revenue_formatted]]),ISNUMBER(data_to_clean[[#This Row],[growth_formatted_%]]),ISNUMBER(data_to_clean[[#This Row],[workers]]),ISNUMBER(data_to_clean[[#This Row],[previous_workers]]),ISNUMBER(data_to_clean[[#This Row],[founded]]),ISNUMBER(data_to_clean[[#This Row],[yrs_on_list]]))</f>
        <v>1</v>
      </c>
    </row>
    <row r="3208" spans="1:17" x14ac:dyDescent="0.25">
      <c r="A3208">
        <v>3198</v>
      </c>
      <c r="B3208" t="s">
        <v>11663</v>
      </c>
      <c r="C3208" t="s">
        <v>30</v>
      </c>
      <c r="D3208" t="str">
        <f>VLOOKUP(data_to_clean[[#This Row],[state]],abbreviation_table[],2,FALSE)</f>
        <v>Texas</v>
      </c>
      <c r="E3208" t="s">
        <v>957</v>
      </c>
      <c r="F3208" t="str">
        <f>TRIM(LEFT(data_to_clean[[#This Row],[revenue]],FIND(" ",data_to_clean[[#This Row],[revenue]])))</f>
        <v>2.2</v>
      </c>
      <c r="G3208" t="str">
        <f>RIGHT(data_to_clean[[#This Row],[revenue]],LEN(data_to_clean[[#This Row],[revenue]])-FIND(" ",data_to_clean[[#This Row],[revenue]]))</f>
        <v>Million</v>
      </c>
      <c r="H3208" s="7">
        <f>VALUE(IF(data_to_clean[[#This Row],[multiplicity]]="Million",_xlfn.CONCAT(SUBSTITUTE(data_to_clean[[#This Row],[number]],".",""),"00000"),_xlfn.CONCAT(SUBSTITUTE(data_to_clean[[#This Row],[number]],".",""),"00000000")))</f>
        <v>2200000</v>
      </c>
      <c r="I3208" t="s">
        <v>11665</v>
      </c>
      <c r="J3208">
        <f>ROUND(VALUE(SUBSTITUTE(data_to_clean[[#This Row],[growth_%]],".",",")),0)</f>
        <v>114</v>
      </c>
      <c r="K3208" t="s">
        <v>175</v>
      </c>
      <c r="L3208">
        <v>11</v>
      </c>
      <c r="M3208">
        <v>6</v>
      </c>
      <c r="N3208">
        <v>2010</v>
      </c>
      <c r="O3208">
        <v>1</v>
      </c>
      <c r="P3208" t="s">
        <v>251</v>
      </c>
      <c r="Q3208" t="b">
        <f>AND(ISNUMBER(data_to_clean[[#This Row],[revenue_formatted]]),ISNUMBER(data_to_clean[[#This Row],[growth_formatted_%]]),ISNUMBER(data_to_clean[[#This Row],[workers]]),ISNUMBER(data_to_clean[[#This Row],[previous_workers]]),ISNUMBER(data_to_clean[[#This Row],[founded]]),ISNUMBER(data_to_clean[[#This Row],[yrs_on_list]]))</f>
        <v>1</v>
      </c>
    </row>
    <row r="3209" spans="1:17" x14ac:dyDescent="0.25">
      <c r="A3209">
        <v>3199</v>
      </c>
      <c r="B3209" t="s">
        <v>11666</v>
      </c>
      <c r="C3209" t="s">
        <v>30</v>
      </c>
      <c r="D3209" t="str">
        <f>VLOOKUP(data_to_clean[[#This Row],[state]],abbreviation_table[],2,FALSE)</f>
        <v>Texas</v>
      </c>
      <c r="E3209" t="s">
        <v>11668</v>
      </c>
      <c r="F3209" t="str">
        <f>TRIM(LEFT(data_to_clean[[#This Row],[revenue]],FIND(" ",data_to_clean[[#This Row],[revenue]])))</f>
        <v>372.2</v>
      </c>
      <c r="G3209" t="str">
        <f>RIGHT(data_to_clean[[#This Row],[revenue]],LEN(data_to_clean[[#This Row],[revenue]])-FIND(" ",data_to_clean[[#This Row],[revenue]]))</f>
        <v>Million</v>
      </c>
      <c r="H3209" s="7">
        <f>VALUE(IF(data_to_clean[[#This Row],[multiplicity]]="Million",_xlfn.CONCAT(SUBSTITUTE(data_to_clean[[#This Row],[number]],".",""),"00000"),_xlfn.CONCAT(SUBSTITUTE(data_to_clean[[#This Row],[number]],".",""),"00000000")))</f>
        <v>372200000</v>
      </c>
      <c r="I3209" t="s">
        <v>11669</v>
      </c>
      <c r="J3209">
        <f>ROUND(VALUE(SUBSTITUTE(data_to_clean[[#This Row],[growth_%]],".",",")),0)</f>
        <v>114</v>
      </c>
      <c r="K3209" t="s">
        <v>233</v>
      </c>
      <c r="L3209">
        <v>150</v>
      </c>
      <c r="M3209">
        <v>85</v>
      </c>
      <c r="N3209">
        <v>2000</v>
      </c>
      <c r="O3209">
        <v>6</v>
      </c>
      <c r="P3209" t="s">
        <v>251</v>
      </c>
      <c r="Q3209" t="b">
        <f>AND(ISNUMBER(data_to_clean[[#This Row],[revenue_formatted]]),ISNUMBER(data_to_clean[[#This Row],[growth_formatted_%]]),ISNUMBER(data_to_clean[[#This Row],[workers]]),ISNUMBER(data_to_clean[[#This Row],[previous_workers]]),ISNUMBER(data_to_clean[[#This Row],[founded]]),ISNUMBER(data_to_clean[[#This Row],[yrs_on_list]]))</f>
        <v>1</v>
      </c>
    </row>
    <row r="3210" spans="1:17" x14ac:dyDescent="0.25">
      <c r="A3210">
        <v>3200</v>
      </c>
      <c r="B3210" t="s">
        <v>11670</v>
      </c>
      <c r="C3210" t="s">
        <v>230</v>
      </c>
      <c r="D3210" t="str">
        <f>VLOOKUP(data_to_clean[[#This Row],[state]],abbreviation_table[],2,FALSE)</f>
        <v>Michigan</v>
      </c>
      <c r="E3210" t="s">
        <v>11672</v>
      </c>
      <c r="F3210" t="str">
        <f>TRIM(LEFT(data_to_clean[[#This Row],[revenue]],FIND(" ",data_to_clean[[#This Row],[revenue]])))</f>
        <v>80.6</v>
      </c>
      <c r="G3210" t="str">
        <f>RIGHT(data_to_clean[[#This Row],[revenue]],LEN(data_to_clean[[#This Row],[revenue]])-FIND(" ",data_to_clean[[#This Row],[revenue]]))</f>
        <v>Million</v>
      </c>
      <c r="H3210" s="7">
        <f>VALUE(IF(data_to_clean[[#This Row],[multiplicity]]="Million",_xlfn.CONCAT(SUBSTITUTE(data_to_clean[[#This Row],[number]],".",""),"00000"),_xlfn.CONCAT(SUBSTITUTE(data_to_clean[[#This Row],[number]],".",""),"00000000")))</f>
        <v>80600000</v>
      </c>
      <c r="I3210" t="s">
        <v>11673</v>
      </c>
      <c r="J3210">
        <f>ROUND(VALUE(SUBSTITUTE(data_to_clean[[#This Row],[growth_%]],".",",")),0)</f>
        <v>114</v>
      </c>
      <c r="K3210" t="s">
        <v>156</v>
      </c>
      <c r="L3210">
        <v>545</v>
      </c>
      <c r="M3210">
        <v>298</v>
      </c>
      <c r="N3210">
        <v>2003</v>
      </c>
      <c r="O3210">
        <v>5</v>
      </c>
      <c r="P3210" t="s">
        <v>4223</v>
      </c>
      <c r="Q3210" t="b">
        <f>AND(ISNUMBER(data_to_clean[[#This Row],[revenue_formatted]]),ISNUMBER(data_to_clean[[#This Row],[growth_formatted_%]]),ISNUMBER(data_to_clean[[#This Row],[workers]]),ISNUMBER(data_to_clean[[#This Row],[previous_workers]]),ISNUMBER(data_to_clean[[#This Row],[founded]]),ISNUMBER(data_to_clean[[#This Row],[yrs_on_list]]))</f>
        <v>1</v>
      </c>
    </row>
    <row r="3211" spans="1:17" x14ac:dyDescent="0.25">
      <c r="A3211">
        <v>3201</v>
      </c>
      <c r="B3211" t="s">
        <v>11674</v>
      </c>
      <c r="C3211" t="s">
        <v>66</v>
      </c>
      <c r="D3211" t="str">
        <f>VLOOKUP(data_to_clean[[#This Row],[state]],abbreviation_table[],2,FALSE)</f>
        <v>Virginia</v>
      </c>
      <c r="E3211" t="s">
        <v>11676</v>
      </c>
      <c r="F3211" t="str">
        <f>TRIM(LEFT(data_to_clean[[#This Row],[revenue]],FIND(" ",data_to_clean[[#This Row],[revenue]])))</f>
        <v>188.2</v>
      </c>
      <c r="G3211" t="str">
        <f>RIGHT(data_to_clean[[#This Row],[revenue]],LEN(data_to_clean[[#This Row],[revenue]])-FIND(" ",data_to_clean[[#This Row],[revenue]]))</f>
        <v>Million</v>
      </c>
      <c r="H3211" s="7">
        <f>VALUE(IF(data_to_clean[[#This Row],[multiplicity]]="Million",_xlfn.CONCAT(SUBSTITUTE(data_to_clean[[#This Row],[number]],".",""),"00000"),_xlfn.CONCAT(SUBSTITUTE(data_to_clean[[#This Row],[number]],".",""),"00000000")))</f>
        <v>188200000</v>
      </c>
      <c r="I3211" t="s">
        <v>11677</v>
      </c>
      <c r="J3211">
        <f>ROUND(VALUE(SUBSTITUTE(data_to_clean[[#This Row],[growth_%]],".",",")),0)</f>
        <v>114</v>
      </c>
      <c r="K3211" t="s">
        <v>181</v>
      </c>
      <c r="L3211">
        <v>1685</v>
      </c>
      <c r="M3211">
        <v>743</v>
      </c>
      <c r="N3211">
        <v>1999</v>
      </c>
      <c r="O3211">
        <v>8</v>
      </c>
      <c r="P3211" t="s">
        <v>591</v>
      </c>
      <c r="Q3211" t="b">
        <f>AND(ISNUMBER(data_to_clean[[#This Row],[revenue_formatted]]),ISNUMBER(data_to_clean[[#This Row],[growth_formatted_%]]),ISNUMBER(data_to_clean[[#This Row],[workers]]),ISNUMBER(data_to_clean[[#This Row],[previous_workers]]),ISNUMBER(data_to_clean[[#This Row],[founded]]),ISNUMBER(data_to_clean[[#This Row],[yrs_on_list]]))</f>
        <v>1</v>
      </c>
    </row>
    <row r="3212" spans="1:17" x14ac:dyDescent="0.25">
      <c r="A3212">
        <v>3202</v>
      </c>
      <c r="B3212" t="s">
        <v>11678</v>
      </c>
      <c r="C3212" t="s">
        <v>45</v>
      </c>
      <c r="D3212" t="str">
        <f>VLOOKUP(data_to_clean[[#This Row],[state]],abbreviation_table[],2,FALSE)</f>
        <v>Pennsylvania</v>
      </c>
      <c r="E3212" t="s">
        <v>4541</v>
      </c>
      <c r="F3212" t="str">
        <f>TRIM(LEFT(data_to_clean[[#This Row],[revenue]],FIND(" ",data_to_clean[[#This Row],[revenue]])))</f>
        <v>33.7</v>
      </c>
      <c r="G3212" t="str">
        <f>RIGHT(data_to_clean[[#This Row],[revenue]],LEN(data_to_clean[[#This Row],[revenue]])-FIND(" ",data_to_clean[[#This Row],[revenue]]))</f>
        <v>Million</v>
      </c>
      <c r="H3212" s="7">
        <f>VALUE(IF(data_to_clean[[#This Row],[multiplicity]]="Million",_xlfn.CONCAT(SUBSTITUTE(data_to_clean[[#This Row],[number]],".",""),"00000"),_xlfn.CONCAT(SUBSTITUTE(data_to_clean[[#This Row],[number]],".",""),"00000000")))</f>
        <v>33700000</v>
      </c>
      <c r="I3212" t="s">
        <v>11680</v>
      </c>
      <c r="J3212">
        <f>ROUND(VALUE(SUBSTITUTE(data_to_clean[[#This Row],[growth_%]],".",",")),0)</f>
        <v>114</v>
      </c>
      <c r="K3212" t="s">
        <v>211</v>
      </c>
      <c r="L3212">
        <v>340</v>
      </c>
      <c r="M3212">
        <v>120</v>
      </c>
      <c r="N3212">
        <v>2000</v>
      </c>
      <c r="O3212">
        <v>3</v>
      </c>
      <c r="P3212" t="s">
        <v>11681</v>
      </c>
      <c r="Q3212" t="b">
        <f>AND(ISNUMBER(data_to_clean[[#This Row],[revenue_formatted]]),ISNUMBER(data_to_clean[[#This Row],[growth_formatted_%]]),ISNUMBER(data_to_clean[[#This Row],[workers]]),ISNUMBER(data_to_clean[[#This Row],[previous_workers]]),ISNUMBER(data_to_clean[[#This Row],[founded]]),ISNUMBER(data_to_clean[[#This Row],[yrs_on_list]]))</f>
        <v>1</v>
      </c>
    </row>
    <row r="3213" spans="1:17" x14ac:dyDescent="0.25">
      <c r="A3213">
        <v>3203</v>
      </c>
      <c r="B3213" t="s">
        <v>11682</v>
      </c>
      <c r="C3213" t="s">
        <v>105</v>
      </c>
      <c r="D3213" t="str">
        <f>VLOOKUP(data_to_clean[[#This Row],[state]],abbreviation_table[],2,FALSE)</f>
        <v>New York</v>
      </c>
      <c r="E3213" t="s">
        <v>1152</v>
      </c>
      <c r="F3213" t="str">
        <f>TRIM(LEFT(data_to_clean[[#This Row],[revenue]],FIND(" ",data_to_clean[[#This Row],[revenue]])))</f>
        <v>2.1</v>
      </c>
      <c r="G3213" t="str">
        <f>RIGHT(data_to_clean[[#This Row],[revenue]],LEN(data_to_clean[[#This Row],[revenue]])-FIND(" ",data_to_clean[[#This Row],[revenue]]))</f>
        <v>Million</v>
      </c>
      <c r="H3213" s="7">
        <f>VALUE(IF(data_to_clean[[#This Row],[multiplicity]]="Million",_xlfn.CONCAT(SUBSTITUTE(data_to_clean[[#This Row],[number]],".",""),"00000"),_xlfn.CONCAT(SUBSTITUTE(data_to_clean[[#This Row],[number]],".",""),"00000000")))</f>
        <v>2100000</v>
      </c>
      <c r="I3213" t="s">
        <v>11684</v>
      </c>
      <c r="J3213">
        <f>ROUND(VALUE(SUBSTITUTE(data_to_clean[[#This Row],[growth_%]],".",",")),0)</f>
        <v>114</v>
      </c>
      <c r="K3213" t="s">
        <v>218</v>
      </c>
      <c r="L3213">
        <v>12</v>
      </c>
      <c r="M3213">
        <v>3</v>
      </c>
      <c r="N3213">
        <v>2014</v>
      </c>
      <c r="O3213">
        <v>1</v>
      </c>
      <c r="P3213" t="s">
        <v>108</v>
      </c>
      <c r="Q3213" t="b">
        <f>AND(ISNUMBER(data_to_clean[[#This Row],[revenue_formatted]]),ISNUMBER(data_to_clean[[#This Row],[growth_formatted_%]]),ISNUMBER(data_to_clean[[#This Row],[workers]]),ISNUMBER(data_to_clean[[#This Row],[previous_workers]]),ISNUMBER(data_to_clean[[#This Row],[founded]]),ISNUMBER(data_to_clean[[#This Row],[yrs_on_list]]))</f>
        <v>1</v>
      </c>
    </row>
    <row r="3214" spans="1:17" x14ac:dyDescent="0.25">
      <c r="A3214">
        <v>3204</v>
      </c>
      <c r="B3214" t="s">
        <v>11685</v>
      </c>
      <c r="C3214" t="s">
        <v>45</v>
      </c>
      <c r="D3214" t="str">
        <f>VLOOKUP(data_to_clean[[#This Row],[state]],abbreviation_table[],2,FALSE)</f>
        <v>Pennsylvania</v>
      </c>
      <c r="E3214" t="s">
        <v>11687</v>
      </c>
      <c r="F3214" t="str">
        <f>TRIM(LEFT(data_to_clean[[#This Row],[revenue]],FIND(" ",data_to_clean[[#This Row],[revenue]])))</f>
        <v>92.4</v>
      </c>
      <c r="G3214" t="str">
        <f>RIGHT(data_to_clean[[#This Row],[revenue]],LEN(data_to_clean[[#This Row],[revenue]])-FIND(" ",data_to_clean[[#This Row],[revenue]]))</f>
        <v>Million</v>
      </c>
      <c r="H3214" s="7">
        <f>VALUE(IF(data_to_clean[[#This Row],[multiplicity]]="Million",_xlfn.CONCAT(SUBSTITUTE(data_to_clean[[#This Row],[number]],".",""),"00000"),_xlfn.CONCAT(SUBSTITUTE(data_to_clean[[#This Row],[number]],".",""),"00000000")))</f>
        <v>92400000</v>
      </c>
      <c r="I3214" t="s">
        <v>11688</v>
      </c>
      <c r="J3214">
        <f>ROUND(VALUE(SUBSTITUTE(data_to_clean[[#This Row],[growth_%]],".",",")),0)</f>
        <v>114</v>
      </c>
      <c r="K3214" t="s">
        <v>257</v>
      </c>
      <c r="L3214">
        <v>574</v>
      </c>
      <c r="M3214">
        <v>363</v>
      </c>
      <c r="N3214">
        <v>1992</v>
      </c>
      <c r="O3214">
        <v>5</v>
      </c>
      <c r="P3214" t="s">
        <v>1259</v>
      </c>
      <c r="Q3214" t="b">
        <f>AND(ISNUMBER(data_to_clean[[#This Row],[revenue_formatted]]),ISNUMBER(data_to_clean[[#This Row],[growth_formatted_%]]),ISNUMBER(data_to_clean[[#This Row],[workers]]),ISNUMBER(data_to_clean[[#This Row],[previous_workers]]),ISNUMBER(data_to_clean[[#This Row],[founded]]),ISNUMBER(data_to_clean[[#This Row],[yrs_on_list]]))</f>
        <v>1</v>
      </c>
    </row>
    <row r="3215" spans="1:17" x14ac:dyDescent="0.25">
      <c r="A3215">
        <v>3205</v>
      </c>
      <c r="B3215" t="s">
        <v>11689</v>
      </c>
      <c r="C3215" t="s">
        <v>974</v>
      </c>
      <c r="D3215" t="str">
        <f>VLOOKUP(data_to_clean[[#This Row],[state]],abbreviation_table[],2,FALSE)</f>
        <v>District of Columbia</v>
      </c>
      <c r="E3215" t="s">
        <v>2108</v>
      </c>
      <c r="F3215" t="str">
        <f>TRIM(LEFT(data_to_clean[[#This Row],[revenue]],FIND(" ",data_to_clean[[#This Row],[revenue]])))</f>
        <v>11.4</v>
      </c>
      <c r="G3215" t="str">
        <f>RIGHT(data_to_clean[[#This Row],[revenue]],LEN(data_to_clean[[#This Row],[revenue]])-FIND(" ",data_to_clean[[#This Row],[revenue]]))</f>
        <v>Million</v>
      </c>
      <c r="H3215" s="7">
        <f>VALUE(IF(data_to_clean[[#This Row],[multiplicity]]="Million",_xlfn.CONCAT(SUBSTITUTE(data_to_clean[[#This Row],[number]],".",""),"00000"),_xlfn.CONCAT(SUBSTITUTE(data_to_clean[[#This Row],[number]],".",""),"00000000")))</f>
        <v>11400000</v>
      </c>
      <c r="I3215" t="s">
        <v>11691</v>
      </c>
      <c r="J3215">
        <f>ROUND(VALUE(SUBSTITUTE(data_to_clean[[#This Row],[growth_%]],".",",")),0)</f>
        <v>114</v>
      </c>
      <c r="K3215" t="s">
        <v>336</v>
      </c>
      <c r="L3215">
        <v>205</v>
      </c>
      <c r="M3215">
        <v>110</v>
      </c>
      <c r="N3215">
        <v>2000</v>
      </c>
      <c r="O3215">
        <v>2</v>
      </c>
      <c r="P3215" t="s">
        <v>976</v>
      </c>
      <c r="Q3215" t="b">
        <f>AND(ISNUMBER(data_to_clean[[#This Row],[revenue_formatted]]),ISNUMBER(data_to_clean[[#This Row],[growth_formatted_%]]),ISNUMBER(data_to_clean[[#This Row],[workers]]),ISNUMBER(data_to_clean[[#This Row],[previous_workers]]),ISNUMBER(data_to_clean[[#This Row],[founded]]),ISNUMBER(data_to_clean[[#This Row],[yrs_on_list]]))</f>
        <v>1</v>
      </c>
    </row>
    <row r="3216" spans="1:17" x14ac:dyDescent="0.25">
      <c r="A3216">
        <v>3206</v>
      </c>
      <c r="B3216" t="s">
        <v>11692</v>
      </c>
      <c r="C3216" t="s">
        <v>45</v>
      </c>
      <c r="D3216" t="str">
        <f>VLOOKUP(data_to_clean[[#This Row],[state]],abbreviation_table[],2,FALSE)</f>
        <v>Pennsylvania</v>
      </c>
      <c r="E3216" t="s">
        <v>603</v>
      </c>
      <c r="F3216" t="str">
        <f>TRIM(LEFT(data_to_clean[[#This Row],[revenue]],FIND(" ",data_to_clean[[#This Row],[revenue]])))</f>
        <v>3.8</v>
      </c>
      <c r="G3216" t="str">
        <f>RIGHT(data_to_clean[[#This Row],[revenue]],LEN(data_to_clean[[#This Row],[revenue]])-FIND(" ",data_to_clean[[#This Row],[revenue]]))</f>
        <v>Million</v>
      </c>
      <c r="H3216" s="7">
        <f>VALUE(IF(data_to_clean[[#This Row],[multiplicity]]="Million",_xlfn.CONCAT(SUBSTITUTE(data_to_clean[[#This Row],[number]],".",""),"00000"),_xlfn.CONCAT(SUBSTITUTE(data_to_clean[[#This Row],[number]],".",""),"00000000")))</f>
        <v>3800000</v>
      </c>
      <c r="I3216" t="s">
        <v>11694</v>
      </c>
      <c r="J3216">
        <f>ROUND(VALUE(SUBSTITUTE(data_to_clean[[#This Row],[growth_%]],".",",")),0)</f>
        <v>114</v>
      </c>
      <c r="K3216" t="s">
        <v>156</v>
      </c>
      <c r="L3216">
        <v>30</v>
      </c>
      <c r="M3216">
        <v>10</v>
      </c>
      <c r="N3216">
        <v>2007</v>
      </c>
      <c r="O3216">
        <v>1</v>
      </c>
      <c r="P3216" t="s">
        <v>218</v>
      </c>
      <c r="Q3216" t="b">
        <f>AND(ISNUMBER(data_to_clean[[#This Row],[revenue_formatted]]),ISNUMBER(data_to_clean[[#This Row],[growth_formatted_%]]),ISNUMBER(data_to_clean[[#This Row],[workers]]),ISNUMBER(data_to_clean[[#This Row],[previous_workers]]),ISNUMBER(data_to_clean[[#This Row],[founded]]),ISNUMBER(data_to_clean[[#This Row],[yrs_on_list]]))</f>
        <v>1</v>
      </c>
    </row>
    <row r="3217" spans="1:17" x14ac:dyDescent="0.25">
      <c r="A3217">
        <v>3207</v>
      </c>
      <c r="B3217" t="s">
        <v>11695</v>
      </c>
      <c r="C3217" t="s">
        <v>45</v>
      </c>
      <c r="D3217" t="str">
        <f>VLOOKUP(data_to_clean[[#This Row],[state]],abbreviation_table[],2,FALSE)</f>
        <v>Pennsylvania</v>
      </c>
      <c r="E3217" t="s">
        <v>130</v>
      </c>
      <c r="F3217" t="str">
        <f>TRIM(LEFT(data_to_clean[[#This Row],[revenue]],FIND(" ",data_to_clean[[#This Row],[revenue]])))</f>
        <v>24.4</v>
      </c>
      <c r="G3217" t="str">
        <f>RIGHT(data_to_clean[[#This Row],[revenue]],LEN(data_to_clean[[#This Row],[revenue]])-FIND(" ",data_to_clean[[#This Row],[revenue]]))</f>
        <v>Million</v>
      </c>
      <c r="H3217" s="7">
        <f>VALUE(IF(data_to_clean[[#This Row],[multiplicity]]="Million",_xlfn.CONCAT(SUBSTITUTE(data_to_clean[[#This Row],[number]],".",""),"00000"),_xlfn.CONCAT(SUBSTITUTE(data_to_clean[[#This Row],[number]],".",""),"00000000")))</f>
        <v>24400000</v>
      </c>
      <c r="I3217" t="s">
        <v>11697</v>
      </c>
      <c r="J3217">
        <f>ROUND(VALUE(SUBSTITUTE(data_to_clean[[#This Row],[growth_%]],".",",")),0)</f>
        <v>114</v>
      </c>
      <c r="K3217" t="s">
        <v>18</v>
      </c>
      <c r="L3217">
        <v>193</v>
      </c>
      <c r="M3217">
        <v>83</v>
      </c>
      <c r="N3217">
        <v>2006</v>
      </c>
      <c r="O3217">
        <v>7</v>
      </c>
      <c r="P3217" t="s">
        <v>2932</v>
      </c>
      <c r="Q3217" t="b">
        <f>AND(ISNUMBER(data_to_clean[[#This Row],[revenue_formatted]]),ISNUMBER(data_to_clean[[#This Row],[growth_formatted_%]]),ISNUMBER(data_to_clean[[#This Row],[workers]]),ISNUMBER(data_to_clean[[#This Row],[previous_workers]]),ISNUMBER(data_to_clean[[#This Row],[founded]]),ISNUMBER(data_to_clean[[#This Row],[yrs_on_list]]))</f>
        <v>1</v>
      </c>
    </row>
    <row r="3218" spans="1:17" x14ac:dyDescent="0.25">
      <c r="A3218">
        <v>3208</v>
      </c>
      <c r="B3218" t="s">
        <v>11698</v>
      </c>
      <c r="C3218" t="s">
        <v>66</v>
      </c>
      <c r="D3218" t="str">
        <f>VLOOKUP(data_to_clean[[#This Row],[state]],abbreviation_table[],2,FALSE)</f>
        <v>Virginia</v>
      </c>
      <c r="E3218" t="s">
        <v>861</v>
      </c>
      <c r="F3218" t="str">
        <f>TRIM(LEFT(data_to_clean[[#This Row],[revenue]],FIND(" ",data_to_clean[[#This Row],[revenue]])))</f>
        <v>5.7</v>
      </c>
      <c r="G3218" t="str">
        <f>RIGHT(data_to_clean[[#This Row],[revenue]],LEN(data_to_clean[[#This Row],[revenue]])-FIND(" ",data_to_clean[[#This Row],[revenue]]))</f>
        <v>Million</v>
      </c>
      <c r="H3218" s="7">
        <f>VALUE(IF(data_to_clean[[#This Row],[multiplicity]]="Million",_xlfn.CONCAT(SUBSTITUTE(data_to_clean[[#This Row],[number]],".",""),"00000"),_xlfn.CONCAT(SUBSTITUTE(data_to_clean[[#This Row],[number]],".",""),"00000000")))</f>
        <v>5700000</v>
      </c>
      <c r="I3218" t="s">
        <v>11700</v>
      </c>
      <c r="J3218">
        <f>ROUND(VALUE(SUBSTITUTE(data_to_clean[[#This Row],[growth_%]],".",",")),0)</f>
        <v>114</v>
      </c>
      <c r="K3218" t="s">
        <v>69</v>
      </c>
      <c r="L3218">
        <v>40</v>
      </c>
      <c r="M3218">
        <v>11</v>
      </c>
      <c r="N3218">
        <v>2014</v>
      </c>
      <c r="O3218">
        <v>2</v>
      </c>
      <c r="P3218" t="s">
        <v>2006</v>
      </c>
      <c r="Q3218" t="b">
        <f>AND(ISNUMBER(data_to_clean[[#This Row],[revenue_formatted]]),ISNUMBER(data_to_clean[[#This Row],[growth_formatted_%]]),ISNUMBER(data_to_clean[[#This Row],[workers]]),ISNUMBER(data_to_clean[[#This Row],[previous_workers]]),ISNUMBER(data_to_clean[[#This Row],[founded]]),ISNUMBER(data_to_clean[[#This Row],[yrs_on_list]]))</f>
        <v>1</v>
      </c>
    </row>
    <row r="3219" spans="1:17" x14ac:dyDescent="0.25">
      <c r="A3219">
        <v>3209</v>
      </c>
      <c r="B3219" t="s">
        <v>11701</v>
      </c>
      <c r="C3219" t="s">
        <v>860</v>
      </c>
      <c r="D3219" t="str">
        <f>VLOOKUP(data_to_clean[[#This Row],[state]],abbreviation_table[],2,FALSE)</f>
        <v>Indiana</v>
      </c>
      <c r="E3219" t="s">
        <v>11703</v>
      </c>
      <c r="F3219" t="str">
        <f>TRIM(LEFT(data_to_clean[[#This Row],[revenue]],FIND(" ",data_to_clean[[#This Row],[revenue]])))</f>
        <v>102.6</v>
      </c>
      <c r="G3219" t="str">
        <f>RIGHT(data_to_clean[[#This Row],[revenue]],LEN(data_to_clean[[#This Row],[revenue]])-FIND(" ",data_to_clean[[#This Row],[revenue]]))</f>
        <v>Million</v>
      </c>
      <c r="H3219" s="7">
        <f>VALUE(IF(data_to_clean[[#This Row],[multiplicity]]="Million",_xlfn.CONCAT(SUBSTITUTE(data_to_clean[[#This Row],[number]],".",""),"00000"),_xlfn.CONCAT(SUBSTITUTE(data_to_clean[[#This Row],[number]],".",""),"00000000")))</f>
        <v>102600000</v>
      </c>
      <c r="I3219" t="s">
        <v>11704</v>
      </c>
      <c r="J3219">
        <f>ROUND(VALUE(SUBSTITUTE(data_to_clean[[#This Row],[growth_%]],".",",")),0)</f>
        <v>114</v>
      </c>
      <c r="K3219" t="s">
        <v>107</v>
      </c>
      <c r="L3219">
        <v>595</v>
      </c>
      <c r="M3219">
        <v>287</v>
      </c>
      <c r="N3219">
        <v>1984</v>
      </c>
      <c r="O3219">
        <v>7</v>
      </c>
      <c r="P3219" t="s">
        <v>9697</v>
      </c>
      <c r="Q3219" t="b">
        <f>AND(ISNUMBER(data_to_clean[[#This Row],[revenue_formatted]]),ISNUMBER(data_to_clean[[#This Row],[growth_formatted_%]]),ISNUMBER(data_to_clean[[#This Row],[workers]]),ISNUMBER(data_to_clean[[#This Row],[previous_workers]]),ISNUMBER(data_to_clean[[#This Row],[founded]]),ISNUMBER(data_to_clean[[#This Row],[yrs_on_list]]))</f>
        <v>1</v>
      </c>
    </row>
    <row r="3220" spans="1:17" x14ac:dyDescent="0.25">
      <c r="A3220">
        <v>3210</v>
      </c>
      <c r="B3220" t="s">
        <v>11705</v>
      </c>
      <c r="C3220" t="s">
        <v>15</v>
      </c>
      <c r="D3220" t="str">
        <f>VLOOKUP(data_to_clean[[#This Row],[state]],abbreviation_table[],2,FALSE)</f>
        <v>Arizona</v>
      </c>
      <c r="E3220" t="s">
        <v>1157</v>
      </c>
      <c r="F3220" t="str">
        <f>TRIM(LEFT(data_to_clean[[#This Row],[revenue]],FIND(" ",data_to_clean[[#This Row],[revenue]])))</f>
        <v>5.3</v>
      </c>
      <c r="G3220" t="str">
        <f>RIGHT(data_to_clean[[#This Row],[revenue]],LEN(data_to_clean[[#This Row],[revenue]])-FIND(" ",data_to_clean[[#This Row],[revenue]]))</f>
        <v>Million</v>
      </c>
      <c r="H3220" s="7">
        <f>VALUE(IF(data_to_clean[[#This Row],[multiplicity]]="Million",_xlfn.CONCAT(SUBSTITUTE(data_to_clean[[#This Row],[number]],".",""),"00000"),_xlfn.CONCAT(SUBSTITUTE(data_to_clean[[#This Row],[number]],".",""),"00000000")))</f>
        <v>5300000</v>
      </c>
      <c r="I3220" t="s">
        <v>11707</v>
      </c>
      <c r="J3220">
        <f>ROUND(VALUE(SUBSTITUTE(data_to_clean[[#This Row],[growth_%]],".",",")),0)</f>
        <v>113</v>
      </c>
      <c r="K3220" t="s">
        <v>55</v>
      </c>
      <c r="L3220">
        <v>55</v>
      </c>
      <c r="M3220">
        <v>8</v>
      </c>
      <c r="N3220">
        <v>2006</v>
      </c>
      <c r="O3220">
        <v>1</v>
      </c>
      <c r="P3220" t="s">
        <v>4263</v>
      </c>
      <c r="Q3220" t="b">
        <f>AND(ISNUMBER(data_to_clean[[#This Row],[revenue_formatted]]),ISNUMBER(data_to_clean[[#This Row],[growth_formatted_%]]),ISNUMBER(data_to_clean[[#This Row],[workers]]),ISNUMBER(data_to_clean[[#This Row],[previous_workers]]),ISNUMBER(data_to_clean[[#This Row],[founded]]),ISNUMBER(data_to_clean[[#This Row],[yrs_on_list]]))</f>
        <v>1</v>
      </c>
    </row>
    <row r="3221" spans="1:17" x14ac:dyDescent="0.25">
      <c r="A3221">
        <v>3211</v>
      </c>
      <c r="B3221" t="s">
        <v>11708</v>
      </c>
      <c r="C3221" t="s">
        <v>30</v>
      </c>
      <c r="D3221" t="str">
        <f>VLOOKUP(data_to_clean[[#This Row],[state]],abbreviation_table[],2,FALSE)</f>
        <v>Texas</v>
      </c>
      <c r="E3221" t="s">
        <v>11710</v>
      </c>
      <c r="F3221" t="str">
        <f>TRIM(LEFT(data_to_clean[[#This Row],[revenue]],FIND(" ",data_to_clean[[#This Row],[revenue]])))</f>
        <v>33.2</v>
      </c>
      <c r="G3221" t="str">
        <f>RIGHT(data_to_clean[[#This Row],[revenue]],LEN(data_to_clean[[#This Row],[revenue]])-FIND(" ",data_to_clean[[#This Row],[revenue]]))</f>
        <v>Million</v>
      </c>
      <c r="H3221" s="7">
        <f>VALUE(IF(data_to_clean[[#This Row],[multiplicity]]="Million",_xlfn.CONCAT(SUBSTITUTE(data_to_clean[[#This Row],[number]],".",""),"00000"),_xlfn.CONCAT(SUBSTITUTE(data_to_clean[[#This Row],[number]],".",""),"00000000")))</f>
        <v>33200000</v>
      </c>
      <c r="I3221" t="s">
        <v>11711</v>
      </c>
      <c r="J3221">
        <f>ROUND(VALUE(SUBSTITUTE(data_to_clean[[#This Row],[growth_%]],".",",")),0)</f>
        <v>113</v>
      </c>
      <c r="K3221" t="s">
        <v>324</v>
      </c>
      <c r="L3221">
        <v>20</v>
      </c>
      <c r="M3221">
        <v>10</v>
      </c>
      <c r="N3221">
        <v>1996</v>
      </c>
      <c r="O3221">
        <v>1</v>
      </c>
      <c r="P3221" t="s">
        <v>2697</v>
      </c>
      <c r="Q3221" t="b">
        <f>AND(ISNUMBER(data_to_clean[[#This Row],[revenue_formatted]]),ISNUMBER(data_to_clean[[#This Row],[growth_formatted_%]]),ISNUMBER(data_to_clean[[#This Row],[workers]]),ISNUMBER(data_to_clean[[#This Row],[previous_workers]]),ISNUMBER(data_to_clean[[#This Row],[founded]]),ISNUMBER(data_to_clean[[#This Row],[yrs_on_list]]))</f>
        <v>1</v>
      </c>
    </row>
    <row r="3222" spans="1:17" x14ac:dyDescent="0.25">
      <c r="A3222">
        <v>3212</v>
      </c>
      <c r="B3222" t="s">
        <v>11712</v>
      </c>
      <c r="C3222" t="s">
        <v>80</v>
      </c>
      <c r="D3222" t="str">
        <f>VLOOKUP(data_to_clean[[#This Row],[state]],abbreviation_table[],2,FALSE)</f>
        <v>California</v>
      </c>
      <c r="E3222" t="s">
        <v>445</v>
      </c>
      <c r="F3222" t="str">
        <f>TRIM(LEFT(data_to_clean[[#This Row],[revenue]],FIND(" ",data_to_clean[[#This Row],[revenue]])))</f>
        <v>4.3</v>
      </c>
      <c r="G3222" t="str">
        <f>RIGHT(data_to_clean[[#This Row],[revenue]],LEN(data_to_clean[[#This Row],[revenue]])-FIND(" ",data_to_clean[[#This Row],[revenue]]))</f>
        <v>Million</v>
      </c>
      <c r="H3222" s="7">
        <f>VALUE(IF(data_to_clean[[#This Row],[multiplicity]]="Million",_xlfn.CONCAT(SUBSTITUTE(data_to_clean[[#This Row],[number]],".",""),"00000"),_xlfn.CONCAT(SUBSTITUTE(data_to_clean[[#This Row],[number]],".",""),"00000000")))</f>
        <v>4300000</v>
      </c>
      <c r="I3222" t="s">
        <v>11714</v>
      </c>
      <c r="J3222">
        <f>ROUND(VALUE(SUBSTITUTE(data_to_clean[[#This Row],[growth_%]],".",",")),0)</f>
        <v>113</v>
      </c>
      <c r="K3222" t="s">
        <v>187</v>
      </c>
      <c r="L3222">
        <v>29</v>
      </c>
      <c r="M3222">
        <v>15</v>
      </c>
      <c r="N3222">
        <v>2013</v>
      </c>
      <c r="O3222">
        <v>2</v>
      </c>
      <c r="P3222" t="s">
        <v>500</v>
      </c>
      <c r="Q3222" t="b">
        <f>AND(ISNUMBER(data_to_clean[[#This Row],[revenue_formatted]]),ISNUMBER(data_to_clean[[#This Row],[growth_formatted_%]]),ISNUMBER(data_to_clean[[#This Row],[workers]]),ISNUMBER(data_to_clean[[#This Row],[previous_workers]]),ISNUMBER(data_to_clean[[#This Row],[founded]]),ISNUMBER(data_to_clean[[#This Row],[yrs_on_list]]))</f>
        <v>1</v>
      </c>
    </row>
    <row r="3223" spans="1:17" x14ac:dyDescent="0.25">
      <c r="A3223">
        <v>3213</v>
      </c>
      <c r="B3223" t="s">
        <v>11715</v>
      </c>
      <c r="C3223" t="s">
        <v>30</v>
      </c>
      <c r="D3223" t="str">
        <f>VLOOKUP(data_to_clean[[#This Row],[state]],abbreviation_table[],2,FALSE)</f>
        <v>Texas</v>
      </c>
      <c r="E3223" t="s">
        <v>209</v>
      </c>
      <c r="F3223" t="str">
        <f>TRIM(LEFT(data_to_clean[[#This Row],[revenue]],FIND(" ",data_to_clean[[#This Row],[revenue]])))</f>
        <v>7.2</v>
      </c>
      <c r="G3223" t="str">
        <f>RIGHT(data_to_clean[[#This Row],[revenue]],LEN(data_to_clean[[#This Row],[revenue]])-FIND(" ",data_to_clean[[#This Row],[revenue]]))</f>
        <v>Million</v>
      </c>
      <c r="H3223" s="7">
        <f>VALUE(IF(data_to_clean[[#This Row],[multiplicity]]="Million",_xlfn.CONCAT(SUBSTITUTE(data_to_clean[[#This Row],[number]],".",""),"00000"),_xlfn.CONCAT(SUBSTITUTE(data_to_clean[[#This Row],[number]],".",""),"00000000")))</f>
        <v>7200000</v>
      </c>
      <c r="I3223" t="s">
        <v>11717</v>
      </c>
      <c r="J3223">
        <f>ROUND(VALUE(SUBSTITUTE(data_to_clean[[#This Row],[growth_%]],".",",")),0)</f>
        <v>113</v>
      </c>
      <c r="K3223" t="s">
        <v>623</v>
      </c>
      <c r="L3223">
        <v>50</v>
      </c>
      <c r="M3223">
        <v>5</v>
      </c>
      <c r="N3223">
        <v>2009</v>
      </c>
      <c r="O3223">
        <v>3</v>
      </c>
      <c r="P3223" t="s">
        <v>11718</v>
      </c>
      <c r="Q3223" t="b">
        <f>AND(ISNUMBER(data_to_clean[[#This Row],[revenue_formatted]]),ISNUMBER(data_to_clean[[#This Row],[growth_formatted_%]]),ISNUMBER(data_to_clean[[#This Row],[workers]]),ISNUMBER(data_to_clean[[#This Row],[previous_workers]]),ISNUMBER(data_to_clean[[#This Row],[founded]]),ISNUMBER(data_to_clean[[#This Row],[yrs_on_list]]))</f>
        <v>1</v>
      </c>
    </row>
    <row r="3224" spans="1:17" x14ac:dyDescent="0.25">
      <c r="A3224">
        <v>3214</v>
      </c>
      <c r="B3224" t="s">
        <v>11719</v>
      </c>
      <c r="C3224" t="s">
        <v>243</v>
      </c>
      <c r="D3224" t="str">
        <f>VLOOKUP(data_to_clean[[#This Row],[state]],abbreviation_table[],2,FALSE)</f>
        <v>Maryland</v>
      </c>
      <c r="E3224" t="s">
        <v>11721</v>
      </c>
      <c r="F3224" t="str">
        <f>TRIM(LEFT(data_to_clean[[#This Row],[revenue]],FIND(" ",data_to_clean[[#This Row],[revenue]])))</f>
        <v>383</v>
      </c>
      <c r="G3224" t="str">
        <f>RIGHT(data_to_clean[[#This Row],[revenue]],LEN(data_to_clean[[#This Row],[revenue]])-FIND(" ",data_to_clean[[#This Row],[revenue]]))</f>
        <v>Million</v>
      </c>
      <c r="H3224" s="7">
        <f>VALUE(IF(data_to_clean[[#This Row],[multiplicity]]="Million",_xlfn.CONCAT(SUBSTITUTE(data_to_clean[[#This Row],[number]],".",""),"00000"),_xlfn.CONCAT(SUBSTITUTE(data_to_clean[[#This Row],[number]],".",""),"00000000")))</f>
        <v>38300000</v>
      </c>
      <c r="I3224" t="s">
        <v>11722</v>
      </c>
      <c r="J3224">
        <f>ROUND(VALUE(SUBSTITUTE(data_to_clean[[#This Row],[growth_%]],".",",")),0)</f>
        <v>113</v>
      </c>
      <c r="K3224" t="s">
        <v>271</v>
      </c>
      <c r="L3224">
        <v>3003</v>
      </c>
      <c r="M3224">
        <v>1963</v>
      </c>
      <c r="N3224">
        <v>1996</v>
      </c>
      <c r="O3224">
        <v>1</v>
      </c>
      <c r="P3224" t="s">
        <v>11723</v>
      </c>
      <c r="Q3224" t="b">
        <f>AND(ISNUMBER(data_to_clean[[#This Row],[revenue_formatted]]),ISNUMBER(data_to_clean[[#This Row],[growth_formatted_%]]),ISNUMBER(data_to_clean[[#This Row],[workers]]),ISNUMBER(data_to_clean[[#This Row],[previous_workers]]),ISNUMBER(data_to_clean[[#This Row],[founded]]),ISNUMBER(data_to_clean[[#This Row],[yrs_on_list]]))</f>
        <v>1</v>
      </c>
    </row>
    <row r="3225" spans="1:17" x14ac:dyDescent="0.25">
      <c r="A3225">
        <v>3215</v>
      </c>
      <c r="B3225" t="s">
        <v>11724</v>
      </c>
      <c r="C3225" t="s">
        <v>30</v>
      </c>
      <c r="D3225" t="str">
        <f>VLOOKUP(data_to_clean[[#This Row],[state]],abbreviation_table[],2,FALSE)</f>
        <v>Texas</v>
      </c>
      <c r="E3225" t="s">
        <v>1342</v>
      </c>
      <c r="F3225" t="str">
        <f>TRIM(LEFT(data_to_clean[[#This Row],[revenue]],FIND(" ",data_to_clean[[#This Row],[revenue]])))</f>
        <v>9.1</v>
      </c>
      <c r="G3225" t="str">
        <f>RIGHT(data_to_clean[[#This Row],[revenue]],LEN(data_to_clean[[#This Row],[revenue]])-FIND(" ",data_to_clean[[#This Row],[revenue]]))</f>
        <v>Million</v>
      </c>
      <c r="H3225" s="7">
        <f>VALUE(IF(data_to_clean[[#This Row],[multiplicity]]="Million",_xlfn.CONCAT(SUBSTITUTE(data_to_clean[[#This Row],[number]],".",""),"00000"),_xlfn.CONCAT(SUBSTITUTE(data_to_clean[[#This Row],[number]],".",""),"00000000")))</f>
        <v>9100000</v>
      </c>
      <c r="I3225" t="s">
        <v>11726</v>
      </c>
      <c r="J3225">
        <f>ROUND(VALUE(SUBSTITUTE(data_to_clean[[#This Row],[growth_%]],".",",")),0)</f>
        <v>113</v>
      </c>
      <c r="K3225" t="s">
        <v>297</v>
      </c>
      <c r="L3225">
        <v>80</v>
      </c>
      <c r="M3225">
        <v>30</v>
      </c>
      <c r="N3225">
        <v>2008</v>
      </c>
      <c r="O3225">
        <v>5</v>
      </c>
      <c r="P3225" t="s">
        <v>11727</v>
      </c>
      <c r="Q3225" t="b">
        <f>AND(ISNUMBER(data_to_clean[[#This Row],[revenue_formatted]]),ISNUMBER(data_to_clean[[#This Row],[growth_formatted_%]]),ISNUMBER(data_to_clean[[#This Row],[workers]]),ISNUMBER(data_to_clean[[#This Row],[previous_workers]]),ISNUMBER(data_to_clean[[#This Row],[founded]]),ISNUMBER(data_to_clean[[#This Row],[yrs_on_list]]))</f>
        <v>1</v>
      </c>
    </row>
    <row r="3226" spans="1:17" x14ac:dyDescent="0.25">
      <c r="A3226">
        <v>3216</v>
      </c>
      <c r="B3226" t="s">
        <v>11728</v>
      </c>
      <c r="C3226" t="s">
        <v>166</v>
      </c>
      <c r="D3226" t="str">
        <f>VLOOKUP(data_to_clean[[#This Row],[state]],abbreviation_table[],2,FALSE)</f>
        <v>Utah</v>
      </c>
      <c r="E3226" t="s">
        <v>710</v>
      </c>
      <c r="F3226" t="str">
        <f>TRIM(LEFT(data_to_clean[[#This Row],[revenue]],FIND(" ",data_to_clean[[#This Row],[revenue]])))</f>
        <v>6.5</v>
      </c>
      <c r="G3226" t="str">
        <f>RIGHT(data_to_clean[[#This Row],[revenue]],LEN(data_to_clean[[#This Row],[revenue]])-FIND(" ",data_to_clean[[#This Row],[revenue]]))</f>
        <v>Million</v>
      </c>
      <c r="H3226" s="7">
        <f>VALUE(IF(data_to_clean[[#This Row],[multiplicity]]="Million",_xlfn.CONCAT(SUBSTITUTE(data_to_clean[[#This Row],[number]],".",""),"00000"),_xlfn.CONCAT(SUBSTITUTE(data_to_clean[[#This Row],[number]],".",""),"00000000")))</f>
        <v>6500000</v>
      </c>
      <c r="I3226" t="s">
        <v>11730</v>
      </c>
      <c r="J3226">
        <f>ROUND(VALUE(SUBSTITUTE(data_to_clean[[#This Row],[growth_%]],".",",")),0)</f>
        <v>113</v>
      </c>
      <c r="K3226" t="s">
        <v>55</v>
      </c>
      <c r="L3226">
        <v>21</v>
      </c>
      <c r="M3226">
        <v>8</v>
      </c>
      <c r="N3226">
        <v>2014</v>
      </c>
      <c r="O3226">
        <v>2</v>
      </c>
      <c r="P3226" t="s">
        <v>11145</v>
      </c>
      <c r="Q3226" t="b">
        <f>AND(ISNUMBER(data_to_clean[[#This Row],[revenue_formatted]]),ISNUMBER(data_to_clean[[#This Row],[growth_formatted_%]]),ISNUMBER(data_to_clean[[#This Row],[workers]]),ISNUMBER(data_to_clean[[#This Row],[previous_workers]]),ISNUMBER(data_to_clean[[#This Row],[founded]]),ISNUMBER(data_to_clean[[#This Row],[yrs_on_list]]))</f>
        <v>1</v>
      </c>
    </row>
    <row r="3227" spans="1:17" x14ac:dyDescent="0.25">
      <c r="A3227">
        <v>3217</v>
      </c>
      <c r="B3227" t="s">
        <v>11731</v>
      </c>
      <c r="C3227" t="s">
        <v>30</v>
      </c>
      <c r="D3227" t="str">
        <f>VLOOKUP(data_to_clean[[#This Row],[state]],abbreviation_table[],2,FALSE)</f>
        <v>Texas</v>
      </c>
      <c r="E3227" t="s">
        <v>3116</v>
      </c>
      <c r="F3227" t="str">
        <f>TRIM(LEFT(data_to_clean[[#This Row],[revenue]],FIND(" ",data_to_clean[[#This Row],[revenue]])))</f>
        <v>9.3</v>
      </c>
      <c r="G3227" t="str">
        <f>RIGHT(data_to_clean[[#This Row],[revenue]],LEN(data_to_clean[[#This Row],[revenue]])-FIND(" ",data_to_clean[[#This Row],[revenue]]))</f>
        <v>Million</v>
      </c>
      <c r="H3227" s="7">
        <f>VALUE(IF(data_to_clean[[#This Row],[multiplicity]]="Million",_xlfn.CONCAT(SUBSTITUTE(data_to_clean[[#This Row],[number]],".",""),"00000"),_xlfn.CONCAT(SUBSTITUTE(data_to_clean[[#This Row],[number]],".",""),"00000000")))</f>
        <v>9300000</v>
      </c>
      <c r="I3227" t="s">
        <v>11733</v>
      </c>
      <c r="J3227">
        <f>ROUND(VALUE(SUBSTITUTE(data_to_clean[[#This Row],[growth_%]],".",",")),0)</f>
        <v>113</v>
      </c>
      <c r="K3227" t="s">
        <v>40</v>
      </c>
      <c r="L3227">
        <v>53</v>
      </c>
      <c r="M3227">
        <v>35</v>
      </c>
      <c r="N3227">
        <v>1983</v>
      </c>
      <c r="O3227">
        <v>2</v>
      </c>
      <c r="P3227" t="s">
        <v>11734</v>
      </c>
      <c r="Q3227" t="b">
        <f>AND(ISNUMBER(data_to_clean[[#This Row],[revenue_formatted]]),ISNUMBER(data_to_clean[[#This Row],[growth_formatted_%]]),ISNUMBER(data_to_clean[[#This Row],[workers]]),ISNUMBER(data_to_clean[[#This Row],[previous_workers]]),ISNUMBER(data_to_clean[[#This Row],[founded]]),ISNUMBER(data_to_clean[[#This Row],[yrs_on_list]]))</f>
        <v>1</v>
      </c>
    </row>
    <row r="3228" spans="1:17" x14ac:dyDescent="0.25">
      <c r="A3228">
        <v>3218</v>
      </c>
      <c r="B3228" t="s">
        <v>11735</v>
      </c>
      <c r="C3228" t="s">
        <v>243</v>
      </c>
      <c r="D3228" t="str">
        <f>VLOOKUP(data_to_clean[[#This Row],[state]],abbreviation_table[],2,FALSE)</f>
        <v>Maryland</v>
      </c>
      <c r="E3228" t="s">
        <v>4157</v>
      </c>
      <c r="F3228" t="str">
        <f>TRIM(LEFT(data_to_clean[[#This Row],[revenue]],FIND(" ",data_to_clean[[#This Row],[revenue]])))</f>
        <v>15</v>
      </c>
      <c r="G3228" t="str">
        <f>RIGHT(data_to_clean[[#This Row],[revenue]],LEN(data_to_clean[[#This Row],[revenue]])-FIND(" ",data_to_clean[[#This Row],[revenue]]))</f>
        <v>Million</v>
      </c>
      <c r="H3228" s="7">
        <f>VALUE(IF(data_to_clean[[#This Row],[multiplicity]]="Million",_xlfn.CONCAT(SUBSTITUTE(data_to_clean[[#This Row],[number]],".",""),"00000"),_xlfn.CONCAT(SUBSTITUTE(data_to_clean[[#This Row],[number]],".",""),"00000000")))</f>
        <v>1500000</v>
      </c>
      <c r="I3228" t="s">
        <v>11737</v>
      </c>
      <c r="J3228">
        <f>ROUND(VALUE(SUBSTITUTE(data_to_clean[[#This Row],[growth_%]],".",",")),0)</f>
        <v>113</v>
      </c>
      <c r="K3228" t="s">
        <v>233</v>
      </c>
      <c r="L3228">
        <v>110</v>
      </c>
      <c r="M3228">
        <v>60</v>
      </c>
      <c r="N3228">
        <v>2009</v>
      </c>
      <c r="O3228">
        <v>3</v>
      </c>
      <c r="P3228" t="s">
        <v>11574</v>
      </c>
      <c r="Q3228" t="b">
        <f>AND(ISNUMBER(data_to_clean[[#This Row],[revenue_formatted]]),ISNUMBER(data_to_clean[[#This Row],[growth_formatted_%]]),ISNUMBER(data_to_clean[[#This Row],[workers]]),ISNUMBER(data_to_clean[[#This Row],[previous_workers]]),ISNUMBER(data_to_clean[[#This Row],[founded]]),ISNUMBER(data_to_clean[[#This Row],[yrs_on_list]]))</f>
        <v>1</v>
      </c>
    </row>
    <row r="3229" spans="1:17" x14ac:dyDescent="0.25">
      <c r="A3229">
        <v>3219</v>
      </c>
      <c r="B3229" t="s">
        <v>11738</v>
      </c>
      <c r="C3229" t="s">
        <v>1768</v>
      </c>
      <c r="D3229" t="str">
        <f>VLOOKUP(data_to_clean[[#This Row],[state]],abbreviation_table[],2,FALSE)</f>
        <v>Oregon</v>
      </c>
      <c r="E3229" t="s">
        <v>2009</v>
      </c>
      <c r="F3229" t="str">
        <f>TRIM(LEFT(data_to_clean[[#This Row],[revenue]],FIND(" ",data_to_clean[[#This Row],[revenue]])))</f>
        <v>18.8</v>
      </c>
      <c r="G3229" t="str">
        <f>RIGHT(data_to_clean[[#This Row],[revenue]],LEN(data_to_clean[[#This Row],[revenue]])-FIND(" ",data_to_clean[[#This Row],[revenue]]))</f>
        <v>Million</v>
      </c>
      <c r="H3229" s="7">
        <f>VALUE(IF(data_to_clean[[#This Row],[multiplicity]]="Million",_xlfn.CONCAT(SUBSTITUTE(data_to_clean[[#This Row],[number]],".",""),"00000"),_xlfn.CONCAT(SUBSTITUTE(data_to_clean[[#This Row],[number]],".",""),"00000000")))</f>
        <v>18800000</v>
      </c>
      <c r="I3229" t="s">
        <v>11740</v>
      </c>
      <c r="J3229">
        <f>ROUND(VALUE(SUBSTITUTE(data_to_clean[[#This Row],[growth_%]],".",",")),0)</f>
        <v>113</v>
      </c>
      <c r="K3229" t="s">
        <v>156</v>
      </c>
      <c r="L3229">
        <v>139</v>
      </c>
      <c r="M3229">
        <v>63</v>
      </c>
      <c r="N3229">
        <v>2004</v>
      </c>
      <c r="O3229">
        <v>6</v>
      </c>
      <c r="P3229" t="s">
        <v>437</v>
      </c>
      <c r="Q3229" t="b">
        <f>AND(ISNUMBER(data_to_clean[[#This Row],[revenue_formatted]]),ISNUMBER(data_to_clean[[#This Row],[growth_formatted_%]]),ISNUMBER(data_to_clean[[#This Row],[workers]]),ISNUMBER(data_to_clean[[#This Row],[previous_workers]]),ISNUMBER(data_to_clean[[#This Row],[founded]]),ISNUMBER(data_to_clean[[#This Row],[yrs_on_list]]))</f>
        <v>1</v>
      </c>
    </row>
    <row r="3230" spans="1:17" x14ac:dyDescent="0.25">
      <c r="A3230">
        <v>3220</v>
      </c>
      <c r="B3230" t="s">
        <v>11741</v>
      </c>
      <c r="C3230" t="s">
        <v>105</v>
      </c>
      <c r="D3230" t="str">
        <f>VLOOKUP(data_to_clean[[#This Row],[state]],abbreviation_table[],2,FALSE)</f>
        <v>New York</v>
      </c>
      <c r="E3230" t="s">
        <v>993</v>
      </c>
      <c r="F3230" t="str">
        <f>TRIM(LEFT(data_to_clean[[#This Row],[revenue]],FIND(" ",data_to_clean[[#This Row],[revenue]])))</f>
        <v>2.3</v>
      </c>
      <c r="G3230" t="str">
        <f>RIGHT(data_to_clean[[#This Row],[revenue]],LEN(data_to_clean[[#This Row],[revenue]])-FIND(" ",data_to_clean[[#This Row],[revenue]]))</f>
        <v>Million</v>
      </c>
      <c r="H3230" s="7">
        <f>VALUE(IF(data_to_clean[[#This Row],[multiplicity]]="Million",_xlfn.CONCAT(SUBSTITUTE(data_to_clean[[#This Row],[number]],".",""),"00000"),_xlfn.CONCAT(SUBSTITUTE(data_to_clean[[#This Row],[number]],".",""),"00000000")))</f>
        <v>2300000</v>
      </c>
      <c r="I3230" t="s">
        <v>11743</v>
      </c>
      <c r="J3230">
        <f>ROUND(VALUE(SUBSTITUTE(data_to_clean[[#This Row],[growth_%]],".",",")),0)</f>
        <v>113</v>
      </c>
      <c r="K3230" t="s">
        <v>233</v>
      </c>
      <c r="L3230">
        <v>20</v>
      </c>
      <c r="M3230">
        <v>8</v>
      </c>
      <c r="N3230">
        <v>1999</v>
      </c>
      <c r="O3230">
        <v>1</v>
      </c>
      <c r="P3230" t="s">
        <v>2535</v>
      </c>
      <c r="Q3230" t="b">
        <f>AND(ISNUMBER(data_to_clean[[#This Row],[revenue_formatted]]),ISNUMBER(data_to_clean[[#This Row],[growth_formatted_%]]),ISNUMBER(data_to_clean[[#This Row],[workers]]),ISNUMBER(data_to_clean[[#This Row],[previous_workers]]),ISNUMBER(data_to_clean[[#This Row],[founded]]),ISNUMBER(data_to_clean[[#This Row],[yrs_on_list]]))</f>
        <v>1</v>
      </c>
    </row>
    <row r="3231" spans="1:17" x14ac:dyDescent="0.25">
      <c r="A3231">
        <v>3221</v>
      </c>
      <c r="B3231" t="s">
        <v>11744</v>
      </c>
      <c r="C3231" t="s">
        <v>215</v>
      </c>
      <c r="D3231" t="str">
        <f>VLOOKUP(data_to_clean[[#This Row],[state]],abbreviation_table[],2,FALSE)</f>
        <v>North Carolina</v>
      </c>
      <c r="E3231" t="s">
        <v>962</v>
      </c>
      <c r="F3231" t="str">
        <f>TRIM(LEFT(data_to_clean[[#This Row],[revenue]],FIND(" ",data_to_clean[[#This Row],[revenue]])))</f>
        <v>3.6</v>
      </c>
      <c r="G3231" t="str">
        <f>RIGHT(data_to_clean[[#This Row],[revenue]],LEN(data_to_clean[[#This Row],[revenue]])-FIND(" ",data_to_clean[[#This Row],[revenue]]))</f>
        <v>Million</v>
      </c>
      <c r="H3231" s="7">
        <f>VALUE(IF(data_to_clean[[#This Row],[multiplicity]]="Million",_xlfn.CONCAT(SUBSTITUTE(data_to_clean[[#This Row],[number]],".",""),"00000"),_xlfn.CONCAT(SUBSTITUTE(data_to_clean[[#This Row],[number]],".",""),"00000000")))</f>
        <v>3600000</v>
      </c>
      <c r="I3231" t="s">
        <v>11746</v>
      </c>
      <c r="J3231">
        <f>ROUND(VALUE(SUBSTITUTE(data_to_clean[[#This Row],[growth_%]],".",",")),0)</f>
        <v>113</v>
      </c>
      <c r="K3231" t="s">
        <v>18</v>
      </c>
      <c r="L3231">
        <v>17</v>
      </c>
      <c r="M3231">
        <v>3</v>
      </c>
      <c r="N3231">
        <v>2010</v>
      </c>
      <c r="O3231">
        <v>1</v>
      </c>
      <c r="P3231" t="s">
        <v>3633</v>
      </c>
      <c r="Q3231" t="b">
        <f>AND(ISNUMBER(data_to_clean[[#This Row],[revenue_formatted]]),ISNUMBER(data_to_clean[[#This Row],[growth_formatted_%]]),ISNUMBER(data_to_clean[[#This Row],[workers]]),ISNUMBER(data_to_clean[[#This Row],[previous_workers]]),ISNUMBER(data_to_clean[[#This Row],[founded]]),ISNUMBER(data_to_clean[[#This Row],[yrs_on_list]]))</f>
        <v>1</v>
      </c>
    </row>
    <row r="3232" spans="1:17" x14ac:dyDescent="0.25">
      <c r="A3232">
        <v>3222</v>
      </c>
      <c r="B3232" t="s">
        <v>11747</v>
      </c>
      <c r="C3232" t="s">
        <v>74</v>
      </c>
      <c r="D3232" t="str">
        <f>VLOOKUP(data_to_clean[[#This Row],[state]],abbreviation_table[],2,FALSE)</f>
        <v>Ohio</v>
      </c>
      <c r="E3232" t="s">
        <v>8092</v>
      </c>
      <c r="F3232" t="str">
        <f>TRIM(LEFT(data_to_clean[[#This Row],[revenue]],FIND(" ",data_to_clean[[#This Row],[revenue]])))</f>
        <v>48.6</v>
      </c>
      <c r="G3232" t="str">
        <f>RIGHT(data_to_clean[[#This Row],[revenue]],LEN(data_to_clean[[#This Row],[revenue]])-FIND(" ",data_to_clean[[#This Row],[revenue]]))</f>
        <v>Million</v>
      </c>
      <c r="H3232" s="7">
        <f>VALUE(IF(data_to_clean[[#This Row],[multiplicity]]="Million",_xlfn.CONCAT(SUBSTITUTE(data_to_clean[[#This Row],[number]],".",""),"00000"),_xlfn.CONCAT(SUBSTITUTE(data_to_clean[[#This Row],[number]],".",""),"00000000")))</f>
        <v>48600000</v>
      </c>
      <c r="I3232" t="s">
        <v>11749</v>
      </c>
      <c r="J3232">
        <f>ROUND(VALUE(SUBSTITUTE(data_to_clean[[#This Row],[growth_%]],".",",")),0)</f>
        <v>113</v>
      </c>
      <c r="K3232" t="s">
        <v>336</v>
      </c>
      <c r="L3232">
        <v>350</v>
      </c>
      <c r="M3232">
        <v>200</v>
      </c>
      <c r="N3232">
        <v>2004</v>
      </c>
      <c r="O3232">
        <v>5</v>
      </c>
      <c r="P3232" t="s">
        <v>77</v>
      </c>
      <c r="Q3232" t="b">
        <f>AND(ISNUMBER(data_to_clean[[#This Row],[revenue_formatted]]),ISNUMBER(data_to_clean[[#This Row],[growth_formatted_%]]),ISNUMBER(data_to_clean[[#This Row],[workers]]),ISNUMBER(data_to_clean[[#This Row],[previous_workers]]),ISNUMBER(data_to_clean[[#This Row],[founded]]),ISNUMBER(data_to_clean[[#This Row],[yrs_on_list]]))</f>
        <v>1</v>
      </c>
    </row>
    <row r="3233" spans="1:17" x14ac:dyDescent="0.25">
      <c r="A3233">
        <v>3223</v>
      </c>
      <c r="B3233" t="s">
        <v>11750</v>
      </c>
      <c r="C3233" t="s">
        <v>80</v>
      </c>
      <c r="D3233" t="str">
        <f>VLOOKUP(data_to_clean[[#This Row],[state]],abbreviation_table[],2,FALSE)</f>
        <v>California</v>
      </c>
      <c r="E3233" t="s">
        <v>238</v>
      </c>
      <c r="F3233" t="str">
        <f>TRIM(LEFT(data_to_clean[[#This Row],[revenue]],FIND(" ",data_to_clean[[#This Row],[revenue]])))</f>
        <v>24</v>
      </c>
      <c r="G3233" t="str">
        <f>RIGHT(data_to_clean[[#This Row],[revenue]],LEN(data_to_clean[[#This Row],[revenue]])-FIND(" ",data_to_clean[[#This Row],[revenue]]))</f>
        <v>Million</v>
      </c>
      <c r="H3233" s="7">
        <f>VALUE(IF(data_to_clean[[#This Row],[multiplicity]]="Million",_xlfn.CONCAT(SUBSTITUTE(data_to_clean[[#This Row],[number]],".",""),"00000"),_xlfn.CONCAT(SUBSTITUTE(data_to_clean[[#This Row],[number]],".",""),"00000000")))</f>
        <v>2400000</v>
      </c>
      <c r="I3233" t="s">
        <v>11752</v>
      </c>
      <c r="J3233">
        <f>ROUND(VALUE(SUBSTITUTE(data_to_clean[[#This Row],[growth_%]],".",",")),0)</f>
        <v>113</v>
      </c>
      <c r="K3233" t="s">
        <v>48</v>
      </c>
      <c r="L3233">
        <v>322</v>
      </c>
      <c r="M3233">
        <v>185</v>
      </c>
      <c r="N3233">
        <v>2008</v>
      </c>
      <c r="O3233">
        <v>1</v>
      </c>
      <c r="P3233" t="s">
        <v>1586</v>
      </c>
      <c r="Q3233" t="b">
        <f>AND(ISNUMBER(data_to_clean[[#This Row],[revenue_formatted]]),ISNUMBER(data_to_clean[[#This Row],[growth_formatted_%]]),ISNUMBER(data_to_clean[[#This Row],[workers]]),ISNUMBER(data_to_clean[[#This Row],[previous_workers]]),ISNUMBER(data_to_clean[[#This Row],[founded]]),ISNUMBER(data_to_clean[[#This Row],[yrs_on_list]]))</f>
        <v>1</v>
      </c>
    </row>
    <row r="3234" spans="1:17" x14ac:dyDescent="0.25">
      <c r="A3234">
        <v>3224</v>
      </c>
      <c r="B3234" t="s">
        <v>11753</v>
      </c>
      <c r="C3234" t="s">
        <v>105</v>
      </c>
      <c r="D3234" t="str">
        <f>VLOOKUP(data_to_clean[[#This Row],[state]],abbreviation_table[],2,FALSE)</f>
        <v>New York</v>
      </c>
      <c r="E3234" t="s">
        <v>824</v>
      </c>
      <c r="F3234" t="str">
        <f>TRIM(LEFT(data_to_clean[[#This Row],[revenue]],FIND(" ",data_to_clean[[#This Row],[revenue]])))</f>
        <v>2.5</v>
      </c>
      <c r="G3234" t="str">
        <f>RIGHT(data_to_clean[[#This Row],[revenue]],LEN(data_to_clean[[#This Row],[revenue]])-FIND(" ",data_to_clean[[#This Row],[revenue]]))</f>
        <v>Million</v>
      </c>
      <c r="H3234" s="7">
        <f>VALUE(IF(data_to_clean[[#This Row],[multiplicity]]="Million",_xlfn.CONCAT(SUBSTITUTE(data_to_clean[[#This Row],[number]],".",""),"00000"),_xlfn.CONCAT(SUBSTITUTE(data_to_clean[[#This Row],[number]],".",""),"00000000")))</f>
        <v>2500000</v>
      </c>
      <c r="I3234" t="s">
        <v>11755</v>
      </c>
      <c r="J3234">
        <f>ROUND(VALUE(SUBSTITUTE(data_to_clean[[#This Row],[growth_%]],".",",")),0)</f>
        <v>113</v>
      </c>
      <c r="K3234" t="s">
        <v>156</v>
      </c>
      <c r="L3234">
        <v>35</v>
      </c>
      <c r="M3234">
        <v>31</v>
      </c>
      <c r="N3234">
        <v>2012</v>
      </c>
      <c r="O3234">
        <v>1</v>
      </c>
      <c r="P3234" t="s">
        <v>108</v>
      </c>
      <c r="Q3234" t="b">
        <f>AND(ISNUMBER(data_to_clean[[#This Row],[revenue_formatted]]),ISNUMBER(data_to_clean[[#This Row],[growth_formatted_%]]),ISNUMBER(data_to_clean[[#This Row],[workers]]),ISNUMBER(data_to_clean[[#This Row],[previous_workers]]),ISNUMBER(data_to_clean[[#This Row],[founded]]),ISNUMBER(data_to_clean[[#This Row],[yrs_on_list]]))</f>
        <v>1</v>
      </c>
    </row>
    <row r="3235" spans="1:17" x14ac:dyDescent="0.25">
      <c r="A3235">
        <v>3225</v>
      </c>
      <c r="B3235" t="s">
        <v>11756</v>
      </c>
      <c r="C3235" t="s">
        <v>30</v>
      </c>
      <c r="D3235" t="str">
        <f>VLOOKUP(data_to_clean[[#This Row],[state]],abbreviation_table[],2,FALSE)</f>
        <v>Texas</v>
      </c>
      <c r="E3235" t="s">
        <v>10643</v>
      </c>
      <c r="F3235" t="str">
        <f>TRIM(LEFT(data_to_clean[[#This Row],[revenue]],FIND(" ",data_to_clean[[#This Row],[revenue]])))</f>
        <v>29.5</v>
      </c>
      <c r="G3235" t="str">
        <f>RIGHT(data_to_clean[[#This Row],[revenue]],LEN(data_to_clean[[#This Row],[revenue]])-FIND(" ",data_to_clean[[#This Row],[revenue]]))</f>
        <v>Million</v>
      </c>
      <c r="H3235" s="7">
        <f>VALUE(IF(data_to_clean[[#This Row],[multiplicity]]="Million",_xlfn.CONCAT(SUBSTITUTE(data_to_clean[[#This Row],[number]],".",""),"00000"),_xlfn.CONCAT(SUBSTITUTE(data_to_clean[[#This Row],[number]],".",""),"00000000")))</f>
        <v>29500000</v>
      </c>
      <c r="I3235" t="s">
        <v>11758</v>
      </c>
      <c r="J3235">
        <f>ROUND(VALUE(SUBSTITUTE(data_to_clean[[#This Row],[growth_%]],".",",")),0)</f>
        <v>113</v>
      </c>
      <c r="K3235" t="s">
        <v>233</v>
      </c>
      <c r="L3235">
        <v>51</v>
      </c>
      <c r="M3235">
        <v>29</v>
      </c>
      <c r="N3235">
        <v>1999</v>
      </c>
      <c r="O3235">
        <v>3</v>
      </c>
      <c r="P3235" t="s">
        <v>251</v>
      </c>
      <c r="Q3235" t="b">
        <f>AND(ISNUMBER(data_to_clean[[#This Row],[revenue_formatted]]),ISNUMBER(data_to_clean[[#This Row],[growth_formatted_%]]),ISNUMBER(data_to_clean[[#This Row],[workers]]),ISNUMBER(data_to_clean[[#This Row],[previous_workers]]),ISNUMBER(data_to_clean[[#This Row],[founded]]),ISNUMBER(data_to_clean[[#This Row],[yrs_on_list]]))</f>
        <v>1</v>
      </c>
    </row>
    <row r="3236" spans="1:17" x14ac:dyDescent="0.25">
      <c r="A3236">
        <v>3226</v>
      </c>
      <c r="B3236" t="s">
        <v>11759</v>
      </c>
      <c r="C3236" t="s">
        <v>98</v>
      </c>
      <c r="D3236" t="str">
        <f>VLOOKUP(data_to_clean[[#This Row],[state]],abbreviation_table[],2,FALSE)</f>
        <v>Washington</v>
      </c>
      <c r="E3236" t="s">
        <v>11761</v>
      </c>
      <c r="F3236" t="str">
        <f>TRIM(LEFT(data_to_clean[[#This Row],[revenue]],FIND(" ",data_to_clean[[#This Row],[revenue]])))</f>
        <v>29</v>
      </c>
      <c r="G3236" t="str">
        <f>RIGHT(data_to_clean[[#This Row],[revenue]],LEN(data_to_clean[[#This Row],[revenue]])-FIND(" ",data_to_clean[[#This Row],[revenue]]))</f>
        <v>Million</v>
      </c>
      <c r="H3236" s="7">
        <f>VALUE(IF(data_to_clean[[#This Row],[multiplicity]]="Million",_xlfn.CONCAT(SUBSTITUTE(data_to_clean[[#This Row],[number]],".",""),"00000"),_xlfn.CONCAT(SUBSTITUTE(data_to_clean[[#This Row],[number]],".",""),"00000000")))</f>
        <v>2900000</v>
      </c>
      <c r="I3236" t="s">
        <v>11762</v>
      </c>
      <c r="J3236">
        <f>ROUND(VALUE(SUBSTITUTE(data_to_clean[[#This Row],[growth_%]],".",",")),0)</f>
        <v>113</v>
      </c>
      <c r="K3236" t="s">
        <v>336</v>
      </c>
      <c r="L3236">
        <v>183</v>
      </c>
      <c r="M3236">
        <v>79</v>
      </c>
      <c r="N3236">
        <v>2013</v>
      </c>
      <c r="O3236">
        <v>4</v>
      </c>
      <c r="P3236" t="s">
        <v>908</v>
      </c>
      <c r="Q3236" t="b">
        <f>AND(ISNUMBER(data_to_clean[[#This Row],[revenue_formatted]]),ISNUMBER(data_to_clean[[#This Row],[growth_formatted_%]]),ISNUMBER(data_to_clean[[#This Row],[workers]]),ISNUMBER(data_to_clean[[#This Row],[previous_workers]]),ISNUMBER(data_to_clean[[#This Row],[founded]]),ISNUMBER(data_to_clean[[#This Row],[yrs_on_list]]))</f>
        <v>1</v>
      </c>
    </row>
    <row r="3237" spans="1:17" x14ac:dyDescent="0.25">
      <c r="A3237">
        <v>3227</v>
      </c>
      <c r="B3237" t="s">
        <v>11763</v>
      </c>
      <c r="C3237" t="s">
        <v>341</v>
      </c>
      <c r="D3237" t="str">
        <f>VLOOKUP(data_to_clean[[#This Row],[state]],abbreviation_table[],2,FALSE)</f>
        <v>Massachusetts</v>
      </c>
      <c r="E3237" t="s">
        <v>11765</v>
      </c>
      <c r="F3237" t="str">
        <f>TRIM(LEFT(data_to_clean[[#This Row],[revenue]],FIND(" ",data_to_clean[[#This Row],[revenue]])))</f>
        <v>41.4</v>
      </c>
      <c r="G3237" t="str">
        <f>RIGHT(data_to_clean[[#This Row],[revenue]],LEN(data_to_clean[[#This Row],[revenue]])-FIND(" ",data_to_clean[[#This Row],[revenue]]))</f>
        <v>Million</v>
      </c>
      <c r="H3237" s="7">
        <f>VALUE(IF(data_to_clean[[#This Row],[multiplicity]]="Million",_xlfn.CONCAT(SUBSTITUTE(data_to_clean[[#This Row],[number]],".",""),"00000"),_xlfn.CONCAT(SUBSTITUTE(data_to_clean[[#This Row],[number]],".",""),"00000000")))</f>
        <v>41400000</v>
      </c>
      <c r="I3237" t="s">
        <v>11766</v>
      </c>
      <c r="J3237">
        <f>ROUND(VALUE(SUBSTITUTE(data_to_clean[[#This Row],[growth_%]],".",",")),0)</f>
        <v>113</v>
      </c>
      <c r="K3237" t="s">
        <v>156</v>
      </c>
      <c r="L3237">
        <v>223</v>
      </c>
      <c r="M3237">
        <v>136</v>
      </c>
      <c r="N3237">
        <v>2004</v>
      </c>
      <c r="O3237">
        <v>8</v>
      </c>
      <c r="P3237" t="s">
        <v>344</v>
      </c>
      <c r="Q3237" t="b">
        <f>AND(ISNUMBER(data_to_clean[[#This Row],[revenue_formatted]]),ISNUMBER(data_to_clean[[#This Row],[growth_formatted_%]]),ISNUMBER(data_to_clean[[#This Row],[workers]]),ISNUMBER(data_to_clean[[#This Row],[previous_workers]]),ISNUMBER(data_to_clean[[#This Row],[founded]]),ISNUMBER(data_to_clean[[#This Row],[yrs_on_list]]))</f>
        <v>1</v>
      </c>
    </row>
    <row r="3238" spans="1:17" x14ac:dyDescent="0.25">
      <c r="A3238">
        <v>3228</v>
      </c>
      <c r="B3238" t="s">
        <v>11767</v>
      </c>
      <c r="C3238" t="s">
        <v>141</v>
      </c>
      <c r="D3238" t="str">
        <f>VLOOKUP(data_to_clean[[#This Row],[state]],abbreviation_table[],2,FALSE)</f>
        <v>Kentucky</v>
      </c>
      <c r="E3238" t="s">
        <v>7455</v>
      </c>
      <c r="F3238" t="str">
        <f>TRIM(LEFT(data_to_clean[[#This Row],[revenue]],FIND(" ",data_to_clean[[#This Row],[revenue]])))</f>
        <v>26.7</v>
      </c>
      <c r="G3238" t="str">
        <f>RIGHT(data_to_clean[[#This Row],[revenue]],LEN(data_to_clean[[#This Row],[revenue]])-FIND(" ",data_to_clean[[#This Row],[revenue]]))</f>
        <v>Million</v>
      </c>
      <c r="H3238" s="7">
        <f>VALUE(IF(data_to_clean[[#This Row],[multiplicity]]="Million",_xlfn.CONCAT(SUBSTITUTE(data_to_clean[[#This Row],[number]],".",""),"00000"),_xlfn.CONCAT(SUBSTITUTE(data_to_clean[[#This Row],[number]],".",""),"00000000")))</f>
        <v>26700000</v>
      </c>
      <c r="I3238" t="s">
        <v>11769</v>
      </c>
      <c r="J3238">
        <f>ROUND(VALUE(SUBSTITUTE(data_to_clean[[#This Row],[growth_%]],".",",")),0)</f>
        <v>113</v>
      </c>
      <c r="K3238" t="s">
        <v>107</v>
      </c>
      <c r="L3238">
        <v>149</v>
      </c>
      <c r="M3238">
        <v>82</v>
      </c>
      <c r="N3238">
        <v>1995</v>
      </c>
      <c r="O3238">
        <v>11</v>
      </c>
      <c r="P3238" t="s">
        <v>2326</v>
      </c>
      <c r="Q3238" t="b">
        <f>AND(ISNUMBER(data_to_clean[[#This Row],[revenue_formatted]]),ISNUMBER(data_to_clean[[#This Row],[growth_formatted_%]]),ISNUMBER(data_to_clean[[#This Row],[workers]]),ISNUMBER(data_to_clean[[#This Row],[previous_workers]]),ISNUMBER(data_to_clean[[#This Row],[founded]]),ISNUMBER(data_to_clean[[#This Row],[yrs_on_list]]))</f>
        <v>1</v>
      </c>
    </row>
    <row r="3239" spans="1:17" x14ac:dyDescent="0.25">
      <c r="A3239">
        <v>3229</v>
      </c>
      <c r="B3239" t="s">
        <v>11770</v>
      </c>
      <c r="C3239" t="s">
        <v>153</v>
      </c>
      <c r="D3239" t="str">
        <f>VLOOKUP(data_to_clean[[#This Row],[state]],abbreviation_table[],2,FALSE)</f>
        <v>Idaho</v>
      </c>
      <c r="E3239" t="s">
        <v>11772</v>
      </c>
      <c r="F3239" t="str">
        <f>TRIM(LEFT(data_to_clean[[#This Row],[revenue]],FIND(" ",data_to_clean[[#This Row],[revenue]])))</f>
        <v>209.6</v>
      </c>
      <c r="G3239" t="str">
        <f>RIGHT(data_to_clean[[#This Row],[revenue]],LEN(data_to_clean[[#This Row],[revenue]])-FIND(" ",data_to_clean[[#This Row],[revenue]]))</f>
        <v>Million</v>
      </c>
      <c r="H3239" s="7">
        <f>VALUE(IF(data_to_clean[[#This Row],[multiplicity]]="Million",_xlfn.CONCAT(SUBSTITUTE(data_to_clean[[#This Row],[number]],".",""),"00000"),_xlfn.CONCAT(SUBSTITUTE(data_to_clean[[#This Row],[number]],".",""),"00000000")))</f>
        <v>209600000</v>
      </c>
      <c r="I3239" t="s">
        <v>11773</v>
      </c>
      <c r="J3239">
        <f>ROUND(VALUE(SUBSTITUTE(data_to_clean[[#This Row],[growth_%]],".",",")),0)</f>
        <v>113</v>
      </c>
      <c r="K3239" t="s">
        <v>25</v>
      </c>
      <c r="L3239">
        <v>90</v>
      </c>
      <c r="M3239">
        <v>50</v>
      </c>
      <c r="N3239">
        <v>2000</v>
      </c>
      <c r="O3239">
        <v>4</v>
      </c>
      <c r="P3239" t="s">
        <v>11774</v>
      </c>
      <c r="Q3239" t="b">
        <f>AND(ISNUMBER(data_to_clean[[#This Row],[revenue_formatted]]),ISNUMBER(data_to_clean[[#This Row],[growth_formatted_%]]),ISNUMBER(data_to_clean[[#This Row],[workers]]),ISNUMBER(data_to_clean[[#This Row],[previous_workers]]),ISNUMBER(data_to_clean[[#This Row],[founded]]),ISNUMBER(data_to_clean[[#This Row],[yrs_on_list]]))</f>
        <v>1</v>
      </c>
    </row>
    <row r="3240" spans="1:17" x14ac:dyDescent="0.25">
      <c r="A3240">
        <v>3230</v>
      </c>
      <c r="B3240" t="s">
        <v>11775</v>
      </c>
      <c r="C3240" t="s">
        <v>59</v>
      </c>
      <c r="D3240" t="str">
        <f>VLOOKUP(data_to_clean[[#This Row],[state]],abbreviation_table[],2,FALSE)</f>
        <v>New Jersey</v>
      </c>
      <c r="E3240" t="s">
        <v>322</v>
      </c>
      <c r="F3240" t="str">
        <f>TRIM(LEFT(data_to_clean[[#This Row],[revenue]],FIND(" ",data_to_clean[[#This Row],[revenue]])))</f>
        <v>23.9</v>
      </c>
      <c r="G3240" t="str">
        <f>RIGHT(data_to_clean[[#This Row],[revenue]],LEN(data_to_clean[[#This Row],[revenue]])-FIND(" ",data_to_clean[[#This Row],[revenue]]))</f>
        <v>Million</v>
      </c>
      <c r="H3240" s="7">
        <f>VALUE(IF(data_to_clean[[#This Row],[multiplicity]]="Million",_xlfn.CONCAT(SUBSTITUTE(data_to_clean[[#This Row],[number]],".",""),"00000"),_xlfn.CONCAT(SUBSTITUTE(data_to_clean[[#This Row],[number]],".",""),"00000000")))</f>
        <v>23900000</v>
      </c>
      <c r="I3240" t="s">
        <v>11777</v>
      </c>
      <c r="J3240">
        <f>ROUND(VALUE(SUBSTITUTE(data_to_clean[[#This Row],[growth_%]],".",",")),0)</f>
        <v>112</v>
      </c>
      <c r="K3240" t="s">
        <v>233</v>
      </c>
      <c r="L3240">
        <v>20</v>
      </c>
      <c r="M3240">
        <v>10</v>
      </c>
      <c r="N3240">
        <v>2003</v>
      </c>
      <c r="O3240">
        <v>2</v>
      </c>
      <c r="P3240" t="s">
        <v>11778</v>
      </c>
      <c r="Q3240" t="b">
        <f>AND(ISNUMBER(data_to_clean[[#This Row],[revenue_formatted]]),ISNUMBER(data_to_clean[[#This Row],[growth_formatted_%]]),ISNUMBER(data_to_clean[[#This Row],[workers]]),ISNUMBER(data_to_clean[[#This Row],[previous_workers]]),ISNUMBER(data_to_clean[[#This Row],[founded]]),ISNUMBER(data_to_clean[[#This Row],[yrs_on_list]]))</f>
        <v>1</v>
      </c>
    </row>
    <row r="3241" spans="1:17" x14ac:dyDescent="0.25">
      <c r="A3241">
        <v>3231</v>
      </c>
      <c r="B3241" t="s">
        <v>11779</v>
      </c>
      <c r="C3241" t="s">
        <v>30</v>
      </c>
      <c r="D3241" t="str">
        <f>VLOOKUP(data_to_clean[[#This Row],[state]],abbreviation_table[],2,FALSE)</f>
        <v>Texas</v>
      </c>
      <c r="E3241" t="s">
        <v>135</v>
      </c>
      <c r="F3241" t="str">
        <f>TRIM(LEFT(data_to_clean[[#This Row],[revenue]],FIND(" ",data_to_clean[[#This Row],[revenue]])))</f>
        <v>9.6</v>
      </c>
      <c r="G3241" t="str">
        <f>RIGHT(data_to_clean[[#This Row],[revenue]],LEN(data_to_clean[[#This Row],[revenue]])-FIND(" ",data_to_clean[[#This Row],[revenue]]))</f>
        <v>Million</v>
      </c>
      <c r="H3241" s="7">
        <f>VALUE(IF(data_to_clean[[#This Row],[multiplicity]]="Million",_xlfn.CONCAT(SUBSTITUTE(data_to_clean[[#This Row],[number]],".",""),"00000"),_xlfn.CONCAT(SUBSTITUTE(data_to_clean[[#This Row],[number]],".",""),"00000000")))</f>
        <v>9600000</v>
      </c>
      <c r="I3241" t="s">
        <v>11781</v>
      </c>
      <c r="J3241">
        <f>ROUND(VALUE(SUBSTITUTE(data_to_clean[[#This Row],[growth_%]],".",",")),0)</f>
        <v>112</v>
      </c>
      <c r="K3241" t="s">
        <v>257</v>
      </c>
      <c r="L3241">
        <v>39</v>
      </c>
      <c r="M3241">
        <v>18</v>
      </c>
      <c r="N3241">
        <v>2007</v>
      </c>
      <c r="O3241">
        <v>1</v>
      </c>
      <c r="P3241" t="s">
        <v>2939</v>
      </c>
      <c r="Q3241" t="b">
        <f>AND(ISNUMBER(data_to_clean[[#This Row],[revenue_formatted]]),ISNUMBER(data_to_clean[[#This Row],[growth_formatted_%]]),ISNUMBER(data_to_clean[[#This Row],[workers]]),ISNUMBER(data_to_clean[[#This Row],[previous_workers]]),ISNUMBER(data_to_clean[[#This Row],[founded]]),ISNUMBER(data_to_clean[[#This Row],[yrs_on_list]]))</f>
        <v>1</v>
      </c>
    </row>
    <row r="3242" spans="1:17" x14ac:dyDescent="0.25">
      <c r="A3242">
        <v>3232</v>
      </c>
      <c r="B3242" t="s">
        <v>11782</v>
      </c>
      <c r="C3242" t="s">
        <v>1999</v>
      </c>
      <c r="D3242" t="str">
        <f>VLOOKUP(data_to_clean[[#This Row],[state]],abbreviation_table[],2,FALSE)</f>
        <v>Oklahoma</v>
      </c>
      <c r="E3242" t="s">
        <v>11784</v>
      </c>
      <c r="F3242" t="str">
        <f>TRIM(LEFT(data_to_clean[[#This Row],[revenue]],FIND(" ",data_to_clean[[#This Row],[revenue]])))</f>
        <v>276.7</v>
      </c>
      <c r="G3242" t="str">
        <f>RIGHT(data_to_clean[[#This Row],[revenue]],LEN(data_to_clean[[#This Row],[revenue]])-FIND(" ",data_to_clean[[#This Row],[revenue]]))</f>
        <v>Million</v>
      </c>
      <c r="H3242" s="7">
        <f>VALUE(IF(data_to_clean[[#This Row],[multiplicity]]="Million",_xlfn.CONCAT(SUBSTITUTE(data_to_clean[[#This Row],[number]],".",""),"00000"),_xlfn.CONCAT(SUBSTITUTE(data_to_clean[[#This Row],[number]],".",""),"00000000")))</f>
        <v>276700000</v>
      </c>
      <c r="I3242" t="s">
        <v>11785</v>
      </c>
      <c r="J3242">
        <f>ROUND(VALUE(SUBSTITUTE(data_to_clean[[#This Row],[growth_%]],".",",")),0)</f>
        <v>112</v>
      </c>
      <c r="K3242" t="s">
        <v>107</v>
      </c>
      <c r="L3242">
        <v>1200</v>
      </c>
      <c r="M3242">
        <v>650</v>
      </c>
      <c r="N3242">
        <v>2000</v>
      </c>
      <c r="O3242">
        <v>9</v>
      </c>
      <c r="P3242" t="s">
        <v>5950</v>
      </c>
      <c r="Q3242" t="b">
        <f>AND(ISNUMBER(data_to_clean[[#This Row],[revenue_formatted]]),ISNUMBER(data_to_clean[[#This Row],[growth_formatted_%]]),ISNUMBER(data_to_clean[[#This Row],[workers]]),ISNUMBER(data_to_clean[[#This Row],[previous_workers]]),ISNUMBER(data_to_clean[[#This Row],[founded]]),ISNUMBER(data_to_clean[[#This Row],[yrs_on_list]]))</f>
        <v>1</v>
      </c>
    </row>
    <row r="3243" spans="1:17" x14ac:dyDescent="0.25">
      <c r="A3243">
        <v>3233</v>
      </c>
      <c r="B3243" t="s">
        <v>11786</v>
      </c>
      <c r="C3243" t="s">
        <v>66</v>
      </c>
      <c r="D3243" t="str">
        <f>VLOOKUP(data_to_clean[[#This Row],[state]],abbreviation_table[],2,FALSE)</f>
        <v>Virginia</v>
      </c>
      <c r="E3243" t="s">
        <v>3077</v>
      </c>
      <c r="F3243" t="str">
        <f>TRIM(LEFT(data_to_clean[[#This Row],[revenue]],FIND(" ",data_to_clean[[#This Row],[revenue]])))</f>
        <v>17.8</v>
      </c>
      <c r="G3243" t="str">
        <f>RIGHT(data_to_clean[[#This Row],[revenue]],LEN(data_to_clean[[#This Row],[revenue]])-FIND(" ",data_to_clean[[#This Row],[revenue]]))</f>
        <v>Million</v>
      </c>
      <c r="H3243" s="7">
        <f>VALUE(IF(data_to_clean[[#This Row],[multiplicity]]="Million",_xlfn.CONCAT(SUBSTITUTE(data_to_clean[[#This Row],[number]],".",""),"00000"),_xlfn.CONCAT(SUBSTITUTE(data_to_clean[[#This Row],[number]],".",""),"00000000")))</f>
        <v>17800000</v>
      </c>
      <c r="I3243" t="s">
        <v>11788</v>
      </c>
      <c r="J3243">
        <f>ROUND(VALUE(SUBSTITUTE(data_to_clean[[#This Row],[growth_%]],".",",")),0)</f>
        <v>112</v>
      </c>
      <c r="K3243" t="s">
        <v>55</v>
      </c>
      <c r="L3243">
        <v>227</v>
      </c>
      <c r="M3243">
        <v>101</v>
      </c>
      <c r="N3243">
        <v>1995</v>
      </c>
      <c r="O3243">
        <v>1</v>
      </c>
      <c r="P3243" t="s">
        <v>1896</v>
      </c>
      <c r="Q3243" t="b">
        <f>AND(ISNUMBER(data_to_clean[[#This Row],[revenue_formatted]]),ISNUMBER(data_to_clean[[#This Row],[growth_formatted_%]]),ISNUMBER(data_to_clean[[#This Row],[workers]]),ISNUMBER(data_to_clean[[#This Row],[previous_workers]]),ISNUMBER(data_to_clean[[#This Row],[founded]]),ISNUMBER(data_to_clean[[#This Row],[yrs_on_list]]))</f>
        <v>1</v>
      </c>
    </row>
    <row r="3244" spans="1:17" x14ac:dyDescent="0.25">
      <c r="A3244">
        <v>3234</v>
      </c>
      <c r="B3244" t="s">
        <v>11789</v>
      </c>
      <c r="C3244" t="s">
        <v>223</v>
      </c>
      <c r="D3244" t="str">
        <f>VLOOKUP(data_to_clean[[#This Row],[state]],abbreviation_table[],2,FALSE)</f>
        <v>Wisconsin</v>
      </c>
      <c r="E3244" t="s">
        <v>749</v>
      </c>
      <c r="F3244" t="str">
        <f>TRIM(LEFT(data_to_clean[[#This Row],[revenue]],FIND(" ",data_to_clean[[#This Row],[revenue]])))</f>
        <v>9.2</v>
      </c>
      <c r="G3244" t="str">
        <f>RIGHT(data_to_clean[[#This Row],[revenue]],LEN(data_to_clean[[#This Row],[revenue]])-FIND(" ",data_to_clean[[#This Row],[revenue]]))</f>
        <v>Million</v>
      </c>
      <c r="H3244" s="7">
        <f>VALUE(IF(data_to_clean[[#This Row],[multiplicity]]="Million",_xlfn.CONCAT(SUBSTITUTE(data_to_clean[[#This Row],[number]],".",""),"00000"),_xlfn.CONCAT(SUBSTITUTE(data_to_clean[[#This Row],[number]],".",""),"00000000")))</f>
        <v>9200000</v>
      </c>
      <c r="I3244" t="s">
        <v>11791</v>
      </c>
      <c r="J3244">
        <f>ROUND(VALUE(SUBSTITUTE(data_to_clean[[#This Row],[growth_%]],".",",")),0)</f>
        <v>112</v>
      </c>
      <c r="K3244" t="s">
        <v>308</v>
      </c>
      <c r="L3244">
        <v>75</v>
      </c>
      <c r="M3244">
        <v>25</v>
      </c>
      <c r="N3244">
        <v>2015</v>
      </c>
      <c r="O3244">
        <v>1</v>
      </c>
      <c r="P3244" t="s">
        <v>1860</v>
      </c>
      <c r="Q3244" t="b">
        <f>AND(ISNUMBER(data_to_clean[[#This Row],[revenue_formatted]]),ISNUMBER(data_to_clean[[#This Row],[growth_formatted_%]]),ISNUMBER(data_to_clean[[#This Row],[workers]]),ISNUMBER(data_to_clean[[#This Row],[previous_workers]]),ISNUMBER(data_to_clean[[#This Row],[founded]]),ISNUMBER(data_to_clean[[#This Row],[yrs_on_list]]))</f>
        <v>1</v>
      </c>
    </row>
    <row r="3245" spans="1:17" x14ac:dyDescent="0.25">
      <c r="A3245">
        <v>3235</v>
      </c>
      <c r="B3245" t="s">
        <v>11792</v>
      </c>
      <c r="C3245" t="s">
        <v>80</v>
      </c>
      <c r="D3245" t="str">
        <f>VLOOKUP(data_to_clean[[#This Row],[state]],abbreviation_table[],2,FALSE)</f>
        <v>California</v>
      </c>
      <c r="E3245" t="s">
        <v>10661</v>
      </c>
      <c r="F3245" t="str">
        <f>TRIM(LEFT(data_to_clean[[#This Row],[revenue]],FIND(" ",data_to_clean[[#This Row],[revenue]])))</f>
        <v>29.9</v>
      </c>
      <c r="G3245" t="str">
        <f>RIGHT(data_to_clean[[#This Row],[revenue]],LEN(data_to_clean[[#This Row],[revenue]])-FIND(" ",data_to_clean[[#This Row],[revenue]]))</f>
        <v>Million</v>
      </c>
      <c r="H3245" s="7">
        <f>VALUE(IF(data_to_clean[[#This Row],[multiplicity]]="Million",_xlfn.CONCAT(SUBSTITUTE(data_to_clean[[#This Row],[number]],".",""),"00000"),_xlfn.CONCAT(SUBSTITUTE(data_to_clean[[#This Row],[number]],".",""),"00000000")))</f>
        <v>29900000</v>
      </c>
      <c r="I3245" t="s">
        <v>11794</v>
      </c>
      <c r="J3245">
        <f>ROUND(VALUE(SUBSTITUTE(data_to_clean[[#This Row],[growth_%]],".",",")),0)</f>
        <v>112</v>
      </c>
      <c r="K3245" t="s">
        <v>156</v>
      </c>
      <c r="L3245">
        <v>89</v>
      </c>
      <c r="M3245">
        <v>26</v>
      </c>
      <c r="N3245">
        <v>2007</v>
      </c>
      <c r="O3245">
        <v>2</v>
      </c>
      <c r="P3245" t="s">
        <v>696</v>
      </c>
      <c r="Q3245" t="b">
        <f>AND(ISNUMBER(data_to_clean[[#This Row],[revenue_formatted]]),ISNUMBER(data_to_clean[[#This Row],[growth_formatted_%]]),ISNUMBER(data_to_clean[[#This Row],[workers]]),ISNUMBER(data_to_clean[[#This Row],[previous_workers]]),ISNUMBER(data_to_clean[[#This Row],[founded]]),ISNUMBER(data_to_clean[[#This Row],[yrs_on_list]]))</f>
        <v>1</v>
      </c>
    </row>
    <row r="3246" spans="1:17" x14ac:dyDescent="0.25">
      <c r="A3246">
        <v>3236</v>
      </c>
      <c r="B3246" t="s">
        <v>11795</v>
      </c>
      <c r="C3246" t="s">
        <v>80</v>
      </c>
      <c r="D3246" t="str">
        <f>VLOOKUP(data_to_clean[[#This Row],[state]],abbreviation_table[],2,FALSE)</f>
        <v>California</v>
      </c>
      <c r="E3246" t="s">
        <v>1418</v>
      </c>
      <c r="F3246" t="str">
        <f>TRIM(LEFT(data_to_clean[[#This Row],[revenue]],FIND(" ",data_to_clean[[#This Row],[revenue]])))</f>
        <v>6.8</v>
      </c>
      <c r="G3246" t="str">
        <f>RIGHT(data_to_clean[[#This Row],[revenue]],LEN(data_to_clean[[#This Row],[revenue]])-FIND(" ",data_to_clean[[#This Row],[revenue]]))</f>
        <v>Million</v>
      </c>
      <c r="H3246" s="7">
        <f>VALUE(IF(data_to_clean[[#This Row],[multiplicity]]="Million",_xlfn.CONCAT(SUBSTITUTE(data_to_clean[[#This Row],[number]],".",""),"00000"),_xlfn.CONCAT(SUBSTITUTE(data_to_clean[[#This Row],[number]],".",""),"00000000")))</f>
        <v>6800000</v>
      </c>
      <c r="I3246" t="s">
        <v>11797</v>
      </c>
      <c r="J3246">
        <f>ROUND(VALUE(SUBSTITUTE(data_to_clean[[#This Row],[growth_%]],".",",")),0)</f>
        <v>112</v>
      </c>
      <c r="K3246" t="s">
        <v>55</v>
      </c>
      <c r="L3246">
        <v>74</v>
      </c>
      <c r="M3246">
        <v>16</v>
      </c>
      <c r="N3246">
        <v>2009</v>
      </c>
      <c r="O3246">
        <v>1</v>
      </c>
      <c r="P3246" t="s">
        <v>2101</v>
      </c>
      <c r="Q3246" t="b">
        <f>AND(ISNUMBER(data_to_clean[[#This Row],[revenue_formatted]]),ISNUMBER(data_to_clean[[#This Row],[growth_formatted_%]]),ISNUMBER(data_to_clean[[#This Row],[workers]]),ISNUMBER(data_to_clean[[#This Row],[previous_workers]]),ISNUMBER(data_to_clean[[#This Row],[founded]]),ISNUMBER(data_to_clean[[#This Row],[yrs_on_list]]))</f>
        <v>1</v>
      </c>
    </row>
    <row r="3247" spans="1:17" x14ac:dyDescent="0.25">
      <c r="A3247">
        <v>3237</v>
      </c>
      <c r="B3247" t="s">
        <v>11798</v>
      </c>
      <c r="C3247" t="s">
        <v>80</v>
      </c>
      <c r="D3247" t="str">
        <f>VLOOKUP(data_to_clean[[#This Row],[state]],abbreviation_table[],2,FALSE)</f>
        <v>California</v>
      </c>
      <c r="E3247" t="s">
        <v>2582</v>
      </c>
      <c r="F3247" t="str">
        <f>TRIM(LEFT(data_to_clean[[#This Row],[revenue]],FIND(" ",data_to_clean[[#This Row],[revenue]])))</f>
        <v>27.6</v>
      </c>
      <c r="G3247" t="str">
        <f>RIGHT(data_to_clean[[#This Row],[revenue]],LEN(data_to_clean[[#This Row],[revenue]])-FIND(" ",data_to_clean[[#This Row],[revenue]]))</f>
        <v>Million</v>
      </c>
      <c r="H3247" s="7">
        <f>VALUE(IF(data_to_clean[[#This Row],[multiplicity]]="Million",_xlfn.CONCAT(SUBSTITUTE(data_to_clean[[#This Row],[number]],".",""),"00000"),_xlfn.CONCAT(SUBSTITUTE(data_to_clean[[#This Row],[number]],".",""),"00000000")))</f>
        <v>27600000</v>
      </c>
      <c r="I3247" t="s">
        <v>11800</v>
      </c>
      <c r="J3247">
        <f>ROUND(VALUE(SUBSTITUTE(data_to_clean[[#This Row],[growth_%]],".",",")),0)</f>
        <v>112</v>
      </c>
      <c r="K3247" t="s">
        <v>211</v>
      </c>
      <c r="L3247">
        <v>100</v>
      </c>
      <c r="M3247">
        <v>50</v>
      </c>
      <c r="N3247">
        <v>2012</v>
      </c>
      <c r="O3247">
        <v>1</v>
      </c>
      <c r="P3247" t="s">
        <v>4089</v>
      </c>
      <c r="Q3247" t="b">
        <f>AND(ISNUMBER(data_to_clean[[#This Row],[revenue_formatted]]),ISNUMBER(data_to_clean[[#This Row],[growth_formatted_%]]),ISNUMBER(data_to_clean[[#This Row],[workers]]),ISNUMBER(data_to_clean[[#This Row],[previous_workers]]),ISNUMBER(data_to_clean[[#This Row],[founded]]),ISNUMBER(data_to_clean[[#This Row],[yrs_on_list]]))</f>
        <v>1</v>
      </c>
    </row>
    <row r="3248" spans="1:17" x14ac:dyDescent="0.25">
      <c r="A3248">
        <v>3238</v>
      </c>
      <c r="B3248" t="s">
        <v>11801</v>
      </c>
      <c r="C3248" t="s">
        <v>15</v>
      </c>
      <c r="D3248" t="str">
        <f>VLOOKUP(data_to_clean[[#This Row],[state]],abbreviation_table[],2,FALSE)</f>
        <v>Arizona</v>
      </c>
      <c r="E3248" t="s">
        <v>399</v>
      </c>
      <c r="F3248" t="str">
        <f>TRIM(LEFT(data_to_clean[[#This Row],[revenue]],FIND(" ",data_to_clean[[#This Row],[revenue]])))</f>
        <v>9</v>
      </c>
      <c r="G3248" t="str">
        <f>RIGHT(data_to_clean[[#This Row],[revenue]],LEN(data_to_clean[[#This Row],[revenue]])-FIND(" ",data_to_clean[[#This Row],[revenue]]))</f>
        <v>Million</v>
      </c>
      <c r="H3248" s="7">
        <f>VALUE(IF(data_to_clean[[#This Row],[multiplicity]]="Million",_xlfn.CONCAT(SUBSTITUTE(data_to_clean[[#This Row],[number]],".",""),"00000"),_xlfn.CONCAT(SUBSTITUTE(data_to_clean[[#This Row],[number]],".",""),"00000000")))</f>
        <v>900000</v>
      </c>
      <c r="I3248" t="s">
        <v>11803</v>
      </c>
      <c r="J3248">
        <f>ROUND(VALUE(SUBSTITUTE(data_to_clean[[#This Row],[growth_%]],".",",")),0)</f>
        <v>112</v>
      </c>
      <c r="K3248" t="s">
        <v>336</v>
      </c>
      <c r="L3248">
        <v>38</v>
      </c>
      <c r="M3248">
        <v>30</v>
      </c>
      <c r="N3248">
        <v>1997</v>
      </c>
      <c r="O3248">
        <v>2</v>
      </c>
      <c r="P3248" t="s">
        <v>651</v>
      </c>
      <c r="Q3248" t="b">
        <f>AND(ISNUMBER(data_to_clean[[#This Row],[revenue_formatted]]),ISNUMBER(data_to_clean[[#This Row],[growth_formatted_%]]),ISNUMBER(data_to_clean[[#This Row],[workers]]),ISNUMBER(data_to_clean[[#This Row],[previous_workers]]),ISNUMBER(data_to_clean[[#This Row],[founded]]),ISNUMBER(data_to_clean[[#This Row],[yrs_on_list]]))</f>
        <v>1</v>
      </c>
    </row>
    <row r="3249" spans="1:17" x14ac:dyDescent="0.25">
      <c r="A3249">
        <v>3239</v>
      </c>
      <c r="B3249" t="s">
        <v>11804</v>
      </c>
      <c r="C3249" t="s">
        <v>119</v>
      </c>
      <c r="D3249" t="str">
        <f>VLOOKUP(data_to_clean[[#This Row],[state]],abbreviation_table[],2,FALSE)</f>
        <v>Georgia</v>
      </c>
      <c r="E3249" t="s">
        <v>11806</v>
      </c>
      <c r="F3249" t="str">
        <f>TRIM(LEFT(data_to_clean[[#This Row],[revenue]],FIND(" ",data_to_clean[[#This Row],[revenue]])))</f>
        <v>65.9</v>
      </c>
      <c r="G3249" t="str">
        <f>RIGHT(data_to_clean[[#This Row],[revenue]],LEN(data_to_clean[[#This Row],[revenue]])-FIND(" ",data_to_clean[[#This Row],[revenue]]))</f>
        <v>Million</v>
      </c>
      <c r="H3249" s="7">
        <f>VALUE(IF(data_to_clean[[#This Row],[multiplicity]]="Million",_xlfn.CONCAT(SUBSTITUTE(data_to_clean[[#This Row],[number]],".",""),"00000"),_xlfn.CONCAT(SUBSTITUTE(data_to_clean[[#This Row],[number]],".",""),"00000000")))</f>
        <v>65900000</v>
      </c>
      <c r="I3249" t="s">
        <v>11807</v>
      </c>
      <c r="J3249">
        <f>ROUND(VALUE(SUBSTITUTE(data_to_clean[[#This Row],[growth_%]],".",",")),0)</f>
        <v>112</v>
      </c>
      <c r="K3249" t="s">
        <v>308</v>
      </c>
      <c r="L3249">
        <v>150</v>
      </c>
      <c r="M3249">
        <v>61</v>
      </c>
      <c r="N3249">
        <v>2012</v>
      </c>
      <c r="O3249">
        <v>3</v>
      </c>
      <c r="P3249" t="s">
        <v>122</v>
      </c>
      <c r="Q3249" t="b">
        <f>AND(ISNUMBER(data_to_clean[[#This Row],[revenue_formatted]]),ISNUMBER(data_to_clean[[#This Row],[growth_formatted_%]]),ISNUMBER(data_to_clean[[#This Row],[workers]]),ISNUMBER(data_to_clean[[#This Row],[previous_workers]]),ISNUMBER(data_to_clean[[#This Row],[founded]]),ISNUMBER(data_to_clean[[#This Row],[yrs_on_list]]))</f>
        <v>1</v>
      </c>
    </row>
    <row r="3250" spans="1:17" x14ac:dyDescent="0.25">
      <c r="A3250">
        <v>3240</v>
      </c>
      <c r="B3250" t="s">
        <v>11808</v>
      </c>
      <c r="C3250" t="s">
        <v>80</v>
      </c>
      <c r="D3250" t="str">
        <f>VLOOKUP(data_to_clean[[#This Row],[state]],abbreviation_table[],2,FALSE)</f>
        <v>California</v>
      </c>
      <c r="E3250" t="s">
        <v>4473</v>
      </c>
      <c r="F3250" t="str">
        <f>TRIM(LEFT(data_to_clean[[#This Row],[revenue]],FIND(" ",data_to_clean[[#This Row],[revenue]])))</f>
        <v>25.6</v>
      </c>
      <c r="G3250" t="str">
        <f>RIGHT(data_to_clean[[#This Row],[revenue]],LEN(data_to_clean[[#This Row],[revenue]])-FIND(" ",data_to_clean[[#This Row],[revenue]]))</f>
        <v>Million</v>
      </c>
      <c r="H3250" s="7">
        <f>VALUE(IF(data_to_clean[[#This Row],[multiplicity]]="Million",_xlfn.CONCAT(SUBSTITUTE(data_to_clean[[#This Row],[number]],".",""),"00000"),_xlfn.CONCAT(SUBSTITUTE(data_to_clean[[#This Row],[number]],".",""),"00000000")))</f>
        <v>25600000</v>
      </c>
      <c r="I3250" t="s">
        <v>11810</v>
      </c>
      <c r="J3250">
        <f>ROUND(VALUE(SUBSTITUTE(data_to_clean[[#This Row],[growth_%]],".",",")),0)</f>
        <v>112</v>
      </c>
      <c r="K3250" t="s">
        <v>308</v>
      </c>
      <c r="L3250">
        <v>21</v>
      </c>
      <c r="M3250">
        <v>14</v>
      </c>
      <c r="N3250">
        <v>2007</v>
      </c>
      <c r="O3250">
        <v>9</v>
      </c>
      <c r="P3250" t="s">
        <v>632</v>
      </c>
      <c r="Q3250" t="b">
        <f>AND(ISNUMBER(data_to_clean[[#This Row],[revenue_formatted]]),ISNUMBER(data_to_clean[[#This Row],[growth_formatted_%]]),ISNUMBER(data_to_clean[[#This Row],[workers]]),ISNUMBER(data_to_clean[[#This Row],[previous_workers]]),ISNUMBER(data_to_clean[[#This Row],[founded]]),ISNUMBER(data_to_clean[[#This Row],[yrs_on_list]]))</f>
        <v>1</v>
      </c>
    </row>
    <row r="3251" spans="1:17" x14ac:dyDescent="0.25">
      <c r="A3251">
        <v>3241</v>
      </c>
      <c r="B3251" t="s">
        <v>11811</v>
      </c>
      <c r="C3251" t="s">
        <v>80</v>
      </c>
      <c r="D3251" t="str">
        <f>VLOOKUP(data_to_clean[[#This Row],[state]],abbreviation_table[],2,FALSE)</f>
        <v>California</v>
      </c>
      <c r="E3251" t="s">
        <v>749</v>
      </c>
      <c r="F3251" t="str">
        <f>TRIM(LEFT(data_to_clean[[#This Row],[revenue]],FIND(" ",data_to_clean[[#This Row],[revenue]])))</f>
        <v>9.2</v>
      </c>
      <c r="G3251" t="str">
        <f>RIGHT(data_to_clean[[#This Row],[revenue]],LEN(data_to_clean[[#This Row],[revenue]])-FIND(" ",data_to_clean[[#This Row],[revenue]]))</f>
        <v>Million</v>
      </c>
      <c r="H3251" s="7">
        <f>VALUE(IF(data_to_clean[[#This Row],[multiplicity]]="Million",_xlfn.CONCAT(SUBSTITUTE(data_to_clean[[#This Row],[number]],".",""),"00000"),_xlfn.CONCAT(SUBSTITUTE(data_to_clean[[#This Row],[number]],".",""),"00000000")))</f>
        <v>9200000</v>
      </c>
      <c r="I3251" t="s">
        <v>11813</v>
      </c>
      <c r="J3251">
        <f>ROUND(VALUE(SUBSTITUTE(data_to_clean[[#This Row],[growth_%]],".",",")),0)</f>
        <v>112</v>
      </c>
      <c r="K3251" t="s">
        <v>187</v>
      </c>
      <c r="L3251">
        <v>209</v>
      </c>
      <c r="M3251">
        <v>58</v>
      </c>
      <c r="N3251">
        <v>2008</v>
      </c>
      <c r="O3251">
        <v>2</v>
      </c>
      <c r="P3251" t="s">
        <v>964</v>
      </c>
      <c r="Q3251" t="b">
        <f>AND(ISNUMBER(data_to_clean[[#This Row],[revenue_formatted]]),ISNUMBER(data_to_clean[[#This Row],[growth_formatted_%]]),ISNUMBER(data_to_clean[[#This Row],[workers]]),ISNUMBER(data_to_clean[[#This Row],[previous_workers]]),ISNUMBER(data_to_clean[[#This Row],[founded]]),ISNUMBER(data_to_clean[[#This Row],[yrs_on_list]]))</f>
        <v>1</v>
      </c>
    </row>
    <row r="3252" spans="1:17" x14ac:dyDescent="0.25">
      <c r="A3252">
        <v>3242</v>
      </c>
      <c r="B3252" t="s">
        <v>11814</v>
      </c>
      <c r="C3252" t="s">
        <v>333</v>
      </c>
      <c r="D3252" t="str">
        <f>VLOOKUP(data_to_clean[[#This Row],[state]],abbreviation_table[],2,FALSE)</f>
        <v>Alabama</v>
      </c>
      <c r="E3252" t="s">
        <v>2318</v>
      </c>
      <c r="F3252" t="str">
        <f>TRIM(LEFT(data_to_clean[[#This Row],[revenue]],FIND(" ",data_to_clean[[#This Row],[revenue]])))</f>
        <v>31.6</v>
      </c>
      <c r="G3252" t="str">
        <f>RIGHT(data_to_clean[[#This Row],[revenue]],LEN(data_to_clean[[#This Row],[revenue]])-FIND(" ",data_to_clean[[#This Row],[revenue]]))</f>
        <v>Million</v>
      </c>
      <c r="H3252" s="7">
        <f>VALUE(IF(data_to_clean[[#This Row],[multiplicity]]="Million",_xlfn.CONCAT(SUBSTITUTE(data_to_clean[[#This Row],[number]],".",""),"00000"),_xlfn.CONCAT(SUBSTITUTE(data_to_clean[[#This Row],[number]],".",""),"00000000")))</f>
        <v>31600000</v>
      </c>
      <c r="I3252" t="s">
        <v>11816</v>
      </c>
      <c r="J3252">
        <f>ROUND(VALUE(SUBSTITUTE(data_to_clean[[#This Row],[growth_%]],".",",")),0)</f>
        <v>112</v>
      </c>
      <c r="K3252" t="s">
        <v>1041</v>
      </c>
      <c r="L3252">
        <v>162</v>
      </c>
      <c r="M3252">
        <v>99</v>
      </c>
      <c r="N3252">
        <v>1983</v>
      </c>
      <c r="O3252">
        <v>2</v>
      </c>
      <c r="P3252" t="s">
        <v>2594</v>
      </c>
      <c r="Q3252" t="b">
        <f>AND(ISNUMBER(data_to_clean[[#This Row],[revenue_formatted]]),ISNUMBER(data_to_clean[[#This Row],[growth_formatted_%]]),ISNUMBER(data_to_clean[[#This Row],[workers]]),ISNUMBER(data_to_clean[[#This Row],[previous_workers]]),ISNUMBER(data_to_clean[[#This Row],[founded]]),ISNUMBER(data_to_clean[[#This Row],[yrs_on_list]]))</f>
        <v>1</v>
      </c>
    </row>
    <row r="3253" spans="1:17" x14ac:dyDescent="0.25">
      <c r="A3253">
        <v>3243</v>
      </c>
      <c r="B3253" t="s">
        <v>11817</v>
      </c>
      <c r="C3253" t="s">
        <v>2798</v>
      </c>
      <c r="D3253" t="str">
        <f>VLOOKUP(data_to_clean[[#This Row],[state]],abbreviation_table[],2,FALSE)</f>
        <v>Arkansas</v>
      </c>
      <c r="E3253" t="s">
        <v>4377</v>
      </c>
      <c r="F3253" t="str">
        <f>TRIM(LEFT(data_to_clean[[#This Row],[revenue]],FIND(" ",data_to_clean[[#This Row],[revenue]])))</f>
        <v>9.4</v>
      </c>
      <c r="G3253" t="str">
        <f>RIGHT(data_to_clean[[#This Row],[revenue]],LEN(data_to_clean[[#This Row],[revenue]])-FIND(" ",data_to_clean[[#This Row],[revenue]]))</f>
        <v>Million</v>
      </c>
      <c r="H3253" s="7">
        <f>VALUE(IF(data_to_clean[[#This Row],[multiplicity]]="Million",_xlfn.CONCAT(SUBSTITUTE(data_to_clean[[#This Row],[number]],".",""),"00000"),_xlfn.CONCAT(SUBSTITUTE(data_to_clean[[#This Row],[number]],".",""),"00000000")))</f>
        <v>9400000</v>
      </c>
      <c r="I3253" t="s">
        <v>11819</v>
      </c>
      <c r="J3253">
        <f>ROUND(VALUE(SUBSTITUTE(data_to_clean[[#This Row],[growth_%]],".",",")),0)</f>
        <v>112</v>
      </c>
      <c r="K3253" t="s">
        <v>18</v>
      </c>
      <c r="L3253">
        <v>86</v>
      </c>
      <c r="M3253">
        <v>30</v>
      </c>
      <c r="N3253">
        <v>1994</v>
      </c>
      <c r="O3253">
        <v>4</v>
      </c>
      <c r="P3253" t="s">
        <v>2800</v>
      </c>
      <c r="Q3253" t="b">
        <f>AND(ISNUMBER(data_to_clean[[#This Row],[revenue_formatted]]),ISNUMBER(data_to_clean[[#This Row],[growth_formatted_%]]),ISNUMBER(data_to_clean[[#This Row],[workers]]),ISNUMBER(data_to_clean[[#This Row],[previous_workers]]),ISNUMBER(data_to_clean[[#This Row],[founded]]),ISNUMBER(data_to_clean[[#This Row],[yrs_on_list]]))</f>
        <v>1</v>
      </c>
    </row>
    <row r="3254" spans="1:17" x14ac:dyDescent="0.25">
      <c r="A3254">
        <v>3244</v>
      </c>
      <c r="B3254" t="s">
        <v>11820</v>
      </c>
      <c r="C3254" t="s">
        <v>66</v>
      </c>
      <c r="D3254" t="str">
        <f>VLOOKUP(data_to_clean[[#This Row],[state]],abbreviation_table[],2,FALSE)</f>
        <v>Virginia</v>
      </c>
      <c r="E3254" t="s">
        <v>518</v>
      </c>
      <c r="F3254" t="str">
        <f>TRIM(LEFT(data_to_clean[[#This Row],[revenue]],FIND(" ",data_to_clean[[#This Row],[revenue]])))</f>
        <v>6.6</v>
      </c>
      <c r="G3254" t="str">
        <f>RIGHT(data_to_clean[[#This Row],[revenue]],LEN(data_to_clean[[#This Row],[revenue]])-FIND(" ",data_to_clean[[#This Row],[revenue]]))</f>
        <v>Million</v>
      </c>
      <c r="H3254" s="7">
        <f>VALUE(IF(data_to_clean[[#This Row],[multiplicity]]="Million",_xlfn.CONCAT(SUBSTITUTE(data_to_clean[[#This Row],[number]],".",""),"00000"),_xlfn.CONCAT(SUBSTITUTE(data_to_clean[[#This Row],[number]],".",""),"00000000")))</f>
        <v>6600000</v>
      </c>
      <c r="I3254" t="s">
        <v>11822</v>
      </c>
      <c r="J3254">
        <f>ROUND(VALUE(SUBSTITUTE(data_to_clean[[#This Row],[growth_%]],".",",")),0)</f>
        <v>112</v>
      </c>
      <c r="K3254" t="s">
        <v>308</v>
      </c>
      <c r="L3254">
        <v>55</v>
      </c>
      <c r="M3254">
        <v>20</v>
      </c>
      <c r="N3254">
        <v>2011</v>
      </c>
      <c r="O3254">
        <v>3</v>
      </c>
      <c r="P3254" t="s">
        <v>735</v>
      </c>
      <c r="Q3254" t="b">
        <f>AND(ISNUMBER(data_to_clean[[#This Row],[revenue_formatted]]),ISNUMBER(data_to_clean[[#This Row],[growth_formatted_%]]),ISNUMBER(data_to_clean[[#This Row],[workers]]),ISNUMBER(data_to_clean[[#This Row],[previous_workers]]),ISNUMBER(data_to_clean[[#This Row],[founded]]),ISNUMBER(data_to_clean[[#This Row],[yrs_on_list]]))</f>
        <v>1</v>
      </c>
    </row>
    <row r="3255" spans="1:17" x14ac:dyDescent="0.25">
      <c r="A3255">
        <v>3245</v>
      </c>
      <c r="B3255" t="s">
        <v>11823</v>
      </c>
      <c r="C3255" t="s">
        <v>80</v>
      </c>
      <c r="D3255" t="str">
        <f>VLOOKUP(data_to_clean[[#This Row],[state]],abbreviation_table[],2,FALSE)</f>
        <v>California</v>
      </c>
      <c r="E3255" t="s">
        <v>911</v>
      </c>
      <c r="F3255" t="str">
        <f>TRIM(LEFT(data_to_clean[[#This Row],[revenue]],FIND(" ",data_to_clean[[#This Row],[revenue]])))</f>
        <v>2.7</v>
      </c>
      <c r="G3255" t="str">
        <f>RIGHT(data_to_clean[[#This Row],[revenue]],LEN(data_to_clean[[#This Row],[revenue]])-FIND(" ",data_to_clean[[#This Row],[revenue]]))</f>
        <v>Million</v>
      </c>
      <c r="H3255" s="7">
        <f>VALUE(IF(data_to_clean[[#This Row],[multiplicity]]="Million",_xlfn.CONCAT(SUBSTITUTE(data_to_clean[[#This Row],[number]],".",""),"00000"),_xlfn.CONCAT(SUBSTITUTE(data_to_clean[[#This Row],[number]],".",""),"00000000")))</f>
        <v>2700000</v>
      </c>
      <c r="I3255" t="s">
        <v>11825</v>
      </c>
      <c r="J3255">
        <f>ROUND(VALUE(SUBSTITUTE(data_to_clean[[#This Row],[growth_%]],".",",")),0)</f>
        <v>112</v>
      </c>
      <c r="K3255" t="s">
        <v>297</v>
      </c>
      <c r="L3255">
        <v>16</v>
      </c>
      <c r="M3255">
        <v>10</v>
      </c>
      <c r="N3255">
        <v>2007</v>
      </c>
      <c r="O3255">
        <v>2</v>
      </c>
      <c r="P3255" t="s">
        <v>11826</v>
      </c>
      <c r="Q3255" t="b">
        <f>AND(ISNUMBER(data_to_clean[[#This Row],[revenue_formatted]]),ISNUMBER(data_to_clean[[#This Row],[growth_formatted_%]]),ISNUMBER(data_to_clean[[#This Row],[workers]]),ISNUMBER(data_to_clean[[#This Row],[previous_workers]]),ISNUMBER(data_to_clean[[#This Row],[founded]]),ISNUMBER(data_to_clean[[#This Row],[yrs_on_list]]))</f>
        <v>1</v>
      </c>
    </row>
    <row r="3256" spans="1:17" x14ac:dyDescent="0.25">
      <c r="A3256">
        <v>3246</v>
      </c>
      <c r="B3256" t="s">
        <v>11827</v>
      </c>
      <c r="C3256" t="s">
        <v>215</v>
      </c>
      <c r="D3256" t="str">
        <f>VLOOKUP(data_to_clean[[#This Row],[state]],abbreviation_table[],2,FALSE)</f>
        <v>North Carolina</v>
      </c>
      <c r="E3256" t="s">
        <v>504</v>
      </c>
      <c r="F3256" t="str">
        <f>TRIM(LEFT(data_to_clean[[#This Row],[revenue]],FIND(" ",data_to_clean[[#This Row],[revenue]])))</f>
        <v>14.4</v>
      </c>
      <c r="G3256" t="str">
        <f>RIGHT(data_to_clean[[#This Row],[revenue]],LEN(data_to_clean[[#This Row],[revenue]])-FIND(" ",data_to_clean[[#This Row],[revenue]]))</f>
        <v>Million</v>
      </c>
      <c r="H3256" s="7">
        <f>VALUE(IF(data_to_clean[[#This Row],[multiplicity]]="Million",_xlfn.CONCAT(SUBSTITUTE(data_to_clean[[#This Row],[number]],".",""),"00000"),_xlfn.CONCAT(SUBSTITUTE(data_to_clean[[#This Row],[number]],".",""),"00000000")))</f>
        <v>14400000</v>
      </c>
      <c r="I3256" t="s">
        <v>11829</v>
      </c>
      <c r="J3256">
        <f>ROUND(VALUE(SUBSTITUTE(data_to_clean[[#This Row],[growth_%]],".",",")),0)</f>
        <v>112</v>
      </c>
      <c r="K3256" t="s">
        <v>233</v>
      </c>
      <c r="L3256">
        <v>120</v>
      </c>
      <c r="M3256">
        <v>55</v>
      </c>
      <c r="N3256">
        <v>2007</v>
      </c>
      <c r="O3256">
        <v>3</v>
      </c>
      <c r="P3256" t="s">
        <v>11830</v>
      </c>
      <c r="Q3256" t="b">
        <f>AND(ISNUMBER(data_to_clean[[#This Row],[revenue_formatted]]),ISNUMBER(data_to_clean[[#This Row],[growth_formatted_%]]),ISNUMBER(data_to_clean[[#This Row],[workers]]),ISNUMBER(data_to_clean[[#This Row],[previous_workers]]),ISNUMBER(data_to_clean[[#This Row],[founded]]),ISNUMBER(data_to_clean[[#This Row],[yrs_on_list]]))</f>
        <v>1</v>
      </c>
    </row>
    <row r="3257" spans="1:17" x14ac:dyDescent="0.25">
      <c r="A3257">
        <v>3247</v>
      </c>
      <c r="B3257" t="s">
        <v>11831</v>
      </c>
      <c r="C3257" t="s">
        <v>30</v>
      </c>
      <c r="D3257" t="str">
        <f>VLOOKUP(data_to_clean[[#This Row],[state]],abbreviation_table[],2,FALSE)</f>
        <v>Texas</v>
      </c>
      <c r="E3257" t="s">
        <v>11833</v>
      </c>
      <c r="F3257" t="str">
        <f>TRIM(LEFT(data_to_clean[[#This Row],[revenue]],FIND(" ",data_to_clean[[#This Row],[revenue]])))</f>
        <v>87</v>
      </c>
      <c r="G3257" t="str">
        <f>RIGHT(data_to_clean[[#This Row],[revenue]],LEN(data_to_clean[[#This Row],[revenue]])-FIND(" ",data_to_clean[[#This Row],[revenue]]))</f>
        <v>Million</v>
      </c>
      <c r="H3257" s="7">
        <f>VALUE(IF(data_to_clean[[#This Row],[multiplicity]]="Million",_xlfn.CONCAT(SUBSTITUTE(data_to_clean[[#This Row],[number]],".",""),"00000"),_xlfn.CONCAT(SUBSTITUTE(data_to_clean[[#This Row],[number]],".",""),"00000000")))</f>
        <v>8700000</v>
      </c>
      <c r="I3257" t="s">
        <v>11834</v>
      </c>
      <c r="J3257">
        <f>ROUND(VALUE(SUBSTITUTE(data_to_clean[[#This Row],[growth_%]],".",",")),0)</f>
        <v>112</v>
      </c>
      <c r="K3257" t="s">
        <v>55</v>
      </c>
      <c r="L3257">
        <v>750</v>
      </c>
      <c r="M3257">
        <v>500</v>
      </c>
      <c r="N3257">
        <v>2008</v>
      </c>
      <c r="O3257">
        <v>4</v>
      </c>
      <c r="P3257" t="s">
        <v>258</v>
      </c>
      <c r="Q3257" t="b">
        <f>AND(ISNUMBER(data_to_clean[[#This Row],[revenue_formatted]]),ISNUMBER(data_to_clean[[#This Row],[growth_formatted_%]]),ISNUMBER(data_to_clean[[#This Row],[workers]]),ISNUMBER(data_to_clean[[#This Row],[previous_workers]]),ISNUMBER(data_to_clean[[#This Row],[founded]]),ISNUMBER(data_to_clean[[#This Row],[yrs_on_list]]))</f>
        <v>1</v>
      </c>
    </row>
    <row r="3258" spans="1:17" x14ac:dyDescent="0.25">
      <c r="A3258">
        <v>3248</v>
      </c>
      <c r="B3258" t="s">
        <v>11835</v>
      </c>
      <c r="C3258" t="s">
        <v>503</v>
      </c>
      <c r="D3258" t="str">
        <f>VLOOKUP(data_to_clean[[#This Row],[state]],abbreviation_table[],2,FALSE)</f>
        <v>Illinois</v>
      </c>
      <c r="E3258" t="s">
        <v>5243</v>
      </c>
      <c r="F3258" t="str">
        <f>TRIM(LEFT(data_to_clean[[#This Row],[revenue]],FIND(" ",data_to_clean[[#This Row],[revenue]])))</f>
        <v>10.6</v>
      </c>
      <c r="G3258" t="str">
        <f>RIGHT(data_to_clean[[#This Row],[revenue]],LEN(data_to_clean[[#This Row],[revenue]])-FIND(" ",data_to_clean[[#This Row],[revenue]]))</f>
        <v>Million</v>
      </c>
      <c r="H3258" s="7">
        <f>VALUE(IF(data_to_clean[[#This Row],[multiplicity]]="Million",_xlfn.CONCAT(SUBSTITUTE(data_to_clean[[#This Row],[number]],".",""),"00000"),_xlfn.CONCAT(SUBSTITUTE(data_to_clean[[#This Row],[number]],".",""),"00000000")))</f>
        <v>10600000</v>
      </c>
      <c r="I3258" t="s">
        <v>11837</v>
      </c>
      <c r="J3258">
        <f>ROUND(VALUE(SUBSTITUTE(data_to_clean[[#This Row],[growth_%]],".",",")),0)</f>
        <v>112</v>
      </c>
      <c r="K3258" t="s">
        <v>156</v>
      </c>
      <c r="L3258">
        <v>75</v>
      </c>
      <c r="M3258">
        <v>25</v>
      </c>
      <c r="N3258">
        <v>2006</v>
      </c>
      <c r="O3258">
        <v>6</v>
      </c>
      <c r="P3258" t="s">
        <v>506</v>
      </c>
      <c r="Q3258" t="b">
        <f>AND(ISNUMBER(data_to_clean[[#This Row],[revenue_formatted]]),ISNUMBER(data_to_clean[[#This Row],[growth_formatted_%]]),ISNUMBER(data_to_clean[[#This Row],[workers]]),ISNUMBER(data_to_clean[[#This Row],[previous_workers]]),ISNUMBER(data_to_clean[[#This Row],[founded]]),ISNUMBER(data_to_clean[[#This Row],[yrs_on_list]]))</f>
        <v>1</v>
      </c>
    </row>
    <row r="3259" spans="1:17" x14ac:dyDescent="0.25">
      <c r="A3259">
        <v>3249</v>
      </c>
      <c r="B3259" t="s">
        <v>11838</v>
      </c>
      <c r="C3259" t="s">
        <v>2798</v>
      </c>
      <c r="D3259" t="str">
        <f>VLOOKUP(data_to_clean[[#This Row],[state]],abbreviation_table[],2,FALSE)</f>
        <v>Arkansas</v>
      </c>
      <c r="E3259" t="s">
        <v>603</v>
      </c>
      <c r="F3259" t="str">
        <f>TRIM(LEFT(data_to_clean[[#This Row],[revenue]],FIND(" ",data_to_clean[[#This Row],[revenue]])))</f>
        <v>3.8</v>
      </c>
      <c r="G3259" t="str">
        <f>RIGHT(data_to_clean[[#This Row],[revenue]],LEN(data_to_clean[[#This Row],[revenue]])-FIND(" ",data_to_clean[[#This Row],[revenue]]))</f>
        <v>Million</v>
      </c>
      <c r="H3259" s="7">
        <f>VALUE(IF(data_to_clean[[#This Row],[multiplicity]]="Million",_xlfn.CONCAT(SUBSTITUTE(data_to_clean[[#This Row],[number]],".",""),"00000"),_xlfn.CONCAT(SUBSTITUTE(data_to_clean[[#This Row],[number]],".",""),"00000000")))</f>
        <v>3800000</v>
      </c>
      <c r="I3259" t="s">
        <v>11840</v>
      </c>
      <c r="J3259">
        <f>ROUND(VALUE(SUBSTITUTE(data_to_clean[[#This Row],[growth_%]],".",",")),0)</f>
        <v>112</v>
      </c>
      <c r="K3259" t="s">
        <v>233</v>
      </c>
      <c r="L3259">
        <v>40</v>
      </c>
      <c r="M3259">
        <v>20</v>
      </c>
      <c r="N3259">
        <v>2004</v>
      </c>
      <c r="O3259">
        <v>1</v>
      </c>
      <c r="P3259" t="s">
        <v>9614</v>
      </c>
      <c r="Q3259" t="b">
        <f>AND(ISNUMBER(data_to_clean[[#This Row],[revenue_formatted]]),ISNUMBER(data_to_clean[[#This Row],[growth_formatted_%]]),ISNUMBER(data_to_clean[[#This Row],[workers]]),ISNUMBER(data_to_clean[[#This Row],[previous_workers]]),ISNUMBER(data_to_clean[[#This Row],[founded]]),ISNUMBER(data_to_clean[[#This Row],[yrs_on_list]]))</f>
        <v>1</v>
      </c>
    </row>
    <row r="3260" spans="1:17" x14ac:dyDescent="0.25">
      <c r="A3260">
        <v>3250</v>
      </c>
      <c r="B3260" t="s">
        <v>11841</v>
      </c>
      <c r="C3260" t="s">
        <v>80</v>
      </c>
      <c r="D3260" t="str">
        <f>VLOOKUP(data_to_clean[[#This Row],[state]],abbreviation_table[],2,FALSE)</f>
        <v>California</v>
      </c>
      <c r="E3260" t="s">
        <v>2224</v>
      </c>
      <c r="F3260" t="str">
        <f>TRIM(LEFT(data_to_clean[[#This Row],[revenue]],FIND(" ",data_to_clean[[#This Row],[revenue]])))</f>
        <v>12.6</v>
      </c>
      <c r="G3260" t="str">
        <f>RIGHT(data_to_clean[[#This Row],[revenue]],LEN(data_to_clean[[#This Row],[revenue]])-FIND(" ",data_to_clean[[#This Row],[revenue]]))</f>
        <v>Million</v>
      </c>
      <c r="H3260" s="7">
        <f>VALUE(IF(data_to_clean[[#This Row],[multiplicity]]="Million",_xlfn.CONCAT(SUBSTITUTE(data_to_clean[[#This Row],[number]],".",""),"00000"),_xlfn.CONCAT(SUBSTITUTE(data_to_clean[[#This Row],[number]],".",""),"00000000")))</f>
        <v>12600000</v>
      </c>
      <c r="I3260" t="s">
        <v>11843</v>
      </c>
      <c r="J3260">
        <f>ROUND(VALUE(SUBSTITUTE(data_to_clean[[#This Row],[growth_%]],".",",")),0)</f>
        <v>112</v>
      </c>
      <c r="K3260" t="s">
        <v>308</v>
      </c>
      <c r="L3260">
        <v>93</v>
      </c>
      <c r="M3260">
        <v>34</v>
      </c>
      <c r="N3260">
        <v>2002</v>
      </c>
      <c r="O3260">
        <v>1</v>
      </c>
      <c r="P3260" t="s">
        <v>163</v>
      </c>
      <c r="Q3260" t="b">
        <f>AND(ISNUMBER(data_to_clean[[#This Row],[revenue_formatted]]),ISNUMBER(data_to_clean[[#This Row],[growth_formatted_%]]),ISNUMBER(data_to_clean[[#This Row],[workers]]),ISNUMBER(data_to_clean[[#This Row],[previous_workers]]),ISNUMBER(data_to_clean[[#This Row],[founded]]),ISNUMBER(data_to_clean[[#This Row],[yrs_on_list]]))</f>
        <v>1</v>
      </c>
    </row>
    <row r="3261" spans="1:17" x14ac:dyDescent="0.25">
      <c r="A3261">
        <v>3251</v>
      </c>
      <c r="B3261" t="s">
        <v>11844</v>
      </c>
      <c r="C3261" t="s">
        <v>86</v>
      </c>
      <c r="D3261" t="str">
        <f>VLOOKUP(data_to_clean[[#This Row],[state]],abbreviation_table[],2,FALSE)</f>
        <v>Colorado</v>
      </c>
      <c r="E3261" t="s">
        <v>621</v>
      </c>
      <c r="F3261" t="str">
        <f>TRIM(LEFT(data_to_clean[[#This Row],[revenue]],FIND(" ",data_to_clean[[#This Row],[revenue]])))</f>
        <v>3.1</v>
      </c>
      <c r="G3261" t="str">
        <f>RIGHT(data_to_clean[[#This Row],[revenue]],LEN(data_to_clean[[#This Row],[revenue]])-FIND(" ",data_to_clean[[#This Row],[revenue]]))</f>
        <v>Million</v>
      </c>
      <c r="H3261" s="7">
        <f>VALUE(IF(data_to_clean[[#This Row],[multiplicity]]="Million",_xlfn.CONCAT(SUBSTITUTE(data_to_clean[[#This Row],[number]],".",""),"00000"),_xlfn.CONCAT(SUBSTITUTE(data_to_clean[[#This Row],[number]],".",""),"00000000")))</f>
        <v>3100000</v>
      </c>
      <c r="I3261" t="s">
        <v>11846</v>
      </c>
      <c r="J3261">
        <f>ROUND(VALUE(SUBSTITUTE(data_to_clean[[#This Row],[growth_%]],".",",")),0)</f>
        <v>112</v>
      </c>
      <c r="K3261" t="s">
        <v>18</v>
      </c>
      <c r="L3261">
        <v>11</v>
      </c>
      <c r="M3261">
        <v>9</v>
      </c>
      <c r="N3261">
        <v>2011</v>
      </c>
      <c r="O3261">
        <v>1</v>
      </c>
      <c r="P3261" t="s">
        <v>2085</v>
      </c>
      <c r="Q3261" t="b">
        <f>AND(ISNUMBER(data_to_clean[[#This Row],[revenue_formatted]]),ISNUMBER(data_to_clean[[#This Row],[growth_formatted_%]]),ISNUMBER(data_to_clean[[#This Row],[workers]]),ISNUMBER(data_to_clean[[#This Row],[previous_workers]]),ISNUMBER(data_to_clean[[#This Row],[founded]]),ISNUMBER(data_to_clean[[#This Row],[yrs_on_list]]))</f>
        <v>1</v>
      </c>
    </row>
    <row r="3262" spans="1:17" x14ac:dyDescent="0.25">
      <c r="A3262">
        <v>3252</v>
      </c>
      <c r="B3262" t="s">
        <v>11847</v>
      </c>
      <c r="C3262" t="s">
        <v>22</v>
      </c>
      <c r="D3262" t="str">
        <f>VLOOKUP(data_to_clean[[#This Row],[state]],abbreviation_table[],2,FALSE)</f>
        <v>Tennessee</v>
      </c>
      <c r="E3262" t="s">
        <v>11849</v>
      </c>
      <c r="F3262" t="str">
        <f>TRIM(LEFT(data_to_clean[[#This Row],[revenue]],FIND(" ",data_to_clean[[#This Row],[revenue]])))</f>
        <v>65.5</v>
      </c>
      <c r="G3262" t="str">
        <f>RIGHT(data_to_clean[[#This Row],[revenue]],LEN(data_to_clean[[#This Row],[revenue]])-FIND(" ",data_to_clean[[#This Row],[revenue]]))</f>
        <v>Million</v>
      </c>
      <c r="H3262" s="7">
        <f>VALUE(IF(data_to_clean[[#This Row],[multiplicity]]="Million",_xlfn.CONCAT(SUBSTITUTE(data_to_clean[[#This Row],[number]],".",""),"00000"),_xlfn.CONCAT(SUBSTITUTE(data_to_clean[[#This Row],[number]],".",""),"00000000")))</f>
        <v>65500000</v>
      </c>
      <c r="I3262" t="s">
        <v>11850</v>
      </c>
      <c r="J3262">
        <f>ROUND(VALUE(SUBSTITUTE(data_to_clean[[#This Row],[growth_%]],".",",")),0)</f>
        <v>112</v>
      </c>
      <c r="K3262" t="s">
        <v>257</v>
      </c>
      <c r="L3262">
        <v>87</v>
      </c>
      <c r="M3262">
        <v>25</v>
      </c>
      <c r="N3262">
        <v>2009</v>
      </c>
      <c r="O3262">
        <v>3</v>
      </c>
      <c r="P3262" t="s">
        <v>26</v>
      </c>
      <c r="Q3262" t="b">
        <f>AND(ISNUMBER(data_to_clean[[#This Row],[revenue_formatted]]),ISNUMBER(data_to_clean[[#This Row],[growth_formatted_%]]),ISNUMBER(data_to_clean[[#This Row],[workers]]),ISNUMBER(data_to_clean[[#This Row],[previous_workers]]),ISNUMBER(data_to_clean[[#This Row],[founded]]),ISNUMBER(data_to_clean[[#This Row],[yrs_on_list]]))</f>
        <v>1</v>
      </c>
    </row>
    <row r="3263" spans="1:17" x14ac:dyDescent="0.25">
      <c r="A3263">
        <v>3253</v>
      </c>
      <c r="B3263" t="s">
        <v>11851</v>
      </c>
      <c r="C3263" t="s">
        <v>30</v>
      </c>
      <c r="D3263" t="str">
        <f>VLOOKUP(data_to_clean[[#This Row],[state]],abbreviation_table[],2,FALSE)</f>
        <v>Texas</v>
      </c>
      <c r="E3263" t="s">
        <v>2108</v>
      </c>
      <c r="F3263" t="str">
        <f>TRIM(LEFT(data_to_clean[[#This Row],[revenue]],FIND(" ",data_to_clean[[#This Row],[revenue]])))</f>
        <v>11.4</v>
      </c>
      <c r="G3263" t="str">
        <f>RIGHT(data_to_clean[[#This Row],[revenue]],LEN(data_to_clean[[#This Row],[revenue]])-FIND(" ",data_to_clean[[#This Row],[revenue]]))</f>
        <v>Million</v>
      </c>
      <c r="H3263" s="7">
        <f>VALUE(IF(data_to_clean[[#This Row],[multiplicity]]="Million",_xlfn.CONCAT(SUBSTITUTE(data_to_clean[[#This Row],[number]],".",""),"00000"),_xlfn.CONCAT(SUBSTITUTE(data_to_clean[[#This Row],[number]],".",""),"00000000")))</f>
        <v>11400000</v>
      </c>
      <c r="I3263" t="s">
        <v>11853</v>
      </c>
      <c r="J3263">
        <f>ROUND(VALUE(SUBSTITUTE(data_to_clean[[#This Row],[growth_%]],".",",")),0)</f>
        <v>112</v>
      </c>
      <c r="K3263" t="s">
        <v>18</v>
      </c>
      <c r="L3263">
        <v>50</v>
      </c>
      <c r="M3263">
        <v>28</v>
      </c>
      <c r="N3263">
        <v>2012</v>
      </c>
      <c r="O3263">
        <v>4</v>
      </c>
      <c r="P3263" t="s">
        <v>34</v>
      </c>
      <c r="Q3263" t="b">
        <f>AND(ISNUMBER(data_to_clean[[#This Row],[revenue_formatted]]),ISNUMBER(data_to_clean[[#This Row],[growth_formatted_%]]),ISNUMBER(data_to_clean[[#This Row],[workers]]),ISNUMBER(data_to_clean[[#This Row],[previous_workers]]),ISNUMBER(data_to_clean[[#This Row],[founded]]),ISNUMBER(data_to_clean[[#This Row],[yrs_on_list]]))</f>
        <v>1</v>
      </c>
    </row>
    <row r="3264" spans="1:17" x14ac:dyDescent="0.25">
      <c r="A3264">
        <v>3254</v>
      </c>
      <c r="B3264" t="s">
        <v>11854</v>
      </c>
      <c r="C3264" t="s">
        <v>503</v>
      </c>
      <c r="D3264" t="str">
        <f>VLOOKUP(data_to_clean[[#This Row],[state]],abbreviation_table[],2,FALSE)</f>
        <v>Illinois</v>
      </c>
      <c r="E3264" t="s">
        <v>11856</v>
      </c>
      <c r="F3264" t="str">
        <f>TRIM(LEFT(data_to_clean[[#This Row],[revenue]],FIND(" ",data_to_clean[[#This Row],[revenue]])))</f>
        <v>240.8</v>
      </c>
      <c r="G3264" t="str">
        <f>RIGHT(data_to_clean[[#This Row],[revenue]],LEN(data_to_clean[[#This Row],[revenue]])-FIND(" ",data_to_clean[[#This Row],[revenue]]))</f>
        <v>Million</v>
      </c>
      <c r="H3264" s="7">
        <f>VALUE(IF(data_to_clean[[#This Row],[multiplicity]]="Million",_xlfn.CONCAT(SUBSTITUTE(data_to_clean[[#This Row],[number]],".",""),"00000"),_xlfn.CONCAT(SUBSTITUTE(data_to_clean[[#This Row],[number]],".",""),"00000000")))</f>
        <v>240800000</v>
      </c>
      <c r="I3264" t="s">
        <v>11857</v>
      </c>
      <c r="J3264">
        <f>ROUND(VALUE(SUBSTITUTE(data_to_clean[[#This Row],[growth_%]],".",",")),0)</f>
        <v>112</v>
      </c>
      <c r="K3264" t="s">
        <v>336</v>
      </c>
      <c r="L3264">
        <v>400</v>
      </c>
      <c r="M3264">
        <v>186</v>
      </c>
      <c r="N3264">
        <v>1949</v>
      </c>
      <c r="O3264">
        <v>1</v>
      </c>
      <c r="P3264" t="s">
        <v>19</v>
      </c>
      <c r="Q3264" t="b">
        <f>AND(ISNUMBER(data_to_clean[[#This Row],[revenue_formatted]]),ISNUMBER(data_to_clean[[#This Row],[growth_formatted_%]]),ISNUMBER(data_to_clean[[#This Row],[workers]]),ISNUMBER(data_to_clean[[#This Row],[previous_workers]]),ISNUMBER(data_to_clean[[#This Row],[founded]]),ISNUMBER(data_to_clean[[#This Row],[yrs_on_list]]))</f>
        <v>1</v>
      </c>
    </row>
    <row r="3265" spans="1:17" x14ac:dyDescent="0.25">
      <c r="A3265">
        <v>3255</v>
      </c>
      <c r="B3265" t="s">
        <v>11858</v>
      </c>
      <c r="C3265" t="s">
        <v>153</v>
      </c>
      <c r="D3265" t="str">
        <f>VLOOKUP(data_to_clean[[#This Row],[state]],abbreviation_table[],2,FALSE)</f>
        <v>Idaho</v>
      </c>
      <c r="E3265" t="s">
        <v>11860</v>
      </c>
      <c r="F3265" t="str">
        <f>TRIM(LEFT(data_to_clean[[#This Row],[revenue]],FIND(" ",data_to_clean[[#This Row],[revenue]])))</f>
        <v>66.1</v>
      </c>
      <c r="G3265" t="str">
        <f>RIGHT(data_to_clean[[#This Row],[revenue]],LEN(data_to_clean[[#This Row],[revenue]])-FIND(" ",data_to_clean[[#This Row],[revenue]]))</f>
        <v>Million</v>
      </c>
      <c r="H3265" s="7">
        <f>VALUE(IF(data_to_clean[[#This Row],[multiplicity]]="Million",_xlfn.CONCAT(SUBSTITUTE(data_to_clean[[#This Row],[number]],".",""),"00000"),_xlfn.CONCAT(SUBSTITUTE(data_to_clean[[#This Row],[number]],".",""),"00000000")))</f>
        <v>66100000</v>
      </c>
      <c r="I3265" t="s">
        <v>11861</v>
      </c>
      <c r="J3265">
        <f>ROUND(VALUE(SUBSTITUTE(data_to_clean[[#This Row],[growth_%]],".",",")),0)</f>
        <v>111</v>
      </c>
      <c r="K3265" t="s">
        <v>55</v>
      </c>
      <c r="L3265">
        <v>9</v>
      </c>
      <c r="M3265">
        <v>6</v>
      </c>
      <c r="N3265">
        <v>2006</v>
      </c>
      <c r="O3265">
        <v>2</v>
      </c>
      <c r="P3265" t="s">
        <v>11862</v>
      </c>
      <c r="Q3265" t="b">
        <f>AND(ISNUMBER(data_to_clean[[#This Row],[revenue_formatted]]),ISNUMBER(data_to_clean[[#This Row],[growth_formatted_%]]),ISNUMBER(data_to_clean[[#This Row],[workers]]),ISNUMBER(data_to_clean[[#This Row],[previous_workers]]),ISNUMBER(data_to_clean[[#This Row],[founded]]),ISNUMBER(data_to_clean[[#This Row],[yrs_on_list]]))</f>
        <v>1</v>
      </c>
    </row>
    <row r="3266" spans="1:17" x14ac:dyDescent="0.25">
      <c r="A3266">
        <v>3256</v>
      </c>
      <c r="B3266" t="s">
        <v>11863</v>
      </c>
      <c r="C3266" t="s">
        <v>105</v>
      </c>
      <c r="D3266" t="str">
        <f>VLOOKUP(data_to_clean[[#This Row],[state]],abbreviation_table[],2,FALSE)</f>
        <v>New York</v>
      </c>
      <c r="E3266" t="s">
        <v>603</v>
      </c>
      <c r="F3266" t="str">
        <f>TRIM(LEFT(data_to_clean[[#This Row],[revenue]],FIND(" ",data_to_clean[[#This Row],[revenue]])))</f>
        <v>3.8</v>
      </c>
      <c r="G3266" t="str">
        <f>RIGHT(data_to_clean[[#This Row],[revenue]],LEN(data_to_clean[[#This Row],[revenue]])-FIND(" ",data_to_clean[[#This Row],[revenue]]))</f>
        <v>Million</v>
      </c>
      <c r="H3266" s="7">
        <f>VALUE(IF(data_to_clean[[#This Row],[multiplicity]]="Million",_xlfn.CONCAT(SUBSTITUTE(data_to_clean[[#This Row],[number]],".",""),"00000"),_xlfn.CONCAT(SUBSTITUTE(data_to_clean[[#This Row],[number]],".",""),"00000000")))</f>
        <v>3800000</v>
      </c>
      <c r="I3266" t="s">
        <v>11865</v>
      </c>
      <c r="J3266">
        <f>ROUND(VALUE(SUBSTITUTE(data_to_clean[[#This Row],[growth_%]],".",",")),0)</f>
        <v>111</v>
      </c>
      <c r="K3266" t="s">
        <v>336</v>
      </c>
      <c r="L3266">
        <v>45</v>
      </c>
      <c r="M3266">
        <v>20</v>
      </c>
      <c r="N3266">
        <v>2011</v>
      </c>
      <c r="O3266">
        <v>2</v>
      </c>
      <c r="P3266" t="s">
        <v>3791</v>
      </c>
      <c r="Q3266" t="b">
        <f>AND(ISNUMBER(data_to_clean[[#This Row],[revenue_formatted]]),ISNUMBER(data_to_clean[[#This Row],[growth_formatted_%]]),ISNUMBER(data_to_clean[[#This Row],[workers]]),ISNUMBER(data_to_clean[[#This Row],[previous_workers]]),ISNUMBER(data_to_clean[[#This Row],[founded]]),ISNUMBER(data_to_clean[[#This Row],[yrs_on_list]]))</f>
        <v>1</v>
      </c>
    </row>
    <row r="3267" spans="1:17" x14ac:dyDescent="0.25">
      <c r="A3267">
        <v>3257</v>
      </c>
      <c r="B3267" t="s">
        <v>11866</v>
      </c>
      <c r="C3267" t="s">
        <v>294</v>
      </c>
      <c r="D3267" t="str">
        <f>VLOOKUP(data_to_clean[[#This Row],[state]],abbreviation_table[],2,FALSE)</f>
        <v>Minnesota</v>
      </c>
      <c r="E3267" t="s">
        <v>4632</v>
      </c>
      <c r="F3267" t="str">
        <f>TRIM(LEFT(data_to_clean[[#This Row],[revenue]],FIND(" ",data_to_clean[[#This Row],[revenue]])))</f>
        <v>20.1</v>
      </c>
      <c r="G3267" t="str">
        <f>RIGHT(data_to_clean[[#This Row],[revenue]],LEN(data_to_clean[[#This Row],[revenue]])-FIND(" ",data_to_clean[[#This Row],[revenue]]))</f>
        <v>Million</v>
      </c>
      <c r="H3267" s="7">
        <f>VALUE(IF(data_to_clean[[#This Row],[multiplicity]]="Million",_xlfn.CONCAT(SUBSTITUTE(data_to_clean[[#This Row],[number]],".",""),"00000"),_xlfn.CONCAT(SUBSTITUTE(data_to_clean[[#This Row],[number]],".",""),"00000000")))</f>
        <v>20100000</v>
      </c>
      <c r="I3267" t="s">
        <v>11868</v>
      </c>
      <c r="J3267">
        <f>ROUND(VALUE(SUBSTITUTE(data_to_clean[[#This Row],[growth_%]],".",",")),0)</f>
        <v>111</v>
      </c>
      <c r="K3267" t="s">
        <v>211</v>
      </c>
      <c r="L3267">
        <v>66</v>
      </c>
      <c r="M3267">
        <v>33</v>
      </c>
      <c r="N3267">
        <v>2002</v>
      </c>
      <c r="O3267">
        <v>6</v>
      </c>
      <c r="P3267" t="s">
        <v>4268</v>
      </c>
      <c r="Q3267" t="b">
        <f>AND(ISNUMBER(data_to_clean[[#This Row],[revenue_formatted]]),ISNUMBER(data_to_clean[[#This Row],[growth_formatted_%]]),ISNUMBER(data_to_clean[[#This Row],[workers]]),ISNUMBER(data_to_clean[[#This Row],[previous_workers]]),ISNUMBER(data_to_clean[[#This Row],[founded]]),ISNUMBER(data_to_clean[[#This Row],[yrs_on_list]]))</f>
        <v>1</v>
      </c>
    </row>
    <row r="3268" spans="1:17" x14ac:dyDescent="0.25">
      <c r="A3268">
        <v>3258</v>
      </c>
      <c r="B3268" t="s">
        <v>11869</v>
      </c>
      <c r="C3268" t="s">
        <v>30</v>
      </c>
      <c r="D3268" t="str">
        <f>VLOOKUP(data_to_clean[[#This Row],[state]],abbreviation_table[],2,FALSE)</f>
        <v>Texas</v>
      </c>
      <c r="E3268" t="s">
        <v>269</v>
      </c>
      <c r="F3268" t="str">
        <f>TRIM(LEFT(data_to_clean[[#This Row],[revenue]],FIND(" ",data_to_clean[[#This Row],[revenue]])))</f>
        <v>7</v>
      </c>
      <c r="G3268" t="str">
        <f>RIGHT(data_to_clean[[#This Row],[revenue]],LEN(data_to_clean[[#This Row],[revenue]])-FIND(" ",data_to_clean[[#This Row],[revenue]]))</f>
        <v>Million</v>
      </c>
      <c r="H3268" s="7">
        <f>VALUE(IF(data_to_clean[[#This Row],[multiplicity]]="Million",_xlfn.CONCAT(SUBSTITUTE(data_to_clean[[#This Row],[number]],".",""),"00000"),_xlfn.CONCAT(SUBSTITUTE(data_to_clean[[#This Row],[number]],".",""),"00000000")))</f>
        <v>700000</v>
      </c>
      <c r="I3268" t="s">
        <v>11871</v>
      </c>
      <c r="J3268">
        <f>ROUND(VALUE(SUBSTITUTE(data_to_clean[[#This Row],[growth_%]],".",",")),0)</f>
        <v>111</v>
      </c>
      <c r="K3268" t="s">
        <v>187</v>
      </c>
      <c r="L3268">
        <v>71</v>
      </c>
      <c r="M3268">
        <v>25</v>
      </c>
      <c r="N3268">
        <v>2010</v>
      </c>
      <c r="O3268">
        <v>1</v>
      </c>
      <c r="P3268" t="s">
        <v>34</v>
      </c>
      <c r="Q3268" t="b">
        <f>AND(ISNUMBER(data_to_clean[[#This Row],[revenue_formatted]]),ISNUMBER(data_to_clean[[#This Row],[growth_formatted_%]]),ISNUMBER(data_to_clean[[#This Row],[workers]]),ISNUMBER(data_to_clean[[#This Row],[previous_workers]]),ISNUMBER(data_to_clean[[#This Row],[founded]]),ISNUMBER(data_to_clean[[#This Row],[yrs_on_list]]))</f>
        <v>1</v>
      </c>
    </row>
    <row r="3269" spans="1:17" x14ac:dyDescent="0.25">
      <c r="A3269">
        <v>3259</v>
      </c>
      <c r="B3269" t="s">
        <v>11872</v>
      </c>
      <c r="C3269" t="s">
        <v>341</v>
      </c>
      <c r="D3269" t="str">
        <f>VLOOKUP(data_to_clean[[#This Row],[state]],abbreviation_table[],2,FALSE)</f>
        <v>Massachusetts</v>
      </c>
      <c r="E3269" t="s">
        <v>265</v>
      </c>
      <c r="F3269" t="str">
        <f>TRIM(LEFT(data_to_clean[[#This Row],[revenue]],FIND(" ",data_to_clean[[#This Row],[revenue]])))</f>
        <v>6.4</v>
      </c>
      <c r="G3269" t="str">
        <f>RIGHT(data_to_clean[[#This Row],[revenue]],LEN(data_to_clean[[#This Row],[revenue]])-FIND(" ",data_to_clean[[#This Row],[revenue]]))</f>
        <v>Million</v>
      </c>
      <c r="H3269" s="7">
        <f>VALUE(IF(data_to_clean[[#This Row],[multiplicity]]="Million",_xlfn.CONCAT(SUBSTITUTE(data_to_clean[[#This Row],[number]],".",""),"00000"),_xlfn.CONCAT(SUBSTITUTE(data_to_clean[[#This Row],[number]],".",""),"00000000")))</f>
        <v>6400000</v>
      </c>
      <c r="I3269" t="s">
        <v>11874</v>
      </c>
      <c r="J3269">
        <f>ROUND(VALUE(SUBSTITUTE(data_to_clean[[#This Row],[growth_%]],".",",")),0)</f>
        <v>111</v>
      </c>
      <c r="K3269" t="s">
        <v>308</v>
      </c>
      <c r="L3269">
        <v>58</v>
      </c>
      <c r="M3269">
        <v>25</v>
      </c>
      <c r="N3269">
        <v>2004</v>
      </c>
      <c r="O3269">
        <v>6</v>
      </c>
      <c r="P3269" t="s">
        <v>3871</v>
      </c>
      <c r="Q3269" t="b">
        <f>AND(ISNUMBER(data_to_clean[[#This Row],[revenue_formatted]]),ISNUMBER(data_to_clean[[#This Row],[growth_formatted_%]]),ISNUMBER(data_to_clean[[#This Row],[workers]]),ISNUMBER(data_to_clean[[#This Row],[previous_workers]]),ISNUMBER(data_to_clean[[#This Row],[founded]]),ISNUMBER(data_to_clean[[#This Row],[yrs_on_list]]))</f>
        <v>1</v>
      </c>
    </row>
    <row r="3270" spans="1:17" x14ac:dyDescent="0.25">
      <c r="A3270">
        <v>3260</v>
      </c>
      <c r="B3270" t="s">
        <v>11875</v>
      </c>
      <c r="C3270" t="s">
        <v>503</v>
      </c>
      <c r="D3270" t="str">
        <f>VLOOKUP(data_to_clean[[#This Row],[state]],abbreviation_table[],2,FALSE)</f>
        <v>Illinois</v>
      </c>
      <c r="E3270" t="s">
        <v>11877</v>
      </c>
      <c r="F3270" t="str">
        <f>TRIM(LEFT(data_to_clean[[#This Row],[revenue]],FIND(" ",data_to_clean[[#This Row],[revenue]])))</f>
        <v>990.6</v>
      </c>
      <c r="G3270" t="str">
        <f>RIGHT(data_to_clean[[#This Row],[revenue]],LEN(data_to_clean[[#This Row],[revenue]])-FIND(" ",data_to_clean[[#This Row],[revenue]]))</f>
        <v>Million</v>
      </c>
      <c r="H3270" s="7">
        <f>VALUE(IF(data_to_clean[[#This Row],[multiplicity]]="Million",_xlfn.CONCAT(SUBSTITUTE(data_to_clean[[#This Row],[number]],".",""),"00000"),_xlfn.CONCAT(SUBSTITUTE(data_to_clean[[#This Row],[number]],".",""),"00000000")))</f>
        <v>990600000</v>
      </c>
      <c r="I3270" t="s">
        <v>11878</v>
      </c>
      <c r="J3270">
        <f>ROUND(VALUE(SUBSTITUTE(data_to_clean[[#This Row],[growth_%]],".",",")),0)</f>
        <v>111</v>
      </c>
      <c r="K3270" t="s">
        <v>289</v>
      </c>
      <c r="L3270">
        <v>4112</v>
      </c>
      <c r="M3270">
        <v>2136</v>
      </c>
      <c r="N3270">
        <v>2001</v>
      </c>
      <c r="O3270">
        <v>3</v>
      </c>
      <c r="P3270" t="s">
        <v>1984</v>
      </c>
      <c r="Q3270" t="b">
        <f>AND(ISNUMBER(data_to_clean[[#This Row],[revenue_formatted]]),ISNUMBER(data_to_clean[[#This Row],[growth_formatted_%]]),ISNUMBER(data_to_clean[[#This Row],[workers]]),ISNUMBER(data_to_clean[[#This Row],[previous_workers]]),ISNUMBER(data_to_clean[[#This Row],[founded]]),ISNUMBER(data_to_clean[[#This Row],[yrs_on_list]]))</f>
        <v>1</v>
      </c>
    </row>
    <row r="3271" spans="1:17" x14ac:dyDescent="0.25">
      <c r="A3271">
        <v>3261</v>
      </c>
      <c r="B3271" t="s">
        <v>11879</v>
      </c>
      <c r="C3271" t="s">
        <v>223</v>
      </c>
      <c r="D3271" t="str">
        <f>VLOOKUP(data_to_clean[[#This Row],[state]],abbreviation_table[],2,FALSE)</f>
        <v>Wisconsin</v>
      </c>
      <c r="E3271" t="s">
        <v>1309</v>
      </c>
      <c r="F3271" t="str">
        <f>TRIM(LEFT(data_to_clean[[#This Row],[revenue]],FIND(" ",data_to_clean[[#This Row],[revenue]])))</f>
        <v>3.4</v>
      </c>
      <c r="G3271" t="str">
        <f>RIGHT(data_to_clean[[#This Row],[revenue]],LEN(data_to_clean[[#This Row],[revenue]])-FIND(" ",data_to_clean[[#This Row],[revenue]]))</f>
        <v>Million</v>
      </c>
      <c r="H3271" s="7">
        <f>VALUE(IF(data_to_clean[[#This Row],[multiplicity]]="Million",_xlfn.CONCAT(SUBSTITUTE(data_to_clean[[#This Row],[number]],".",""),"00000"),_xlfn.CONCAT(SUBSTITUTE(data_to_clean[[#This Row],[number]],".",""),"00000000")))</f>
        <v>3400000</v>
      </c>
      <c r="I3271" t="s">
        <v>11881</v>
      </c>
      <c r="J3271">
        <f>ROUND(VALUE(SUBSTITUTE(data_to_clean[[#This Row],[growth_%]],".",",")),0)</f>
        <v>111</v>
      </c>
      <c r="K3271" t="s">
        <v>18</v>
      </c>
      <c r="L3271">
        <v>34</v>
      </c>
      <c r="M3271">
        <v>17</v>
      </c>
      <c r="N3271">
        <v>2002</v>
      </c>
      <c r="O3271">
        <v>2</v>
      </c>
      <c r="P3271" t="s">
        <v>11882</v>
      </c>
      <c r="Q3271" t="b">
        <f>AND(ISNUMBER(data_to_clean[[#This Row],[revenue_formatted]]),ISNUMBER(data_to_clean[[#This Row],[growth_formatted_%]]),ISNUMBER(data_to_clean[[#This Row],[workers]]),ISNUMBER(data_to_clean[[#This Row],[previous_workers]]),ISNUMBER(data_to_clean[[#This Row],[founded]]),ISNUMBER(data_to_clean[[#This Row],[yrs_on_list]]))</f>
        <v>1</v>
      </c>
    </row>
    <row r="3272" spans="1:17" x14ac:dyDescent="0.25">
      <c r="A3272">
        <v>3262</v>
      </c>
      <c r="B3272" t="s">
        <v>11883</v>
      </c>
      <c r="C3272" t="s">
        <v>45</v>
      </c>
      <c r="D3272" t="str">
        <f>VLOOKUP(data_to_clean[[#This Row],[state]],abbreviation_table[],2,FALSE)</f>
        <v>Pennsylvania</v>
      </c>
      <c r="E3272" t="s">
        <v>10932</v>
      </c>
      <c r="F3272" t="str">
        <f>TRIM(LEFT(data_to_clean[[#This Row],[revenue]],FIND(" ",data_to_clean[[#This Row],[revenue]])))</f>
        <v>30.6</v>
      </c>
      <c r="G3272" t="str">
        <f>RIGHT(data_to_clean[[#This Row],[revenue]],LEN(data_to_clean[[#This Row],[revenue]])-FIND(" ",data_to_clean[[#This Row],[revenue]]))</f>
        <v>Million</v>
      </c>
      <c r="H3272" s="7">
        <f>VALUE(IF(data_to_clean[[#This Row],[multiplicity]]="Million",_xlfn.CONCAT(SUBSTITUTE(data_to_clean[[#This Row],[number]],".",""),"00000"),_xlfn.CONCAT(SUBSTITUTE(data_to_clean[[#This Row],[number]],".",""),"00000000")))</f>
        <v>30600000</v>
      </c>
      <c r="I3272" t="s">
        <v>11885</v>
      </c>
      <c r="J3272">
        <f>ROUND(VALUE(SUBSTITUTE(data_to_clean[[#This Row],[growth_%]],".",",")),0)</f>
        <v>111</v>
      </c>
      <c r="K3272" t="s">
        <v>18</v>
      </c>
      <c r="L3272">
        <v>100</v>
      </c>
      <c r="M3272">
        <v>44</v>
      </c>
      <c r="N3272">
        <v>2008</v>
      </c>
      <c r="O3272">
        <v>8</v>
      </c>
      <c r="P3272" t="s">
        <v>11886</v>
      </c>
      <c r="Q3272" t="b">
        <f>AND(ISNUMBER(data_to_clean[[#This Row],[revenue_formatted]]),ISNUMBER(data_to_clean[[#This Row],[growth_formatted_%]]),ISNUMBER(data_to_clean[[#This Row],[workers]]),ISNUMBER(data_to_clean[[#This Row],[previous_workers]]),ISNUMBER(data_to_clean[[#This Row],[founded]]),ISNUMBER(data_to_clean[[#This Row],[yrs_on_list]]))</f>
        <v>1</v>
      </c>
    </row>
    <row r="3273" spans="1:17" x14ac:dyDescent="0.25">
      <c r="A3273">
        <v>3263</v>
      </c>
      <c r="B3273" t="s">
        <v>11887</v>
      </c>
      <c r="C3273" t="s">
        <v>80</v>
      </c>
      <c r="D3273" t="str">
        <f>VLOOKUP(data_to_clean[[#This Row],[state]],abbreviation_table[],2,FALSE)</f>
        <v>California</v>
      </c>
      <c r="E3273" t="s">
        <v>1305</v>
      </c>
      <c r="F3273" t="str">
        <f>TRIM(LEFT(data_to_clean[[#This Row],[revenue]],FIND(" ",data_to_clean[[#This Row],[revenue]])))</f>
        <v>5.2</v>
      </c>
      <c r="G3273" t="str">
        <f>RIGHT(data_to_clean[[#This Row],[revenue]],LEN(data_to_clean[[#This Row],[revenue]])-FIND(" ",data_to_clean[[#This Row],[revenue]]))</f>
        <v>Million</v>
      </c>
      <c r="H3273" s="7">
        <f>VALUE(IF(data_to_clean[[#This Row],[multiplicity]]="Million",_xlfn.CONCAT(SUBSTITUTE(data_to_clean[[#This Row],[number]],".",""),"00000"),_xlfn.CONCAT(SUBSTITUTE(data_to_clean[[#This Row],[number]],".",""),"00000000")))</f>
        <v>5200000</v>
      </c>
      <c r="I3273" t="s">
        <v>11889</v>
      </c>
      <c r="J3273">
        <f>ROUND(VALUE(SUBSTITUTE(data_to_clean[[#This Row],[growth_%]],".",",")),0)</f>
        <v>111</v>
      </c>
      <c r="K3273" t="s">
        <v>211</v>
      </c>
      <c r="L3273">
        <v>16</v>
      </c>
      <c r="M3273">
        <v>9</v>
      </c>
      <c r="N3273">
        <v>2000</v>
      </c>
      <c r="O3273">
        <v>5</v>
      </c>
      <c r="P3273" t="s">
        <v>11890</v>
      </c>
      <c r="Q3273" t="b">
        <f>AND(ISNUMBER(data_to_clean[[#This Row],[revenue_formatted]]),ISNUMBER(data_to_clean[[#This Row],[growth_formatted_%]]),ISNUMBER(data_to_clean[[#This Row],[workers]]),ISNUMBER(data_to_clean[[#This Row],[previous_workers]]),ISNUMBER(data_to_clean[[#This Row],[founded]]),ISNUMBER(data_to_clean[[#This Row],[yrs_on_list]]))</f>
        <v>1</v>
      </c>
    </row>
    <row r="3274" spans="1:17" x14ac:dyDescent="0.25">
      <c r="A3274">
        <v>3264</v>
      </c>
      <c r="B3274" t="s">
        <v>11891</v>
      </c>
      <c r="C3274" t="s">
        <v>166</v>
      </c>
      <c r="D3274" t="str">
        <f>VLOOKUP(data_to_clean[[#This Row],[state]],abbreviation_table[],2,FALSE)</f>
        <v>Utah</v>
      </c>
      <c r="E3274" t="s">
        <v>504</v>
      </c>
      <c r="F3274" t="str">
        <f>TRIM(LEFT(data_to_clean[[#This Row],[revenue]],FIND(" ",data_to_clean[[#This Row],[revenue]])))</f>
        <v>14.4</v>
      </c>
      <c r="G3274" t="str">
        <f>RIGHT(data_to_clean[[#This Row],[revenue]],LEN(data_to_clean[[#This Row],[revenue]])-FIND(" ",data_to_clean[[#This Row],[revenue]]))</f>
        <v>Million</v>
      </c>
      <c r="H3274" s="7">
        <f>VALUE(IF(data_to_clean[[#This Row],[multiplicity]]="Million",_xlfn.CONCAT(SUBSTITUTE(data_to_clean[[#This Row],[number]],".",""),"00000"),_xlfn.CONCAT(SUBSTITUTE(data_to_clean[[#This Row],[number]],".",""),"00000000")))</f>
        <v>14400000</v>
      </c>
      <c r="I3274" t="s">
        <v>11893</v>
      </c>
      <c r="J3274">
        <f>ROUND(VALUE(SUBSTITUTE(data_to_clean[[#This Row],[growth_%]],".",",")),0)</f>
        <v>111</v>
      </c>
      <c r="K3274" t="s">
        <v>329</v>
      </c>
      <c r="L3274">
        <v>31</v>
      </c>
      <c r="M3274">
        <v>21</v>
      </c>
      <c r="N3274">
        <v>1990</v>
      </c>
      <c r="O3274">
        <v>4</v>
      </c>
      <c r="P3274" t="s">
        <v>1734</v>
      </c>
      <c r="Q3274" t="b">
        <f>AND(ISNUMBER(data_to_clean[[#This Row],[revenue_formatted]]),ISNUMBER(data_to_clean[[#This Row],[growth_formatted_%]]),ISNUMBER(data_to_clean[[#This Row],[workers]]),ISNUMBER(data_to_clean[[#This Row],[previous_workers]]),ISNUMBER(data_to_clean[[#This Row],[founded]]),ISNUMBER(data_to_clean[[#This Row],[yrs_on_list]]))</f>
        <v>1</v>
      </c>
    </row>
    <row r="3275" spans="1:17" x14ac:dyDescent="0.25">
      <c r="A3275">
        <v>3265</v>
      </c>
      <c r="B3275" t="s">
        <v>11894</v>
      </c>
      <c r="C3275" t="s">
        <v>119</v>
      </c>
      <c r="D3275" t="str">
        <f>VLOOKUP(data_to_clean[[#This Row],[state]],abbreviation_table[],2,FALSE)</f>
        <v>Georgia</v>
      </c>
      <c r="E3275" t="s">
        <v>11896</v>
      </c>
      <c r="F3275" t="str">
        <f>TRIM(LEFT(data_to_clean[[#This Row],[revenue]],FIND(" ",data_to_clean[[#This Row],[revenue]])))</f>
        <v>219.6</v>
      </c>
      <c r="G3275" t="str">
        <f>RIGHT(data_to_clean[[#This Row],[revenue]],LEN(data_to_clean[[#This Row],[revenue]])-FIND(" ",data_to_clean[[#This Row],[revenue]]))</f>
        <v>Million</v>
      </c>
      <c r="H3275" s="7">
        <f>VALUE(IF(data_to_clean[[#This Row],[multiplicity]]="Million",_xlfn.CONCAT(SUBSTITUTE(data_to_clean[[#This Row],[number]],".",""),"00000"),_xlfn.CONCAT(SUBSTITUTE(data_to_clean[[#This Row],[number]],".",""),"00000000")))</f>
        <v>219600000</v>
      </c>
      <c r="I3275" t="s">
        <v>11897</v>
      </c>
      <c r="J3275">
        <f>ROUND(VALUE(SUBSTITUTE(data_to_clean[[#This Row],[growth_%]],".",",")),0)</f>
        <v>111</v>
      </c>
      <c r="K3275" t="s">
        <v>308</v>
      </c>
      <c r="L3275">
        <v>258</v>
      </c>
      <c r="M3275">
        <v>131</v>
      </c>
      <c r="N3275">
        <v>2001</v>
      </c>
      <c r="O3275">
        <v>9</v>
      </c>
      <c r="P3275" t="s">
        <v>4023</v>
      </c>
      <c r="Q3275" t="b">
        <f>AND(ISNUMBER(data_to_clean[[#This Row],[revenue_formatted]]),ISNUMBER(data_to_clean[[#This Row],[growth_formatted_%]]),ISNUMBER(data_to_clean[[#This Row],[workers]]),ISNUMBER(data_to_clean[[#This Row],[previous_workers]]),ISNUMBER(data_to_clean[[#This Row],[founded]]),ISNUMBER(data_to_clean[[#This Row],[yrs_on_list]]))</f>
        <v>1</v>
      </c>
    </row>
    <row r="3276" spans="1:17" x14ac:dyDescent="0.25">
      <c r="A3276">
        <v>3266</v>
      </c>
      <c r="B3276" t="s">
        <v>11898</v>
      </c>
      <c r="C3276" t="s">
        <v>59</v>
      </c>
      <c r="D3276" t="str">
        <f>VLOOKUP(data_to_clean[[#This Row],[state]],abbreviation_table[],2,FALSE)</f>
        <v>New Jersey</v>
      </c>
      <c r="E3276" t="s">
        <v>11900</v>
      </c>
      <c r="F3276" t="str">
        <f>TRIM(LEFT(data_to_clean[[#This Row],[revenue]],FIND(" ",data_to_clean[[#This Row],[revenue]])))</f>
        <v>178.7</v>
      </c>
      <c r="G3276" t="str">
        <f>RIGHT(data_to_clean[[#This Row],[revenue]],LEN(data_to_clean[[#This Row],[revenue]])-FIND(" ",data_to_clean[[#This Row],[revenue]]))</f>
        <v>Million</v>
      </c>
      <c r="H3276" s="7">
        <f>VALUE(IF(data_to_clean[[#This Row],[multiplicity]]="Million",_xlfn.CONCAT(SUBSTITUTE(data_to_clean[[#This Row],[number]],".",""),"00000"),_xlfn.CONCAT(SUBSTITUTE(data_to_clean[[#This Row],[number]],".",""),"00000000")))</f>
        <v>178700000</v>
      </c>
      <c r="I3276" t="s">
        <v>11901</v>
      </c>
      <c r="J3276">
        <f>ROUND(VALUE(SUBSTITUTE(data_to_clean[[#This Row],[growth_%]],".",",")),0)</f>
        <v>111</v>
      </c>
      <c r="K3276" t="s">
        <v>156</v>
      </c>
      <c r="L3276">
        <v>800</v>
      </c>
      <c r="M3276">
        <v>535</v>
      </c>
      <c r="N3276">
        <v>2000</v>
      </c>
      <c r="O3276">
        <v>13</v>
      </c>
      <c r="P3276" t="s">
        <v>2849</v>
      </c>
      <c r="Q3276" t="b">
        <f>AND(ISNUMBER(data_to_clean[[#This Row],[revenue_formatted]]),ISNUMBER(data_to_clean[[#This Row],[growth_formatted_%]]),ISNUMBER(data_to_clean[[#This Row],[workers]]),ISNUMBER(data_to_clean[[#This Row],[previous_workers]]),ISNUMBER(data_to_clean[[#This Row],[founded]]),ISNUMBER(data_to_clean[[#This Row],[yrs_on_list]]))</f>
        <v>1</v>
      </c>
    </row>
    <row r="3277" spans="1:17" x14ac:dyDescent="0.25">
      <c r="A3277">
        <v>3267</v>
      </c>
      <c r="B3277" t="s">
        <v>11902</v>
      </c>
      <c r="C3277" t="s">
        <v>66</v>
      </c>
      <c r="D3277" t="str">
        <f>VLOOKUP(data_to_clean[[#This Row],[state]],abbreviation_table[],2,FALSE)</f>
        <v>Virginia</v>
      </c>
      <c r="E3277" t="s">
        <v>993</v>
      </c>
      <c r="F3277" t="str">
        <f>TRIM(LEFT(data_to_clean[[#This Row],[revenue]],FIND(" ",data_to_clean[[#This Row],[revenue]])))</f>
        <v>2.3</v>
      </c>
      <c r="G3277" t="str">
        <f>RIGHT(data_to_clean[[#This Row],[revenue]],LEN(data_to_clean[[#This Row],[revenue]])-FIND(" ",data_to_clean[[#This Row],[revenue]]))</f>
        <v>Million</v>
      </c>
      <c r="H3277" s="7">
        <f>VALUE(IF(data_to_clean[[#This Row],[multiplicity]]="Million",_xlfn.CONCAT(SUBSTITUTE(data_to_clean[[#This Row],[number]],".",""),"00000"),_xlfn.CONCAT(SUBSTITUTE(data_to_clean[[#This Row],[number]],".",""),"00000000")))</f>
        <v>2300000</v>
      </c>
      <c r="I3277" t="s">
        <v>11904</v>
      </c>
      <c r="J3277">
        <f>ROUND(VALUE(SUBSTITUTE(data_to_clean[[#This Row],[growth_%]],".",",")),0)</f>
        <v>111</v>
      </c>
      <c r="K3277" t="s">
        <v>55</v>
      </c>
      <c r="L3277">
        <v>14</v>
      </c>
      <c r="M3277">
        <v>9</v>
      </c>
      <c r="N3277">
        <v>2006</v>
      </c>
      <c r="O3277">
        <v>1</v>
      </c>
      <c r="P3277" t="s">
        <v>11905</v>
      </c>
      <c r="Q3277" t="b">
        <f>AND(ISNUMBER(data_to_clean[[#This Row],[revenue_formatted]]),ISNUMBER(data_to_clean[[#This Row],[growth_formatted_%]]),ISNUMBER(data_to_clean[[#This Row],[workers]]),ISNUMBER(data_to_clean[[#This Row],[previous_workers]]),ISNUMBER(data_to_clean[[#This Row],[founded]]),ISNUMBER(data_to_clean[[#This Row],[yrs_on_list]]))</f>
        <v>1</v>
      </c>
    </row>
    <row r="3278" spans="1:17" x14ac:dyDescent="0.25">
      <c r="A3278">
        <v>3268</v>
      </c>
      <c r="B3278" t="s">
        <v>11906</v>
      </c>
      <c r="C3278" t="s">
        <v>223</v>
      </c>
      <c r="D3278" t="str">
        <f>VLOOKUP(data_to_clean[[#This Row],[state]],abbreviation_table[],2,FALSE)</f>
        <v>Wisconsin</v>
      </c>
      <c r="E3278" t="s">
        <v>1418</v>
      </c>
      <c r="F3278" t="str">
        <f>TRIM(LEFT(data_to_clean[[#This Row],[revenue]],FIND(" ",data_to_clean[[#This Row],[revenue]])))</f>
        <v>6.8</v>
      </c>
      <c r="G3278" t="str">
        <f>RIGHT(data_to_clean[[#This Row],[revenue]],LEN(data_to_clean[[#This Row],[revenue]])-FIND(" ",data_to_clean[[#This Row],[revenue]]))</f>
        <v>Million</v>
      </c>
      <c r="H3278" s="7">
        <f>VALUE(IF(data_to_clean[[#This Row],[multiplicity]]="Million",_xlfn.CONCAT(SUBSTITUTE(data_to_clean[[#This Row],[number]],".",""),"00000"),_xlfn.CONCAT(SUBSTITUTE(data_to_clean[[#This Row],[number]],".",""),"00000000")))</f>
        <v>6800000</v>
      </c>
      <c r="I3278" t="s">
        <v>11908</v>
      </c>
      <c r="J3278">
        <f>ROUND(VALUE(SUBSTITUTE(data_to_clean[[#This Row],[growth_%]],".",",")),0)</f>
        <v>111</v>
      </c>
      <c r="K3278" t="s">
        <v>156</v>
      </c>
      <c r="L3278">
        <v>39</v>
      </c>
      <c r="M3278">
        <v>32</v>
      </c>
      <c r="N3278">
        <v>2005</v>
      </c>
      <c r="O3278">
        <v>5</v>
      </c>
      <c r="P3278" t="s">
        <v>11909</v>
      </c>
      <c r="Q3278" t="b">
        <f>AND(ISNUMBER(data_to_clean[[#This Row],[revenue_formatted]]),ISNUMBER(data_to_clean[[#This Row],[growth_formatted_%]]),ISNUMBER(data_to_clean[[#This Row],[workers]]),ISNUMBER(data_to_clean[[#This Row],[previous_workers]]),ISNUMBER(data_to_clean[[#This Row],[founded]]),ISNUMBER(data_to_clean[[#This Row],[yrs_on_list]]))</f>
        <v>1</v>
      </c>
    </row>
    <row r="3279" spans="1:17" x14ac:dyDescent="0.25">
      <c r="A3279">
        <v>3269</v>
      </c>
      <c r="B3279" t="s">
        <v>11910</v>
      </c>
      <c r="C3279" t="s">
        <v>15</v>
      </c>
      <c r="D3279" t="str">
        <f>VLOOKUP(data_to_clean[[#This Row],[state]],abbreviation_table[],2,FALSE)</f>
        <v>Arizona</v>
      </c>
      <c r="E3279" t="s">
        <v>265</v>
      </c>
      <c r="F3279" t="str">
        <f>TRIM(LEFT(data_to_clean[[#This Row],[revenue]],FIND(" ",data_to_clean[[#This Row],[revenue]])))</f>
        <v>6.4</v>
      </c>
      <c r="G3279" t="str">
        <f>RIGHT(data_to_clean[[#This Row],[revenue]],LEN(data_to_clean[[#This Row],[revenue]])-FIND(" ",data_to_clean[[#This Row],[revenue]]))</f>
        <v>Million</v>
      </c>
      <c r="H3279" s="7">
        <f>VALUE(IF(data_to_clean[[#This Row],[multiplicity]]="Million",_xlfn.CONCAT(SUBSTITUTE(data_to_clean[[#This Row],[number]],".",""),"00000"),_xlfn.CONCAT(SUBSTITUTE(data_to_clean[[#This Row],[number]],".",""),"00000000")))</f>
        <v>6400000</v>
      </c>
      <c r="I3279" t="s">
        <v>11912</v>
      </c>
      <c r="J3279">
        <f>ROUND(VALUE(SUBSTITUTE(data_to_clean[[#This Row],[growth_%]],".",",")),0)</f>
        <v>111</v>
      </c>
      <c r="K3279" t="s">
        <v>55</v>
      </c>
      <c r="L3279">
        <v>113</v>
      </c>
      <c r="M3279">
        <v>50</v>
      </c>
      <c r="N3279">
        <v>2001</v>
      </c>
      <c r="O3279">
        <v>3</v>
      </c>
      <c r="P3279" t="s">
        <v>11913</v>
      </c>
      <c r="Q3279" t="b">
        <f>AND(ISNUMBER(data_to_clean[[#This Row],[revenue_formatted]]),ISNUMBER(data_to_clean[[#This Row],[growth_formatted_%]]),ISNUMBER(data_to_clean[[#This Row],[workers]]),ISNUMBER(data_to_clean[[#This Row],[previous_workers]]),ISNUMBER(data_to_clean[[#This Row],[founded]]),ISNUMBER(data_to_clean[[#This Row],[yrs_on_list]]))</f>
        <v>1</v>
      </c>
    </row>
    <row r="3280" spans="1:17" x14ac:dyDescent="0.25">
      <c r="A3280">
        <v>3270</v>
      </c>
      <c r="B3280" t="s">
        <v>11914</v>
      </c>
      <c r="C3280" t="s">
        <v>215</v>
      </c>
      <c r="D3280" t="str">
        <f>VLOOKUP(data_to_clean[[#This Row],[state]],abbreviation_table[],2,FALSE)</f>
        <v>North Carolina</v>
      </c>
      <c r="E3280" t="s">
        <v>11916</v>
      </c>
      <c r="F3280" t="str">
        <f>TRIM(LEFT(data_to_clean[[#This Row],[revenue]],FIND(" ",data_to_clean[[#This Row],[revenue]])))</f>
        <v>1.5</v>
      </c>
      <c r="G3280" t="str">
        <f>RIGHT(data_to_clean[[#This Row],[revenue]],LEN(data_to_clean[[#This Row],[revenue]])-FIND(" ",data_to_clean[[#This Row],[revenue]]))</f>
        <v>Billion</v>
      </c>
      <c r="H3280" s="7">
        <f>VALUE(IF(data_to_clean[[#This Row],[multiplicity]]="Million",_xlfn.CONCAT(SUBSTITUTE(data_to_clean[[#This Row],[number]],".",""),"00000"),_xlfn.CONCAT(SUBSTITUTE(data_to_clean[[#This Row],[number]],".",""),"00000000")))</f>
        <v>1500000000</v>
      </c>
      <c r="I3280" t="s">
        <v>11917</v>
      </c>
      <c r="J3280">
        <f>ROUND(VALUE(SUBSTITUTE(data_to_clean[[#This Row],[growth_%]],".",",")),0)</f>
        <v>111</v>
      </c>
      <c r="K3280" t="s">
        <v>48</v>
      </c>
      <c r="L3280">
        <v>5000</v>
      </c>
      <c r="M3280">
        <v>4500</v>
      </c>
      <c r="N3280">
        <v>1996</v>
      </c>
      <c r="O3280">
        <v>9</v>
      </c>
      <c r="P3280" t="s">
        <v>422</v>
      </c>
      <c r="Q3280" t="b">
        <f>AND(ISNUMBER(data_to_clean[[#This Row],[revenue_formatted]]),ISNUMBER(data_to_clean[[#This Row],[growth_formatted_%]]),ISNUMBER(data_to_clean[[#This Row],[workers]]),ISNUMBER(data_to_clean[[#This Row],[previous_workers]]),ISNUMBER(data_to_clean[[#This Row],[founded]]),ISNUMBER(data_to_clean[[#This Row],[yrs_on_list]]))</f>
        <v>1</v>
      </c>
    </row>
    <row r="3281" spans="1:17" x14ac:dyDescent="0.25">
      <c r="A3281">
        <v>3271</v>
      </c>
      <c r="B3281" t="s">
        <v>11918</v>
      </c>
      <c r="C3281" t="s">
        <v>341</v>
      </c>
      <c r="D3281" t="str">
        <f>VLOOKUP(data_to_clean[[#This Row],[state]],abbreviation_table[],2,FALSE)</f>
        <v>Massachusetts</v>
      </c>
      <c r="E3281" t="s">
        <v>11920</v>
      </c>
      <c r="F3281" t="str">
        <f>TRIM(LEFT(data_to_clean[[#This Row],[revenue]],FIND(" ",data_to_clean[[#This Row],[revenue]])))</f>
        <v>233.2</v>
      </c>
      <c r="G3281" t="str">
        <f>RIGHT(data_to_clean[[#This Row],[revenue]],LEN(data_to_clean[[#This Row],[revenue]])-FIND(" ",data_to_clean[[#This Row],[revenue]]))</f>
        <v>Million</v>
      </c>
      <c r="H3281" s="7">
        <f>VALUE(IF(data_to_clean[[#This Row],[multiplicity]]="Million",_xlfn.CONCAT(SUBSTITUTE(data_to_clean[[#This Row],[number]],".",""),"00000"),_xlfn.CONCAT(SUBSTITUTE(data_to_clean[[#This Row],[number]],".",""),"00000000")))</f>
        <v>233200000</v>
      </c>
      <c r="I3281" t="s">
        <v>11921</v>
      </c>
      <c r="J3281">
        <f>ROUND(VALUE(SUBSTITUTE(data_to_clean[[#This Row],[growth_%]],".",",")),0)</f>
        <v>111</v>
      </c>
      <c r="K3281" t="s">
        <v>623</v>
      </c>
      <c r="L3281">
        <v>917</v>
      </c>
      <c r="M3281">
        <v>514</v>
      </c>
      <c r="N3281">
        <v>1969</v>
      </c>
      <c r="O3281">
        <v>5</v>
      </c>
      <c r="P3281" t="s">
        <v>11922</v>
      </c>
      <c r="Q3281" t="b">
        <f>AND(ISNUMBER(data_to_clean[[#This Row],[revenue_formatted]]),ISNUMBER(data_to_clean[[#This Row],[growth_formatted_%]]),ISNUMBER(data_to_clean[[#This Row],[workers]]),ISNUMBER(data_to_clean[[#This Row],[previous_workers]]),ISNUMBER(data_to_clean[[#This Row],[founded]]),ISNUMBER(data_to_clean[[#This Row],[yrs_on_list]]))</f>
        <v>1</v>
      </c>
    </row>
    <row r="3282" spans="1:17" x14ac:dyDescent="0.25">
      <c r="A3282">
        <v>3272</v>
      </c>
      <c r="B3282" t="s">
        <v>11923</v>
      </c>
      <c r="C3282" t="s">
        <v>105</v>
      </c>
      <c r="D3282" t="str">
        <f>VLOOKUP(data_to_clean[[#This Row],[state]],abbreviation_table[],2,FALSE)</f>
        <v>New York</v>
      </c>
      <c r="E3282" t="s">
        <v>3465</v>
      </c>
      <c r="F3282" t="str">
        <f>TRIM(LEFT(data_to_clean[[#This Row],[revenue]],FIND(" ",data_to_clean[[#This Row],[revenue]])))</f>
        <v>44.8</v>
      </c>
      <c r="G3282" t="str">
        <f>RIGHT(data_to_clean[[#This Row],[revenue]],LEN(data_to_clean[[#This Row],[revenue]])-FIND(" ",data_to_clean[[#This Row],[revenue]]))</f>
        <v>Million</v>
      </c>
      <c r="H3282" s="7">
        <f>VALUE(IF(data_to_clean[[#This Row],[multiplicity]]="Million",_xlfn.CONCAT(SUBSTITUTE(data_to_clean[[#This Row],[number]],".",""),"00000"),_xlfn.CONCAT(SUBSTITUTE(data_to_clean[[#This Row],[number]],".",""),"00000000")))</f>
        <v>44800000</v>
      </c>
      <c r="I3282" t="s">
        <v>11925</v>
      </c>
      <c r="J3282">
        <f>ROUND(VALUE(SUBSTITUTE(data_to_clean[[#This Row],[growth_%]],".",",")),0)</f>
        <v>111</v>
      </c>
      <c r="K3282" t="s">
        <v>18</v>
      </c>
      <c r="L3282">
        <v>220</v>
      </c>
      <c r="M3282">
        <v>160</v>
      </c>
      <c r="N3282">
        <v>2008</v>
      </c>
      <c r="O3282">
        <v>7</v>
      </c>
      <c r="P3282" t="s">
        <v>8713</v>
      </c>
      <c r="Q3282" t="b">
        <f>AND(ISNUMBER(data_to_clean[[#This Row],[revenue_formatted]]),ISNUMBER(data_to_clean[[#This Row],[growth_formatted_%]]),ISNUMBER(data_to_clean[[#This Row],[workers]]),ISNUMBER(data_to_clean[[#This Row],[previous_workers]]),ISNUMBER(data_to_clean[[#This Row],[founded]]),ISNUMBER(data_to_clean[[#This Row],[yrs_on_list]]))</f>
        <v>1</v>
      </c>
    </row>
    <row r="3283" spans="1:17" x14ac:dyDescent="0.25">
      <c r="A3283">
        <v>3273</v>
      </c>
      <c r="B3283" t="s">
        <v>11926</v>
      </c>
      <c r="C3283" t="s">
        <v>105</v>
      </c>
      <c r="D3283" t="str">
        <f>VLOOKUP(data_to_clean[[#This Row],[state]],abbreviation_table[],2,FALSE)</f>
        <v>New York</v>
      </c>
      <c r="E3283" t="s">
        <v>4874</v>
      </c>
      <c r="F3283" t="str">
        <f>TRIM(LEFT(data_to_clean[[#This Row],[revenue]],FIND(" ",data_to_clean[[#This Row],[revenue]])))</f>
        <v>50.3</v>
      </c>
      <c r="G3283" t="str">
        <f>RIGHT(data_to_clean[[#This Row],[revenue]],LEN(data_to_clean[[#This Row],[revenue]])-FIND(" ",data_to_clean[[#This Row],[revenue]]))</f>
        <v>Million</v>
      </c>
      <c r="H3283" s="7">
        <f>VALUE(IF(data_to_clean[[#This Row],[multiplicity]]="Million",_xlfn.CONCAT(SUBSTITUTE(data_to_clean[[#This Row],[number]],".",""),"00000"),_xlfn.CONCAT(SUBSTITUTE(data_to_clean[[#This Row],[number]],".",""),"00000000")))</f>
        <v>50300000</v>
      </c>
      <c r="I3283" t="s">
        <v>11928</v>
      </c>
      <c r="J3283">
        <f>ROUND(VALUE(SUBSTITUTE(data_to_clean[[#This Row],[growth_%]],".",",")),0)</f>
        <v>111</v>
      </c>
      <c r="K3283" t="s">
        <v>18</v>
      </c>
      <c r="L3283">
        <v>161</v>
      </c>
      <c r="M3283">
        <v>93</v>
      </c>
      <c r="N3283">
        <v>1991</v>
      </c>
      <c r="O3283">
        <v>10</v>
      </c>
      <c r="P3283" t="s">
        <v>108</v>
      </c>
      <c r="Q3283" t="b">
        <f>AND(ISNUMBER(data_to_clean[[#This Row],[revenue_formatted]]),ISNUMBER(data_to_clean[[#This Row],[growth_formatted_%]]),ISNUMBER(data_to_clean[[#This Row],[workers]]),ISNUMBER(data_to_clean[[#This Row],[previous_workers]]),ISNUMBER(data_to_clean[[#This Row],[founded]]),ISNUMBER(data_to_clean[[#This Row],[yrs_on_list]]))</f>
        <v>1</v>
      </c>
    </row>
    <row r="3284" spans="1:17" x14ac:dyDescent="0.25">
      <c r="A3284">
        <v>3274</v>
      </c>
      <c r="B3284" t="s">
        <v>11929</v>
      </c>
      <c r="C3284" t="s">
        <v>503</v>
      </c>
      <c r="D3284" t="str">
        <f>VLOOKUP(data_to_clean[[#This Row],[state]],abbreviation_table[],2,FALSE)</f>
        <v>Illinois</v>
      </c>
      <c r="E3284" t="s">
        <v>2578</v>
      </c>
      <c r="F3284" t="str">
        <f>TRIM(LEFT(data_to_clean[[#This Row],[revenue]],FIND(" ",data_to_clean[[#This Row],[revenue]])))</f>
        <v>15.6</v>
      </c>
      <c r="G3284" t="str">
        <f>RIGHT(data_to_clean[[#This Row],[revenue]],LEN(data_to_clean[[#This Row],[revenue]])-FIND(" ",data_to_clean[[#This Row],[revenue]]))</f>
        <v>Million</v>
      </c>
      <c r="H3284" s="7">
        <f>VALUE(IF(data_to_clean[[#This Row],[multiplicity]]="Million",_xlfn.CONCAT(SUBSTITUTE(data_to_clean[[#This Row],[number]],".",""),"00000"),_xlfn.CONCAT(SUBSTITUTE(data_to_clean[[#This Row],[number]],".",""),"00000000")))</f>
        <v>15600000</v>
      </c>
      <c r="I3284" t="s">
        <v>11931</v>
      </c>
      <c r="J3284">
        <f>ROUND(VALUE(SUBSTITUTE(data_to_clean[[#This Row],[growth_%]],".",",")),0)</f>
        <v>111</v>
      </c>
      <c r="K3284" t="s">
        <v>18</v>
      </c>
      <c r="L3284">
        <v>114</v>
      </c>
      <c r="M3284">
        <v>61</v>
      </c>
      <c r="N3284">
        <v>2001</v>
      </c>
      <c r="O3284">
        <v>7</v>
      </c>
      <c r="P3284" t="s">
        <v>506</v>
      </c>
      <c r="Q3284" t="b">
        <f>AND(ISNUMBER(data_to_clean[[#This Row],[revenue_formatted]]),ISNUMBER(data_to_clean[[#This Row],[growth_formatted_%]]),ISNUMBER(data_to_clean[[#This Row],[workers]]),ISNUMBER(data_to_clean[[#This Row],[previous_workers]]),ISNUMBER(data_to_clean[[#This Row],[founded]]),ISNUMBER(data_to_clean[[#This Row],[yrs_on_list]]))</f>
        <v>1</v>
      </c>
    </row>
    <row r="3285" spans="1:17" x14ac:dyDescent="0.25">
      <c r="A3285">
        <v>3275</v>
      </c>
      <c r="B3285" t="s">
        <v>11932</v>
      </c>
      <c r="C3285" t="s">
        <v>341</v>
      </c>
      <c r="D3285" t="str">
        <f>VLOOKUP(data_to_clean[[#This Row],[state]],abbreviation_table[],2,FALSE)</f>
        <v>Massachusetts</v>
      </c>
      <c r="E3285" t="s">
        <v>4114</v>
      </c>
      <c r="F3285" t="str">
        <f>TRIM(LEFT(data_to_clean[[#This Row],[revenue]],FIND(" ",data_to_clean[[#This Row],[revenue]])))</f>
        <v>11.7</v>
      </c>
      <c r="G3285" t="str">
        <f>RIGHT(data_to_clean[[#This Row],[revenue]],LEN(data_to_clean[[#This Row],[revenue]])-FIND(" ",data_to_clean[[#This Row],[revenue]]))</f>
        <v>Million</v>
      </c>
      <c r="H3285" s="7">
        <f>VALUE(IF(data_to_clean[[#This Row],[multiplicity]]="Million",_xlfn.CONCAT(SUBSTITUTE(data_to_clean[[#This Row],[number]],".",""),"00000"),_xlfn.CONCAT(SUBSTITUTE(data_to_clean[[#This Row],[number]],".",""),"00000000")))</f>
        <v>11700000</v>
      </c>
      <c r="I3285" t="s">
        <v>11934</v>
      </c>
      <c r="J3285">
        <f>ROUND(VALUE(SUBSTITUTE(data_to_clean[[#This Row],[growth_%]],".",",")),0)</f>
        <v>110</v>
      </c>
      <c r="K3285" t="s">
        <v>324</v>
      </c>
      <c r="L3285">
        <v>47</v>
      </c>
      <c r="M3285">
        <v>29</v>
      </c>
      <c r="N3285">
        <v>1980</v>
      </c>
      <c r="O3285">
        <v>5</v>
      </c>
      <c r="P3285" t="s">
        <v>2242</v>
      </c>
      <c r="Q3285" t="b">
        <f>AND(ISNUMBER(data_to_clean[[#This Row],[revenue_formatted]]),ISNUMBER(data_to_clean[[#This Row],[growth_formatted_%]]),ISNUMBER(data_to_clean[[#This Row],[workers]]),ISNUMBER(data_to_clean[[#This Row],[previous_workers]]),ISNUMBER(data_to_clean[[#This Row],[founded]]),ISNUMBER(data_to_clean[[#This Row],[yrs_on_list]]))</f>
        <v>1</v>
      </c>
    </row>
    <row r="3286" spans="1:17" x14ac:dyDescent="0.25">
      <c r="A3286">
        <v>3276</v>
      </c>
      <c r="B3286" t="s">
        <v>11935</v>
      </c>
      <c r="C3286" t="s">
        <v>105</v>
      </c>
      <c r="D3286" t="str">
        <f>VLOOKUP(data_to_clean[[#This Row],[state]],abbreviation_table[],2,FALSE)</f>
        <v>New York</v>
      </c>
      <c r="E3286" t="s">
        <v>639</v>
      </c>
      <c r="F3286" t="str">
        <f>TRIM(LEFT(data_to_clean[[#This Row],[revenue]],FIND(" ",data_to_clean[[#This Row],[revenue]])))</f>
        <v>12.3</v>
      </c>
      <c r="G3286" t="str">
        <f>RIGHT(data_to_clean[[#This Row],[revenue]],LEN(data_to_clean[[#This Row],[revenue]])-FIND(" ",data_to_clean[[#This Row],[revenue]]))</f>
        <v>Million</v>
      </c>
      <c r="H3286" s="7">
        <f>VALUE(IF(data_to_clean[[#This Row],[multiplicity]]="Million",_xlfn.CONCAT(SUBSTITUTE(data_to_clean[[#This Row],[number]],".",""),"00000"),_xlfn.CONCAT(SUBSTITUTE(data_to_clean[[#This Row],[number]],".",""),"00000000")))</f>
        <v>12300000</v>
      </c>
      <c r="I3286" t="s">
        <v>11937</v>
      </c>
      <c r="J3286">
        <f>ROUND(VALUE(SUBSTITUTE(data_to_clean[[#This Row],[growth_%]],".",",")),0)</f>
        <v>110</v>
      </c>
      <c r="K3286" t="s">
        <v>156</v>
      </c>
      <c r="L3286">
        <v>67</v>
      </c>
      <c r="M3286">
        <v>40</v>
      </c>
      <c r="N3286">
        <v>2009</v>
      </c>
      <c r="O3286">
        <v>6</v>
      </c>
      <c r="P3286" t="s">
        <v>108</v>
      </c>
      <c r="Q3286" t="b">
        <f>AND(ISNUMBER(data_to_clean[[#This Row],[revenue_formatted]]),ISNUMBER(data_to_clean[[#This Row],[growth_formatted_%]]),ISNUMBER(data_to_clean[[#This Row],[workers]]),ISNUMBER(data_to_clean[[#This Row],[previous_workers]]),ISNUMBER(data_to_clean[[#This Row],[founded]]),ISNUMBER(data_to_clean[[#This Row],[yrs_on_list]]))</f>
        <v>1</v>
      </c>
    </row>
    <row r="3287" spans="1:17" x14ac:dyDescent="0.25">
      <c r="A3287">
        <v>3277</v>
      </c>
      <c r="B3287" t="s">
        <v>11938</v>
      </c>
      <c r="C3287" t="s">
        <v>74</v>
      </c>
      <c r="D3287" t="str">
        <f>VLOOKUP(data_to_clean[[#This Row],[state]],abbreviation_table[],2,FALSE)</f>
        <v>Ohio</v>
      </c>
      <c r="E3287" t="s">
        <v>265</v>
      </c>
      <c r="F3287" t="str">
        <f>TRIM(LEFT(data_to_clean[[#This Row],[revenue]],FIND(" ",data_to_clean[[#This Row],[revenue]])))</f>
        <v>6.4</v>
      </c>
      <c r="G3287" t="str">
        <f>RIGHT(data_to_clean[[#This Row],[revenue]],LEN(data_to_clean[[#This Row],[revenue]])-FIND(" ",data_to_clean[[#This Row],[revenue]]))</f>
        <v>Million</v>
      </c>
      <c r="H3287" s="7">
        <f>VALUE(IF(data_to_clean[[#This Row],[multiplicity]]="Million",_xlfn.CONCAT(SUBSTITUTE(data_to_clean[[#This Row],[number]],".",""),"00000"),_xlfn.CONCAT(SUBSTITUTE(data_to_clean[[#This Row],[number]],".",""),"00000000")))</f>
        <v>6400000</v>
      </c>
      <c r="I3287" t="s">
        <v>11940</v>
      </c>
      <c r="J3287">
        <f>ROUND(VALUE(SUBSTITUTE(data_to_clean[[#This Row],[growth_%]],".",",")),0)</f>
        <v>110</v>
      </c>
      <c r="K3287" t="s">
        <v>271</v>
      </c>
      <c r="L3287">
        <v>131</v>
      </c>
      <c r="M3287">
        <v>77</v>
      </c>
      <c r="N3287">
        <v>1999</v>
      </c>
      <c r="O3287">
        <v>1</v>
      </c>
      <c r="P3287" t="s">
        <v>11941</v>
      </c>
      <c r="Q3287" t="b">
        <f>AND(ISNUMBER(data_to_clean[[#This Row],[revenue_formatted]]),ISNUMBER(data_to_clean[[#This Row],[growth_formatted_%]]),ISNUMBER(data_to_clean[[#This Row],[workers]]),ISNUMBER(data_to_clean[[#This Row],[previous_workers]]),ISNUMBER(data_to_clean[[#This Row],[founded]]),ISNUMBER(data_to_clean[[#This Row],[yrs_on_list]]))</f>
        <v>1</v>
      </c>
    </row>
    <row r="3288" spans="1:17" x14ac:dyDescent="0.25">
      <c r="A3288">
        <v>3278</v>
      </c>
      <c r="B3288" t="s">
        <v>11942</v>
      </c>
      <c r="C3288" t="s">
        <v>974</v>
      </c>
      <c r="D3288" t="str">
        <f>VLOOKUP(data_to_clean[[#This Row],[state]],abbreviation_table[],2,FALSE)</f>
        <v>District of Columbia</v>
      </c>
      <c r="E3288" t="s">
        <v>2578</v>
      </c>
      <c r="F3288" t="str">
        <f>TRIM(LEFT(data_to_clean[[#This Row],[revenue]],FIND(" ",data_to_clean[[#This Row],[revenue]])))</f>
        <v>15.6</v>
      </c>
      <c r="G3288" t="str">
        <f>RIGHT(data_to_clean[[#This Row],[revenue]],LEN(data_to_clean[[#This Row],[revenue]])-FIND(" ",data_to_clean[[#This Row],[revenue]]))</f>
        <v>Million</v>
      </c>
      <c r="H3288" s="7">
        <f>VALUE(IF(data_to_clean[[#This Row],[multiplicity]]="Million",_xlfn.CONCAT(SUBSTITUTE(data_to_clean[[#This Row],[number]],".",""),"00000"),_xlfn.CONCAT(SUBSTITUTE(data_to_clean[[#This Row],[number]],".",""),"00000000")))</f>
        <v>15600000</v>
      </c>
      <c r="I3288" t="s">
        <v>11944</v>
      </c>
      <c r="J3288">
        <f>ROUND(VALUE(SUBSTITUTE(data_to_clean[[#This Row],[growth_%]],".",",")),0)</f>
        <v>110</v>
      </c>
      <c r="K3288" t="s">
        <v>297</v>
      </c>
      <c r="L3288">
        <v>158</v>
      </c>
      <c r="M3288">
        <v>28</v>
      </c>
      <c r="N3288">
        <v>2008</v>
      </c>
      <c r="O3288">
        <v>1</v>
      </c>
      <c r="P3288" t="s">
        <v>976</v>
      </c>
      <c r="Q3288" t="b">
        <f>AND(ISNUMBER(data_to_clean[[#This Row],[revenue_formatted]]),ISNUMBER(data_to_clean[[#This Row],[growth_formatted_%]]),ISNUMBER(data_to_clean[[#This Row],[workers]]),ISNUMBER(data_to_clean[[#This Row],[previous_workers]]),ISNUMBER(data_to_clean[[#This Row],[founded]]),ISNUMBER(data_to_clean[[#This Row],[yrs_on_list]]))</f>
        <v>1</v>
      </c>
    </row>
    <row r="3289" spans="1:17" x14ac:dyDescent="0.25">
      <c r="A3289">
        <v>3279</v>
      </c>
      <c r="B3289" t="s">
        <v>11945</v>
      </c>
      <c r="C3289" t="s">
        <v>66</v>
      </c>
      <c r="D3289" t="str">
        <f>VLOOKUP(data_to_clean[[#This Row],[state]],abbreviation_table[],2,FALSE)</f>
        <v>Virginia</v>
      </c>
      <c r="E3289" t="s">
        <v>4366</v>
      </c>
      <c r="F3289" t="str">
        <f>TRIM(LEFT(data_to_clean[[#This Row],[revenue]],FIND(" ",data_to_clean[[#This Row],[revenue]])))</f>
        <v>17.7</v>
      </c>
      <c r="G3289" t="str">
        <f>RIGHT(data_to_clean[[#This Row],[revenue]],LEN(data_to_clean[[#This Row],[revenue]])-FIND(" ",data_to_clean[[#This Row],[revenue]]))</f>
        <v>Million</v>
      </c>
      <c r="H3289" s="7">
        <f>VALUE(IF(data_to_clean[[#This Row],[multiplicity]]="Million",_xlfn.CONCAT(SUBSTITUTE(data_to_clean[[#This Row],[number]],".",""),"00000"),_xlfn.CONCAT(SUBSTITUTE(data_to_clean[[#This Row],[number]],".",""),"00000000")))</f>
        <v>17700000</v>
      </c>
      <c r="I3289" t="s">
        <v>11947</v>
      </c>
      <c r="J3289">
        <f>ROUND(VALUE(SUBSTITUTE(data_to_clean[[#This Row],[growth_%]],".",",")),0)</f>
        <v>110</v>
      </c>
      <c r="K3289" t="s">
        <v>308</v>
      </c>
      <c r="L3289">
        <v>99</v>
      </c>
      <c r="M3289">
        <v>52</v>
      </c>
      <c r="N3289">
        <v>2002</v>
      </c>
      <c r="O3289">
        <v>10</v>
      </c>
      <c r="P3289" t="s">
        <v>1896</v>
      </c>
      <c r="Q3289" t="b">
        <f>AND(ISNUMBER(data_to_clean[[#This Row],[revenue_formatted]]),ISNUMBER(data_to_clean[[#This Row],[growth_formatted_%]]),ISNUMBER(data_to_clean[[#This Row],[workers]]),ISNUMBER(data_to_clean[[#This Row],[previous_workers]]),ISNUMBER(data_to_clean[[#This Row],[founded]]),ISNUMBER(data_to_clean[[#This Row],[yrs_on_list]]))</f>
        <v>1</v>
      </c>
    </row>
    <row r="3290" spans="1:17" x14ac:dyDescent="0.25">
      <c r="A3290">
        <v>3280</v>
      </c>
      <c r="B3290" t="s">
        <v>11948</v>
      </c>
      <c r="C3290" t="s">
        <v>30</v>
      </c>
      <c r="D3290" t="str">
        <f>VLOOKUP(data_to_clean[[#This Row],[state]],abbreviation_table[],2,FALSE)</f>
        <v>Texas</v>
      </c>
      <c r="E3290" t="s">
        <v>274</v>
      </c>
      <c r="F3290" t="str">
        <f>TRIM(LEFT(data_to_clean[[#This Row],[revenue]],FIND(" ",data_to_clean[[#This Row],[revenue]])))</f>
        <v>8.8</v>
      </c>
      <c r="G3290" t="str">
        <f>RIGHT(data_to_clean[[#This Row],[revenue]],LEN(data_to_clean[[#This Row],[revenue]])-FIND(" ",data_to_clean[[#This Row],[revenue]]))</f>
        <v>Million</v>
      </c>
      <c r="H3290" s="7">
        <f>VALUE(IF(data_to_clean[[#This Row],[multiplicity]]="Million",_xlfn.CONCAT(SUBSTITUTE(data_to_clean[[#This Row],[number]],".",""),"00000"),_xlfn.CONCAT(SUBSTITUTE(data_to_clean[[#This Row],[number]],".",""),"00000000")))</f>
        <v>8800000</v>
      </c>
      <c r="I3290" t="s">
        <v>11950</v>
      </c>
      <c r="J3290">
        <f>ROUND(VALUE(SUBSTITUTE(data_to_clean[[#This Row],[growth_%]],".",",")),0)</f>
        <v>110</v>
      </c>
      <c r="K3290" t="s">
        <v>336</v>
      </c>
      <c r="L3290">
        <v>22</v>
      </c>
      <c r="M3290">
        <v>10</v>
      </c>
      <c r="N3290">
        <v>2012</v>
      </c>
      <c r="O3290">
        <v>2</v>
      </c>
      <c r="P3290" t="s">
        <v>3225</v>
      </c>
      <c r="Q3290" t="b">
        <f>AND(ISNUMBER(data_to_clean[[#This Row],[revenue_formatted]]),ISNUMBER(data_to_clean[[#This Row],[growth_formatted_%]]),ISNUMBER(data_to_clean[[#This Row],[workers]]),ISNUMBER(data_to_clean[[#This Row],[previous_workers]]),ISNUMBER(data_to_clean[[#This Row],[founded]]),ISNUMBER(data_to_clean[[#This Row],[yrs_on_list]]))</f>
        <v>1</v>
      </c>
    </row>
    <row r="3291" spans="1:17" x14ac:dyDescent="0.25">
      <c r="A3291">
        <v>3281</v>
      </c>
      <c r="B3291" t="s">
        <v>11951</v>
      </c>
      <c r="C3291" t="s">
        <v>30</v>
      </c>
      <c r="D3291" t="str">
        <f>VLOOKUP(data_to_clean[[#This Row],[state]],abbreviation_table[],2,FALSE)</f>
        <v>Texas</v>
      </c>
      <c r="E3291" t="s">
        <v>2396</v>
      </c>
      <c r="F3291" t="str">
        <f>TRIM(LEFT(data_to_clean[[#This Row],[revenue]],FIND(" ",data_to_clean[[#This Row],[revenue]])))</f>
        <v>16.7</v>
      </c>
      <c r="G3291" t="str">
        <f>RIGHT(data_to_clean[[#This Row],[revenue]],LEN(data_to_clean[[#This Row],[revenue]])-FIND(" ",data_to_clean[[#This Row],[revenue]]))</f>
        <v>Million</v>
      </c>
      <c r="H3291" s="7">
        <f>VALUE(IF(data_to_clean[[#This Row],[multiplicity]]="Million",_xlfn.CONCAT(SUBSTITUTE(data_to_clean[[#This Row],[number]],".",""),"00000"),_xlfn.CONCAT(SUBSTITUTE(data_to_clean[[#This Row],[number]],".",""),"00000000")))</f>
        <v>16700000</v>
      </c>
      <c r="I3291" t="s">
        <v>11953</v>
      </c>
      <c r="J3291">
        <f>ROUND(VALUE(SUBSTITUTE(data_to_clean[[#This Row],[growth_%]],".",",")),0)</f>
        <v>110</v>
      </c>
      <c r="K3291" t="s">
        <v>297</v>
      </c>
      <c r="L3291">
        <v>11</v>
      </c>
      <c r="M3291">
        <v>7</v>
      </c>
      <c r="N3291">
        <v>2010</v>
      </c>
      <c r="O3291">
        <v>5</v>
      </c>
      <c r="P3291" t="s">
        <v>34</v>
      </c>
      <c r="Q3291" t="b">
        <f>AND(ISNUMBER(data_to_clean[[#This Row],[revenue_formatted]]),ISNUMBER(data_to_clean[[#This Row],[growth_formatted_%]]),ISNUMBER(data_to_clean[[#This Row],[workers]]),ISNUMBER(data_to_clean[[#This Row],[previous_workers]]),ISNUMBER(data_to_clean[[#This Row],[founded]]),ISNUMBER(data_to_clean[[#This Row],[yrs_on_list]]))</f>
        <v>1</v>
      </c>
    </row>
    <row r="3292" spans="1:17" x14ac:dyDescent="0.25">
      <c r="A3292">
        <v>3282</v>
      </c>
      <c r="B3292" t="s">
        <v>11954</v>
      </c>
      <c r="C3292" t="s">
        <v>105</v>
      </c>
      <c r="D3292" t="str">
        <f>VLOOKUP(data_to_clean[[#This Row],[state]],abbreviation_table[],2,FALSE)</f>
        <v>New York</v>
      </c>
      <c r="E3292" t="s">
        <v>11956</v>
      </c>
      <c r="F3292" t="str">
        <f>TRIM(LEFT(data_to_clean[[#This Row],[revenue]],FIND(" ",data_to_clean[[#This Row],[revenue]])))</f>
        <v>43.1</v>
      </c>
      <c r="G3292" t="str">
        <f>RIGHT(data_to_clean[[#This Row],[revenue]],LEN(data_to_clean[[#This Row],[revenue]])-FIND(" ",data_to_clean[[#This Row],[revenue]]))</f>
        <v>Million</v>
      </c>
      <c r="H3292" s="7">
        <f>VALUE(IF(data_to_clean[[#This Row],[multiplicity]]="Million",_xlfn.CONCAT(SUBSTITUTE(data_to_clean[[#This Row],[number]],".",""),"00000"),_xlfn.CONCAT(SUBSTITUTE(data_to_clean[[#This Row],[number]],".",""),"00000000")))</f>
        <v>43100000</v>
      </c>
      <c r="I3292" t="s">
        <v>11957</v>
      </c>
      <c r="J3292">
        <f>ROUND(VALUE(SUBSTITUTE(data_to_clean[[#This Row],[growth_%]],".",",")),0)</f>
        <v>110</v>
      </c>
      <c r="K3292" t="s">
        <v>336</v>
      </c>
      <c r="L3292">
        <v>240</v>
      </c>
      <c r="M3292">
        <v>225</v>
      </c>
      <c r="N3292">
        <v>2009</v>
      </c>
      <c r="O3292">
        <v>2</v>
      </c>
      <c r="P3292" t="s">
        <v>3791</v>
      </c>
      <c r="Q3292" t="b">
        <f>AND(ISNUMBER(data_to_clean[[#This Row],[revenue_formatted]]),ISNUMBER(data_to_clean[[#This Row],[growth_formatted_%]]),ISNUMBER(data_to_clean[[#This Row],[workers]]),ISNUMBER(data_to_clean[[#This Row],[previous_workers]]),ISNUMBER(data_to_clean[[#This Row],[founded]]),ISNUMBER(data_to_clean[[#This Row],[yrs_on_list]]))</f>
        <v>1</v>
      </c>
    </row>
    <row r="3293" spans="1:17" x14ac:dyDescent="0.25">
      <c r="A3293">
        <v>3283</v>
      </c>
      <c r="B3293" t="s">
        <v>11958</v>
      </c>
      <c r="C3293" t="s">
        <v>166</v>
      </c>
      <c r="D3293" t="str">
        <f>VLOOKUP(data_to_clean[[#This Row],[state]],abbreviation_table[],2,FALSE)</f>
        <v>Utah</v>
      </c>
      <c r="E3293" t="s">
        <v>185</v>
      </c>
      <c r="F3293" t="str">
        <f>TRIM(LEFT(data_to_clean[[#This Row],[revenue]],FIND(" ",data_to_clean[[#This Row],[revenue]])))</f>
        <v>7.8</v>
      </c>
      <c r="G3293" t="str">
        <f>RIGHT(data_to_clean[[#This Row],[revenue]],LEN(data_to_clean[[#This Row],[revenue]])-FIND(" ",data_to_clean[[#This Row],[revenue]]))</f>
        <v>Million</v>
      </c>
      <c r="H3293" s="7">
        <f>VALUE(IF(data_to_clean[[#This Row],[multiplicity]]="Million",_xlfn.CONCAT(SUBSTITUTE(data_to_clean[[#This Row],[number]],".",""),"00000"),_xlfn.CONCAT(SUBSTITUTE(data_to_clean[[#This Row],[number]],".",""),"00000000")))</f>
        <v>7800000</v>
      </c>
      <c r="I3293" t="s">
        <v>11960</v>
      </c>
      <c r="J3293">
        <f>ROUND(VALUE(SUBSTITUTE(data_to_clean[[#This Row],[growth_%]],".",",")),0)</f>
        <v>110</v>
      </c>
      <c r="K3293" t="s">
        <v>48</v>
      </c>
      <c r="L3293">
        <v>12</v>
      </c>
      <c r="M3293">
        <v>6</v>
      </c>
      <c r="N3293">
        <v>2009</v>
      </c>
      <c r="O3293">
        <v>3</v>
      </c>
      <c r="P3293" t="s">
        <v>1734</v>
      </c>
      <c r="Q3293" t="b">
        <f>AND(ISNUMBER(data_to_clean[[#This Row],[revenue_formatted]]),ISNUMBER(data_to_clean[[#This Row],[growth_formatted_%]]),ISNUMBER(data_to_clean[[#This Row],[workers]]),ISNUMBER(data_to_clean[[#This Row],[previous_workers]]),ISNUMBER(data_to_clean[[#This Row],[founded]]),ISNUMBER(data_to_clean[[#This Row],[yrs_on_list]]))</f>
        <v>1</v>
      </c>
    </row>
    <row r="3294" spans="1:17" x14ac:dyDescent="0.25">
      <c r="A3294">
        <v>3284</v>
      </c>
      <c r="B3294" t="s">
        <v>11961</v>
      </c>
      <c r="C3294" t="s">
        <v>105</v>
      </c>
      <c r="D3294" t="str">
        <f>VLOOKUP(data_to_clean[[#This Row],[state]],abbreviation_table[],2,FALSE)</f>
        <v>New York</v>
      </c>
      <c r="E3294" t="s">
        <v>11963</v>
      </c>
      <c r="F3294" t="str">
        <f>TRIM(LEFT(data_to_clean[[#This Row],[revenue]],FIND(" ",data_to_clean[[#This Row],[revenue]])))</f>
        <v>69.5</v>
      </c>
      <c r="G3294" t="str">
        <f>RIGHT(data_to_clean[[#This Row],[revenue]],LEN(data_to_clean[[#This Row],[revenue]])-FIND(" ",data_to_clean[[#This Row],[revenue]]))</f>
        <v>Million</v>
      </c>
      <c r="H3294" s="7">
        <f>VALUE(IF(data_to_clean[[#This Row],[multiplicity]]="Million",_xlfn.CONCAT(SUBSTITUTE(data_to_clean[[#This Row],[number]],".",""),"00000"),_xlfn.CONCAT(SUBSTITUTE(data_to_clean[[#This Row],[number]],".",""),"00000000")))</f>
        <v>69500000</v>
      </c>
      <c r="I3294" t="s">
        <v>11964</v>
      </c>
      <c r="J3294">
        <f>ROUND(VALUE(SUBSTITUTE(data_to_clean[[#This Row],[growth_%]],".",",")),0)</f>
        <v>110</v>
      </c>
      <c r="K3294" t="s">
        <v>107</v>
      </c>
      <c r="L3294">
        <v>400</v>
      </c>
      <c r="M3294">
        <v>240</v>
      </c>
      <c r="N3294">
        <v>2005</v>
      </c>
      <c r="O3294">
        <v>1</v>
      </c>
      <c r="P3294" t="s">
        <v>11965</v>
      </c>
      <c r="Q3294" t="b">
        <f>AND(ISNUMBER(data_to_clean[[#This Row],[revenue_formatted]]),ISNUMBER(data_to_clean[[#This Row],[growth_formatted_%]]),ISNUMBER(data_to_clean[[#This Row],[workers]]),ISNUMBER(data_to_clean[[#This Row],[previous_workers]]),ISNUMBER(data_to_clean[[#This Row],[founded]]),ISNUMBER(data_to_clean[[#This Row],[yrs_on_list]]))</f>
        <v>1</v>
      </c>
    </row>
    <row r="3295" spans="1:17" x14ac:dyDescent="0.25">
      <c r="A3295">
        <v>3285</v>
      </c>
      <c r="B3295" t="s">
        <v>11966</v>
      </c>
      <c r="C3295" t="s">
        <v>52</v>
      </c>
      <c r="D3295" t="str">
        <f>VLOOKUP(data_to_clean[[#This Row],[state]],abbreviation_table[],2,FALSE)</f>
        <v>Florida</v>
      </c>
      <c r="E3295" t="s">
        <v>798</v>
      </c>
      <c r="F3295" t="str">
        <f>TRIM(LEFT(data_to_clean[[#This Row],[revenue]],FIND(" ",data_to_clean[[#This Row],[revenue]])))</f>
        <v>3</v>
      </c>
      <c r="G3295" t="str">
        <f>RIGHT(data_to_clean[[#This Row],[revenue]],LEN(data_to_clean[[#This Row],[revenue]])-FIND(" ",data_to_clean[[#This Row],[revenue]]))</f>
        <v>Million</v>
      </c>
      <c r="H3295" s="7">
        <f>VALUE(IF(data_to_clean[[#This Row],[multiplicity]]="Million",_xlfn.CONCAT(SUBSTITUTE(data_to_clean[[#This Row],[number]],".",""),"00000"),_xlfn.CONCAT(SUBSTITUTE(data_to_clean[[#This Row],[number]],".",""),"00000000")))</f>
        <v>300000</v>
      </c>
      <c r="I3295" t="s">
        <v>11968</v>
      </c>
      <c r="J3295">
        <f>ROUND(VALUE(SUBSTITUTE(data_to_clean[[#This Row],[growth_%]],".",",")),0)</f>
        <v>110</v>
      </c>
      <c r="K3295" t="s">
        <v>33</v>
      </c>
      <c r="L3295">
        <v>4</v>
      </c>
      <c r="M3295">
        <v>1</v>
      </c>
      <c r="N3295">
        <v>2012</v>
      </c>
      <c r="O3295">
        <v>2</v>
      </c>
      <c r="P3295" t="s">
        <v>3881</v>
      </c>
      <c r="Q3295" t="b">
        <f>AND(ISNUMBER(data_to_clean[[#This Row],[revenue_formatted]]),ISNUMBER(data_to_clean[[#This Row],[growth_formatted_%]]),ISNUMBER(data_to_clean[[#This Row],[workers]]),ISNUMBER(data_to_clean[[#This Row],[previous_workers]]),ISNUMBER(data_to_clean[[#This Row],[founded]]),ISNUMBER(data_to_clean[[#This Row],[yrs_on_list]]))</f>
        <v>1</v>
      </c>
    </row>
    <row r="3296" spans="1:17" x14ac:dyDescent="0.25">
      <c r="A3296">
        <v>3286</v>
      </c>
      <c r="B3296" t="s">
        <v>11969</v>
      </c>
      <c r="C3296" t="s">
        <v>66</v>
      </c>
      <c r="D3296" t="str">
        <f>VLOOKUP(data_to_clean[[#This Row],[state]],abbreviation_table[],2,FALSE)</f>
        <v>Virginia</v>
      </c>
      <c r="E3296" t="s">
        <v>927</v>
      </c>
      <c r="F3296" t="str">
        <f>TRIM(LEFT(data_to_clean[[#This Row],[revenue]],FIND(" ",data_to_clean[[#This Row],[revenue]])))</f>
        <v>6.9</v>
      </c>
      <c r="G3296" t="str">
        <f>RIGHT(data_to_clean[[#This Row],[revenue]],LEN(data_to_clean[[#This Row],[revenue]])-FIND(" ",data_to_clean[[#This Row],[revenue]]))</f>
        <v>Million</v>
      </c>
      <c r="H3296" s="7">
        <f>VALUE(IF(data_to_clean[[#This Row],[multiplicity]]="Million",_xlfn.CONCAT(SUBSTITUTE(data_to_clean[[#This Row],[number]],".",""),"00000"),_xlfn.CONCAT(SUBSTITUTE(data_to_clean[[#This Row],[number]],".",""),"00000000")))</f>
        <v>6900000</v>
      </c>
      <c r="I3296" t="s">
        <v>11971</v>
      </c>
      <c r="J3296">
        <f>ROUND(VALUE(SUBSTITUTE(data_to_clean[[#This Row],[growth_%]],".",",")),0)</f>
        <v>110</v>
      </c>
      <c r="K3296" t="s">
        <v>257</v>
      </c>
      <c r="L3296">
        <v>42</v>
      </c>
      <c r="M3296">
        <v>27</v>
      </c>
      <c r="N3296">
        <v>1999</v>
      </c>
      <c r="O3296">
        <v>3</v>
      </c>
      <c r="P3296" t="s">
        <v>921</v>
      </c>
      <c r="Q3296" t="b">
        <f>AND(ISNUMBER(data_to_clean[[#This Row],[revenue_formatted]]),ISNUMBER(data_to_clean[[#This Row],[growth_formatted_%]]),ISNUMBER(data_to_clean[[#This Row],[workers]]),ISNUMBER(data_to_clean[[#This Row],[previous_workers]]),ISNUMBER(data_to_clean[[#This Row],[founded]]),ISNUMBER(data_to_clean[[#This Row],[yrs_on_list]]))</f>
        <v>1</v>
      </c>
    </row>
    <row r="3297" spans="1:17" x14ac:dyDescent="0.25">
      <c r="A3297">
        <v>3287</v>
      </c>
      <c r="B3297" t="s">
        <v>11972</v>
      </c>
      <c r="C3297" t="s">
        <v>15</v>
      </c>
      <c r="D3297" t="str">
        <f>VLOOKUP(data_to_clean[[#This Row],[state]],abbreviation_table[],2,FALSE)</f>
        <v>Arizona</v>
      </c>
      <c r="E3297" t="s">
        <v>11264</v>
      </c>
      <c r="F3297" t="str">
        <f>TRIM(LEFT(data_to_clean[[#This Row],[revenue]],FIND(" ",data_to_clean[[#This Row],[revenue]])))</f>
        <v>21.1</v>
      </c>
      <c r="G3297" t="str">
        <f>RIGHT(data_to_clean[[#This Row],[revenue]],LEN(data_to_clean[[#This Row],[revenue]])-FIND(" ",data_to_clean[[#This Row],[revenue]]))</f>
        <v>Million</v>
      </c>
      <c r="H3297" s="7">
        <f>VALUE(IF(data_to_clean[[#This Row],[multiplicity]]="Million",_xlfn.CONCAT(SUBSTITUTE(data_to_clean[[#This Row],[number]],".",""),"00000"),_xlfn.CONCAT(SUBSTITUTE(data_to_clean[[#This Row],[number]],".",""),"00000000")))</f>
        <v>21100000</v>
      </c>
      <c r="I3297" t="s">
        <v>11974</v>
      </c>
      <c r="J3297">
        <f>ROUND(VALUE(SUBSTITUTE(data_to_clean[[#This Row],[growth_%]],".",",")),0)</f>
        <v>110</v>
      </c>
      <c r="K3297" t="s">
        <v>336</v>
      </c>
      <c r="L3297">
        <v>112</v>
      </c>
      <c r="M3297">
        <v>29</v>
      </c>
      <c r="N3297">
        <v>1997</v>
      </c>
      <c r="O3297">
        <v>4</v>
      </c>
      <c r="P3297" t="s">
        <v>19</v>
      </c>
      <c r="Q3297" t="b">
        <f>AND(ISNUMBER(data_to_clean[[#This Row],[revenue_formatted]]),ISNUMBER(data_to_clean[[#This Row],[growth_formatted_%]]),ISNUMBER(data_to_clean[[#This Row],[workers]]),ISNUMBER(data_to_clean[[#This Row],[previous_workers]]),ISNUMBER(data_to_clean[[#This Row],[founded]]),ISNUMBER(data_to_clean[[#This Row],[yrs_on_list]]))</f>
        <v>1</v>
      </c>
    </row>
    <row r="3298" spans="1:17" x14ac:dyDescent="0.25">
      <c r="A3298">
        <v>3288</v>
      </c>
      <c r="B3298" t="s">
        <v>11975</v>
      </c>
      <c r="C3298" t="s">
        <v>30</v>
      </c>
      <c r="D3298" t="str">
        <f>VLOOKUP(data_to_clean[[#This Row],[state]],abbreviation_table[],2,FALSE)</f>
        <v>Texas</v>
      </c>
      <c r="E3298" t="s">
        <v>11977</v>
      </c>
      <c r="F3298" t="str">
        <f>TRIM(LEFT(data_to_clean[[#This Row],[revenue]],FIND(" ",data_to_clean[[#This Row],[revenue]])))</f>
        <v>43.2</v>
      </c>
      <c r="G3298" t="str">
        <f>RIGHT(data_to_clean[[#This Row],[revenue]],LEN(data_to_clean[[#This Row],[revenue]])-FIND(" ",data_to_clean[[#This Row],[revenue]]))</f>
        <v>Million</v>
      </c>
      <c r="H3298" s="7">
        <f>VALUE(IF(data_to_clean[[#This Row],[multiplicity]]="Million",_xlfn.CONCAT(SUBSTITUTE(data_to_clean[[#This Row],[number]],".",""),"00000"),_xlfn.CONCAT(SUBSTITUTE(data_to_clean[[#This Row],[number]],".",""),"00000000")))</f>
        <v>43200000</v>
      </c>
      <c r="I3298" t="s">
        <v>11978</v>
      </c>
      <c r="J3298">
        <f>ROUND(VALUE(SUBSTITUTE(data_to_clean[[#This Row],[growth_%]],".",",")),0)</f>
        <v>110</v>
      </c>
      <c r="K3298" t="s">
        <v>187</v>
      </c>
      <c r="L3298">
        <v>43</v>
      </c>
      <c r="M3298">
        <v>22</v>
      </c>
      <c r="N3298">
        <v>1996</v>
      </c>
      <c r="O3298">
        <v>5</v>
      </c>
      <c r="P3298" t="s">
        <v>258</v>
      </c>
      <c r="Q3298" t="b">
        <f>AND(ISNUMBER(data_to_clean[[#This Row],[revenue_formatted]]),ISNUMBER(data_to_clean[[#This Row],[growth_formatted_%]]),ISNUMBER(data_to_clean[[#This Row],[workers]]),ISNUMBER(data_to_clean[[#This Row],[previous_workers]]),ISNUMBER(data_to_clean[[#This Row],[founded]]),ISNUMBER(data_to_clean[[#This Row],[yrs_on_list]]))</f>
        <v>1</v>
      </c>
    </row>
    <row r="3299" spans="1:17" x14ac:dyDescent="0.25">
      <c r="A3299">
        <v>3289</v>
      </c>
      <c r="B3299" t="s">
        <v>11979</v>
      </c>
      <c r="C3299" t="s">
        <v>80</v>
      </c>
      <c r="D3299" t="str">
        <f>VLOOKUP(data_to_clean[[#This Row],[state]],abbreviation_table[],2,FALSE)</f>
        <v>California</v>
      </c>
      <c r="E3299" t="s">
        <v>1442</v>
      </c>
      <c r="F3299" t="str">
        <f>TRIM(LEFT(data_to_clean[[#This Row],[revenue]],FIND(" ",data_to_clean[[#This Row],[revenue]])))</f>
        <v>2</v>
      </c>
      <c r="G3299" t="str">
        <f>RIGHT(data_to_clean[[#This Row],[revenue]],LEN(data_to_clean[[#This Row],[revenue]])-FIND(" ",data_to_clean[[#This Row],[revenue]]))</f>
        <v>Million</v>
      </c>
      <c r="H3299" s="7">
        <f>VALUE(IF(data_to_clean[[#This Row],[multiplicity]]="Million",_xlfn.CONCAT(SUBSTITUTE(data_to_clean[[#This Row],[number]],".",""),"00000"),_xlfn.CONCAT(SUBSTITUTE(data_to_clean[[#This Row],[number]],".",""),"00000000")))</f>
        <v>200000</v>
      </c>
      <c r="I3299" t="s">
        <v>11981</v>
      </c>
      <c r="J3299">
        <f>ROUND(VALUE(SUBSTITUTE(data_to_clean[[#This Row],[growth_%]],".",",")),0)</f>
        <v>110</v>
      </c>
      <c r="K3299" t="s">
        <v>336</v>
      </c>
      <c r="L3299">
        <v>3</v>
      </c>
      <c r="M3299">
        <v>1</v>
      </c>
      <c r="N3299">
        <v>2012</v>
      </c>
      <c r="O3299">
        <v>1</v>
      </c>
      <c r="P3299" t="s">
        <v>3177</v>
      </c>
      <c r="Q3299" t="b">
        <f>AND(ISNUMBER(data_to_clean[[#This Row],[revenue_formatted]]),ISNUMBER(data_to_clean[[#This Row],[growth_formatted_%]]),ISNUMBER(data_to_clean[[#This Row],[workers]]),ISNUMBER(data_to_clean[[#This Row],[previous_workers]]),ISNUMBER(data_to_clean[[#This Row],[founded]]),ISNUMBER(data_to_clean[[#This Row],[yrs_on_list]]))</f>
        <v>1</v>
      </c>
    </row>
    <row r="3300" spans="1:17" x14ac:dyDescent="0.25">
      <c r="A3300">
        <v>3290</v>
      </c>
      <c r="B3300" t="s">
        <v>11982</v>
      </c>
      <c r="C3300" t="s">
        <v>341</v>
      </c>
      <c r="D3300" t="str">
        <f>VLOOKUP(data_to_clean[[#This Row],[state]],abbreviation_table[],2,FALSE)</f>
        <v>Massachusetts</v>
      </c>
      <c r="E3300" t="s">
        <v>2974</v>
      </c>
      <c r="F3300" t="str">
        <f>TRIM(LEFT(data_to_clean[[#This Row],[revenue]],FIND(" ",data_to_clean[[#This Row],[revenue]])))</f>
        <v>18.3</v>
      </c>
      <c r="G3300" t="str">
        <f>RIGHT(data_to_clean[[#This Row],[revenue]],LEN(data_to_clean[[#This Row],[revenue]])-FIND(" ",data_to_clean[[#This Row],[revenue]]))</f>
        <v>Million</v>
      </c>
      <c r="H3300" s="7">
        <f>VALUE(IF(data_to_clean[[#This Row],[multiplicity]]="Million",_xlfn.CONCAT(SUBSTITUTE(data_to_clean[[#This Row],[number]],".",""),"00000"),_xlfn.CONCAT(SUBSTITUTE(data_to_clean[[#This Row],[number]],".",""),"00000000")))</f>
        <v>18300000</v>
      </c>
      <c r="I3300" t="s">
        <v>11984</v>
      </c>
      <c r="J3300">
        <f>ROUND(VALUE(SUBSTITUTE(data_to_clean[[#This Row],[growth_%]],".",",")),0)</f>
        <v>110</v>
      </c>
      <c r="K3300" t="s">
        <v>156</v>
      </c>
      <c r="L3300">
        <v>82</v>
      </c>
      <c r="M3300">
        <v>57</v>
      </c>
      <c r="N3300">
        <v>2000</v>
      </c>
      <c r="O3300">
        <v>1</v>
      </c>
      <c r="P3300" t="s">
        <v>344</v>
      </c>
      <c r="Q3300" t="b">
        <f>AND(ISNUMBER(data_to_clean[[#This Row],[revenue_formatted]]),ISNUMBER(data_to_clean[[#This Row],[growth_formatted_%]]),ISNUMBER(data_to_clean[[#This Row],[workers]]),ISNUMBER(data_to_clean[[#This Row],[previous_workers]]),ISNUMBER(data_to_clean[[#This Row],[founded]]),ISNUMBER(data_to_clean[[#This Row],[yrs_on_list]]))</f>
        <v>1</v>
      </c>
    </row>
    <row r="3301" spans="1:17" x14ac:dyDescent="0.25">
      <c r="A3301">
        <v>3291</v>
      </c>
      <c r="B3301" t="s">
        <v>11985</v>
      </c>
      <c r="C3301" t="s">
        <v>119</v>
      </c>
      <c r="D3301" t="str">
        <f>VLOOKUP(data_to_clean[[#This Row],[state]],abbreviation_table[],2,FALSE)</f>
        <v>Georgia</v>
      </c>
      <c r="E3301" t="s">
        <v>185</v>
      </c>
      <c r="F3301" t="str">
        <f>TRIM(LEFT(data_to_clean[[#This Row],[revenue]],FIND(" ",data_to_clean[[#This Row],[revenue]])))</f>
        <v>7.8</v>
      </c>
      <c r="G3301" t="str">
        <f>RIGHT(data_to_clean[[#This Row],[revenue]],LEN(data_to_clean[[#This Row],[revenue]])-FIND(" ",data_to_clean[[#This Row],[revenue]]))</f>
        <v>Million</v>
      </c>
      <c r="H3301" s="7">
        <f>VALUE(IF(data_to_clean[[#This Row],[multiplicity]]="Million",_xlfn.CONCAT(SUBSTITUTE(data_to_clean[[#This Row],[number]],".",""),"00000"),_xlfn.CONCAT(SUBSTITUTE(data_to_clean[[#This Row],[number]],".",""),"00000000")))</f>
        <v>7800000</v>
      </c>
      <c r="I3301" t="s">
        <v>11987</v>
      </c>
      <c r="J3301">
        <f>ROUND(VALUE(SUBSTITUTE(data_to_clean[[#This Row],[growth_%]],".",",")),0)</f>
        <v>110</v>
      </c>
      <c r="K3301" t="s">
        <v>297</v>
      </c>
      <c r="L3301">
        <v>72</v>
      </c>
      <c r="M3301">
        <v>32</v>
      </c>
      <c r="N3301">
        <v>2009</v>
      </c>
      <c r="O3301">
        <v>5</v>
      </c>
      <c r="P3301" t="s">
        <v>2055</v>
      </c>
      <c r="Q3301" t="b">
        <f>AND(ISNUMBER(data_to_clean[[#This Row],[revenue_formatted]]),ISNUMBER(data_to_clean[[#This Row],[growth_formatted_%]]),ISNUMBER(data_to_clean[[#This Row],[workers]]),ISNUMBER(data_to_clean[[#This Row],[previous_workers]]),ISNUMBER(data_to_clean[[#This Row],[founded]]),ISNUMBER(data_to_clean[[#This Row],[yrs_on_list]]))</f>
        <v>1</v>
      </c>
    </row>
    <row r="3302" spans="1:17" x14ac:dyDescent="0.25">
      <c r="A3302">
        <v>3292</v>
      </c>
      <c r="B3302" t="s">
        <v>11988</v>
      </c>
      <c r="C3302" t="s">
        <v>80</v>
      </c>
      <c r="D3302" t="str">
        <f>VLOOKUP(data_to_clean[[#This Row],[state]],abbreviation_table[],2,FALSE)</f>
        <v>California</v>
      </c>
      <c r="E3302" t="s">
        <v>11624</v>
      </c>
      <c r="F3302" t="str">
        <f>TRIM(LEFT(data_to_clean[[#This Row],[revenue]],FIND(" ",data_to_clean[[#This Row],[revenue]])))</f>
        <v>32.1</v>
      </c>
      <c r="G3302" t="str">
        <f>RIGHT(data_to_clean[[#This Row],[revenue]],LEN(data_to_clean[[#This Row],[revenue]])-FIND(" ",data_to_clean[[#This Row],[revenue]]))</f>
        <v>Million</v>
      </c>
      <c r="H3302" s="7">
        <f>VALUE(IF(data_to_clean[[#This Row],[multiplicity]]="Million",_xlfn.CONCAT(SUBSTITUTE(data_to_clean[[#This Row],[number]],".",""),"00000"),_xlfn.CONCAT(SUBSTITUTE(data_to_clean[[#This Row],[number]],".",""),"00000000")))</f>
        <v>32100000</v>
      </c>
      <c r="I3302" t="s">
        <v>11990</v>
      </c>
      <c r="J3302">
        <f>ROUND(VALUE(SUBSTITUTE(data_to_clean[[#This Row],[growth_%]],".",",")),0)</f>
        <v>110</v>
      </c>
      <c r="K3302" t="s">
        <v>149</v>
      </c>
      <c r="L3302">
        <v>37</v>
      </c>
      <c r="M3302">
        <v>26</v>
      </c>
      <c r="N3302">
        <v>2014</v>
      </c>
      <c r="O3302">
        <v>1</v>
      </c>
      <c r="P3302" t="s">
        <v>1602</v>
      </c>
      <c r="Q3302" t="b">
        <f>AND(ISNUMBER(data_to_clean[[#This Row],[revenue_formatted]]),ISNUMBER(data_to_clean[[#This Row],[growth_formatted_%]]),ISNUMBER(data_to_clean[[#This Row],[workers]]),ISNUMBER(data_to_clean[[#This Row],[previous_workers]]),ISNUMBER(data_to_clean[[#This Row],[founded]]),ISNUMBER(data_to_clean[[#This Row],[yrs_on_list]]))</f>
        <v>1</v>
      </c>
    </row>
    <row r="3303" spans="1:17" x14ac:dyDescent="0.25">
      <c r="A3303">
        <v>3293</v>
      </c>
      <c r="B3303" t="s">
        <v>11991</v>
      </c>
      <c r="C3303" t="s">
        <v>80</v>
      </c>
      <c r="D3303" t="str">
        <f>VLOOKUP(data_to_clean[[#This Row],[state]],abbreviation_table[],2,FALSE)</f>
        <v>California</v>
      </c>
      <c r="E3303" t="s">
        <v>445</v>
      </c>
      <c r="F3303" t="str">
        <f>TRIM(LEFT(data_to_clean[[#This Row],[revenue]],FIND(" ",data_to_clean[[#This Row],[revenue]])))</f>
        <v>4.3</v>
      </c>
      <c r="G3303" t="str">
        <f>RIGHT(data_to_clean[[#This Row],[revenue]],LEN(data_to_clean[[#This Row],[revenue]])-FIND(" ",data_to_clean[[#This Row],[revenue]]))</f>
        <v>Million</v>
      </c>
      <c r="H3303" s="7">
        <f>VALUE(IF(data_to_clean[[#This Row],[multiplicity]]="Million",_xlfn.CONCAT(SUBSTITUTE(data_to_clean[[#This Row],[number]],".",""),"00000"),_xlfn.CONCAT(SUBSTITUTE(data_to_clean[[#This Row],[number]],".",""),"00000000")))</f>
        <v>4300000</v>
      </c>
      <c r="I3303" t="s">
        <v>11993</v>
      </c>
      <c r="J3303">
        <f>ROUND(VALUE(SUBSTITUTE(data_to_clean[[#This Row],[growth_%]],".",",")),0)</f>
        <v>110</v>
      </c>
      <c r="K3303" t="s">
        <v>175</v>
      </c>
      <c r="L3303">
        <v>19</v>
      </c>
      <c r="M3303">
        <v>10</v>
      </c>
      <c r="N3303">
        <v>2013</v>
      </c>
      <c r="O3303">
        <v>2</v>
      </c>
      <c r="P3303" t="s">
        <v>83</v>
      </c>
      <c r="Q3303" t="b">
        <f>AND(ISNUMBER(data_to_clean[[#This Row],[revenue_formatted]]),ISNUMBER(data_to_clean[[#This Row],[growth_formatted_%]]),ISNUMBER(data_to_clean[[#This Row],[workers]]),ISNUMBER(data_to_clean[[#This Row],[previous_workers]]),ISNUMBER(data_to_clean[[#This Row],[founded]]),ISNUMBER(data_to_clean[[#This Row],[yrs_on_list]]))</f>
        <v>1</v>
      </c>
    </row>
    <row r="3304" spans="1:17" x14ac:dyDescent="0.25">
      <c r="A3304">
        <v>3294</v>
      </c>
      <c r="B3304" t="s">
        <v>11994</v>
      </c>
      <c r="C3304" t="s">
        <v>860</v>
      </c>
      <c r="D3304" t="str">
        <f>VLOOKUP(data_to_clean[[#This Row],[state]],abbreviation_table[],2,FALSE)</f>
        <v>Indiana</v>
      </c>
      <c r="E3304" t="s">
        <v>1442</v>
      </c>
      <c r="F3304" t="str">
        <f>TRIM(LEFT(data_to_clean[[#This Row],[revenue]],FIND(" ",data_to_clean[[#This Row],[revenue]])))</f>
        <v>2</v>
      </c>
      <c r="G3304" t="str">
        <f>RIGHT(data_to_clean[[#This Row],[revenue]],LEN(data_to_clean[[#This Row],[revenue]])-FIND(" ",data_to_clean[[#This Row],[revenue]]))</f>
        <v>Million</v>
      </c>
      <c r="H3304" s="7">
        <f>VALUE(IF(data_to_clean[[#This Row],[multiplicity]]="Million",_xlfn.CONCAT(SUBSTITUTE(data_to_clean[[#This Row],[number]],".",""),"00000"),_xlfn.CONCAT(SUBSTITUTE(data_to_clean[[#This Row],[number]],".",""),"00000000")))</f>
        <v>200000</v>
      </c>
      <c r="I3304" t="s">
        <v>11996</v>
      </c>
      <c r="J3304">
        <f>ROUND(VALUE(SUBSTITUTE(data_to_clean[[#This Row],[growth_%]],".",",")),0)</f>
        <v>110</v>
      </c>
      <c r="K3304" t="s">
        <v>156</v>
      </c>
      <c r="L3304">
        <v>12</v>
      </c>
      <c r="M3304">
        <v>21</v>
      </c>
      <c r="N3304">
        <v>2013</v>
      </c>
      <c r="O3304">
        <v>1</v>
      </c>
      <c r="P3304" t="s">
        <v>11997</v>
      </c>
      <c r="Q3304" t="b">
        <f>AND(ISNUMBER(data_to_clean[[#This Row],[revenue_formatted]]),ISNUMBER(data_to_clean[[#This Row],[growth_formatted_%]]),ISNUMBER(data_to_clean[[#This Row],[workers]]),ISNUMBER(data_to_clean[[#This Row],[previous_workers]]),ISNUMBER(data_to_clean[[#This Row],[founded]]),ISNUMBER(data_to_clean[[#This Row],[yrs_on_list]]))</f>
        <v>1</v>
      </c>
    </row>
    <row r="3305" spans="1:17" x14ac:dyDescent="0.25">
      <c r="A3305">
        <v>3295</v>
      </c>
      <c r="B3305" t="s">
        <v>11998</v>
      </c>
      <c r="C3305" t="s">
        <v>74</v>
      </c>
      <c r="D3305" t="str">
        <f>VLOOKUP(data_to_clean[[#This Row],[state]],abbreviation_table[],2,FALSE)</f>
        <v>Ohio</v>
      </c>
      <c r="E3305" t="s">
        <v>1982</v>
      </c>
      <c r="F3305" t="str">
        <f>TRIM(LEFT(data_to_clean[[#This Row],[revenue]],FIND(" ",data_to_clean[[#This Row],[revenue]])))</f>
        <v>29.8</v>
      </c>
      <c r="G3305" t="str">
        <f>RIGHT(data_to_clean[[#This Row],[revenue]],LEN(data_to_clean[[#This Row],[revenue]])-FIND(" ",data_to_clean[[#This Row],[revenue]]))</f>
        <v>Million</v>
      </c>
      <c r="H3305" s="7">
        <f>VALUE(IF(data_to_clean[[#This Row],[multiplicity]]="Million",_xlfn.CONCAT(SUBSTITUTE(data_to_clean[[#This Row],[number]],".",""),"00000"),_xlfn.CONCAT(SUBSTITUTE(data_to_clean[[#This Row],[number]],".",""),"00000000")))</f>
        <v>29800000</v>
      </c>
      <c r="I3305" t="s">
        <v>12000</v>
      </c>
      <c r="J3305">
        <f>ROUND(VALUE(SUBSTITUTE(data_to_clean[[#This Row],[growth_%]],".",",")),0)</f>
        <v>110</v>
      </c>
      <c r="K3305" t="s">
        <v>156</v>
      </c>
      <c r="L3305">
        <v>100</v>
      </c>
      <c r="M3305">
        <v>53</v>
      </c>
      <c r="N3305">
        <v>1997</v>
      </c>
      <c r="O3305">
        <v>5</v>
      </c>
      <c r="P3305" t="s">
        <v>544</v>
      </c>
      <c r="Q3305" t="b">
        <f>AND(ISNUMBER(data_to_clean[[#This Row],[revenue_formatted]]),ISNUMBER(data_to_clean[[#This Row],[growth_formatted_%]]),ISNUMBER(data_to_clean[[#This Row],[workers]]),ISNUMBER(data_to_clean[[#This Row],[previous_workers]]),ISNUMBER(data_to_clean[[#This Row],[founded]]),ISNUMBER(data_to_clean[[#This Row],[yrs_on_list]]))</f>
        <v>1</v>
      </c>
    </row>
    <row r="3306" spans="1:17" x14ac:dyDescent="0.25">
      <c r="A3306">
        <v>3296</v>
      </c>
      <c r="B3306" t="s">
        <v>12001</v>
      </c>
      <c r="C3306" t="s">
        <v>30</v>
      </c>
      <c r="D3306" t="str">
        <f>VLOOKUP(data_to_clean[[#This Row],[state]],abbreviation_table[],2,FALSE)</f>
        <v>Texas</v>
      </c>
      <c r="E3306" t="s">
        <v>621</v>
      </c>
      <c r="F3306" t="str">
        <f>TRIM(LEFT(data_to_clean[[#This Row],[revenue]],FIND(" ",data_to_clean[[#This Row],[revenue]])))</f>
        <v>3.1</v>
      </c>
      <c r="G3306" t="str">
        <f>RIGHT(data_to_clean[[#This Row],[revenue]],LEN(data_to_clean[[#This Row],[revenue]])-FIND(" ",data_to_clean[[#This Row],[revenue]]))</f>
        <v>Million</v>
      </c>
      <c r="H3306" s="7">
        <f>VALUE(IF(data_to_clean[[#This Row],[multiplicity]]="Million",_xlfn.CONCAT(SUBSTITUTE(data_to_clean[[#This Row],[number]],".",""),"00000"),_xlfn.CONCAT(SUBSTITUTE(data_to_clean[[#This Row],[number]],".",""),"00000000")))</f>
        <v>3100000</v>
      </c>
      <c r="I3306" t="s">
        <v>12003</v>
      </c>
      <c r="J3306">
        <f>ROUND(VALUE(SUBSTITUTE(data_to_clean[[#This Row],[growth_%]],".",",")),0)</f>
        <v>110</v>
      </c>
      <c r="K3306" t="s">
        <v>55</v>
      </c>
      <c r="L3306">
        <v>91</v>
      </c>
      <c r="M3306">
        <v>40</v>
      </c>
      <c r="N3306">
        <v>2012</v>
      </c>
      <c r="O3306">
        <v>1</v>
      </c>
      <c r="P3306" t="s">
        <v>258</v>
      </c>
      <c r="Q3306" t="b">
        <f>AND(ISNUMBER(data_to_clean[[#This Row],[revenue_formatted]]),ISNUMBER(data_to_clean[[#This Row],[growth_formatted_%]]),ISNUMBER(data_to_clean[[#This Row],[workers]]),ISNUMBER(data_to_clean[[#This Row],[previous_workers]]),ISNUMBER(data_to_clean[[#This Row],[founded]]),ISNUMBER(data_to_clean[[#This Row],[yrs_on_list]]))</f>
        <v>1</v>
      </c>
    </row>
    <row r="3307" spans="1:17" x14ac:dyDescent="0.25">
      <c r="A3307">
        <v>3297</v>
      </c>
      <c r="B3307" t="s">
        <v>12004</v>
      </c>
      <c r="C3307" t="s">
        <v>105</v>
      </c>
      <c r="D3307" t="str">
        <f>VLOOKUP(data_to_clean[[#This Row],[state]],abbreviation_table[],2,FALSE)</f>
        <v>New York</v>
      </c>
      <c r="E3307" t="s">
        <v>6446</v>
      </c>
      <c r="F3307" t="str">
        <f>TRIM(LEFT(data_to_clean[[#This Row],[revenue]],FIND(" ",data_to_clean[[#This Row],[revenue]])))</f>
        <v>29.3</v>
      </c>
      <c r="G3307" t="str">
        <f>RIGHT(data_to_clean[[#This Row],[revenue]],LEN(data_to_clean[[#This Row],[revenue]])-FIND(" ",data_to_clean[[#This Row],[revenue]]))</f>
        <v>Million</v>
      </c>
      <c r="H3307" s="7">
        <f>VALUE(IF(data_to_clean[[#This Row],[multiplicity]]="Million",_xlfn.CONCAT(SUBSTITUTE(data_to_clean[[#This Row],[number]],".",""),"00000"),_xlfn.CONCAT(SUBSTITUTE(data_to_clean[[#This Row],[number]],".",""),"00000000")))</f>
        <v>29300000</v>
      </c>
      <c r="I3307" t="s">
        <v>12006</v>
      </c>
      <c r="J3307">
        <f>ROUND(VALUE(SUBSTITUTE(data_to_clean[[#This Row],[growth_%]],".",",")),0)</f>
        <v>109</v>
      </c>
      <c r="K3307" t="s">
        <v>156</v>
      </c>
      <c r="L3307">
        <v>180</v>
      </c>
      <c r="M3307">
        <v>125</v>
      </c>
      <c r="N3307">
        <v>2008</v>
      </c>
      <c r="O3307">
        <v>1</v>
      </c>
      <c r="P3307" t="s">
        <v>62</v>
      </c>
      <c r="Q3307" t="b">
        <f>AND(ISNUMBER(data_to_clean[[#This Row],[revenue_formatted]]),ISNUMBER(data_to_clean[[#This Row],[growth_formatted_%]]),ISNUMBER(data_to_clean[[#This Row],[workers]]),ISNUMBER(data_to_clean[[#This Row],[previous_workers]]),ISNUMBER(data_to_clean[[#This Row],[founded]]),ISNUMBER(data_to_clean[[#This Row],[yrs_on_list]]))</f>
        <v>1</v>
      </c>
    </row>
    <row r="3308" spans="1:17" x14ac:dyDescent="0.25">
      <c r="A3308">
        <v>3298</v>
      </c>
      <c r="B3308" t="s">
        <v>12007</v>
      </c>
      <c r="C3308" t="s">
        <v>45</v>
      </c>
      <c r="D3308" t="str">
        <f>VLOOKUP(data_to_clean[[#This Row],[state]],abbreviation_table[],2,FALSE)</f>
        <v>Pennsylvania</v>
      </c>
      <c r="E3308" t="s">
        <v>3601</v>
      </c>
      <c r="F3308" t="str">
        <f>TRIM(LEFT(data_to_clean[[#This Row],[revenue]],FIND(" ",data_to_clean[[#This Row],[revenue]])))</f>
        <v>31.1</v>
      </c>
      <c r="G3308" t="str">
        <f>RIGHT(data_to_clean[[#This Row],[revenue]],LEN(data_to_clean[[#This Row],[revenue]])-FIND(" ",data_to_clean[[#This Row],[revenue]]))</f>
        <v>Million</v>
      </c>
      <c r="H3308" s="7">
        <f>VALUE(IF(data_to_clean[[#This Row],[multiplicity]]="Million",_xlfn.CONCAT(SUBSTITUTE(data_to_clean[[#This Row],[number]],".",""),"00000"),_xlfn.CONCAT(SUBSTITUTE(data_to_clean[[#This Row],[number]],".",""),"00000000")))</f>
        <v>31100000</v>
      </c>
      <c r="I3308" t="s">
        <v>12009</v>
      </c>
      <c r="J3308">
        <f>ROUND(VALUE(SUBSTITUTE(data_to_clean[[#This Row],[growth_%]],".",",")),0)</f>
        <v>109</v>
      </c>
      <c r="K3308" t="s">
        <v>156</v>
      </c>
      <c r="L3308">
        <v>150</v>
      </c>
      <c r="M3308">
        <v>86</v>
      </c>
      <c r="N3308">
        <v>2008</v>
      </c>
      <c r="O3308">
        <v>7</v>
      </c>
      <c r="P3308" t="s">
        <v>1724</v>
      </c>
      <c r="Q3308" t="b">
        <f>AND(ISNUMBER(data_to_clean[[#This Row],[revenue_formatted]]),ISNUMBER(data_to_clean[[#This Row],[growth_formatted_%]]),ISNUMBER(data_to_clean[[#This Row],[workers]]),ISNUMBER(data_to_clean[[#This Row],[previous_workers]]),ISNUMBER(data_to_clean[[#This Row],[founded]]),ISNUMBER(data_to_clean[[#This Row],[yrs_on_list]]))</f>
        <v>1</v>
      </c>
    </row>
    <row r="3309" spans="1:17" x14ac:dyDescent="0.25">
      <c r="A3309">
        <v>3299</v>
      </c>
      <c r="B3309" t="s">
        <v>12010</v>
      </c>
      <c r="C3309" t="s">
        <v>2798</v>
      </c>
      <c r="D3309" t="str">
        <f>VLOOKUP(data_to_clean[[#This Row],[state]],abbreviation_table[],2,FALSE)</f>
        <v>Arkansas</v>
      </c>
      <c r="E3309" t="s">
        <v>528</v>
      </c>
      <c r="F3309" t="str">
        <f>TRIM(LEFT(data_to_clean[[#This Row],[revenue]],FIND(" ",data_to_clean[[#This Row],[revenue]])))</f>
        <v>7.4</v>
      </c>
      <c r="G3309" t="str">
        <f>RIGHT(data_to_clean[[#This Row],[revenue]],LEN(data_to_clean[[#This Row],[revenue]])-FIND(" ",data_to_clean[[#This Row],[revenue]]))</f>
        <v>Million</v>
      </c>
      <c r="H3309" s="7">
        <f>VALUE(IF(data_to_clean[[#This Row],[multiplicity]]="Million",_xlfn.CONCAT(SUBSTITUTE(data_to_clean[[#This Row],[number]],".",""),"00000"),_xlfn.CONCAT(SUBSTITUTE(data_to_clean[[#This Row],[number]],".",""),"00000000")))</f>
        <v>7400000</v>
      </c>
      <c r="I3309" t="s">
        <v>12012</v>
      </c>
      <c r="J3309">
        <f>ROUND(VALUE(SUBSTITUTE(data_to_clean[[#This Row],[growth_%]],".",",")),0)</f>
        <v>109</v>
      </c>
      <c r="K3309" t="s">
        <v>211</v>
      </c>
      <c r="L3309">
        <v>42</v>
      </c>
      <c r="M3309">
        <v>9</v>
      </c>
      <c r="N3309">
        <v>2014</v>
      </c>
      <c r="O3309">
        <v>1</v>
      </c>
      <c r="P3309" t="s">
        <v>12013</v>
      </c>
      <c r="Q3309" t="b">
        <f>AND(ISNUMBER(data_to_clean[[#This Row],[revenue_formatted]]),ISNUMBER(data_to_clean[[#This Row],[growth_formatted_%]]),ISNUMBER(data_to_clean[[#This Row],[workers]]),ISNUMBER(data_to_clean[[#This Row],[previous_workers]]),ISNUMBER(data_to_clean[[#This Row],[founded]]),ISNUMBER(data_to_clean[[#This Row],[yrs_on_list]]))</f>
        <v>1</v>
      </c>
    </row>
    <row r="3310" spans="1:17" x14ac:dyDescent="0.25">
      <c r="A3310">
        <v>3300</v>
      </c>
      <c r="B3310" t="s">
        <v>12014</v>
      </c>
      <c r="C3310" t="s">
        <v>105</v>
      </c>
      <c r="D3310" t="str">
        <f>VLOOKUP(data_to_clean[[#This Row],[state]],abbreviation_table[],2,FALSE)</f>
        <v>New York</v>
      </c>
      <c r="E3310" t="s">
        <v>6131</v>
      </c>
      <c r="F3310" t="str">
        <f>TRIM(LEFT(data_to_clean[[#This Row],[revenue]],FIND(" ",data_to_clean[[#This Row],[revenue]])))</f>
        <v>80.5</v>
      </c>
      <c r="G3310" t="str">
        <f>RIGHT(data_to_clean[[#This Row],[revenue]],LEN(data_to_clean[[#This Row],[revenue]])-FIND(" ",data_to_clean[[#This Row],[revenue]]))</f>
        <v>Million</v>
      </c>
      <c r="H3310" s="7">
        <f>VALUE(IF(data_to_clean[[#This Row],[multiplicity]]="Million",_xlfn.CONCAT(SUBSTITUTE(data_to_clean[[#This Row],[number]],".",""),"00000"),_xlfn.CONCAT(SUBSTITUTE(data_to_clean[[#This Row],[number]],".",""),"00000000")))</f>
        <v>80500000</v>
      </c>
      <c r="I3310" t="s">
        <v>12016</v>
      </c>
      <c r="J3310">
        <f>ROUND(VALUE(SUBSTITUTE(data_to_clean[[#This Row],[growth_%]],".",",")),0)</f>
        <v>109</v>
      </c>
      <c r="K3310" t="s">
        <v>55</v>
      </c>
      <c r="L3310">
        <v>901</v>
      </c>
      <c r="M3310">
        <v>249</v>
      </c>
      <c r="N3310">
        <v>2005</v>
      </c>
      <c r="O3310">
        <v>9</v>
      </c>
      <c r="P3310" t="s">
        <v>12017</v>
      </c>
      <c r="Q3310" t="b">
        <f>AND(ISNUMBER(data_to_clean[[#This Row],[revenue_formatted]]),ISNUMBER(data_to_clean[[#This Row],[growth_formatted_%]]),ISNUMBER(data_to_clean[[#This Row],[workers]]),ISNUMBER(data_to_clean[[#This Row],[previous_workers]]),ISNUMBER(data_to_clean[[#This Row],[founded]]),ISNUMBER(data_to_clean[[#This Row],[yrs_on_list]]))</f>
        <v>1</v>
      </c>
    </row>
    <row r="3311" spans="1:17" x14ac:dyDescent="0.25">
      <c r="A3311">
        <v>3301</v>
      </c>
      <c r="B3311" t="s">
        <v>12018</v>
      </c>
      <c r="C3311" t="s">
        <v>45</v>
      </c>
      <c r="D3311" t="str">
        <f>VLOOKUP(data_to_clean[[#This Row],[state]],abbreviation_table[],2,FALSE)</f>
        <v>Pennsylvania</v>
      </c>
      <c r="E3311" t="s">
        <v>704</v>
      </c>
      <c r="F3311" t="str">
        <f>TRIM(LEFT(data_to_clean[[#This Row],[revenue]],FIND(" ",data_to_clean[[#This Row],[revenue]])))</f>
        <v>5.4</v>
      </c>
      <c r="G3311" t="str">
        <f>RIGHT(data_to_clean[[#This Row],[revenue]],LEN(data_to_clean[[#This Row],[revenue]])-FIND(" ",data_to_clean[[#This Row],[revenue]]))</f>
        <v>Million</v>
      </c>
      <c r="H3311" s="7">
        <f>VALUE(IF(data_to_clean[[#This Row],[multiplicity]]="Million",_xlfn.CONCAT(SUBSTITUTE(data_to_clean[[#This Row],[number]],".",""),"00000"),_xlfn.CONCAT(SUBSTITUTE(data_to_clean[[#This Row],[number]],".",""),"00000000")))</f>
        <v>5400000</v>
      </c>
      <c r="I3311" t="s">
        <v>12020</v>
      </c>
      <c r="J3311">
        <f>ROUND(VALUE(SUBSTITUTE(data_to_clean[[#This Row],[growth_%]],".",",")),0)</f>
        <v>109</v>
      </c>
      <c r="K3311" t="s">
        <v>156</v>
      </c>
      <c r="L3311">
        <v>50</v>
      </c>
      <c r="M3311">
        <v>43</v>
      </c>
      <c r="N3311">
        <v>2012</v>
      </c>
      <c r="O3311">
        <v>2</v>
      </c>
      <c r="P3311" t="s">
        <v>1259</v>
      </c>
      <c r="Q3311" t="b">
        <f>AND(ISNUMBER(data_to_clean[[#This Row],[revenue_formatted]]),ISNUMBER(data_to_clean[[#This Row],[growth_formatted_%]]),ISNUMBER(data_to_clean[[#This Row],[workers]]),ISNUMBER(data_to_clean[[#This Row],[previous_workers]]),ISNUMBER(data_to_clean[[#This Row],[founded]]),ISNUMBER(data_to_clean[[#This Row],[yrs_on_list]]))</f>
        <v>1</v>
      </c>
    </row>
    <row r="3312" spans="1:17" x14ac:dyDescent="0.25">
      <c r="A3312">
        <v>3302</v>
      </c>
      <c r="B3312" t="s">
        <v>12021</v>
      </c>
      <c r="C3312" t="s">
        <v>294</v>
      </c>
      <c r="D3312" t="str">
        <f>VLOOKUP(data_to_clean[[#This Row],[state]],abbreviation_table[],2,FALSE)</f>
        <v>Minnesota</v>
      </c>
      <c r="E3312" t="s">
        <v>957</v>
      </c>
      <c r="F3312" t="str">
        <f>TRIM(LEFT(data_to_clean[[#This Row],[revenue]],FIND(" ",data_to_clean[[#This Row],[revenue]])))</f>
        <v>2.2</v>
      </c>
      <c r="G3312" t="str">
        <f>RIGHT(data_to_clean[[#This Row],[revenue]],LEN(data_to_clean[[#This Row],[revenue]])-FIND(" ",data_to_clean[[#This Row],[revenue]]))</f>
        <v>Million</v>
      </c>
      <c r="H3312" s="7">
        <f>VALUE(IF(data_to_clean[[#This Row],[multiplicity]]="Million",_xlfn.CONCAT(SUBSTITUTE(data_to_clean[[#This Row],[number]],".",""),"00000"),_xlfn.CONCAT(SUBSTITUTE(data_to_clean[[#This Row],[number]],".",""),"00000000")))</f>
        <v>2200000</v>
      </c>
      <c r="I3312" t="s">
        <v>12023</v>
      </c>
      <c r="J3312">
        <f>ROUND(VALUE(SUBSTITUTE(data_to_clean[[#This Row],[growth_%]],".",",")),0)</f>
        <v>109</v>
      </c>
      <c r="K3312" t="s">
        <v>211</v>
      </c>
      <c r="L3312">
        <v>27</v>
      </c>
      <c r="M3312">
        <v>15</v>
      </c>
      <c r="N3312">
        <v>2002</v>
      </c>
      <c r="O3312">
        <v>1</v>
      </c>
      <c r="P3312" t="s">
        <v>298</v>
      </c>
      <c r="Q3312" t="b">
        <f>AND(ISNUMBER(data_to_clean[[#This Row],[revenue_formatted]]),ISNUMBER(data_to_clean[[#This Row],[growth_formatted_%]]),ISNUMBER(data_to_clean[[#This Row],[workers]]),ISNUMBER(data_to_clean[[#This Row],[previous_workers]]),ISNUMBER(data_to_clean[[#This Row],[founded]]),ISNUMBER(data_to_clean[[#This Row],[yrs_on_list]]))</f>
        <v>1</v>
      </c>
    </row>
    <row r="3313" spans="1:17" x14ac:dyDescent="0.25">
      <c r="A3313">
        <v>3303</v>
      </c>
      <c r="B3313" t="s">
        <v>12024</v>
      </c>
      <c r="C3313" t="s">
        <v>503</v>
      </c>
      <c r="D3313" t="str">
        <f>VLOOKUP(data_to_clean[[#This Row],[state]],abbreviation_table[],2,FALSE)</f>
        <v>Illinois</v>
      </c>
      <c r="E3313" t="s">
        <v>3392</v>
      </c>
      <c r="F3313" t="str">
        <f>TRIM(LEFT(data_to_clean[[#This Row],[revenue]],FIND(" ",data_to_clean[[#This Row],[revenue]])))</f>
        <v>12.2</v>
      </c>
      <c r="G3313" t="str">
        <f>RIGHT(data_to_clean[[#This Row],[revenue]],LEN(data_to_clean[[#This Row],[revenue]])-FIND(" ",data_to_clean[[#This Row],[revenue]]))</f>
        <v>Million</v>
      </c>
      <c r="H3313" s="7">
        <f>VALUE(IF(data_to_clean[[#This Row],[multiplicity]]="Million",_xlfn.CONCAT(SUBSTITUTE(data_to_clean[[#This Row],[number]],".",""),"00000"),_xlfn.CONCAT(SUBSTITUTE(data_to_clean[[#This Row],[number]],".",""),"00000000")))</f>
        <v>12200000</v>
      </c>
      <c r="I3313" t="s">
        <v>12026</v>
      </c>
      <c r="J3313">
        <f>ROUND(VALUE(SUBSTITUTE(data_to_clean[[#This Row],[growth_%]],".",",")),0)</f>
        <v>109</v>
      </c>
      <c r="K3313" t="s">
        <v>107</v>
      </c>
      <c r="L3313">
        <v>41</v>
      </c>
      <c r="M3313">
        <v>20</v>
      </c>
      <c r="N3313">
        <v>2012</v>
      </c>
      <c r="O3313">
        <v>2</v>
      </c>
      <c r="P3313" t="s">
        <v>506</v>
      </c>
      <c r="Q3313" t="b">
        <f>AND(ISNUMBER(data_to_clean[[#This Row],[revenue_formatted]]),ISNUMBER(data_to_clean[[#This Row],[growth_formatted_%]]),ISNUMBER(data_to_clean[[#This Row],[workers]]),ISNUMBER(data_to_clean[[#This Row],[previous_workers]]),ISNUMBER(data_to_clean[[#This Row],[founded]]),ISNUMBER(data_to_clean[[#This Row],[yrs_on_list]]))</f>
        <v>1</v>
      </c>
    </row>
    <row r="3314" spans="1:17" x14ac:dyDescent="0.25">
      <c r="A3314">
        <v>3304</v>
      </c>
      <c r="B3314" t="s">
        <v>12027</v>
      </c>
      <c r="C3314" t="s">
        <v>503</v>
      </c>
      <c r="D3314" t="str">
        <f>VLOOKUP(data_to_clean[[#This Row],[state]],abbreviation_table[],2,FALSE)</f>
        <v>Illinois</v>
      </c>
      <c r="E3314" t="s">
        <v>3175</v>
      </c>
      <c r="F3314" t="str">
        <f>TRIM(LEFT(data_to_clean[[#This Row],[revenue]],FIND(" ",data_to_clean[[#This Row],[revenue]])))</f>
        <v>14.6</v>
      </c>
      <c r="G3314" t="str">
        <f>RIGHT(data_to_clean[[#This Row],[revenue]],LEN(data_to_clean[[#This Row],[revenue]])-FIND(" ",data_to_clean[[#This Row],[revenue]]))</f>
        <v>Million</v>
      </c>
      <c r="H3314" s="7">
        <f>VALUE(IF(data_to_clean[[#This Row],[multiplicity]]="Million",_xlfn.CONCAT(SUBSTITUTE(data_to_clean[[#This Row],[number]],".",""),"00000"),_xlfn.CONCAT(SUBSTITUTE(data_to_clean[[#This Row],[number]],".",""),"00000000")))</f>
        <v>14600000</v>
      </c>
      <c r="I3314" t="s">
        <v>12029</v>
      </c>
      <c r="J3314">
        <f>ROUND(VALUE(SUBSTITUTE(data_to_clean[[#This Row],[growth_%]],".",",")),0)</f>
        <v>109</v>
      </c>
      <c r="K3314" t="s">
        <v>25</v>
      </c>
      <c r="L3314">
        <v>12</v>
      </c>
      <c r="M3314">
        <v>3</v>
      </c>
      <c r="N3314">
        <v>2013</v>
      </c>
      <c r="O3314">
        <v>1</v>
      </c>
      <c r="P3314" t="s">
        <v>12030</v>
      </c>
      <c r="Q3314" t="b">
        <f>AND(ISNUMBER(data_to_clean[[#This Row],[revenue_formatted]]),ISNUMBER(data_to_clean[[#This Row],[growth_formatted_%]]),ISNUMBER(data_to_clean[[#This Row],[workers]]),ISNUMBER(data_to_clean[[#This Row],[previous_workers]]),ISNUMBER(data_to_clean[[#This Row],[founded]]),ISNUMBER(data_to_clean[[#This Row],[yrs_on_list]]))</f>
        <v>1</v>
      </c>
    </row>
    <row r="3315" spans="1:17" x14ac:dyDescent="0.25">
      <c r="A3315">
        <v>3305</v>
      </c>
      <c r="B3315" t="s">
        <v>12031</v>
      </c>
      <c r="C3315" t="s">
        <v>66</v>
      </c>
      <c r="D3315" t="str">
        <f>VLOOKUP(data_to_clean[[#This Row],[state]],abbreviation_table[],2,FALSE)</f>
        <v>Virginia</v>
      </c>
      <c r="E3315" t="s">
        <v>301</v>
      </c>
      <c r="F3315" t="str">
        <f>TRIM(LEFT(data_to_clean[[#This Row],[revenue]],FIND(" ",data_to_clean[[#This Row],[revenue]])))</f>
        <v>7.1</v>
      </c>
      <c r="G3315" t="str">
        <f>RIGHT(data_to_clean[[#This Row],[revenue]],LEN(data_to_clean[[#This Row],[revenue]])-FIND(" ",data_to_clean[[#This Row],[revenue]]))</f>
        <v>Million</v>
      </c>
      <c r="H3315" s="7">
        <f>VALUE(IF(data_to_clean[[#This Row],[multiplicity]]="Million",_xlfn.CONCAT(SUBSTITUTE(data_to_clean[[#This Row],[number]],".",""),"00000"),_xlfn.CONCAT(SUBSTITUTE(data_to_clean[[#This Row],[number]],".",""),"00000000")))</f>
        <v>7100000</v>
      </c>
      <c r="I3315" t="s">
        <v>12033</v>
      </c>
      <c r="J3315">
        <f>ROUND(VALUE(SUBSTITUTE(data_to_clean[[#This Row],[growth_%]],".",",")),0)</f>
        <v>109</v>
      </c>
      <c r="K3315" t="s">
        <v>257</v>
      </c>
      <c r="L3315">
        <v>34</v>
      </c>
      <c r="M3315">
        <v>18</v>
      </c>
      <c r="N3315">
        <v>2007</v>
      </c>
      <c r="O3315">
        <v>1</v>
      </c>
      <c r="P3315" t="s">
        <v>1853</v>
      </c>
      <c r="Q3315" t="b">
        <f>AND(ISNUMBER(data_to_clean[[#This Row],[revenue_formatted]]),ISNUMBER(data_to_clean[[#This Row],[growth_formatted_%]]),ISNUMBER(data_to_clean[[#This Row],[workers]]),ISNUMBER(data_to_clean[[#This Row],[previous_workers]]),ISNUMBER(data_to_clean[[#This Row],[founded]]),ISNUMBER(data_to_clean[[#This Row],[yrs_on_list]]))</f>
        <v>1</v>
      </c>
    </row>
    <row r="3316" spans="1:17" x14ac:dyDescent="0.25">
      <c r="A3316">
        <v>3306</v>
      </c>
      <c r="B3316" t="s">
        <v>12034</v>
      </c>
      <c r="C3316" t="s">
        <v>30</v>
      </c>
      <c r="D3316" t="str">
        <f>VLOOKUP(data_to_clean[[#This Row],[state]],abbreviation_table[],2,FALSE)</f>
        <v>Texas</v>
      </c>
      <c r="E3316" t="s">
        <v>2013</v>
      </c>
      <c r="F3316" t="str">
        <f>TRIM(LEFT(data_to_clean[[#This Row],[revenue]],FIND(" ",data_to_clean[[#This Row],[revenue]])))</f>
        <v>7.5</v>
      </c>
      <c r="G3316" t="str">
        <f>RIGHT(data_to_clean[[#This Row],[revenue]],LEN(data_to_clean[[#This Row],[revenue]])-FIND(" ",data_to_clean[[#This Row],[revenue]]))</f>
        <v>Million</v>
      </c>
      <c r="H3316" s="7">
        <f>VALUE(IF(data_to_clean[[#This Row],[multiplicity]]="Million",_xlfn.CONCAT(SUBSTITUTE(data_to_clean[[#This Row],[number]],".",""),"00000"),_xlfn.CONCAT(SUBSTITUTE(data_to_clean[[#This Row],[number]],".",""),"00000000")))</f>
        <v>7500000</v>
      </c>
      <c r="I3316" t="s">
        <v>12036</v>
      </c>
      <c r="J3316">
        <f>ROUND(VALUE(SUBSTITUTE(data_to_clean[[#This Row],[growth_%]],".",",")),0)</f>
        <v>109</v>
      </c>
      <c r="K3316" t="s">
        <v>156</v>
      </c>
      <c r="L3316">
        <v>30</v>
      </c>
      <c r="M3316">
        <v>19</v>
      </c>
      <c r="N3316">
        <v>2011</v>
      </c>
      <c r="O3316">
        <v>3</v>
      </c>
      <c r="P3316" t="s">
        <v>1789</v>
      </c>
      <c r="Q3316" t="b">
        <f>AND(ISNUMBER(data_to_clean[[#This Row],[revenue_formatted]]),ISNUMBER(data_to_clean[[#This Row],[growth_formatted_%]]),ISNUMBER(data_to_clean[[#This Row],[workers]]),ISNUMBER(data_to_clean[[#This Row],[previous_workers]]),ISNUMBER(data_to_clean[[#This Row],[founded]]),ISNUMBER(data_to_clean[[#This Row],[yrs_on_list]]))</f>
        <v>1</v>
      </c>
    </row>
    <row r="3317" spans="1:17" x14ac:dyDescent="0.25">
      <c r="A3317">
        <v>3307</v>
      </c>
      <c r="B3317" t="s">
        <v>12037</v>
      </c>
      <c r="C3317" t="s">
        <v>80</v>
      </c>
      <c r="D3317" t="str">
        <f>VLOOKUP(data_to_clean[[#This Row],[state]],abbreviation_table[],2,FALSE)</f>
        <v>California</v>
      </c>
      <c r="E3317" t="s">
        <v>12039</v>
      </c>
      <c r="F3317" t="str">
        <f>TRIM(LEFT(data_to_clean[[#This Row],[revenue]],FIND(" ",data_to_clean[[#This Row],[revenue]])))</f>
        <v>37.9</v>
      </c>
      <c r="G3317" t="str">
        <f>RIGHT(data_to_clean[[#This Row],[revenue]],LEN(data_to_clean[[#This Row],[revenue]])-FIND(" ",data_to_clean[[#This Row],[revenue]]))</f>
        <v>Million</v>
      </c>
      <c r="H3317" s="7">
        <f>VALUE(IF(data_to_clean[[#This Row],[multiplicity]]="Million",_xlfn.CONCAT(SUBSTITUTE(data_to_clean[[#This Row],[number]],".",""),"00000"),_xlfn.CONCAT(SUBSTITUTE(data_to_clean[[#This Row],[number]],".",""),"00000000")))</f>
        <v>37900000</v>
      </c>
      <c r="I3317" t="s">
        <v>12040</v>
      </c>
      <c r="J3317">
        <f>ROUND(VALUE(SUBSTITUTE(data_to_clean[[#This Row],[growth_%]],".",",")),0)</f>
        <v>109</v>
      </c>
      <c r="K3317" t="s">
        <v>297</v>
      </c>
      <c r="L3317">
        <v>82</v>
      </c>
      <c r="M3317">
        <v>28</v>
      </c>
      <c r="N3317">
        <v>2003</v>
      </c>
      <c r="O3317">
        <v>6</v>
      </c>
      <c r="P3317" t="s">
        <v>964</v>
      </c>
      <c r="Q3317" t="b">
        <f>AND(ISNUMBER(data_to_clean[[#This Row],[revenue_formatted]]),ISNUMBER(data_to_clean[[#This Row],[growth_formatted_%]]),ISNUMBER(data_to_clean[[#This Row],[workers]]),ISNUMBER(data_to_clean[[#This Row],[previous_workers]]),ISNUMBER(data_to_clean[[#This Row],[founded]]),ISNUMBER(data_to_clean[[#This Row],[yrs_on_list]]))</f>
        <v>1</v>
      </c>
    </row>
    <row r="3318" spans="1:17" x14ac:dyDescent="0.25">
      <c r="A3318">
        <v>3308</v>
      </c>
      <c r="B3318" t="s">
        <v>12041</v>
      </c>
      <c r="C3318" t="s">
        <v>52</v>
      </c>
      <c r="D3318" t="str">
        <f>VLOOKUP(data_to_clean[[#This Row],[state]],abbreviation_table[],2,FALSE)</f>
        <v>Florida</v>
      </c>
      <c r="E3318" t="s">
        <v>12043</v>
      </c>
      <c r="F3318" t="str">
        <f>TRIM(LEFT(data_to_clean[[#This Row],[revenue]],FIND(" ",data_to_clean[[#This Row],[revenue]])))</f>
        <v>70.3</v>
      </c>
      <c r="G3318" t="str">
        <f>RIGHT(data_to_clean[[#This Row],[revenue]],LEN(data_to_clean[[#This Row],[revenue]])-FIND(" ",data_to_clean[[#This Row],[revenue]]))</f>
        <v>Million</v>
      </c>
      <c r="H3318" s="7">
        <f>VALUE(IF(data_to_clean[[#This Row],[multiplicity]]="Million",_xlfn.CONCAT(SUBSTITUTE(data_to_clean[[#This Row],[number]],".",""),"00000"),_xlfn.CONCAT(SUBSTITUTE(data_to_clean[[#This Row],[number]],".",""),"00000000")))</f>
        <v>70300000</v>
      </c>
      <c r="I3318" t="s">
        <v>12044</v>
      </c>
      <c r="J3318">
        <f>ROUND(VALUE(SUBSTITUTE(data_to_clean[[#This Row],[growth_%]],".",",")),0)</f>
        <v>109</v>
      </c>
      <c r="K3318" t="s">
        <v>40</v>
      </c>
      <c r="L3318">
        <v>35</v>
      </c>
      <c r="M3318">
        <v>9</v>
      </c>
      <c r="N3318">
        <v>2008</v>
      </c>
      <c r="O3318">
        <v>3</v>
      </c>
      <c r="P3318" t="s">
        <v>1163</v>
      </c>
      <c r="Q3318" t="b">
        <f>AND(ISNUMBER(data_to_clean[[#This Row],[revenue_formatted]]),ISNUMBER(data_to_clean[[#This Row],[growth_formatted_%]]),ISNUMBER(data_to_clean[[#This Row],[workers]]),ISNUMBER(data_to_clean[[#This Row],[previous_workers]]),ISNUMBER(data_to_clean[[#This Row],[founded]]),ISNUMBER(data_to_clean[[#This Row],[yrs_on_list]]))</f>
        <v>1</v>
      </c>
    </row>
    <row r="3319" spans="1:17" x14ac:dyDescent="0.25">
      <c r="A3319">
        <v>3309</v>
      </c>
      <c r="B3319" t="s">
        <v>12045</v>
      </c>
      <c r="C3319" t="s">
        <v>30</v>
      </c>
      <c r="D3319" t="str">
        <f>VLOOKUP(data_to_clean[[#This Row],[state]],abbreviation_table[],2,FALSE)</f>
        <v>Texas</v>
      </c>
      <c r="E3319" t="s">
        <v>287</v>
      </c>
      <c r="F3319" t="str">
        <f>TRIM(LEFT(data_to_clean[[#This Row],[revenue]],FIND(" ",data_to_clean[[#This Row],[revenue]])))</f>
        <v>6.3</v>
      </c>
      <c r="G3319" t="str">
        <f>RIGHT(data_to_clean[[#This Row],[revenue]],LEN(data_to_clean[[#This Row],[revenue]])-FIND(" ",data_to_clean[[#This Row],[revenue]]))</f>
        <v>Million</v>
      </c>
      <c r="H3319" s="7">
        <f>VALUE(IF(data_to_clean[[#This Row],[multiplicity]]="Million",_xlfn.CONCAT(SUBSTITUTE(data_to_clean[[#This Row],[number]],".",""),"00000"),_xlfn.CONCAT(SUBSTITUTE(data_to_clean[[#This Row],[number]],".",""),"00000000")))</f>
        <v>6300000</v>
      </c>
      <c r="I3319" t="s">
        <v>12047</v>
      </c>
      <c r="J3319">
        <f>ROUND(VALUE(SUBSTITUTE(data_to_clean[[#This Row],[growth_%]],".",",")),0)</f>
        <v>109</v>
      </c>
      <c r="K3319" t="s">
        <v>18</v>
      </c>
      <c r="L3319">
        <v>20</v>
      </c>
      <c r="M3319">
        <v>7</v>
      </c>
      <c r="N3319">
        <v>2006</v>
      </c>
      <c r="O3319">
        <v>4</v>
      </c>
      <c r="P3319" t="s">
        <v>34</v>
      </c>
      <c r="Q3319" t="b">
        <f>AND(ISNUMBER(data_to_clean[[#This Row],[revenue_formatted]]),ISNUMBER(data_to_clean[[#This Row],[growth_formatted_%]]),ISNUMBER(data_to_clean[[#This Row],[workers]]),ISNUMBER(data_to_clean[[#This Row],[previous_workers]]),ISNUMBER(data_to_clean[[#This Row],[founded]]),ISNUMBER(data_to_clean[[#This Row],[yrs_on_list]]))</f>
        <v>1</v>
      </c>
    </row>
    <row r="3320" spans="1:17" x14ac:dyDescent="0.25">
      <c r="A3320">
        <v>3310</v>
      </c>
      <c r="B3320" t="s">
        <v>12048</v>
      </c>
      <c r="C3320" t="s">
        <v>80</v>
      </c>
      <c r="D3320" t="str">
        <f>VLOOKUP(data_to_clean[[#This Row],[state]],abbreviation_table[],2,FALSE)</f>
        <v>California</v>
      </c>
      <c r="E3320" t="s">
        <v>523</v>
      </c>
      <c r="F3320" t="str">
        <f>TRIM(LEFT(data_to_clean[[#This Row],[revenue]],FIND(" ",data_to_clean[[#This Row],[revenue]])))</f>
        <v>7.3</v>
      </c>
      <c r="G3320" t="str">
        <f>RIGHT(data_to_clean[[#This Row],[revenue]],LEN(data_to_clean[[#This Row],[revenue]])-FIND(" ",data_to_clean[[#This Row],[revenue]]))</f>
        <v>Million</v>
      </c>
      <c r="H3320" s="7">
        <f>VALUE(IF(data_to_clean[[#This Row],[multiplicity]]="Million",_xlfn.CONCAT(SUBSTITUTE(data_to_clean[[#This Row],[number]],".",""),"00000"),_xlfn.CONCAT(SUBSTITUTE(data_to_clean[[#This Row],[number]],".",""),"00000000")))</f>
        <v>7300000</v>
      </c>
      <c r="I3320" t="s">
        <v>12050</v>
      </c>
      <c r="J3320">
        <f>ROUND(VALUE(SUBSTITUTE(data_to_clean[[#This Row],[growth_%]],".",",")),0)</f>
        <v>109</v>
      </c>
      <c r="K3320" t="s">
        <v>156</v>
      </c>
      <c r="L3320">
        <v>62</v>
      </c>
      <c r="M3320">
        <v>26</v>
      </c>
      <c r="N3320">
        <v>2010</v>
      </c>
      <c r="O3320">
        <v>4</v>
      </c>
      <c r="P3320" t="s">
        <v>12051</v>
      </c>
      <c r="Q3320" t="b">
        <f>AND(ISNUMBER(data_to_clean[[#This Row],[revenue_formatted]]),ISNUMBER(data_to_clean[[#This Row],[growth_formatted_%]]),ISNUMBER(data_to_clean[[#This Row],[workers]]),ISNUMBER(data_to_clean[[#This Row],[previous_workers]]),ISNUMBER(data_to_clean[[#This Row],[founded]]),ISNUMBER(data_to_clean[[#This Row],[yrs_on_list]]))</f>
        <v>1</v>
      </c>
    </row>
    <row r="3321" spans="1:17" x14ac:dyDescent="0.25">
      <c r="A3321">
        <v>3311</v>
      </c>
      <c r="B3321" t="s">
        <v>12052</v>
      </c>
      <c r="C3321" t="s">
        <v>1262</v>
      </c>
      <c r="D3321" t="str">
        <f>VLOOKUP(data_to_clean[[#This Row],[state]],abbreviation_table[],2,FALSE)</f>
        <v>South Carolina</v>
      </c>
      <c r="E3321" t="s">
        <v>456</v>
      </c>
      <c r="F3321" t="str">
        <f>TRIM(LEFT(data_to_clean[[#This Row],[revenue]],FIND(" ",data_to_clean[[#This Row],[revenue]])))</f>
        <v>16.3</v>
      </c>
      <c r="G3321" t="str">
        <f>RIGHT(data_to_clean[[#This Row],[revenue]],LEN(data_to_clean[[#This Row],[revenue]])-FIND(" ",data_to_clean[[#This Row],[revenue]]))</f>
        <v>Million</v>
      </c>
      <c r="H3321" s="7">
        <f>VALUE(IF(data_to_clean[[#This Row],[multiplicity]]="Million",_xlfn.CONCAT(SUBSTITUTE(data_to_clean[[#This Row],[number]],".",""),"00000"),_xlfn.CONCAT(SUBSTITUTE(data_to_clean[[#This Row],[number]],".",""),"00000000")))</f>
        <v>16300000</v>
      </c>
      <c r="I3321" t="s">
        <v>12054</v>
      </c>
      <c r="J3321">
        <f>ROUND(VALUE(SUBSTITUTE(data_to_clean[[#This Row],[growth_%]],".",",")),0)</f>
        <v>109</v>
      </c>
      <c r="K3321" t="s">
        <v>233</v>
      </c>
      <c r="L3321">
        <v>23</v>
      </c>
      <c r="M3321">
        <v>16</v>
      </c>
      <c r="N3321">
        <v>2009</v>
      </c>
      <c r="O3321">
        <v>1</v>
      </c>
      <c r="P3321" t="s">
        <v>1299</v>
      </c>
      <c r="Q3321" t="b">
        <f>AND(ISNUMBER(data_to_clean[[#This Row],[revenue_formatted]]),ISNUMBER(data_to_clean[[#This Row],[growth_formatted_%]]),ISNUMBER(data_to_clean[[#This Row],[workers]]),ISNUMBER(data_to_clean[[#This Row],[previous_workers]]),ISNUMBER(data_to_clean[[#This Row],[founded]]),ISNUMBER(data_to_clean[[#This Row],[yrs_on_list]]))</f>
        <v>1</v>
      </c>
    </row>
    <row r="3322" spans="1:17" x14ac:dyDescent="0.25">
      <c r="A3322">
        <v>3312</v>
      </c>
      <c r="B3322" t="s">
        <v>12055</v>
      </c>
      <c r="C3322" t="s">
        <v>462</v>
      </c>
      <c r="D3322" t="str">
        <f>VLOOKUP(data_to_clean[[#This Row],[state]],abbreviation_table[],2,FALSE)</f>
        <v>Kansas</v>
      </c>
      <c r="E3322" t="s">
        <v>2440</v>
      </c>
      <c r="F3322" t="str">
        <f>TRIM(LEFT(data_to_clean[[#This Row],[revenue]],FIND(" ",data_to_clean[[#This Row],[revenue]])))</f>
        <v>12.5</v>
      </c>
      <c r="G3322" t="str">
        <f>RIGHT(data_to_clean[[#This Row],[revenue]],LEN(data_to_clean[[#This Row],[revenue]])-FIND(" ",data_to_clean[[#This Row],[revenue]]))</f>
        <v>Million</v>
      </c>
      <c r="H3322" s="7">
        <f>VALUE(IF(data_to_clean[[#This Row],[multiplicity]]="Million",_xlfn.CONCAT(SUBSTITUTE(data_to_clean[[#This Row],[number]],".",""),"00000"),_xlfn.CONCAT(SUBSTITUTE(data_to_clean[[#This Row],[number]],".",""),"00000000")))</f>
        <v>12500000</v>
      </c>
      <c r="I3322" t="s">
        <v>12057</v>
      </c>
      <c r="J3322">
        <f>ROUND(VALUE(SUBSTITUTE(data_to_clean[[#This Row],[growth_%]],".",",")),0)</f>
        <v>109</v>
      </c>
      <c r="K3322" t="s">
        <v>336</v>
      </c>
      <c r="L3322">
        <v>34</v>
      </c>
      <c r="M3322">
        <v>12</v>
      </c>
      <c r="N3322">
        <v>1998</v>
      </c>
      <c r="O3322">
        <v>6</v>
      </c>
      <c r="P3322" t="s">
        <v>466</v>
      </c>
      <c r="Q3322" t="b">
        <f>AND(ISNUMBER(data_to_clean[[#This Row],[revenue_formatted]]),ISNUMBER(data_to_clean[[#This Row],[growth_formatted_%]]),ISNUMBER(data_to_clean[[#This Row],[workers]]),ISNUMBER(data_to_clean[[#This Row],[previous_workers]]),ISNUMBER(data_to_clean[[#This Row],[founded]]),ISNUMBER(data_to_clean[[#This Row],[yrs_on_list]]))</f>
        <v>1</v>
      </c>
    </row>
    <row r="3323" spans="1:17" x14ac:dyDescent="0.25">
      <c r="A3323">
        <v>3313</v>
      </c>
      <c r="B3323" t="s">
        <v>12058</v>
      </c>
      <c r="C3323" t="s">
        <v>341</v>
      </c>
      <c r="D3323" t="str">
        <f>VLOOKUP(data_to_clean[[#This Row],[state]],abbreviation_table[],2,FALSE)</f>
        <v>Massachusetts</v>
      </c>
      <c r="E3323" t="s">
        <v>3845</v>
      </c>
      <c r="F3323" t="str">
        <f>TRIM(LEFT(data_to_clean[[#This Row],[revenue]],FIND(" ",data_to_clean[[#This Row],[revenue]])))</f>
        <v>23</v>
      </c>
      <c r="G3323" t="str">
        <f>RIGHT(data_to_clean[[#This Row],[revenue]],LEN(data_to_clean[[#This Row],[revenue]])-FIND(" ",data_to_clean[[#This Row],[revenue]]))</f>
        <v>Million</v>
      </c>
      <c r="H3323" s="7">
        <f>VALUE(IF(data_to_clean[[#This Row],[multiplicity]]="Million",_xlfn.CONCAT(SUBSTITUTE(data_to_clean[[#This Row],[number]],".",""),"00000"),_xlfn.CONCAT(SUBSTITUTE(data_to_clean[[#This Row],[number]],".",""),"00000000")))</f>
        <v>2300000</v>
      </c>
      <c r="I3323" t="s">
        <v>12060</v>
      </c>
      <c r="J3323">
        <f>ROUND(VALUE(SUBSTITUTE(data_to_clean[[#This Row],[growth_%]],".",",")),0)</f>
        <v>109</v>
      </c>
      <c r="K3323" t="s">
        <v>55</v>
      </c>
      <c r="L3323">
        <v>115</v>
      </c>
      <c r="M3323">
        <v>55</v>
      </c>
      <c r="N3323">
        <v>2011</v>
      </c>
      <c r="O3323">
        <v>5</v>
      </c>
      <c r="P3323" t="s">
        <v>11376</v>
      </c>
      <c r="Q3323" t="b">
        <f>AND(ISNUMBER(data_to_clean[[#This Row],[revenue_formatted]]),ISNUMBER(data_to_clean[[#This Row],[growth_formatted_%]]),ISNUMBER(data_to_clean[[#This Row],[workers]]),ISNUMBER(data_to_clean[[#This Row],[previous_workers]]),ISNUMBER(data_to_clean[[#This Row],[founded]]),ISNUMBER(data_to_clean[[#This Row],[yrs_on_list]]))</f>
        <v>1</v>
      </c>
    </row>
    <row r="3324" spans="1:17" x14ac:dyDescent="0.25">
      <c r="A3324">
        <v>3314</v>
      </c>
      <c r="B3324" t="s">
        <v>12061</v>
      </c>
      <c r="C3324" t="s">
        <v>52</v>
      </c>
      <c r="D3324" t="str">
        <f>VLOOKUP(data_to_clean[[#This Row],[state]],abbreviation_table[],2,FALSE)</f>
        <v>Florida</v>
      </c>
      <c r="E3324" t="s">
        <v>4114</v>
      </c>
      <c r="F3324" t="str">
        <f>TRIM(LEFT(data_to_clean[[#This Row],[revenue]],FIND(" ",data_to_clean[[#This Row],[revenue]])))</f>
        <v>11.7</v>
      </c>
      <c r="G3324" t="str">
        <f>RIGHT(data_to_clean[[#This Row],[revenue]],LEN(data_to_clean[[#This Row],[revenue]])-FIND(" ",data_to_clean[[#This Row],[revenue]]))</f>
        <v>Million</v>
      </c>
      <c r="H3324" s="7">
        <f>VALUE(IF(data_to_clean[[#This Row],[multiplicity]]="Million",_xlfn.CONCAT(SUBSTITUTE(data_to_clean[[#This Row],[number]],".",""),"00000"),_xlfn.CONCAT(SUBSTITUTE(data_to_clean[[#This Row],[number]],".",""),"00000000")))</f>
        <v>11700000</v>
      </c>
      <c r="I3324" t="s">
        <v>12063</v>
      </c>
      <c r="J3324">
        <f>ROUND(VALUE(SUBSTITUTE(data_to_clean[[#This Row],[growth_%]],".",",")),0)</f>
        <v>109</v>
      </c>
      <c r="K3324" t="s">
        <v>40</v>
      </c>
      <c r="L3324">
        <v>50</v>
      </c>
      <c r="M3324">
        <v>40</v>
      </c>
      <c r="N3324">
        <v>1992</v>
      </c>
      <c r="O3324">
        <v>3</v>
      </c>
      <c r="P3324" t="s">
        <v>662</v>
      </c>
      <c r="Q3324" t="b">
        <f>AND(ISNUMBER(data_to_clean[[#This Row],[revenue_formatted]]),ISNUMBER(data_to_clean[[#This Row],[growth_formatted_%]]),ISNUMBER(data_to_clean[[#This Row],[workers]]),ISNUMBER(data_to_clean[[#This Row],[previous_workers]]),ISNUMBER(data_to_clean[[#This Row],[founded]]),ISNUMBER(data_to_clean[[#This Row],[yrs_on_list]]))</f>
        <v>1</v>
      </c>
    </row>
    <row r="3325" spans="1:17" x14ac:dyDescent="0.25">
      <c r="A3325">
        <v>3315</v>
      </c>
      <c r="B3325" t="s">
        <v>12064</v>
      </c>
      <c r="C3325" t="s">
        <v>341</v>
      </c>
      <c r="D3325" t="str">
        <f>VLOOKUP(data_to_clean[[#This Row],[state]],abbreviation_table[],2,FALSE)</f>
        <v>Massachusetts</v>
      </c>
      <c r="E3325" t="s">
        <v>12066</v>
      </c>
      <c r="F3325" t="str">
        <f>TRIM(LEFT(data_to_clean[[#This Row],[revenue]],FIND(" ",data_to_clean[[#This Row],[revenue]])))</f>
        <v>53.6</v>
      </c>
      <c r="G3325" t="str">
        <f>RIGHT(data_to_clean[[#This Row],[revenue]],LEN(data_to_clean[[#This Row],[revenue]])-FIND(" ",data_to_clean[[#This Row],[revenue]]))</f>
        <v>Million</v>
      </c>
      <c r="H3325" s="7">
        <f>VALUE(IF(data_to_clean[[#This Row],[multiplicity]]="Million",_xlfn.CONCAT(SUBSTITUTE(data_to_clean[[#This Row],[number]],".",""),"00000"),_xlfn.CONCAT(SUBSTITUTE(data_to_clean[[#This Row],[number]],".",""),"00000000")))</f>
        <v>53600000</v>
      </c>
      <c r="I3325" t="s">
        <v>12067</v>
      </c>
      <c r="J3325">
        <f>ROUND(VALUE(SUBSTITUTE(data_to_clean[[#This Row],[growth_%]],".",",")),0)</f>
        <v>109</v>
      </c>
      <c r="K3325" t="s">
        <v>297</v>
      </c>
      <c r="L3325">
        <v>97</v>
      </c>
      <c r="M3325">
        <v>33</v>
      </c>
      <c r="N3325">
        <v>2011</v>
      </c>
      <c r="O3325">
        <v>4</v>
      </c>
      <c r="P3325" t="s">
        <v>6999</v>
      </c>
      <c r="Q3325" t="b">
        <f>AND(ISNUMBER(data_to_clean[[#This Row],[revenue_formatted]]),ISNUMBER(data_to_clean[[#This Row],[growth_formatted_%]]),ISNUMBER(data_to_clean[[#This Row],[workers]]),ISNUMBER(data_to_clean[[#This Row],[previous_workers]]),ISNUMBER(data_to_clean[[#This Row],[founded]]),ISNUMBER(data_to_clean[[#This Row],[yrs_on_list]]))</f>
        <v>1</v>
      </c>
    </row>
    <row r="3326" spans="1:17" x14ac:dyDescent="0.25">
      <c r="A3326">
        <v>3316</v>
      </c>
      <c r="B3326" t="s">
        <v>12068</v>
      </c>
      <c r="C3326" t="s">
        <v>753</v>
      </c>
      <c r="D3326" t="str">
        <f>VLOOKUP(data_to_clean[[#This Row],[state]],abbreviation_table[],2,FALSE)</f>
        <v>Nevada</v>
      </c>
      <c r="E3326" t="s">
        <v>4157</v>
      </c>
      <c r="F3326" t="str">
        <f>TRIM(LEFT(data_to_clean[[#This Row],[revenue]],FIND(" ",data_to_clean[[#This Row],[revenue]])))</f>
        <v>15</v>
      </c>
      <c r="G3326" t="str">
        <f>RIGHT(data_to_clean[[#This Row],[revenue]],LEN(data_to_clean[[#This Row],[revenue]])-FIND(" ",data_to_clean[[#This Row],[revenue]]))</f>
        <v>Million</v>
      </c>
      <c r="H3326" s="7">
        <f>VALUE(IF(data_to_clean[[#This Row],[multiplicity]]="Million",_xlfn.CONCAT(SUBSTITUTE(data_to_clean[[#This Row],[number]],".",""),"00000"),_xlfn.CONCAT(SUBSTITUTE(data_to_clean[[#This Row],[number]],".",""),"00000000")))</f>
        <v>1500000</v>
      </c>
      <c r="I3326" t="s">
        <v>12070</v>
      </c>
      <c r="J3326">
        <f>ROUND(VALUE(SUBSTITUTE(data_to_clean[[#This Row],[growth_%]],".",",")),0)</f>
        <v>109</v>
      </c>
      <c r="K3326" t="s">
        <v>623</v>
      </c>
      <c r="L3326">
        <v>64</v>
      </c>
      <c r="M3326">
        <v>44</v>
      </c>
      <c r="N3326">
        <v>2006</v>
      </c>
      <c r="O3326">
        <v>4</v>
      </c>
      <c r="P3326" t="s">
        <v>757</v>
      </c>
      <c r="Q3326" t="b">
        <f>AND(ISNUMBER(data_to_clean[[#This Row],[revenue_formatted]]),ISNUMBER(data_to_clean[[#This Row],[growth_formatted_%]]),ISNUMBER(data_to_clean[[#This Row],[workers]]),ISNUMBER(data_to_clean[[#This Row],[previous_workers]]),ISNUMBER(data_to_clean[[#This Row],[founded]]),ISNUMBER(data_to_clean[[#This Row],[yrs_on_list]]))</f>
        <v>1</v>
      </c>
    </row>
    <row r="3327" spans="1:17" x14ac:dyDescent="0.25">
      <c r="A3327">
        <v>3317</v>
      </c>
      <c r="B3327" t="s">
        <v>12071</v>
      </c>
      <c r="C3327" t="s">
        <v>1262</v>
      </c>
      <c r="D3327" t="str">
        <f>VLOOKUP(data_to_clean[[#This Row],[state]],abbreviation_table[],2,FALSE)</f>
        <v>South Carolina</v>
      </c>
      <c r="E3327" t="s">
        <v>4997</v>
      </c>
      <c r="F3327" t="str">
        <f>TRIM(LEFT(data_to_clean[[#This Row],[revenue]],FIND(" ",data_to_clean[[#This Row],[revenue]])))</f>
        <v>20.3</v>
      </c>
      <c r="G3327" t="str">
        <f>RIGHT(data_to_clean[[#This Row],[revenue]],LEN(data_to_clean[[#This Row],[revenue]])-FIND(" ",data_to_clean[[#This Row],[revenue]]))</f>
        <v>Million</v>
      </c>
      <c r="H3327" s="7">
        <f>VALUE(IF(data_to_clean[[#This Row],[multiplicity]]="Million",_xlfn.CONCAT(SUBSTITUTE(data_to_clean[[#This Row],[number]],".",""),"00000"),_xlfn.CONCAT(SUBSTITUTE(data_to_clean[[#This Row],[number]],".",""),"00000000")))</f>
        <v>20300000</v>
      </c>
      <c r="I3327" t="s">
        <v>12073</v>
      </c>
      <c r="J3327">
        <f>ROUND(VALUE(SUBSTITUTE(data_to_clean[[#This Row],[growth_%]],".",",")),0)</f>
        <v>108</v>
      </c>
      <c r="K3327" t="s">
        <v>211</v>
      </c>
      <c r="L3327">
        <v>66</v>
      </c>
      <c r="M3327">
        <v>47</v>
      </c>
      <c r="N3327">
        <v>1990</v>
      </c>
      <c r="O3327">
        <v>1</v>
      </c>
      <c r="P3327" t="s">
        <v>596</v>
      </c>
      <c r="Q3327" t="b">
        <f>AND(ISNUMBER(data_to_clean[[#This Row],[revenue_formatted]]),ISNUMBER(data_to_clean[[#This Row],[growth_formatted_%]]),ISNUMBER(data_to_clean[[#This Row],[workers]]),ISNUMBER(data_to_clean[[#This Row],[previous_workers]]),ISNUMBER(data_to_clean[[#This Row],[founded]]),ISNUMBER(data_to_clean[[#This Row],[yrs_on_list]]))</f>
        <v>1</v>
      </c>
    </row>
    <row r="3328" spans="1:17" x14ac:dyDescent="0.25">
      <c r="A3328">
        <v>3318</v>
      </c>
      <c r="B3328" t="s">
        <v>12074</v>
      </c>
      <c r="C3328" t="s">
        <v>45</v>
      </c>
      <c r="D3328" t="str">
        <f>VLOOKUP(data_to_clean[[#This Row],[state]],abbreviation_table[],2,FALSE)</f>
        <v>Pennsylvania</v>
      </c>
      <c r="E3328" t="s">
        <v>12076</v>
      </c>
      <c r="F3328" t="str">
        <f>TRIM(LEFT(data_to_clean[[#This Row],[revenue]],FIND(" ",data_to_clean[[#This Row],[revenue]])))</f>
        <v>81.2</v>
      </c>
      <c r="G3328" t="str">
        <f>RIGHT(data_to_clean[[#This Row],[revenue]],LEN(data_to_clean[[#This Row],[revenue]])-FIND(" ",data_to_clean[[#This Row],[revenue]]))</f>
        <v>Million</v>
      </c>
      <c r="H3328" s="7">
        <f>VALUE(IF(data_to_clean[[#This Row],[multiplicity]]="Million",_xlfn.CONCAT(SUBSTITUTE(data_to_clean[[#This Row],[number]],".",""),"00000"),_xlfn.CONCAT(SUBSTITUTE(data_to_clean[[#This Row],[number]],".",""),"00000000")))</f>
        <v>81200000</v>
      </c>
      <c r="I3328" t="s">
        <v>12077</v>
      </c>
      <c r="J3328">
        <f>ROUND(VALUE(SUBSTITUTE(data_to_clean[[#This Row],[growth_%]],".",",")),0)</f>
        <v>108</v>
      </c>
      <c r="K3328" t="s">
        <v>55</v>
      </c>
      <c r="L3328">
        <v>1080</v>
      </c>
      <c r="M3328">
        <v>450</v>
      </c>
      <c r="N3328">
        <v>2013</v>
      </c>
      <c r="O3328">
        <v>5</v>
      </c>
      <c r="P3328" t="s">
        <v>12078</v>
      </c>
      <c r="Q3328" t="b">
        <f>AND(ISNUMBER(data_to_clean[[#This Row],[revenue_formatted]]),ISNUMBER(data_to_clean[[#This Row],[growth_formatted_%]]),ISNUMBER(data_to_clean[[#This Row],[workers]]),ISNUMBER(data_to_clean[[#This Row],[previous_workers]]),ISNUMBER(data_to_clean[[#This Row],[founded]]),ISNUMBER(data_to_clean[[#This Row],[yrs_on_list]]))</f>
        <v>1</v>
      </c>
    </row>
    <row r="3329" spans="1:17" x14ac:dyDescent="0.25">
      <c r="A3329">
        <v>3319</v>
      </c>
      <c r="B3329" t="s">
        <v>12079</v>
      </c>
      <c r="C3329" t="s">
        <v>119</v>
      </c>
      <c r="D3329" t="str">
        <f>VLOOKUP(data_to_clean[[#This Row],[state]],abbreviation_table[],2,FALSE)</f>
        <v>Georgia</v>
      </c>
      <c r="E3329" t="s">
        <v>12081</v>
      </c>
      <c r="F3329" t="str">
        <f>TRIM(LEFT(data_to_clean[[#This Row],[revenue]],FIND(" ",data_to_clean[[#This Row],[revenue]])))</f>
        <v>54.6</v>
      </c>
      <c r="G3329" t="str">
        <f>RIGHT(data_to_clean[[#This Row],[revenue]],LEN(data_to_clean[[#This Row],[revenue]])-FIND(" ",data_to_clean[[#This Row],[revenue]]))</f>
        <v>Million</v>
      </c>
      <c r="H3329" s="7">
        <f>VALUE(IF(data_to_clean[[#This Row],[multiplicity]]="Million",_xlfn.CONCAT(SUBSTITUTE(data_to_clean[[#This Row],[number]],".",""),"00000"),_xlfn.CONCAT(SUBSTITUTE(data_to_clean[[#This Row],[number]],".",""),"00000000")))</f>
        <v>54600000</v>
      </c>
      <c r="I3329" t="s">
        <v>12082</v>
      </c>
      <c r="J3329">
        <f>ROUND(VALUE(SUBSTITUTE(data_to_clean[[#This Row],[growth_%]],".",",")),0)</f>
        <v>108</v>
      </c>
      <c r="K3329" t="s">
        <v>40</v>
      </c>
      <c r="L3329">
        <v>401</v>
      </c>
      <c r="M3329">
        <v>260</v>
      </c>
      <c r="N3329">
        <v>2002</v>
      </c>
      <c r="O3329">
        <v>8</v>
      </c>
      <c r="P3329" t="s">
        <v>12083</v>
      </c>
      <c r="Q3329" t="b">
        <f>AND(ISNUMBER(data_to_clean[[#This Row],[revenue_formatted]]),ISNUMBER(data_to_clean[[#This Row],[growth_formatted_%]]),ISNUMBER(data_to_clean[[#This Row],[workers]]),ISNUMBER(data_to_clean[[#This Row],[previous_workers]]),ISNUMBER(data_to_clean[[#This Row],[founded]]),ISNUMBER(data_to_clean[[#This Row],[yrs_on_list]]))</f>
        <v>1</v>
      </c>
    </row>
    <row r="3330" spans="1:17" x14ac:dyDescent="0.25">
      <c r="A3330">
        <v>3320</v>
      </c>
      <c r="B3330" t="s">
        <v>12084</v>
      </c>
      <c r="C3330" t="s">
        <v>52</v>
      </c>
      <c r="D3330" t="str">
        <f>VLOOKUP(data_to_clean[[#This Row],[state]],abbreviation_table[],2,FALSE)</f>
        <v>Florida</v>
      </c>
      <c r="E3330" t="s">
        <v>135</v>
      </c>
      <c r="F3330" t="str">
        <f>TRIM(LEFT(data_to_clean[[#This Row],[revenue]],FIND(" ",data_to_clean[[#This Row],[revenue]])))</f>
        <v>9.6</v>
      </c>
      <c r="G3330" t="str">
        <f>RIGHT(data_to_clean[[#This Row],[revenue]],LEN(data_to_clean[[#This Row],[revenue]])-FIND(" ",data_to_clean[[#This Row],[revenue]]))</f>
        <v>Million</v>
      </c>
      <c r="H3330" s="7">
        <f>VALUE(IF(data_to_clean[[#This Row],[multiplicity]]="Million",_xlfn.CONCAT(SUBSTITUTE(data_to_clean[[#This Row],[number]],".",""),"00000"),_xlfn.CONCAT(SUBSTITUTE(data_to_clean[[#This Row],[number]],".",""),"00000000")))</f>
        <v>9600000</v>
      </c>
      <c r="I3330" t="s">
        <v>12086</v>
      </c>
      <c r="J3330">
        <f>ROUND(VALUE(SUBSTITUTE(data_to_clean[[#This Row],[growth_%]],".",",")),0)</f>
        <v>108</v>
      </c>
      <c r="K3330" t="s">
        <v>18</v>
      </c>
      <c r="L3330">
        <v>25</v>
      </c>
      <c r="M3330">
        <v>14</v>
      </c>
      <c r="N3330">
        <v>2009</v>
      </c>
      <c r="O3330">
        <v>3</v>
      </c>
      <c r="P3330" t="s">
        <v>1677</v>
      </c>
      <c r="Q3330" t="b">
        <f>AND(ISNUMBER(data_to_clean[[#This Row],[revenue_formatted]]),ISNUMBER(data_to_clean[[#This Row],[growth_formatted_%]]),ISNUMBER(data_to_clean[[#This Row],[workers]]),ISNUMBER(data_to_clean[[#This Row],[previous_workers]]),ISNUMBER(data_to_clean[[#This Row],[founded]]),ISNUMBER(data_to_clean[[#This Row],[yrs_on_list]]))</f>
        <v>1</v>
      </c>
    </row>
    <row r="3331" spans="1:17" x14ac:dyDescent="0.25">
      <c r="A3331">
        <v>3321</v>
      </c>
      <c r="B3331" t="s">
        <v>12087</v>
      </c>
      <c r="C3331" t="s">
        <v>59</v>
      </c>
      <c r="D3331" t="str">
        <f>VLOOKUP(data_to_clean[[#This Row],[state]],abbreviation_table[],2,FALSE)</f>
        <v>New Jersey</v>
      </c>
      <c r="E3331" t="s">
        <v>4798</v>
      </c>
      <c r="F3331" t="str">
        <f>TRIM(LEFT(data_to_clean[[#This Row],[revenue]],FIND(" ",data_to_clean[[#This Row],[revenue]])))</f>
        <v>13.5</v>
      </c>
      <c r="G3331" t="str">
        <f>RIGHT(data_to_clean[[#This Row],[revenue]],LEN(data_to_clean[[#This Row],[revenue]])-FIND(" ",data_to_clean[[#This Row],[revenue]]))</f>
        <v>Million</v>
      </c>
      <c r="H3331" s="7">
        <f>VALUE(IF(data_to_clean[[#This Row],[multiplicity]]="Million",_xlfn.CONCAT(SUBSTITUTE(data_to_clean[[#This Row],[number]],".",""),"00000"),_xlfn.CONCAT(SUBSTITUTE(data_to_clean[[#This Row],[number]],".",""),"00000000")))</f>
        <v>13500000</v>
      </c>
      <c r="I3331" t="s">
        <v>12089</v>
      </c>
      <c r="J3331">
        <f>ROUND(VALUE(SUBSTITUTE(data_to_clean[[#This Row],[growth_%]],".",",")),0)</f>
        <v>108</v>
      </c>
      <c r="K3331" t="s">
        <v>187</v>
      </c>
      <c r="L3331">
        <v>18</v>
      </c>
      <c r="M3331">
        <v>9</v>
      </c>
      <c r="N3331">
        <v>2010</v>
      </c>
      <c r="O3331">
        <v>2</v>
      </c>
      <c r="P3331" t="s">
        <v>63</v>
      </c>
      <c r="Q3331" t="b">
        <f>AND(ISNUMBER(data_to_clean[[#This Row],[revenue_formatted]]),ISNUMBER(data_to_clean[[#This Row],[growth_formatted_%]]),ISNUMBER(data_to_clean[[#This Row],[workers]]),ISNUMBER(data_to_clean[[#This Row],[previous_workers]]),ISNUMBER(data_to_clean[[#This Row],[founded]]),ISNUMBER(data_to_clean[[#This Row],[yrs_on_list]]))</f>
        <v>1</v>
      </c>
    </row>
    <row r="3332" spans="1:17" x14ac:dyDescent="0.25">
      <c r="A3332">
        <v>3322</v>
      </c>
      <c r="B3332" t="s">
        <v>12090</v>
      </c>
      <c r="C3332" t="s">
        <v>243</v>
      </c>
      <c r="D3332" t="str">
        <f>VLOOKUP(data_to_clean[[#This Row],[state]],abbreviation_table[],2,FALSE)</f>
        <v>Maryland</v>
      </c>
      <c r="E3332" t="s">
        <v>1277</v>
      </c>
      <c r="F3332" t="str">
        <f>TRIM(LEFT(data_to_clean[[#This Row],[revenue]],FIND(" ",data_to_clean[[#This Row],[revenue]])))</f>
        <v>8.6</v>
      </c>
      <c r="G3332" t="str">
        <f>RIGHT(data_to_clean[[#This Row],[revenue]],LEN(data_to_clean[[#This Row],[revenue]])-FIND(" ",data_to_clean[[#This Row],[revenue]]))</f>
        <v>Million</v>
      </c>
      <c r="H3332" s="7">
        <f>VALUE(IF(data_to_clean[[#This Row],[multiplicity]]="Million",_xlfn.CONCAT(SUBSTITUTE(data_to_clean[[#This Row],[number]],".",""),"00000"),_xlfn.CONCAT(SUBSTITUTE(data_to_clean[[#This Row],[number]],".",""),"00000000")))</f>
        <v>8600000</v>
      </c>
      <c r="I3332" t="s">
        <v>12092</v>
      </c>
      <c r="J3332">
        <f>ROUND(VALUE(SUBSTITUTE(data_to_clean[[#This Row],[growth_%]],".",",")),0)</f>
        <v>108</v>
      </c>
      <c r="K3332" t="s">
        <v>55</v>
      </c>
      <c r="L3332">
        <v>100</v>
      </c>
      <c r="M3332">
        <v>42</v>
      </c>
      <c r="N3332">
        <v>2013</v>
      </c>
      <c r="O3332">
        <v>2</v>
      </c>
      <c r="P3332" t="s">
        <v>742</v>
      </c>
      <c r="Q3332" t="b">
        <f>AND(ISNUMBER(data_to_clean[[#This Row],[revenue_formatted]]),ISNUMBER(data_to_clean[[#This Row],[growth_formatted_%]]),ISNUMBER(data_to_clean[[#This Row],[workers]]),ISNUMBER(data_to_clean[[#This Row],[previous_workers]]),ISNUMBER(data_to_clean[[#This Row],[founded]]),ISNUMBER(data_to_clean[[#This Row],[yrs_on_list]]))</f>
        <v>1</v>
      </c>
    </row>
    <row r="3333" spans="1:17" x14ac:dyDescent="0.25">
      <c r="A3333">
        <v>3323</v>
      </c>
      <c r="B3333" t="s">
        <v>12093</v>
      </c>
      <c r="C3333" t="s">
        <v>333</v>
      </c>
      <c r="D3333" t="str">
        <f>VLOOKUP(data_to_clean[[#This Row],[state]],abbreviation_table[],2,FALSE)</f>
        <v>Alabama</v>
      </c>
      <c r="E3333" t="s">
        <v>880</v>
      </c>
      <c r="F3333" t="str">
        <f>TRIM(LEFT(data_to_clean[[#This Row],[revenue]],FIND(" ",data_to_clean[[#This Row],[revenue]])))</f>
        <v>12</v>
      </c>
      <c r="G3333" t="str">
        <f>RIGHT(data_to_clean[[#This Row],[revenue]],LEN(data_to_clean[[#This Row],[revenue]])-FIND(" ",data_to_clean[[#This Row],[revenue]]))</f>
        <v>Million</v>
      </c>
      <c r="H3333" s="7">
        <f>VALUE(IF(data_to_clean[[#This Row],[multiplicity]]="Million",_xlfn.CONCAT(SUBSTITUTE(data_to_clean[[#This Row],[number]],".",""),"00000"),_xlfn.CONCAT(SUBSTITUTE(data_to_clean[[#This Row],[number]],".",""),"00000000")))</f>
        <v>1200000</v>
      </c>
      <c r="I3333" t="s">
        <v>12095</v>
      </c>
      <c r="J3333">
        <f>ROUND(VALUE(SUBSTITUTE(data_to_clean[[#This Row],[growth_%]],".",",")),0)</f>
        <v>108</v>
      </c>
      <c r="K3333" t="s">
        <v>55</v>
      </c>
      <c r="L3333">
        <v>81</v>
      </c>
      <c r="M3333">
        <v>47</v>
      </c>
      <c r="N3333">
        <v>2005</v>
      </c>
      <c r="O3333">
        <v>2</v>
      </c>
      <c r="P3333" t="s">
        <v>1411</v>
      </c>
      <c r="Q3333" t="b">
        <f>AND(ISNUMBER(data_to_clean[[#This Row],[revenue_formatted]]),ISNUMBER(data_to_clean[[#This Row],[growth_formatted_%]]),ISNUMBER(data_to_clean[[#This Row],[workers]]),ISNUMBER(data_to_clean[[#This Row],[previous_workers]]),ISNUMBER(data_to_clean[[#This Row],[founded]]),ISNUMBER(data_to_clean[[#This Row],[yrs_on_list]]))</f>
        <v>1</v>
      </c>
    </row>
    <row r="3334" spans="1:17" x14ac:dyDescent="0.25">
      <c r="A3334">
        <v>3324</v>
      </c>
      <c r="B3334" t="s">
        <v>12096</v>
      </c>
      <c r="C3334" t="s">
        <v>30</v>
      </c>
      <c r="D3334" t="str">
        <f>VLOOKUP(data_to_clean[[#This Row],[state]],abbreviation_table[],2,FALSE)</f>
        <v>Texas</v>
      </c>
      <c r="E3334" t="s">
        <v>1152</v>
      </c>
      <c r="F3334" t="str">
        <f>TRIM(LEFT(data_to_clean[[#This Row],[revenue]],FIND(" ",data_to_clean[[#This Row],[revenue]])))</f>
        <v>2.1</v>
      </c>
      <c r="G3334" t="str">
        <f>RIGHT(data_to_clean[[#This Row],[revenue]],LEN(data_to_clean[[#This Row],[revenue]])-FIND(" ",data_to_clean[[#This Row],[revenue]]))</f>
        <v>Million</v>
      </c>
      <c r="H3334" s="7">
        <f>VALUE(IF(data_to_clean[[#This Row],[multiplicity]]="Million",_xlfn.CONCAT(SUBSTITUTE(data_to_clean[[#This Row],[number]],".",""),"00000"),_xlfn.CONCAT(SUBSTITUTE(data_to_clean[[#This Row],[number]],".",""),"00000000")))</f>
        <v>2100000</v>
      </c>
      <c r="I3334" t="s">
        <v>12098</v>
      </c>
      <c r="J3334">
        <f>ROUND(VALUE(SUBSTITUTE(data_to_clean[[#This Row],[growth_%]],".",",")),0)</f>
        <v>108</v>
      </c>
      <c r="K3334" t="s">
        <v>329</v>
      </c>
      <c r="L3334">
        <v>24</v>
      </c>
      <c r="M3334">
        <v>15</v>
      </c>
      <c r="N3334">
        <v>2008</v>
      </c>
      <c r="O3334">
        <v>1</v>
      </c>
      <c r="P3334" t="s">
        <v>1896</v>
      </c>
      <c r="Q3334" t="b">
        <f>AND(ISNUMBER(data_to_clean[[#This Row],[revenue_formatted]]),ISNUMBER(data_to_clean[[#This Row],[growth_formatted_%]]),ISNUMBER(data_to_clean[[#This Row],[workers]]),ISNUMBER(data_to_clean[[#This Row],[previous_workers]]),ISNUMBER(data_to_clean[[#This Row],[founded]]),ISNUMBER(data_to_clean[[#This Row],[yrs_on_list]]))</f>
        <v>1</v>
      </c>
    </row>
    <row r="3335" spans="1:17" x14ac:dyDescent="0.25">
      <c r="A3335">
        <v>3325</v>
      </c>
      <c r="B3335" t="s">
        <v>12099</v>
      </c>
      <c r="C3335" t="s">
        <v>80</v>
      </c>
      <c r="D3335" t="str">
        <f>VLOOKUP(data_to_clean[[#This Row],[state]],abbreviation_table[],2,FALSE)</f>
        <v>California</v>
      </c>
      <c r="E3335" t="s">
        <v>911</v>
      </c>
      <c r="F3335" t="str">
        <f>TRIM(LEFT(data_to_clean[[#This Row],[revenue]],FIND(" ",data_to_clean[[#This Row],[revenue]])))</f>
        <v>2.7</v>
      </c>
      <c r="G3335" t="str">
        <f>RIGHT(data_to_clean[[#This Row],[revenue]],LEN(data_to_clean[[#This Row],[revenue]])-FIND(" ",data_to_clean[[#This Row],[revenue]]))</f>
        <v>Million</v>
      </c>
      <c r="H3335" s="7">
        <f>VALUE(IF(data_to_clean[[#This Row],[multiplicity]]="Million",_xlfn.CONCAT(SUBSTITUTE(data_to_clean[[#This Row],[number]],".",""),"00000"),_xlfn.CONCAT(SUBSTITUTE(data_to_clean[[#This Row],[number]],".",""),"00000000")))</f>
        <v>2700000</v>
      </c>
      <c r="I3335" t="s">
        <v>12101</v>
      </c>
      <c r="J3335">
        <f>ROUND(VALUE(SUBSTITUTE(data_to_clean[[#This Row],[growth_%]],".",",")),0)</f>
        <v>108</v>
      </c>
      <c r="K3335" t="s">
        <v>156</v>
      </c>
      <c r="L3335">
        <v>12</v>
      </c>
      <c r="M3335">
        <v>10</v>
      </c>
      <c r="N3335">
        <v>2012</v>
      </c>
      <c r="O3335">
        <v>2</v>
      </c>
      <c r="P3335" t="s">
        <v>5775</v>
      </c>
      <c r="Q3335" t="b">
        <f>AND(ISNUMBER(data_to_clean[[#This Row],[revenue_formatted]]),ISNUMBER(data_to_clean[[#This Row],[growth_formatted_%]]),ISNUMBER(data_to_clean[[#This Row],[workers]]),ISNUMBER(data_to_clean[[#This Row],[previous_workers]]),ISNUMBER(data_to_clean[[#This Row],[founded]]),ISNUMBER(data_to_clean[[#This Row],[yrs_on_list]]))</f>
        <v>1</v>
      </c>
    </row>
    <row r="3336" spans="1:17" x14ac:dyDescent="0.25">
      <c r="A3336">
        <v>3326</v>
      </c>
      <c r="B3336" t="s">
        <v>12102</v>
      </c>
      <c r="C3336" t="s">
        <v>1337</v>
      </c>
      <c r="D3336" t="str">
        <f>VLOOKUP(data_to_clean[[#This Row],[state]],abbreviation_table[],2,FALSE)</f>
        <v>Louisiana</v>
      </c>
      <c r="E3336" t="s">
        <v>12104</v>
      </c>
      <c r="F3336" t="str">
        <f>TRIM(LEFT(data_to_clean[[#This Row],[revenue]],FIND(" ",data_to_clean[[#This Row],[revenue]])))</f>
        <v>58.4</v>
      </c>
      <c r="G3336" t="str">
        <f>RIGHT(data_to_clean[[#This Row],[revenue]],LEN(data_to_clean[[#This Row],[revenue]])-FIND(" ",data_to_clean[[#This Row],[revenue]]))</f>
        <v>Million</v>
      </c>
      <c r="H3336" s="7">
        <f>VALUE(IF(data_to_clean[[#This Row],[multiplicity]]="Million",_xlfn.CONCAT(SUBSTITUTE(data_to_clean[[#This Row],[number]],".",""),"00000"),_xlfn.CONCAT(SUBSTITUTE(data_to_clean[[#This Row],[number]],".",""),"00000000")))</f>
        <v>58400000</v>
      </c>
      <c r="I3336" t="s">
        <v>12105</v>
      </c>
      <c r="J3336">
        <f>ROUND(VALUE(SUBSTITUTE(data_to_clean[[#This Row],[growth_%]],".",",")),0)</f>
        <v>108</v>
      </c>
      <c r="K3336" t="s">
        <v>181</v>
      </c>
      <c r="L3336">
        <v>281</v>
      </c>
      <c r="M3336">
        <v>211</v>
      </c>
      <c r="N3336">
        <v>1992</v>
      </c>
      <c r="O3336">
        <v>5</v>
      </c>
      <c r="P3336" t="s">
        <v>1339</v>
      </c>
      <c r="Q3336" t="b">
        <f>AND(ISNUMBER(data_to_clean[[#This Row],[revenue_formatted]]),ISNUMBER(data_to_clean[[#This Row],[growth_formatted_%]]),ISNUMBER(data_to_clean[[#This Row],[workers]]),ISNUMBER(data_to_clean[[#This Row],[previous_workers]]),ISNUMBER(data_to_clean[[#This Row],[founded]]),ISNUMBER(data_to_clean[[#This Row],[yrs_on_list]]))</f>
        <v>1</v>
      </c>
    </row>
    <row r="3337" spans="1:17" x14ac:dyDescent="0.25">
      <c r="A3337">
        <v>3327</v>
      </c>
      <c r="B3337" t="s">
        <v>12106</v>
      </c>
      <c r="C3337" t="s">
        <v>86</v>
      </c>
      <c r="D3337" t="str">
        <f>VLOOKUP(data_to_clean[[#This Row],[state]],abbreviation_table[],2,FALSE)</f>
        <v>Colorado</v>
      </c>
      <c r="E3337" t="s">
        <v>12108</v>
      </c>
      <c r="F3337" t="str">
        <f>TRIM(LEFT(data_to_clean[[#This Row],[revenue]],FIND(" ",data_to_clean[[#This Row],[revenue]])))</f>
        <v>49.3</v>
      </c>
      <c r="G3337" t="str">
        <f>RIGHT(data_to_clean[[#This Row],[revenue]],LEN(data_to_clean[[#This Row],[revenue]])-FIND(" ",data_to_clean[[#This Row],[revenue]]))</f>
        <v>Million</v>
      </c>
      <c r="H3337" s="7">
        <f>VALUE(IF(data_to_clean[[#This Row],[multiplicity]]="Million",_xlfn.CONCAT(SUBSTITUTE(data_to_clean[[#This Row],[number]],".",""),"00000"),_xlfn.CONCAT(SUBSTITUTE(data_to_clean[[#This Row],[number]],".",""),"00000000")))</f>
        <v>49300000</v>
      </c>
      <c r="I3337" t="s">
        <v>12109</v>
      </c>
      <c r="J3337">
        <f>ROUND(VALUE(SUBSTITUTE(data_to_clean[[#This Row],[growth_%]],".",",")),0)</f>
        <v>108</v>
      </c>
      <c r="K3337" t="s">
        <v>233</v>
      </c>
      <c r="L3337">
        <v>69</v>
      </c>
      <c r="M3337">
        <v>32</v>
      </c>
      <c r="N3337">
        <v>2003</v>
      </c>
      <c r="O3337">
        <v>2</v>
      </c>
      <c r="P3337" t="s">
        <v>12110</v>
      </c>
      <c r="Q3337" t="b">
        <f>AND(ISNUMBER(data_to_clean[[#This Row],[revenue_formatted]]),ISNUMBER(data_to_clean[[#This Row],[growth_formatted_%]]),ISNUMBER(data_to_clean[[#This Row],[workers]]),ISNUMBER(data_to_clean[[#This Row],[previous_workers]]),ISNUMBER(data_to_clean[[#This Row],[founded]]),ISNUMBER(data_to_clean[[#This Row],[yrs_on_list]]))</f>
        <v>1</v>
      </c>
    </row>
    <row r="3338" spans="1:17" x14ac:dyDescent="0.25">
      <c r="A3338">
        <v>3328</v>
      </c>
      <c r="B3338" t="s">
        <v>12111</v>
      </c>
      <c r="C3338" t="s">
        <v>80</v>
      </c>
      <c r="D3338" t="str">
        <f>VLOOKUP(data_to_clean[[#This Row],[state]],abbreviation_table[],2,FALSE)</f>
        <v>California</v>
      </c>
      <c r="E3338" t="s">
        <v>209</v>
      </c>
      <c r="F3338" t="str">
        <f>TRIM(LEFT(data_to_clean[[#This Row],[revenue]],FIND(" ",data_to_clean[[#This Row],[revenue]])))</f>
        <v>7.2</v>
      </c>
      <c r="G3338" t="str">
        <f>RIGHT(data_to_clean[[#This Row],[revenue]],LEN(data_to_clean[[#This Row],[revenue]])-FIND(" ",data_to_clean[[#This Row],[revenue]]))</f>
        <v>Million</v>
      </c>
      <c r="H3338" s="7">
        <f>VALUE(IF(data_to_clean[[#This Row],[multiplicity]]="Million",_xlfn.CONCAT(SUBSTITUTE(data_to_clean[[#This Row],[number]],".",""),"00000"),_xlfn.CONCAT(SUBSTITUTE(data_to_clean[[#This Row],[number]],".",""),"00000000")))</f>
        <v>7200000</v>
      </c>
      <c r="I3338" t="s">
        <v>12113</v>
      </c>
      <c r="J3338">
        <f>ROUND(VALUE(SUBSTITUTE(data_to_clean[[#This Row],[growth_%]],".",",")),0)</f>
        <v>108</v>
      </c>
      <c r="K3338" t="s">
        <v>297</v>
      </c>
      <c r="L3338">
        <v>545</v>
      </c>
      <c r="M3338">
        <v>297</v>
      </c>
      <c r="N3338">
        <v>2005</v>
      </c>
      <c r="O3338">
        <v>3</v>
      </c>
      <c r="P3338" t="s">
        <v>12114</v>
      </c>
      <c r="Q3338" t="b">
        <f>AND(ISNUMBER(data_to_clean[[#This Row],[revenue_formatted]]),ISNUMBER(data_to_clean[[#This Row],[growth_formatted_%]]),ISNUMBER(data_to_clean[[#This Row],[workers]]),ISNUMBER(data_to_clean[[#This Row],[previous_workers]]),ISNUMBER(data_to_clean[[#This Row],[founded]]),ISNUMBER(data_to_clean[[#This Row],[yrs_on_list]]))</f>
        <v>1</v>
      </c>
    </row>
    <row r="3339" spans="1:17" x14ac:dyDescent="0.25">
      <c r="A3339">
        <v>3329</v>
      </c>
      <c r="B3339" t="s">
        <v>12115</v>
      </c>
      <c r="C3339" t="s">
        <v>503</v>
      </c>
      <c r="D3339" t="str">
        <f>VLOOKUP(data_to_clean[[#This Row],[state]],abbreviation_table[],2,FALSE)</f>
        <v>Illinois</v>
      </c>
      <c r="E3339" t="s">
        <v>7855</v>
      </c>
      <c r="F3339" t="str">
        <f>TRIM(LEFT(data_to_clean[[#This Row],[revenue]],FIND(" ",data_to_clean[[#This Row],[revenue]])))</f>
        <v>22.4</v>
      </c>
      <c r="G3339" t="str">
        <f>RIGHT(data_to_clean[[#This Row],[revenue]],LEN(data_to_clean[[#This Row],[revenue]])-FIND(" ",data_to_clean[[#This Row],[revenue]]))</f>
        <v>Million</v>
      </c>
      <c r="H3339" s="7">
        <f>VALUE(IF(data_to_clean[[#This Row],[multiplicity]]="Million",_xlfn.CONCAT(SUBSTITUTE(data_to_clean[[#This Row],[number]],".",""),"00000"),_xlfn.CONCAT(SUBSTITUTE(data_to_clean[[#This Row],[number]],".",""),"00000000")))</f>
        <v>22400000</v>
      </c>
      <c r="I3339" t="s">
        <v>12117</v>
      </c>
      <c r="J3339">
        <f>ROUND(VALUE(SUBSTITUTE(data_to_clean[[#This Row],[growth_%]],".",",")),0)</f>
        <v>108</v>
      </c>
      <c r="K3339" t="s">
        <v>1041</v>
      </c>
      <c r="L3339">
        <v>170</v>
      </c>
      <c r="M3339">
        <v>100</v>
      </c>
      <c r="N3339">
        <v>1981</v>
      </c>
      <c r="O3339">
        <v>6</v>
      </c>
      <c r="P3339" t="s">
        <v>1984</v>
      </c>
      <c r="Q3339" t="b">
        <f>AND(ISNUMBER(data_to_clean[[#This Row],[revenue_formatted]]),ISNUMBER(data_to_clean[[#This Row],[growth_formatted_%]]),ISNUMBER(data_to_clean[[#This Row],[workers]]),ISNUMBER(data_to_clean[[#This Row],[previous_workers]]),ISNUMBER(data_to_clean[[#This Row],[founded]]),ISNUMBER(data_to_clean[[#This Row],[yrs_on_list]]))</f>
        <v>1</v>
      </c>
    </row>
    <row r="3340" spans="1:17" x14ac:dyDescent="0.25">
      <c r="A3340">
        <v>3330</v>
      </c>
      <c r="B3340" t="s">
        <v>12118</v>
      </c>
      <c r="C3340" t="s">
        <v>3523</v>
      </c>
      <c r="D3340" t="str">
        <f>VLOOKUP(data_to_clean[[#This Row],[state]],abbreviation_table[],2,FALSE)</f>
        <v>South Dakota</v>
      </c>
      <c r="E3340" t="s">
        <v>7220</v>
      </c>
      <c r="F3340" t="str">
        <f>TRIM(LEFT(data_to_clean[[#This Row],[revenue]],FIND(" ",data_to_clean[[#This Row],[revenue]])))</f>
        <v>26.9</v>
      </c>
      <c r="G3340" t="str">
        <f>RIGHT(data_to_clean[[#This Row],[revenue]],LEN(data_to_clean[[#This Row],[revenue]])-FIND(" ",data_to_clean[[#This Row],[revenue]]))</f>
        <v>Million</v>
      </c>
      <c r="H3340" s="7">
        <f>VALUE(IF(data_to_clean[[#This Row],[multiplicity]]="Million",_xlfn.CONCAT(SUBSTITUTE(data_to_clean[[#This Row],[number]],".",""),"00000"),_xlfn.CONCAT(SUBSTITUTE(data_to_clean[[#This Row],[number]],".",""),"00000000")))</f>
        <v>26900000</v>
      </c>
      <c r="I3340" t="s">
        <v>12120</v>
      </c>
      <c r="J3340">
        <f>ROUND(VALUE(SUBSTITUTE(data_to_clean[[#This Row],[growth_%]],".",",")),0)</f>
        <v>108</v>
      </c>
      <c r="K3340" t="s">
        <v>69</v>
      </c>
      <c r="L3340">
        <v>100</v>
      </c>
      <c r="M3340">
        <v>50</v>
      </c>
      <c r="N3340">
        <v>1989</v>
      </c>
      <c r="O3340">
        <v>1</v>
      </c>
      <c r="P3340" t="s">
        <v>5080</v>
      </c>
      <c r="Q3340" t="b">
        <f>AND(ISNUMBER(data_to_clean[[#This Row],[revenue_formatted]]),ISNUMBER(data_to_clean[[#This Row],[growth_formatted_%]]),ISNUMBER(data_to_clean[[#This Row],[workers]]),ISNUMBER(data_to_clean[[#This Row],[previous_workers]]),ISNUMBER(data_to_clean[[#This Row],[founded]]),ISNUMBER(data_to_clean[[#This Row],[yrs_on_list]]))</f>
        <v>1</v>
      </c>
    </row>
    <row r="3341" spans="1:17" x14ac:dyDescent="0.25">
      <c r="A3341">
        <v>3331</v>
      </c>
      <c r="B3341" t="s">
        <v>12121</v>
      </c>
      <c r="C3341" t="s">
        <v>30</v>
      </c>
      <c r="D3341" t="str">
        <f>VLOOKUP(data_to_clean[[#This Row],[state]],abbreviation_table[],2,FALSE)</f>
        <v>Texas</v>
      </c>
      <c r="E3341" t="s">
        <v>10076</v>
      </c>
      <c r="F3341" t="str">
        <f>TRIM(LEFT(data_to_clean[[#This Row],[revenue]],FIND(" ",data_to_clean[[#This Row],[revenue]])))</f>
        <v>132.1</v>
      </c>
      <c r="G3341" t="str">
        <f>RIGHT(data_to_clean[[#This Row],[revenue]],LEN(data_to_clean[[#This Row],[revenue]])-FIND(" ",data_to_clean[[#This Row],[revenue]]))</f>
        <v>Million</v>
      </c>
      <c r="H3341" s="7">
        <f>VALUE(IF(data_to_clean[[#This Row],[multiplicity]]="Million",_xlfn.CONCAT(SUBSTITUTE(data_to_clean[[#This Row],[number]],".",""),"00000"),_xlfn.CONCAT(SUBSTITUTE(data_to_clean[[#This Row],[number]],".",""),"00000000")))</f>
        <v>132100000</v>
      </c>
      <c r="I3341" t="s">
        <v>12123</v>
      </c>
      <c r="J3341">
        <f>ROUND(VALUE(SUBSTITUTE(data_to_clean[[#This Row],[growth_%]],".",",")),0)</f>
        <v>108</v>
      </c>
      <c r="K3341" t="s">
        <v>324</v>
      </c>
      <c r="L3341">
        <v>403</v>
      </c>
      <c r="M3341">
        <v>86</v>
      </c>
      <c r="N3341">
        <v>2007</v>
      </c>
      <c r="O3341">
        <v>9</v>
      </c>
      <c r="P3341" t="s">
        <v>251</v>
      </c>
      <c r="Q3341" t="b">
        <f>AND(ISNUMBER(data_to_clean[[#This Row],[revenue_formatted]]),ISNUMBER(data_to_clean[[#This Row],[growth_formatted_%]]),ISNUMBER(data_to_clean[[#This Row],[workers]]),ISNUMBER(data_to_clean[[#This Row],[previous_workers]]),ISNUMBER(data_to_clean[[#This Row],[founded]]),ISNUMBER(data_to_clean[[#This Row],[yrs_on_list]]))</f>
        <v>1</v>
      </c>
    </row>
    <row r="3342" spans="1:17" x14ac:dyDescent="0.25">
      <c r="A3342">
        <v>3332</v>
      </c>
      <c r="B3342" t="s">
        <v>12124</v>
      </c>
      <c r="C3342" t="s">
        <v>341</v>
      </c>
      <c r="D3342" t="str">
        <f>VLOOKUP(data_to_clean[[#This Row],[state]],abbreviation_table[],2,FALSE)</f>
        <v>Massachusetts</v>
      </c>
      <c r="E3342" t="s">
        <v>12126</v>
      </c>
      <c r="F3342" t="str">
        <f>TRIM(LEFT(data_to_clean[[#This Row],[revenue]],FIND(" ",data_to_clean[[#This Row],[revenue]])))</f>
        <v>98.9</v>
      </c>
      <c r="G3342" t="str">
        <f>RIGHT(data_to_clean[[#This Row],[revenue]],LEN(data_to_clean[[#This Row],[revenue]])-FIND(" ",data_to_clean[[#This Row],[revenue]]))</f>
        <v>Million</v>
      </c>
      <c r="H3342" s="7">
        <f>VALUE(IF(data_to_clean[[#This Row],[multiplicity]]="Million",_xlfn.CONCAT(SUBSTITUTE(data_to_clean[[#This Row],[number]],".",""),"00000"),_xlfn.CONCAT(SUBSTITUTE(data_to_clean[[#This Row],[number]],".",""),"00000000")))</f>
        <v>98900000</v>
      </c>
      <c r="I3342" t="s">
        <v>12127</v>
      </c>
      <c r="J3342">
        <f>ROUND(VALUE(SUBSTITUTE(data_to_clean[[#This Row],[growth_%]],".",",")),0)</f>
        <v>108</v>
      </c>
      <c r="K3342" t="s">
        <v>336</v>
      </c>
      <c r="L3342">
        <v>400</v>
      </c>
      <c r="M3342">
        <v>300</v>
      </c>
      <c r="N3342">
        <v>2004</v>
      </c>
      <c r="O3342">
        <v>2</v>
      </c>
      <c r="P3342" t="s">
        <v>5979</v>
      </c>
      <c r="Q3342" t="b">
        <f>AND(ISNUMBER(data_to_clean[[#This Row],[revenue_formatted]]),ISNUMBER(data_to_clean[[#This Row],[growth_formatted_%]]),ISNUMBER(data_to_clean[[#This Row],[workers]]),ISNUMBER(data_to_clean[[#This Row],[previous_workers]]),ISNUMBER(data_to_clean[[#This Row],[founded]]),ISNUMBER(data_to_clean[[#This Row],[yrs_on_list]]))</f>
        <v>1</v>
      </c>
    </row>
    <row r="3343" spans="1:17" x14ac:dyDescent="0.25">
      <c r="A3343">
        <v>3333</v>
      </c>
      <c r="B3343" t="s">
        <v>12128</v>
      </c>
      <c r="C3343" t="s">
        <v>119</v>
      </c>
      <c r="D3343" t="str">
        <f>VLOOKUP(data_to_clean[[#This Row],[state]],abbreviation_table[],2,FALSE)</f>
        <v>Georgia</v>
      </c>
      <c r="E3343" t="s">
        <v>798</v>
      </c>
      <c r="F3343" t="str">
        <f>TRIM(LEFT(data_to_clean[[#This Row],[revenue]],FIND(" ",data_to_clean[[#This Row],[revenue]])))</f>
        <v>3</v>
      </c>
      <c r="G3343" t="str">
        <f>RIGHT(data_to_clean[[#This Row],[revenue]],LEN(data_to_clean[[#This Row],[revenue]])-FIND(" ",data_to_clean[[#This Row],[revenue]]))</f>
        <v>Million</v>
      </c>
      <c r="H3343" s="7">
        <f>VALUE(IF(data_to_clean[[#This Row],[multiplicity]]="Million",_xlfn.CONCAT(SUBSTITUTE(data_to_clean[[#This Row],[number]],".",""),"00000"),_xlfn.CONCAT(SUBSTITUTE(data_to_clean[[#This Row],[number]],".",""),"00000000")))</f>
        <v>300000</v>
      </c>
      <c r="I3343" t="s">
        <v>12130</v>
      </c>
      <c r="J3343">
        <f>ROUND(VALUE(SUBSTITUTE(data_to_clean[[#This Row],[growth_%]],".",",")),0)</f>
        <v>108</v>
      </c>
      <c r="K3343" t="s">
        <v>55</v>
      </c>
      <c r="L3343">
        <v>30</v>
      </c>
      <c r="M3343">
        <v>20</v>
      </c>
      <c r="N3343">
        <v>2005</v>
      </c>
      <c r="O3343">
        <v>2</v>
      </c>
      <c r="P3343" t="s">
        <v>122</v>
      </c>
      <c r="Q3343" t="b">
        <f>AND(ISNUMBER(data_to_clean[[#This Row],[revenue_formatted]]),ISNUMBER(data_to_clean[[#This Row],[growth_formatted_%]]),ISNUMBER(data_to_clean[[#This Row],[workers]]),ISNUMBER(data_to_clean[[#This Row],[previous_workers]]),ISNUMBER(data_to_clean[[#This Row],[founded]]),ISNUMBER(data_to_clean[[#This Row],[yrs_on_list]]))</f>
        <v>1</v>
      </c>
    </row>
    <row r="3344" spans="1:17" x14ac:dyDescent="0.25">
      <c r="A3344">
        <v>3334</v>
      </c>
      <c r="B3344" t="s">
        <v>12131</v>
      </c>
      <c r="C3344" t="s">
        <v>86</v>
      </c>
      <c r="D3344" t="str">
        <f>VLOOKUP(data_to_clean[[#This Row],[state]],abbreviation_table[],2,FALSE)</f>
        <v>Colorado</v>
      </c>
      <c r="E3344" t="s">
        <v>2464</v>
      </c>
      <c r="F3344" t="str">
        <f>TRIM(LEFT(data_to_clean[[#This Row],[revenue]],FIND(" ",data_to_clean[[#This Row],[revenue]])))</f>
        <v>17.1</v>
      </c>
      <c r="G3344" t="str">
        <f>RIGHT(data_to_clean[[#This Row],[revenue]],LEN(data_to_clean[[#This Row],[revenue]])-FIND(" ",data_to_clean[[#This Row],[revenue]]))</f>
        <v>Million</v>
      </c>
      <c r="H3344" s="7">
        <f>VALUE(IF(data_to_clean[[#This Row],[multiplicity]]="Million",_xlfn.CONCAT(SUBSTITUTE(data_to_clean[[#This Row],[number]],".",""),"00000"),_xlfn.CONCAT(SUBSTITUTE(data_to_clean[[#This Row],[number]],".",""),"00000000")))</f>
        <v>17100000</v>
      </c>
      <c r="I3344" t="s">
        <v>12133</v>
      </c>
      <c r="J3344">
        <f>ROUND(VALUE(SUBSTITUTE(data_to_clean[[#This Row],[growth_%]],".",",")),0)</f>
        <v>107</v>
      </c>
      <c r="K3344" t="s">
        <v>211</v>
      </c>
      <c r="L3344">
        <v>63</v>
      </c>
      <c r="M3344">
        <v>31</v>
      </c>
      <c r="N3344">
        <v>2000</v>
      </c>
      <c r="O3344">
        <v>2</v>
      </c>
      <c r="P3344" t="s">
        <v>2904</v>
      </c>
      <c r="Q3344" t="b">
        <f>AND(ISNUMBER(data_to_clean[[#This Row],[revenue_formatted]]),ISNUMBER(data_to_clean[[#This Row],[growth_formatted_%]]),ISNUMBER(data_to_clean[[#This Row],[workers]]),ISNUMBER(data_to_clean[[#This Row],[previous_workers]]),ISNUMBER(data_to_clean[[#This Row],[founded]]),ISNUMBER(data_to_clean[[#This Row],[yrs_on_list]]))</f>
        <v>1</v>
      </c>
    </row>
    <row r="3345" spans="1:17" x14ac:dyDescent="0.25">
      <c r="A3345">
        <v>3335</v>
      </c>
      <c r="B3345" t="s">
        <v>12134</v>
      </c>
      <c r="C3345" t="s">
        <v>86</v>
      </c>
      <c r="D3345" t="str">
        <f>VLOOKUP(data_to_clean[[#This Row],[state]],abbreviation_table[],2,FALSE)</f>
        <v>Colorado</v>
      </c>
      <c r="E3345" t="s">
        <v>1612</v>
      </c>
      <c r="F3345" t="str">
        <f>TRIM(LEFT(data_to_clean[[#This Row],[revenue]],FIND(" ",data_to_clean[[#This Row],[revenue]])))</f>
        <v>5.9</v>
      </c>
      <c r="G3345" t="str">
        <f>RIGHT(data_to_clean[[#This Row],[revenue]],LEN(data_to_clean[[#This Row],[revenue]])-FIND(" ",data_to_clean[[#This Row],[revenue]]))</f>
        <v>Million</v>
      </c>
      <c r="H3345" s="7">
        <f>VALUE(IF(data_to_clean[[#This Row],[multiplicity]]="Million",_xlfn.CONCAT(SUBSTITUTE(data_to_clean[[#This Row],[number]],".",""),"00000"),_xlfn.CONCAT(SUBSTITUTE(data_to_clean[[#This Row],[number]],".",""),"00000000")))</f>
        <v>5900000</v>
      </c>
      <c r="I3345" t="s">
        <v>12136</v>
      </c>
      <c r="J3345">
        <f>ROUND(VALUE(SUBSTITUTE(data_to_clean[[#This Row],[growth_%]],".",",")),0)</f>
        <v>107</v>
      </c>
      <c r="K3345" t="s">
        <v>156</v>
      </c>
      <c r="L3345">
        <v>10</v>
      </c>
      <c r="M3345">
        <v>5</v>
      </c>
      <c r="N3345">
        <v>2004</v>
      </c>
      <c r="O3345">
        <v>1</v>
      </c>
      <c r="P3345" t="s">
        <v>89</v>
      </c>
      <c r="Q3345" t="b">
        <f>AND(ISNUMBER(data_to_clean[[#This Row],[revenue_formatted]]),ISNUMBER(data_to_clean[[#This Row],[growth_formatted_%]]),ISNUMBER(data_to_clean[[#This Row],[workers]]),ISNUMBER(data_to_clean[[#This Row],[previous_workers]]),ISNUMBER(data_to_clean[[#This Row],[founded]]),ISNUMBER(data_to_clean[[#This Row],[yrs_on_list]]))</f>
        <v>1</v>
      </c>
    </row>
    <row r="3346" spans="1:17" x14ac:dyDescent="0.25">
      <c r="A3346">
        <v>3336</v>
      </c>
      <c r="B3346" t="s">
        <v>12137</v>
      </c>
      <c r="C3346" t="s">
        <v>215</v>
      </c>
      <c r="D3346" t="str">
        <f>VLOOKUP(data_to_clean[[#This Row],[state]],abbreviation_table[],2,FALSE)</f>
        <v>North Carolina</v>
      </c>
      <c r="E3346" t="s">
        <v>6446</v>
      </c>
      <c r="F3346" t="str">
        <f>TRIM(LEFT(data_to_clean[[#This Row],[revenue]],FIND(" ",data_to_clean[[#This Row],[revenue]])))</f>
        <v>29.3</v>
      </c>
      <c r="G3346" t="str">
        <f>RIGHT(data_to_clean[[#This Row],[revenue]],LEN(data_to_clean[[#This Row],[revenue]])-FIND(" ",data_to_clean[[#This Row],[revenue]]))</f>
        <v>Million</v>
      </c>
      <c r="H3346" s="7">
        <f>VALUE(IF(data_to_clean[[#This Row],[multiplicity]]="Million",_xlfn.CONCAT(SUBSTITUTE(data_to_clean[[#This Row],[number]],".",""),"00000"),_xlfn.CONCAT(SUBSTITUTE(data_to_clean[[#This Row],[number]],".",""),"00000000")))</f>
        <v>29300000</v>
      </c>
      <c r="I3346" t="s">
        <v>12139</v>
      </c>
      <c r="J3346">
        <f>ROUND(VALUE(SUBSTITUTE(data_to_clean[[#This Row],[growth_%]],".",",")),0)</f>
        <v>107</v>
      </c>
      <c r="K3346" t="s">
        <v>187</v>
      </c>
      <c r="L3346">
        <v>150</v>
      </c>
      <c r="M3346">
        <v>70</v>
      </c>
      <c r="N3346">
        <v>2007</v>
      </c>
      <c r="O3346">
        <v>4</v>
      </c>
      <c r="P3346" t="s">
        <v>1154</v>
      </c>
      <c r="Q3346" t="b">
        <f>AND(ISNUMBER(data_to_clean[[#This Row],[revenue_formatted]]),ISNUMBER(data_to_clean[[#This Row],[growth_formatted_%]]),ISNUMBER(data_to_clean[[#This Row],[workers]]),ISNUMBER(data_to_clean[[#This Row],[previous_workers]]),ISNUMBER(data_to_clean[[#This Row],[founded]]),ISNUMBER(data_to_clean[[#This Row],[yrs_on_list]]))</f>
        <v>1</v>
      </c>
    </row>
    <row r="3347" spans="1:17" x14ac:dyDescent="0.25">
      <c r="A3347">
        <v>3337</v>
      </c>
      <c r="B3347" t="s">
        <v>12140</v>
      </c>
      <c r="C3347" t="s">
        <v>1262</v>
      </c>
      <c r="D3347" t="str">
        <f>VLOOKUP(data_to_clean[[#This Row],[state]],abbreviation_table[],2,FALSE)</f>
        <v>South Carolina</v>
      </c>
      <c r="E3347" t="s">
        <v>2009</v>
      </c>
      <c r="F3347" t="str">
        <f>TRIM(LEFT(data_to_clean[[#This Row],[revenue]],FIND(" ",data_to_clean[[#This Row],[revenue]])))</f>
        <v>18.8</v>
      </c>
      <c r="G3347" t="str">
        <f>RIGHT(data_to_clean[[#This Row],[revenue]],LEN(data_to_clean[[#This Row],[revenue]])-FIND(" ",data_to_clean[[#This Row],[revenue]]))</f>
        <v>Million</v>
      </c>
      <c r="H3347" s="7">
        <f>VALUE(IF(data_to_clean[[#This Row],[multiplicity]]="Million",_xlfn.CONCAT(SUBSTITUTE(data_to_clean[[#This Row],[number]],".",""),"00000"),_xlfn.CONCAT(SUBSTITUTE(data_to_clean[[#This Row],[number]],".",""),"00000000")))</f>
        <v>18800000</v>
      </c>
      <c r="I3347" t="s">
        <v>12142</v>
      </c>
      <c r="J3347">
        <f>ROUND(VALUE(SUBSTITUTE(data_to_clean[[#This Row],[growth_%]],".",",")),0)</f>
        <v>107</v>
      </c>
      <c r="K3347" t="s">
        <v>271</v>
      </c>
      <c r="L3347">
        <v>33</v>
      </c>
      <c r="M3347">
        <v>14</v>
      </c>
      <c r="N3347">
        <v>2000</v>
      </c>
      <c r="O3347">
        <v>9</v>
      </c>
      <c r="P3347" t="s">
        <v>3467</v>
      </c>
      <c r="Q3347" t="b">
        <f>AND(ISNUMBER(data_to_clean[[#This Row],[revenue_formatted]]),ISNUMBER(data_to_clean[[#This Row],[growth_formatted_%]]),ISNUMBER(data_to_clean[[#This Row],[workers]]),ISNUMBER(data_to_clean[[#This Row],[previous_workers]]),ISNUMBER(data_to_clean[[#This Row],[founded]]),ISNUMBER(data_to_clean[[#This Row],[yrs_on_list]]))</f>
        <v>1</v>
      </c>
    </row>
    <row r="3348" spans="1:17" x14ac:dyDescent="0.25">
      <c r="A3348">
        <v>3338</v>
      </c>
      <c r="B3348" t="s">
        <v>12143</v>
      </c>
      <c r="C3348" t="s">
        <v>66</v>
      </c>
      <c r="D3348" t="str">
        <f>VLOOKUP(data_to_clean[[#This Row],[state]],abbreviation_table[],2,FALSE)</f>
        <v>Virginia</v>
      </c>
      <c r="E3348" t="s">
        <v>3432</v>
      </c>
      <c r="F3348" t="str">
        <f>TRIM(LEFT(data_to_clean[[#This Row],[revenue]],FIND(" ",data_to_clean[[#This Row],[revenue]])))</f>
        <v>72.8</v>
      </c>
      <c r="G3348" t="str">
        <f>RIGHT(data_to_clean[[#This Row],[revenue]],LEN(data_to_clean[[#This Row],[revenue]])-FIND(" ",data_to_clean[[#This Row],[revenue]]))</f>
        <v>Million</v>
      </c>
      <c r="H3348" s="7">
        <f>VALUE(IF(data_to_clean[[#This Row],[multiplicity]]="Million",_xlfn.CONCAT(SUBSTITUTE(data_to_clean[[#This Row],[number]],".",""),"00000"),_xlfn.CONCAT(SUBSTITUTE(data_to_clean[[#This Row],[number]],".",""),"00000000")))</f>
        <v>72800000</v>
      </c>
      <c r="I3348" t="s">
        <v>12145</v>
      </c>
      <c r="J3348">
        <f>ROUND(VALUE(SUBSTITUTE(data_to_clean[[#This Row],[growth_%]],".",",")),0)</f>
        <v>107</v>
      </c>
      <c r="K3348" t="s">
        <v>257</v>
      </c>
      <c r="L3348">
        <v>836</v>
      </c>
      <c r="M3348">
        <v>411</v>
      </c>
      <c r="N3348">
        <v>2004</v>
      </c>
      <c r="O3348">
        <v>9</v>
      </c>
      <c r="P3348" t="s">
        <v>6809</v>
      </c>
      <c r="Q3348" t="b">
        <f>AND(ISNUMBER(data_to_clean[[#This Row],[revenue_formatted]]),ISNUMBER(data_to_clean[[#This Row],[growth_formatted_%]]),ISNUMBER(data_to_clean[[#This Row],[workers]]),ISNUMBER(data_to_clean[[#This Row],[previous_workers]]),ISNUMBER(data_to_clean[[#This Row],[founded]]),ISNUMBER(data_to_clean[[#This Row],[yrs_on_list]]))</f>
        <v>1</v>
      </c>
    </row>
    <row r="3349" spans="1:17" x14ac:dyDescent="0.25">
      <c r="A3349">
        <v>3339</v>
      </c>
      <c r="B3349" t="s">
        <v>12146</v>
      </c>
      <c r="C3349" t="s">
        <v>105</v>
      </c>
      <c r="D3349" t="str">
        <f>VLOOKUP(data_to_clean[[#This Row],[state]],abbreviation_table[],2,FALSE)</f>
        <v>New York</v>
      </c>
      <c r="E3349" t="s">
        <v>1473</v>
      </c>
      <c r="F3349" t="str">
        <f>TRIM(LEFT(data_to_clean[[#This Row],[revenue]],FIND(" ",data_to_clean[[#This Row],[revenue]])))</f>
        <v>5</v>
      </c>
      <c r="G3349" t="str">
        <f>RIGHT(data_to_clean[[#This Row],[revenue]],LEN(data_to_clean[[#This Row],[revenue]])-FIND(" ",data_to_clean[[#This Row],[revenue]]))</f>
        <v>Million</v>
      </c>
      <c r="H3349" s="7">
        <f>VALUE(IF(data_to_clean[[#This Row],[multiplicity]]="Million",_xlfn.CONCAT(SUBSTITUTE(data_to_clean[[#This Row],[number]],".",""),"00000"),_xlfn.CONCAT(SUBSTITUTE(data_to_clean[[#This Row],[number]],".",""),"00000000")))</f>
        <v>500000</v>
      </c>
      <c r="I3349" t="s">
        <v>12148</v>
      </c>
      <c r="J3349">
        <f>ROUND(VALUE(SUBSTITUTE(data_to_clean[[#This Row],[growth_%]],".",",")),0)</f>
        <v>107</v>
      </c>
      <c r="K3349" t="s">
        <v>107</v>
      </c>
      <c r="L3349">
        <v>55</v>
      </c>
      <c r="M3349">
        <v>25</v>
      </c>
      <c r="N3349">
        <v>2014</v>
      </c>
      <c r="O3349">
        <v>2</v>
      </c>
      <c r="P3349" t="s">
        <v>314</v>
      </c>
      <c r="Q3349" t="b">
        <f>AND(ISNUMBER(data_to_clean[[#This Row],[revenue_formatted]]),ISNUMBER(data_to_clean[[#This Row],[growth_formatted_%]]),ISNUMBER(data_to_clean[[#This Row],[workers]]),ISNUMBER(data_to_clean[[#This Row],[previous_workers]]),ISNUMBER(data_to_clean[[#This Row],[founded]]),ISNUMBER(data_to_clean[[#This Row],[yrs_on_list]]))</f>
        <v>1</v>
      </c>
    </row>
    <row r="3350" spans="1:17" x14ac:dyDescent="0.25">
      <c r="A3350">
        <v>3340</v>
      </c>
      <c r="B3350" t="s">
        <v>12149</v>
      </c>
      <c r="C3350" t="s">
        <v>1999</v>
      </c>
      <c r="D3350" t="str">
        <f>VLOOKUP(data_to_clean[[#This Row],[state]],abbreviation_table[],2,FALSE)</f>
        <v>Oklahoma</v>
      </c>
      <c r="E3350" t="s">
        <v>3465</v>
      </c>
      <c r="F3350" t="str">
        <f>TRIM(LEFT(data_to_clean[[#This Row],[revenue]],FIND(" ",data_to_clean[[#This Row],[revenue]])))</f>
        <v>44.8</v>
      </c>
      <c r="G3350" t="str">
        <f>RIGHT(data_to_clean[[#This Row],[revenue]],LEN(data_to_clean[[#This Row],[revenue]])-FIND(" ",data_to_clean[[#This Row],[revenue]]))</f>
        <v>Million</v>
      </c>
      <c r="H3350" s="7">
        <f>VALUE(IF(data_to_clean[[#This Row],[multiplicity]]="Million",_xlfn.CONCAT(SUBSTITUTE(data_to_clean[[#This Row],[number]],".",""),"00000"),_xlfn.CONCAT(SUBSTITUTE(data_to_clean[[#This Row],[number]],".",""),"00000000")))</f>
        <v>44800000</v>
      </c>
      <c r="I3350" t="s">
        <v>12151</v>
      </c>
      <c r="J3350">
        <f>ROUND(VALUE(SUBSTITUTE(data_to_clean[[#This Row],[growth_%]],".",",")),0)</f>
        <v>107</v>
      </c>
      <c r="K3350" t="s">
        <v>25</v>
      </c>
      <c r="L3350">
        <v>305</v>
      </c>
      <c r="M3350">
        <v>165</v>
      </c>
      <c r="N3350">
        <v>1979</v>
      </c>
      <c r="O3350">
        <v>1</v>
      </c>
      <c r="P3350" t="s">
        <v>6981</v>
      </c>
      <c r="Q3350" t="b">
        <f>AND(ISNUMBER(data_to_clean[[#This Row],[revenue_formatted]]),ISNUMBER(data_to_clean[[#This Row],[growth_formatted_%]]),ISNUMBER(data_to_clean[[#This Row],[workers]]),ISNUMBER(data_to_clean[[#This Row],[previous_workers]]),ISNUMBER(data_to_clean[[#This Row],[founded]]),ISNUMBER(data_to_clean[[#This Row],[yrs_on_list]]))</f>
        <v>1</v>
      </c>
    </row>
    <row r="3351" spans="1:17" x14ac:dyDescent="0.25">
      <c r="A3351">
        <v>3341</v>
      </c>
      <c r="B3351" t="s">
        <v>12152</v>
      </c>
      <c r="C3351" t="s">
        <v>166</v>
      </c>
      <c r="D3351" t="str">
        <f>VLOOKUP(data_to_clean[[#This Row],[state]],abbreviation_table[],2,FALSE)</f>
        <v>Utah</v>
      </c>
      <c r="E3351" t="s">
        <v>3043</v>
      </c>
      <c r="F3351" t="str">
        <f>TRIM(LEFT(data_to_clean[[#This Row],[revenue]],FIND(" ",data_to_clean[[#This Row],[revenue]])))</f>
        <v>12.9</v>
      </c>
      <c r="G3351" t="str">
        <f>RIGHT(data_to_clean[[#This Row],[revenue]],LEN(data_to_clean[[#This Row],[revenue]])-FIND(" ",data_to_clean[[#This Row],[revenue]]))</f>
        <v>Million</v>
      </c>
      <c r="H3351" s="7">
        <f>VALUE(IF(data_to_clean[[#This Row],[multiplicity]]="Million",_xlfn.CONCAT(SUBSTITUTE(data_to_clean[[#This Row],[number]],".",""),"00000"),_xlfn.CONCAT(SUBSTITUTE(data_to_clean[[#This Row],[number]],".",""),"00000000")))</f>
        <v>12900000</v>
      </c>
      <c r="I3351" t="s">
        <v>12154</v>
      </c>
      <c r="J3351">
        <f>ROUND(VALUE(SUBSTITUTE(data_to_clean[[#This Row],[growth_%]],".",",")),0)</f>
        <v>107</v>
      </c>
      <c r="K3351" t="s">
        <v>18</v>
      </c>
      <c r="L3351">
        <v>152</v>
      </c>
      <c r="M3351">
        <v>87</v>
      </c>
      <c r="N3351">
        <v>2008</v>
      </c>
      <c r="O3351">
        <v>5</v>
      </c>
      <c r="P3351" t="s">
        <v>1217</v>
      </c>
      <c r="Q3351" t="b">
        <f>AND(ISNUMBER(data_to_clean[[#This Row],[revenue_formatted]]),ISNUMBER(data_to_clean[[#This Row],[growth_formatted_%]]),ISNUMBER(data_to_clean[[#This Row],[workers]]),ISNUMBER(data_to_clean[[#This Row],[previous_workers]]),ISNUMBER(data_to_clean[[#This Row],[founded]]),ISNUMBER(data_to_clean[[#This Row],[yrs_on_list]]))</f>
        <v>1</v>
      </c>
    </row>
    <row r="3352" spans="1:17" x14ac:dyDescent="0.25">
      <c r="A3352">
        <v>3342</v>
      </c>
      <c r="B3352" t="s">
        <v>12155</v>
      </c>
      <c r="C3352" t="s">
        <v>52</v>
      </c>
      <c r="D3352" t="str">
        <f>VLOOKUP(data_to_clean[[#This Row],[state]],abbreviation_table[],2,FALSE)</f>
        <v>Florida</v>
      </c>
      <c r="E3352" t="s">
        <v>12157</v>
      </c>
      <c r="F3352" t="str">
        <f>TRIM(LEFT(data_to_clean[[#This Row],[revenue]],FIND(" ",data_to_clean[[#This Row],[revenue]])))</f>
        <v>54.3</v>
      </c>
      <c r="G3352" t="str">
        <f>RIGHT(data_to_clean[[#This Row],[revenue]],LEN(data_to_clean[[#This Row],[revenue]])-FIND(" ",data_to_clean[[#This Row],[revenue]]))</f>
        <v>Million</v>
      </c>
      <c r="H3352" s="7">
        <f>VALUE(IF(data_to_clean[[#This Row],[multiplicity]]="Million",_xlfn.CONCAT(SUBSTITUTE(data_to_clean[[#This Row],[number]],".",""),"00000"),_xlfn.CONCAT(SUBSTITUTE(data_to_clean[[#This Row],[number]],".",""),"00000000")))</f>
        <v>54300000</v>
      </c>
      <c r="I3352" t="s">
        <v>12158</v>
      </c>
      <c r="J3352">
        <f>ROUND(VALUE(SUBSTITUTE(data_to_clean[[#This Row],[growth_%]],".",",")),0)</f>
        <v>107</v>
      </c>
      <c r="K3352" t="s">
        <v>156</v>
      </c>
      <c r="L3352">
        <v>35</v>
      </c>
      <c r="M3352">
        <v>15</v>
      </c>
      <c r="N3352">
        <v>2014</v>
      </c>
      <c r="O3352">
        <v>1</v>
      </c>
      <c r="P3352" t="s">
        <v>203</v>
      </c>
      <c r="Q3352" t="b">
        <f>AND(ISNUMBER(data_to_clean[[#This Row],[revenue_formatted]]),ISNUMBER(data_to_clean[[#This Row],[growth_formatted_%]]),ISNUMBER(data_to_clean[[#This Row],[workers]]),ISNUMBER(data_to_clean[[#This Row],[previous_workers]]),ISNUMBER(data_to_clean[[#This Row],[founded]]),ISNUMBER(data_to_clean[[#This Row],[yrs_on_list]]))</f>
        <v>1</v>
      </c>
    </row>
    <row r="3353" spans="1:17" x14ac:dyDescent="0.25">
      <c r="A3353">
        <v>3343</v>
      </c>
      <c r="B3353" t="s">
        <v>12159</v>
      </c>
      <c r="C3353" t="s">
        <v>341</v>
      </c>
      <c r="D3353" t="str">
        <f>VLOOKUP(data_to_clean[[#This Row],[state]],abbreviation_table[],2,FALSE)</f>
        <v>Massachusetts</v>
      </c>
      <c r="E3353" t="s">
        <v>3039</v>
      </c>
      <c r="F3353" t="str">
        <f>TRIM(LEFT(data_to_clean[[#This Row],[revenue]],FIND(" ",data_to_clean[[#This Row],[revenue]])))</f>
        <v>30.2</v>
      </c>
      <c r="G3353" t="str">
        <f>RIGHT(data_to_clean[[#This Row],[revenue]],LEN(data_to_clean[[#This Row],[revenue]])-FIND(" ",data_to_clean[[#This Row],[revenue]]))</f>
        <v>Million</v>
      </c>
      <c r="H3353" s="7">
        <f>VALUE(IF(data_to_clean[[#This Row],[multiplicity]]="Million",_xlfn.CONCAT(SUBSTITUTE(data_to_clean[[#This Row],[number]],".",""),"00000"),_xlfn.CONCAT(SUBSTITUTE(data_to_clean[[#This Row],[number]],".",""),"00000000")))</f>
        <v>30200000</v>
      </c>
      <c r="I3353" t="s">
        <v>12161</v>
      </c>
      <c r="J3353">
        <f>ROUND(VALUE(SUBSTITUTE(data_to_clean[[#This Row],[growth_%]],".",",")),0)</f>
        <v>107</v>
      </c>
      <c r="K3353" t="s">
        <v>40</v>
      </c>
      <c r="L3353">
        <v>140</v>
      </c>
      <c r="M3353">
        <v>80</v>
      </c>
      <c r="N3353">
        <v>1978</v>
      </c>
      <c r="O3353">
        <v>2</v>
      </c>
      <c r="P3353" t="s">
        <v>12162</v>
      </c>
      <c r="Q3353" t="b">
        <f>AND(ISNUMBER(data_to_clean[[#This Row],[revenue_formatted]]),ISNUMBER(data_to_clean[[#This Row],[growth_formatted_%]]),ISNUMBER(data_to_clean[[#This Row],[workers]]),ISNUMBER(data_to_clean[[#This Row],[previous_workers]]),ISNUMBER(data_to_clean[[#This Row],[founded]]),ISNUMBER(data_to_clean[[#This Row],[yrs_on_list]]))</f>
        <v>1</v>
      </c>
    </row>
    <row r="3354" spans="1:17" x14ac:dyDescent="0.25">
      <c r="A3354">
        <v>3344</v>
      </c>
      <c r="B3354" t="s">
        <v>12163</v>
      </c>
      <c r="C3354" t="s">
        <v>66</v>
      </c>
      <c r="D3354" t="str">
        <f>VLOOKUP(data_to_clean[[#This Row],[state]],abbreviation_table[],2,FALSE)</f>
        <v>Virginia</v>
      </c>
      <c r="E3354" t="s">
        <v>518</v>
      </c>
      <c r="F3354" t="str">
        <f>TRIM(LEFT(data_to_clean[[#This Row],[revenue]],FIND(" ",data_to_clean[[#This Row],[revenue]])))</f>
        <v>6.6</v>
      </c>
      <c r="G3354" t="str">
        <f>RIGHT(data_to_clean[[#This Row],[revenue]],LEN(data_to_clean[[#This Row],[revenue]])-FIND(" ",data_to_clean[[#This Row],[revenue]]))</f>
        <v>Million</v>
      </c>
      <c r="H3354" s="7">
        <f>VALUE(IF(data_to_clean[[#This Row],[multiplicity]]="Million",_xlfn.CONCAT(SUBSTITUTE(data_to_clean[[#This Row],[number]],".",""),"00000"),_xlfn.CONCAT(SUBSTITUTE(data_to_clean[[#This Row],[number]],".",""),"00000000")))</f>
        <v>6600000</v>
      </c>
      <c r="I3354" t="s">
        <v>12165</v>
      </c>
      <c r="J3354">
        <f>ROUND(VALUE(SUBSTITUTE(data_to_clean[[#This Row],[growth_%]],".",",")),0)</f>
        <v>107</v>
      </c>
      <c r="K3354" t="s">
        <v>18</v>
      </c>
      <c r="L3354">
        <v>17</v>
      </c>
      <c r="M3354">
        <v>7</v>
      </c>
      <c r="N3354">
        <v>2009</v>
      </c>
      <c r="O3354">
        <v>4</v>
      </c>
      <c r="P3354" t="s">
        <v>1896</v>
      </c>
      <c r="Q3354" t="b">
        <f>AND(ISNUMBER(data_to_clean[[#This Row],[revenue_formatted]]),ISNUMBER(data_to_clean[[#This Row],[growth_formatted_%]]),ISNUMBER(data_to_clean[[#This Row],[workers]]),ISNUMBER(data_to_clean[[#This Row],[previous_workers]]),ISNUMBER(data_to_clean[[#This Row],[founded]]),ISNUMBER(data_to_clean[[#This Row],[yrs_on_list]]))</f>
        <v>1</v>
      </c>
    </row>
    <row r="3355" spans="1:17" x14ac:dyDescent="0.25">
      <c r="A3355">
        <v>3345</v>
      </c>
      <c r="B3355" t="s">
        <v>12166</v>
      </c>
      <c r="C3355" t="s">
        <v>86</v>
      </c>
      <c r="D3355" t="str">
        <f>VLOOKUP(data_to_clean[[#This Row],[state]],abbreviation_table[],2,FALSE)</f>
        <v>Colorado</v>
      </c>
      <c r="E3355" t="s">
        <v>12168</v>
      </c>
      <c r="F3355" t="str">
        <f>TRIM(LEFT(data_to_clean[[#This Row],[revenue]],FIND(" ",data_to_clean[[#This Row],[revenue]])))</f>
        <v>92.5</v>
      </c>
      <c r="G3355" t="str">
        <f>RIGHT(data_to_clean[[#This Row],[revenue]],LEN(data_to_clean[[#This Row],[revenue]])-FIND(" ",data_to_clean[[#This Row],[revenue]]))</f>
        <v>Million</v>
      </c>
      <c r="H3355" s="7">
        <f>VALUE(IF(data_to_clean[[#This Row],[multiplicity]]="Million",_xlfn.CONCAT(SUBSTITUTE(data_to_clean[[#This Row],[number]],".",""),"00000"),_xlfn.CONCAT(SUBSTITUTE(data_to_clean[[#This Row],[number]],".",""),"00000000")))</f>
        <v>92500000</v>
      </c>
      <c r="I3355" t="s">
        <v>12169</v>
      </c>
      <c r="J3355">
        <f>ROUND(VALUE(SUBSTITUTE(data_to_clean[[#This Row],[growth_%]],".",",")),0)</f>
        <v>107</v>
      </c>
      <c r="K3355" t="s">
        <v>107</v>
      </c>
      <c r="L3355">
        <v>386</v>
      </c>
      <c r="M3355">
        <v>161</v>
      </c>
      <c r="N3355">
        <v>1985</v>
      </c>
      <c r="O3355">
        <v>2</v>
      </c>
      <c r="P3355" t="s">
        <v>89</v>
      </c>
      <c r="Q3355" t="b">
        <f>AND(ISNUMBER(data_to_clean[[#This Row],[revenue_formatted]]),ISNUMBER(data_to_clean[[#This Row],[growth_formatted_%]]),ISNUMBER(data_to_clean[[#This Row],[workers]]),ISNUMBER(data_to_clean[[#This Row],[previous_workers]]),ISNUMBER(data_to_clean[[#This Row],[founded]]),ISNUMBER(data_to_clean[[#This Row],[yrs_on_list]]))</f>
        <v>1</v>
      </c>
    </row>
    <row r="3356" spans="1:17" x14ac:dyDescent="0.25">
      <c r="A3356">
        <v>3346</v>
      </c>
      <c r="B3356" t="s">
        <v>12170</v>
      </c>
      <c r="C3356" t="s">
        <v>105</v>
      </c>
      <c r="D3356" t="str">
        <f>VLOOKUP(data_to_clean[[#This Row],[state]],abbreviation_table[],2,FALSE)</f>
        <v>New York</v>
      </c>
      <c r="E3356" t="s">
        <v>760</v>
      </c>
      <c r="F3356" t="str">
        <f>TRIM(LEFT(data_to_clean[[#This Row],[revenue]],FIND(" ",data_to_clean[[#This Row],[revenue]])))</f>
        <v>2.8</v>
      </c>
      <c r="G3356" t="str">
        <f>RIGHT(data_to_clean[[#This Row],[revenue]],LEN(data_to_clean[[#This Row],[revenue]])-FIND(" ",data_to_clean[[#This Row],[revenue]]))</f>
        <v>Million</v>
      </c>
      <c r="H3356" s="7">
        <f>VALUE(IF(data_to_clean[[#This Row],[multiplicity]]="Million",_xlfn.CONCAT(SUBSTITUTE(data_to_clean[[#This Row],[number]],".",""),"00000"),_xlfn.CONCAT(SUBSTITUTE(data_to_clean[[#This Row],[number]],".",""),"00000000")))</f>
        <v>2800000</v>
      </c>
      <c r="I3356" t="s">
        <v>12172</v>
      </c>
      <c r="J3356">
        <f>ROUND(VALUE(SUBSTITUTE(data_to_clean[[#This Row],[growth_%]],".",",")),0)</f>
        <v>107</v>
      </c>
      <c r="K3356" t="s">
        <v>271</v>
      </c>
      <c r="L3356">
        <v>50</v>
      </c>
      <c r="M3356">
        <v>12</v>
      </c>
      <c r="N3356">
        <v>2013</v>
      </c>
      <c r="O3356">
        <v>2</v>
      </c>
      <c r="P3356" t="s">
        <v>108</v>
      </c>
      <c r="Q3356" t="b">
        <f>AND(ISNUMBER(data_to_clean[[#This Row],[revenue_formatted]]),ISNUMBER(data_to_clean[[#This Row],[growth_formatted_%]]),ISNUMBER(data_to_clean[[#This Row],[workers]]),ISNUMBER(data_to_clean[[#This Row],[previous_workers]]),ISNUMBER(data_to_clean[[#This Row],[founded]]),ISNUMBER(data_to_clean[[#This Row],[yrs_on_list]]))</f>
        <v>1</v>
      </c>
    </row>
    <row r="3357" spans="1:17" x14ac:dyDescent="0.25">
      <c r="A3357">
        <v>3347</v>
      </c>
      <c r="B3357" t="s">
        <v>12173</v>
      </c>
      <c r="C3357" t="s">
        <v>30</v>
      </c>
      <c r="D3357" t="str">
        <f>VLOOKUP(data_to_clean[[#This Row],[state]],abbreviation_table[],2,FALSE)</f>
        <v>Texas</v>
      </c>
      <c r="E3357" t="s">
        <v>710</v>
      </c>
      <c r="F3357" t="str">
        <f>TRIM(LEFT(data_to_clean[[#This Row],[revenue]],FIND(" ",data_to_clean[[#This Row],[revenue]])))</f>
        <v>6.5</v>
      </c>
      <c r="G3357" t="str">
        <f>RIGHT(data_to_clean[[#This Row],[revenue]],LEN(data_to_clean[[#This Row],[revenue]])-FIND(" ",data_to_clean[[#This Row],[revenue]]))</f>
        <v>Million</v>
      </c>
      <c r="H3357" s="7">
        <f>VALUE(IF(data_to_clean[[#This Row],[multiplicity]]="Million",_xlfn.CONCAT(SUBSTITUTE(data_to_clean[[#This Row],[number]],".",""),"00000"),_xlfn.CONCAT(SUBSTITUTE(data_to_clean[[#This Row],[number]],".",""),"00000000")))</f>
        <v>6500000</v>
      </c>
      <c r="I3357" t="s">
        <v>12175</v>
      </c>
      <c r="J3357">
        <f>ROUND(VALUE(SUBSTITUTE(data_to_clean[[#This Row],[growth_%]],".",",")),0)</f>
        <v>107</v>
      </c>
      <c r="K3357" t="s">
        <v>336</v>
      </c>
      <c r="L3357">
        <v>42</v>
      </c>
      <c r="M3357">
        <v>20</v>
      </c>
      <c r="N3357">
        <v>2014</v>
      </c>
      <c r="O3357">
        <v>2</v>
      </c>
      <c r="P3357" t="s">
        <v>12176</v>
      </c>
      <c r="Q3357" t="b">
        <f>AND(ISNUMBER(data_to_clean[[#This Row],[revenue_formatted]]),ISNUMBER(data_to_clean[[#This Row],[growth_formatted_%]]),ISNUMBER(data_to_clean[[#This Row],[workers]]),ISNUMBER(data_to_clean[[#This Row],[previous_workers]]),ISNUMBER(data_to_clean[[#This Row],[founded]]),ISNUMBER(data_to_clean[[#This Row],[yrs_on_list]]))</f>
        <v>1</v>
      </c>
    </row>
    <row r="3358" spans="1:17" x14ac:dyDescent="0.25">
      <c r="A3358">
        <v>3348</v>
      </c>
      <c r="B3358" t="s">
        <v>12177</v>
      </c>
      <c r="C3358" t="s">
        <v>119</v>
      </c>
      <c r="D3358" t="str">
        <f>VLOOKUP(data_to_clean[[#This Row],[state]],abbreviation_table[],2,FALSE)</f>
        <v>Georgia</v>
      </c>
      <c r="E3358" t="s">
        <v>12179</v>
      </c>
      <c r="F3358" t="str">
        <f>TRIM(LEFT(data_to_clean[[#This Row],[revenue]],FIND(" ",data_to_clean[[#This Row],[revenue]])))</f>
        <v>57.5</v>
      </c>
      <c r="G3358" t="str">
        <f>RIGHT(data_to_clean[[#This Row],[revenue]],LEN(data_to_clean[[#This Row],[revenue]])-FIND(" ",data_to_clean[[#This Row],[revenue]]))</f>
        <v>Million</v>
      </c>
      <c r="H3358" s="7">
        <f>VALUE(IF(data_to_clean[[#This Row],[multiplicity]]="Million",_xlfn.CONCAT(SUBSTITUTE(data_to_clean[[#This Row],[number]],".",""),"00000"),_xlfn.CONCAT(SUBSTITUTE(data_to_clean[[#This Row],[number]],".",""),"00000000")))</f>
        <v>57500000</v>
      </c>
      <c r="I3358" t="s">
        <v>12180</v>
      </c>
      <c r="J3358">
        <f>ROUND(VALUE(SUBSTITUTE(data_to_clean[[#This Row],[growth_%]],".",",")),0)</f>
        <v>107</v>
      </c>
      <c r="K3358" t="s">
        <v>55</v>
      </c>
      <c r="L3358">
        <v>73</v>
      </c>
      <c r="M3358">
        <v>28</v>
      </c>
      <c r="N3358">
        <v>2003</v>
      </c>
      <c r="O3358">
        <v>11</v>
      </c>
      <c r="P3358" t="s">
        <v>122</v>
      </c>
      <c r="Q3358" t="b">
        <f>AND(ISNUMBER(data_to_clean[[#This Row],[revenue_formatted]]),ISNUMBER(data_to_clean[[#This Row],[growth_formatted_%]]),ISNUMBER(data_to_clean[[#This Row],[workers]]),ISNUMBER(data_to_clean[[#This Row],[previous_workers]]),ISNUMBER(data_to_clean[[#This Row],[founded]]),ISNUMBER(data_to_clean[[#This Row],[yrs_on_list]]))</f>
        <v>1</v>
      </c>
    </row>
    <row r="3359" spans="1:17" x14ac:dyDescent="0.25">
      <c r="A3359">
        <v>3349</v>
      </c>
      <c r="B3359" t="s">
        <v>12181</v>
      </c>
      <c r="C3359" t="s">
        <v>852</v>
      </c>
      <c r="D3359" t="str">
        <f>VLOOKUP(data_to_clean[[#This Row],[state]],abbreviation_table[],2,FALSE)</f>
        <v>Missouri</v>
      </c>
      <c r="E3359" t="s">
        <v>1305</v>
      </c>
      <c r="F3359" t="str">
        <f>TRIM(LEFT(data_to_clean[[#This Row],[revenue]],FIND(" ",data_to_clean[[#This Row],[revenue]])))</f>
        <v>5.2</v>
      </c>
      <c r="G3359" t="str">
        <f>RIGHT(data_to_clean[[#This Row],[revenue]],LEN(data_to_clean[[#This Row],[revenue]])-FIND(" ",data_to_clean[[#This Row],[revenue]]))</f>
        <v>Million</v>
      </c>
      <c r="H3359" s="7">
        <f>VALUE(IF(data_to_clean[[#This Row],[multiplicity]]="Million",_xlfn.CONCAT(SUBSTITUTE(data_to_clean[[#This Row],[number]],".",""),"00000"),_xlfn.CONCAT(SUBSTITUTE(data_to_clean[[#This Row],[number]],".",""),"00000000")))</f>
        <v>5200000</v>
      </c>
      <c r="I3359" t="s">
        <v>12183</v>
      </c>
      <c r="J3359">
        <f>ROUND(VALUE(SUBSTITUTE(data_to_clean[[#This Row],[growth_%]],".",",")),0)</f>
        <v>107</v>
      </c>
      <c r="K3359" t="s">
        <v>187</v>
      </c>
      <c r="L3359">
        <v>18</v>
      </c>
      <c r="M3359">
        <v>7</v>
      </c>
      <c r="N3359">
        <v>2011</v>
      </c>
      <c r="O3359">
        <v>2</v>
      </c>
      <c r="P3359" t="s">
        <v>985</v>
      </c>
      <c r="Q3359" t="b">
        <f>AND(ISNUMBER(data_to_clean[[#This Row],[revenue_formatted]]),ISNUMBER(data_to_clean[[#This Row],[growth_formatted_%]]),ISNUMBER(data_to_clean[[#This Row],[workers]]),ISNUMBER(data_to_clean[[#This Row],[previous_workers]]),ISNUMBER(data_to_clean[[#This Row],[founded]]),ISNUMBER(data_to_clean[[#This Row],[yrs_on_list]]))</f>
        <v>1</v>
      </c>
    </row>
    <row r="3360" spans="1:17" x14ac:dyDescent="0.25">
      <c r="A3360">
        <v>3350</v>
      </c>
      <c r="B3360" t="s">
        <v>12184</v>
      </c>
      <c r="C3360" t="s">
        <v>66</v>
      </c>
      <c r="D3360" t="str">
        <f>VLOOKUP(data_to_clean[[#This Row],[state]],abbreviation_table[],2,FALSE)</f>
        <v>Virginia</v>
      </c>
      <c r="E3360" t="s">
        <v>875</v>
      </c>
      <c r="F3360" t="str">
        <f>TRIM(LEFT(data_to_clean[[#This Row],[revenue]],FIND(" ",data_to_clean[[#This Row],[revenue]])))</f>
        <v>14.2</v>
      </c>
      <c r="G3360" t="str">
        <f>RIGHT(data_to_clean[[#This Row],[revenue]],LEN(data_to_clean[[#This Row],[revenue]])-FIND(" ",data_to_clean[[#This Row],[revenue]]))</f>
        <v>Million</v>
      </c>
      <c r="H3360" s="7">
        <f>VALUE(IF(data_to_clean[[#This Row],[multiplicity]]="Million",_xlfn.CONCAT(SUBSTITUTE(data_to_clean[[#This Row],[number]],".",""),"00000"),_xlfn.CONCAT(SUBSTITUTE(data_to_clean[[#This Row],[number]],".",""),"00000000")))</f>
        <v>14200000</v>
      </c>
      <c r="I3360" t="s">
        <v>12186</v>
      </c>
      <c r="J3360">
        <f>ROUND(VALUE(SUBSTITUTE(data_to_clean[[#This Row],[growth_%]],".",",")),0)</f>
        <v>107</v>
      </c>
      <c r="K3360" t="s">
        <v>181</v>
      </c>
      <c r="L3360">
        <v>75</v>
      </c>
      <c r="M3360">
        <v>37</v>
      </c>
      <c r="N3360">
        <v>1990</v>
      </c>
      <c r="O3360">
        <v>5</v>
      </c>
      <c r="P3360" t="s">
        <v>396</v>
      </c>
      <c r="Q3360" t="b">
        <f>AND(ISNUMBER(data_to_clean[[#This Row],[revenue_formatted]]),ISNUMBER(data_to_clean[[#This Row],[growth_formatted_%]]),ISNUMBER(data_to_clean[[#This Row],[workers]]),ISNUMBER(data_to_clean[[#This Row],[previous_workers]]),ISNUMBER(data_to_clean[[#This Row],[founded]]),ISNUMBER(data_to_clean[[#This Row],[yrs_on_list]]))</f>
        <v>1</v>
      </c>
    </row>
    <row r="3361" spans="1:17" x14ac:dyDescent="0.25">
      <c r="A3361">
        <v>3351</v>
      </c>
      <c r="B3361" t="s">
        <v>12187</v>
      </c>
      <c r="C3361" t="s">
        <v>80</v>
      </c>
      <c r="D3361" t="str">
        <f>VLOOKUP(data_to_clean[[#This Row],[state]],abbreviation_table[],2,FALSE)</f>
        <v>California</v>
      </c>
      <c r="E3361" t="s">
        <v>12189</v>
      </c>
      <c r="F3361" t="str">
        <f>TRIM(LEFT(data_to_clean[[#This Row],[revenue]],FIND(" ",data_to_clean[[#This Row],[revenue]])))</f>
        <v>51.1</v>
      </c>
      <c r="G3361" t="str">
        <f>RIGHT(data_to_clean[[#This Row],[revenue]],LEN(data_to_clean[[#This Row],[revenue]])-FIND(" ",data_to_clean[[#This Row],[revenue]]))</f>
        <v>Million</v>
      </c>
      <c r="H3361" s="7">
        <f>VALUE(IF(data_to_clean[[#This Row],[multiplicity]]="Million",_xlfn.CONCAT(SUBSTITUTE(data_to_clean[[#This Row],[number]],".",""),"00000"),_xlfn.CONCAT(SUBSTITUTE(data_to_clean[[#This Row],[number]],".",""),"00000000")))</f>
        <v>51100000</v>
      </c>
      <c r="I3361" t="s">
        <v>12190</v>
      </c>
      <c r="J3361">
        <f>ROUND(VALUE(SUBSTITUTE(data_to_clean[[#This Row],[growth_%]],".",",")),0)</f>
        <v>107</v>
      </c>
      <c r="K3361" t="s">
        <v>175</v>
      </c>
      <c r="L3361">
        <v>62</v>
      </c>
      <c r="M3361">
        <v>30</v>
      </c>
      <c r="N3361">
        <v>1986</v>
      </c>
      <c r="O3361">
        <v>1</v>
      </c>
      <c r="P3361" t="s">
        <v>10778</v>
      </c>
      <c r="Q3361" t="b">
        <f>AND(ISNUMBER(data_to_clean[[#This Row],[revenue_formatted]]),ISNUMBER(data_to_clean[[#This Row],[growth_formatted_%]]),ISNUMBER(data_to_clean[[#This Row],[workers]]),ISNUMBER(data_to_clean[[#This Row],[previous_workers]]),ISNUMBER(data_to_clean[[#This Row],[founded]]),ISNUMBER(data_to_clean[[#This Row],[yrs_on_list]]))</f>
        <v>1</v>
      </c>
    </row>
    <row r="3362" spans="1:17" x14ac:dyDescent="0.25">
      <c r="A3362">
        <v>3352</v>
      </c>
      <c r="B3362" t="s">
        <v>12191</v>
      </c>
      <c r="C3362" t="s">
        <v>98</v>
      </c>
      <c r="D3362" t="str">
        <f>VLOOKUP(data_to_clean[[#This Row],[state]],abbreviation_table[],2,FALSE)</f>
        <v>Washington</v>
      </c>
      <c r="E3362" t="s">
        <v>1068</v>
      </c>
      <c r="F3362" t="str">
        <f>TRIM(LEFT(data_to_clean[[#This Row],[revenue]],FIND(" ",data_to_clean[[#This Row],[revenue]])))</f>
        <v>6.1</v>
      </c>
      <c r="G3362" t="str">
        <f>RIGHT(data_to_clean[[#This Row],[revenue]],LEN(data_to_clean[[#This Row],[revenue]])-FIND(" ",data_to_clean[[#This Row],[revenue]]))</f>
        <v>Million</v>
      </c>
      <c r="H3362" s="7">
        <f>VALUE(IF(data_to_clean[[#This Row],[multiplicity]]="Million",_xlfn.CONCAT(SUBSTITUTE(data_to_clean[[#This Row],[number]],".",""),"00000"),_xlfn.CONCAT(SUBSTITUTE(data_to_clean[[#This Row],[number]],".",""),"00000000")))</f>
        <v>6100000</v>
      </c>
      <c r="I3362" t="s">
        <v>12193</v>
      </c>
      <c r="J3362">
        <f>ROUND(VALUE(SUBSTITUTE(data_to_clean[[#This Row],[growth_%]],".",",")),0)</f>
        <v>107</v>
      </c>
      <c r="K3362" t="s">
        <v>297</v>
      </c>
      <c r="L3362">
        <v>35</v>
      </c>
      <c r="M3362">
        <v>15</v>
      </c>
      <c r="N3362">
        <v>2010</v>
      </c>
      <c r="O3362">
        <v>3</v>
      </c>
      <c r="P3362" t="s">
        <v>101</v>
      </c>
      <c r="Q3362" t="b">
        <f>AND(ISNUMBER(data_to_clean[[#This Row],[revenue_formatted]]),ISNUMBER(data_to_clean[[#This Row],[growth_formatted_%]]),ISNUMBER(data_to_clean[[#This Row],[workers]]),ISNUMBER(data_to_clean[[#This Row],[previous_workers]]),ISNUMBER(data_to_clean[[#This Row],[founded]]),ISNUMBER(data_to_clean[[#This Row],[yrs_on_list]]))</f>
        <v>1</v>
      </c>
    </row>
    <row r="3363" spans="1:17" x14ac:dyDescent="0.25">
      <c r="A3363">
        <v>3353</v>
      </c>
      <c r="B3363" t="s">
        <v>12194</v>
      </c>
      <c r="C3363" t="s">
        <v>166</v>
      </c>
      <c r="D3363" t="str">
        <f>VLOOKUP(data_to_clean[[#This Row],[state]],abbreviation_table[],2,FALSE)</f>
        <v>Utah</v>
      </c>
      <c r="E3363" t="s">
        <v>12196</v>
      </c>
      <c r="F3363" t="str">
        <f>TRIM(LEFT(data_to_clean[[#This Row],[revenue]],FIND(" ",data_to_clean[[#This Row],[revenue]])))</f>
        <v>189.6</v>
      </c>
      <c r="G3363" t="str">
        <f>RIGHT(data_to_clean[[#This Row],[revenue]],LEN(data_to_clean[[#This Row],[revenue]])-FIND(" ",data_to_clean[[#This Row],[revenue]]))</f>
        <v>Million</v>
      </c>
      <c r="H3363" s="7">
        <f>VALUE(IF(data_to_clean[[#This Row],[multiplicity]]="Million",_xlfn.CONCAT(SUBSTITUTE(data_to_clean[[#This Row],[number]],".",""),"00000"),_xlfn.CONCAT(SUBSTITUTE(data_to_clean[[#This Row],[number]],".",""),"00000000")))</f>
        <v>189600000</v>
      </c>
      <c r="I3363" t="s">
        <v>12197</v>
      </c>
      <c r="J3363">
        <f>ROUND(VALUE(SUBSTITUTE(data_to_clean[[#This Row],[growth_%]],".",",")),0)</f>
        <v>107</v>
      </c>
      <c r="K3363" t="s">
        <v>156</v>
      </c>
      <c r="L3363">
        <v>975</v>
      </c>
      <c r="M3363">
        <v>590</v>
      </c>
      <c r="N3363">
        <v>2001</v>
      </c>
      <c r="O3363">
        <v>1</v>
      </c>
      <c r="P3363" t="s">
        <v>319</v>
      </c>
      <c r="Q3363" t="b">
        <f>AND(ISNUMBER(data_to_clean[[#This Row],[revenue_formatted]]),ISNUMBER(data_to_clean[[#This Row],[growth_formatted_%]]),ISNUMBER(data_to_clean[[#This Row],[workers]]),ISNUMBER(data_to_clean[[#This Row],[previous_workers]]),ISNUMBER(data_to_clean[[#This Row],[founded]]),ISNUMBER(data_to_clean[[#This Row],[yrs_on_list]]))</f>
        <v>1</v>
      </c>
    </row>
    <row r="3364" spans="1:17" x14ac:dyDescent="0.25">
      <c r="A3364">
        <v>3354</v>
      </c>
      <c r="B3364" t="s">
        <v>12198</v>
      </c>
      <c r="C3364" t="s">
        <v>30</v>
      </c>
      <c r="D3364" t="str">
        <f>VLOOKUP(data_to_clean[[#This Row],[state]],abbreviation_table[],2,FALSE)</f>
        <v>Texas</v>
      </c>
      <c r="E3364" t="s">
        <v>6253</v>
      </c>
      <c r="F3364" t="str">
        <f>TRIM(LEFT(data_to_clean[[#This Row],[revenue]],FIND(" ",data_to_clean[[#This Row],[revenue]])))</f>
        <v>28.3</v>
      </c>
      <c r="G3364" t="str">
        <f>RIGHT(data_to_clean[[#This Row],[revenue]],LEN(data_to_clean[[#This Row],[revenue]])-FIND(" ",data_to_clean[[#This Row],[revenue]]))</f>
        <v>Million</v>
      </c>
      <c r="H3364" s="7">
        <f>VALUE(IF(data_to_clean[[#This Row],[multiplicity]]="Million",_xlfn.CONCAT(SUBSTITUTE(data_to_clean[[#This Row],[number]],".",""),"00000"),_xlfn.CONCAT(SUBSTITUTE(data_to_clean[[#This Row],[number]],".",""),"00000000")))</f>
        <v>28300000</v>
      </c>
      <c r="I3364" t="s">
        <v>12200</v>
      </c>
      <c r="J3364">
        <f>ROUND(VALUE(SUBSTITUTE(data_to_clean[[#This Row],[growth_%]],".",",")),0)</f>
        <v>107</v>
      </c>
      <c r="K3364" t="s">
        <v>211</v>
      </c>
      <c r="L3364">
        <v>103</v>
      </c>
      <c r="M3364">
        <v>60</v>
      </c>
      <c r="N3364">
        <v>2008</v>
      </c>
      <c r="O3364">
        <v>3</v>
      </c>
      <c r="P3364" t="s">
        <v>5749</v>
      </c>
      <c r="Q3364" t="b">
        <f>AND(ISNUMBER(data_to_clean[[#This Row],[revenue_formatted]]),ISNUMBER(data_to_clean[[#This Row],[growth_formatted_%]]),ISNUMBER(data_to_clean[[#This Row],[workers]]),ISNUMBER(data_to_clean[[#This Row],[previous_workers]]),ISNUMBER(data_to_clean[[#This Row],[founded]]),ISNUMBER(data_to_clean[[#This Row],[yrs_on_list]]))</f>
        <v>1</v>
      </c>
    </row>
    <row r="3365" spans="1:17" x14ac:dyDescent="0.25">
      <c r="A3365">
        <v>3355</v>
      </c>
      <c r="B3365" t="s">
        <v>12201</v>
      </c>
      <c r="C3365" t="s">
        <v>462</v>
      </c>
      <c r="D3365" t="str">
        <f>VLOOKUP(data_to_clean[[#This Row],[state]],abbreviation_table[],2,FALSE)</f>
        <v>Kansas</v>
      </c>
      <c r="E3365" t="s">
        <v>927</v>
      </c>
      <c r="F3365" t="str">
        <f>TRIM(LEFT(data_to_clean[[#This Row],[revenue]],FIND(" ",data_to_clean[[#This Row],[revenue]])))</f>
        <v>6.9</v>
      </c>
      <c r="G3365" t="str">
        <f>RIGHT(data_to_clean[[#This Row],[revenue]],LEN(data_to_clean[[#This Row],[revenue]])-FIND(" ",data_to_clean[[#This Row],[revenue]]))</f>
        <v>Million</v>
      </c>
      <c r="H3365" s="7">
        <f>VALUE(IF(data_to_clean[[#This Row],[multiplicity]]="Million",_xlfn.CONCAT(SUBSTITUTE(data_to_clean[[#This Row],[number]],".",""),"00000"),_xlfn.CONCAT(SUBSTITUTE(data_to_clean[[#This Row],[number]],".",""),"00000000")))</f>
        <v>6900000</v>
      </c>
      <c r="I3365" t="s">
        <v>12203</v>
      </c>
      <c r="J3365">
        <f>ROUND(VALUE(SUBSTITUTE(data_to_clean[[#This Row],[growth_%]],".",",")),0)</f>
        <v>107</v>
      </c>
      <c r="K3365" t="s">
        <v>297</v>
      </c>
      <c r="L3365">
        <v>75</v>
      </c>
      <c r="M3365">
        <v>40</v>
      </c>
      <c r="N3365">
        <v>2010</v>
      </c>
      <c r="O3365">
        <v>5</v>
      </c>
      <c r="P3365" t="s">
        <v>12204</v>
      </c>
      <c r="Q3365" t="b">
        <f>AND(ISNUMBER(data_to_clean[[#This Row],[revenue_formatted]]),ISNUMBER(data_to_clean[[#This Row],[growth_formatted_%]]),ISNUMBER(data_to_clean[[#This Row],[workers]]),ISNUMBER(data_to_clean[[#This Row],[previous_workers]]),ISNUMBER(data_to_clean[[#This Row],[founded]]),ISNUMBER(data_to_clean[[#This Row],[yrs_on_list]]))</f>
        <v>1</v>
      </c>
    </row>
    <row r="3366" spans="1:17" x14ac:dyDescent="0.25">
      <c r="A3366">
        <v>3356</v>
      </c>
      <c r="B3366" t="s">
        <v>12205</v>
      </c>
      <c r="C3366" t="s">
        <v>30</v>
      </c>
      <c r="D3366" t="str">
        <f>VLOOKUP(data_to_clean[[#This Row],[state]],abbreviation_table[],2,FALSE)</f>
        <v>Texas</v>
      </c>
      <c r="E3366" t="s">
        <v>147</v>
      </c>
      <c r="F3366" t="str">
        <f>TRIM(LEFT(data_to_clean[[#This Row],[revenue]],FIND(" ",data_to_clean[[#This Row],[revenue]])))</f>
        <v>11.9</v>
      </c>
      <c r="G3366" t="str">
        <f>RIGHT(data_to_clean[[#This Row],[revenue]],LEN(data_to_clean[[#This Row],[revenue]])-FIND(" ",data_to_clean[[#This Row],[revenue]]))</f>
        <v>Million</v>
      </c>
      <c r="H3366" s="7">
        <f>VALUE(IF(data_to_clean[[#This Row],[multiplicity]]="Million",_xlfn.CONCAT(SUBSTITUTE(data_to_clean[[#This Row],[number]],".",""),"00000"),_xlfn.CONCAT(SUBSTITUTE(data_to_clean[[#This Row],[number]],".",""),"00000000")))</f>
        <v>11900000</v>
      </c>
      <c r="I3366" t="s">
        <v>12207</v>
      </c>
      <c r="J3366">
        <f>ROUND(VALUE(SUBSTITUTE(data_to_clean[[#This Row],[growth_%]],".",",")),0)</f>
        <v>107</v>
      </c>
      <c r="K3366" t="s">
        <v>233</v>
      </c>
      <c r="L3366">
        <v>75</v>
      </c>
      <c r="M3366">
        <v>30</v>
      </c>
      <c r="N3366">
        <v>1965</v>
      </c>
      <c r="O3366">
        <v>1</v>
      </c>
      <c r="P3366" t="s">
        <v>258</v>
      </c>
      <c r="Q3366" t="b">
        <f>AND(ISNUMBER(data_to_clean[[#This Row],[revenue_formatted]]),ISNUMBER(data_to_clean[[#This Row],[growth_formatted_%]]),ISNUMBER(data_to_clean[[#This Row],[workers]]),ISNUMBER(data_to_clean[[#This Row],[previous_workers]]),ISNUMBER(data_to_clean[[#This Row],[founded]]),ISNUMBER(data_to_clean[[#This Row],[yrs_on_list]]))</f>
        <v>1</v>
      </c>
    </row>
    <row r="3367" spans="1:17" x14ac:dyDescent="0.25">
      <c r="A3367">
        <v>3357</v>
      </c>
      <c r="B3367" t="s">
        <v>12208</v>
      </c>
      <c r="C3367" t="s">
        <v>66</v>
      </c>
      <c r="D3367" t="str">
        <f>VLOOKUP(data_to_clean[[#This Row],[state]],abbreviation_table[],2,FALSE)</f>
        <v>Virginia</v>
      </c>
      <c r="E3367" t="s">
        <v>255</v>
      </c>
      <c r="F3367" t="str">
        <f>TRIM(LEFT(data_to_clean[[#This Row],[revenue]],FIND(" ",data_to_clean[[#This Row],[revenue]])))</f>
        <v>15.2</v>
      </c>
      <c r="G3367" t="str">
        <f>RIGHT(data_to_clean[[#This Row],[revenue]],LEN(data_to_clean[[#This Row],[revenue]])-FIND(" ",data_to_clean[[#This Row],[revenue]]))</f>
        <v>Million</v>
      </c>
      <c r="H3367" s="7">
        <f>VALUE(IF(data_to_clean[[#This Row],[multiplicity]]="Million",_xlfn.CONCAT(SUBSTITUTE(data_to_clean[[#This Row],[number]],".",""),"00000"),_xlfn.CONCAT(SUBSTITUTE(data_to_clean[[#This Row],[number]],".",""),"00000000")))</f>
        <v>15200000</v>
      </c>
      <c r="I3367" t="s">
        <v>12210</v>
      </c>
      <c r="J3367">
        <f>ROUND(VALUE(SUBSTITUTE(data_to_clean[[#This Row],[growth_%]],".",",")),0)</f>
        <v>107</v>
      </c>
      <c r="K3367" t="s">
        <v>233</v>
      </c>
      <c r="L3367">
        <v>45</v>
      </c>
      <c r="M3367">
        <v>15</v>
      </c>
      <c r="N3367">
        <v>2007</v>
      </c>
      <c r="O3367">
        <v>5</v>
      </c>
      <c r="P3367" t="s">
        <v>2827</v>
      </c>
      <c r="Q3367" t="b">
        <f>AND(ISNUMBER(data_to_clean[[#This Row],[revenue_formatted]]),ISNUMBER(data_to_clean[[#This Row],[growth_formatted_%]]),ISNUMBER(data_to_clean[[#This Row],[workers]]),ISNUMBER(data_to_clean[[#This Row],[previous_workers]]),ISNUMBER(data_to_clean[[#This Row],[founded]]),ISNUMBER(data_to_clean[[#This Row],[yrs_on_list]]))</f>
        <v>1</v>
      </c>
    </row>
    <row r="3368" spans="1:17" x14ac:dyDescent="0.25">
      <c r="A3368">
        <v>3358</v>
      </c>
      <c r="B3368" t="s">
        <v>12211</v>
      </c>
      <c r="C3368" t="s">
        <v>80</v>
      </c>
      <c r="D3368" t="str">
        <f>VLOOKUP(data_to_clean[[#This Row],[state]],abbreviation_table[],2,FALSE)</f>
        <v>California</v>
      </c>
      <c r="E3368" t="s">
        <v>760</v>
      </c>
      <c r="F3368" t="str">
        <f>TRIM(LEFT(data_to_clean[[#This Row],[revenue]],FIND(" ",data_to_clean[[#This Row],[revenue]])))</f>
        <v>2.8</v>
      </c>
      <c r="G3368" t="str">
        <f>RIGHT(data_to_clean[[#This Row],[revenue]],LEN(data_to_clean[[#This Row],[revenue]])-FIND(" ",data_to_clean[[#This Row],[revenue]]))</f>
        <v>Million</v>
      </c>
      <c r="H3368" s="7">
        <f>VALUE(IF(data_to_clean[[#This Row],[multiplicity]]="Million",_xlfn.CONCAT(SUBSTITUTE(data_to_clean[[#This Row],[number]],".",""),"00000"),_xlfn.CONCAT(SUBSTITUTE(data_to_clean[[#This Row],[number]],".",""),"00000000")))</f>
        <v>2800000</v>
      </c>
      <c r="I3368" t="s">
        <v>12213</v>
      </c>
      <c r="J3368">
        <f>ROUND(VALUE(SUBSTITUTE(data_to_clean[[#This Row],[growth_%]],".",",")),0)</f>
        <v>107</v>
      </c>
      <c r="K3368" t="s">
        <v>336</v>
      </c>
      <c r="L3368">
        <v>70</v>
      </c>
      <c r="M3368">
        <v>35</v>
      </c>
      <c r="N3368">
        <v>2013</v>
      </c>
      <c r="O3368">
        <v>2</v>
      </c>
      <c r="P3368" t="s">
        <v>137</v>
      </c>
      <c r="Q3368" t="b">
        <f>AND(ISNUMBER(data_to_clean[[#This Row],[revenue_formatted]]),ISNUMBER(data_to_clean[[#This Row],[growth_formatted_%]]),ISNUMBER(data_to_clean[[#This Row],[workers]]),ISNUMBER(data_to_clean[[#This Row],[previous_workers]]),ISNUMBER(data_to_clean[[#This Row],[founded]]),ISNUMBER(data_to_clean[[#This Row],[yrs_on_list]]))</f>
        <v>1</v>
      </c>
    </row>
    <row r="3369" spans="1:17" x14ac:dyDescent="0.25">
      <c r="A3369">
        <v>3359</v>
      </c>
      <c r="B3369" t="s">
        <v>12214</v>
      </c>
      <c r="C3369" t="s">
        <v>780</v>
      </c>
      <c r="D3369" t="str">
        <f>VLOOKUP(data_to_clean[[#This Row],[state]],abbreviation_table[],2,FALSE)</f>
        <v>New Hampshire</v>
      </c>
      <c r="E3369" t="s">
        <v>710</v>
      </c>
      <c r="F3369" t="str">
        <f>TRIM(LEFT(data_to_clean[[#This Row],[revenue]],FIND(" ",data_to_clean[[#This Row],[revenue]])))</f>
        <v>6.5</v>
      </c>
      <c r="G3369" t="str">
        <f>RIGHT(data_to_clean[[#This Row],[revenue]],LEN(data_to_clean[[#This Row],[revenue]])-FIND(" ",data_to_clean[[#This Row],[revenue]]))</f>
        <v>Million</v>
      </c>
      <c r="H3369" s="7">
        <f>VALUE(IF(data_to_clean[[#This Row],[multiplicity]]="Million",_xlfn.CONCAT(SUBSTITUTE(data_to_clean[[#This Row],[number]],".",""),"00000"),_xlfn.CONCAT(SUBSTITUTE(data_to_clean[[#This Row],[number]],".",""),"00000000")))</f>
        <v>6500000</v>
      </c>
      <c r="I3369" t="s">
        <v>12216</v>
      </c>
      <c r="J3369">
        <f>ROUND(VALUE(SUBSTITUTE(data_to_clean[[#This Row],[growth_%]],".",",")),0)</f>
        <v>107</v>
      </c>
      <c r="K3369" t="s">
        <v>18</v>
      </c>
      <c r="L3369">
        <v>66</v>
      </c>
      <c r="M3369">
        <v>27</v>
      </c>
      <c r="N3369">
        <v>2001</v>
      </c>
      <c r="O3369">
        <v>5</v>
      </c>
      <c r="P3369" t="s">
        <v>6860</v>
      </c>
      <c r="Q3369" t="b">
        <f>AND(ISNUMBER(data_to_clean[[#This Row],[revenue_formatted]]),ISNUMBER(data_to_clean[[#This Row],[growth_formatted_%]]),ISNUMBER(data_to_clean[[#This Row],[workers]]),ISNUMBER(data_to_clean[[#This Row],[previous_workers]]),ISNUMBER(data_to_clean[[#This Row],[founded]]),ISNUMBER(data_to_clean[[#This Row],[yrs_on_list]]))</f>
        <v>1</v>
      </c>
    </row>
    <row r="3370" spans="1:17" x14ac:dyDescent="0.25">
      <c r="A3370">
        <v>3360</v>
      </c>
      <c r="B3370" t="s">
        <v>12217</v>
      </c>
      <c r="C3370" t="s">
        <v>30</v>
      </c>
      <c r="D3370" t="str">
        <f>VLOOKUP(data_to_clean[[#This Row],[state]],abbreviation_table[],2,FALSE)</f>
        <v>Texas</v>
      </c>
      <c r="E3370" t="s">
        <v>626</v>
      </c>
      <c r="F3370" t="str">
        <f>TRIM(LEFT(data_to_clean[[#This Row],[revenue]],FIND(" ",data_to_clean[[#This Row],[revenue]])))</f>
        <v>3.7</v>
      </c>
      <c r="G3370" t="str">
        <f>RIGHT(data_to_clean[[#This Row],[revenue]],LEN(data_to_clean[[#This Row],[revenue]])-FIND(" ",data_to_clean[[#This Row],[revenue]]))</f>
        <v>Million</v>
      </c>
      <c r="H3370" s="7">
        <f>VALUE(IF(data_to_clean[[#This Row],[multiplicity]]="Million",_xlfn.CONCAT(SUBSTITUTE(data_to_clean[[#This Row],[number]],".",""),"00000"),_xlfn.CONCAT(SUBSTITUTE(data_to_clean[[#This Row],[number]],".",""),"00000000")))</f>
        <v>3700000</v>
      </c>
      <c r="I3370" t="s">
        <v>12219</v>
      </c>
      <c r="J3370">
        <f>ROUND(VALUE(SUBSTITUTE(data_to_clean[[#This Row],[growth_%]],".",",")),0)</f>
        <v>106</v>
      </c>
      <c r="K3370" t="s">
        <v>211</v>
      </c>
      <c r="L3370">
        <v>8</v>
      </c>
      <c r="M3370">
        <v>5</v>
      </c>
      <c r="N3370">
        <v>2008</v>
      </c>
      <c r="O3370">
        <v>2</v>
      </c>
      <c r="P3370" t="s">
        <v>258</v>
      </c>
      <c r="Q3370" t="b">
        <f>AND(ISNUMBER(data_to_clean[[#This Row],[revenue_formatted]]),ISNUMBER(data_to_clean[[#This Row],[growth_formatted_%]]),ISNUMBER(data_to_clean[[#This Row],[workers]]),ISNUMBER(data_to_clean[[#This Row],[previous_workers]]),ISNUMBER(data_to_clean[[#This Row],[founded]]),ISNUMBER(data_to_clean[[#This Row],[yrs_on_list]]))</f>
        <v>1</v>
      </c>
    </row>
    <row r="3371" spans="1:17" x14ac:dyDescent="0.25">
      <c r="A3371">
        <v>3361</v>
      </c>
      <c r="B3371" t="s">
        <v>12220</v>
      </c>
      <c r="C3371" t="s">
        <v>74</v>
      </c>
      <c r="D3371" t="str">
        <f>VLOOKUP(data_to_clean[[#This Row],[state]],abbreviation_table[],2,FALSE)</f>
        <v>Ohio</v>
      </c>
      <c r="E3371" t="s">
        <v>2516</v>
      </c>
      <c r="F3371" t="str">
        <f>TRIM(LEFT(data_to_clean[[#This Row],[revenue]],FIND(" ",data_to_clean[[#This Row],[revenue]])))</f>
        <v>14.9</v>
      </c>
      <c r="G3371" t="str">
        <f>RIGHT(data_to_clean[[#This Row],[revenue]],LEN(data_to_clean[[#This Row],[revenue]])-FIND(" ",data_to_clean[[#This Row],[revenue]]))</f>
        <v>Million</v>
      </c>
      <c r="H3371" s="7">
        <f>VALUE(IF(data_to_clean[[#This Row],[multiplicity]]="Million",_xlfn.CONCAT(SUBSTITUTE(data_to_clean[[#This Row],[number]],".",""),"00000"),_xlfn.CONCAT(SUBSTITUTE(data_to_clean[[#This Row],[number]],".",""),"00000000")))</f>
        <v>14900000</v>
      </c>
      <c r="I3371" t="s">
        <v>12222</v>
      </c>
      <c r="J3371">
        <f>ROUND(VALUE(SUBSTITUTE(data_to_clean[[#This Row],[growth_%]],".",",")),0)</f>
        <v>106</v>
      </c>
      <c r="K3371" t="s">
        <v>25</v>
      </c>
      <c r="L3371">
        <v>10</v>
      </c>
      <c r="M3371">
        <v>5</v>
      </c>
      <c r="N3371">
        <v>1978</v>
      </c>
      <c r="O3371">
        <v>1</v>
      </c>
      <c r="P3371" t="s">
        <v>12223</v>
      </c>
      <c r="Q3371" t="b">
        <f>AND(ISNUMBER(data_to_clean[[#This Row],[revenue_formatted]]),ISNUMBER(data_to_clean[[#This Row],[growth_formatted_%]]),ISNUMBER(data_to_clean[[#This Row],[workers]]),ISNUMBER(data_to_clean[[#This Row],[previous_workers]]),ISNUMBER(data_to_clean[[#This Row],[founded]]),ISNUMBER(data_to_clean[[#This Row],[yrs_on_list]]))</f>
        <v>1</v>
      </c>
    </row>
    <row r="3372" spans="1:17" x14ac:dyDescent="0.25">
      <c r="A3372">
        <v>3362</v>
      </c>
      <c r="B3372" t="s">
        <v>12224</v>
      </c>
      <c r="C3372" t="s">
        <v>30</v>
      </c>
      <c r="D3372" t="str">
        <f>VLOOKUP(data_to_clean[[#This Row],[state]],abbreviation_table[],2,FALSE)</f>
        <v>Texas</v>
      </c>
      <c r="E3372" t="s">
        <v>3043</v>
      </c>
      <c r="F3372" t="str">
        <f>TRIM(LEFT(data_to_clean[[#This Row],[revenue]],FIND(" ",data_to_clean[[#This Row],[revenue]])))</f>
        <v>12.9</v>
      </c>
      <c r="G3372" t="str">
        <f>RIGHT(data_to_clean[[#This Row],[revenue]],LEN(data_to_clean[[#This Row],[revenue]])-FIND(" ",data_to_clean[[#This Row],[revenue]]))</f>
        <v>Million</v>
      </c>
      <c r="H3372" s="7">
        <f>VALUE(IF(data_to_clean[[#This Row],[multiplicity]]="Million",_xlfn.CONCAT(SUBSTITUTE(data_to_clean[[#This Row],[number]],".",""),"00000"),_xlfn.CONCAT(SUBSTITUTE(data_to_clean[[#This Row],[number]],".",""),"00000000")))</f>
        <v>12900000</v>
      </c>
      <c r="I3372" t="s">
        <v>12226</v>
      </c>
      <c r="J3372">
        <f>ROUND(VALUE(SUBSTITUTE(data_to_clean[[#This Row],[growth_%]],".",",")),0)</f>
        <v>106</v>
      </c>
      <c r="K3372" t="s">
        <v>1041</v>
      </c>
      <c r="L3372">
        <v>73</v>
      </c>
      <c r="M3372">
        <v>46</v>
      </c>
      <c r="N3372">
        <v>1970</v>
      </c>
      <c r="O3372">
        <v>5</v>
      </c>
      <c r="P3372" t="s">
        <v>544</v>
      </c>
      <c r="Q3372" t="b">
        <f>AND(ISNUMBER(data_to_clean[[#This Row],[revenue_formatted]]),ISNUMBER(data_to_clean[[#This Row],[growth_formatted_%]]),ISNUMBER(data_to_clean[[#This Row],[workers]]),ISNUMBER(data_to_clean[[#This Row],[previous_workers]]),ISNUMBER(data_to_clean[[#This Row],[founded]]),ISNUMBER(data_to_clean[[#This Row],[yrs_on_list]]))</f>
        <v>1</v>
      </c>
    </row>
    <row r="3373" spans="1:17" x14ac:dyDescent="0.25">
      <c r="A3373">
        <v>3363</v>
      </c>
      <c r="B3373" t="s">
        <v>12227</v>
      </c>
      <c r="C3373" t="s">
        <v>30</v>
      </c>
      <c r="D3373" t="str">
        <f>VLOOKUP(data_to_clean[[#This Row],[state]],abbreviation_table[],2,FALSE)</f>
        <v>Texas</v>
      </c>
      <c r="E3373" t="s">
        <v>892</v>
      </c>
      <c r="F3373" t="str">
        <f>TRIM(LEFT(data_to_clean[[#This Row],[revenue]],FIND(" ",data_to_clean[[#This Row],[revenue]])))</f>
        <v>9.9</v>
      </c>
      <c r="G3373" t="str">
        <f>RIGHT(data_to_clean[[#This Row],[revenue]],LEN(data_to_clean[[#This Row],[revenue]])-FIND(" ",data_to_clean[[#This Row],[revenue]]))</f>
        <v>Million</v>
      </c>
      <c r="H3373" s="7">
        <f>VALUE(IF(data_to_clean[[#This Row],[multiplicity]]="Million",_xlfn.CONCAT(SUBSTITUTE(data_to_clean[[#This Row],[number]],".",""),"00000"),_xlfn.CONCAT(SUBSTITUTE(data_to_clean[[#This Row],[number]],".",""),"00000000")))</f>
        <v>9900000</v>
      </c>
      <c r="I3373" t="s">
        <v>12229</v>
      </c>
      <c r="J3373">
        <f>ROUND(VALUE(SUBSTITUTE(data_to_clean[[#This Row],[growth_%]],".",",")),0)</f>
        <v>106</v>
      </c>
      <c r="K3373" t="s">
        <v>308</v>
      </c>
      <c r="L3373">
        <v>22</v>
      </c>
      <c r="M3373">
        <v>15</v>
      </c>
      <c r="N3373">
        <v>2004</v>
      </c>
      <c r="O3373">
        <v>4</v>
      </c>
      <c r="P3373" t="s">
        <v>258</v>
      </c>
      <c r="Q3373" t="b">
        <f>AND(ISNUMBER(data_to_clean[[#This Row],[revenue_formatted]]),ISNUMBER(data_to_clean[[#This Row],[growth_formatted_%]]),ISNUMBER(data_to_clean[[#This Row],[workers]]),ISNUMBER(data_to_clean[[#This Row],[previous_workers]]),ISNUMBER(data_to_clean[[#This Row],[founded]]),ISNUMBER(data_to_clean[[#This Row],[yrs_on_list]]))</f>
        <v>1</v>
      </c>
    </row>
    <row r="3374" spans="1:17" x14ac:dyDescent="0.25">
      <c r="A3374">
        <v>3364</v>
      </c>
      <c r="B3374" t="s">
        <v>12230</v>
      </c>
      <c r="C3374" t="s">
        <v>1768</v>
      </c>
      <c r="D3374" t="str">
        <f>VLOOKUP(data_to_clean[[#This Row],[state]],abbreviation_table[],2,FALSE)</f>
        <v>Oregon</v>
      </c>
      <c r="E3374" t="s">
        <v>7947</v>
      </c>
      <c r="F3374" t="str">
        <f>TRIM(LEFT(data_to_clean[[#This Row],[revenue]],FIND(" ",data_to_clean[[#This Row],[revenue]])))</f>
        <v>18.2</v>
      </c>
      <c r="G3374" t="str">
        <f>RIGHT(data_to_clean[[#This Row],[revenue]],LEN(data_to_clean[[#This Row],[revenue]])-FIND(" ",data_to_clean[[#This Row],[revenue]]))</f>
        <v>Million</v>
      </c>
      <c r="H3374" s="7">
        <f>VALUE(IF(data_to_clean[[#This Row],[multiplicity]]="Million",_xlfn.CONCAT(SUBSTITUTE(data_to_clean[[#This Row],[number]],".",""),"00000"),_xlfn.CONCAT(SUBSTITUTE(data_to_clean[[#This Row],[number]],".",""),"00000000")))</f>
        <v>18200000</v>
      </c>
      <c r="I3374" t="s">
        <v>12232</v>
      </c>
      <c r="J3374">
        <f>ROUND(VALUE(SUBSTITUTE(data_to_clean[[#This Row],[growth_%]],".",",")),0)</f>
        <v>106</v>
      </c>
      <c r="K3374" t="s">
        <v>156</v>
      </c>
      <c r="L3374">
        <v>145</v>
      </c>
      <c r="M3374">
        <v>60</v>
      </c>
      <c r="N3374">
        <v>2015</v>
      </c>
      <c r="O3374">
        <v>1</v>
      </c>
      <c r="P3374" t="s">
        <v>12233</v>
      </c>
      <c r="Q3374" t="b">
        <f>AND(ISNUMBER(data_to_clean[[#This Row],[revenue_formatted]]),ISNUMBER(data_to_clean[[#This Row],[growth_formatted_%]]),ISNUMBER(data_to_clean[[#This Row],[workers]]),ISNUMBER(data_to_clean[[#This Row],[previous_workers]]),ISNUMBER(data_to_clean[[#This Row],[founded]]),ISNUMBER(data_to_clean[[#This Row],[yrs_on_list]]))</f>
        <v>1</v>
      </c>
    </row>
    <row r="3375" spans="1:17" x14ac:dyDescent="0.25">
      <c r="A3375">
        <v>3365</v>
      </c>
      <c r="B3375" t="s">
        <v>12234</v>
      </c>
      <c r="C3375" t="s">
        <v>15</v>
      </c>
      <c r="D3375" t="str">
        <f>VLOOKUP(data_to_clean[[#This Row],[state]],abbreviation_table[],2,FALSE)</f>
        <v>Arizona</v>
      </c>
      <c r="E3375" t="s">
        <v>209</v>
      </c>
      <c r="F3375" t="str">
        <f>TRIM(LEFT(data_to_clean[[#This Row],[revenue]],FIND(" ",data_to_clean[[#This Row],[revenue]])))</f>
        <v>7.2</v>
      </c>
      <c r="G3375" t="str">
        <f>RIGHT(data_to_clean[[#This Row],[revenue]],LEN(data_to_clean[[#This Row],[revenue]])-FIND(" ",data_to_clean[[#This Row],[revenue]]))</f>
        <v>Million</v>
      </c>
      <c r="H3375" s="7">
        <f>VALUE(IF(data_to_clean[[#This Row],[multiplicity]]="Million",_xlfn.CONCAT(SUBSTITUTE(data_to_clean[[#This Row],[number]],".",""),"00000"),_xlfn.CONCAT(SUBSTITUTE(data_to_clean[[#This Row],[number]],".",""),"00000000")))</f>
        <v>7200000</v>
      </c>
      <c r="I3375" t="s">
        <v>12236</v>
      </c>
      <c r="J3375">
        <f>ROUND(VALUE(SUBSTITUTE(data_to_clean[[#This Row],[growth_%]],".",",")),0)</f>
        <v>106</v>
      </c>
      <c r="K3375" t="s">
        <v>40</v>
      </c>
      <c r="L3375">
        <v>21</v>
      </c>
      <c r="M3375">
        <v>12</v>
      </c>
      <c r="N3375">
        <v>2002</v>
      </c>
      <c r="O3375">
        <v>5</v>
      </c>
      <c r="P3375" t="s">
        <v>651</v>
      </c>
      <c r="Q3375" t="b">
        <f>AND(ISNUMBER(data_to_clean[[#This Row],[revenue_formatted]]),ISNUMBER(data_to_clean[[#This Row],[growth_formatted_%]]),ISNUMBER(data_to_clean[[#This Row],[workers]]),ISNUMBER(data_to_clean[[#This Row],[previous_workers]]),ISNUMBER(data_to_clean[[#This Row],[founded]]),ISNUMBER(data_to_clean[[#This Row],[yrs_on_list]]))</f>
        <v>1</v>
      </c>
    </row>
    <row r="3376" spans="1:17" x14ac:dyDescent="0.25">
      <c r="A3376">
        <v>3366</v>
      </c>
      <c r="B3376" t="s">
        <v>12237</v>
      </c>
      <c r="C3376" t="s">
        <v>243</v>
      </c>
      <c r="D3376" t="str">
        <f>VLOOKUP(data_to_clean[[#This Row],[state]],abbreviation_table[],2,FALSE)</f>
        <v>Maryland</v>
      </c>
      <c r="E3376" t="s">
        <v>1207</v>
      </c>
      <c r="F3376" t="str">
        <f>TRIM(LEFT(data_to_clean[[#This Row],[revenue]],FIND(" ",data_to_clean[[#This Row],[revenue]])))</f>
        <v>10.1</v>
      </c>
      <c r="G3376" t="str">
        <f>RIGHT(data_to_clean[[#This Row],[revenue]],LEN(data_to_clean[[#This Row],[revenue]])-FIND(" ",data_to_clean[[#This Row],[revenue]]))</f>
        <v>Million</v>
      </c>
      <c r="H3376" s="7">
        <f>VALUE(IF(data_to_clean[[#This Row],[multiplicity]]="Million",_xlfn.CONCAT(SUBSTITUTE(data_to_clean[[#This Row],[number]],".",""),"00000"),_xlfn.CONCAT(SUBSTITUTE(data_to_clean[[#This Row],[number]],".",""),"00000000")))</f>
        <v>10100000</v>
      </c>
      <c r="I3376" t="s">
        <v>12239</v>
      </c>
      <c r="J3376">
        <f>ROUND(VALUE(SUBSTITUTE(data_to_clean[[#This Row],[growth_%]],".",",")),0)</f>
        <v>106</v>
      </c>
      <c r="K3376" t="s">
        <v>181</v>
      </c>
      <c r="L3376">
        <v>130</v>
      </c>
      <c r="M3376">
        <v>63</v>
      </c>
      <c r="N3376">
        <v>2002</v>
      </c>
      <c r="O3376">
        <v>3</v>
      </c>
      <c r="P3376" t="s">
        <v>12240</v>
      </c>
      <c r="Q3376" t="b">
        <f>AND(ISNUMBER(data_to_clean[[#This Row],[revenue_formatted]]),ISNUMBER(data_to_clean[[#This Row],[growth_formatted_%]]),ISNUMBER(data_to_clean[[#This Row],[workers]]),ISNUMBER(data_to_clean[[#This Row],[previous_workers]]),ISNUMBER(data_to_clean[[#This Row],[founded]]),ISNUMBER(data_to_clean[[#This Row],[yrs_on_list]]))</f>
        <v>1</v>
      </c>
    </row>
    <row r="3377" spans="1:17" x14ac:dyDescent="0.25">
      <c r="A3377">
        <v>3367</v>
      </c>
      <c r="B3377" t="s">
        <v>12241</v>
      </c>
      <c r="C3377" t="s">
        <v>215</v>
      </c>
      <c r="D3377" t="str">
        <f>VLOOKUP(data_to_clean[[#This Row],[state]],abbreviation_table[],2,FALSE)</f>
        <v>North Carolina</v>
      </c>
      <c r="E3377" t="s">
        <v>1920</v>
      </c>
      <c r="F3377" t="str">
        <f>TRIM(LEFT(data_to_clean[[#This Row],[revenue]],FIND(" ",data_to_clean[[#This Row],[revenue]])))</f>
        <v>2.4</v>
      </c>
      <c r="G3377" t="str">
        <f>RIGHT(data_to_clean[[#This Row],[revenue]],LEN(data_to_clean[[#This Row],[revenue]])-FIND(" ",data_to_clean[[#This Row],[revenue]]))</f>
        <v>Million</v>
      </c>
      <c r="H3377" s="7">
        <f>VALUE(IF(data_to_clean[[#This Row],[multiplicity]]="Million",_xlfn.CONCAT(SUBSTITUTE(data_to_clean[[#This Row],[number]],".",""),"00000"),_xlfn.CONCAT(SUBSTITUTE(data_to_clean[[#This Row],[number]],".",""),"00000000")))</f>
        <v>2400000</v>
      </c>
      <c r="I3377" t="s">
        <v>12243</v>
      </c>
      <c r="J3377">
        <f>ROUND(VALUE(SUBSTITUTE(data_to_clean[[#This Row],[growth_%]],".",",")),0)</f>
        <v>106</v>
      </c>
      <c r="K3377" t="s">
        <v>336</v>
      </c>
      <c r="L3377">
        <v>10</v>
      </c>
      <c r="M3377">
        <v>3</v>
      </c>
      <c r="N3377">
        <v>2010</v>
      </c>
      <c r="O3377">
        <v>1</v>
      </c>
      <c r="P3377" t="s">
        <v>1879</v>
      </c>
      <c r="Q3377" t="b">
        <f>AND(ISNUMBER(data_to_clean[[#This Row],[revenue_formatted]]),ISNUMBER(data_to_clean[[#This Row],[growth_formatted_%]]),ISNUMBER(data_to_clean[[#This Row],[workers]]),ISNUMBER(data_to_clean[[#This Row],[previous_workers]]),ISNUMBER(data_to_clean[[#This Row],[founded]]),ISNUMBER(data_to_clean[[#This Row],[yrs_on_list]]))</f>
        <v>1</v>
      </c>
    </row>
    <row r="3378" spans="1:17" x14ac:dyDescent="0.25">
      <c r="A3378">
        <v>3368</v>
      </c>
      <c r="B3378" t="s">
        <v>12244</v>
      </c>
      <c r="C3378" t="s">
        <v>105</v>
      </c>
      <c r="D3378" t="str">
        <f>VLOOKUP(data_to_clean[[#This Row],[state]],abbreviation_table[],2,FALSE)</f>
        <v>New York</v>
      </c>
      <c r="E3378" t="s">
        <v>1305</v>
      </c>
      <c r="F3378" t="str">
        <f>TRIM(LEFT(data_to_clean[[#This Row],[revenue]],FIND(" ",data_to_clean[[#This Row],[revenue]])))</f>
        <v>5.2</v>
      </c>
      <c r="G3378" t="str">
        <f>RIGHT(data_to_clean[[#This Row],[revenue]],LEN(data_to_clean[[#This Row],[revenue]])-FIND(" ",data_to_clean[[#This Row],[revenue]]))</f>
        <v>Million</v>
      </c>
      <c r="H3378" s="7">
        <f>VALUE(IF(data_to_clean[[#This Row],[multiplicity]]="Million",_xlfn.CONCAT(SUBSTITUTE(data_to_clean[[#This Row],[number]],".",""),"00000"),_xlfn.CONCAT(SUBSTITUTE(data_to_clean[[#This Row],[number]],".",""),"00000000")))</f>
        <v>5200000</v>
      </c>
      <c r="I3378" t="s">
        <v>12246</v>
      </c>
      <c r="J3378">
        <f>ROUND(VALUE(SUBSTITUTE(data_to_clean[[#This Row],[growth_%]],".",",")),0)</f>
        <v>106</v>
      </c>
      <c r="K3378" t="s">
        <v>48</v>
      </c>
      <c r="L3378">
        <v>13</v>
      </c>
      <c r="M3378">
        <v>8</v>
      </c>
      <c r="N3378">
        <v>2006</v>
      </c>
      <c r="O3378">
        <v>5</v>
      </c>
      <c r="P3378" t="s">
        <v>8164</v>
      </c>
      <c r="Q3378" t="b">
        <f>AND(ISNUMBER(data_to_clean[[#This Row],[revenue_formatted]]),ISNUMBER(data_to_clean[[#This Row],[growth_formatted_%]]),ISNUMBER(data_to_clean[[#This Row],[workers]]),ISNUMBER(data_to_clean[[#This Row],[previous_workers]]),ISNUMBER(data_to_clean[[#This Row],[founded]]),ISNUMBER(data_to_clean[[#This Row],[yrs_on_list]]))</f>
        <v>1</v>
      </c>
    </row>
    <row r="3379" spans="1:17" x14ac:dyDescent="0.25">
      <c r="A3379">
        <v>3369</v>
      </c>
      <c r="B3379" t="s">
        <v>12247</v>
      </c>
      <c r="C3379" t="s">
        <v>215</v>
      </c>
      <c r="D3379" t="str">
        <f>VLOOKUP(data_to_clean[[#This Row],[state]],abbreviation_table[],2,FALSE)</f>
        <v>North Carolina</v>
      </c>
      <c r="E3379" t="s">
        <v>3077</v>
      </c>
      <c r="F3379" t="str">
        <f>TRIM(LEFT(data_to_clean[[#This Row],[revenue]],FIND(" ",data_to_clean[[#This Row],[revenue]])))</f>
        <v>17.8</v>
      </c>
      <c r="G3379" t="str">
        <f>RIGHT(data_to_clean[[#This Row],[revenue]],LEN(data_to_clean[[#This Row],[revenue]])-FIND(" ",data_to_clean[[#This Row],[revenue]]))</f>
        <v>Million</v>
      </c>
      <c r="H3379" s="7">
        <f>VALUE(IF(data_to_clean[[#This Row],[multiplicity]]="Million",_xlfn.CONCAT(SUBSTITUTE(data_to_clean[[#This Row],[number]],".",""),"00000"),_xlfn.CONCAT(SUBSTITUTE(data_to_clean[[#This Row],[number]],".",""),"00000000")))</f>
        <v>17800000</v>
      </c>
      <c r="I3379" t="s">
        <v>12249</v>
      </c>
      <c r="J3379">
        <f>ROUND(VALUE(SUBSTITUTE(data_to_clean[[#This Row],[growth_%]],".",",")),0)</f>
        <v>106</v>
      </c>
      <c r="K3379" t="s">
        <v>233</v>
      </c>
      <c r="L3379">
        <v>62</v>
      </c>
      <c r="M3379">
        <v>42</v>
      </c>
      <c r="N3379">
        <v>1996</v>
      </c>
      <c r="O3379">
        <v>1</v>
      </c>
      <c r="P3379" t="s">
        <v>3467</v>
      </c>
      <c r="Q3379" t="b">
        <f>AND(ISNUMBER(data_to_clean[[#This Row],[revenue_formatted]]),ISNUMBER(data_to_clean[[#This Row],[growth_formatted_%]]),ISNUMBER(data_to_clean[[#This Row],[workers]]),ISNUMBER(data_to_clean[[#This Row],[previous_workers]]),ISNUMBER(data_to_clean[[#This Row],[founded]]),ISNUMBER(data_to_clean[[#This Row],[yrs_on_list]]))</f>
        <v>1</v>
      </c>
    </row>
    <row r="3380" spans="1:17" x14ac:dyDescent="0.25">
      <c r="A3380">
        <v>3370</v>
      </c>
      <c r="B3380" t="s">
        <v>12250</v>
      </c>
      <c r="C3380" t="s">
        <v>166</v>
      </c>
      <c r="D3380" t="str">
        <f>VLOOKUP(data_to_clean[[#This Row],[state]],abbreviation_table[],2,FALSE)</f>
        <v>Utah</v>
      </c>
      <c r="E3380" t="s">
        <v>1106</v>
      </c>
      <c r="F3380" t="str">
        <f>TRIM(LEFT(data_to_clean[[#This Row],[revenue]],FIND(" ",data_to_clean[[#This Row],[revenue]])))</f>
        <v>2.9</v>
      </c>
      <c r="G3380" t="str">
        <f>RIGHT(data_to_clean[[#This Row],[revenue]],LEN(data_to_clean[[#This Row],[revenue]])-FIND(" ",data_to_clean[[#This Row],[revenue]]))</f>
        <v>Million</v>
      </c>
      <c r="H3380" s="7">
        <f>VALUE(IF(data_to_clean[[#This Row],[multiplicity]]="Million",_xlfn.CONCAT(SUBSTITUTE(data_to_clean[[#This Row],[number]],".",""),"00000"),_xlfn.CONCAT(SUBSTITUTE(data_to_clean[[#This Row],[number]],".",""),"00000000")))</f>
        <v>2900000</v>
      </c>
      <c r="I3380" t="s">
        <v>12252</v>
      </c>
      <c r="J3380">
        <f>ROUND(VALUE(SUBSTITUTE(data_to_clean[[#This Row],[growth_%]],".",",")),0)</f>
        <v>106</v>
      </c>
      <c r="K3380" t="s">
        <v>297</v>
      </c>
      <c r="L3380">
        <v>11</v>
      </c>
      <c r="M3380">
        <v>17</v>
      </c>
      <c r="N3380">
        <v>2010</v>
      </c>
      <c r="O3380">
        <v>3</v>
      </c>
      <c r="P3380" t="s">
        <v>1734</v>
      </c>
      <c r="Q3380" t="b">
        <f>AND(ISNUMBER(data_to_clean[[#This Row],[revenue_formatted]]),ISNUMBER(data_to_clean[[#This Row],[growth_formatted_%]]),ISNUMBER(data_to_clean[[#This Row],[workers]]),ISNUMBER(data_to_clean[[#This Row],[previous_workers]]),ISNUMBER(data_to_clean[[#This Row],[founded]]),ISNUMBER(data_to_clean[[#This Row],[yrs_on_list]]))</f>
        <v>1</v>
      </c>
    </row>
    <row r="3381" spans="1:17" x14ac:dyDescent="0.25">
      <c r="A3381">
        <v>3371</v>
      </c>
      <c r="B3381" t="s">
        <v>12253</v>
      </c>
      <c r="C3381" t="s">
        <v>98</v>
      </c>
      <c r="D3381" t="str">
        <f>VLOOKUP(data_to_clean[[#This Row],[state]],abbreviation_table[],2,FALSE)</f>
        <v>Washington</v>
      </c>
      <c r="E3381" t="s">
        <v>927</v>
      </c>
      <c r="F3381" t="str">
        <f>TRIM(LEFT(data_to_clean[[#This Row],[revenue]],FIND(" ",data_to_clean[[#This Row],[revenue]])))</f>
        <v>6.9</v>
      </c>
      <c r="G3381" t="str">
        <f>RIGHT(data_to_clean[[#This Row],[revenue]],LEN(data_to_clean[[#This Row],[revenue]])-FIND(" ",data_to_clean[[#This Row],[revenue]]))</f>
        <v>Million</v>
      </c>
      <c r="H3381" s="7">
        <f>VALUE(IF(data_to_clean[[#This Row],[multiplicity]]="Million",_xlfn.CONCAT(SUBSTITUTE(data_to_clean[[#This Row],[number]],".",""),"00000"),_xlfn.CONCAT(SUBSTITUTE(data_to_clean[[#This Row],[number]],".",""),"00000000")))</f>
        <v>6900000</v>
      </c>
      <c r="I3381" t="s">
        <v>12255</v>
      </c>
      <c r="J3381">
        <f>ROUND(VALUE(SUBSTITUTE(data_to_clean[[#This Row],[growth_%]],".",",")),0)</f>
        <v>106</v>
      </c>
      <c r="K3381" t="s">
        <v>308</v>
      </c>
      <c r="L3381">
        <v>40</v>
      </c>
      <c r="M3381">
        <v>28</v>
      </c>
      <c r="N3381">
        <v>2007</v>
      </c>
      <c r="O3381">
        <v>4</v>
      </c>
      <c r="P3381" t="s">
        <v>101</v>
      </c>
      <c r="Q3381" t="b">
        <f>AND(ISNUMBER(data_to_clean[[#This Row],[revenue_formatted]]),ISNUMBER(data_to_clean[[#This Row],[growth_formatted_%]]),ISNUMBER(data_to_clean[[#This Row],[workers]]),ISNUMBER(data_to_clean[[#This Row],[previous_workers]]),ISNUMBER(data_to_clean[[#This Row],[founded]]),ISNUMBER(data_to_clean[[#This Row],[yrs_on_list]]))</f>
        <v>1</v>
      </c>
    </row>
    <row r="3382" spans="1:17" x14ac:dyDescent="0.25">
      <c r="A3382">
        <v>3372</v>
      </c>
      <c r="B3382" t="s">
        <v>12256</v>
      </c>
      <c r="C3382" t="s">
        <v>80</v>
      </c>
      <c r="D3382" t="str">
        <f>VLOOKUP(data_to_clean[[#This Row],[state]],abbreviation_table[],2,FALSE)</f>
        <v>California</v>
      </c>
      <c r="E3382" t="s">
        <v>1719</v>
      </c>
      <c r="F3382" t="str">
        <f>TRIM(LEFT(data_to_clean[[#This Row],[revenue]],FIND(" ",data_to_clean[[#This Row],[revenue]])))</f>
        <v>19.5</v>
      </c>
      <c r="G3382" t="str">
        <f>RIGHT(data_to_clean[[#This Row],[revenue]],LEN(data_to_clean[[#This Row],[revenue]])-FIND(" ",data_to_clean[[#This Row],[revenue]]))</f>
        <v>Million</v>
      </c>
      <c r="H3382" s="7">
        <f>VALUE(IF(data_to_clean[[#This Row],[multiplicity]]="Million",_xlfn.CONCAT(SUBSTITUTE(data_to_clean[[#This Row],[number]],".",""),"00000"),_xlfn.CONCAT(SUBSTITUTE(data_to_clean[[#This Row],[number]],".",""),"00000000")))</f>
        <v>19500000</v>
      </c>
      <c r="I3382" t="s">
        <v>12258</v>
      </c>
      <c r="J3382">
        <f>ROUND(VALUE(SUBSTITUTE(data_to_clean[[#This Row],[growth_%]],".",",")),0)</f>
        <v>106</v>
      </c>
      <c r="K3382" t="s">
        <v>25</v>
      </c>
      <c r="L3382">
        <v>30</v>
      </c>
      <c r="M3382">
        <v>10</v>
      </c>
      <c r="N3382">
        <v>2011</v>
      </c>
      <c r="O3382">
        <v>4</v>
      </c>
      <c r="P3382" t="s">
        <v>12259</v>
      </c>
      <c r="Q3382" t="b">
        <f>AND(ISNUMBER(data_to_clean[[#This Row],[revenue_formatted]]),ISNUMBER(data_to_clean[[#This Row],[growth_formatted_%]]),ISNUMBER(data_to_clean[[#This Row],[workers]]),ISNUMBER(data_to_clean[[#This Row],[previous_workers]]),ISNUMBER(data_to_clean[[#This Row],[founded]]),ISNUMBER(data_to_clean[[#This Row],[yrs_on_list]]))</f>
        <v>1</v>
      </c>
    </row>
    <row r="3383" spans="1:17" x14ac:dyDescent="0.25">
      <c r="A3383">
        <v>3373</v>
      </c>
      <c r="B3383" t="s">
        <v>12260</v>
      </c>
      <c r="C3383" t="s">
        <v>98</v>
      </c>
      <c r="D3383" t="str">
        <f>VLOOKUP(data_to_clean[[#This Row],[state]],abbreviation_table[],2,FALSE)</f>
        <v>Washington</v>
      </c>
      <c r="E3383" t="s">
        <v>5992</v>
      </c>
      <c r="F3383" t="str">
        <f>TRIM(LEFT(data_to_clean[[#This Row],[revenue]],FIND(" ",data_to_clean[[#This Row],[revenue]])))</f>
        <v>40.1</v>
      </c>
      <c r="G3383" t="str">
        <f>RIGHT(data_to_clean[[#This Row],[revenue]],LEN(data_to_clean[[#This Row],[revenue]])-FIND(" ",data_to_clean[[#This Row],[revenue]]))</f>
        <v>Million</v>
      </c>
      <c r="H3383" s="7">
        <f>VALUE(IF(data_to_clean[[#This Row],[multiplicity]]="Million",_xlfn.CONCAT(SUBSTITUTE(data_to_clean[[#This Row],[number]],".",""),"00000"),_xlfn.CONCAT(SUBSTITUTE(data_to_clean[[#This Row],[number]],".",""),"00000000")))</f>
        <v>40100000</v>
      </c>
      <c r="I3383" t="s">
        <v>12262</v>
      </c>
      <c r="J3383">
        <f>ROUND(VALUE(SUBSTITUTE(data_to_clean[[#This Row],[growth_%]],".",",")),0)</f>
        <v>106</v>
      </c>
      <c r="K3383" t="s">
        <v>156</v>
      </c>
      <c r="L3383">
        <v>225</v>
      </c>
      <c r="M3383">
        <v>162</v>
      </c>
      <c r="N3383">
        <v>2006</v>
      </c>
      <c r="O3383">
        <v>4</v>
      </c>
      <c r="P3383" t="s">
        <v>102</v>
      </c>
      <c r="Q3383" t="b">
        <f>AND(ISNUMBER(data_to_clean[[#This Row],[revenue_formatted]]),ISNUMBER(data_to_clean[[#This Row],[growth_formatted_%]]),ISNUMBER(data_to_clean[[#This Row],[workers]]),ISNUMBER(data_to_clean[[#This Row],[previous_workers]]),ISNUMBER(data_to_clean[[#This Row],[founded]]),ISNUMBER(data_to_clean[[#This Row],[yrs_on_list]]))</f>
        <v>1</v>
      </c>
    </row>
    <row r="3384" spans="1:17" x14ac:dyDescent="0.25">
      <c r="A3384">
        <v>3374</v>
      </c>
      <c r="B3384" t="s">
        <v>12263</v>
      </c>
      <c r="C3384" t="s">
        <v>1768</v>
      </c>
      <c r="D3384" t="str">
        <f>VLOOKUP(data_to_clean[[#This Row],[state]],abbreviation_table[],2,FALSE)</f>
        <v>Oregon</v>
      </c>
      <c r="E3384" t="s">
        <v>7675</v>
      </c>
      <c r="F3384" t="str">
        <f>TRIM(LEFT(data_to_clean[[#This Row],[revenue]],FIND(" ",data_to_clean[[#This Row],[revenue]])))</f>
        <v>10.8</v>
      </c>
      <c r="G3384" t="str">
        <f>RIGHT(data_to_clean[[#This Row],[revenue]],LEN(data_to_clean[[#This Row],[revenue]])-FIND(" ",data_to_clean[[#This Row],[revenue]]))</f>
        <v>Million</v>
      </c>
      <c r="H3384" s="7">
        <f>VALUE(IF(data_to_clean[[#This Row],[multiplicity]]="Million",_xlfn.CONCAT(SUBSTITUTE(data_to_clean[[#This Row],[number]],".",""),"00000"),_xlfn.CONCAT(SUBSTITUTE(data_to_clean[[#This Row],[number]],".",""),"00000000")))</f>
        <v>10800000</v>
      </c>
      <c r="I3384" t="s">
        <v>12265</v>
      </c>
      <c r="J3384">
        <f>ROUND(VALUE(SUBSTITUTE(data_to_clean[[#This Row],[growth_%]],".",",")),0)</f>
        <v>106</v>
      </c>
      <c r="K3384" t="s">
        <v>18</v>
      </c>
      <c r="L3384">
        <v>83</v>
      </c>
      <c r="M3384">
        <v>50</v>
      </c>
      <c r="N3384">
        <v>2002</v>
      </c>
      <c r="O3384">
        <v>8</v>
      </c>
      <c r="P3384" t="s">
        <v>437</v>
      </c>
      <c r="Q3384" t="b">
        <f>AND(ISNUMBER(data_to_clean[[#This Row],[revenue_formatted]]),ISNUMBER(data_to_clean[[#This Row],[growth_formatted_%]]),ISNUMBER(data_to_clean[[#This Row],[workers]]),ISNUMBER(data_to_clean[[#This Row],[previous_workers]]),ISNUMBER(data_to_clean[[#This Row],[founded]]),ISNUMBER(data_to_clean[[#This Row],[yrs_on_list]]))</f>
        <v>1</v>
      </c>
    </row>
    <row r="3385" spans="1:17" x14ac:dyDescent="0.25">
      <c r="A3385">
        <v>3375</v>
      </c>
      <c r="B3385" t="s">
        <v>12266</v>
      </c>
      <c r="C3385" t="s">
        <v>37</v>
      </c>
      <c r="D3385" t="str">
        <f>VLOOKUP(data_to_clean[[#This Row],[state]],abbreviation_table[],2,FALSE)</f>
        <v>New Mexico</v>
      </c>
      <c r="E3385" t="s">
        <v>12268</v>
      </c>
      <c r="F3385" t="str">
        <f>TRIM(LEFT(data_to_clean[[#This Row],[revenue]],FIND(" ",data_to_clean[[#This Row],[revenue]])))</f>
        <v>106</v>
      </c>
      <c r="G3385" t="str">
        <f>RIGHT(data_to_clean[[#This Row],[revenue]],LEN(data_to_clean[[#This Row],[revenue]])-FIND(" ",data_to_clean[[#This Row],[revenue]]))</f>
        <v>Million</v>
      </c>
      <c r="H3385" s="7">
        <f>VALUE(IF(data_to_clean[[#This Row],[multiplicity]]="Million",_xlfn.CONCAT(SUBSTITUTE(data_to_clean[[#This Row],[number]],".",""),"00000"),_xlfn.CONCAT(SUBSTITUTE(data_to_clean[[#This Row],[number]],".",""),"00000000")))</f>
        <v>10600000</v>
      </c>
      <c r="I3385" t="s">
        <v>12269</v>
      </c>
      <c r="J3385">
        <f>ROUND(VALUE(SUBSTITUTE(data_to_clean[[#This Row],[growth_%]],".",",")),0)</f>
        <v>106</v>
      </c>
      <c r="K3385" t="s">
        <v>233</v>
      </c>
      <c r="L3385">
        <v>620</v>
      </c>
      <c r="M3385">
        <v>355</v>
      </c>
      <c r="N3385">
        <v>1989</v>
      </c>
      <c r="O3385">
        <v>2</v>
      </c>
      <c r="P3385" t="s">
        <v>42</v>
      </c>
      <c r="Q3385" t="b">
        <f>AND(ISNUMBER(data_to_clean[[#This Row],[revenue_formatted]]),ISNUMBER(data_to_clean[[#This Row],[growth_formatted_%]]),ISNUMBER(data_to_clean[[#This Row],[workers]]),ISNUMBER(data_to_clean[[#This Row],[previous_workers]]),ISNUMBER(data_to_clean[[#This Row],[founded]]),ISNUMBER(data_to_clean[[#This Row],[yrs_on_list]]))</f>
        <v>1</v>
      </c>
    </row>
    <row r="3386" spans="1:17" x14ac:dyDescent="0.25">
      <c r="A3386">
        <v>3376</v>
      </c>
      <c r="B3386" t="s">
        <v>12270</v>
      </c>
      <c r="C3386" t="s">
        <v>294</v>
      </c>
      <c r="D3386" t="str">
        <f>VLOOKUP(data_to_clean[[#This Row],[state]],abbreviation_table[],2,FALSE)</f>
        <v>Minnesota</v>
      </c>
      <c r="E3386" t="s">
        <v>1309</v>
      </c>
      <c r="F3386" t="str">
        <f>TRIM(LEFT(data_to_clean[[#This Row],[revenue]],FIND(" ",data_to_clean[[#This Row],[revenue]])))</f>
        <v>3.4</v>
      </c>
      <c r="G3386" t="str">
        <f>RIGHT(data_to_clean[[#This Row],[revenue]],LEN(data_to_clean[[#This Row],[revenue]])-FIND(" ",data_to_clean[[#This Row],[revenue]]))</f>
        <v>Million</v>
      </c>
      <c r="H3386" s="7">
        <f>VALUE(IF(data_to_clean[[#This Row],[multiplicity]]="Million",_xlfn.CONCAT(SUBSTITUTE(data_to_clean[[#This Row],[number]],".",""),"00000"),_xlfn.CONCAT(SUBSTITUTE(data_to_clean[[#This Row],[number]],".",""),"00000000")))</f>
        <v>3400000</v>
      </c>
      <c r="I3386" t="s">
        <v>12272</v>
      </c>
      <c r="J3386">
        <f>ROUND(VALUE(SUBSTITUTE(data_to_clean[[#This Row],[growth_%]],".",",")),0)</f>
        <v>106</v>
      </c>
      <c r="K3386" t="s">
        <v>218</v>
      </c>
      <c r="L3386">
        <v>10</v>
      </c>
      <c r="M3386">
        <v>6</v>
      </c>
      <c r="N3386">
        <v>2003</v>
      </c>
      <c r="O3386">
        <v>1</v>
      </c>
      <c r="P3386" t="s">
        <v>12273</v>
      </c>
      <c r="Q3386" t="b">
        <f>AND(ISNUMBER(data_to_clean[[#This Row],[revenue_formatted]]),ISNUMBER(data_to_clean[[#This Row],[growth_formatted_%]]),ISNUMBER(data_to_clean[[#This Row],[workers]]),ISNUMBER(data_to_clean[[#This Row],[previous_workers]]),ISNUMBER(data_to_clean[[#This Row],[founded]]),ISNUMBER(data_to_clean[[#This Row],[yrs_on_list]]))</f>
        <v>1</v>
      </c>
    </row>
    <row r="3387" spans="1:17" x14ac:dyDescent="0.25">
      <c r="A3387">
        <v>3377</v>
      </c>
      <c r="B3387" t="s">
        <v>12274</v>
      </c>
      <c r="C3387" t="s">
        <v>80</v>
      </c>
      <c r="D3387" t="str">
        <f>VLOOKUP(data_to_clean[[#This Row],[state]],abbreviation_table[],2,FALSE)</f>
        <v>California</v>
      </c>
      <c r="E3387" t="s">
        <v>1535</v>
      </c>
      <c r="F3387" t="str">
        <f>TRIM(LEFT(data_to_clean[[#This Row],[revenue]],FIND(" ",data_to_clean[[#This Row],[revenue]])))</f>
        <v>6</v>
      </c>
      <c r="G3387" t="str">
        <f>RIGHT(data_to_clean[[#This Row],[revenue]],LEN(data_to_clean[[#This Row],[revenue]])-FIND(" ",data_to_clean[[#This Row],[revenue]]))</f>
        <v>Million</v>
      </c>
      <c r="H3387" s="7">
        <f>VALUE(IF(data_to_clean[[#This Row],[multiplicity]]="Million",_xlfn.CONCAT(SUBSTITUTE(data_to_clean[[#This Row],[number]],".",""),"00000"),_xlfn.CONCAT(SUBSTITUTE(data_to_clean[[#This Row],[number]],".",""),"00000000")))</f>
        <v>600000</v>
      </c>
      <c r="I3387" t="s">
        <v>12276</v>
      </c>
      <c r="J3387">
        <f>ROUND(VALUE(SUBSTITUTE(data_to_clean[[#This Row],[growth_%]],".",",")),0)</f>
        <v>106</v>
      </c>
      <c r="K3387" t="s">
        <v>308</v>
      </c>
      <c r="L3387">
        <v>32</v>
      </c>
      <c r="M3387">
        <v>15</v>
      </c>
      <c r="N3387">
        <v>2011</v>
      </c>
      <c r="O3387">
        <v>2</v>
      </c>
      <c r="P3387" t="s">
        <v>1444</v>
      </c>
      <c r="Q3387" t="b">
        <f>AND(ISNUMBER(data_to_clean[[#This Row],[revenue_formatted]]),ISNUMBER(data_to_clean[[#This Row],[growth_formatted_%]]),ISNUMBER(data_to_clean[[#This Row],[workers]]),ISNUMBER(data_to_clean[[#This Row],[previous_workers]]),ISNUMBER(data_to_clean[[#This Row],[founded]]),ISNUMBER(data_to_clean[[#This Row],[yrs_on_list]]))</f>
        <v>1</v>
      </c>
    </row>
    <row r="3388" spans="1:17" x14ac:dyDescent="0.25">
      <c r="A3388">
        <v>3378</v>
      </c>
      <c r="B3388" t="s">
        <v>12277</v>
      </c>
      <c r="C3388" t="s">
        <v>30</v>
      </c>
      <c r="D3388" t="str">
        <f>VLOOKUP(data_to_clean[[#This Row],[state]],abbreviation_table[],2,FALSE)</f>
        <v>Texas</v>
      </c>
      <c r="E3388" t="s">
        <v>7415</v>
      </c>
      <c r="F3388" t="str">
        <f>TRIM(LEFT(data_to_clean[[#This Row],[revenue]],FIND(" ",data_to_clean[[#This Row],[revenue]])))</f>
        <v>73.5</v>
      </c>
      <c r="G3388" t="str">
        <f>RIGHT(data_to_clean[[#This Row],[revenue]],LEN(data_to_clean[[#This Row],[revenue]])-FIND(" ",data_to_clean[[#This Row],[revenue]]))</f>
        <v>Million</v>
      </c>
      <c r="H3388" s="7">
        <f>VALUE(IF(data_to_clean[[#This Row],[multiplicity]]="Million",_xlfn.CONCAT(SUBSTITUTE(data_to_clean[[#This Row],[number]],".",""),"00000"),_xlfn.CONCAT(SUBSTITUTE(data_to_clean[[#This Row],[number]],".",""),"00000000")))</f>
        <v>73500000</v>
      </c>
      <c r="I3388" t="s">
        <v>12279</v>
      </c>
      <c r="J3388">
        <f>ROUND(VALUE(SUBSTITUTE(data_to_clean[[#This Row],[growth_%]],".",",")),0)</f>
        <v>106</v>
      </c>
      <c r="K3388" t="s">
        <v>336</v>
      </c>
      <c r="L3388">
        <v>55</v>
      </c>
      <c r="M3388">
        <v>35</v>
      </c>
      <c r="N3388">
        <v>2002</v>
      </c>
      <c r="O3388">
        <v>12</v>
      </c>
      <c r="P3388" t="s">
        <v>258</v>
      </c>
      <c r="Q3388" t="b">
        <f>AND(ISNUMBER(data_to_clean[[#This Row],[revenue_formatted]]),ISNUMBER(data_to_clean[[#This Row],[growth_formatted_%]]),ISNUMBER(data_to_clean[[#This Row],[workers]]),ISNUMBER(data_to_clean[[#This Row],[previous_workers]]),ISNUMBER(data_to_clean[[#This Row],[founded]]),ISNUMBER(data_to_clean[[#This Row],[yrs_on_list]]))</f>
        <v>1</v>
      </c>
    </row>
    <row r="3389" spans="1:17" x14ac:dyDescent="0.25">
      <c r="A3389">
        <v>3379</v>
      </c>
      <c r="B3389" t="s">
        <v>12280</v>
      </c>
      <c r="C3389" t="s">
        <v>1768</v>
      </c>
      <c r="D3389" t="str">
        <f>VLOOKUP(data_to_clean[[#This Row],[state]],abbreviation_table[],2,FALSE)</f>
        <v>Oregon</v>
      </c>
      <c r="E3389" t="s">
        <v>512</v>
      </c>
      <c r="F3389" t="str">
        <f>TRIM(LEFT(data_to_clean[[#This Row],[revenue]],FIND(" ",data_to_clean[[#This Row],[revenue]])))</f>
        <v>4.9</v>
      </c>
      <c r="G3389" t="str">
        <f>RIGHT(data_to_clean[[#This Row],[revenue]],LEN(data_to_clean[[#This Row],[revenue]])-FIND(" ",data_to_clean[[#This Row],[revenue]]))</f>
        <v>Million</v>
      </c>
      <c r="H3389" s="7">
        <f>VALUE(IF(data_to_clean[[#This Row],[multiplicity]]="Million",_xlfn.CONCAT(SUBSTITUTE(data_to_clean[[#This Row],[number]],".",""),"00000"),_xlfn.CONCAT(SUBSTITUTE(data_to_clean[[#This Row],[number]],".",""),"00000000")))</f>
        <v>4900000</v>
      </c>
      <c r="I3389" t="s">
        <v>12282</v>
      </c>
      <c r="J3389">
        <f>ROUND(VALUE(SUBSTITUTE(data_to_clean[[#This Row],[growth_%]],".",",")),0)</f>
        <v>106</v>
      </c>
      <c r="K3389" t="s">
        <v>297</v>
      </c>
      <c r="L3389">
        <v>65</v>
      </c>
      <c r="M3389">
        <v>35</v>
      </c>
      <c r="N3389">
        <v>2004</v>
      </c>
      <c r="O3389">
        <v>4</v>
      </c>
      <c r="P3389" t="s">
        <v>437</v>
      </c>
      <c r="Q3389" t="b">
        <f>AND(ISNUMBER(data_to_clean[[#This Row],[revenue_formatted]]),ISNUMBER(data_to_clean[[#This Row],[growth_formatted_%]]),ISNUMBER(data_to_clean[[#This Row],[workers]]),ISNUMBER(data_to_clean[[#This Row],[previous_workers]]),ISNUMBER(data_to_clean[[#This Row],[founded]]),ISNUMBER(data_to_clean[[#This Row],[yrs_on_list]]))</f>
        <v>1</v>
      </c>
    </row>
    <row r="3390" spans="1:17" x14ac:dyDescent="0.25">
      <c r="A3390">
        <v>3380</v>
      </c>
      <c r="B3390" t="s">
        <v>12283</v>
      </c>
      <c r="C3390" t="s">
        <v>74</v>
      </c>
      <c r="D3390" t="str">
        <f>VLOOKUP(data_to_clean[[#This Row],[state]],abbreviation_table[],2,FALSE)</f>
        <v>Ohio</v>
      </c>
      <c r="E3390" t="s">
        <v>1309</v>
      </c>
      <c r="F3390" t="str">
        <f>TRIM(LEFT(data_to_clean[[#This Row],[revenue]],FIND(" ",data_to_clean[[#This Row],[revenue]])))</f>
        <v>3.4</v>
      </c>
      <c r="G3390" t="str">
        <f>RIGHT(data_to_clean[[#This Row],[revenue]],LEN(data_to_clean[[#This Row],[revenue]])-FIND(" ",data_to_clean[[#This Row],[revenue]]))</f>
        <v>Million</v>
      </c>
      <c r="H3390" s="7">
        <f>VALUE(IF(data_to_clean[[#This Row],[multiplicity]]="Million",_xlfn.CONCAT(SUBSTITUTE(data_to_clean[[#This Row],[number]],".",""),"00000"),_xlfn.CONCAT(SUBSTITUTE(data_to_clean[[#This Row],[number]],".",""),"00000000")))</f>
        <v>3400000</v>
      </c>
      <c r="I3390" t="s">
        <v>12285</v>
      </c>
      <c r="J3390">
        <f>ROUND(VALUE(SUBSTITUTE(data_to_clean[[#This Row],[growth_%]],".",",")),0)</f>
        <v>105</v>
      </c>
      <c r="K3390" t="s">
        <v>156</v>
      </c>
      <c r="L3390">
        <v>21</v>
      </c>
      <c r="M3390">
        <v>15</v>
      </c>
      <c r="N3390">
        <v>2013</v>
      </c>
      <c r="O3390">
        <v>1</v>
      </c>
      <c r="P3390" t="s">
        <v>349</v>
      </c>
      <c r="Q3390" t="b">
        <f>AND(ISNUMBER(data_to_clean[[#This Row],[revenue_formatted]]),ISNUMBER(data_to_clean[[#This Row],[growth_formatted_%]]),ISNUMBER(data_to_clean[[#This Row],[workers]]),ISNUMBER(data_to_clean[[#This Row],[previous_workers]]),ISNUMBER(data_to_clean[[#This Row],[founded]]),ISNUMBER(data_to_clean[[#This Row],[yrs_on_list]]))</f>
        <v>1</v>
      </c>
    </row>
    <row r="3391" spans="1:17" x14ac:dyDescent="0.25">
      <c r="A3391">
        <v>3381</v>
      </c>
      <c r="B3391" t="s">
        <v>12286</v>
      </c>
      <c r="C3391" t="s">
        <v>753</v>
      </c>
      <c r="D3391" t="str">
        <f>VLOOKUP(data_to_clean[[#This Row],[state]],abbreviation_table[],2,FALSE)</f>
        <v>Nevada</v>
      </c>
      <c r="E3391" t="s">
        <v>1227</v>
      </c>
      <c r="F3391" t="str">
        <f>TRIM(LEFT(data_to_clean[[#This Row],[revenue]],FIND(" ",data_to_clean[[#This Row],[revenue]])))</f>
        <v>4.2</v>
      </c>
      <c r="G3391" t="str">
        <f>RIGHT(data_to_clean[[#This Row],[revenue]],LEN(data_to_clean[[#This Row],[revenue]])-FIND(" ",data_to_clean[[#This Row],[revenue]]))</f>
        <v>Million</v>
      </c>
      <c r="H3391" s="7">
        <f>VALUE(IF(data_to_clean[[#This Row],[multiplicity]]="Million",_xlfn.CONCAT(SUBSTITUTE(data_to_clean[[#This Row],[number]],".",""),"00000"),_xlfn.CONCAT(SUBSTITUTE(data_to_clean[[#This Row],[number]],".",""),"00000000")))</f>
        <v>4200000</v>
      </c>
      <c r="I3391" t="s">
        <v>12288</v>
      </c>
      <c r="J3391">
        <f>ROUND(VALUE(SUBSTITUTE(data_to_clean[[#This Row],[growth_%]],".",",")),0)</f>
        <v>105</v>
      </c>
      <c r="K3391" t="s">
        <v>18</v>
      </c>
      <c r="L3391">
        <v>33</v>
      </c>
      <c r="M3391">
        <v>12</v>
      </c>
      <c r="N3391">
        <v>2008</v>
      </c>
      <c r="O3391">
        <v>4</v>
      </c>
      <c r="P3391" t="s">
        <v>4698</v>
      </c>
      <c r="Q3391" t="b">
        <f>AND(ISNUMBER(data_to_clean[[#This Row],[revenue_formatted]]),ISNUMBER(data_to_clean[[#This Row],[growth_formatted_%]]),ISNUMBER(data_to_clean[[#This Row],[workers]]),ISNUMBER(data_to_clean[[#This Row],[previous_workers]]),ISNUMBER(data_to_clean[[#This Row],[founded]]),ISNUMBER(data_to_clean[[#This Row],[yrs_on_list]]))</f>
        <v>1</v>
      </c>
    </row>
    <row r="3392" spans="1:17" x14ac:dyDescent="0.25">
      <c r="A3392">
        <v>3382</v>
      </c>
      <c r="B3392" t="s">
        <v>12289</v>
      </c>
      <c r="C3392" t="s">
        <v>74</v>
      </c>
      <c r="D3392" t="str">
        <f>VLOOKUP(data_to_clean[[#This Row],[state]],abbreviation_table[],2,FALSE)</f>
        <v>Ohio</v>
      </c>
      <c r="E3392" t="s">
        <v>1991</v>
      </c>
      <c r="F3392" t="str">
        <f>TRIM(LEFT(data_to_clean[[#This Row],[revenue]],FIND(" ",data_to_clean[[#This Row],[revenue]])))</f>
        <v>11.3</v>
      </c>
      <c r="G3392" t="str">
        <f>RIGHT(data_to_clean[[#This Row],[revenue]],LEN(data_to_clean[[#This Row],[revenue]])-FIND(" ",data_to_clean[[#This Row],[revenue]]))</f>
        <v>Million</v>
      </c>
      <c r="H3392" s="7">
        <f>VALUE(IF(data_to_clean[[#This Row],[multiplicity]]="Million",_xlfn.CONCAT(SUBSTITUTE(data_to_clean[[#This Row],[number]],".",""),"00000"),_xlfn.CONCAT(SUBSTITUTE(data_to_clean[[#This Row],[number]],".",""),"00000000")))</f>
        <v>11300000</v>
      </c>
      <c r="I3392" t="s">
        <v>12291</v>
      </c>
      <c r="J3392">
        <f>ROUND(VALUE(SUBSTITUTE(data_to_clean[[#This Row],[growth_%]],".",",")),0)</f>
        <v>105</v>
      </c>
      <c r="K3392" t="s">
        <v>297</v>
      </c>
      <c r="L3392">
        <v>49</v>
      </c>
      <c r="M3392">
        <v>23</v>
      </c>
      <c r="N3392">
        <v>2002</v>
      </c>
      <c r="O3392">
        <v>1</v>
      </c>
      <c r="P3392" t="s">
        <v>2290</v>
      </c>
      <c r="Q3392" t="b">
        <f>AND(ISNUMBER(data_to_clean[[#This Row],[revenue_formatted]]),ISNUMBER(data_to_clean[[#This Row],[growth_formatted_%]]),ISNUMBER(data_to_clean[[#This Row],[workers]]),ISNUMBER(data_to_clean[[#This Row],[previous_workers]]),ISNUMBER(data_to_clean[[#This Row],[founded]]),ISNUMBER(data_to_clean[[#This Row],[yrs_on_list]]))</f>
        <v>1</v>
      </c>
    </row>
    <row r="3393" spans="1:17" x14ac:dyDescent="0.25">
      <c r="A3393">
        <v>3383</v>
      </c>
      <c r="B3393" t="s">
        <v>12292</v>
      </c>
      <c r="C3393" t="s">
        <v>59</v>
      </c>
      <c r="D3393" t="str">
        <f>VLOOKUP(data_to_clean[[#This Row],[state]],abbreviation_table[],2,FALSE)</f>
        <v>New Jersey</v>
      </c>
      <c r="E3393" t="s">
        <v>704</v>
      </c>
      <c r="F3393" t="str">
        <f>TRIM(LEFT(data_to_clean[[#This Row],[revenue]],FIND(" ",data_to_clean[[#This Row],[revenue]])))</f>
        <v>5.4</v>
      </c>
      <c r="G3393" t="str">
        <f>RIGHT(data_to_clean[[#This Row],[revenue]],LEN(data_to_clean[[#This Row],[revenue]])-FIND(" ",data_to_clean[[#This Row],[revenue]]))</f>
        <v>Million</v>
      </c>
      <c r="H3393" s="7">
        <f>VALUE(IF(data_to_clean[[#This Row],[multiplicity]]="Million",_xlfn.CONCAT(SUBSTITUTE(data_to_clean[[#This Row],[number]],".",""),"00000"),_xlfn.CONCAT(SUBSTITUTE(data_to_clean[[#This Row],[number]],".",""),"00000000")))</f>
        <v>5400000</v>
      </c>
      <c r="I3393" t="s">
        <v>12294</v>
      </c>
      <c r="J3393">
        <f>ROUND(VALUE(SUBSTITUTE(data_to_clean[[#This Row],[growth_%]],".",",")),0)</f>
        <v>105</v>
      </c>
      <c r="K3393" t="s">
        <v>181</v>
      </c>
      <c r="L3393">
        <v>72</v>
      </c>
      <c r="M3393">
        <v>50</v>
      </c>
      <c r="N3393">
        <v>2008</v>
      </c>
      <c r="O3393">
        <v>5</v>
      </c>
      <c r="P3393" t="s">
        <v>8216</v>
      </c>
      <c r="Q3393" t="b">
        <f>AND(ISNUMBER(data_to_clean[[#This Row],[revenue_formatted]]),ISNUMBER(data_to_clean[[#This Row],[growth_formatted_%]]),ISNUMBER(data_to_clean[[#This Row],[workers]]),ISNUMBER(data_to_clean[[#This Row],[previous_workers]]),ISNUMBER(data_to_clean[[#This Row],[founded]]),ISNUMBER(data_to_clean[[#This Row],[yrs_on_list]]))</f>
        <v>1</v>
      </c>
    </row>
    <row r="3394" spans="1:17" x14ac:dyDescent="0.25">
      <c r="A3394">
        <v>3384</v>
      </c>
      <c r="B3394" t="s">
        <v>12295</v>
      </c>
      <c r="C3394" t="s">
        <v>1999</v>
      </c>
      <c r="D3394" t="str">
        <f>VLOOKUP(data_to_clean[[#This Row],[state]],abbreviation_table[],2,FALSE)</f>
        <v>Oklahoma</v>
      </c>
      <c r="E3394" t="s">
        <v>3987</v>
      </c>
      <c r="F3394" t="str">
        <f>TRIM(LEFT(data_to_clean[[#This Row],[revenue]],FIND(" ",data_to_clean[[#This Row],[revenue]])))</f>
        <v>16.5</v>
      </c>
      <c r="G3394" t="str">
        <f>RIGHT(data_to_clean[[#This Row],[revenue]],LEN(data_to_clean[[#This Row],[revenue]])-FIND(" ",data_to_clean[[#This Row],[revenue]]))</f>
        <v>Million</v>
      </c>
      <c r="H3394" s="7">
        <f>VALUE(IF(data_to_clean[[#This Row],[multiplicity]]="Million",_xlfn.CONCAT(SUBSTITUTE(data_to_clean[[#This Row],[number]],".",""),"00000"),_xlfn.CONCAT(SUBSTITUTE(data_to_clean[[#This Row],[number]],".",""),"00000000")))</f>
        <v>16500000</v>
      </c>
      <c r="I3394" t="s">
        <v>12297</v>
      </c>
      <c r="J3394">
        <f>ROUND(VALUE(SUBSTITUTE(data_to_clean[[#This Row],[growth_%]],".",",")),0)</f>
        <v>105</v>
      </c>
      <c r="K3394" t="s">
        <v>211</v>
      </c>
      <c r="L3394">
        <v>70</v>
      </c>
      <c r="M3394">
        <v>36</v>
      </c>
      <c r="N3394">
        <v>1948</v>
      </c>
      <c r="O3394">
        <v>1</v>
      </c>
      <c r="P3394" t="s">
        <v>4642</v>
      </c>
      <c r="Q3394" t="b">
        <f>AND(ISNUMBER(data_to_clean[[#This Row],[revenue_formatted]]),ISNUMBER(data_to_clean[[#This Row],[growth_formatted_%]]),ISNUMBER(data_to_clean[[#This Row],[workers]]),ISNUMBER(data_to_clean[[#This Row],[previous_workers]]),ISNUMBER(data_to_clean[[#This Row],[founded]]),ISNUMBER(data_to_clean[[#This Row],[yrs_on_list]]))</f>
        <v>1</v>
      </c>
    </row>
    <row r="3395" spans="1:17" x14ac:dyDescent="0.25">
      <c r="A3395">
        <v>3385</v>
      </c>
      <c r="B3395" t="s">
        <v>12298</v>
      </c>
      <c r="C3395" t="s">
        <v>80</v>
      </c>
      <c r="D3395" t="str">
        <f>VLOOKUP(data_to_clean[[#This Row],[state]],abbreviation_table[],2,FALSE)</f>
        <v>California</v>
      </c>
      <c r="E3395" t="s">
        <v>498</v>
      </c>
      <c r="F3395" t="str">
        <f>TRIM(LEFT(data_to_clean[[#This Row],[revenue]],FIND(" ",data_to_clean[[#This Row],[revenue]])))</f>
        <v>10.4</v>
      </c>
      <c r="G3395" t="str">
        <f>RIGHT(data_to_clean[[#This Row],[revenue]],LEN(data_to_clean[[#This Row],[revenue]])-FIND(" ",data_to_clean[[#This Row],[revenue]]))</f>
        <v>Million</v>
      </c>
      <c r="H3395" s="7">
        <f>VALUE(IF(data_to_clean[[#This Row],[multiplicity]]="Million",_xlfn.CONCAT(SUBSTITUTE(data_to_clean[[#This Row],[number]],".",""),"00000"),_xlfn.CONCAT(SUBSTITUTE(data_to_clean[[#This Row],[number]],".",""),"00000000")))</f>
        <v>10400000</v>
      </c>
      <c r="I3395" t="s">
        <v>12300</v>
      </c>
      <c r="J3395">
        <f>ROUND(VALUE(SUBSTITUTE(data_to_clean[[#This Row],[growth_%]],".",",")),0)</f>
        <v>105</v>
      </c>
      <c r="K3395" t="s">
        <v>48</v>
      </c>
      <c r="L3395">
        <v>7</v>
      </c>
      <c r="M3395">
        <v>7</v>
      </c>
      <c r="N3395">
        <v>2011</v>
      </c>
      <c r="O3395">
        <v>4</v>
      </c>
      <c r="P3395" t="s">
        <v>163</v>
      </c>
      <c r="Q3395" t="b">
        <f>AND(ISNUMBER(data_to_clean[[#This Row],[revenue_formatted]]),ISNUMBER(data_to_clean[[#This Row],[growth_formatted_%]]),ISNUMBER(data_to_clean[[#This Row],[workers]]),ISNUMBER(data_to_clean[[#This Row],[previous_workers]]),ISNUMBER(data_to_clean[[#This Row],[founded]]),ISNUMBER(data_to_clean[[#This Row],[yrs_on_list]]))</f>
        <v>1</v>
      </c>
    </row>
    <row r="3396" spans="1:17" x14ac:dyDescent="0.25">
      <c r="A3396">
        <v>3386</v>
      </c>
      <c r="B3396" t="s">
        <v>12301</v>
      </c>
      <c r="C3396" t="s">
        <v>80</v>
      </c>
      <c r="D3396" t="str">
        <f>VLOOKUP(data_to_clean[[#This Row],[state]],abbreviation_table[],2,FALSE)</f>
        <v>California</v>
      </c>
      <c r="E3396" t="s">
        <v>6163</v>
      </c>
      <c r="F3396" t="str">
        <f>TRIM(LEFT(data_to_clean[[#This Row],[revenue]],FIND(" ",data_to_clean[[#This Row],[revenue]])))</f>
        <v>11.5</v>
      </c>
      <c r="G3396" t="str">
        <f>RIGHT(data_to_clean[[#This Row],[revenue]],LEN(data_to_clean[[#This Row],[revenue]])-FIND(" ",data_to_clean[[#This Row],[revenue]]))</f>
        <v>Million</v>
      </c>
      <c r="H3396" s="7">
        <f>VALUE(IF(data_to_clean[[#This Row],[multiplicity]]="Million",_xlfn.CONCAT(SUBSTITUTE(data_to_clean[[#This Row],[number]],".",""),"00000"),_xlfn.CONCAT(SUBSTITUTE(data_to_clean[[#This Row],[number]],".",""),"00000000")))</f>
        <v>11500000</v>
      </c>
      <c r="I3396" t="s">
        <v>12303</v>
      </c>
      <c r="J3396">
        <f>ROUND(VALUE(SUBSTITUTE(data_to_clean[[#This Row],[growth_%]],".",",")),0)</f>
        <v>105</v>
      </c>
      <c r="K3396" t="s">
        <v>233</v>
      </c>
      <c r="L3396">
        <v>20</v>
      </c>
      <c r="M3396">
        <v>11</v>
      </c>
      <c r="N3396">
        <v>2010</v>
      </c>
      <c r="O3396">
        <v>2</v>
      </c>
      <c r="P3396" t="s">
        <v>2067</v>
      </c>
      <c r="Q3396" t="b">
        <f>AND(ISNUMBER(data_to_clean[[#This Row],[revenue_formatted]]),ISNUMBER(data_to_clean[[#This Row],[growth_formatted_%]]),ISNUMBER(data_to_clean[[#This Row],[workers]]),ISNUMBER(data_to_clean[[#This Row],[previous_workers]]),ISNUMBER(data_to_clean[[#This Row],[founded]]),ISNUMBER(data_to_clean[[#This Row],[yrs_on_list]]))</f>
        <v>1</v>
      </c>
    </row>
    <row r="3397" spans="1:17" x14ac:dyDescent="0.25">
      <c r="A3397">
        <v>3387</v>
      </c>
      <c r="B3397" t="s">
        <v>12304</v>
      </c>
      <c r="C3397" t="s">
        <v>80</v>
      </c>
      <c r="D3397" t="str">
        <f>VLOOKUP(data_to_clean[[#This Row],[state]],abbreviation_table[],2,FALSE)</f>
        <v>California</v>
      </c>
      <c r="E3397" t="s">
        <v>12306</v>
      </c>
      <c r="F3397" t="str">
        <f>TRIM(LEFT(data_to_clean[[#This Row],[revenue]],FIND(" ",data_to_clean[[#This Row],[revenue]])))</f>
        <v>121.3</v>
      </c>
      <c r="G3397" t="str">
        <f>RIGHT(data_to_clean[[#This Row],[revenue]],LEN(data_to_clean[[#This Row],[revenue]])-FIND(" ",data_to_clean[[#This Row],[revenue]]))</f>
        <v>Million</v>
      </c>
      <c r="H3397" s="7">
        <f>VALUE(IF(data_to_clean[[#This Row],[multiplicity]]="Million",_xlfn.CONCAT(SUBSTITUTE(data_to_clean[[#This Row],[number]],".",""),"00000"),_xlfn.CONCAT(SUBSTITUTE(data_to_clean[[#This Row],[number]],".",""),"00000000")))</f>
        <v>121300000</v>
      </c>
      <c r="I3397" t="s">
        <v>12307</v>
      </c>
      <c r="J3397">
        <f>ROUND(VALUE(SUBSTITUTE(data_to_clean[[#This Row],[growth_%]],".",",")),0)</f>
        <v>105</v>
      </c>
      <c r="K3397" t="s">
        <v>107</v>
      </c>
      <c r="L3397">
        <v>230</v>
      </c>
      <c r="M3397">
        <v>150</v>
      </c>
      <c r="N3397">
        <v>1999</v>
      </c>
      <c r="O3397">
        <v>7</v>
      </c>
      <c r="P3397" t="s">
        <v>137</v>
      </c>
      <c r="Q3397" t="b">
        <f>AND(ISNUMBER(data_to_clean[[#This Row],[revenue_formatted]]),ISNUMBER(data_to_clean[[#This Row],[growth_formatted_%]]),ISNUMBER(data_to_clean[[#This Row],[workers]]),ISNUMBER(data_to_clean[[#This Row],[previous_workers]]),ISNUMBER(data_to_clean[[#This Row],[founded]]),ISNUMBER(data_to_clean[[#This Row],[yrs_on_list]]))</f>
        <v>1</v>
      </c>
    </row>
    <row r="3398" spans="1:17" x14ac:dyDescent="0.25">
      <c r="A3398">
        <v>3388</v>
      </c>
      <c r="B3398" t="s">
        <v>12308</v>
      </c>
      <c r="C3398" t="s">
        <v>52</v>
      </c>
      <c r="D3398" t="str">
        <f>VLOOKUP(data_to_clean[[#This Row],[state]],abbreviation_table[],2,FALSE)</f>
        <v>Florida</v>
      </c>
      <c r="E3398" t="s">
        <v>278</v>
      </c>
      <c r="F3398" t="str">
        <f>TRIM(LEFT(data_to_clean[[#This Row],[revenue]],FIND(" ",data_to_clean[[#This Row],[revenue]])))</f>
        <v>6.2</v>
      </c>
      <c r="G3398" t="str">
        <f>RIGHT(data_to_clean[[#This Row],[revenue]],LEN(data_to_clean[[#This Row],[revenue]])-FIND(" ",data_to_clean[[#This Row],[revenue]]))</f>
        <v>Million</v>
      </c>
      <c r="H3398" s="7">
        <f>VALUE(IF(data_to_clean[[#This Row],[multiplicity]]="Million",_xlfn.CONCAT(SUBSTITUTE(data_to_clean[[#This Row],[number]],".",""),"00000"),_xlfn.CONCAT(SUBSTITUTE(data_to_clean[[#This Row],[number]],".",""),"00000000")))</f>
        <v>6200000</v>
      </c>
      <c r="I3398" t="s">
        <v>12310</v>
      </c>
      <c r="J3398">
        <f>ROUND(VALUE(SUBSTITUTE(data_to_clean[[#This Row],[growth_%]],".",",")),0)</f>
        <v>105</v>
      </c>
      <c r="K3398" t="s">
        <v>48</v>
      </c>
      <c r="L3398">
        <v>18</v>
      </c>
      <c r="M3398">
        <v>8</v>
      </c>
      <c r="N3398">
        <v>2010</v>
      </c>
      <c r="O3398">
        <v>4</v>
      </c>
      <c r="P3398" t="s">
        <v>12311</v>
      </c>
      <c r="Q3398" t="b">
        <f>AND(ISNUMBER(data_to_clean[[#This Row],[revenue_formatted]]),ISNUMBER(data_to_clean[[#This Row],[growth_formatted_%]]),ISNUMBER(data_to_clean[[#This Row],[workers]]),ISNUMBER(data_to_clean[[#This Row],[previous_workers]]),ISNUMBER(data_to_clean[[#This Row],[founded]]),ISNUMBER(data_to_clean[[#This Row],[yrs_on_list]]))</f>
        <v>1</v>
      </c>
    </row>
    <row r="3399" spans="1:17" x14ac:dyDescent="0.25">
      <c r="A3399">
        <v>3389</v>
      </c>
      <c r="B3399" t="s">
        <v>12312</v>
      </c>
      <c r="C3399" t="s">
        <v>80</v>
      </c>
      <c r="D3399" t="str">
        <f>VLOOKUP(data_to_clean[[#This Row],[state]],abbreviation_table[],2,FALSE)</f>
        <v>California</v>
      </c>
      <c r="E3399" t="s">
        <v>445</v>
      </c>
      <c r="F3399" t="str">
        <f>TRIM(LEFT(data_to_clean[[#This Row],[revenue]],FIND(" ",data_to_clean[[#This Row],[revenue]])))</f>
        <v>4.3</v>
      </c>
      <c r="G3399" t="str">
        <f>RIGHT(data_to_clean[[#This Row],[revenue]],LEN(data_to_clean[[#This Row],[revenue]])-FIND(" ",data_to_clean[[#This Row],[revenue]]))</f>
        <v>Million</v>
      </c>
      <c r="H3399" s="7">
        <f>VALUE(IF(data_to_clean[[#This Row],[multiplicity]]="Million",_xlfn.CONCAT(SUBSTITUTE(data_to_clean[[#This Row],[number]],".",""),"00000"),_xlfn.CONCAT(SUBSTITUTE(data_to_clean[[#This Row],[number]],".",""),"00000000")))</f>
        <v>4300000</v>
      </c>
      <c r="I3399" t="s">
        <v>12314</v>
      </c>
      <c r="J3399">
        <f>ROUND(VALUE(SUBSTITUTE(data_to_clean[[#This Row],[growth_%]],".",",")),0)</f>
        <v>105</v>
      </c>
      <c r="K3399" t="s">
        <v>308</v>
      </c>
      <c r="L3399">
        <v>13</v>
      </c>
      <c r="M3399">
        <v>15</v>
      </c>
      <c r="N3399">
        <v>2012</v>
      </c>
      <c r="O3399">
        <v>2</v>
      </c>
      <c r="P3399" t="s">
        <v>7071</v>
      </c>
      <c r="Q3399" t="b">
        <f>AND(ISNUMBER(data_to_clean[[#This Row],[revenue_formatted]]),ISNUMBER(data_to_clean[[#This Row],[growth_formatted_%]]),ISNUMBER(data_to_clean[[#This Row],[workers]]),ISNUMBER(data_to_clean[[#This Row],[previous_workers]]),ISNUMBER(data_to_clean[[#This Row],[founded]]),ISNUMBER(data_to_clean[[#This Row],[yrs_on_list]]))</f>
        <v>1</v>
      </c>
    </row>
    <row r="3400" spans="1:17" x14ac:dyDescent="0.25">
      <c r="A3400">
        <v>3390</v>
      </c>
      <c r="B3400" t="s">
        <v>12315</v>
      </c>
      <c r="C3400" t="s">
        <v>80</v>
      </c>
      <c r="D3400" t="str">
        <f>VLOOKUP(data_to_clean[[#This Row],[state]],abbreviation_table[],2,FALSE)</f>
        <v>California</v>
      </c>
      <c r="E3400" t="s">
        <v>12317</v>
      </c>
      <c r="F3400" t="str">
        <f>TRIM(LEFT(data_to_clean[[#This Row],[revenue]],FIND(" ",data_to_clean[[#This Row],[revenue]])))</f>
        <v>43.9</v>
      </c>
      <c r="G3400" t="str">
        <f>RIGHT(data_to_clean[[#This Row],[revenue]],LEN(data_to_clean[[#This Row],[revenue]])-FIND(" ",data_to_clean[[#This Row],[revenue]]))</f>
        <v>Million</v>
      </c>
      <c r="H3400" s="7">
        <f>VALUE(IF(data_to_clean[[#This Row],[multiplicity]]="Million",_xlfn.CONCAT(SUBSTITUTE(data_to_clean[[#This Row],[number]],".",""),"00000"),_xlfn.CONCAT(SUBSTITUTE(data_to_clean[[#This Row],[number]],".",""),"00000000")))</f>
        <v>43900000</v>
      </c>
      <c r="I3400" t="s">
        <v>12318</v>
      </c>
      <c r="J3400">
        <f>ROUND(VALUE(SUBSTITUTE(data_to_clean[[#This Row],[growth_%]],".",",")),0)</f>
        <v>105</v>
      </c>
      <c r="K3400" t="s">
        <v>18</v>
      </c>
      <c r="L3400">
        <v>35</v>
      </c>
      <c r="M3400">
        <v>29</v>
      </c>
      <c r="N3400">
        <v>1995</v>
      </c>
      <c r="O3400">
        <v>1</v>
      </c>
      <c r="P3400" t="s">
        <v>2693</v>
      </c>
      <c r="Q3400" t="b">
        <f>AND(ISNUMBER(data_to_clean[[#This Row],[revenue_formatted]]),ISNUMBER(data_to_clean[[#This Row],[growth_formatted_%]]),ISNUMBER(data_to_clean[[#This Row],[workers]]),ISNUMBER(data_to_clean[[#This Row],[previous_workers]]),ISNUMBER(data_to_clean[[#This Row],[founded]]),ISNUMBER(data_to_clean[[#This Row],[yrs_on_list]]))</f>
        <v>1</v>
      </c>
    </row>
    <row r="3401" spans="1:17" x14ac:dyDescent="0.25">
      <c r="A3401">
        <v>3391</v>
      </c>
      <c r="B3401" t="s">
        <v>12319</v>
      </c>
      <c r="C3401" t="s">
        <v>80</v>
      </c>
      <c r="D3401" t="str">
        <f>VLOOKUP(data_to_clean[[#This Row],[state]],abbreviation_table[],2,FALSE)</f>
        <v>California</v>
      </c>
      <c r="E3401" t="s">
        <v>12321</v>
      </c>
      <c r="F3401" t="str">
        <f>TRIM(LEFT(data_to_clean[[#This Row],[revenue]],FIND(" ",data_to_clean[[#This Row],[revenue]])))</f>
        <v>80.1</v>
      </c>
      <c r="G3401" t="str">
        <f>RIGHT(data_to_clean[[#This Row],[revenue]],LEN(data_to_clean[[#This Row],[revenue]])-FIND(" ",data_to_clean[[#This Row],[revenue]]))</f>
        <v>Million</v>
      </c>
      <c r="H3401" s="7">
        <f>VALUE(IF(data_to_clean[[#This Row],[multiplicity]]="Million",_xlfn.CONCAT(SUBSTITUTE(data_to_clean[[#This Row],[number]],".",""),"00000"),_xlfn.CONCAT(SUBSTITUTE(data_to_clean[[#This Row],[number]],".",""),"00000000")))</f>
        <v>80100000</v>
      </c>
      <c r="I3401" t="s">
        <v>12322</v>
      </c>
      <c r="J3401">
        <f>ROUND(VALUE(SUBSTITUTE(data_to_clean[[#This Row],[growth_%]],".",",")),0)</f>
        <v>105</v>
      </c>
      <c r="K3401" t="s">
        <v>233</v>
      </c>
      <c r="L3401">
        <v>40</v>
      </c>
      <c r="M3401">
        <v>27</v>
      </c>
      <c r="N3401">
        <v>2005</v>
      </c>
      <c r="O3401">
        <v>7</v>
      </c>
      <c r="P3401" t="s">
        <v>2176</v>
      </c>
      <c r="Q3401" t="b">
        <f>AND(ISNUMBER(data_to_clean[[#This Row],[revenue_formatted]]),ISNUMBER(data_to_clean[[#This Row],[growth_formatted_%]]),ISNUMBER(data_to_clean[[#This Row],[workers]]),ISNUMBER(data_to_clean[[#This Row],[previous_workers]]),ISNUMBER(data_to_clean[[#This Row],[founded]]),ISNUMBER(data_to_clean[[#This Row],[yrs_on_list]]))</f>
        <v>1</v>
      </c>
    </row>
    <row r="3402" spans="1:17" x14ac:dyDescent="0.25">
      <c r="A3402">
        <v>3391</v>
      </c>
      <c r="B3402" t="s">
        <v>12323</v>
      </c>
      <c r="C3402" t="s">
        <v>80</v>
      </c>
      <c r="D3402" t="str">
        <f>VLOOKUP(data_to_clean[[#This Row],[state]],abbreviation_table[],2,FALSE)</f>
        <v>California</v>
      </c>
      <c r="E3402" t="s">
        <v>1535</v>
      </c>
      <c r="F3402" t="str">
        <f>TRIM(LEFT(data_to_clean[[#This Row],[revenue]],FIND(" ",data_to_clean[[#This Row],[revenue]])))</f>
        <v>6</v>
      </c>
      <c r="G3402" t="str">
        <f>RIGHT(data_to_clean[[#This Row],[revenue]],LEN(data_to_clean[[#This Row],[revenue]])-FIND(" ",data_to_clean[[#This Row],[revenue]]))</f>
        <v>Million</v>
      </c>
      <c r="H3402" s="7">
        <f>VALUE(IF(data_to_clean[[#This Row],[multiplicity]]="Million",_xlfn.CONCAT(SUBSTITUTE(data_to_clean[[#This Row],[number]],".",""),"00000"),_xlfn.CONCAT(SUBSTITUTE(data_to_clean[[#This Row],[number]],".",""),"00000000")))</f>
        <v>600000</v>
      </c>
      <c r="I3402" t="s">
        <v>12325</v>
      </c>
      <c r="J3402">
        <f>ROUND(VALUE(SUBSTITUTE(data_to_clean[[#This Row],[growth_%]],".",",")),0)</f>
        <v>105</v>
      </c>
      <c r="K3402" t="s">
        <v>297</v>
      </c>
      <c r="L3402">
        <v>22</v>
      </c>
      <c r="M3402">
        <v>15</v>
      </c>
      <c r="N3402">
        <v>1996</v>
      </c>
      <c r="O3402">
        <v>2</v>
      </c>
      <c r="P3402" t="s">
        <v>163</v>
      </c>
      <c r="Q3402" t="b">
        <f>AND(ISNUMBER(data_to_clean[[#This Row],[revenue_formatted]]),ISNUMBER(data_to_clean[[#This Row],[growth_formatted_%]]),ISNUMBER(data_to_clean[[#This Row],[workers]]),ISNUMBER(data_to_clean[[#This Row],[previous_workers]]),ISNUMBER(data_to_clean[[#This Row],[founded]]),ISNUMBER(data_to_clean[[#This Row],[yrs_on_list]]))</f>
        <v>1</v>
      </c>
    </row>
    <row r="3403" spans="1:17" x14ac:dyDescent="0.25">
      <c r="A3403">
        <v>3392</v>
      </c>
      <c r="B3403" t="s">
        <v>12326</v>
      </c>
      <c r="C3403" t="s">
        <v>30</v>
      </c>
      <c r="D3403" t="str">
        <f>VLOOKUP(data_to_clean[[#This Row],[state]],abbreviation_table[],2,FALSE)</f>
        <v>Texas</v>
      </c>
      <c r="E3403" t="s">
        <v>12328</v>
      </c>
      <c r="F3403" t="str">
        <f>TRIM(LEFT(data_to_clean[[#This Row],[revenue]],FIND(" ",data_to_clean[[#This Row],[revenue]])))</f>
        <v>133.4</v>
      </c>
      <c r="G3403" t="str">
        <f>RIGHT(data_to_clean[[#This Row],[revenue]],LEN(data_to_clean[[#This Row],[revenue]])-FIND(" ",data_to_clean[[#This Row],[revenue]]))</f>
        <v>Million</v>
      </c>
      <c r="H3403" s="7">
        <f>VALUE(IF(data_to_clean[[#This Row],[multiplicity]]="Million",_xlfn.CONCAT(SUBSTITUTE(data_to_clean[[#This Row],[number]],".",""),"00000"),_xlfn.CONCAT(SUBSTITUTE(data_to_clean[[#This Row],[number]],".",""),"00000000")))</f>
        <v>133400000</v>
      </c>
      <c r="I3403" t="s">
        <v>12329</v>
      </c>
      <c r="J3403">
        <f>ROUND(VALUE(SUBSTITUTE(data_to_clean[[#This Row],[growth_%]],".",",")),0)</f>
        <v>105</v>
      </c>
      <c r="K3403" t="s">
        <v>175</v>
      </c>
      <c r="L3403">
        <v>15</v>
      </c>
      <c r="M3403">
        <v>10</v>
      </c>
      <c r="N3403">
        <v>2000</v>
      </c>
      <c r="O3403">
        <v>6</v>
      </c>
      <c r="P3403" t="s">
        <v>251</v>
      </c>
      <c r="Q3403" t="b">
        <f>AND(ISNUMBER(data_to_clean[[#This Row],[revenue_formatted]]),ISNUMBER(data_to_clean[[#This Row],[growth_formatted_%]]),ISNUMBER(data_to_clean[[#This Row],[workers]]),ISNUMBER(data_to_clean[[#This Row],[previous_workers]]),ISNUMBER(data_to_clean[[#This Row],[founded]]),ISNUMBER(data_to_clean[[#This Row],[yrs_on_list]]))</f>
        <v>1</v>
      </c>
    </row>
    <row r="3404" spans="1:17" x14ac:dyDescent="0.25">
      <c r="A3404">
        <v>3393</v>
      </c>
      <c r="B3404" t="s">
        <v>12330</v>
      </c>
      <c r="C3404" t="s">
        <v>80</v>
      </c>
      <c r="D3404" t="str">
        <f>VLOOKUP(data_to_clean[[#This Row],[state]],abbreviation_table[],2,FALSE)</f>
        <v>California</v>
      </c>
      <c r="E3404" t="s">
        <v>4632</v>
      </c>
      <c r="F3404" t="str">
        <f>TRIM(LEFT(data_to_clean[[#This Row],[revenue]],FIND(" ",data_to_clean[[#This Row],[revenue]])))</f>
        <v>20.1</v>
      </c>
      <c r="G3404" t="str">
        <f>RIGHT(data_to_clean[[#This Row],[revenue]],LEN(data_to_clean[[#This Row],[revenue]])-FIND(" ",data_to_clean[[#This Row],[revenue]]))</f>
        <v>Million</v>
      </c>
      <c r="H3404" s="7">
        <f>VALUE(IF(data_to_clean[[#This Row],[multiplicity]]="Million",_xlfn.CONCAT(SUBSTITUTE(data_to_clean[[#This Row],[number]],".",""),"00000"),_xlfn.CONCAT(SUBSTITUTE(data_to_clean[[#This Row],[number]],".",""),"00000000")))</f>
        <v>20100000</v>
      </c>
      <c r="I3404" t="s">
        <v>12332</v>
      </c>
      <c r="J3404">
        <f>ROUND(VALUE(SUBSTITUTE(data_to_clean[[#This Row],[growth_%]],".",",")),0)</f>
        <v>105</v>
      </c>
      <c r="K3404" t="s">
        <v>40</v>
      </c>
      <c r="L3404">
        <v>37</v>
      </c>
      <c r="M3404">
        <v>21</v>
      </c>
      <c r="N3404">
        <v>2008</v>
      </c>
      <c r="O3404">
        <v>6</v>
      </c>
      <c r="P3404" t="s">
        <v>12333</v>
      </c>
      <c r="Q3404" t="b">
        <f>AND(ISNUMBER(data_to_clean[[#This Row],[revenue_formatted]]),ISNUMBER(data_to_clean[[#This Row],[growth_formatted_%]]),ISNUMBER(data_to_clean[[#This Row],[workers]]),ISNUMBER(data_to_clean[[#This Row],[previous_workers]]),ISNUMBER(data_to_clean[[#This Row],[founded]]),ISNUMBER(data_to_clean[[#This Row],[yrs_on_list]]))</f>
        <v>1</v>
      </c>
    </row>
    <row r="3405" spans="1:17" x14ac:dyDescent="0.25">
      <c r="A3405">
        <v>3394</v>
      </c>
      <c r="B3405" t="s">
        <v>12334</v>
      </c>
      <c r="C3405" t="s">
        <v>243</v>
      </c>
      <c r="D3405" t="str">
        <f>VLOOKUP(data_to_clean[[#This Row],[state]],abbreviation_table[],2,FALSE)</f>
        <v>Maryland</v>
      </c>
      <c r="E3405" t="s">
        <v>12336</v>
      </c>
      <c r="F3405" t="str">
        <f>TRIM(LEFT(data_to_clean[[#This Row],[revenue]],FIND(" ",data_to_clean[[#This Row],[revenue]])))</f>
        <v>458</v>
      </c>
      <c r="G3405" t="str">
        <f>RIGHT(data_to_clean[[#This Row],[revenue]],LEN(data_to_clean[[#This Row],[revenue]])-FIND(" ",data_to_clean[[#This Row],[revenue]]))</f>
        <v>Million</v>
      </c>
      <c r="H3405" s="7">
        <f>VALUE(IF(data_to_clean[[#This Row],[multiplicity]]="Million",_xlfn.CONCAT(SUBSTITUTE(data_to_clean[[#This Row],[number]],".",""),"00000"),_xlfn.CONCAT(SUBSTITUTE(data_to_clean[[#This Row],[number]],".",""),"00000000")))</f>
        <v>45800000</v>
      </c>
      <c r="I3405" t="s">
        <v>12337</v>
      </c>
      <c r="J3405">
        <f>ROUND(VALUE(SUBSTITUTE(data_to_clean[[#This Row],[growth_%]],".",",")),0)</f>
        <v>105</v>
      </c>
      <c r="K3405" t="s">
        <v>308</v>
      </c>
      <c r="L3405">
        <v>58145</v>
      </c>
      <c r="M3405">
        <v>21000</v>
      </c>
      <c r="N3405">
        <v>2008</v>
      </c>
      <c r="O3405">
        <v>7</v>
      </c>
      <c r="P3405" t="s">
        <v>12338</v>
      </c>
      <c r="Q3405" t="b">
        <f>AND(ISNUMBER(data_to_clean[[#This Row],[revenue_formatted]]),ISNUMBER(data_to_clean[[#This Row],[growth_formatted_%]]),ISNUMBER(data_to_clean[[#This Row],[workers]]),ISNUMBER(data_to_clean[[#This Row],[previous_workers]]),ISNUMBER(data_to_clean[[#This Row],[founded]]),ISNUMBER(data_to_clean[[#This Row],[yrs_on_list]]))</f>
        <v>1</v>
      </c>
    </row>
    <row r="3406" spans="1:17" x14ac:dyDescent="0.25">
      <c r="A3406">
        <v>3395</v>
      </c>
      <c r="B3406" t="s">
        <v>12339</v>
      </c>
      <c r="C3406" t="s">
        <v>105</v>
      </c>
      <c r="D3406" t="str">
        <f>VLOOKUP(data_to_clean[[#This Row],[state]],abbreviation_table[],2,FALSE)</f>
        <v>New York</v>
      </c>
      <c r="E3406" t="s">
        <v>10737</v>
      </c>
      <c r="F3406" t="str">
        <f>TRIM(LEFT(data_to_clean[[#This Row],[revenue]],FIND(" ",data_to_clean[[#This Row],[revenue]])))</f>
        <v>68.6</v>
      </c>
      <c r="G3406" t="str">
        <f>RIGHT(data_to_clean[[#This Row],[revenue]],LEN(data_to_clean[[#This Row],[revenue]])-FIND(" ",data_to_clean[[#This Row],[revenue]]))</f>
        <v>Million</v>
      </c>
      <c r="H3406" s="7">
        <f>VALUE(IF(data_to_clean[[#This Row],[multiplicity]]="Million",_xlfn.CONCAT(SUBSTITUTE(data_to_clean[[#This Row],[number]],".",""),"00000"),_xlfn.CONCAT(SUBSTITUTE(data_to_clean[[#This Row],[number]],".",""),"00000000")))</f>
        <v>68600000</v>
      </c>
      <c r="I3406" t="s">
        <v>12341</v>
      </c>
      <c r="J3406">
        <f>ROUND(VALUE(SUBSTITUTE(data_to_clean[[#This Row],[growth_%]],".",",")),0)</f>
        <v>105</v>
      </c>
      <c r="K3406" t="s">
        <v>107</v>
      </c>
      <c r="L3406">
        <v>102</v>
      </c>
      <c r="M3406">
        <v>122</v>
      </c>
      <c r="N3406">
        <v>2008</v>
      </c>
      <c r="O3406">
        <v>6</v>
      </c>
      <c r="P3406" t="s">
        <v>108</v>
      </c>
      <c r="Q3406" t="b">
        <f>AND(ISNUMBER(data_to_clean[[#This Row],[revenue_formatted]]),ISNUMBER(data_to_clean[[#This Row],[growth_formatted_%]]),ISNUMBER(data_to_clean[[#This Row],[workers]]),ISNUMBER(data_to_clean[[#This Row],[previous_workers]]),ISNUMBER(data_to_clean[[#This Row],[founded]]),ISNUMBER(data_to_clean[[#This Row],[yrs_on_list]]))</f>
        <v>1</v>
      </c>
    </row>
    <row r="3407" spans="1:17" x14ac:dyDescent="0.25">
      <c r="A3407">
        <v>3396</v>
      </c>
      <c r="B3407" t="s">
        <v>12342</v>
      </c>
      <c r="C3407" t="s">
        <v>98</v>
      </c>
      <c r="D3407" t="str">
        <f>VLOOKUP(data_to_clean[[#This Row],[state]],abbreviation_table[],2,FALSE)</f>
        <v>Washington</v>
      </c>
      <c r="E3407" t="s">
        <v>603</v>
      </c>
      <c r="F3407" t="str">
        <f>TRIM(LEFT(data_to_clean[[#This Row],[revenue]],FIND(" ",data_to_clean[[#This Row],[revenue]])))</f>
        <v>3.8</v>
      </c>
      <c r="G3407" t="str">
        <f>RIGHT(data_to_clean[[#This Row],[revenue]],LEN(data_to_clean[[#This Row],[revenue]])-FIND(" ",data_to_clean[[#This Row],[revenue]]))</f>
        <v>Million</v>
      </c>
      <c r="H3407" s="7">
        <f>VALUE(IF(data_to_clean[[#This Row],[multiplicity]]="Million",_xlfn.CONCAT(SUBSTITUTE(data_to_clean[[#This Row],[number]],".",""),"00000"),_xlfn.CONCAT(SUBSTITUTE(data_to_clean[[#This Row],[number]],".",""),"00000000")))</f>
        <v>3800000</v>
      </c>
      <c r="I3407" t="s">
        <v>12344</v>
      </c>
      <c r="J3407">
        <f>ROUND(VALUE(SUBSTITUTE(data_to_clean[[#This Row],[growth_%]],".",",")),0)</f>
        <v>105</v>
      </c>
      <c r="K3407" t="s">
        <v>308</v>
      </c>
      <c r="L3407">
        <v>25</v>
      </c>
      <c r="M3407">
        <v>14</v>
      </c>
      <c r="N3407">
        <v>2004</v>
      </c>
      <c r="O3407">
        <v>2</v>
      </c>
      <c r="P3407" t="s">
        <v>102</v>
      </c>
      <c r="Q3407" t="b">
        <f>AND(ISNUMBER(data_to_clean[[#This Row],[revenue_formatted]]),ISNUMBER(data_to_clean[[#This Row],[growth_formatted_%]]),ISNUMBER(data_to_clean[[#This Row],[workers]]),ISNUMBER(data_to_clean[[#This Row],[previous_workers]]),ISNUMBER(data_to_clean[[#This Row],[founded]]),ISNUMBER(data_to_clean[[#This Row],[yrs_on_list]]))</f>
        <v>1</v>
      </c>
    </row>
    <row r="3408" spans="1:17" x14ac:dyDescent="0.25">
      <c r="A3408">
        <v>3397</v>
      </c>
      <c r="B3408" t="s">
        <v>12345</v>
      </c>
      <c r="C3408" t="s">
        <v>59</v>
      </c>
      <c r="D3408" t="str">
        <f>VLOOKUP(data_to_clean[[#This Row],[state]],abbreviation_table[],2,FALSE)</f>
        <v>New Jersey</v>
      </c>
      <c r="E3408" t="s">
        <v>301</v>
      </c>
      <c r="F3408" t="str">
        <f>TRIM(LEFT(data_to_clean[[#This Row],[revenue]],FIND(" ",data_to_clean[[#This Row],[revenue]])))</f>
        <v>7.1</v>
      </c>
      <c r="G3408" t="str">
        <f>RIGHT(data_to_clean[[#This Row],[revenue]],LEN(data_to_clean[[#This Row],[revenue]])-FIND(" ",data_to_clean[[#This Row],[revenue]]))</f>
        <v>Million</v>
      </c>
      <c r="H3408" s="7">
        <f>VALUE(IF(data_to_clean[[#This Row],[multiplicity]]="Million",_xlfn.CONCAT(SUBSTITUTE(data_to_clean[[#This Row],[number]],".",""),"00000"),_xlfn.CONCAT(SUBSTITUTE(data_to_clean[[#This Row],[number]],".",""),"00000000")))</f>
        <v>7100000</v>
      </c>
      <c r="I3408" t="s">
        <v>12347</v>
      </c>
      <c r="J3408">
        <f>ROUND(VALUE(SUBSTITUTE(data_to_clean[[#This Row],[growth_%]],".",",")),0)</f>
        <v>105</v>
      </c>
      <c r="K3408" t="s">
        <v>336</v>
      </c>
      <c r="L3408">
        <v>69</v>
      </c>
      <c r="M3408">
        <v>26</v>
      </c>
      <c r="N3408">
        <v>1976</v>
      </c>
      <c r="O3408">
        <v>2</v>
      </c>
      <c r="P3408" t="s">
        <v>12348</v>
      </c>
      <c r="Q3408" t="b">
        <f>AND(ISNUMBER(data_to_clean[[#This Row],[revenue_formatted]]),ISNUMBER(data_to_clean[[#This Row],[growth_formatted_%]]),ISNUMBER(data_to_clean[[#This Row],[workers]]),ISNUMBER(data_to_clean[[#This Row],[previous_workers]]),ISNUMBER(data_to_clean[[#This Row],[founded]]),ISNUMBER(data_to_clean[[#This Row],[yrs_on_list]]))</f>
        <v>1</v>
      </c>
    </row>
    <row r="3409" spans="1:17" x14ac:dyDescent="0.25">
      <c r="A3409">
        <v>3398</v>
      </c>
      <c r="B3409" t="s">
        <v>12349</v>
      </c>
      <c r="C3409" t="s">
        <v>66</v>
      </c>
      <c r="D3409" t="str">
        <f>VLOOKUP(data_to_clean[[#This Row],[state]],abbreviation_table[],2,FALSE)</f>
        <v>Virginia</v>
      </c>
      <c r="E3409" t="s">
        <v>1152</v>
      </c>
      <c r="F3409" t="str">
        <f>TRIM(LEFT(data_to_clean[[#This Row],[revenue]],FIND(" ",data_to_clean[[#This Row],[revenue]])))</f>
        <v>2.1</v>
      </c>
      <c r="G3409" t="str">
        <f>RIGHT(data_to_clean[[#This Row],[revenue]],LEN(data_to_clean[[#This Row],[revenue]])-FIND(" ",data_to_clean[[#This Row],[revenue]]))</f>
        <v>Million</v>
      </c>
      <c r="H3409" s="7">
        <f>VALUE(IF(data_to_clean[[#This Row],[multiplicity]]="Million",_xlfn.CONCAT(SUBSTITUTE(data_to_clean[[#This Row],[number]],".",""),"00000"),_xlfn.CONCAT(SUBSTITUTE(data_to_clean[[#This Row],[number]],".",""),"00000000")))</f>
        <v>2100000</v>
      </c>
      <c r="I3409" t="s">
        <v>12351</v>
      </c>
      <c r="J3409">
        <f>ROUND(VALUE(SUBSTITUTE(data_to_clean[[#This Row],[growth_%]],".",",")),0)</f>
        <v>105</v>
      </c>
      <c r="K3409" t="s">
        <v>40</v>
      </c>
      <c r="L3409">
        <v>29</v>
      </c>
      <c r="M3409">
        <v>18</v>
      </c>
      <c r="N3409">
        <v>2014</v>
      </c>
      <c r="O3409">
        <v>1</v>
      </c>
      <c r="P3409" t="s">
        <v>12352</v>
      </c>
      <c r="Q3409" t="b">
        <f>AND(ISNUMBER(data_to_clean[[#This Row],[revenue_formatted]]),ISNUMBER(data_to_clean[[#This Row],[growth_formatted_%]]),ISNUMBER(data_to_clean[[#This Row],[workers]]),ISNUMBER(data_to_clean[[#This Row],[previous_workers]]),ISNUMBER(data_to_clean[[#This Row],[founded]]),ISNUMBER(data_to_clean[[#This Row],[yrs_on_list]]))</f>
        <v>1</v>
      </c>
    </row>
    <row r="3410" spans="1:17" x14ac:dyDescent="0.25">
      <c r="A3410">
        <v>3399</v>
      </c>
      <c r="B3410" t="s">
        <v>12353</v>
      </c>
      <c r="C3410" t="s">
        <v>22</v>
      </c>
      <c r="D3410" t="str">
        <f>VLOOKUP(data_to_clean[[#This Row],[state]],abbreviation_table[],2,FALSE)</f>
        <v>Tennessee</v>
      </c>
      <c r="E3410" t="s">
        <v>1499</v>
      </c>
      <c r="F3410" t="str">
        <f>TRIM(LEFT(data_to_clean[[#This Row],[revenue]],FIND(" ",data_to_clean[[#This Row],[revenue]])))</f>
        <v>9.7</v>
      </c>
      <c r="G3410" t="str">
        <f>RIGHT(data_to_clean[[#This Row],[revenue]],LEN(data_to_clean[[#This Row],[revenue]])-FIND(" ",data_to_clean[[#This Row],[revenue]]))</f>
        <v>Million</v>
      </c>
      <c r="H3410" s="7">
        <f>VALUE(IF(data_to_clean[[#This Row],[multiplicity]]="Million",_xlfn.CONCAT(SUBSTITUTE(data_to_clean[[#This Row],[number]],".",""),"00000"),_xlfn.CONCAT(SUBSTITUTE(data_to_clean[[#This Row],[number]],".",""),"00000000")))</f>
        <v>9700000</v>
      </c>
      <c r="I3410" t="s">
        <v>12355</v>
      </c>
      <c r="J3410">
        <f>ROUND(VALUE(SUBSTITUTE(data_to_clean[[#This Row],[growth_%]],".",",")),0)</f>
        <v>104</v>
      </c>
      <c r="K3410" t="s">
        <v>308</v>
      </c>
      <c r="L3410">
        <v>85</v>
      </c>
      <c r="M3410">
        <v>35</v>
      </c>
      <c r="N3410">
        <v>2011</v>
      </c>
      <c r="O3410">
        <v>2</v>
      </c>
      <c r="P3410" t="s">
        <v>12356</v>
      </c>
      <c r="Q3410" t="b">
        <f>AND(ISNUMBER(data_to_clean[[#This Row],[revenue_formatted]]),ISNUMBER(data_to_clean[[#This Row],[growth_formatted_%]]),ISNUMBER(data_to_clean[[#This Row],[workers]]),ISNUMBER(data_to_clean[[#This Row],[previous_workers]]),ISNUMBER(data_to_clean[[#This Row],[founded]]),ISNUMBER(data_to_clean[[#This Row],[yrs_on_list]]))</f>
        <v>1</v>
      </c>
    </row>
    <row r="3411" spans="1:17" x14ac:dyDescent="0.25">
      <c r="A3411">
        <v>3400</v>
      </c>
      <c r="B3411" t="s">
        <v>12357</v>
      </c>
      <c r="C3411" t="s">
        <v>166</v>
      </c>
      <c r="D3411" t="str">
        <f>VLOOKUP(data_to_clean[[#This Row],[state]],abbreviation_table[],2,FALSE)</f>
        <v>Utah</v>
      </c>
      <c r="E3411" t="s">
        <v>12359</v>
      </c>
      <c r="F3411" t="str">
        <f>TRIM(LEFT(data_to_clean[[#This Row],[revenue]],FIND(" ",data_to_clean[[#This Row],[revenue]])))</f>
        <v>886.5</v>
      </c>
      <c r="G3411" t="str">
        <f>RIGHT(data_to_clean[[#This Row],[revenue]],LEN(data_to_clean[[#This Row],[revenue]])-FIND(" ",data_to_clean[[#This Row],[revenue]]))</f>
        <v>Million</v>
      </c>
      <c r="H3411" s="7">
        <f>VALUE(IF(data_to_clean[[#This Row],[multiplicity]]="Million",_xlfn.CONCAT(SUBSTITUTE(data_to_clean[[#This Row],[number]],".",""),"00000"),_xlfn.CONCAT(SUBSTITUTE(data_to_clean[[#This Row],[number]],".",""),"00000000")))</f>
        <v>886500000</v>
      </c>
      <c r="I3411" t="s">
        <v>12360</v>
      </c>
      <c r="J3411">
        <f>ROUND(VALUE(SUBSTITUTE(data_to_clean[[#This Row],[growth_%]],".",",")),0)</f>
        <v>104</v>
      </c>
      <c r="K3411" t="s">
        <v>48</v>
      </c>
      <c r="L3411">
        <v>864</v>
      </c>
      <c r="M3411">
        <v>606</v>
      </c>
      <c r="N3411">
        <v>1925</v>
      </c>
      <c r="O3411">
        <v>2</v>
      </c>
      <c r="P3411" t="s">
        <v>4685</v>
      </c>
      <c r="Q3411" t="b">
        <f>AND(ISNUMBER(data_to_clean[[#This Row],[revenue_formatted]]),ISNUMBER(data_to_clean[[#This Row],[growth_formatted_%]]),ISNUMBER(data_to_clean[[#This Row],[workers]]),ISNUMBER(data_to_clean[[#This Row],[previous_workers]]),ISNUMBER(data_to_clean[[#This Row],[founded]]),ISNUMBER(data_to_clean[[#This Row],[yrs_on_list]]))</f>
        <v>1</v>
      </c>
    </row>
    <row r="3412" spans="1:17" x14ac:dyDescent="0.25">
      <c r="A3412">
        <v>3401</v>
      </c>
      <c r="B3412" t="s">
        <v>12361</v>
      </c>
      <c r="C3412" t="s">
        <v>66</v>
      </c>
      <c r="D3412" t="str">
        <f>VLOOKUP(data_to_clean[[#This Row],[state]],abbreviation_table[],2,FALSE)</f>
        <v>Virginia</v>
      </c>
      <c r="E3412" t="s">
        <v>161</v>
      </c>
      <c r="F3412" t="str">
        <f>TRIM(LEFT(data_to_clean[[#This Row],[revenue]],FIND(" ",data_to_clean[[#This Row],[revenue]])))</f>
        <v>10.5</v>
      </c>
      <c r="G3412" t="str">
        <f>RIGHT(data_to_clean[[#This Row],[revenue]],LEN(data_to_clean[[#This Row],[revenue]])-FIND(" ",data_to_clean[[#This Row],[revenue]]))</f>
        <v>Million</v>
      </c>
      <c r="H3412" s="7">
        <f>VALUE(IF(data_to_clean[[#This Row],[multiplicity]]="Million",_xlfn.CONCAT(SUBSTITUTE(data_to_clean[[#This Row],[number]],".",""),"00000"),_xlfn.CONCAT(SUBSTITUTE(data_to_clean[[#This Row],[number]],".",""),"00000000")))</f>
        <v>10500000</v>
      </c>
      <c r="I3412" t="s">
        <v>12363</v>
      </c>
      <c r="J3412">
        <f>ROUND(VALUE(SUBSTITUTE(data_to_clean[[#This Row],[growth_%]],".",",")),0)</f>
        <v>104</v>
      </c>
      <c r="K3412" t="s">
        <v>1041</v>
      </c>
      <c r="L3412">
        <v>68</v>
      </c>
      <c r="M3412">
        <v>37</v>
      </c>
      <c r="N3412">
        <v>2007</v>
      </c>
      <c r="O3412">
        <v>1</v>
      </c>
      <c r="P3412" t="s">
        <v>6860</v>
      </c>
      <c r="Q3412" t="b">
        <f>AND(ISNUMBER(data_to_clean[[#This Row],[revenue_formatted]]),ISNUMBER(data_to_clean[[#This Row],[growth_formatted_%]]),ISNUMBER(data_to_clean[[#This Row],[workers]]),ISNUMBER(data_to_clean[[#This Row],[previous_workers]]),ISNUMBER(data_to_clean[[#This Row],[founded]]),ISNUMBER(data_to_clean[[#This Row],[yrs_on_list]]))</f>
        <v>1</v>
      </c>
    </row>
    <row r="3413" spans="1:17" x14ac:dyDescent="0.25">
      <c r="A3413">
        <v>3402</v>
      </c>
      <c r="B3413" t="s">
        <v>12364</v>
      </c>
      <c r="C3413" t="s">
        <v>30</v>
      </c>
      <c r="D3413" t="str">
        <f>VLOOKUP(data_to_clean[[#This Row],[state]],abbreviation_table[],2,FALSE)</f>
        <v>Texas</v>
      </c>
      <c r="E3413" t="s">
        <v>295</v>
      </c>
      <c r="F3413" t="str">
        <f>TRIM(LEFT(data_to_clean[[#This Row],[revenue]],FIND(" ",data_to_clean[[#This Row],[revenue]])))</f>
        <v>9.8</v>
      </c>
      <c r="G3413" t="str">
        <f>RIGHT(data_to_clean[[#This Row],[revenue]],LEN(data_to_clean[[#This Row],[revenue]])-FIND(" ",data_to_clean[[#This Row],[revenue]]))</f>
        <v>Million</v>
      </c>
      <c r="H3413" s="7">
        <f>VALUE(IF(data_to_clean[[#This Row],[multiplicity]]="Million",_xlfn.CONCAT(SUBSTITUTE(data_to_clean[[#This Row],[number]],".",""),"00000"),_xlfn.CONCAT(SUBSTITUTE(data_to_clean[[#This Row],[number]],".",""),"00000000")))</f>
        <v>9800000</v>
      </c>
      <c r="I3413" t="s">
        <v>12366</v>
      </c>
      <c r="J3413">
        <f>ROUND(VALUE(SUBSTITUTE(data_to_clean[[#This Row],[growth_%]],".",",")),0)</f>
        <v>104</v>
      </c>
      <c r="K3413" t="s">
        <v>257</v>
      </c>
      <c r="L3413">
        <v>322</v>
      </c>
      <c r="M3413">
        <v>119</v>
      </c>
      <c r="N3413">
        <v>2012</v>
      </c>
      <c r="O3413">
        <v>4</v>
      </c>
      <c r="P3413" t="s">
        <v>34</v>
      </c>
      <c r="Q3413" t="b">
        <f>AND(ISNUMBER(data_to_clean[[#This Row],[revenue_formatted]]),ISNUMBER(data_to_clean[[#This Row],[growth_formatted_%]]),ISNUMBER(data_to_clean[[#This Row],[workers]]),ISNUMBER(data_to_clean[[#This Row],[previous_workers]]),ISNUMBER(data_to_clean[[#This Row],[founded]]),ISNUMBER(data_to_clean[[#This Row],[yrs_on_list]]))</f>
        <v>1</v>
      </c>
    </row>
    <row r="3414" spans="1:17" x14ac:dyDescent="0.25">
      <c r="A3414">
        <v>3403</v>
      </c>
      <c r="B3414" t="s">
        <v>12367</v>
      </c>
      <c r="C3414" t="s">
        <v>52</v>
      </c>
      <c r="D3414" t="str">
        <f>VLOOKUP(data_to_clean[[#This Row],[state]],abbreviation_table[],2,FALSE)</f>
        <v>Florida</v>
      </c>
      <c r="E3414" t="s">
        <v>1890</v>
      </c>
      <c r="F3414" t="str">
        <f>TRIM(LEFT(data_to_clean[[#This Row],[revenue]],FIND(" ",data_to_clean[[#This Row],[revenue]])))</f>
        <v>13.2</v>
      </c>
      <c r="G3414" t="str">
        <f>RIGHT(data_to_clean[[#This Row],[revenue]],LEN(data_to_clean[[#This Row],[revenue]])-FIND(" ",data_to_clean[[#This Row],[revenue]]))</f>
        <v>Million</v>
      </c>
      <c r="H3414" s="7">
        <f>VALUE(IF(data_to_clean[[#This Row],[multiplicity]]="Million",_xlfn.CONCAT(SUBSTITUTE(data_to_clean[[#This Row],[number]],".",""),"00000"),_xlfn.CONCAT(SUBSTITUTE(data_to_clean[[#This Row],[number]],".",""),"00000000")))</f>
        <v>13200000</v>
      </c>
      <c r="I3414" t="s">
        <v>12369</v>
      </c>
      <c r="J3414">
        <f>ROUND(VALUE(SUBSTITUTE(data_to_clean[[#This Row],[growth_%]],".",",")),0)</f>
        <v>104</v>
      </c>
      <c r="K3414" t="s">
        <v>211</v>
      </c>
      <c r="L3414">
        <v>77</v>
      </c>
      <c r="M3414">
        <v>43</v>
      </c>
      <c r="N3414">
        <v>1978</v>
      </c>
      <c r="O3414">
        <v>1</v>
      </c>
      <c r="P3414" t="s">
        <v>12370</v>
      </c>
      <c r="Q3414" t="b">
        <f>AND(ISNUMBER(data_to_clean[[#This Row],[revenue_formatted]]),ISNUMBER(data_to_clean[[#This Row],[growth_formatted_%]]),ISNUMBER(data_to_clean[[#This Row],[workers]]),ISNUMBER(data_to_clean[[#This Row],[previous_workers]]),ISNUMBER(data_to_clean[[#This Row],[founded]]),ISNUMBER(data_to_clean[[#This Row],[yrs_on_list]]))</f>
        <v>1</v>
      </c>
    </row>
    <row r="3415" spans="1:17" x14ac:dyDescent="0.25">
      <c r="A3415">
        <v>3404</v>
      </c>
      <c r="B3415" t="s">
        <v>12371</v>
      </c>
      <c r="C3415" t="s">
        <v>215</v>
      </c>
      <c r="D3415" t="str">
        <f>VLOOKUP(data_to_clean[[#This Row],[state]],abbreviation_table[],2,FALSE)</f>
        <v>North Carolina</v>
      </c>
      <c r="E3415" t="s">
        <v>46</v>
      </c>
      <c r="F3415" t="str">
        <f>TRIM(LEFT(data_to_clean[[#This Row],[revenue]],FIND(" ",data_to_clean[[#This Row],[revenue]])))</f>
        <v>22.5</v>
      </c>
      <c r="G3415" t="str">
        <f>RIGHT(data_to_clean[[#This Row],[revenue]],LEN(data_to_clean[[#This Row],[revenue]])-FIND(" ",data_to_clean[[#This Row],[revenue]]))</f>
        <v>Million</v>
      </c>
      <c r="H3415" s="7">
        <f>VALUE(IF(data_to_clean[[#This Row],[multiplicity]]="Million",_xlfn.CONCAT(SUBSTITUTE(data_to_clean[[#This Row],[number]],".",""),"00000"),_xlfn.CONCAT(SUBSTITUTE(data_to_clean[[#This Row],[number]],".",""),"00000000")))</f>
        <v>22500000</v>
      </c>
      <c r="I3415" t="s">
        <v>12373</v>
      </c>
      <c r="J3415">
        <f>ROUND(VALUE(SUBSTITUTE(data_to_clean[[#This Row],[growth_%]],".",",")),0)</f>
        <v>104</v>
      </c>
      <c r="K3415" t="s">
        <v>181</v>
      </c>
      <c r="L3415">
        <v>121</v>
      </c>
      <c r="M3415">
        <v>65</v>
      </c>
      <c r="N3415">
        <v>2005</v>
      </c>
      <c r="O3415">
        <v>5</v>
      </c>
      <c r="P3415" t="s">
        <v>2300</v>
      </c>
      <c r="Q3415" t="b">
        <f>AND(ISNUMBER(data_to_clean[[#This Row],[revenue_formatted]]),ISNUMBER(data_to_clean[[#This Row],[growth_formatted_%]]),ISNUMBER(data_to_clean[[#This Row],[workers]]),ISNUMBER(data_to_clean[[#This Row],[previous_workers]]),ISNUMBER(data_to_clean[[#This Row],[founded]]),ISNUMBER(data_to_clean[[#This Row],[yrs_on_list]]))</f>
        <v>1</v>
      </c>
    </row>
    <row r="3416" spans="1:17" x14ac:dyDescent="0.25">
      <c r="A3416">
        <v>3405</v>
      </c>
      <c r="B3416" t="s">
        <v>12374</v>
      </c>
      <c r="C3416" t="s">
        <v>7432</v>
      </c>
      <c r="D3416" t="str">
        <f>VLOOKUP(data_to_clean[[#This Row],[state]],abbreviation_table[],2,FALSE)</f>
        <v>Vermont</v>
      </c>
      <c r="E3416" t="s">
        <v>334</v>
      </c>
      <c r="F3416" t="str">
        <f>TRIM(LEFT(data_to_clean[[#This Row],[revenue]],FIND(" ",data_to_clean[[#This Row],[revenue]])))</f>
        <v>5.1</v>
      </c>
      <c r="G3416" t="str">
        <f>RIGHT(data_to_clean[[#This Row],[revenue]],LEN(data_to_clean[[#This Row],[revenue]])-FIND(" ",data_to_clean[[#This Row],[revenue]]))</f>
        <v>Million</v>
      </c>
      <c r="H3416" s="7">
        <f>VALUE(IF(data_to_clean[[#This Row],[multiplicity]]="Million",_xlfn.CONCAT(SUBSTITUTE(data_to_clean[[#This Row],[number]],".",""),"00000"),_xlfn.CONCAT(SUBSTITUTE(data_to_clean[[#This Row],[number]],".",""),"00000000")))</f>
        <v>5100000</v>
      </c>
      <c r="I3416" t="s">
        <v>12376</v>
      </c>
      <c r="J3416">
        <f>ROUND(VALUE(SUBSTITUTE(data_to_clean[[#This Row],[growth_%]],".",",")),0)</f>
        <v>104</v>
      </c>
      <c r="K3416" t="s">
        <v>211</v>
      </c>
      <c r="L3416">
        <v>50</v>
      </c>
      <c r="M3416">
        <v>30</v>
      </c>
      <c r="N3416">
        <v>1995</v>
      </c>
      <c r="O3416">
        <v>2</v>
      </c>
      <c r="P3416" t="s">
        <v>12377</v>
      </c>
      <c r="Q3416" t="b">
        <f>AND(ISNUMBER(data_to_clean[[#This Row],[revenue_formatted]]),ISNUMBER(data_to_clean[[#This Row],[growth_formatted_%]]),ISNUMBER(data_to_clean[[#This Row],[workers]]),ISNUMBER(data_to_clean[[#This Row],[previous_workers]]),ISNUMBER(data_to_clean[[#This Row],[founded]]),ISNUMBER(data_to_clean[[#This Row],[yrs_on_list]]))</f>
        <v>1</v>
      </c>
    </row>
    <row r="3417" spans="1:17" x14ac:dyDescent="0.25">
      <c r="A3417">
        <v>3406</v>
      </c>
      <c r="B3417" t="s">
        <v>12378</v>
      </c>
      <c r="C3417" t="s">
        <v>52</v>
      </c>
      <c r="D3417" t="str">
        <f>VLOOKUP(data_to_clean[[#This Row],[state]],abbreviation_table[],2,FALSE)</f>
        <v>Florida</v>
      </c>
      <c r="E3417" t="s">
        <v>12380</v>
      </c>
      <c r="F3417" t="str">
        <f>TRIM(LEFT(data_to_clean[[#This Row],[revenue]],FIND(" ",data_to_clean[[#This Row],[revenue]])))</f>
        <v>75.4</v>
      </c>
      <c r="G3417" t="str">
        <f>RIGHT(data_to_clean[[#This Row],[revenue]],LEN(data_to_clean[[#This Row],[revenue]])-FIND(" ",data_to_clean[[#This Row],[revenue]]))</f>
        <v>Million</v>
      </c>
      <c r="H3417" s="7">
        <f>VALUE(IF(data_to_clean[[#This Row],[multiplicity]]="Million",_xlfn.CONCAT(SUBSTITUTE(data_to_clean[[#This Row],[number]],".",""),"00000"),_xlfn.CONCAT(SUBSTITUTE(data_to_clean[[#This Row],[number]],".",""),"00000000")))</f>
        <v>75400000</v>
      </c>
      <c r="I3417" t="s">
        <v>12381</v>
      </c>
      <c r="J3417">
        <f>ROUND(VALUE(SUBSTITUTE(data_to_clean[[#This Row],[growth_%]],".",",")),0)</f>
        <v>104</v>
      </c>
      <c r="K3417" t="s">
        <v>329</v>
      </c>
      <c r="L3417">
        <v>1114</v>
      </c>
      <c r="M3417">
        <v>520</v>
      </c>
      <c r="N3417">
        <v>2009</v>
      </c>
      <c r="O3417">
        <v>1</v>
      </c>
      <c r="P3417" t="s">
        <v>56</v>
      </c>
      <c r="Q3417" t="b">
        <f>AND(ISNUMBER(data_to_clean[[#This Row],[revenue_formatted]]),ISNUMBER(data_to_clean[[#This Row],[growth_formatted_%]]),ISNUMBER(data_to_clean[[#This Row],[workers]]),ISNUMBER(data_to_clean[[#This Row],[previous_workers]]),ISNUMBER(data_to_clean[[#This Row],[founded]]),ISNUMBER(data_to_clean[[#This Row],[yrs_on_list]]))</f>
        <v>1</v>
      </c>
    </row>
    <row r="3418" spans="1:17" x14ac:dyDescent="0.25">
      <c r="A3418">
        <v>3407</v>
      </c>
      <c r="B3418" t="s">
        <v>12382</v>
      </c>
      <c r="C3418" t="s">
        <v>30</v>
      </c>
      <c r="D3418" t="str">
        <f>VLOOKUP(data_to_clean[[#This Row],[state]],abbreviation_table[],2,FALSE)</f>
        <v>Texas</v>
      </c>
      <c r="E3418" t="s">
        <v>425</v>
      </c>
      <c r="F3418" t="str">
        <f>TRIM(LEFT(data_to_clean[[#This Row],[revenue]],FIND(" ",data_to_clean[[#This Row],[revenue]])))</f>
        <v>4.6</v>
      </c>
      <c r="G3418" t="str">
        <f>RIGHT(data_to_clean[[#This Row],[revenue]],LEN(data_to_clean[[#This Row],[revenue]])-FIND(" ",data_to_clean[[#This Row],[revenue]]))</f>
        <v>Million</v>
      </c>
      <c r="H3418" s="7">
        <f>VALUE(IF(data_to_clean[[#This Row],[multiplicity]]="Million",_xlfn.CONCAT(SUBSTITUTE(data_to_clean[[#This Row],[number]],".",""),"00000"),_xlfn.CONCAT(SUBSTITUTE(data_to_clean[[#This Row],[number]],".",""),"00000000")))</f>
        <v>4600000</v>
      </c>
      <c r="I3418" t="s">
        <v>12384</v>
      </c>
      <c r="J3418">
        <f>ROUND(VALUE(SUBSTITUTE(data_to_clean[[#This Row],[growth_%]],".",",")),0)</f>
        <v>104</v>
      </c>
      <c r="K3418" t="s">
        <v>233</v>
      </c>
      <c r="L3418">
        <v>45</v>
      </c>
      <c r="M3418">
        <v>35</v>
      </c>
      <c r="N3418">
        <v>1996</v>
      </c>
      <c r="O3418">
        <v>1</v>
      </c>
      <c r="P3418" t="s">
        <v>251</v>
      </c>
      <c r="Q3418" t="b">
        <f>AND(ISNUMBER(data_to_clean[[#This Row],[revenue_formatted]]),ISNUMBER(data_to_clean[[#This Row],[growth_formatted_%]]),ISNUMBER(data_to_clean[[#This Row],[workers]]),ISNUMBER(data_to_clean[[#This Row],[previous_workers]]),ISNUMBER(data_to_clean[[#This Row],[founded]]),ISNUMBER(data_to_clean[[#This Row],[yrs_on_list]]))</f>
        <v>1</v>
      </c>
    </row>
    <row r="3419" spans="1:17" x14ac:dyDescent="0.25">
      <c r="A3419">
        <v>3408</v>
      </c>
      <c r="B3419" t="s">
        <v>12385</v>
      </c>
      <c r="C3419" t="s">
        <v>215</v>
      </c>
      <c r="D3419" t="str">
        <f>VLOOKUP(data_to_clean[[#This Row],[state]],abbreviation_table[],2,FALSE)</f>
        <v>North Carolina</v>
      </c>
      <c r="E3419" t="s">
        <v>3175</v>
      </c>
      <c r="F3419" t="str">
        <f>TRIM(LEFT(data_to_clean[[#This Row],[revenue]],FIND(" ",data_to_clean[[#This Row],[revenue]])))</f>
        <v>14.6</v>
      </c>
      <c r="G3419" t="str">
        <f>RIGHT(data_to_clean[[#This Row],[revenue]],LEN(data_to_clean[[#This Row],[revenue]])-FIND(" ",data_to_clean[[#This Row],[revenue]]))</f>
        <v>Million</v>
      </c>
      <c r="H3419" s="7">
        <f>VALUE(IF(data_to_clean[[#This Row],[multiplicity]]="Million",_xlfn.CONCAT(SUBSTITUTE(data_to_clean[[#This Row],[number]],".",""),"00000"),_xlfn.CONCAT(SUBSTITUTE(data_to_clean[[#This Row],[number]],".",""),"00000000")))</f>
        <v>14600000</v>
      </c>
      <c r="I3419" t="s">
        <v>12387</v>
      </c>
      <c r="J3419">
        <f>ROUND(VALUE(SUBSTITUTE(data_to_clean[[#This Row],[growth_%]],".",",")),0)</f>
        <v>104</v>
      </c>
      <c r="K3419" t="s">
        <v>233</v>
      </c>
      <c r="L3419">
        <v>108</v>
      </c>
      <c r="M3419">
        <v>69</v>
      </c>
      <c r="N3419">
        <v>1999</v>
      </c>
      <c r="O3419">
        <v>1</v>
      </c>
      <c r="P3419" t="s">
        <v>1879</v>
      </c>
      <c r="Q3419" t="b">
        <f>AND(ISNUMBER(data_to_clean[[#This Row],[revenue_formatted]]),ISNUMBER(data_to_clean[[#This Row],[growth_formatted_%]]),ISNUMBER(data_to_clean[[#This Row],[workers]]),ISNUMBER(data_to_clean[[#This Row],[previous_workers]]),ISNUMBER(data_to_clean[[#This Row],[founded]]),ISNUMBER(data_to_clean[[#This Row],[yrs_on_list]]))</f>
        <v>1</v>
      </c>
    </row>
    <row r="3420" spans="1:17" x14ac:dyDescent="0.25">
      <c r="A3420">
        <v>3409</v>
      </c>
      <c r="B3420" t="s">
        <v>12388</v>
      </c>
      <c r="C3420" t="s">
        <v>30</v>
      </c>
      <c r="D3420" t="str">
        <f>VLOOKUP(data_to_clean[[#This Row],[state]],abbreviation_table[],2,FALSE)</f>
        <v>Texas</v>
      </c>
      <c r="E3420" t="s">
        <v>1773</v>
      </c>
      <c r="F3420" t="str">
        <f>TRIM(LEFT(data_to_clean[[#This Row],[revenue]],FIND(" ",data_to_clean[[#This Row],[revenue]])))</f>
        <v>9.5</v>
      </c>
      <c r="G3420" t="str">
        <f>RIGHT(data_to_clean[[#This Row],[revenue]],LEN(data_to_clean[[#This Row],[revenue]])-FIND(" ",data_to_clean[[#This Row],[revenue]]))</f>
        <v>Million</v>
      </c>
      <c r="H3420" s="7">
        <f>VALUE(IF(data_to_clean[[#This Row],[multiplicity]]="Million",_xlfn.CONCAT(SUBSTITUTE(data_to_clean[[#This Row],[number]],".",""),"00000"),_xlfn.CONCAT(SUBSTITUTE(data_to_clean[[#This Row],[number]],".",""),"00000000")))</f>
        <v>9500000</v>
      </c>
      <c r="I3420" t="s">
        <v>12390</v>
      </c>
      <c r="J3420">
        <f>ROUND(VALUE(SUBSTITUTE(data_to_clean[[#This Row],[growth_%]],".",",")),0)</f>
        <v>104</v>
      </c>
      <c r="K3420" t="s">
        <v>257</v>
      </c>
      <c r="L3420">
        <v>84</v>
      </c>
      <c r="M3420">
        <v>42</v>
      </c>
      <c r="N3420">
        <v>2005</v>
      </c>
      <c r="O3420">
        <v>1</v>
      </c>
      <c r="P3420" t="s">
        <v>707</v>
      </c>
      <c r="Q3420" t="b">
        <f>AND(ISNUMBER(data_to_clean[[#This Row],[revenue_formatted]]),ISNUMBER(data_to_clean[[#This Row],[growth_formatted_%]]),ISNUMBER(data_to_clean[[#This Row],[workers]]),ISNUMBER(data_to_clean[[#This Row],[previous_workers]]),ISNUMBER(data_to_clean[[#This Row],[founded]]),ISNUMBER(data_to_clean[[#This Row],[yrs_on_list]]))</f>
        <v>1</v>
      </c>
    </row>
    <row r="3421" spans="1:17" x14ac:dyDescent="0.25">
      <c r="A3421">
        <v>3410</v>
      </c>
      <c r="B3421" t="s">
        <v>12391</v>
      </c>
      <c r="C3421" t="s">
        <v>66</v>
      </c>
      <c r="D3421" t="str">
        <f>VLOOKUP(data_to_clean[[#This Row],[state]],abbreviation_table[],2,FALSE)</f>
        <v>Virginia</v>
      </c>
      <c r="E3421" t="s">
        <v>12393</v>
      </c>
      <c r="F3421" t="str">
        <f>TRIM(LEFT(data_to_clean[[#This Row],[revenue]],FIND(" ",data_to_clean[[#This Row],[revenue]])))</f>
        <v>49.6</v>
      </c>
      <c r="G3421" t="str">
        <f>RIGHT(data_to_clean[[#This Row],[revenue]],LEN(data_to_clean[[#This Row],[revenue]])-FIND(" ",data_to_clean[[#This Row],[revenue]]))</f>
        <v>Million</v>
      </c>
      <c r="H3421" s="7">
        <f>VALUE(IF(data_to_clean[[#This Row],[multiplicity]]="Million",_xlfn.CONCAT(SUBSTITUTE(data_to_clean[[#This Row],[number]],".",""),"00000"),_xlfn.CONCAT(SUBSTITUTE(data_to_clean[[#This Row],[number]],".",""),"00000000")))</f>
        <v>49600000</v>
      </c>
      <c r="I3421" t="s">
        <v>12394</v>
      </c>
      <c r="J3421">
        <f>ROUND(VALUE(SUBSTITUTE(data_to_clean[[#This Row],[growth_%]],".",",")),0)</f>
        <v>104</v>
      </c>
      <c r="K3421" t="s">
        <v>25</v>
      </c>
      <c r="L3421">
        <v>85</v>
      </c>
      <c r="M3421">
        <v>35</v>
      </c>
      <c r="N3421">
        <v>2001</v>
      </c>
      <c r="O3421">
        <v>2</v>
      </c>
      <c r="P3421" t="s">
        <v>746</v>
      </c>
      <c r="Q3421" t="b">
        <f>AND(ISNUMBER(data_to_clean[[#This Row],[revenue_formatted]]),ISNUMBER(data_to_clean[[#This Row],[growth_formatted_%]]),ISNUMBER(data_to_clean[[#This Row],[workers]]),ISNUMBER(data_to_clean[[#This Row],[previous_workers]]),ISNUMBER(data_to_clean[[#This Row],[founded]]),ISNUMBER(data_to_clean[[#This Row],[yrs_on_list]]))</f>
        <v>1</v>
      </c>
    </row>
    <row r="3422" spans="1:17" x14ac:dyDescent="0.25">
      <c r="A3422">
        <v>3411</v>
      </c>
      <c r="B3422" t="s">
        <v>12395</v>
      </c>
      <c r="C3422" t="s">
        <v>503</v>
      </c>
      <c r="D3422" t="str">
        <f>VLOOKUP(data_to_clean[[#This Row],[state]],abbreviation_table[],2,FALSE)</f>
        <v>Illinois</v>
      </c>
      <c r="E3422" t="s">
        <v>2538</v>
      </c>
      <c r="F3422" t="str">
        <f>TRIM(LEFT(data_to_clean[[#This Row],[revenue]],FIND(" ",data_to_clean[[#This Row],[revenue]])))</f>
        <v>10.9</v>
      </c>
      <c r="G3422" t="str">
        <f>RIGHT(data_to_clean[[#This Row],[revenue]],LEN(data_to_clean[[#This Row],[revenue]])-FIND(" ",data_to_clean[[#This Row],[revenue]]))</f>
        <v>Million</v>
      </c>
      <c r="H3422" s="7">
        <f>VALUE(IF(data_to_clean[[#This Row],[multiplicity]]="Million",_xlfn.CONCAT(SUBSTITUTE(data_to_clean[[#This Row],[number]],".",""),"00000"),_xlfn.CONCAT(SUBSTITUTE(data_to_clean[[#This Row],[number]],".",""),"00000000")))</f>
        <v>10900000</v>
      </c>
      <c r="I3422" t="s">
        <v>12397</v>
      </c>
      <c r="J3422">
        <f>ROUND(VALUE(SUBSTITUTE(data_to_clean[[#This Row],[growth_%]],".",",")),0)</f>
        <v>104</v>
      </c>
      <c r="K3422" t="s">
        <v>211</v>
      </c>
      <c r="L3422">
        <v>24</v>
      </c>
      <c r="M3422">
        <v>18</v>
      </c>
      <c r="N3422">
        <v>1991</v>
      </c>
      <c r="O3422">
        <v>3</v>
      </c>
      <c r="P3422" t="s">
        <v>6659</v>
      </c>
      <c r="Q3422" t="b">
        <f>AND(ISNUMBER(data_to_clean[[#This Row],[revenue_formatted]]),ISNUMBER(data_to_clean[[#This Row],[growth_formatted_%]]),ISNUMBER(data_to_clean[[#This Row],[workers]]),ISNUMBER(data_to_clean[[#This Row],[previous_workers]]),ISNUMBER(data_to_clean[[#This Row],[founded]]),ISNUMBER(data_to_clean[[#This Row],[yrs_on_list]]))</f>
        <v>1</v>
      </c>
    </row>
    <row r="3423" spans="1:17" x14ac:dyDescent="0.25">
      <c r="A3423">
        <v>3412</v>
      </c>
      <c r="B3423" t="s">
        <v>12398</v>
      </c>
      <c r="C3423" t="s">
        <v>119</v>
      </c>
      <c r="D3423" t="str">
        <f>VLOOKUP(data_to_clean[[#This Row],[state]],abbreviation_table[],2,FALSE)</f>
        <v>Georgia</v>
      </c>
      <c r="E3423" t="s">
        <v>1157</v>
      </c>
      <c r="F3423" t="str">
        <f>TRIM(LEFT(data_to_clean[[#This Row],[revenue]],FIND(" ",data_to_clean[[#This Row],[revenue]])))</f>
        <v>5.3</v>
      </c>
      <c r="G3423" t="str">
        <f>RIGHT(data_to_clean[[#This Row],[revenue]],LEN(data_to_clean[[#This Row],[revenue]])-FIND(" ",data_to_clean[[#This Row],[revenue]]))</f>
        <v>Million</v>
      </c>
      <c r="H3423" s="7">
        <f>VALUE(IF(data_to_clean[[#This Row],[multiplicity]]="Million",_xlfn.CONCAT(SUBSTITUTE(data_to_clean[[#This Row],[number]],".",""),"00000"),_xlfn.CONCAT(SUBSTITUTE(data_to_clean[[#This Row],[number]],".",""),"00000000")))</f>
        <v>5300000</v>
      </c>
      <c r="I3423" t="s">
        <v>12400</v>
      </c>
      <c r="J3423">
        <f>ROUND(VALUE(SUBSTITUTE(data_to_clean[[#This Row],[growth_%]],".",",")),0)</f>
        <v>104</v>
      </c>
      <c r="K3423" t="s">
        <v>55</v>
      </c>
      <c r="L3423">
        <v>17</v>
      </c>
      <c r="M3423">
        <v>12</v>
      </c>
      <c r="N3423">
        <v>2003</v>
      </c>
      <c r="O3423">
        <v>1</v>
      </c>
      <c r="P3423" t="s">
        <v>122</v>
      </c>
      <c r="Q3423" t="b">
        <f>AND(ISNUMBER(data_to_clean[[#This Row],[revenue_formatted]]),ISNUMBER(data_to_clean[[#This Row],[growth_formatted_%]]),ISNUMBER(data_to_clean[[#This Row],[workers]]),ISNUMBER(data_to_clean[[#This Row],[previous_workers]]),ISNUMBER(data_to_clean[[#This Row],[founded]]),ISNUMBER(data_to_clean[[#This Row],[yrs_on_list]]))</f>
        <v>1</v>
      </c>
    </row>
    <row r="3424" spans="1:17" x14ac:dyDescent="0.25">
      <c r="A3424">
        <v>3413</v>
      </c>
      <c r="B3424" t="s">
        <v>12401</v>
      </c>
      <c r="C3424" t="s">
        <v>341</v>
      </c>
      <c r="D3424" t="str">
        <f>VLOOKUP(data_to_clean[[#This Row],[state]],abbreviation_table[],2,FALSE)</f>
        <v>Massachusetts</v>
      </c>
      <c r="E3424" t="s">
        <v>2224</v>
      </c>
      <c r="F3424" t="str">
        <f>TRIM(LEFT(data_to_clean[[#This Row],[revenue]],FIND(" ",data_to_clean[[#This Row],[revenue]])))</f>
        <v>12.6</v>
      </c>
      <c r="G3424" t="str">
        <f>RIGHT(data_to_clean[[#This Row],[revenue]],LEN(data_to_clean[[#This Row],[revenue]])-FIND(" ",data_to_clean[[#This Row],[revenue]]))</f>
        <v>Million</v>
      </c>
      <c r="H3424" s="7">
        <f>VALUE(IF(data_to_clean[[#This Row],[multiplicity]]="Million",_xlfn.CONCAT(SUBSTITUTE(data_to_clean[[#This Row],[number]],".",""),"00000"),_xlfn.CONCAT(SUBSTITUTE(data_to_clean[[#This Row],[number]],".",""),"00000000")))</f>
        <v>12600000</v>
      </c>
      <c r="I3424" t="s">
        <v>12403</v>
      </c>
      <c r="J3424">
        <f>ROUND(VALUE(SUBSTITUTE(data_to_clean[[#This Row],[growth_%]],".",",")),0)</f>
        <v>104</v>
      </c>
      <c r="K3424" t="s">
        <v>308</v>
      </c>
      <c r="L3424">
        <v>68</v>
      </c>
      <c r="M3424">
        <v>44</v>
      </c>
      <c r="N3424">
        <v>2012</v>
      </c>
      <c r="O3424">
        <v>2</v>
      </c>
      <c r="P3424" t="s">
        <v>344</v>
      </c>
      <c r="Q3424" t="b">
        <f>AND(ISNUMBER(data_to_clean[[#This Row],[revenue_formatted]]),ISNUMBER(data_to_clean[[#This Row],[growth_formatted_%]]),ISNUMBER(data_to_clean[[#This Row],[workers]]),ISNUMBER(data_to_clean[[#This Row],[previous_workers]]),ISNUMBER(data_to_clean[[#This Row],[founded]]),ISNUMBER(data_to_clean[[#This Row],[yrs_on_list]]))</f>
        <v>1</v>
      </c>
    </row>
    <row r="3425" spans="1:17" x14ac:dyDescent="0.25">
      <c r="A3425">
        <v>3414</v>
      </c>
      <c r="B3425" t="s">
        <v>12404</v>
      </c>
      <c r="C3425" t="s">
        <v>503</v>
      </c>
      <c r="D3425" t="str">
        <f>VLOOKUP(data_to_clean[[#This Row],[state]],abbreviation_table[],2,FALSE)</f>
        <v>Illinois</v>
      </c>
      <c r="E3425" t="s">
        <v>12406</v>
      </c>
      <c r="F3425" t="str">
        <f>TRIM(LEFT(data_to_clean[[#This Row],[revenue]],FIND(" ",data_to_clean[[#This Row],[revenue]])))</f>
        <v>114.6</v>
      </c>
      <c r="G3425" t="str">
        <f>RIGHT(data_to_clean[[#This Row],[revenue]],LEN(data_to_clean[[#This Row],[revenue]])-FIND(" ",data_to_clean[[#This Row],[revenue]]))</f>
        <v>Million</v>
      </c>
      <c r="H3425" s="7">
        <f>VALUE(IF(data_to_clean[[#This Row],[multiplicity]]="Million",_xlfn.CONCAT(SUBSTITUTE(data_to_clean[[#This Row],[number]],".",""),"00000"),_xlfn.CONCAT(SUBSTITUTE(data_to_clean[[#This Row],[number]],".",""),"00000000")))</f>
        <v>114600000</v>
      </c>
      <c r="I3425" t="s">
        <v>12407</v>
      </c>
      <c r="J3425">
        <f>ROUND(VALUE(SUBSTITUTE(data_to_clean[[#This Row],[growth_%]],".",",")),0)</f>
        <v>104</v>
      </c>
      <c r="K3425" t="s">
        <v>336</v>
      </c>
      <c r="L3425">
        <v>551</v>
      </c>
      <c r="M3425">
        <v>222</v>
      </c>
      <c r="N3425">
        <v>1999</v>
      </c>
      <c r="O3425">
        <v>10</v>
      </c>
      <c r="P3425" t="s">
        <v>7781</v>
      </c>
      <c r="Q3425" t="b">
        <f>AND(ISNUMBER(data_to_clean[[#This Row],[revenue_formatted]]),ISNUMBER(data_to_clean[[#This Row],[growth_formatted_%]]),ISNUMBER(data_to_clean[[#This Row],[workers]]),ISNUMBER(data_to_clean[[#This Row],[previous_workers]]),ISNUMBER(data_to_clean[[#This Row],[founded]]),ISNUMBER(data_to_clean[[#This Row],[yrs_on_list]]))</f>
        <v>1</v>
      </c>
    </row>
    <row r="3426" spans="1:17" x14ac:dyDescent="0.25">
      <c r="A3426">
        <v>3415</v>
      </c>
      <c r="B3426" t="s">
        <v>12408</v>
      </c>
      <c r="C3426" t="s">
        <v>1337</v>
      </c>
      <c r="D3426" t="str">
        <f>VLOOKUP(data_to_clean[[#This Row],[state]],abbreviation_table[],2,FALSE)</f>
        <v>Louisiana</v>
      </c>
      <c r="E3426" t="s">
        <v>993</v>
      </c>
      <c r="F3426" t="str">
        <f>TRIM(LEFT(data_to_clean[[#This Row],[revenue]],FIND(" ",data_to_clean[[#This Row],[revenue]])))</f>
        <v>2.3</v>
      </c>
      <c r="G3426" t="str">
        <f>RIGHT(data_to_clean[[#This Row],[revenue]],LEN(data_to_clean[[#This Row],[revenue]])-FIND(" ",data_to_clean[[#This Row],[revenue]]))</f>
        <v>Million</v>
      </c>
      <c r="H3426" s="7">
        <f>VALUE(IF(data_to_clean[[#This Row],[multiplicity]]="Million",_xlfn.CONCAT(SUBSTITUTE(data_to_clean[[#This Row],[number]],".",""),"00000"),_xlfn.CONCAT(SUBSTITUTE(data_to_clean[[#This Row],[number]],".",""),"00000000")))</f>
        <v>2300000</v>
      </c>
      <c r="I3426" t="s">
        <v>12410</v>
      </c>
      <c r="J3426">
        <f>ROUND(VALUE(SUBSTITUTE(data_to_clean[[#This Row],[growth_%]],".",",")),0)</f>
        <v>104</v>
      </c>
      <c r="K3426" t="s">
        <v>233</v>
      </c>
      <c r="L3426">
        <v>6</v>
      </c>
      <c r="M3426">
        <v>3</v>
      </c>
      <c r="N3426">
        <v>2013</v>
      </c>
      <c r="O3426">
        <v>1</v>
      </c>
      <c r="P3426" t="s">
        <v>1339</v>
      </c>
      <c r="Q3426" t="b">
        <f>AND(ISNUMBER(data_to_clean[[#This Row],[revenue_formatted]]),ISNUMBER(data_to_clean[[#This Row],[growth_formatted_%]]),ISNUMBER(data_to_clean[[#This Row],[workers]]),ISNUMBER(data_to_clean[[#This Row],[previous_workers]]),ISNUMBER(data_to_clean[[#This Row],[founded]]),ISNUMBER(data_to_clean[[#This Row],[yrs_on_list]]))</f>
        <v>1</v>
      </c>
    </row>
    <row r="3427" spans="1:17" x14ac:dyDescent="0.25">
      <c r="A3427">
        <v>3416</v>
      </c>
      <c r="B3427" t="s">
        <v>12411</v>
      </c>
      <c r="C3427" t="s">
        <v>80</v>
      </c>
      <c r="D3427" t="str">
        <f>VLOOKUP(data_to_clean[[#This Row],[state]],abbreviation_table[],2,FALSE)</f>
        <v>California</v>
      </c>
      <c r="E3427" t="s">
        <v>12108</v>
      </c>
      <c r="F3427" t="str">
        <f>TRIM(LEFT(data_to_clean[[#This Row],[revenue]],FIND(" ",data_to_clean[[#This Row],[revenue]])))</f>
        <v>49.3</v>
      </c>
      <c r="G3427" t="str">
        <f>RIGHT(data_to_clean[[#This Row],[revenue]],LEN(data_to_clean[[#This Row],[revenue]])-FIND(" ",data_to_clean[[#This Row],[revenue]]))</f>
        <v>Million</v>
      </c>
      <c r="H3427" s="7">
        <f>VALUE(IF(data_to_clean[[#This Row],[multiplicity]]="Million",_xlfn.CONCAT(SUBSTITUTE(data_to_clean[[#This Row],[number]],".",""),"00000"),_xlfn.CONCAT(SUBSTITUTE(data_to_clean[[#This Row],[number]],".",""),"00000000")))</f>
        <v>49300000</v>
      </c>
      <c r="I3427" t="s">
        <v>12413</v>
      </c>
      <c r="J3427">
        <f>ROUND(VALUE(SUBSTITUTE(data_to_clean[[#This Row],[growth_%]],".",",")),0)</f>
        <v>104</v>
      </c>
      <c r="K3427" t="s">
        <v>40</v>
      </c>
      <c r="L3427">
        <v>49</v>
      </c>
      <c r="M3427">
        <v>44</v>
      </c>
      <c r="N3427">
        <v>2002</v>
      </c>
      <c r="O3427">
        <v>4</v>
      </c>
      <c r="P3427" t="s">
        <v>6761</v>
      </c>
      <c r="Q3427" t="b">
        <f>AND(ISNUMBER(data_to_clean[[#This Row],[revenue_formatted]]),ISNUMBER(data_to_clean[[#This Row],[growth_formatted_%]]),ISNUMBER(data_to_clean[[#This Row],[workers]]),ISNUMBER(data_to_clean[[#This Row],[previous_workers]]),ISNUMBER(data_to_clean[[#This Row],[founded]]),ISNUMBER(data_to_clean[[#This Row],[yrs_on_list]]))</f>
        <v>1</v>
      </c>
    </row>
    <row r="3428" spans="1:17" x14ac:dyDescent="0.25">
      <c r="A3428">
        <v>3417</v>
      </c>
      <c r="B3428" t="s">
        <v>12414</v>
      </c>
      <c r="C3428" t="s">
        <v>80</v>
      </c>
      <c r="D3428" t="str">
        <f>VLOOKUP(data_to_clean[[#This Row],[state]],abbreviation_table[],2,FALSE)</f>
        <v>California</v>
      </c>
      <c r="E3428" t="s">
        <v>9288</v>
      </c>
      <c r="F3428" t="str">
        <f>TRIM(LEFT(data_to_clean[[#This Row],[revenue]],FIND(" ",data_to_clean[[#This Row],[revenue]])))</f>
        <v>70.8</v>
      </c>
      <c r="G3428" t="str">
        <f>RIGHT(data_to_clean[[#This Row],[revenue]],LEN(data_to_clean[[#This Row],[revenue]])-FIND(" ",data_to_clean[[#This Row],[revenue]]))</f>
        <v>Million</v>
      </c>
      <c r="H3428" s="7">
        <f>VALUE(IF(data_to_clean[[#This Row],[multiplicity]]="Million",_xlfn.CONCAT(SUBSTITUTE(data_to_clean[[#This Row],[number]],".",""),"00000"),_xlfn.CONCAT(SUBSTITUTE(data_to_clean[[#This Row],[number]],".",""),"00000000")))</f>
        <v>70800000</v>
      </c>
      <c r="I3428" t="s">
        <v>12416</v>
      </c>
      <c r="J3428">
        <f>ROUND(VALUE(SUBSTITUTE(data_to_clean[[#This Row],[growth_%]],".",",")),0)</f>
        <v>104</v>
      </c>
      <c r="K3428" t="s">
        <v>18</v>
      </c>
      <c r="L3428">
        <v>153</v>
      </c>
      <c r="M3428">
        <v>120</v>
      </c>
      <c r="N3428">
        <v>2013</v>
      </c>
      <c r="O3428">
        <v>3</v>
      </c>
      <c r="P3428" t="s">
        <v>5775</v>
      </c>
      <c r="Q3428" t="b">
        <f>AND(ISNUMBER(data_to_clean[[#This Row],[revenue_formatted]]),ISNUMBER(data_to_clean[[#This Row],[growth_formatted_%]]),ISNUMBER(data_to_clean[[#This Row],[workers]]),ISNUMBER(data_to_clean[[#This Row],[previous_workers]]),ISNUMBER(data_to_clean[[#This Row],[founded]]),ISNUMBER(data_to_clean[[#This Row],[yrs_on_list]]))</f>
        <v>1</v>
      </c>
    </row>
    <row r="3429" spans="1:17" x14ac:dyDescent="0.25">
      <c r="A3429">
        <v>3418</v>
      </c>
      <c r="B3429" t="s">
        <v>12417</v>
      </c>
      <c r="C3429" t="s">
        <v>45</v>
      </c>
      <c r="D3429" t="str">
        <f>VLOOKUP(data_to_clean[[#This Row],[state]],abbreviation_table[],2,FALSE)</f>
        <v>Pennsylvania</v>
      </c>
      <c r="E3429" t="s">
        <v>6647</v>
      </c>
      <c r="F3429" t="str">
        <f>TRIM(LEFT(data_to_clean[[#This Row],[revenue]],FIND(" ",data_to_clean[[#This Row],[revenue]])))</f>
        <v>22.7</v>
      </c>
      <c r="G3429" t="str">
        <f>RIGHT(data_to_clean[[#This Row],[revenue]],LEN(data_to_clean[[#This Row],[revenue]])-FIND(" ",data_to_clean[[#This Row],[revenue]]))</f>
        <v>Million</v>
      </c>
      <c r="H3429" s="7">
        <f>VALUE(IF(data_to_clean[[#This Row],[multiplicity]]="Million",_xlfn.CONCAT(SUBSTITUTE(data_to_clean[[#This Row],[number]],".",""),"00000"),_xlfn.CONCAT(SUBSTITUTE(data_to_clean[[#This Row],[number]],".",""),"00000000")))</f>
        <v>22700000</v>
      </c>
      <c r="I3429" t="s">
        <v>12419</v>
      </c>
      <c r="J3429">
        <f>ROUND(VALUE(SUBSTITUTE(data_to_clean[[#This Row],[growth_%]],".",",")),0)</f>
        <v>104</v>
      </c>
      <c r="K3429" t="s">
        <v>297</v>
      </c>
      <c r="L3429">
        <v>120</v>
      </c>
      <c r="M3429">
        <v>75</v>
      </c>
      <c r="N3429">
        <v>2001</v>
      </c>
      <c r="O3429">
        <v>11</v>
      </c>
      <c r="P3429" t="s">
        <v>291</v>
      </c>
      <c r="Q3429" t="b">
        <f>AND(ISNUMBER(data_to_clean[[#This Row],[revenue_formatted]]),ISNUMBER(data_to_clean[[#This Row],[growth_formatted_%]]),ISNUMBER(data_to_clean[[#This Row],[workers]]),ISNUMBER(data_to_clean[[#This Row],[previous_workers]]),ISNUMBER(data_to_clean[[#This Row],[founded]]),ISNUMBER(data_to_clean[[#This Row],[yrs_on_list]]))</f>
        <v>1</v>
      </c>
    </row>
    <row r="3430" spans="1:17" x14ac:dyDescent="0.25">
      <c r="A3430">
        <v>3419</v>
      </c>
      <c r="B3430" t="s">
        <v>12420</v>
      </c>
      <c r="C3430" t="s">
        <v>80</v>
      </c>
      <c r="D3430" t="str">
        <f>VLOOKUP(data_to_clean[[#This Row],[state]],abbreviation_table[],2,FALSE)</f>
        <v>California</v>
      </c>
      <c r="E3430" t="s">
        <v>8809</v>
      </c>
      <c r="F3430" t="str">
        <f>TRIM(LEFT(data_to_clean[[#This Row],[revenue]],FIND(" ",data_to_clean[[#This Row],[revenue]])))</f>
        <v>34.8</v>
      </c>
      <c r="G3430" t="str">
        <f>RIGHT(data_to_clean[[#This Row],[revenue]],LEN(data_to_clean[[#This Row],[revenue]])-FIND(" ",data_to_clean[[#This Row],[revenue]]))</f>
        <v>Million</v>
      </c>
      <c r="H3430" s="7">
        <f>VALUE(IF(data_to_clean[[#This Row],[multiplicity]]="Million",_xlfn.CONCAT(SUBSTITUTE(data_to_clean[[#This Row],[number]],".",""),"00000"),_xlfn.CONCAT(SUBSTITUTE(data_to_clean[[#This Row],[number]],".",""),"00000000")))</f>
        <v>34800000</v>
      </c>
      <c r="I3430" t="s">
        <v>12422</v>
      </c>
      <c r="J3430">
        <f>ROUND(VALUE(SUBSTITUTE(data_to_clean[[#This Row],[growth_%]],".",",")),0)</f>
        <v>104</v>
      </c>
      <c r="K3430" t="s">
        <v>156</v>
      </c>
      <c r="L3430">
        <v>374</v>
      </c>
      <c r="M3430">
        <v>183</v>
      </c>
      <c r="N3430">
        <v>2006</v>
      </c>
      <c r="O3430">
        <v>8</v>
      </c>
      <c r="P3430" t="s">
        <v>964</v>
      </c>
      <c r="Q3430" t="b">
        <f>AND(ISNUMBER(data_to_clean[[#This Row],[revenue_formatted]]),ISNUMBER(data_to_clean[[#This Row],[growth_formatted_%]]),ISNUMBER(data_to_clean[[#This Row],[workers]]),ISNUMBER(data_to_clean[[#This Row],[previous_workers]]),ISNUMBER(data_to_clean[[#This Row],[founded]]),ISNUMBER(data_to_clean[[#This Row],[yrs_on_list]]))</f>
        <v>1</v>
      </c>
    </row>
    <row r="3431" spans="1:17" x14ac:dyDescent="0.25">
      <c r="A3431">
        <v>3420</v>
      </c>
      <c r="B3431" t="s">
        <v>12423</v>
      </c>
      <c r="C3431" t="s">
        <v>80</v>
      </c>
      <c r="D3431" t="str">
        <f>VLOOKUP(data_to_clean[[#This Row],[state]],abbreviation_table[],2,FALSE)</f>
        <v>California</v>
      </c>
      <c r="E3431" t="s">
        <v>445</v>
      </c>
      <c r="F3431" t="str">
        <f>TRIM(LEFT(data_to_clean[[#This Row],[revenue]],FIND(" ",data_to_clean[[#This Row],[revenue]])))</f>
        <v>4.3</v>
      </c>
      <c r="G3431" t="str">
        <f>RIGHT(data_to_clean[[#This Row],[revenue]],LEN(data_to_clean[[#This Row],[revenue]])-FIND(" ",data_to_clean[[#This Row],[revenue]]))</f>
        <v>Million</v>
      </c>
      <c r="H3431" s="7">
        <f>VALUE(IF(data_to_clean[[#This Row],[multiplicity]]="Million",_xlfn.CONCAT(SUBSTITUTE(data_to_clean[[#This Row],[number]],".",""),"00000"),_xlfn.CONCAT(SUBSTITUTE(data_to_clean[[#This Row],[number]],".",""),"00000000")))</f>
        <v>4300000</v>
      </c>
      <c r="I3431" t="s">
        <v>12425</v>
      </c>
      <c r="J3431">
        <f>ROUND(VALUE(SUBSTITUTE(data_to_clean[[#This Row],[growth_%]],".",",")),0)</f>
        <v>103</v>
      </c>
      <c r="K3431" t="s">
        <v>233</v>
      </c>
      <c r="L3431">
        <v>23</v>
      </c>
      <c r="M3431">
        <v>12</v>
      </c>
      <c r="N3431">
        <v>2011</v>
      </c>
      <c r="O3431">
        <v>3</v>
      </c>
      <c r="P3431" t="s">
        <v>12426</v>
      </c>
      <c r="Q3431" t="b">
        <f>AND(ISNUMBER(data_to_clean[[#This Row],[revenue_formatted]]),ISNUMBER(data_to_clean[[#This Row],[growth_formatted_%]]),ISNUMBER(data_to_clean[[#This Row],[workers]]),ISNUMBER(data_to_clean[[#This Row],[previous_workers]]),ISNUMBER(data_to_clean[[#This Row],[founded]]),ISNUMBER(data_to_clean[[#This Row],[yrs_on_list]]))</f>
        <v>1</v>
      </c>
    </row>
    <row r="3432" spans="1:17" x14ac:dyDescent="0.25">
      <c r="A3432">
        <v>3421</v>
      </c>
      <c r="B3432" t="s">
        <v>12427</v>
      </c>
      <c r="C3432" t="s">
        <v>66</v>
      </c>
      <c r="D3432" t="str">
        <f>VLOOKUP(data_to_clean[[#This Row],[state]],abbreviation_table[],2,FALSE)</f>
        <v>Virginia</v>
      </c>
      <c r="E3432" t="s">
        <v>1798</v>
      </c>
      <c r="F3432" t="str">
        <f>TRIM(LEFT(data_to_clean[[#This Row],[revenue]],FIND(" ",data_to_clean[[#This Row],[revenue]])))</f>
        <v>5.6</v>
      </c>
      <c r="G3432" t="str">
        <f>RIGHT(data_to_clean[[#This Row],[revenue]],LEN(data_to_clean[[#This Row],[revenue]])-FIND(" ",data_to_clean[[#This Row],[revenue]]))</f>
        <v>Million</v>
      </c>
      <c r="H3432" s="7">
        <f>VALUE(IF(data_to_clean[[#This Row],[multiplicity]]="Million",_xlfn.CONCAT(SUBSTITUTE(data_to_clean[[#This Row],[number]],".",""),"00000"),_xlfn.CONCAT(SUBSTITUTE(data_to_clean[[#This Row],[number]],".",""),"00000000")))</f>
        <v>5600000</v>
      </c>
      <c r="I3432" t="s">
        <v>12429</v>
      </c>
      <c r="J3432">
        <f>ROUND(VALUE(SUBSTITUTE(data_to_clean[[#This Row],[growth_%]],".",",")),0)</f>
        <v>103</v>
      </c>
      <c r="K3432" t="s">
        <v>18</v>
      </c>
      <c r="L3432">
        <v>33</v>
      </c>
      <c r="M3432">
        <v>22</v>
      </c>
      <c r="N3432">
        <v>2006</v>
      </c>
      <c r="O3432">
        <v>5</v>
      </c>
      <c r="P3432" t="s">
        <v>1896</v>
      </c>
      <c r="Q3432" t="b">
        <f>AND(ISNUMBER(data_to_clean[[#This Row],[revenue_formatted]]),ISNUMBER(data_to_clean[[#This Row],[growth_formatted_%]]),ISNUMBER(data_to_clean[[#This Row],[workers]]),ISNUMBER(data_to_clean[[#This Row],[previous_workers]]),ISNUMBER(data_to_clean[[#This Row],[founded]]),ISNUMBER(data_to_clean[[#This Row],[yrs_on_list]]))</f>
        <v>1</v>
      </c>
    </row>
    <row r="3433" spans="1:17" x14ac:dyDescent="0.25">
      <c r="A3433">
        <v>3422</v>
      </c>
      <c r="B3433" t="s">
        <v>12430</v>
      </c>
      <c r="C3433" t="s">
        <v>341</v>
      </c>
      <c r="D3433" t="str">
        <f>VLOOKUP(data_to_clean[[#This Row],[state]],abbreviation_table[],2,FALSE)</f>
        <v>Massachusetts</v>
      </c>
      <c r="E3433" t="s">
        <v>2516</v>
      </c>
      <c r="F3433" t="str">
        <f>TRIM(LEFT(data_to_clean[[#This Row],[revenue]],FIND(" ",data_to_clean[[#This Row],[revenue]])))</f>
        <v>14.9</v>
      </c>
      <c r="G3433" t="str">
        <f>RIGHT(data_to_clean[[#This Row],[revenue]],LEN(data_to_clean[[#This Row],[revenue]])-FIND(" ",data_to_clean[[#This Row],[revenue]]))</f>
        <v>Million</v>
      </c>
      <c r="H3433" s="7">
        <f>VALUE(IF(data_to_clean[[#This Row],[multiplicity]]="Million",_xlfn.CONCAT(SUBSTITUTE(data_to_clean[[#This Row],[number]],".",""),"00000"),_xlfn.CONCAT(SUBSTITUTE(data_to_clean[[#This Row],[number]],".",""),"00000000")))</f>
        <v>14900000</v>
      </c>
      <c r="I3433" t="s">
        <v>12432</v>
      </c>
      <c r="J3433">
        <f>ROUND(VALUE(SUBSTITUTE(data_to_clean[[#This Row],[growth_%]],".",",")),0)</f>
        <v>103</v>
      </c>
      <c r="K3433" t="s">
        <v>308</v>
      </c>
      <c r="L3433">
        <v>170</v>
      </c>
      <c r="M3433">
        <v>100</v>
      </c>
      <c r="N3433">
        <v>2002</v>
      </c>
      <c r="O3433">
        <v>2</v>
      </c>
      <c r="P3433" t="s">
        <v>11203</v>
      </c>
      <c r="Q3433" t="b">
        <f>AND(ISNUMBER(data_to_clean[[#This Row],[revenue_formatted]]),ISNUMBER(data_to_clean[[#This Row],[growth_formatted_%]]),ISNUMBER(data_to_clean[[#This Row],[workers]]),ISNUMBER(data_to_clean[[#This Row],[previous_workers]]),ISNUMBER(data_to_clean[[#This Row],[founded]]),ISNUMBER(data_to_clean[[#This Row],[yrs_on_list]]))</f>
        <v>1</v>
      </c>
    </row>
    <row r="3434" spans="1:17" x14ac:dyDescent="0.25">
      <c r="A3434">
        <v>3423</v>
      </c>
      <c r="B3434" t="s">
        <v>12433</v>
      </c>
      <c r="C3434" t="s">
        <v>223</v>
      </c>
      <c r="D3434" t="str">
        <f>VLOOKUP(data_to_clean[[#This Row],[state]],abbreviation_table[],2,FALSE)</f>
        <v>Wisconsin</v>
      </c>
      <c r="E3434" t="s">
        <v>1773</v>
      </c>
      <c r="F3434" t="str">
        <f>TRIM(LEFT(data_to_clean[[#This Row],[revenue]],FIND(" ",data_to_clean[[#This Row],[revenue]])))</f>
        <v>9.5</v>
      </c>
      <c r="G3434" t="str">
        <f>RIGHT(data_to_clean[[#This Row],[revenue]],LEN(data_to_clean[[#This Row],[revenue]])-FIND(" ",data_to_clean[[#This Row],[revenue]]))</f>
        <v>Million</v>
      </c>
      <c r="H3434" s="7">
        <f>VALUE(IF(data_to_clean[[#This Row],[multiplicity]]="Million",_xlfn.CONCAT(SUBSTITUTE(data_to_clean[[#This Row],[number]],".",""),"00000"),_xlfn.CONCAT(SUBSTITUTE(data_to_clean[[#This Row],[number]],".",""),"00000000")))</f>
        <v>9500000</v>
      </c>
      <c r="I3434" t="s">
        <v>12435</v>
      </c>
      <c r="J3434">
        <f>ROUND(VALUE(SUBSTITUTE(data_to_clean[[#This Row],[growth_%]],".",",")),0)</f>
        <v>103</v>
      </c>
      <c r="K3434" t="s">
        <v>297</v>
      </c>
      <c r="L3434">
        <v>56</v>
      </c>
      <c r="M3434">
        <v>10</v>
      </c>
      <c r="N3434">
        <v>2003</v>
      </c>
      <c r="O3434">
        <v>5</v>
      </c>
      <c r="P3434" t="s">
        <v>227</v>
      </c>
      <c r="Q3434" t="b">
        <f>AND(ISNUMBER(data_to_clean[[#This Row],[revenue_formatted]]),ISNUMBER(data_to_clean[[#This Row],[growth_formatted_%]]),ISNUMBER(data_to_clean[[#This Row],[workers]]),ISNUMBER(data_to_clean[[#This Row],[previous_workers]]),ISNUMBER(data_to_clean[[#This Row],[founded]]),ISNUMBER(data_to_clean[[#This Row],[yrs_on_list]]))</f>
        <v>1</v>
      </c>
    </row>
    <row r="3435" spans="1:17" x14ac:dyDescent="0.25">
      <c r="A3435">
        <v>3424</v>
      </c>
      <c r="B3435" t="s">
        <v>12436</v>
      </c>
      <c r="C3435" t="s">
        <v>30</v>
      </c>
      <c r="D3435" t="str">
        <f>VLOOKUP(data_to_clean[[#This Row],[state]],abbreviation_table[],2,FALSE)</f>
        <v>Texas</v>
      </c>
      <c r="E3435" t="s">
        <v>12438</v>
      </c>
      <c r="F3435" t="str">
        <f>TRIM(LEFT(data_to_clean[[#This Row],[revenue]],FIND(" ",data_to_clean[[#This Row],[revenue]])))</f>
        <v>72.1</v>
      </c>
      <c r="G3435" t="str">
        <f>RIGHT(data_to_clean[[#This Row],[revenue]],LEN(data_to_clean[[#This Row],[revenue]])-FIND(" ",data_to_clean[[#This Row],[revenue]]))</f>
        <v>Million</v>
      </c>
      <c r="H3435" s="7">
        <f>VALUE(IF(data_to_clean[[#This Row],[multiplicity]]="Million",_xlfn.CONCAT(SUBSTITUTE(data_to_clean[[#This Row],[number]],".",""),"00000"),_xlfn.CONCAT(SUBSTITUTE(data_to_clean[[#This Row],[number]],".",""),"00000000")))</f>
        <v>72100000</v>
      </c>
      <c r="I3435" t="s">
        <v>12439</v>
      </c>
      <c r="J3435">
        <f>ROUND(VALUE(SUBSTITUTE(data_to_clean[[#This Row],[growth_%]],".",",")),0)</f>
        <v>103</v>
      </c>
      <c r="K3435" t="s">
        <v>40</v>
      </c>
      <c r="L3435">
        <v>37</v>
      </c>
      <c r="M3435">
        <v>28</v>
      </c>
      <c r="N3435">
        <v>2005</v>
      </c>
      <c r="O3435">
        <v>2</v>
      </c>
      <c r="P3435" t="s">
        <v>5563</v>
      </c>
      <c r="Q3435" t="b">
        <f>AND(ISNUMBER(data_to_clean[[#This Row],[revenue_formatted]]),ISNUMBER(data_to_clean[[#This Row],[growth_formatted_%]]),ISNUMBER(data_to_clean[[#This Row],[workers]]),ISNUMBER(data_to_clean[[#This Row],[previous_workers]]),ISNUMBER(data_to_clean[[#This Row],[founded]]),ISNUMBER(data_to_clean[[#This Row],[yrs_on_list]]))</f>
        <v>1</v>
      </c>
    </row>
    <row r="3436" spans="1:17" x14ac:dyDescent="0.25">
      <c r="A3436">
        <v>3425</v>
      </c>
      <c r="B3436" t="s">
        <v>12440</v>
      </c>
      <c r="C3436" t="s">
        <v>1262</v>
      </c>
      <c r="D3436" t="str">
        <f>VLOOKUP(data_to_clean[[#This Row],[state]],abbreviation_table[],2,FALSE)</f>
        <v>South Carolina</v>
      </c>
      <c r="E3436" t="s">
        <v>2542</v>
      </c>
      <c r="F3436" t="str">
        <f>TRIM(LEFT(data_to_clean[[#This Row],[revenue]],FIND(" ",data_to_clean[[#This Row],[revenue]])))</f>
        <v>14.8</v>
      </c>
      <c r="G3436" t="str">
        <f>RIGHT(data_to_clean[[#This Row],[revenue]],LEN(data_to_clean[[#This Row],[revenue]])-FIND(" ",data_to_clean[[#This Row],[revenue]]))</f>
        <v>Million</v>
      </c>
      <c r="H3436" s="7">
        <f>VALUE(IF(data_to_clean[[#This Row],[multiplicity]]="Million",_xlfn.CONCAT(SUBSTITUTE(data_to_clean[[#This Row],[number]],".",""),"00000"),_xlfn.CONCAT(SUBSTITUTE(data_to_clean[[#This Row],[number]],".",""),"00000000")))</f>
        <v>14800000</v>
      </c>
      <c r="I3436" t="s">
        <v>12442</v>
      </c>
      <c r="J3436">
        <f>ROUND(VALUE(SUBSTITUTE(data_to_clean[[#This Row],[growth_%]],".",",")),0)</f>
        <v>103</v>
      </c>
      <c r="K3436" t="s">
        <v>40</v>
      </c>
      <c r="L3436">
        <v>47</v>
      </c>
      <c r="M3436">
        <v>31</v>
      </c>
      <c r="N3436">
        <v>2001</v>
      </c>
      <c r="O3436">
        <v>7</v>
      </c>
      <c r="P3436" t="s">
        <v>12443</v>
      </c>
      <c r="Q3436" t="b">
        <f>AND(ISNUMBER(data_to_clean[[#This Row],[revenue_formatted]]),ISNUMBER(data_to_clean[[#This Row],[growth_formatted_%]]),ISNUMBER(data_to_clean[[#This Row],[workers]]),ISNUMBER(data_to_clean[[#This Row],[previous_workers]]),ISNUMBER(data_to_clean[[#This Row],[founded]]),ISNUMBER(data_to_clean[[#This Row],[yrs_on_list]]))</f>
        <v>1</v>
      </c>
    </row>
    <row r="3437" spans="1:17" x14ac:dyDescent="0.25">
      <c r="A3437">
        <v>3426</v>
      </c>
      <c r="B3437" t="s">
        <v>12444</v>
      </c>
      <c r="C3437" t="s">
        <v>294</v>
      </c>
      <c r="D3437" t="str">
        <f>VLOOKUP(data_to_clean[[#This Row],[state]],abbreviation_table[],2,FALSE)</f>
        <v>Minnesota</v>
      </c>
      <c r="E3437" t="s">
        <v>2030</v>
      </c>
      <c r="F3437" t="str">
        <f>TRIM(LEFT(data_to_clean[[#This Row],[revenue]],FIND(" ",data_to_clean[[#This Row],[revenue]])))</f>
        <v>52.3</v>
      </c>
      <c r="G3437" t="str">
        <f>RIGHT(data_to_clean[[#This Row],[revenue]],LEN(data_to_clean[[#This Row],[revenue]])-FIND(" ",data_to_clean[[#This Row],[revenue]]))</f>
        <v>Million</v>
      </c>
      <c r="H3437" s="7">
        <f>VALUE(IF(data_to_clean[[#This Row],[multiplicity]]="Million",_xlfn.CONCAT(SUBSTITUTE(data_to_clean[[#This Row],[number]],".",""),"00000"),_xlfn.CONCAT(SUBSTITUTE(data_to_clean[[#This Row],[number]],".",""),"00000000")))</f>
        <v>52300000</v>
      </c>
      <c r="I3437" t="s">
        <v>12446</v>
      </c>
      <c r="J3437">
        <f>ROUND(VALUE(SUBSTITUTE(data_to_clean[[#This Row],[growth_%]],".",",")),0)</f>
        <v>103</v>
      </c>
      <c r="K3437" t="s">
        <v>1041</v>
      </c>
      <c r="L3437">
        <v>300</v>
      </c>
      <c r="M3437">
        <v>175</v>
      </c>
      <c r="N3437">
        <v>1973</v>
      </c>
      <c r="O3437">
        <v>2</v>
      </c>
      <c r="P3437" t="s">
        <v>12447</v>
      </c>
      <c r="Q3437" t="b">
        <f>AND(ISNUMBER(data_to_clean[[#This Row],[revenue_formatted]]),ISNUMBER(data_to_clean[[#This Row],[growth_formatted_%]]),ISNUMBER(data_to_clean[[#This Row],[workers]]),ISNUMBER(data_to_clean[[#This Row],[previous_workers]]),ISNUMBER(data_to_clean[[#This Row],[founded]]),ISNUMBER(data_to_clean[[#This Row],[yrs_on_list]]))</f>
        <v>1</v>
      </c>
    </row>
    <row r="3438" spans="1:17" x14ac:dyDescent="0.25">
      <c r="A3438">
        <v>3427</v>
      </c>
      <c r="B3438" t="s">
        <v>12448</v>
      </c>
      <c r="C3438" t="s">
        <v>30</v>
      </c>
      <c r="D3438" t="str">
        <f>VLOOKUP(data_to_clean[[#This Row],[state]],abbreviation_table[],2,FALSE)</f>
        <v>Texas</v>
      </c>
      <c r="E3438" t="s">
        <v>12450</v>
      </c>
      <c r="F3438" t="str">
        <f>TRIM(LEFT(data_to_clean[[#This Row],[revenue]],FIND(" ",data_to_clean[[#This Row],[revenue]])))</f>
        <v>237.6</v>
      </c>
      <c r="G3438" t="str">
        <f>RIGHT(data_to_clean[[#This Row],[revenue]],LEN(data_to_clean[[#This Row],[revenue]])-FIND(" ",data_to_clean[[#This Row],[revenue]]))</f>
        <v>Million</v>
      </c>
      <c r="H3438" s="7">
        <f>VALUE(IF(data_to_clean[[#This Row],[multiplicity]]="Million",_xlfn.CONCAT(SUBSTITUTE(data_to_clean[[#This Row],[number]],".",""),"00000"),_xlfn.CONCAT(SUBSTITUTE(data_to_clean[[#This Row],[number]],".",""),"00000000")))</f>
        <v>237600000</v>
      </c>
      <c r="I3438" t="s">
        <v>12451</v>
      </c>
      <c r="J3438">
        <f>ROUND(VALUE(SUBSTITUTE(data_to_clean[[#This Row],[growth_%]],".",",")),0)</f>
        <v>103</v>
      </c>
      <c r="K3438" t="s">
        <v>40</v>
      </c>
      <c r="L3438">
        <v>843</v>
      </c>
      <c r="M3438">
        <v>625</v>
      </c>
      <c r="N3438">
        <v>1981</v>
      </c>
      <c r="O3438">
        <v>1</v>
      </c>
      <c r="P3438" t="s">
        <v>5492</v>
      </c>
      <c r="Q3438" t="b">
        <f>AND(ISNUMBER(data_to_clean[[#This Row],[revenue_formatted]]),ISNUMBER(data_to_clean[[#This Row],[growth_formatted_%]]),ISNUMBER(data_to_clean[[#This Row],[workers]]),ISNUMBER(data_to_clean[[#This Row],[previous_workers]]),ISNUMBER(data_to_clean[[#This Row],[founded]]),ISNUMBER(data_to_clean[[#This Row],[yrs_on_list]]))</f>
        <v>1</v>
      </c>
    </row>
    <row r="3439" spans="1:17" x14ac:dyDescent="0.25">
      <c r="A3439">
        <v>3428</v>
      </c>
      <c r="B3439" t="s">
        <v>12452</v>
      </c>
      <c r="C3439" t="s">
        <v>52</v>
      </c>
      <c r="D3439" t="str">
        <f>VLOOKUP(data_to_clean[[#This Row],[state]],abbreviation_table[],2,FALSE)</f>
        <v>Florida</v>
      </c>
      <c r="E3439" t="s">
        <v>1080</v>
      </c>
      <c r="F3439" t="str">
        <f>TRIM(LEFT(data_to_clean[[#This Row],[revenue]],FIND(" ",data_to_clean[[#This Row],[revenue]])))</f>
        <v>7.7</v>
      </c>
      <c r="G3439" t="str">
        <f>RIGHT(data_to_clean[[#This Row],[revenue]],LEN(data_to_clean[[#This Row],[revenue]])-FIND(" ",data_to_clean[[#This Row],[revenue]]))</f>
        <v>Million</v>
      </c>
      <c r="H3439" s="7">
        <f>VALUE(IF(data_to_clean[[#This Row],[multiplicity]]="Million",_xlfn.CONCAT(SUBSTITUTE(data_to_clean[[#This Row],[number]],".",""),"00000"),_xlfn.CONCAT(SUBSTITUTE(data_to_clean[[#This Row],[number]],".",""),"00000000")))</f>
        <v>7700000</v>
      </c>
      <c r="I3439" t="s">
        <v>12454</v>
      </c>
      <c r="J3439">
        <f>ROUND(VALUE(SUBSTITUTE(data_to_clean[[#This Row],[growth_%]],".",",")),0)</f>
        <v>103</v>
      </c>
      <c r="K3439" t="s">
        <v>329</v>
      </c>
      <c r="L3439">
        <v>15</v>
      </c>
      <c r="M3439">
        <v>6</v>
      </c>
      <c r="N3439">
        <v>2011</v>
      </c>
      <c r="O3439">
        <v>4</v>
      </c>
      <c r="P3439" t="s">
        <v>1163</v>
      </c>
      <c r="Q3439" t="b">
        <f>AND(ISNUMBER(data_to_clean[[#This Row],[revenue_formatted]]),ISNUMBER(data_to_clean[[#This Row],[growth_formatted_%]]),ISNUMBER(data_to_clean[[#This Row],[workers]]),ISNUMBER(data_to_clean[[#This Row],[previous_workers]]),ISNUMBER(data_to_clean[[#This Row],[founded]]),ISNUMBER(data_to_clean[[#This Row],[yrs_on_list]]))</f>
        <v>1</v>
      </c>
    </row>
    <row r="3440" spans="1:17" x14ac:dyDescent="0.25">
      <c r="A3440">
        <v>3429</v>
      </c>
      <c r="B3440" t="s">
        <v>12455</v>
      </c>
      <c r="C3440" t="s">
        <v>119</v>
      </c>
      <c r="D3440" t="str">
        <f>VLOOKUP(data_to_clean[[#This Row],[state]],abbreviation_table[],2,FALSE)</f>
        <v>Georgia</v>
      </c>
      <c r="E3440" t="s">
        <v>435</v>
      </c>
      <c r="F3440" t="str">
        <f>TRIM(LEFT(data_to_clean[[#This Row],[revenue]],FIND(" ",data_to_clean[[#This Row],[revenue]])))</f>
        <v>10</v>
      </c>
      <c r="G3440" t="str">
        <f>RIGHT(data_to_clean[[#This Row],[revenue]],LEN(data_to_clean[[#This Row],[revenue]])-FIND(" ",data_to_clean[[#This Row],[revenue]]))</f>
        <v>Million</v>
      </c>
      <c r="H3440" s="7">
        <f>VALUE(IF(data_to_clean[[#This Row],[multiplicity]]="Million",_xlfn.CONCAT(SUBSTITUTE(data_to_clean[[#This Row],[number]],".",""),"00000"),_xlfn.CONCAT(SUBSTITUTE(data_to_clean[[#This Row],[number]],".",""),"00000000")))</f>
        <v>1000000</v>
      </c>
      <c r="I3440" t="s">
        <v>12457</v>
      </c>
      <c r="J3440">
        <f>ROUND(VALUE(SUBSTITUTE(data_to_clean[[#This Row],[growth_%]],".",",")),0)</f>
        <v>103</v>
      </c>
      <c r="K3440" t="s">
        <v>233</v>
      </c>
      <c r="L3440">
        <v>65</v>
      </c>
      <c r="M3440">
        <v>54</v>
      </c>
      <c r="N3440">
        <v>2006</v>
      </c>
      <c r="O3440">
        <v>3</v>
      </c>
      <c r="P3440" t="s">
        <v>12458</v>
      </c>
      <c r="Q3440" t="b">
        <f>AND(ISNUMBER(data_to_clean[[#This Row],[revenue_formatted]]),ISNUMBER(data_to_clean[[#This Row],[growth_formatted_%]]),ISNUMBER(data_to_clean[[#This Row],[workers]]),ISNUMBER(data_to_clean[[#This Row],[previous_workers]]),ISNUMBER(data_to_clean[[#This Row],[founded]]),ISNUMBER(data_to_clean[[#This Row],[yrs_on_list]]))</f>
        <v>1</v>
      </c>
    </row>
    <row r="3441" spans="1:17" x14ac:dyDescent="0.25">
      <c r="A3441">
        <v>3430</v>
      </c>
      <c r="B3441" t="s">
        <v>12459</v>
      </c>
      <c r="C3441" t="s">
        <v>74</v>
      </c>
      <c r="D3441" t="str">
        <f>VLOOKUP(data_to_clean[[#This Row],[state]],abbreviation_table[],2,FALSE)</f>
        <v>Ohio</v>
      </c>
      <c r="E3441" t="s">
        <v>301</v>
      </c>
      <c r="F3441" t="str">
        <f>TRIM(LEFT(data_to_clean[[#This Row],[revenue]],FIND(" ",data_to_clean[[#This Row],[revenue]])))</f>
        <v>7.1</v>
      </c>
      <c r="G3441" t="str">
        <f>RIGHT(data_to_clean[[#This Row],[revenue]],LEN(data_to_clean[[#This Row],[revenue]])-FIND(" ",data_to_clean[[#This Row],[revenue]]))</f>
        <v>Million</v>
      </c>
      <c r="H3441" s="7">
        <f>VALUE(IF(data_to_clean[[#This Row],[multiplicity]]="Million",_xlfn.CONCAT(SUBSTITUTE(data_to_clean[[#This Row],[number]],".",""),"00000"),_xlfn.CONCAT(SUBSTITUTE(data_to_clean[[#This Row],[number]],".",""),"00000000")))</f>
        <v>7100000</v>
      </c>
      <c r="I3441" t="s">
        <v>12457</v>
      </c>
      <c r="J3441">
        <f>ROUND(VALUE(SUBSTITUTE(data_to_clean[[#This Row],[growth_%]],".",",")),0)</f>
        <v>103</v>
      </c>
      <c r="K3441" t="s">
        <v>233</v>
      </c>
      <c r="L3441">
        <v>82</v>
      </c>
      <c r="M3441">
        <v>26</v>
      </c>
      <c r="N3441">
        <v>2007</v>
      </c>
      <c r="O3441">
        <v>3</v>
      </c>
      <c r="P3441" t="s">
        <v>12461</v>
      </c>
      <c r="Q3441" t="b">
        <f>AND(ISNUMBER(data_to_clean[[#This Row],[revenue_formatted]]),ISNUMBER(data_to_clean[[#This Row],[growth_formatted_%]]),ISNUMBER(data_to_clean[[#This Row],[workers]]),ISNUMBER(data_to_clean[[#This Row],[previous_workers]]),ISNUMBER(data_to_clean[[#This Row],[founded]]),ISNUMBER(data_to_clean[[#This Row],[yrs_on_list]]))</f>
        <v>1</v>
      </c>
    </row>
    <row r="3442" spans="1:17" x14ac:dyDescent="0.25">
      <c r="A3442">
        <v>3431</v>
      </c>
      <c r="B3442" t="s">
        <v>12462</v>
      </c>
      <c r="C3442" t="s">
        <v>15</v>
      </c>
      <c r="D3442" t="str">
        <f>VLOOKUP(data_to_clean[[#This Row],[state]],abbreviation_table[],2,FALSE)</f>
        <v>Arizona</v>
      </c>
      <c r="E3442" t="s">
        <v>1297</v>
      </c>
      <c r="F3442" t="str">
        <f>TRIM(LEFT(data_to_clean[[#This Row],[revenue]],FIND(" ",data_to_clean[[#This Row],[revenue]])))</f>
        <v>8.4</v>
      </c>
      <c r="G3442" t="str">
        <f>RIGHT(data_to_clean[[#This Row],[revenue]],LEN(data_to_clean[[#This Row],[revenue]])-FIND(" ",data_to_clean[[#This Row],[revenue]]))</f>
        <v>Million</v>
      </c>
      <c r="H3442" s="7">
        <f>VALUE(IF(data_to_clean[[#This Row],[multiplicity]]="Million",_xlfn.CONCAT(SUBSTITUTE(data_to_clean[[#This Row],[number]],".",""),"00000"),_xlfn.CONCAT(SUBSTITUTE(data_to_clean[[#This Row],[number]],".",""),"00000000")))</f>
        <v>8400000</v>
      </c>
      <c r="I3442" t="s">
        <v>12464</v>
      </c>
      <c r="J3442">
        <f>ROUND(VALUE(SUBSTITUTE(data_to_clean[[#This Row],[growth_%]],".",",")),0)</f>
        <v>103</v>
      </c>
      <c r="K3442" t="s">
        <v>623</v>
      </c>
      <c r="L3442">
        <v>79</v>
      </c>
      <c r="M3442">
        <v>11</v>
      </c>
      <c r="N3442">
        <v>2014</v>
      </c>
      <c r="O3442">
        <v>1</v>
      </c>
      <c r="P3442" t="s">
        <v>651</v>
      </c>
      <c r="Q3442" t="b">
        <f>AND(ISNUMBER(data_to_clean[[#This Row],[revenue_formatted]]),ISNUMBER(data_to_clean[[#This Row],[growth_formatted_%]]),ISNUMBER(data_to_clean[[#This Row],[workers]]),ISNUMBER(data_to_clean[[#This Row],[previous_workers]]),ISNUMBER(data_to_clean[[#This Row],[founded]]),ISNUMBER(data_to_clean[[#This Row],[yrs_on_list]]))</f>
        <v>1</v>
      </c>
    </row>
    <row r="3443" spans="1:17" x14ac:dyDescent="0.25">
      <c r="A3443">
        <v>3432</v>
      </c>
      <c r="B3443" t="s">
        <v>12465</v>
      </c>
      <c r="C3443" t="s">
        <v>52</v>
      </c>
      <c r="D3443" t="str">
        <f>VLOOKUP(data_to_clean[[#This Row],[state]],abbreviation_table[],2,FALSE)</f>
        <v>Florida</v>
      </c>
      <c r="E3443" t="s">
        <v>957</v>
      </c>
      <c r="F3443" t="str">
        <f>TRIM(LEFT(data_to_clean[[#This Row],[revenue]],FIND(" ",data_to_clean[[#This Row],[revenue]])))</f>
        <v>2.2</v>
      </c>
      <c r="G3443" t="str">
        <f>RIGHT(data_to_clean[[#This Row],[revenue]],LEN(data_to_clean[[#This Row],[revenue]])-FIND(" ",data_to_clean[[#This Row],[revenue]]))</f>
        <v>Million</v>
      </c>
      <c r="H3443" s="7">
        <f>VALUE(IF(data_to_clean[[#This Row],[multiplicity]]="Million",_xlfn.CONCAT(SUBSTITUTE(data_to_clean[[#This Row],[number]],".",""),"00000"),_xlfn.CONCAT(SUBSTITUTE(data_to_clean[[#This Row],[number]],".",""),"00000000")))</f>
        <v>2200000</v>
      </c>
      <c r="I3443" t="s">
        <v>12467</v>
      </c>
      <c r="J3443">
        <f>ROUND(VALUE(SUBSTITUTE(data_to_clean[[#This Row],[growth_%]],".",",")),0)</f>
        <v>103</v>
      </c>
      <c r="K3443" t="s">
        <v>18</v>
      </c>
      <c r="L3443">
        <v>15</v>
      </c>
      <c r="M3443">
        <v>8</v>
      </c>
      <c r="N3443">
        <v>2004</v>
      </c>
      <c r="O3443">
        <v>1</v>
      </c>
      <c r="P3443" t="s">
        <v>1519</v>
      </c>
      <c r="Q3443" t="b">
        <f>AND(ISNUMBER(data_to_clean[[#This Row],[revenue_formatted]]),ISNUMBER(data_to_clean[[#This Row],[growth_formatted_%]]),ISNUMBER(data_to_clean[[#This Row],[workers]]),ISNUMBER(data_to_clean[[#This Row],[previous_workers]]),ISNUMBER(data_to_clean[[#This Row],[founded]]),ISNUMBER(data_to_clean[[#This Row],[yrs_on_list]]))</f>
        <v>1</v>
      </c>
    </row>
    <row r="3444" spans="1:17" x14ac:dyDescent="0.25">
      <c r="A3444">
        <v>3433</v>
      </c>
      <c r="B3444" t="s">
        <v>12468</v>
      </c>
      <c r="C3444" t="s">
        <v>15</v>
      </c>
      <c r="D3444" t="str">
        <f>VLOOKUP(data_to_clean[[#This Row],[state]],abbreviation_table[],2,FALSE)</f>
        <v>Arizona</v>
      </c>
      <c r="E3444" t="s">
        <v>135</v>
      </c>
      <c r="F3444" t="str">
        <f>TRIM(LEFT(data_to_clean[[#This Row],[revenue]],FIND(" ",data_to_clean[[#This Row],[revenue]])))</f>
        <v>9.6</v>
      </c>
      <c r="G3444" t="str">
        <f>RIGHT(data_to_clean[[#This Row],[revenue]],LEN(data_to_clean[[#This Row],[revenue]])-FIND(" ",data_to_clean[[#This Row],[revenue]]))</f>
        <v>Million</v>
      </c>
      <c r="H3444" s="7">
        <f>VALUE(IF(data_to_clean[[#This Row],[multiplicity]]="Million",_xlfn.CONCAT(SUBSTITUTE(data_to_clean[[#This Row],[number]],".",""),"00000"),_xlfn.CONCAT(SUBSTITUTE(data_to_clean[[#This Row],[number]],".",""),"00000000")))</f>
        <v>9600000</v>
      </c>
      <c r="I3444" t="s">
        <v>12470</v>
      </c>
      <c r="J3444">
        <f>ROUND(VALUE(SUBSTITUTE(data_to_clean[[#This Row],[growth_%]],".",",")),0)</f>
        <v>103</v>
      </c>
      <c r="K3444" t="s">
        <v>187</v>
      </c>
      <c r="L3444">
        <v>109</v>
      </c>
      <c r="M3444">
        <v>48</v>
      </c>
      <c r="N3444">
        <v>2000</v>
      </c>
      <c r="O3444">
        <v>7</v>
      </c>
      <c r="P3444" t="s">
        <v>651</v>
      </c>
      <c r="Q3444" t="b">
        <f>AND(ISNUMBER(data_to_clean[[#This Row],[revenue_formatted]]),ISNUMBER(data_to_clean[[#This Row],[growth_formatted_%]]),ISNUMBER(data_to_clean[[#This Row],[workers]]),ISNUMBER(data_to_clean[[#This Row],[previous_workers]]),ISNUMBER(data_to_clean[[#This Row],[founded]]),ISNUMBER(data_to_clean[[#This Row],[yrs_on_list]]))</f>
        <v>1</v>
      </c>
    </row>
    <row r="3445" spans="1:17" x14ac:dyDescent="0.25">
      <c r="A3445">
        <v>3434</v>
      </c>
      <c r="B3445" t="s">
        <v>12471</v>
      </c>
      <c r="C3445" t="s">
        <v>52</v>
      </c>
      <c r="D3445" t="str">
        <f>VLOOKUP(data_to_clean[[#This Row],[state]],abbreviation_table[],2,FALSE)</f>
        <v>Florida</v>
      </c>
      <c r="E3445" t="s">
        <v>1442</v>
      </c>
      <c r="F3445" t="str">
        <f>TRIM(LEFT(data_to_clean[[#This Row],[revenue]],FIND(" ",data_to_clean[[#This Row],[revenue]])))</f>
        <v>2</v>
      </c>
      <c r="G3445" t="str">
        <f>RIGHT(data_to_clean[[#This Row],[revenue]],LEN(data_to_clean[[#This Row],[revenue]])-FIND(" ",data_to_clean[[#This Row],[revenue]]))</f>
        <v>Million</v>
      </c>
      <c r="H3445" s="7">
        <f>VALUE(IF(data_to_clean[[#This Row],[multiplicity]]="Million",_xlfn.CONCAT(SUBSTITUTE(data_to_clean[[#This Row],[number]],".",""),"00000"),_xlfn.CONCAT(SUBSTITUTE(data_to_clean[[#This Row],[number]],".",""),"00000000")))</f>
        <v>200000</v>
      </c>
      <c r="I3445" t="s">
        <v>12473</v>
      </c>
      <c r="J3445">
        <f>ROUND(VALUE(SUBSTITUTE(data_to_clean[[#This Row],[growth_%]],".",",")),0)</f>
        <v>103</v>
      </c>
      <c r="K3445" t="s">
        <v>18</v>
      </c>
      <c r="L3445">
        <v>13</v>
      </c>
      <c r="M3445">
        <v>8</v>
      </c>
      <c r="N3445">
        <v>2011</v>
      </c>
      <c r="O3445">
        <v>1</v>
      </c>
      <c r="P3445" t="s">
        <v>1315</v>
      </c>
      <c r="Q3445" t="b">
        <f>AND(ISNUMBER(data_to_clean[[#This Row],[revenue_formatted]]),ISNUMBER(data_to_clean[[#This Row],[growth_formatted_%]]),ISNUMBER(data_to_clean[[#This Row],[workers]]),ISNUMBER(data_to_clean[[#This Row],[previous_workers]]),ISNUMBER(data_to_clean[[#This Row],[founded]]),ISNUMBER(data_to_clean[[#This Row],[yrs_on_list]]))</f>
        <v>1</v>
      </c>
    </row>
    <row r="3446" spans="1:17" x14ac:dyDescent="0.25">
      <c r="A3446">
        <v>3435</v>
      </c>
      <c r="B3446" t="s">
        <v>12474</v>
      </c>
      <c r="C3446" t="s">
        <v>52</v>
      </c>
      <c r="D3446" t="str">
        <f>VLOOKUP(data_to_clean[[#This Row],[state]],abbreviation_table[],2,FALSE)</f>
        <v>Florida</v>
      </c>
      <c r="E3446" t="s">
        <v>1152</v>
      </c>
      <c r="F3446" t="str">
        <f>TRIM(LEFT(data_to_clean[[#This Row],[revenue]],FIND(" ",data_to_clean[[#This Row],[revenue]])))</f>
        <v>2.1</v>
      </c>
      <c r="G3446" t="str">
        <f>RIGHT(data_to_clean[[#This Row],[revenue]],LEN(data_to_clean[[#This Row],[revenue]])-FIND(" ",data_to_clean[[#This Row],[revenue]]))</f>
        <v>Million</v>
      </c>
      <c r="H3446" s="7">
        <f>VALUE(IF(data_to_clean[[#This Row],[multiplicity]]="Million",_xlfn.CONCAT(SUBSTITUTE(data_to_clean[[#This Row],[number]],".",""),"00000"),_xlfn.CONCAT(SUBSTITUTE(data_to_clean[[#This Row],[number]],".",""),"00000000")))</f>
        <v>2100000</v>
      </c>
      <c r="I3446" t="s">
        <v>12476</v>
      </c>
      <c r="J3446">
        <f>ROUND(VALUE(SUBSTITUTE(data_to_clean[[#This Row],[growth_%]],".",",")),0)</f>
        <v>103</v>
      </c>
      <c r="K3446" t="s">
        <v>336</v>
      </c>
      <c r="L3446">
        <v>9</v>
      </c>
      <c r="M3446">
        <v>4</v>
      </c>
      <c r="N3446">
        <v>2013</v>
      </c>
      <c r="O3446">
        <v>1</v>
      </c>
      <c r="P3446" t="s">
        <v>203</v>
      </c>
      <c r="Q3446" t="b">
        <f>AND(ISNUMBER(data_to_clean[[#This Row],[revenue_formatted]]),ISNUMBER(data_to_clean[[#This Row],[growth_formatted_%]]),ISNUMBER(data_to_clean[[#This Row],[workers]]),ISNUMBER(data_to_clean[[#This Row],[previous_workers]]),ISNUMBER(data_to_clean[[#This Row],[founded]]),ISNUMBER(data_to_clean[[#This Row],[yrs_on_list]]))</f>
        <v>1</v>
      </c>
    </row>
    <row r="3447" spans="1:17" x14ac:dyDescent="0.25">
      <c r="A3447">
        <v>3436</v>
      </c>
      <c r="B3447" t="s">
        <v>12477</v>
      </c>
      <c r="C3447" t="s">
        <v>66</v>
      </c>
      <c r="D3447" t="str">
        <f>VLOOKUP(data_to_clean[[#This Row],[state]],abbreviation_table[],2,FALSE)</f>
        <v>Virginia</v>
      </c>
      <c r="E3447" t="s">
        <v>8189</v>
      </c>
      <c r="F3447" t="str">
        <f>TRIM(LEFT(data_to_clean[[#This Row],[revenue]],FIND(" ",data_to_clean[[#This Row],[revenue]])))</f>
        <v>61.7</v>
      </c>
      <c r="G3447" t="str">
        <f>RIGHT(data_to_clean[[#This Row],[revenue]],LEN(data_to_clean[[#This Row],[revenue]])-FIND(" ",data_to_clean[[#This Row],[revenue]]))</f>
        <v>Million</v>
      </c>
      <c r="H3447" s="7">
        <f>VALUE(IF(data_to_clean[[#This Row],[multiplicity]]="Million",_xlfn.CONCAT(SUBSTITUTE(data_to_clean[[#This Row],[number]],".",""),"00000"),_xlfn.CONCAT(SUBSTITUTE(data_to_clean[[#This Row],[number]],".",""),"00000000")))</f>
        <v>61700000</v>
      </c>
      <c r="I3447" t="s">
        <v>12479</v>
      </c>
      <c r="J3447">
        <f>ROUND(VALUE(SUBSTITUTE(data_to_clean[[#This Row],[growth_%]],".",",")),0)</f>
        <v>103</v>
      </c>
      <c r="K3447" t="s">
        <v>40</v>
      </c>
      <c r="L3447">
        <v>25</v>
      </c>
      <c r="M3447">
        <v>20</v>
      </c>
      <c r="N3447">
        <v>2005</v>
      </c>
      <c r="O3447">
        <v>9</v>
      </c>
      <c r="P3447" t="s">
        <v>1896</v>
      </c>
      <c r="Q3447" t="b">
        <f>AND(ISNUMBER(data_to_clean[[#This Row],[revenue_formatted]]),ISNUMBER(data_to_clean[[#This Row],[growth_formatted_%]]),ISNUMBER(data_to_clean[[#This Row],[workers]]),ISNUMBER(data_to_clean[[#This Row],[previous_workers]]),ISNUMBER(data_to_clean[[#This Row],[founded]]),ISNUMBER(data_to_clean[[#This Row],[yrs_on_list]]))</f>
        <v>1</v>
      </c>
    </row>
    <row r="3448" spans="1:17" x14ac:dyDescent="0.25">
      <c r="A3448">
        <v>3437</v>
      </c>
      <c r="B3448" t="s">
        <v>12480</v>
      </c>
      <c r="C3448" t="s">
        <v>15</v>
      </c>
      <c r="D3448" t="str">
        <f>VLOOKUP(data_to_clean[[#This Row],[state]],abbreviation_table[],2,FALSE)</f>
        <v>Arizona</v>
      </c>
      <c r="E3448" t="s">
        <v>5243</v>
      </c>
      <c r="F3448" t="str">
        <f>TRIM(LEFT(data_to_clean[[#This Row],[revenue]],FIND(" ",data_to_clean[[#This Row],[revenue]])))</f>
        <v>10.6</v>
      </c>
      <c r="G3448" t="str">
        <f>RIGHT(data_to_clean[[#This Row],[revenue]],LEN(data_to_clean[[#This Row],[revenue]])-FIND(" ",data_to_clean[[#This Row],[revenue]]))</f>
        <v>Million</v>
      </c>
      <c r="H3448" s="7">
        <f>VALUE(IF(data_to_clean[[#This Row],[multiplicity]]="Million",_xlfn.CONCAT(SUBSTITUTE(data_to_clean[[#This Row],[number]],".",""),"00000"),_xlfn.CONCAT(SUBSTITUTE(data_to_clean[[#This Row],[number]],".",""),"00000000")))</f>
        <v>10600000</v>
      </c>
      <c r="I3448" t="s">
        <v>12482</v>
      </c>
      <c r="J3448">
        <f>ROUND(VALUE(SUBSTITUTE(data_to_clean[[#This Row],[growth_%]],".",",")),0)</f>
        <v>103</v>
      </c>
      <c r="K3448" t="s">
        <v>18</v>
      </c>
      <c r="L3448">
        <v>94</v>
      </c>
      <c r="M3448">
        <v>66</v>
      </c>
      <c r="N3448">
        <v>2012</v>
      </c>
      <c r="O3448">
        <v>4</v>
      </c>
      <c r="P3448" t="s">
        <v>19</v>
      </c>
      <c r="Q3448" t="b">
        <f>AND(ISNUMBER(data_to_clean[[#This Row],[revenue_formatted]]),ISNUMBER(data_to_clean[[#This Row],[growth_formatted_%]]),ISNUMBER(data_to_clean[[#This Row],[workers]]),ISNUMBER(data_to_clean[[#This Row],[previous_workers]]),ISNUMBER(data_to_clean[[#This Row],[founded]]),ISNUMBER(data_to_clean[[#This Row],[yrs_on_list]]))</f>
        <v>1</v>
      </c>
    </row>
    <row r="3449" spans="1:17" x14ac:dyDescent="0.25">
      <c r="A3449">
        <v>3438</v>
      </c>
      <c r="B3449" t="s">
        <v>12483</v>
      </c>
      <c r="C3449" t="s">
        <v>80</v>
      </c>
      <c r="D3449" t="str">
        <f>VLOOKUP(data_to_clean[[#This Row],[state]],abbreviation_table[],2,FALSE)</f>
        <v>California</v>
      </c>
      <c r="E3449" t="s">
        <v>265</v>
      </c>
      <c r="F3449" t="str">
        <f>TRIM(LEFT(data_to_clean[[#This Row],[revenue]],FIND(" ",data_to_clean[[#This Row],[revenue]])))</f>
        <v>6.4</v>
      </c>
      <c r="G3449" t="str">
        <f>RIGHT(data_to_clean[[#This Row],[revenue]],LEN(data_to_clean[[#This Row],[revenue]])-FIND(" ",data_to_clean[[#This Row],[revenue]]))</f>
        <v>Million</v>
      </c>
      <c r="H3449" s="7">
        <f>VALUE(IF(data_to_clean[[#This Row],[multiplicity]]="Million",_xlfn.CONCAT(SUBSTITUTE(data_to_clean[[#This Row],[number]],".",""),"00000"),_xlfn.CONCAT(SUBSTITUTE(data_to_clean[[#This Row],[number]],".",""),"00000000")))</f>
        <v>6400000</v>
      </c>
      <c r="I3449" t="s">
        <v>12485</v>
      </c>
      <c r="J3449">
        <f>ROUND(VALUE(SUBSTITUTE(data_to_clean[[#This Row],[growth_%]],".",",")),0)</f>
        <v>103</v>
      </c>
      <c r="K3449" t="s">
        <v>233</v>
      </c>
      <c r="L3449">
        <v>33</v>
      </c>
      <c r="M3449">
        <v>15</v>
      </c>
      <c r="N3449">
        <v>2010</v>
      </c>
      <c r="O3449">
        <v>1</v>
      </c>
      <c r="P3449" t="s">
        <v>5719</v>
      </c>
      <c r="Q3449" t="b">
        <f>AND(ISNUMBER(data_to_clean[[#This Row],[revenue_formatted]]),ISNUMBER(data_to_clean[[#This Row],[growth_formatted_%]]),ISNUMBER(data_to_clean[[#This Row],[workers]]),ISNUMBER(data_to_clean[[#This Row],[previous_workers]]),ISNUMBER(data_to_clean[[#This Row],[founded]]),ISNUMBER(data_to_clean[[#This Row],[yrs_on_list]]))</f>
        <v>1</v>
      </c>
    </row>
    <row r="3450" spans="1:17" x14ac:dyDescent="0.25">
      <c r="A3450">
        <v>3439</v>
      </c>
      <c r="B3450" t="s">
        <v>12486</v>
      </c>
      <c r="C3450" t="s">
        <v>86</v>
      </c>
      <c r="D3450" t="str">
        <f>VLOOKUP(data_to_clean[[#This Row],[state]],abbreviation_table[],2,FALSE)</f>
        <v>Colorado</v>
      </c>
      <c r="E3450" t="s">
        <v>5243</v>
      </c>
      <c r="F3450" t="str">
        <f>TRIM(LEFT(data_to_clean[[#This Row],[revenue]],FIND(" ",data_to_clean[[#This Row],[revenue]])))</f>
        <v>10.6</v>
      </c>
      <c r="G3450" t="str">
        <f>RIGHT(data_to_clean[[#This Row],[revenue]],LEN(data_to_clean[[#This Row],[revenue]])-FIND(" ",data_to_clean[[#This Row],[revenue]]))</f>
        <v>Million</v>
      </c>
      <c r="H3450" s="7">
        <f>VALUE(IF(data_to_clean[[#This Row],[multiplicity]]="Million",_xlfn.CONCAT(SUBSTITUTE(data_to_clean[[#This Row],[number]],".",""),"00000"),_xlfn.CONCAT(SUBSTITUTE(data_to_clean[[#This Row],[number]],".",""),"00000000")))</f>
        <v>10600000</v>
      </c>
      <c r="I3450" t="s">
        <v>12488</v>
      </c>
      <c r="J3450">
        <f>ROUND(VALUE(SUBSTITUTE(data_to_clean[[#This Row],[growth_%]],".",",")),0)</f>
        <v>102</v>
      </c>
      <c r="K3450" t="s">
        <v>156</v>
      </c>
      <c r="L3450">
        <v>83</v>
      </c>
      <c r="M3450">
        <v>49</v>
      </c>
      <c r="N3450">
        <v>2008</v>
      </c>
      <c r="O3450">
        <v>5</v>
      </c>
      <c r="P3450" t="s">
        <v>3830</v>
      </c>
      <c r="Q3450" t="b">
        <f>AND(ISNUMBER(data_to_clean[[#This Row],[revenue_formatted]]),ISNUMBER(data_to_clean[[#This Row],[growth_formatted_%]]),ISNUMBER(data_to_clean[[#This Row],[workers]]),ISNUMBER(data_to_clean[[#This Row],[previous_workers]]),ISNUMBER(data_to_clean[[#This Row],[founded]]),ISNUMBER(data_to_clean[[#This Row],[yrs_on_list]]))</f>
        <v>1</v>
      </c>
    </row>
    <row r="3451" spans="1:17" x14ac:dyDescent="0.25">
      <c r="A3451">
        <v>3440</v>
      </c>
      <c r="B3451" t="s">
        <v>12489</v>
      </c>
      <c r="C3451" t="s">
        <v>80</v>
      </c>
      <c r="D3451" t="str">
        <f>VLOOKUP(data_to_clean[[#This Row],[state]],abbreviation_table[],2,FALSE)</f>
        <v>California</v>
      </c>
      <c r="E3451" t="s">
        <v>794</v>
      </c>
      <c r="F3451" t="str">
        <f>TRIM(LEFT(data_to_clean[[#This Row],[revenue]],FIND(" ",data_to_clean[[#This Row],[revenue]])))</f>
        <v>13.6</v>
      </c>
      <c r="G3451" t="str">
        <f>RIGHT(data_to_clean[[#This Row],[revenue]],LEN(data_to_clean[[#This Row],[revenue]])-FIND(" ",data_to_clean[[#This Row],[revenue]]))</f>
        <v>Million</v>
      </c>
      <c r="H3451" s="7">
        <f>VALUE(IF(data_to_clean[[#This Row],[multiplicity]]="Million",_xlfn.CONCAT(SUBSTITUTE(data_to_clean[[#This Row],[number]],".",""),"00000"),_xlfn.CONCAT(SUBSTITUTE(data_to_clean[[#This Row],[number]],".",""),"00000000")))</f>
        <v>13600000</v>
      </c>
      <c r="I3451" t="s">
        <v>12491</v>
      </c>
      <c r="J3451">
        <f>ROUND(VALUE(SUBSTITUTE(data_to_clean[[#This Row],[growth_%]],".",",")),0)</f>
        <v>102</v>
      </c>
      <c r="K3451" t="s">
        <v>55</v>
      </c>
      <c r="L3451">
        <v>90</v>
      </c>
      <c r="M3451">
        <v>35</v>
      </c>
      <c r="N3451">
        <v>2013</v>
      </c>
      <c r="O3451">
        <v>2</v>
      </c>
      <c r="P3451" t="s">
        <v>12492</v>
      </c>
      <c r="Q3451" t="b">
        <f>AND(ISNUMBER(data_to_clean[[#This Row],[revenue_formatted]]),ISNUMBER(data_to_clean[[#This Row],[growth_formatted_%]]),ISNUMBER(data_to_clean[[#This Row],[workers]]),ISNUMBER(data_to_clean[[#This Row],[previous_workers]]),ISNUMBER(data_to_clean[[#This Row],[founded]]),ISNUMBER(data_to_clean[[#This Row],[yrs_on_list]]))</f>
        <v>1</v>
      </c>
    </row>
    <row r="3452" spans="1:17" x14ac:dyDescent="0.25">
      <c r="A3452">
        <v>3441</v>
      </c>
      <c r="B3452" t="s">
        <v>12493</v>
      </c>
      <c r="C3452" t="s">
        <v>243</v>
      </c>
      <c r="D3452" t="str">
        <f>VLOOKUP(data_to_clean[[#This Row],[state]],abbreviation_table[],2,FALSE)</f>
        <v>Maryland</v>
      </c>
      <c r="E3452" t="s">
        <v>1080</v>
      </c>
      <c r="F3452" t="str">
        <f>TRIM(LEFT(data_to_clean[[#This Row],[revenue]],FIND(" ",data_to_clean[[#This Row],[revenue]])))</f>
        <v>7.7</v>
      </c>
      <c r="G3452" t="str">
        <f>RIGHT(data_to_clean[[#This Row],[revenue]],LEN(data_to_clean[[#This Row],[revenue]])-FIND(" ",data_to_clean[[#This Row],[revenue]]))</f>
        <v>Million</v>
      </c>
      <c r="H3452" s="7">
        <f>VALUE(IF(data_to_clean[[#This Row],[multiplicity]]="Million",_xlfn.CONCAT(SUBSTITUTE(data_to_clean[[#This Row],[number]],".",""),"00000"),_xlfn.CONCAT(SUBSTITUTE(data_to_clean[[#This Row],[number]],".",""),"00000000")))</f>
        <v>7700000</v>
      </c>
      <c r="I3452" t="s">
        <v>12495</v>
      </c>
      <c r="J3452">
        <f>ROUND(VALUE(SUBSTITUTE(data_to_clean[[#This Row],[growth_%]],".",",")),0)</f>
        <v>102</v>
      </c>
      <c r="K3452" t="s">
        <v>156</v>
      </c>
      <c r="L3452">
        <v>65</v>
      </c>
      <c r="M3452">
        <v>30</v>
      </c>
      <c r="N3452">
        <v>2000</v>
      </c>
      <c r="O3452">
        <v>4</v>
      </c>
      <c r="P3452" t="s">
        <v>11015</v>
      </c>
      <c r="Q3452" t="b">
        <f>AND(ISNUMBER(data_to_clean[[#This Row],[revenue_formatted]]),ISNUMBER(data_to_clean[[#This Row],[growth_formatted_%]]),ISNUMBER(data_to_clean[[#This Row],[workers]]),ISNUMBER(data_to_clean[[#This Row],[previous_workers]]),ISNUMBER(data_to_clean[[#This Row],[founded]]),ISNUMBER(data_to_clean[[#This Row],[yrs_on_list]]))</f>
        <v>1</v>
      </c>
    </row>
    <row r="3453" spans="1:17" x14ac:dyDescent="0.25">
      <c r="A3453">
        <v>3442</v>
      </c>
      <c r="B3453" t="s">
        <v>12496</v>
      </c>
      <c r="C3453" t="s">
        <v>1011</v>
      </c>
      <c r="D3453" t="str">
        <f>VLOOKUP(data_to_clean[[#This Row],[state]],abbreviation_table[],2,FALSE)</f>
        <v>Nebraska</v>
      </c>
      <c r="E3453" t="s">
        <v>962</v>
      </c>
      <c r="F3453" t="str">
        <f>TRIM(LEFT(data_to_clean[[#This Row],[revenue]],FIND(" ",data_to_clean[[#This Row],[revenue]])))</f>
        <v>3.6</v>
      </c>
      <c r="G3453" t="str">
        <f>RIGHT(data_to_clean[[#This Row],[revenue]],LEN(data_to_clean[[#This Row],[revenue]])-FIND(" ",data_to_clean[[#This Row],[revenue]]))</f>
        <v>Million</v>
      </c>
      <c r="H3453" s="7">
        <f>VALUE(IF(data_to_clean[[#This Row],[multiplicity]]="Million",_xlfn.CONCAT(SUBSTITUTE(data_to_clean[[#This Row],[number]],".",""),"00000"),_xlfn.CONCAT(SUBSTITUTE(data_to_clean[[#This Row],[number]],".",""),"00000000")))</f>
        <v>3600000</v>
      </c>
      <c r="I3453" t="s">
        <v>12498</v>
      </c>
      <c r="J3453">
        <f>ROUND(VALUE(SUBSTITUTE(data_to_clean[[#This Row],[growth_%]],".",",")),0)</f>
        <v>102</v>
      </c>
      <c r="K3453" t="s">
        <v>289</v>
      </c>
      <c r="L3453">
        <v>18</v>
      </c>
      <c r="M3453">
        <v>15</v>
      </c>
      <c r="N3453">
        <v>2003</v>
      </c>
      <c r="O3453">
        <v>3</v>
      </c>
      <c r="P3453" t="s">
        <v>1015</v>
      </c>
      <c r="Q3453" t="b">
        <f>AND(ISNUMBER(data_to_clean[[#This Row],[revenue_formatted]]),ISNUMBER(data_to_clean[[#This Row],[growth_formatted_%]]),ISNUMBER(data_to_clean[[#This Row],[workers]]),ISNUMBER(data_to_clean[[#This Row],[previous_workers]]),ISNUMBER(data_to_clean[[#This Row],[founded]]),ISNUMBER(data_to_clean[[#This Row],[yrs_on_list]]))</f>
        <v>1</v>
      </c>
    </row>
    <row r="3454" spans="1:17" x14ac:dyDescent="0.25">
      <c r="A3454">
        <v>3443</v>
      </c>
      <c r="B3454" t="s">
        <v>12499</v>
      </c>
      <c r="C3454" t="s">
        <v>74</v>
      </c>
      <c r="D3454" t="str">
        <f>VLOOKUP(data_to_clean[[#This Row],[state]],abbreviation_table[],2,FALSE)</f>
        <v>Ohio</v>
      </c>
      <c r="E3454" t="s">
        <v>255</v>
      </c>
      <c r="F3454" t="str">
        <f>TRIM(LEFT(data_to_clean[[#This Row],[revenue]],FIND(" ",data_to_clean[[#This Row],[revenue]])))</f>
        <v>15.2</v>
      </c>
      <c r="G3454" t="str">
        <f>RIGHT(data_to_clean[[#This Row],[revenue]],LEN(data_to_clean[[#This Row],[revenue]])-FIND(" ",data_to_clean[[#This Row],[revenue]]))</f>
        <v>Million</v>
      </c>
      <c r="H3454" s="7">
        <f>VALUE(IF(data_to_clean[[#This Row],[multiplicity]]="Million",_xlfn.CONCAT(SUBSTITUTE(data_to_clean[[#This Row],[number]],".",""),"00000"),_xlfn.CONCAT(SUBSTITUTE(data_to_clean[[#This Row],[number]],".",""),"00000000")))</f>
        <v>15200000</v>
      </c>
      <c r="I3454" t="s">
        <v>12501</v>
      </c>
      <c r="J3454">
        <f>ROUND(VALUE(SUBSTITUTE(data_to_clean[[#This Row],[growth_%]],".",",")),0)</f>
        <v>102</v>
      </c>
      <c r="K3454" t="s">
        <v>55</v>
      </c>
      <c r="L3454">
        <v>41</v>
      </c>
      <c r="M3454">
        <v>15</v>
      </c>
      <c r="N3454">
        <v>2012</v>
      </c>
      <c r="O3454">
        <v>2</v>
      </c>
      <c r="P3454" t="s">
        <v>349</v>
      </c>
      <c r="Q3454" t="b">
        <f>AND(ISNUMBER(data_to_clean[[#This Row],[revenue_formatted]]),ISNUMBER(data_to_clean[[#This Row],[growth_formatted_%]]),ISNUMBER(data_to_clean[[#This Row],[workers]]),ISNUMBER(data_to_clean[[#This Row],[previous_workers]]),ISNUMBER(data_to_clean[[#This Row],[founded]]),ISNUMBER(data_to_clean[[#This Row],[yrs_on_list]]))</f>
        <v>1</v>
      </c>
    </row>
    <row r="3455" spans="1:17" x14ac:dyDescent="0.25">
      <c r="A3455">
        <v>3444</v>
      </c>
      <c r="B3455" t="s">
        <v>12502</v>
      </c>
      <c r="C3455" t="s">
        <v>86</v>
      </c>
      <c r="D3455" t="str">
        <f>VLOOKUP(data_to_clean[[#This Row],[state]],abbreviation_table[],2,FALSE)</f>
        <v>Colorado</v>
      </c>
      <c r="E3455" t="s">
        <v>12504</v>
      </c>
      <c r="F3455" t="str">
        <f>TRIM(LEFT(data_to_clean[[#This Row],[revenue]],FIND(" ",data_to_clean[[#This Row],[revenue]])))</f>
        <v>93.6</v>
      </c>
      <c r="G3455" t="str">
        <f>RIGHT(data_to_clean[[#This Row],[revenue]],LEN(data_to_clean[[#This Row],[revenue]])-FIND(" ",data_to_clean[[#This Row],[revenue]]))</f>
        <v>Million</v>
      </c>
      <c r="H3455" s="7">
        <f>VALUE(IF(data_to_clean[[#This Row],[multiplicity]]="Million",_xlfn.CONCAT(SUBSTITUTE(data_to_clean[[#This Row],[number]],".",""),"00000"),_xlfn.CONCAT(SUBSTITUTE(data_to_clean[[#This Row],[number]],".",""),"00000000")))</f>
        <v>93600000</v>
      </c>
      <c r="I3455" t="s">
        <v>12505</v>
      </c>
      <c r="J3455">
        <f>ROUND(VALUE(SUBSTITUTE(data_to_clean[[#This Row],[growth_%]],".",",")),0)</f>
        <v>102</v>
      </c>
      <c r="K3455" t="s">
        <v>233</v>
      </c>
      <c r="L3455">
        <v>512</v>
      </c>
      <c r="M3455">
        <v>227</v>
      </c>
      <c r="N3455">
        <v>2002</v>
      </c>
      <c r="O3455">
        <v>6</v>
      </c>
      <c r="P3455" t="s">
        <v>12506</v>
      </c>
      <c r="Q3455" t="b">
        <f>AND(ISNUMBER(data_to_clean[[#This Row],[revenue_formatted]]),ISNUMBER(data_to_clean[[#This Row],[growth_formatted_%]]),ISNUMBER(data_to_clean[[#This Row],[workers]]),ISNUMBER(data_to_clean[[#This Row],[previous_workers]]),ISNUMBER(data_to_clean[[#This Row],[founded]]),ISNUMBER(data_to_clean[[#This Row],[yrs_on_list]]))</f>
        <v>1</v>
      </c>
    </row>
    <row r="3456" spans="1:17" x14ac:dyDescent="0.25">
      <c r="A3456">
        <v>3445</v>
      </c>
      <c r="B3456" t="s">
        <v>12507</v>
      </c>
      <c r="C3456" t="s">
        <v>52</v>
      </c>
      <c r="D3456" t="str">
        <f>VLOOKUP(data_to_clean[[#This Row],[state]],abbreviation_table[],2,FALSE)</f>
        <v>Florida</v>
      </c>
      <c r="E3456" t="s">
        <v>867</v>
      </c>
      <c r="F3456" t="str">
        <f>TRIM(LEFT(data_to_clean[[#This Row],[revenue]],FIND(" ",data_to_clean[[#This Row],[revenue]])))</f>
        <v>17.4</v>
      </c>
      <c r="G3456" t="str">
        <f>RIGHT(data_to_clean[[#This Row],[revenue]],LEN(data_to_clean[[#This Row],[revenue]])-FIND(" ",data_to_clean[[#This Row],[revenue]]))</f>
        <v>Million</v>
      </c>
      <c r="H3456" s="7">
        <f>VALUE(IF(data_to_clean[[#This Row],[multiplicity]]="Million",_xlfn.CONCAT(SUBSTITUTE(data_to_clean[[#This Row],[number]],".",""),"00000"),_xlfn.CONCAT(SUBSTITUTE(data_to_clean[[#This Row],[number]],".",""),"00000000")))</f>
        <v>17400000</v>
      </c>
      <c r="I3456" t="s">
        <v>12509</v>
      </c>
      <c r="J3456">
        <f>ROUND(VALUE(SUBSTITUTE(data_to_clean[[#This Row],[growth_%]],".",",")),0)</f>
        <v>102</v>
      </c>
      <c r="K3456" t="s">
        <v>25</v>
      </c>
      <c r="L3456">
        <v>26</v>
      </c>
      <c r="M3456">
        <v>15</v>
      </c>
      <c r="N3456">
        <v>2009</v>
      </c>
      <c r="O3456">
        <v>1</v>
      </c>
      <c r="P3456" t="s">
        <v>12510</v>
      </c>
      <c r="Q3456" t="b">
        <f>AND(ISNUMBER(data_to_clean[[#This Row],[revenue_formatted]]),ISNUMBER(data_to_clean[[#This Row],[growth_formatted_%]]),ISNUMBER(data_to_clean[[#This Row],[workers]]),ISNUMBER(data_to_clean[[#This Row],[previous_workers]]),ISNUMBER(data_to_clean[[#This Row],[founded]]),ISNUMBER(data_to_clean[[#This Row],[yrs_on_list]]))</f>
        <v>1</v>
      </c>
    </row>
    <row r="3457" spans="1:17" x14ac:dyDescent="0.25">
      <c r="A3457">
        <v>3446</v>
      </c>
      <c r="B3457" t="s">
        <v>12511</v>
      </c>
      <c r="C3457" t="s">
        <v>98</v>
      </c>
      <c r="D3457" t="str">
        <f>VLOOKUP(data_to_clean[[#This Row],[state]],abbreviation_table[],2,FALSE)</f>
        <v>Washington</v>
      </c>
      <c r="E3457" t="s">
        <v>537</v>
      </c>
      <c r="F3457" t="str">
        <f>TRIM(LEFT(data_to_clean[[#This Row],[revenue]],FIND(" ",data_to_clean[[#This Row],[revenue]])))</f>
        <v>13.7</v>
      </c>
      <c r="G3457" t="str">
        <f>RIGHT(data_to_clean[[#This Row],[revenue]],LEN(data_to_clean[[#This Row],[revenue]])-FIND(" ",data_to_clean[[#This Row],[revenue]]))</f>
        <v>Million</v>
      </c>
      <c r="H3457" s="7">
        <f>VALUE(IF(data_to_clean[[#This Row],[multiplicity]]="Million",_xlfn.CONCAT(SUBSTITUTE(data_to_clean[[#This Row],[number]],".",""),"00000"),_xlfn.CONCAT(SUBSTITUTE(data_to_clean[[#This Row],[number]],".",""),"00000000")))</f>
        <v>13700000</v>
      </c>
      <c r="I3457" t="s">
        <v>12513</v>
      </c>
      <c r="J3457">
        <f>ROUND(VALUE(SUBSTITUTE(data_to_clean[[#This Row],[growth_%]],".",",")),0)</f>
        <v>102</v>
      </c>
      <c r="K3457" t="s">
        <v>297</v>
      </c>
      <c r="L3457">
        <v>71</v>
      </c>
      <c r="M3457">
        <v>48</v>
      </c>
      <c r="N3457">
        <v>1995</v>
      </c>
      <c r="O3457">
        <v>4</v>
      </c>
      <c r="P3457" t="s">
        <v>102</v>
      </c>
      <c r="Q3457" t="b">
        <f>AND(ISNUMBER(data_to_clean[[#This Row],[revenue_formatted]]),ISNUMBER(data_to_clean[[#This Row],[growth_formatted_%]]),ISNUMBER(data_to_clean[[#This Row],[workers]]),ISNUMBER(data_to_clean[[#This Row],[previous_workers]]),ISNUMBER(data_to_clean[[#This Row],[founded]]),ISNUMBER(data_to_clean[[#This Row],[yrs_on_list]]))</f>
        <v>1</v>
      </c>
    </row>
    <row r="3458" spans="1:17" x14ac:dyDescent="0.25">
      <c r="A3458">
        <v>3447</v>
      </c>
      <c r="B3458" t="s">
        <v>12514</v>
      </c>
      <c r="C3458" t="s">
        <v>52</v>
      </c>
      <c r="D3458" t="str">
        <f>VLOOKUP(data_to_clean[[#This Row],[state]],abbreviation_table[],2,FALSE)</f>
        <v>Florida</v>
      </c>
      <c r="E3458" t="s">
        <v>7947</v>
      </c>
      <c r="F3458" t="str">
        <f>TRIM(LEFT(data_to_clean[[#This Row],[revenue]],FIND(" ",data_to_clean[[#This Row],[revenue]])))</f>
        <v>18.2</v>
      </c>
      <c r="G3458" t="str">
        <f>RIGHT(data_to_clean[[#This Row],[revenue]],LEN(data_to_clean[[#This Row],[revenue]])-FIND(" ",data_to_clean[[#This Row],[revenue]]))</f>
        <v>Million</v>
      </c>
      <c r="H3458" s="7">
        <f>VALUE(IF(data_to_clean[[#This Row],[multiplicity]]="Million",_xlfn.CONCAT(SUBSTITUTE(data_to_clean[[#This Row],[number]],".",""),"00000"),_xlfn.CONCAT(SUBSTITUTE(data_to_clean[[#This Row],[number]],".",""),"00000000")))</f>
        <v>18200000</v>
      </c>
      <c r="I3458" t="s">
        <v>12516</v>
      </c>
      <c r="J3458">
        <f>ROUND(VALUE(SUBSTITUTE(data_to_clean[[#This Row],[growth_%]],".",",")),0)</f>
        <v>102</v>
      </c>
      <c r="K3458" t="s">
        <v>156</v>
      </c>
      <c r="L3458">
        <v>140</v>
      </c>
      <c r="M3458">
        <v>50</v>
      </c>
      <c r="N3458">
        <v>1980</v>
      </c>
      <c r="O3458">
        <v>3</v>
      </c>
      <c r="P3458" t="s">
        <v>2985</v>
      </c>
      <c r="Q3458" t="b">
        <f>AND(ISNUMBER(data_to_clean[[#This Row],[revenue_formatted]]),ISNUMBER(data_to_clean[[#This Row],[growth_formatted_%]]),ISNUMBER(data_to_clean[[#This Row],[workers]]),ISNUMBER(data_to_clean[[#This Row],[previous_workers]]),ISNUMBER(data_to_clean[[#This Row],[founded]]),ISNUMBER(data_to_clean[[#This Row],[yrs_on_list]]))</f>
        <v>1</v>
      </c>
    </row>
    <row r="3459" spans="1:17" x14ac:dyDescent="0.25">
      <c r="A3459">
        <v>3448</v>
      </c>
      <c r="B3459" t="s">
        <v>12517</v>
      </c>
      <c r="C3459" t="s">
        <v>45</v>
      </c>
      <c r="D3459" t="str">
        <f>VLOOKUP(data_to_clean[[#This Row],[state]],abbreviation_table[],2,FALSE)</f>
        <v>Pennsylvania</v>
      </c>
      <c r="E3459" t="s">
        <v>840</v>
      </c>
      <c r="F3459" t="str">
        <f>TRIM(LEFT(data_to_clean[[#This Row],[revenue]],FIND(" ",data_to_clean[[#This Row],[revenue]])))</f>
        <v>15.5</v>
      </c>
      <c r="G3459" t="str">
        <f>RIGHT(data_to_clean[[#This Row],[revenue]],LEN(data_to_clean[[#This Row],[revenue]])-FIND(" ",data_to_clean[[#This Row],[revenue]]))</f>
        <v>Million</v>
      </c>
      <c r="H3459" s="7">
        <f>VALUE(IF(data_to_clean[[#This Row],[multiplicity]]="Million",_xlfn.CONCAT(SUBSTITUTE(data_to_clean[[#This Row],[number]],".",""),"00000"),_xlfn.CONCAT(SUBSTITUTE(data_to_clean[[#This Row],[number]],".",""),"00000000")))</f>
        <v>15500000</v>
      </c>
      <c r="I3459" t="s">
        <v>12519</v>
      </c>
      <c r="J3459">
        <f>ROUND(VALUE(SUBSTITUTE(data_to_clean[[#This Row],[growth_%]],".",",")),0)</f>
        <v>102</v>
      </c>
      <c r="K3459" t="s">
        <v>55</v>
      </c>
      <c r="L3459">
        <v>88</v>
      </c>
      <c r="M3459">
        <v>35</v>
      </c>
      <c r="N3459">
        <v>2010</v>
      </c>
      <c r="O3459">
        <v>1</v>
      </c>
      <c r="P3459" t="s">
        <v>3666</v>
      </c>
      <c r="Q3459" t="b">
        <f>AND(ISNUMBER(data_to_clean[[#This Row],[revenue_formatted]]),ISNUMBER(data_to_clean[[#This Row],[growth_formatted_%]]),ISNUMBER(data_to_clean[[#This Row],[workers]]),ISNUMBER(data_to_clean[[#This Row],[previous_workers]]),ISNUMBER(data_to_clean[[#This Row],[founded]]),ISNUMBER(data_to_clean[[#This Row],[yrs_on_list]]))</f>
        <v>1</v>
      </c>
    </row>
    <row r="3460" spans="1:17" x14ac:dyDescent="0.25">
      <c r="A3460">
        <v>3449</v>
      </c>
      <c r="B3460" t="s">
        <v>12520</v>
      </c>
      <c r="C3460" t="s">
        <v>230</v>
      </c>
      <c r="D3460" t="str">
        <f>VLOOKUP(data_to_clean[[#This Row],[state]],abbreviation_table[],2,FALSE)</f>
        <v>Michigan</v>
      </c>
      <c r="E3460" t="s">
        <v>798</v>
      </c>
      <c r="F3460" t="str">
        <f>TRIM(LEFT(data_to_clean[[#This Row],[revenue]],FIND(" ",data_to_clean[[#This Row],[revenue]])))</f>
        <v>3</v>
      </c>
      <c r="G3460" t="str">
        <f>RIGHT(data_to_clean[[#This Row],[revenue]],LEN(data_to_clean[[#This Row],[revenue]])-FIND(" ",data_to_clean[[#This Row],[revenue]]))</f>
        <v>Million</v>
      </c>
      <c r="H3460" s="7">
        <f>VALUE(IF(data_to_clean[[#This Row],[multiplicity]]="Million",_xlfn.CONCAT(SUBSTITUTE(data_to_clean[[#This Row],[number]],".",""),"00000"),_xlfn.CONCAT(SUBSTITUTE(data_to_clean[[#This Row],[number]],".",""),"00000000")))</f>
        <v>300000</v>
      </c>
      <c r="I3460" t="s">
        <v>12522</v>
      </c>
      <c r="J3460">
        <f>ROUND(VALUE(SUBSTITUTE(data_to_clean[[#This Row],[growth_%]],".",",")),0)</f>
        <v>102</v>
      </c>
      <c r="K3460" t="s">
        <v>33</v>
      </c>
      <c r="L3460">
        <v>90</v>
      </c>
      <c r="M3460">
        <v>60</v>
      </c>
      <c r="N3460">
        <v>2002</v>
      </c>
      <c r="O3460">
        <v>2</v>
      </c>
      <c r="P3460" t="s">
        <v>12523</v>
      </c>
      <c r="Q3460" t="b">
        <f>AND(ISNUMBER(data_to_clean[[#This Row],[revenue_formatted]]),ISNUMBER(data_to_clean[[#This Row],[growth_formatted_%]]),ISNUMBER(data_to_clean[[#This Row],[workers]]),ISNUMBER(data_to_clean[[#This Row],[previous_workers]]),ISNUMBER(data_to_clean[[#This Row],[founded]]),ISNUMBER(data_to_clean[[#This Row],[yrs_on_list]]))</f>
        <v>1</v>
      </c>
    </row>
    <row r="3461" spans="1:17" x14ac:dyDescent="0.25">
      <c r="A3461">
        <v>3450</v>
      </c>
      <c r="B3461" t="s">
        <v>12524</v>
      </c>
      <c r="C3461" t="s">
        <v>1011</v>
      </c>
      <c r="D3461" t="str">
        <f>VLOOKUP(data_to_clean[[#This Row],[state]],abbreviation_table[],2,FALSE)</f>
        <v>Nebraska</v>
      </c>
      <c r="E3461" t="s">
        <v>12526</v>
      </c>
      <c r="F3461" t="str">
        <f>TRIM(LEFT(data_to_clean[[#This Row],[revenue]],FIND(" ",data_to_clean[[#This Row],[revenue]])))</f>
        <v>95.4</v>
      </c>
      <c r="G3461" t="str">
        <f>RIGHT(data_to_clean[[#This Row],[revenue]],LEN(data_to_clean[[#This Row],[revenue]])-FIND(" ",data_to_clean[[#This Row],[revenue]]))</f>
        <v>Million</v>
      </c>
      <c r="H3461" s="7">
        <f>VALUE(IF(data_to_clean[[#This Row],[multiplicity]]="Million",_xlfn.CONCAT(SUBSTITUTE(data_to_clean[[#This Row],[number]],".",""),"00000"),_xlfn.CONCAT(SUBSTITUTE(data_to_clean[[#This Row],[number]],".",""),"00000000")))</f>
        <v>95400000</v>
      </c>
      <c r="I3461" t="s">
        <v>12527</v>
      </c>
      <c r="J3461">
        <f>ROUND(VALUE(SUBSTITUTE(data_to_clean[[#This Row],[growth_%]],".",",")),0)</f>
        <v>102</v>
      </c>
      <c r="K3461" t="s">
        <v>107</v>
      </c>
      <c r="L3461">
        <v>200</v>
      </c>
      <c r="M3461">
        <v>150</v>
      </c>
      <c r="N3461">
        <v>1983</v>
      </c>
      <c r="O3461">
        <v>3</v>
      </c>
      <c r="P3461" t="s">
        <v>1015</v>
      </c>
      <c r="Q3461" t="b">
        <f>AND(ISNUMBER(data_to_clean[[#This Row],[revenue_formatted]]),ISNUMBER(data_to_clean[[#This Row],[growth_formatted_%]]),ISNUMBER(data_to_clean[[#This Row],[workers]]),ISNUMBER(data_to_clean[[#This Row],[previous_workers]]),ISNUMBER(data_to_clean[[#This Row],[founded]]),ISNUMBER(data_to_clean[[#This Row],[yrs_on_list]]))</f>
        <v>1</v>
      </c>
    </row>
    <row r="3462" spans="1:17" x14ac:dyDescent="0.25">
      <c r="A3462">
        <v>3451</v>
      </c>
      <c r="B3462" t="s">
        <v>12528</v>
      </c>
      <c r="C3462" t="s">
        <v>223</v>
      </c>
      <c r="D3462" t="str">
        <f>VLOOKUP(data_to_clean[[#This Row],[state]],abbreviation_table[],2,FALSE)</f>
        <v>Wisconsin</v>
      </c>
      <c r="E3462" t="s">
        <v>12530</v>
      </c>
      <c r="F3462" t="str">
        <f>TRIM(LEFT(data_to_clean[[#This Row],[revenue]],FIND(" ",data_to_clean[[#This Row],[revenue]])))</f>
        <v>72.6</v>
      </c>
      <c r="G3462" t="str">
        <f>RIGHT(data_to_clean[[#This Row],[revenue]],LEN(data_to_clean[[#This Row],[revenue]])-FIND(" ",data_to_clean[[#This Row],[revenue]]))</f>
        <v>Million</v>
      </c>
      <c r="H3462" s="7">
        <f>VALUE(IF(data_to_clean[[#This Row],[multiplicity]]="Million",_xlfn.CONCAT(SUBSTITUTE(data_to_clean[[#This Row],[number]],".",""),"00000"),_xlfn.CONCAT(SUBSTITUTE(data_to_clean[[#This Row],[number]],".",""),"00000000")))</f>
        <v>72600000</v>
      </c>
      <c r="I3462" t="s">
        <v>12531</v>
      </c>
      <c r="J3462">
        <f>ROUND(VALUE(SUBSTITUTE(data_to_clean[[#This Row],[growth_%]],".",",")),0)</f>
        <v>102</v>
      </c>
      <c r="K3462" t="s">
        <v>69</v>
      </c>
      <c r="L3462">
        <v>72</v>
      </c>
      <c r="M3462">
        <v>33</v>
      </c>
      <c r="N3462">
        <v>2004</v>
      </c>
      <c r="O3462">
        <v>5</v>
      </c>
      <c r="P3462" t="s">
        <v>12532</v>
      </c>
      <c r="Q3462" t="b">
        <f>AND(ISNUMBER(data_to_clean[[#This Row],[revenue_formatted]]),ISNUMBER(data_to_clean[[#This Row],[growth_formatted_%]]),ISNUMBER(data_to_clean[[#This Row],[workers]]),ISNUMBER(data_to_clean[[#This Row],[previous_workers]]),ISNUMBER(data_to_clean[[#This Row],[founded]]),ISNUMBER(data_to_clean[[#This Row],[yrs_on_list]]))</f>
        <v>1</v>
      </c>
    </row>
    <row r="3463" spans="1:17" x14ac:dyDescent="0.25">
      <c r="A3463">
        <v>3452</v>
      </c>
      <c r="B3463" t="s">
        <v>12533</v>
      </c>
      <c r="C3463" t="s">
        <v>80</v>
      </c>
      <c r="D3463" t="str">
        <f>VLOOKUP(data_to_clean[[#This Row],[state]],abbreviation_table[],2,FALSE)</f>
        <v>California</v>
      </c>
      <c r="E3463" t="s">
        <v>353</v>
      </c>
      <c r="F3463" t="str">
        <f>TRIM(LEFT(data_to_clean[[#This Row],[revenue]],FIND(" ",data_to_clean[[#This Row],[revenue]])))</f>
        <v>25.9</v>
      </c>
      <c r="G3463" t="str">
        <f>RIGHT(data_to_clean[[#This Row],[revenue]],LEN(data_to_clean[[#This Row],[revenue]])-FIND(" ",data_to_clean[[#This Row],[revenue]]))</f>
        <v>Million</v>
      </c>
      <c r="H3463" s="7">
        <f>VALUE(IF(data_to_clean[[#This Row],[multiplicity]]="Million",_xlfn.CONCAT(SUBSTITUTE(data_to_clean[[#This Row],[number]],".",""),"00000"),_xlfn.CONCAT(SUBSTITUTE(data_to_clean[[#This Row],[number]],".",""),"00000000")))</f>
        <v>25900000</v>
      </c>
      <c r="I3463" t="s">
        <v>12535</v>
      </c>
      <c r="J3463">
        <f>ROUND(VALUE(SUBSTITUTE(data_to_clean[[#This Row],[growth_%]],".",",")),0)</f>
        <v>102</v>
      </c>
      <c r="K3463" t="s">
        <v>18</v>
      </c>
      <c r="L3463">
        <v>80</v>
      </c>
      <c r="M3463">
        <v>62</v>
      </c>
      <c r="N3463">
        <v>2006</v>
      </c>
      <c r="O3463">
        <v>5</v>
      </c>
      <c r="P3463" t="s">
        <v>1586</v>
      </c>
      <c r="Q3463" t="b">
        <f>AND(ISNUMBER(data_to_clean[[#This Row],[revenue_formatted]]),ISNUMBER(data_to_clean[[#This Row],[growth_formatted_%]]),ISNUMBER(data_to_clean[[#This Row],[workers]]),ISNUMBER(data_to_clean[[#This Row],[previous_workers]]),ISNUMBER(data_to_clean[[#This Row],[founded]]),ISNUMBER(data_to_clean[[#This Row],[yrs_on_list]]))</f>
        <v>1</v>
      </c>
    </row>
    <row r="3464" spans="1:17" x14ac:dyDescent="0.25">
      <c r="A3464">
        <v>3453</v>
      </c>
      <c r="B3464" t="s">
        <v>12536</v>
      </c>
      <c r="C3464" t="s">
        <v>30</v>
      </c>
      <c r="D3464" t="str">
        <f>VLOOKUP(data_to_clean[[#This Row],[state]],abbreviation_table[],2,FALSE)</f>
        <v>Texas</v>
      </c>
      <c r="E3464" t="s">
        <v>704</v>
      </c>
      <c r="F3464" t="str">
        <f>TRIM(LEFT(data_to_clean[[#This Row],[revenue]],FIND(" ",data_to_clean[[#This Row],[revenue]])))</f>
        <v>5.4</v>
      </c>
      <c r="G3464" t="str">
        <f>RIGHT(data_to_clean[[#This Row],[revenue]],LEN(data_to_clean[[#This Row],[revenue]])-FIND(" ",data_to_clean[[#This Row],[revenue]]))</f>
        <v>Million</v>
      </c>
      <c r="H3464" s="7">
        <f>VALUE(IF(data_to_clean[[#This Row],[multiplicity]]="Million",_xlfn.CONCAT(SUBSTITUTE(data_to_clean[[#This Row],[number]],".",""),"00000"),_xlfn.CONCAT(SUBSTITUTE(data_to_clean[[#This Row],[number]],".",""),"00000000")))</f>
        <v>5400000</v>
      </c>
      <c r="I3464" t="s">
        <v>12538</v>
      </c>
      <c r="J3464">
        <f>ROUND(VALUE(SUBSTITUTE(data_to_clean[[#This Row],[growth_%]],".",",")),0)</f>
        <v>102</v>
      </c>
      <c r="K3464" t="s">
        <v>336</v>
      </c>
      <c r="L3464">
        <v>12</v>
      </c>
      <c r="M3464">
        <v>7</v>
      </c>
      <c r="N3464">
        <v>2012</v>
      </c>
      <c r="O3464">
        <v>3</v>
      </c>
      <c r="P3464" t="s">
        <v>258</v>
      </c>
      <c r="Q3464" t="b">
        <f>AND(ISNUMBER(data_to_clean[[#This Row],[revenue_formatted]]),ISNUMBER(data_to_clean[[#This Row],[growth_formatted_%]]),ISNUMBER(data_to_clean[[#This Row],[workers]]),ISNUMBER(data_to_clean[[#This Row],[previous_workers]]),ISNUMBER(data_to_clean[[#This Row],[founded]]),ISNUMBER(data_to_clean[[#This Row],[yrs_on_list]]))</f>
        <v>1</v>
      </c>
    </row>
    <row r="3465" spans="1:17" x14ac:dyDescent="0.25">
      <c r="A3465">
        <v>3454</v>
      </c>
      <c r="B3465" t="s">
        <v>12539</v>
      </c>
      <c r="C3465" t="s">
        <v>105</v>
      </c>
      <c r="D3465" t="str">
        <f>VLOOKUP(data_to_clean[[#This Row],[state]],abbreviation_table[],2,FALSE)</f>
        <v>New York</v>
      </c>
      <c r="E3465" t="s">
        <v>617</v>
      </c>
      <c r="F3465" t="str">
        <f>TRIM(LEFT(data_to_clean[[#This Row],[revenue]],FIND(" ",data_to_clean[[#This Row],[revenue]])))</f>
        <v>3.3</v>
      </c>
      <c r="G3465" t="str">
        <f>RIGHT(data_to_clean[[#This Row],[revenue]],LEN(data_to_clean[[#This Row],[revenue]])-FIND(" ",data_to_clean[[#This Row],[revenue]]))</f>
        <v>Million</v>
      </c>
      <c r="H3465" s="7">
        <f>VALUE(IF(data_to_clean[[#This Row],[multiplicity]]="Million",_xlfn.CONCAT(SUBSTITUTE(data_to_clean[[#This Row],[number]],".",""),"00000"),_xlfn.CONCAT(SUBSTITUTE(data_to_clean[[#This Row],[number]],".",""),"00000000")))</f>
        <v>3300000</v>
      </c>
      <c r="I3465" t="s">
        <v>12541</v>
      </c>
      <c r="J3465">
        <f>ROUND(VALUE(SUBSTITUTE(data_to_clean[[#This Row],[growth_%]],".",",")),0)</f>
        <v>102</v>
      </c>
      <c r="K3465" t="s">
        <v>40</v>
      </c>
      <c r="L3465">
        <v>26</v>
      </c>
      <c r="M3465">
        <v>10</v>
      </c>
      <c r="N3465">
        <v>1996</v>
      </c>
      <c r="O3465">
        <v>1</v>
      </c>
      <c r="P3465" t="s">
        <v>108</v>
      </c>
      <c r="Q3465" t="b">
        <f>AND(ISNUMBER(data_to_clean[[#This Row],[revenue_formatted]]),ISNUMBER(data_to_clean[[#This Row],[growth_formatted_%]]),ISNUMBER(data_to_clean[[#This Row],[workers]]),ISNUMBER(data_to_clean[[#This Row],[previous_workers]]),ISNUMBER(data_to_clean[[#This Row],[founded]]),ISNUMBER(data_to_clean[[#This Row],[yrs_on_list]]))</f>
        <v>1</v>
      </c>
    </row>
    <row r="3466" spans="1:17" x14ac:dyDescent="0.25">
      <c r="A3466">
        <v>3455</v>
      </c>
      <c r="B3466" t="s">
        <v>12542</v>
      </c>
      <c r="C3466" t="s">
        <v>753</v>
      </c>
      <c r="D3466" t="str">
        <f>VLOOKUP(data_to_clean[[#This Row],[state]],abbreviation_table[],2,FALSE)</f>
        <v>Nevada</v>
      </c>
      <c r="E3466" t="s">
        <v>1068</v>
      </c>
      <c r="F3466" t="str">
        <f>TRIM(LEFT(data_to_clean[[#This Row],[revenue]],FIND(" ",data_to_clean[[#This Row],[revenue]])))</f>
        <v>6.1</v>
      </c>
      <c r="G3466" t="str">
        <f>RIGHT(data_to_clean[[#This Row],[revenue]],LEN(data_to_clean[[#This Row],[revenue]])-FIND(" ",data_to_clean[[#This Row],[revenue]]))</f>
        <v>Million</v>
      </c>
      <c r="H3466" s="7">
        <f>VALUE(IF(data_to_clean[[#This Row],[multiplicity]]="Million",_xlfn.CONCAT(SUBSTITUTE(data_to_clean[[#This Row],[number]],".",""),"00000"),_xlfn.CONCAT(SUBSTITUTE(data_to_clean[[#This Row],[number]],".",""),"00000000")))</f>
        <v>6100000</v>
      </c>
      <c r="I3466" t="s">
        <v>12544</v>
      </c>
      <c r="J3466">
        <f>ROUND(VALUE(SUBSTITUTE(data_to_clean[[#This Row],[growth_%]],".",",")),0)</f>
        <v>102</v>
      </c>
      <c r="K3466" t="s">
        <v>40</v>
      </c>
      <c r="L3466">
        <v>16</v>
      </c>
      <c r="M3466">
        <v>11</v>
      </c>
      <c r="N3466">
        <v>2006</v>
      </c>
      <c r="O3466">
        <v>4</v>
      </c>
      <c r="P3466" t="s">
        <v>757</v>
      </c>
      <c r="Q3466" t="b">
        <f>AND(ISNUMBER(data_to_clean[[#This Row],[revenue_formatted]]),ISNUMBER(data_to_clean[[#This Row],[growth_formatted_%]]),ISNUMBER(data_to_clean[[#This Row],[workers]]),ISNUMBER(data_to_clean[[#This Row],[previous_workers]]),ISNUMBER(data_to_clean[[#This Row],[founded]]),ISNUMBER(data_to_clean[[#This Row],[yrs_on_list]]))</f>
        <v>1</v>
      </c>
    </row>
    <row r="3467" spans="1:17" x14ac:dyDescent="0.25">
      <c r="A3467">
        <v>3456</v>
      </c>
      <c r="B3467" t="s">
        <v>12545</v>
      </c>
      <c r="C3467" t="s">
        <v>30</v>
      </c>
      <c r="D3467" t="str">
        <f>VLOOKUP(data_to_clean[[#This Row],[state]],abbreviation_table[],2,FALSE)</f>
        <v>Texas</v>
      </c>
      <c r="E3467" t="s">
        <v>2013</v>
      </c>
      <c r="F3467" t="str">
        <f>TRIM(LEFT(data_to_clean[[#This Row],[revenue]],FIND(" ",data_to_clean[[#This Row],[revenue]])))</f>
        <v>7.5</v>
      </c>
      <c r="G3467" t="str">
        <f>RIGHT(data_to_clean[[#This Row],[revenue]],LEN(data_to_clean[[#This Row],[revenue]])-FIND(" ",data_to_clean[[#This Row],[revenue]]))</f>
        <v>Million</v>
      </c>
      <c r="H3467" s="7">
        <f>VALUE(IF(data_to_clean[[#This Row],[multiplicity]]="Million",_xlfn.CONCAT(SUBSTITUTE(data_to_clean[[#This Row],[number]],".",""),"00000"),_xlfn.CONCAT(SUBSTITUTE(data_to_clean[[#This Row],[number]],".",""),"00000000")))</f>
        <v>7500000</v>
      </c>
      <c r="I3467" t="s">
        <v>12547</v>
      </c>
      <c r="J3467">
        <f>ROUND(VALUE(SUBSTITUTE(data_to_clean[[#This Row],[growth_%]],".",",")),0)</f>
        <v>102</v>
      </c>
      <c r="K3467" t="s">
        <v>233</v>
      </c>
      <c r="L3467">
        <v>52</v>
      </c>
      <c r="M3467">
        <v>33</v>
      </c>
      <c r="N3467">
        <v>2006</v>
      </c>
      <c r="O3467">
        <v>2</v>
      </c>
      <c r="P3467" t="s">
        <v>34</v>
      </c>
      <c r="Q3467" t="b">
        <f>AND(ISNUMBER(data_to_clean[[#This Row],[revenue_formatted]]),ISNUMBER(data_to_clean[[#This Row],[growth_formatted_%]]),ISNUMBER(data_to_clean[[#This Row],[workers]]),ISNUMBER(data_to_clean[[#This Row],[previous_workers]]),ISNUMBER(data_to_clean[[#This Row],[founded]]),ISNUMBER(data_to_clean[[#This Row],[yrs_on_list]]))</f>
        <v>1</v>
      </c>
    </row>
    <row r="3468" spans="1:17" x14ac:dyDescent="0.25">
      <c r="A3468">
        <v>3457</v>
      </c>
      <c r="B3468" t="s">
        <v>12548</v>
      </c>
      <c r="C3468" t="s">
        <v>52</v>
      </c>
      <c r="D3468" t="str">
        <f>VLOOKUP(data_to_clean[[#This Row],[state]],abbreviation_table[],2,FALSE)</f>
        <v>Florida</v>
      </c>
      <c r="E3468" t="s">
        <v>710</v>
      </c>
      <c r="F3468" t="str">
        <f>TRIM(LEFT(data_to_clean[[#This Row],[revenue]],FIND(" ",data_to_clean[[#This Row],[revenue]])))</f>
        <v>6.5</v>
      </c>
      <c r="G3468" t="str">
        <f>RIGHT(data_to_clean[[#This Row],[revenue]],LEN(data_to_clean[[#This Row],[revenue]])-FIND(" ",data_to_clean[[#This Row],[revenue]]))</f>
        <v>Million</v>
      </c>
      <c r="H3468" s="7">
        <f>VALUE(IF(data_to_clean[[#This Row],[multiplicity]]="Million",_xlfn.CONCAT(SUBSTITUTE(data_to_clean[[#This Row],[number]],".",""),"00000"),_xlfn.CONCAT(SUBSTITUTE(data_to_clean[[#This Row],[number]],".",""),"00000000")))</f>
        <v>6500000</v>
      </c>
      <c r="I3468" t="s">
        <v>12550</v>
      </c>
      <c r="J3468">
        <f>ROUND(VALUE(SUBSTITUTE(data_to_clean[[#This Row],[growth_%]],".",",")),0)</f>
        <v>102</v>
      </c>
      <c r="K3468" t="s">
        <v>18</v>
      </c>
      <c r="L3468">
        <v>28</v>
      </c>
      <c r="M3468">
        <v>17</v>
      </c>
      <c r="N3468">
        <v>2001</v>
      </c>
      <c r="O3468">
        <v>1</v>
      </c>
      <c r="P3468" t="s">
        <v>5954</v>
      </c>
      <c r="Q3468" t="b">
        <f>AND(ISNUMBER(data_to_clean[[#This Row],[revenue_formatted]]),ISNUMBER(data_to_clean[[#This Row],[growth_formatted_%]]),ISNUMBER(data_to_clean[[#This Row],[workers]]),ISNUMBER(data_to_clean[[#This Row],[previous_workers]]),ISNUMBER(data_to_clean[[#This Row],[founded]]),ISNUMBER(data_to_clean[[#This Row],[yrs_on_list]]))</f>
        <v>1</v>
      </c>
    </row>
    <row r="3469" spans="1:17" x14ac:dyDescent="0.25">
      <c r="A3469">
        <v>3458</v>
      </c>
      <c r="B3469" t="s">
        <v>12551</v>
      </c>
      <c r="C3469" t="s">
        <v>230</v>
      </c>
      <c r="D3469" t="str">
        <f>VLOOKUP(data_to_clean[[#This Row],[state]],abbreviation_table[],2,FALSE)</f>
        <v>Michigan</v>
      </c>
      <c r="E3469" t="s">
        <v>617</v>
      </c>
      <c r="F3469" t="str">
        <f>TRIM(LEFT(data_to_clean[[#This Row],[revenue]],FIND(" ",data_to_clean[[#This Row],[revenue]])))</f>
        <v>3.3</v>
      </c>
      <c r="G3469" t="str">
        <f>RIGHT(data_to_clean[[#This Row],[revenue]],LEN(data_to_clean[[#This Row],[revenue]])-FIND(" ",data_to_clean[[#This Row],[revenue]]))</f>
        <v>Million</v>
      </c>
      <c r="H3469" s="7">
        <f>VALUE(IF(data_to_clean[[#This Row],[multiplicity]]="Million",_xlfn.CONCAT(SUBSTITUTE(data_to_clean[[#This Row],[number]],".",""),"00000"),_xlfn.CONCAT(SUBSTITUTE(data_to_clean[[#This Row],[number]],".",""),"00000000")))</f>
        <v>3300000</v>
      </c>
      <c r="I3469" t="s">
        <v>12553</v>
      </c>
      <c r="J3469">
        <f>ROUND(VALUE(SUBSTITUTE(data_to_clean[[#This Row],[growth_%]],".",",")),0)</f>
        <v>102</v>
      </c>
      <c r="K3469" t="s">
        <v>297</v>
      </c>
      <c r="L3469">
        <v>17</v>
      </c>
      <c r="M3469">
        <v>15</v>
      </c>
      <c r="N3469">
        <v>1999</v>
      </c>
      <c r="O3469">
        <v>1</v>
      </c>
      <c r="P3469" t="s">
        <v>636</v>
      </c>
      <c r="Q3469" t="b">
        <f>AND(ISNUMBER(data_to_clean[[#This Row],[revenue_formatted]]),ISNUMBER(data_to_clean[[#This Row],[growth_formatted_%]]),ISNUMBER(data_to_clean[[#This Row],[workers]]),ISNUMBER(data_to_clean[[#This Row],[previous_workers]]),ISNUMBER(data_to_clean[[#This Row],[founded]]),ISNUMBER(data_to_clean[[#This Row],[yrs_on_list]]))</f>
        <v>1</v>
      </c>
    </row>
    <row r="3470" spans="1:17" x14ac:dyDescent="0.25">
      <c r="A3470">
        <v>3459</v>
      </c>
      <c r="B3470" t="s">
        <v>12554</v>
      </c>
      <c r="C3470" t="s">
        <v>503</v>
      </c>
      <c r="D3470" t="str">
        <f>VLOOKUP(data_to_clean[[#This Row],[state]],abbreviation_table[],2,FALSE)</f>
        <v>Illinois</v>
      </c>
      <c r="E3470" t="s">
        <v>425</v>
      </c>
      <c r="F3470" t="str">
        <f>TRIM(LEFT(data_to_clean[[#This Row],[revenue]],FIND(" ",data_to_clean[[#This Row],[revenue]])))</f>
        <v>4.6</v>
      </c>
      <c r="G3470" t="str">
        <f>RIGHT(data_to_clean[[#This Row],[revenue]],LEN(data_to_clean[[#This Row],[revenue]])-FIND(" ",data_to_clean[[#This Row],[revenue]]))</f>
        <v>Million</v>
      </c>
      <c r="H3470" s="7">
        <f>VALUE(IF(data_to_clean[[#This Row],[multiplicity]]="Million",_xlfn.CONCAT(SUBSTITUTE(data_to_clean[[#This Row],[number]],".",""),"00000"),_xlfn.CONCAT(SUBSTITUTE(data_to_clean[[#This Row],[number]],".",""),"00000000")))</f>
        <v>4600000</v>
      </c>
      <c r="I3470" t="s">
        <v>12556</v>
      </c>
      <c r="J3470">
        <f>ROUND(VALUE(SUBSTITUTE(data_to_clean[[#This Row],[growth_%]],".",",")),0)</f>
        <v>102</v>
      </c>
      <c r="K3470" t="s">
        <v>156</v>
      </c>
      <c r="L3470">
        <v>45</v>
      </c>
      <c r="M3470">
        <v>15</v>
      </c>
      <c r="N3470">
        <v>2001</v>
      </c>
      <c r="O3470">
        <v>1</v>
      </c>
      <c r="P3470" t="s">
        <v>506</v>
      </c>
      <c r="Q3470" t="b">
        <f>AND(ISNUMBER(data_to_clean[[#This Row],[revenue_formatted]]),ISNUMBER(data_to_clean[[#This Row],[growth_formatted_%]]),ISNUMBER(data_to_clean[[#This Row],[workers]]),ISNUMBER(data_to_clean[[#This Row],[previous_workers]]),ISNUMBER(data_to_clean[[#This Row],[founded]]),ISNUMBER(data_to_clean[[#This Row],[yrs_on_list]]))</f>
        <v>1</v>
      </c>
    </row>
    <row r="3471" spans="1:17" x14ac:dyDescent="0.25">
      <c r="A3471">
        <v>3460</v>
      </c>
      <c r="B3471" t="s">
        <v>12557</v>
      </c>
      <c r="C3471" t="s">
        <v>333</v>
      </c>
      <c r="D3471" t="str">
        <f>VLOOKUP(data_to_clean[[#This Row],[state]],abbreviation_table[],2,FALSE)</f>
        <v>Alabama</v>
      </c>
      <c r="E3471" t="s">
        <v>699</v>
      </c>
      <c r="F3471" t="str">
        <f>TRIM(LEFT(data_to_clean[[#This Row],[revenue]],FIND(" ",data_to_clean[[#This Row],[revenue]])))</f>
        <v>4</v>
      </c>
      <c r="G3471" t="str">
        <f>RIGHT(data_to_clean[[#This Row],[revenue]],LEN(data_to_clean[[#This Row],[revenue]])-FIND(" ",data_to_clean[[#This Row],[revenue]]))</f>
        <v>Million</v>
      </c>
      <c r="H3471" s="7">
        <f>VALUE(IF(data_to_clean[[#This Row],[multiplicity]]="Million",_xlfn.CONCAT(SUBSTITUTE(data_to_clean[[#This Row],[number]],".",""),"00000"),_xlfn.CONCAT(SUBSTITUTE(data_to_clean[[#This Row],[number]],".",""),"00000000")))</f>
        <v>400000</v>
      </c>
      <c r="I3471" t="s">
        <v>12559</v>
      </c>
      <c r="J3471">
        <f>ROUND(VALUE(SUBSTITUTE(data_to_clean[[#This Row],[growth_%]],".",",")),0)</f>
        <v>102</v>
      </c>
      <c r="K3471" t="s">
        <v>55</v>
      </c>
      <c r="L3471">
        <v>17</v>
      </c>
      <c r="M3471">
        <v>7</v>
      </c>
      <c r="N3471">
        <v>2012</v>
      </c>
      <c r="O3471">
        <v>2</v>
      </c>
      <c r="P3471" t="s">
        <v>12560</v>
      </c>
      <c r="Q3471" t="b">
        <f>AND(ISNUMBER(data_to_clean[[#This Row],[revenue_formatted]]),ISNUMBER(data_to_clean[[#This Row],[growth_formatted_%]]),ISNUMBER(data_to_clean[[#This Row],[workers]]),ISNUMBER(data_to_clean[[#This Row],[previous_workers]]),ISNUMBER(data_to_clean[[#This Row],[founded]]),ISNUMBER(data_to_clean[[#This Row],[yrs_on_list]]))</f>
        <v>1</v>
      </c>
    </row>
    <row r="3472" spans="1:17" x14ac:dyDescent="0.25">
      <c r="A3472">
        <v>3461</v>
      </c>
      <c r="B3472" t="s">
        <v>12561</v>
      </c>
      <c r="C3472" t="s">
        <v>52</v>
      </c>
      <c r="D3472" t="str">
        <f>VLOOKUP(data_to_clean[[#This Row],[state]],abbreviation_table[],2,FALSE)</f>
        <v>Florida</v>
      </c>
      <c r="E3472" t="s">
        <v>1803</v>
      </c>
      <c r="F3472" t="str">
        <f>TRIM(LEFT(data_to_clean[[#This Row],[revenue]],FIND(" ",data_to_clean[[#This Row],[revenue]])))</f>
        <v>11.6</v>
      </c>
      <c r="G3472" t="str">
        <f>RIGHT(data_to_clean[[#This Row],[revenue]],LEN(data_to_clean[[#This Row],[revenue]])-FIND(" ",data_to_clean[[#This Row],[revenue]]))</f>
        <v>Million</v>
      </c>
      <c r="H3472" s="7">
        <f>VALUE(IF(data_to_clean[[#This Row],[multiplicity]]="Million",_xlfn.CONCAT(SUBSTITUTE(data_to_clean[[#This Row],[number]],".",""),"00000"),_xlfn.CONCAT(SUBSTITUTE(data_to_clean[[#This Row],[number]],".",""),"00000000")))</f>
        <v>11600000</v>
      </c>
      <c r="I3472" t="s">
        <v>12563</v>
      </c>
      <c r="J3472">
        <f>ROUND(VALUE(SUBSTITUTE(data_to_clean[[#This Row],[growth_%]],".",",")),0)</f>
        <v>102</v>
      </c>
      <c r="K3472" t="s">
        <v>336</v>
      </c>
      <c r="L3472">
        <v>35</v>
      </c>
      <c r="M3472">
        <v>8</v>
      </c>
      <c r="N3472">
        <v>2008</v>
      </c>
      <c r="O3472">
        <v>4</v>
      </c>
      <c r="P3472" t="s">
        <v>1004</v>
      </c>
      <c r="Q3472" t="b">
        <f>AND(ISNUMBER(data_to_clean[[#This Row],[revenue_formatted]]),ISNUMBER(data_to_clean[[#This Row],[growth_formatted_%]]),ISNUMBER(data_to_clean[[#This Row],[workers]]),ISNUMBER(data_to_clean[[#This Row],[previous_workers]]),ISNUMBER(data_to_clean[[#This Row],[founded]]),ISNUMBER(data_to_clean[[#This Row],[yrs_on_list]]))</f>
        <v>1</v>
      </c>
    </row>
    <row r="3473" spans="1:17" x14ac:dyDescent="0.25">
      <c r="A3473">
        <v>3462</v>
      </c>
      <c r="B3473" t="s">
        <v>12564</v>
      </c>
      <c r="C3473" t="s">
        <v>243</v>
      </c>
      <c r="D3473" t="str">
        <f>VLOOKUP(data_to_clean[[#This Row],[state]],abbreviation_table[],2,FALSE)</f>
        <v>Maryland</v>
      </c>
      <c r="E3473" t="s">
        <v>1414</v>
      </c>
      <c r="F3473" t="str">
        <f>TRIM(LEFT(data_to_clean[[#This Row],[revenue]],FIND(" ",data_to_clean[[#This Row],[revenue]])))</f>
        <v>16.1</v>
      </c>
      <c r="G3473" t="str">
        <f>RIGHT(data_to_clean[[#This Row],[revenue]],LEN(data_to_clean[[#This Row],[revenue]])-FIND(" ",data_to_clean[[#This Row],[revenue]]))</f>
        <v>Million</v>
      </c>
      <c r="H3473" s="7">
        <f>VALUE(IF(data_to_clean[[#This Row],[multiplicity]]="Million",_xlfn.CONCAT(SUBSTITUTE(data_to_clean[[#This Row],[number]],".",""),"00000"),_xlfn.CONCAT(SUBSTITUTE(data_to_clean[[#This Row],[number]],".",""),"00000000")))</f>
        <v>16100000</v>
      </c>
      <c r="I3473" t="s">
        <v>12566</v>
      </c>
      <c r="J3473">
        <f>ROUND(VALUE(SUBSTITUTE(data_to_clean[[#This Row],[growth_%]],".",",")),0)</f>
        <v>102</v>
      </c>
      <c r="K3473" t="s">
        <v>336</v>
      </c>
      <c r="L3473">
        <v>750</v>
      </c>
      <c r="M3473">
        <v>502</v>
      </c>
      <c r="N3473">
        <v>2009</v>
      </c>
      <c r="O3473">
        <v>5</v>
      </c>
      <c r="P3473" t="s">
        <v>12567</v>
      </c>
      <c r="Q3473" t="b">
        <f>AND(ISNUMBER(data_to_clean[[#This Row],[revenue_formatted]]),ISNUMBER(data_to_clean[[#This Row],[growth_formatted_%]]),ISNUMBER(data_to_clean[[#This Row],[workers]]),ISNUMBER(data_to_clean[[#This Row],[previous_workers]]),ISNUMBER(data_to_clean[[#This Row],[founded]]),ISNUMBER(data_to_clean[[#This Row],[yrs_on_list]]))</f>
        <v>1</v>
      </c>
    </row>
    <row r="3474" spans="1:17" x14ac:dyDescent="0.25">
      <c r="A3474">
        <v>3463</v>
      </c>
      <c r="B3474" t="s">
        <v>12568</v>
      </c>
      <c r="C3474" t="s">
        <v>52</v>
      </c>
      <c r="D3474" t="str">
        <f>VLOOKUP(data_to_clean[[#This Row],[state]],abbreviation_table[],2,FALSE)</f>
        <v>Florida</v>
      </c>
      <c r="E3474" t="s">
        <v>911</v>
      </c>
      <c r="F3474" t="str">
        <f>TRIM(LEFT(data_to_clean[[#This Row],[revenue]],FIND(" ",data_to_clean[[#This Row],[revenue]])))</f>
        <v>2.7</v>
      </c>
      <c r="G3474" t="str">
        <f>RIGHT(data_to_clean[[#This Row],[revenue]],LEN(data_to_clean[[#This Row],[revenue]])-FIND(" ",data_to_clean[[#This Row],[revenue]]))</f>
        <v>Million</v>
      </c>
      <c r="H3474" s="7">
        <f>VALUE(IF(data_to_clean[[#This Row],[multiplicity]]="Million",_xlfn.CONCAT(SUBSTITUTE(data_to_clean[[#This Row],[number]],".",""),"00000"),_xlfn.CONCAT(SUBSTITUTE(data_to_clean[[#This Row],[number]],".",""),"00000000")))</f>
        <v>2700000</v>
      </c>
      <c r="I3474" t="s">
        <v>12570</v>
      </c>
      <c r="J3474">
        <f>ROUND(VALUE(SUBSTITUTE(data_to_clean[[#This Row],[growth_%]],".",",")),0)</f>
        <v>102</v>
      </c>
      <c r="K3474" t="s">
        <v>324</v>
      </c>
      <c r="L3474">
        <v>17</v>
      </c>
      <c r="M3474">
        <v>10</v>
      </c>
      <c r="N3474">
        <v>2008</v>
      </c>
      <c r="O3474">
        <v>1</v>
      </c>
      <c r="P3474" t="s">
        <v>3584</v>
      </c>
      <c r="Q3474" t="b">
        <f>AND(ISNUMBER(data_to_clean[[#This Row],[revenue_formatted]]),ISNUMBER(data_to_clean[[#This Row],[growth_formatted_%]]),ISNUMBER(data_to_clean[[#This Row],[workers]]),ISNUMBER(data_to_clean[[#This Row],[previous_workers]]),ISNUMBER(data_to_clean[[#This Row],[founded]]),ISNUMBER(data_to_clean[[#This Row],[yrs_on_list]]))</f>
        <v>1</v>
      </c>
    </row>
    <row r="3475" spans="1:17" x14ac:dyDescent="0.25">
      <c r="A3475">
        <v>3464</v>
      </c>
      <c r="B3475" t="s">
        <v>12571</v>
      </c>
      <c r="C3475" t="s">
        <v>80</v>
      </c>
      <c r="D3475" t="str">
        <f>VLOOKUP(data_to_clean[[#This Row],[state]],abbreviation_table[],2,FALSE)</f>
        <v>California</v>
      </c>
      <c r="E3475" t="s">
        <v>2777</v>
      </c>
      <c r="F3475" t="str">
        <f>TRIM(LEFT(data_to_clean[[#This Row],[revenue]],FIND(" ",data_to_clean[[#This Row],[revenue]])))</f>
        <v>17.6</v>
      </c>
      <c r="G3475" t="str">
        <f>RIGHT(data_to_clean[[#This Row],[revenue]],LEN(data_to_clean[[#This Row],[revenue]])-FIND(" ",data_to_clean[[#This Row],[revenue]]))</f>
        <v>Million</v>
      </c>
      <c r="H3475" s="7">
        <f>VALUE(IF(data_to_clean[[#This Row],[multiplicity]]="Million",_xlfn.CONCAT(SUBSTITUTE(data_to_clean[[#This Row],[number]],".",""),"00000"),_xlfn.CONCAT(SUBSTITUTE(data_to_clean[[#This Row],[number]],".",""),"00000000")))</f>
        <v>17600000</v>
      </c>
      <c r="I3475" t="s">
        <v>12573</v>
      </c>
      <c r="J3475">
        <f>ROUND(VALUE(SUBSTITUTE(data_to_clean[[#This Row],[growth_%]],".",",")),0)</f>
        <v>102</v>
      </c>
      <c r="K3475" t="s">
        <v>187</v>
      </c>
      <c r="L3475">
        <v>31</v>
      </c>
      <c r="M3475">
        <v>16</v>
      </c>
      <c r="N3475">
        <v>2011</v>
      </c>
      <c r="O3475">
        <v>5</v>
      </c>
      <c r="P3475" t="s">
        <v>12574</v>
      </c>
      <c r="Q3475" t="b">
        <f>AND(ISNUMBER(data_to_clean[[#This Row],[revenue_formatted]]),ISNUMBER(data_to_clean[[#This Row],[growth_formatted_%]]),ISNUMBER(data_to_clean[[#This Row],[workers]]),ISNUMBER(data_to_clean[[#This Row],[previous_workers]]),ISNUMBER(data_to_clean[[#This Row],[founded]]),ISNUMBER(data_to_clean[[#This Row],[yrs_on_list]]))</f>
        <v>1</v>
      </c>
    </row>
    <row r="3476" spans="1:17" x14ac:dyDescent="0.25">
      <c r="A3476">
        <v>3465</v>
      </c>
      <c r="B3476" t="s">
        <v>12575</v>
      </c>
      <c r="C3476" t="s">
        <v>74</v>
      </c>
      <c r="D3476" t="str">
        <f>VLOOKUP(data_to_clean[[#This Row],[state]],abbreviation_table[],2,FALSE)</f>
        <v>Ohio</v>
      </c>
      <c r="E3476" t="s">
        <v>1640</v>
      </c>
      <c r="F3476" t="str">
        <f>TRIM(LEFT(data_to_clean[[#This Row],[revenue]],FIND(" ",data_to_clean[[#This Row],[revenue]])))</f>
        <v>28</v>
      </c>
      <c r="G3476" t="str">
        <f>RIGHT(data_to_clean[[#This Row],[revenue]],LEN(data_to_clean[[#This Row],[revenue]])-FIND(" ",data_to_clean[[#This Row],[revenue]]))</f>
        <v>Million</v>
      </c>
      <c r="H3476" s="7">
        <f>VALUE(IF(data_to_clean[[#This Row],[multiplicity]]="Million",_xlfn.CONCAT(SUBSTITUTE(data_to_clean[[#This Row],[number]],".",""),"00000"),_xlfn.CONCAT(SUBSTITUTE(data_to_clean[[#This Row],[number]],".",""),"00000000")))</f>
        <v>2800000</v>
      </c>
      <c r="I3476" t="s">
        <v>12577</v>
      </c>
      <c r="J3476">
        <f>ROUND(VALUE(SUBSTITUTE(data_to_clean[[#This Row],[growth_%]],".",",")),0)</f>
        <v>102</v>
      </c>
      <c r="K3476" t="s">
        <v>1041</v>
      </c>
      <c r="L3476">
        <v>278</v>
      </c>
      <c r="M3476">
        <v>153</v>
      </c>
      <c r="N3476">
        <v>2004</v>
      </c>
      <c r="O3476">
        <v>3</v>
      </c>
      <c r="P3476" t="s">
        <v>2290</v>
      </c>
      <c r="Q3476" t="b">
        <f>AND(ISNUMBER(data_to_clean[[#This Row],[revenue_formatted]]),ISNUMBER(data_to_clean[[#This Row],[growth_formatted_%]]),ISNUMBER(data_to_clean[[#This Row],[workers]]),ISNUMBER(data_to_clean[[#This Row],[previous_workers]]),ISNUMBER(data_to_clean[[#This Row],[founded]]),ISNUMBER(data_to_clean[[#This Row],[yrs_on_list]]))</f>
        <v>1</v>
      </c>
    </row>
    <row r="3477" spans="1:17" x14ac:dyDescent="0.25">
      <c r="A3477">
        <v>3466</v>
      </c>
      <c r="B3477" t="s">
        <v>12578</v>
      </c>
      <c r="C3477" t="s">
        <v>119</v>
      </c>
      <c r="D3477" t="str">
        <f>VLOOKUP(data_to_clean[[#This Row],[state]],abbreviation_table[],2,FALSE)</f>
        <v>Georgia</v>
      </c>
      <c r="E3477" t="s">
        <v>617</v>
      </c>
      <c r="F3477" t="str">
        <f>TRIM(LEFT(data_to_clean[[#This Row],[revenue]],FIND(" ",data_to_clean[[#This Row],[revenue]])))</f>
        <v>3.3</v>
      </c>
      <c r="G3477" t="str">
        <f>RIGHT(data_to_clean[[#This Row],[revenue]],LEN(data_to_clean[[#This Row],[revenue]])-FIND(" ",data_to_clean[[#This Row],[revenue]]))</f>
        <v>Million</v>
      </c>
      <c r="H3477" s="7">
        <f>VALUE(IF(data_to_clean[[#This Row],[multiplicity]]="Million",_xlfn.CONCAT(SUBSTITUTE(data_to_clean[[#This Row],[number]],".",""),"00000"),_xlfn.CONCAT(SUBSTITUTE(data_to_clean[[#This Row],[number]],".",""),"00000000")))</f>
        <v>3300000</v>
      </c>
      <c r="I3477" t="s">
        <v>12580</v>
      </c>
      <c r="J3477">
        <f>ROUND(VALUE(SUBSTITUTE(data_to_clean[[#This Row],[growth_%]],".",",")),0)</f>
        <v>102</v>
      </c>
      <c r="K3477" t="s">
        <v>156</v>
      </c>
      <c r="L3477">
        <v>28</v>
      </c>
      <c r="M3477">
        <v>15</v>
      </c>
      <c r="N3477">
        <v>2008</v>
      </c>
      <c r="O3477">
        <v>1</v>
      </c>
      <c r="P3477" t="s">
        <v>12083</v>
      </c>
      <c r="Q3477" t="b">
        <f>AND(ISNUMBER(data_to_clean[[#This Row],[revenue_formatted]]),ISNUMBER(data_to_clean[[#This Row],[growth_formatted_%]]),ISNUMBER(data_to_clean[[#This Row],[workers]]),ISNUMBER(data_to_clean[[#This Row],[previous_workers]]),ISNUMBER(data_to_clean[[#This Row],[founded]]),ISNUMBER(data_to_clean[[#This Row],[yrs_on_list]]))</f>
        <v>1</v>
      </c>
    </row>
    <row r="3478" spans="1:17" x14ac:dyDescent="0.25">
      <c r="A3478">
        <v>3467</v>
      </c>
      <c r="B3478" t="s">
        <v>12581</v>
      </c>
      <c r="C3478" t="s">
        <v>852</v>
      </c>
      <c r="D3478" t="str">
        <f>VLOOKUP(data_to_clean[[#This Row],[state]],abbreviation_table[],2,FALSE)</f>
        <v>Missouri</v>
      </c>
      <c r="E3478" t="s">
        <v>2396</v>
      </c>
      <c r="F3478" t="str">
        <f>TRIM(LEFT(data_to_clean[[#This Row],[revenue]],FIND(" ",data_to_clean[[#This Row],[revenue]])))</f>
        <v>16.7</v>
      </c>
      <c r="G3478" t="str">
        <f>RIGHT(data_to_clean[[#This Row],[revenue]],LEN(data_to_clean[[#This Row],[revenue]])-FIND(" ",data_to_clean[[#This Row],[revenue]]))</f>
        <v>Million</v>
      </c>
      <c r="H3478" s="7">
        <f>VALUE(IF(data_to_clean[[#This Row],[multiplicity]]="Million",_xlfn.CONCAT(SUBSTITUTE(data_to_clean[[#This Row],[number]],".",""),"00000"),_xlfn.CONCAT(SUBSTITUTE(data_to_clean[[#This Row],[number]],".",""),"00000000")))</f>
        <v>16700000</v>
      </c>
      <c r="I3478" t="s">
        <v>12583</v>
      </c>
      <c r="J3478">
        <f>ROUND(VALUE(SUBSTITUTE(data_to_clean[[#This Row],[growth_%]],".",",")),0)</f>
        <v>101</v>
      </c>
      <c r="K3478" t="s">
        <v>218</v>
      </c>
      <c r="L3478">
        <v>32</v>
      </c>
      <c r="M3478">
        <v>19</v>
      </c>
      <c r="N3478">
        <v>2008</v>
      </c>
      <c r="O3478">
        <v>5</v>
      </c>
      <c r="P3478" t="s">
        <v>985</v>
      </c>
      <c r="Q3478" t="b">
        <f>AND(ISNUMBER(data_to_clean[[#This Row],[revenue_formatted]]),ISNUMBER(data_to_clean[[#This Row],[growth_formatted_%]]),ISNUMBER(data_to_clean[[#This Row],[workers]]),ISNUMBER(data_to_clean[[#This Row],[previous_workers]]),ISNUMBER(data_to_clean[[#This Row],[founded]]),ISNUMBER(data_to_clean[[#This Row],[yrs_on_list]]))</f>
        <v>1</v>
      </c>
    </row>
    <row r="3479" spans="1:17" x14ac:dyDescent="0.25">
      <c r="A3479">
        <v>3468</v>
      </c>
      <c r="B3479" t="s">
        <v>12584</v>
      </c>
      <c r="C3479" t="s">
        <v>80</v>
      </c>
      <c r="D3479" t="str">
        <f>VLOOKUP(data_to_clean[[#This Row],[state]],abbreviation_table[],2,FALSE)</f>
        <v>California</v>
      </c>
      <c r="E3479" t="s">
        <v>2379</v>
      </c>
      <c r="F3479" t="str">
        <f>TRIM(LEFT(data_to_clean[[#This Row],[revenue]],FIND(" ",data_to_clean[[#This Row],[revenue]])))</f>
        <v>17.2</v>
      </c>
      <c r="G3479" t="str">
        <f>RIGHT(data_to_clean[[#This Row],[revenue]],LEN(data_to_clean[[#This Row],[revenue]])-FIND(" ",data_to_clean[[#This Row],[revenue]]))</f>
        <v>Million</v>
      </c>
      <c r="H3479" s="7">
        <f>VALUE(IF(data_to_clean[[#This Row],[multiplicity]]="Million",_xlfn.CONCAT(SUBSTITUTE(data_to_clean[[#This Row],[number]],".",""),"00000"),_xlfn.CONCAT(SUBSTITUTE(data_to_clean[[#This Row],[number]],".",""),"00000000")))</f>
        <v>17200000</v>
      </c>
      <c r="I3479" t="s">
        <v>12586</v>
      </c>
      <c r="J3479">
        <f>ROUND(VALUE(SUBSTITUTE(data_to_clean[[#This Row],[growth_%]],".",",")),0)</f>
        <v>101</v>
      </c>
      <c r="K3479" t="s">
        <v>107</v>
      </c>
      <c r="L3479">
        <v>130</v>
      </c>
      <c r="M3479">
        <v>70</v>
      </c>
      <c r="N3479">
        <v>2008</v>
      </c>
      <c r="O3479">
        <v>5</v>
      </c>
      <c r="P3479" t="s">
        <v>500</v>
      </c>
      <c r="Q3479" t="b">
        <f>AND(ISNUMBER(data_to_clean[[#This Row],[revenue_formatted]]),ISNUMBER(data_to_clean[[#This Row],[growth_formatted_%]]),ISNUMBER(data_to_clean[[#This Row],[workers]]),ISNUMBER(data_to_clean[[#This Row],[previous_workers]]),ISNUMBER(data_to_clean[[#This Row],[founded]]),ISNUMBER(data_to_clean[[#This Row],[yrs_on_list]]))</f>
        <v>1</v>
      </c>
    </row>
    <row r="3480" spans="1:17" x14ac:dyDescent="0.25">
      <c r="A3480">
        <v>3469</v>
      </c>
      <c r="B3480" t="s">
        <v>12587</v>
      </c>
      <c r="C3480" t="s">
        <v>119</v>
      </c>
      <c r="D3480" t="str">
        <f>VLOOKUP(data_to_clean[[#This Row],[state]],abbreviation_table[],2,FALSE)</f>
        <v>Georgia</v>
      </c>
      <c r="E3480" t="s">
        <v>576</v>
      </c>
      <c r="F3480" t="str">
        <f>TRIM(LEFT(data_to_clean[[#This Row],[revenue]],FIND(" ",data_to_clean[[#This Row],[revenue]])))</f>
        <v>3.5</v>
      </c>
      <c r="G3480" t="str">
        <f>RIGHT(data_to_clean[[#This Row],[revenue]],LEN(data_to_clean[[#This Row],[revenue]])-FIND(" ",data_to_clean[[#This Row],[revenue]]))</f>
        <v>Million</v>
      </c>
      <c r="H3480" s="7">
        <f>VALUE(IF(data_to_clean[[#This Row],[multiplicity]]="Million",_xlfn.CONCAT(SUBSTITUTE(data_to_clean[[#This Row],[number]],".",""),"00000"),_xlfn.CONCAT(SUBSTITUTE(data_to_clean[[#This Row],[number]],".",""),"00000000")))</f>
        <v>3500000</v>
      </c>
      <c r="I3480" t="s">
        <v>12589</v>
      </c>
      <c r="J3480">
        <f>ROUND(VALUE(SUBSTITUTE(data_to_clean[[#This Row],[growth_%]],".",",")),0)</f>
        <v>101</v>
      </c>
      <c r="K3480" t="s">
        <v>25</v>
      </c>
      <c r="L3480">
        <v>62</v>
      </c>
      <c r="M3480">
        <v>31</v>
      </c>
      <c r="N3480">
        <v>2009</v>
      </c>
      <c r="O3480">
        <v>3</v>
      </c>
      <c r="P3480" t="s">
        <v>3959</v>
      </c>
      <c r="Q3480" t="b">
        <f>AND(ISNUMBER(data_to_clean[[#This Row],[revenue_formatted]]),ISNUMBER(data_to_clean[[#This Row],[growth_formatted_%]]),ISNUMBER(data_to_clean[[#This Row],[workers]]),ISNUMBER(data_to_clean[[#This Row],[previous_workers]]),ISNUMBER(data_to_clean[[#This Row],[founded]]),ISNUMBER(data_to_clean[[#This Row],[yrs_on_list]]))</f>
        <v>1</v>
      </c>
    </row>
    <row r="3481" spans="1:17" x14ac:dyDescent="0.25">
      <c r="A3481">
        <v>3470</v>
      </c>
      <c r="B3481" t="s">
        <v>12590</v>
      </c>
      <c r="C3481" t="s">
        <v>80</v>
      </c>
      <c r="D3481" t="str">
        <f>VLOOKUP(data_to_clean[[#This Row],[state]],abbreviation_table[],2,FALSE)</f>
        <v>California</v>
      </c>
      <c r="E3481" t="s">
        <v>425</v>
      </c>
      <c r="F3481" t="str">
        <f>TRIM(LEFT(data_to_clean[[#This Row],[revenue]],FIND(" ",data_to_clean[[#This Row],[revenue]])))</f>
        <v>4.6</v>
      </c>
      <c r="G3481" t="str">
        <f>RIGHT(data_to_clean[[#This Row],[revenue]],LEN(data_to_clean[[#This Row],[revenue]])-FIND(" ",data_to_clean[[#This Row],[revenue]]))</f>
        <v>Million</v>
      </c>
      <c r="H3481" s="7">
        <f>VALUE(IF(data_to_clean[[#This Row],[multiplicity]]="Million",_xlfn.CONCAT(SUBSTITUTE(data_to_clean[[#This Row],[number]],".",""),"00000"),_xlfn.CONCAT(SUBSTITUTE(data_to_clean[[#This Row],[number]],".",""),"00000000")))</f>
        <v>4600000</v>
      </c>
      <c r="I3481" t="s">
        <v>12592</v>
      </c>
      <c r="J3481">
        <f>ROUND(VALUE(SUBSTITUTE(data_to_clean[[#This Row],[growth_%]],".",",")),0)</f>
        <v>101</v>
      </c>
      <c r="K3481" t="s">
        <v>40</v>
      </c>
      <c r="L3481">
        <v>50</v>
      </c>
      <c r="M3481">
        <v>25</v>
      </c>
      <c r="N3481">
        <v>2013</v>
      </c>
      <c r="O3481">
        <v>1</v>
      </c>
      <c r="P3481" t="s">
        <v>578</v>
      </c>
      <c r="Q3481" t="b">
        <f>AND(ISNUMBER(data_to_clean[[#This Row],[revenue_formatted]]),ISNUMBER(data_to_clean[[#This Row],[growth_formatted_%]]),ISNUMBER(data_to_clean[[#This Row],[workers]]),ISNUMBER(data_to_clean[[#This Row],[previous_workers]]),ISNUMBER(data_to_clean[[#This Row],[founded]]),ISNUMBER(data_to_clean[[#This Row],[yrs_on_list]]))</f>
        <v>1</v>
      </c>
    </row>
    <row r="3482" spans="1:17" x14ac:dyDescent="0.25">
      <c r="A3482">
        <v>3471</v>
      </c>
      <c r="B3482" t="s">
        <v>12593</v>
      </c>
      <c r="C3482" t="s">
        <v>80</v>
      </c>
      <c r="D3482" t="str">
        <f>VLOOKUP(data_to_clean[[#This Row],[state]],abbreviation_table[],2,FALSE)</f>
        <v>California</v>
      </c>
      <c r="E3482" t="s">
        <v>6052</v>
      </c>
      <c r="F3482" t="str">
        <f>TRIM(LEFT(data_to_clean[[#This Row],[revenue]],FIND(" ",data_to_clean[[#This Row],[revenue]])))</f>
        <v>18.9</v>
      </c>
      <c r="G3482" t="str">
        <f>RIGHT(data_to_clean[[#This Row],[revenue]],LEN(data_to_clean[[#This Row],[revenue]])-FIND(" ",data_to_clean[[#This Row],[revenue]]))</f>
        <v>Million</v>
      </c>
      <c r="H3482" s="7">
        <f>VALUE(IF(data_to_clean[[#This Row],[multiplicity]]="Million",_xlfn.CONCAT(SUBSTITUTE(data_to_clean[[#This Row],[number]],".",""),"00000"),_xlfn.CONCAT(SUBSTITUTE(data_to_clean[[#This Row],[number]],".",""),"00000000")))</f>
        <v>18900000</v>
      </c>
      <c r="I3482" t="s">
        <v>12595</v>
      </c>
      <c r="J3482">
        <f>ROUND(VALUE(SUBSTITUTE(data_to_clean[[#This Row],[growth_%]],".",",")),0)</f>
        <v>101</v>
      </c>
      <c r="K3482" t="s">
        <v>211</v>
      </c>
      <c r="L3482">
        <v>33</v>
      </c>
      <c r="M3482">
        <v>22</v>
      </c>
      <c r="N3482">
        <v>2001</v>
      </c>
      <c r="O3482">
        <v>4</v>
      </c>
      <c r="P3482" t="s">
        <v>10167</v>
      </c>
      <c r="Q3482" t="b">
        <f>AND(ISNUMBER(data_to_clean[[#This Row],[revenue_formatted]]),ISNUMBER(data_to_clean[[#This Row],[growth_formatted_%]]),ISNUMBER(data_to_clean[[#This Row],[workers]]),ISNUMBER(data_to_clean[[#This Row],[previous_workers]]),ISNUMBER(data_to_clean[[#This Row],[founded]]),ISNUMBER(data_to_clean[[#This Row],[yrs_on_list]]))</f>
        <v>1</v>
      </c>
    </row>
    <row r="3483" spans="1:17" x14ac:dyDescent="0.25">
      <c r="A3483">
        <v>3472</v>
      </c>
      <c r="B3483" t="s">
        <v>12596</v>
      </c>
      <c r="C3483" t="s">
        <v>30</v>
      </c>
      <c r="D3483" t="str">
        <f>VLOOKUP(data_to_clean[[#This Row],[state]],abbreviation_table[],2,FALSE)</f>
        <v>Texas</v>
      </c>
      <c r="E3483" t="s">
        <v>1309</v>
      </c>
      <c r="F3483" t="str">
        <f>TRIM(LEFT(data_to_clean[[#This Row],[revenue]],FIND(" ",data_to_clean[[#This Row],[revenue]])))</f>
        <v>3.4</v>
      </c>
      <c r="G3483" t="str">
        <f>RIGHT(data_to_clean[[#This Row],[revenue]],LEN(data_to_clean[[#This Row],[revenue]])-FIND(" ",data_to_clean[[#This Row],[revenue]]))</f>
        <v>Million</v>
      </c>
      <c r="H3483" s="7">
        <f>VALUE(IF(data_to_clean[[#This Row],[multiplicity]]="Million",_xlfn.CONCAT(SUBSTITUTE(data_to_clean[[#This Row],[number]],".",""),"00000"),_xlfn.CONCAT(SUBSTITUTE(data_to_clean[[#This Row],[number]],".",""),"00000000")))</f>
        <v>3400000</v>
      </c>
      <c r="I3483" t="s">
        <v>12598</v>
      </c>
      <c r="J3483">
        <f>ROUND(VALUE(SUBSTITUTE(data_to_clean[[#This Row],[growth_%]],".",",")),0)</f>
        <v>101</v>
      </c>
      <c r="K3483" t="s">
        <v>18</v>
      </c>
      <c r="L3483">
        <v>24</v>
      </c>
      <c r="M3483">
        <v>16</v>
      </c>
      <c r="N3483">
        <v>2003</v>
      </c>
      <c r="O3483">
        <v>3</v>
      </c>
      <c r="P3483" t="s">
        <v>34</v>
      </c>
      <c r="Q3483" t="b">
        <f>AND(ISNUMBER(data_to_clean[[#This Row],[revenue_formatted]]),ISNUMBER(data_to_clean[[#This Row],[growth_formatted_%]]),ISNUMBER(data_to_clean[[#This Row],[workers]]),ISNUMBER(data_to_clean[[#This Row],[previous_workers]]),ISNUMBER(data_to_clean[[#This Row],[founded]]),ISNUMBER(data_to_clean[[#This Row],[yrs_on_list]]))</f>
        <v>1</v>
      </c>
    </row>
    <row r="3484" spans="1:17" x14ac:dyDescent="0.25">
      <c r="A3484">
        <v>3473</v>
      </c>
      <c r="B3484" t="s">
        <v>12599</v>
      </c>
      <c r="C3484" t="s">
        <v>119</v>
      </c>
      <c r="D3484" t="str">
        <f>VLOOKUP(data_to_clean[[#This Row],[state]],abbreviation_table[],2,FALSE)</f>
        <v>Georgia</v>
      </c>
      <c r="E3484" t="s">
        <v>440</v>
      </c>
      <c r="F3484" t="str">
        <f>TRIM(LEFT(data_to_clean[[#This Row],[revenue]],FIND(" ",data_to_clean[[#This Row],[revenue]])))</f>
        <v>8.2</v>
      </c>
      <c r="G3484" t="str">
        <f>RIGHT(data_to_clean[[#This Row],[revenue]],LEN(data_to_clean[[#This Row],[revenue]])-FIND(" ",data_to_clean[[#This Row],[revenue]]))</f>
        <v>Million</v>
      </c>
      <c r="H3484" s="7">
        <f>VALUE(IF(data_to_clean[[#This Row],[multiplicity]]="Million",_xlfn.CONCAT(SUBSTITUTE(data_to_clean[[#This Row],[number]],".",""),"00000"),_xlfn.CONCAT(SUBSTITUTE(data_to_clean[[#This Row],[number]],".",""),"00000000")))</f>
        <v>8200000</v>
      </c>
      <c r="I3484" t="s">
        <v>12601</v>
      </c>
      <c r="J3484">
        <f>ROUND(VALUE(SUBSTITUTE(data_to_clean[[#This Row],[growth_%]],".",",")),0)</f>
        <v>101</v>
      </c>
      <c r="K3484" t="s">
        <v>156</v>
      </c>
      <c r="L3484">
        <v>50</v>
      </c>
      <c r="M3484">
        <v>23</v>
      </c>
      <c r="N3484">
        <v>2002</v>
      </c>
      <c r="O3484">
        <v>6</v>
      </c>
      <c r="P3484" t="s">
        <v>122</v>
      </c>
      <c r="Q3484" t="b">
        <f>AND(ISNUMBER(data_to_clean[[#This Row],[revenue_formatted]]),ISNUMBER(data_to_clean[[#This Row],[growth_formatted_%]]),ISNUMBER(data_to_clean[[#This Row],[workers]]),ISNUMBER(data_to_clean[[#This Row],[previous_workers]]),ISNUMBER(data_to_clean[[#This Row],[founded]]),ISNUMBER(data_to_clean[[#This Row],[yrs_on_list]]))</f>
        <v>1</v>
      </c>
    </row>
    <row r="3485" spans="1:17" x14ac:dyDescent="0.25">
      <c r="A3485">
        <v>3474</v>
      </c>
      <c r="B3485" t="s">
        <v>12602</v>
      </c>
      <c r="C3485" t="s">
        <v>215</v>
      </c>
      <c r="D3485" t="str">
        <f>VLOOKUP(data_to_clean[[#This Row],[state]],abbreviation_table[],2,FALSE)</f>
        <v>North Carolina</v>
      </c>
      <c r="E3485" t="s">
        <v>993</v>
      </c>
      <c r="F3485" t="str">
        <f>TRIM(LEFT(data_to_clean[[#This Row],[revenue]],FIND(" ",data_to_clean[[#This Row],[revenue]])))</f>
        <v>2.3</v>
      </c>
      <c r="G3485" t="str">
        <f>RIGHT(data_to_clean[[#This Row],[revenue]],LEN(data_to_clean[[#This Row],[revenue]])-FIND(" ",data_to_clean[[#This Row],[revenue]]))</f>
        <v>Million</v>
      </c>
      <c r="H3485" s="7">
        <f>VALUE(IF(data_to_clean[[#This Row],[multiplicity]]="Million",_xlfn.CONCAT(SUBSTITUTE(data_to_clean[[#This Row],[number]],".",""),"00000"),_xlfn.CONCAT(SUBSTITUTE(data_to_clean[[#This Row],[number]],".",""),"00000000")))</f>
        <v>2300000</v>
      </c>
      <c r="I3485" t="s">
        <v>12604</v>
      </c>
      <c r="J3485">
        <f>ROUND(VALUE(SUBSTITUTE(data_to_clean[[#This Row],[growth_%]],".",",")),0)</f>
        <v>101</v>
      </c>
      <c r="K3485" t="s">
        <v>69</v>
      </c>
      <c r="L3485">
        <v>11</v>
      </c>
      <c r="M3485">
        <v>6</v>
      </c>
      <c r="N3485">
        <v>2005</v>
      </c>
      <c r="O3485">
        <v>2</v>
      </c>
      <c r="P3485" t="s">
        <v>12605</v>
      </c>
      <c r="Q3485" t="b">
        <f>AND(ISNUMBER(data_to_clean[[#This Row],[revenue_formatted]]),ISNUMBER(data_to_clean[[#This Row],[growth_formatted_%]]),ISNUMBER(data_to_clean[[#This Row],[workers]]),ISNUMBER(data_to_clean[[#This Row],[previous_workers]]),ISNUMBER(data_to_clean[[#This Row],[founded]]),ISNUMBER(data_to_clean[[#This Row],[yrs_on_list]]))</f>
        <v>1</v>
      </c>
    </row>
    <row r="3486" spans="1:17" x14ac:dyDescent="0.25">
      <c r="A3486">
        <v>3475</v>
      </c>
      <c r="B3486" t="s">
        <v>12606</v>
      </c>
      <c r="C3486" t="s">
        <v>30</v>
      </c>
      <c r="D3486" t="str">
        <f>VLOOKUP(data_to_clean[[#This Row],[state]],abbreviation_table[],2,FALSE)</f>
        <v>Texas</v>
      </c>
      <c r="E3486" t="s">
        <v>6052</v>
      </c>
      <c r="F3486" t="str">
        <f>TRIM(LEFT(data_to_clean[[#This Row],[revenue]],FIND(" ",data_to_clean[[#This Row],[revenue]])))</f>
        <v>18.9</v>
      </c>
      <c r="G3486" t="str">
        <f>RIGHT(data_to_clean[[#This Row],[revenue]],LEN(data_to_clean[[#This Row],[revenue]])-FIND(" ",data_to_clean[[#This Row],[revenue]]))</f>
        <v>Million</v>
      </c>
      <c r="H3486" s="7">
        <f>VALUE(IF(data_to_clean[[#This Row],[multiplicity]]="Million",_xlfn.CONCAT(SUBSTITUTE(data_to_clean[[#This Row],[number]],".",""),"00000"),_xlfn.CONCAT(SUBSTITUTE(data_to_clean[[#This Row],[number]],".",""),"00000000")))</f>
        <v>18900000</v>
      </c>
      <c r="I3486" t="s">
        <v>12608</v>
      </c>
      <c r="J3486">
        <f>ROUND(VALUE(SUBSTITUTE(data_to_clean[[#This Row],[growth_%]],".",",")),0)</f>
        <v>101</v>
      </c>
      <c r="K3486" t="s">
        <v>233</v>
      </c>
      <c r="L3486">
        <v>80</v>
      </c>
      <c r="M3486">
        <v>36</v>
      </c>
      <c r="N3486">
        <v>2008</v>
      </c>
      <c r="O3486">
        <v>8</v>
      </c>
      <c r="P3486" t="s">
        <v>7688</v>
      </c>
      <c r="Q3486" t="b">
        <f>AND(ISNUMBER(data_to_clean[[#This Row],[revenue_formatted]]),ISNUMBER(data_to_clean[[#This Row],[growth_formatted_%]]),ISNUMBER(data_to_clean[[#This Row],[workers]]),ISNUMBER(data_to_clean[[#This Row],[previous_workers]]),ISNUMBER(data_to_clean[[#This Row],[founded]]),ISNUMBER(data_to_clean[[#This Row],[yrs_on_list]]))</f>
        <v>1</v>
      </c>
    </row>
    <row r="3487" spans="1:17" x14ac:dyDescent="0.25">
      <c r="A3487">
        <v>3476</v>
      </c>
      <c r="B3487" t="s">
        <v>12609</v>
      </c>
      <c r="C3487" t="s">
        <v>80</v>
      </c>
      <c r="D3487" t="str">
        <f>VLOOKUP(data_to_clean[[#This Row],[state]],abbreviation_table[],2,FALSE)</f>
        <v>California</v>
      </c>
      <c r="E3487" t="s">
        <v>3560</v>
      </c>
      <c r="F3487" t="str">
        <f>TRIM(LEFT(data_to_clean[[#This Row],[revenue]],FIND(" ",data_to_clean[[#This Row],[revenue]])))</f>
        <v>56.4</v>
      </c>
      <c r="G3487" t="str">
        <f>RIGHT(data_to_clean[[#This Row],[revenue]],LEN(data_to_clean[[#This Row],[revenue]])-FIND(" ",data_to_clean[[#This Row],[revenue]]))</f>
        <v>Million</v>
      </c>
      <c r="H3487" s="7">
        <f>VALUE(IF(data_to_clean[[#This Row],[multiplicity]]="Million",_xlfn.CONCAT(SUBSTITUTE(data_to_clean[[#This Row],[number]],".",""),"00000"),_xlfn.CONCAT(SUBSTITUTE(data_to_clean[[#This Row],[number]],".",""),"00000000")))</f>
        <v>56400000</v>
      </c>
      <c r="I3487" t="s">
        <v>12611</v>
      </c>
      <c r="J3487">
        <f>ROUND(VALUE(SUBSTITUTE(data_to_clean[[#This Row],[growth_%]],".",",")),0)</f>
        <v>101</v>
      </c>
      <c r="K3487" t="s">
        <v>156</v>
      </c>
      <c r="L3487">
        <v>389</v>
      </c>
      <c r="M3487">
        <v>315</v>
      </c>
      <c r="N3487">
        <v>2003</v>
      </c>
      <c r="O3487">
        <v>8</v>
      </c>
      <c r="P3487" t="s">
        <v>964</v>
      </c>
      <c r="Q3487" t="b">
        <f>AND(ISNUMBER(data_to_clean[[#This Row],[revenue_formatted]]),ISNUMBER(data_to_clean[[#This Row],[growth_formatted_%]]),ISNUMBER(data_to_clean[[#This Row],[workers]]),ISNUMBER(data_to_clean[[#This Row],[previous_workers]]),ISNUMBER(data_to_clean[[#This Row],[founded]]),ISNUMBER(data_to_clean[[#This Row],[yrs_on_list]]))</f>
        <v>1</v>
      </c>
    </row>
    <row r="3488" spans="1:17" x14ac:dyDescent="0.25">
      <c r="A3488">
        <v>3477</v>
      </c>
      <c r="B3488" t="s">
        <v>12612</v>
      </c>
      <c r="C3488" t="s">
        <v>333</v>
      </c>
      <c r="D3488" t="str">
        <f>VLOOKUP(data_to_clean[[#This Row],[state]],abbreviation_table[],2,FALSE)</f>
        <v>Alabama</v>
      </c>
      <c r="E3488" t="s">
        <v>12614</v>
      </c>
      <c r="F3488" t="str">
        <f>TRIM(LEFT(data_to_clean[[#This Row],[revenue]],FIND(" ",data_to_clean[[#This Row],[revenue]])))</f>
        <v>355.3</v>
      </c>
      <c r="G3488" t="str">
        <f>RIGHT(data_to_clean[[#This Row],[revenue]],LEN(data_to_clean[[#This Row],[revenue]])-FIND(" ",data_to_clean[[#This Row],[revenue]]))</f>
        <v>Million</v>
      </c>
      <c r="H3488" s="7">
        <f>VALUE(IF(data_to_clean[[#This Row],[multiplicity]]="Million",_xlfn.CONCAT(SUBSTITUTE(data_to_clean[[#This Row],[number]],".",""),"00000"),_xlfn.CONCAT(SUBSTITUTE(data_to_clean[[#This Row],[number]],".",""),"00000000")))</f>
        <v>355300000</v>
      </c>
      <c r="I3488" t="s">
        <v>12615</v>
      </c>
      <c r="J3488">
        <f>ROUND(VALUE(SUBSTITUTE(data_to_clean[[#This Row],[growth_%]],".",",")),0)</f>
        <v>101</v>
      </c>
      <c r="K3488" t="s">
        <v>1041</v>
      </c>
      <c r="L3488">
        <v>2103</v>
      </c>
      <c r="M3488">
        <v>1203</v>
      </c>
      <c r="N3488">
        <v>1995</v>
      </c>
      <c r="O3488">
        <v>12</v>
      </c>
      <c r="P3488" t="s">
        <v>1411</v>
      </c>
      <c r="Q3488" t="b">
        <f>AND(ISNUMBER(data_to_clean[[#This Row],[revenue_formatted]]),ISNUMBER(data_to_clean[[#This Row],[growth_formatted_%]]),ISNUMBER(data_to_clean[[#This Row],[workers]]),ISNUMBER(data_to_clean[[#This Row],[previous_workers]]),ISNUMBER(data_to_clean[[#This Row],[founded]]),ISNUMBER(data_to_clean[[#This Row],[yrs_on_list]]))</f>
        <v>1</v>
      </c>
    </row>
    <row r="3489" spans="1:17" x14ac:dyDescent="0.25">
      <c r="A3489">
        <v>3478</v>
      </c>
      <c r="B3489" t="s">
        <v>12616</v>
      </c>
      <c r="C3489" t="s">
        <v>22</v>
      </c>
      <c r="D3489" t="str">
        <f>VLOOKUP(data_to_clean[[#This Row],[state]],abbreviation_table[],2,FALSE)</f>
        <v>Tennessee</v>
      </c>
      <c r="E3489" t="s">
        <v>1535</v>
      </c>
      <c r="F3489" t="str">
        <f>TRIM(LEFT(data_to_clean[[#This Row],[revenue]],FIND(" ",data_to_clean[[#This Row],[revenue]])))</f>
        <v>6</v>
      </c>
      <c r="G3489" t="str">
        <f>RIGHT(data_to_clean[[#This Row],[revenue]],LEN(data_to_clean[[#This Row],[revenue]])-FIND(" ",data_to_clean[[#This Row],[revenue]]))</f>
        <v>Million</v>
      </c>
      <c r="H3489" s="7">
        <f>VALUE(IF(data_to_clean[[#This Row],[multiplicity]]="Million",_xlfn.CONCAT(SUBSTITUTE(data_to_clean[[#This Row],[number]],".",""),"00000"),_xlfn.CONCAT(SUBSTITUTE(data_to_clean[[#This Row],[number]],".",""),"00000000")))</f>
        <v>600000</v>
      </c>
      <c r="I3489" t="s">
        <v>12618</v>
      </c>
      <c r="J3489">
        <f>ROUND(VALUE(SUBSTITUTE(data_to_clean[[#This Row],[growth_%]],".",",")),0)</f>
        <v>101</v>
      </c>
      <c r="K3489" t="s">
        <v>336</v>
      </c>
      <c r="L3489">
        <v>32</v>
      </c>
      <c r="M3489">
        <v>24</v>
      </c>
      <c r="N3489">
        <v>2011</v>
      </c>
      <c r="O3489">
        <v>3</v>
      </c>
      <c r="P3489" t="s">
        <v>12619</v>
      </c>
      <c r="Q3489" t="b">
        <f>AND(ISNUMBER(data_to_clean[[#This Row],[revenue_formatted]]),ISNUMBER(data_to_clean[[#This Row],[growth_formatted_%]]),ISNUMBER(data_to_clean[[#This Row],[workers]]),ISNUMBER(data_to_clean[[#This Row],[previous_workers]]),ISNUMBER(data_to_clean[[#This Row],[founded]]),ISNUMBER(data_to_clean[[#This Row],[yrs_on_list]]))</f>
        <v>1</v>
      </c>
    </row>
    <row r="3490" spans="1:17" x14ac:dyDescent="0.25">
      <c r="A3490">
        <v>3479</v>
      </c>
      <c r="B3490" t="s">
        <v>12620</v>
      </c>
      <c r="C3490" t="s">
        <v>80</v>
      </c>
      <c r="D3490" t="str">
        <f>VLOOKUP(data_to_clean[[#This Row],[state]],abbreviation_table[],2,FALSE)</f>
        <v>California</v>
      </c>
      <c r="E3490" t="s">
        <v>12622</v>
      </c>
      <c r="F3490" t="str">
        <f>TRIM(LEFT(data_to_clean[[#This Row],[revenue]],FIND(" ",data_to_clean[[#This Row],[revenue]])))</f>
        <v>96.6</v>
      </c>
      <c r="G3490" t="str">
        <f>RIGHT(data_to_clean[[#This Row],[revenue]],LEN(data_to_clean[[#This Row],[revenue]])-FIND(" ",data_to_clean[[#This Row],[revenue]]))</f>
        <v>Million</v>
      </c>
      <c r="H3490" s="7">
        <f>VALUE(IF(data_to_clean[[#This Row],[multiplicity]]="Million",_xlfn.CONCAT(SUBSTITUTE(data_to_clean[[#This Row],[number]],".",""),"00000"),_xlfn.CONCAT(SUBSTITUTE(data_to_clean[[#This Row],[number]],".",""),"00000000")))</f>
        <v>96600000</v>
      </c>
      <c r="I3490" t="s">
        <v>12623</v>
      </c>
      <c r="J3490">
        <f>ROUND(VALUE(SUBSTITUTE(data_to_clean[[#This Row],[growth_%]],".",",")),0)</f>
        <v>101</v>
      </c>
      <c r="K3490" t="s">
        <v>40</v>
      </c>
      <c r="L3490">
        <v>99</v>
      </c>
      <c r="M3490">
        <v>55</v>
      </c>
      <c r="N3490">
        <v>2004</v>
      </c>
      <c r="O3490">
        <v>2</v>
      </c>
      <c r="P3490" t="s">
        <v>964</v>
      </c>
      <c r="Q3490" t="b">
        <f>AND(ISNUMBER(data_to_clean[[#This Row],[revenue_formatted]]),ISNUMBER(data_to_clean[[#This Row],[growth_formatted_%]]),ISNUMBER(data_to_clean[[#This Row],[workers]]),ISNUMBER(data_to_clean[[#This Row],[previous_workers]]),ISNUMBER(data_to_clean[[#This Row],[founded]]),ISNUMBER(data_to_clean[[#This Row],[yrs_on_list]]))</f>
        <v>1</v>
      </c>
    </row>
    <row r="3491" spans="1:17" x14ac:dyDescent="0.25">
      <c r="A3491">
        <v>3480</v>
      </c>
      <c r="B3491" t="s">
        <v>12624</v>
      </c>
      <c r="C3491" t="s">
        <v>243</v>
      </c>
      <c r="D3491" t="str">
        <f>VLOOKUP(data_to_clean[[#This Row],[state]],abbreviation_table[],2,FALSE)</f>
        <v>Maryland</v>
      </c>
      <c r="E3491" t="s">
        <v>1473</v>
      </c>
      <c r="F3491" t="str">
        <f>TRIM(LEFT(data_to_clean[[#This Row],[revenue]],FIND(" ",data_to_clean[[#This Row],[revenue]])))</f>
        <v>5</v>
      </c>
      <c r="G3491" t="str">
        <f>RIGHT(data_to_clean[[#This Row],[revenue]],LEN(data_to_clean[[#This Row],[revenue]])-FIND(" ",data_to_clean[[#This Row],[revenue]]))</f>
        <v>Million</v>
      </c>
      <c r="H3491" s="7">
        <f>VALUE(IF(data_to_clean[[#This Row],[multiplicity]]="Million",_xlfn.CONCAT(SUBSTITUTE(data_to_clean[[#This Row],[number]],".",""),"00000"),_xlfn.CONCAT(SUBSTITUTE(data_to_clean[[#This Row],[number]],".",""),"00000000")))</f>
        <v>500000</v>
      </c>
      <c r="I3491" t="s">
        <v>12626</v>
      </c>
      <c r="J3491">
        <f>ROUND(VALUE(SUBSTITUTE(data_to_clean[[#This Row],[growth_%]],".",",")),0)</f>
        <v>101</v>
      </c>
      <c r="K3491" t="s">
        <v>18</v>
      </c>
      <c r="L3491">
        <v>45</v>
      </c>
      <c r="M3491">
        <v>23</v>
      </c>
      <c r="N3491">
        <v>2009</v>
      </c>
      <c r="O3491">
        <v>5</v>
      </c>
      <c r="P3491" t="s">
        <v>596</v>
      </c>
      <c r="Q3491" t="b">
        <f>AND(ISNUMBER(data_to_clean[[#This Row],[revenue_formatted]]),ISNUMBER(data_to_clean[[#This Row],[growth_formatted_%]]),ISNUMBER(data_to_clean[[#This Row],[workers]]),ISNUMBER(data_to_clean[[#This Row],[previous_workers]]),ISNUMBER(data_to_clean[[#This Row],[founded]]),ISNUMBER(data_to_clean[[#This Row],[yrs_on_list]]))</f>
        <v>1</v>
      </c>
    </row>
    <row r="3492" spans="1:17" x14ac:dyDescent="0.25">
      <c r="A3492">
        <v>3481</v>
      </c>
      <c r="B3492" t="s">
        <v>12627</v>
      </c>
      <c r="C3492" t="s">
        <v>74</v>
      </c>
      <c r="D3492" t="str">
        <f>VLOOKUP(data_to_clean[[#This Row],[state]],abbreviation_table[],2,FALSE)</f>
        <v>Ohio</v>
      </c>
      <c r="E3492" t="s">
        <v>2609</v>
      </c>
      <c r="F3492" t="str">
        <f>TRIM(LEFT(data_to_clean[[#This Row],[revenue]],FIND(" ",data_to_clean[[#This Row],[revenue]])))</f>
        <v>22.9</v>
      </c>
      <c r="G3492" t="str">
        <f>RIGHT(data_to_clean[[#This Row],[revenue]],LEN(data_to_clean[[#This Row],[revenue]])-FIND(" ",data_to_clean[[#This Row],[revenue]]))</f>
        <v>Million</v>
      </c>
      <c r="H3492" s="7">
        <f>VALUE(IF(data_to_clean[[#This Row],[multiplicity]]="Million",_xlfn.CONCAT(SUBSTITUTE(data_to_clean[[#This Row],[number]],".",""),"00000"),_xlfn.CONCAT(SUBSTITUTE(data_to_clean[[#This Row],[number]],".",""),"00000000")))</f>
        <v>22900000</v>
      </c>
      <c r="I3492" t="s">
        <v>12629</v>
      </c>
      <c r="J3492">
        <f>ROUND(VALUE(SUBSTITUTE(data_to_clean[[#This Row],[growth_%]],".",",")),0)</f>
        <v>101</v>
      </c>
      <c r="K3492" t="s">
        <v>336</v>
      </c>
      <c r="L3492">
        <v>77</v>
      </c>
      <c r="M3492">
        <v>61</v>
      </c>
      <c r="N3492">
        <v>1986</v>
      </c>
      <c r="O3492">
        <v>4</v>
      </c>
      <c r="P3492" t="s">
        <v>9704</v>
      </c>
      <c r="Q3492" t="b">
        <f>AND(ISNUMBER(data_to_clean[[#This Row],[revenue_formatted]]),ISNUMBER(data_to_clean[[#This Row],[growth_formatted_%]]),ISNUMBER(data_to_clean[[#This Row],[workers]]),ISNUMBER(data_to_clean[[#This Row],[previous_workers]]),ISNUMBER(data_to_clean[[#This Row],[founded]]),ISNUMBER(data_to_clean[[#This Row],[yrs_on_list]]))</f>
        <v>1</v>
      </c>
    </row>
    <row r="3493" spans="1:17" x14ac:dyDescent="0.25">
      <c r="A3493">
        <v>3482</v>
      </c>
      <c r="B3493" t="s">
        <v>12630</v>
      </c>
      <c r="C3493" t="s">
        <v>1768</v>
      </c>
      <c r="D3493" t="str">
        <f>VLOOKUP(data_to_clean[[#This Row],[state]],abbreviation_table[],2,FALSE)</f>
        <v>Oregon</v>
      </c>
      <c r="E3493" t="s">
        <v>765</v>
      </c>
      <c r="F3493" t="str">
        <f>TRIM(LEFT(data_to_clean[[#This Row],[revenue]],FIND(" ",data_to_clean[[#This Row],[revenue]])))</f>
        <v>5.5</v>
      </c>
      <c r="G3493" t="str">
        <f>RIGHT(data_to_clean[[#This Row],[revenue]],LEN(data_to_clean[[#This Row],[revenue]])-FIND(" ",data_to_clean[[#This Row],[revenue]]))</f>
        <v>Million</v>
      </c>
      <c r="H3493" s="7">
        <f>VALUE(IF(data_to_clean[[#This Row],[multiplicity]]="Million",_xlfn.CONCAT(SUBSTITUTE(data_to_clean[[#This Row],[number]],".",""),"00000"),_xlfn.CONCAT(SUBSTITUTE(data_to_clean[[#This Row],[number]],".",""),"00000000")))</f>
        <v>5500000</v>
      </c>
      <c r="I3493" t="s">
        <v>12632</v>
      </c>
      <c r="J3493">
        <f>ROUND(VALUE(SUBSTITUTE(data_to_clean[[#This Row],[growth_%]],".",",")),0)</f>
        <v>101</v>
      </c>
      <c r="K3493" t="s">
        <v>257</v>
      </c>
      <c r="L3493">
        <v>36</v>
      </c>
      <c r="M3493">
        <v>20</v>
      </c>
      <c r="N3493">
        <v>1997</v>
      </c>
      <c r="O3493">
        <v>5</v>
      </c>
      <c r="P3493" t="s">
        <v>437</v>
      </c>
      <c r="Q3493" t="b">
        <f>AND(ISNUMBER(data_to_clean[[#This Row],[revenue_formatted]]),ISNUMBER(data_to_clean[[#This Row],[growth_formatted_%]]),ISNUMBER(data_to_clean[[#This Row],[workers]]),ISNUMBER(data_to_clean[[#This Row],[previous_workers]]),ISNUMBER(data_to_clean[[#This Row],[founded]]),ISNUMBER(data_to_clean[[#This Row],[yrs_on_list]]))</f>
        <v>1</v>
      </c>
    </row>
    <row r="3494" spans="1:17" x14ac:dyDescent="0.25">
      <c r="A3494">
        <v>3483</v>
      </c>
      <c r="B3494" t="s">
        <v>12633</v>
      </c>
      <c r="C3494" t="s">
        <v>503</v>
      </c>
      <c r="D3494" t="str">
        <f>VLOOKUP(data_to_clean[[#This Row],[state]],abbreviation_table[],2,FALSE)</f>
        <v>Illinois</v>
      </c>
      <c r="E3494" t="s">
        <v>12635</v>
      </c>
      <c r="F3494" t="str">
        <f>TRIM(LEFT(data_to_clean[[#This Row],[revenue]],FIND(" ",data_to_clean[[#This Row],[revenue]])))</f>
        <v>51.7</v>
      </c>
      <c r="G3494" t="str">
        <f>RIGHT(data_to_clean[[#This Row],[revenue]],LEN(data_to_clean[[#This Row],[revenue]])-FIND(" ",data_to_clean[[#This Row],[revenue]]))</f>
        <v>Million</v>
      </c>
      <c r="H3494" s="7">
        <f>VALUE(IF(data_to_clean[[#This Row],[multiplicity]]="Million",_xlfn.CONCAT(SUBSTITUTE(data_to_clean[[#This Row],[number]],".",""),"00000"),_xlfn.CONCAT(SUBSTITUTE(data_to_clean[[#This Row],[number]],".",""),"00000000")))</f>
        <v>51700000</v>
      </c>
      <c r="I3494" t="s">
        <v>12636</v>
      </c>
      <c r="J3494">
        <f>ROUND(VALUE(SUBSTITUTE(data_to_clean[[#This Row],[growth_%]],".",",")),0)</f>
        <v>101</v>
      </c>
      <c r="K3494" t="s">
        <v>336</v>
      </c>
      <c r="L3494">
        <v>225</v>
      </c>
      <c r="M3494">
        <v>50</v>
      </c>
      <c r="N3494">
        <v>2008</v>
      </c>
      <c r="O3494">
        <v>4</v>
      </c>
      <c r="P3494" t="s">
        <v>506</v>
      </c>
      <c r="Q3494" t="b">
        <f>AND(ISNUMBER(data_to_clean[[#This Row],[revenue_formatted]]),ISNUMBER(data_to_clean[[#This Row],[growth_formatted_%]]),ISNUMBER(data_to_clean[[#This Row],[workers]]),ISNUMBER(data_to_clean[[#This Row],[previous_workers]]),ISNUMBER(data_to_clean[[#This Row],[founded]]),ISNUMBER(data_to_clean[[#This Row],[yrs_on_list]]))</f>
        <v>1</v>
      </c>
    </row>
    <row r="3495" spans="1:17" x14ac:dyDescent="0.25">
      <c r="A3495">
        <v>3484</v>
      </c>
      <c r="B3495" t="s">
        <v>12637</v>
      </c>
      <c r="C3495" t="s">
        <v>215</v>
      </c>
      <c r="D3495" t="str">
        <f>VLOOKUP(data_to_clean[[#This Row],[state]],abbreviation_table[],2,FALSE)</f>
        <v>North Carolina</v>
      </c>
      <c r="E3495" t="s">
        <v>12639</v>
      </c>
      <c r="F3495" t="str">
        <f>TRIM(LEFT(data_to_clean[[#This Row],[revenue]],FIND(" ",data_to_clean[[#This Row],[revenue]])))</f>
        <v>117.9</v>
      </c>
      <c r="G3495" t="str">
        <f>RIGHT(data_to_clean[[#This Row],[revenue]],LEN(data_to_clean[[#This Row],[revenue]])-FIND(" ",data_to_clean[[#This Row],[revenue]]))</f>
        <v>Million</v>
      </c>
      <c r="H3495" s="7">
        <f>VALUE(IF(data_to_clean[[#This Row],[multiplicity]]="Million",_xlfn.CONCAT(SUBSTITUTE(data_to_clean[[#This Row],[number]],".",""),"00000"),_xlfn.CONCAT(SUBSTITUTE(data_to_clean[[#This Row],[number]],".",""),"00000000")))</f>
        <v>117900000</v>
      </c>
      <c r="I3495" t="s">
        <v>12640</v>
      </c>
      <c r="J3495">
        <f>ROUND(VALUE(SUBSTITUTE(data_to_clean[[#This Row],[growth_%]],".",",")),0)</f>
        <v>101</v>
      </c>
      <c r="K3495" t="s">
        <v>55</v>
      </c>
      <c r="L3495">
        <v>318</v>
      </c>
      <c r="M3495">
        <v>101</v>
      </c>
      <c r="N3495">
        <v>2001</v>
      </c>
      <c r="O3495">
        <v>4</v>
      </c>
      <c r="P3495" t="s">
        <v>12641</v>
      </c>
      <c r="Q3495" t="b">
        <f>AND(ISNUMBER(data_to_clean[[#This Row],[revenue_formatted]]),ISNUMBER(data_to_clean[[#This Row],[growth_formatted_%]]),ISNUMBER(data_to_clean[[#This Row],[workers]]),ISNUMBER(data_to_clean[[#This Row],[previous_workers]]),ISNUMBER(data_to_clean[[#This Row],[founded]]),ISNUMBER(data_to_clean[[#This Row],[yrs_on_list]]))</f>
        <v>1</v>
      </c>
    </row>
    <row r="3496" spans="1:17" x14ac:dyDescent="0.25">
      <c r="A3496">
        <v>3485</v>
      </c>
      <c r="B3496" t="s">
        <v>12642</v>
      </c>
      <c r="C3496" t="s">
        <v>1262</v>
      </c>
      <c r="D3496" t="str">
        <f>VLOOKUP(data_to_clean[[#This Row],[state]],abbreviation_table[],2,FALSE)</f>
        <v>South Carolina</v>
      </c>
      <c r="E3496" t="s">
        <v>3474</v>
      </c>
      <c r="F3496" t="str">
        <f>TRIM(LEFT(data_to_clean[[#This Row],[revenue]],FIND(" ",data_to_clean[[#This Row],[revenue]])))</f>
        <v>14.5</v>
      </c>
      <c r="G3496" t="str">
        <f>RIGHT(data_to_clean[[#This Row],[revenue]],LEN(data_to_clean[[#This Row],[revenue]])-FIND(" ",data_to_clean[[#This Row],[revenue]]))</f>
        <v>Million</v>
      </c>
      <c r="H3496" s="7">
        <f>VALUE(IF(data_to_clean[[#This Row],[multiplicity]]="Million",_xlfn.CONCAT(SUBSTITUTE(data_to_clean[[#This Row],[number]],".",""),"00000"),_xlfn.CONCAT(SUBSTITUTE(data_to_clean[[#This Row],[number]],".",""),"00000000")))</f>
        <v>14500000</v>
      </c>
      <c r="I3496" t="s">
        <v>12644</v>
      </c>
      <c r="J3496">
        <f>ROUND(VALUE(SUBSTITUTE(data_to_clean[[#This Row],[growth_%]],".",",")),0)</f>
        <v>101</v>
      </c>
      <c r="K3496" t="s">
        <v>156</v>
      </c>
      <c r="L3496">
        <v>88</v>
      </c>
      <c r="M3496">
        <v>54</v>
      </c>
      <c r="N3496">
        <v>1998</v>
      </c>
      <c r="O3496">
        <v>5</v>
      </c>
      <c r="P3496" t="s">
        <v>596</v>
      </c>
      <c r="Q3496" t="b">
        <f>AND(ISNUMBER(data_to_clean[[#This Row],[revenue_formatted]]),ISNUMBER(data_to_clean[[#This Row],[growth_formatted_%]]),ISNUMBER(data_to_clean[[#This Row],[workers]]),ISNUMBER(data_to_clean[[#This Row],[previous_workers]]),ISNUMBER(data_to_clean[[#This Row],[founded]]),ISNUMBER(data_to_clean[[#This Row],[yrs_on_list]]))</f>
        <v>1</v>
      </c>
    </row>
    <row r="3497" spans="1:17" x14ac:dyDescent="0.25">
      <c r="A3497">
        <v>3486</v>
      </c>
      <c r="B3497" t="s">
        <v>12645</v>
      </c>
      <c r="C3497" t="s">
        <v>105</v>
      </c>
      <c r="D3497" t="str">
        <f>VLOOKUP(data_to_clean[[#This Row],[state]],abbreviation_table[],2,FALSE)</f>
        <v>New York</v>
      </c>
      <c r="E3497" t="s">
        <v>867</v>
      </c>
      <c r="F3497" t="str">
        <f>TRIM(LEFT(data_to_clean[[#This Row],[revenue]],FIND(" ",data_to_clean[[#This Row],[revenue]])))</f>
        <v>17.4</v>
      </c>
      <c r="G3497" t="str">
        <f>RIGHT(data_to_clean[[#This Row],[revenue]],LEN(data_to_clean[[#This Row],[revenue]])-FIND(" ",data_to_clean[[#This Row],[revenue]]))</f>
        <v>Million</v>
      </c>
      <c r="H3497" s="7">
        <f>VALUE(IF(data_to_clean[[#This Row],[multiplicity]]="Million",_xlfn.CONCAT(SUBSTITUTE(data_to_clean[[#This Row],[number]],".",""),"00000"),_xlfn.CONCAT(SUBSTITUTE(data_to_clean[[#This Row],[number]],".",""),"00000000")))</f>
        <v>17400000</v>
      </c>
      <c r="I3497" t="s">
        <v>12647</v>
      </c>
      <c r="J3497">
        <f>ROUND(VALUE(SUBSTITUTE(data_to_clean[[#This Row],[growth_%]],".",",")),0)</f>
        <v>101</v>
      </c>
      <c r="K3497" t="s">
        <v>55</v>
      </c>
      <c r="L3497">
        <v>475</v>
      </c>
      <c r="M3497">
        <v>270</v>
      </c>
      <c r="N3497">
        <v>2010</v>
      </c>
      <c r="O3497">
        <v>2</v>
      </c>
      <c r="P3497" t="s">
        <v>2389</v>
      </c>
      <c r="Q3497" t="b">
        <f>AND(ISNUMBER(data_to_clean[[#This Row],[revenue_formatted]]),ISNUMBER(data_to_clean[[#This Row],[growth_formatted_%]]),ISNUMBER(data_to_clean[[#This Row],[workers]]),ISNUMBER(data_to_clean[[#This Row],[previous_workers]]),ISNUMBER(data_to_clean[[#This Row],[founded]]),ISNUMBER(data_to_clean[[#This Row],[yrs_on_list]]))</f>
        <v>1</v>
      </c>
    </row>
    <row r="3498" spans="1:17" x14ac:dyDescent="0.25">
      <c r="A3498">
        <v>3487</v>
      </c>
      <c r="B3498" t="s">
        <v>12648</v>
      </c>
      <c r="C3498" t="s">
        <v>80</v>
      </c>
      <c r="D3498" t="str">
        <f>VLOOKUP(data_to_clean[[#This Row],[state]],abbreviation_table[],2,FALSE)</f>
        <v>California</v>
      </c>
      <c r="E3498" t="s">
        <v>2770</v>
      </c>
      <c r="F3498" t="str">
        <f>TRIM(LEFT(data_to_clean[[#This Row],[revenue]],FIND(" ",data_to_clean[[#This Row],[revenue]])))</f>
        <v>37.1</v>
      </c>
      <c r="G3498" t="str">
        <f>RIGHT(data_to_clean[[#This Row],[revenue]],LEN(data_to_clean[[#This Row],[revenue]])-FIND(" ",data_to_clean[[#This Row],[revenue]]))</f>
        <v>Million</v>
      </c>
      <c r="H3498" s="7">
        <f>VALUE(IF(data_to_clean[[#This Row],[multiplicity]]="Million",_xlfn.CONCAT(SUBSTITUTE(data_to_clean[[#This Row],[number]],".",""),"00000"),_xlfn.CONCAT(SUBSTITUTE(data_to_clean[[#This Row],[number]],".",""),"00000000")))</f>
        <v>37100000</v>
      </c>
      <c r="I3498" t="s">
        <v>12650</v>
      </c>
      <c r="J3498">
        <f>ROUND(VALUE(SUBSTITUTE(data_to_clean[[#This Row],[growth_%]],".",",")),0)</f>
        <v>101</v>
      </c>
      <c r="K3498" t="s">
        <v>40</v>
      </c>
      <c r="L3498">
        <v>54</v>
      </c>
      <c r="M3498">
        <v>20</v>
      </c>
      <c r="N3498">
        <v>2006</v>
      </c>
      <c r="O3498">
        <v>5</v>
      </c>
      <c r="P3498" t="s">
        <v>889</v>
      </c>
      <c r="Q3498" t="b">
        <f>AND(ISNUMBER(data_to_clean[[#This Row],[revenue_formatted]]),ISNUMBER(data_to_clean[[#This Row],[growth_formatted_%]]),ISNUMBER(data_to_clean[[#This Row],[workers]]),ISNUMBER(data_to_clean[[#This Row],[previous_workers]]),ISNUMBER(data_to_clean[[#This Row],[founded]]),ISNUMBER(data_to_clean[[#This Row],[yrs_on_list]]))</f>
        <v>1</v>
      </c>
    </row>
    <row r="3499" spans="1:17" x14ac:dyDescent="0.25">
      <c r="A3499">
        <v>3488</v>
      </c>
      <c r="B3499" t="s">
        <v>12651</v>
      </c>
      <c r="C3499" t="s">
        <v>190</v>
      </c>
      <c r="D3499" t="str">
        <f>VLOOKUP(data_to_clean[[#This Row],[state]],abbreviation_table[],2,FALSE)</f>
        <v>Montana</v>
      </c>
      <c r="E3499" t="s">
        <v>1608</v>
      </c>
      <c r="F3499" t="str">
        <f>TRIM(LEFT(data_to_clean[[#This Row],[revenue]],FIND(" ",data_to_clean[[#This Row],[revenue]])))</f>
        <v>8.1</v>
      </c>
      <c r="G3499" t="str">
        <f>RIGHT(data_to_clean[[#This Row],[revenue]],LEN(data_to_clean[[#This Row],[revenue]])-FIND(" ",data_to_clean[[#This Row],[revenue]]))</f>
        <v>Million</v>
      </c>
      <c r="H3499" s="7">
        <f>VALUE(IF(data_to_clean[[#This Row],[multiplicity]]="Million",_xlfn.CONCAT(SUBSTITUTE(data_to_clean[[#This Row],[number]],".",""),"00000"),_xlfn.CONCAT(SUBSTITUTE(data_to_clean[[#This Row],[number]],".",""),"00000000")))</f>
        <v>8100000</v>
      </c>
      <c r="I3499" t="s">
        <v>12653</v>
      </c>
      <c r="J3499">
        <f>ROUND(VALUE(SUBSTITUTE(data_to_clean[[#This Row],[growth_%]],".",",")),0)</f>
        <v>101</v>
      </c>
      <c r="K3499" t="s">
        <v>156</v>
      </c>
      <c r="L3499">
        <v>96</v>
      </c>
      <c r="M3499">
        <v>43</v>
      </c>
      <c r="N3499">
        <v>2007</v>
      </c>
      <c r="O3499">
        <v>6</v>
      </c>
      <c r="P3499" t="s">
        <v>2351</v>
      </c>
      <c r="Q3499" t="b">
        <f>AND(ISNUMBER(data_to_clean[[#This Row],[revenue_formatted]]),ISNUMBER(data_to_clean[[#This Row],[growth_formatted_%]]),ISNUMBER(data_to_clean[[#This Row],[workers]]),ISNUMBER(data_to_clean[[#This Row],[previous_workers]]),ISNUMBER(data_to_clean[[#This Row],[founded]]),ISNUMBER(data_to_clean[[#This Row],[yrs_on_list]]))</f>
        <v>1</v>
      </c>
    </row>
    <row r="3500" spans="1:17" x14ac:dyDescent="0.25">
      <c r="A3500">
        <v>3489</v>
      </c>
      <c r="B3500" t="s">
        <v>12654</v>
      </c>
      <c r="C3500" t="s">
        <v>80</v>
      </c>
      <c r="D3500" t="str">
        <f>VLOOKUP(data_to_clean[[#This Row],[state]],abbreviation_table[],2,FALSE)</f>
        <v>California</v>
      </c>
      <c r="E3500" t="s">
        <v>8155</v>
      </c>
      <c r="F3500" t="str">
        <f>TRIM(LEFT(data_to_clean[[#This Row],[revenue]],FIND(" ",data_to_clean[[#This Row],[revenue]])))</f>
        <v>34.5</v>
      </c>
      <c r="G3500" t="str">
        <f>RIGHT(data_to_clean[[#This Row],[revenue]],LEN(data_to_clean[[#This Row],[revenue]])-FIND(" ",data_to_clean[[#This Row],[revenue]]))</f>
        <v>Million</v>
      </c>
      <c r="H3500" s="7">
        <f>VALUE(IF(data_to_clean[[#This Row],[multiplicity]]="Million",_xlfn.CONCAT(SUBSTITUTE(data_to_clean[[#This Row],[number]],".",""),"00000"),_xlfn.CONCAT(SUBSTITUTE(data_to_clean[[#This Row],[number]],".",""),"00000000")))</f>
        <v>34500000</v>
      </c>
      <c r="I3500" t="s">
        <v>12656</v>
      </c>
      <c r="J3500">
        <f>ROUND(VALUE(SUBSTITUTE(data_to_clean[[#This Row],[growth_%]],".",",")),0)</f>
        <v>101</v>
      </c>
      <c r="K3500" t="s">
        <v>55</v>
      </c>
      <c r="L3500">
        <v>497</v>
      </c>
      <c r="M3500">
        <v>304</v>
      </c>
      <c r="N3500">
        <v>2005</v>
      </c>
      <c r="O3500">
        <v>3</v>
      </c>
      <c r="P3500" t="s">
        <v>12657</v>
      </c>
      <c r="Q3500" t="b">
        <f>AND(ISNUMBER(data_to_clean[[#This Row],[revenue_formatted]]),ISNUMBER(data_to_clean[[#This Row],[growth_formatted_%]]),ISNUMBER(data_to_clean[[#This Row],[workers]]),ISNUMBER(data_to_clean[[#This Row],[previous_workers]]),ISNUMBER(data_to_clean[[#This Row],[founded]]),ISNUMBER(data_to_clean[[#This Row],[yrs_on_list]]))</f>
        <v>1</v>
      </c>
    </row>
    <row r="3501" spans="1:17" x14ac:dyDescent="0.25">
      <c r="A3501">
        <v>3490</v>
      </c>
      <c r="B3501" t="s">
        <v>12658</v>
      </c>
      <c r="C3501" t="s">
        <v>80</v>
      </c>
      <c r="D3501" t="str">
        <f>VLOOKUP(data_to_clean[[#This Row],[state]],abbreviation_table[],2,FALSE)</f>
        <v>California</v>
      </c>
      <c r="E3501" t="s">
        <v>3524</v>
      </c>
      <c r="F3501" t="str">
        <f>TRIM(LEFT(data_to_clean[[#This Row],[revenue]],FIND(" ",data_to_clean[[#This Row],[revenue]])))</f>
        <v>11.2</v>
      </c>
      <c r="G3501" t="str">
        <f>RIGHT(data_to_clean[[#This Row],[revenue]],LEN(data_to_clean[[#This Row],[revenue]])-FIND(" ",data_to_clean[[#This Row],[revenue]]))</f>
        <v>Million</v>
      </c>
      <c r="H3501" s="7">
        <f>VALUE(IF(data_to_clean[[#This Row],[multiplicity]]="Million",_xlfn.CONCAT(SUBSTITUTE(data_to_clean[[#This Row],[number]],".",""),"00000"),_xlfn.CONCAT(SUBSTITUTE(data_to_clean[[#This Row],[number]],".",""),"00000000")))</f>
        <v>11200000</v>
      </c>
      <c r="I3501" t="s">
        <v>12660</v>
      </c>
      <c r="J3501">
        <f>ROUND(VALUE(SUBSTITUTE(data_to_clean[[#This Row],[growth_%]],".",",")),0)</f>
        <v>101</v>
      </c>
      <c r="K3501" t="s">
        <v>18</v>
      </c>
      <c r="L3501">
        <v>47</v>
      </c>
      <c r="M3501">
        <v>33</v>
      </c>
      <c r="N3501">
        <v>2005</v>
      </c>
      <c r="O3501">
        <v>4</v>
      </c>
      <c r="P3501" t="s">
        <v>137</v>
      </c>
      <c r="Q3501" t="b">
        <f>AND(ISNUMBER(data_to_clean[[#This Row],[revenue_formatted]]),ISNUMBER(data_to_clean[[#This Row],[growth_formatted_%]]),ISNUMBER(data_to_clean[[#This Row],[workers]]),ISNUMBER(data_to_clean[[#This Row],[previous_workers]]),ISNUMBER(data_to_clean[[#This Row],[founded]]),ISNUMBER(data_to_clean[[#This Row],[yrs_on_list]]))</f>
        <v>1</v>
      </c>
    </row>
    <row r="3502" spans="1:17" x14ac:dyDescent="0.25">
      <c r="A3502">
        <v>3491</v>
      </c>
      <c r="B3502" t="s">
        <v>12661</v>
      </c>
      <c r="C3502" t="s">
        <v>80</v>
      </c>
      <c r="D3502" t="str">
        <f>VLOOKUP(data_to_clean[[#This Row],[state]],abbreviation_table[],2,FALSE)</f>
        <v>California</v>
      </c>
      <c r="E3502" t="s">
        <v>278</v>
      </c>
      <c r="F3502" t="str">
        <f>TRIM(LEFT(data_to_clean[[#This Row],[revenue]],FIND(" ",data_to_clean[[#This Row],[revenue]])))</f>
        <v>6.2</v>
      </c>
      <c r="G3502" t="str">
        <f>RIGHT(data_to_clean[[#This Row],[revenue]],LEN(data_to_clean[[#This Row],[revenue]])-FIND(" ",data_to_clean[[#This Row],[revenue]]))</f>
        <v>Million</v>
      </c>
      <c r="H3502" s="7">
        <f>VALUE(IF(data_to_clean[[#This Row],[multiplicity]]="Million",_xlfn.CONCAT(SUBSTITUTE(data_to_clean[[#This Row],[number]],".",""),"00000"),_xlfn.CONCAT(SUBSTITUTE(data_to_clean[[#This Row],[number]],".",""),"00000000")))</f>
        <v>6200000</v>
      </c>
      <c r="I3502" t="s">
        <v>12663</v>
      </c>
      <c r="J3502">
        <f>ROUND(VALUE(SUBSTITUTE(data_to_clean[[#This Row],[growth_%]],".",",")),0)</f>
        <v>101</v>
      </c>
      <c r="K3502" t="s">
        <v>48</v>
      </c>
      <c r="L3502">
        <v>10</v>
      </c>
      <c r="M3502">
        <v>5</v>
      </c>
      <c r="N3502">
        <v>2009</v>
      </c>
      <c r="O3502">
        <v>4</v>
      </c>
      <c r="P3502" t="s">
        <v>163</v>
      </c>
      <c r="Q3502" t="b">
        <f>AND(ISNUMBER(data_to_clean[[#This Row],[revenue_formatted]]),ISNUMBER(data_to_clean[[#This Row],[growth_formatted_%]]),ISNUMBER(data_to_clean[[#This Row],[workers]]),ISNUMBER(data_to_clean[[#This Row],[previous_workers]]),ISNUMBER(data_to_clean[[#This Row],[founded]]),ISNUMBER(data_to_clean[[#This Row],[yrs_on_list]]))</f>
        <v>1</v>
      </c>
    </row>
    <row r="3503" spans="1:17" x14ac:dyDescent="0.25">
      <c r="A3503">
        <v>3492</v>
      </c>
      <c r="B3503" t="s">
        <v>12664</v>
      </c>
      <c r="C3503" t="s">
        <v>341</v>
      </c>
      <c r="D3503" t="str">
        <f>VLOOKUP(data_to_clean[[#This Row],[state]],abbreviation_table[],2,FALSE)</f>
        <v>Massachusetts</v>
      </c>
      <c r="E3503" t="s">
        <v>2587</v>
      </c>
      <c r="F3503" t="str">
        <f>TRIM(LEFT(data_to_clean[[#This Row],[revenue]],FIND(" ",data_to_clean[[#This Row],[revenue]])))</f>
        <v>36.5</v>
      </c>
      <c r="G3503" t="str">
        <f>RIGHT(data_to_clean[[#This Row],[revenue]],LEN(data_to_clean[[#This Row],[revenue]])-FIND(" ",data_to_clean[[#This Row],[revenue]]))</f>
        <v>Million</v>
      </c>
      <c r="H3503" s="7">
        <f>VALUE(IF(data_to_clean[[#This Row],[multiplicity]]="Million",_xlfn.CONCAT(SUBSTITUTE(data_to_clean[[#This Row],[number]],".",""),"00000"),_xlfn.CONCAT(SUBSTITUTE(data_to_clean[[#This Row],[number]],".",""),"00000000")))</f>
        <v>36500000</v>
      </c>
      <c r="I3503" t="s">
        <v>12666</v>
      </c>
      <c r="J3503">
        <f>ROUND(VALUE(SUBSTITUTE(data_to_clean[[#This Row],[growth_%]],".",",")),0)</f>
        <v>101</v>
      </c>
      <c r="K3503" t="s">
        <v>297</v>
      </c>
      <c r="L3503">
        <v>41</v>
      </c>
      <c r="M3503">
        <v>23</v>
      </c>
      <c r="N3503">
        <v>2003</v>
      </c>
      <c r="O3503">
        <v>8</v>
      </c>
      <c r="P3503" t="s">
        <v>6999</v>
      </c>
      <c r="Q3503" t="b">
        <f>AND(ISNUMBER(data_to_clean[[#This Row],[revenue_formatted]]),ISNUMBER(data_to_clean[[#This Row],[growth_formatted_%]]),ISNUMBER(data_to_clean[[#This Row],[workers]]),ISNUMBER(data_to_clean[[#This Row],[previous_workers]]),ISNUMBER(data_to_clean[[#This Row],[founded]]),ISNUMBER(data_to_clean[[#This Row],[yrs_on_list]]))</f>
        <v>1</v>
      </c>
    </row>
    <row r="3504" spans="1:17" x14ac:dyDescent="0.25">
      <c r="A3504">
        <v>3493</v>
      </c>
      <c r="B3504" t="s">
        <v>12667</v>
      </c>
      <c r="C3504" t="s">
        <v>333</v>
      </c>
      <c r="D3504" t="str">
        <f>VLOOKUP(data_to_clean[[#This Row],[state]],abbreviation_table[],2,FALSE)</f>
        <v>Alabama</v>
      </c>
      <c r="E3504" t="s">
        <v>7724</v>
      </c>
      <c r="F3504" t="str">
        <f>TRIM(LEFT(data_to_clean[[#This Row],[revenue]],FIND(" ",data_to_clean[[#This Row],[revenue]])))</f>
        <v>26.8</v>
      </c>
      <c r="G3504" t="str">
        <f>RIGHT(data_to_clean[[#This Row],[revenue]],LEN(data_to_clean[[#This Row],[revenue]])-FIND(" ",data_to_clean[[#This Row],[revenue]]))</f>
        <v>Million</v>
      </c>
      <c r="H3504" s="7">
        <f>VALUE(IF(data_to_clean[[#This Row],[multiplicity]]="Million",_xlfn.CONCAT(SUBSTITUTE(data_to_clean[[#This Row],[number]],".",""),"00000"),_xlfn.CONCAT(SUBSTITUTE(data_to_clean[[#This Row],[number]],".",""),"00000000")))</f>
        <v>26800000</v>
      </c>
      <c r="I3504" t="s">
        <v>12669</v>
      </c>
      <c r="J3504">
        <f>ROUND(VALUE(SUBSTITUTE(data_to_clean[[#This Row],[growth_%]],".",",")),0)</f>
        <v>101</v>
      </c>
      <c r="K3504" t="s">
        <v>233</v>
      </c>
      <c r="L3504">
        <v>105</v>
      </c>
      <c r="M3504">
        <v>65</v>
      </c>
      <c r="N3504">
        <v>1978</v>
      </c>
      <c r="O3504">
        <v>1</v>
      </c>
      <c r="P3504" t="s">
        <v>1411</v>
      </c>
      <c r="Q3504" t="b">
        <f>AND(ISNUMBER(data_to_clean[[#This Row],[revenue_formatted]]),ISNUMBER(data_to_clean[[#This Row],[growth_formatted_%]]),ISNUMBER(data_to_clean[[#This Row],[workers]]),ISNUMBER(data_to_clean[[#This Row],[previous_workers]]),ISNUMBER(data_to_clean[[#This Row],[founded]]),ISNUMBER(data_to_clean[[#This Row],[yrs_on_list]]))</f>
        <v>1</v>
      </c>
    </row>
    <row r="3505" spans="1:17" x14ac:dyDescent="0.25">
      <c r="A3505">
        <v>3494</v>
      </c>
      <c r="B3505" t="s">
        <v>12670</v>
      </c>
      <c r="C3505" t="s">
        <v>860</v>
      </c>
      <c r="D3505" t="str">
        <f>VLOOKUP(data_to_clean[[#This Row],[state]],abbreviation_table[],2,FALSE)</f>
        <v>Indiana</v>
      </c>
      <c r="E3505" t="s">
        <v>770</v>
      </c>
      <c r="F3505" t="str">
        <f>TRIM(LEFT(data_to_clean[[#This Row],[revenue]],FIND(" ",data_to_clean[[#This Row],[revenue]])))</f>
        <v>4.4</v>
      </c>
      <c r="G3505" t="str">
        <f>RIGHT(data_to_clean[[#This Row],[revenue]],LEN(data_to_clean[[#This Row],[revenue]])-FIND(" ",data_to_clean[[#This Row],[revenue]]))</f>
        <v>Million</v>
      </c>
      <c r="H3505" s="7">
        <f>VALUE(IF(data_to_clean[[#This Row],[multiplicity]]="Million",_xlfn.CONCAT(SUBSTITUTE(data_to_clean[[#This Row],[number]],".",""),"00000"),_xlfn.CONCAT(SUBSTITUTE(data_to_clean[[#This Row],[number]],".",""),"00000000")))</f>
        <v>4400000</v>
      </c>
      <c r="I3505" t="s">
        <v>12672</v>
      </c>
      <c r="J3505">
        <f>ROUND(VALUE(SUBSTITUTE(data_to_clean[[#This Row],[growth_%]],".",",")),0)</f>
        <v>101</v>
      </c>
      <c r="K3505" t="s">
        <v>156</v>
      </c>
      <c r="L3505">
        <v>26</v>
      </c>
      <c r="M3505">
        <v>11</v>
      </c>
      <c r="N3505">
        <v>2003</v>
      </c>
      <c r="O3505">
        <v>1</v>
      </c>
      <c r="P3505" t="s">
        <v>1185</v>
      </c>
      <c r="Q3505" t="b">
        <f>AND(ISNUMBER(data_to_clean[[#This Row],[revenue_formatted]]),ISNUMBER(data_to_clean[[#This Row],[growth_formatted_%]]),ISNUMBER(data_to_clean[[#This Row],[workers]]),ISNUMBER(data_to_clean[[#This Row],[previous_workers]]),ISNUMBER(data_to_clean[[#This Row],[founded]]),ISNUMBER(data_to_clean[[#This Row],[yrs_on_list]]))</f>
        <v>1</v>
      </c>
    </row>
    <row r="3506" spans="1:17" x14ac:dyDescent="0.25">
      <c r="A3506">
        <v>3495</v>
      </c>
      <c r="B3506" t="s">
        <v>12673</v>
      </c>
      <c r="C3506" t="s">
        <v>80</v>
      </c>
      <c r="D3506" t="str">
        <f>VLOOKUP(data_to_clean[[#This Row],[state]],abbreviation_table[],2,FALSE)</f>
        <v>California</v>
      </c>
      <c r="E3506" t="s">
        <v>512</v>
      </c>
      <c r="F3506" t="str">
        <f>TRIM(LEFT(data_to_clean[[#This Row],[revenue]],FIND(" ",data_to_clean[[#This Row],[revenue]])))</f>
        <v>4.9</v>
      </c>
      <c r="G3506" t="str">
        <f>RIGHT(data_to_clean[[#This Row],[revenue]],LEN(data_to_clean[[#This Row],[revenue]])-FIND(" ",data_to_clean[[#This Row],[revenue]]))</f>
        <v>Million</v>
      </c>
      <c r="H3506" s="7">
        <f>VALUE(IF(data_to_clean[[#This Row],[multiplicity]]="Million",_xlfn.CONCAT(SUBSTITUTE(data_to_clean[[#This Row],[number]],".",""),"00000"),_xlfn.CONCAT(SUBSTITUTE(data_to_clean[[#This Row],[number]],".",""),"00000000")))</f>
        <v>4900000</v>
      </c>
      <c r="I3506" t="s">
        <v>12675</v>
      </c>
      <c r="J3506">
        <f>ROUND(VALUE(SUBSTITUTE(data_to_clean[[#This Row],[growth_%]],".",",")),0)</f>
        <v>101</v>
      </c>
      <c r="K3506" t="s">
        <v>40</v>
      </c>
      <c r="L3506">
        <v>25</v>
      </c>
      <c r="M3506">
        <v>8</v>
      </c>
      <c r="N3506">
        <v>2011</v>
      </c>
      <c r="O3506">
        <v>1</v>
      </c>
      <c r="P3506" t="s">
        <v>7161</v>
      </c>
      <c r="Q3506" t="b">
        <f>AND(ISNUMBER(data_to_clean[[#This Row],[revenue_formatted]]),ISNUMBER(data_to_clean[[#This Row],[growth_formatted_%]]),ISNUMBER(data_to_clean[[#This Row],[workers]]),ISNUMBER(data_to_clean[[#This Row],[previous_workers]]),ISNUMBER(data_to_clean[[#This Row],[founded]]),ISNUMBER(data_to_clean[[#This Row],[yrs_on_list]]))</f>
        <v>1</v>
      </c>
    </row>
    <row r="3507" spans="1:17" x14ac:dyDescent="0.25">
      <c r="A3507">
        <v>3496</v>
      </c>
      <c r="B3507" t="s">
        <v>12676</v>
      </c>
      <c r="C3507" t="s">
        <v>105</v>
      </c>
      <c r="D3507" t="str">
        <f>VLOOKUP(data_to_clean[[#This Row],[state]],abbreviation_table[],2,FALSE)</f>
        <v>New York</v>
      </c>
      <c r="E3507" t="s">
        <v>12678</v>
      </c>
      <c r="F3507" t="str">
        <f>TRIM(LEFT(data_to_clean[[#This Row],[revenue]],FIND(" ",data_to_clean[[#This Row],[revenue]])))</f>
        <v>983.3</v>
      </c>
      <c r="G3507" t="str">
        <f>RIGHT(data_to_clean[[#This Row],[revenue]],LEN(data_to_clean[[#This Row],[revenue]])-FIND(" ",data_to_clean[[#This Row],[revenue]]))</f>
        <v>Million</v>
      </c>
      <c r="H3507" s="7">
        <f>VALUE(IF(data_to_clean[[#This Row],[multiplicity]]="Million",_xlfn.CONCAT(SUBSTITUTE(data_to_clean[[#This Row],[number]],".",""),"00000"),_xlfn.CONCAT(SUBSTITUTE(data_to_clean[[#This Row],[number]],".",""),"00000000")))</f>
        <v>983300000</v>
      </c>
      <c r="I3507" t="s">
        <v>12679</v>
      </c>
      <c r="J3507">
        <f>ROUND(VALUE(SUBSTITUTE(data_to_clean[[#This Row],[growth_%]],".",",")),0)</f>
        <v>100</v>
      </c>
      <c r="K3507" t="s">
        <v>329</v>
      </c>
      <c r="L3507">
        <v>650</v>
      </c>
      <c r="M3507">
        <v>380</v>
      </c>
      <c r="N3507">
        <v>2006</v>
      </c>
      <c r="O3507">
        <v>1</v>
      </c>
      <c r="P3507" t="s">
        <v>525</v>
      </c>
      <c r="Q3507" t="b">
        <f>AND(ISNUMBER(data_to_clean[[#This Row],[revenue_formatted]]),ISNUMBER(data_to_clean[[#This Row],[growth_formatted_%]]),ISNUMBER(data_to_clean[[#This Row],[workers]]),ISNUMBER(data_to_clean[[#This Row],[previous_workers]]),ISNUMBER(data_to_clean[[#This Row],[founded]]),ISNUMBER(data_to_clean[[#This Row],[yrs_on_list]]))</f>
        <v>1</v>
      </c>
    </row>
    <row r="3508" spans="1:17" x14ac:dyDescent="0.25">
      <c r="A3508">
        <v>3497</v>
      </c>
      <c r="B3508" t="s">
        <v>12680</v>
      </c>
      <c r="C3508" t="s">
        <v>105</v>
      </c>
      <c r="D3508" t="str">
        <f>VLOOKUP(data_to_clean[[#This Row],[state]],abbreviation_table[],2,FALSE)</f>
        <v>New York</v>
      </c>
      <c r="E3508" t="s">
        <v>493</v>
      </c>
      <c r="F3508" t="str">
        <f>TRIM(LEFT(data_to_clean[[#This Row],[revenue]],FIND(" ",data_to_clean[[#This Row],[revenue]])))</f>
        <v>3.9</v>
      </c>
      <c r="G3508" t="str">
        <f>RIGHT(data_to_clean[[#This Row],[revenue]],LEN(data_to_clean[[#This Row],[revenue]])-FIND(" ",data_to_clean[[#This Row],[revenue]]))</f>
        <v>Million</v>
      </c>
      <c r="H3508" s="7">
        <f>VALUE(IF(data_to_clean[[#This Row],[multiplicity]]="Million",_xlfn.CONCAT(SUBSTITUTE(data_to_clean[[#This Row],[number]],".",""),"00000"),_xlfn.CONCAT(SUBSTITUTE(data_to_clean[[#This Row],[number]],".",""),"00000000")))</f>
        <v>3900000</v>
      </c>
      <c r="I3508" t="s">
        <v>12682</v>
      </c>
      <c r="J3508">
        <f>ROUND(VALUE(SUBSTITUTE(data_to_clean[[#This Row],[growth_%]],".",",")),0)</f>
        <v>100</v>
      </c>
      <c r="K3508" t="s">
        <v>257</v>
      </c>
      <c r="L3508">
        <v>27</v>
      </c>
      <c r="M3508">
        <v>13</v>
      </c>
      <c r="N3508">
        <v>2012</v>
      </c>
      <c r="O3508">
        <v>1</v>
      </c>
      <c r="P3508" t="s">
        <v>108</v>
      </c>
      <c r="Q3508" t="b">
        <f>AND(ISNUMBER(data_to_clean[[#This Row],[revenue_formatted]]),ISNUMBER(data_to_clean[[#This Row],[growth_formatted_%]]),ISNUMBER(data_to_clean[[#This Row],[workers]]),ISNUMBER(data_to_clean[[#This Row],[previous_workers]]),ISNUMBER(data_to_clean[[#This Row],[founded]]),ISNUMBER(data_to_clean[[#This Row],[yrs_on_list]]))</f>
        <v>1</v>
      </c>
    </row>
    <row r="3509" spans="1:17" x14ac:dyDescent="0.25">
      <c r="A3509">
        <v>3498</v>
      </c>
      <c r="B3509" t="s">
        <v>12683</v>
      </c>
      <c r="C3509" t="s">
        <v>294</v>
      </c>
      <c r="D3509" t="str">
        <f>VLOOKUP(data_to_clean[[#This Row],[state]],abbreviation_table[],2,FALSE)</f>
        <v>Minnesota</v>
      </c>
      <c r="E3509" t="s">
        <v>1080</v>
      </c>
      <c r="F3509" t="str">
        <f>TRIM(LEFT(data_to_clean[[#This Row],[revenue]],FIND(" ",data_to_clean[[#This Row],[revenue]])))</f>
        <v>7.7</v>
      </c>
      <c r="G3509" t="str">
        <f>RIGHT(data_to_clean[[#This Row],[revenue]],LEN(data_to_clean[[#This Row],[revenue]])-FIND(" ",data_to_clean[[#This Row],[revenue]]))</f>
        <v>Million</v>
      </c>
      <c r="H3509" s="7">
        <f>VALUE(IF(data_to_clean[[#This Row],[multiplicity]]="Million",_xlfn.CONCAT(SUBSTITUTE(data_to_clean[[#This Row],[number]],".",""),"00000"),_xlfn.CONCAT(SUBSTITUTE(data_to_clean[[#This Row],[number]],".",""),"00000000")))</f>
        <v>7700000</v>
      </c>
      <c r="I3509" t="s">
        <v>12685</v>
      </c>
      <c r="J3509">
        <f>ROUND(VALUE(SUBSTITUTE(data_to_clean[[#This Row],[growth_%]],".",",")),0)</f>
        <v>100</v>
      </c>
      <c r="K3509" t="s">
        <v>18</v>
      </c>
      <c r="L3509">
        <v>46</v>
      </c>
      <c r="M3509">
        <v>25</v>
      </c>
      <c r="N3509">
        <v>2009</v>
      </c>
      <c r="O3509">
        <v>3</v>
      </c>
      <c r="P3509" t="s">
        <v>298</v>
      </c>
      <c r="Q3509" t="b">
        <f>AND(ISNUMBER(data_to_clean[[#This Row],[revenue_formatted]]),ISNUMBER(data_to_clean[[#This Row],[growth_formatted_%]]),ISNUMBER(data_to_clean[[#This Row],[workers]]),ISNUMBER(data_to_clean[[#This Row],[previous_workers]]),ISNUMBER(data_to_clean[[#This Row],[founded]]),ISNUMBER(data_to_clean[[#This Row],[yrs_on_list]]))</f>
        <v>1</v>
      </c>
    </row>
    <row r="3510" spans="1:17" x14ac:dyDescent="0.25">
      <c r="A3510">
        <v>3499</v>
      </c>
      <c r="B3510" t="s">
        <v>12686</v>
      </c>
      <c r="C3510" t="s">
        <v>753</v>
      </c>
      <c r="D3510" t="str">
        <f>VLOOKUP(data_to_clean[[#This Row],[state]],abbreviation_table[],2,FALSE)</f>
        <v>Nevada</v>
      </c>
      <c r="E3510" t="s">
        <v>12688</v>
      </c>
      <c r="F3510" t="str">
        <f>TRIM(LEFT(data_to_clean[[#This Row],[revenue]],FIND(" ",data_to_clean[[#This Row],[revenue]])))</f>
        <v>182.3</v>
      </c>
      <c r="G3510" t="str">
        <f>RIGHT(data_to_clean[[#This Row],[revenue]],LEN(data_to_clean[[#This Row],[revenue]])-FIND(" ",data_to_clean[[#This Row],[revenue]]))</f>
        <v>Million</v>
      </c>
      <c r="H3510" s="7">
        <f>VALUE(IF(data_to_clean[[#This Row],[multiplicity]]="Million",_xlfn.CONCAT(SUBSTITUTE(data_to_clean[[#This Row],[number]],".",""),"00000"),_xlfn.CONCAT(SUBSTITUTE(data_to_clean[[#This Row],[number]],".",""),"00000000")))</f>
        <v>182300000</v>
      </c>
      <c r="I3510" t="s">
        <v>12689</v>
      </c>
      <c r="J3510">
        <f>ROUND(VALUE(SUBSTITUTE(data_to_clean[[#This Row],[growth_%]],".",",")),0)</f>
        <v>100</v>
      </c>
      <c r="K3510" t="s">
        <v>211</v>
      </c>
      <c r="L3510">
        <v>1036</v>
      </c>
      <c r="M3510">
        <v>620</v>
      </c>
      <c r="N3510">
        <v>1988</v>
      </c>
      <c r="O3510">
        <v>10</v>
      </c>
      <c r="P3510" t="s">
        <v>12690</v>
      </c>
      <c r="Q3510" t="b">
        <f>AND(ISNUMBER(data_to_clean[[#This Row],[revenue_formatted]]),ISNUMBER(data_to_clean[[#This Row],[growth_formatted_%]]),ISNUMBER(data_to_clean[[#This Row],[workers]]),ISNUMBER(data_to_clean[[#This Row],[previous_workers]]),ISNUMBER(data_to_clean[[#This Row],[founded]]),ISNUMBER(data_to_clean[[#This Row],[yrs_on_list]]))</f>
        <v>1</v>
      </c>
    </row>
    <row r="3511" spans="1:17" x14ac:dyDescent="0.25">
      <c r="A3511">
        <v>3500</v>
      </c>
      <c r="B3511" t="s">
        <v>12691</v>
      </c>
      <c r="C3511" t="s">
        <v>80</v>
      </c>
      <c r="D3511" t="str">
        <f>VLOOKUP(data_to_clean[[#This Row],[state]],abbreviation_table[],2,FALSE)</f>
        <v>California</v>
      </c>
      <c r="E3511" t="s">
        <v>301</v>
      </c>
      <c r="F3511" t="str">
        <f>TRIM(LEFT(data_to_clean[[#This Row],[revenue]],FIND(" ",data_to_clean[[#This Row],[revenue]])))</f>
        <v>7.1</v>
      </c>
      <c r="G3511" t="str">
        <f>RIGHT(data_to_clean[[#This Row],[revenue]],LEN(data_to_clean[[#This Row],[revenue]])-FIND(" ",data_to_clean[[#This Row],[revenue]]))</f>
        <v>Million</v>
      </c>
      <c r="H3511" s="7">
        <f>VALUE(IF(data_to_clean[[#This Row],[multiplicity]]="Million",_xlfn.CONCAT(SUBSTITUTE(data_to_clean[[#This Row],[number]],".",""),"00000"),_xlfn.CONCAT(SUBSTITUTE(data_to_clean[[#This Row],[number]],".",""),"00000000")))</f>
        <v>7100000</v>
      </c>
      <c r="I3511" t="s">
        <v>12693</v>
      </c>
      <c r="J3511">
        <f>ROUND(VALUE(SUBSTITUTE(data_to_clean[[#This Row],[growth_%]],".",",")),0)</f>
        <v>100</v>
      </c>
      <c r="K3511" t="s">
        <v>181</v>
      </c>
      <c r="L3511">
        <v>15</v>
      </c>
      <c r="M3511">
        <v>10</v>
      </c>
      <c r="N3511">
        <v>2001</v>
      </c>
      <c r="O3511">
        <v>1</v>
      </c>
      <c r="P3511" t="s">
        <v>12694</v>
      </c>
      <c r="Q3511" t="b">
        <f>AND(ISNUMBER(data_to_clean[[#This Row],[revenue_formatted]]),ISNUMBER(data_to_clean[[#This Row],[growth_formatted_%]]),ISNUMBER(data_to_clean[[#This Row],[workers]]),ISNUMBER(data_to_clean[[#This Row],[previous_workers]]),ISNUMBER(data_to_clean[[#This Row],[founded]]),ISNUMBER(data_to_clean[[#This Row],[yrs_on_list]]))</f>
        <v>1</v>
      </c>
    </row>
    <row r="3512" spans="1:17" x14ac:dyDescent="0.25">
      <c r="A3512">
        <v>3501</v>
      </c>
      <c r="B3512" t="s">
        <v>12695</v>
      </c>
      <c r="C3512" t="s">
        <v>503</v>
      </c>
      <c r="D3512" t="str">
        <f>VLOOKUP(data_to_clean[[#This Row],[state]],abbreviation_table[],2,FALSE)</f>
        <v>Illinois</v>
      </c>
      <c r="E3512" t="s">
        <v>12697</v>
      </c>
      <c r="F3512" t="str">
        <f>TRIM(LEFT(data_to_clean[[#This Row],[revenue]],FIND(" ",data_to_clean[[#This Row],[revenue]])))</f>
        <v>165.6</v>
      </c>
      <c r="G3512" t="str">
        <f>RIGHT(data_to_clean[[#This Row],[revenue]],LEN(data_to_clean[[#This Row],[revenue]])-FIND(" ",data_to_clean[[#This Row],[revenue]]))</f>
        <v>Million</v>
      </c>
      <c r="H3512" s="7">
        <f>VALUE(IF(data_to_clean[[#This Row],[multiplicity]]="Million",_xlfn.CONCAT(SUBSTITUTE(data_to_clean[[#This Row],[number]],".",""),"00000"),_xlfn.CONCAT(SUBSTITUTE(data_to_clean[[#This Row],[number]],".",""),"00000000")))</f>
        <v>165600000</v>
      </c>
      <c r="I3512" t="s">
        <v>12698</v>
      </c>
      <c r="J3512">
        <f>ROUND(VALUE(SUBSTITUTE(data_to_clean[[#This Row],[growth_%]],".",",")),0)</f>
        <v>100</v>
      </c>
      <c r="K3512" t="s">
        <v>25</v>
      </c>
      <c r="L3512">
        <v>119</v>
      </c>
      <c r="M3512">
        <v>102</v>
      </c>
      <c r="N3512">
        <v>2008</v>
      </c>
      <c r="O3512">
        <v>7</v>
      </c>
      <c r="P3512" t="s">
        <v>506</v>
      </c>
      <c r="Q3512" t="b">
        <f>AND(ISNUMBER(data_to_clean[[#This Row],[revenue_formatted]]),ISNUMBER(data_to_clean[[#This Row],[growth_formatted_%]]),ISNUMBER(data_to_clean[[#This Row],[workers]]),ISNUMBER(data_to_clean[[#This Row],[previous_workers]]),ISNUMBER(data_to_clean[[#This Row],[founded]]),ISNUMBER(data_to_clean[[#This Row],[yrs_on_list]]))</f>
        <v>1</v>
      </c>
    </row>
    <row r="3513" spans="1:17" x14ac:dyDescent="0.25">
      <c r="A3513">
        <v>3502</v>
      </c>
      <c r="B3513" t="s">
        <v>12699</v>
      </c>
      <c r="C3513" t="s">
        <v>341</v>
      </c>
      <c r="D3513" t="str">
        <f>VLOOKUP(data_to_clean[[#This Row],[state]],abbreviation_table[],2,FALSE)</f>
        <v>Massachusetts</v>
      </c>
      <c r="E3513" t="s">
        <v>485</v>
      </c>
      <c r="F3513" t="str">
        <f>TRIM(LEFT(data_to_clean[[#This Row],[revenue]],FIND(" ",data_to_clean[[#This Row],[revenue]])))</f>
        <v>4.5</v>
      </c>
      <c r="G3513" t="str">
        <f>RIGHT(data_to_clean[[#This Row],[revenue]],LEN(data_to_clean[[#This Row],[revenue]])-FIND(" ",data_to_clean[[#This Row],[revenue]]))</f>
        <v>Million</v>
      </c>
      <c r="H3513" s="7">
        <f>VALUE(IF(data_to_clean[[#This Row],[multiplicity]]="Million",_xlfn.CONCAT(SUBSTITUTE(data_to_clean[[#This Row],[number]],".",""),"00000"),_xlfn.CONCAT(SUBSTITUTE(data_to_clean[[#This Row],[number]],".",""),"00000000")))</f>
        <v>4500000</v>
      </c>
      <c r="I3513" t="s">
        <v>12701</v>
      </c>
      <c r="J3513">
        <f>ROUND(VALUE(SUBSTITUTE(data_to_clean[[#This Row],[growth_%]],".",",")),0)</f>
        <v>100</v>
      </c>
      <c r="K3513" t="s">
        <v>623</v>
      </c>
      <c r="L3513">
        <v>20</v>
      </c>
      <c r="M3513">
        <v>18</v>
      </c>
      <c r="N3513">
        <v>2011</v>
      </c>
      <c r="O3513">
        <v>4</v>
      </c>
      <c r="P3513" t="s">
        <v>344</v>
      </c>
      <c r="Q3513" t="b">
        <f>AND(ISNUMBER(data_to_clean[[#This Row],[revenue_formatted]]),ISNUMBER(data_to_clean[[#This Row],[growth_formatted_%]]),ISNUMBER(data_to_clean[[#This Row],[workers]]),ISNUMBER(data_to_clean[[#This Row],[previous_workers]]),ISNUMBER(data_to_clean[[#This Row],[founded]]),ISNUMBER(data_to_clean[[#This Row],[yrs_on_list]]))</f>
        <v>1</v>
      </c>
    </row>
    <row r="3514" spans="1:17" x14ac:dyDescent="0.25">
      <c r="A3514">
        <v>3503</v>
      </c>
      <c r="B3514" t="s">
        <v>12702</v>
      </c>
      <c r="C3514" t="s">
        <v>80</v>
      </c>
      <c r="D3514" t="str">
        <f>VLOOKUP(data_to_clean[[#This Row],[state]],abbreviation_table[],2,FALSE)</f>
        <v>California</v>
      </c>
      <c r="E3514" t="s">
        <v>939</v>
      </c>
      <c r="F3514" t="str">
        <f>TRIM(LEFT(data_to_clean[[#This Row],[revenue]],FIND(" ",data_to_clean[[#This Row],[revenue]])))</f>
        <v>4.1</v>
      </c>
      <c r="G3514" t="str">
        <f>RIGHT(data_to_clean[[#This Row],[revenue]],LEN(data_to_clean[[#This Row],[revenue]])-FIND(" ",data_to_clean[[#This Row],[revenue]]))</f>
        <v>Million</v>
      </c>
      <c r="H3514" s="7">
        <f>VALUE(IF(data_to_clean[[#This Row],[multiplicity]]="Million",_xlfn.CONCAT(SUBSTITUTE(data_to_clean[[#This Row],[number]],".",""),"00000"),_xlfn.CONCAT(SUBSTITUTE(data_to_clean[[#This Row],[number]],".",""),"00000000")))</f>
        <v>4100000</v>
      </c>
      <c r="I3514" t="s">
        <v>12704</v>
      </c>
      <c r="J3514">
        <f>ROUND(VALUE(SUBSTITUTE(data_to_clean[[#This Row],[growth_%]],".",",")),0)</f>
        <v>100</v>
      </c>
      <c r="K3514" t="s">
        <v>233</v>
      </c>
      <c r="L3514">
        <v>11</v>
      </c>
      <c r="M3514">
        <v>5</v>
      </c>
      <c r="N3514">
        <v>2007</v>
      </c>
      <c r="O3514">
        <v>4</v>
      </c>
      <c r="P3514" t="s">
        <v>3720</v>
      </c>
      <c r="Q3514" t="b">
        <f>AND(ISNUMBER(data_to_clean[[#This Row],[revenue_formatted]]),ISNUMBER(data_to_clean[[#This Row],[growth_formatted_%]]),ISNUMBER(data_to_clean[[#This Row],[workers]]),ISNUMBER(data_to_clean[[#This Row],[previous_workers]]),ISNUMBER(data_to_clean[[#This Row],[founded]]),ISNUMBER(data_to_clean[[#This Row],[yrs_on_list]]))</f>
        <v>1</v>
      </c>
    </row>
    <row r="3515" spans="1:17" x14ac:dyDescent="0.25">
      <c r="A3515">
        <v>3504</v>
      </c>
      <c r="B3515" t="s">
        <v>12705</v>
      </c>
      <c r="C3515" t="s">
        <v>215</v>
      </c>
      <c r="D3515" t="str">
        <f>VLOOKUP(data_to_clean[[#This Row],[state]],abbreviation_table[],2,FALSE)</f>
        <v>North Carolina</v>
      </c>
      <c r="E3515" t="s">
        <v>765</v>
      </c>
      <c r="F3515" t="str">
        <f>TRIM(LEFT(data_to_clean[[#This Row],[revenue]],FIND(" ",data_to_clean[[#This Row],[revenue]])))</f>
        <v>5.5</v>
      </c>
      <c r="G3515" t="str">
        <f>RIGHT(data_to_clean[[#This Row],[revenue]],LEN(data_to_clean[[#This Row],[revenue]])-FIND(" ",data_to_clean[[#This Row],[revenue]]))</f>
        <v>Million</v>
      </c>
      <c r="H3515" s="7">
        <f>VALUE(IF(data_to_clean[[#This Row],[multiplicity]]="Million",_xlfn.CONCAT(SUBSTITUTE(data_to_clean[[#This Row],[number]],".",""),"00000"),_xlfn.CONCAT(SUBSTITUTE(data_to_clean[[#This Row],[number]],".",""),"00000000")))</f>
        <v>5500000</v>
      </c>
      <c r="I3515" t="s">
        <v>12707</v>
      </c>
      <c r="J3515">
        <f>ROUND(VALUE(SUBSTITUTE(data_to_clean[[#This Row],[growth_%]],".",",")),0)</f>
        <v>100</v>
      </c>
      <c r="K3515" t="s">
        <v>18</v>
      </c>
      <c r="L3515">
        <v>22</v>
      </c>
      <c r="M3515">
        <v>15</v>
      </c>
      <c r="N3515">
        <v>1996</v>
      </c>
      <c r="O3515">
        <v>3</v>
      </c>
      <c r="P3515" t="s">
        <v>3190</v>
      </c>
      <c r="Q3515" t="b">
        <f>AND(ISNUMBER(data_to_clean[[#This Row],[revenue_formatted]]),ISNUMBER(data_to_clean[[#This Row],[growth_formatted_%]]),ISNUMBER(data_to_clean[[#This Row],[workers]]),ISNUMBER(data_to_clean[[#This Row],[previous_workers]]),ISNUMBER(data_to_clean[[#This Row],[founded]]),ISNUMBER(data_to_clean[[#This Row],[yrs_on_list]]))</f>
        <v>1</v>
      </c>
    </row>
    <row r="3516" spans="1:17" x14ac:dyDescent="0.25">
      <c r="A3516">
        <v>3505</v>
      </c>
      <c r="B3516" t="s">
        <v>12708</v>
      </c>
      <c r="C3516" t="s">
        <v>860</v>
      </c>
      <c r="D3516" t="str">
        <f>VLOOKUP(data_to_clean[[#This Row],[state]],abbreviation_table[],2,FALSE)</f>
        <v>Indiana</v>
      </c>
      <c r="E3516" t="s">
        <v>1803</v>
      </c>
      <c r="F3516" t="str">
        <f>TRIM(LEFT(data_to_clean[[#This Row],[revenue]],FIND(" ",data_to_clean[[#This Row],[revenue]])))</f>
        <v>11.6</v>
      </c>
      <c r="G3516" t="str">
        <f>RIGHT(data_to_clean[[#This Row],[revenue]],LEN(data_to_clean[[#This Row],[revenue]])-FIND(" ",data_to_clean[[#This Row],[revenue]]))</f>
        <v>Million</v>
      </c>
      <c r="H3516" s="7">
        <f>VALUE(IF(data_to_clean[[#This Row],[multiplicity]]="Million",_xlfn.CONCAT(SUBSTITUTE(data_to_clean[[#This Row],[number]],".",""),"00000"),_xlfn.CONCAT(SUBSTITUTE(data_to_clean[[#This Row],[number]],".",""),"00000000")))</f>
        <v>11600000</v>
      </c>
      <c r="I3516" t="s">
        <v>12710</v>
      </c>
      <c r="J3516">
        <f>ROUND(VALUE(SUBSTITUTE(data_to_clean[[#This Row],[growth_%]],".",",")),0)</f>
        <v>100</v>
      </c>
      <c r="K3516" t="s">
        <v>324</v>
      </c>
      <c r="L3516">
        <v>98</v>
      </c>
      <c r="M3516">
        <v>59</v>
      </c>
      <c r="N3516">
        <v>2001</v>
      </c>
      <c r="O3516">
        <v>2</v>
      </c>
      <c r="P3516" t="s">
        <v>12711</v>
      </c>
      <c r="Q3516" t="b">
        <f>AND(ISNUMBER(data_to_clean[[#This Row],[revenue_formatted]]),ISNUMBER(data_to_clean[[#This Row],[growth_formatted_%]]),ISNUMBER(data_to_clean[[#This Row],[workers]]),ISNUMBER(data_to_clean[[#This Row],[previous_workers]]),ISNUMBER(data_to_clean[[#This Row],[founded]]),ISNUMBER(data_to_clean[[#This Row],[yrs_on_list]]))</f>
        <v>1</v>
      </c>
    </row>
    <row r="3517" spans="1:17" x14ac:dyDescent="0.25">
      <c r="A3517">
        <v>3506</v>
      </c>
      <c r="B3517" t="s">
        <v>12712</v>
      </c>
      <c r="C3517" t="s">
        <v>80</v>
      </c>
      <c r="D3517" t="str">
        <f>VLOOKUP(data_to_clean[[#This Row],[state]],abbreviation_table[],2,FALSE)</f>
        <v>California</v>
      </c>
      <c r="E3517" t="s">
        <v>3043</v>
      </c>
      <c r="F3517" t="str">
        <f>TRIM(LEFT(data_to_clean[[#This Row],[revenue]],FIND(" ",data_to_clean[[#This Row],[revenue]])))</f>
        <v>12.9</v>
      </c>
      <c r="G3517" t="str">
        <f>RIGHT(data_to_clean[[#This Row],[revenue]],LEN(data_to_clean[[#This Row],[revenue]])-FIND(" ",data_to_clean[[#This Row],[revenue]]))</f>
        <v>Million</v>
      </c>
      <c r="H3517" s="7">
        <f>VALUE(IF(data_to_clean[[#This Row],[multiplicity]]="Million",_xlfn.CONCAT(SUBSTITUTE(data_to_clean[[#This Row],[number]],".",""),"00000"),_xlfn.CONCAT(SUBSTITUTE(data_to_clean[[#This Row],[number]],".",""),"00000000")))</f>
        <v>12900000</v>
      </c>
      <c r="I3517" t="s">
        <v>12714</v>
      </c>
      <c r="J3517">
        <f>ROUND(VALUE(SUBSTITUTE(data_to_clean[[#This Row],[growth_%]],".",",")),0)</f>
        <v>100</v>
      </c>
      <c r="K3517" t="s">
        <v>336</v>
      </c>
      <c r="L3517">
        <v>27</v>
      </c>
      <c r="M3517">
        <v>21</v>
      </c>
      <c r="N3517">
        <v>2005</v>
      </c>
      <c r="O3517">
        <v>5</v>
      </c>
      <c r="P3517" t="s">
        <v>1819</v>
      </c>
      <c r="Q3517" t="b">
        <f>AND(ISNUMBER(data_to_clean[[#This Row],[revenue_formatted]]),ISNUMBER(data_to_clean[[#This Row],[growth_formatted_%]]),ISNUMBER(data_to_clean[[#This Row],[workers]]),ISNUMBER(data_to_clean[[#This Row],[previous_workers]]),ISNUMBER(data_to_clean[[#This Row],[founded]]),ISNUMBER(data_to_clean[[#This Row],[yrs_on_list]]))</f>
        <v>1</v>
      </c>
    </row>
    <row r="3518" spans="1:17" x14ac:dyDescent="0.25">
      <c r="A3518">
        <v>3507</v>
      </c>
      <c r="B3518" t="s">
        <v>12715</v>
      </c>
      <c r="C3518" t="s">
        <v>30</v>
      </c>
      <c r="D3518" t="str">
        <f>VLOOKUP(data_to_clean[[#This Row],[state]],abbreviation_table[],2,FALSE)</f>
        <v>Texas</v>
      </c>
      <c r="E3518" t="s">
        <v>2974</v>
      </c>
      <c r="F3518" t="str">
        <f>TRIM(LEFT(data_to_clean[[#This Row],[revenue]],FIND(" ",data_to_clean[[#This Row],[revenue]])))</f>
        <v>18.3</v>
      </c>
      <c r="G3518" t="str">
        <f>RIGHT(data_to_clean[[#This Row],[revenue]],LEN(data_to_clean[[#This Row],[revenue]])-FIND(" ",data_to_clean[[#This Row],[revenue]]))</f>
        <v>Million</v>
      </c>
      <c r="H3518" s="7">
        <f>VALUE(IF(data_to_clean[[#This Row],[multiplicity]]="Million",_xlfn.CONCAT(SUBSTITUTE(data_to_clean[[#This Row],[number]],".",""),"00000"),_xlfn.CONCAT(SUBSTITUTE(data_to_clean[[#This Row],[number]],".",""),"00000000")))</f>
        <v>18300000</v>
      </c>
      <c r="I3518" t="s">
        <v>12717</v>
      </c>
      <c r="J3518">
        <f>ROUND(VALUE(SUBSTITUTE(data_to_clean[[#This Row],[growth_%]],".",",")),0)</f>
        <v>100</v>
      </c>
      <c r="K3518" t="s">
        <v>289</v>
      </c>
      <c r="L3518">
        <v>55</v>
      </c>
      <c r="M3518">
        <v>30</v>
      </c>
      <c r="N3518">
        <v>2002</v>
      </c>
      <c r="O3518">
        <v>1</v>
      </c>
      <c r="P3518" t="s">
        <v>707</v>
      </c>
      <c r="Q3518" t="b">
        <f>AND(ISNUMBER(data_to_clean[[#This Row],[revenue_formatted]]),ISNUMBER(data_to_clean[[#This Row],[growth_formatted_%]]),ISNUMBER(data_to_clean[[#This Row],[workers]]),ISNUMBER(data_to_clean[[#This Row],[previous_workers]]),ISNUMBER(data_to_clean[[#This Row],[founded]]),ISNUMBER(data_to_clean[[#This Row],[yrs_on_list]]))</f>
        <v>1</v>
      </c>
    </row>
    <row r="3519" spans="1:17" x14ac:dyDescent="0.25">
      <c r="A3519">
        <v>3508</v>
      </c>
      <c r="B3519" t="s">
        <v>12718</v>
      </c>
      <c r="C3519" t="s">
        <v>753</v>
      </c>
      <c r="D3519" t="str">
        <f>VLOOKUP(data_to_clean[[#This Row],[state]],abbreviation_table[],2,FALSE)</f>
        <v>Nevada</v>
      </c>
      <c r="E3519" t="s">
        <v>504</v>
      </c>
      <c r="F3519" t="str">
        <f>TRIM(LEFT(data_to_clean[[#This Row],[revenue]],FIND(" ",data_to_clean[[#This Row],[revenue]])))</f>
        <v>14.4</v>
      </c>
      <c r="G3519" t="str">
        <f>RIGHT(data_to_clean[[#This Row],[revenue]],LEN(data_to_clean[[#This Row],[revenue]])-FIND(" ",data_to_clean[[#This Row],[revenue]]))</f>
        <v>Million</v>
      </c>
      <c r="H3519" s="7">
        <f>VALUE(IF(data_to_clean[[#This Row],[multiplicity]]="Million",_xlfn.CONCAT(SUBSTITUTE(data_to_clean[[#This Row],[number]],".",""),"00000"),_xlfn.CONCAT(SUBSTITUTE(data_to_clean[[#This Row],[number]],".",""),"00000000")))</f>
        <v>14400000</v>
      </c>
      <c r="I3519" t="s">
        <v>12720</v>
      </c>
      <c r="J3519">
        <f>ROUND(VALUE(SUBSTITUTE(data_to_clean[[#This Row],[growth_%]],".",",")),0)</f>
        <v>100</v>
      </c>
      <c r="K3519" t="s">
        <v>211</v>
      </c>
      <c r="L3519">
        <v>30</v>
      </c>
      <c r="M3519">
        <v>20</v>
      </c>
      <c r="N3519">
        <v>2005</v>
      </c>
      <c r="O3519">
        <v>3</v>
      </c>
      <c r="P3519" t="s">
        <v>757</v>
      </c>
      <c r="Q3519" t="b">
        <f>AND(ISNUMBER(data_to_clean[[#This Row],[revenue_formatted]]),ISNUMBER(data_to_clean[[#This Row],[growth_formatted_%]]),ISNUMBER(data_to_clean[[#This Row],[workers]]),ISNUMBER(data_to_clean[[#This Row],[previous_workers]]),ISNUMBER(data_to_clean[[#This Row],[founded]]),ISNUMBER(data_to_clean[[#This Row],[yrs_on_list]]))</f>
        <v>1</v>
      </c>
    </row>
    <row r="3520" spans="1:17" x14ac:dyDescent="0.25">
      <c r="A3520">
        <v>3509</v>
      </c>
      <c r="B3520" t="s">
        <v>12721</v>
      </c>
      <c r="C3520" t="s">
        <v>66</v>
      </c>
      <c r="D3520" t="str">
        <f>VLOOKUP(data_to_clean[[#This Row],[state]],abbreviation_table[],2,FALSE)</f>
        <v>Virginia</v>
      </c>
      <c r="E3520" t="s">
        <v>278</v>
      </c>
      <c r="F3520" t="str">
        <f>TRIM(LEFT(data_to_clean[[#This Row],[revenue]],FIND(" ",data_to_clean[[#This Row],[revenue]])))</f>
        <v>6.2</v>
      </c>
      <c r="G3520" t="str">
        <f>RIGHT(data_to_clean[[#This Row],[revenue]],LEN(data_to_clean[[#This Row],[revenue]])-FIND(" ",data_to_clean[[#This Row],[revenue]]))</f>
        <v>Million</v>
      </c>
      <c r="H3520" s="7">
        <f>VALUE(IF(data_to_clean[[#This Row],[multiplicity]]="Million",_xlfn.CONCAT(SUBSTITUTE(data_to_clean[[#This Row],[number]],".",""),"00000"),_xlfn.CONCAT(SUBSTITUTE(data_to_clean[[#This Row],[number]],".",""),"00000000")))</f>
        <v>6200000</v>
      </c>
      <c r="I3520" t="s">
        <v>12723</v>
      </c>
      <c r="J3520">
        <f>ROUND(VALUE(SUBSTITUTE(data_to_clean[[#This Row],[growth_%]],".",",")),0)</f>
        <v>100</v>
      </c>
      <c r="K3520" t="s">
        <v>336</v>
      </c>
      <c r="L3520">
        <v>80</v>
      </c>
      <c r="M3520">
        <v>35</v>
      </c>
      <c r="N3520">
        <v>2007</v>
      </c>
      <c r="O3520">
        <v>6</v>
      </c>
      <c r="P3520" t="s">
        <v>921</v>
      </c>
      <c r="Q3520" t="b">
        <f>AND(ISNUMBER(data_to_clean[[#This Row],[revenue_formatted]]),ISNUMBER(data_to_clean[[#This Row],[growth_formatted_%]]),ISNUMBER(data_to_clean[[#This Row],[workers]]),ISNUMBER(data_to_clean[[#This Row],[previous_workers]]),ISNUMBER(data_to_clean[[#This Row],[founded]]),ISNUMBER(data_to_clean[[#This Row],[yrs_on_list]]))</f>
        <v>1</v>
      </c>
    </row>
    <row r="3521" spans="1:17" x14ac:dyDescent="0.25">
      <c r="A3521">
        <v>3510</v>
      </c>
      <c r="B3521" t="s">
        <v>12724</v>
      </c>
      <c r="C3521" t="s">
        <v>341</v>
      </c>
      <c r="D3521" t="str">
        <f>VLOOKUP(data_to_clean[[#This Row],[state]],abbreviation_table[],2,FALSE)</f>
        <v>Massachusetts</v>
      </c>
      <c r="E3521" t="s">
        <v>603</v>
      </c>
      <c r="F3521" t="str">
        <f>TRIM(LEFT(data_to_clean[[#This Row],[revenue]],FIND(" ",data_to_clean[[#This Row],[revenue]])))</f>
        <v>3.8</v>
      </c>
      <c r="G3521" t="str">
        <f>RIGHT(data_to_clean[[#This Row],[revenue]],LEN(data_to_clean[[#This Row],[revenue]])-FIND(" ",data_to_clean[[#This Row],[revenue]]))</f>
        <v>Million</v>
      </c>
      <c r="H3521" s="7">
        <f>VALUE(IF(data_to_clean[[#This Row],[multiplicity]]="Million",_xlfn.CONCAT(SUBSTITUTE(data_to_clean[[#This Row],[number]],".",""),"00000"),_xlfn.CONCAT(SUBSTITUTE(data_to_clean[[#This Row],[number]],".",""),"00000000")))</f>
        <v>3800000</v>
      </c>
      <c r="I3521" t="s">
        <v>12726</v>
      </c>
      <c r="J3521">
        <f>ROUND(VALUE(SUBSTITUTE(data_to_clean[[#This Row],[growth_%]],".",",")),0)</f>
        <v>100</v>
      </c>
      <c r="K3521" t="s">
        <v>329</v>
      </c>
      <c r="L3521">
        <v>32</v>
      </c>
      <c r="M3521">
        <v>25</v>
      </c>
      <c r="N3521">
        <v>2010</v>
      </c>
      <c r="O3521">
        <v>3</v>
      </c>
      <c r="P3521" t="s">
        <v>12727</v>
      </c>
      <c r="Q3521" t="b">
        <f>AND(ISNUMBER(data_to_clean[[#This Row],[revenue_formatted]]),ISNUMBER(data_to_clean[[#This Row],[growth_formatted_%]]),ISNUMBER(data_to_clean[[#This Row],[workers]]),ISNUMBER(data_to_clean[[#This Row],[previous_workers]]),ISNUMBER(data_to_clean[[#This Row],[founded]]),ISNUMBER(data_to_clean[[#This Row],[yrs_on_list]]))</f>
        <v>1</v>
      </c>
    </row>
    <row r="3522" spans="1:17" x14ac:dyDescent="0.25">
      <c r="A3522">
        <v>3511</v>
      </c>
      <c r="B3522" t="s">
        <v>12728</v>
      </c>
      <c r="C3522" t="s">
        <v>503</v>
      </c>
      <c r="D3522" t="str">
        <f>VLOOKUP(data_to_clean[[#This Row],[state]],abbreviation_table[],2,FALSE)</f>
        <v>Illinois</v>
      </c>
      <c r="E3522" t="s">
        <v>699</v>
      </c>
      <c r="F3522" t="str">
        <f>TRIM(LEFT(data_to_clean[[#This Row],[revenue]],FIND(" ",data_to_clean[[#This Row],[revenue]])))</f>
        <v>4</v>
      </c>
      <c r="G3522" t="str">
        <f>RIGHT(data_to_clean[[#This Row],[revenue]],LEN(data_to_clean[[#This Row],[revenue]])-FIND(" ",data_to_clean[[#This Row],[revenue]]))</f>
        <v>Million</v>
      </c>
      <c r="H3522" s="7">
        <f>VALUE(IF(data_to_clean[[#This Row],[multiplicity]]="Million",_xlfn.CONCAT(SUBSTITUTE(data_to_clean[[#This Row],[number]],".",""),"00000"),_xlfn.CONCAT(SUBSTITUTE(data_to_clean[[#This Row],[number]],".",""),"00000000")))</f>
        <v>400000</v>
      </c>
      <c r="I3522" t="s">
        <v>12730</v>
      </c>
      <c r="J3522">
        <f>ROUND(VALUE(SUBSTITUTE(data_to_clean[[#This Row],[growth_%]],".",",")),0)</f>
        <v>100</v>
      </c>
      <c r="K3522" t="s">
        <v>233</v>
      </c>
      <c r="L3522">
        <v>18</v>
      </c>
      <c r="M3522">
        <v>5</v>
      </c>
      <c r="N3522">
        <v>2012</v>
      </c>
      <c r="O3522">
        <v>3</v>
      </c>
      <c r="P3522" t="s">
        <v>990</v>
      </c>
      <c r="Q3522" t="b">
        <f>AND(ISNUMBER(data_to_clean[[#This Row],[revenue_formatted]]),ISNUMBER(data_to_clean[[#This Row],[growth_formatted_%]]),ISNUMBER(data_to_clean[[#This Row],[workers]]),ISNUMBER(data_to_clean[[#This Row],[previous_workers]]),ISNUMBER(data_to_clean[[#This Row],[founded]]),ISNUMBER(data_to_clean[[#This Row],[yrs_on_list]]))</f>
        <v>1</v>
      </c>
    </row>
    <row r="3523" spans="1:17" x14ac:dyDescent="0.25">
      <c r="A3523">
        <v>3512</v>
      </c>
      <c r="B3523" t="s">
        <v>12731</v>
      </c>
      <c r="C3523" t="s">
        <v>30</v>
      </c>
      <c r="D3523" t="str">
        <f>VLOOKUP(data_to_clean[[#This Row],[state]],abbreviation_table[],2,FALSE)</f>
        <v>Texas</v>
      </c>
      <c r="E3523" t="s">
        <v>5168</v>
      </c>
      <c r="F3523" t="str">
        <f>TRIM(LEFT(data_to_clean[[#This Row],[revenue]],FIND(" ",data_to_clean[[#This Row],[revenue]])))</f>
        <v>58.3</v>
      </c>
      <c r="G3523" t="str">
        <f>RIGHT(data_to_clean[[#This Row],[revenue]],LEN(data_to_clean[[#This Row],[revenue]])-FIND(" ",data_to_clean[[#This Row],[revenue]]))</f>
        <v>Million</v>
      </c>
      <c r="H3523" s="7">
        <f>VALUE(IF(data_to_clean[[#This Row],[multiplicity]]="Million",_xlfn.CONCAT(SUBSTITUTE(data_to_clean[[#This Row],[number]],".",""),"00000"),_xlfn.CONCAT(SUBSTITUTE(data_to_clean[[#This Row],[number]],".",""),"00000000")))</f>
        <v>58300000</v>
      </c>
      <c r="I3523" t="s">
        <v>12733</v>
      </c>
      <c r="J3523">
        <f>ROUND(VALUE(SUBSTITUTE(data_to_clean[[#This Row],[growth_%]],".",",")),0)</f>
        <v>100</v>
      </c>
      <c r="K3523" t="s">
        <v>40</v>
      </c>
      <c r="L3523">
        <v>83</v>
      </c>
      <c r="M3523">
        <v>55</v>
      </c>
      <c r="N3523">
        <v>2000</v>
      </c>
      <c r="O3523">
        <v>3</v>
      </c>
      <c r="P3523" t="s">
        <v>9912</v>
      </c>
      <c r="Q3523" t="b">
        <f>AND(ISNUMBER(data_to_clean[[#This Row],[revenue_formatted]]),ISNUMBER(data_to_clean[[#This Row],[growth_formatted_%]]),ISNUMBER(data_to_clean[[#This Row],[workers]]),ISNUMBER(data_to_clean[[#This Row],[previous_workers]]),ISNUMBER(data_to_clean[[#This Row],[founded]]),ISNUMBER(data_to_clean[[#This Row],[yrs_on_list]]))</f>
        <v>1</v>
      </c>
    </row>
    <row r="3524" spans="1:17" x14ac:dyDescent="0.25">
      <c r="A3524">
        <v>3513</v>
      </c>
      <c r="B3524" t="s">
        <v>12734</v>
      </c>
      <c r="C3524" t="s">
        <v>59</v>
      </c>
      <c r="D3524" t="str">
        <f>VLOOKUP(data_to_clean[[#This Row],[state]],abbreviation_table[],2,FALSE)</f>
        <v>New Jersey</v>
      </c>
      <c r="E3524" t="s">
        <v>60</v>
      </c>
      <c r="F3524" t="str">
        <f>TRIM(LEFT(data_to_clean[[#This Row],[revenue]],FIND(" ",data_to_clean[[#This Row],[revenue]])))</f>
        <v>20.5</v>
      </c>
      <c r="G3524" t="str">
        <f>RIGHT(data_to_clean[[#This Row],[revenue]],LEN(data_to_clean[[#This Row],[revenue]])-FIND(" ",data_to_clean[[#This Row],[revenue]]))</f>
        <v>Million</v>
      </c>
      <c r="H3524" s="7">
        <f>VALUE(IF(data_to_clean[[#This Row],[multiplicity]]="Million",_xlfn.CONCAT(SUBSTITUTE(data_to_clean[[#This Row],[number]],".",""),"00000"),_xlfn.CONCAT(SUBSTITUTE(data_to_clean[[#This Row],[number]],".",""),"00000000")))</f>
        <v>20500000</v>
      </c>
      <c r="I3524" t="s">
        <v>12736</v>
      </c>
      <c r="J3524">
        <f>ROUND(VALUE(SUBSTITUTE(data_to_clean[[#This Row],[growth_%]],".",",")),0)</f>
        <v>100</v>
      </c>
      <c r="K3524" t="s">
        <v>257</v>
      </c>
      <c r="L3524">
        <v>1000</v>
      </c>
      <c r="M3524">
        <v>446</v>
      </c>
      <c r="N3524">
        <v>1999</v>
      </c>
      <c r="O3524">
        <v>1</v>
      </c>
      <c r="P3524" t="s">
        <v>6087</v>
      </c>
      <c r="Q3524" t="b">
        <f>AND(ISNUMBER(data_to_clean[[#This Row],[revenue_formatted]]),ISNUMBER(data_to_clean[[#This Row],[growth_formatted_%]]),ISNUMBER(data_to_clean[[#This Row],[workers]]),ISNUMBER(data_to_clean[[#This Row],[previous_workers]]),ISNUMBER(data_to_clean[[#This Row],[founded]]),ISNUMBER(data_to_clean[[#This Row],[yrs_on_list]]))</f>
        <v>1</v>
      </c>
    </row>
    <row r="3525" spans="1:17" x14ac:dyDescent="0.25">
      <c r="A3525">
        <v>3514</v>
      </c>
      <c r="B3525" t="s">
        <v>12737</v>
      </c>
      <c r="C3525" t="s">
        <v>119</v>
      </c>
      <c r="D3525" t="str">
        <f>VLOOKUP(data_to_clean[[#This Row],[state]],abbreviation_table[],2,FALSE)</f>
        <v>Georgia</v>
      </c>
      <c r="E3525" t="s">
        <v>962</v>
      </c>
      <c r="F3525" t="str">
        <f>TRIM(LEFT(data_to_clean[[#This Row],[revenue]],FIND(" ",data_to_clean[[#This Row],[revenue]])))</f>
        <v>3.6</v>
      </c>
      <c r="G3525" t="str">
        <f>RIGHT(data_to_clean[[#This Row],[revenue]],LEN(data_to_clean[[#This Row],[revenue]])-FIND(" ",data_to_clean[[#This Row],[revenue]]))</f>
        <v>Million</v>
      </c>
      <c r="H3525" s="7">
        <f>VALUE(IF(data_to_clean[[#This Row],[multiplicity]]="Million",_xlfn.CONCAT(SUBSTITUTE(data_to_clean[[#This Row],[number]],".",""),"00000"),_xlfn.CONCAT(SUBSTITUTE(data_to_clean[[#This Row],[number]],".",""),"00000000")))</f>
        <v>3600000</v>
      </c>
      <c r="I3525" t="s">
        <v>12739</v>
      </c>
      <c r="J3525">
        <f>ROUND(VALUE(SUBSTITUTE(data_to_clean[[#This Row],[growth_%]],".",",")),0)</f>
        <v>100</v>
      </c>
      <c r="K3525" t="s">
        <v>107</v>
      </c>
      <c r="L3525">
        <v>12</v>
      </c>
      <c r="M3525">
        <v>6</v>
      </c>
      <c r="N3525">
        <v>2013</v>
      </c>
      <c r="O3525">
        <v>2</v>
      </c>
      <c r="P3525" t="s">
        <v>4351</v>
      </c>
      <c r="Q3525" t="b">
        <f>AND(ISNUMBER(data_to_clean[[#This Row],[revenue_formatted]]),ISNUMBER(data_to_clean[[#This Row],[growth_formatted_%]]),ISNUMBER(data_to_clean[[#This Row],[workers]]),ISNUMBER(data_to_clean[[#This Row],[previous_workers]]),ISNUMBER(data_to_clean[[#This Row],[founded]]),ISNUMBER(data_to_clean[[#This Row],[yrs_on_list]]))</f>
        <v>1</v>
      </c>
    </row>
    <row r="3526" spans="1:17" x14ac:dyDescent="0.25">
      <c r="A3526">
        <v>3515</v>
      </c>
      <c r="B3526" t="s">
        <v>12740</v>
      </c>
      <c r="C3526" t="s">
        <v>74</v>
      </c>
      <c r="D3526" t="str">
        <f>VLOOKUP(data_to_clean[[#This Row],[state]],abbreviation_table[],2,FALSE)</f>
        <v>Ohio</v>
      </c>
      <c r="E3526" t="s">
        <v>1080</v>
      </c>
      <c r="F3526" t="str">
        <f>TRIM(LEFT(data_to_clean[[#This Row],[revenue]],FIND(" ",data_to_clean[[#This Row],[revenue]])))</f>
        <v>7.7</v>
      </c>
      <c r="G3526" t="str">
        <f>RIGHT(data_to_clean[[#This Row],[revenue]],LEN(data_to_clean[[#This Row],[revenue]])-FIND(" ",data_to_clean[[#This Row],[revenue]]))</f>
        <v>Million</v>
      </c>
      <c r="H3526" s="7">
        <f>VALUE(IF(data_to_clean[[#This Row],[multiplicity]]="Million",_xlfn.CONCAT(SUBSTITUTE(data_to_clean[[#This Row],[number]],".",""),"00000"),_xlfn.CONCAT(SUBSTITUTE(data_to_clean[[#This Row],[number]],".",""),"00000000")))</f>
        <v>7700000</v>
      </c>
      <c r="I3526" t="s">
        <v>12742</v>
      </c>
      <c r="J3526">
        <f>ROUND(VALUE(SUBSTITUTE(data_to_clean[[#This Row],[growth_%]],".",",")),0)</f>
        <v>100</v>
      </c>
      <c r="K3526" t="s">
        <v>55</v>
      </c>
      <c r="L3526">
        <v>32</v>
      </c>
      <c r="M3526">
        <v>11</v>
      </c>
      <c r="N3526">
        <v>2009</v>
      </c>
      <c r="O3526">
        <v>5</v>
      </c>
      <c r="P3526" t="s">
        <v>12743</v>
      </c>
      <c r="Q3526" t="b">
        <f>AND(ISNUMBER(data_to_clean[[#This Row],[revenue_formatted]]),ISNUMBER(data_to_clean[[#This Row],[growth_formatted_%]]),ISNUMBER(data_to_clean[[#This Row],[workers]]),ISNUMBER(data_to_clean[[#This Row],[previous_workers]]),ISNUMBER(data_to_clean[[#This Row],[founded]]),ISNUMBER(data_to_clean[[#This Row],[yrs_on_list]]))</f>
        <v>1</v>
      </c>
    </row>
    <row r="3527" spans="1:17" x14ac:dyDescent="0.25">
      <c r="A3527">
        <v>3516</v>
      </c>
      <c r="B3527" t="s">
        <v>12744</v>
      </c>
      <c r="C3527" t="s">
        <v>852</v>
      </c>
      <c r="D3527" t="str">
        <f>VLOOKUP(data_to_clean[[#This Row],[state]],abbreviation_table[],2,FALSE)</f>
        <v>Missouri</v>
      </c>
      <c r="E3527" t="s">
        <v>278</v>
      </c>
      <c r="F3527" t="str">
        <f>TRIM(LEFT(data_to_clean[[#This Row],[revenue]],FIND(" ",data_to_clean[[#This Row],[revenue]])))</f>
        <v>6.2</v>
      </c>
      <c r="G3527" t="str">
        <f>RIGHT(data_to_clean[[#This Row],[revenue]],LEN(data_to_clean[[#This Row],[revenue]])-FIND(" ",data_to_clean[[#This Row],[revenue]]))</f>
        <v>Million</v>
      </c>
      <c r="H3527" s="7">
        <f>VALUE(IF(data_to_clean[[#This Row],[multiplicity]]="Million",_xlfn.CONCAT(SUBSTITUTE(data_to_clean[[#This Row],[number]],".",""),"00000"),_xlfn.CONCAT(SUBSTITUTE(data_to_clean[[#This Row],[number]],".",""),"00000000")))</f>
        <v>6200000</v>
      </c>
      <c r="I3527" t="s">
        <v>12746</v>
      </c>
      <c r="J3527">
        <f>ROUND(VALUE(SUBSTITUTE(data_to_clean[[#This Row],[growth_%]],".",",")),0)</f>
        <v>100</v>
      </c>
      <c r="K3527" t="s">
        <v>233</v>
      </c>
      <c r="L3527">
        <v>13</v>
      </c>
      <c r="M3527">
        <v>9</v>
      </c>
      <c r="N3527">
        <v>2011</v>
      </c>
      <c r="O3527">
        <v>3</v>
      </c>
      <c r="P3527" t="s">
        <v>854</v>
      </c>
      <c r="Q3527" t="b">
        <f>AND(ISNUMBER(data_to_clean[[#This Row],[revenue_formatted]]),ISNUMBER(data_to_clean[[#This Row],[growth_formatted_%]]),ISNUMBER(data_to_clean[[#This Row],[workers]]),ISNUMBER(data_to_clean[[#This Row],[previous_workers]]),ISNUMBER(data_to_clean[[#This Row],[founded]]),ISNUMBER(data_to_clean[[#This Row],[yrs_on_list]]))</f>
        <v>1</v>
      </c>
    </row>
    <row r="3528" spans="1:17" x14ac:dyDescent="0.25">
      <c r="A3528">
        <v>3517</v>
      </c>
      <c r="B3528" t="s">
        <v>12747</v>
      </c>
      <c r="C3528" t="s">
        <v>59</v>
      </c>
      <c r="D3528" t="str">
        <f>VLOOKUP(data_to_clean[[#This Row],[state]],abbreviation_table[],2,FALSE)</f>
        <v>New Jersey</v>
      </c>
      <c r="E3528" t="s">
        <v>1152</v>
      </c>
      <c r="F3528" t="str">
        <f>TRIM(LEFT(data_to_clean[[#This Row],[revenue]],FIND(" ",data_to_clean[[#This Row],[revenue]])))</f>
        <v>2.1</v>
      </c>
      <c r="G3528" t="str">
        <f>RIGHT(data_to_clean[[#This Row],[revenue]],LEN(data_to_clean[[#This Row],[revenue]])-FIND(" ",data_to_clean[[#This Row],[revenue]]))</f>
        <v>Million</v>
      </c>
      <c r="H3528" s="7">
        <f>VALUE(IF(data_to_clean[[#This Row],[multiplicity]]="Million",_xlfn.CONCAT(SUBSTITUTE(data_to_clean[[#This Row],[number]],".",""),"00000"),_xlfn.CONCAT(SUBSTITUTE(data_to_clean[[#This Row],[number]],".",""),"00000000")))</f>
        <v>2100000</v>
      </c>
      <c r="I3528" t="s">
        <v>12749</v>
      </c>
      <c r="J3528">
        <f>ROUND(VALUE(SUBSTITUTE(data_to_clean[[#This Row],[growth_%]],".",",")),0)</f>
        <v>100</v>
      </c>
      <c r="K3528" t="s">
        <v>187</v>
      </c>
      <c r="L3528">
        <v>20</v>
      </c>
      <c r="M3528">
        <v>5</v>
      </c>
      <c r="N3528">
        <v>1992</v>
      </c>
      <c r="O3528">
        <v>1</v>
      </c>
      <c r="P3528" t="s">
        <v>12750</v>
      </c>
      <c r="Q3528" t="b">
        <f>AND(ISNUMBER(data_to_clean[[#This Row],[revenue_formatted]]),ISNUMBER(data_to_clean[[#This Row],[growth_formatted_%]]),ISNUMBER(data_to_clean[[#This Row],[workers]]),ISNUMBER(data_to_clean[[#This Row],[previous_workers]]),ISNUMBER(data_to_clean[[#This Row],[founded]]),ISNUMBER(data_to_clean[[#This Row],[yrs_on_list]]))</f>
        <v>1</v>
      </c>
    </row>
    <row r="3529" spans="1:17" x14ac:dyDescent="0.25">
      <c r="A3529">
        <v>3518</v>
      </c>
      <c r="B3529" t="s">
        <v>12751</v>
      </c>
      <c r="C3529" t="s">
        <v>98</v>
      </c>
      <c r="D3529" t="str">
        <f>VLOOKUP(data_to_clean[[#This Row],[state]],abbreviation_table[],2,FALSE)</f>
        <v>Washington</v>
      </c>
      <c r="E3529" t="s">
        <v>993</v>
      </c>
      <c r="F3529" t="str">
        <f>TRIM(LEFT(data_to_clean[[#This Row],[revenue]],FIND(" ",data_to_clean[[#This Row],[revenue]])))</f>
        <v>2.3</v>
      </c>
      <c r="G3529" t="str">
        <f>RIGHT(data_to_clean[[#This Row],[revenue]],LEN(data_to_clean[[#This Row],[revenue]])-FIND(" ",data_to_clean[[#This Row],[revenue]]))</f>
        <v>Million</v>
      </c>
      <c r="H3529" s="7">
        <f>VALUE(IF(data_to_clean[[#This Row],[multiplicity]]="Million",_xlfn.CONCAT(SUBSTITUTE(data_to_clean[[#This Row],[number]],".",""),"00000"),_xlfn.CONCAT(SUBSTITUTE(data_to_clean[[#This Row],[number]],".",""),"00000000")))</f>
        <v>2300000</v>
      </c>
      <c r="I3529" t="s">
        <v>12753</v>
      </c>
      <c r="J3529">
        <f>ROUND(VALUE(SUBSTITUTE(data_to_clean[[#This Row],[growth_%]],".",",")),0)</f>
        <v>100</v>
      </c>
      <c r="K3529" t="s">
        <v>297</v>
      </c>
      <c r="L3529">
        <v>50</v>
      </c>
      <c r="M3529">
        <v>4</v>
      </c>
      <c r="N3529">
        <v>2014</v>
      </c>
      <c r="O3529">
        <v>1</v>
      </c>
      <c r="P3529" t="s">
        <v>908</v>
      </c>
      <c r="Q3529" t="b">
        <f>AND(ISNUMBER(data_to_clean[[#This Row],[revenue_formatted]]),ISNUMBER(data_to_clean[[#This Row],[growth_formatted_%]]),ISNUMBER(data_to_clean[[#This Row],[workers]]),ISNUMBER(data_to_clean[[#This Row],[previous_workers]]),ISNUMBER(data_to_clean[[#This Row],[founded]]),ISNUMBER(data_to_clean[[#This Row],[yrs_on_list]]))</f>
        <v>1</v>
      </c>
    </row>
    <row r="3530" spans="1:17" x14ac:dyDescent="0.25">
      <c r="A3530">
        <v>3519</v>
      </c>
      <c r="B3530" t="s">
        <v>12754</v>
      </c>
      <c r="C3530" t="s">
        <v>1262</v>
      </c>
      <c r="D3530" t="str">
        <f>VLOOKUP(data_to_clean[[#This Row],[state]],abbreviation_table[],2,FALSE)</f>
        <v>South Carolina</v>
      </c>
      <c r="E3530" t="s">
        <v>92</v>
      </c>
      <c r="F3530" t="str">
        <f>TRIM(LEFT(data_to_clean[[#This Row],[revenue]],FIND(" ",data_to_clean[[#This Row],[revenue]])))</f>
        <v>30.3</v>
      </c>
      <c r="G3530" t="str">
        <f>RIGHT(data_to_clean[[#This Row],[revenue]],LEN(data_to_clean[[#This Row],[revenue]])-FIND(" ",data_to_clean[[#This Row],[revenue]]))</f>
        <v>Million</v>
      </c>
      <c r="H3530" s="7">
        <f>VALUE(IF(data_to_clean[[#This Row],[multiplicity]]="Million",_xlfn.CONCAT(SUBSTITUTE(data_to_clean[[#This Row],[number]],".",""),"00000"),_xlfn.CONCAT(SUBSTITUTE(data_to_clean[[#This Row],[number]],".",""),"00000000")))</f>
        <v>30300000</v>
      </c>
      <c r="I3530" t="s">
        <v>12756</v>
      </c>
      <c r="J3530">
        <f>ROUND(VALUE(SUBSTITUTE(data_to_clean[[#This Row],[growth_%]],".",",")),0)</f>
        <v>100</v>
      </c>
      <c r="K3530" t="s">
        <v>233</v>
      </c>
      <c r="L3530">
        <v>69</v>
      </c>
      <c r="M3530">
        <v>37</v>
      </c>
      <c r="N3530">
        <v>2009</v>
      </c>
      <c r="O3530">
        <v>2</v>
      </c>
      <c r="P3530" t="s">
        <v>12757</v>
      </c>
      <c r="Q3530" t="b">
        <f>AND(ISNUMBER(data_to_clean[[#This Row],[revenue_formatted]]),ISNUMBER(data_to_clean[[#This Row],[growth_formatted_%]]),ISNUMBER(data_to_clean[[#This Row],[workers]]),ISNUMBER(data_to_clean[[#This Row],[previous_workers]]),ISNUMBER(data_to_clean[[#This Row],[founded]]),ISNUMBER(data_to_clean[[#This Row],[yrs_on_list]]))</f>
        <v>1</v>
      </c>
    </row>
    <row r="3531" spans="1:17" x14ac:dyDescent="0.25">
      <c r="A3531">
        <v>3520</v>
      </c>
      <c r="B3531" t="s">
        <v>12758</v>
      </c>
      <c r="C3531" t="s">
        <v>86</v>
      </c>
      <c r="D3531" t="str">
        <f>VLOOKUP(data_to_clean[[#This Row],[state]],abbreviation_table[],2,FALSE)</f>
        <v>Colorado</v>
      </c>
      <c r="E3531" t="s">
        <v>2210</v>
      </c>
      <c r="F3531" t="str">
        <f>TRIM(LEFT(data_to_clean[[#This Row],[revenue]],FIND(" ",data_to_clean[[#This Row],[revenue]])))</f>
        <v>8.7</v>
      </c>
      <c r="G3531" t="str">
        <f>RIGHT(data_to_clean[[#This Row],[revenue]],LEN(data_to_clean[[#This Row],[revenue]])-FIND(" ",data_to_clean[[#This Row],[revenue]]))</f>
        <v>Million</v>
      </c>
      <c r="H3531" s="7">
        <f>VALUE(IF(data_to_clean[[#This Row],[multiplicity]]="Million",_xlfn.CONCAT(SUBSTITUTE(data_to_clean[[#This Row],[number]],".",""),"00000"),_xlfn.CONCAT(SUBSTITUTE(data_to_clean[[#This Row],[number]],".",""),"00000000")))</f>
        <v>8700000</v>
      </c>
      <c r="I3531" t="s">
        <v>12760</v>
      </c>
      <c r="J3531">
        <f>ROUND(VALUE(SUBSTITUTE(data_to_clean[[#This Row],[growth_%]],".",",")),0)</f>
        <v>100</v>
      </c>
      <c r="K3531" t="s">
        <v>187</v>
      </c>
      <c r="L3531">
        <v>85</v>
      </c>
      <c r="M3531">
        <v>35</v>
      </c>
      <c r="N3531">
        <v>1976</v>
      </c>
      <c r="O3531">
        <v>1</v>
      </c>
      <c r="P3531" t="s">
        <v>12761</v>
      </c>
      <c r="Q3531" t="b">
        <f>AND(ISNUMBER(data_to_clean[[#This Row],[revenue_formatted]]),ISNUMBER(data_to_clean[[#This Row],[growth_formatted_%]]),ISNUMBER(data_to_clean[[#This Row],[workers]]),ISNUMBER(data_to_clean[[#This Row],[previous_workers]]),ISNUMBER(data_to_clean[[#This Row],[founded]]),ISNUMBER(data_to_clean[[#This Row],[yrs_on_list]]))</f>
        <v>1</v>
      </c>
    </row>
    <row r="3532" spans="1:17" x14ac:dyDescent="0.25">
      <c r="A3532">
        <v>3521</v>
      </c>
      <c r="B3532" t="s">
        <v>12762</v>
      </c>
      <c r="C3532" t="s">
        <v>74</v>
      </c>
      <c r="D3532" t="str">
        <f>VLOOKUP(data_to_clean[[#This Row],[state]],abbreviation_table[],2,FALSE)</f>
        <v>Ohio</v>
      </c>
      <c r="E3532" t="s">
        <v>498</v>
      </c>
      <c r="F3532" t="str">
        <f>TRIM(LEFT(data_to_clean[[#This Row],[revenue]],FIND(" ",data_to_clean[[#This Row],[revenue]])))</f>
        <v>10.4</v>
      </c>
      <c r="G3532" t="str">
        <f>RIGHT(data_to_clean[[#This Row],[revenue]],LEN(data_to_clean[[#This Row],[revenue]])-FIND(" ",data_to_clean[[#This Row],[revenue]]))</f>
        <v>Million</v>
      </c>
      <c r="H3532" s="7">
        <f>VALUE(IF(data_to_clean[[#This Row],[multiplicity]]="Million",_xlfn.CONCAT(SUBSTITUTE(data_to_clean[[#This Row],[number]],".",""),"00000"),_xlfn.CONCAT(SUBSTITUTE(data_to_clean[[#This Row],[number]],".",""),"00000000")))</f>
        <v>10400000</v>
      </c>
      <c r="I3532" t="s">
        <v>12764</v>
      </c>
      <c r="J3532">
        <f>ROUND(VALUE(SUBSTITUTE(data_to_clean[[#This Row],[growth_%]],".",",")),0)</f>
        <v>100</v>
      </c>
      <c r="K3532" t="s">
        <v>308</v>
      </c>
      <c r="L3532">
        <v>2300</v>
      </c>
      <c r="M3532">
        <v>940</v>
      </c>
      <c r="N3532">
        <v>2006</v>
      </c>
      <c r="O3532">
        <v>1</v>
      </c>
      <c r="P3532" t="s">
        <v>2453</v>
      </c>
      <c r="Q3532" t="b">
        <f>AND(ISNUMBER(data_to_clean[[#This Row],[revenue_formatted]]),ISNUMBER(data_to_clean[[#This Row],[growth_formatted_%]]),ISNUMBER(data_to_clean[[#This Row],[workers]]),ISNUMBER(data_to_clean[[#This Row],[previous_workers]]),ISNUMBER(data_to_clean[[#This Row],[founded]]),ISNUMBER(data_to_clean[[#This Row],[yrs_on_list]]))</f>
        <v>1</v>
      </c>
    </row>
    <row r="3533" spans="1:17" x14ac:dyDescent="0.25">
      <c r="A3533">
        <v>3522</v>
      </c>
      <c r="B3533" t="s">
        <v>12765</v>
      </c>
      <c r="C3533" t="s">
        <v>52</v>
      </c>
      <c r="D3533" t="str">
        <f>VLOOKUP(data_to_clean[[#This Row],[state]],abbreviation_table[],2,FALSE)</f>
        <v>Florida</v>
      </c>
      <c r="E3533" t="s">
        <v>798</v>
      </c>
      <c r="F3533" t="str">
        <f>TRIM(LEFT(data_to_clean[[#This Row],[revenue]],FIND(" ",data_to_clean[[#This Row],[revenue]])))</f>
        <v>3</v>
      </c>
      <c r="G3533" t="str">
        <f>RIGHT(data_to_clean[[#This Row],[revenue]],LEN(data_to_clean[[#This Row],[revenue]])-FIND(" ",data_to_clean[[#This Row],[revenue]]))</f>
        <v>Million</v>
      </c>
      <c r="H3533" s="7">
        <f>VALUE(IF(data_to_clean[[#This Row],[multiplicity]]="Million",_xlfn.CONCAT(SUBSTITUTE(data_to_clean[[#This Row],[number]],".",""),"00000"),_xlfn.CONCAT(SUBSTITUTE(data_to_clean[[#This Row],[number]],".",""),"00000000")))</f>
        <v>300000</v>
      </c>
      <c r="I3533" t="s">
        <v>12767</v>
      </c>
      <c r="J3533">
        <f>ROUND(VALUE(SUBSTITUTE(data_to_clean[[#This Row],[growth_%]],".",",")),0)</f>
        <v>100</v>
      </c>
      <c r="K3533" t="s">
        <v>187</v>
      </c>
      <c r="L3533">
        <v>31</v>
      </c>
      <c r="M3533">
        <v>2</v>
      </c>
      <c r="N3533">
        <v>2014</v>
      </c>
      <c r="O3533">
        <v>1</v>
      </c>
      <c r="P3533" t="s">
        <v>373</v>
      </c>
      <c r="Q3533" t="b">
        <f>AND(ISNUMBER(data_to_clean[[#This Row],[revenue_formatted]]),ISNUMBER(data_to_clean[[#This Row],[growth_formatted_%]]),ISNUMBER(data_to_clean[[#This Row],[workers]]),ISNUMBER(data_to_clean[[#This Row],[previous_workers]]),ISNUMBER(data_to_clean[[#This Row],[founded]]),ISNUMBER(data_to_clean[[#This Row],[yrs_on_list]]))</f>
        <v>1</v>
      </c>
    </row>
    <row r="3534" spans="1:17" x14ac:dyDescent="0.25">
      <c r="A3534">
        <v>3523</v>
      </c>
      <c r="B3534" t="s">
        <v>12768</v>
      </c>
      <c r="C3534" t="s">
        <v>15</v>
      </c>
      <c r="D3534" t="str">
        <f>VLOOKUP(data_to_clean[[#This Row],[state]],abbreviation_table[],2,FALSE)</f>
        <v>Arizona</v>
      </c>
      <c r="E3534" t="s">
        <v>425</v>
      </c>
      <c r="F3534" t="str">
        <f>TRIM(LEFT(data_to_clean[[#This Row],[revenue]],FIND(" ",data_to_clean[[#This Row],[revenue]])))</f>
        <v>4.6</v>
      </c>
      <c r="G3534" t="str">
        <f>RIGHT(data_to_clean[[#This Row],[revenue]],LEN(data_to_clean[[#This Row],[revenue]])-FIND(" ",data_to_clean[[#This Row],[revenue]]))</f>
        <v>Million</v>
      </c>
      <c r="H3534" s="7">
        <f>VALUE(IF(data_to_clean[[#This Row],[multiplicity]]="Million",_xlfn.CONCAT(SUBSTITUTE(data_to_clean[[#This Row],[number]],".",""),"00000"),_xlfn.CONCAT(SUBSTITUTE(data_to_clean[[#This Row],[number]],".",""),"00000000")))</f>
        <v>4600000</v>
      </c>
      <c r="I3534" t="s">
        <v>12770</v>
      </c>
      <c r="J3534">
        <f>ROUND(VALUE(SUBSTITUTE(data_to_clean[[#This Row],[growth_%]],".",",")),0)</f>
        <v>100</v>
      </c>
      <c r="K3534" t="s">
        <v>211</v>
      </c>
      <c r="L3534">
        <v>30</v>
      </c>
      <c r="M3534">
        <v>15</v>
      </c>
      <c r="N3534">
        <v>2006</v>
      </c>
      <c r="O3534">
        <v>2</v>
      </c>
      <c r="P3534" t="s">
        <v>19</v>
      </c>
      <c r="Q3534" t="b">
        <f>AND(ISNUMBER(data_to_clean[[#This Row],[revenue_formatted]]),ISNUMBER(data_to_clean[[#This Row],[growth_formatted_%]]),ISNUMBER(data_to_clean[[#This Row],[workers]]),ISNUMBER(data_to_clean[[#This Row],[previous_workers]]),ISNUMBER(data_to_clean[[#This Row],[founded]]),ISNUMBER(data_to_clean[[#This Row],[yrs_on_list]]))</f>
        <v>1</v>
      </c>
    </row>
    <row r="3535" spans="1:17" x14ac:dyDescent="0.25">
      <c r="A3535">
        <v>3524</v>
      </c>
      <c r="B3535" t="s">
        <v>12771</v>
      </c>
      <c r="C3535" t="s">
        <v>66</v>
      </c>
      <c r="D3535" t="str">
        <f>VLOOKUP(data_to_clean[[#This Row],[state]],abbreviation_table[],2,FALSE)</f>
        <v>Virginia</v>
      </c>
      <c r="E3535" t="s">
        <v>3901</v>
      </c>
      <c r="F3535" t="str">
        <f>TRIM(LEFT(data_to_clean[[#This Row],[revenue]],FIND(" ",data_to_clean[[#This Row],[revenue]])))</f>
        <v>19.6</v>
      </c>
      <c r="G3535" t="str">
        <f>RIGHT(data_to_clean[[#This Row],[revenue]],LEN(data_to_clean[[#This Row],[revenue]])-FIND(" ",data_to_clean[[#This Row],[revenue]]))</f>
        <v>Million</v>
      </c>
      <c r="H3535" s="7">
        <f>VALUE(IF(data_to_clean[[#This Row],[multiplicity]]="Million",_xlfn.CONCAT(SUBSTITUTE(data_to_clean[[#This Row],[number]],".",""),"00000"),_xlfn.CONCAT(SUBSTITUTE(data_to_clean[[#This Row],[number]],".",""),"00000000")))</f>
        <v>19600000</v>
      </c>
      <c r="I3535" t="s">
        <v>12773</v>
      </c>
      <c r="J3535">
        <f>ROUND(VALUE(SUBSTITUTE(data_to_clean[[#This Row],[growth_%]],".",",")),0)</f>
        <v>99</v>
      </c>
      <c r="K3535" t="s">
        <v>181</v>
      </c>
      <c r="L3535">
        <v>136</v>
      </c>
      <c r="M3535">
        <v>144</v>
      </c>
      <c r="N3535">
        <v>2011</v>
      </c>
      <c r="O3535">
        <v>4</v>
      </c>
      <c r="P3535" t="s">
        <v>746</v>
      </c>
      <c r="Q3535" t="b">
        <f>AND(ISNUMBER(data_to_clean[[#This Row],[revenue_formatted]]),ISNUMBER(data_to_clean[[#This Row],[growth_formatted_%]]),ISNUMBER(data_to_clean[[#This Row],[workers]]),ISNUMBER(data_to_clean[[#This Row],[previous_workers]]),ISNUMBER(data_to_clean[[#This Row],[founded]]),ISNUMBER(data_to_clean[[#This Row],[yrs_on_list]]))</f>
        <v>1</v>
      </c>
    </row>
    <row r="3536" spans="1:17" x14ac:dyDescent="0.25">
      <c r="A3536">
        <v>3525</v>
      </c>
      <c r="B3536" t="s">
        <v>12774</v>
      </c>
      <c r="C3536" t="s">
        <v>80</v>
      </c>
      <c r="D3536" t="str">
        <f>VLOOKUP(data_to_clean[[#This Row],[state]],abbreviation_table[],2,FALSE)</f>
        <v>California</v>
      </c>
      <c r="E3536" t="s">
        <v>12776</v>
      </c>
      <c r="F3536" t="str">
        <f>TRIM(LEFT(data_to_clean[[#This Row],[revenue]],FIND(" ",data_to_clean[[#This Row],[revenue]])))</f>
        <v>320.2</v>
      </c>
      <c r="G3536" t="str">
        <f>RIGHT(data_to_clean[[#This Row],[revenue]],LEN(data_to_clean[[#This Row],[revenue]])-FIND(" ",data_to_clean[[#This Row],[revenue]]))</f>
        <v>Million</v>
      </c>
      <c r="H3536" s="7">
        <f>VALUE(IF(data_to_clean[[#This Row],[multiplicity]]="Million",_xlfn.CONCAT(SUBSTITUTE(data_to_clean[[#This Row],[number]],".",""),"00000"),_xlfn.CONCAT(SUBSTITUTE(data_to_clean[[#This Row],[number]],".",""),"00000000")))</f>
        <v>320200000</v>
      </c>
      <c r="I3536" t="s">
        <v>12777</v>
      </c>
      <c r="J3536">
        <f>ROUND(VALUE(SUBSTITUTE(data_to_clean[[#This Row],[growth_%]],".",",")),0)</f>
        <v>99</v>
      </c>
      <c r="K3536" t="s">
        <v>107</v>
      </c>
      <c r="L3536">
        <v>404</v>
      </c>
      <c r="M3536">
        <v>297</v>
      </c>
      <c r="N3536">
        <v>1999</v>
      </c>
      <c r="O3536">
        <v>12</v>
      </c>
      <c r="P3536" t="s">
        <v>2067</v>
      </c>
      <c r="Q3536" t="b">
        <f>AND(ISNUMBER(data_to_clean[[#This Row],[revenue_formatted]]),ISNUMBER(data_to_clean[[#This Row],[growth_formatted_%]]),ISNUMBER(data_to_clean[[#This Row],[workers]]),ISNUMBER(data_to_clean[[#This Row],[previous_workers]]),ISNUMBER(data_to_clean[[#This Row],[founded]]),ISNUMBER(data_to_clean[[#This Row],[yrs_on_list]]))</f>
        <v>1</v>
      </c>
    </row>
    <row r="3537" spans="1:17" x14ac:dyDescent="0.25">
      <c r="A3537">
        <v>3526</v>
      </c>
      <c r="B3537" t="s">
        <v>12778</v>
      </c>
      <c r="C3537" t="s">
        <v>1262</v>
      </c>
      <c r="D3537" t="str">
        <f>VLOOKUP(data_to_clean[[#This Row],[state]],abbreviation_table[],2,FALSE)</f>
        <v>South Carolina</v>
      </c>
      <c r="E3537" t="s">
        <v>3392</v>
      </c>
      <c r="F3537" t="str">
        <f>TRIM(LEFT(data_to_clean[[#This Row],[revenue]],FIND(" ",data_to_clean[[#This Row],[revenue]])))</f>
        <v>12.2</v>
      </c>
      <c r="G3537" t="str">
        <f>RIGHT(data_to_clean[[#This Row],[revenue]],LEN(data_to_clean[[#This Row],[revenue]])-FIND(" ",data_to_clean[[#This Row],[revenue]]))</f>
        <v>Million</v>
      </c>
      <c r="H3537" s="7">
        <f>VALUE(IF(data_to_clean[[#This Row],[multiplicity]]="Million",_xlfn.CONCAT(SUBSTITUTE(data_to_clean[[#This Row],[number]],".",""),"00000"),_xlfn.CONCAT(SUBSTITUTE(data_to_clean[[#This Row],[number]],".",""),"00000000")))</f>
        <v>12200000</v>
      </c>
      <c r="I3537" t="s">
        <v>12780</v>
      </c>
      <c r="J3537">
        <f>ROUND(VALUE(SUBSTITUTE(data_to_clean[[#This Row],[growth_%]],".",",")),0)</f>
        <v>99</v>
      </c>
      <c r="K3537" t="s">
        <v>69</v>
      </c>
      <c r="L3537">
        <v>60</v>
      </c>
      <c r="M3537">
        <v>28</v>
      </c>
      <c r="N3537">
        <v>2009</v>
      </c>
      <c r="O3537">
        <v>4</v>
      </c>
      <c r="P3537" t="s">
        <v>596</v>
      </c>
      <c r="Q3537" t="b">
        <f>AND(ISNUMBER(data_to_clean[[#This Row],[revenue_formatted]]),ISNUMBER(data_to_clean[[#This Row],[growth_formatted_%]]),ISNUMBER(data_to_clean[[#This Row],[workers]]),ISNUMBER(data_to_clean[[#This Row],[previous_workers]]),ISNUMBER(data_to_clean[[#This Row],[founded]]),ISNUMBER(data_to_clean[[#This Row],[yrs_on_list]]))</f>
        <v>1</v>
      </c>
    </row>
    <row r="3538" spans="1:17" x14ac:dyDescent="0.25">
      <c r="A3538">
        <v>3527</v>
      </c>
      <c r="B3538" t="s">
        <v>12781</v>
      </c>
      <c r="C3538" t="s">
        <v>341</v>
      </c>
      <c r="D3538" t="str">
        <f>VLOOKUP(data_to_clean[[#This Row],[state]],abbreviation_table[],2,FALSE)</f>
        <v>Massachusetts</v>
      </c>
      <c r="E3538" t="s">
        <v>1665</v>
      </c>
      <c r="F3538" t="str">
        <f>TRIM(LEFT(data_to_clean[[#This Row],[revenue]],FIND(" ",data_to_clean[[#This Row],[revenue]])))</f>
        <v>21.7</v>
      </c>
      <c r="G3538" t="str">
        <f>RIGHT(data_to_clean[[#This Row],[revenue]],LEN(data_to_clean[[#This Row],[revenue]])-FIND(" ",data_to_clean[[#This Row],[revenue]]))</f>
        <v>Million</v>
      </c>
      <c r="H3538" s="7">
        <f>VALUE(IF(data_to_clean[[#This Row],[multiplicity]]="Million",_xlfn.CONCAT(SUBSTITUTE(data_to_clean[[#This Row],[number]],".",""),"00000"),_xlfn.CONCAT(SUBSTITUTE(data_to_clean[[#This Row],[number]],".",""),"00000000")))</f>
        <v>21700000</v>
      </c>
      <c r="I3538" t="s">
        <v>12783</v>
      </c>
      <c r="J3538">
        <f>ROUND(VALUE(SUBSTITUTE(data_to_clean[[#This Row],[growth_%]],".",",")),0)</f>
        <v>99</v>
      </c>
      <c r="K3538" t="s">
        <v>233</v>
      </c>
      <c r="L3538">
        <v>120</v>
      </c>
      <c r="M3538">
        <v>64</v>
      </c>
      <c r="N3538">
        <v>1928</v>
      </c>
      <c r="O3538">
        <v>2</v>
      </c>
      <c r="P3538" t="s">
        <v>12784</v>
      </c>
      <c r="Q3538" t="b">
        <f>AND(ISNUMBER(data_to_clean[[#This Row],[revenue_formatted]]),ISNUMBER(data_to_clean[[#This Row],[growth_formatted_%]]),ISNUMBER(data_to_clean[[#This Row],[workers]]),ISNUMBER(data_to_clean[[#This Row],[previous_workers]]),ISNUMBER(data_to_clean[[#This Row],[founded]]),ISNUMBER(data_to_clean[[#This Row],[yrs_on_list]]))</f>
        <v>1</v>
      </c>
    </row>
    <row r="3539" spans="1:17" x14ac:dyDescent="0.25">
      <c r="A3539">
        <v>3528</v>
      </c>
      <c r="B3539" t="s">
        <v>12785</v>
      </c>
      <c r="C3539" t="s">
        <v>98</v>
      </c>
      <c r="D3539" t="str">
        <f>VLOOKUP(data_to_clean[[#This Row],[state]],abbreviation_table[],2,FALSE)</f>
        <v>Washington</v>
      </c>
      <c r="E3539" t="s">
        <v>1592</v>
      </c>
      <c r="F3539" t="str">
        <f>TRIM(LEFT(data_to_clean[[#This Row],[revenue]],FIND(" ",data_to_clean[[#This Row],[revenue]])))</f>
        <v>19.7</v>
      </c>
      <c r="G3539" t="str">
        <f>RIGHT(data_to_clean[[#This Row],[revenue]],LEN(data_to_clean[[#This Row],[revenue]])-FIND(" ",data_to_clean[[#This Row],[revenue]]))</f>
        <v>Million</v>
      </c>
      <c r="H3539" s="7">
        <f>VALUE(IF(data_to_clean[[#This Row],[multiplicity]]="Million",_xlfn.CONCAT(SUBSTITUTE(data_to_clean[[#This Row],[number]],".",""),"00000"),_xlfn.CONCAT(SUBSTITUTE(data_to_clean[[#This Row],[number]],".",""),"00000000")))</f>
        <v>19700000</v>
      </c>
      <c r="I3539" t="s">
        <v>12787</v>
      </c>
      <c r="J3539">
        <f>ROUND(VALUE(SUBSTITUTE(data_to_clean[[#This Row],[growth_%]],".",",")),0)</f>
        <v>99</v>
      </c>
      <c r="K3539" t="s">
        <v>336</v>
      </c>
      <c r="L3539">
        <v>108</v>
      </c>
      <c r="M3539">
        <v>65</v>
      </c>
      <c r="N3539">
        <v>2000</v>
      </c>
      <c r="O3539">
        <v>6</v>
      </c>
      <c r="P3539" t="s">
        <v>101</v>
      </c>
      <c r="Q3539" t="b">
        <f>AND(ISNUMBER(data_to_clean[[#This Row],[revenue_formatted]]),ISNUMBER(data_to_clean[[#This Row],[growth_formatted_%]]),ISNUMBER(data_to_clean[[#This Row],[workers]]),ISNUMBER(data_to_clean[[#This Row],[previous_workers]]),ISNUMBER(data_to_clean[[#This Row],[founded]]),ISNUMBER(data_to_clean[[#This Row],[yrs_on_list]]))</f>
        <v>1</v>
      </c>
    </row>
    <row r="3540" spans="1:17" x14ac:dyDescent="0.25">
      <c r="A3540">
        <v>3529</v>
      </c>
      <c r="B3540" t="s">
        <v>12788</v>
      </c>
      <c r="C3540" t="s">
        <v>66</v>
      </c>
      <c r="D3540" t="str">
        <f>VLOOKUP(data_to_clean[[#This Row],[state]],abbreviation_table[],2,FALSE)</f>
        <v>Virginia</v>
      </c>
      <c r="E3540" t="s">
        <v>416</v>
      </c>
      <c r="F3540" t="str">
        <f>TRIM(LEFT(data_to_clean[[#This Row],[revenue]],FIND(" ",data_to_clean[[#This Row],[revenue]])))</f>
        <v>4.7</v>
      </c>
      <c r="G3540" t="str">
        <f>RIGHT(data_to_clean[[#This Row],[revenue]],LEN(data_to_clean[[#This Row],[revenue]])-FIND(" ",data_to_clean[[#This Row],[revenue]]))</f>
        <v>Million</v>
      </c>
      <c r="H3540" s="7">
        <f>VALUE(IF(data_to_clean[[#This Row],[multiplicity]]="Million",_xlfn.CONCAT(SUBSTITUTE(data_to_clean[[#This Row],[number]],".",""),"00000"),_xlfn.CONCAT(SUBSTITUTE(data_to_clean[[#This Row],[number]],".",""),"00000000")))</f>
        <v>4700000</v>
      </c>
      <c r="I3540" t="s">
        <v>12790</v>
      </c>
      <c r="J3540">
        <f>ROUND(VALUE(SUBSTITUTE(data_to_clean[[#This Row],[growth_%]],".",",")),0)</f>
        <v>99</v>
      </c>
      <c r="K3540" t="s">
        <v>271</v>
      </c>
      <c r="L3540">
        <v>5</v>
      </c>
      <c r="M3540">
        <v>2</v>
      </c>
      <c r="N3540">
        <v>2008</v>
      </c>
      <c r="O3540">
        <v>1</v>
      </c>
      <c r="P3540" t="s">
        <v>746</v>
      </c>
      <c r="Q3540" t="b">
        <f>AND(ISNUMBER(data_to_clean[[#This Row],[revenue_formatted]]),ISNUMBER(data_to_clean[[#This Row],[growth_formatted_%]]),ISNUMBER(data_to_clean[[#This Row],[workers]]),ISNUMBER(data_to_clean[[#This Row],[previous_workers]]),ISNUMBER(data_to_clean[[#This Row],[founded]]),ISNUMBER(data_to_clean[[#This Row],[yrs_on_list]]))</f>
        <v>1</v>
      </c>
    </row>
    <row r="3541" spans="1:17" x14ac:dyDescent="0.25">
      <c r="A3541">
        <v>3530</v>
      </c>
      <c r="B3541" t="s">
        <v>12791</v>
      </c>
      <c r="C3541" t="s">
        <v>15</v>
      </c>
      <c r="D3541" t="str">
        <f>VLOOKUP(data_to_clean[[#This Row],[state]],abbreviation_table[],2,FALSE)</f>
        <v>Arizona</v>
      </c>
      <c r="E3541" t="s">
        <v>445</v>
      </c>
      <c r="F3541" t="str">
        <f>TRIM(LEFT(data_to_clean[[#This Row],[revenue]],FIND(" ",data_to_clean[[#This Row],[revenue]])))</f>
        <v>4.3</v>
      </c>
      <c r="G3541" t="str">
        <f>RIGHT(data_to_clean[[#This Row],[revenue]],LEN(data_to_clean[[#This Row],[revenue]])-FIND(" ",data_to_clean[[#This Row],[revenue]]))</f>
        <v>Million</v>
      </c>
      <c r="H3541" s="7">
        <f>VALUE(IF(data_to_clean[[#This Row],[multiplicity]]="Million",_xlfn.CONCAT(SUBSTITUTE(data_to_clean[[#This Row],[number]],".",""),"00000"),_xlfn.CONCAT(SUBSTITUTE(data_to_clean[[#This Row],[number]],".",""),"00000000")))</f>
        <v>4300000</v>
      </c>
      <c r="I3541" t="s">
        <v>12793</v>
      </c>
      <c r="J3541">
        <f>ROUND(VALUE(SUBSTITUTE(data_to_clean[[#This Row],[growth_%]],".",",")),0)</f>
        <v>99</v>
      </c>
      <c r="K3541" t="s">
        <v>211</v>
      </c>
      <c r="L3541">
        <v>28</v>
      </c>
      <c r="M3541">
        <v>15</v>
      </c>
      <c r="N3541">
        <v>2009</v>
      </c>
      <c r="O3541">
        <v>3</v>
      </c>
      <c r="P3541" t="s">
        <v>19</v>
      </c>
      <c r="Q3541" t="b">
        <f>AND(ISNUMBER(data_to_clean[[#This Row],[revenue_formatted]]),ISNUMBER(data_to_clean[[#This Row],[growth_formatted_%]]),ISNUMBER(data_to_clean[[#This Row],[workers]]),ISNUMBER(data_to_clean[[#This Row],[previous_workers]]),ISNUMBER(data_to_clean[[#This Row],[founded]]),ISNUMBER(data_to_clean[[#This Row],[yrs_on_list]]))</f>
        <v>1</v>
      </c>
    </row>
    <row r="3542" spans="1:17" x14ac:dyDescent="0.25">
      <c r="A3542">
        <v>3531</v>
      </c>
      <c r="B3542" t="s">
        <v>12794</v>
      </c>
      <c r="C3542" t="s">
        <v>80</v>
      </c>
      <c r="D3542" t="str">
        <f>VLOOKUP(data_to_clean[[#This Row],[state]],abbreviation_table[],2,FALSE)</f>
        <v>California</v>
      </c>
      <c r="E3542" t="s">
        <v>798</v>
      </c>
      <c r="F3542" t="str">
        <f>TRIM(LEFT(data_to_clean[[#This Row],[revenue]],FIND(" ",data_to_clean[[#This Row],[revenue]])))</f>
        <v>3</v>
      </c>
      <c r="G3542" t="str">
        <f>RIGHT(data_to_clean[[#This Row],[revenue]],LEN(data_to_clean[[#This Row],[revenue]])-FIND(" ",data_to_clean[[#This Row],[revenue]]))</f>
        <v>Million</v>
      </c>
      <c r="H3542" s="7">
        <f>VALUE(IF(data_to_clean[[#This Row],[multiplicity]]="Million",_xlfn.CONCAT(SUBSTITUTE(data_to_clean[[#This Row],[number]],".",""),"00000"),_xlfn.CONCAT(SUBSTITUTE(data_to_clean[[#This Row],[number]],".",""),"00000000")))</f>
        <v>300000</v>
      </c>
      <c r="I3542" t="s">
        <v>12796</v>
      </c>
      <c r="J3542">
        <f>ROUND(VALUE(SUBSTITUTE(data_to_clean[[#This Row],[growth_%]],".",",")),0)</f>
        <v>99</v>
      </c>
      <c r="K3542" t="s">
        <v>623</v>
      </c>
      <c r="L3542">
        <v>7</v>
      </c>
      <c r="M3542">
        <v>1</v>
      </c>
      <c r="N3542">
        <v>2011</v>
      </c>
      <c r="O3542">
        <v>2</v>
      </c>
      <c r="P3542" t="s">
        <v>12797</v>
      </c>
      <c r="Q3542" t="b">
        <f>AND(ISNUMBER(data_to_clean[[#This Row],[revenue_formatted]]),ISNUMBER(data_to_clean[[#This Row],[growth_formatted_%]]),ISNUMBER(data_to_clean[[#This Row],[workers]]),ISNUMBER(data_to_clean[[#This Row],[previous_workers]]),ISNUMBER(data_to_clean[[#This Row],[founded]]),ISNUMBER(data_to_clean[[#This Row],[yrs_on_list]]))</f>
        <v>1</v>
      </c>
    </row>
    <row r="3543" spans="1:17" x14ac:dyDescent="0.25">
      <c r="A3543">
        <v>3532</v>
      </c>
      <c r="B3543" t="s">
        <v>12798</v>
      </c>
      <c r="C3543" t="s">
        <v>80</v>
      </c>
      <c r="D3543" t="str">
        <f>VLOOKUP(data_to_clean[[#This Row],[state]],abbreviation_table[],2,FALSE)</f>
        <v>California</v>
      </c>
      <c r="E3543" t="s">
        <v>1305</v>
      </c>
      <c r="F3543" t="str">
        <f>TRIM(LEFT(data_to_clean[[#This Row],[revenue]],FIND(" ",data_to_clean[[#This Row],[revenue]])))</f>
        <v>5.2</v>
      </c>
      <c r="G3543" t="str">
        <f>RIGHT(data_to_clean[[#This Row],[revenue]],LEN(data_to_clean[[#This Row],[revenue]])-FIND(" ",data_to_clean[[#This Row],[revenue]]))</f>
        <v>Million</v>
      </c>
      <c r="H3543" s="7">
        <f>VALUE(IF(data_to_clean[[#This Row],[multiplicity]]="Million",_xlfn.CONCAT(SUBSTITUTE(data_to_clean[[#This Row],[number]],".",""),"00000"),_xlfn.CONCAT(SUBSTITUTE(data_to_clean[[#This Row],[number]],".",""),"00000000")))</f>
        <v>5200000</v>
      </c>
      <c r="I3543" t="s">
        <v>12800</v>
      </c>
      <c r="J3543">
        <f>ROUND(VALUE(SUBSTITUTE(data_to_clean[[#This Row],[growth_%]],".",",")),0)</f>
        <v>99</v>
      </c>
      <c r="K3543" t="s">
        <v>69</v>
      </c>
      <c r="L3543">
        <v>4</v>
      </c>
      <c r="M3543">
        <v>6</v>
      </c>
      <c r="N3543">
        <v>1997</v>
      </c>
      <c r="O3543">
        <v>7</v>
      </c>
      <c r="P3543" t="s">
        <v>12801</v>
      </c>
      <c r="Q3543" t="b">
        <f>AND(ISNUMBER(data_to_clean[[#This Row],[revenue_formatted]]),ISNUMBER(data_to_clean[[#This Row],[growth_formatted_%]]),ISNUMBER(data_to_clean[[#This Row],[workers]]),ISNUMBER(data_to_clean[[#This Row],[previous_workers]]),ISNUMBER(data_to_clean[[#This Row],[founded]]),ISNUMBER(data_to_clean[[#This Row],[yrs_on_list]]))</f>
        <v>1</v>
      </c>
    </row>
    <row r="3544" spans="1:17" x14ac:dyDescent="0.25">
      <c r="A3544">
        <v>3533</v>
      </c>
      <c r="B3544" t="s">
        <v>12802</v>
      </c>
      <c r="C3544" t="s">
        <v>166</v>
      </c>
      <c r="D3544" t="str">
        <f>VLOOKUP(data_to_clean[[#This Row],[state]],abbreviation_table[],2,FALSE)</f>
        <v>Utah</v>
      </c>
      <c r="E3544" t="s">
        <v>135</v>
      </c>
      <c r="F3544" t="str">
        <f>TRIM(LEFT(data_to_clean[[#This Row],[revenue]],FIND(" ",data_to_clean[[#This Row],[revenue]])))</f>
        <v>9.6</v>
      </c>
      <c r="G3544" t="str">
        <f>RIGHT(data_to_clean[[#This Row],[revenue]],LEN(data_to_clean[[#This Row],[revenue]])-FIND(" ",data_to_clean[[#This Row],[revenue]]))</f>
        <v>Million</v>
      </c>
      <c r="H3544" s="7">
        <f>VALUE(IF(data_to_clean[[#This Row],[multiplicity]]="Million",_xlfn.CONCAT(SUBSTITUTE(data_to_clean[[#This Row],[number]],".",""),"00000"),_xlfn.CONCAT(SUBSTITUTE(data_to_clean[[#This Row],[number]],".",""),"00000000")))</f>
        <v>9600000</v>
      </c>
      <c r="I3544" t="s">
        <v>12804</v>
      </c>
      <c r="J3544">
        <f>ROUND(VALUE(SUBSTITUTE(data_to_clean[[#This Row],[growth_%]],".",",")),0)</f>
        <v>99</v>
      </c>
      <c r="K3544" t="s">
        <v>107</v>
      </c>
      <c r="L3544">
        <v>8</v>
      </c>
      <c r="M3544">
        <v>7</v>
      </c>
      <c r="N3544">
        <v>2008</v>
      </c>
      <c r="O3544">
        <v>3</v>
      </c>
      <c r="P3544" t="s">
        <v>319</v>
      </c>
      <c r="Q3544" t="b">
        <f>AND(ISNUMBER(data_to_clean[[#This Row],[revenue_formatted]]),ISNUMBER(data_to_clean[[#This Row],[growth_formatted_%]]),ISNUMBER(data_to_clean[[#This Row],[workers]]),ISNUMBER(data_to_clean[[#This Row],[previous_workers]]),ISNUMBER(data_to_clean[[#This Row],[founded]]),ISNUMBER(data_to_clean[[#This Row],[yrs_on_list]]))</f>
        <v>1</v>
      </c>
    </row>
    <row r="3545" spans="1:17" x14ac:dyDescent="0.25">
      <c r="A3545">
        <v>3534</v>
      </c>
      <c r="B3545" t="s">
        <v>12805</v>
      </c>
      <c r="C3545" t="s">
        <v>74</v>
      </c>
      <c r="D3545" t="str">
        <f>VLOOKUP(data_to_clean[[#This Row],[state]],abbreviation_table[],2,FALSE)</f>
        <v>Ohio</v>
      </c>
      <c r="E3545" t="s">
        <v>3802</v>
      </c>
      <c r="F3545" t="str">
        <f>TRIM(LEFT(data_to_clean[[#This Row],[revenue]],FIND(" ",data_to_clean[[#This Row],[revenue]])))</f>
        <v>84.1</v>
      </c>
      <c r="G3545" t="str">
        <f>RIGHT(data_to_clean[[#This Row],[revenue]],LEN(data_to_clean[[#This Row],[revenue]])-FIND(" ",data_to_clean[[#This Row],[revenue]]))</f>
        <v>Million</v>
      </c>
      <c r="H3545" s="7">
        <f>VALUE(IF(data_to_clean[[#This Row],[multiplicity]]="Million",_xlfn.CONCAT(SUBSTITUTE(data_to_clean[[#This Row],[number]],".",""),"00000"),_xlfn.CONCAT(SUBSTITUTE(data_to_clean[[#This Row],[number]],".",""),"00000000")))</f>
        <v>84100000</v>
      </c>
      <c r="I3545" t="s">
        <v>12807</v>
      </c>
      <c r="J3545">
        <f>ROUND(VALUE(SUBSTITUTE(data_to_clean[[#This Row],[growth_%]],".",",")),0)</f>
        <v>99</v>
      </c>
      <c r="K3545" t="s">
        <v>25</v>
      </c>
      <c r="L3545">
        <v>71</v>
      </c>
      <c r="M3545">
        <v>49</v>
      </c>
      <c r="N3545">
        <v>2009</v>
      </c>
      <c r="O3545">
        <v>7</v>
      </c>
      <c r="P3545" t="s">
        <v>12808</v>
      </c>
      <c r="Q3545" t="b">
        <f>AND(ISNUMBER(data_to_clean[[#This Row],[revenue_formatted]]),ISNUMBER(data_to_clean[[#This Row],[growth_formatted_%]]),ISNUMBER(data_to_clean[[#This Row],[workers]]),ISNUMBER(data_to_clean[[#This Row],[previous_workers]]),ISNUMBER(data_to_clean[[#This Row],[founded]]),ISNUMBER(data_to_clean[[#This Row],[yrs_on_list]]))</f>
        <v>1</v>
      </c>
    </row>
    <row r="3546" spans="1:17" x14ac:dyDescent="0.25">
      <c r="A3546">
        <v>3535</v>
      </c>
      <c r="B3546" t="s">
        <v>12809</v>
      </c>
      <c r="C3546" t="s">
        <v>52</v>
      </c>
      <c r="D3546" t="str">
        <f>VLOOKUP(data_to_clean[[#This Row],[state]],abbreviation_table[],2,FALSE)</f>
        <v>Florida</v>
      </c>
      <c r="E3546" t="s">
        <v>8301</v>
      </c>
      <c r="F3546" t="str">
        <f>TRIM(LEFT(data_to_clean[[#This Row],[revenue]],FIND(" ",data_to_clean[[#This Row],[revenue]])))</f>
        <v>42.3</v>
      </c>
      <c r="G3546" t="str">
        <f>RIGHT(data_to_clean[[#This Row],[revenue]],LEN(data_to_clean[[#This Row],[revenue]])-FIND(" ",data_to_clean[[#This Row],[revenue]]))</f>
        <v>Million</v>
      </c>
      <c r="H3546" s="7">
        <f>VALUE(IF(data_to_clean[[#This Row],[multiplicity]]="Million",_xlfn.CONCAT(SUBSTITUTE(data_to_clean[[#This Row],[number]],".",""),"00000"),_xlfn.CONCAT(SUBSTITUTE(data_to_clean[[#This Row],[number]],".",""),"00000000")))</f>
        <v>42300000</v>
      </c>
      <c r="I3546" t="s">
        <v>12811</v>
      </c>
      <c r="J3546">
        <f>ROUND(VALUE(SUBSTITUTE(data_to_clean[[#This Row],[growth_%]],".",",")),0)</f>
        <v>99</v>
      </c>
      <c r="K3546" t="s">
        <v>48</v>
      </c>
      <c r="L3546">
        <v>28</v>
      </c>
      <c r="M3546">
        <v>28</v>
      </c>
      <c r="N3546">
        <v>2001</v>
      </c>
      <c r="O3546">
        <v>2</v>
      </c>
      <c r="P3546" t="s">
        <v>203</v>
      </c>
      <c r="Q3546" t="b">
        <f>AND(ISNUMBER(data_to_clean[[#This Row],[revenue_formatted]]),ISNUMBER(data_to_clean[[#This Row],[growth_formatted_%]]),ISNUMBER(data_to_clean[[#This Row],[workers]]),ISNUMBER(data_to_clean[[#This Row],[previous_workers]]),ISNUMBER(data_to_clean[[#This Row],[founded]]),ISNUMBER(data_to_clean[[#This Row],[yrs_on_list]]))</f>
        <v>1</v>
      </c>
    </row>
    <row r="3547" spans="1:17" x14ac:dyDescent="0.25">
      <c r="A3547">
        <v>3536</v>
      </c>
      <c r="B3547" t="s">
        <v>12812</v>
      </c>
      <c r="C3547" t="s">
        <v>30</v>
      </c>
      <c r="D3547" t="str">
        <f>VLOOKUP(data_to_clean[[#This Row],[state]],abbreviation_table[],2,FALSE)</f>
        <v>Texas</v>
      </c>
      <c r="E3547" t="s">
        <v>12814</v>
      </c>
      <c r="F3547" t="str">
        <f>TRIM(LEFT(data_to_clean[[#This Row],[revenue]],FIND(" ",data_to_clean[[#This Row],[revenue]])))</f>
        <v>87.2</v>
      </c>
      <c r="G3547" t="str">
        <f>RIGHT(data_to_clean[[#This Row],[revenue]],LEN(data_to_clean[[#This Row],[revenue]])-FIND(" ",data_to_clean[[#This Row],[revenue]]))</f>
        <v>Million</v>
      </c>
      <c r="H3547" s="7">
        <f>VALUE(IF(data_to_clean[[#This Row],[multiplicity]]="Million",_xlfn.CONCAT(SUBSTITUTE(data_to_clean[[#This Row],[number]],".",""),"00000"),_xlfn.CONCAT(SUBSTITUTE(data_to_clean[[#This Row],[number]],".",""),"00000000")))</f>
        <v>87200000</v>
      </c>
      <c r="I3547" t="s">
        <v>12815</v>
      </c>
      <c r="J3547">
        <f>ROUND(VALUE(SUBSTITUTE(data_to_clean[[#This Row],[growth_%]],".",",")),0)</f>
        <v>99</v>
      </c>
      <c r="K3547" t="s">
        <v>233</v>
      </c>
      <c r="L3547">
        <v>60</v>
      </c>
      <c r="M3547">
        <v>25</v>
      </c>
      <c r="N3547">
        <v>1979</v>
      </c>
      <c r="O3547">
        <v>1</v>
      </c>
      <c r="P3547" t="s">
        <v>1496</v>
      </c>
      <c r="Q3547" t="b">
        <f>AND(ISNUMBER(data_to_clean[[#This Row],[revenue_formatted]]),ISNUMBER(data_to_clean[[#This Row],[growth_formatted_%]]),ISNUMBER(data_to_clean[[#This Row],[workers]]),ISNUMBER(data_to_clean[[#This Row],[previous_workers]]),ISNUMBER(data_to_clean[[#This Row],[founded]]),ISNUMBER(data_to_clean[[#This Row],[yrs_on_list]]))</f>
        <v>1</v>
      </c>
    </row>
    <row r="3548" spans="1:17" x14ac:dyDescent="0.25">
      <c r="A3548">
        <v>3537</v>
      </c>
      <c r="B3548" t="s">
        <v>12816</v>
      </c>
      <c r="C3548" t="s">
        <v>30</v>
      </c>
      <c r="D3548" t="str">
        <f>VLOOKUP(data_to_clean[[#This Row],[state]],abbreviation_table[],2,FALSE)</f>
        <v>Texas</v>
      </c>
      <c r="E3548" t="s">
        <v>493</v>
      </c>
      <c r="F3548" t="str">
        <f>TRIM(LEFT(data_to_clean[[#This Row],[revenue]],FIND(" ",data_to_clean[[#This Row],[revenue]])))</f>
        <v>3.9</v>
      </c>
      <c r="G3548" t="str">
        <f>RIGHT(data_to_clean[[#This Row],[revenue]],LEN(data_to_clean[[#This Row],[revenue]])-FIND(" ",data_to_clean[[#This Row],[revenue]]))</f>
        <v>Million</v>
      </c>
      <c r="H3548" s="7">
        <f>VALUE(IF(data_to_clean[[#This Row],[multiplicity]]="Million",_xlfn.CONCAT(SUBSTITUTE(data_to_clean[[#This Row],[number]],".",""),"00000"),_xlfn.CONCAT(SUBSTITUTE(data_to_clean[[#This Row],[number]],".",""),"00000000")))</f>
        <v>3900000</v>
      </c>
      <c r="I3548" t="s">
        <v>12818</v>
      </c>
      <c r="J3548">
        <f>ROUND(VALUE(SUBSTITUTE(data_to_clean[[#This Row],[growth_%]],".",",")),0)</f>
        <v>99</v>
      </c>
      <c r="K3548" t="s">
        <v>156</v>
      </c>
      <c r="L3548">
        <v>9</v>
      </c>
      <c r="M3548">
        <v>18</v>
      </c>
      <c r="N3548">
        <v>2010</v>
      </c>
      <c r="O3548">
        <v>3</v>
      </c>
      <c r="P3548" t="s">
        <v>34</v>
      </c>
      <c r="Q3548" t="b">
        <f>AND(ISNUMBER(data_to_clean[[#This Row],[revenue_formatted]]),ISNUMBER(data_to_clean[[#This Row],[growth_formatted_%]]),ISNUMBER(data_to_clean[[#This Row],[workers]]),ISNUMBER(data_to_clean[[#This Row],[previous_workers]]),ISNUMBER(data_to_clean[[#This Row],[founded]]),ISNUMBER(data_to_clean[[#This Row],[yrs_on_list]]))</f>
        <v>1</v>
      </c>
    </row>
    <row r="3549" spans="1:17" x14ac:dyDescent="0.25">
      <c r="A3549">
        <v>3538</v>
      </c>
      <c r="B3549" t="s">
        <v>12819</v>
      </c>
      <c r="C3549" t="s">
        <v>223</v>
      </c>
      <c r="D3549" t="str">
        <f>VLOOKUP(data_to_clean[[#This Row],[state]],abbreviation_table[],2,FALSE)</f>
        <v>Wisconsin</v>
      </c>
      <c r="E3549" t="s">
        <v>824</v>
      </c>
      <c r="F3549" t="str">
        <f>TRIM(LEFT(data_to_clean[[#This Row],[revenue]],FIND(" ",data_to_clean[[#This Row],[revenue]])))</f>
        <v>2.5</v>
      </c>
      <c r="G3549" t="str">
        <f>RIGHT(data_to_clean[[#This Row],[revenue]],LEN(data_to_clean[[#This Row],[revenue]])-FIND(" ",data_to_clean[[#This Row],[revenue]]))</f>
        <v>Million</v>
      </c>
      <c r="H3549" s="7">
        <f>VALUE(IF(data_to_clean[[#This Row],[multiplicity]]="Million",_xlfn.CONCAT(SUBSTITUTE(data_to_clean[[#This Row],[number]],".",""),"00000"),_xlfn.CONCAT(SUBSTITUTE(data_to_clean[[#This Row],[number]],".",""),"00000000")))</f>
        <v>2500000</v>
      </c>
      <c r="I3549" t="s">
        <v>12821</v>
      </c>
      <c r="J3549">
        <f>ROUND(VALUE(SUBSTITUTE(data_to_clean[[#This Row],[growth_%]],".",",")),0)</f>
        <v>99</v>
      </c>
      <c r="K3549" t="s">
        <v>69</v>
      </c>
      <c r="L3549">
        <v>7</v>
      </c>
      <c r="M3549">
        <v>3</v>
      </c>
      <c r="N3549">
        <v>2010</v>
      </c>
      <c r="O3549">
        <v>1</v>
      </c>
      <c r="P3549" t="s">
        <v>12822</v>
      </c>
      <c r="Q3549" t="b">
        <f>AND(ISNUMBER(data_to_clean[[#This Row],[revenue_formatted]]),ISNUMBER(data_to_clean[[#This Row],[growth_formatted_%]]),ISNUMBER(data_to_clean[[#This Row],[workers]]),ISNUMBER(data_to_clean[[#This Row],[previous_workers]]),ISNUMBER(data_to_clean[[#This Row],[founded]]),ISNUMBER(data_to_clean[[#This Row],[yrs_on_list]]))</f>
        <v>1</v>
      </c>
    </row>
    <row r="3550" spans="1:17" x14ac:dyDescent="0.25">
      <c r="A3550">
        <v>3539</v>
      </c>
      <c r="B3550" t="s">
        <v>12823</v>
      </c>
      <c r="C3550" t="s">
        <v>643</v>
      </c>
      <c r="D3550" t="str">
        <f>VLOOKUP(data_to_clean[[#This Row],[state]],abbreviation_table[],2,FALSE)</f>
        <v>Connecticut</v>
      </c>
      <c r="E3550" t="s">
        <v>765</v>
      </c>
      <c r="F3550" t="str">
        <f>TRIM(LEFT(data_to_clean[[#This Row],[revenue]],FIND(" ",data_to_clean[[#This Row],[revenue]])))</f>
        <v>5.5</v>
      </c>
      <c r="G3550" t="str">
        <f>RIGHT(data_to_clean[[#This Row],[revenue]],LEN(data_to_clean[[#This Row],[revenue]])-FIND(" ",data_to_clean[[#This Row],[revenue]]))</f>
        <v>Million</v>
      </c>
      <c r="H3550" s="7">
        <f>VALUE(IF(data_to_clean[[#This Row],[multiplicity]]="Million",_xlfn.CONCAT(SUBSTITUTE(data_to_clean[[#This Row],[number]],".",""),"00000"),_xlfn.CONCAT(SUBSTITUTE(data_to_clean[[#This Row],[number]],".",""),"00000000")))</f>
        <v>5500000</v>
      </c>
      <c r="I3550" t="s">
        <v>12825</v>
      </c>
      <c r="J3550">
        <f>ROUND(VALUE(SUBSTITUTE(data_to_clean[[#This Row],[growth_%]],".",",")),0)</f>
        <v>99</v>
      </c>
      <c r="K3550" t="s">
        <v>297</v>
      </c>
      <c r="L3550">
        <v>22</v>
      </c>
      <c r="M3550">
        <v>14</v>
      </c>
      <c r="N3550">
        <v>2006</v>
      </c>
      <c r="O3550">
        <v>5</v>
      </c>
      <c r="P3550" t="s">
        <v>12826</v>
      </c>
      <c r="Q3550" t="b">
        <f>AND(ISNUMBER(data_to_clean[[#This Row],[revenue_formatted]]),ISNUMBER(data_to_clean[[#This Row],[growth_formatted_%]]),ISNUMBER(data_to_clean[[#This Row],[workers]]),ISNUMBER(data_to_clean[[#This Row],[previous_workers]]),ISNUMBER(data_to_clean[[#This Row],[founded]]),ISNUMBER(data_to_clean[[#This Row],[yrs_on_list]]))</f>
        <v>1</v>
      </c>
    </row>
    <row r="3551" spans="1:17" x14ac:dyDescent="0.25">
      <c r="A3551">
        <v>3540</v>
      </c>
      <c r="B3551" t="s">
        <v>12827</v>
      </c>
      <c r="C3551" t="s">
        <v>66</v>
      </c>
      <c r="D3551" t="str">
        <f>VLOOKUP(data_to_clean[[#This Row],[state]],abbreviation_table[],2,FALSE)</f>
        <v>Virginia</v>
      </c>
      <c r="E3551" t="s">
        <v>1309</v>
      </c>
      <c r="F3551" t="str">
        <f>TRIM(LEFT(data_to_clean[[#This Row],[revenue]],FIND(" ",data_to_clean[[#This Row],[revenue]])))</f>
        <v>3.4</v>
      </c>
      <c r="G3551" t="str">
        <f>RIGHT(data_to_clean[[#This Row],[revenue]],LEN(data_to_clean[[#This Row],[revenue]])-FIND(" ",data_to_clean[[#This Row],[revenue]]))</f>
        <v>Million</v>
      </c>
      <c r="H3551" s="7">
        <f>VALUE(IF(data_to_clean[[#This Row],[multiplicity]]="Million",_xlfn.CONCAT(SUBSTITUTE(data_to_clean[[#This Row],[number]],".",""),"00000"),_xlfn.CONCAT(SUBSTITUTE(data_to_clean[[#This Row],[number]],".",""),"00000000")))</f>
        <v>3400000</v>
      </c>
      <c r="I3551" t="s">
        <v>12829</v>
      </c>
      <c r="J3551">
        <f>ROUND(VALUE(SUBSTITUTE(data_to_clean[[#This Row],[growth_%]],".",",")),0)</f>
        <v>99</v>
      </c>
      <c r="K3551" t="s">
        <v>297</v>
      </c>
      <c r="L3551">
        <v>16</v>
      </c>
      <c r="M3551">
        <v>8</v>
      </c>
      <c r="N3551">
        <v>2009</v>
      </c>
      <c r="O3551">
        <v>1</v>
      </c>
      <c r="P3551" t="s">
        <v>735</v>
      </c>
      <c r="Q3551" t="b">
        <f>AND(ISNUMBER(data_to_clean[[#This Row],[revenue_formatted]]),ISNUMBER(data_to_clean[[#This Row],[growth_formatted_%]]),ISNUMBER(data_to_clean[[#This Row],[workers]]),ISNUMBER(data_to_clean[[#This Row],[previous_workers]]),ISNUMBER(data_to_clean[[#This Row],[founded]]),ISNUMBER(data_to_clean[[#This Row],[yrs_on_list]]))</f>
        <v>1</v>
      </c>
    </row>
    <row r="3552" spans="1:17" x14ac:dyDescent="0.25">
      <c r="A3552">
        <v>3541</v>
      </c>
      <c r="B3552" t="s">
        <v>12830</v>
      </c>
      <c r="C3552" t="s">
        <v>190</v>
      </c>
      <c r="D3552" t="str">
        <f>VLOOKUP(data_to_clean[[#This Row],[state]],abbreviation_table[],2,FALSE)</f>
        <v>Montana</v>
      </c>
      <c r="E3552" t="s">
        <v>798</v>
      </c>
      <c r="F3552" t="str">
        <f>TRIM(LEFT(data_to_clean[[#This Row],[revenue]],FIND(" ",data_to_clean[[#This Row],[revenue]])))</f>
        <v>3</v>
      </c>
      <c r="G3552" t="str">
        <f>RIGHT(data_to_clean[[#This Row],[revenue]],LEN(data_to_clean[[#This Row],[revenue]])-FIND(" ",data_to_clean[[#This Row],[revenue]]))</f>
        <v>Million</v>
      </c>
      <c r="H3552" s="7">
        <f>VALUE(IF(data_to_clean[[#This Row],[multiplicity]]="Million",_xlfn.CONCAT(SUBSTITUTE(data_to_clean[[#This Row],[number]],".",""),"00000"),_xlfn.CONCAT(SUBSTITUTE(data_to_clean[[#This Row],[number]],".",""),"00000000")))</f>
        <v>300000</v>
      </c>
      <c r="I3552" t="s">
        <v>12832</v>
      </c>
      <c r="J3552">
        <f>ROUND(VALUE(SUBSTITUTE(data_to_clean[[#This Row],[growth_%]],".",",")),0)</f>
        <v>99</v>
      </c>
      <c r="K3552" t="s">
        <v>55</v>
      </c>
      <c r="L3552">
        <v>28</v>
      </c>
      <c r="M3552">
        <v>19</v>
      </c>
      <c r="N3552">
        <v>2012</v>
      </c>
      <c r="O3552">
        <v>3</v>
      </c>
      <c r="P3552" t="s">
        <v>12833</v>
      </c>
      <c r="Q3552" t="b">
        <f>AND(ISNUMBER(data_to_clean[[#This Row],[revenue_formatted]]),ISNUMBER(data_to_clean[[#This Row],[growth_formatted_%]]),ISNUMBER(data_to_clean[[#This Row],[workers]]),ISNUMBER(data_to_clean[[#This Row],[previous_workers]]),ISNUMBER(data_to_clean[[#This Row],[founded]]),ISNUMBER(data_to_clean[[#This Row],[yrs_on_list]]))</f>
        <v>1</v>
      </c>
    </row>
    <row r="3553" spans="1:17" x14ac:dyDescent="0.25">
      <c r="A3553">
        <v>3542</v>
      </c>
      <c r="B3553" t="s">
        <v>12834</v>
      </c>
      <c r="C3553" t="s">
        <v>30</v>
      </c>
      <c r="D3553" t="str">
        <f>VLOOKUP(data_to_clean[[#This Row],[state]],abbreviation_table[],2,FALSE)</f>
        <v>Texas</v>
      </c>
      <c r="E3553" t="s">
        <v>2108</v>
      </c>
      <c r="F3553" t="str">
        <f>TRIM(LEFT(data_to_clean[[#This Row],[revenue]],FIND(" ",data_to_clean[[#This Row],[revenue]])))</f>
        <v>11.4</v>
      </c>
      <c r="G3553" t="str">
        <f>RIGHT(data_to_clean[[#This Row],[revenue]],LEN(data_to_clean[[#This Row],[revenue]])-FIND(" ",data_to_clean[[#This Row],[revenue]]))</f>
        <v>Million</v>
      </c>
      <c r="H3553" s="7">
        <f>VALUE(IF(data_to_clean[[#This Row],[multiplicity]]="Million",_xlfn.CONCAT(SUBSTITUTE(data_to_clean[[#This Row],[number]],".",""),"00000"),_xlfn.CONCAT(SUBSTITUTE(data_to_clean[[#This Row],[number]],".",""),"00000000")))</f>
        <v>11400000</v>
      </c>
      <c r="I3553" t="s">
        <v>12836</v>
      </c>
      <c r="J3553">
        <f>ROUND(VALUE(SUBSTITUTE(data_to_clean[[#This Row],[growth_%]],".",",")),0)</f>
        <v>99</v>
      </c>
      <c r="K3553" t="s">
        <v>48</v>
      </c>
      <c r="L3553">
        <v>25</v>
      </c>
      <c r="M3553">
        <v>14</v>
      </c>
      <c r="N3553">
        <v>2008</v>
      </c>
      <c r="O3553">
        <v>5</v>
      </c>
      <c r="P3553" t="s">
        <v>258</v>
      </c>
      <c r="Q3553" t="b">
        <f>AND(ISNUMBER(data_to_clean[[#This Row],[revenue_formatted]]),ISNUMBER(data_to_clean[[#This Row],[growth_formatted_%]]),ISNUMBER(data_to_clean[[#This Row],[workers]]),ISNUMBER(data_to_clean[[#This Row],[previous_workers]]),ISNUMBER(data_to_clean[[#This Row],[founded]]),ISNUMBER(data_to_clean[[#This Row],[yrs_on_list]]))</f>
        <v>1</v>
      </c>
    </row>
    <row r="3554" spans="1:17" x14ac:dyDescent="0.25">
      <c r="A3554">
        <v>3543</v>
      </c>
      <c r="B3554" t="s">
        <v>12837</v>
      </c>
      <c r="C3554" t="s">
        <v>80</v>
      </c>
      <c r="D3554" t="str">
        <f>VLOOKUP(data_to_clean[[#This Row],[state]],abbreviation_table[],2,FALSE)</f>
        <v>California</v>
      </c>
      <c r="E3554" t="s">
        <v>161</v>
      </c>
      <c r="F3554" t="str">
        <f>TRIM(LEFT(data_to_clean[[#This Row],[revenue]],FIND(" ",data_to_clean[[#This Row],[revenue]])))</f>
        <v>10.5</v>
      </c>
      <c r="G3554" t="str">
        <f>RIGHT(data_to_clean[[#This Row],[revenue]],LEN(data_to_clean[[#This Row],[revenue]])-FIND(" ",data_to_clean[[#This Row],[revenue]]))</f>
        <v>Million</v>
      </c>
      <c r="H3554" s="7">
        <f>VALUE(IF(data_to_clean[[#This Row],[multiplicity]]="Million",_xlfn.CONCAT(SUBSTITUTE(data_to_clean[[#This Row],[number]],".",""),"00000"),_xlfn.CONCAT(SUBSTITUTE(data_to_clean[[#This Row],[number]],".",""),"00000000")))</f>
        <v>10500000</v>
      </c>
      <c r="I3554" t="s">
        <v>12839</v>
      </c>
      <c r="J3554">
        <f>ROUND(VALUE(SUBSTITUTE(data_to_clean[[#This Row],[growth_%]],".",",")),0)</f>
        <v>99</v>
      </c>
      <c r="K3554" t="s">
        <v>40</v>
      </c>
      <c r="L3554">
        <v>300</v>
      </c>
      <c r="M3554">
        <v>180</v>
      </c>
      <c r="N3554">
        <v>2010</v>
      </c>
      <c r="O3554">
        <v>3</v>
      </c>
      <c r="P3554" t="s">
        <v>137</v>
      </c>
      <c r="Q3554" t="b">
        <f>AND(ISNUMBER(data_to_clean[[#This Row],[revenue_formatted]]),ISNUMBER(data_to_clean[[#This Row],[growth_formatted_%]]),ISNUMBER(data_to_clean[[#This Row],[workers]]),ISNUMBER(data_to_clean[[#This Row],[previous_workers]]),ISNUMBER(data_to_clean[[#This Row],[founded]]),ISNUMBER(data_to_clean[[#This Row],[yrs_on_list]]))</f>
        <v>1</v>
      </c>
    </row>
    <row r="3555" spans="1:17" x14ac:dyDescent="0.25">
      <c r="A3555">
        <v>3544</v>
      </c>
      <c r="B3555" t="s">
        <v>12840</v>
      </c>
      <c r="C3555" t="s">
        <v>74</v>
      </c>
      <c r="D3555" t="str">
        <f>VLOOKUP(data_to_clean[[#This Row],[state]],abbreviation_table[],2,FALSE)</f>
        <v>Ohio</v>
      </c>
      <c r="E3555" t="s">
        <v>111</v>
      </c>
      <c r="F3555" t="str">
        <f>TRIM(LEFT(data_to_clean[[#This Row],[revenue]],FIND(" ",data_to_clean[[#This Row],[revenue]])))</f>
        <v>17.3</v>
      </c>
      <c r="G3555" t="str">
        <f>RIGHT(data_to_clean[[#This Row],[revenue]],LEN(data_to_clean[[#This Row],[revenue]])-FIND(" ",data_to_clean[[#This Row],[revenue]]))</f>
        <v>Million</v>
      </c>
      <c r="H3555" s="7">
        <f>VALUE(IF(data_to_clean[[#This Row],[multiplicity]]="Million",_xlfn.CONCAT(SUBSTITUTE(data_to_clean[[#This Row],[number]],".",""),"00000"),_xlfn.CONCAT(SUBSTITUTE(data_to_clean[[#This Row],[number]],".",""),"00000000")))</f>
        <v>17300000</v>
      </c>
      <c r="I3555" t="s">
        <v>12842</v>
      </c>
      <c r="J3555">
        <f>ROUND(VALUE(SUBSTITUTE(data_to_clean[[#This Row],[growth_%]],".",",")),0)</f>
        <v>99</v>
      </c>
      <c r="K3555" t="s">
        <v>107</v>
      </c>
      <c r="L3555">
        <v>73</v>
      </c>
      <c r="M3555">
        <v>59</v>
      </c>
      <c r="N3555">
        <v>1991</v>
      </c>
      <c r="O3555">
        <v>6</v>
      </c>
      <c r="P3555" t="s">
        <v>3258</v>
      </c>
      <c r="Q3555" t="b">
        <f>AND(ISNUMBER(data_to_clean[[#This Row],[revenue_formatted]]),ISNUMBER(data_to_clean[[#This Row],[growth_formatted_%]]),ISNUMBER(data_to_clean[[#This Row],[workers]]),ISNUMBER(data_to_clean[[#This Row],[previous_workers]]),ISNUMBER(data_to_clean[[#This Row],[founded]]),ISNUMBER(data_to_clean[[#This Row],[yrs_on_list]]))</f>
        <v>1</v>
      </c>
    </row>
    <row r="3556" spans="1:17" x14ac:dyDescent="0.25">
      <c r="A3556">
        <v>3545</v>
      </c>
      <c r="B3556" t="s">
        <v>12843</v>
      </c>
      <c r="C3556" t="s">
        <v>141</v>
      </c>
      <c r="D3556" t="str">
        <f>VLOOKUP(data_to_clean[[#This Row],[state]],abbreviation_table[],2,FALSE)</f>
        <v>Kentucky</v>
      </c>
      <c r="E3556" t="s">
        <v>523</v>
      </c>
      <c r="F3556" t="str">
        <f>TRIM(LEFT(data_to_clean[[#This Row],[revenue]],FIND(" ",data_to_clean[[#This Row],[revenue]])))</f>
        <v>7.3</v>
      </c>
      <c r="G3556" t="str">
        <f>RIGHT(data_to_clean[[#This Row],[revenue]],LEN(data_to_clean[[#This Row],[revenue]])-FIND(" ",data_to_clean[[#This Row],[revenue]]))</f>
        <v>Million</v>
      </c>
      <c r="H3556" s="7">
        <f>VALUE(IF(data_to_clean[[#This Row],[multiplicity]]="Million",_xlfn.CONCAT(SUBSTITUTE(data_to_clean[[#This Row],[number]],".",""),"00000"),_xlfn.CONCAT(SUBSTITUTE(data_to_clean[[#This Row],[number]],".",""),"00000000")))</f>
        <v>7300000</v>
      </c>
      <c r="I3556" t="s">
        <v>12845</v>
      </c>
      <c r="J3556">
        <f>ROUND(VALUE(SUBSTITUTE(data_to_clean[[#This Row],[growth_%]],".",",")),0)</f>
        <v>99</v>
      </c>
      <c r="K3556" t="s">
        <v>25</v>
      </c>
      <c r="L3556">
        <v>14</v>
      </c>
      <c r="M3556">
        <v>2</v>
      </c>
      <c r="N3556">
        <v>2013</v>
      </c>
      <c r="O3556">
        <v>2</v>
      </c>
      <c r="P3556" t="s">
        <v>12846</v>
      </c>
      <c r="Q3556" t="b">
        <f>AND(ISNUMBER(data_to_clean[[#This Row],[revenue_formatted]]),ISNUMBER(data_to_clean[[#This Row],[growth_formatted_%]]),ISNUMBER(data_to_clean[[#This Row],[workers]]),ISNUMBER(data_to_clean[[#This Row],[previous_workers]]),ISNUMBER(data_to_clean[[#This Row],[founded]]),ISNUMBER(data_to_clean[[#This Row],[yrs_on_list]]))</f>
        <v>1</v>
      </c>
    </row>
    <row r="3557" spans="1:17" x14ac:dyDescent="0.25">
      <c r="A3557">
        <v>3546</v>
      </c>
      <c r="B3557" t="s">
        <v>12847</v>
      </c>
      <c r="C3557" t="s">
        <v>2991</v>
      </c>
      <c r="D3557" t="str">
        <f>VLOOKUP(data_to_clean[[#This Row],[state]],abbreviation_table[],2,FALSE)</f>
        <v>Delaware</v>
      </c>
      <c r="E3557" t="s">
        <v>523</v>
      </c>
      <c r="F3557" t="str">
        <f>TRIM(LEFT(data_to_clean[[#This Row],[revenue]],FIND(" ",data_to_clean[[#This Row],[revenue]])))</f>
        <v>7.3</v>
      </c>
      <c r="G3557" t="str">
        <f>RIGHT(data_to_clean[[#This Row],[revenue]],LEN(data_to_clean[[#This Row],[revenue]])-FIND(" ",data_to_clean[[#This Row],[revenue]]))</f>
        <v>Million</v>
      </c>
      <c r="H3557" s="7">
        <f>VALUE(IF(data_to_clean[[#This Row],[multiplicity]]="Million",_xlfn.CONCAT(SUBSTITUTE(data_to_clean[[#This Row],[number]],".",""),"00000"),_xlfn.CONCAT(SUBSTITUTE(data_to_clean[[#This Row],[number]],".",""),"00000000")))</f>
        <v>7300000</v>
      </c>
      <c r="I3557" t="s">
        <v>12849</v>
      </c>
      <c r="J3557">
        <f>ROUND(VALUE(SUBSTITUTE(data_to_clean[[#This Row],[growth_%]],".",",")),0)</f>
        <v>99</v>
      </c>
      <c r="K3557" t="s">
        <v>1041</v>
      </c>
      <c r="L3557">
        <v>52</v>
      </c>
      <c r="M3557">
        <v>29</v>
      </c>
      <c r="N3557">
        <v>1973</v>
      </c>
      <c r="O3557">
        <v>3</v>
      </c>
      <c r="P3557" t="s">
        <v>8216</v>
      </c>
      <c r="Q3557" t="b">
        <f>AND(ISNUMBER(data_to_clean[[#This Row],[revenue_formatted]]),ISNUMBER(data_to_clean[[#This Row],[growth_formatted_%]]),ISNUMBER(data_to_clean[[#This Row],[workers]]),ISNUMBER(data_to_clean[[#This Row],[previous_workers]]),ISNUMBER(data_to_clean[[#This Row],[founded]]),ISNUMBER(data_to_clean[[#This Row],[yrs_on_list]]))</f>
        <v>1</v>
      </c>
    </row>
    <row r="3558" spans="1:17" x14ac:dyDescent="0.25">
      <c r="A3558">
        <v>3547</v>
      </c>
      <c r="B3558" t="s">
        <v>12850</v>
      </c>
      <c r="C3558" t="s">
        <v>974</v>
      </c>
      <c r="D3558" t="str">
        <f>VLOOKUP(data_to_clean[[#This Row],[state]],abbreviation_table[],2,FALSE)</f>
        <v>District of Columbia</v>
      </c>
      <c r="E3558" t="s">
        <v>185</v>
      </c>
      <c r="F3558" t="str">
        <f>TRIM(LEFT(data_to_clean[[#This Row],[revenue]],FIND(" ",data_to_clean[[#This Row],[revenue]])))</f>
        <v>7.8</v>
      </c>
      <c r="G3558" t="str">
        <f>RIGHT(data_to_clean[[#This Row],[revenue]],LEN(data_to_clean[[#This Row],[revenue]])-FIND(" ",data_to_clean[[#This Row],[revenue]]))</f>
        <v>Million</v>
      </c>
      <c r="H3558" s="7">
        <f>VALUE(IF(data_to_clean[[#This Row],[multiplicity]]="Million",_xlfn.CONCAT(SUBSTITUTE(data_to_clean[[#This Row],[number]],".",""),"00000"),_xlfn.CONCAT(SUBSTITUTE(data_to_clean[[#This Row],[number]],".",""),"00000000")))</f>
        <v>7800000</v>
      </c>
      <c r="I3558" t="s">
        <v>12852</v>
      </c>
      <c r="J3558">
        <f>ROUND(VALUE(SUBSTITUTE(data_to_clean[[#This Row],[growth_%]],".",",")),0)</f>
        <v>99</v>
      </c>
      <c r="K3558" t="s">
        <v>308</v>
      </c>
      <c r="L3558">
        <v>38</v>
      </c>
      <c r="M3558">
        <v>25</v>
      </c>
      <c r="N3558">
        <v>2000</v>
      </c>
      <c r="O3558">
        <v>1</v>
      </c>
      <c r="P3558" t="s">
        <v>976</v>
      </c>
      <c r="Q3558" t="b">
        <f>AND(ISNUMBER(data_to_clean[[#This Row],[revenue_formatted]]),ISNUMBER(data_to_clean[[#This Row],[growth_formatted_%]]),ISNUMBER(data_to_clean[[#This Row],[workers]]),ISNUMBER(data_to_clean[[#This Row],[previous_workers]]),ISNUMBER(data_to_clean[[#This Row],[founded]]),ISNUMBER(data_to_clean[[#This Row],[yrs_on_list]]))</f>
        <v>1</v>
      </c>
    </row>
    <row r="3559" spans="1:17" x14ac:dyDescent="0.25">
      <c r="A3559">
        <v>3548</v>
      </c>
      <c r="B3559" t="s">
        <v>12853</v>
      </c>
      <c r="C3559" t="s">
        <v>243</v>
      </c>
      <c r="D3559" t="str">
        <f>VLOOKUP(data_to_clean[[#This Row],[state]],abbreviation_table[],2,FALSE)</f>
        <v>Maryland</v>
      </c>
      <c r="E3559" t="s">
        <v>60</v>
      </c>
      <c r="F3559" t="str">
        <f>TRIM(LEFT(data_to_clean[[#This Row],[revenue]],FIND(" ",data_to_clean[[#This Row],[revenue]])))</f>
        <v>20.5</v>
      </c>
      <c r="G3559" t="str">
        <f>RIGHT(data_to_clean[[#This Row],[revenue]],LEN(data_to_clean[[#This Row],[revenue]])-FIND(" ",data_to_clean[[#This Row],[revenue]]))</f>
        <v>Million</v>
      </c>
      <c r="H3559" s="7">
        <f>VALUE(IF(data_to_clean[[#This Row],[multiplicity]]="Million",_xlfn.CONCAT(SUBSTITUTE(data_to_clean[[#This Row],[number]],".",""),"00000"),_xlfn.CONCAT(SUBSTITUTE(data_to_clean[[#This Row],[number]],".",""),"00000000")))</f>
        <v>20500000</v>
      </c>
      <c r="I3559" t="s">
        <v>12855</v>
      </c>
      <c r="J3559">
        <f>ROUND(VALUE(SUBSTITUTE(data_to_clean[[#This Row],[growth_%]],".",",")),0)</f>
        <v>99</v>
      </c>
      <c r="K3559" t="s">
        <v>233</v>
      </c>
      <c r="L3559">
        <v>23</v>
      </c>
      <c r="M3559">
        <v>8</v>
      </c>
      <c r="N3559">
        <v>1991</v>
      </c>
      <c r="O3559">
        <v>1</v>
      </c>
      <c r="P3559" t="s">
        <v>9327</v>
      </c>
      <c r="Q3559" t="b">
        <f>AND(ISNUMBER(data_to_clean[[#This Row],[revenue_formatted]]),ISNUMBER(data_to_clean[[#This Row],[growth_formatted_%]]),ISNUMBER(data_to_clean[[#This Row],[workers]]),ISNUMBER(data_to_clean[[#This Row],[previous_workers]]),ISNUMBER(data_to_clean[[#This Row],[founded]]),ISNUMBER(data_to_clean[[#This Row],[yrs_on_list]]))</f>
        <v>1</v>
      </c>
    </row>
    <row r="3560" spans="1:17" x14ac:dyDescent="0.25">
      <c r="A3560">
        <v>3549</v>
      </c>
      <c r="B3560" t="s">
        <v>12856</v>
      </c>
      <c r="C3560" t="s">
        <v>434</v>
      </c>
      <c r="D3560" t="str">
        <f>VLOOKUP(data_to_clean[[#This Row],[state]],abbreviation_table[],2,FALSE)</f>
        <v>Maine</v>
      </c>
      <c r="E3560" t="s">
        <v>295</v>
      </c>
      <c r="F3560" t="str">
        <f>TRIM(LEFT(data_to_clean[[#This Row],[revenue]],FIND(" ",data_to_clean[[#This Row],[revenue]])))</f>
        <v>9.8</v>
      </c>
      <c r="G3560" t="str">
        <f>RIGHT(data_to_clean[[#This Row],[revenue]],LEN(data_to_clean[[#This Row],[revenue]])-FIND(" ",data_to_clean[[#This Row],[revenue]]))</f>
        <v>Million</v>
      </c>
      <c r="H3560" s="7">
        <f>VALUE(IF(data_to_clean[[#This Row],[multiplicity]]="Million",_xlfn.CONCAT(SUBSTITUTE(data_to_clean[[#This Row],[number]],".",""),"00000"),_xlfn.CONCAT(SUBSTITUTE(data_to_clean[[#This Row],[number]],".",""),"00000000")))</f>
        <v>9800000</v>
      </c>
      <c r="I3560" t="s">
        <v>12858</v>
      </c>
      <c r="J3560">
        <f>ROUND(VALUE(SUBSTITUTE(data_to_clean[[#This Row],[growth_%]],".",",")),0)</f>
        <v>99</v>
      </c>
      <c r="K3560" t="s">
        <v>336</v>
      </c>
      <c r="L3560">
        <v>110</v>
      </c>
      <c r="M3560">
        <v>46</v>
      </c>
      <c r="N3560">
        <v>1999</v>
      </c>
      <c r="O3560">
        <v>1</v>
      </c>
      <c r="P3560" t="s">
        <v>437</v>
      </c>
      <c r="Q3560" t="b">
        <f>AND(ISNUMBER(data_to_clean[[#This Row],[revenue_formatted]]),ISNUMBER(data_to_clean[[#This Row],[growth_formatted_%]]),ISNUMBER(data_to_clean[[#This Row],[workers]]),ISNUMBER(data_to_clean[[#This Row],[previous_workers]]),ISNUMBER(data_to_clean[[#This Row],[founded]]),ISNUMBER(data_to_clean[[#This Row],[yrs_on_list]]))</f>
        <v>1</v>
      </c>
    </row>
    <row r="3561" spans="1:17" x14ac:dyDescent="0.25">
      <c r="A3561">
        <v>3550</v>
      </c>
      <c r="B3561" t="s">
        <v>12859</v>
      </c>
      <c r="C3561" t="s">
        <v>52</v>
      </c>
      <c r="D3561" t="str">
        <f>VLOOKUP(data_to_clean[[#This Row],[state]],abbreviation_table[],2,FALSE)</f>
        <v>Florida</v>
      </c>
      <c r="E3561" t="s">
        <v>993</v>
      </c>
      <c r="F3561" t="str">
        <f>TRIM(LEFT(data_to_clean[[#This Row],[revenue]],FIND(" ",data_to_clean[[#This Row],[revenue]])))</f>
        <v>2.3</v>
      </c>
      <c r="G3561" t="str">
        <f>RIGHT(data_to_clean[[#This Row],[revenue]],LEN(data_to_clean[[#This Row],[revenue]])-FIND(" ",data_to_clean[[#This Row],[revenue]]))</f>
        <v>Million</v>
      </c>
      <c r="H3561" s="7">
        <f>VALUE(IF(data_to_clean[[#This Row],[multiplicity]]="Million",_xlfn.CONCAT(SUBSTITUTE(data_to_clean[[#This Row],[number]],".",""),"00000"),_xlfn.CONCAT(SUBSTITUTE(data_to_clean[[#This Row],[number]],".",""),"00000000")))</f>
        <v>2300000</v>
      </c>
      <c r="I3561" t="s">
        <v>12861</v>
      </c>
      <c r="J3561">
        <f>ROUND(VALUE(SUBSTITUTE(data_to_clean[[#This Row],[growth_%]],".",",")),0)</f>
        <v>99</v>
      </c>
      <c r="K3561" t="s">
        <v>40</v>
      </c>
      <c r="L3561">
        <v>48</v>
      </c>
      <c r="M3561">
        <v>21</v>
      </c>
      <c r="N3561">
        <v>2010</v>
      </c>
      <c r="O3561">
        <v>10</v>
      </c>
      <c r="P3561" t="s">
        <v>7445</v>
      </c>
      <c r="Q3561" t="b">
        <f>AND(ISNUMBER(data_to_clean[[#This Row],[revenue_formatted]]),ISNUMBER(data_to_clean[[#This Row],[growth_formatted_%]]),ISNUMBER(data_to_clean[[#This Row],[workers]]),ISNUMBER(data_to_clean[[#This Row],[previous_workers]]),ISNUMBER(data_to_clean[[#This Row],[founded]]),ISNUMBER(data_to_clean[[#This Row],[yrs_on_list]]))</f>
        <v>1</v>
      </c>
    </row>
    <row r="3562" spans="1:17" x14ac:dyDescent="0.25">
      <c r="A3562">
        <v>3551</v>
      </c>
      <c r="B3562" t="s">
        <v>12862</v>
      </c>
      <c r="C3562" t="s">
        <v>52</v>
      </c>
      <c r="D3562" t="str">
        <f>VLOOKUP(data_to_clean[[#This Row],[state]],abbreviation_table[],2,FALSE)</f>
        <v>Florida</v>
      </c>
      <c r="E3562" t="s">
        <v>828</v>
      </c>
      <c r="F3562" t="str">
        <f>TRIM(LEFT(data_to_clean[[#This Row],[revenue]],FIND(" ",data_to_clean[[#This Row],[revenue]])))</f>
        <v>15.9</v>
      </c>
      <c r="G3562" t="str">
        <f>RIGHT(data_to_clean[[#This Row],[revenue]],LEN(data_to_clean[[#This Row],[revenue]])-FIND(" ",data_to_clean[[#This Row],[revenue]]))</f>
        <v>Million</v>
      </c>
      <c r="H3562" s="7">
        <f>VALUE(IF(data_to_clean[[#This Row],[multiplicity]]="Million",_xlfn.CONCAT(SUBSTITUTE(data_to_clean[[#This Row],[number]],".",""),"00000"),_xlfn.CONCAT(SUBSTITUTE(data_to_clean[[#This Row],[number]],".",""),"00000000")))</f>
        <v>15900000</v>
      </c>
      <c r="I3562" t="s">
        <v>12864</v>
      </c>
      <c r="J3562">
        <f>ROUND(VALUE(SUBSTITUTE(data_to_clean[[#This Row],[growth_%]],".",",")),0)</f>
        <v>99</v>
      </c>
      <c r="K3562" t="s">
        <v>329</v>
      </c>
      <c r="L3562">
        <v>65</v>
      </c>
      <c r="M3562">
        <v>48</v>
      </c>
      <c r="N3562">
        <v>2009</v>
      </c>
      <c r="O3562">
        <v>3</v>
      </c>
      <c r="P3562" t="s">
        <v>1315</v>
      </c>
      <c r="Q3562" t="b">
        <f>AND(ISNUMBER(data_to_clean[[#This Row],[revenue_formatted]]),ISNUMBER(data_to_clean[[#This Row],[growth_formatted_%]]),ISNUMBER(data_to_clean[[#This Row],[workers]]),ISNUMBER(data_to_clean[[#This Row],[previous_workers]]),ISNUMBER(data_to_clean[[#This Row],[founded]]),ISNUMBER(data_to_clean[[#This Row],[yrs_on_list]]))</f>
        <v>1</v>
      </c>
    </row>
    <row r="3563" spans="1:17" x14ac:dyDescent="0.25">
      <c r="A3563">
        <v>3552</v>
      </c>
      <c r="B3563" t="s">
        <v>12865</v>
      </c>
      <c r="C3563" t="s">
        <v>86</v>
      </c>
      <c r="D3563" t="str">
        <f>VLOOKUP(data_to_clean[[#This Row],[state]],abbreviation_table[],2,FALSE)</f>
        <v>Colorado</v>
      </c>
      <c r="E3563" t="s">
        <v>3470</v>
      </c>
      <c r="F3563" t="str">
        <f>TRIM(LEFT(data_to_clean[[#This Row],[revenue]],FIND(" ",data_to_clean[[#This Row],[revenue]])))</f>
        <v>20</v>
      </c>
      <c r="G3563" t="str">
        <f>RIGHT(data_to_clean[[#This Row],[revenue]],LEN(data_to_clean[[#This Row],[revenue]])-FIND(" ",data_to_clean[[#This Row],[revenue]]))</f>
        <v>Million</v>
      </c>
      <c r="H3563" s="7">
        <f>VALUE(IF(data_to_clean[[#This Row],[multiplicity]]="Million",_xlfn.CONCAT(SUBSTITUTE(data_to_clean[[#This Row],[number]],".",""),"00000"),_xlfn.CONCAT(SUBSTITUTE(data_to_clean[[#This Row],[number]],".",""),"00000000")))</f>
        <v>2000000</v>
      </c>
      <c r="I3563" t="s">
        <v>12867</v>
      </c>
      <c r="J3563">
        <f>ROUND(VALUE(SUBSTITUTE(data_to_clean[[#This Row],[growth_%]],".",",")),0)</f>
        <v>98</v>
      </c>
      <c r="K3563" t="s">
        <v>175</v>
      </c>
      <c r="L3563">
        <v>155</v>
      </c>
      <c r="M3563">
        <v>75</v>
      </c>
      <c r="N3563">
        <v>2010</v>
      </c>
      <c r="O3563">
        <v>2</v>
      </c>
      <c r="P3563" t="s">
        <v>89</v>
      </c>
      <c r="Q3563" t="b">
        <f>AND(ISNUMBER(data_to_clean[[#This Row],[revenue_formatted]]),ISNUMBER(data_to_clean[[#This Row],[growth_formatted_%]]),ISNUMBER(data_to_clean[[#This Row],[workers]]),ISNUMBER(data_to_clean[[#This Row],[previous_workers]]),ISNUMBER(data_to_clean[[#This Row],[founded]]),ISNUMBER(data_to_clean[[#This Row],[yrs_on_list]]))</f>
        <v>1</v>
      </c>
    </row>
    <row r="3564" spans="1:17" x14ac:dyDescent="0.25">
      <c r="A3564">
        <v>3553</v>
      </c>
      <c r="B3564" t="s">
        <v>12868</v>
      </c>
      <c r="C3564" t="s">
        <v>119</v>
      </c>
      <c r="D3564" t="str">
        <f>VLOOKUP(data_to_clean[[#This Row],[state]],abbreviation_table[],2,FALSE)</f>
        <v>Georgia</v>
      </c>
      <c r="E3564" t="s">
        <v>1068</v>
      </c>
      <c r="F3564" t="str">
        <f>TRIM(LEFT(data_to_clean[[#This Row],[revenue]],FIND(" ",data_to_clean[[#This Row],[revenue]])))</f>
        <v>6.1</v>
      </c>
      <c r="G3564" t="str">
        <f>RIGHT(data_to_clean[[#This Row],[revenue]],LEN(data_to_clean[[#This Row],[revenue]])-FIND(" ",data_to_clean[[#This Row],[revenue]]))</f>
        <v>Million</v>
      </c>
      <c r="H3564" s="7">
        <f>VALUE(IF(data_to_clean[[#This Row],[multiplicity]]="Million",_xlfn.CONCAT(SUBSTITUTE(data_to_clean[[#This Row],[number]],".",""),"00000"),_xlfn.CONCAT(SUBSTITUTE(data_to_clean[[#This Row],[number]],".",""),"00000000")))</f>
        <v>6100000</v>
      </c>
      <c r="I3564" t="s">
        <v>12870</v>
      </c>
      <c r="J3564">
        <f>ROUND(VALUE(SUBSTITUTE(data_to_clean[[#This Row],[growth_%]],".",",")),0)</f>
        <v>98</v>
      </c>
      <c r="K3564" t="s">
        <v>336</v>
      </c>
      <c r="L3564">
        <v>10</v>
      </c>
      <c r="M3564">
        <v>5</v>
      </c>
      <c r="N3564">
        <v>2013</v>
      </c>
      <c r="O3564">
        <v>1</v>
      </c>
      <c r="P3564" t="s">
        <v>1362</v>
      </c>
      <c r="Q3564" t="b">
        <f>AND(ISNUMBER(data_to_clean[[#This Row],[revenue_formatted]]),ISNUMBER(data_to_clean[[#This Row],[growth_formatted_%]]),ISNUMBER(data_to_clean[[#This Row],[workers]]),ISNUMBER(data_to_clean[[#This Row],[previous_workers]]),ISNUMBER(data_to_clean[[#This Row],[founded]]),ISNUMBER(data_to_clean[[#This Row],[yrs_on_list]]))</f>
        <v>1</v>
      </c>
    </row>
    <row r="3565" spans="1:17" x14ac:dyDescent="0.25">
      <c r="A3565">
        <v>3554</v>
      </c>
      <c r="B3565" t="s">
        <v>12871</v>
      </c>
      <c r="C3565" t="s">
        <v>643</v>
      </c>
      <c r="D3565" t="str">
        <f>VLOOKUP(data_to_clean[[#This Row],[state]],abbreviation_table[],2,FALSE)</f>
        <v>Connecticut</v>
      </c>
      <c r="E3565" t="s">
        <v>261</v>
      </c>
      <c r="F3565" t="str">
        <f>TRIM(LEFT(data_to_clean[[#This Row],[revenue]],FIND(" ",data_to_clean[[#This Row],[revenue]])))</f>
        <v>8.3</v>
      </c>
      <c r="G3565" t="str">
        <f>RIGHT(data_to_clean[[#This Row],[revenue]],LEN(data_to_clean[[#This Row],[revenue]])-FIND(" ",data_to_clean[[#This Row],[revenue]]))</f>
        <v>Million</v>
      </c>
      <c r="H3565" s="7">
        <f>VALUE(IF(data_to_clean[[#This Row],[multiplicity]]="Million",_xlfn.CONCAT(SUBSTITUTE(data_to_clean[[#This Row],[number]],".",""),"00000"),_xlfn.CONCAT(SUBSTITUTE(data_to_clean[[#This Row],[number]],".",""),"00000000")))</f>
        <v>8300000</v>
      </c>
      <c r="I3565" t="s">
        <v>12873</v>
      </c>
      <c r="J3565">
        <f>ROUND(VALUE(SUBSTITUTE(data_to_clean[[#This Row],[growth_%]],".",",")),0)</f>
        <v>98</v>
      </c>
      <c r="K3565" t="s">
        <v>40</v>
      </c>
      <c r="L3565">
        <v>23</v>
      </c>
      <c r="M3565">
        <v>10</v>
      </c>
      <c r="N3565">
        <v>2004</v>
      </c>
      <c r="O3565">
        <v>1</v>
      </c>
      <c r="P3565" t="s">
        <v>4129</v>
      </c>
      <c r="Q3565" t="b">
        <f>AND(ISNUMBER(data_to_clean[[#This Row],[revenue_formatted]]),ISNUMBER(data_to_clean[[#This Row],[growth_formatted_%]]),ISNUMBER(data_to_clean[[#This Row],[workers]]),ISNUMBER(data_to_clean[[#This Row],[previous_workers]]),ISNUMBER(data_to_clean[[#This Row],[founded]]),ISNUMBER(data_to_clean[[#This Row],[yrs_on_list]]))</f>
        <v>1</v>
      </c>
    </row>
    <row r="3566" spans="1:17" x14ac:dyDescent="0.25">
      <c r="A3566">
        <v>3555</v>
      </c>
      <c r="B3566" t="s">
        <v>12874</v>
      </c>
      <c r="C3566" t="s">
        <v>215</v>
      </c>
      <c r="D3566" t="str">
        <f>VLOOKUP(data_to_clean[[#This Row],[state]],abbreviation_table[],2,FALSE)</f>
        <v>North Carolina</v>
      </c>
      <c r="E3566" t="s">
        <v>3524</v>
      </c>
      <c r="F3566" t="str">
        <f>TRIM(LEFT(data_to_clean[[#This Row],[revenue]],FIND(" ",data_to_clean[[#This Row],[revenue]])))</f>
        <v>11.2</v>
      </c>
      <c r="G3566" t="str">
        <f>RIGHT(data_to_clean[[#This Row],[revenue]],LEN(data_to_clean[[#This Row],[revenue]])-FIND(" ",data_to_clean[[#This Row],[revenue]]))</f>
        <v>Million</v>
      </c>
      <c r="H3566" s="7">
        <f>VALUE(IF(data_to_clean[[#This Row],[multiplicity]]="Million",_xlfn.CONCAT(SUBSTITUTE(data_to_clean[[#This Row],[number]],".",""),"00000"),_xlfn.CONCAT(SUBSTITUTE(data_to_clean[[#This Row],[number]],".",""),"00000000")))</f>
        <v>11200000</v>
      </c>
      <c r="I3566" t="s">
        <v>12876</v>
      </c>
      <c r="J3566">
        <f>ROUND(VALUE(SUBSTITUTE(data_to_clean[[#This Row],[growth_%]],".",",")),0)</f>
        <v>98</v>
      </c>
      <c r="K3566" t="s">
        <v>181</v>
      </c>
      <c r="L3566">
        <v>108</v>
      </c>
      <c r="M3566">
        <v>89</v>
      </c>
      <c r="N3566">
        <v>2008</v>
      </c>
      <c r="O3566">
        <v>4</v>
      </c>
      <c r="P3566" t="s">
        <v>2800</v>
      </c>
      <c r="Q3566" t="b">
        <f>AND(ISNUMBER(data_to_clean[[#This Row],[revenue_formatted]]),ISNUMBER(data_to_clean[[#This Row],[growth_formatted_%]]),ISNUMBER(data_to_clean[[#This Row],[workers]]),ISNUMBER(data_to_clean[[#This Row],[previous_workers]]),ISNUMBER(data_to_clean[[#This Row],[founded]]),ISNUMBER(data_to_clean[[#This Row],[yrs_on_list]]))</f>
        <v>1</v>
      </c>
    </row>
    <row r="3567" spans="1:17" x14ac:dyDescent="0.25">
      <c r="A3567">
        <v>3556</v>
      </c>
      <c r="B3567" t="s">
        <v>12877</v>
      </c>
      <c r="C3567" t="s">
        <v>52</v>
      </c>
      <c r="D3567" t="str">
        <f>VLOOKUP(data_to_clean[[#This Row],[state]],abbreviation_table[],2,FALSE)</f>
        <v>Florida</v>
      </c>
      <c r="E3567" t="s">
        <v>710</v>
      </c>
      <c r="F3567" t="str">
        <f>TRIM(LEFT(data_to_clean[[#This Row],[revenue]],FIND(" ",data_to_clean[[#This Row],[revenue]])))</f>
        <v>6.5</v>
      </c>
      <c r="G3567" t="str">
        <f>RIGHT(data_to_clean[[#This Row],[revenue]],LEN(data_to_clean[[#This Row],[revenue]])-FIND(" ",data_to_clean[[#This Row],[revenue]]))</f>
        <v>Million</v>
      </c>
      <c r="H3567" s="7">
        <f>VALUE(IF(data_to_clean[[#This Row],[multiplicity]]="Million",_xlfn.CONCAT(SUBSTITUTE(data_to_clean[[#This Row],[number]],".",""),"00000"),_xlfn.CONCAT(SUBSTITUTE(data_to_clean[[#This Row],[number]],".",""),"00000000")))</f>
        <v>6500000</v>
      </c>
      <c r="I3567" t="s">
        <v>12879</v>
      </c>
      <c r="J3567">
        <f>ROUND(VALUE(SUBSTITUTE(data_to_clean[[#This Row],[growth_%]],".",",")),0)</f>
        <v>98</v>
      </c>
      <c r="K3567" t="s">
        <v>233</v>
      </c>
      <c r="L3567">
        <v>48</v>
      </c>
      <c r="M3567">
        <v>43</v>
      </c>
      <c r="N3567">
        <v>2010</v>
      </c>
      <c r="O3567">
        <v>5</v>
      </c>
      <c r="P3567" t="s">
        <v>12880</v>
      </c>
      <c r="Q3567" t="b">
        <f>AND(ISNUMBER(data_to_clean[[#This Row],[revenue_formatted]]),ISNUMBER(data_to_clean[[#This Row],[growth_formatted_%]]),ISNUMBER(data_to_clean[[#This Row],[workers]]),ISNUMBER(data_to_clean[[#This Row],[previous_workers]]),ISNUMBER(data_to_clean[[#This Row],[founded]]),ISNUMBER(data_to_clean[[#This Row],[yrs_on_list]]))</f>
        <v>1</v>
      </c>
    </row>
    <row r="3568" spans="1:17" x14ac:dyDescent="0.25">
      <c r="A3568">
        <v>3557</v>
      </c>
      <c r="B3568" t="s">
        <v>12881</v>
      </c>
      <c r="C3568" t="s">
        <v>166</v>
      </c>
      <c r="D3568" t="str">
        <f>VLOOKUP(data_to_clean[[#This Row],[state]],abbreviation_table[],2,FALSE)</f>
        <v>Utah</v>
      </c>
      <c r="E3568" t="s">
        <v>3323</v>
      </c>
      <c r="F3568" t="str">
        <f>TRIM(LEFT(data_to_clean[[#This Row],[revenue]],FIND(" ",data_to_clean[[#This Row],[revenue]])))</f>
        <v>75</v>
      </c>
      <c r="G3568" t="str">
        <f>RIGHT(data_to_clean[[#This Row],[revenue]],LEN(data_to_clean[[#This Row],[revenue]])-FIND(" ",data_to_clean[[#This Row],[revenue]]))</f>
        <v>Million</v>
      </c>
      <c r="H3568" s="7">
        <f>VALUE(IF(data_to_clean[[#This Row],[multiplicity]]="Million",_xlfn.CONCAT(SUBSTITUTE(data_to_clean[[#This Row],[number]],".",""),"00000"),_xlfn.CONCAT(SUBSTITUTE(data_to_clean[[#This Row],[number]],".",""),"00000000")))</f>
        <v>7500000</v>
      </c>
      <c r="I3568" t="s">
        <v>12883</v>
      </c>
      <c r="J3568">
        <f>ROUND(VALUE(SUBSTITUTE(data_to_clean[[#This Row],[growth_%]],".",",")),0)</f>
        <v>98</v>
      </c>
      <c r="K3568" t="s">
        <v>25</v>
      </c>
      <c r="L3568">
        <v>44</v>
      </c>
      <c r="M3568">
        <v>13</v>
      </c>
      <c r="N3568">
        <v>2011</v>
      </c>
      <c r="O3568">
        <v>3</v>
      </c>
      <c r="P3568" t="s">
        <v>1734</v>
      </c>
      <c r="Q3568" t="b">
        <f>AND(ISNUMBER(data_to_clean[[#This Row],[revenue_formatted]]),ISNUMBER(data_to_clean[[#This Row],[growth_formatted_%]]),ISNUMBER(data_to_clean[[#This Row],[workers]]),ISNUMBER(data_to_clean[[#This Row],[previous_workers]]),ISNUMBER(data_to_clean[[#This Row],[founded]]),ISNUMBER(data_to_clean[[#This Row],[yrs_on_list]]))</f>
        <v>1</v>
      </c>
    </row>
    <row r="3569" spans="1:17" x14ac:dyDescent="0.25">
      <c r="A3569">
        <v>3558</v>
      </c>
      <c r="B3569" t="s">
        <v>12884</v>
      </c>
      <c r="C3569" t="s">
        <v>1262</v>
      </c>
      <c r="D3569" t="str">
        <f>VLOOKUP(data_to_clean[[#This Row],[state]],abbreviation_table[],2,FALSE)</f>
        <v>South Carolina</v>
      </c>
      <c r="E3569" t="s">
        <v>12886</v>
      </c>
      <c r="F3569" t="str">
        <f>TRIM(LEFT(data_to_clean[[#This Row],[revenue]],FIND(" ",data_to_clean[[#This Row],[revenue]])))</f>
        <v>138.8</v>
      </c>
      <c r="G3569" t="str">
        <f>RIGHT(data_to_clean[[#This Row],[revenue]],LEN(data_to_clean[[#This Row],[revenue]])-FIND(" ",data_to_clean[[#This Row],[revenue]]))</f>
        <v>Million</v>
      </c>
      <c r="H3569" s="7">
        <f>VALUE(IF(data_to_clean[[#This Row],[multiplicity]]="Million",_xlfn.CONCAT(SUBSTITUTE(data_to_clean[[#This Row],[number]],".",""),"00000"),_xlfn.CONCAT(SUBSTITUTE(data_to_clean[[#This Row],[number]],".",""),"00000000")))</f>
        <v>138800000</v>
      </c>
      <c r="I3569" t="s">
        <v>12887</v>
      </c>
      <c r="J3569">
        <f>ROUND(VALUE(SUBSTITUTE(data_to_clean[[#This Row],[growth_%]],".",",")),0)</f>
        <v>98</v>
      </c>
      <c r="K3569" t="s">
        <v>187</v>
      </c>
      <c r="L3569">
        <v>79</v>
      </c>
      <c r="M3569">
        <v>33</v>
      </c>
      <c r="N3569">
        <v>2009</v>
      </c>
      <c r="O3569">
        <v>3</v>
      </c>
      <c r="P3569" t="s">
        <v>1299</v>
      </c>
      <c r="Q3569" t="b">
        <f>AND(ISNUMBER(data_to_clean[[#This Row],[revenue_formatted]]),ISNUMBER(data_to_clean[[#This Row],[growth_formatted_%]]),ISNUMBER(data_to_clean[[#This Row],[workers]]),ISNUMBER(data_to_clean[[#This Row],[previous_workers]]),ISNUMBER(data_to_clean[[#This Row],[founded]]),ISNUMBER(data_to_clean[[#This Row],[yrs_on_list]]))</f>
        <v>1</v>
      </c>
    </row>
    <row r="3570" spans="1:17" x14ac:dyDescent="0.25">
      <c r="A3570">
        <v>3559</v>
      </c>
      <c r="B3570" t="s">
        <v>12888</v>
      </c>
      <c r="C3570" t="s">
        <v>66</v>
      </c>
      <c r="D3570" t="str">
        <f>VLOOKUP(data_to_clean[[#This Row],[state]],abbreviation_table[],2,FALSE)</f>
        <v>Virginia</v>
      </c>
      <c r="E3570" t="s">
        <v>1068</v>
      </c>
      <c r="F3570" t="str">
        <f>TRIM(LEFT(data_to_clean[[#This Row],[revenue]],FIND(" ",data_to_clean[[#This Row],[revenue]])))</f>
        <v>6.1</v>
      </c>
      <c r="G3570" t="str">
        <f>RIGHT(data_to_clean[[#This Row],[revenue]],LEN(data_to_clean[[#This Row],[revenue]])-FIND(" ",data_to_clean[[#This Row],[revenue]]))</f>
        <v>Million</v>
      </c>
      <c r="H3570" s="7">
        <f>VALUE(IF(data_to_clean[[#This Row],[multiplicity]]="Million",_xlfn.CONCAT(SUBSTITUTE(data_to_clean[[#This Row],[number]],".",""),"00000"),_xlfn.CONCAT(SUBSTITUTE(data_to_clean[[#This Row],[number]],".",""),"00000000")))</f>
        <v>6100000</v>
      </c>
      <c r="I3570" t="s">
        <v>12890</v>
      </c>
      <c r="J3570">
        <f>ROUND(VALUE(SUBSTITUTE(data_to_clean[[#This Row],[growth_%]],".",",")),0)</f>
        <v>98</v>
      </c>
      <c r="K3570" t="s">
        <v>336</v>
      </c>
      <c r="L3570">
        <v>17</v>
      </c>
      <c r="M3570">
        <v>11</v>
      </c>
      <c r="N3570">
        <v>2014</v>
      </c>
      <c r="O3570">
        <v>2</v>
      </c>
      <c r="P3570" t="s">
        <v>1896</v>
      </c>
      <c r="Q3570" t="b">
        <f>AND(ISNUMBER(data_to_clean[[#This Row],[revenue_formatted]]),ISNUMBER(data_to_clean[[#This Row],[growth_formatted_%]]),ISNUMBER(data_to_clean[[#This Row],[workers]]),ISNUMBER(data_to_clean[[#This Row],[previous_workers]]),ISNUMBER(data_to_clean[[#This Row],[founded]]),ISNUMBER(data_to_clean[[#This Row],[yrs_on_list]]))</f>
        <v>1</v>
      </c>
    </row>
    <row r="3571" spans="1:17" x14ac:dyDescent="0.25">
      <c r="A3571">
        <v>3560</v>
      </c>
      <c r="B3571" t="s">
        <v>12891</v>
      </c>
      <c r="C3571" t="s">
        <v>74</v>
      </c>
      <c r="D3571" t="str">
        <f>VLOOKUP(data_to_clean[[#This Row],[state]],abbreviation_table[],2,FALSE)</f>
        <v>Ohio</v>
      </c>
      <c r="E3571" t="s">
        <v>674</v>
      </c>
      <c r="F3571" t="str">
        <f>TRIM(LEFT(data_to_clean[[#This Row],[revenue]],FIND(" ",data_to_clean[[#This Row],[revenue]])))</f>
        <v>30</v>
      </c>
      <c r="G3571" t="str">
        <f>RIGHT(data_to_clean[[#This Row],[revenue]],LEN(data_to_clean[[#This Row],[revenue]])-FIND(" ",data_to_clean[[#This Row],[revenue]]))</f>
        <v>Million</v>
      </c>
      <c r="H3571" s="7">
        <f>VALUE(IF(data_to_clean[[#This Row],[multiplicity]]="Million",_xlfn.CONCAT(SUBSTITUTE(data_to_clean[[#This Row],[number]],".",""),"00000"),_xlfn.CONCAT(SUBSTITUTE(data_to_clean[[#This Row],[number]],".",""),"00000000")))</f>
        <v>3000000</v>
      </c>
      <c r="I3571" t="s">
        <v>12893</v>
      </c>
      <c r="J3571">
        <f>ROUND(VALUE(SUBSTITUTE(data_to_clean[[#This Row],[growth_%]],".",",")),0)</f>
        <v>98</v>
      </c>
      <c r="K3571" t="s">
        <v>336</v>
      </c>
      <c r="L3571">
        <v>101</v>
      </c>
      <c r="M3571">
        <v>57</v>
      </c>
      <c r="N3571">
        <v>2006</v>
      </c>
      <c r="O3571">
        <v>8</v>
      </c>
      <c r="P3571" t="s">
        <v>77</v>
      </c>
      <c r="Q3571" t="b">
        <f>AND(ISNUMBER(data_to_clean[[#This Row],[revenue_formatted]]),ISNUMBER(data_to_clean[[#This Row],[growth_formatted_%]]),ISNUMBER(data_to_clean[[#This Row],[workers]]),ISNUMBER(data_to_clean[[#This Row],[previous_workers]]),ISNUMBER(data_to_clean[[#This Row],[founded]]),ISNUMBER(data_to_clean[[#This Row],[yrs_on_list]]))</f>
        <v>1</v>
      </c>
    </row>
    <row r="3572" spans="1:17" x14ac:dyDescent="0.25">
      <c r="A3572">
        <v>3561</v>
      </c>
      <c r="B3572" t="s">
        <v>12894</v>
      </c>
      <c r="C3572" t="s">
        <v>643</v>
      </c>
      <c r="D3572" t="str">
        <f>VLOOKUP(data_to_clean[[#This Row],[state]],abbreviation_table[],2,FALSE)</f>
        <v>Connecticut</v>
      </c>
      <c r="E3572" t="s">
        <v>380</v>
      </c>
      <c r="F3572" t="str">
        <f>TRIM(LEFT(data_to_clean[[#This Row],[revenue]],FIND(" ",data_to_clean[[#This Row],[revenue]])))</f>
        <v>5.8</v>
      </c>
      <c r="G3572" t="str">
        <f>RIGHT(data_to_clean[[#This Row],[revenue]],LEN(data_to_clean[[#This Row],[revenue]])-FIND(" ",data_to_clean[[#This Row],[revenue]]))</f>
        <v>Million</v>
      </c>
      <c r="H3572" s="7">
        <f>VALUE(IF(data_to_clean[[#This Row],[multiplicity]]="Million",_xlfn.CONCAT(SUBSTITUTE(data_to_clean[[#This Row],[number]],".",""),"00000"),_xlfn.CONCAT(SUBSTITUTE(data_to_clean[[#This Row],[number]],".",""),"00000000")))</f>
        <v>5800000</v>
      </c>
      <c r="I3572" t="s">
        <v>12896</v>
      </c>
      <c r="J3572">
        <f>ROUND(VALUE(SUBSTITUTE(data_to_clean[[#This Row],[growth_%]],".",",")),0)</f>
        <v>98</v>
      </c>
      <c r="K3572" t="s">
        <v>297</v>
      </c>
      <c r="L3572">
        <v>25</v>
      </c>
      <c r="M3572">
        <v>7</v>
      </c>
      <c r="N3572">
        <v>2015</v>
      </c>
      <c r="O3572">
        <v>2</v>
      </c>
      <c r="P3572" t="s">
        <v>5060</v>
      </c>
      <c r="Q3572" t="b">
        <f>AND(ISNUMBER(data_to_clean[[#This Row],[revenue_formatted]]),ISNUMBER(data_to_clean[[#This Row],[growth_formatted_%]]),ISNUMBER(data_to_clean[[#This Row],[workers]]),ISNUMBER(data_to_clean[[#This Row],[previous_workers]]),ISNUMBER(data_to_clean[[#This Row],[founded]]),ISNUMBER(data_to_clean[[#This Row],[yrs_on_list]]))</f>
        <v>1</v>
      </c>
    </row>
    <row r="3573" spans="1:17" x14ac:dyDescent="0.25">
      <c r="A3573">
        <v>3562</v>
      </c>
      <c r="B3573" t="s">
        <v>12897</v>
      </c>
      <c r="C3573" t="s">
        <v>80</v>
      </c>
      <c r="D3573" t="str">
        <f>VLOOKUP(data_to_clean[[#This Row],[state]],abbreviation_table[],2,FALSE)</f>
        <v>California</v>
      </c>
      <c r="E3573" t="s">
        <v>1499</v>
      </c>
      <c r="F3573" t="str">
        <f>TRIM(LEFT(data_to_clean[[#This Row],[revenue]],FIND(" ",data_to_clean[[#This Row],[revenue]])))</f>
        <v>9.7</v>
      </c>
      <c r="G3573" t="str">
        <f>RIGHT(data_to_clean[[#This Row],[revenue]],LEN(data_to_clean[[#This Row],[revenue]])-FIND(" ",data_to_clean[[#This Row],[revenue]]))</f>
        <v>Million</v>
      </c>
      <c r="H3573" s="7">
        <f>VALUE(IF(data_to_clean[[#This Row],[multiplicity]]="Million",_xlfn.CONCAT(SUBSTITUTE(data_to_clean[[#This Row],[number]],".",""),"00000"),_xlfn.CONCAT(SUBSTITUTE(data_to_clean[[#This Row],[number]],".",""),"00000000")))</f>
        <v>9700000</v>
      </c>
      <c r="I3573" t="s">
        <v>12899</v>
      </c>
      <c r="J3573">
        <f>ROUND(VALUE(SUBSTITUTE(data_to_clean[[#This Row],[growth_%]],".",",")),0)</f>
        <v>98</v>
      </c>
      <c r="K3573" t="s">
        <v>48</v>
      </c>
      <c r="L3573">
        <v>25</v>
      </c>
      <c r="M3573">
        <v>15</v>
      </c>
      <c r="N3573">
        <v>1997</v>
      </c>
      <c r="O3573">
        <v>5</v>
      </c>
      <c r="P3573" t="s">
        <v>303</v>
      </c>
      <c r="Q3573" t="b">
        <f>AND(ISNUMBER(data_to_clean[[#This Row],[revenue_formatted]]),ISNUMBER(data_to_clean[[#This Row],[growth_formatted_%]]),ISNUMBER(data_to_clean[[#This Row],[workers]]),ISNUMBER(data_to_clean[[#This Row],[previous_workers]]),ISNUMBER(data_to_clean[[#This Row],[founded]]),ISNUMBER(data_to_clean[[#This Row],[yrs_on_list]]))</f>
        <v>1</v>
      </c>
    </row>
    <row r="3574" spans="1:17" x14ac:dyDescent="0.25">
      <c r="A3574">
        <v>3563</v>
      </c>
      <c r="B3574" t="s">
        <v>12900</v>
      </c>
      <c r="C3574" t="s">
        <v>852</v>
      </c>
      <c r="D3574" t="str">
        <f>VLOOKUP(data_to_clean[[#This Row],[state]],abbreviation_table[],2,FALSE)</f>
        <v>Missouri</v>
      </c>
      <c r="E3574" t="s">
        <v>425</v>
      </c>
      <c r="F3574" t="str">
        <f>TRIM(LEFT(data_to_clean[[#This Row],[revenue]],FIND(" ",data_to_clean[[#This Row],[revenue]])))</f>
        <v>4.6</v>
      </c>
      <c r="G3574" t="str">
        <f>RIGHT(data_to_clean[[#This Row],[revenue]],LEN(data_to_clean[[#This Row],[revenue]])-FIND(" ",data_to_clean[[#This Row],[revenue]]))</f>
        <v>Million</v>
      </c>
      <c r="H3574" s="7">
        <f>VALUE(IF(data_to_clean[[#This Row],[multiplicity]]="Million",_xlfn.CONCAT(SUBSTITUTE(data_to_clean[[#This Row],[number]],".",""),"00000"),_xlfn.CONCAT(SUBSTITUTE(data_to_clean[[#This Row],[number]],".",""),"00000000")))</f>
        <v>4600000</v>
      </c>
      <c r="I3574" t="s">
        <v>12902</v>
      </c>
      <c r="J3574">
        <f>ROUND(VALUE(SUBSTITUTE(data_to_clean[[#This Row],[growth_%]],".",",")),0)</f>
        <v>98</v>
      </c>
      <c r="K3574" t="s">
        <v>324</v>
      </c>
      <c r="L3574">
        <v>23</v>
      </c>
      <c r="M3574">
        <v>18</v>
      </c>
      <c r="N3574">
        <v>1983</v>
      </c>
      <c r="O3574">
        <v>1</v>
      </c>
      <c r="P3574" t="s">
        <v>1028</v>
      </c>
      <c r="Q3574" t="b">
        <f>AND(ISNUMBER(data_to_clean[[#This Row],[revenue_formatted]]),ISNUMBER(data_to_clean[[#This Row],[growth_formatted_%]]),ISNUMBER(data_to_clean[[#This Row],[workers]]),ISNUMBER(data_to_clean[[#This Row],[previous_workers]]),ISNUMBER(data_to_clean[[#This Row],[founded]]),ISNUMBER(data_to_clean[[#This Row],[yrs_on_list]]))</f>
        <v>1</v>
      </c>
    </row>
    <row r="3575" spans="1:17" x14ac:dyDescent="0.25">
      <c r="A3575">
        <v>3564</v>
      </c>
      <c r="B3575" t="s">
        <v>12903</v>
      </c>
      <c r="C3575" t="s">
        <v>66</v>
      </c>
      <c r="D3575" t="str">
        <f>VLOOKUP(data_to_clean[[#This Row],[state]],abbreviation_table[],2,FALSE)</f>
        <v>Virginia</v>
      </c>
      <c r="E3575" t="s">
        <v>5243</v>
      </c>
      <c r="F3575" t="str">
        <f>TRIM(LEFT(data_to_clean[[#This Row],[revenue]],FIND(" ",data_to_clean[[#This Row],[revenue]])))</f>
        <v>10.6</v>
      </c>
      <c r="G3575" t="str">
        <f>RIGHT(data_to_clean[[#This Row],[revenue]],LEN(data_to_clean[[#This Row],[revenue]])-FIND(" ",data_to_clean[[#This Row],[revenue]]))</f>
        <v>Million</v>
      </c>
      <c r="H3575" s="7">
        <f>VALUE(IF(data_to_clean[[#This Row],[multiplicity]]="Million",_xlfn.CONCAT(SUBSTITUTE(data_to_clean[[#This Row],[number]],".",""),"00000"),_xlfn.CONCAT(SUBSTITUTE(data_to_clean[[#This Row],[number]],".",""),"00000000")))</f>
        <v>10600000</v>
      </c>
      <c r="I3575" t="s">
        <v>12905</v>
      </c>
      <c r="J3575">
        <f>ROUND(VALUE(SUBSTITUTE(data_to_clean[[#This Row],[growth_%]],".",",")),0)</f>
        <v>98</v>
      </c>
      <c r="K3575" t="s">
        <v>181</v>
      </c>
      <c r="L3575">
        <v>47</v>
      </c>
      <c r="M3575">
        <v>55</v>
      </c>
      <c r="N3575">
        <v>2007</v>
      </c>
      <c r="O3575">
        <v>4</v>
      </c>
      <c r="P3575" t="s">
        <v>746</v>
      </c>
      <c r="Q3575" t="b">
        <f>AND(ISNUMBER(data_to_clean[[#This Row],[revenue_formatted]]),ISNUMBER(data_to_clean[[#This Row],[growth_formatted_%]]),ISNUMBER(data_to_clean[[#This Row],[workers]]),ISNUMBER(data_to_clean[[#This Row],[previous_workers]]),ISNUMBER(data_to_clean[[#This Row],[founded]]),ISNUMBER(data_to_clean[[#This Row],[yrs_on_list]]))</f>
        <v>1</v>
      </c>
    </row>
    <row r="3576" spans="1:17" x14ac:dyDescent="0.25">
      <c r="A3576">
        <v>3565</v>
      </c>
      <c r="B3576" t="s">
        <v>12906</v>
      </c>
      <c r="C3576" t="s">
        <v>80</v>
      </c>
      <c r="D3576" t="str">
        <f>VLOOKUP(data_to_clean[[#This Row],[state]],abbreviation_table[],2,FALSE)</f>
        <v>California</v>
      </c>
      <c r="E3576" t="s">
        <v>2058</v>
      </c>
      <c r="F3576" t="str">
        <f>TRIM(LEFT(data_to_clean[[#This Row],[revenue]],FIND(" ",data_to_clean[[#This Row],[revenue]])))</f>
        <v>30.1</v>
      </c>
      <c r="G3576" t="str">
        <f>RIGHT(data_to_clean[[#This Row],[revenue]],LEN(data_to_clean[[#This Row],[revenue]])-FIND(" ",data_to_clean[[#This Row],[revenue]]))</f>
        <v>Million</v>
      </c>
      <c r="H3576" s="7">
        <f>VALUE(IF(data_to_clean[[#This Row],[multiplicity]]="Million",_xlfn.CONCAT(SUBSTITUTE(data_to_clean[[#This Row],[number]],".",""),"00000"),_xlfn.CONCAT(SUBSTITUTE(data_to_clean[[#This Row],[number]],".",""),"00000000")))</f>
        <v>30100000</v>
      </c>
      <c r="I3576" t="s">
        <v>12908</v>
      </c>
      <c r="J3576">
        <f>ROUND(VALUE(SUBSTITUTE(data_to_clean[[#This Row],[growth_%]],".",",")),0)</f>
        <v>98</v>
      </c>
      <c r="K3576" t="s">
        <v>107</v>
      </c>
      <c r="L3576">
        <v>260</v>
      </c>
      <c r="M3576">
        <v>120</v>
      </c>
      <c r="N3576">
        <v>2004</v>
      </c>
      <c r="O3576">
        <v>1</v>
      </c>
      <c r="P3576" t="s">
        <v>12909</v>
      </c>
      <c r="Q3576" t="b">
        <f>AND(ISNUMBER(data_to_clean[[#This Row],[revenue_formatted]]),ISNUMBER(data_to_clean[[#This Row],[growth_formatted_%]]),ISNUMBER(data_to_clean[[#This Row],[workers]]),ISNUMBER(data_to_clean[[#This Row],[previous_workers]]),ISNUMBER(data_to_clean[[#This Row],[founded]]),ISNUMBER(data_to_clean[[#This Row],[yrs_on_list]]))</f>
        <v>1</v>
      </c>
    </row>
    <row r="3577" spans="1:17" x14ac:dyDescent="0.25">
      <c r="A3577">
        <v>3566</v>
      </c>
      <c r="B3577" t="s">
        <v>12910</v>
      </c>
      <c r="C3577" t="s">
        <v>503</v>
      </c>
      <c r="D3577" t="str">
        <f>VLOOKUP(data_to_clean[[#This Row],[state]],abbreviation_table[],2,FALSE)</f>
        <v>Illinois</v>
      </c>
      <c r="E3577" t="s">
        <v>185</v>
      </c>
      <c r="F3577" t="str">
        <f>TRIM(LEFT(data_to_clean[[#This Row],[revenue]],FIND(" ",data_to_clean[[#This Row],[revenue]])))</f>
        <v>7.8</v>
      </c>
      <c r="G3577" t="str">
        <f>RIGHT(data_to_clean[[#This Row],[revenue]],LEN(data_to_clean[[#This Row],[revenue]])-FIND(" ",data_to_clean[[#This Row],[revenue]]))</f>
        <v>Million</v>
      </c>
      <c r="H3577" s="7">
        <f>VALUE(IF(data_to_clean[[#This Row],[multiplicity]]="Million",_xlfn.CONCAT(SUBSTITUTE(data_to_clean[[#This Row],[number]],".",""),"00000"),_xlfn.CONCAT(SUBSTITUTE(data_to_clean[[#This Row],[number]],".",""),"00000000")))</f>
        <v>7800000</v>
      </c>
      <c r="I3577" t="s">
        <v>12912</v>
      </c>
      <c r="J3577">
        <f>ROUND(VALUE(SUBSTITUTE(data_to_clean[[#This Row],[growth_%]],".",",")),0)</f>
        <v>98</v>
      </c>
      <c r="K3577" t="s">
        <v>297</v>
      </c>
      <c r="L3577">
        <v>50</v>
      </c>
      <c r="M3577">
        <v>38</v>
      </c>
      <c r="N3577">
        <v>2001</v>
      </c>
      <c r="O3577">
        <v>1</v>
      </c>
      <c r="P3577" t="s">
        <v>506</v>
      </c>
      <c r="Q3577" t="b">
        <f>AND(ISNUMBER(data_to_clean[[#This Row],[revenue_formatted]]),ISNUMBER(data_to_clean[[#This Row],[growth_formatted_%]]),ISNUMBER(data_to_clean[[#This Row],[workers]]),ISNUMBER(data_to_clean[[#This Row],[previous_workers]]),ISNUMBER(data_to_clean[[#This Row],[founded]]),ISNUMBER(data_to_clean[[#This Row],[yrs_on_list]]))</f>
        <v>1</v>
      </c>
    </row>
    <row r="3578" spans="1:17" x14ac:dyDescent="0.25">
      <c r="A3578">
        <v>3567</v>
      </c>
      <c r="B3578" t="s">
        <v>12913</v>
      </c>
      <c r="C3578" t="s">
        <v>52</v>
      </c>
      <c r="D3578" t="str">
        <f>VLOOKUP(data_to_clean[[#This Row],[state]],abbreviation_table[],2,FALSE)</f>
        <v>Florida</v>
      </c>
      <c r="E3578" t="s">
        <v>10799</v>
      </c>
      <c r="F3578" t="str">
        <f>TRIM(LEFT(data_to_clean[[#This Row],[revenue]],FIND(" ",data_to_clean[[#This Row],[revenue]])))</f>
        <v>54.8</v>
      </c>
      <c r="G3578" t="str">
        <f>RIGHT(data_to_clean[[#This Row],[revenue]],LEN(data_to_clean[[#This Row],[revenue]])-FIND(" ",data_to_clean[[#This Row],[revenue]]))</f>
        <v>Million</v>
      </c>
      <c r="H3578" s="7">
        <f>VALUE(IF(data_to_clean[[#This Row],[multiplicity]]="Million",_xlfn.CONCAT(SUBSTITUTE(data_to_clean[[#This Row],[number]],".",""),"00000"),_xlfn.CONCAT(SUBSTITUTE(data_to_clean[[#This Row],[number]],".",""),"00000000")))</f>
        <v>54800000</v>
      </c>
      <c r="I3578" t="s">
        <v>12915</v>
      </c>
      <c r="J3578">
        <f>ROUND(VALUE(SUBSTITUTE(data_to_clean[[#This Row],[growth_%]],".",",")),0)</f>
        <v>98</v>
      </c>
      <c r="K3578" t="s">
        <v>233</v>
      </c>
      <c r="L3578">
        <v>30</v>
      </c>
      <c r="M3578">
        <v>30</v>
      </c>
      <c r="N3578">
        <v>2002</v>
      </c>
      <c r="O3578">
        <v>1</v>
      </c>
      <c r="P3578" t="s">
        <v>662</v>
      </c>
      <c r="Q3578" t="b">
        <f>AND(ISNUMBER(data_to_clean[[#This Row],[revenue_formatted]]),ISNUMBER(data_to_clean[[#This Row],[growth_formatted_%]]),ISNUMBER(data_to_clean[[#This Row],[workers]]),ISNUMBER(data_to_clean[[#This Row],[previous_workers]]),ISNUMBER(data_to_clean[[#This Row],[founded]]),ISNUMBER(data_to_clean[[#This Row],[yrs_on_list]]))</f>
        <v>1</v>
      </c>
    </row>
    <row r="3579" spans="1:17" x14ac:dyDescent="0.25">
      <c r="A3579">
        <v>3568</v>
      </c>
      <c r="B3579" t="s">
        <v>12916</v>
      </c>
      <c r="C3579" t="s">
        <v>80</v>
      </c>
      <c r="D3579" t="str">
        <f>VLOOKUP(data_to_clean[[#This Row],[state]],abbreviation_table[],2,FALSE)</f>
        <v>California</v>
      </c>
      <c r="E3579" t="s">
        <v>12918</v>
      </c>
      <c r="F3579" t="str">
        <f>TRIM(LEFT(data_to_clean[[#This Row],[revenue]],FIND(" ",data_to_clean[[#This Row],[revenue]])))</f>
        <v>108.4</v>
      </c>
      <c r="G3579" t="str">
        <f>RIGHT(data_to_clean[[#This Row],[revenue]],LEN(data_to_clean[[#This Row],[revenue]])-FIND(" ",data_to_clean[[#This Row],[revenue]]))</f>
        <v>Million</v>
      </c>
      <c r="H3579" s="7">
        <f>VALUE(IF(data_to_clean[[#This Row],[multiplicity]]="Million",_xlfn.CONCAT(SUBSTITUTE(data_to_clean[[#This Row],[number]],".",""),"00000"),_xlfn.CONCAT(SUBSTITUTE(data_to_clean[[#This Row],[number]],".",""),"00000000")))</f>
        <v>108400000</v>
      </c>
      <c r="I3579" t="s">
        <v>12919</v>
      </c>
      <c r="J3579">
        <f>ROUND(VALUE(SUBSTITUTE(data_to_clean[[#This Row],[growth_%]],".",",")),0)</f>
        <v>98</v>
      </c>
      <c r="K3579" t="s">
        <v>107</v>
      </c>
      <c r="L3579">
        <v>574</v>
      </c>
      <c r="M3579">
        <v>367</v>
      </c>
      <c r="N3579">
        <v>2011</v>
      </c>
      <c r="O3579">
        <v>5</v>
      </c>
      <c r="P3579" t="s">
        <v>632</v>
      </c>
      <c r="Q3579" t="b">
        <f>AND(ISNUMBER(data_to_clean[[#This Row],[revenue_formatted]]),ISNUMBER(data_to_clean[[#This Row],[growth_formatted_%]]),ISNUMBER(data_to_clean[[#This Row],[workers]]),ISNUMBER(data_to_clean[[#This Row],[previous_workers]]),ISNUMBER(data_to_clean[[#This Row],[founded]]),ISNUMBER(data_to_clean[[#This Row],[yrs_on_list]]))</f>
        <v>1</v>
      </c>
    </row>
    <row r="3580" spans="1:17" x14ac:dyDescent="0.25">
      <c r="A3580">
        <v>3569</v>
      </c>
      <c r="B3580" t="s">
        <v>12920</v>
      </c>
      <c r="C3580" t="s">
        <v>22</v>
      </c>
      <c r="D3580" t="str">
        <f>VLOOKUP(data_to_clean[[#This Row],[state]],abbreviation_table[],2,FALSE)</f>
        <v>Tennessee</v>
      </c>
      <c r="E3580" t="s">
        <v>334</v>
      </c>
      <c r="F3580" t="str">
        <f>TRIM(LEFT(data_to_clean[[#This Row],[revenue]],FIND(" ",data_to_clean[[#This Row],[revenue]])))</f>
        <v>5.1</v>
      </c>
      <c r="G3580" t="str">
        <f>RIGHT(data_to_clean[[#This Row],[revenue]],LEN(data_to_clean[[#This Row],[revenue]])-FIND(" ",data_to_clean[[#This Row],[revenue]]))</f>
        <v>Million</v>
      </c>
      <c r="H3580" s="7">
        <f>VALUE(IF(data_to_clean[[#This Row],[multiplicity]]="Million",_xlfn.CONCAT(SUBSTITUTE(data_to_clean[[#This Row],[number]],".",""),"00000"),_xlfn.CONCAT(SUBSTITUTE(data_to_clean[[#This Row],[number]],".",""),"00000000")))</f>
        <v>5100000</v>
      </c>
      <c r="I3580" t="s">
        <v>12922</v>
      </c>
      <c r="J3580">
        <f>ROUND(VALUE(SUBSTITUTE(data_to_clean[[#This Row],[growth_%]],".",",")),0)</f>
        <v>98</v>
      </c>
      <c r="K3580" t="s">
        <v>1041</v>
      </c>
      <c r="L3580">
        <v>47</v>
      </c>
      <c r="M3580">
        <v>13</v>
      </c>
      <c r="N3580">
        <v>2010</v>
      </c>
      <c r="O3580">
        <v>1</v>
      </c>
      <c r="P3580" t="s">
        <v>7292</v>
      </c>
      <c r="Q3580" t="b">
        <f>AND(ISNUMBER(data_to_clean[[#This Row],[revenue_formatted]]),ISNUMBER(data_to_clean[[#This Row],[growth_formatted_%]]),ISNUMBER(data_to_clean[[#This Row],[workers]]),ISNUMBER(data_to_clean[[#This Row],[previous_workers]]),ISNUMBER(data_to_clean[[#This Row],[founded]]),ISNUMBER(data_to_clean[[#This Row],[yrs_on_list]]))</f>
        <v>1</v>
      </c>
    </row>
    <row r="3581" spans="1:17" x14ac:dyDescent="0.25">
      <c r="A3581">
        <v>3570</v>
      </c>
      <c r="B3581" t="s">
        <v>12923</v>
      </c>
      <c r="C3581" t="s">
        <v>105</v>
      </c>
      <c r="D3581" t="str">
        <f>VLOOKUP(data_to_clean[[#This Row],[state]],abbreviation_table[],2,FALSE)</f>
        <v>New York</v>
      </c>
      <c r="E3581" t="s">
        <v>3316</v>
      </c>
      <c r="F3581" t="str">
        <f>TRIM(LEFT(data_to_clean[[#This Row],[revenue]],FIND(" ",data_to_clean[[#This Row],[revenue]])))</f>
        <v>84.7</v>
      </c>
      <c r="G3581" t="str">
        <f>RIGHT(data_to_clean[[#This Row],[revenue]],LEN(data_to_clean[[#This Row],[revenue]])-FIND(" ",data_to_clean[[#This Row],[revenue]]))</f>
        <v>Million</v>
      </c>
      <c r="H3581" s="7">
        <f>VALUE(IF(data_to_clean[[#This Row],[multiplicity]]="Million",_xlfn.CONCAT(SUBSTITUTE(data_to_clean[[#This Row],[number]],".",""),"00000"),_xlfn.CONCAT(SUBSTITUTE(data_to_clean[[#This Row],[number]],".",""),"00000000")))</f>
        <v>84700000</v>
      </c>
      <c r="I3581" t="s">
        <v>12925</v>
      </c>
      <c r="J3581">
        <f>ROUND(VALUE(SUBSTITUTE(data_to_clean[[#This Row],[growth_%]],".",",")),0)</f>
        <v>98</v>
      </c>
      <c r="K3581" t="s">
        <v>69</v>
      </c>
      <c r="L3581">
        <v>79</v>
      </c>
      <c r="M3581">
        <v>86</v>
      </c>
      <c r="N3581">
        <v>2004</v>
      </c>
      <c r="O3581">
        <v>4</v>
      </c>
      <c r="P3581" t="s">
        <v>108</v>
      </c>
      <c r="Q3581" t="b">
        <f>AND(ISNUMBER(data_to_clean[[#This Row],[revenue_formatted]]),ISNUMBER(data_to_clean[[#This Row],[growth_formatted_%]]),ISNUMBER(data_to_clean[[#This Row],[workers]]),ISNUMBER(data_to_clean[[#This Row],[previous_workers]]),ISNUMBER(data_to_clean[[#This Row],[founded]]),ISNUMBER(data_to_clean[[#This Row],[yrs_on_list]]))</f>
        <v>1</v>
      </c>
    </row>
    <row r="3582" spans="1:17" x14ac:dyDescent="0.25">
      <c r="A3582">
        <v>3571</v>
      </c>
      <c r="B3582" t="s">
        <v>12926</v>
      </c>
      <c r="C3582" t="s">
        <v>503</v>
      </c>
      <c r="D3582" t="str">
        <f>VLOOKUP(data_to_clean[[#This Row],[state]],abbreviation_table[],2,FALSE)</f>
        <v>Illinois</v>
      </c>
      <c r="E3582" t="s">
        <v>993</v>
      </c>
      <c r="F3582" t="str">
        <f>TRIM(LEFT(data_to_clean[[#This Row],[revenue]],FIND(" ",data_to_clean[[#This Row],[revenue]])))</f>
        <v>2.3</v>
      </c>
      <c r="G3582" t="str">
        <f>RIGHT(data_to_clean[[#This Row],[revenue]],LEN(data_to_clean[[#This Row],[revenue]])-FIND(" ",data_to_clean[[#This Row],[revenue]]))</f>
        <v>Million</v>
      </c>
      <c r="H3582" s="7">
        <f>VALUE(IF(data_to_clean[[#This Row],[multiplicity]]="Million",_xlfn.CONCAT(SUBSTITUTE(data_to_clean[[#This Row],[number]],".",""),"00000"),_xlfn.CONCAT(SUBSTITUTE(data_to_clean[[#This Row],[number]],".",""),"00000000")))</f>
        <v>2300000</v>
      </c>
      <c r="I3582" t="s">
        <v>12928</v>
      </c>
      <c r="J3582">
        <f>ROUND(VALUE(SUBSTITUTE(data_to_clean[[#This Row],[growth_%]],".",",")),0)</f>
        <v>98</v>
      </c>
      <c r="K3582" t="s">
        <v>233</v>
      </c>
      <c r="L3582">
        <v>15</v>
      </c>
      <c r="M3582">
        <v>8</v>
      </c>
      <c r="N3582">
        <v>1993</v>
      </c>
      <c r="O3582">
        <v>1</v>
      </c>
      <c r="P3582" t="s">
        <v>12929</v>
      </c>
      <c r="Q3582" t="b">
        <f>AND(ISNUMBER(data_to_clean[[#This Row],[revenue_formatted]]),ISNUMBER(data_to_clean[[#This Row],[growth_formatted_%]]),ISNUMBER(data_to_clean[[#This Row],[workers]]),ISNUMBER(data_to_clean[[#This Row],[previous_workers]]),ISNUMBER(data_to_clean[[#This Row],[founded]]),ISNUMBER(data_to_clean[[#This Row],[yrs_on_list]]))</f>
        <v>1</v>
      </c>
    </row>
    <row r="3583" spans="1:17" x14ac:dyDescent="0.25">
      <c r="A3583">
        <v>3572</v>
      </c>
      <c r="B3583" t="s">
        <v>12930</v>
      </c>
      <c r="C3583" t="s">
        <v>66</v>
      </c>
      <c r="D3583" t="str">
        <f>VLOOKUP(data_to_clean[[#This Row],[state]],abbreviation_table[],2,FALSE)</f>
        <v>Virginia</v>
      </c>
      <c r="E3583" t="s">
        <v>6163</v>
      </c>
      <c r="F3583" t="str">
        <f>TRIM(LEFT(data_to_clean[[#This Row],[revenue]],FIND(" ",data_to_clean[[#This Row],[revenue]])))</f>
        <v>11.5</v>
      </c>
      <c r="G3583" t="str">
        <f>RIGHT(data_to_clean[[#This Row],[revenue]],LEN(data_to_clean[[#This Row],[revenue]])-FIND(" ",data_to_clean[[#This Row],[revenue]]))</f>
        <v>Million</v>
      </c>
      <c r="H3583" s="7">
        <f>VALUE(IF(data_to_clean[[#This Row],[multiplicity]]="Million",_xlfn.CONCAT(SUBSTITUTE(data_to_clean[[#This Row],[number]],".",""),"00000"),_xlfn.CONCAT(SUBSTITUTE(data_to_clean[[#This Row],[number]],".",""),"00000000")))</f>
        <v>11500000</v>
      </c>
      <c r="I3583" t="s">
        <v>12932</v>
      </c>
      <c r="J3583">
        <f>ROUND(VALUE(SUBSTITUTE(data_to_clean[[#This Row],[growth_%]],".",",")),0)</f>
        <v>98</v>
      </c>
      <c r="K3583" t="s">
        <v>181</v>
      </c>
      <c r="L3583">
        <v>38</v>
      </c>
      <c r="M3583">
        <v>28</v>
      </c>
      <c r="N3583">
        <v>2009</v>
      </c>
      <c r="O3583">
        <v>4</v>
      </c>
      <c r="P3583" t="s">
        <v>1093</v>
      </c>
      <c r="Q3583" t="b">
        <f>AND(ISNUMBER(data_to_clean[[#This Row],[revenue_formatted]]),ISNUMBER(data_to_clean[[#This Row],[growth_formatted_%]]),ISNUMBER(data_to_clean[[#This Row],[workers]]),ISNUMBER(data_to_clean[[#This Row],[previous_workers]]),ISNUMBER(data_to_clean[[#This Row],[founded]]),ISNUMBER(data_to_clean[[#This Row],[yrs_on_list]]))</f>
        <v>1</v>
      </c>
    </row>
    <row r="3584" spans="1:17" x14ac:dyDescent="0.25">
      <c r="A3584">
        <v>3573</v>
      </c>
      <c r="B3584" t="s">
        <v>12933</v>
      </c>
      <c r="C3584" t="s">
        <v>141</v>
      </c>
      <c r="D3584" t="str">
        <f>VLOOKUP(data_to_clean[[#This Row],[state]],abbreviation_table[],2,FALSE)</f>
        <v>Kentucky</v>
      </c>
      <c r="E3584" t="s">
        <v>828</v>
      </c>
      <c r="F3584" t="str">
        <f>TRIM(LEFT(data_to_clean[[#This Row],[revenue]],FIND(" ",data_to_clean[[#This Row],[revenue]])))</f>
        <v>15.9</v>
      </c>
      <c r="G3584" t="str">
        <f>RIGHT(data_to_clean[[#This Row],[revenue]],LEN(data_to_clean[[#This Row],[revenue]])-FIND(" ",data_to_clean[[#This Row],[revenue]]))</f>
        <v>Million</v>
      </c>
      <c r="H3584" s="7">
        <f>VALUE(IF(data_to_clean[[#This Row],[multiplicity]]="Million",_xlfn.CONCAT(SUBSTITUTE(data_to_clean[[#This Row],[number]],".",""),"00000"),_xlfn.CONCAT(SUBSTITUTE(data_to_clean[[#This Row],[number]],".",""),"00000000")))</f>
        <v>15900000</v>
      </c>
      <c r="I3584" t="s">
        <v>12935</v>
      </c>
      <c r="J3584">
        <f>ROUND(VALUE(SUBSTITUTE(data_to_clean[[#This Row],[growth_%]],".",",")),0)</f>
        <v>98</v>
      </c>
      <c r="K3584" t="s">
        <v>297</v>
      </c>
      <c r="L3584">
        <v>82</v>
      </c>
      <c r="M3584">
        <v>53</v>
      </c>
      <c r="N3584">
        <v>2004</v>
      </c>
      <c r="O3584">
        <v>1</v>
      </c>
      <c r="P3584" t="s">
        <v>2326</v>
      </c>
      <c r="Q3584" t="b">
        <f>AND(ISNUMBER(data_to_clean[[#This Row],[revenue_formatted]]),ISNUMBER(data_to_clean[[#This Row],[growth_formatted_%]]),ISNUMBER(data_to_clean[[#This Row],[workers]]),ISNUMBER(data_to_clean[[#This Row],[previous_workers]]),ISNUMBER(data_to_clean[[#This Row],[founded]]),ISNUMBER(data_to_clean[[#This Row],[yrs_on_list]]))</f>
        <v>1</v>
      </c>
    </row>
    <row r="3585" spans="1:17" x14ac:dyDescent="0.25">
      <c r="A3585">
        <v>3574</v>
      </c>
      <c r="B3585" t="s">
        <v>12936</v>
      </c>
      <c r="C3585" t="s">
        <v>80</v>
      </c>
      <c r="D3585" t="str">
        <f>VLOOKUP(data_to_clean[[#This Row],[state]],abbreviation_table[],2,FALSE)</f>
        <v>California</v>
      </c>
      <c r="E3585" t="s">
        <v>12938</v>
      </c>
      <c r="F3585" t="str">
        <f>TRIM(LEFT(data_to_clean[[#This Row],[revenue]],FIND(" ",data_to_clean[[#This Row],[revenue]])))</f>
        <v>166.5</v>
      </c>
      <c r="G3585" t="str">
        <f>RIGHT(data_to_clean[[#This Row],[revenue]],LEN(data_to_clean[[#This Row],[revenue]])-FIND(" ",data_to_clean[[#This Row],[revenue]]))</f>
        <v>Million</v>
      </c>
      <c r="H3585" s="7">
        <f>VALUE(IF(data_to_clean[[#This Row],[multiplicity]]="Million",_xlfn.CONCAT(SUBSTITUTE(data_to_clean[[#This Row],[number]],".",""),"00000"),_xlfn.CONCAT(SUBSTITUTE(data_to_clean[[#This Row],[number]],".",""),"00000000")))</f>
        <v>166500000</v>
      </c>
      <c r="I3585" t="s">
        <v>12939</v>
      </c>
      <c r="J3585">
        <f>ROUND(VALUE(SUBSTITUTE(data_to_clean[[#This Row],[growth_%]],".",",")),0)</f>
        <v>98</v>
      </c>
      <c r="K3585" t="s">
        <v>107</v>
      </c>
      <c r="L3585">
        <v>40</v>
      </c>
      <c r="M3585">
        <v>30</v>
      </c>
      <c r="N3585">
        <v>1991</v>
      </c>
      <c r="O3585">
        <v>5</v>
      </c>
      <c r="P3585" t="s">
        <v>2584</v>
      </c>
      <c r="Q3585" t="b">
        <f>AND(ISNUMBER(data_to_clean[[#This Row],[revenue_formatted]]),ISNUMBER(data_to_clean[[#This Row],[growth_formatted_%]]),ISNUMBER(data_to_clean[[#This Row],[workers]]),ISNUMBER(data_to_clean[[#This Row],[previous_workers]]),ISNUMBER(data_to_clean[[#This Row],[founded]]),ISNUMBER(data_to_clean[[#This Row],[yrs_on_list]]))</f>
        <v>1</v>
      </c>
    </row>
    <row r="3586" spans="1:17" x14ac:dyDescent="0.25">
      <c r="A3586">
        <v>3575</v>
      </c>
      <c r="B3586" t="s">
        <v>12940</v>
      </c>
      <c r="C3586" t="s">
        <v>243</v>
      </c>
      <c r="D3586" t="str">
        <f>VLOOKUP(data_to_clean[[#This Row],[state]],abbreviation_table[],2,FALSE)</f>
        <v>Maryland</v>
      </c>
      <c r="E3586" t="s">
        <v>334</v>
      </c>
      <c r="F3586" t="str">
        <f>TRIM(LEFT(data_to_clean[[#This Row],[revenue]],FIND(" ",data_to_clean[[#This Row],[revenue]])))</f>
        <v>5.1</v>
      </c>
      <c r="G3586" t="str">
        <f>RIGHT(data_to_clean[[#This Row],[revenue]],LEN(data_to_clean[[#This Row],[revenue]])-FIND(" ",data_to_clean[[#This Row],[revenue]]))</f>
        <v>Million</v>
      </c>
      <c r="H3586" s="7">
        <f>VALUE(IF(data_to_clean[[#This Row],[multiplicity]]="Million",_xlfn.CONCAT(SUBSTITUTE(data_to_clean[[#This Row],[number]],".",""),"00000"),_xlfn.CONCAT(SUBSTITUTE(data_to_clean[[#This Row],[number]],".",""),"00000000")))</f>
        <v>5100000</v>
      </c>
      <c r="I3586" t="s">
        <v>12942</v>
      </c>
      <c r="J3586">
        <f>ROUND(VALUE(SUBSTITUTE(data_to_clean[[#This Row],[growth_%]],".",",")),0)</f>
        <v>98</v>
      </c>
      <c r="K3586" t="s">
        <v>336</v>
      </c>
      <c r="L3586">
        <v>8</v>
      </c>
      <c r="M3586">
        <v>4</v>
      </c>
      <c r="N3586">
        <v>2012</v>
      </c>
      <c r="O3586">
        <v>4</v>
      </c>
      <c r="P3586" t="s">
        <v>458</v>
      </c>
      <c r="Q3586" t="b">
        <f>AND(ISNUMBER(data_to_clean[[#This Row],[revenue_formatted]]),ISNUMBER(data_to_clean[[#This Row],[growth_formatted_%]]),ISNUMBER(data_to_clean[[#This Row],[workers]]),ISNUMBER(data_to_clean[[#This Row],[previous_workers]]),ISNUMBER(data_to_clean[[#This Row],[founded]]),ISNUMBER(data_to_clean[[#This Row],[yrs_on_list]]))</f>
        <v>1</v>
      </c>
    </row>
    <row r="3587" spans="1:17" x14ac:dyDescent="0.25">
      <c r="A3587">
        <v>3576</v>
      </c>
      <c r="B3587" t="s">
        <v>12943</v>
      </c>
      <c r="C3587" t="s">
        <v>223</v>
      </c>
      <c r="D3587" t="str">
        <f>VLOOKUP(data_to_clean[[#This Row],[state]],abbreviation_table[],2,FALSE)</f>
        <v>Wisconsin</v>
      </c>
      <c r="E3587" t="s">
        <v>31</v>
      </c>
      <c r="F3587" t="str">
        <f>TRIM(LEFT(data_to_clean[[#This Row],[revenue]],FIND(" ",data_to_clean[[#This Row],[revenue]])))</f>
        <v>24.9</v>
      </c>
      <c r="G3587" t="str">
        <f>RIGHT(data_to_clean[[#This Row],[revenue]],LEN(data_to_clean[[#This Row],[revenue]])-FIND(" ",data_to_clean[[#This Row],[revenue]]))</f>
        <v>Million</v>
      </c>
      <c r="H3587" s="7">
        <f>VALUE(IF(data_to_clean[[#This Row],[multiplicity]]="Million",_xlfn.CONCAT(SUBSTITUTE(data_to_clean[[#This Row],[number]],".",""),"00000"),_xlfn.CONCAT(SUBSTITUTE(data_to_clean[[#This Row],[number]],".",""),"00000000")))</f>
        <v>24900000</v>
      </c>
      <c r="I3587" t="s">
        <v>12945</v>
      </c>
      <c r="J3587">
        <f>ROUND(VALUE(SUBSTITUTE(data_to_clean[[#This Row],[growth_%]],".",",")),0)</f>
        <v>98</v>
      </c>
      <c r="K3587" t="s">
        <v>40</v>
      </c>
      <c r="L3587">
        <v>26</v>
      </c>
      <c r="M3587">
        <v>13</v>
      </c>
      <c r="N3587">
        <v>2010</v>
      </c>
      <c r="O3587">
        <v>3</v>
      </c>
      <c r="P3587" t="s">
        <v>1860</v>
      </c>
      <c r="Q3587" t="b">
        <f>AND(ISNUMBER(data_to_clean[[#This Row],[revenue_formatted]]),ISNUMBER(data_to_clean[[#This Row],[growth_formatted_%]]),ISNUMBER(data_to_clean[[#This Row],[workers]]),ISNUMBER(data_to_clean[[#This Row],[previous_workers]]),ISNUMBER(data_to_clean[[#This Row],[founded]]),ISNUMBER(data_to_clean[[#This Row],[yrs_on_list]]))</f>
        <v>1</v>
      </c>
    </row>
    <row r="3588" spans="1:17" x14ac:dyDescent="0.25">
      <c r="A3588">
        <v>3577</v>
      </c>
      <c r="B3588" t="s">
        <v>12946</v>
      </c>
      <c r="C3588" t="s">
        <v>119</v>
      </c>
      <c r="D3588" t="str">
        <f>VLOOKUP(data_to_clean[[#This Row],[state]],abbreviation_table[],2,FALSE)</f>
        <v>Georgia</v>
      </c>
      <c r="E3588" t="s">
        <v>334</v>
      </c>
      <c r="F3588" t="str">
        <f>TRIM(LEFT(data_to_clean[[#This Row],[revenue]],FIND(" ",data_to_clean[[#This Row],[revenue]])))</f>
        <v>5.1</v>
      </c>
      <c r="G3588" t="str">
        <f>RIGHT(data_to_clean[[#This Row],[revenue]],LEN(data_to_clean[[#This Row],[revenue]])-FIND(" ",data_to_clean[[#This Row],[revenue]]))</f>
        <v>Million</v>
      </c>
      <c r="H3588" s="7">
        <f>VALUE(IF(data_to_clean[[#This Row],[multiplicity]]="Million",_xlfn.CONCAT(SUBSTITUTE(data_to_clean[[#This Row],[number]],".",""),"00000"),_xlfn.CONCAT(SUBSTITUTE(data_to_clean[[#This Row],[number]],".",""),"00000000")))</f>
        <v>5100000</v>
      </c>
      <c r="I3588" t="s">
        <v>12948</v>
      </c>
      <c r="J3588">
        <f>ROUND(VALUE(SUBSTITUTE(data_to_clean[[#This Row],[growth_%]],".",",")),0)</f>
        <v>98</v>
      </c>
      <c r="K3588" t="s">
        <v>18</v>
      </c>
      <c r="L3588">
        <v>12</v>
      </c>
      <c r="M3588">
        <v>6</v>
      </c>
      <c r="N3588">
        <v>2012</v>
      </c>
      <c r="O3588">
        <v>1</v>
      </c>
      <c r="P3588" t="s">
        <v>122</v>
      </c>
      <c r="Q3588" t="b">
        <f>AND(ISNUMBER(data_to_clean[[#This Row],[revenue_formatted]]),ISNUMBER(data_to_clean[[#This Row],[growth_formatted_%]]),ISNUMBER(data_to_clean[[#This Row],[workers]]),ISNUMBER(data_to_clean[[#This Row],[previous_workers]]),ISNUMBER(data_to_clean[[#This Row],[founded]]),ISNUMBER(data_to_clean[[#This Row],[yrs_on_list]]))</f>
        <v>1</v>
      </c>
    </row>
    <row r="3589" spans="1:17" x14ac:dyDescent="0.25">
      <c r="A3589">
        <v>3578</v>
      </c>
      <c r="B3589" t="s">
        <v>12949</v>
      </c>
      <c r="C3589" t="s">
        <v>105</v>
      </c>
      <c r="D3589" t="str">
        <f>VLOOKUP(data_to_clean[[#This Row],[state]],abbreviation_table[],2,FALSE)</f>
        <v>New York</v>
      </c>
      <c r="E3589" t="s">
        <v>1787</v>
      </c>
      <c r="F3589" t="str">
        <f>TRIM(LEFT(data_to_clean[[#This Row],[revenue]],FIND(" ",data_to_clean[[#This Row],[revenue]])))</f>
        <v>32.7</v>
      </c>
      <c r="G3589" t="str">
        <f>RIGHT(data_to_clean[[#This Row],[revenue]],LEN(data_to_clean[[#This Row],[revenue]])-FIND(" ",data_to_clean[[#This Row],[revenue]]))</f>
        <v>Million</v>
      </c>
      <c r="H3589" s="7">
        <f>VALUE(IF(data_to_clean[[#This Row],[multiplicity]]="Million",_xlfn.CONCAT(SUBSTITUTE(data_to_clean[[#This Row],[number]],".",""),"00000"),_xlfn.CONCAT(SUBSTITUTE(data_to_clean[[#This Row],[number]],".",""),"00000000")))</f>
        <v>32700000</v>
      </c>
      <c r="I3589" t="s">
        <v>12951</v>
      </c>
      <c r="J3589">
        <f>ROUND(VALUE(SUBSTITUTE(data_to_clean[[#This Row],[growth_%]],".",",")),0)</f>
        <v>98</v>
      </c>
      <c r="K3589" t="s">
        <v>336</v>
      </c>
      <c r="L3589">
        <v>2900</v>
      </c>
      <c r="M3589">
        <v>1800</v>
      </c>
      <c r="N3589">
        <v>2012</v>
      </c>
      <c r="O3589">
        <v>3</v>
      </c>
      <c r="P3589" t="s">
        <v>108</v>
      </c>
      <c r="Q3589" t="b">
        <f>AND(ISNUMBER(data_to_clean[[#This Row],[revenue_formatted]]),ISNUMBER(data_to_clean[[#This Row],[growth_formatted_%]]),ISNUMBER(data_to_clean[[#This Row],[workers]]),ISNUMBER(data_to_clean[[#This Row],[previous_workers]]),ISNUMBER(data_to_clean[[#This Row],[founded]]),ISNUMBER(data_to_clean[[#This Row],[yrs_on_list]]))</f>
        <v>1</v>
      </c>
    </row>
    <row r="3590" spans="1:17" x14ac:dyDescent="0.25">
      <c r="A3590">
        <v>3579</v>
      </c>
      <c r="B3590" t="s">
        <v>12952</v>
      </c>
      <c r="C3590" t="s">
        <v>166</v>
      </c>
      <c r="D3590" t="str">
        <f>VLOOKUP(data_to_clean[[#This Row],[state]],abbreviation_table[],2,FALSE)</f>
        <v>Utah</v>
      </c>
      <c r="E3590" t="s">
        <v>665</v>
      </c>
      <c r="F3590" t="str">
        <f>TRIM(LEFT(data_to_clean[[#This Row],[revenue]],FIND(" ",data_to_clean[[#This Row],[revenue]])))</f>
        <v>3.2</v>
      </c>
      <c r="G3590" t="str">
        <f>RIGHT(data_to_clean[[#This Row],[revenue]],LEN(data_to_clean[[#This Row],[revenue]])-FIND(" ",data_to_clean[[#This Row],[revenue]]))</f>
        <v>Million</v>
      </c>
      <c r="H3590" s="7">
        <f>VALUE(IF(data_to_clean[[#This Row],[multiplicity]]="Million",_xlfn.CONCAT(SUBSTITUTE(data_to_clean[[#This Row],[number]],".",""),"00000"),_xlfn.CONCAT(SUBSTITUTE(data_to_clean[[#This Row],[number]],".",""),"00000000")))</f>
        <v>3200000</v>
      </c>
      <c r="I3590" t="s">
        <v>12954</v>
      </c>
      <c r="J3590">
        <f>ROUND(VALUE(SUBSTITUTE(data_to_clean[[#This Row],[growth_%]],".",",")),0)</f>
        <v>98</v>
      </c>
      <c r="K3590" t="s">
        <v>336</v>
      </c>
      <c r="L3590">
        <v>52</v>
      </c>
      <c r="M3590">
        <v>23</v>
      </c>
      <c r="N3590">
        <v>2009</v>
      </c>
      <c r="O3590">
        <v>3</v>
      </c>
      <c r="P3590" t="s">
        <v>1734</v>
      </c>
      <c r="Q3590" t="b">
        <f>AND(ISNUMBER(data_to_clean[[#This Row],[revenue_formatted]]),ISNUMBER(data_to_clean[[#This Row],[growth_formatted_%]]),ISNUMBER(data_to_clean[[#This Row],[workers]]),ISNUMBER(data_to_clean[[#This Row],[previous_workers]]),ISNUMBER(data_to_clean[[#This Row],[founded]]),ISNUMBER(data_to_clean[[#This Row],[yrs_on_list]]))</f>
        <v>1</v>
      </c>
    </row>
    <row r="3591" spans="1:17" x14ac:dyDescent="0.25">
      <c r="A3591">
        <v>3580</v>
      </c>
      <c r="B3591" t="s">
        <v>12955</v>
      </c>
      <c r="C3591" t="s">
        <v>15</v>
      </c>
      <c r="D3591" t="str">
        <f>VLOOKUP(data_to_clean[[#This Row],[state]],abbreviation_table[],2,FALSE)</f>
        <v>Arizona</v>
      </c>
      <c r="E3591" t="s">
        <v>523</v>
      </c>
      <c r="F3591" t="str">
        <f>TRIM(LEFT(data_to_clean[[#This Row],[revenue]],FIND(" ",data_to_clean[[#This Row],[revenue]])))</f>
        <v>7.3</v>
      </c>
      <c r="G3591" t="str">
        <f>RIGHT(data_to_clean[[#This Row],[revenue]],LEN(data_to_clean[[#This Row],[revenue]])-FIND(" ",data_to_clean[[#This Row],[revenue]]))</f>
        <v>Million</v>
      </c>
      <c r="H3591" s="7">
        <f>VALUE(IF(data_to_clean[[#This Row],[multiplicity]]="Million",_xlfn.CONCAT(SUBSTITUTE(data_to_clean[[#This Row],[number]],".",""),"00000"),_xlfn.CONCAT(SUBSTITUTE(data_to_clean[[#This Row],[number]],".",""),"00000000")))</f>
        <v>7300000</v>
      </c>
      <c r="I3591" t="s">
        <v>12957</v>
      </c>
      <c r="J3591">
        <f>ROUND(VALUE(SUBSTITUTE(data_to_clean[[#This Row],[growth_%]],".",",")),0)</f>
        <v>98</v>
      </c>
      <c r="K3591" t="s">
        <v>55</v>
      </c>
      <c r="L3591">
        <v>20</v>
      </c>
      <c r="M3591">
        <v>13</v>
      </c>
      <c r="N3591">
        <v>2011</v>
      </c>
      <c r="O3591">
        <v>4</v>
      </c>
      <c r="P3591" t="s">
        <v>651</v>
      </c>
      <c r="Q3591" t="b">
        <f>AND(ISNUMBER(data_to_clean[[#This Row],[revenue_formatted]]),ISNUMBER(data_to_clean[[#This Row],[growth_formatted_%]]),ISNUMBER(data_to_clean[[#This Row],[workers]]),ISNUMBER(data_to_clean[[#This Row],[previous_workers]]),ISNUMBER(data_to_clean[[#This Row],[founded]]),ISNUMBER(data_to_clean[[#This Row],[yrs_on_list]]))</f>
        <v>1</v>
      </c>
    </row>
    <row r="3592" spans="1:17" x14ac:dyDescent="0.25">
      <c r="A3592">
        <v>3581</v>
      </c>
      <c r="B3592" t="s">
        <v>12958</v>
      </c>
      <c r="C3592" t="s">
        <v>45</v>
      </c>
      <c r="D3592" t="str">
        <f>VLOOKUP(data_to_clean[[#This Row],[state]],abbreviation_table[],2,FALSE)</f>
        <v>Pennsylvania</v>
      </c>
      <c r="E3592" t="s">
        <v>92</v>
      </c>
      <c r="F3592" t="str">
        <f>TRIM(LEFT(data_to_clean[[#This Row],[revenue]],FIND(" ",data_to_clean[[#This Row],[revenue]])))</f>
        <v>30.3</v>
      </c>
      <c r="G3592" t="str">
        <f>RIGHT(data_to_clean[[#This Row],[revenue]],LEN(data_to_clean[[#This Row],[revenue]])-FIND(" ",data_to_clean[[#This Row],[revenue]]))</f>
        <v>Million</v>
      </c>
      <c r="H3592" s="7">
        <f>VALUE(IF(data_to_clean[[#This Row],[multiplicity]]="Million",_xlfn.CONCAT(SUBSTITUTE(data_to_clean[[#This Row],[number]],".",""),"00000"),_xlfn.CONCAT(SUBSTITUTE(data_to_clean[[#This Row],[number]],".",""),"00000000")))</f>
        <v>30300000</v>
      </c>
      <c r="I3592" t="s">
        <v>12960</v>
      </c>
      <c r="J3592">
        <f>ROUND(VALUE(SUBSTITUTE(data_to_clean[[#This Row],[growth_%]],".",",")),0)</f>
        <v>98</v>
      </c>
      <c r="K3592" t="s">
        <v>211</v>
      </c>
      <c r="L3592">
        <v>21</v>
      </c>
      <c r="M3592">
        <v>16</v>
      </c>
      <c r="N3592">
        <v>1997</v>
      </c>
      <c r="O3592">
        <v>1</v>
      </c>
      <c r="P3592" t="s">
        <v>4583</v>
      </c>
      <c r="Q3592" t="b">
        <f>AND(ISNUMBER(data_to_clean[[#This Row],[revenue_formatted]]),ISNUMBER(data_to_clean[[#This Row],[growth_formatted_%]]),ISNUMBER(data_to_clean[[#This Row],[workers]]),ISNUMBER(data_to_clean[[#This Row],[previous_workers]]),ISNUMBER(data_to_clean[[#This Row],[founded]]),ISNUMBER(data_to_clean[[#This Row],[yrs_on_list]]))</f>
        <v>1</v>
      </c>
    </row>
    <row r="3593" spans="1:17" x14ac:dyDescent="0.25">
      <c r="A3593">
        <v>3582</v>
      </c>
      <c r="B3593" t="s">
        <v>12961</v>
      </c>
      <c r="C3593" t="s">
        <v>30</v>
      </c>
      <c r="D3593" t="str">
        <f>VLOOKUP(data_to_clean[[#This Row],[state]],abbreviation_table[],2,FALSE)</f>
        <v>Texas</v>
      </c>
      <c r="E3593" t="s">
        <v>8201</v>
      </c>
      <c r="F3593" t="str">
        <f>TRIM(LEFT(data_to_clean[[#This Row],[revenue]],FIND(" ",data_to_clean[[#This Row],[revenue]])))</f>
        <v>66.3</v>
      </c>
      <c r="G3593" t="str">
        <f>RIGHT(data_to_clean[[#This Row],[revenue]],LEN(data_to_clean[[#This Row],[revenue]])-FIND(" ",data_to_clean[[#This Row],[revenue]]))</f>
        <v>Million</v>
      </c>
      <c r="H3593" s="7">
        <f>VALUE(IF(data_to_clean[[#This Row],[multiplicity]]="Million",_xlfn.CONCAT(SUBSTITUTE(data_to_clean[[#This Row],[number]],".",""),"00000"),_xlfn.CONCAT(SUBSTITUTE(data_to_clean[[#This Row],[number]],".",""),"00000000")))</f>
        <v>66300000</v>
      </c>
      <c r="I3593" t="s">
        <v>12963</v>
      </c>
      <c r="J3593">
        <f>ROUND(VALUE(SUBSTITUTE(data_to_clean[[#This Row],[growth_%]],".",",")),0)</f>
        <v>98</v>
      </c>
      <c r="K3593" t="s">
        <v>308</v>
      </c>
      <c r="L3593">
        <v>90</v>
      </c>
      <c r="M3593">
        <v>70</v>
      </c>
      <c r="N3593">
        <v>2008</v>
      </c>
      <c r="O3593">
        <v>6</v>
      </c>
      <c r="P3593" t="s">
        <v>34</v>
      </c>
      <c r="Q3593" t="b">
        <f>AND(ISNUMBER(data_to_clean[[#This Row],[revenue_formatted]]),ISNUMBER(data_to_clean[[#This Row],[growth_formatted_%]]),ISNUMBER(data_to_clean[[#This Row],[workers]]),ISNUMBER(data_to_clean[[#This Row],[previous_workers]]),ISNUMBER(data_to_clean[[#This Row],[founded]]),ISNUMBER(data_to_clean[[#This Row],[yrs_on_list]]))</f>
        <v>1</v>
      </c>
    </row>
    <row r="3594" spans="1:17" x14ac:dyDescent="0.25">
      <c r="A3594">
        <v>3583</v>
      </c>
      <c r="B3594" t="s">
        <v>12964</v>
      </c>
      <c r="C3594" t="s">
        <v>119</v>
      </c>
      <c r="D3594" t="str">
        <f>VLOOKUP(data_to_clean[[#This Row],[state]],abbreviation_table[],2,FALSE)</f>
        <v>Georgia</v>
      </c>
      <c r="E3594" t="s">
        <v>3007</v>
      </c>
      <c r="F3594" t="str">
        <f>TRIM(LEFT(data_to_clean[[#This Row],[revenue]],FIND(" ",data_to_clean[[#This Row],[revenue]])))</f>
        <v>92.7</v>
      </c>
      <c r="G3594" t="str">
        <f>RIGHT(data_to_clean[[#This Row],[revenue]],LEN(data_to_clean[[#This Row],[revenue]])-FIND(" ",data_to_clean[[#This Row],[revenue]]))</f>
        <v>Million</v>
      </c>
      <c r="H3594" s="7">
        <f>VALUE(IF(data_to_clean[[#This Row],[multiplicity]]="Million",_xlfn.CONCAT(SUBSTITUTE(data_to_clean[[#This Row],[number]],".",""),"00000"),_xlfn.CONCAT(SUBSTITUTE(data_to_clean[[#This Row],[number]],".",""),"00000000")))</f>
        <v>92700000</v>
      </c>
      <c r="I3594" t="s">
        <v>12966</v>
      </c>
      <c r="J3594">
        <f>ROUND(VALUE(SUBSTITUTE(data_to_clean[[#This Row],[growth_%]],".",",")),0)</f>
        <v>98</v>
      </c>
      <c r="K3594" t="s">
        <v>107</v>
      </c>
      <c r="L3594">
        <v>569</v>
      </c>
      <c r="M3594">
        <v>414</v>
      </c>
      <c r="N3594">
        <v>2001</v>
      </c>
      <c r="O3594">
        <v>4</v>
      </c>
      <c r="P3594" t="s">
        <v>4420</v>
      </c>
      <c r="Q3594" t="b">
        <f>AND(ISNUMBER(data_to_clean[[#This Row],[revenue_formatted]]),ISNUMBER(data_to_clean[[#This Row],[growth_formatted_%]]),ISNUMBER(data_to_clean[[#This Row],[workers]]),ISNUMBER(data_to_clean[[#This Row],[previous_workers]]),ISNUMBER(data_to_clean[[#This Row],[founded]]),ISNUMBER(data_to_clean[[#This Row],[yrs_on_list]]))</f>
        <v>1</v>
      </c>
    </row>
    <row r="3595" spans="1:17" x14ac:dyDescent="0.25">
      <c r="A3595">
        <v>3584</v>
      </c>
      <c r="B3595" t="s">
        <v>12967</v>
      </c>
      <c r="C3595" t="s">
        <v>98</v>
      </c>
      <c r="D3595" t="str">
        <f>VLOOKUP(data_to_clean[[#This Row],[state]],abbreviation_table[],2,FALSE)</f>
        <v>Washington</v>
      </c>
      <c r="E3595" t="s">
        <v>11264</v>
      </c>
      <c r="F3595" t="str">
        <f>TRIM(LEFT(data_to_clean[[#This Row],[revenue]],FIND(" ",data_to_clean[[#This Row],[revenue]])))</f>
        <v>21.1</v>
      </c>
      <c r="G3595" t="str">
        <f>RIGHT(data_to_clean[[#This Row],[revenue]],LEN(data_to_clean[[#This Row],[revenue]])-FIND(" ",data_to_clean[[#This Row],[revenue]]))</f>
        <v>Million</v>
      </c>
      <c r="H3595" s="7">
        <f>VALUE(IF(data_to_clean[[#This Row],[multiplicity]]="Million",_xlfn.CONCAT(SUBSTITUTE(data_to_clean[[#This Row],[number]],".",""),"00000"),_xlfn.CONCAT(SUBSTITUTE(data_to_clean[[#This Row],[number]],".",""),"00000000")))</f>
        <v>21100000</v>
      </c>
      <c r="I3595" t="s">
        <v>12969</v>
      </c>
      <c r="J3595">
        <f>ROUND(VALUE(SUBSTITUTE(data_to_clean[[#This Row],[growth_%]],".",",")),0)</f>
        <v>98</v>
      </c>
      <c r="K3595" t="s">
        <v>55</v>
      </c>
      <c r="L3595">
        <v>93</v>
      </c>
      <c r="M3595">
        <v>71</v>
      </c>
      <c r="N3595">
        <v>2010</v>
      </c>
      <c r="O3595">
        <v>6</v>
      </c>
      <c r="P3595" t="s">
        <v>12970</v>
      </c>
      <c r="Q3595" t="b">
        <f>AND(ISNUMBER(data_to_clean[[#This Row],[revenue_formatted]]),ISNUMBER(data_to_clean[[#This Row],[growth_formatted_%]]),ISNUMBER(data_to_clean[[#This Row],[workers]]),ISNUMBER(data_to_clean[[#This Row],[previous_workers]]),ISNUMBER(data_to_clean[[#This Row],[founded]]),ISNUMBER(data_to_clean[[#This Row],[yrs_on_list]]))</f>
        <v>1</v>
      </c>
    </row>
    <row r="3596" spans="1:17" x14ac:dyDescent="0.25">
      <c r="A3596">
        <v>3585</v>
      </c>
      <c r="B3596" t="s">
        <v>12971</v>
      </c>
      <c r="C3596" t="s">
        <v>215</v>
      </c>
      <c r="D3596" t="str">
        <f>VLOOKUP(data_to_clean[[#This Row],[state]],abbreviation_table[],2,FALSE)</f>
        <v>North Carolina</v>
      </c>
      <c r="E3596" t="s">
        <v>12973</v>
      </c>
      <c r="F3596" t="str">
        <f>TRIM(LEFT(data_to_clean[[#This Row],[revenue]],FIND(" ",data_to_clean[[#This Row],[revenue]])))</f>
        <v>68.5</v>
      </c>
      <c r="G3596" t="str">
        <f>RIGHT(data_to_clean[[#This Row],[revenue]],LEN(data_to_clean[[#This Row],[revenue]])-FIND(" ",data_to_clean[[#This Row],[revenue]]))</f>
        <v>Million</v>
      </c>
      <c r="H3596" s="7">
        <f>VALUE(IF(data_to_clean[[#This Row],[multiplicity]]="Million",_xlfn.CONCAT(SUBSTITUTE(data_to_clean[[#This Row],[number]],".",""),"00000"),_xlfn.CONCAT(SUBSTITUTE(data_to_clean[[#This Row],[number]],".",""),"00000000")))</f>
        <v>68500000</v>
      </c>
      <c r="I3596" t="s">
        <v>12974</v>
      </c>
      <c r="J3596">
        <f>ROUND(VALUE(SUBSTITUTE(data_to_clean[[#This Row],[growth_%]],".",",")),0)</f>
        <v>98</v>
      </c>
      <c r="K3596" t="s">
        <v>233</v>
      </c>
      <c r="L3596">
        <v>55</v>
      </c>
      <c r="M3596">
        <v>20</v>
      </c>
      <c r="N3596">
        <v>2010</v>
      </c>
      <c r="O3596">
        <v>6</v>
      </c>
      <c r="P3596" t="s">
        <v>2800</v>
      </c>
      <c r="Q3596" t="b">
        <f>AND(ISNUMBER(data_to_clean[[#This Row],[revenue_formatted]]),ISNUMBER(data_to_clean[[#This Row],[growth_formatted_%]]),ISNUMBER(data_to_clean[[#This Row],[workers]]),ISNUMBER(data_to_clean[[#This Row],[previous_workers]]),ISNUMBER(data_to_clean[[#This Row],[founded]]),ISNUMBER(data_to_clean[[#This Row],[yrs_on_list]]))</f>
        <v>1</v>
      </c>
    </row>
    <row r="3597" spans="1:17" x14ac:dyDescent="0.25">
      <c r="A3597">
        <v>3586</v>
      </c>
      <c r="B3597" t="s">
        <v>12975</v>
      </c>
      <c r="C3597" t="s">
        <v>294</v>
      </c>
      <c r="D3597" t="str">
        <f>VLOOKUP(data_to_clean[[#This Row],[state]],abbreviation_table[],2,FALSE)</f>
        <v>Minnesota</v>
      </c>
      <c r="E3597" t="s">
        <v>485</v>
      </c>
      <c r="F3597" t="str">
        <f>TRIM(LEFT(data_to_clean[[#This Row],[revenue]],FIND(" ",data_to_clean[[#This Row],[revenue]])))</f>
        <v>4.5</v>
      </c>
      <c r="G3597" t="str">
        <f>RIGHT(data_to_clean[[#This Row],[revenue]],LEN(data_to_clean[[#This Row],[revenue]])-FIND(" ",data_to_clean[[#This Row],[revenue]]))</f>
        <v>Million</v>
      </c>
      <c r="H3597" s="7">
        <f>VALUE(IF(data_to_clean[[#This Row],[multiplicity]]="Million",_xlfn.CONCAT(SUBSTITUTE(data_to_clean[[#This Row],[number]],".",""),"00000"),_xlfn.CONCAT(SUBSTITUTE(data_to_clean[[#This Row],[number]],".",""),"00000000")))</f>
        <v>4500000</v>
      </c>
      <c r="I3597" t="s">
        <v>12977</v>
      </c>
      <c r="J3597">
        <f>ROUND(VALUE(SUBSTITUTE(data_to_clean[[#This Row],[growth_%]],".",",")),0)</f>
        <v>98</v>
      </c>
      <c r="K3597" t="s">
        <v>156</v>
      </c>
      <c r="L3597">
        <v>27</v>
      </c>
      <c r="M3597">
        <v>16</v>
      </c>
      <c r="N3597">
        <v>2001</v>
      </c>
      <c r="O3597">
        <v>4</v>
      </c>
      <c r="P3597" t="s">
        <v>298</v>
      </c>
      <c r="Q3597" t="b">
        <f>AND(ISNUMBER(data_to_clean[[#This Row],[revenue_formatted]]),ISNUMBER(data_to_clean[[#This Row],[growth_formatted_%]]),ISNUMBER(data_to_clean[[#This Row],[workers]]),ISNUMBER(data_to_clean[[#This Row],[previous_workers]]),ISNUMBER(data_to_clean[[#This Row],[founded]]),ISNUMBER(data_to_clean[[#This Row],[yrs_on_list]]))</f>
        <v>1</v>
      </c>
    </row>
    <row r="3598" spans="1:17" x14ac:dyDescent="0.25">
      <c r="A3598">
        <v>3587</v>
      </c>
      <c r="B3598" t="s">
        <v>12978</v>
      </c>
      <c r="C3598" t="s">
        <v>52</v>
      </c>
      <c r="D3598" t="str">
        <f>VLOOKUP(data_to_clean[[#This Row],[state]],abbreviation_table[],2,FALSE)</f>
        <v>Florida</v>
      </c>
      <c r="E3598" t="s">
        <v>2538</v>
      </c>
      <c r="F3598" t="str">
        <f>TRIM(LEFT(data_to_clean[[#This Row],[revenue]],FIND(" ",data_to_clean[[#This Row],[revenue]])))</f>
        <v>10.9</v>
      </c>
      <c r="G3598" t="str">
        <f>RIGHT(data_to_clean[[#This Row],[revenue]],LEN(data_to_clean[[#This Row],[revenue]])-FIND(" ",data_to_clean[[#This Row],[revenue]]))</f>
        <v>Million</v>
      </c>
      <c r="H3598" s="7">
        <f>VALUE(IF(data_to_clean[[#This Row],[multiplicity]]="Million",_xlfn.CONCAT(SUBSTITUTE(data_to_clean[[#This Row],[number]],".",""),"00000"),_xlfn.CONCAT(SUBSTITUTE(data_to_clean[[#This Row],[number]],".",""),"00000000")))</f>
        <v>10900000</v>
      </c>
      <c r="I3598" t="s">
        <v>12980</v>
      </c>
      <c r="J3598">
        <f>ROUND(VALUE(SUBSTITUTE(data_to_clean[[#This Row],[growth_%]],".",",")),0)</f>
        <v>98</v>
      </c>
      <c r="K3598" t="s">
        <v>308</v>
      </c>
      <c r="L3598">
        <v>56</v>
      </c>
      <c r="M3598">
        <v>34</v>
      </c>
      <c r="N3598">
        <v>1996</v>
      </c>
      <c r="O3598">
        <v>1</v>
      </c>
      <c r="P3598" t="s">
        <v>1315</v>
      </c>
      <c r="Q3598" t="b">
        <f>AND(ISNUMBER(data_to_clean[[#This Row],[revenue_formatted]]),ISNUMBER(data_to_clean[[#This Row],[growth_formatted_%]]),ISNUMBER(data_to_clean[[#This Row],[workers]]),ISNUMBER(data_to_clean[[#This Row],[previous_workers]]),ISNUMBER(data_to_clean[[#This Row],[founded]]),ISNUMBER(data_to_clean[[#This Row],[yrs_on_list]]))</f>
        <v>1</v>
      </c>
    </row>
    <row r="3599" spans="1:17" x14ac:dyDescent="0.25">
      <c r="A3599">
        <v>3588</v>
      </c>
      <c r="B3599" t="s">
        <v>12981</v>
      </c>
      <c r="C3599" t="s">
        <v>503</v>
      </c>
      <c r="D3599" t="str">
        <f>VLOOKUP(data_to_clean[[#This Row],[state]],abbreviation_table[],2,FALSE)</f>
        <v>Illinois</v>
      </c>
      <c r="E3599" t="s">
        <v>934</v>
      </c>
      <c r="F3599" t="str">
        <f>TRIM(LEFT(data_to_clean[[#This Row],[revenue]],FIND(" ",data_to_clean[[#This Row],[revenue]])))</f>
        <v>12.7</v>
      </c>
      <c r="G3599" t="str">
        <f>RIGHT(data_to_clean[[#This Row],[revenue]],LEN(data_to_clean[[#This Row],[revenue]])-FIND(" ",data_to_clean[[#This Row],[revenue]]))</f>
        <v>Million</v>
      </c>
      <c r="H3599" s="7">
        <f>VALUE(IF(data_to_clean[[#This Row],[multiplicity]]="Million",_xlfn.CONCAT(SUBSTITUTE(data_to_clean[[#This Row],[number]],".",""),"00000"),_xlfn.CONCAT(SUBSTITUTE(data_to_clean[[#This Row],[number]],".",""),"00000000")))</f>
        <v>12700000</v>
      </c>
      <c r="I3599" t="s">
        <v>12983</v>
      </c>
      <c r="J3599">
        <f>ROUND(VALUE(SUBSTITUTE(data_to_clean[[#This Row],[growth_%]],".",",")),0)</f>
        <v>98</v>
      </c>
      <c r="K3599" t="s">
        <v>25</v>
      </c>
      <c r="L3599">
        <v>359</v>
      </c>
      <c r="M3599">
        <v>105</v>
      </c>
      <c r="N3599">
        <v>2008</v>
      </c>
      <c r="O3599">
        <v>3</v>
      </c>
      <c r="P3599" t="s">
        <v>506</v>
      </c>
      <c r="Q3599" t="b">
        <f>AND(ISNUMBER(data_to_clean[[#This Row],[revenue_formatted]]),ISNUMBER(data_to_clean[[#This Row],[growth_formatted_%]]),ISNUMBER(data_to_clean[[#This Row],[workers]]),ISNUMBER(data_to_clean[[#This Row],[previous_workers]]),ISNUMBER(data_to_clean[[#This Row],[founded]]),ISNUMBER(data_to_clean[[#This Row],[yrs_on_list]]))</f>
        <v>1</v>
      </c>
    </row>
    <row r="3600" spans="1:17" x14ac:dyDescent="0.25">
      <c r="A3600">
        <v>3589</v>
      </c>
      <c r="B3600" t="s">
        <v>12984</v>
      </c>
      <c r="C3600" t="s">
        <v>80</v>
      </c>
      <c r="D3600" t="str">
        <f>VLOOKUP(data_to_clean[[#This Row],[state]],abbreviation_table[],2,FALSE)</f>
        <v>California</v>
      </c>
      <c r="E3600" t="s">
        <v>765</v>
      </c>
      <c r="F3600" t="str">
        <f>TRIM(LEFT(data_to_clean[[#This Row],[revenue]],FIND(" ",data_to_clean[[#This Row],[revenue]])))</f>
        <v>5.5</v>
      </c>
      <c r="G3600" t="str">
        <f>RIGHT(data_to_clean[[#This Row],[revenue]],LEN(data_to_clean[[#This Row],[revenue]])-FIND(" ",data_to_clean[[#This Row],[revenue]]))</f>
        <v>Million</v>
      </c>
      <c r="H3600" s="7">
        <f>VALUE(IF(data_to_clean[[#This Row],[multiplicity]]="Million",_xlfn.CONCAT(SUBSTITUTE(data_to_clean[[#This Row],[number]],".",""),"00000"),_xlfn.CONCAT(SUBSTITUTE(data_to_clean[[#This Row],[number]],".",""),"00000000")))</f>
        <v>5500000</v>
      </c>
      <c r="I3600" t="s">
        <v>12986</v>
      </c>
      <c r="J3600">
        <f>ROUND(VALUE(SUBSTITUTE(data_to_clean[[#This Row],[growth_%]],".",",")),0)</f>
        <v>97</v>
      </c>
      <c r="K3600" t="s">
        <v>181</v>
      </c>
      <c r="L3600">
        <v>38</v>
      </c>
      <c r="M3600">
        <v>19</v>
      </c>
      <c r="N3600">
        <v>2010</v>
      </c>
      <c r="O3600">
        <v>5</v>
      </c>
      <c r="P3600" t="s">
        <v>137</v>
      </c>
      <c r="Q3600" t="b">
        <f>AND(ISNUMBER(data_to_clean[[#This Row],[revenue_formatted]]),ISNUMBER(data_to_clean[[#This Row],[growth_formatted_%]]),ISNUMBER(data_to_clean[[#This Row],[workers]]),ISNUMBER(data_to_clean[[#This Row],[previous_workers]]),ISNUMBER(data_to_clean[[#This Row],[founded]]),ISNUMBER(data_to_clean[[#This Row],[yrs_on_list]]))</f>
        <v>1</v>
      </c>
    </row>
    <row r="3601" spans="1:17" x14ac:dyDescent="0.25">
      <c r="A3601">
        <v>3590</v>
      </c>
      <c r="B3601" t="s">
        <v>12987</v>
      </c>
      <c r="C3601" t="s">
        <v>215</v>
      </c>
      <c r="D3601" t="str">
        <f>VLOOKUP(data_to_clean[[#This Row],[state]],abbreviation_table[],2,FALSE)</f>
        <v>North Carolina</v>
      </c>
      <c r="E3601" t="s">
        <v>798</v>
      </c>
      <c r="F3601" t="str">
        <f>TRIM(LEFT(data_to_clean[[#This Row],[revenue]],FIND(" ",data_to_clean[[#This Row],[revenue]])))</f>
        <v>3</v>
      </c>
      <c r="G3601" t="str">
        <f>RIGHT(data_to_clean[[#This Row],[revenue]],LEN(data_to_clean[[#This Row],[revenue]])-FIND(" ",data_to_clean[[#This Row],[revenue]]))</f>
        <v>Million</v>
      </c>
      <c r="H3601" s="7">
        <f>VALUE(IF(data_to_clean[[#This Row],[multiplicity]]="Million",_xlfn.CONCAT(SUBSTITUTE(data_to_clean[[#This Row],[number]],".",""),"00000"),_xlfn.CONCAT(SUBSTITUTE(data_to_clean[[#This Row],[number]],".",""),"00000000")))</f>
        <v>300000</v>
      </c>
      <c r="I3601" t="s">
        <v>12989</v>
      </c>
      <c r="J3601">
        <f>ROUND(VALUE(SUBSTITUTE(data_to_clean[[#This Row],[growth_%]],".",",")),0)</f>
        <v>97</v>
      </c>
      <c r="K3601" t="s">
        <v>1041</v>
      </c>
      <c r="L3601">
        <v>21</v>
      </c>
      <c r="M3601">
        <v>10</v>
      </c>
      <c r="N3601">
        <v>1992</v>
      </c>
      <c r="O3601">
        <v>2</v>
      </c>
      <c r="P3601" t="s">
        <v>12990</v>
      </c>
      <c r="Q3601" t="b">
        <f>AND(ISNUMBER(data_to_clean[[#This Row],[revenue_formatted]]),ISNUMBER(data_to_clean[[#This Row],[growth_formatted_%]]),ISNUMBER(data_to_clean[[#This Row],[workers]]),ISNUMBER(data_to_clean[[#This Row],[previous_workers]]),ISNUMBER(data_to_clean[[#This Row],[founded]]),ISNUMBER(data_to_clean[[#This Row],[yrs_on_list]]))</f>
        <v>1</v>
      </c>
    </row>
    <row r="3602" spans="1:17" x14ac:dyDescent="0.25">
      <c r="A3602">
        <v>3591</v>
      </c>
      <c r="B3602" t="s">
        <v>12991</v>
      </c>
      <c r="C3602" t="s">
        <v>1768</v>
      </c>
      <c r="D3602" t="str">
        <f>VLOOKUP(data_to_clean[[#This Row],[state]],abbreviation_table[],2,FALSE)</f>
        <v>Oregon</v>
      </c>
      <c r="E3602" t="s">
        <v>993</v>
      </c>
      <c r="F3602" t="str">
        <f>TRIM(LEFT(data_to_clean[[#This Row],[revenue]],FIND(" ",data_to_clean[[#This Row],[revenue]])))</f>
        <v>2.3</v>
      </c>
      <c r="G3602" t="str">
        <f>RIGHT(data_to_clean[[#This Row],[revenue]],LEN(data_to_clean[[#This Row],[revenue]])-FIND(" ",data_to_clean[[#This Row],[revenue]]))</f>
        <v>Million</v>
      </c>
      <c r="H3602" s="7">
        <f>VALUE(IF(data_to_clean[[#This Row],[multiplicity]]="Million",_xlfn.CONCAT(SUBSTITUTE(data_to_clean[[#This Row],[number]],".",""),"00000"),_xlfn.CONCAT(SUBSTITUTE(data_to_clean[[#This Row],[number]],".",""),"00000000")))</f>
        <v>2300000</v>
      </c>
      <c r="I3602" t="s">
        <v>12993</v>
      </c>
      <c r="J3602">
        <f>ROUND(VALUE(SUBSTITUTE(data_to_clean[[#This Row],[growth_%]],".",",")),0)</f>
        <v>97</v>
      </c>
      <c r="K3602" t="s">
        <v>48</v>
      </c>
      <c r="L3602">
        <v>12</v>
      </c>
      <c r="M3602">
        <v>6</v>
      </c>
      <c r="N3602">
        <v>2001</v>
      </c>
      <c r="O3602">
        <v>1</v>
      </c>
      <c r="P3602" t="s">
        <v>7618</v>
      </c>
      <c r="Q3602" t="b">
        <f>AND(ISNUMBER(data_to_clean[[#This Row],[revenue_formatted]]),ISNUMBER(data_to_clean[[#This Row],[growth_formatted_%]]),ISNUMBER(data_to_clean[[#This Row],[workers]]),ISNUMBER(data_to_clean[[#This Row],[previous_workers]]),ISNUMBER(data_to_clean[[#This Row],[founded]]),ISNUMBER(data_to_clean[[#This Row],[yrs_on_list]]))</f>
        <v>1</v>
      </c>
    </row>
    <row r="3603" spans="1:17" x14ac:dyDescent="0.25">
      <c r="A3603">
        <v>3592</v>
      </c>
      <c r="B3603" t="s">
        <v>12994</v>
      </c>
      <c r="C3603" t="s">
        <v>105</v>
      </c>
      <c r="D3603" t="str">
        <f>VLOOKUP(data_to_clean[[#This Row],[state]],abbreviation_table[],2,FALSE)</f>
        <v>New York</v>
      </c>
      <c r="E3603" t="s">
        <v>957</v>
      </c>
      <c r="F3603" t="str">
        <f>TRIM(LEFT(data_to_clean[[#This Row],[revenue]],FIND(" ",data_to_clean[[#This Row],[revenue]])))</f>
        <v>2.2</v>
      </c>
      <c r="G3603" t="str">
        <f>RIGHT(data_to_clean[[#This Row],[revenue]],LEN(data_to_clean[[#This Row],[revenue]])-FIND(" ",data_to_clean[[#This Row],[revenue]]))</f>
        <v>Million</v>
      </c>
      <c r="H3603" s="7">
        <f>VALUE(IF(data_to_clean[[#This Row],[multiplicity]]="Million",_xlfn.CONCAT(SUBSTITUTE(data_to_clean[[#This Row],[number]],".",""),"00000"),_xlfn.CONCAT(SUBSTITUTE(data_to_clean[[#This Row],[number]],".",""),"00000000")))</f>
        <v>2200000</v>
      </c>
      <c r="I3603" t="s">
        <v>12996</v>
      </c>
      <c r="J3603">
        <f>ROUND(VALUE(SUBSTITUTE(data_to_clean[[#This Row],[growth_%]],".",",")),0)</f>
        <v>97</v>
      </c>
      <c r="K3603" t="s">
        <v>55</v>
      </c>
      <c r="L3603">
        <v>68</v>
      </c>
      <c r="M3603">
        <v>25</v>
      </c>
      <c r="N3603">
        <v>2003</v>
      </c>
      <c r="O3603">
        <v>1</v>
      </c>
      <c r="P3603" t="s">
        <v>12997</v>
      </c>
      <c r="Q3603" t="b">
        <f>AND(ISNUMBER(data_to_clean[[#This Row],[revenue_formatted]]),ISNUMBER(data_to_clean[[#This Row],[growth_formatted_%]]),ISNUMBER(data_to_clean[[#This Row],[workers]]),ISNUMBER(data_to_clean[[#This Row],[previous_workers]]),ISNUMBER(data_to_clean[[#This Row],[founded]]),ISNUMBER(data_to_clean[[#This Row],[yrs_on_list]]))</f>
        <v>1</v>
      </c>
    </row>
    <row r="3604" spans="1:17" x14ac:dyDescent="0.25">
      <c r="A3604">
        <v>3593</v>
      </c>
      <c r="B3604" t="s">
        <v>12998</v>
      </c>
      <c r="C3604" t="s">
        <v>119</v>
      </c>
      <c r="D3604" t="str">
        <f>VLOOKUP(data_to_clean[[#This Row],[state]],abbreviation_table[],2,FALSE)</f>
        <v>Georgia</v>
      </c>
      <c r="E3604" t="s">
        <v>621</v>
      </c>
      <c r="F3604" t="str">
        <f>TRIM(LEFT(data_to_clean[[#This Row],[revenue]],FIND(" ",data_to_clean[[#This Row],[revenue]])))</f>
        <v>3.1</v>
      </c>
      <c r="G3604" t="str">
        <f>RIGHT(data_to_clean[[#This Row],[revenue]],LEN(data_to_clean[[#This Row],[revenue]])-FIND(" ",data_to_clean[[#This Row],[revenue]]))</f>
        <v>Million</v>
      </c>
      <c r="H3604" s="7">
        <f>VALUE(IF(data_to_clean[[#This Row],[multiplicity]]="Million",_xlfn.CONCAT(SUBSTITUTE(data_to_clean[[#This Row],[number]],".",""),"00000"),_xlfn.CONCAT(SUBSTITUTE(data_to_clean[[#This Row],[number]],".",""),"00000000")))</f>
        <v>3100000</v>
      </c>
      <c r="I3604" t="s">
        <v>13000</v>
      </c>
      <c r="J3604">
        <f>ROUND(VALUE(SUBSTITUTE(data_to_clean[[#This Row],[growth_%]],".",",")),0)</f>
        <v>97</v>
      </c>
      <c r="K3604" t="s">
        <v>18</v>
      </c>
      <c r="L3604">
        <v>25</v>
      </c>
      <c r="M3604">
        <v>6</v>
      </c>
      <c r="N3604">
        <v>2007</v>
      </c>
      <c r="O3604">
        <v>1</v>
      </c>
      <c r="P3604" t="s">
        <v>122</v>
      </c>
      <c r="Q3604" t="b">
        <f>AND(ISNUMBER(data_to_clean[[#This Row],[revenue_formatted]]),ISNUMBER(data_to_clean[[#This Row],[growth_formatted_%]]),ISNUMBER(data_to_clean[[#This Row],[workers]]),ISNUMBER(data_to_clean[[#This Row],[previous_workers]]),ISNUMBER(data_to_clean[[#This Row],[founded]]),ISNUMBER(data_to_clean[[#This Row],[yrs_on_list]]))</f>
        <v>1</v>
      </c>
    </row>
    <row r="3605" spans="1:17" x14ac:dyDescent="0.25">
      <c r="A3605">
        <v>3594</v>
      </c>
      <c r="B3605" t="s">
        <v>13001</v>
      </c>
      <c r="C3605" t="s">
        <v>80</v>
      </c>
      <c r="D3605" t="str">
        <f>VLOOKUP(data_to_clean[[#This Row],[state]],abbreviation_table[],2,FALSE)</f>
        <v>California</v>
      </c>
      <c r="E3605" t="s">
        <v>1665</v>
      </c>
      <c r="F3605" t="str">
        <f>TRIM(LEFT(data_to_clean[[#This Row],[revenue]],FIND(" ",data_to_clean[[#This Row],[revenue]])))</f>
        <v>21.7</v>
      </c>
      <c r="G3605" t="str">
        <f>RIGHT(data_to_clean[[#This Row],[revenue]],LEN(data_to_clean[[#This Row],[revenue]])-FIND(" ",data_to_clean[[#This Row],[revenue]]))</f>
        <v>Million</v>
      </c>
      <c r="H3605" s="7">
        <f>VALUE(IF(data_to_clean[[#This Row],[multiplicity]]="Million",_xlfn.CONCAT(SUBSTITUTE(data_to_clean[[#This Row],[number]],".",""),"00000"),_xlfn.CONCAT(SUBSTITUTE(data_to_clean[[#This Row],[number]],".",""),"00000000")))</f>
        <v>21700000</v>
      </c>
      <c r="I3605" t="s">
        <v>13003</v>
      </c>
      <c r="J3605">
        <f>ROUND(VALUE(SUBSTITUTE(data_to_clean[[#This Row],[growth_%]],".",",")),0)</f>
        <v>97</v>
      </c>
      <c r="K3605" t="s">
        <v>48</v>
      </c>
      <c r="L3605">
        <v>104</v>
      </c>
      <c r="M3605">
        <v>51</v>
      </c>
      <c r="N3605">
        <v>1959</v>
      </c>
      <c r="O3605">
        <v>3</v>
      </c>
      <c r="P3605" t="s">
        <v>4543</v>
      </c>
      <c r="Q3605" t="b">
        <f>AND(ISNUMBER(data_to_clean[[#This Row],[revenue_formatted]]),ISNUMBER(data_to_clean[[#This Row],[growth_formatted_%]]),ISNUMBER(data_to_clean[[#This Row],[workers]]),ISNUMBER(data_to_clean[[#This Row],[previous_workers]]),ISNUMBER(data_to_clean[[#This Row],[founded]]),ISNUMBER(data_to_clean[[#This Row],[yrs_on_list]]))</f>
        <v>1</v>
      </c>
    </row>
    <row r="3606" spans="1:17" x14ac:dyDescent="0.25">
      <c r="A3606">
        <v>3595</v>
      </c>
      <c r="B3606" t="s">
        <v>13004</v>
      </c>
      <c r="C3606" t="s">
        <v>119</v>
      </c>
      <c r="D3606" t="str">
        <f>VLOOKUP(data_to_clean[[#This Row],[state]],abbreviation_table[],2,FALSE)</f>
        <v>Georgia</v>
      </c>
      <c r="E3606" t="s">
        <v>4384</v>
      </c>
      <c r="F3606" t="str">
        <f>TRIM(LEFT(data_to_clean[[#This Row],[revenue]],FIND(" ",data_to_clean[[#This Row],[revenue]])))</f>
        <v>31.2</v>
      </c>
      <c r="G3606" t="str">
        <f>RIGHT(data_to_clean[[#This Row],[revenue]],LEN(data_to_clean[[#This Row],[revenue]])-FIND(" ",data_to_clean[[#This Row],[revenue]]))</f>
        <v>Million</v>
      </c>
      <c r="H3606" s="7">
        <f>VALUE(IF(data_to_clean[[#This Row],[multiplicity]]="Million",_xlfn.CONCAT(SUBSTITUTE(data_to_clean[[#This Row],[number]],".",""),"00000"),_xlfn.CONCAT(SUBSTITUTE(data_to_clean[[#This Row],[number]],".",""),"00000000")))</f>
        <v>31200000</v>
      </c>
      <c r="I3606" t="s">
        <v>13006</v>
      </c>
      <c r="J3606">
        <f>ROUND(VALUE(SUBSTITUTE(data_to_clean[[#This Row],[growth_%]],".",",")),0)</f>
        <v>97</v>
      </c>
      <c r="K3606" t="s">
        <v>257</v>
      </c>
      <c r="L3606">
        <v>177</v>
      </c>
      <c r="M3606">
        <v>100</v>
      </c>
      <c r="N3606">
        <v>2011</v>
      </c>
      <c r="O3606">
        <v>5</v>
      </c>
      <c r="P3606" t="s">
        <v>122</v>
      </c>
      <c r="Q3606" t="b">
        <f>AND(ISNUMBER(data_to_clean[[#This Row],[revenue_formatted]]),ISNUMBER(data_to_clean[[#This Row],[growth_formatted_%]]),ISNUMBER(data_to_clean[[#This Row],[workers]]),ISNUMBER(data_to_clean[[#This Row],[previous_workers]]),ISNUMBER(data_to_clean[[#This Row],[founded]]),ISNUMBER(data_to_clean[[#This Row],[yrs_on_list]]))</f>
        <v>1</v>
      </c>
    </row>
    <row r="3607" spans="1:17" x14ac:dyDescent="0.25">
      <c r="A3607">
        <v>3596</v>
      </c>
      <c r="B3607" t="s">
        <v>13007</v>
      </c>
      <c r="C3607" t="s">
        <v>215</v>
      </c>
      <c r="D3607" t="str">
        <f>VLOOKUP(data_to_clean[[#This Row],[state]],abbreviation_table[],2,FALSE)</f>
        <v>North Carolina</v>
      </c>
      <c r="E3607" t="s">
        <v>13009</v>
      </c>
      <c r="F3607" t="str">
        <f>TRIM(LEFT(data_to_clean[[#This Row],[revenue]],FIND(" ",data_to_clean[[#This Row],[revenue]])))</f>
        <v>2.3</v>
      </c>
      <c r="G3607" t="str">
        <f>RIGHT(data_to_clean[[#This Row],[revenue]],LEN(data_to_clean[[#This Row],[revenue]])-FIND(" ",data_to_clean[[#This Row],[revenue]]))</f>
        <v>Billion</v>
      </c>
      <c r="H3607" s="7">
        <f>VALUE(IF(data_to_clean[[#This Row],[multiplicity]]="Million",_xlfn.CONCAT(SUBSTITUTE(data_to_clean[[#This Row],[number]],".",""),"00000"),_xlfn.CONCAT(SUBSTITUTE(data_to_clean[[#This Row],[number]],".",""),"00000000")))</f>
        <v>2300000000</v>
      </c>
      <c r="I3607" t="s">
        <v>13010</v>
      </c>
      <c r="J3607">
        <f>ROUND(VALUE(SUBSTITUTE(data_to_clean[[#This Row],[growth_%]],".",",")),0)</f>
        <v>97</v>
      </c>
      <c r="K3607" t="s">
        <v>25</v>
      </c>
      <c r="L3607">
        <v>486</v>
      </c>
      <c r="M3607">
        <v>378</v>
      </c>
      <c r="N3607">
        <v>1999</v>
      </c>
      <c r="O3607">
        <v>12</v>
      </c>
      <c r="P3607" t="s">
        <v>13011</v>
      </c>
      <c r="Q3607" t="b">
        <f>AND(ISNUMBER(data_to_clean[[#This Row],[revenue_formatted]]),ISNUMBER(data_to_clean[[#This Row],[growth_formatted_%]]),ISNUMBER(data_to_clean[[#This Row],[workers]]),ISNUMBER(data_to_clean[[#This Row],[previous_workers]]),ISNUMBER(data_to_clean[[#This Row],[founded]]),ISNUMBER(data_to_clean[[#This Row],[yrs_on_list]]))</f>
        <v>1</v>
      </c>
    </row>
    <row r="3608" spans="1:17" x14ac:dyDescent="0.25">
      <c r="A3608">
        <v>3597</v>
      </c>
      <c r="B3608" t="s">
        <v>13012</v>
      </c>
      <c r="C3608" t="s">
        <v>1768</v>
      </c>
      <c r="D3608" t="str">
        <f>VLOOKUP(data_to_clean[[#This Row],[state]],abbreviation_table[],2,FALSE)</f>
        <v>Oregon</v>
      </c>
      <c r="E3608" t="s">
        <v>1612</v>
      </c>
      <c r="F3608" t="str">
        <f>TRIM(LEFT(data_to_clean[[#This Row],[revenue]],FIND(" ",data_to_clean[[#This Row],[revenue]])))</f>
        <v>5.9</v>
      </c>
      <c r="G3608" t="str">
        <f>RIGHT(data_to_clean[[#This Row],[revenue]],LEN(data_to_clean[[#This Row],[revenue]])-FIND(" ",data_to_clean[[#This Row],[revenue]]))</f>
        <v>Million</v>
      </c>
      <c r="H3608" s="7">
        <f>VALUE(IF(data_to_clean[[#This Row],[multiplicity]]="Million",_xlfn.CONCAT(SUBSTITUTE(data_to_clean[[#This Row],[number]],".",""),"00000"),_xlfn.CONCAT(SUBSTITUTE(data_to_clean[[#This Row],[number]],".",""),"00000000")))</f>
        <v>5900000</v>
      </c>
      <c r="I3608" t="s">
        <v>13014</v>
      </c>
      <c r="J3608">
        <f>ROUND(VALUE(SUBSTITUTE(data_to_clean[[#This Row],[growth_%]],".",",")),0)</f>
        <v>97</v>
      </c>
      <c r="K3608" t="s">
        <v>18</v>
      </c>
      <c r="L3608">
        <v>34</v>
      </c>
      <c r="M3608">
        <v>20</v>
      </c>
      <c r="N3608">
        <v>2009</v>
      </c>
      <c r="O3608">
        <v>4</v>
      </c>
      <c r="P3608" t="s">
        <v>437</v>
      </c>
      <c r="Q3608" t="b">
        <f>AND(ISNUMBER(data_to_clean[[#This Row],[revenue_formatted]]),ISNUMBER(data_to_clean[[#This Row],[growth_formatted_%]]),ISNUMBER(data_to_clean[[#This Row],[workers]]),ISNUMBER(data_to_clean[[#This Row],[previous_workers]]),ISNUMBER(data_to_clean[[#This Row],[founded]]),ISNUMBER(data_to_clean[[#This Row],[yrs_on_list]]))</f>
        <v>1</v>
      </c>
    </row>
    <row r="3609" spans="1:17" x14ac:dyDescent="0.25">
      <c r="A3609">
        <v>3598</v>
      </c>
      <c r="B3609" t="s">
        <v>13015</v>
      </c>
      <c r="C3609" t="s">
        <v>105</v>
      </c>
      <c r="D3609" t="str">
        <f>VLOOKUP(data_to_clean[[#This Row],[state]],abbreviation_table[],2,FALSE)</f>
        <v>New York</v>
      </c>
      <c r="E3609" t="s">
        <v>2496</v>
      </c>
      <c r="F3609" t="str">
        <f>TRIM(LEFT(data_to_clean[[#This Row],[revenue]],FIND(" ",data_to_clean[[#This Row],[revenue]])))</f>
        <v>13</v>
      </c>
      <c r="G3609" t="str">
        <f>RIGHT(data_to_clean[[#This Row],[revenue]],LEN(data_to_clean[[#This Row],[revenue]])-FIND(" ",data_to_clean[[#This Row],[revenue]]))</f>
        <v>Million</v>
      </c>
      <c r="H3609" s="7">
        <f>VALUE(IF(data_to_clean[[#This Row],[multiplicity]]="Million",_xlfn.CONCAT(SUBSTITUTE(data_to_clean[[#This Row],[number]],".",""),"00000"),_xlfn.CONCAT(SUBSTITUTE(data_to_clean[[#This Row],[number]],".",""),"00000000")))</f>
        <v>1300000</v>
      </c>
      <c r="I3609" t="s">
        <v>13017</v>
      </c>
      <c r="J3609">
        <f>ROUND(VALUE(SUBSTITUTE(data_to_clean[[#This Row],[growth_%]],".",",")),0)</f>
        <v>97</v>
      </c>
      <c r="K3609" t="s">
        <v>18</v>
      </c>
      <c r="L3609">
        <v>51</v>
      </c>
      <c r="M3609">
        <v>27</v>
      </c>
      <c r="N3609">
        <v>2008</v>
      </c>
      <c r="O3609">
        <v>7</v>
      </c>
      <c r="P3609" t="s">
        <v>108</v>
      </c>
      <c r="Q3609" t="b">
        <f>AND(ISNUMBER(data_to_clean[[#This Row],[revenue_formatted]]),ISNUMBER(data_to_clean[[#This Row],[growth_formatted_%]]),ISNUMBER(data_to_clean[[#This Row],[workers]]),ISNUMBER(data_to_clean[[#This Row],[previous_workers]]),ISNUMBER(data_to_clean[[#This Row],[founded]]),ISNUMBER(data_to_clean[[#This Row],[yrs_on_list]]))</f>
        <v>1</v>
      </c>
    </row>
    <row r="3610" spans="1:17" x14ac:dyDescent="0.25">
      <c r="A3610">
        <v>3599</v>
      </c>
      <c r="B3610" t="s">
        <v>13018</v>
      </c>
      <c r="C3610" t="s">
        <v>105</v>
      </c>
      <c r="D3610" t="str">
        <f>VLOOKUP(data_to_clean[[#This Row],[state]],abbreviation_table[],2,FALSE)</f>
        <v>New York</v>
      </c>
      <c r="E3610" t="s">
        <v>824</v>
      </c>
      <c r="F3610" t="str">
        <f>TRIM(LEFT(data_to_clean[[#This Row],[revenue]],FIND(" ",data_to_clean[[#This Row],[revenue]])))</f>
        <v>2.5</v>
      </c>
      <c r="G3610" t="str">
        <f>RIGHT(data_to_clean[[#This Row],[revenue]],LEN(data_to_clean[[#This Row],[revenue]])-FIND(" ",data_to_clean[[#This Row],[revenue]]))</f>
        <v>Million</v>
      </c>
      <c r="H3610" s="7">
        <f>VALUE(IF(data_to_clean[[#This Row],[multiplicity]]="Million",_xlfn.CONCAT(SUBSTITUTE(data_to_clean[[#This Row],[number]],".",""),"00000"),_xlfn.CONCAT(SUBSTITUTE(data_to_clean[[#This Row],[number]],".",""),"00000000")))</f>
        <v>2500000</v>
      </c>
      <c r="I3610" t="s">
        <v>13020</v>
      </c>
      <c r="J3610">
        <f>ROUND(VALUE(SUBSTITUTE(data_to_clean[[#This Row],[growth_%]],".",",")),0)</f>
        <v>97</v>
      </c>
      <c r="K3610" t="s">
        <v>18</v>
      </c>
      <c r="L3610">
        <v>9</v>
      </c>
      <c r="M3610">
        <v>5</v>
      </c>
      <c r="N3610">
        <v>2013</v>
      </c>
      <c r="O3610">
        <v>1</v>
      </c>
      <c r="P3610" t="s">
        <v>108</v>
      </c>
      <c r="Q3610" t="b">
        <f>AND(ISNUMBER(data_to_clean[[#This Row],[revenue_formatted]]),ISNUMBER(data_to_clean[[#This Row],[growth_formatted_%]]),ISNUMBER(data_to_clean[[#This Row],[workers]]),ISNUMBER(data_to_clean[[#This Row],[previous_workers]]),ISNUMBER(data_to_clean[[#This Row],[founded]]),ISNUMBER(data_to_clean[[#This Row],[yrs_on_list]]))</f>
        <v>1</v>
      </c>
    </row>
    <row r="3611" spans="1:17" x14ac:dyDescent="0.25">
      <c r="A3611">
        <v>3600</v>
      </c>
      <c r="B3611" t="s">
        <v>13021</v>
      </c>
      <c r="C3611" t="s">
        <v>80</v>
      </c>
      <c r="D3611" t="str">
        <f>VLOOKUP(data_to_clean[[#This Row],[state]],abbreviation_table[],2,FALSE)</f>
        <v>California</v>
      </c>
      <c r="E3611" t="s">
        <v>7347</v>
      </c>
      <c r="F3611" t="str">
        <f>TRIM(LEFT(data_to_clean[[#This Row],[revenue]],FIND(" ",data_to_clean[[#This Row],[revenue]])))</f>
        <v>19.3</v>
      </c>
      <c r="G3611" t="str">
        <f>RIGHT(data_to_clean[[#This Row],[revenue]],LEN(data_to_clean[[#This Row],[revenue]])-FIND(" ",data_to_clean[[#This Row],[revenue]]))</f>
        <v>Million</v>
      </c>
      <c r="H3611" s="7">
        <f>VALUE(IF(data_to_clean[[#This Row],[multiplicity]]="Million",_xlfn.CONCAT(SUBSTITUTE(data_to_clean[[#This Row],[number]],".",""),"00000"),_xlfn.CONCAT(SUBSTITUTE(data_to_clean[[#This Row],[number]],".",""),"00000000")))</f>
        <v>19300000</v>
      </c>
      <c r="I3611" t="s">
        <v>13023</v>
      </c>
      <c r="J3611">
        <f>ROUND(VALUE(SUBSTITUTE(data_to_clean[[#This Row],[growth_%]],".",",")),0)</f>
        <v>97</v>
      </c>
      <c r="K3611" t="s">
        <v>107</v>
      </c>
      <c r="L3611">
        <v>125</v>
      </c>
      <c r="M3611">
        <v>40</v>
      </c>
      <c r="N3611">
        <v>2001</v>
      </c>
      <c r="O3611">
        <v>2</v>
      </c>
      <c r="P3611" t="s">
        <v>13024</v>
      </c>
      <c r="Q3611" t="b">
        <f>AND(ISNUMBER(data_to_clean[[#This Row],[revenue_formatted]]),ISNUMBER(data_to_clean[[#This Row],[growth_formatted_%]]),ISNUMBER(data_to_clean[[#This Row],[workers]]),ISNUMBER(data_to_clean[[#This Row],[previous_workers]]),ISNUMBER(data_to_clean[[#This Row],[founded]]),ISNUMBER(data_to_clean[[#This Row],[yrs_on_list]]))</f>
        <v>1</v>
      </c>
    </row>
    <row r="3612" spans="1:17" x14ac:dyDescent="0.25">
      <c r="A3612">
        <v>3601</v>
      </c>
      <c r="B3612" t="s">
        <v>13025</v>
      </c>
      <c r="C3612" t="s">
        <v>30</v>
      </c>
      <c r="D3612" t="str">
        <f>VLOOKUP(data_to_clean[[#This Row],[state]],abbreviation_table[],2,FALSE)</f>
        <v>Texas</v>
      </c>
      <c r="E3612" t="s">
        <v>2440</v>
      </c>
      <c r="F3612" t="str">
        <f>TRIM(LEFT(data_to_clean[[#This Row],[revenue]],FIND(" ",data_to_clean[[#This Row],[revenue]])))</f>
        <v>12.5</v>
      </c>
      <c r="G3612" t="str">
        <f>RIGHT(data_to_clean[[#This Row],[revenue]],LEN(data_to_clean[[#This Row],[revenue]])-FIND(" ",data_to_clean[[#This Row],[revenue]]))</f>
        <v>Million</v>
      </c>
      <c r="H3612" s="7">
        <f>VALUE(IF(data_to_clean[[#This Row],[multiplicity]]="Million",_xlfn.CONCAT(SUBSTITUTE(data_to_clean[[#This Row],[number]],".",""),"00000"),_xlfn.CONCAT(SUBSTITUTE(data_to_clean[[#This Row],[number]],".",""),"00000000")))</f>
        <v>12500000</v>
      </c>
      <c r="I3612" t="s">
        <v>13027</v>
      </c>
      <c r="J3612">
        <f>ROUND(VALUE(SUBSTITUTE(data_to_clean[[#This Row],[growth_%]],".",",")),0)</f>
        <v>97</v>
      </c>
      <c r="K3612" t="s">
        <v>107</v>
      </c>
      <c r="L3612">
        <v>96</v>
      </c>
      <c r="M3612">
        <v>55</v>
      </c>
      <c r="N3612">
        <v>2005</v>
      </c>
      <c r="O3612">
        <v>6</v>
      </c>
      <c r="P3612" t="s">
        <v>251</v>
      </c>
      <c r="Q3612" t="b">
        <f>AND(ISNUMBER(data_to_clean[[#This Row],[revenue_formatted]]),ISNUMBER(data_to_clean[[#This Row],[growth_formatted_%]]),ISNUMBER(data_to_clean[[#This Row],[workers]]),ISNUMBER(data_to_clean[[#This Row],[previous_workers]]),ISNUMBER(data_to_clean[[#This Row],[founded]]),ISNUMBER(data_to_clean[[#This Row],[yrs_on_list]]))</f>
        <v>1</v>
      </c>
    </row>
    <row r="3613" spans="1:17" x14ac:dyDescent="0.25">
      <c r="A3613">
        <v>3602</v>
      </c>
      <c r="B3613" t="s">
        <v>13028</v>
      </c>
      <c r="C3613" t="s">
        <v>30</v>
      </c>
      <c r="D3613" t="str">
        <f>VLOOKUP(data_to_clean[[#This Row],[state]],abbreviation_table[],2,FALSE)</f>
        <v>Texas</v>
      </c>
      <c r="E3613" t="s">
        <v>828</v>
      </c>
      <c r="F3613" t="str">
        <f>TRIM(LEFT(data_to_clean[[#This Row],[revenue]],FIND(" ",data_to_clean[[#This Row],[revenue]])))</f>
        <v>15.9</v>
      </c>
      <c r="G3613" t="str">
        <f>RIGHT(data_to_clean[[#This Row],[revenue]],LEN(data_to_clean[[#This Row],[revenue]])-FIND(" ",data_to_clean[[#This Row],[revenue]]))</f>
        <v>Million</v>
      </c>
      <c r="H3613" s="7">
        <f>VALUE(IF(data_to_clean[[#This Row],[multiplicity]]="Million",_xlfn.CONCAT(SUBSTITUTE(data_to_clean[[#This Row],[number]],".",""),"00000"),_xlfn.CONCAT(SUBSTITUTE(data_to_clean[[#This Row],[number]],".",""),"00000000")))</f>
        <v>15900000</v>
      </c>
      <c r="I3613" t="s">
        <v>13030</v>
      </c>
      <c r="J3613">
        <f>ROUND(VALUE(SUBSTITUTE(data_to_clean[[#This Row],[growth_%]],".",",")),0)</f>
        <v>97</v>
      </c>
      <c r="K3613" t="s">
        <v>175</v>
      </c>
      <c r="L3613">
        <v>29</v>
      </c>
      <c r="M3613">
        <v>32</v>
      </c>
      <c r="N3613">
        <v>2011</v>
      </c>
      <c r="O3613">
        <v>4</v>
      </c>
      <c r="P3613" t="s">
        <v>330</v>
      </c>
      <c r="Q3613" t="b">
        <f>AND(ISNUMBER(data_to_clean[[#This Row],[revenue_formatted]]),ISNUMBER(data_to_clean[[#This Row],[growth_formatted_%]]),ISNUMBER(data_to_clean[[#This Row],[workers]]),ISNUMBER(data_to_clean[[#This Row],[previous_workers]]),ISNUMBER(data_to_clean[[#This Row],[founded]]),ISNUMBER(data_to_clean[[#This Row],[yrs_on_list]]))</f>
        <v>1</v>
      </c>
    </row>
    <row r="3614" spans="1:17" x14ac:dyDescent="0.25">
      <c r="A3614">
        <v>3603</v>
      </c>
      <c r="B3614" t="s">
        <v>13031</v>
      </c>
      <c r="C3614" t="s">
        <v>30</v>
      </c>
      <c r="D3614" t="str">
        <f>VLOOKUP(data_to_clean[[#This Row],[state]],abbreviation_table[],2,FALSE)</f>
        <v>Texas</v>
      </c>
      <c r="E3614" t="s">
        <v>957</v>
      </c>
      <c r="F3614" t="str">
        <f>TRIM(LEFT(data_to_clean[[#This Row],[revenue]],FIND(" ",data_to_clean[[#This Row],[revenue]])))</f>
        <v>2.2</v>
      </c>
      <c r="G3614" t="str">
        <f>RIGHT(data_to_clean[[#This Row],[revenue]],LEN(data_to_clean[[#This Row],[revenue]])-FIND(" ",data_to_clean[[#This Row],[revenue]]))</f>
        <v>Million</v>
      </c>
      <c r="H3614" s="7">
        <f>VALUE(IF(data_to_clean[[#This Row],[multiplicity]]="Million",_xlfn.CONCAT(SUBSTITUTE(data_to_clean[[#This Row],[number]],".",""),"00000"),_xlfn.CONCAT(SUBSTITUTE(data_to_clean[[#This Row],[number]],".",""),"00000000")))</f>
        <v>2200000</v>
      </c>
      <c r="I3614" t="s">
        <v>13033</v>
      </c>
      <c r="J3614">
        <f>ROUND(VALUE(SUBSTITUTE(data_to_clean[[#This Row],[growth_%]],".",",")),0)</f>
        <v>97</v>
      </c>
      <c r="K3614" t="s">
        <v>18</v>
      </c>
      <c r="L3614">
        <v>17</v>
      </c>
      <c r="M3614">
        <v>13</v>
      </c>
      <c r="N3614">
        <v>2008</v>
      </c>
      <c r="O3614">
        <v>2</v>
      </c>
      <c r="P3614" t="s">
        <v>707</v>
      </c>
      <c r="Q3614" t="b">
        <f>AND(ISNUMBER(data_to_clean[[#This Row],[revenue_formatted]]),ISNUMBER(data_to_clean[[#This Row],[growth_formatted_%]]),ISNUMBER(data_to_clean[[#This Row],[workers]]),ISNUMBER(data_to_clean[[#This Row],[previous_workers]]),ISNUMBER(data_to_clean[[#This Row],[founded]]),ISNUMBER(data_to_clean[[#This Row],[yrs_on_list]]))</f>
        <v>1</v>
      </c>
    </row>
    <row r="3615" spans="1:17" x14ac:dyDescent="0.25">
      <c r="A3615">
        <v>3604</v>
      </c>
      <c r="B3615" t="s">
        <v>13034</v>
      </c>
      <c r="C3615" t="s">
        <v>30</v>
      </c>
      <c r="D3615" t="str">
        <f>VLOOKUP(data_to_clean[[#This Row],[state]],abbreviation_table[],2,FALSE)</f>
        <v>Texas</v>
      </c>
      <c r="E3615" t="s">
        <v>699</v>
      </c>
      <c r="F3615" t="str">
        <f>TRIM(LEFT(data_to_clean[[#This Row],[revenue]],FIND(" ",data_to_clean[[#This Row],[revenue]])))</f>
        <v>4</v>
      </c>
      <c r="G3615" t="str">
        <f>RIGHT(data_to_clean[[#This Row],[revenue]],LEN(data_to_clean[[#This Row],[revenue]])-FIND(" ",data_to_clean[[#This Row],[revenue]]))</f>
        <v>Million</v>
      </c>
      <c r="H3615" s="7">
        <f>VALUE(IF(data_to_clean[[#This Row],[multiplicity]]="Million",_xlfn.CONCAT(SUBSTITUTE(data_to_clean[[#This Row],[number]],".",""),"00000"),_xlfn.CONCAT(SUBSTITUTE(data_to_clean[[#This Row],[number]],".",""),"00000000")))</f>
        <v>400000</v>
      </c>
      <c r="I3615" t="s">
        <v>13036</v>
      </c>
      <c r="J3615">
        <f>ROUND(VALUE(SUBSTITUTE(data_to_clean[[#This Row],[growth_%]],".",",")),0)</f>
        <v>97</v>
      </c>
      <c r="K3615" t="s">
        <v>181</v>
      </c>
      <c r="L3615">
        <v>43</v>
      </c>
      <c r="M3615">
        <v>21</v>
      </c>
      <c r="N3615">
        <v>2002</v>
      </c>
      <c r="O3615">
        <v>1</v>
      </c>
      <c r="P3615" t="s">
        <v>707</v>
      </c>
      <c r="Q3615" t="b">
        <f>AND(ISNUMBER(data_to_clean[[#This Row],[revenue_formatted]]),ISNUMBER(data_to_clean[[#This Row],[growth_formatted_%]]),ISNUMBER(data_to_clean[[#This Row],[workers]]),ISNUMBER(data_to_clean[[#This Row],[previous_workers]]),ISNUMBER(data_to_clean[[#This Row],[founded]]),ISNUMBER(data_to_clean[[#This Row],[yrs_on_list]]))</f>
        <v>1</v>
      </c>
    </row>
    <row r="3616" spans="1:17" x14ac:dyDescent="0.25">
      <c r="A3616">
        <v>3605</v>
      </c>
      <c r="B3616" t="s">
        <v>13037</v>
      </c>
      <c r="C3616" t="s">
        <v>230</v>
      </c>
      <c r="D3616" t="str">
        <f>VLOOKUP(data_to_clean[[#This Row],[state]],abbreviation_table[],2,FALSE)</f>
        <v>Michigan</v>
      </c>
      <c r="E3616" t="s">
        <v>435</v>
      </c>
      <c r="F3616" t="str">
        <f>TRIM(LEFT(data_to_clean[[#This Row],[revenue]],FIND(" ",data_to_clean[[#This Row],[revenue]])))</f>
        <v>10</v>
      </c>
      <c r="G3616" t="str">
        <f>RIGHT(data_to_clean[[#This Row],[revenue]],LEN(data_to_clean[[#This Row],[revenue]])-FIND(" ",data_to_clean[[#This Row],[revenue]]))</f>
        <v>Million</v>
      </c>
      <c r="H3616" s="7">
        <f>VALUE(IF(data_to_clean[[#This Row],[multiplicity]]="Million",_xlfn.CONCAT(SUBSTITUTE(data_to_clean[[#This Row],[number]],".",""),"00000"),_xlfn.CONCAT(SUBSTITUTE(data_to_clean[[#This Row],[number]],".",""),"00000000")))</f>
        <v>1000000</v>
      </c>
      <c r="I3616" t="s">
        <v>13039</v>
      </c>
      <c r="J3616">
        <f>ROUND(VALUE(SUBSTITUTE(data_to_clean[[#This Row],[growth_%]],".",",")),0)</f>
        <v>97</v>
      </c>
      <c r="K3616" t="s">
        <v>25</v>
      </c>
      <c r="L3616">
        <v>20</v>
      </c>
      <c r="M3616">
        <v>12</v>
      </c>
      <c r="N3616">
        <v>2009</v>
      </c>
      <c r="O3616">
        <v>1</v>
      </c>
      <c r="P3616" t="s">
        <v>13040</v>
      </c>
      <c r="Q3616" t="b">
        <f>AND(ISNUMBER(data_to_clean[[#This Row],[revenue_formatted]]),ISNUMBER(data_to_clean[[#This Row],[growth_formatted_%]]),ISNUMBER(data_to_clean[[#This Row],[workers]]),ISNUMBER(data_to_clean[[#This Row],[previous_workers]]),ISNUMBER(data_to_clean[[#This Row],[founded]]),ISNUMBER(data_to_clean[[#This Row],[yrs_on_list]]))</f>
        <v>1</v>
      </c>
    </row>
    <row r="3617" spans="1:17" x14ac:dyDescent="0.25">
      <c r="A3617">
        <v>3606</v>
      </c>
      <c r="B3617" t="s">
        <v>13041</v>
      </c>
      <c r="C3617" t="s">
        <v>80</v>
      </c>
      <c r="D3617" t="str">
        <f>VLOOKUP(data_to_clean[[#This Row],[state]],abbreviation_table[],2,FALSE)</f>
        <v>California</v>
      </c>
      <c r="E3617" t="s">
        <v>875</v>
      </c>
      <c r="F3617" t="str">
        <f>TRIM(LEFT(data_to_clean[[#This Row],[revenue]],FIND(" ",data_to_clean[[#This Row],[revenue]])))</f>
        <v>14.2</v>
      </c>
      <c r="G3617" t="str">
        <f>RIGHT(data_to_clean[[#This Row],[revenue]],LEN(data_to_clean[[#This Row],[revenue]])-FIND(" ",data_to_clean[[#This Row],[revenue]]))</f>
        <v>Million</v>
      </c>
      <c r="H3617" s="7">
        <f>VALUE(IF(data_to_clean[[#This Row],[multiplicity]]="Million",_xlfn.CONCAT(SUBSTITUTE(data_to_clean[[#This Row],[number]],".",""),"00000"),_xlfn.CONCAT(SUBSTITUTE(data_to_clean[[#This Row],[number]],".",""),"00000000")))</f>
        <v>14200000</v>
      </c>
      <c r="I3617" t="s">
        <v>13043</v>
      </c>
      <c r="J3617">
        <f>ROUND(VALUE(SUBSTITUTE(data_to_clean[[#This Row],[growth_%]],".",",")),0)</f>
        <v>97</v>
      </c>
      <c r="K3617" t="s">
        <v>55</v>
      </c>
      <c r="L3617">
        <v>43</v>
      </c>
      <c r="M3617">
        <v>21</v>
      </c>
      <c r="N3617">
        <v>2001</v>
      </c>
      <c r="O3617">
        <v>4</v>
      </c>
      <c r="P3617" t="s">
        <v>13044</v>
      </c>
      <c r="Q3617" t="b">
        <f>AND(ISNUMBER(data_to_clean[[#This Row],[revenue_formatted]]),ISNUMBER(data_to_clean[[#This Row],[growth_formatted_%]]),ISNUMBER(data_to_clean[[#This Row],[workers]]),ISNUMBER(data_to_clean[[#This Row],[previous_workers]]),ISNUMBER(data_to_clean[[#This Row],[founded]]),ISNUMBER(data_to_clean[[#This Row],[yrs_on_list]]))</f>
        <v>1</v>
      </c>
    </row>
    <row r="3618" spans="1:17" x14ac:dyDescent="0.25">
      <c r="A3618">
        <v>3607</v>
      </c>
      <c r="B3618" t="s">
        <v>13045</v>
      </c>
      <c r="C3618" t="s">
        <v>341</v>
      </c>
      <c r="D3618" t="str">
        <f>VLOOKUP(data_to_clean[[#This Row],[state]],abbreviation_table[],2,FALSE)</f>
        <v>Massachusetts</v>
      </c>
      <c r="E3618" t="s">
        <v>1507</v>
      </c>
      <c r="F3618" t="str">
        <f>TRIM(LEFT(data_to_clean[[#This Row],[revenue]],FIND(" ",data_to_clean[[#This Row],[revenue]])))</f>
        <v>16.2</v>
      </c>
      <c r="G3618" t="str">
        <f>RIGHT(data_to_clean[[#This Row],[revenue]],LEN(data_to_clean[[#This Row],[revenue]])-FIND(" ",data_to_clean[[#This Row],[revenue]]))</f>
        <v>Million</v>
      </c>
      <c r="H3618" s="7">
        <f>VALUE(IF(data_to_clean[[#This Row],[multiplicity]]="Million",_xlfn.CONCAT(SUBSTITUTE(data_to_clean[[#This Row],[number]],".",""),"00000"),_xlfn.CONCAT(SUBSTITUTE(data_to_clean[[#This Row],[number]],".",""),"00000000")))</f>
        <v>16200000</v>
      </c>
      <c r="I3618" t="s">
        <v>13047</v>
      </c>
      <c r="J3618">
        <f>ROUND(VALUE(SUBSTITUTE(data_to_clean[[#This Row],[growth_%]],".",",")),0)</f>
        <v>97</v>
      </c>
      <c r="K3618" t="s">
        <v>336</v>
      </c>
      <c r="L3618">
        <v>67</v>
      </c>
      <c r="M3618">
        <v>25</v>
      </c>
      <c r="N3618">
        <v>2006</v>
      </c>
      <c r="O3618">
        <v>4</v>
      </c>
      <c r="P3618" t="s">
        <v>13048</v>
      </c>
      <c r="Q3618" t="b">
        <f>AND(ISNUMBER(data_to_clean[[#This Row],[revenue_formatted]]),ISNUMBER(data_to_clean[[#This Row],[growth_formatted_%]]),ISNUMBER(data_to_clean[[#This Row],[workers]]),ISNUMBER(data_to_clean[[#This Row],[previous_workers]]),ISNUMBER(data_to_clean[[#This Row],[founded]]),ISNUMBER(data_to_clean[[#This Row],[yrs_on_list]]))</f>
        <v>1</v>
      </c>
    </row>
    <row r="3619" spans="1:17" x14ac:dyDescent="0.25">
      <c r="A3619">
        <v>3608</v>
      </c>
      <c r="B3619" t="s">
        <v>13049</v>
      </c>
      <c r="C3619" t="s">
        <v>52</v>
      </c>
      <c r="D3619" t="str">
        <f>VLOOKUP(data_to_clean[[#This Row],[state]],abbreviation_table[],2,FALSE)</f>
        <v>Florida</v>
      </c>
      <c r="E3619" t="s">
        <v>1227</v>
      </c>
      <c r="F3619" t="str">
        <f>TRIM(LEFT(data_to_clean[[#This Row],[revenue]],FIND(" ",data_to_clean[[#This Row],[revenue]])))</f>
        <v>4.2</v>
      </c>
      <c r="G3619" t="str">
        <f>RIGHT(data_to_clean[[#This Row],[revenue]],LEN(data_to_clean[[#This Row],[revenue]])-FIND(" ",data_to_clean[[#This Row],[revenue]]))</f>
        <v>Million</v>
      </c>
      <c r="H3619" s="7">
        <f>VALUE(IF(data_to_clean[[#This Row],[multiplicity]]="Million",_xlfn.CONCAT(SUBSTITUTE(data_to_clean[[#This Row],[number]],".",""),"00000"),_xlfn.CONCAT(SUBSTITUTE(data_to_clean[[#This Row],[number]],".",""),"00000000")))</f>
        <v>4200000</v>
      </c>
      <c r="I3619" t="s">
        <v>13051</v>
      </c>
      <c r="J3619">
        <f>ROUND(VALUE(SUBSTITUTE(data_to_clean[[#This Row],[growth_%]],".",",")),0)</f>
        <v>97</v>
      </c>
      <c r="K3619" t="s">
        <v>18</v>
      </c>
      <c r="L3619">
        <v>80</v>
      </c>
      <c r="M3619">
        <v>30</v>
      </c>
      <c r="N3619">
        <v>2015</v>
      </c>
      <c r="O3619">
        <v>1</v>
      </c>
      <c r="P3619" t="s">
        <v>3637</v>
      </c>
      <c r="Q3619" t="b">
        <f>AND(ISNUMBER(data_to_clean[[#This Row],[revenue_formatted]]),ISNUMBER(data_to_clean[[#This Row],[growth_formatted_%]]),ISNUMBER(data_to_clean[[#This Row],[workers]]),ISNUMBER(data_to_clean[[#This Row],[previous_workers]]),ISNUMBER(data_to_clean[[#This Row],[founded]]),ISNUMBER(data_to_clean[[#This Row],[yrs_on_list]]))</f>
        <v>1</v>
      </c>
    </row>
    <row r="3620" spans="1:17" x14ac:dyDescent="0.25">
      <c r="A3620">
        <v>3609</v>
      </c>
      <c r="B3620" t="s">
        <v>13052</v>
      </c>
      <c r="C3620" t="s">
        <v>105</v>
      </c>
      <c r="D3620" t="str">
        <f>VLOOKUP(data_to_clean[[#This Row],[state]],abbreviation_table[],2,FALSE)</f>
        <v>New York</v>
      </c>
      <c r="E3620" t="s">
        <v>11710</v>
      </c>
      <c r="F3620" t="str">
        <f>TRIM(LEFT(data_to_clean[[#This Row],[revenue]],FIND(" ",data_to_clean[[#This Row],[revenue]])))</f>
        <v>33.2</v>
      </c>
      <c r="G3620" t="str">
        <f>RIGHT(data_to_clean[[#This Row],[revenue]],LEN(data_to_clean[[#This Row],[revenue]])-FIND(" ",data_to_clean[[#This Row],[revenue]]))</f>
        <v>Million</v>
      </c>
      <c r="H3620" s="7">
        <f>VALUE(IF(data_to_clean[[#This Row],[multiplicity]]="Million",_xlfn.CONCAT(SUBSTITUTE(data_to_clean[[#This Row],[number]],".",""),"00000"),_xlfn.CONCAT(SUBSTITUTE(data_to_clean[[#This Row],[number]],".",""),"00000000")))</f>
        <v>33200000</v>
      </c>
      <c r="I3620" t="s">
        <v>13054</v>
      </c>
      <c r="J3620">
        <f>ROUND(VALUE(SUBSTITUTE(data_to_clean[[#This Row],[growth_%]],".",",")),0)</f>
        <v>97</v>
      </c>
      <c r="K3620" t="s">
        <v>271</v>
      </c>
      <c r="L3620">
        <v>76</v>
      </c>
      <c r="M3620">
        <v>39</v>
      </c>
      <c r="N3620">
        <v>2007</v>
      </c>
      <c r="O3620">
        <v>3</v>
      </c>
      <c r="P3620" t="s">
        <v>108</v>
      </c>
      <c r="Q3620" t="b">
        <f>AND(ISNUMBER(data_to_clean[[#This Row],[revenue_formatted]]),ISNUMBER(data_to_clean[[#This Row],[growth_formatted_%]]),ISNUMBER(data_to_clean[[#This Row],[workers]]),ISNUMBER(data_to_clean[[#This Row],[previous_workers]]),ISNUMBER(data_to_clean[[#This Row],[founded]]),ISNUMBER(data_to_clean[[#This Row],[yrs_on_list]]))</f>
        <v>1</v>
      </c>
    </row>
    <row r="3621" spans="1:17" x14ac:dyDescent="0.25">
      <c r="A3621">
        <v>3610</v>
      </c>
      <c r="B3621" t="s">
        <v>13055</v>
      </c>
      <c r="C3621" t="s">
        <v>852</v>
      </c>
      <c r="D3621" t="str">
        <f>VLOOKUP(data_to_clean[[#This Row],[state]],abbreviation_table[],2,FALSE)</f>
        <v>Missouri</v>
      </c>
      <c r="E3621" t="s">
        <v>493</v>
      </c>
      <c r="F3621" t="str">
        <f>TRIM(LEFT(data_to_clean[[#This Row],[revenue]],FIND(" ",data_to_clean[[#This Row],[revenue]])))</f>
        <v>3.9</v>
      </c>
      <c r="G3621" t="str">
        <f>RIGHT(data_to_clean[[#This Row],[revenue]],LEN(data_to_clean[[#This Row],[revenue]])-FIND(" ",data_to_clean[[#This Row],[revenue]]))</f>
        <v>Million</v>
      </c>
      <c r="H3621" s="7">
        <f>VALUE(IF(data_to_clean[[#This Row],[multiplicity]]="Million",_xlfn.CONCAT(SUBSTITUTE(data_to_clean[[#This Row],[number]],".",""),"00000"),_xlfn.CONCAT(SUBSTITUTE(data_to_clean[[#This Row],[number]],".",""),"00000000")))</f>
        <v>3900000</v>
      </c>
      <c r="I3621" t="s">
        <v>13057</v>
      </c>
      <c r="J3621">
        <f>ROUND(VALUE(SUBSTITUTE(data_to_clean[[#This Row],[growth_%]],".",",")),0)</f>
        <v>97</v>
      </c>
      <c r="K3621" t="s">
        <v>329</v>
      </c>
      <c r="L3621">
        <v>32</v>
      </c>
      <c r="M3621">
        <v>25</v>
      </c>
      <c r="N3621">
        <v>1992</v>
      </c>
      <c r="O3621">
        <v>7</v>
      </c>
      <c r="P3621" t="s">
        <v>2827</v>
      </c>
      <c r="Q3621" t="b">
        <f>AND(ISNUMBER(data_to_clean[[#This Row],[revenue_formatted]]),ISNUMBER(data_to_clean[[#This Row],[growth_formatted_%]]),ISNUMBER(data_to_clean[[#This Row],[workers]]),ISNUMBER(data_to_clean[[#This Row],[previous_workers]]),ISNUMBER(data_to_clean[[#This Row],[founded]]),ISNUMBER(data_to_clean[[#This Row],[yrs_on_list]]))</f>
        <v>1</v>
      </c>
    </row>
    <row r="3622" spans="1:17" x14ac:dyDescent="0.25">
      <c r="A3622">
        <v>3611</v>
      </c>
      <c r="B3622" t="s">
        <v>13058</v>
      </c>
      <c r="C3622" t="s">
        <v>30</v>
      </c>
      <c r="D3622" t="str">
        <f>VLOOKUP(data_to_clean[[#This Row],[state]],abbreviation_table[],2,FALSE)</f>
        <v>Texas</v>
      </c>
      <c r="E3622" t="s">
        <v>824</v>
      </c>
      <c r="F3622" t="str">
        <f>TRIM(LEFT(data_to_clean[[#This Row],[revenue]],FIND(" ",data_to_clean[[#This Row],[revenue]])))</f>
        <v>2.5</v>
      </c>
      <c r="G3622" t="str">
        <f>RIGHT(data_to_clean[[#This Row],[revenue]],LEN(data_to_clean[[#This Row],[revenue]])-FIND(" ",data_to_clean[[#This Row],[revenue]]))</f>
        <v>Million</v>
      </c>
      <c r="H3622" s="7">
        <f>VALUE(IF(data_to_clean[[#This Row],[multiplicity]]="Million",_xlfn.CONCAT(SUBSTITUTE(data_to_clean[[#This Row],[number]],".",""),"00000"),_xlfn.CONCAT(SUBSTITUTE(data_to_clean[[#This Row],[number]],".",""),"00000000")))</f>
        <v>2500000</v>
      </c>
      <c r="I3622" t="s">
        <v>13060</v>
      </c>
      <c r="J3622">
        <f>ROUND(VALUE(SUBSTITUTE(data_to_clean[[#This Row],[growth_%]],".",",")),0)</f>
        <v>97</v>
      </c>
      <c r="K3622" t="s">
        <v>257</v>
      </c>
      <c r="L3622">
        <v>48</v>
      </c>
      <c r="M3622">
        <v>35</v>
      </c>
      <c r="N3622">
        <v>1999</v>
      </c>
      <c r="O3622">
        <v>2</v>
      </c>
      <c r="P3622" t="s">
        <v>1789</v>
      </c>
      <c r="Q3622" t="b">
        <f>AND(ISNUMBER(data_to_clean[[#This Row],[revenue_formatted]]),ISNUMBER(data_to_clean[[#This Row],[growth_formatted_%]]),ISNUMBER(data_to_clean[[#This Row],[workers]]),ISNUMBER(data_to_clean[[#This Row],[previous_workers]]),ISNUMBER(data_to_clean[[#This Row],[founded]]),ISNUMBER(data_to_clean[[#This Row],[yrs_on_list]]))</f>
        <v>1</v>
      </c>
    </row>
    <row r="3623" spans="1:17" x14ac:dyDescent="0.25">
      <c r="A3623">
        <v>3612</v>
      </c>
      <c r="B3623" t="s">
        <v>13061</v>
      </c>
      <c r="C3623" t="s">
        <v>30</v>
      </c>
      <c r="D3623" t="str">
        <f>VLOOKUP(data_to_clean[[#This Row],[state]],abbreviation_table[],2,FALSE)</f>
        <v>Texas</v>
      </c>
      <c r="E3623" t="s">
        <v>617</v>
      </c>
      <c r="F3623" t="str">
        <f>TRIM(LEFT(data_to_clean[[#This Row],[revenue]],FIND(" ",data_to_clean[[#This Row],[revenue]])))</f>
        <v>3.3</v>
      </c>
      <c r="G3623" t="str">
        <f>RIGHT(data_to_clean[[#This Row],[revenue]],LEN(data_to_clean[[#This Row],[revenue]])-FIND(" ",data_to_clean[[#This Row],[revenue]]))</f>
        <v>Million</v>
      </c>
      <c r="H3623" s="7">
        <f>VALUE(IF(data_to_clean[[#This Row],[multiplicity]]="Million",_xlfn.CONCAT(SUBSTITUTE(data_to_clean[[#This Row],[number]],".",""),"00000"),_xlfn.CONCAT(SUBSTITUTE(data_to_clean[[#This Row],[number]],".",""),"00000000")))</f>
        <v>3300000</v>
      </c>
      <c r="I3623" t="s">
        <v>13063</v>
      </c>
      <c r="J3623">
        <f>ROUND(VALUE(SUBSTITUTE(data_to_clean[[#This Row],[growth_%]],".",",")),0)</f>
        <v>97</v>
      </c>
      <c r="K3623" t="s">
        <v>336</v>
      </c>
      <c r="L3623">
        <v>48</v>
      </c>
      <c r="M3623">
        <v>18</v>
      </c>
      <c r="N3623">
        <v>1945</v>
      </c>
      <c r="O3623">
        <v>3</v>
      </c>
      <c r="P3623" t="s">
        <v>258</v>
      </c>
      <c r="Q3623" t="b">
        <f>AND(ISNUMBER(data_to_clean[[#This Row],[revenue_formatted]]),ISNUMBER(data_to_clean[[#This Row],[growth_formatted_%]]),ISNUMBER(data_to_clean[[#This Row],[workers]]),ISNUMBER(data_to_clean[[#This Row],[previous_workers]]),ISNUMBER(data_to_clean[[#This Row],[founded]]),ISNUMBER(data_to_clean[[#This Row],[yrs_on_list]]))</f>
        <v>1</v>
      </c>
    </row>
    <row r="3624" spans="1:17" x14ac:dyDescent="0.25">
      <c r="A3624">
        <v>3613</v>
      </c>
      <c r="B3624" t="s">
        <v>13064</v>
      </c>
      <c r="C3624" t="s">
        <v>22</v>
      </c>
      <c r="D3624" t="str">
        <f>VLOOKUP(data_to_clean[[#This Row],[state]],abbreviation_table[],2,FALSE)</f>
        <v>Tennessee</v>
      </c>
      <c r="E3624" t="s">
        <v>4377</v>
      </c>
      <c r="F3624" t="str">
        <f>TRIM(LEFT(data_to_clean[[#This Row],[revenue]],FIND(" ",data_to_clean[[#This Row],[revenue]])))</f>
        <v>9.4</v>
      </c>
      <c r="G3624" t="str">
        <f>RIGHT(data_to_clean[[#This Row],[revenue]],LEN(data_to_clean[[#This Row],[revenue]])-FIND(" ",data_to_clean[[#This Row],[revenue]]))</f>
        <v>Million</v>
      </c>
      <c r="H3624" s="7">
        <f>VALUE(IF(data_to_clean[[#This Row],[multiplicity]]="Million",_xlfn.CONCAT(SUBSTITUTE(data_to_clean[[#This Row],[number]],".",""),"00000"),_xlfn.CONCAT(SUBSTITUTE(data_to_clean[[#This Row],[number]],".",""),"00000000")))</f>
        <v>9400000</v>
      </c>
      <c r="I3624" t="s">
        <v>13066</v>
      </c>
      <c r="J3624">
        <f>ROUND(VALUE(SUBSTITUTE(data_to_clean[[#This Row],[growth_%]],".",",")),0)</f>
        <v>97</v>
      </c>
      <c r="K3624" t="s">
        <v>107</v>
      </c>
      <c r="L3624">
        <v>10</v>
      </c>
      <c r="M3624">
        <v>14</v>
      </c>
      <c r="N3624">
        <v>2005</v>
      </c>
      <c r="O3624">
        <v>2</v>
      </c>
      <c r="P3624" t="s">
        <v>26</v>
      </c>
      <c r="Q3624" t="b">
        <f>AND(ISNUMBER(data_to_clean[[#This Row],[revenue_formatted]]),ISNUMBER(data_to_clean[[#This Row],[growth_formatted_%]]),ISNUMBER(data_to_clean[[#This Row],[workers]]),ISNUMBER(data_to_clean[[#This Row],[previous_workers]]),ISNUMBER(data_to_clean[[#This Row],[founded]]),ISNUMBER(data_to_clean[[#This Row],[yrs_on_list]]))</f>
        <v>1</v>
      </c>
    </row>
    <row r="3625" spans="1:17" x14ac:dyDescent="0.25">
      <c r="A3625">
        <v>3614</v>
      </c>
      <c r="B3625" t="s">
        <v>13067</v>
      </c>
      <c r="C3625" t="s">
        <v>30</v>
      </c>
      <c r="D3625" t="str">
        <f>VLOOKUP(data_to_clean[[#This Row],[state]],abbreviation_table[],2,FALSE)</f>
        <v>Texas</v>
      </c>
      <c r="E3625" t="s">
        <v>1773</v>
      </c>
      <c r="F3625" t="str">
        <f>TRIM(LEFT(data_to_clean[[#This Row],[revenue]],FIND(" ",data_to_clean[[#This Row],[revenue]])))</f>
        <v>9.5</v>
      </c>
      <c r="G3625" t="str">
        <f>RIGHT(data_to_clean[[#This Row],[revenue]],LEN(data_to_clean[[#This Row],[revenue]])-FIND(" ",data_to_clean[[#This Row],[revenue]]))</f>
        <v>Million</v>
      </c>
      <c r="H3625" s="7">
        <f>VALUE(IF(data_to_clean[[#This Row],[multiplicity]]="Million",_xlfn.CONCAT(SUBSTITUTE(data_to_clean[[#This Row],[number]],".",""),"00000"),_xlfn.CONCAT(SUBSTITUTE(data_to_clean[[#This Row],[number]],".",""),"00000000")))</f>
        <v>9500000</v>
      </c>
      <c r="I3625" t="s">
        <v>13069</v>
      </c>
      <c r="J3625">
        <f>ROUND(VALUE(SUBSTITUTE(data_to_clean[[#This Row],[growth_%]],".",",")),0)</f>
        <v>97</v>
      </c>
      <c r="K3625" t="s">
        <v>33</v>
      </c>
      <c r="L3625">
        <v>128</v>
      </c>
      <c r="M3625">
        <v>68</v>
      </c>
      <c r="N3625">
        <v>1980</v>
      </c>
      <c r="O3625">
        <v>4</v>
      </c>
      <c r="P3625" t="s">
        <v>251</v>
      </c>
      <c r="Q3625" t="b">
        <f>AND(ISNUMBER(data_to_clean[[#This Row],[revenue_formatted]]),ISNUMBER(data_to_clean[[#This Row],[growth_formatted_%]]),ISNUMBER(data_to_clean[[#This Row],[workers]]),ISNUMBER(data_to_clean[[#This Row],[previous_workers]]),ISNUMBER(data_to_clean[[#This Row],[founded]]),ISNUMBER(data_to_clean[[#This Row],[yrs_on_list]]))</f>
        <v>1</v>
      </c>
    </row>
    <row r="3626" spans="1:17" x14ac:dyDescent="0.25">
      <c r="A3626">
        <v>3615</v>
      </c>
      <c r="B3626" t="s">
        <v>13070</v>
      </c>
      <c r="C3626" t="s">
        <v>230</v>
      </c>
      <c r="D3626" t="str">
        <f>VLOOKUP(data_to_clean[[#This Row],[state]],abbreviation_table[],2,FALSE)</f>
        <v>Michigan</v>
      </c>
      <c r="E3626" t="s">
        <v>255</v>
      </c>
      <c r="F3626" t="str">
        <f>TRIM(LEFT(data_to_clean[[#This Row],[revenue]],FIND(" ",data_to_clean[[#This Row],[revenue]])))</f>
        <v>15.2</v>
      </c>
      <c r="G3626" t="str">
        <f>RIGHT(data_to_clean[[#This Row],[revenue]],LEN(data_to_clean[[#This Row],[revenue]])-FIND(" ",data_to_clean[[#This Row],[revenue]]))</f>
        <v>Million</v>
      </c>
      <c r="H3626" s="7">
        <f>VALUE(IF(data_to_clean[[#This Row],[multiplicity]]="Million",_xlfn.CONCAT(SUBSTITUTE(data_to_clean[[#This Row],[number]],".",""),"00000"),_xlfn.CONCAT(SUBSTITUTE(data_to_clean[[#This Row],[number]],".",""),"00000000")))</f>
        <v>15200000</v>
      </c>
      <c r="I3626" t="s">
        <v>13072</v>
      </c>
      <c r="J3626">
        <f>ROUND(VALUE(SUBSTITUTE(data_to_clean[[#This Row],[growth_%]],".",",")),0)</f>
        <v>97</v>
      </c>
      <c r="K3626" t="s">
        <v>297</v>
      </c>
      <c r="L3626">
        <v>74</v>
      </c>
      <c r="M3626">
        <v>44</v>
      </c>
      <c r="N3626">
        <v>2000</v>
      </c>
      <c r="O3626">
        <v>8</v>
      </c>
      <c r="P3626" t="s">
        <v>5546</v>
      </c>
      <c r="Q3626" t="b">
        <f>AND(ISNUMBER(data_to_clean[[#This Row],[revenue_formatted]]),ISNUMBER(data_to_clean[[#This Row],[growth_formatted_%]]),ISNUMBER(data_to_clean[[#This Row],[workers]]),ISNUMBER(data_to_clean[[#This Row],[previous_workers]]),ISNUMBER(data_to_clean[[#This Row],[founded]]),ISNUMBER(data_to_clean[[#This Row],[yrs_on_list]]))</f>
        <v>1</v>
      </c>
    </row>
    <row r="3627" spans="1:17" x14ac:dyDescent="0.25">
      <c r="A3627">
        <v>3616</v>
      </c>
      <c r="B3627" t="s">
        <v>13073</v>
      </c>
      <c r="C3627" t="s">
        <v>860</v>
      </c>
      <c r="D3627" t="str">
        <f>VLOOKUP(data_to_clean[[#This Row],[state]],abbreviation_table[],2,FALSE)</f>
        <v>Indiana</v>
      </c>
      <c r="E3627" t="s">
        <v>798</v>
      </c>
      <c r="F3627" t="str">
        <f>TRIM(LEFT(data_to_clean[[#This Row],[revenue]],FIND(" ",data_to_clean[[#This Row],[revenue]])))</f>
        <v>3</v>
      </c>
      <c r="G3627" t="str">
        <f>RIGHT(data_to_clean[[#This Row],[revenue]],LEN(data_to_clean[[#This Row],[revenue]])-FIND(" ",data_to_clean[[#This Row],[revenue]]))</f>
        <v>Million</v>
      </c>
      <c r="H3627" s="7">
        <f>VALUE(IF(data_to_clean[[#This Row],[multiplicity]]="Million",_xlfn.CONCAT(SUBSTITUTE(data_to_clean[[#This Row],[number]],".",""),"00000"),_xlfn.CONCAT(SUBSTITUTE(data_to_clean[[#This Row],[number]],".",""),"00000000")))</f>
        <v>300000</v>
      </c>
      <c r="I3627" t="s">
        <v>13075</v>
      </c>
      <c r="J3627">
        <f>ROUND(VALUE(SUBSTITUTE(data_to_clean[[#This Row],[growth_%]],".",",")),0)</f>
        <v>97</v>
      </c>
      <c r="K3627" t="s">
        <v>233</v>
      </c>
      <c r="L3627">
        <v>24</v>
      </c>
      <c r="M3627">
        <v>13</v>
      </c>
      <c r="N3627">
        <v>2007</v>
      </c>
      <c r="O3627">
        <v>1</v>
      </c>
      <c r="P3627" t="s">
        <v>13076</v>
      </c>
      <c r="Q3627" t="b">
        <f>AND(ISNUMBER(data_to_clean[[#This Row],[revenue_formatted]]),ISNUMBER(data_to_clean[[#This Row],[growth_formatted_%]]),ISNUMBER(data_to_clean[[#This Row],[workers]]),ISNUMBER(data_to_clean[[#This Row],[previous_workers]]),ISNUMBER(data_to_clean[[#This Row],[founded]]),ISNUMBER(data_to_clean[[#This Row],[yrs_on_list]]))</f>
        <v>1</v>
      </c>
    </row>
    <row r="3628" spans="1:17" x14ac:dyDescent="0.25">
      <c r="A3628">
        <v>3617</v>
      </c>
      <c r="B3628" t="s">
        <v>13077</v>
      </c>
      <c r="C3628" t="s">
        <v>3523</v>
      </c>
      <c r="D3628" t="str">
        <f>VLOOKUP(data_to_clean[[#This Row],[state]],abbreviation_table[],2,FALSE)</f>
        <v>South Dakota</v>
      </c>
      <c r="E3628" t="s">
        <v>2088</v>
      </c>
      <c r="F3628" t="str">
        <f>TRIM(LEFT(data_to_clean[[#This Row],[revenue]],FIND(" ",data_to_clean[[#This Row],[revenue]])))</f>
        <v>31.3</v>
      </c>
      <c r="G3628" t="str">
        <f>RIGHT(data_to_clean[[#This Row],[revenue]],LEN(data_to_clean[[#This Row],[revenue]])-FIND(" ",data_to_clean[[#This Row],[revenue]]))</f>
        <v>Million</v>
      </c>
      <c r="H3628" s="7">
        <f>VALUE(IF(data_to_clean[[#This Row],[multiplicity]]="Million",_xlfn.CONCAT(SUBSTITUTE(data_to_clean[[#This Row],[number]],".",""),"00000"),_xlfn.CONCAT(SUBSTITUTE(data_to_clean[[#This Row],[number]],".",""),"00000000")))</f>
        <v>31300000</v>
      </c>
      <c r="I3628" t="s">
        <v>13079</v>
      </c>
      <c r="J3628">
        <f>ROUND(VALUE(SUBSTITUTE(data_to_clean[[#This Row],[growth_%]],".",",")),0)</f>
        <v>97</v>
      </c>
      <c r="K3628" t="s">
        <v>107</v>
      </c>
      <c r="L3628">
        <v>70</v>
      </c>
      <c r="M3628">
        <v>40</v>
      </c>
      <c r="N3628">
        <v>2013</v>
      </c>
      <c r="O3628">
        <v>2</v>
      </c>
      <c r="P3628" t="s">
        <v>5080</v>
      </c>
      <c r="Q3628" t="b">
        <f>AND(ISNUMBER(data_to_clean[[#This Row],[revenue_formatted]]),ISNUMBER(data_to_clean[[#This Row],[growth_formatted_%]]),ISNUMBER(data_to_clean[[#This Row],[workers]]),ISNUMBER(data_to_clean[[#This Row],[previous_workers]]),ISNUMBER(data_to_clean[[#This Row],[founded]]),ISNUMBER(data_to_clean[[#This Row],[yrs_on_list]]))</f>
        <v>1</v>
      </c>
    </row>
    <row r="3629" spans="1:17" x14ac:dyDescent="0.25">
      <c r="A3629">
        <v>3618</v>
      </c>
      <c r="B3629" t="s">
        <v>13080</v>
      </c>
      <c r="C3629" t="s">
        <v>80</v>
      </c>
      <c r="D3629" t="str">
        <f>VLOOKUP(data_to_clean[[#This Row],[state]],abbreviation_table[],2,FALSE)</f>
        <v>California</v>
      </c>
      <c r="E3629" t="s">
        <v>13082</v>
      </c>
      <c r="F3629" t="str">
        <f>TRIM(LEFT(data_to_clean[[#This Row],[revenue]],FIND(" ",data_to_clean[[#This Row],[revenue]])))</f>
        <v>91.8</v>
      </c>
      <c r="G3629" t="str">
        <f>RIGHT(data_to_clean[[#This Row],[revenue]],LEN(data_to_clean[[#This Row],[revenue]])-FIND(" ",data_to_clean[[#This Row],[revenue]]))</f>
        <v>Million</v>
      </c>
      <c r="H3629" s="7">
        <f>VALUE(IF(data_to_clean[[#This Row],[multiplicity]]="Million",_xlfn.CONCAT(SUBSTITUTE(data_to_clean[[#This Row],[number]],".",""),"00000"),_xlfn.CONCAT(SUBSTITUTE(data_to_clean[[#This Row],[number]],".",""),"00000000")))</f>
        <v>91800000</v>
      </c>
      <c r="I3629" t="s">
        <v>13083</v>
      </c>
      <c r="J3629">
        <f>ROUND(VALUE(SUBSTITUTE(data_to_clean[[#This Row],[growth_%]],".",",")),0)</f>
        <v>97</v>
      </c>
      <c r="K3629" t="s">
        <v>18</v>
      </c>
      <c r="L3629">
        <v>227</v>
      </c>
      <c r="M3629">
        <v>313</v>
      </c>
      <c r="N3629">
        <v>2008</v>
      </c>
      <c r="O3629">
        <v>1</v>
      </c>
      <c r="P3629" t="s">
        <v>83</v>
      </c>
      <c r="Q3629" t="b">
        <f>AND(ISNUMBER(data_to_clean[[#This Row],[revenue_formatted]]),ISNUMBER(data_to_clean[[#This Row],[growth_formatted_%]]),ISNUMBER(data_to_clean[[#This Row],[workers]]),ISNUMBER(data_to_clean[[#This Row],[previous_workers]]),ISNUMBER(data_to_clean[[#This Row],[founded]]),ISNUMBER(data_to_clean[[#This Row],[yrs_on_list]]))</f>
        <v>1</v>
      </c>
    </row>
    <row r="3630" spans="1:17" x14ac:dyDescent="0.25">
      <c r="A3630">
        <v>3619</v>
      </c>
      <c r="B3630" t="s">
        <v>13084</v>
      </c>
      <c r="C3630" t="s">
        <v>974</v>
      </c>
      <c r="D3630" t="str">
        <f>VLOOKUP(data_to_clean[[#This Row],[state]],abbreviation_table[],2,FALSE)</f>
        <v>District of Columbia</v>
      </c>
      <c r="E3630" t="s">
        <v>445</v>
      </c>
      <c r="F3630" t="str">
        <f>TRIM(LEFT(data_to_clean[[#This Row],[revenue]],FIND(" ",data_to_clean[[#This Row],[revenue]])))</f>
        <v>4.3</v>
      </c>
      <c r="G3630" t="str">
        <f>RIGHT(data_to_clean[[#This Row],[revenue]],LEN(data_to_clean[[#This Row],[revenue]])-FIND(" ",data_to_clean[[#This Row],[revenue]]))</f>
        <v>Million</v>
      </c>
      <c r="H3630" s="7">
        <f>VALUE(IF(data_to_clean[[#This Row],[multiplicity]]="Million",_xlfn.CONCAT(SUBSTITUTE(data_to_clean[[#This Row],[number]],".",""),"00000"),_xlfn.CONCAT(SUBSTITUTE(data_to_clean[[#This Row],[number]],".",""),"00000000")))</f>
        <v>4300000</v>
      </c>
      <c r="I3630" t="s">
        <v>13086</v>
      </c>
      <c r="J3630">
        <f>ROUND(VALUE(SUBSTITUTE(data_to_clean[[#This Row],[growth_%]],".",",")),0)</f>
        <v>96</v>
      </c>
      <c r="K3630" t="s">
        <v>40</v>
      </c>
      <c r="L3630">
        <v>17</v>
      </c>
      <c r="M3630">
        <v>7</v>
      </c>
      <c r="N3630">
        <v>2010</v>
      </c>
      <c r="O3630">
        <v>4</v>
      </c>
      <c r="P3630" t="s">
        <v>976</v>
      </c>
      <c r="Q3630" t="b">
        <f>AND(ISNUMBER(data_to_clean[[#This Row],[revenue_formatted]]),ISNUMBER(data_to_clean[[#This Row],[growth_formatted_%]]),ISNUMBER(data_to_clean[[#This Row],[workers]]),ISNUMBER(data_to_clean[[#This Row],[previous_workers]]),ISNUMBER(data_to_clean[[#This Row],[founded]]),ISNUMBER(data_to_clean[[#This Row],[yrs_on_list]]))</f>
        <v>1</v>
      </c>
    </row>
    <row r="3631" spans="1:17" x14ac:dyDescent="0.25">
      <c r="A3631">
        <v>3620</v>
      </c>
      <c r="B3631" t="s">
        <v>13087</v>
      </c>
      <c r="C3631" t="s">
        <v>80</v>
      </c>
      <c r="D3631" t="str">
        <f>VLOOKUP(data_to_clean[[#This Row],[state]],abbreviation_table[],2,FALSE)</f>
        <v>California</v>
      </c>
      <c r="E3631" t="s">
        <v>301</v>
      </c>
      <c r="F3631" t="str">
        <f>TRIM(LEFT(data_to_clean[[#This Row],[revenue]],FIND(" ",data_to_clean[[#This Row],[revenue]])))</f>
        <v>7.1</v>
      </c>
      <c r="G3631" t="str">
        <f>RIGHT(data_to_clean[[#This Row],[revenue]],LEN(data_to_clean[[#This Row],[revenue]])-FIND(" ",data_to_clean[[#This Row],[revenue]]))</f>
        <v>Million</v>
      </c>
      <c r="H3631" s="7">
        <f>VALUE(IF(data_to_clean[[#This Row],[multiplicity]]="Million",_xlfn.CONCAT(SUBSTITUTE(data_to_clean[[#This Row],[number]],".",""),"00000"),_xlfn.CONCAT(SUBSTITUTE(data_to_clean[[#This Row],[number]],".",""),"00000000")))</f>
        <v>7100000</v>
      </c>
      <c r="I3631" t="s">
        <v>13089</v>
      </c>
      <c r="J3631">
        <f>ROUND(VALUE(SUBSTITUTE(data_to_clean[[#This Row],[growth_%]],".",",")),0)</f>
        <v>96</v>
      </c>
      <c r="K3631" t="s">
        <v>257</v>
      </c>
      <c r="L3631">
        <v>55</v>
      </c>
      <c r="M3631">
        <v>32</v>
      </c>
      <c r="N3631">
        <v>1999</v>
      </c>
      <c r="O3631">
        <v>2</v>
      </c>
      <c r="P3631" t="s">
        <v>10167</v>
      </c>
      <c r="Q3631" t="b">
        <f>AND(ISNUMBER(data_to_clean[[#This Row],[revenue_formatted]]),ISNUMBER(data_to_clean[[#This Row],[growth_formatted_%]]),ISNUMBER(data_to_clean[[#This Row],[workers]]),ISNUMBER(data_to_clean[[#This Row],[previous_workers]]),ISNUMBER(data_to_clean[[#This Row],[founded]]),ISNUMBER(data_to_clean[[#This Row],[yrs_on_list]]))</f>
        <v>1</v>
      </c>
    </row>
    <row r="3632" spans="1:17" x14ac:dyDescent="0.25">
      <c r="A3632">
        <v>3621</v>
      </c>
      <c r="B3632" t="s">
        <v>13090</v>
      </c>
      <c r="C3632" t="s">
        <v>30</v>
      </c>
      <c r="D3632" t="str">
        <f>VLOOKUP(data_to_clean[[#This Row],[state]],abbreviation_table[],2,FALSE)</f>
        <v>Texas</v>
      </c>
      <c r="E3632" t="s">
        <v>2034</v>
      </c>
      <c r="F3632" t="str">
        <f>TRIM(LEFT(data_to_clean[[#This Row],[revenue]],FIND(" ",data_to_clean[[#This Row],[revenue]])))</f>
        <v>40</v>
      </c>
      <c r="G3632" t="str">
        <f>RIGHT(data_to_clean[[#This Row],[revenue]],LEN(data_to_clean[[#This Row],[revenue]])-FIND(" ",data_to_clean[[#This Row],[revenue]]))</f>
        <v>Million</v>
      </c>
      <c r="H3632" s="7">
        <f>VALUE(IF(data_to_clean[[#This Row],[multiplicity]]="Million",_xlfn.CONCAT(SUBSTITUTE(data_to_clean[[#This Row],[number]],".",""),"00000"),_xlfn.CONCAT(SUBSTITUTE(data_to_clean[[#This Row],[number]],".",""),"00000000")))</f>
        <v>4000000</v>
      </c>
      <c r="I3632" t="s">
        <v>13092</v>
      </c>
      <c r="J3632">
        <f>ROUND(VALUE(SUBSTITUTE(data_to_clean[[#This Row],[growth_%]],".",",")),0)</f>
        <v>96</v>
      </c>
      <c r="K3632" t="s">
        <v>187</v>
      </c>
      <c r="L3632">
        <v>120</v>
      </c>
      <c r="M3632">
        <v>40</v>
      </c>
      <c r="N3632">
        <v>2008</v>
      </c>
      <c r="O3632">
        <v>6</v>
      </c>
      <c r="P3632" t="s">
        <v>34</v>
      </c>
      <c r="Q3632" t="b">
        <f>AND(ISNUMBER(data_to_clean[[#This Row],[revenue_formatted]]),ISNUMBER(data_to_clean[[#This Row],[growth_formatted_%]]),ISNUMBER(data_to_clean[[#This Row],[workers]]),ISNUMBER(data_to_clean[[#This Row],[previous_workers]]),ISNUMBER(data_to_clean[[#This Row],[founded]]),ISNUMBER(data_to_clean[[#This Row],[yrs_on_list]]))</f>
        <v>1</v>
      </c>
    </row>
    <row r="3633" spans="1:17" x14ac:dyDescent="0.25">
      <c r="A3633">
        <v>3622</v>
      </c>
      <c r="B3633" t="s">
        <v>13093</v>
      </c>
      <c r="C3633" t="s">
        <v>119</v>
      </c>
      <c r="D3633" t="str">
        <f>VLOOKUP(data_to_clean[[#This Row],[state]],abbreviation_table[],2,FALSE)</f>
        <v>Georgia</v>
      </c>
      <c r="E3633" t="s">
        <v>770</v>
      </c>
      <c r="F3633" t="str">
        <f>TRIM(LEFT(data_to_clean[[#This Row],[revenue]],FIND(" ",data_to_clean[[#This Row],[revenue]])))</f>
        <v>4.4</v>
      </c>
      <c r="G3633" t="str">
        <f>RIGHT(data_to_clean[[#This Row],[revenue]],LEN(data_to_clean[[#This Row],[revenue]])-FIND(" ",data_to_clean[[#This Row],[revenue]]))</f>
        <v>Million</v>
      </c>
      <c r="H3633" s="7">
        <f>VALUE(IF(data_to_clean[[#This Row],[multiplicity]]="Million",_xlfn.CONCAT(SUBSTITUTE(data_to_clean[[#This Row],[number]],".",""),"00000"),_xlfn.CONCAT(SUBSTITUTE(data_to_clean[[#This Row],[number]],".",""),"00000000")))</f>
        <v>4400000</v>
      </c>
      <c r="I3633" t="s">
        <v>13095</v>
      </c>
      <c r="J3633">
        <f>ROUND(VALUE(SUBSTITUTE(data_to_clean[[#This Row],[growth_%]],".",",")),0)</f>
        <v>96</v>
      </c>
      <c r="K3633" t="s">
        <v>156</v>
      </c>
      <c r="L3633">
        <v>15</v>
      </c>
      <c r="M3633">
        <v>12</v>
      </c>
      <c r="N3633">
        <v>2007</v>
      </c>
      <c r="O3633">
        <v>1</v>
      </c>
      <c r="P3633" t="s">
        <v>13096</v>
      </c>
      <c r="Q3633" t="b">
        <f>AND(ISNUMBER(data_to_clean[[#This Row],[revenue_formatted]]),ISNUMBER(data_to_clean[[#This Row],[growth_formatted_%]]),ISNUMBER(data_to_clean[[#This Row],[workers]]),ISNUMBER(data_to_clean[[#This Row],[previous_workers]]),ISNUMBER(data_to_clean[[#This Row],[founded]]),ISNUMBER(data_to_clean[[#This Row],[yrs_on_list]]))</f>
        <v>1</v>
      </c>
    </row>
    <row r="3634" spans="1:17" x14ac:dyDescent="0.25">
      <c r="A3634">
        <v>3623</v>
      </c>
      <c r="B3634" t="s">
        <v>13097</v>
      </c>
      <c r="C3634" t="s">
        <v>119</v>
      </c>
      <c r="D3634" t="str">
        <f>VLOOKUP(data_to_clean[[#This Row],[state]],abbreviation_table[],2,FALSE)</f>
        <v>Georgia</v>
      </c>
      <c r="E3634" t="s">
        <v>13099</v>
      </c>
      <c r="F3634" t="str">
        <f>TRIM(LEFT(data_to_clean[[#This Row],[revenue]],FIND(" ",data_to_clean[[#This Row],[revenue]])))</f>
        <v>88.4</v>
      </c>
      <c r="G3634" t="str">
        <f>RIGHT(data_to_clean[[#This Row],[revenue]],LEN(data_to_clean[[#This Row],[revenue]])-FIND(" ",data_to_clean[[#This Row],[revenue]]))</f>
        <v>Million</v>
      </c>
      <c r="H3634" s="7">
        <f>VALUE(IF(data_to_clean[[#This Row],[multiplicity]]="Million",_xlfn.CONCAT(SUBSTITUTE(data_to_clean[[#This Row],[number]],".",""),"00000"),_xlfn.CONCAT(SUBSTITUTE(data_to_clean[[#This Row],[number]],".",""),"00000000")))</f>
        <v>88400000</v>
      </c>
      <c r="I3634" t="s">
        <v>13100</v>
      </c>
      <c r="J3634">
        <f>ROUND(VALUE(SUBSTITUTE(data_to_clean[[#This Row],[growth_%]],".",",")),0)</f>
        <v>96</v>
      </c>
      <c r="K3634" t="s">
        <v>55</v>
      </c>
      <c r="L3634">
        <v>1102</v>
      </c>
      <c r="M3634">
        <v>609</v>
      </c>
      <c r="N3634">
        <v>2003</v>
      </c>
      <c r="O3634">
        <v>5</v>
      </c>
      <c r="P3634" t="s">
        <v>122</v>
      </c>
      <c r="Q3634" t="b">
        <f>AND(ISNUMBER(data_to_clean[[#This Row],[revenue_formatted]]),ISNUMBER(data_to_clean[[#This Row],[growth_formatted_%]]),ISNUMBER(data_to_clean[[#This Row],[workers]]),ISNUMBER(data_to_clean[[#This Row],[previous_workers]]),ISNUMBER(data_to_clean[[#This Row],[founded]]),ISNUMBER(data_to_clean[[#This Row],[yrs_on_list]]))</f>
        <v>1</v>
      </c>
    </row>
    <row r="3635" spans="1:17" x14ac:dyDescent="0.25">
      <c r="A3635">
        <v>3624</v>
      </c>
      <c r="B3635" t="s">
        <v>13101</v>
      </c>
      <c r="C3635" t="s">
        <v>30</v>
      </c>
      <c r="D3635" t="str">
        <f>VLOOKUP(data_to_clean[[#This Row],[state]],abbreviation_table[],2,FALSE)</f>
        <v>Texas</v>
      </c>
      <c r="E3635" t="s">
        <v>3011</v>
      </c>
      <c r="F3635" t="str">
        <f>TRIM(LEFT(data_to_clean[[#This Row],[revenue]],FIND(" ",data_to_clean[[#This Row],[revenue]])))</f>
        <v>23.7</v>
      </c>
      <c r="G3635" t="str">
        <f>RIGHT(data_to_clean[[#This Row],[revenue]],LEN(data_to_clean[[#This Row],[revenue]])-FIND(" ",data_to_clean[[#This Row],[revenue]]))</f>
        <v>Million</v>
      </c>
      <c r="H3635" s="7">
        <f>VALUE(IF(data_to_clean[[#This Row],[multiplicity]]="Million",_xlfn.CONCAT(SUBSTITUTE(data_to_clean[[#This Row],[number]],".",""),"00000"),_xlfn.CONCAT(SUBSTITUTE(data_to_clean[[#This Row],[number]],".",""),"00000000")))</f>
        <v>23700000</v>
      </c>
      <c r="I3635" t="s">
        <v>13103</v>
      </c>
      <c r="J3635">
        <f>ROUND(VALUE(SUBSTITUTE(data_to_clean[[#This Row],[growth_%]],".",",")),0)</f>
        <v>96</v>
      </c>
      <c r="K3635" t="s">
        <v>107</v>
      </c>
      <c r="L3635">
        <v>163</v>
      </c>
      <c r="M3635">
        <v>80</v>
      </c>
      <c r="N3635">
        <v>2009</v>
      </c>
      <c r="O3635">
        <v>4</v>
      </c>
      <c r="P3635" t="s">
        <v>258</v>
      </c>
      <c r="Q3635" t="b">
        <f>AND(ISNUMBER(data_to_clean[[#This Row],[revenue_formatted]]),ISNUMBER(data_to_clean[[#This Row],[growth_formatted_%]]),ISNUMBER(data_to_clean[[#This Row],[workers]]),ISNUMBER(data_to_clean[[#This Row],[previous_workers]]),ISNUMBER(data_to_clean[[#This Row],[founded]]),ISNUMBER(data_to_clean[[#This Row],[yrs_on_list]]))</f>
        <v>1</v>
      </c>
    </row>
    <row r="3636" spans="1:17" x14ac:dyDescent="0.25">
      <c r="A3636">
        <v>3625</v>
      </c>
      <c r="B3636" t="s">
        <v>13104</v>
      </c>
      <c r="C3636" t="s">
        <v>30</v>
      </c>
      <c r="D3636" t="str">
        <f>VLOOKUP(data_to_clean[[#This Row],[state]],abbreviation_table[],2,FALSE)</f>
        <v>Texas</v>
      </c>
      <c r="E3636" t="s">
        <v>265</v>
      </c>
      <c r="F3636" t="str">
        <f>TRIM(LEFT(data_to_clean[[#This Row],[revenue]],FIND(" ",data_to_clean[[#This Row],[revenue]])))</f>
        <v>6.4</v>
      </c>
      <c r="G3636" t="str">
        <f>RIGHT(data_to_clean[[#This Row],[revenue]],LEN(data_to_clean[[#This Row],[revenue]])-FIND(" ",data_to_clean[[#This Row],[revenue]]))</f>
        <v>Million</v>
      </c>
      <c r="H3636" s="7">
        <f>VALUE(IF(data_to_clean[[#This Row],[multiplicity]]="Million",_xlfn.CONCAT(SUBSTITUTE(data_to_clean[[#This Row],[number]],".",""),"00000"),_xlfn.CONCAT(SUBSTITUTE(data_to_clean[[#This Row],[number]],".",""),"00000000")))</f>
        <v>6400000</v>
      </c>
      <c r="I3636" t="s">
        <v>13106</v>
      </c>
      <c r="J3636">
        <f>ROUND(VALUE(SUBSTITUTE(data_to_clean[[#This Row],[growth_%]],".",",")),0)</f>
        <v>96</v>
      </c>
      <c r="K3636" t="s">
        <v>211</v>
      </c>
      <c r="L3636">
        <v>25</v>
      </c>
      <c r="M3636">
        <v>17</v>
      </c>
      <c r="N3636">
        <v>2010</v>
      </c>
      <c r="O3636">
        <v>2</v>
      </c>
      <c r="P3636" t="s">
        <v>258</v>
      </c>
      <c r="Q3636" t="b">
        <f>AND(ISNUMBER(data_to_clean[[#This Row],[revenue_formatted]]),ISNUMBER(data_to_clean[[#This Row],[growth_formatted_%]]),ISNUMBER(data_to_clean[[#This Row],[workers]]),ISNUMBER(data_to_clean[[#This Row],[previous_workers]]),ISNUMBER(data_to_clean[[#This Row],[founded]]),ISNUMBER(data_to_clean[[#This Row],[yrs_on_list]]))</f>
        <v>1</v>
      </c>
    </row>
    <row r="3637" spans="1:17" x14ac:dyDescent="0.25">
      <c r="A3637">
        <v>3626</v>
      </c>
      <c r="B3637" t="s">
        <v>13107</v>
      </c>
      <c r="C3637" t="s">
        <v>780</v>
      </c>
      <c r="D3637" t="str">
        <f>VLOOKUP(data_to_clean[[#This Row],[state]],abbreviation_table[],2,FALSE)</f>
        <v>New Hampshire</v>
      </c>
      <c r="E3637" t="s">
        <v>399</v>
      </c>
      <c r="F3637" t="str">
        <f>TRIM(LEFT(data_to_clean[[#This Row],[revenue]],FIND(" ",data_to_clean[[#This Row],[revenue]])))</f>
        <v>9</v>
      </c>
      <c r="G3637" t="str">
        <f>RIGHT(data_to_clean[[#This Row],[revenue]],LEN(data_to_clean[[#This Row],[revenue]])-FIND(" ",data_to_clean[[#This Row],[revenue]]))</f>
        <v>Million</v>
      </c>
      <c r="H3637" s="7">
        <f>VALUE(IF(data_to_clean[[#This Row],[multiplicity]]="Million",_xlfn.CONCAT(SUBSTITUTE(data_to_clean[[#This Row],[number]],".",""),"00000"),_xlfn.CONCAT(SUBSTITUTE(data_to_clean[[#This Row],[number]],".",""),"00000000")))</f>
        <v>900000</v>
      </c>
      <c r="I3637" t="s">
        <v>13109</v>
      </c>
      <c r="J3637">
        <f>ROUND(VALUE(SUBSTITUTE(data_to_clean[[#This Row],[growth_%]],".",",")),0)</f>
        <v>96</v>
      </c>
      <c r="K3637" t="s">
        <v>211</v>
      </c>
      <c r="L3637">
        <v>38</v>
      </c>
      <c r="M3637">
        <v>18</v>
      </c>
      <c r="N3637">
        <v>2009</v>
      </c>
      <c r="O3637">
        <v>1</v>
      </c>
      <c r="P3637" t="s">
        <v>13110</v>
      </c>
      <c r="Q3637" t="b">
        <f>AND(ISNUMBER(data_to_clean[[#This Row],[revenue_formatted]]),ISNUMBER(data_to_clean[[#This Row],[growth_formatted_%]]),ISNUMBER(data_to_clean[[#This Row],[workers]]),ISNUMBER(data_to_clean[[#This Row],[previous_workers]]),ISNUMBER(data_to_clean[[#This Row],[founded]]),ISNUMBER(data_to_clean[[#This Row],[yrs_on_list]]))</f>
        <v>1</v>
      </c>
    </row>
    <row r="3638" spans="1:17" x14ac:dyDescent="0.25">
      <c r="A3638">
        <v>3627</v>
      </c>
      <c r="B3638" t="s">
        <v>13111</v>
      </c>
      <c r="C3638" t="s">
        <v>30</v>
      </c>
      <c r="D3638" t="str">
        <f>VLOOKUP(data_to_clean[[#This Row],[state]],abbreviation_table[],2,FALSE)</f>
        <v>Texas</v>
      </c>
      <c r="E3638" t="s">
        <v>1152</v>
      </c>
      <c r="F3638" t="str">
        <f>TRIM(LEFT(data_to_clean[[#This Row],[revenue]],FIND(" ",data_to_clean[[#This Row],[revenue]])))</f>
        <v>2.1</v>
      </c>
      <c r="G3638" t="str">
        <f>RIGHT(data_to_clean[[#This Row],[revenue]],LEN(data_to_clean[[#This Row],[revenue]])-FIND(" ",data_to_clean[[#This Row],[revenue]]))</f>
        <v>Million</v>
      </c>
      <c r="H3638" s="7">
        <f>VALUE(IF(data_to_clean[[#This Row],[multiplicity]]="Million",_xlfn.CONCAT(SUBSTITUTE(data_to_clean[[#This Row],[number]],".",""),"00000"),_xlfn.CONCAT(SUBSTITUTE(data_to_clean[[#This Row],[number]],".",""),"00000000")))</f>
        <v>2100000</v>
      </c>
      <c r="I3638" t="s">
        <v>13113</v>
      </c>
      <c r="J3638">
        <f>ROUND(VALUE(SUBSTITUTE(data_to_clean[[#This Row],[growth_%]],".",",")),0)</f>
        <v>96</v>
      </c>
      <c r="K3638" t="s">
        <v>233</v>
      </c>
      <c r="L3638">
        <v>17</v>
      </c>
      <c r="M3638">
        <v>6</v>
      </c>
      <c r="N3638">
        <v>2007</v>
      </c>
      <c r="O3638">
        <v>1</v>
      </c>
      <c r="P3638" t="s">
        <v>707</v>
      </c>
      <c r="Q3638" t="b">
        <f>AND(ISNUMBER(data_to_clean[[#This Row],[revenue_formatted]]),ISNUMBER(data_to_clean[[#This Row],[growth_formatted_%]]),ISNUMBER(data_to_clean[[#This Row],[workers]]),ISNUMBER(data_to_clean[[#This Row],[previous_workers]]),ISNUMBER(data_to_clean[[#This Row],[founded]]),ISNUMBER(data_to_clean[[#This Row],[yrs_on_list]]))</f>
        <v>1</v>
      </c>
    </row>
    <row r="3639" spans="1:17" x14ac:dyDescent="0.25">
      <c r="A3639">
        <v>3628</v>
      </c>
      <c r="B3639" t="s">
        <v>13114</v>
      </c>
      <c r="C3639" t="s">
        <v>86</v>
      </c>
      <c r="D3639" t="str">
        <f>VLOOKUP(data_to_clean[[#This Row],[state]],abbreviation_table[],2,FALSE)</f>
        <v>Colorado</v>
      </c>
      <c r="E3639" t="s">
        <v>12039</v>
      </c>
      <c r="F3639" t="str">
        <f>TRIM(LEFT(data_to_clean[[#This Row],[revenue]],FIND(" ",data_to_clean[[#This Row],[revenue]])))</f>
        <v>37.9</v>
      </c>
      <c r="G3639" t="str">
        <f>RIGHT(data_to_clean[[#This Row],[revenue]],LEN(data_to_clean[[#This Row],[revenue]])-FIND(" ",data_to_clean[[#This Row],[revenue]]))</f>
        <v>Million</v>
      </c>
      <c r="H3639" s="7">
        <f>VALUE(IF(data_to_clean[[#This Row],[multiplicity]]="Million",_xlfn.CONCAT(SUBSTITUTE(data_to_clean[[#This Row],[number]],".",""),"00000"),_xlfn.CONCAT(SUBSTITUTE(data_to_clean[[#This Row],[number]],".",""),"00000000")))</f>
        <v>37900000</v>
      </c>
      <c r="I3639" t="s">
        <v>13116</v>
      </c>
      <c r="J3639">
        <f>ROUND(VALUE(SUBSTITUTE(data_to_clean[[#This Row],[growth_%]],".",",")),0)</f>
        <v>96</v>
      </c>
      <c r="K3639" t="s">
        <v>156</v>
      </c>
      <c r="L3639">
        <v>401</v>
      </c>
      <c r="M3639">
        <v>102</v>
      </c>
      <c r="N3639">
        <v>2002</v>
      </c>
      <c r="O3639">
        <v>6</v>
      </c>
      <c r="P3639" t="s">
        <v>2085</v>
      </c>
      <c r="Q3639" t="b">
        <f>AND(ISNUMBER(data_to_clean[[#This Row],[revenue_formatted]]),ISNUMBER(data_to_clean[[#This Row],[growth_formatted_%]]),ISNUMBER(data_to_clean[[#This Row],[workers]]),ISNUMBER(data_to_clean[[#This Row],[previous_workers]]),ISNUMBER(data_to_clean[[#This Row],[founded]]),ISNUMBER(data_to_clean[[#This Row],[yrs_on_list]]))</f>
        <v>1</v>
      </c>
    </row>
    <row r="3640" spans="1:17" x14ac:dyDescent="0.25">
      <c r="A3640">
        <v>3629</v>
      </c>
      <c r="B3640" t="s">
        <v>13117</v>
      </c>
      <c r="C3640" t="s">
        <v>166</v>
      </c>
      <c r="D3640" t="str">
        <f>VLOOKUP(data_to_clean[[#This Row],[state]],abbreviation_table[],2,FALSE)</f>
        <v>Utah</v>
      </c>
      <c r="E3640" t="s">
        <v>13119</v>
      </c>
      <c r="F3640" t="str">
        <f>TRIM(LEFT(data_to_clean[[#This Row],[revenue]],FIND(" ",data_to_clean[[#This Row],[revenue]])))</f>
        <v>219.8</v>
      </c>
      <c r="G3640" t="str">
        <f>RIGHT(data_to_clean[[#This Row],[revenue]],LEN(data_to_clean[[#This Row],[revenue]])-FIND(" ",data_to_clean[[#This Row],[revenue]]))</f>
        <v>Million</v>
      </c>
      <c r="H3640" s="7">
        <f>VALUE(IF(data_to_clean[[#This Row],[multiplicity]]="Million",_xlfn.CONCAT(SUBSTITUTE(data_to_clean[[#This Row],[number]],".",""),"00000"),_xlfn.CONCAT(SUBSTITUTE(data_to_clean[[#This Row],[number]],".",""),"00000000")))</f>
        <v>219800000</v>
      </c>
      <c r="I3640" t="s">
        <v>13120</v>
      </c>
      <c r="J3640">
        <f>ROUND(VALUE(SUBSTITUTE(data_to_clean[[#This Row],[growth_%]],".",",")),0)</f>
        <v>96</v>
      </c>
      <c r="K3640" t="s">
        <v>40</v>
      </c>
      <c r="L3640">
        <v>315</v>
      </c>
      <c r="M3640">
        <v>200</v>
      </c>
      <c r="N3640">
        <v>2011</v>
      </c>
      <c r="O3640">
        <v>4</v>
      </c>
      <c r="P3640" t="s">
        <v>13121</v>
      </c>
      <c r="Q3640" t="b">
        <f>AND(ISNUMBER(data_to_clean[[#This Row],[revenue_formatted]]),ISNUMBER(data_to_clean[[#This Row],[growth_formatted_%]]),ISNUMBER(data_to_clean[[#This Row],[workers]]),ISNUMBER(data_to_clean[[#This Row],[previous_workers]]),ISNUMBER(data_to_clean[[#This Row],[founded]]),ISNUMBER(data_to_clean[[#This Row],[yrs_on_list]]))</f>
        <v>1</v>
      </c>
    </row>
    <row r="3641" spans="1:17" x14ac:dyDescent="0.25">
      <c r="A3641">
        <v>3630</v>
      </c>
      <c r="B3641" t="s">
        <v>13122</v>
      </c>
      <c r="C3641" t="s">
        <v>503</v>
      </c>
      <c r="D3641" t="str">
        <f>VLOOKUP(data_to_clean[[#This Row],[state]],abbreviation_table[],2,FALSE)</f>
        <v>Illinois</v>
      </c>
      <c r="E3641" t="s">
        <v>3011</v>
      </c>
      <c r="F3641" t="str">
        <f>TRIM(LEFT(data_to_clean[[#This Row],[revenue]],FIND(" ",data_to_clean[[#This Row],[revenue]])))</f>
        <v>23.7</v>
      </c>
      <c r="G3641" t="str">
        <f>RIGHT(data_to_clean[[#This Row],[revenue]],LEN(data_to_clean[[#This Row],[revenue]])-FIND(" ",data_to_clean[[#This Row],[revenue]]))</f>
        <v>Million</v>
      </c>
      <c r="H3641" s="7">
        <f>VALUE(IF(data_to_clean[[#This Row],[multiplicity]]="Million",_xlfn.CONCAT(SUBSTITUTE(data_to_clean[[#This Row],[number]],".",""),"00000"),_xlfn.CONCAT(SUBSTITUTE(data_to_clean[[#This Row],[number]],".",""),"00000000")))</f>
        <v>23700000</v>
      </c>
      <c r="I3641" t="s">
        <v>13124</v>
      </c>
      <c r="J3641">
        <f>ROUND(VALUE(SUBSTITUTE(data_to_clean[[#This Row],[growth_%]],".",",")),0)</f>
        <v>96</v>
      </c>
      <c r="K3641" t="s">
        <v>156</v>
      </c>
      <c r="L3641">
        <v>104</v>
      </c>
      <c r="M3641">
        <v>24</v>
      </c>
      <c r="N3641">
        <v>2010</v>
      </c>
      <c r="O3641">
        <v>2</v>
      </c>
      <c r="P3641" t="s">
        <v>13125</v>
      </c>
      <c r="Q3641" t="b">
        <f>AND(ISNUMBER(data_to_clean[[#This Row],[revenue_formatted]]),ISNUMBER(data_to_clean[[#This Row],[growth_formatted_%]]),ISNUMBER(data_to_clean[[#This Row],[workers]]),ISNUMBER(data_to_clean[[#This Row],[previous_workers]]),ISNUMBER(data_to_clean[[#This Row],[founded]]),ISNUMBER(data_to_clean[[#This Row],[yrs_on_list]]))</f>
        <v>1</v>
      </c>
    </row>
    <row r="3642" spans="1:17" x14ac:dyDescent="0.25">
      <c r="A3642">
        <v>3631</v>
      </c>
      <c r="B3642" t="s">
        <v>13126</v>
      </c>
      <c r="C3642" t="s">
        <v>66</v>
      </c>
      <c r="D3642" t="str">
        <f>VLOOKUP(data_to_clean[[#This Row],[state]],abbreviation_table[],2,FALSE)</f>
        <v>Virginia</v>
      </c>
      <c r="E3642" t="s">
        <v>3987</v>
      </c>
      <c r="F3642" t="str">
        <f>TRIM(LEFT(data_to_clean[[#This Row],[revenue]],FIND(" ",data_to_clean[[#This Row],[revenue]])))</f>
        <v>16.5</v>
      </c>
      <c r="G3642" t="str">
        <f>RIGHT(data_to_clean[[#This Row],[revenue]],LEN(data_to_clean[[#This Row],[revenue]])-FIND(" ",data_to_clean[[#This Row],[revenue]]))</f>
        <v>Million</v>
      </c>
      <c r="H3642" s="7">
        <f>VALUE(IF(data_to_clean[[#This Row],[multiplicity]]="Million",_xlfn.CONCAT(SUBSTITUTE(data_to_clean[[#This Row],[number]],".",""),"00000"),_xlfn.CONCAT(SUBSTITUTE(data_to_clean[[#This Row],[number]],".",""),"00000000")))</f>
        <v>16500000</v>
      </c>
      <c r="I3642" t="s">
        <v>13128</v>
      </c>
      <c r="J3642">
        <f>ROUND(VALUE(SUBSTITUTE(data_to_clean[[#This Row],[growth_%]],".",",")),0)</f>
        <v>96</v>
      </c>
      <c r="K3642" t="s">
        <v>156</v>
      </c>
      <c r="L3642">
        <v>290</v>
      </c>
      <c r="M3642">
        <v>99</v>
      </c>
      <c r="N3642">
        <v>2000</v>
      </c>
      <c r="O3642">
        <v>4</v>
      </c>
      <c r="P3642" t="s">
        <v>3271</v>
      </c>
      <c r="Q3642" t="b">
        <f>AND(ISNUMBER(data_to_clean[[#This Row],[revenue_formatted]]),ISNUMBER(data_to_clean[[#This Row],[growth_formatted_%]]),ISNUMBER(data_to_clean[[#This Row],[workers]]),ISNUMBER(data_to_clean[[#This Row],[previous_workers]]),ISNUMBER(data_to_clean[[#This Row],[founded]]),ISNUMBER(data_to_clean[[#This Row],[yrs_on_list]]))</f>
        <v>1</v>
      </c>
    </row>
    <row r="3643" spans="1:17" x14ac:dyDescent="0.25">
      <c r="A3643">
        <v>3632</v>
      </c>
      <c r="B3643" t="s">
        <v>13129</v>
      </c>
      <c r="C3643" t="s">
        <v>30</v>
      </c>
      <c r="D3643" t="str">
        <f>VLOOKUP(data_to_clean[[#This Row],[state]],abbreviation_table[],2,FALSE)</f>
        <v>Texas</v>
      </c>
      <c r="E3643" t="s">
        <v>6647</v>
      </c>
      <c r="F3643" t="str">
        <f>TRIM(LEFT(data_to_clean[[#This Row],[revenue]],FIND(" ",data_to_clean[[#This Row],[revenue]])))</f>
        <v>22.7</v>
      </c>
      <c r="G3643" t="str">
        <f>RIGHT(data_to_clean[[#This Row],[revenue]],LEN(data_to_clean[[#This Row],[revenue]])-FIND(" ",data_to_clean[[#This Row],[revenue]]))</f>
        <v>Million</v>
      </c>
      <c r="H3643" s="7">
        <f>VALUE(IF(data_to_clean[[#This Row],[multiplicity]]="Million",_xlfn.CONCAT(SUBSTITUTE(data_to_clean[[#This Row],[number]],".",""),"00000"),_xlfn.CONCAT(SUBSTITUTE(data_to_clean[[#This Row],[number]],".",""),"00000000")))</f>
        <v>22700000</v>
      </c>
      <c r="I3643" t="s">
        <v>13131</v>
      </c>
      <c r="J3643">
        <f>ROUND(VALUE(SUBSTITUTE(data_to_clean[[#This Row],[growth_%]],".",",")),0)</f>
        <v>96</v>
      </c>
      <c r="K3643" t="s">
        <v>55</v>
      </c>
      <c r="L3643">
        <v>470</v>
      </c>
      <c r="M3643">
        <v>200</v>
      </c>
      <c r="N3643">
        <v>1999</v>
      </c>
      <c r="O3643">
        <v>5</v>
      </c>
      <c r="P3643" t="s">
        <v>6877</v>
      </c>
      <c r="Q3643" t="b">
        <f>AND(ISNUMBER(data_to_clean[[#This Row],[revenue_formatted]]),ISNUMBER(data_to_clean[[#This Row],[growth_formatted_%]]),ISNUMBER(data_to_clean[[#This Row],[workers]]),ISNUMBER(data_to_clean[[#This Row],[previous_workers]]),ISNUMBER(data_to_clean[[#This Row],[founded]]),ISNUMBER(data_to_clean[[#This Row],[yrs_on_list]]))</f>
        <v>1</v>
      </c>
    </row>
    <row r="3644" spans="1:17" x14ac:dyDescent="0.25">
      <c r="A3644">
        <v>3633</v>
      </c>
      <c r="B3644" t="s">
        <v>13132</v>
      </c>
      <c r="C3644" t="s">
        <v>80</v>
      </c>
      <c r="D3644" t="str">
        <f>VLOOKUP(data_to_clean[[#This Row],[state]],abbreviation_table[],2,FALSE)</f>
        <v>California</v>
      </c>
      <c r="E3644" t="s">
        <v>1152</v>
      </c>
      <c r="F3644" t="str">
        <f>TRIM(LEFT(data_to_clean[[#This Row],[revenue]],FIND(" ",data_to_clean[[#This Row],[revenue]])))</f>
        <v>2.1</v>
      </c>
      <c r="G3644" t="str">
        <f>RIGHT(data_to_clean[[#This Row],[revenue]],LEN(data_to_clean[[#This Row],[revenue]])-FIND(" ",data_to_clean[[#This Row],[revenue]]))</f>
        <v>Million</v>
      </c>
      <c r="H3644" s="7">
        <f>VALUE(IF(data_to_clean[[#This Row],[multiplicity]]="Million",_xlfn.CONCAT(SUBSTITUTE(data_to_clean[[#This Row],[number]],".",""),"00000"),_xlfn.CONCAT(SUBSTITUTE(data_to_clean[[#This Row],[number]],".",""),"00000000")))</f>
        <v>2100000</v>
      </c>
      <c r="I3644" t="s">
        <v>13134</v>
      </c>
      <c r="J3644">
        <f>ROUND(VALUE(SUBSTITUTE(data_to_clean[[#This Row],[growth_%]],".",",")),0)</f>
        <v>96</v>
      </c>
      <c r="K3644" t="s">
        <v>297</v>
      </c>
      <c r="L3644">
        <v>11</v>
      </c>
      <c r="M3644">
        <v>5</v>
      </c>
      <c r="N3644">
        <v>2009</v>
      </c>
      <c r="O3644">
        <v>2</v>
      </c>
      <c r="P3644" t="s">
        <v>495</v>
      </c>
      <c r="Q3644" t="b">
        <f>AND(ISNUMBER(data_to_clean[[#This Row],[revenue_formatted]]),ISNUMBER(data_to_clean[[#This Row],[growth_formatted_%]]),ISNUMBER(data_to_clean[[#This Row],[workers]]),ISNUMBER(data_to_clean[[#This Row],[previous_workers]]),ISNUMBER(data_to_clean[[#This Row],[founded]]),ISNUMBER(data_to_clean[[#This Row],[yrs_on_list]]))</f>
        <v>1</v>
      </c>
    </row>
    <row r="3645" spans="1:17" x14ac:dyDescent="0.25">
      <c r="A3645">
        <v>3634</v>
      </c>
      <c r="B3645" t="s">
        <v>13135</v>
      </c>
      <c r="C3645" t="s">
        <v>66</v>
      </c>
      <c r="D3645" t="str">
        <f>VLOOKUP(data_to_clean[[#This Row],[state]],abbreviation_table[],2,FALSE)</f>
        <v>Virginia</v>
      </c>
      <c r="E3645" t="s">
        <v>13137</v>
      </c>
      <c r="F3645" t="str">
        <f>TRIM(LEFT(data_to_clean[[#This Row],[revenue]],FIND(" ",data_to_clean[[#This Row],[revenue]])))</f>
        <v>54.9</v>
      </c>
      <c r="G3645" t="str">
        <f>RIGHT(data_to_clean[[#This Row],[revenue]],LEN(data_to_clean[[#This Row],[revenue]])-FIND(" ",data_to_clean[[#This Row],[revenue]]))</f>
        <v>Million</v>
      </c>
      <c r="H3645" s="7">
        <f>VALUE(IF(data_to_clean[[#This Row],[multiplicity]]="Million",_xlfn.CONCAT(SUBSTITUTE(data_to_clean[[#This Row],[number]],".",""),"00000"),_xlfn.CONCAT(SUBSTITUTE(data_to_clean[[#This Row],[number]],".",""),"00000000")))</f>
        <v>54900000</v>
      </c>
      <c r="I3645" t="s">
        <v>13138</v>
      </c>
      <c r="J3645">
        <f>ROUND(VALUE(SUBSTITUTE(data_to_clean[[#This Row],[growth_%]],".",",")),0)</f>
        <v>96</v>
      </c>
      <c r="K3645" t="s">
        <v>336</v>
      </c>
      <c r="L3645">
        <v>68</v>
      </c>
      <c r="M3645">
        <v>50</v>
      </c>
      <c r="N3645">
        <v>2006</v>
      </c>
      <c r="O3645">
        <v>3</v>
      </c>
      <c r="P3645" t="s">
        <v>6001</v>
      </c>
      <c r="Q3645" t="b">
        <f>AND(ISNUMBER(data_to_clean[[#This Row],[revenue_formatted]]),ISNUMBER(data_to_clean[[#This Row],[growth_formatted_%]]),ISNUMBER(data_to_clean[[#This Row],[workers]]),ISNUMBER(data_to_clean[[#This Row],[previous_workers]]),ISNUMBER(data_to_clean[[#This Row],[founded]]),ISNUMBER(data_to_clean[[#This Row],[yrs_on_list]]))</f>
        <v>1</v>
      </c>
    </row>
    <row r="3646" spans="1:17" x14ac:dyDescent="0.25">
      <c r="A3646">
        <v>3635</v>
      </c>
      <c r="B3646" t="s">
        <v>13139</v>
      </c>
      <c r="C3646" t="s">
        <v>66</v>
      </c>
      <c r="D3646" t="str">
        <f>VLOOKUP(data_to_clean[[#This Row],[state]],abbreviation_table[],2,FALSE)</f>
        <v>Virginia</v>
      </c>
      <c r="E3646" t="s">
        <v>3028</v>
      </c>
      <c r="F3646" t="str">
        <f>TRIM(LEFT(data_to_clean[[#This Row],[revenue]],FIND(" ",data_to_clean[[#This Row],[revenue]])))</f>
        <v>73.2</v>
      </c>
      <c r="G3646" t="str">
        <f>RIGHT(data_to_clean[[#This Row],[revenue]],LEN(data_to_clean[[#This Row],[revenue]])-FIND(" ",data_to_clean[[#This Row],[revenue]]))</f>
        <v>Million</v>
      </c>
      <c r="H3646" s="7">
        <f>VALUE(IF(data_to_clean[[#This Row],[multiplicity]]="Million",_xlfn.CONCAT(SUBSTITUTE(data_to_clean[[#This Row],[number]],".",""),"00000"),_xlfn.CONCAT(SUBSTITUTE(data_to_clean[[#This Row],[number]],".",""),"00000000")))</f>
        <v>73200000</v>
      </c>
      <c r="I3646" t="s">
        <v>13141</v>
      </c>
      <c r="J3646">
        <f>ROUND(VALUE(SUBSTITUTE(data_to_clean[[#This Row],[growth_%]],".",",")),0)</f>
        <v>96</v>
      </c>
      <c r="K3646" t="s">
        <v>48</v>
      </c>
      <c r="L3646">
        <v>300</v>
      </c>
      <c r="M3646">
        <v>170</v>
      </c>
      <c r="N3646">
        <v>1991</v>
      </c>
      <c r="O3646">
        <v>3</v>
      </c>
      <c r="P3646" t="s">
        <v>7314</v>
      </c>
      <c r="Q3646" t="b">
        <f>AND(ISNUMBER(data_to_clean[[#This Row],[revenue_formatted]]),ISNUMBER(data_to_clean[[#This Row],[growth_formatted_%]]),ISNUMBER(data_to_clean[[#This Row],[workers]]),ISNUMBER(data_to_clean[[#This Row],[previous_workers]]),ISNUMBER(data_to_clean[[#This Row],[founded]]),ISNUMBER(data_to_clean[[#This Row],[yrs_on_list]]))</f>
        <v>1</v>
      </c>
    </row>
    <row r="3647" spans="1:17" x14ac:dyDescent="0.25">
      <c r="A3647">
        <v>3636</v>
      </c>
      <c r="B3647" t="s">
        <v>13142</v>
      </c>
      <c r="C3647" t="s">
        <v>105</v>
      </c>
      <c r="D3647" t="str">
        <f>VLOOKUP(data_to_clean[[#This Row],[state]],abbreviation_table[],2,FALSE)</f>
        <v>New York</v>
      </c>
      <c r="E3647" t="s">
        <v>13144</v>
      </c>
      <c r="F3647" t="str">
        <f>TRIM(LEFT(data_to_clean[[#This Row],[revenue]],FIND(" ",data_to_clean[[#This Row],[revenue]])))</f>
        <v>32.3</v>
      </c>
      <c r="G3647" t="str">
        <f>RIGHT(data_to_clean[[#This Row],[revenue]],LEN(data_to_clean[[#This Row],[revenue]])-FIND(" ",data_to_clean[[#This Row],[revenue]]))</f>
        <v>Million</v>
      </c>
      <c r="H3647" s="7">
        <f>VALUE(IF(data_to_clean[[#This Row],[multiplicity]]="Million",_xlfn.CONCAT(SUBSTITUTE(data_to_clean[[#This Row],[number]],".",""),"00000"),_xlfn.CONCAT(SUBSTITUTE(data_to_clean[[#This Row],[number]],".",""),"00000000")))</f>
        <v>32300000</v>
      </c>
      <c r="I3647" t="s">
        <v>13145</v>
      </c>
      <c r="J3647">
        <f>ROUND(VALUE(SUBSTITUTE(data_to_clean[[#This Row],[growth_%]],".",",")),0)</f>
        <v>96</v>
      </c>
      <c r="K3647" t="s">
        <v>33</v>
      </c>
      <c r="L3647">
        <v>285</v>
      </c>
      <c r="M3647">
        <v>166</v>
      </c>
      <c r="N3647">
        <v>2001</v>
      </c>
      <c r="O3647">
        <v>4</v>
      </c>
      <c r="P3647" t="s">
        <v>5314</v>
      </c>
      <c r="Q3647" t="b">
        <f>AND(ISNUMBER(data_to_clean[[#This Row],[revenue_formatted]]),ISNUMBER(data_to_clean[[#This Row],[growth_formatted_%]]),ISNUMBER(data_to_clean[[#This Row],[workers]]),ISNUMBER(data_to_clean[[#This Row],[previous_workers]]),ISNUMBER(data_to_clean[[#This Row],[founded]]),ISNUMBER(data_to_clean[[#This Row],[yrs_on_list]]))</f>
        <v>1</v>
      </c>
    </row>
    <row r="3648" spans="1:17" x14ac:dyDescent="0.25">
      <c r="A3648">
        <v>3637</v>
      </c>
      <c r="B3648" t="s">
        <v>13146</v>
      </c>
      <c r="C3648" t="s">
        <v>294</v>
      </c>
      <c r="D3648" t="str">
        <f>VLOOKUP(data_to_clean[[#This Row],[state]],abbreviation_table[],2,FALSE)</f>
        <v>Minnesota</v>
      </c>
      <c r="E3648" t="s">
        <v>3587</v>
      </c>
      <c r="F3648" t="str">
        <f>TRIM(LEFT(data_to_clean[[#This Row],[revenue]],FIND(" ",data_to_clean[[#This Row],[revenue]])))</f>
        <v>26.6</v>
      </c>
      <c r="G3648" t="str">
        <f>RIGHT(data_to_clean[[#This Row],[revenue]],LEN(data_to_clean[[#This Row],[revenue]])-FIND(" ",data_to_clean[[#This Row],[revenue]]))</f>
        <v>Million</v>
      </c>
      <c r="H3648" s="7">
        <f>VALUE(IF(data_to_clean[[#This Row],[multiplicity]]="Million",_xlfn.CONCAT(SUBSTITUTE(data_to_clean[[#This Row],[number]],".",""),"00000"),_xlfn.CONCAT(SUBSTITUTE(data_to_clean[[#This Row],[number]],".",""),"00000000")))</f>
        <v>26600000</v>
      </c>
      <c r="I3648" t="s">
        <v>13148</v>
      </c>
      <c r="J3648">
        <f>ROUND(VALUE(SUBSTITUTE(data_to_clean[[#This Row],[growth_%]],".",",")),0)</f>
        <v>96</v>
      </c>
      <c r="K3648" t="s">
        <v>308</v>
      </c>
      <c r="L3648">
        <v>165</v>
      </c>
      <c r="M3648">
        <v>108</v>
      </c>
      <c r="N3648">
        <v>2005</v>
      </c>
      <c r="O3648">
        <v>8</v>
      </c>
      <c r="P3648" t="s">
        <v>4268</v>
      </c>
      <c r="Q3648" t="b">
        <f>AND(ISNUMBER(data_to_clean[[#This Row],[revenue_formatted]]),ISNUMBER(data_to_clean[[#This Row],[growth_formatted_%]]),ISNUMBER(data_to_clean[[#This Row],[workers]]),ISNUMBER(data_to_clean[[#This Row],[previous_workers]]),ISNUMBER(data_to_clean[[#This Row],[founded]]),ISNUMBER(data_to_clean[[#This Row],[yrs_on_list]]))</f>
        <v>1</v>
      </c>
    </row>
    <row r="3649" spans="1:17" x14ac:dyDescent="0.25">
      <c r="A3649">
        <v>3638</v>
      </c>
      <c r="B3649" t="s">
        <v>13149</v>
      </c>
      <c r="C3649" t="s">
        <v>86</v>
      </c>
      <c r="D3649" t="str">
        <f>VLOOKUP(data_to_clean[[#This Row],[state]],abbreviation_table[],2,FALSE)</f>
        <v>Colorado</v>
      </c>
      <c r="E3649" t="s">
        <v>445</v>
      </c>
      <c r="F3649" t="str">
        <f>TRIM(LEFT(data_to_clean[[#This Row],[revenue]],FIND(" ",data_to_clean[[#This Row],[revenue]])))</f>
        <v>4.3</v>
      </c>
      <c r="G3649" t="str">
        <f>RIGHT(data_to_clean[[#This Row],[revenue]],LEN(data_to_clean[[#This Row],[revenue]])-FIND(" ",data_to_clean[[#This Row],[revenue]]))</f>
        <v>Million</v>
      </c>
      <c r="H3649" s="7">
        <f>VALUE(IF(data_to_clean[[#This Row],[multiplicity]]="Million",_xlfn.CONCAT(SUBSTITUTE(data_to_clean[[#This Row],[number]],".",""),"00000"),_xlfn.CONCAT(SUBSTITUTE(data_to_clean[[#This Row],[number]],".",""),"00000000")))</f>
        <v>4300000</v>
      </c>
      <c r="I3649" t="s">
        <v>13151</v>
      </c>
      <c r="J3649">
        <f>ROUND(VALUE(SUBSTITUTE(data_to_clean[[#This Row],[growth_%]],".",",")),0)</f>
        <v>96</v>
      </c>
      <c r="K3649" t="s">
        <v>297</v>
      </c>
      <c r="L3649">
        <v>26</v>
      </c>
      <c r="M3649">
        <v>13</v>
      </c>
      <c r="N3649">
        <v>2001</v>
      </c>
      <c r="O3649">
        <v>4</v>
      </c>
      <c r="P3649" t="s">
        <v>7498</v>
      </c>
      <c r="Q3649" t="b">
        <f>AND(ISNUMBER(data_to_clean[[#This Row],[revenue_formatted]]),ISNUMBER(data_to_clean[[#This Row],[growth_formatted_%]]),ISNUMBER(data_to_clean[[#This Row],[workers]]),ISNUMBER(data_to_clean[[#This Row],[previous_workers]]),ISNUMBER(data_to_clean[[#This Row],[founded]]),ISNUMBER(data_to_clean[[#This Row],[yrs_on_list]]))</f>
        <v>1</v>
      </c>
    </row>
    <row r="3650" spans="1:17" x14ac:dyDescent="0.25">
      <c r="A3650">
        <v>3639</v>
      </c>
      <c r="B3650" t="s">
        <v>13152</v>
      </c>
      <c r="C3650" t="s">
        <v>119</v>
      </c>
      <c r="D3650" t="str">
        <f>VLOOKUP(data_to_clean[[#This Row],[state]],abbreviation_table[],2,FALSE)</f>
        <v>Georgia</v>
      </c>
      <c r="E3650" t="s">
        <v>4278</v>
      </c>
      <c r="F3650" t="str">
        <f>TRIM(LEFT(data_to_clean[[#This Row],[revenue]],FIND(" ",data_to_clean[[#This Row],[revenue]])))</f>
        <v>50.7</v>
      </c>
      <c r="G3650" t="str">
        <f>RIGHT(data_to_clean[[#This Row],[revenue]],LEN(data_to_clean[[#This Row],[revenue]])-FIND(" ",data_to_clean[[#This Row],[revenue]]))</f>
        <v>Million</v>
      </c>
      <c r="H3650" s="7">
        <f>VALUE(IF(data_to_clean[[#This Row],[multiplicity]]="Million",_xlfn.CONCAT(SUBSTITUTE(data_to_clean[[#This Row],[number]],".",""),"00000"),_xlfn.CONCAT(SUBSTITUTE(data_to_clean[[#This Row],[number]],".",""),"00000000")))</f>
        <v>50700000</v>
      </c>
      <c r="I3650" t="s">
        <v>13154</v>
      </c>
      <c r="J3650">
        <f>ROUND(VALUE(SUBSTITUTE(data_to_clean[[#This Row],[growth_%]],".",",")),0)</f>
        <v>96</v>
      </c>
      <c r="K3650" t="s">
        <v>33</v>
      </c>
      <c r="L3650">
        <v>105</v>
      </c>
      <c r="M3650">
        <v>50</v>
      </c>
      <c r="N3650">
        <v>1997</v>
      </c>
      <c r="O3650">
        <v>9</v>
      </c>
      <c r="P3650" t="s">
        <v>122</v>
      </c>
      <c r="Q3650" t="b">
        <f>AND(ISNUMBER(data_to_clean[[#This Row],[revenue_formatted]]),ISNUMBER(data_to_clean[[#This Row],[growth_formatted_%]]),ISNUMBER(data_to_clean[[#This Row],[workers]]),ISNUMBER(data_to_clean[[#This Row],[previous_workers]]),ISNUMBER(data_to_clean[[#This Row],[founded]]),ISNUMBER(data_to_clean[[#This Row],[yrs_on_list]]))</f>
        <v>1</v>
      </c>
    </row>
    <row r="3651" spans="1:17" x14ac:dyDescent="0.25">
      <c r="A3651">
        <v>3640</v>
      </c>
      <c r="B3651" t="s">
        <v>13155</v>
      </c>
      <c r="C3651" t="s">
        <v>341</v>
      </c>
      <c r="D3651" t="str">
        <f>VLOOKUP(data_to_clean[[#This Row],[state]],abbreviation_table[],2,FALSE)</f>
        <v>Massachusetts</v>
      </c>
      <c r="E3651" t="s">
        <v>861</v>
      </c>
      <c r="F3651" t="str">
        <f>TRIM(LEFT(data_to_clean[[#This Row],[revenue]],FIND(" ",data_to_clean[[#This Row],[revenue]])))</f>
        <v>5.7</v>
      </c>
      <c r="G3651" t="str">
        <f>RIGHT(data_to_clean[[#This Row],[revenue]],LEN(data_to_clean[[#This Row],[revenue]])-FIND(" ",data_to_clean[[#This Row],[revenue]]))</f>
        <v>Million</v>
      </c>
      <c r="H3651" s="7">
        <f>VALUE(IF(data_to_clean[[#This Row],[multiplicity]]="Million",_xlfn.CONCAT(SUBSTITUTE(data_to_clean[[#This Row],[number]],".",""),"00000"),_xlfn.CONCAT(SUBSTITUTE(data_to_clean[[#This Row],[number]],".",""),"00000000")))</f>
        <v>5700000</v>
      </c>
      <c r="I3651" t="s">
        <v>13157</v>
      </c>
      <c r="J3651">
        <f>ROUND(VALUE(SUBSTITUTE(data_to_clean[[#This Row],[growth_%]],".",",")),0)</f>
        <v>96</v>
      </c>
      <c r="K3651" t="s">
        <v>297</v>
      </c>
      <c r="L3651">
        <v>22</v>
      </c>
      <c r="M3651">
        <v>15</v>
      </c>
      <c r="N3651">
        <v>2007</v>
      </c>
      <c r="O3651">
        <v>5</v>
      </c>
      <c r="P3651" t="s">
        <v>13158</v>
      </c>
      <c r="Q3651" t="b">
        <f>AND(ISNUMBER(data_to_clean[[#This Row],[revenue_formatted]]),ISNUMBER(data_to_clean[[#This Row],[growth_formatted_%]]),ISNUMBER(data_to_clean[[#This Row],[workers]]),ISNUMBER(data_to_clean[[#This Row],[previous_workers]]),ISNUMBER(data_to_clean[[#This Row],[founded]]),ISNUMBER(data_to_clean[[#This Row],[yrs_on_list]]))</f>
        <v>1</v>
      </c>
    </row>
    <row r="3652" spans="1:17" x14ac:dyDescent="0.25">
      <c r="A3652">
        <v>3641</v>
      </c>
      <c r="B3652" t="s">
        <v>13159</v>
      </c>
      <c r="C3652" t="s">
        <v>80</v>
      </c>
      <c r="D3652" t="str">
        <f>VLOOKUP(data_to_clean[[#This Row],[state]],abbreviation_table[],2,FALSE)</f>
        <v>California</v>
      </c>
      <c r="E3652" t="s">
        <v>603</v>
      </c>
      <c r="F3652" t="str">
        <f>TRIM(LEFT(data_to_clean[[#This Row],[revenue]],FIND(" ",data_to_clean[[#This Row],[revenue]])))</f>
        <v>3.8</v>
      </c>
      <c r="G3652" t="str">
        <f>RIGHT(data_to_clean[[#This Row],[revenue]],LEN(data_to_clean[[#This Row],[revenue]])-FIND(" ",data_to_clean[[#This Row],[revenue]]))</f>
        <v>Million</v>
      </c>
      <c r="H3652" s="7">
        <f>VALUE(IF(data_to_clean[[#This Row],[multiplicity]]="Million",_xlfn.CONCAT(SUBSTITUTE(data_to_clean[[#This Row],[number]],".",""),"00000"),_xlfn.CONCAT(SUBSTITUTE(data_to_clean[[#This Row],[number]],".",""),"00000000")))</f>
        <v>3800000</v>
      </c>
      <c r="I3652" t="s">
        <v>13161</v>
      </c>
      <c r="J3652">
        <f>ROUND(VALUE(SUBSTITUTE(data_to_clean[[#This Row],[growth_%]],".",",")),0)</f>
        <v>96</v>
      </c>
      <c r="K3652" t="s">
        <v>233</v>
      </c>
      <c r="L3652">
        <v>30</v>
      </c>
      <c r="M3652">
        <v>11</v>
      </c>
      <c r="N3652">
        <v>1988</v>
      </c>
      <c r="O3652">
        <v>2</v>
      </c>
      <c r="P3652" t="s">
        <v>83</v>
      </c>
      <c r="Q3652" t="b">
        <f>AND(ISNUMBER(data_to_clean[[#This Row],[revenue_formatted]]),ISNUMBER(data_to_clean[[#This Row],[growth_formatted_%]]),ISNUMBER(data_to_clean[[#This Row],[workers]]),ISNUMBER(data_to_clean[[#This Row],[previous_workers]]),ISNUMBER(data_to_clean[[#This Row],[founded]]),ISNUMBER(data_to_clean[[#This Row],[yrs_on_list]]))</f>
        <v>1</v>
      </c>
    </row>
    <row r="3653" spans="1:17" x14ac:dyDescent="0.25">
      <c r="A3653">
        <v>3642</v>
      </c>
      <c r="B3653" t="s">
        <v>13162</v>
      </c>
      <c r="C3653" t="s">
        <v>45</v>
      </c>
      <c r="D3653" t="str">
        <f>VLOOKUP(data_to_clean[[#This Row],[state]],abbreviation_table[],2,FALSE)</f>
        <v>Pennsylvania</v>
      </c>
      <c r="E3653" t="s">
        <v>572</v>
      </c>
      <c r="F3653" t="str">
        <f>TRIM(LEFT(data_to_clean[[#This Row],[revenue]],FIND(" ",data_to_clean[[#This Row],[revenue]])))</f>
        <v>11.1</v>
      </c>
      <c r="G3653" t="str">
        <f>RIGHT(data_to_clean[[#This Row],[revenue]],LEN(data_to_clean[[#This Row],[revenue]])-FIND(" ",data_to_clean[[#This Row],[revenue]]))</f>
        <v>Million</v>
      </c>
      <c r="H3653" s="7">
        <f>VALUE(IF(data_to_clean[[#This Row],[multiplicity]]="Million",_xlfn.CONCAT(SUBSTITUTE(data_to_clean[[#This Row],[number]],".",""),"00000"),_xlfn.CONCAT(SUBSTITUTE(data_to_clean[[#This Row],[number]],".",""),"00000000")))</f>
        <v>11100000</v>
      </c>
      <c r="I3653" t="s">
        <v>13164</v>
      </c>
      <c r="J3653">
        <f>ROUND(VALUE(SUBSTITUTE(data_to_clean[[#This Row],[growth_%]],".",",")),0)</f>
        <v>96</v>
      </c>
      <c r="K3653" t="s">
        <v>33</v>
      </c>
      <c r="L3653">
        <v>671</v>
      </c>
      <c r="M3653">
        <v>311</v>
      </c>
      <c r="N3653">
        <v>2005</v>
      </c>
      <c r="O3653">
        <v>4</v>
      </c>
      <c r="P3653" t="s">
        <v>49</v>
      </c>
      <c r="Q3653" t="b">
        <f>AND(ISNUMBER(data_to_clean[[#This Row],[revenue_formatted]]),ISNUMBER(data_to_clean[[#This Row],[growth_formatted_%]]),ISNUMBER(data_to_clean[[#This Row],[workers]]),ISNUMBER(data_to_clean[[#This Row],[previous_workers]]),ISNUMBER(data_to_clean[[#This Row],[founded]]),ISNUMBER(data_to_clean[[#This Row],[yrs_on_list]]))</f>
        <v>1</v>
      </c>
    </row>
    <row r="3654" spans="1:17" x14ac:dyDescent="0.25">
      <c r="A3654">
        <v>3643</v>
      </c>
      <c r="B3654" t="s">
        <v>13165</v>
      </c>
      <c r="C3654" t="s">
        <v>1011</v>
      </c>
      <c r="D3654" t="str">
        <f>VLOOKUP(data_to_clean[[#This Row],[state]],abbreviation_table[],2,FALSE)</f>
        <v>Nebraska</v>
      </c>
      <c r="E3654" t="s">
        <v>798</v>
      </c>
      <c r="F3654" t="str">
        <f>TRIM(LEFT(data_to_clean[[#This Row],[revenue]],FIND(" ",data_to_clean[[#This Row],[revenue]])))</f>
        <v>3</v>
      </c>
      <c r="G3654" t="str">
        <f>RIGHT(data_to_clean[[#This Row],[revenue]],LEN(data_to_clean[[#This Row],[revenue]])-FIND(" ",data_to_clean[[#This Row],[revenue]]))</f>
        <v>Million</v>
      </c>
      <c r="H3654" s="7">
        <f>VALUE(IF(data_to_clean[[#This Row],[multiplicity]]="Million",_xlfn.CONCAT(SUBSTITUTE(data_to_clean[[#This Row],[number]],".",""),"00000"),_xlfn.CONCAT(SUBSTITUTE(data_to_clean[[#This Row],[number]],".",""),"00000000")))</f>
        <v>300000</v>
      </c>
      <c r="I3654" t="s">
        <v>13167</v>
      </c>
      <c r="J3654">
        <f>ROUND(VALUE(SUBSTITUTE(data_to_clean[[#This Row],[growth_%]],".",",")),0)</f>
        <v>96</v>
      </c>
      <c r="K3654" t="s">
        <v>40</v>
      </c>
      <c r="L3654">
        <v>19</v>
      </c>
      <c r="M3654">
        <v>10</v>
      </c>
      <c r="N3654">
        <v>2007</v>
      </c>
      <c r="O3654">
        <v>1</v>
      </c>
      <c r="P3654" t="s">
        <v>1015</v>
      </c>
      <c r="Q3654" t="b">
        <f>AND(ISNUMBER(data_to_clean[[#This Row],[revenue_formatted]]),ISNUMBER(data_to_clean[[#This Row],[growth_formatted_%]]),ISNUMBER(data_to_clean[[#This Row],[workers]]),ISNUMBER(data_to_clean[[#This Row],[previous_workers]]),ISNUMBER(data_to_clean[[#This Row],[founded]]),ISNUMBER(data_to_clean[[#This Row],[yrs_on_list]]))</f>
        <v>1</v>
      </c>
    </row>
    <row r="3655" spans="1:17" x14ac:dyDescent="0.25">
      <c r="A3655">
        <v>3644</v>
      </c>
      <c r="B3655" t="s">
        <v>13168</v>
      </c>
      <c r="C3655" t="s">
        <v>503</v>
      </c>
      <c r="D3655" t="str">
        <f>VLOOKUP(data_to_clean[[#This Row],[state]],abbreviation_table[],2,FALSE)</f>
        <v>Illinois</v>
      </c>
      <c r="E3655" t="s">
        <v>4241</v>
      </c>
      <c r="F3655" t="str">
        <f>TRIM(LEFT(data_to_clean[[#This Row],[revenue]],FIND(" ",data_to_clean[[#This Row],[revenue]])))</f>
        <v>117.6</v>
      </c>
      <c r="G3655" t="str">
        <f>RIGHT(data_to_clean[[#This Row],[revenue]],LEN(data_to_clean[[#This Row],[revenue]])-FIND(" ",data_to_clean[[#This Row],[revenue]]))</f>
        <v>Million</v>
      </c>
      <c r="H3655" s="7">
        <f>VALUE(IF(data_to_clean[[#This Row],[multiplicity]]="Million",_xlfn.CONCAT(SUBSTITUTE(data_to_clean[[#This Row],[number]],".",""),"00000"),_xlfn.CONCAT(SUBSTITUTE(data_to_clean[[#This Row],[number]],".",""),"00000000")))</f>
        <v>117600000</v>
      </c>
      <c r="I3655" t="s">
        <v>13170</v>
      </c>
      <c r="J3655">
        <f>ROUND(VALUE(SUBSTITUTE(data_to_clean[[#This Row],[growth_%]],".",",")),0)</f>
        <v>96</v>
      </c>
      <c r="K3655" t="s">
        <v>25</v>
      </c>
      <c r="L3655">
        <v>60</v>
      </c>
      <c r="M3655">
        <v>20</v>
      </c>
      <c r="N3655">
        <v>2003</v>
      </c>
      <c r="O3655">
        <v>9</v>
      </c>
      <c r="P3655" t="s">
        <v>6133</v>
      </c>
      <c r="Q3655" t="b">
        <f>AND(ISNUMBER(data_to_clean[[#This Row],[revenue_formatted]]),ISNUMBER(data_to_clean[[#This Row],[growth_formatted_%]]),ISNUMBER(data_to_clean[[#This Row],[workers]]),ISNUMBER(data_to_clean[[#This Row],[previous_workers]]),ISNUMBER(data_to_clean[[#This Row],[founded]]),ISNUMBER(data_to_clean[[#This Row],[yrs_on_list]]))</f>
        <v>1</v>
      </c>
    </row>
    <row r="3656" spans="1:17" x14ac:dyDescent="0.25">
      <c r="A3656">
        <v>3645</v>
      </c>
      <c r="B3656" t="s">
        <v>13171</v>
      </c>
      <c r="C3656" t="s">
        <v>105</v>
      </c>
      <c r="D3656" t="str">
        <f>VLOOKUP(data_to_clean[[#This Row],[state]],abbreviation_table[],2,FALSE)</f>
        <v>New York</v>
      </c>
      <c r="E3656" t="s">
        <v>867</v>
      </c>
      <c r="F3656" t="str">
        <f>TRIM(LEFT(data_to_clean[[#This Row],[revenue]],FIND(" ",data_to_clean[[#This Row],[revenue]])))</f>
        <v>17.4</v>
      </c>
      <c r="G3656" t="str">
        <f>RIGHT(data_to_clean[[#This Row],[revenue]],LEN(data_to_clean[[#This Row],[revenue]])-FIND(" ",data_to_clean[[#This Row],[revenue]]))</f>
        <v>Million</v>
      </c>
      <c r="H3656" s="7">
        <f>VALUE(IF(data_to_clean[[#This Row],[multiplicity]]="Million",_xlfn.CONCAT(SUBSTITUTE(data_to_clean[[#This Row],[number]],".",""),"00000"),_xlfn.CONCAT(SUBSTITUTE(data_to_clean[[#This Row],[number]],".",""),"00000000")))</f>
        <v>17400000</v>
      </c>
      <c r="I3656" t="s">
        <v>13173</v>
      </c>
      <c r="J3656">
        <f>ROUND(VALUE(SUBSTITUTE(data_to_clean[[#This Row],[growth_%]],".",",")),0)</f>
        <v>96</v>
      </c>
      <c r="K3656" t="s">
        <v>55</v>
      </c>
      <c r="L3656">
        <v>365</v>
      </c>
      <c r="M3656">
        <v>150</v>
      </c>
      <c r="N3656">
        <v>2008</v>
      </c>
      <c r="O3656">
        <v>2</v>
      </c>
      <c r="P3656" t="s">
        <v>2330</v>
      </c>
      <c r="Q3656" t="b">
        <f>AND(ISNUMBER(data_to_clean[[#This Row],[revenue_formatted]]),ISNUMBER(data_to_clean[[#This Row],[growth_formatted_%]]),ISNUMBER(data_to_clean[[#This Row],[workers]]),ISNUMBER(data_to_clean[[#This Row],[previous_workers]]),ISNUMBER(data_to_clean[[#This Row],[founded]]),ISNUMBER(data_to_clean[[#This Row],[yrs_on_list]]))</f>
        <v>1</v>
      </c>
    </row>
    <row r="3657" spans="1:17" x14ac:dyDescent="0.25">
      <c r="A3657">
        <v>3646</v>
      </c>
      <c r="B3657" t="s">
        <v>13174</v>
      </c>
      <c r="C3657" t="s">
        <v>852</v>
      </c>
      <c r="D3657" t="str">
        <f>VLOOKUP(data_to_clean[[#This Row],[state]],abbreviation_table[],2,FALSE)</f>
        <v>Missouri</v>
      </c>
      <c r="E3657" t="s">
        <v>493</v>
      </c>
      <c r="F3657" t="str">
        <f>TRIM(LEFT(data_to_clean[[#This Row],[revenue]],FIND(" ",data_to_clean[[#This Row],[revenue]])))</f>
        <v>3.9</v>
      </c>
      <c r="G3657" t="str">
        <f>RIGHT(data_to_clean[[#This Row],[revenue]],LEN(data_to_clean[[#This Row],[revenue]])-FIND(" ",data_to_clean[[#This Row],[revenue]]))</f>
        <v>Million</v>
      </c>
      <c r="H3657" s="7">
        <f>VALUE(IF(data_to_clean[[#This Row],[multiplicity]]="Million",_xlfn.CONCAT(SUBSTITUTE(data_to_clean[[#This Row],[number]],".",""),"00000"),_xlfn.CONCAT(SUBSTITUTE(data_to_clean[[#This Row],[number]],".",""),"00000000")))</f>
        <v>3900000</v>
      </c>
      <c r="I3657" t="s">
        <v>13176</v>
      </c>
      <c r="J3657">
        <f>ROUND(VALUE(SUBSTITUTE(data_to_clean[[#This Row],[growth_%]],".",",")),0)</f>
        <v>96</v>
      </c>
      <c r="K3657" t="s">
        <v>336</v>
      </c>
      <c r="L3657">
        <v>17</v>
      </c>
      <c r="M3657">
        <v>9</v>
      </c>
      <c r="N3657">
        <v>2010</v>
      </c>
      <c r="O3657">
        <v>3</v>
      </c>
      <c r="P3657" t="s">
        <v>2827</v>
      </c>
      <c r="Q3657" t="b">
        <f>AND(ISNUMBER(data_to_clean[[#This Row],[revenue_formatted]]),ISNUMBER(data_to_clean[[#This Row],[growth_formatted_%]]),ISNUMBER(data_to_clean[[#This Row],[workers]]),ISNUMBER(data_to_clean[[#This Row],[previous_workers]]),ISNUMBER(data_to_clean[[#This Row],[founded]]),ISNUMBER(data_to_clean[[#This Row],[yrs_on_list]]))</f>
        <v>1</v>
      </c>
    </row>
    <row r="3658" spans="1:17" x14ac:dyDescent="0.25">
      <c r="A3658">
        <v>3647</v>
      </c>
      <c r="B3658" t="s">
        <v>13177</v>
      </c>
      <c r="C3658" t="s">
        <v>503</v>
      </c>
      <c r="D3658" t="str">
        <f>VLOOKUP(data_to_clean[[#This Row],[state]],abbreviation_table[],2,FALSE)</f>
        <v>Illinois</v>
      </c>
      <c r="E3658" t="s">
        <v>7675</v>
      </c>
      <c r="F3658" t="str">
        <f>TRIM(LEFT(data_to_clean[[#This Row],[revenue]],FIND(" ",data_to_clean[[#This Row],[revenue]])))</f>
        <v>10.8</v>
      </c>
      <c r="G3658" t="str">
        <f>RIGHT(data_to_clean[[#This Row],[revenue]],LEN(data_to_clean[[#This Row],[revenue]])-FIND(" ",data_to_clean[[#This Row],[revenue]]))</f>
        <v>Million</v>
      </c>
      <c r="H3658" s="7">
        <f>VALUE(IF(data_to_clean[[#This Row],[multiplicity]]="Million",_xlfn.CONCAT(SUBSTITUTE(data_to_clean[[#This Row],[number]],".",""),"00000"),_xlfn.CONCAT(SUBSTITUTE(data_to_clean[[#This Row],[number]],".",""),"00000000")))</f>
        <v>10800000</v>
      </c>
      <c r="I3658" t="s">
        <v>13179</v>
      </c>
      <c r="J3658">
        <f>ROUND(VALUE(SUBSTITUTE(data_to_clean[[#This Row],[growth_%]],".",",")),0)</f>
        <v>95</v>
      </c>
      <c r="K3658" t="s">
        <v>336</v>
      </c>
      <c r="L3658">
        <v>30</v>
      </c>
      <c r="M3658">
        <v>11</v>
      </c>
      <c r="N3658">
        <v>2014</v>
      </c>
      <c r="O3658">
        <v>2</v>
      </c>
      <c r="P3658" t="s">
        <v>1598</v>
      </c>
      <c r="Q3658" t="b">
        <f>AND(ISNUMBER(data_to_clean[[#This Row],[revenue_formatted]]),ISNUMBER(data_to_clean[[#This Row],[growth_formatted_%]]),ISNUMBER(data_to_clean[[#This Row],[workers]]),ISNUMBER(data_to_clean[[#This Row],[previous_workers]]),ISNUMBER(data_to_clean[[#This Row],[founded]]),ISNUMBER(data_to_clean[[#This Row],[yrs_on_list]]))</f>
        <v>1</v>
      </c>
    </row>
    <row r="3659" spans="1:17" x14ac:dyDescent="0.25">
      <c r="A3659">
        <v>3648</v>
      </c>
      <c r="B3659" t="s">
        <v>13180</v>
      </c>
      <c r="C3659" t="s">
        <v>223</v>
      </c>
      <c r="D3659" t="str">
        <f>VLOOKUP(data_to_clean[[#This Row],[state]],abbreviation_table[],2,FALSE)</f>
        <v>Wisconsin</v>
      </c>
      <c r="E3659" t="s">
        <v>147</v>
      </c>
      <c r="F3659" t="str">
        <f>TRIM(LEFT(data_to_clean[[#This Row],[revenue]],FIND(" ",data_to_clean[[#This Row],[revenue]])))</f>
        <v>11.9</v>
      </c>
      <c r="G3659" t="str">
        <f>RIGHT(data_to_clean[[#This Row],[revenue]],LEN(data_to_clean[[#This Row],[revenue]])-FIND(" ",data_to_clean[[#This Row],[revenue]]))</f>
        <v>Million</v>
      </c>
      <c r="H3659" s="7">
        <f>VALUE(IF(data_to_clean[[#This Row],[multiplicity]]="Million",_xlfn.CONCAT(SUBSTITUTE(data_to_clean[[#This Row],[number]],".",""),"00000"),_xlfn.CONCAT(SUBSTITUTE(data_to_clean[[#This Row],[number]],".",""),"00000000")))</f>
        <v>11900000</v>
      </c>
      <c r="I3659" t="s">
        <v>13182</v>
      </c>
      <c r="J3659">
        <f>ROUND(VALUE(SUBSTITUTE(data_to_clean[[#This Row],[growth_%]],".",",")),0)</f>
        <v>95</v>
      </c>
      <c r="K3659" t="s">
        <v>233</v>
      </c>
      <c r="L3659">
        <v>42</v>
      </c>
      <c r="M3659">
        <v>17</v>
      </c>
      <c r="N3659">
        <v>2006</v>
      </c>
      <c r="O3659">
        <v>1</v>
      </c>
      <c r="P3659" t="s">
        <v>13183</v>
      </c>
      <c r="Q3659" t="b">
        <f>AND(ISNUMBER(data_to_clean[[#This Row],[revenue_formatted]]),ISNUMBER(data_to_clean[[#This Row],[growth_formatted_%]]),ISNUMBER(data_to_clean[[#This Row],[workers]]),ISNUMBER(data_to_clean[[#This Row],[previous_workers]]),ISNUMBER(data_to_clean[[#This Row],[founded]]),ISNUMBER(data_to_clean[[#This Row],[yrs_on_list]]))</f>
        <v>1</v>
      </c>
    </row>
    <row r="3660" spans="1:17" x14ac:dyDescent="0.25">
      <c r="A3660">
        <v>3649</v>
      </c>
      <c r="B3660" t="s">
        <v>13184</v>
      </c>
      <c r="C3660" t="s">
        <v>215</v>
      </c>
      <c r="D3660" t="str">
        <f>VLOOKUP(data_to_clean[[#This Row],[state]],abbreviation_table[],2,FALSE)</f>
        <v>North Carolina</v>
      </c>
      <c r="E3660" t="s">
        <v>1442</v>
      </c>
      <c r="F3660" t="str">
        <f>TRIM(LEFT(data_to_clean[[#This Row],[revenue]],FIND(" ",data_to_clean[[#This Row],[revenue]])))</f>
        <v>2</v>
      </c>
      <c r="G3660" t="str">
        <f>RIGHT(data_to_clean[[#This Row],[revenue]],LEN(data_to_clean[[#This Row],[revenue]])-FIND(" ",data_to_clean[[#This Row],[revenue]]))</f>
        <v>Million</v>
      </c>
      <c r="H3660" s="7">
        <f>VALUE(IF(data_to_clean[[#This Row],[multiplicity]]="Million",_xlfn.CONCAT(SUBSTITUTE(data_to_clean[[#This Row],[number]],".",""),"00000"),_xlfn.CONCAT(SUBSTITUTE(data_to_clean[[#This Row],[number]],".",""),"00000000")))</f>
        <v>200000</v>
      </c>
      <c r="I3660" t="s">
        <v>13186</v>
      </c>
      <c r="J3660">
        <f>ROUND(VALUE(SUBSTITUTE(data_to_clean[[#This Row],[growth_%]],".",",")),0)</f>
        <v>95</v>
      </c>
      <c r="K3660" t="s">
        <v>336</v>
      </c>
      <c r="L3660">
        <v>11</v>
      </c>
      <c r="M3660">
        <v>8</v>
      </c>
      <c r="N3660">
        <v>2004</v>
      </c>
      <c r="O3660">
        <v>1</v>
      </c>
      <c r="P3660" t="s">
        <v>422</v>
      </c>
      <c r="Q3660" t="b">
        <f>AND(ISNUMBER(data_to_clean[[#This Row],[revenue_formatted]]),ISNUMBER(data_to_clean[[#This Row],[growth_formatted_%]]),ISNUMBER(data_to_clean[[#This Row],[workers]]),ISNUMBER(data_to_clean[[#This Row],[previous_workers]]),ISNUMBER(data_to_clean[[#This Row],[founded]]),ISNUMBER(data_to_clean[[#This Row],[yrs_on_list]]))</f>
        <v>1</v>
      </c>
    </row>
    <row r="3661" spans="1:17" x14ac:dyDescent="0.25">
      <c r="A3661">
        <v>3650</v>
      </c>
      <c r="B3661" t="s">
        <v>13187</v>
      </c>
      <c r="C3661" t="s">
        <v>852</v>
      </c>
      <c r="D3661" t="str">
        <f>VLOOKUP(data_to_clean[[#This Row],[state]],abbreviation_table[],2,FALSE)</f>
        <v>Missouri</v>
      </c>
      <c r="E3661" t="s">
        <v>10643</v>
      </c>
      <c r="F3661" t="str">
        <f>TRIM(LEFT(data_to_clean[[#This Row],[revenue]],FIND(" ",data_to_clean[[#This Row],[revenue]])))</f>
        <v>29.5</v>
      </c>
      <c r="G3661" t="str">
        <f>RIGHT(data_to_clean[[#This Row],[revenue]],LEN(data_to_clean[[#This Row],[revenue]])-FIND(" ",data_to_clean[[#This Row],[revenue]]))</f>
        <v>Million</v>
      </c>
      <c r="H3661" s="7">
        <f>VALUE(IF(data_to_clean[[#This Row],[multiplicity]]="Million",_xlfn.CONCAT(SUBSTITUTE(data_to_clean[[#This Row],[number]],".",""),"00000"),_xlfn.CONCAT(SUBSTITUTE(data_to_clean[[#This Row],[number]],".",""),"00000000")))</f>
        <v>29500000</v>
      </c>
      <c r="I3661" t="s">
        <v>13189</v>
      </c>
      <c r="J3661">
        <f>ROUND(VALUE(SUBSTITUTE(data_to_clean[[#This Row],[growth_%]],".",",")),0)</f>
        <v>95</v>
      </c>
      <c r="K3661" t="s">
        <v>324</v>
      </c>
      <c r="L3661">
        <v>198</v>
      </c>
      <c r="M3661">
        <v>103</v>
      </c>
      <c r="N3661">
        <v>1992</v>
      </c>
      <c r="O3661">
        <v>1</v>
      </c>
      <c r="P3661" t="s">
        <v>2827</v>
      </c>
      <c r="Q3661" t="b">
        <f>AND(ISNUMBER(data_to_clean[[#This Row],[revenue_formatted]]),ISNUMBER(data_to_clean[[#This Row],[growth_formatted_%]]),ISNUMBER(data_to_clean[[#This Row],[workers]]),ISNUMBER(data_to_clean[[#This Row],[previous_workers]]),ISNUMBER(data_to_clean[[#This Row],[founded]]),ISNUMBER(data_to_clean[[#This Row],[yrs_on_list]]))</f>
        <v>1</v>
      </c>
    </row>
    <row r="3662" spans="1:17" x14ac:dyDescent="0.25">
      <c r="A3662">
        <v>3651</v>
      </c>
      <c r="B3662" t="s">
        <v>13190</v>
      </c>
      <c r="C3662" t="s">
        <v>166</v>
      </c>
      <c r="D3662" t="str">
        <f>VLOOKUP(data_to_clean[[#This Row],[state]],abbreviation_table[],2,FALSE)</f>
        <v>Utah</v>
      </c>
      <c r="E3662" t="s">
        <v>13192</v>
      </c>
      <c r="F3662" t="str">
        <f>TRIM(LEFT(data_to_clean[[#This Row],[revenue]],FIND(" ",data_to_clean[[#This Row],[revenue]])))</f>
        <v>154.1</v>
      </c>
      <c r="G3662" t="str">
        <f>RIGHT(data_to_clean[[#This Row],[revenue]],LEN(data_to_clean[[#This Row],[revenue]])-FIND(" ",data_to_clean[[#This Row],[revenue]]))</f>
        <v>Million</v>
      </c>
      <c r="H3662" s="7">
        <f>VALUE(IF(data_to_clean[[#This Row],[multiplicity]]="Million",_xlfn.CONCAT(SUBSTITUTE(data_to_clean[[#This Row],[number]],".",""),"00000"),_xlfn.CONCAT(SUBSTITUTE(data_to_clean[[#This Row],[number]],".",""),"00000000")))</f>
        <v>154100000</v>
      </c>
      <c r="I3662" t="s">
        <v>13193</v>
      </c>
      <c r="J3662">
        <f>ROUND(VALUE(SUBSTITUTE(data_to_clean[[#This Row],[growth_%]],".",",")),0)</f>
        <v>95</v>
      </c>
      <c r="K3662" t="s">
        <v>308</v>
      </c>
      <c r="L3662">
        <v>3048</v>
      </c>
      <c r="M3662">
        <v>2532</v>
      </c>
      <c r="N3662">
        <v>2010</v>
      </c>
      <c r="O3662">
        <v>4</v>
      </c>
      <c r="P3662" t="s">
        <v>13194</v>
      </c>
      <c r="Q3662" t="b">
        <f>AND(ISNUMBER(data_to_clean[[#This Row],[revenue_formatted]]),ISNUMBER(data_to_clean[[#This Row],[growth_formatted_%]]),ISNUMBER(data_to_clean[[#This Row],[workers]]),ISNUMBER(data_to_clean[[#This Row],[previous_workers]]),ISNUMBER(data_to_clean[[#This Row],[founded]]),ISNUMBER(data_to_clean[[#This Row],[yrs_on_list]]))</f>
        <v>1</v>
      </c>
    </row>
    <row r="3663" spans="1:17" x14ac:dyDescent="0.25">
      <c r="A3663">
        <v>3652</v>
      </c>
      <c r="B3663" t="s">
        <v>13195</v>
      </c>
      <c r="C3663" t="s">
        <v>80</v>
      </c>
      <c r="D3663" t="str">
        <f>VLOOKUP(data_to_clean[[#This Row],[state]],abbreviation_table[],2,FALSE)</f>
        <v>California</v>
      </c>
      <c r="E3663" t="s">
        <v>13197</v>
      </c>
      <c r="F3663" t="str">
        <f>TRIM(LEFT(data_to_clean[[#This Row],[revenue]],FIND(" ",data_to_clean[[#This Row],[revenue]])))</f>
        <v>49.9</v>
      </c>
      <c r="G3663" t="str">
        <f>RIGHT(data_to_clean[[#This Row],[revenue]],LEN(data_to_clean[[#This Row],[revenue]])-FIND(" ",data_to_clean[[#This Row],[revenue]]))</f>
        <v>Million</v>
      </c>
      <c r="H3663" s="7">
        <f>VALUE(IF(data_to_clean[[#This Row],[multiplicity]]="Million",_xlfn.CONCAT(SUBSTITUTE(data_to_clean[[#This Row],[number]],".",""),"00000"),_xlfn.CONCAT(SUBSTITUTE(data_to_clean[[#This Row],[number]],".",""),"00000000")))</f>
        <v>49900000</v>
      </c>
      <c r="I3663" t="s">
        <v>13198</v>
      </c>
      <c r="J3663">
        <f>ROUND(VALUE(SUBSTITUTE(data_to_clean[[#This Row],[growth_%]],".",",")),0)</f>
        <v>95</v>
      </c>
      <c r="K3663" t="s">
        <v>156</v>
      </c>
      <c r="L3663">
        <v>289</v>
      </c>
      <c r="M3663">
        <v>122</v>
      </c>
      <c r="N3663">
        <v>2002</v>
      </c>
      <c r="O3663">
        <v>8</v>
      </c>
      <c r="P3663" t="s">
        <v>5719</v>
      </c>
      <c r="Q3663" t="b">
        <f>AND(ISNUMBER(data_to_clean[[#This Row],[revenue_formatted]]),ISNUMBER(data_to_clean[[#This Row],[growth_formatted_%]]),ISNUMBER(data_to_clean[[#This Row],[workers]]),ISNUMBER(data_to_clean[[#This Row],[previous_workers]]),ISNUMBER(data_to_clean[[#This Row],[founded]]),ISNUMBER(data_to_clean[[#This Row],[yrs_on_list]]))</f>
        <v>1</v>
      </c>
    </row>
    <row r="3664" spans="1:17" x14ac:dyDescent="0.25">
      <c r="A3664">
        <v>3653</v>
      </c>
      <c r="B3664" t="s">
        <v>13199</v>
      </c>
      <c r="C3664" t="s">
        <v>80</v>
      </c>
      <c r="D3664" t="str">
        <f>VLOOKUP(data_to_clean[[#This Row],[state]],abbreviation_table[],2,FALSE)</f>
        <v>California</v>
      </c>
      <c r="E3664" t="s">
        <v>867</v>
      </c>
      <c r="F3664" t="str">
        <f>TRIM(LEFT(data_to_clean[[#This Row],[revenue]],FIND(" ",data_to_clean[[#This Row],[revenue]])))</f>
        <v>17.4</v>
      </c>
      <c r="G3664" t="str">
        <f>RIGHT(data_to_clean[[#This Row],[revenue]],LEN(data_to_clean[[#This Row],[revenue]])-FIND(" ",data_to_clean[[#This Row],[revenue]]))</f>
        <v>Million</v>
      </c>
      <c r="H3664" s="7">
        <f>VALUE(IF(data_to_clean[[#This Row],[multiplicity]]="Million",_xlfn.CONCAT(SUBSTITUTE(data_to_clean[[#This Row],[number]],".",""),"00000"),_xlfn.CONCAT(SUBSTITUTE(data_to_clean[[#This Row],[number]],".",""),"00000000")))</f>
        <v>17400000</v>
      </c>
      <c r="I3664" t="s">
        <v>13201</v>
      </c>
      <c r="J3664">
        <f>ROUND(VALUE(SUBSTITUTE(data_to_clean[[#This Row],[growth_%]],".",",")),0)</f>
        <v>95</v>
      </c>
      <c r="K3664" t="s">
        <v>187</v>
      </c>
      <c r="L3664">
        <v>280</v>
      </c>
      <c r="M3664">
        <v>120</v>
      </c>
      <c r="N3664">
        <v>2005</v>
      </c>
      <c r="O3664">
        <v>5</v>
      </c>
      <c r="P3664" t="s">
        <v>696</v>
      </c>
      <c r="Q3664" t="b">
        <f>AND(ISNUMBER(data_to_clean[[#This Row],[revenue_formatted]]),ISNUMBER(data_to_clean[[#This Row],[growth_formatted_%]]),ISNUMBER(data_to_clean[[#This Row],[workers]]),ISNUMBER(data_to_clean[[#This Row],[previous_workers]]),ISNUMBER(data_to_clean[[#This Row],[founded]]),ISNUMBER(data_to_clean[[#This Row],[yrs_on_list]]))</f>
        <v>1</v>
      </c>
    </row>
    <row r="3665" spans="1:17" x14ac:dyDescent="0.25">
      <c r="A3665">
        <v>3654</v>
      </c>
      <c r="B3665" t="s">
        <v>13202</v>
      </c>
      <c r="C3665" t="s">
        <v>80</v>
      </c>
      <c r="D3665" t="str">
        <f>VLOOKUP(data_to_clean[[#This Row],[state]],abbreviation_table[],2,FALSE)</f>
        <v>California</v>
      </c>
      <c r="E3665" t="s">
        <v>13204</v>
      </c>
      <c r="F3665" t="str">
        <f>TRIM(LEFT(data_to_clean[[#This Row],[revenue]],FIND(" ",data_to_clean[[#This Row],[revenue]])))</f>
        <v>257.3</v>
      </c>
      <c r="G3665" t="str">
        <f>RIGHT(data_to_clean[[#This Row],[revenue]],LEN(data_to_clean[[#This Row],[revenue]])-FIND(" ",data_to_clean[[#This Row],[revenue]]))</f>
        <v>Million</v>
      </c>
      <c r="H3665" s="7">
        <f>VALUE(IF(data_to_clean[[#This Row],[multiplicity]]="Million",_xlfn.CONCAT(SUBSTITUTE(data_to_clean[[#This Row],[number]],".",""),"00000"),_xlfn.CONCAT(SUBSTITUTE(data_to_clean[[#This Row],[number]],".",""),"00000000")))</f>
        <v>257300000</v>
      </c>
      <c r="I3665" t="s">
        <v>13205</v>
      </c>
      <c r="J3665">
        <f>ROUND(VALUE(SUBSTITUTE(data_to_clean[[#This Row],[growth_%]],".",",")),0)</f>
        <v>95</v>
      </c>
      <c r="K3665" t="s">
        <v>181</v>
      </c>
      <c r="L3665">
        <v>39</v>
      </c>
      <c r="M3665">
        <v>25</v>
      </c>
      <c r="N3665">
        <v>1997</v>
      </c>
      <c r="O3665">
        <v>4</v>
      </c>
      <c r="P3665" t="s">
        <v>10167</v>
      </c>
      <c r="Q3665" t="b">
        <f>AND(ISNUMBER(data_to_clean[[#This Row],[revenue_formatted]]),ISNUMBER(data_to_clean[[#This Row],[growth_formatted_%]]),ISNUMBER(data_to_clean[[#This Row],[workers]]),ISNUMBER(data_to_clean[[#This Row],[previous_workers]]),ISNUMBER(data_to_clean[[#This Row],[founded]]),ISNUMBER(data_to_clean[[#This Row],[yrs_on_list]]))</f>
        <v>1</v>
      </c>
    </row>
    <row r="3666" spans="1:17" x14ac:dyDescent="0.25">
      <c r="A3666">
        <v>3655</v>
      </c>
      <c r="B3666" t="s">
        <v>13206</v>
      </c>
      <c r="C3666" t="s">
        <v>30</v>
      </c>
      <c r="D3666" t="str">
        <f>VLOOKUP(data_to_clean[[#This Row],[state]],abbreviation_table[],2,FALSE)</f>
        <v>Texas</v>
      </c>
      <c r="E3666" t="s">
        <v>533</v>
      </c>
      <c r="F3666" t="str">
        <f>TRIM(LEFT(data_to_clean[[#This Row],[revenue]],FIND(" ",data_to_clean[[#This Row],[revenue]])))</f>
        <v>15.3</v>
      </c>
      <c r="G3666" t="str">
        <f>RIGHT(data_to_clean[[#This Row],[revenue]],LEN(data_to_clean[[#This Row],[revenue]])-FIND(" ",data_to_clean[[#This Row],[revenue]]))</f>
        <v>Million</v>
      </c>
      <c r="H3666" s="7">
        <f>VALUE(IF(data_to_clean[[#This Row],[multiplicity]]="Million",_xlfn.CONCAT(SUBSTITUTE(data_to_clean[[#This Row],[number]],".",""),"00000"),_xlfn.CONCAT(SUBSTITUTE(data_to_clean[[#This Row],[number]],".",""),"00000000")))</f>
        <v>15300000</v>
      </c>
      <c r="I3666" t="s">
        <v>13208</v>
      </c>
      <c r="J3666">
        <f>ROUND(VALUE(SUBSTITUTE(data_to_clean[[#This Row],[growth_%]],".",",")),0)</f>
        <v>95</v>
      </c>
      <c r="K3666" t="s">
        <v>156</v>
      </c>
      <c r="L3666">
        <v>59</v>
      </c>
      <c r="M3666">
        <v>35</v>
      </c>
      <c r="N3666">
        <v>2004</v>
      </c>
      <c r="O3666">
        <v>2</v>
      </c>
      <c r="P3666" t="s">
        <v>34</v>
      </c>
      <c r="Q3666" t="b">
        <f>AND(ISNUMBER(data_to_clean[[#This Row],[revenue_formatted]]),ISNUMBER(data_to_clean[[#This Row],[growth_formatted_%]]),ISNUMBER(data_to_clean[[#This Row],[workers]]),ISNUMBER(data_to_clean[[#This Row],[previous_workers]]),ISNUMBER(data_to_clean[[#This Row],[founded]]),ISNUMBER(data_to_clean[[#This Row],[yrs_on_list]]))</f>
        <v>1</v>
      </c>
    </row>
    <row r="3667" spans="1:17" x14ac:dyDescent="0.25">
      <c r="A3667">
        <v>3656</v>
      </c>
      <c r="B3667" t="s">
        <v>13209</v>
      </c>
      <c r="C3667" t="s">
        <v>1960</v>
      </c>
      <c r="D3667" t="str">
        <f>VLOOKUP(data_to_clean[[#This Row],[state]],abbreviation_table[],2,FALSE)</f>
        <v>Iowa</v>
      </c>
      <c r="E3667" t="s">
        <v>7144</v>
      </c>
      <c r="F3667" t="str">
        <f>TRIM(LEFT(data_to_clean[[#This Row],[revenue]],FIND(" ",data_to_clean[[#This Row],[revenue]])))</f>
        <v>14.7</v>
      </c>
      <c r="G3667" t="str">
        <f>RIGHT(data_to_clean[[#This Row],[revenue]],LEN(data_to_clean[[#This Row],[revenue]])-FIND(" ",data_to_clean[[#This Row],[revenue]]))</f>
        <v>Million</v>
      </c>
      <c r="H3667" s="7">
        <f>VALUE(IF(data_to_clean[[#This Row],[multiplicity]]="Million",_xlfn.CONCAT(SUBSTITUTE(data_to_clean[[#This Row],[number]],".",""),"00000"),_xlfn.CONCAT(SUBSTITUTE(data_to_clean[[#This Row],[number]],".",""),"00000000")))</f>
        <v>14700000</v>
      </c>
      <c r="I3667" t="s">
        <v>13211</v>
      </c>
      <c r="J3667">
        <f>ROUND(VALUE(SUBSTITUTE(data_to_clean[[#This Row],[growth_%]],".",",")),0)</f>
        <v>95</v>
      </c>
      <c r="K3667" t="s">
        <v>1041</v>
      </c>
      <c r="L3667">
        <v>53</v>
      </c>
      <c r="M3667">
        <v>54</v>
      </c>
      <c r="N3667">
        <v>1963</v>
      </c>
      <c r="O3667">
        <v>1</v>
      </c>
      <c r="P3667" t="s">
        <v>13212</v>
      </c>
      <c r="Q3667" t="b">
        <f>AND(ISNUMBER(data_to_clean[[#This Row],[revenue_formatted]]),ISNUMBER(data_to_clean[[#This Row],[growth_formatted_%]]),ISNUMBER(data_to_clean[[#This Row],[workers]]),ISNUMBER(data_to_clean[[#This Row],[previous_workers]]),ISNUMBER(data_to_clean[[#This Row],[founded]]),ISNUMBER(data_to_clean[[#This Row],[yrs_on_list]]))</f>
        <v>1</v>
      </c>
    </row>
    <row r="3668" spans="1:17" x14ac:dyDescent="0.25">
      <c r="A3668">
        <v>3657</v>
      </c>
      <c r="B3668" t="s">
        <v>13213</v>
      </c>
      <c r="C3668" t="s">
        <v>66</v>
      </c>
      <c r="D3668" t="str">
        <f>VLOOKUP(data_to_clean[[#This Row],[state]],abbreviation_table[],2,FALSE)</f>
        <v>Virginia</v>
      </c>
      <c r="E3668" t="s">
        <v>699</v>
      </c>
      <c r="F3668" t="str">
        <f>TRIM(LEFT(data_to_clean[[#This Row],[revenue]],FIND(" ",data_to_clean[[#This Row],[revenue]])))</f>
        <v>4</v>
      </c>
      <c r="G3668" t="str">
        <f>RIGHT(data_to_clean[[#This Row],[revenue]],LEN(data_to_clean[[#This Row],[revenue]])-FIND(" ",data_to_clean[[#This Row],[revenue]]))</f>
        <v>Million</v>
      </c>
      <c r="H3668" s="7">
        <f>VALUE(IF(data_to_clean[[#This Row],[multiplicity]]="Million",_xlfn.CONCAT(SUBSTITUTE(data_to_clean[[#This Row],[number]],".",""),"00000"),_xlfn.CONCAT(SUBSTITUTE(data_to_clean[[#This Row],[number]],".",""),"00000000")))</f>
        <v>400000</v>
      </c>
      <c r="I3668" t="s">
        <v>13215</v>
      </c>
      <c r="J3668">
        <f>ROUND(VALUE(SUBSTITUTE(data_to_clean[[#This Row],[growth_%]],".",",")),0)</f>
        <v>95</v>
      </c>
      <c r="K3668" t="s">
        <v>297</v>
      </c>
      <c r="L3668">
        <v>37</v>
      </c>
      <c r="M3668">
        <v>13</v>
      </c>
      <c r="N3668">
        <v>2010</v>
      </c>
      <c r="O3668">
        <v>5</v>
      </c>
      <c r="P3668" t="s">
        <v>6001</v>
      </c>
      <c r="Q3668" t="b">
        <f>AND(ISNUMBER(data_to_clean[[#This Row],[revenue_formatted]]),ISNUMBER(data_to_clean[[#This Row],[growth_formatted_%]]),ISNUMBER(data_to_clean[[#This Row],[workers]]),ISNUMBER(data_to_clean[[#This Row],[previous_workers]]),ISNUMBER(data_to_clean[[#This Row],[founded]]),ISNUMBER(data_to_clean[[#This Row],[yrs_on_list]]))</f>
        <v>1</v>
      </c>
    </row>
    <row r="3669" spans="1:17" x14ac:dyDescent="0.25">
      <c r="A3669">
        <v>3658</v>
      </c>
      <c r="B3669" t="s">
        <v>13216</v>
      </c>
      <c r="C3669" t="s">
        <v>98</v>
      </c>
      <c r="D3669" t="str">
        <f>VLOOKUP(data_to_clean[[#This Row],[state]],abbreviation_table[],2,FALSE)</f>
        <v>Washington</v>
      </c>
      <c r="E3669" t="s">
        <v>261</v>
      </c>
      <c r="F3669" t="str">
        <f>TRIM(LEFT(data_to_clean[[#This Row],[revenue]],FIND(" ",data_to_clean[[#This Row],[revenue]])))</f>
        <v>8.3</v>
      </c>
      <c r="G3669" t="str">
        <f>RIGHT(data_to_clean[[#This Row],[revenue]],LEN(data_to_clean[[#This Row],[revenue]])-FIND(" ",data_to_clean[[#This Row],[revenue]]))</f>
        <v>Million</v>
      </c>
      <c r="H3669" s="7">
        <f>VALUE(IF(data_to_clean[[#This Row],[multiplicity]]="Million",_xlfn.CONCAT(SUBSTITUTE(data_to_clean[[#This Row],[number]],".",""),"00000"),_xlfn.CONCAT(SUBSTITUTE(data_to_clean[[#This Row],[number]],".",""),"00000000")))</f>
        <v>8300000</v>
      </c>
      <c r="I3669" t="s">
        <v>13218</v>
      </c>
      <c r="J3669">
        <f>ROUND(VALUE(SUBSTITUTE(data_to_clean[[#This Row],[growth_%]],".",",")),0)</f>
        <v>95</v>
      </c>
      <c r="K3669" t="s">
        <v>233</v>
      </c>
      <c r="L3669">
        <v>35</v>
      </c>
      <c r="M3669">
        <v>15</v>
      </c>
      <c r="N3669">
        <v>2008</v>
      </c>
      <c r="O3669">
        <v>1</v>
      </c>
      <c r="P3669" t="s">
        <v>1887</v>
      </c>
      <c r="Q3669" t="b">
        <f>AND(ISNUMBER(data_to_clean[[#This Row],[revenue_formatted]]),ISNUMBER(data_to_clean[[#This Row],[growth_formatted_%]]),ISNUMBER(data_to_clean[[#This Row],[workers]]),ISNUMBER(data_to_clean[[#This Row],[previous_workers]]),ISNUMBER(data_to_clean[[#This Row],[founded]]),ISNUMBER(data_to_clean[[#This Row],[yrs_on_list]]))</f>
        <v>1</v>
      </c>
    </row>
    <row r="3670" spans="1:17" x14ac:dyDescent="0.25">
      <c r="A3670">
        <v>3659</v>
      </c>
      <c r="B3670" t="s">
        <v>13219</v>
      </c>
      <c r="C3670" t="s">
        <v>230</v>
      </c>
      <c r="D3670" t="str">
        <f>VLOOKUP(data_to_clean[[#This Row],[state]],abbreviation_table[],2,FALSE)</f>
        <v>Michigan</v>
      </c>
      <c r="E3670" t="s">
        <v>957</v>
      </c>
      <c r="F3670" t="str">
        <f>TRIM(LEFT(data_to_clean[[#This Row],[revenue]],FIND(" ",data_to_clean[[#This Row],[revenue]])))</f>
        <v>2.2</v>
      </c>
      <c r="G3670" t="str">
        <f>RIGHT(data_to_clean[[#This Row],[revenue]],LEN(data_to_clean[[#This Row],[revenue]])-FIND(" ",data_to_clean[[#This Row],[revenue]]))</f>
        <v>Million</v>
      </c>
      <c r="H3670" s="7">
        <f>VALUE(IF(data_to_clean[[#This Row],[multiplicity]]="Million",_xlfn.CONCAT(SUBSTITUTE(data_to_clean[[#This Row],[number]],".",""),"00000"),_xlfn.CONCAT(SUBSTITUTE(data_to_clean[[#This Row],[number]],".",""),"00000000")))</f>
        <v>2200000</v>
      </c>
      <c r="I3670" t="s">
        <v>13221</v>
      </c>
      <c r="J3670">
        <f>ROUND(VALUE(SUBSTITUTE(data_to_clean[[#This Row],[growth_%]],".",",")),0)</f>
        <v>95</v>
      </c>
      <c r="K3670" t="s">
        <v>308</v>
      </c>
      <c r="L3670">
        <v>25</v>
      </c>
      <c r="M3670">
        <v>12</v>
      </c>
      <c r="N3670">
        <v>2013</v>
      </c>
      <c r="O3670">
        <v>1</v>
      </c>
      <c r="P3670" t="s">
        <v>636</v>
      </c>
      <c r="Q3670" t="b">
        <f>AND(ISNUMBER(data_to_clean[[#This Row],[revenue_formatted]]),ISNUMBER(data_to_clean[[#This Row],[growth_formatted_%]]),ISNUMBER(data_to_clean[[#This Row],[workers]]),ISNUMBER(data_to_clean[[#This Row],[previous_workers]]),ISNUMBER(data_to_clean[[#This Row],[founded]]),ISNUMBER(data_to_clean[[#This Row],[yrs_on_list]]))</f>
        <v>1</v>
      </c>
    </row>
    <row r="3671" spans="1:17" x14ac:dyDescent="0.25">
      <c r="A3671">
        <v>3660</v>
      </c>
      <c r="B3671" t="s">
        <v>13222</v>
      </c>
      <c r="C3671" t="s">
        <v>141</v>
      </c>
      <c r="D3671" t="str">
        <f>VLOOKUP(data_to_clean[[#This Row],[state]],abbreviation_table[],2,FALSE)</f>
        <v>Kentucky</v>
      </c>
      <c r="E3671" t="s">
        <v>154</v>
      </c>
      <c r="F3671" t="str">
        <f>TRIM(LEFT(data_to_clean[[#This Row],[revenue]],FIND(" ",data_to_clean[[#This Row],[revenue]])))</f>
        <v>13.8</v>
      </c>
      <c r="G3671" t="str">
        <f>RIGHT(data_to_clean[[#This Row],[revenue]],LEN(data_to_clean[[#This Row],[revenue]])-FIND(" ",data_to_clean[[#This Row],[revenue]]))</f>
        <v>Million</v>
      </c>
      <c r="H3671" s="7">
        <f>VALUE(IF(data_to_clean[[#This Row],[multiplicity]]="Million",_xlfn.CONCAT(SUBSTITUTE(data_to_clean[[#This Row],[number]],".",""),"00000"),_xlfn.CONCAT(SUBSTITUTE(data_to_clean[[#This Row],[number]],".",""),"00000000")))</f>
        <v>13800000</v>
      </c>
      <c r="I3671" t="s">
        <v>13224</v>
      </c>
      <c r="J3671">
        <f>ROUND(VALUE(SUBSTITUTE(data_to_clean[[#This Row],[growth_%]],".",",")),0)</f>
        <v>95</v>
      </c>
      <c r="K3671" t="s">
        <v>297</v>
      </c>
      <c r="L3671">
        <v>109</v>
      </c>
      <c r="M3671">
        <v>65</v>
      </c>
      <c r="N3671">
        <v>1995</v>
      </c>
      <c r="O3671">
        <v>1</v>
      </c>
      <c r="P3671" t="s">
        <v>2326</v>
      </c>
      <c r="Q3671" t="b">
        <f>AND(ISNUMBER(data_to_clean[[#This Row],[revenue_formatted]]),ISNUMBER(data_to_clean[[#This Row],[growth_formatted_%]]),ISNUMBER(data_to_clean[[#This Row],[workers]]),ISNUMBER(data_to_clean[[#This Row],[previous_workers]]),ISNUMBER(data_to_clean[[#This Row],[founded]]),ISNUMBER(data_to_clean[[#This Row],[yrs_on_list]]))</f>
        <v>1</v>
      </c>
    </row>
    <row r="3672" spans="1:17" x14ac:dyDescent="0.25">
      <c r="A3672">
        <v>3661</v>
      </c>
      <c r="B3672" t="s">
        <v>13225</v>
      </c>
      <c r="C3672" t="s">
        <v>74</v>
      </c>
      <c r="D3672" t="str">
        <f>VLOOKUP(data_to_clean[[#This Row],[state]],abbreviation_table[],2,FALSE)</f>
        <v>Ohio</v>
      </c>
      <c r="E3672" t="s">
        <v>13144</v>
      </c>
      <c r="F3672" t="str">
        <f>TRIM(LEFT(data_to_clean[[#This Row],[revenue]],FIND(" ",data_to_clean[[#This Row],[revenue]])))</f>
        <v>32.3</v>
      </c>
      <c r="G3672" t="str">
        <f>RIGHT(data_to_clean[[#This Row],[revenue]],LEN(data_to_clean[[#This Row],[revenue]])-FIND(" ",data_to_clean[[#This Row],[revenue]]))</f>
        <v>Million</v>
      </c>
      <c r="H3672" s="7">
        <f>VALUE(IF(data_to_clean[[#This Row],[multiplicity]]="Million",_xlfn.CONCAT(SUBSTITUTE(data_to_clean[[#This Row],[number]],".",""),"00000"),_xlfn.CONCAT(SUBSTITUTE(data_to_clean[[#This Row],[number]],".",""),"00000000")))</f>
        <v>32300000</v>
      </c>
      <c r="I3672" t="s">
        <v>13227</v>
      </c>
      <c r="J3672">
        <f>ROUND(VALUE(SUBSTITUTE(data_to_clean[[#This Row],[growth_%]],".",",")),0)</f>
        <v>95</v>
      </c>
      <c r="K3672" t="s">
        <v>181</v>
      </c>
      <c r="L3672">
        <v>190</v>
      </c>
      <c r="M3672">
        <v>62</v>
      </c>
      <c r="N3672">
        <v>2006</v>
      </c>
      <c r="O3672">
        <v>4</v>
      </c>
      <c r="P3672" t="s">
        <v>13228</v>
      </c>
      <c r="Q3672" t="b">
        <f>AND(ISNUMBER(data_to_clean[[#This Row],[revenue_formatted]]),ISNUMBER(data_to_clean[[#This Row],[growth_formatted_%]]),ISNUMBER(data_to_clean[[#This Row],[workers]]),ISNUMBER(data_to_clean[[#This Row],[previous_workers]]),ISNUMBER(data_to_clean[[#This Row],[founded]]),ISNUMBER(data_to_clean[[#This Row],[yrs_on_list]]))</f>
        <v>1</v>
      </c>
    </row>
    <row r="3673" spans="1:17" x14ac:dyDescent="0.25">
      <c r="A3673">
        <v>3662</v>
      </c>
      <c r="B3673" t="s">
        <v>13229</v>
      </c>
      <c r="C3673" t="s">
        <v>119</v>
      </c>
      <c r="D3673" t="str">
        <f>VLOOKUP(data_to_clean[[#This Row],[state]],abbreviation_table[],2,FALSE)</f>
        <v>Georgia</v>
      </c>
      <c r="E3673" t="s">
        <v>287</v>
      </c>
      <c r="F3673" t="str">
        <f>TRIM(LEFT(data_to_clean[[#This Row],[revenue]],FIND(" ",data_to_clean[[#This Row],[revenue]])))</f>
        <v>6.3</v>
      </c>
      <c r="G3673" t="str">
        <f>RIGHT(data_to_clean[[#This Row],[revenue]],LEN(data_to_clean[[#This Row],[revenue]])-FIND(" ",data_to_clean[[#This Row],[revenue]]))</f>
        <v>Million</v>
      </c>
      <c r="H3673" s="7">
        <f>VALUE(IF(data_to_clean[[#This Row],[multiplicity]]="Million",_xlfn.CONCAT(SUBSTITUTE(data_to_clean[[#This Row],[number]],".",""),"00000"),_xlfn.CONCAT(SUBSTITUTE(data_to_clean[[#This Row],[number]],".",""),"00000000")))</f>
        <v>6300000</v>
      </c>
      <c r="I3673" t="s">
        <v>13231</v>
      </c>
      <c r="J3673">
        <f>ROUND(VALUE(SUBSTITUTE(data_to_clean[[#This Row],[growth_%]],".",",")),0)</f>
        <v>95</v>
      </c>
      <c r="K3673" t="s">
        <v>336</v>
      </c>
      <c r="L3673">
        <v>7</v>
      </c>
      <c r="M3673">
        <v>4</v>
      </c>
      <c r="N3673">
        <v>2010</v>
      </c>
      <c r="O3673">
        <v>4</v>
      </c>
      <c r="P3673" t="s">
        <v>3959</v>
      </c>
      <c r="Q3673" t="b">
        <f>AND(ISNUMBER(data_to_clean[[#This Row],[revenue_formatted]]),ISNUMBER(data_to_clean[[#This Row],[growth_formatted_%]]),ISNUMBER(data_to_clean[[#This Row],[workers]]),ISNUMBER(data_to_clean[[#This Row],[previous_workers]]),ISNUMBER(data_to_clean[[#This Row],[founded]]),ISNUMBER(data_to_clean[[#This Row],[yrs_on_list]]))</f>
        <v>1</v>
      </c>
    </row>
    <row r="3674" spans="1:17" x14ac:dyDescent="0.25">
      <c r="A3674">
        <v>3663</v>
      </c>
      <c r="B3674" t="s">
        <v>13232</v>
      </c>
      <c r="C3674" t="s">
        <v>74</v>
      </c>
      <c r="D3674" t="str">
        <f>VLOOKUP(data_to_clean[[#This Row],[state]],abbreviation_table[],2,FALSE)</f>
        <v>Ohio</v>
      </c>
      <c r="E3674" t="s">
        <v>10635</v>
      </c>
      <c r="F3674" t="str">
        <f>TRIM(LEFT(data_to_clean[[#This Row],[revenue]],FIND(" ",data_to_clean[[#This Row],[revenue]])))</f>
        <v>65.1</v>
      </c>
      <c r="G3674" t="str">
        <f>RIGHT(data_to_clean[[#This Row],[revenue]],LEN(data_to_clean[[#This Row],[revenue]])-FIND(" ",data_to_clean[[#This Row],[revenue]]))</f>
        <v>Million</v>
      </c>
      <c r="H3674" s="7">
        <f>VALUE(IF(data_to_clean[[#This Row],[multiplicity]]="Million",_xlfn.CONCAT(SUBSTITUTE(data_to_clean[[#This Row],[number]],".",""),"00000"),_xlfn.CONCAT(SUBSTITUTE(data_to_clean[[#This Row],[number]],".",""),"00000000")))</f>
        <v>65100000</v>
      </c>
      <c r="I3674" t="s">
        <v>13234</v>
      </c>
      <c r="J3674">
        <f>ROUND(VALUE(SUBSTITUTE(data_to_clean[[#This Row],[growth_%]],".",",")),0)</f>
        <v>95</v>
      </c>
      <c r="K3674" t="s">
        <v>25</v>
      </c>
      <c r="L3674">
        <v>85</v>
      </c>
      <c r="M3674">
        <v>35</v>
      </c>
      <c r="N3674">
        <v>1986</v>
      </c>
      <c r="O3674">
        <v>6</v>
      </c>
      <c r="P3674" t="s">
        <v>13235</v>
      </c>
      <c r="Q3674" t="b">
        <f>AND(ISNUMBER(data_to_clean[[#This Row],[revenue_formatted]]),ISNUMBER(data_to_clean[[#This Row],[growth_formatted_%]]),ISNUMBER(data_to_clean[[#This Row],[workers]]),ISNUMBER(data_to_clean[[#This Row],[previous_workers]]),ISNUMBER(data_to_clean[[#This Row],[founded]]),ISNUMBER(data_to_clean[[#This Row],[yrs_on_list]]))</f>
        <v>1</v>
      </c>
    </row>
    <row r="3675" spans="1:17" x14ac:dyDescent="0.25">
      <c r="A3675">
        <v>3664</v>
      </c>
      <c r="B3675" t="s">
        <v>13236</v>
      </c>
      <c r="C3675" t="s">
        <v>15</v>
      </c>
      <c r="D3675" t="str">
        <f>VLOOKUP(data_to_clean[[#This Row],[state]],abbreviation_table[],2,FALSE)</f>
        <v>Arizona</v>
      </c>
      <c r="E3675" t="s">
        <v>5561</v>
      </c>
      <c r="F3675" t="str">
        <f>TRIM(LEFT(data_to_clean[[#This Row],[revenue]],FIND(" ",data_to_clean[[#This Row],[revenue]])))</f>
        <v>21.2</v>
      </c>
      <c r="G3675" t="str">
        <f>RIGHT(data_to_clean[[#This Row],[revenue]],LEN(data_to_clean[[#This Row],[revenue]])-FIND(" ",data_to_clean[[#This Row],[revenue]]))</f>
        <v>Million</v>
      </c>
      <c r="H3675" s="7">
        <f>VALUE(IF(data_to_clean[[#This Row],[multiplicity]]="Million",_xlfn.CONCAT(SUBSTITUTE(data_to_clean[[#This Row],[number]],".",""),"00000"),_xlfn.CONCAT(SUBSTITUTE(data_to_clean[[#This Row],[number]],".",""),"00000000")))</f>
        <v>21200000</v>
      </c>
      <c r="I3675" t="s">
        <v>13238</v>
      </c>
      <c r="J3675">
        <f>ROUND(VALUE(SUBSTITUTE(data_to_clean[[#This Row],[growth_%]],".",",")),0)</f>
        <v>95</v>
      </c>
      <c r="K3675" t="s">
        <v>289</v>
      </c>
      <c r="L3675">
        <v>118</v>
      </c>
      <c r="M3675">
        <v>73</v>
      </c>
      <c r="N3675">
        <v>2011</v>
      </c>
      <c r="O3675">
        <v>2</v>
      </c>
      <c r="P3675" t="s">
        <v>19</v>
      </c>
      <c r="Q3675" t="b">
        <f>AND(ISNUMBER(data_to_clean[[#This Row],[revenue_formatted]]),ISNUMBER(data_to_clean[[#This Row],[growth_formatted_%]]),ISNUMBER(data_to_clean[[#This Row],[workers]]),ISNUMBER(data_to_clean[[#This Row],[previous_workers]]),ISNUMBER(data_to_clean[[#This Row],[founded]]),ISNUMBER(data_to_clean[[#This Row],[yrs_on_list]]))</f>
        <v>1</v>
      </c>
    </row>
    <row r="3676" spans="1:17" x14ac:dyDescent="0.25">
      <c r="A3676">
        <v>3665</v>
      </c>
      <c r="B3676" t="s">
        <v>13239</v>
      </c>
      <c r="C3676" t="s">
        <v>243</v>
      </c>
      <c r="D3676" t="str">
        <f>VLOOKUP(data_to_clean[[#This Row],[state]],abbreviation_table[],2,FALSE)</f>
        <v>Maryland</v>
      </c>
      <c r="E3676" t="s">
        <v>274</v>
      </c>
      <c r="F3676" t="str">
        <f>TRIM(LEFT(data_to_clean[[#This Row],[revenue]],FIND(" ",data_to_clean[[#This Row],[revenue]])))</f>
        <v>8.8</v>
      </c>
      <c r="G3676" t="str">
        <f>RIGHT(data_to_clean[[#This Row],[revenue]],LEN(data_to_clean[[#This Row],[revenue]])-FIND(" ",data_to_clean[[#This Row],[revenue]]))</f>
        <v>Million</v>
      </c>
      <c r="H3676" s="7">
        <f>VALUE(IF(data_to_clean[[#This Row],[multiplicity]]="Million",_xlfn.CONCAT(SUBSTITUTE(data_to_clean[[#This Row],[number]],".",""),"00000"),_xlfn.CONCAT(SUBSTITUTE(data_to_clean[[#This Row],[number]],".",""),"00000000")))</f>
        <v>8800000</v>
      </c>
      <c r="I3676" t="s">
        <v>13241</v>
      </c>
      <c r="J3676">
        <f>ROUND(VALUE(SUBSTITUTE(data_to_clean[[#This Row],[growth_%]],".",",")),0)</f>
        <v>95</v>
      </c>
      <c r="K3676" t="s">
        <v>55</v>
      </c>
      <c r="L3676">
        <v>190</v>
      </c>
      <c r="M3676">
        <v>90</v>
      </c>
      <c r="N3676">
        <v>2005</v>
      </c>
      <c r="O3676">
        <v>2</v>
      </c>
      <c r="P3676" t="s">
        <v>458</v>
      </c>
      <c r="Q3676" t="b">
        <f>AND(ISNUMBER(data_to_clean[[#This Row],[revenue_formatted]]),ISNUMBER(data_to_clean[[#This Row],[growth_formatted_%]]),ISNUMBER(data_to_clean[[#This Row],[workers]]),ISNUMBER(data_to_clean[[#This Row],[previous_workers]]),ISNUMBER(data_to_clean[[#This Row],[founded]]),ISNUMBER(data_to_clean[[#This Row],[yrs_on_list]]))</f>
        <v>1</v>
      </c>
    </row>
    <row r="3677" spans="1:17" x14ac:dyDescent="0.25">
      <c r="A3677">
        <v>3666</v>
      </c>
      <c r="B3677" t="s">
        <v>13242</v>
      </c>
      <c r="C3677" t="s">
        <v>119</v>
      </c>
      <c r="D3677" t="str">
        <f>VLOOKUP(data_to_clean[[#This Row],[state]],abbreviation_table[],2,FALSE)</f>
        <v>Georgia</v>
      </c>
      <c r="E3677" t="s">
        <v>2013</v>
      </c>
      <c r="F3677" t="str">
        <f>TRIM(LEFT(data_to_clean[[#This Row],[revenue]],FIND(" ",data_to_clean[[#This Row],[revenue]])))</f>
        <v>7.5</v>
      </c>
      <c r="G3677" t="str">
        <f>RIGHT(data_to_clean[[#This Row],[revenue]],LEN(data_to_clean[[#This Row],[revenue]])-FIND(" ",data_to_clean[[#This Row],[revenue]]))</f>
        <v>Million</v>
      </c>
      <c r="H3677" s="7">
        <f>VALUE(IF(data_to_clean[[#This Row],[multiplicity]]="Million",_xlfn.CONCAT(SUBSTITUTE(data_to_clean[[#This Row],[number]],".",""),"00000"),_xlfn.CONCAT(SUBSTITUTE(data_to_clean[[#This Row],[number]],".",""),"00000000")))</f>
        <v>7500000</v>
      </c>
      <c r="I3677" t="s">
        <v>13244</v>
      </c>
      <c r="J3677">
        <f>ROUND(VALUE(SUBSTITUTE(data_to_clean[[#This Row],[growth_%]],".",",")),0)</f>
        <v>95</v>
      </c>
      <c r="K3677" t="s">
        <v>69</v>
      </c>
      <c r="L3677">
        <v>90</v>
      </c>
      <c r="M3677">
        <v>50</v>
      </c>
      <c r="N3677">
        <v>2003</v>
      </c>
      <c r="O3677">
        <v>1</v>
      </c>
      <c r="P3677" t="s">
        <v>13245</v>
      </c>
      <c r="Q3677" t="b">
        <f>AND(ISNUMBER(data_to_clean[[#This Row],[revenue_formatted]]),ISNUMBER(data_to_clean[[#This Row],[growth_formatted_%]]),ISNUMBER(data_to_clean[[#This Row],[workers]]),ISNUMBER(data_to_clean[[#This Row],[previous_workers]]),ISNUMBER(data_to_clean[[#This Row],[founded]]),ISNUMBER(data_to_clean[[#This Row],[yrs_on_list]]))</f>
        <v>1</v>
      </c>
    </row>
    <row r="3678" spans="1:17" x14ac:dyDescent="0.25">
      <c r="A3678">
        <v>3667</v>
      </c>
      <c r="B3678" t="s">
        <v>13246</v>
      </c>
      <c r="C3678" t="s">
        <v>852</v>
      </c>
      <c r="D3678" t="str">
        <f>VLOOKUP(data_to_clean[[#This Row],[state]],abbreviation_table[],2,FALSE)</f>
        <v>Missouri</v>
      </c>
      <c r="E3678" t="s">
        <v>5609</v>
      </c>
      <c r="F3678" t="str">
        <f>TRIM(LEFT(data_to_clean[[#This Row],[revenue]],FIND(" ",data_to_clean[[#This Row],[revenue]])))</f>
        <v>19.8</v>
      </c>
      <c r="G3678" t="str">
        <f>RIGHT(data_to_clean[[#This Row],[revenue]],LEN(data_to_clean[[#This Row],[revenue]])-FIND(" ",data_to_clean[[#This Row],[revenue]]))</f>
        <v>Million</v>
      </c>
      <c r="H3678" s="7">
        <f>VALUE(IF(data_to_clean[[#This Row],[multiplicity]]="Million",_xlfn.CONCAT(SUBSTITUTE(data_to_clean[[#This Row],[number]],".",""),"00000"),_xlfn.CONCAT(SUBSTITUTE(data_to_clean[[#This Row],[number]],".",""),"00000000")))</f>
        <v>19800000</v>
      </c>
      <c r="I3678" t="s">
        <v>13248</v>
      </c>
      <c r="J3678">
        <f>ROUND(VALUE(SUBSTITUTE(data_to_clean[[#This Row],[growth_%]],".",",")),0)</f>
        <v>95</v>
      </c>
      <c r="K3678" t="s">
        <v>48</v>
      </c>
      <c r="L3678">
        <v>30</v>
      </c>
      <c r="M3678">
        <v>12</v>
      </c>
      <c r="N3678">
        <v>2006</v>
      </c>
      <c r="O3678">
        <v>5</v>
      </c>
      <c r="P3678" t="s">
        <v>13249</v>
      </c>
      <c r="Q3678" t="b">
        <f>AND(ISNUMBER(data_to_clean[[#This Row],[revenue_formatted]]),ISNUMBER(data_to_clean[[#This Row],[growth_formatted_%]]),ISNUMBER(data_to_clean[[#This Row],[workers]]),ISNUMBER(data_to_clean[[#This Row],[previous_workers]]),ISNUMBER(data_to_clean[[#This Row],[founded]]),ISNUMBER(data_to_clean[[#This Row],[yrs_on_list]]))</f>
        <v>1</v>
      </c>
    </row>
    <row r="3679" spans="1:17" x14ac:dyDescent="0.25">
      <c r="A3679">
        <v>3668</v>
      </c>
      <c r="B3679" t="s">
        <v>13250</v>
      </c>
      <c r="C3679" t="s">
        <v>30</v>
      </c>
      <c r="D3679" t="str">
        <f>VLOOKUP(data_to_clean[[#This Row],[state]],abbreviation_table[],2,FALSE)</f>
        <v>Texas</v>
      </c>
      <c r="E3679" t="s">
        <v>1385</v>
      </c>
      <c r="F3679" t="str">
        <f>TRIM(LEFT(data_to_clean[[#This Row],[revenue]],FIND(" ",data_to_clean[[#This Row],[revenue]])))</f>
        <v>14.1</v>
      </c>
      <c r="G3679" t="str">
        <f>RIGHT(data_to_clean[[#This Row],[revenue]],LEN(data_to_clean[[#This Row],[revenue]])-FIND(" ",data_to_clean[[#This Row],[revenue]]))</f>
        <v>Million</v>
      </c>
      <c r="H3679" s="7">
        <f>VALUE(IF(data_to_clean[[#This Row],[multiplicity]]="Million",_xlfn.CONCAT(SUBSTITUTE(data_to_clean[[#This Row],[number]],".",""),"00000"),_xlfn.CONCAT(SUBSTITUTE(data_to_clean[[#This Row],[number]],".",""),"00000000")))</f>
        <v>14100000</v>
      </c>
      <c r="I3679" t="s">
        <v>13252</v>
      </c>
      <c r="J3679">
        <f>ROUND(VALUE(SUBSTITUTE(data_to_clean[[#This Row],[growth_%]],".",",")),0)</f>
        <v>95</v>
      </c>
      <c r="K3679" t="s">
        <v>107</v>
      </c>
      <c r="L3679">
        <v>32</v>
      </c>
      <c r="M3679">
        <v>19</v>
      </c>
      <c r="N3679">
        <v>2006</v>
      </c>
      <c r="O3679">
        <v>2</v>
      </c>
      <c r="P3679" t="s">
        <v>258</v>
      </c>
      <c r="Q3679" t="b">
        <f>AND(ISNUMBER(data_to_clean[[#This Row],[revenue_formatted]]),ISNUMBER(data_to_clean[[#This Row],[growth_formatted_%]]),ISNUMBER(data_to_clean[[#This Row],[workers]]),ISNUMBER(data_to_clean[[#This Row],[previous_workers]]),ISNUMBER(data_to_clean[[#This Row],[founded]]),ISNUMBER(data_to_clean[[#This Row],[yrs_on_list]]))</f>
        <v>1</v>
      </c>
    </row>
    <row r="3680" spans="1:17" x14ac:dyDescent="0.25">
      <c r="A3680">
        <v>3669</v>
      </c>
      <c r="B3680" t="s">
        <v>13253</v>
      </c>
      <c r="C3680" t="s">
        <v>230</v>
      </c>
      <c r="D3680" t="str">
        <f>VLOOKUP(data_to_clean[[#This Row],[state]],abbreviation_table[],2,FALSE)</f>
        <v>Michigan</v>
      </c>
      <c r="E3680" t="s">
        <v>1227</v>
      </c>
      <c r="F3680" t="str">
        <f>TRIM(LEFT(data_to_clean[[#This Row],[revenue]],FIND(" ",data_to_clean[[#This Row],[revenue]])))</f>
        <v>4.2</v>
      </c>
      <c r="G3680" t="str">
        <f>RIGHT(data_to_clean[[#This Row],[revenue]],LEN(data_to_clean[[#This Row],[revenue]])-FIND(" ",data_to_clean[[#This Row],[revenue]]))</f>
        <v>Million</v>
      </c>
      <c r="H3680" s="7">
        <f>VALUE(IF(data_to_clean[[#This Row],[multiplicity]]="Million",_xlfn.CONCAT(SUBSTITUTE(data_to_clean[[#This Row],[number]],".",""),"00000"),_xlfn.CONCAT(SUBSTITUTE(data_to_clean[[#This Row],[number]],".",""),"00000000")))</f>
        <v>4200000</v>
      </c>
      <c r="I3680" t="s">
        <v>13255</v>
      </c>
      <c r="J3680">
        <f>ROUND(VALUE(SUBSTITUTE(data_to_clean[[#This Row],[growth_%]],".",",")),0)</f>
        <v>95</v>
      </c>
      <c r="K3680" t="s">
        <v>156</v>
      </c>
      <c r="L3680">
        <v>20</v>
      </c>
      <c r="M3680">
        <v>7</v>
      </c>
      <c r="N3680">
        <v>2014</v>
      </c>
      <c r="O3680">
        <v>2</v>
      </c>
      <c r="P3680" t="s">
        <v>1204</v>
      </c>
      <c r="Q3680" t="b">
        <f>AND(ISNUMBER(data_to_clean[[#This Row],[revenue_formatted]]),ISNUMBER(data_to_clean[[#This Row],[growth_formatted_%]]),ISNUMBER(data_to_clean[[#This Row],[workers]]),ISNUMBER(data_to_clean[[#This Row],[previous_workers]]),ISNUMBER(data_to_clean[[#This Row],[founded]]),ISNUMBER(data_to_clean[[#This Row],[yrs_on_list]]))</f>
        <v>1</v>
      </c>
    </row>
    <row r="3681" spans="1:17" x14ac:dyDescent="0.25">
      <c r="A3681">
        <v>3670</v>
      </c>
      <c r="B3681" t="s">
        <v>13256</v>
      </c>
      <c r="C3681" t="s">
        <v>341</v>
      </c>
      <c r="D3681" t="str">
        <f>VLOOKUP(data_to_clean[[#This Row],[state]],abbreviation_table[],2,FALSE)</f>
        <v>Massachusetts</v>
      </c>
      <c r="E3681" t="s">
        <v>7813</v>
      </c>
      <c r="F3681" t="str">
        <f>TRIM(LEFT(data_to_clean[[#This Row],[revenue]],FIND(" ",data_to_clean[[#This Row],[revenue]])))</f>
        <v>25.7</v>
      </c>
      <c r="G3681" t="str">
        <f>RIGHT(data_to_clean[[#This Row],[revenue]],LEN(data_to_clean[[#This Row],[revenue]])-FIND(" ",data_to_clean[[#This Row],[revenue]]))</f>
        <v>Million</v>
      </c>
      <c r="H3681" s="7">
        <f>VALUE(IF(data_to_clean[[#This Row],[multiplicity]]="Million",_xlfn.CONCAT(SUBSTITUTE(data_to_clean[[#This Row],[number]],".",""),"00000"),_xlfn.CONCAT(SUBSTITUTE(data_to_clean[[#This Row],[number]],".",""),"00000000")))</f>
        <v>25700000</v>
      </c>
      <c r="I3681" t="s">
        <v>13258</v>
      </c>
      <c r="J3681">
        <f>ROUND(VALUE(SUBSTITUTE(data_to_clean[[#This Row],[growth_%]],".",",")),0)</f>
        <v>95</v>
      </c>
      <c r="K3681" t="s">
        <v>297</v>
      </c>
      <c r="L3681">
        <v>100</v>
      </c>
      <c r="M3681">
        <v>50</v>
      </c>
      <c r="N3681">
        <v>2006</v>
      </c>
      <c r="O3681">
        <v>8</v>
      </c>
      <c r="P3681" t="s">
        <v>11540</v>
      </c>
      <c r="Q3681" t="b">
        <f>AND(ISNUMBER(data_to_clean[[#This Row],[revenue_formatted]]),ISNUMBER(data_to_clean[[#This Row],[growth_formatted_%]]),ISNUMBER(data_to_clean[[#This Row],[workers]]),ISNUMBER(data_to_clean[[#This Row],[previous_workers]]),ISNUMBER(data_to_clean[[#This Row],[founded]]),ISNUMBER(data_to_clean[[#This Row],[yrs_on_list]]))</f>
        <v>1</v>
      </c>
    </row>
    <row r="3682" spans="1:17" x14ac:dyDescent="0.25">
      <c r="A3682">
        <v>3671</v>
      </c>
      <c r="B3682" t="s">
        <v>13259</v>
      </c>
      <c r="C3682" t="s">
        <v>860</v>
      </c>
      <c r="D3682" t="str">
        <f>VLOOKUP(data_to_clean[[#This Row],[state]],abbreviation_table[],2,FALSE)</f>
        <v>Indiana</v>
      </c>
      <c r="E3682" t="s">
        <v>3615</v>
      </c>
      <c r="F3682" t="str">
        <f>TRIM(LEFT(data_to_clean[[#This Row],[revenue]],FIND(" ",data_to_clean[[#This Row],[revenue]])))</f>
        <v>15.7</v>
      </c>
      <c r="G3682" t="str">
        <f>RIGHT(data_to_clean[[#This Row],[revenue]],LEN(data_to_clean[[#This Row],[revenue]])-FIND(" ",data_to_clean[[#This Row],[revenue]]))</f>
        <v>Million</v>
      </c>
      <c r="H3682" s="7">
        <f>VALUE(IF(data_to_clean[[#This Row],[multiplicity]]="Million",_xlfn.CONCAT(SUBSTITUTE(data_to_clean[[#This Row],[number]],".",""),"00000"),_xlfn.CONCAT(SUBSTITUTE(data_to_clean[[#This Row],[number]],".",""),"00000000")))</f>
        <v>15700000</v>
      </c>
      <c r="I3682" t="s">
        <v>13261</v>
      </c>
      <c r="J3682">
        <f>ROUND(VALUE(SUBSTITUTE(data_to_clean[[#This Row],[growth_%]],".",",")),0)</f>
        <v>95</v>
      </c>
      <c r="K3682" t="s">
        <v>40</v>
      </c>
      <c r="L3682">
        <v>38</v>
      </c>
      <c r="M3682">
        <v>14</v>
      </c>
      <c r="N3682">
        <v>1993</v>
      </c>
      <c r="O3682">
        <v>7</v>
      </c>
      <c r="P3682" t="s">
        <v>13262</v>
      </c>
      <c r="Q3682" t="b">
        <f>AND(ISNUMBER(data_to_clean[[#This Row],[revenue_formatted]]),ISNUMBER(data_to_clean[[#This Row],[growth_formatted_%]]),ISNUMBER(data_to_clean[[#This Row],[workers]]),ISNUMBER(data_to_clean[[#This Row],[previous_workers]]),ISNUMBER(data_to_clean[[#This Row],[founded]]),ISNUMBER(data_to_clean[[#This Row],[yrs_on_list]]))</f>
        <v>1</v>
      </c>
    </row>
    <row r="3683" spans="1:17" x14ac:dyDescent="0.25">
      <c r="A3683">
        <v>3672</v>
      </c>
      <c r="B3683" t="s">
        <v>13263</v>
      </c>
      <c r="C3683" t="s">
        <v>59</v>
      </c>
      <c r="D3683" t="str">
        <f>VLOOKUP(data_to_clean[[#This Row],[state]],abbreviation_table[],2,FALSE)</f>
        <v>New Jersey</v>
      </c>
      <c r="E3683" t="s">
        <v>261</v>
      </c>
      <c r="F3683" t="str">
        <f>TRIM(LEFT(data_to_clean[[#This Row],[revenue]],FIND(" ",data_to_clean[[#This Row],[revenue]])))</f>
        <v>8.3</v>
      </c>
      <c r="G3683" t="str">
        <f>RIGHT(data_to_clean[[#This Row],[revenue]],LEN(data_to_clean[[#This Row],[revenue]])-FIND(" ",data_to_clean[[#This Row],[revenue]]))</f>
        <v>Million</v>
      </c>
      <c r="H3683" s="7">
        <f>VALUE(IF(data_to_clean[[#This Row],[multiplicity]]="Million",_xlfn.CONCAT(SUBSTITUTE(data_to_clean[[#This Row],[number]],".",""),"00000"),_xlfn.CONCAT(SUBSTITUTE(data_to_clean[[#This Row],[number]],".",""),"00000000")))</f>
        <v>8300000</v>
      </c>
      <c r="I3683" t="s">
        <v>13265</v>
      </c>
      <c r="J3683">
        <f>ROUND(VALUE(SUBSTITUTE(data_to_clean[[#This Row],[growth_%]],".",",")),0)</f>
        <v>95</v>
      </c>
      <c r="K3683" t="s">
        <v>40</v>
      </c>
      <c r="L3683">
        <v>13</v>
      </c>
      <c r="M3683">
        <v>8</v>
      </c>
      <c r="N3683">
        <v>2008</v>
      </c>
      <c r="O3683">
        <v>1</v>
      </c>
      <c r="P3683" t="s">
        <v>13266</v>
      </c>
      <c r="Q3683" t="b">
        <f>AND(ISNUMBER(data_to_clean[[#This Row],[revenue_formatted]]),ISNUMBER(data_to_clean[[#This Row],[growth_formatted_%]]),ISNUMBER(data_to_clean[[#This Row],[workers]]),ISNUMBER(data_to_clean[[#This Row],[previous_workers]]),ISNUMBER(data_to_clean[[#This Row],[founded]]),ISNUMBER(data_to_clean[[#This Row],[yrs_on_list]]))</f>
        <v>1</v>
      </c>
    </row>
    <row r="3684" spans="1:17" x14ac:dyDescent="0.25">
      <c r="A3684">
        <v>3673</v>
      </c>
      <c r="B3684" t="s">
        <v>13267</v>
      </c>
      <c r="C3684" t="s">
        <v>80</v>
      </c>
      <c r="D3684" t="str">
        <f>VLOOKUP(data_to_clean[[#This Row],[state]],abbreviation_table[],2,FALSE)</f>
        <v>California</v>
      </c>
      <c r="E3684" t="s">
        <v>3794</v>
      </c>
      <c r="F3684" t="str">
        <f>TRIM(LEFT(data_to_clean[[#This Row],[revenue]],FIND(" ",data_to_clean[[#This Row],[revenue]])))</f>
        <v>32.2</v>
      </c>
      <c r="G3684" t="str">
        <f>RIGHT(data_to_clean[[#This Row],[revenue]],LEN(data_to_clean[[#This Row],[revenue]])-FIND(" ",data_to_clean[[#This Row],[revenue]]))</f>
        <v>Million</v>
      </c>
      <c r="H3684" s="7">
        <f>VALUE(IF(data_to_clean[[#This Row],[multiplicity]]="Million",_xlfn.CONCAT(SUBSTITUTE(data_to_clean[[#This Row],[number]],".",""),"00000"),_xlfn.CONCAT(SUBSTITUTE(data_to_clean[[#This Row],[number]],".",""),"00000000")))</f>
        <v>32200000</v>
      </c>
      <c r="I3684" t="s">
        <v>13269</v>
      </c>
      <c r="J3684">
        <f>ROUND(VALUE(SUBSTITUTE(data_to_clean[[#This Row],[growth_%]],".",",")),0)</f>
        <v>95</v>
      </c>
      <c r="K3684" t="s">
        <v>107</v>
      </c>
      <c r="L3684">
        <v>86</v>
      </c>
      <c r="M3684">
        <v>37</v>
      </c>
      <c r="N3684">
        <v>2004</v>
      </c>
      <c r="O3684">
        <v>1</v>
      </c>
      <c r="P3684" t="s">
        <v>6761</v>
      </c>
      <c r="Q3684" t="b">
        <f>AND(ISNUMBER(data_to_clean[[#This Row],[revenue_formatted]]),ISNUMBER(data_to_clean[[#This Row],[growth_formatted_%]]),ISNUMBER(data_to_clean[[#This Row],[workers]]),ISNUMBER(data_to_clean[[#This Row],[previous_workers]]),ISNUMBER(data_to_clean[[#This Row],[founded]]),ISNUMBER(data_to_clean[[#This Row],[yrs_on_list]]))</f>
        <v>1</v>
      </c>
    </row>
    <row r="3685" spans="1:17" x14ac:dyDescent="0.25">
      <c r="A3685">
        <v>3674</v>
      </c>
      <c r="B3685" t="s">
        <v>13270</v>
      </c>
      <c r="C3685" t="s">
        <v>974</v>
      </c>
      <c r="D3685" t="str">
        <f>VLOOKUP(data_to_clean[[#This Row],[state]],abbreviation_table[],2,FALSE)</f>
        <v>District of Columbia</v>
      </c>
      <c r="E3685" t="s">
        <v>185</v>
      </c>
      <c r="F3685" t="str">
        <f>TRIM(LEFT(data_to_clean[[#This Row],[revenue]],FIND(" ",data_to_clean[[#This Row],[revenue]])))</f>
        <v>7.8</v>
      </c>
      <c r="G3685" t="str">
        <f>RIGHT(data_to_clean[[#This Row],[revenue]],LEN(data_to_clean[[#This Row],[revenue]])-FIND(" ",data_to_clean[[#This Row],[revenue]]))</f>
        <v>Million</v>
      </c>
      <c r="H3685" s="7">
        <f>VALUE(IF(data_to_clean[[#This Row],[multiplicity]]="Million",_xlfn.CONCAT(SUBSTITUTE(data_to_clean[[#This Row],[number]],".",""),"00000"),_xlfn.CONCAT(SUBSTITUTE(data_to_clean[[#This Row],[number]],".",""),"00000000")))</f>
        <v>7800000</v>
      </c>
      <c r="I3685" t="s">
        <v>13272</v>
      </c>
      <c r="J3685">
        <f>ROUND(VALUE(SUBSTITUTE(data_to_clean[[#This Row],[growth_%]],".",",")),0)</f>
        <v>95</v>
      </c>
      <c r="K3685" t="s">
        <v>181</v>
      </c>
      <c r="L3685">
        <v>34</v>
      </c>
      <c r="M3685">
        <v>30</v>
      </c>
      <c r="N3685">
        <v>2007</v>
      </c>
      <c r="O3685">
        <v>7</v>
      </c>
      <c r="P3685" t="s">
        <v>976</v>
      </c>
      <c r="Q3685" t="b">
        <f>AND(ISNUMBER(data_to_clean[[#This Row],[revenue_formatted]]),ISNUMBER(data_to_clean[[#This Row],[growth_formatted_%]]),ISNUMBER(data_to_clean[[#This Row],[workers]]),ISNUMBER(data_to_clean[[#This Row],[previous_workers]]),ISNUMBER(data_to_clean[[#This Row],[founded]]),ISNUMBER(data_to_clean[[#This Row],[yrs_on_list]]))</f>
        <v>1</v>
      </c>
    </row>
    <row r="3686" spans="1:17" x14ac:dyDescent="0.25">
      <c r="A3686">
        <v>3675</v>
      </c>
      <c r="B3686" t="s">
        <v>13273</v>
      </c>
      <c r="C3686" t="s">
        <v>80</v>
      </c>
      <c r="D3686" t="str">
        <f>VLOOKUP(data_to_clean[[#This Row],[state]],abbreviation_table[],2,FALSE)</f>
        <v>California</v>
      </c>
      <c r="E3686" t="s">
        <v>161</v>
      </c>
      <c r="F3686" t="str">
        <f>TRIM(LEFT(data_to_clean[[#This Row],[revenue]],FIND(" ",data_to_clean[[#This Row],[revenue]])))</f>
        <v>10.5</v>
      </c>
      <c r="G3686" t="str">
        <f>RIGHT(data_to_clean[[#This Row],[revenue]],LEN(data_to_clean[[#This Row],[revenue]])-FIND(" ",data_to_clean[[#This Row],[revenue]]))</f>
        <v>Million</v>
      </c>
      <c r="H3686" s="7">
        <f>VALUE(IF(data_to_clean[[#This Row],[multiplicity]]="Million",_xlfn.CONCAT(SUBSTITUTE(data_to_clean[[#This Row],[number]],".",""),"00000"),_xlfn.CONCAT(SUBSTITUTE(data_to_clean[[#This Row],[number]],".",""),"00000000")))</f>
        <v>10500000</v>
      </c>
      <c r="I3686" t="s">
        <v>13275</v>
      </c>
      <c r="J3686">
        <f>ROUND(VALUE(SUBSTITUTE(data_to_clean[[#This Row],[growth_%]],".",",")),0)</f>
        <v>94</v>
      </c>
      <c r="K3686" t="s">
        <v>33</v>
      </c>
      <c r="L3686">
        <v>50</v>
      </c>
      <c r="M3686">
        <v>40</v>
      </c>
      <c r="N3686">
        <v>2009</v>
      </c>
      <c r="O3686">
        <v>1</v>
      </c>
      <c r="P3686" t="s">
        <v>1586</v>
      </c>
      <c r="Q3686" t="b">
        <f>AND(ISNUMBER(data_to_clean[[#This Row],[revenue_formatted]]),ISNUMBER(data_to_clean[[#This Row],[growth_formatted_%]]),ISNUMBER(data_to_clean[[#This Row],[workers]]),ISNUMBER(data_to_clean[[#This Row],[previous_workers]]),ISNUMBER(data_to_clean[[#This Row],[founded]]),ISNUMBER(data_to_clean[[#This Row],[yrs_on_list]]))</f>
        <v>1</v>
      </c>
    </row>
    <row r="3687" spans="1:17" x14ac:dyDescent="0.25">
      <c r="A3687">
        <v>3676</v>
      </c>
      <c r="B3687" t="s">
        <v>13276</v>
      </c>
      <c r="C3687" t="s">
        <v>105</v>
      </c>
      <c r="D3687" t="str">
        <f>VLOOKUP(data_to_clean[[#This Row],[state]],abbreviation_table[],2,FALSE)</f>
        <v>New York</v>
      </c>
      <c r="E3687" t="s">
        <v>798</v>
      </c>
      <c r="F3687" t="str">
        <f>TRIM(LEFT(data_to_clean[[#This Row],[revenue]],FIND(" ",data_to_clean[[#This Row],[revenue]])))</f>
        <v>3</v>
      </c>
      <c r="G3687" t="str">
        <f>RIGHT(data_to_clean[[#This Row],[revenue]],LEN(data_to_clean[[#This Row],[revenue]])-FIND(" ",data_to_clean[[#This Row],[revenue]]))</f>
        <v>Million</v>
      </c>
      <c r="H3687" s="7">
        <f>VALUE(IF(data_to_clean[[#This Row],[multiplicity]]="Million",_xlfn.CONCAT(SUBSTITUTE(data_to_clean[[#This Row],[number]],".",""),"00000"),_xlfn.CONCAT(SUBSTITUTE(data_to_clean[[#This Row],[number]],".",""),"00000000")))</f>
        <v>300000</v>
      </c>
      <c r="I3687" t="s">
        <v>13278</v>
      </c>
      <c r="J3687">
        <f>ROUND(VALUE(SUBSTITUTE(data_to_clean[[#This Row],[growth_%]],".",",")),0)</f>
        <v>94</v>
      </c>
      <c r="K3687" t="s">
        <v>18</v>
      </c>
      <c r="L3687">
        <v>25</v>
      </c>
      <c r="M3687">
        <v>12</v>
      </c>
      <c r="N3687">
        <v>2012</v>
      </c>
      <c r="O3687">
        <v>2</v>
      </c>
      <c r="P3687" t="s">
        <v>108</v>
      </c>
      <c r="Q3687" t="b">
        <f>AND(ISNUMBER(data_to_clean[[#This Row],[revenue_formatted]]),ISNUMBER(data_to_clean[[#This Row],[growth_formatted_%]]),ISNUMBER(data_to_clean[[#This Row],[workers]]),ISNUMBER(data_to_clean[[#This Row],[previous_workers]]),ISNUMBER(data_to_clean[[#This Row],[founded]]),ISNUMBER(data_to_clean[[#This Row],[yrs_on_list]]))</f>
        <v>1</v>
      </c>
    </row>
    <row r="3688" spans="1:17" x14ac:dyDescent="0.25">
      <c r="A3688">
        <v>3677</v>
      </c>
      <c r="B3688" t="s">
        <v>13279</v>
      </c>
      <c r="C3688" t="s">
        <v>141</v>
      </c>
      <c r="D3688" t="str">
        <f>VLOOKUP(data_to_clean[[#This Row],[state]],abbreviation_table[],2,FALSE)</f>
        <v>Kentucky</v>
      </c>
      <c r="E3688" t="s">
        <v>13281</v>
      </c>
      <c r="F3688" t="str">
        <f>TRIM(LEFT(data_to_clean[[#This Row],[revenue]],FIND(" ",data_to_clean[[#This Row],[revenue]])))</f>
        <v>262</v>
      </c>
      <c r="G3688" t="str">
        <f>RIGHT(data_to_clean[[#This Row],[revenue]],LEN(data_to_clean[[#This Row],[revenue]])-FIND(" ",data_to_clean[[#This Row],[revenue]]))</f>
        <v>Million</v>
      </c>
      <c r="H3688" s="7">
        <f>VALUE(IF(data_to_clean[[#This Row],[multiplicity]]="Million",_xlfn.CONCAT(SUBSTITUTE(data_to_clean[[#This Row],[number]],".",""),"00000"),_xlfn.CONCAT(SUBSTITUTE(data_to_clean[[#This Row],[number]],".",""),"00000000")))</f>
        <v>26200000</v>
      </c>
      <c r="I3688" t="s">
        <v>13282</v>
      </c>
      <c r="J3688">
        <f>ROUND(VALUE(SUBSTITUTE(data_to_clean[[#This Row],[growth_%]],".",",")),0)</f>
        <v>94</v>
      </c>
      <c r="K3688" t="s">
        <v>336</v>
      </c>
      <c r="L3688">
        <v>324</v>
      </c>
      <c r="M3688">
        <v>142</v>
      </c>
      <c r="N3688">
        <v>1999</v>
      </c>
      <c r="O3688">
        <v>5</v>
      </c>
      <c r="P3688" t="s">
        <v>12846</v>
      </c>
      <c r="Q3688" t="b">
        <f>AND(ISNUMBER(data_to_clean[[#This Row],[revenue_formatted]]),ISNUMBER(data_to_clean[[#This Row],[growth_formatted_%]]),ISNUMBER(data_to_clean[[#This Row],[workers]]),ISNUMBER(data_to_clean[[#This Row],[previous_workers]]),ISNUMBER(data_to_clean[[#This Row],[founded]]),ISNUMBER(data_to_clean[[#This Row],[yrs_on_list]]))</f>
        <v>1</v>
      </c>
    </row>
    <row r="3689" spans="1:17" x14ac:dyDescent="0.25">
      <c r="A3689">
        <v>3678</v>
      </c>
      <c r="B3689" t="s">
        <v>13283</v>
      </c>
      <c r="C3689" t="s">
        <v>119</v>
      </c>
      <c r="D3689" t="str">
        <f>VLOOKUP(data_to_clean[[#This Row],[state]],abbreviation_table[],2,FALSE)</f>
        <v>Georgia</v>
      </c>
      <c r="E3689" t="s">
        <v>528</v>
      </c>
      <c r="F3689" t="str">
        <f>TRIM(LEFT(data_to_clean[[#This Row],[revenue]],FIND(" ",data_to_clean[[#This Row],[revenue]])))</f>
        <v>7.4</v>
      </c>
      <c r="G3689" t="str">
        <f>RIGHT(data_to_clean[[#This Row],[revenue]],LEN(data_to_clean[[#This Row],[revenue]])-FIND(" ",data_to_clean[[#This Row],[revenue]]))</f>
        <v>Million</v>
      </c>
      <c r="H3689" s="7">
        <f>VALUE(IF(data_to_clean[[#This Row],[multiplicity]]="Million",_xlfn.CONCAT(SUBSTITUTE(data_to_clean[[#This Row],[number]],".",""),"00000"),_xlfn.CONCAT(SUBSTITUTE(data_to_clean[[#This Row],[number]],".",""),"00000000")))</f>
        <v>7400000</v>
      </c>
      <c r="I3689" t="s">
        <v>13285</v>
      </c>
      <c r="J3689">
        <f>ROUND(VALUE(SUBSTITUTE(data_to_clean[[#This Row],[growth_%]],".",",")),0)</f>
        <v>94</v>
      </c>
      <c r="K3689" t="s">
        <v>329</v>
      </c>
      <c r="L3689">
        <v>25</v>
      </c>
      <c r="M3689">
        <v>23</v>
      </c>
      <c r="N3689">
        <v>1997</v>
      </c>
      <c r="O3689">
        <v>1</v>
      </c>
      <c r="P3689" t="s">
        <v>4023</v>
      </c>
      <c r="Q3689" t="b">
        <f>AND(ISNUMBER(data_to_clean[[#This Row],[revenue_formatted]]),ISNUMBER(data_to_clean[[#This Row],[growth_formatted_%]]),ISNUMBER(data_to_clean[[#This Row],[workers]]),ISNUMBER(data_to_clean[[#This Row],[previous_workers]]),ISNUMBER(data_to_clean[[#This Row],[founded]]),ISNUMBER(data_to_clean[[#This Row],[yrs_on_list]]))</f>
        <v>1</v>
      </c>
    </row>
    <row r="3690" spans="1:17" x14ac:dyDescent="0.25">
      <c r="A3690">
        <v>3679</v>
      </c>
      <c r="B3690" t="s">
        <v>13286</v>
      </c>
      <c r="C3690" t="s">
        <v>166</v>
      </c>
      <c r="D3690" t="str">
        <f>VLOOKUP(data_to_clean[[#This Row],[state]],abbreviation_table[],2,FALSE)</f>
        <v>Utah</v>
      </c>
      <c r="E3690" t="s">
        <v>3392</v>
      </c>
      <c r="F3690" t="str">
        <f>TRIM(LEFT(data_to_clean[[#This Row],[revenue]],FIND(" ",data_to_clean[[#This Row],[revenue]])))</f>
        <v>12.2</v>
      </c>
      <c r="G3690" t="str">
        <f>RIGHT(data_to_clean[[#This Row],[revenue]],LEN(data_to_clean[[#This Row],[revenue]])-FIND(" ",data_to_clean[[#This Row],[revenue]]))</f>
        <v>Million</v>
      </c>
      <c r="H3690" s="7">
        <f>VALUE(IF(data_to_clean[[#This Row],[multiplicity]]="Million",_xlfn.CONCAT(SUBSTITUTE(data_to_clean[[#This Row],[number]],".",""),"00000"),_xlfn.CONCAT(SUBSTITUTE(data_to_clean[[#This Row],[number]],".",""),"00000000")))</f>
        <v>12200000</v>
      </c>
      <c r="I3690" t="s">
        <v>13288</v>
      </c>
      <c r="J3690">
        <f>ROUND(VALUE(SUBSTITUTE(data_to_clean[[#This Row],[growth_%]],".",",")),0)</f>
        <v>94</v>
      </c>
      <c r="K3690" t="s">
        <v>271</v>
      </c>
      <c r="L3690">
        <v>40</v>
      </c>
      <c r="M3690">
        <v>15</v>
      </c>
      <c r="N3690">
        <v>2011</v>
      </c>
      <c r="O3690">
        <v>4</v>
      </c>
      <c r="P3690" t="s">
        <v>3401</v>
      </c>
      <c r="Q3690" t="b">
        <f>AND(ISNUMBER(data_to_clean[[#This Row],[revenue_formatted]]),ISNUMBER(data_to_clean[[#This Row],[growth_formatted_%]]),ISNUMBER(data_to_clean[[#This Row],[workers]]),ISNUMBER(data_to_clean[[#This Row],[previous_workers]]),ISNUMBER(data_to_clean[[#This Row],[founded]]),ISNUMBER(data_to_clean[[#This Row],[yrs_on_list]]))</f>
        <v>1</v>
      </c>
    </row>
    <row r="3691" spans="1:17" x14ac:dyDescent="0.25">
      <c r="A3691">
        <v>3680</v>
      </c>
      <c r="B3691" t="s">
        <v>13289</v>
      </c>
      <c r="C3691" t="s">
        <v>153</v>
      </c>
      <c r="D3691" t="str">
        <f>VLOOKUP(data_to_clean[[#This Row],[state]],abbreviation_table[],2,FALSE)</f>
        <v>Idaho</v>
      </c>
      <c r="E3691" t="s">
        <v>861</v>
      </c>
      <c r="F3691" t="str">
        <f>TRIM(LEFT(data_to_clean[[#This Row],[revenue]],FIND(" ",data_to_clean[[#This Row],[revenue]])))</f>
        <v>5.7</v>
      </c>
      <c r="G3691" t="str">
        <f>RIGHT(data_to_clean[[#This Row],[revenue]],LEN(data_to_clean[[#This Row],[revenue]])-FIND(" ",data_to_clean[[#This Row],[revenue]]))</f>
        <v>Million</v>
      </c>
      <c r="H3691" s="7">
        <f>VALUE(IF(data_to_clean[[#This Row],[multiplicity]]="Million",_xlfn.CONCAT(SUBSTITUTE(data_to_clean[[#This Row],[number]],".",""),"00000"),_xlfn.CONCAT(SUBSTITUTE(data_to_clean[[#This Row],[number]],".",""),"00000000")))</f>
        <v>5700000</v>
      </c>
      <c r="I3691" t="s">
        <v>13291</v>
      </c>
      <c r="J3691">
        <f>ROUND(VALUE(SUBSTITUTE(data_to_clean[[#This Row],[growth_%]],".",",")),0)</f>
        <v>94</v>
      </c>
      <c r="K3691" t="s">
        <v>233</v>
      </c>
      <c r="L3691">
        <v>35</v>
      </c>
      <c r="M3691">
        <v>18</v>
      </c>
      <c r="N3691">
        <v>2000</v>
      </c>
      <c r="O3691">
        <v>2</v>
      </c>
      <c r="P3691" t="s">
        <v>1634</v>
      </c>
      <c r="Q3691" t="b">
        <f>AND(ISNUMBER(data_to_clean[[#This Row],[revenue_formatted]]),ISNUMBER(data_to_clean[[#This Row],[growth_formatted_%]]),ISNUMBER(data_to_clean[[#This Row],[workers]]),ISNUMBER(data_to_clean[[#This Row],[previous_workers]]),ISNUMBER(data_to_clean[[#This Row],[founded]]),ISNUMBER(data_to_clean[[#This Row],[yrs_on_list]]))</f>
        <v>1</v>
      </c>
    </row>
    <row r="3692" spans="1:17" x14ac:dyDescent="0.25">
      <c r="A3692">
        <v>3681</v>
      </c>
      <c r="B3692" t="s">
        <v>13292</v>
      </c>
      <c r="C3692" t="s">
        <v>643</v>
      </c>
      <c r="D3692" t="str">
        <f>VLOOKUP(data_to_clean[[#This Row],[state]],abbreviation_table[],2,FALSE)</f>
        <v>Connecticut</v>
      </c>
      <c r="E3692" t="s">
        <v>9593</v>
      </c>
      <c r="F3692" t="str">
        <f>TRIM(LEFT(data_to_clean[[#This Row],[revenue]],FIND(" ",data_to_clean[[#This Row],[revenue]])))</f>
        <v>1</v>
      </c>
      <c r="G3692" t="str">
        <f>RIGHT(data_to_clean[[#This Row],[revenue]],LEN(data_to_clean[[#This Row],[revenue]])-FIND(" ",data_to_clean[[#This Row],[revenue]]))</f>
        <v>Billion</v>
      </c>
      <c r="H3692" s="7">
        <f>VALUE(IF(data_to_clean[[#This Row],[multiplicity]]="Million",_xlfn.CONCAT(SUBSTITUTE(data_to_clean[[#This Row],[number]],".",""),"00000"),_xlfn.CONCAT(SUBSTITUTE(data_to_clean[[#This Row],[number]],".",""),"00000000")))</f>
        <v>100000000</v>
      </c>
      <c r="I3692" t="s">
        <v>13294</v>
      </c>
      <c r="J3692">
        <f>ROUND(VALUE(SUBSTITUTE(data_to_clean[[#This Row],[growth_%]],".",",")),0)</f>
        <v>94</v>
      </c>
      <c r="K3692" t="s">
        <v>25</v>
      </c>
      <c r="L3692">
        <v>2400</v>
      </c>
      <c r="M3692">
        <v>1</v>
      </c>
      <c r="N3692">
        <v>2003</v>
      </c>
      <c r="O3692">
        <v>1</v>
      </c>
      <c r="P3692" t="s">
        <v>10394</v>
      </c>
      <c r="Q3692" t="b">
        <f>AND(ISNUMBER(data_to_clean[[#This Row],[revenue_formatted]]),ISNUMBER(data_to_clean[[#This Row],[growth_formatted_%]]),ISNUMBER(data_to_clean[[#This Row],[workers]]),ISNUMBER(data_to_clean[[#This Row],[previous_workers]]),ISNUMBER(data_to_clean[[#This Row],[founded]]),ISNUMBER(data_to_clean[[#This Row],[yrs_on_list]]))</f>
        <v>1</v>
      </c>
    </row>
    <row r="3693" spans="1:17" x14ac:dyDescent="0.25">
      <c r="A3693">
        <v>3682</v>
      </c>
      <c r="B3693" t="s">
        <v>13295</v>
      </c>
      <c r="C3693" t="s">
        <v>30</v>
      </c>
      <c r="D3693" t="str">
        <f>VLOOKUP(data_to_clean[[#This Row],[state]],abbreviation_table[],2,FALSE)</f>
        <v>Texas</v>
      </c>
      <c r="E3693" t="s">
        <v>1309</v>
      </c>
      <c r="F3693" t="str">
        <f>TRIM(LEFT(data_to_clean[[#This Row],[revenue]],FIND(" ",data_to_clean[[#This Row],[revenue]])))</f>
        <v>3.4</v>
      </c>
      <c r="G3693" t="str">
        <f>RIGHT(data_to_clean[[#This Row],[revenue]],LEN(data_to_clean[[#This Row],[revenue]])-FIND(" ",data_to_clean[[#This Row],[revenue]]))</f>
        <v>Million</v>
      </c>
      <c r="H3693" s="7">
        <f>VALUE(IF(data_to_clean[[#This Row],[multiplicity]]="Million",_xlfn.CONCAT(SUBSTITUTE(data_to_clean[[#This Row],[number]],".",""),"00000"),_xlfn.CONCAT(SUBSTITUTE(data_to_clean[[#This Row],[number]],".",""),"00000000")))</f>
        <v>3400000</v>
      </c>
      <c r="I3693" t="s">
        <v>13297</v>
      </c>
      <c r="J3693">
        <f>ROUND(VALUE(SUBSTITUTE(data_to_clean[[#This Row],[growth_%]],".",",")),0)</f>
        <v>94</v>
      </c>
      <c r="K3693" t="s">
        <v>18</v>
      </c>
      <c r="L3693">
        <v>36</v>
      </c>
      <c r="M3693">
        <v>17</v>
      </c>
      <c r="N3693">
        <v>2008</v>
      </c>
      <c r="O3693">
        <v>1</v>
      </c>
      <c r="P3693" t="s">
        <v>34</v>
      </c>
      <c r="Q3693" t="b">
        <f>AND(ISNUMBER(data_to_clean[[#This Row],[revenue_formatted]]),ISNUMBER(data_to_clean[[#This Row],[growth_formatted_%]]),ISNUMBER(data_to_clean[[#This Row],[workers]]),ISNUMBER(data_to_clean[[#This Row],[previous_workers]]),ISNUMBER(data_to_clean[[#This Row],[founded]]),ISNUMBER(data_to_clean[[#This Row],[yrs_on_list]]))</f>
        <v>1</v>
      </c>
    </row>
    <row r="3694" spans="1:17" x14ac:dyDescent="0.25">
      <c r="A3694">
        <v>3683</v>
      </c>
      <c r="B3694" t="s">
        <v>13298</v>
      </c>
      <c r="C3694" t="s">
        <v>860</v>
      </c>
      <c r="D3694" t="str">
        <f>VLOOKUP(data_to_clean[[#This Row],[state]],abbreviation_table[],2,FALSE)</f>
        <v>Indiana</v>
      </c>
      <c r="E3694" t="s">
        <v>8496</v>
      </c>
      <c r="F3694" t="str">
        <f>TRIM(LEFT(data_to_clean[[#This Row],[revenue]],FIND(" ",data_to_clean[[#This Row],[revenue]])))</f>
        <v>45.3</v>
      </c>
      <c r="G3694" t="str">
        <f>RIGHT(data_to_clean[[#This Row],[revenue]],LEN(data_to_clean[[#This Row],[revenue]])-FIND(" ",data_to_clean[[#This Row],[revenue]]))</f>
        <v>Million</v>
      </c>
      <c r="H3694" s="7">
        <f>VALUE(IF(data_to_clean[[#This Row],[multiplicity]]="Million",_xlfn.CONCAT(SUBSTITUTE(data_to_clean[[#This Row],[number]],".",""),"00000"),_xlfn.CONCAT(SUBSTITUTE(data_to_clean[[#This Row],[number]],".",""),"00000000")))</f>
        <v>45300000</v>
      </c>
      <c r="I3694" t="s">
        <v>13300</v>
      </c>
      <c r="J3694">
        <f>ROUND(VALUE(SUBSTITUTE(data_to_clean[[#This Row],[growth_%]],".",",")),0)</f>
        <v>94</v>
      </c>
      <c r="K3694" t="s">
        <v>329</v>
      </c>
      <c r="L3694">
        <v>344</v>
      </c>
      <c r="M3694">
        <v>168</v>
      </c>
      <c r="N3694">
        <v>1977</v>
      </c>
      <c r="O3694">
        <v>6</v>
      </c>
      <c r="P3694" t="s">
        <v>1645</v>
      </c>
      <c r="Q3694" t="b">
        <f>AND(ISNUMBER(data_to_clean[[#This Row],[revenue_formatted]]),ISNUMBER(data_to_clean[[#This Row],[growth_formatted_%]]),ISNUMBER(data_to_clean[[#This Row],[workers]]),ISNUMBER(data_to_clean[[#This Row],[previous_workers]]),ISNUMBER(data_to_clean[[#This Row],[founded]]),ISNUMBER(data_to_clean[[#This Row],[yrs_on_list]]))</f>
        <v>1</v>
      </c>
    </row>
    <row r="3695" spans="1:17" x14ac:dyDescent="0.25">
      <c r="A3695">
        <v>3684</v>
      </c>
      <c r="B3695" t="s">
        <v>13301</v>
      </c>
      <c r="C3695" t="s">
        <v>86</v>
      </c>
      <c r="D3695" t="str">
        <f>VLOOKUP(data_to_clean[[#This Row],[state]],abbreviation_table[],2,FALSE)</f>
        <v>Colorado</v>
      </c>
      <c r="E3695" t="s">
        <v>5824</v>
      </c>
      <c r="F3695" t="str">
        <f>TRIM(LEFT(data_to_clean[[#This Row],[revenue]],FIND(" ",data_to_clean[[#This Row],[revenue]])))</f>
        <v>22.2</v>
      </c>
      <c r="G3695" t="str">
        <f>RIGHT(data_to_clean[[#This Row],[revenue]],LEN(data_to_clean[[#This Row],[revenue]])-FIND(" ",data_to_clean[[#This Row],[revenue]]))</f>
        <v>Million</v>
      </c>
      <c r="H3695" s="7">
        <f>VALUE(IF(data_to_clean[[#This Row],[multiplicity]]="Million",_xlfn.CONCAT(SUBSTITUTE(data_to_clean[[#This Row],[number]],".",""),"00000"),_xlfn.CONCAT(SUBSTITUTE(data_to_clean[[#This Row],[number]],".",""),"00000000")))</f>
        <v>22200000</v>
      </c>
      <c r="I3695" t="s">
        <v>13303</v>
      </c>
      <c r="J3695">
        <f>ROUND(VALUE(SUBSTITUTE(data_to_clean[[#This Row],[growth_%]],".",",")),0)</f>
        <v>94</v>
      </c>
      <c r="K3695" t="s">
        <v>40</v>
      </c>
      <c r="L3695">
        <v>24</v>
      </c>
      <c r="M3695">
        <v>14</v>
      </c>
      <c r="N3695">
        <v>2014</v>
      </c>
      <c r="O3695">
        <v>1</v>
      </c>
      <c r="P3695" t="s">
        <v>2085</v>
      </c>
      <c r="Q3695" t="b">
        <f>AND(ISNUMBER(data_to_clean[[#This Row],[revenue_formatted]]),ISNUMBER(data_to_clean[[#This Row],[growth_formatted_%]]),ISNUMBER(data_to_clean[[#This Row],[workers]]),ISNUMBER(data_to_clean[[#This Row],[previous_workers]]),ISNUMBER(data_to_clean[[#This Row],[founded]]),ISNUMBER(data_to_clean[[#This Row],[yrs_on_list]]))</f>
        <v>1</v>
      </c>
    </row>
    <row r="3696" spans="1:17" x14ac:dyDescent="0.25">
      <c r="A3696">
        <v>3685</v>
      </c>
      <c r="B3696" t="s">
        <v>13304</v>
      </c>
      <c r="C3696" t="s">
        <v>80</v>
      </c>
      <c r="D3696" t="str">
        <f>VLOOKUP(data_to_clean[[#This Row],[state]],abbreviation_table[],2,FALSE)</f>
        <v>California</v>
      </c>
      <c r="E3696" t="s">
        <v>92</v>
      </c>
      <c r="F3696" t="str">
        <f>TRIM(LEFT(data_to_clean[[#This Row],[revenue]],FIND(" ",data_to_clean[[#This Row],[revenue]])))</f>
        <v>30.3</v>
      </c>
      <c r="G3696" t="str">
        <f>RIGHT(data_to_clean[[#This Row],[revenue]],LEN(data_to_clean[[#This Row],[revenue]])-FIND(" ",data_to_clean[[#This Row],[revenue]]))</f>
        <v>Million</v>
      </c>
      <c r="H3696" s="7">
        <f>VALUE(IF(data_to_clean[[#This Row],[multiplicity]]="Million",_xlfn.CONCAT(SUBSTITUTE(data_to_clean[[#This Row],[number]],".",""),"00000"),_xlfn.CONCAT(SUBSTITUTE(data_to_clean[[#This Row],[number]],".",""),"00000000")))</f>
        <v>30300000</v>
      </c>
      <c r="I3696" t="s">
        <v>13306</v>
      </c>
      <c r="J3696">
        <f>ROUND(VALUE(SUBSTITUTE(data_to_clean[[#This Row],[growth_%]],".",",")),0)</f>
        <v>94</v>
      </c>
      <c r="K3696" t="s">
        <v>156</v>
      </c>
      <c r="L3696">
        <v>84</v>
      </c>
      <c r="M3696">
        <v>38</v>
      </c>
      <c r="N3696">
        <v>2005</v>
      </c>
      <c r="O3696">
        <v>6</v>
      </c>
      <c r="P3696" t="s">
        <v>4089</v>
      </c>
      <c r="Q3696" t="b">
        <f>AND(ISNUMBER(data_to_clean[[#This Row],[revenue_formatted]]),ISNUMBER(data_to_clean[[#This Row],[growth_formatted_%]]),ISNUMBER(data_to_clean[[#This Row],[workers]]),ISNUMBER(data_to_clean[[#This Row],[previous_workers]]),ISNUMBER(data_to_clean[[#This Row],[founded]]),ISNUMBER(data_to_clean[[#This Row],[yrs_on_list]]))</f>
        <v>1</v>
      </c>
    </row>
    <row r="3697" spans="1:17" x14ac:dyDescent="0.25">
      <c r="A3697">
        <v>3686</v>
      </c>
      <c r="B3697" t="s">
        <v>13307</v>
      </c>
      <c r="C3697" t="s">
        <v>80</v>
      </c>
      <c r="D3697" t="str">
        <f>VLOOKUP(data_to_clean[[#This Row],[state]],abbreviation_table[],2,FALSE)</f>
        <v>California</v>
      </c>
      <c r="E3697" t="s">
        <v>563</v>
      </c>
      <c r="F3697" t="str">
        <f>TRIM(LEFT(data_to_clean[[#This Row],[revenue]],FIND(" ",data_to_clean[[#This Row],[revenue]])))</f>
        <v>33</v>
      </c>
      <c r="G3697" t="str">
        <f>RIGHT(data_to_clean[[#This Row],[revenue]],LEN(data_to_clean[[#This Row],[revenue]])-FIND(" ",data_to_clean[[#This Row],[revenue]]))</f>
        <v>Million</v>
      </c>
      <c r="H3697" s="7">
        <f>VALUE(IF(data_to_clean[[#This Row],[multiplicity]]="Million",_xlfn.CONCAT(SUBSTITUTE(data_to_clean[[#This Row],[number]],".",""),"00000"),_xlfn.CONCAT(SUBSTITUTE(data_to_clean[[#This Row],[number]],".",""),"00000000")))</f>
        <v>3300000</v>
      </c>
      <c r="I3697" t="s">
        <v>13309</v>
      </c>
      <c r="J3697">
        <f>ROUND(VALUE(SUBSTITUTE(data_to_clean[[#This Row],[growth_%]],".",",")),0)</f>
        <v>94</v>
      </c>
      <c r="K3697" t="s">
        <v>107</v>
      </c>
      <c r="L3697">
        <v>42</v>
      </c>
      <c r="M3697">
        <v>30</v>
      </c>
      <c r="N3697">
        <v>1996</v>
      </c>
      <c r="O3697">
        <v>1</v>
      </c>
      <c r="P3697" t="s">
        <v>7781</v>
      </c>
      <c r="Q3697" t="b">
        <f>AND(ISNUMBER(data_to_clean[[#This Row],[revenue_formatted]]),ISNUMBER(data_to_clean[[#This Row],[growth_formatted_%]]),ISNUMBER(data_to_clean[[#This Row],[workers]]),ISNUMBER(data_to_clean[[#This Row],[previous_workers]]),ISNUMBER(data_to_clean[[#This Row],[founded]]),ISNUMBER(data_to_clean[[#This Row],[yrs_on_list]]))</f>
        <v>1</v>
      </c>
    </row>
    <row r="3698" spans="1:17" x14ac:dyDescent="0.25">
      <c r="A3698">
        <v>3687</v>
      </c>
      <c r="B3698" t="s">
        <v>13310</v>
      </c>
      <c r="C3698" t="s">
        <v>74</v>
      </c>
      <c r="D3698" t="str">
        <f>VLOOKUP(data_to_clean[[#This Row],[state]],abbreviation_table[],2,FALSE)</f>
        <v>Ohio</v>
      </c>
      <c r="E3698" t="s">
        <v>1305</v>
      </c>
      <c r="F3698" t="str">
        <f>TRIM(LEFT(data_to_clean[[#This Row],[revenue]],FIND(" ",data_to_clean[[#This Row],[revenue]])))</f>
        <v>5.2</v>
      </c>
      <c r="G3698" t="str">
        <f>RIGHT(data_to_clean[[#This Row],[revenue]],LEN(data_to_clean[[#This Row],[revenue]])-FIND(" ",data_to_clean[[#This Row],[revenue]]))</f>
        <v>Million</v>
      </c>
      <c r="H3698" s="7">
        <f>VALUE(IF(data_to_clean[[#This Row],[multiplicity]]="Million",_xlfn.CONCAT(SUBSTITUTE(data_to_clean[[#This Row],[number]],".",""),"00000"),_xlfn.CONCAT(SUBSTITUTE(data_to_clean[[#This Row],[number]],".",""),"00000000")))</f>
        <v>5200000</v>
      </c>
      <c r="I3698" t="s">
        <v>13312</v>
      </c>
      <c r="J3698">
        <f>ROUND(VALUE(SUBSTITUTE(data_to_clean[[#This Row],[growth_%]],".",",")),0)</f>
        <v>94</v>
      </c>
      <c r="K3698" t="s">
        <v>297</v>
      </c>
      <c r="L3698">
        <v>25</v>
      </c>
      <c r="M3698">
        <v>20</v>
      </c>
      <c r="N3698">
        <v>1991</v>
      </c>
      <c r="O3698">
        <v>1</v>
      </c>
      <c r="P3698" t="s">
        <v>13313</v>
      </c>
      <c r="Q3698" t="b">
        <f>AND(ISNUMBER(data_to_clean[[#This Row],[revenue_formatted]]),ISNUMBER(data_to_clean[[#This Row],[growth_formatted_%]]),ISNUMBER(data_to_clean[[#This Row],[workers]]),ISNUMBER(data_to_clean[[#This Row],[previous_workers]]),ISNUMBER(data_to_clean[[#This Row],[founded]]),ISNUMBER(data_to_clean[[#This Row],[yrs_on_list]]))</f>
        <v>1</v>
      </c>
    </row>
    <row r="3699" spans="1:17" x14ac:dyDescent="0.25">
      <c r="A3699">
        <v>3688</v>
      </c>
      <c r="B3699" t="s">
        <v>13314</v>
      </c>
      <c r="C3699" t="s">
        <v>503</v>
      </c>
      <c r="D3699" t="str">
        <f>VLOOKUP(data_to_clean[[#This Row],[state]],abbreviation_table[],2,FALSE)</f>
        <v>Illinois</v>
      </c>
      <c r="E3699" t="s">
        <v>8056</v>
      </c>
      <c r="F3699" t="str">
        <f>TRIM(LEFT(data_to_clean[[#This Row],[revenue]],FIND(" ",data_to_clean[[#This Row],[revenue]])))</f>
        <v>69.3</v>
      </c>
      <c r="G3699" t="str">
        <f>RIGHT(data_to_clean[[#This Row],[revenue]],LEN(data_to_clean[[#This Row],[revenue]])-FIND(" ",data_to_clean[[#This Row],[revenue]]))</f>
        <v>Million</v>
      </c>
      <c r="H3699" s="7">
        <f>VALUE(IF(data_to_clean[[#This Row],[multiplicity]]="Million",_xlfn.CONCAT(SUBSTITUTE(data_to_clean[[#This Row],[number]],".",""),"00000"),_xlfn.CONCAT(SUBSTITUTE(data_to_clean[[#This Row],[number]],".",""),"00000000")))</f>
        <v>69300000</v>
      </c>
      <c r="I3699" t="s">
        <v>13316</v>
      </c>
      <c r="J3699">
        <f>ROUND(VALUE(SUBSTITUTE(data_to_clean[[#This Row],[growth_%]],".",",")),0)</f>
        <v>94</v>
      </c>
      <c r="K3699" t="s">
        <v>289</v>
      </c>
      <c r="L3699">
        <v>70</v>
      </c>
      <c r="M3699">
        <v>40</v>
      </c>
      <c r="N3699">
        <v>1999</v>
      </c>
      <c r="O3699">
        <v>4</v>
      </c>
      <c r="P3699" t="s">
        <v>11211</v>
      </c>
      <c r="Q3699" t="b">
        <f>AND(ISNUMBER(data_to_clean[[#This Row],[revenue_formatted]]),ISNUMBER(data_to_clean[[#This Row],[growth_formatted_%]]),ISNUMBER(data_to_clean[[#This Row],[workers]]),ISNUMBER(data_to_clean[[#This Row],[previous_workers]]),ISNUMBER(data_to_clean[[#This Row],[founded]]),ISNUMBER(data_to_clean[[#This Row],[yrs_on_list]]))</f>
        <v>1</v>
      </c>
    </row>
    <row r="3700" spans="1:17" x14ac:dyDescent="0.25">
      <c r="A3700">
        <v>3689</v>
      </c>
      <c r="B3700" t="s">
        <v>13317</v>
      </c>
      <c r="C3700" t="s">
        <v>59</v>
      </c>
      <c r="D3700" t="str">
        <f>VLOOKUP(data_to_clean[[#This Row],[state]],abbreviation_table[],2,FALSE)</f>
        <v>New Jersey</v>
      </c>
      <c r="E3700" t="s">
        <v>665</v>
      </c>
      <c r="F3700" t="str">
        <f>TRIM(LEFT(data_to_clean[[#This Row],[revenue]],FIND(" ",data_to_clean[[#This Row],[revenue]])))</f>
        <v>3.2</v>
      </c>
      <c r="G3700" t="str">
        <f>RIGHT(data_to_clean[[#This Row],[revenue]],LEN(data_to_clean[[#This Row],[revenue]])-FIND(" ",data_to_clean[[#This Row],[revenue]]))</f>
        <v>Million</v>
      </c>
      <c r="H3700" s="7">
        <f>VALUE(IF(data_to_clean[[#This Row],[multiplicity]]="Million",_xlfn.CONCAT(SUBSTITUTE(data_to_clean[[#This Row],[number]],".",""),"00000"),_xlfn.CONCAT(SUBSTITUTE(data_to_clean[[#This Row],[number]],".",""),"00000000")))</f>
        <v>3200000</v>
      </c>
      <c r="I3700" t="s">
        <v>13319</v>
      </c>
      <c r="J3700">
        <f>ROUND(VALUE(SUBSTITUTE(data_to_clean[[#This Row],[growth_%]],".",",")),0)</f>
        <v>94</v>
      </c>
      <c r="K3700" t="s">
        <v>308</v>
      </c>
      <c r="L3700">
        <v>29</v>
      </c>
      <c r="M3700">
        <v>6</v>
      </c>
      <c r="N3700">
        <v>2006</v>
      </c>
      <c r="O3700">
        <v>1</v>
      </c>
      <c r="P3700" t="s">
        <v>1742</v>
      </c>
      <c r="Q3700" t="b">
        <f>AND(ISNUMBER(data_to_clean[[#This Row],[revenue_formatted]]),ISNUMBER(data_to_clean[[#This Row],[growth_formatted_%]]),ISNUMBER(data_to_clean[[#This Row],[workers]]),ISNUMBER(data_to_clean[[#This Row],[previous_workers]]),ISNUMBER(data_to_clean[[#This Row],[founded]]),ISNUMBER(data_to_clean[[#This Row],[yrs_on_list]]))</f>
        <v>1</v>
      </c>
    </row>
    <row r="3701" spans="1:17" x14ac:dyDescent="0.25">
      <c r="A3701">
        <v>3690</v>
      </c>
      <c r="B3701" t="s">
        <v>13320</v>
      </c>
      <c r="C3701" t="s">
        <v>45</v>
      </c>
      <c r="D3701" t="str">
        <f>VLOOKUP(data_to_clean[[#This Row],[state]],abbreviation_table[],2,FALSE)</f>
        <v>Pennsylvania</v>
      </c>
      <c r="E3701" t="s">
        <v>2346</v>
      </c>
      <c r="F3701" t="str">
        <f>TRIM(LEFT(data_to_clean[[#This Row],[revenue]],FIND(" ",data_to_clean[[#This Row],[revenue]])))</f>
        <v>11</v>
      </c>
      <c r="G3701" t="str">
        <f>RIGHT(data_to_clean[[#This Row],[revenue]],LEN(data_to_clean[[#This Row],[revenue]])-FIND(" ",data_to_clean[[#This Row],[revenue]]))</f>
        <v>Million</v>
      </c>
      <c r="H3701" s="7">
        <f>VALUE(IF(data_to_clean[[#This Row],[multiplicity]]="Million",_xlfn.CONCAT(SUBSTITUTE(data_to_clean[[#This Row],[number]],".",""),"00000"),_xlfn.CONCAT(SUBSTITUTE(data_to_clean[[#This Row],[number]],".",""),"00000000")))</f>
        <v>1100000</v>
      </c>
      <c r="I3701" t="s">
        <v>13322</v>
      </c>
      <c r="J3701">
        <f>ROUND(VALUE(SUBSTITUTE(data_to_clean[[#This Row],[growth_%]],".",",")),0)</f>
        <v>94</v>
      </c>
      <c r="K3701" t="s">
        <v>297</v>
      </c>
      <c r="L3701">
        <v>75</v>
      </c>
      <c r="M3701">
        <v>45</v>
      </c>
      <c r="N3701">
        <v>2008</v>
      </c>
      <c r="O3701">
        <v>2</v>
      </c>
      <c r="P3701" t="s">
        <v>13323</v>
      </c>
      <c r="Q3701" t="b">
        <f>AND(ISNUMBER(data_to_clean[[#This Row],[revenue_formatted]]),ISNUMBER(data_to_clean[[#This Row],[growth_formatted_%]]),ISNUMBER(data_to_clean[[#This Row],[workers]]),ISNUMBER(data_to_clean[[#This Row],[previous_workers]]),ISNUMBER(data_to_clean[[#This Row],[founded]]),ISNUMBER(data_to_clean[[#This Row],[yrs_on_list]]))</f>
        <v>1</v>
      </c>
    </row>
    <row r="3702" spans="1:17" x14ac:dyDescent="0.25">
      <c r="A3702">
        <v>3691</v>
      </c>
      <c r="B3702" t="s">
        <v>13324</v>
      </c>
      <c r="C3702" t="s">
        <v>105</v>
      </c>
      <c r="D3702" t="str">
        <f>VLOOKUP(data_to_clean[[#This Row],[state]],abbreviation_table[],2,FALSE)</f>
        <v>New York</v>
      </c>
      <c r="E3702" t="s">
        <v>824</v>
      </c>
      <c r="F3702" t="str">
        <f>TRIM(LEFT(data_to_clean[[#This Row],[revenue]],FIND(" ",data_to_clean[[#This Row],[revenue]])))</f>
        <v>2.5</v>
      </c>
      <c r="G3702" t="str">
        <f>RIGHT(data_to_clean[[#This Row],[revenue]],LEN(data_to_clean[[#This Row],[revenue]])-FIND(" ",data_to_clean[[#This Row],[revenue]]))</f>
        <v>Million</v>
      </c>
      <c r="H3702" s="7">
        <f>VALUE(IF(data_to_clean[[#This Row],[multiplicity]]="Million",_xlfn.CONCAT(SUBSTITUTE(data_to_clean[[#This Row],[number]],".",""),"00000"),_xlfn.CONCAT(SUBSTITUTE(data_to_clean[[#This Row],[number]],".",""),"00000000")))</f>
        <v>2500000</v>
      </c>
      <c r="I3702" t="s">
        <v>13326</v>
      </c>
      <c r="J3702">
        <f>ROUND(VALUE(SUBSTITUTE(data_to_clean[[#This Row],[growth_%]],".",",")),0)</f>
        <v>94</v>
      </c>
      <c r="K3702" t="s">
        <v>40</v>
      </c>
      <c r="L3702">
        <v>13</v>
      </c>
      <c r="M3702">
        <v>3</v>
      </c>
      <c r="N3702">
        <v>2012</v>
      </c>
      <c r="O3702">
        <v>1</v>
      </c>
      <c r="P3702" t="s">
        <v>1089</v>
      </c>
      <c r="Q3702" t="b">
        <f>AND(ISNUMBER(data_to_clean[[#This Row],[revenue_formatted]]),ISNUMBER(data_to_clean[[#This Row],[growth_formatted_%]]),ISNUMBER(data_to_clean[[#This Row],[workers]]),ISNUMBER(data_to_clean[[#This Row],[previous_workers]]),ISNUMBER(data_to_clean[[#This Row],[founded]]),ISNUMBER(data_to_clean[[#This Row],[yrs_on_list]]))</f>
        <v>1</v>
      </c>
    </row>
    <row r="3703" spans="1:17" x14ac:dyDescent="0.25">
      <c r="A3703">
        <v>3692</v>
      </c>
      <c r="B3703" t="s">
        <v>13327</v>
      </c>
      <c r="C3703" t="s">
        <v>22</v>
      </c>
      <c r="D3703" t="str">
        <f>VLOOKUP(data_to_clean[[#This Row],[state]],abbreviation_table[],2,FALSE)</f>
        <v>Tennessee</v>
      </c>
      <c r="E3703" t="s">
        <v>16</v>
      </c>
      <c r="F3703" t="str">
        <f>TRIM(LEFT(data_to_clean[[#This Row],[revenue]],FIND(" ",data_to_clean[[#This Row],[revenue]])))</f>
        <v>36.9</v>
      </c>
      <c r="G3703" t="str">
        <f>RIGHT(data_to_clean[[#This Row],[revenue]],LEN(data_to_clean[[#This Row],[revenue]])-FIND(" ",data_to_clean[[#This Row],[revenue]]))</f>
        <v>Million</v>
      </c>
      <c r="H3703" s="7">
        <f>VALUE(IF(data_to_clean[[#This Row],[multiplicity]]="Million",_xlfn.CONCAT(SUBSTITUTE(data_to_clean[[#This Row],[number]],".",""),"00000"),_xlfn.CONCAT(SUBSTITUTE(data_to_clean[[#This Row],[number]],".",""),"00000000")))</f>
        <v>36900000</v>
      </c>
      <c r="I3703" t="s">
        <v>13329</v>
      </c>
      <c r="J3703">
        <f>ROUND(VALUE(SUBSTITUTE(data_to_clean[[#This Row],[growth_%]],".",",")),0)</f>
        <v>94</v>
      </c>
      <c r="K3703" t="s">
        <v>107</v>
      </c>
      <c r="L3703">
        <v>205</v>
      </c>
      <c r="M3703">
        <v>74</v>
      </c>
      <c r="N3703">
        <v>2000</v>
      </c>
      <c r="O3703">
        <v>10</v>
      </c>
      <c r="P3703" t="s">
        <v>27</v>
      </c>
      <c r="Q3703" t="b">
        <f>AND(ISNUMBER(data_to_clean[[#This Row],[revenue_formatted]]),ISNUMBER(data_to_clean[[#This Row],[growth_formatted_%]]),ISNUMBER(data_to_clean[[#This Row],[workers]]),ISNUMBER(data_to_clean[[#This Row],[previous_workers]]),ISNUMBER(data_to_clean[[#This Row],[founded]]),ISNUMBER(data_to_clean[[#This Row],[yrs_on_list]]))</f>
        <v>1</v>
      </c>
    </row>
    <row r="3704" spans="1:17" x14ac:dyDescent="0.25">
      <c r="A3704">
        <v>3693</v>
      </c>
      <c r="B3704" t="s">
        <v>13330</v>
      </c>
      <c r="C3704" t="s">
        <v>59</v>
      </c>
      <c r="D3704" t="str">
        <f>VLOOKUP(data_to_clean[[#This Row],[state]],abbreviation_table[],2,FALSE)</f>
        <v>New Jersey</v>
      </c>
      <c r="E3704" t="s">
        <v>1920</v>
      </c>
      <c r="F3704" t="str">
        <f>TRIM(LEFT(data_to_clean[[#This Row],[revenue]],FIND(" ",data_to_clean[[#This Row],[revenue]])))</f>
        <v>2.4</v>
      </c>
      <c r="G3704" t="str">
        <f>RIGHT(data_to_clean[[#This Row],[revenue]],LEN(data_to_clean[[#This Row],[revenue]])-FIND(" ",data_to_clean[[#This Row],[revenue]]))</f>
        <v>Million</v>
      </c>
      <c r="H3704" s="7">
        <f>VALUE(IF(data_to_clean[[#This Row],[multiplicity]]="Million",_xlfn.CONCAT(SUBSTITUTE(data_to_clean[[#This Row],[number]],".",""),"00000"),_xlfn.CONCAT(SUBSTITUTE(data_to_clean[[#This Row],[number]],".",""),"00000000")))</f>
        <v>2400000</v>
      </c>
      <c r="I3704" t="s">
        <v>13332</v>
      </c>
      <c r="J3704">
        <f>ROUND(VALUE(SUBSTITUTE(data_to_clean[[#This Row],[growth_%]],".",",")),0)</f>
        <v>94</v>
      </c>
      <c r="K3704" t="s">
        <v>257</v>
      </c>
      <c r="L3704">
        <v>12</v>
      </c>
      <c r="M3704">
        <v>5</v>
      </c>
      <c r="N3704">
        <v>2006</v>
      </c>
      <c r="O3704">
        <v>1</v>
      </c>
      <c r="P3704" t="s">
        <v>5258</v>
      </c>
      <c r="Q3704" t="b">
        <f>AND(ISNUMBER(data_to_clean[[#This Row],[revenue_formatted]]),ISNUMBER(data_to_clean[[#This Row],[growth_formatted_%]]),ISNUMBER(data_to_clean[[#This Row],[workers]]),ISNUMBER(data_to_clean[[#This Row],[previous_workers]]),ISNUMBER(data_to_clean[[#This Row],[founded]]),ISNUMBER(data_to_clean[[#This Row],[yrs_on_list]]))</f>
        <v>1</v>
      </c>
    </row>
    <row r="3705" spans="1:17" x14ac:dyDescent="0.25">
      <c r="A3705">
        <v>3694</v>
      </c>
      <c r="B3705" t="s">
        <v>13333</v>
      </c>
      <c r="C3705" t="s">
        <v>74</v>
      </c>
      <c r="D3705" t="str">
        <f>VLOOKUP(data_to_clean[[#This Row],[state]],abbreviation_table[],2,FALSE)</f>
        <v>Ohio</v>
      </c>
      <c r="E3705" t="s">
        <v>2671</v>
      </c>
      <c r="F3705" t="str">
        <f>TRIM(LEFT(data_to_clean[[#This Row],[revenue]],FIND(" ",data_to_clean[[#This Row],[revenue]])))</f>
        <v>78.5</v>
      </c>
      <c r="G3705" t="str">
        <f>RIGHT(data_to_clean[[#This Row],[revenue]],LEN(data_to_clean[[#This Row],[revenue]])-FIND(" ",data_to_clean[[#This Row],[revenue]]))</f>
        <v>Million</v>
      </c>
      <c r="H3705" s="7">
        <f>VALUE(IF(data_to_clean[[#This Row],[multiplicity]]="Million",_xlfn.CONCAT(SUBSTITUTE(data_to_clean[[#This Row],[number]],".",""),"00000"),_xlfn.CONCAT(SUBSTITUTE(data_to_clean[[#This Row],[number]],".",""),"00000000")))</f>
        <v>78500000</v>
      </c>
      <c r="I3705" t="s">
        <v>13335</v>
      </c>
      <c r="J3705">
        <f>ROUND(VALUE(SUBSTITUTE(data_to_clean[[#This Row],[growth_%]],".",",")),0)</f>
        <v>94</v>
      </c>
      <c r="K3705" t="s">
        <v>308</v>
      </c>
      <c r="L3705">
        <v>275</v>
      </c>
      <c r="M3705">
        <v>150</v>
      </c>
      <c r="N3705">
        <v>1996</v>
      </c>
      <c r="O3705">
        <v>2</v>
      </c>
      <c r="P3705" t="s">
        <v>11651</v>
      </c>
      <c r="Q3705" t="b">
        <f>AND(ISNUMBER(data_to_clean[[#This Row],[revenue_formatted]]),ISNUMBER(data_to_clean[[#This Row],[growth_formatted_%]]),ISNUMBER(data_to_clean[[#This Row],[workers]]),ISNUMBER(data_to_clean[[#This Row],[previous_workers]]),ISNUMBER(data_to_clean[[#This Row],[founded]]),ISNUMBER(data_to_clean[[#This Row],[yrs_on_list]]))</f>
        <v>1</v>
      </c>
    </row>
    <row r="3706" spans="1:17" x14ac:dyDescent="0.25">
      <c r="A3706">
        <v>3695</v>
      </c>
      <c r="B3706" t="s">
        <v>13336</v>
      </c>
      <c r="C3706" t="s">
        <v>105</v>
      </c>
      <c r="D3706" t="str">
        <f>VLOOKUP(data_to_clean[[#This Row],[state]],abbreviation_table[],2,FALSE)</f>
        <v>New York</v>
      </c>
      <c r="E3706" t="s">
        <v>4021</v>
      </c>
      <c r="F3706" t="str">
        <f>TRIM(LEFT(data_to_clean[[#This Row],[revenue]],FIND(" ",data_to_clean[[#This Row],[revenue]])))</f>
        <v>69.9</v>
      </c>
      <c r="G3706" t="str">
        <f>RIGHT(data_to_clean[[#This Row],[revenue]],LEN(data_to_clean[[#This Row],[revenue]])-FIND(" ",data_to_clean[[#This Row],[revenue]]))</f>
        <v>Million</v>
      </c>
      <c r="H3706" s="7">
        <f>VALUE(IF(data_to_clean[[#This Row],[multiplicity]]="Million",_xlfn.CONCAT(SUBSTITUTE(data_to_clean[[#This Row],[number]],".",""),"00000"),_xlfn.CONCAT(SUBSTITUTE(data_to_clean[[#This Row],[number]],".",""),"00000000")))</f>
        <v>69900000</v>
      </c>
      <c r="I3706" t="s">
        <v>13338</v>
      </c>
      <c r="J3706">
        <f>ROUND(VALUE(SUBSTITUTE(data_to_clean[[#This Row],[growth_%]],".",",")),0)</f>
        <v>94</v>
      </c>
      <c r="K3706" t="s">
        <v>336</v>
      </c>
      <c r="L3706">
        <v>100</v>
      </c>
      <c r="M3706">
        <v>50</v>
      </c>
      <c r="N3706">
        <v>1999</v>
      </c>
      <c r="O3706">
        <v>1</v>
      </c>
      <c r="P3706" t="s">
        <v>13339</v>
      </c>
      <c r="Q3706" t="b">
        <f>AND(ISNUMBER(data_to_clean[[#This Row],[revenue_formatted]]),ISNUMBER(data_to_clean[[#This Row],[growth_formatted_%]]),ISNUMBER(data_to_clean[[#This Row],[workers]]),ISNUMBER(data_to_clean[[#This Row],[previous_workers]]),ISNUMBER(data_to_clean[[#This Row],[founded]]),ISNUMBER(data_to_clean[[#This Row],[yrs_on_list]]))</f>
        <v>1</v>
      </c>
    </row>
    <row r="3707" spans="1:17" x14ac:dyDescent="0.25">
      <c r="A3707">
        <v>3696</v>
      </c>
      <c r="B3707" t="s">
        <v>13340</v>
      </c>
      <c r="C3707" t="s">
        <v>80</v>
      </c>
      <c r="D3707" t="str">
        <f>VLOOKUP(data_to_clean[[#This Row],[state]],abbreviation_table[],2,FALSE)</f>
        <v>California</v>
      </c>
      <c r="E3707" t="s">
        <v>7220</v>
      </c>
      <c r="F3707" t="str">
        <f>TRIM(LEFT(data_to_clean[[#This Row],[revenue]],FIND(" ",data_to_clean[[#This Row],[revenue]])))</f>
        <v>26.9</v>
      </c>
      <c r="G3707" t="str">
        <f>RIGHT(data_to_clean[[#This Row],[revenue]],LEN(data_to_clean[[#This Row],[revenue]])-FIND(" ",data_to_clean[[#This Row],[revenue]]))</f>
        <v>Million</v>
      </c>
      <c r="H3707" s="7">
        <f>VALUE(IF(data_to_clean[[#This Row],[multiplicity]]="Million",_xlfn.CONCAT(SUBSTITUTE(data_to_clean[[#This Row],[number]],".",""),"00000"),_xlfn.CONCAT(SUBSTITUTE(data_to_clean[[#This Row],[number]],".",""),"00000000")))</f>
        <v>26900000</v>
      </c>
      <c r="I3707" t="s">
        <v>13342</v>
      </c>
      <c r="J3707">
        <f>ROUND(VALUE(SUBSTITUTE(data_to_clean[[#This Row],[growth_%]],".",",")),0)</f>
        <v>93</v>
      </c>
      <c r="K3707" t="s">
        <v>623</v>
      </c>
      <c r="L3707">
        <v>37</v>
      </c>
      <c r="M3707">
        <v>35</v>
      </c>
      <c r="N3707">
        <v>2013</v>
      </c>
      <c r="O3707">
        <v>1</v>
      </c>
      <c r="P3707" t="s">
        <v>7075</v>
      </c>
      <c r="Q3707" t="b">
        <f>AND(ISNUMBER(data_to_clean[[#This Row],[revenue_formatted]]),ISNUMBER(data_to_clean[[#This Row],[growth_formatted_%]]),ISNUMBER(data_to_clean[[#This Row],[workers]]),ISNUMBER(data_to_clean[[#This Row],[previous_workers]]),ISNUMBER(data_to_clean[[#This Row],[founded]]),ISNUMBER(data_to_clean[[#This Row],[yrs_on_list]]))</f>
        <v>1</v>
      </c>
    </row>
    <row r="3708" spans="1:17" x14ac:dyDescent="0.25">
      <c r="A3708">
        <v>3697</v>
      </c>
      <c r="B3708" t="s">
        <v>13343</v>
      </c>
      <c r="C3708" t="s">
        <v>86</v>
      </c>
      <c r="D3708" t="str">
        <f>VLOOKUP(data_to_clean[[#This Row],[state]],abbreviation_table[],2,FALSE)</f>
        <v>Colorado</v>
      </c>
      <c r="E3708" t="s">
        <v>440</v>
      </c>
      <c r="F3708" t="str">
        <f>TRIM(LEFT(data_to_clean[[#This Row],[revenue]],FIND(" ",data_to_clean[[#This Row],[revenue]])))</f>
        <v>8.2</v>
      </c>
      <c r="G3708" t="str">
        <f>RIGHT(data_to_clean[[#This Row],[revenue]],LEN(data_to_clean[[#This Row],[revenue]])-FIND(" ",data_to_clean[[#This Row],[revenue]]))</f>
        <v>Million</v>
      </c>
      <c r="H3708" s="7">
        <f>VALUE(IF(data_to_clean[[#This Row],[multiplicity]]="Million",_xlfn.CONCAT(SUBSTITUTE(data_to_clean[[#This Row],[number]],".",""),"00000"),_xlfn.CONCAT(SUBSTITUTE(data_to_clean[[#This Row],[number]],".",""),"00000000")))</f>
        <v>8200000</v>
      </c>
      <c r="I3708" t="s">
        <v>13345</v>
      </c>
      <c r="J3708">
        <f>ROUND(VALUE(SUBSTITUTE(data_to_clean[[#This Row],[growth_%]],".",",")),0)</f>
        <v>93</v>
      </c>
      <c r="K3708" t="s">
        <v>18</v>
      </c>
      <c r="L3708">
        <v>66</v>
      </c>
      <c r="M3708">
        <v>34</v>
      </c>
      <c r="N3708">
        <v>2000</v>
      </c>
      <c r="O3708">
        <v>6</v>
      </c>
      <c r="P3708" t="s">
        <v>89</v>
      </c>
      <c r="Q3708" t="b">
        <f>AND(ISNUMBER(data_to_clean[[#This Row],[revenue_formatted]]),ISNUMBER(data_to_clean[[#This Row],[growth_formatted_%]]),ISNUMBER(data_to_clean[[#This Row],[workers]]),ISNUMBER(data_to_clean[[#This Row],[previous_workers]]),ISNUMBER(data_to_clean[[#This Row],[founded]]),ISNUMBER(data_to_clean[[#This Row],[yrs_on_list]]))</f>
        <v>1</v>
      </c>
    </row>
    <row r="3709" spans="1:17" x14ac:dyDescent="0.25">
      <c r="A3709">
        <v>3698</v>
      </c>
      <c r="B3709" t="s">
        <v>13346</v>
      </c>
      <c r="C3709" t="s">
        <v>852</v>
      </c>
      <c r="D3709" t="str">
        <f>VLOOKUP(data_to_clean[[#This Row],[state]],abbreviation_table[],2,FALSE)</f>
        <v>Missouri</v>
      </c>
      <c r="E3709" t="s">
        <v>1231</v>
      </c>
      <c r="F3709" t="str">
        <f>TRIM(LEFT(data_to_clean[[#This Row],[revenue]],FIND(" ",data_to_clean[[#This Row],[revenue]])))</f>
        <v>8.5</v>
      </c>
      <c r="G3709" t="str">
        <f>RIGHT(data_to_clean[[#This Row],[revenue]],LEN(data_to_clean[[#This Row],[revenue]])-FIND(" ",data_to_clean[[#This Row],[revenue]]))</f>
        <v>Million</v>
      </c>
      <c r="H3709" s="7">
        <f>VALUE(IF(data_to_clean[[#This Row],[multiplicity]]="Million",_xlfn.CONCAT(SUBSTITUTE(data_to_clean[[#This Row],[number]],".",""),"00000"),_xlfn.CONCAT(SUBSTITUTE(data_to_clean[[#This Row],[number]],".",""),"00000000")))</f>
        <v>8500000</v>
      </c>
      <c r="I3709" t="s">
        <v>13348</v>
      </c>
      <c r="J3709">
        <f>ROUND(VALUE(SUBSTITUTE(data_to_clean[[#This Row],[growth_%]],".",",")),0)</f>
        <v>93</v>
      </c>
      <c r="K3709" t="s">
        <v>107</v>
      </c>
      <c r="L3709">
        <v>46</v>
      </c>
      <c r="M3709">
        <v>28</v>
      </c>
      <c r="N3709">
        <v>2009</v>
      </c>
      <c r="O3709">
        <v>6</v>
      </c>
      <c r="P3709" t="s">
        <v>854</v>
      </c>
      <c r="Q3709" t="b">
        <f>AND(ISNUMBER(data_to_clean[[#This Row],[revenue_formatted]]),ISNUMBER(data_to_clean[[#This Row],[growth_formatted_%]]),ISNUMBER(data_to_clean[[#This Row],[workers]]),ISNUMBER(data_to_clean[[#This Row],[previous_workers]]),ISNUMBER(data_to_clean[[#This Row],[founded]]),ISNUMBER(data_to_clean[[#This Row],[yrs_on_list]]))</f>
        <v>1</v>
      </c>
    </row>
    <row r="3710" spans="1:17" x14ac:dyDescent="0.25">
      <c r="A3710">
        <v>3699</v>
      </c>
      <c r="B3710" t="s">
        <v>13349</v>
      </c>
      <c r="C3710" t="s">
        <v>52</v>
      </c>
      <c r="D3710" t="str">
        <f>VLOOKUP(data_to_clean[[#This Row],[state]],abbreviation_table[],2,FALSE)</f>
        <v>Florida</v>
      </c>
      <c r="E3710" t="s">
        <v>939</v>
      </c>
      <c r="F3710" t="str">
        <f>TRIM(LEFT(data_to_clean[[#This Row],[revenue]],FIND(" ",data_to_clean[[#This Row],[revenue]])))</f>
        <v>4.1</v>
      </c>
      <c r="G3710" t="str">
        <f>RIGHT(data_to_clean[[#This Row],[revenue]],LEN(data_to_clean[[#This Row],[revenue]])-FIND(" ",data_to_clean[[#This Row],[revenue]]))</f>
        <v>Million</v>
      </c>
      <c r="H3710" s="7">
        <f>VALUE(IF(data_to_clean[[#This Row],[multiplicity]]="Million",_xlfn.CONCAT(SUBSTITUTE(data_to_clean[[#This Row],[number]],".",""),"00000"),_xlfn.CONCAT(SUBSTITUTE(data_to_clean[[#This Row],[number]],".",""),"00000000")))</f>
        <v>4100000</v>
      </c>
      <c r="I3710" t="s">
        <v>13351</v>
      </c>
      <c r="J3710">
        <f>ROUND(VALUE(SUBSTITUTE(data_to_clean[[#This Row],[growth_%]],".",",")),0)</f>
        <v>93</v>
      </c>
      <c r="K3710" t="s">
        <v>55</v>
      </c>
      <c r="L3710">
        <v>17</v>
      </c>
      <c r="M3710">
        <v>6</v>
      </c>
      <c r="N3710">
        <v>2014</v>
      </c>
      <c r="O3710">
        <v>1</v>
      </c>
      <c r="P3710" t="s">
        <v>198</v>
      </c>
      <c r="Q3710" t="b">
        <f>AND(ISNUMBER(data_to_clean[[#This Row],[revenue_formatted]]),ISNUMBER(data_to_clean[[#This Row],[growth_formatted_%]]),ISNUMBER(data_to_clean[[#This Row],[workers]]),ISNUMBER(data_to_clean[[#This Row],[previous_workers]]),ISNUMBER(data_to_clean[[#This Row],[founded]]),ISNUMBER(data_to_clean[[#This Row],[yrs_on_list]]))</f>
        <v>1</v>
      </c>
    </row>
    <row r="3711" spans="1:17" x14ac:dyDescent="0.25">
      <c r="A3711">
        <v>3700</v>
      </c>
      <c r="B3711" t="s">
        <v>13352</v>
      </c>
      <c r="C3711" t="s">
        <v>243</v>
      </c>
      <c r="D3711" t="str">
        <f>VLOOKUP(data_to_clean[[#This Row],[state]],abbreviation_table[],2,FALSE)</f>
        <v>Maryland</v>
      </c>
      <c r="E3711" t="s">
        <v>8088</v>
      </c>
      <c r="F3711" t="str">
        <f>TRIM(LEFT(data_to_clean[[#This Row],[revenue]],FIND(" ",data_to_clean[[#This Row],[revenue]])))</f>
        <v>54.5</v>
      </c>
      <c r="G3711" t="str">
        <f>RIGHT(data_to_clean[[#This Row],[revenue]],LEN(data_to_clean[[#This Row],[revenue]])-FIND(" ",data_to_clean[[#This Row],[revenue]]))</f>
        <v>Million</v>
      </c>
      <c r="H3711" s="7">
        <f>VALUE(IF(data_to_clean[[#This Row],[multiplicity]]="Million",_xlfn.CONCAT(SUBSTITUTE(data_to_clean[[#This Row],[number]],".",""),"00000"),_xlfn.CONCAT(SUBSTITUTE(data_to_clean[[#This Row],[number]],".",""),"00000000")))</f>
        <v>54500000</v>
      </c>
      <c r="I3711" t="s">
        <v>13354</v>
      </c>
      <c r="J3711">
        <f>ROUND(VALUE(SUBSTITUTE(data_to_clean[[#This Row],[growth_%]],".",",")),0)</f>
        <v>93</v>
      </c>
      <c r="K3711" t="s">
        <v>181</v>
      </c>
      <c r="L3711">
        <v>358</v>
      </c>
      <c r="M3711">
        <v>215</v>
      </c>
      <c r="N3711">
        <v>1990</v>
      </c>
      <c r="O3711">
        <v>4</v>
      </c>
      <c r="P3711" t="s">
        <v>13355</v>
      </c>
      <c r="Q3711" t="b">
        <f>AND(ISNUMBER(data_to_clean[[#This Row],[revenue_formatted]]),ISNUMBER(data_to_clean[[#This Row],[growth_formatted_%]]),ISNUMBER(data_to_clean[[#This Row],[workers]]),ISNUMBER(data_to_clean[[#This Row],[previous_workers]]),ISNUMBER(data_to_clean[[#This Row],[founded]]),ISNUMBER(data_to_clean[[#This Row],[yrs_on_list]]))</f>
        <v>1</v>
      </c>
    </row>
    <row r="3712" spans="1:17" x14ac:dyDescent="0.25">
      <c r="A3712">
        <v>3701</v>
      </c>
      <c r="B3712" t="s">
        <v>13356</v>
      </c>
      <c r="C3712" t="s">
        <v>80</v>
      </c>
      <c r="D3712" t="str">
        <f>VLOOKUP(data_to_clean[[#This Row],[state]],abbreviation_table[],2,FALSE)</f>
        <v>California</v>
      </c>
      <c r="E3712" t="s">
        <v>523</v>
      </c>
      <c r="F3712" t="str">
        <f>TRIM(LEFT(data_to_clean[[#This Row],[revenue]],FIND(" ",data_to_clean[[#This Row],[revenue]])))</f>
        <v>7.3</v>
      </c>
      <c r="G3712" t="str">
        <f>RIGHT(data_to_clean[[#This Row],[revenue]],LEN(data_to_clean[[#This Row],[revenue]])-FIND(" ",data_to_clean[[#This Row],[revenue]]))</f>
        <v>Million</v>
      </c>
      <c r="H3712" s="7">
        <f>VALUE(IF(data_to_clean[[#This Row],[multiplicity]]="Million",_xlfn.CONCAT(SUBSTITUTE(data_to_clean[[#This Row],[number]],".",""),"00000"),_xlfn.CONCAT(SUBSTITUTE(data_to_clean[[#This Row],[number]],".",""),"00000000")))</f>
        <v>7300000</v>
      </c>
      <c r="I3712" t="s">
        <v>13358</v>
      </c>
      <c r="J3712">
        <f>ROUND(VALUE(SUBSTITUTE(data_to_clean[[#This Row],[growth_%]],".",",")),0)</f>
        <v>93</v>
      </c>
      <c r="K3712" t="s">
        <v>156</v>
      </c>
      <c r="L3712">
        <v>1000</v>
      </c>
      <c r="M3712">
        <v>300</v>
      </c>
      <c r="N3712">
        <v>2007</v>
      </c>
      <c r="O3712">
        <v>4</v>
      </c>
      <c r="P3712" t="s">
        <v>163</v>
      </c>
      <c r="Q3712" t="b">
        <f>AND(ISNUMBER(data_to_clean[[#This Row],[revenue_formatted]]),ISNUMBER(data_to_clean[[#This Row],[growth_formatted_%]]),ISNUMBER(data_to_clean[[#This Row],[workers]]),ISNUMBER(data_to_clean[[#This Row],[previous_workers]]),ISNUMBER(data_to_clean[[#This Row],[founded]]),ISNUMBER(data_to_clean[[#This Row],[yrs_on_list]]))</f>
        <v>1</v>
      </c>
    </row>
    <row r="3713" spans="1:17" x14ac:dyDescent="0.25">
      <c r="A3713">
        <v>3702</v>
      </c>
      <c r="B3713" t="s">
        <v>13359</v>
      </c>
      <c r="C3713" t="s">
        <v>80</v>
      </c>
      <c r="D3713" t="str">
        <f>VLOOKUP(data_to_clean[[#This Row],[state]],abbreviation_table[],2,FALSE)</f>
        <v>California</v>
      </c>
      <c r="E3713" t="s">
        <v>13361</v>
      </c>
      <c r="F3713" t="str">
        <f>TRIM(LEFT(data_to_clean[[#This Row],[revenue]],FIND(" ",data_to_clean[[#This Row],[revenue]])))</f>
        <v>64.5</v>
      </c>
      <c r="G3713" t="str">
        <f>RIGHT(data_to_clean[[#This Row],[revenue]],LEN(data_to_clean[[#This Row],[revenue]])-FIND(" ",data_to_clean[[#This Row],[revenue]]))</f>
        <v>Million</v>
      </c>
      <c r="H3713" s="7">
        <f>VALUE(IF(data_to_clean[[#This Row],[multiplicity]]="Million",_xlfn.CONCAT(SUBSTITUTE(data_to_clean[[#This Row],[number]],".",""),"00000"),_xlfn.CONCAT(SUBSTITUTE(data_to_clean[[#This Row],[number]],".",""),"00000000")))</f>
        <v>64500000</v>
      </c>
      <c r="I3713" t="s">
        <v>13362</v>
      </c>
      <c r="J3713">
        <f>ROUND(VALUE(SUBSTITUTE(data_to_clean[[#This Row],[growth_%]],".",",")),0)</f>
        <v>93</v>
      </c>
      <c r="K3713" t="s">
        <v>308</v>
      </c>
      <c r="L3713">
        <v>342</v>
      </c>
      <c r="M3713">
        <v>175</v>
      </c>
      <c r="N3713">
        <v>2000</v>
      </c>
      <c r="O3713">
        <v>1</v>
      </c>
      <c r="P3713" t="s">
        <v>2381</v>
      </c>
      <c r="Q3713" t="b">
        <f>AND(ISNUMBER(data_to_clean[[#This Row],[revenue_formatted]]),ISNUMBER(data_to_clean[[#This Row],[growth_formatted_%]]),ISNUMBER(data_to_clean[[#This Row],[workers]]),ISNUMBER(data_to_clean[[#This Row],[previous_workers]]),ISNUMBER(data_to_clean[[#This Row],[founded]]),ISNUMBER(data_to_clean[[#This Row],[yrs_on_list]]))</f>
        <v>1</v>
      </c>
    </row>
    <row r="3714" spans="1:17" x14ac:dyDescent="0.25">
      <c r="A3714">
        <v>3703</v>
      </c>
      <c r="B3714" t="s">
        <v>13363</v>
      </c>
      <c r="C3714" t="s">
        <v>52</v>
      </c>
      <c r="D3714" t="str">
        <f>VLOOKUP(data_to_clean[[#This Row],[state]],abbreviation_table[],2,FALSE)</f>
        <v>Florida</v>
      </c>
      <c r="E3714" t="s">
        <v>4749</v>
      </c>
      <c r="F3714" t="str">
        <f>TRIM(LEFT(data_to_clean[[#This Row],[revenue]],FIND(" ",data_to_clean[[#This Row],[revenue]])))</f>
        <v>31.8</v>
      </c>
      <c r="G3714" t="str">
        <f>RIGHT(data_to_clean[[#This Row],[revenue]],LEN(data_to_clean[[#This Row],[revenue]])-FIND(" ",data_to_clean[[#This Row],[revenue]]))</f>
        <v>Million</v>
      </c>
      <c r="H3714" s="7">
        <f>VALUE(IF(data_to_clean[[#This Row],[multiplicity]]="Million",_xlfn.CONCAT(SUBSTITUTE(data_to_clean[[#This Row],[number]],".",""),"00000"),_xlfn.CONCAT(SUBSTITUTE(data_to_clean[[#This Row],[number]],".",""),"00000000")))</f>
        <v>31800000</v>
      </c>
      <c r="I3714" t="s">
        <v>13365</v>
      </c>
      <c r="J3714">
        <f>ROUND(VALUE(SUBSTITUTE(data_to_clean[[#This Row],[growth_%]],".",",")),0)</f>
        <v>93</v>
      </c>
      <c r="K3714" t="s">
        <v>233</v>
      </c>
      <c r="L3714">
        <v>27</v>
      </c>
      <c r="M3714">
        <v>15</v>
      </c>
      <c r="N3714">
        <v>2000</v>
      </c>
      <c r="O3714">
        <v>5</v>
      </c>
      <c r="P3714" t="s">
        <v>1019</v>
      </c>
      <c r="Q3714" t="b">
        <f>AND(ISNUMBER(data_to_clean[[#This Row],[revenue_formatted]]),ISNUMBER(data_to_clean[[#This Row],[growth_formatted_%]]),ISNUMBER(data_to_clean[[#This Row],[workers]]),ISNUMBER(data_to_clean[[#This Row],[previous_workers]]),ISNUMBER(data_to_clean[[#This Row],[founded]]),ISNUMBER(data_to_clean[[#This Row],[yrs_on_list]]))</f>
        <v>1</v>
      </c>
    </row>
    <row r="3715" spans="1:17" x14ac:dyDescent="0.25">
      <c r="A3715">
        <v>3704</v>
      </c>
      <c r="B3715" t="s">
        <v>13366</v>
      </c>
      <c r="C3715" t="s">
        <v>141</v>
      </c>
      <c r="D3715" t="str">
        <f>VLOOKUP(data_to_clean[[#This Row],[state]],abbreviation_table[],2,FALSE)</f>
        <v>Kentucky</v>
      </c>
      <c r="E3715" t="s">
        <v>749</v>
      </c>
      <c r="F3715" t="str">
        <f>TRIM(LEFT(data_to_clean[[#This Row],[revenue]],FIND(" ",data_to_clean[[#This Row],[revenue]])))</f>
        <v>9.2</v>
      </c>
      <c r="G3715" t="str">
        <f>RIGHT(data_to_clean[[#This Row],[revenue]],LEN(data_to_clean[[#This Row],[revenue]])-FIND(" ",data_to_clean[[#This Row],[revenue]]))</f>
        <v>Million</v>
      </c>
      <c r="H3715" s="7">
        <f>VALUE(IF(data_to_clean[[#This Row],[multiplicity]]="Million",_xlfn.CONCAT(SUBSTITUTE(data_to_clean[[#This Row],[number]],".",""),"00000"),_xlfn.CONCAT(SUBSTITUTE(data_to_clean[[#This Row],[number]],".",""),"00000000")))</f>
        <v>9200000</v>
      </c>
      <c r="I3715" t="s">
        <v>13368</v>
      </c>
      <c r="J3715">
        <f>ROUND(VALUE(SUBSTITUTE(data_to_clean[[#This Row],[growth_%]],".",",")),0)</f>
        <v>93</v>
      </c>
      <c r="K3715" t="s">
        <v>623</v>
      </c>
      <c r="L3715">
        <v>78</v>
      </c>
      <c r="M3715">
        <v>62</v>
      </c>
      <c r="N3715">
        <v>2011</v>
      </c>
      <c r="O3715">
        <v>5</v>
      </c>
      <c r="P3715" t="s">
        <v>2326</v>
      </c>
      <c r="Q3715" t="b">
        <f>AND(ISNUMBER(data_to_clean[[#This Row],[revenue_formatted]]),ISNUMBER(data_to_clean[[#This Row],[growth_formatted_%]]),ISNUMBER(data_to_clean[[#This Row],[workers]]),ISNUMBER(data_to_clean[[#This Row],[previous_workers]]),ISNUMBER(data_to_clean[[#This Row],[founded]]),ISNUMBER(data_to_clean[[#This Row],[yrs_on_list]]))</f>
        <v>1</v>
      </c>
    </row>
    <row r="3716" spans="1:17" x14ac:dyDescent="0.25">
      <c r="A3716">
        <v>3705</v>
      </c>
      <c r="B3716" t="s">
        <v>13369</v>
      </c>
      <c r="C3716" t="s">
        <v>52</v>
      </c>
      <c r="D3716" t="str">
        <f>VLOOKUP(data_to_clean[[#This Row],[state]],abbreviation_table[],2,FALSE)</f>
        <v>Florida</v>
      </c>
      <c r="E3716" t="s">
        <v>765</v>
      </c>
      <c r="F3716" t="str">
        <f>TRIM(LEFT(data_to_clean[[#This Row],[revenue]],FIND(" ",data_to_clean[[#This Row],[revenue]])))</f>
        <v>5.5</v>
      </c>
      <c r="G3716" t="str">
        <f>RIGHT(data_to_clean[[#This Row],[revenue]],LEN(data_to_clean[[#This Row],[revenue]])-FIND(" ",data_to_clean[[#This Row],[revenue]]))</f>
        <v>Million</v>
      </c>
      <c r="H3716" s="7">
        <f>VALUE(IF(data_to_clean[[#This Row],[multiplicity]]="Million",_xlfn.CONCAT(SUBSTITUTE(data_to_clean[[#This Row],[number]],".",""),"00000"),_xlfn.CONCAT(SUBSTITUTE(data_to_clean[[#This Row],[number]],".",""),"00000000")))</f>
        <v>5500000</v>
      </c>
      <c r="I3716" t="s">
        <v>13371</v>
      </c>
      <c r="J3716">
        <f>ROUND(VALUE(SUBSTITUTE(data_to_clean[[#This Row],[growth_%]],".",",")),0)</f>
        <v>93</v>
      </c>
      <c r="K3716" t="s">
        <v>336</v>
      </c>
      <c r="L3716">
        <v>692</v>
      </c>
      <c r="M3716">
        <v>441</v>
      </c>
      <c r="N3716">
        <v>2006</v>
      </c>
      <c r="O3716">
        <v>3</v>
      </c>
      <c r="P3716" t="s">
        <v>13372</v>
      </c>
      <c r="Q3716" t="b">
        <f>AND(ISNUMBER(data_to_clean[[#This Row],[revenue_formatted]]),ISNUMBER(data_to_clean[[#This Row],[growth_formatted_%]]),ISNUMBER(data_to_clean[[#This Row],[workers]]),ISNUMBER(data_to_clean[[#This Row],[previous_workers]]),ISNUMBER(data_to_clean[[#This Row],[founded]]),ISNUMBER(data_to_clean[[#This Row],[yrs_on_list]]))</f>
        <v>1</v>
      </c>
    </row>
    <row r="3717" spans="1:17" x14ac:dyDescent="0.25">
      <c r="A3717">
        <v>3706</v>
      </c>
      <c r="B3717" t="s">
        <v>13373</v>
      </c>
      <c r="C3717" t="s">
        <v>45</v>
      </c>
      <c r="D3717" t="str">
        <f>VLOOKUP(data_to_clean[[#This Row],[state]],abbreviation_table[],2,FALSE)</f>
        <v>Pennsylvania</v>
      </c>
      <c r="E3717" t="s">
        <v>92</v>
      </c>
      <c r="F3717" t="str">
        <f>TRIM(LEFT(data_to_clean[[#This Row],[revenue]],FIND(" ",data_to_clean[[#This Row],[revenue]])))</f>
        <v>30.3</v>
      </c>
      <c r="G3717" t="str">
        <f>RIGHT(data_to_clean[[#This Row],[revenue]],LEN(data_to_clean[[#This Row],[revenue]])-FIND(" ",data_to_clean[[#This Row],[revenue]]))</f>
        <v>Million</v>
      </c>
      <c r="H3717" s="7">
        <f>VALUE(IF(data_to_clean[[#This Row],[multiplicity]]="Million",_xlfn.CONCAT(SUBSTITUTE(data_to_clean[[#This Row],[number]],".",""),"00000"),_xlfn.CONCAT(SUBSTITUTE(data_to_clean[[#This Row],[number]],".",""),"00000000")))</f>
        <v>30300000</v>
      </c>
      <c r="I3717" t="s">
        <v>13375</v>
      </c>
      <c r="J3717">
        <f>ROUND(VALUE(SUBSTITUTE(data_to_clean[[#This Row],[growth_%]],".",",")),0)</f>
        <v>93</v>
      </c>
      <c r="K3717" t="s">
        <v>297</v>
      </c>
      <c r="L3717">
        <v>130</v>
      </c>
      <c r="M3717">
        <v>65</v>
      </c>
      <c r="N3717">
        <v>1970</v>
      </c>
      <c r="O3717">
        <v>2</v>
      </c>
      <c r="P3717" t="s">
        <v>13376</v>
      </c>
      <c r="Q3717" t="b">
        <f>AND(ISNUMBER(data_to_clean[[#This Row],[revenue_formatted]]),ISNUMBER(data_to_clean[[#This Row],[growth_formatted_%]]),ISNUMBER(data_to_clean[[#This Row],[workers]]),ISNUMBER(data_to_clean[[#This Row],[previous_workers]]),ISNUMBER(data_to_clean[[#This Row],[founded]]),ISNUMBER(data_to_clean[[#This Row],[yrs_on_list]]))</f>
        <v>1</v>
      </c>
    </row>
    <row r="3718" spans="1:17" x14ac:dyDescent="0.25">
      <c r="A3718">
        <v>3707</v>
      </c>
      <c r="B3718" t="s">
        <v>13377</v>
      </c>
      <c r="C3718" t="s">
        <v>66</v>
      </c>
      <c r="D3718" t="str">
        <f>VLOOKUP(data_to_clean[[#This Row],[state]],abbreviation_table[],2,FALSE)</f>
        <v>Virginia</v>
      </c>
      <c r="E3718" t="s">
        <v>541</v>
      </c>
      <c r="F3718" t="str">
        <f>TRIM(LEFT(data_to_clean[[#This Row],[revenue]],FIND(" ",data_to_clean[[#This Row],[revenue]])))</f>
        <v>4.8</v>
      </c>
      <c r="G3718" t="str">
        <f>RIGHT(data_to_clean[[#This Row],[revenue]],LEN(data_to_clean[[#This Row],[revenue]])-FIND(" ",data_to_clean[[#This Row],[revenue]]))</f>
        <v>Million</v>
      </c>
      <c r="H3718" s="7">
        <f>VALUE(IF(data_to_clean[[#This Row],[multiplicity]]="Million",_xlfn.CONCAT(SUBSTITUTE(data_to_clean[[#This Row],[number]],".",""),"00000"),_xlfn.CONCAT(SUBSTITUTE(data_to_clean[[#This Row],[number]],".",""),"00000000")))</f>
        <v>4800000</v>
      </c>
      <c r="I3718" t="s">
        <v>13379</v>
      </c>
      <c r="J3718">
        <f>ROUND(VALUE(SUBSTITUTE(data_to_clean[[#This Row],[growth_%]],".",",")),0)</f>
        <v>93</v>
      </c>
      <c r="K3718" t="s">
        <v>187</v>
      </c>
      <c r="L3718">
        <v>12</v>
      </c>
      <c r="M3718">
        <v>6</v>
      </c>
      <c r="N3718">
        <v>2008</v>
      </c>
      <c r="O3718">
        <v>4</v>
      </c>
      <c r="P3718" t="s">
        <v>1896</v>
      </c>
      <c r="Q3718" t="b">
        <f>AND(ISNUMBER(data_to_clean[[#This Row],[revenue_formatted]]),ISNUMBER(data_to_clean[[#This Row],[growth_formatted_%]]),ISNUMBER(data_to_clean[[#This Row],[workers]]),ISNUMBER(data_to_clean[[#This Row],[previous_workers]]),ISNUMBER(data_to_clean[[#This Row],[founded]]),ISNUMBER(data_to_clean[[#This Row],[yrs_on_list]]))</f>
        <v>1</v>
      </c>
    </row>
    <row r="3719" spans="1:17" x14ac:dyDescent="0.25">
      <c r="A3719">
        <v>3708</v>
      </c>
      <c r="B3719" t="s">
        <v>13380</v>
      </c>
      <c r="C3719" t="s">
        <v>503</v>
      </c>
      <c r="D3719" t="str">
        <f>VLOOKUP(data_to_clean[[#This Row],[state]],abbreviation_table[],2,FALSE)</f>
        <v>Illinois</v>
      </c>
      <c r="E3719" t="s">
        <v>13382</v>
      </c>
      <c r="F3719" t="str">
        <f>TRIM(LEFT(data_to_clean[[#This Row],[revenue]],FIND(" ",data_to_clean[[#This Row],[revenue]])))</f>
        <v>97.8</v>
      </c>
      <c r="G3719" t="str">
        <f>RIGHT(data_to_clean[[#This Row],[revenue]],LEN(data_to_clean[[#This Row],[revenue]])-FIND(" ",data_to_clean[[#This Row],[revenue]]))</f>
        <v>Million</v>
      </c>
      <c r="H3719" s="7">
        <f>VALUE(IF(data_to_clean[[#This Row],[multiplicity]]="Million",_xlfn.CONCAT(SUBSTITUTE(data_to_clean[[#This Row],[number]],".",""),"00000"),_xlfn.CONCAT(SUBSTITUTE(data_to_clean[[#This Row],[number]],".",""),"00000000")))</f>
        <v>97800000</v>
      </c>
      <c r="I3719" t="s">
        <v>13383</v>
      </c>
      <c r="J3719">
        <f>ROUND(VALUE(SUBSTITUTE(data_to_clean[[#This Row],[growth_%]],".",",")),0)</f>
        <v>93</v>
      </c>
      <c r="K3719" t="s">
        <v>308</v>
      </c>
      <c r="L3719">
        <v>415</v>
      </c>
      <c r="M3719">
        <v>175</v>
      </c>
      <c r="N3719">
        <v>2000</v>
      </c>
      <c r="O3719">
        <v>1</v>
      </c>
      <c r="P3719" t="s">
        <v>13384</v>
      </c>
      <c r="Q3719" t="b">
        <f>AND(ISNUMBER(data_to_clean[[#This Row],[revenue_formatted]]),ISNUMBER(data_to_clean[[#This Row],[growth_formatted_%]]),ISNUMBER(data_to_clean[[#This Row],[workers]]),ISNUMBER(data_to_clean[[#This Row],[previous_workers]]),ISNUMBER(data_to_clean[[#This Row],[founded]]),ISNUMBER(data_to_clean[[#This Row],[yrs_on_list]]))</f>
        <v>1</v>
      </c>
    </row>
    <row r="3720" spans="1:17" x14ac:dyDescent="0.25">
      <c r="A3720">
        <v>3709</v>
      </c>
      <c r="B3720" t="s">
        <v>13385</v>
      </c>
      <c r="C3720" t="s">
        <v>30</v>
      </c>
      <c r="D3720" t="str">
        <f>VLOOKUP(data_to_clean[[#This Row],[state]],abbreviation_table[],2,FALSE)</f>
        <v>Texas</v>
      </c>
      <c r="E3720" t="s">
        <v>8900</v>
      </c>
      <c r="F3720" t="str">
        <f>TRIM(LEFT(data_to_clean[[#This Row],[revenue]],FIND(" ",data_to_clean[[#This Row],[revenue]])))</f>
        <v>63.7</v>
      </c>
      <c r="G3720" t="str">
        <f>RIGHT(data_to_clean[[#This Row],[revenue]],LEN(data_to_clean[[#This Row],[revenue]])-FIND(" ",data_to_clean[[#This Row],[revenue]]))</f>
        <v>Million</v>
      </c>
      <c r="H3720" s="7">
        <f>VALUE(IF(data_to_clean[[#This Row],[multiplicity]]="Million",_xlfn.CONCAT(SUBSTITUTE(data_to_clean[[#This Row],[number]],".",""),"00000"),_xlfn.CONCAT(SUBSTITUTE(data_to_clean[[#This Row],[number]],".",""),"00000000")))</f>
        <v>63700000</v>
      </c>
      <c r="I3720" t="s">
        <v>13387</v>
      </c>
      <c r="J3720">
        <f>ROUND(VALUE(SUBSTITUTE(data_to_clean[[#This Row],[growth_%]],".",",")),0)</f>
        <v>93</v>
      </c>
      <c r="K3720" t="s">
        <v>211</v>
      </c>
      <c r="L3720">
        <v>102</v>
      </c>
      <c r="M3720">
        <v>82</v>
      </c>
      <c r="N3720">
        <v>2002</v>
      </c>
      <c r="O3720">
        <v>3</v>
      </c>
      <c r="P3720" t="s">
        <v>13388</v>
      </c>
      <c r="Q3720" t="b">
        <f>AND(ISNUMBER(data_to_clean[[#This Row],[revenue_formatted]]),ISNUMBER(data_to_clean[[#This Row],[growth_formatted_%]]),ISNUMBER(data_to_clean[[#This Row],[workers]]),ISNUMBER(data_to_clean[[#This Row],[previous_workers]]),ISNUMBER(data_to_clean[[#This Row],[founded]]),ISNUMBER(data_to_clean[[#This Row],[yrs_on_list]]))</f>
        <v>1</v>
      </c>
    </row>
    <row r="3721" spans="1:17" x14ac:dyDescent="0.25">
      <c r="A3721">
        <v>3710</v>
      </c>
      <c r="B3721" t="s">
        <v>13389</v>
      </c>
      <c r="C3721" t="s">
        <v>462</v>
      </c>
      <c r="D3721" t="str">
        <f>VLOOKUP(data_to_clean[[#This Row],[state]],abbreviation_table[],2,FALSE)</f>
        <v>Kansas</v>
      </c>
      <c r="E3721" t="s">
        <v>13391</v>
      </c>
      <c r="F3721" t="str">
        <f>TRIM(LEFT(data_to_clean[[#This Row],[revenue]],FIND(" ",data_to_clean[[#This Row],[revenue]])))</f>
        <v>83.1</v>
      </c>
      <c r="G3721" t="str">
        <f>RIGHT(data_to_clean[[#This Row],[revenue]],LEN(data_to_clean[[#This Row],[revenue]])-FIND(" ",data_to_clean[[#This Row],[revenue]]))</f>
        <v>Million</v>
      </c>
      <c r="H3721" s="7">
        <f>VALUE(IF(data_to_clean[[#This Row],[multiplicity]]="Million",_xlfn.CONCAT(SUBSTITUTE(data_to_clean[[#This Row],[number]],".",""),"00000"),_xlfn.CONCAT(SUBSTITUTE(data_to_clean[[#This Row],[number]],".",""),"00000000")))</f>
        <v>83100000</v>
      </c>
      <c r="I3721" t="s">
        <v>13392</v>
      </c>
      <c r="J3721">
        <f>ROUND(VALUE(SUBSTITUTE(data_to_clean[[#This Row],[growth_%]],".",",")),0)</f>
        <v>93</v>
      </c>
      <c r="K3721" t="s">
        <v>1041</v>
      </c>
      <c r="L3721">
        <v>646</v>
      </c>
      <c r="M3721">
        <v>116</v>
      </c>
      <c r="N3721">
        <v>1972</v>
      </c>
      <c r="O3721">
        <v>4</v>
      </c>
      <c r="P3721" t="s">
        <v>13393</v>
      </c>
      <c r="Q3721" t="b">
        <f>AND(ISNUMBER(data_to_clean[[#This Row],[revenue_formatted]]),ISNUMBER(data_to_clean[[#This Row],[growth_formatted_%]]),ISNUMBER(data_to_clean[[#This Row],[workers]]),ISNUMBER(data_to_clean[[#This Row],[previous_workers]]),ISNUMBER(data_to_clean[[#This Row],[founded]]),ISNUMBER(data_to_clean[[#This Row],[yrs_on_list]]))</f>
        <v>1</v>
      </c>
    </row>
    <row r="3722" spans="1:17" x14ac:dyDescent="0.25">
      <c r="A3722">
        <v>3711</v>
      </c>
      <c r="B3722" t="s">
        <v>13394</v>
      </c>
      <c r="C3722" t="s">
        <v>30</v>
      </c>
      <c r="D3722" t="str">
        <f>VLOOKUP(data_to_clean[[#This Row],[state]],abbreviation_table[],2,FALSE)</f>
        <v>Texas</v>
      </c>
      <c r="E3722" t="s">
        <v>11572</v>
      </c>
      <c r="F3722" t="str">
        <f>TRIM(LEFT(data_to_clean[[#This Row],[revenue]],FIND(" ",data_to_clean[[#This Row],[revenue]])))</f>
        <v>28.7</v>
      </c>
      <c r="G3722" t="str">
        <f>RIGHT(data_to_clean[[#This Row],[revenue]],LEN(data_to_clean[[#This Row],[revenue]])-FIND(" ",data_to_clean[[#This Row],[revenue]]))</f>
        <v>Million</v>
      </c>
      <c r="H3722" s="7">
        <f>VALUE(IF(data_to_clean[[#This Row],[multiplicity]]="Million",_xlfn.CONCAT(SUBSTITUTE(data_to_clean[[#This Row],[number]],".",""),"00000"),_xlfn.CONCAT(SUBSTITUTE(data_to_clean[[#This Row],[number]],".",""),"00000000")))</f>
        <v>28700000</v>
      </c>
      <c r="I3722" t="s">
        <v>13396</v>
      </c>
      <c r="J3722">
        <f>ROUND(VALUE(SUBSTITUTE(data_to_clean[[#This Row],[growth_%]],".",",")),0)</f>
        <v>93</v>
      </c>
      <c r="K3722" t="s">
        <v>187</v>
      </c>
      <c r="L3722">
        <v>45</v>
      </c>
      <c r="M3722">
        <v>39</v>
      </c>
      <c r="N3722">
        <v>1982</v>
      </c>
      <c r="O3722">
        <v>4</v>
      </c>
      <c r="P3722" t="s">
        <v>707</v>
      </c>
      <c r="Q3722" t="b">
        <f>AND(ISNUMBER(data_to_clean[[#This Row],[revenue_formatted]]),ISNUMBER(data_to_clean[[#This Row],[growth_formatted_%]]),ISNUMBER(data_to_clean[[#This Row],[workers]]),ISNUMBER(data_to_clean[[#This Row],[previous_workers]]),ISNUMBER(data_to_clean[[#This Row],[founded]]),ISNUMBER(data_to_clean[[#This Row],[yrs_on_list]]))</f>
        <v>1</v>
      </c>
    </row>
    <row r="3723" spans="1:17" x14ac:dyDescent="0.25">
      <c r="A3723">
        <v>3712</v>
      </c>
      <c r="B3723" t="s">
        <v>13397</v>
      </c>
      <c r="C3723" t="s">
        <v>45</v>
      </c>
      <c r="D3723" t="str">
        <f>VLOOKUP(data_to_clean[[#This Row],[state]],abbreviation_table[],2,FALSE)</f>
        <v>Pennsylvania</v>
      </c>
      <c r="E3723" t="s">
        <v>572</v>
      </c>
      <c r="F3723" t="str">
        <f>TRIM(LEFT(data_to_clean[[#This Row],[revenue]],FIND(" ",data_to_clean[[#This Row],[revenue]])))</f>
        <v>11.1</v>
      </c>
      <c r="G3723" t="str">
        <f>RIGHT(data_to_clean[[#This Row],[revenue]],LEN(data_to_clean[[#This Row],[revenue]])-FIND(" ",data_to_clean[[#This Row],[revenue]]))</f>
        <v>Million</v>
      </c>
      <c r="H3723" s="7">
        <f>VALUE(IF(data_to_clean[[#This Row],[multiplicity]]="Million",_xlfn.CONCAT(SUBSTITUTE(data_to_clean[[#This Row],[number]],".",""),"00000"),_xlfn.CONCAT(SUBSTITUTE(data_to_clean[[#This Row],[number]],".",""),"00000000")))</f>
        <v>11100000</v>
      </c>
      <c r="I3723" t="s">
        <v>13399</v>
      </c>
      <c r="J3723">
        <f>ROUND(VALUE(SUBSTITUTE(data_to_clean[[#This Row],[growth_%]],".",",")),0)</f>
        <v>93</v>
      </c>
      <c r="K3723" t="s">
        <v>156</v>
      </c>
      <c r="L3723">
        <v>75</v>
      </c>
      <c r="M3723">
        <v>21</v>
      </c>
      <c r="N3723">
        <v>2012</v>
      </c>
      <c r="O3723">
        <v>3</v>
      </c>
      <c r="P3723" t="s">
        <v>49</v>
      </c>
      <c r="Q3723" t="b">
        <f>AND(ISNUMBER(data_to_clean[[#This Row],[revenue_formatted]]),ISNUMBER(data_to_clean[[#This Row],[growth_formatted_%]]),ISNUMBER(data_to_clean[[#This Row],[workers]]),ISNUMBER(data_to_clean[[#This Row],[previous_workers]]),ISNUMBER(data_to_clean[[#This Row],[founded]]),ISNUMBER(data_to_clean[[#This Row],[yrs_on_list]]))</f>
        <v>1</v>
      </c>
    </row>
    <row r="3724" spans="1:17" x14ac:dyDescent="0.25">
      <c r="A3724">
        <v>3713</v>
      </c>
      <c r="B3724" t="s">
        <v>13400</v>
      </c>
      <c r="C3724" t="s">
        <v>59</v>
      </c>
      <c r="D3724" t="str">
        <f>VLOOKUP(data_to_clean[[#This Row],[state]],abbreviation_table[],2,FALSE)</f>
        <v>New Jersey</v>
      </c>
      <c r="E3724" t="s">
        <v>445</v>
      </c>
      <c r="F3724" t="str">
        <f>TRIM(LEFT(data_to_clean[[#This Row],[revenue]],FIND(" ",data_to_clean[[#This Row],[revenue]])))</f>
        <v>4.3</v>
      </c>
      <c r="G3724" t="str">
        <f>RIGHT(data_to_clean[[#This Row],[revenue]],LEN(data_to_clean[[#This Row],[revenue]])-FIND(" ",data_to_clean[[#This Row],[revenue]]))</f>
        <v>Million</v>
      </c>
      <c r="H3724" s="7">
        <f>VALUE(IF(data_to_clean[[#This Row],[multiplicity]]="Million",_xlfn.CONCAT(SUBSTITUTE(data_to_clean[[#This Row],[number]],".",""),"00000"),_xlfn.CONCAT(SUBSTITUTE(data_to_clean[[#This Row],[number]],".",""),"00000000")))</f>
        <v>4300000</v>
      </c>
      <c r="I3724" t="s">
        <v>13402</v>
      </c>
      <c r="J3724">
        <f>ROUND(VALUE(SUBSTITUTE(data_to_clean[[#This Row],[growth_%]],".",",")),0)</f>
        <v>93</v>
      </c>
      <c r="K3724" t="s">
        <v>336</v>
      </c>
      <c r="L3724">
        <v>51</v>
      </c>
      <c r="M3724">
        <v>11</v>
      </c>
      <c r="N3724">
        <v>2014</v>
      </c>
      <c r="O3724">
        <v>2</v>
      </c>
      <c r="P3724" t="s">
        <v>5258</v>
      </c>
      <c r="Q3724" t="b">
        <f>AND(ISNUMBER(data_to_clean[[#This Row],[revenue_formatted]]),ISNUMBER(data_to_clean[[#This Row],[growth_formatted_%]]),ISNUMBER(data_to_clean[[#This Row],[workers]]),ISNUMBER(data_to_clean[[#This Row],[previous_workers]]),ISNUMBER(data_to_clean[[#This Row],[founded]]),ISNUMBER(data_to_clean[[#This Row],[yrs_on_list]]))</f>
        <v>1</v>
      </c>
    </row>
    <row r="3725" spans="1:17" x14ac:dyDescent="0.25">
      <c r="A3725">
        <v>3714</v>
      </c>
      <c r="B3725" t="s">
        <v>13403</v>
      </c>
      <c r="C3725" t="s">
        <v>80</v>
      </c>
      <c r="D3725" t="str">
        <f>VLOOKUP(data_to_clean[[#This Row],[state]],abbreviation_table[],2,FALSE)</f>
        <v>California</v>
      </c>
      <c r="E3725" t="s">
        <v>13405</v>
      </c>
      <c r="F3725" t="str">
        <f>TRIM(LEFT(data_to_clean[[#This Row],[revenue]],FIND(" ",data_to_clean[[#This Row],[revenue]])))</f>
        <v>177.6</v>
      </c>
      <c r="G3725" t="str">
        <f>RIGHT(data_to_clean[[#This Row],[revenue]],LEN(data_to_clean[[#This Row],[revenue]])-FIND(" ",data_to_clean[[#This Row],[revenue]]))</f>
        <v>Million</v>
      </c>
      <c r="H3725" s="7">
        <f>VALUE(IF(data_to_clean[[#This Row],[multiplicity]]="Million",_xlfn.CONCAT(SUBSTITUTE(data_to_clean[[#This Row],[number]],".",""),"00000"),_xlfn.CONCAT(SUBSTITUTE(data_to_clean[[#This Row],[number]],".",""),"00000000")))</f>
        <v>177600000</v>
      </c>
      <c r="I3725" t="s">
        <v>13406</v>
      </c>
      <c r="J3725">
        <f>ROUND(VALUE(SUBSTITUTE(data_to_clean[[#This Row],[growth_%]],".",",")),0)</f>
        <v>92</v>
      </c>
      <c r="K3725" t="s">
        <v>18</v>
      </c>
      <c r="L3725">
        <v>721</v>
      </c>
      <c r="M3725">
        <v>427</v>
      </c>
      <c r="N3725">
        <v>2001</v>
      </c>
      <c r="O3725">
        <v>11</v>
      </c>
      <c r="P3725" t="s">
        <v>163</v>
      </c>
      <c r="Q3725" t="b">
        <f>AND(ISNUMBER(data_to_clean[[#This Row],[revenue_formatted]]),ISNUMBER(data_to_clean[[#This Row],[growth_formatted_%]]),ISNUMBER(data_to_clean[[#This Row],[workers]]),ISNUMBER(data_to_clean[[#This Row],[previous_workers]]),ISNUMBER(data_to_clean[[#This Row],[founded]]),ISNUMBER(data_to_clean[[#This Row],[yrs_on_list]]))</f>
        <v>1</v>
      </c>
    </row>
    <row r="3726" spans="1:17" x14ac:dyDescent="0.25">
      <c r="A3726">
        <v>3715</v>
      </c>
      <c r="B3726" t="s">
        <v>13407</v>
      </c>
      <c r="C3726" t="s">
        <v>98</v>
      </c>
      <c r="D3726" t="str">
        <f>VLOOKUP(data_to_clean[[#This Row],[state]],abbreviation_table[],2,FALSE)</f>
        <v>Washington</v>
      </c>
      <c r="E3726" t="s">
        <v>13409</v>
      </c>
      <c r="F3726" t="str">
        <f>TRIM(LEFT(data_to_clean[[#This Row],[revenue]],FIND(" ",data_to_clean[[#This Row],[revenue]])))</f>
        <v>34</v>
      </c>
      <c r="G3726" t="str">
        <f>RIGHT(data_to_clean[[#This Row],[revenue]],LEN(data_to_clean[[#This Row],[revenue]])-FIND(" ",data_to_clean[[#This Row],[revenue]]))</f>
        <v>Million</v>
      </c>
      <c r="H3726" s="7">
        <f>VALUE(IF(data_to_clean[[#This Row],[multiplicity]]="Million",_xlfn.CONCAT(SUBSTITUTE(data_to_clean[[#This Row],[number]],".",""),"00000"),_xlfn.CONCAT(SUBSTITUTE(data_to_clean[[#This Row],[number]],".",""),"00000000")))</f>
        <v>3400000</v>
      </c>
      <c r="I3726" t="s">
        <v>13410</v>
      </c>
      <c r="J3726">
        <f>ROUND(VALUE(SUBSTITUTE(data_to_clean[[#This Row],[growth_%]],".",",")),0)</f>
        <v>92</v>
      </c>
      <c r="K3726" t="s">
        <v>336</v>
      </c>
      <c r="L3726">
        <v>182</v>
      </c>
      <c r="M3726">
        <v>114</v>
      </c>
      <c r="N3726">
        <v>2005</v>
      </c>
      <c r="O3726">
        <v>3</v>
      </c>
      <c r="P3726" t="s">
        <v>101</v>
      </c>
      <c r="Q3726" t="b">
        <f>AND(ISNUMBER(data_to_clean[[#This Row],[revenue_formatted]]),ISNUMBER(data_to_clean[[#This Row],[growth_formatted_%]]),ISNUMBER(data_to_clean[[#This Row],[workers]]),ISNUMBER(data_to_clean[[#This Row],[previous_workers]]),ISNUMBER(data_to_clean[[#This Row],[founded]]),ISNUMBER(data_to_clean[[#This Row],[yrs_on_list]]))</f>
        <v>1</v>
      </c>
    </row>
    <row r="3727" spans="1:17" x14ac:dyDescent="0.25">
      <c r="A3727">
        <v>3716</v>
      </c>
      <c r="B3727" t="s">
        <v>13411</v>
      </c>
      <c r="C3727" t="s">
        <v>30</v>
      </c>
      <c r="D3727" t="str">
        <f>VLOOKUP(data_to_clean[[#This Row],[state]],abbreviation_table[],2,FALSE)</f>
        <v>Texas</v>
      </c>
      <c r="E3727" t="s">
        <v>880</v>
      </c>
      <c r="F3727" t="str">
        <f>TRIM(LEFT(data_to_clean[[#This Row],[revenue]],FIND(" ",data_to_clean[[#This Row],[revenue]])))</f>
        <v>12</v>
      </c>
      <c r="G3727" t="str">
        <f>RIGHT(data_to_clean[[#This Row],[revenue]],LEN(data_to_clean[[#This Row],[revenue]])-FIND(" ",data_to_clean[[#This Row],[revenue]]))</f>
        <v>Million</v>
      </c>
      <c r="H3727" s="7">
        <f>VALUE(IF(data_to_clean[[#This Row],[multiplicity]]="Million",_xlfn.CONCAT(SUBSTITUTE(data_to_clean[[#This Row],[number]],".",""),"00000"),_xlfn.CONCAT(SUBSTITUTE(data_to_clean[[#This Row],[number]],".",""),"00000000")))</f>
        <v>1200000</v>
      </c>
      <c r="I3727" t="s">
        <v>13413</v>
      </c>
      <c r="J3727">
        <f>ROUND(VALUE(SUBSTITUTE(data_to_clean[[#This Row],[growth_%]],".",",")),0)</f>
        <v>92</v>
      </c>
      <c r="K3727" t="s">
        <v>257</v>
      </c>
      <c r="L3727">
        <v>120</v>
      </c>
      <c r="M3727">
        <v>35</v>
      </c>
      <c r="N3727">
        <v>2011</v>
      </c>
      <c r="O3727">
        <v>5</v>
      </c>
      <c r="P3727" t="s">
        <v>330</v>
      </c>
      <c r="Q3727" t="b">
        <f>AND(ISNUMBER(data_to_clean[[#This Row],[revenue_formatted]]),ISNUMBER(data_to_clean[[#This Row],[growth_formatted_%]]),ISNUMBER(data_to_clean[[#This Row],[workers]]),ISNUMBER(data_to_clean[[#This Row],[previous_workers]]),ISNUMBER(data_to_clean[[#This Row],[founded]]),ISNUMBER(data_to_clean[[#This Row],[yrs_on_list]]))</f>
        <v>1</v>
      </c>
    </row>
    <row r="3728" spans="1:17" x14ac:dyDescent="0.25">
      <c r="A3728">
        <v>3717</v>
      </c>
      <c r="B3728" t="s">
        <v>13414</v>
      </c>
      <c r="C3728" t="s">
        <v>15</v>
      </c>
      <c r="D3728" t="str">
        <f>VLOOKUP(data_to_clean[[#This Row],[state]],abbreviation_table[],2,FALSE)</f>
        <v>Arizona</v>
      </c>
      <c r="E3728" t="s">
        <v>7312</v>
      </c>
      <c r="F3728" t="str">
        <f>TRIM(LEFT(data_to_clean[[#This Row],[revenue]],FIND(" ",data_to_clean[[#This Row],[revenue]])))</f>
        <v>55.7</v>
      </c>
      <c r="G3728" t="str">
        <f>RIGHT(data_to_clean[[#This Row],[revenue]],LEN(data_to_clean[[#This Row],[revenue]])-FIND(" ",data_to_clean[[#This Row],[revenue]]))</f>
        <v>Million</v>
      </c>
      <c r="H3728" s="7">
        <f>VALUE(IF(data_to_clean[[#This Row],[multiplicity]]="Million",_xlfn.CONCAT(SUBSTITUTE(data_to_clean[[#This Row],[number]],".",""),"00000"),_xlfn.CONCAT(SUBSTITUTE(data_to_clean[[#This Row],[number]],".",""),"00000000")))</f>
        <v>55700000</v>
      </c>
      <c r="I3728" t="s">
        <v>13416</v>
      </c>
      <c r="J3728">
        <f>ROUND(VALUE(SUBSTITUTE(data_to_clean[[#This Row],[growth_%]],".",",")),0)</f>
        <v>92</v>
      </c>
      <c r="K3728" t="s">
        <v>25</v>
      </c>
      <c r="L3728">
        <v>87</v>
      </c>
      <c r="M3728">
        <v>51</v>
      </c>
      <c r="N3728">
        <v>2002</v>
      </c>
      <c r="O3728">
        <v>11</v>
      </c>
      <c r="P3728" t="s">
        <v>4263</v>
      </c>
      <c r="Q3728" t="b">
        <f>AND(ISNUMBER(data_to_clean[[#This Row],[revenue_formatted]]),ISNUMBER(data_to_clean[[#This Row],[growth_formatted_%]]),ISNUMBER(data_to_clean[[#This Row],[workers]]),ISNUMBER(data_to_clean[[#This Row],[previous_workers]]),ISNUMBER(data_to_clean[[#This Row],[founded]]),ISNUMBER(data_to_clean[[#This Row],[yrs_on_list]]))</f>
        <v>1</v>
      </c>
    </row>
    <row r="3729" spans="1:17" x14ac:dyDescent="0.25">
      <c r="A3729">
        <v>3718</v>
      </c>
      <c r="B3729" t="s">
        <v>13417</v>
      </c>
      <c r="C3729" t="s">
        <v>80</v>
      </c>
      <c r="D3729" t="str">
        <f>VLOOKUP(data_to_clean[[#This Row],[state]],abbreviation_table[],2,FALSE)</f>
        <v>California</v>
      </c>
      <c r="E3729" t="s">
        <v>861</v>
      </c>
      <c r="F3729" t="str">
        <f>TRIM(LEFT(data_to_clean[[#This Row],[revenue]],FIND(" ",data_to_clean[[#This Row],[revenue]])))</f>
        <v>5.7</v>
      </c>
      <c r="G3729" t="str">
        <f>RIGHT(data_to_clean[[#This Row],[revenue]],LEN(data_to_clean[[#This Row],[revenue]])-FIND(" ",data_to_clean[[#This Row],[revenue]]))</f>
        <v>Million</v>
      </c>
      <c r="H3729" s="7">
        <f>VALUE(IF(data_to_clean[[#This Row],[multiplicity]]="Million",_xlfn.CONCAT(SUBSTITUTE(data_to_clean[[#This Row],[number]],".",""),"00000"),_xlfn.CONCAT(SUBSTITUTE(data_to_clean[[#This Row],[number]],".",""),"00000000")))</f>
        <v>5700000</v>
      </c>
      <c r="I3729" t="s">
        <v>13419</v>
      </c>
      <c r="J3729">
        <f>ROUND(VALUE(SUBSTITUTE(data_to_clean[[#This Row],[growth_%]],".",",")),0)</f>
        <v>92</v>
      </c>
      <c r="K3729" t="s">
        <v>107</v>
      </c>
      <c r="L3729">
        <v>22</v>
      </c>
      <c r="M3729">
        <v>13</v>
      </c>
      <c r="N3729">
        <v>2002</v>
      </c>
      <c r="O3729">
        <v>4</v>
      </c>
      <c r="P3729" t="s">
        <v>13420</v>
      </c>
      <c r="Q3729" t="b">
        <f>AND(ISNUMBER(data_to_clean[[#This Row],[revenue_formatted]]),ISNUMBER(data_to_clean[[#This Row],[growth_formatted_%]]),ISNUMBER(data_to_clean[[#This Row],[workers]]),ISNUMBER(data_to_clean[[#This Row],[previous_workers]]),ISNUMBER(data_to_clean[[#This Row],[founded]]),ISNUMBER(data_to_clean[[#This Row],[yrs_on_list]]))</f>
        <v>1</v>
      </c>
    </row>
    <row r="3730" spans="1:17" x14ac:dyDescent="0.25">
      <c r="A3730">
        <v>3719</v>
      </c>
      <c r="B3730" t="s">
        <v>13421</v>
      </c>
      <c r="C3730" t="s">
        <v>215</v>
      </c>
      <c r="D3730" t="str">
        <f>VLOOKUP(data_to_clean[[#This Row],[state]],abbreviation_table[],2,FALSE)</f>
        <v>North Carolina</v>
      </c>
      <c r="E3730" t="s">
        <v>1803</v>
      </c>
      <c r="F3730" t="str">
        <f>TRIM(LEFT(data_to_clean[[#This Row],[revenue]],FIND(" ",data_to_clean[[#This Row],[revenue]])))</f>
        <v>11.6</v>
      </c>
      <c r="G3730" t="str">
        <f>RIGHT(data_to_clean[[#This Row],[revenue]],LEN(data_to_clean[[#This Row],[revenue]])-FIND(" ",data_to_clean[[#This Row],[revenue]]))</f>
        <v>Million</v>
      </c>
      <c r="H3730" s="7">
        <f>VALUE(IF(data_to_clean[[#This Row],[multiplicity]]="Million",_xlfn.CONCAT(SUBSTITUTE(data_to_clean[[#This Row],[number]],".",""),"00000"),_xlfn.CONCAT(SUBSTITUTE(data_to_clean[[#This Row],[number]],".",""),"00000000")))</f>
        <v>11600000</v>
      </c>
      <c r="I3730" t="s">
        <v>13423</v>
      </c>
      <c r="J3730">
        <f>ROUND(VALUE(SUBSTITUTE(data_to_clean[[#This Row],[growth_%]],".",",")),0)</f>
        <v>92</v>
      </c>
      <c r="K3730" t="s">
        <v>149</v>
      </c>
      <c r="L3730">
        <v>24</v>
      </c>
      <c r="M3730">
        <v>10</v>
      </c>
      <c r="N3730">
        <v>2010</v>
      </c>
      <c r="O3730">
        <v>4</v>
      </c>
      <c r="P3730" t="s">
        <v>1879</v>
      </c>
      <c r="Q3730" t="b">
        <f>AND(ISNUMBER(data_to_clean[[#This Row],[revenue_formatted]]),ISNUMBER(data_to_clean[[#This Row],[growth_formatted_%]]),ISNUMBER(data_to_clean[[#This Row],[workers]]),ISNUMBER(data_to_clean[[#This Row],[previous_workers]]),ISNUMBER(data_to_clean[[#This Row],[founded]]),ISNUMBER(data_to_clean[[#This Row],[yrs_on_list]]))</f>
        <v>1</v>
      </c>
    </row>
    <row r="3731" spans="1:17" x14ac:dyDescent="0.25">
      <c r="A3731">
        <v>3720</v>
      </c>
      <c r="B3731" t="s">
        <v>13424</v>
      </c>
      <c r="C3731" t="s">
        <v>52</v>
      </c>
      <c r="D3731" t="str">
        <f>VLOOKUP(data_to_clean[[#This Row],[state]],abbreviation_table[],2,FALSE)</f>
        <v>Florida</v>
      </c>
      <c r="E3731" t="s">
        <v>2224</v>
      </c>
      <c r="F3731" t="str">
        <f>TRIM(LEFT(data_to_clean[[#This Row],[revenue]],FIND(" ",data_to_clean[[#This Row],[revenue]])))</f>
        <v>12.6</v>
      </c>
      <c r="G3731" t="str">
        <f>RIGHT(data_to_clean[[#This Row],[revenue]],LEN(data_to_clean[[#This Row],[revenue]])-FIND(" ",data_to_clean[[#This Row],[revenue]]))</f>
        <v>Million</v>
      </c>
      <c r="H3731" s="7">
        <f>VALUE(IF(data_to_clean[[#This Row],[multiplicity]]="Million",_xlfn.CONCAT(SUBSTITUTE(data_to_clean[[#This Row],[number]],".",""),"00000"),_xlfn.CONCAT(SUBSTITUTE(data_to_clean[[#This Row],[number]],".",""),"00000000")))</f>
        <v>12600000</v>
      </c>
      <c r="I3731" t="s">
        <v>13426</v>
      </c>
      <c r="J3731">
        <f>ROUND(VALUE(SUBSTITUTE(data_to_clean[[#This Row],[growth_%]],".",",")),0)</f>
        <v>92</v>
      </c>
      <c r="K3731" t="s">
        <v>18</v>
      </c>
      <c r="L3731">
        <v>58</v>
      </c>
      <c r="M3731">
        <v>29</v>
      </c>
      <c r="N3731">
        <v>2009</v>
      </c>
      <c r="O3731">
        <v>6</v>
      </c>
      <c r="P3731" t="s">
        <v>13427</v>
      </c>
      <c r="Q3731" t="b">
        <f>AND(ISNUMBER(data_to_clean[[#This Row],[revenue_formatted]]),ISNUMBER(data_to_clean[[#This Row],[growth_formatted_%]]),ISNUMBER(data_to_clean[[#This Row],[workers]]),ISNUMBER(data_to_clean[[#This Row],[previous_workers]]),ISNUMBER(data_to_clean[[#This Row],[founded]]),ISNUMBER(data_to_clean[[#This Row],[yrs_on_list]]))</f>
        <v>1</v>
      </c>
    </row>
    <row r="3732" spans="1:17" x14ac:dyDescent="0.25">
      <c r="A3732">
        <v>3721</v>
      </c>
      <c r="B3732" t="s">
        <v>13428</v>
      </c>
      <c r="C3732" t="s">
        <v>98</v>
      </c>
      <c r="D3732" t="str">
        <f>VLOOKUP(data_to_clean[[#This Row],[state]],abbreviation_table[],2,FALSE)</f>
        <v>Washington</v>
      </c>
      <c r="E3732" t="s">
        <v>1227</v>
      </c>
      <c r="F3732" t="str">
        <f>TRIM(LEFT(data_to_clean[[#This Row],[revenue]],FIND(" ",data_to_clean[[#This Row],[revenue]])))</f>
        <v>4.2</v>
      </c>
      <c r="G3732" t="str">
        <f>RIGHT(data_to_clean[[#This Row],[revenue]],LEN(data_to_clean[[#This Row],[revenue]])-FIND(" ",data_to_clean[[#This Row],[revenue]]))</f>
        <v>Million</v>
      </c>
      <c r="H3732" s="7">
        <f>VALUE(IF(data_to_clean[[#This Row],[multiplicity]]="Million",_xlfn.CONCAT(SUBSTITUTE(data_to_clean[[#This Row],[number]],".",""),"00000"),_xlfn.CONCAT(SUBSTITUTE(data_to_clean[[#This Row],[number]],".",""),"00000000")))</f>
        <v>4200000</v>
      </c>
      <c r="I3732" t="s">
        <v>13430</v>
      </c>
      <c r="J3732">
        <f>ROUND(VALUE(SUBSTITUTE(data_to_clean[[#This Row],[growth_%]],".",",")),0)</f>
        <v>92</v>
      </c>
      <c r="K3732" t="s">
        <v>233</v>
      </c>
      <c r="L3732">
        <v>22</v>
      </c>
      <c r="M3732">
        <v>14</v>
      </c>
      <c r="N3732">
        <v>2009</v>
      </c>
      <c r="O3732">
        <v>1</v>
      </c>
      <c r="P3732" t="s">
        <v>13431</v>
      </c>
      <c r="Q3732" t="b">
        <f>AND(ISNUMBER(data_to_clean[[#This Row],[revenue_formatted]]),ISNUMBER(data_to_clean[[#This Row],[growth_formatted_%]]),ISNUMBER(data_to_clean[[#This Row],[workers]]),ISNUMBER(data_to_clean[[#This Row],[previous_workers]]),ISNUMBER(data_to_clean[[#This Row],[founded]]),ISNUMBER(data_to_clean[[#This Row],[yrs_on_list]]))</f>
        <v>1</v>
      </c>
    </row>
    <row r="3733" spans="1:17" x14ac:dyDescent="0.25">
      <c r="A3733">
        <v>3722</v>
      </c>
      <c r="B3733" t="s">
        <v>13432</v>
      </c>
      <c r="C3733" t="s">
        <v>80</v>
      </c>
      <c r="D3733" t="str">
        <f>VLOOKUP(data_to_clean[[#This Row],[state]],abbreviation_table[],2,FALSE)</f>
        <v>California</v>
      </c>
      <c r="E3733" t="s">
        <v>6925</v>
      </c>
      <c r="F3733" t="str">
        <f>TRIM(LEFT(data_to_clean[[#This Row],[revenue]],FIND(" ",data_to_clean[[#This Row],[revenue]])))</f>
        <v>47</v>
      </c>
      <c r="G3733" t="str">
        <f>RIGHT(data_to_clean[[#This Row],[revenue]],LEN(data_to_clean[[#This Row],[revenue]])-FIND(" ",data_to_clean[[#This Row],[revenue]]))</f>
        <v>Million</v>
      </c>
      <c r="H3733" s="7">
        <f>VALUE(IF(data_to_clean[[#This Row],[multiplicity]]="Million",_xlfn.CONCAT(SUBSTITUTE(data_to_clean[[#This Row],[number]],".",""),"00000"),_xlfn.CONCAT(SUBSTITUTE(data_to_clean[[#This Row],[number]],".",""),"00000000")))</f>
        <v>4700000</v>
      </c>
      <c r="I3733" t="s">
        <v>13434</v>
      </c>
      <c r="J3733">
        <f>ROUND(VALUE(SUBSTITUTE(data_to_clean[[#This Row],[growth_%]],".",",")),0)</f>
        <v>92</v>
      </c>
      <c r="K3733" t="s">
        <v>40</v>
      </c>
      <c r="L3733">
        <v>137</v>
      </c>
      <c r="M3733">
        <v>91</v>
      </c>
      <c r="N3733">
        <v>1995</v>
      </c>
      <c r="O3733">
        <v>8</v>
      </c>
      <c r="P3733" t="s">
        <v>13435</v>
      </c>
      <c r="Q3733" t="b">
        <f>AND(ISNUMBER(data_to_clean[[#This Row],[revenue_formatted]]),ISNUMBER(data_to_clean[[#This Row],[growth_formatted_%]]),ISNUMBER(data_to_clean[[#This Row],[workers]]),ISNUMBER(data_to_clean[[#This Row],[previous_workers]]),ISNUMBER(data_to_clean[[#This Row],[founded]]),ISNUMBER(data_to_clean[[#This Row],[yrs_on_list]]))</f>
        <v>1</v>
      </c>
    </row>
    <row r="3734" spans="1:17" x14ac:dyDescent="0.25">
      <c r="A3734">
        <v>3723</v>
      </c>
      <c r="B3734" t="s">
        <v>13436</v>
      </c>
      <c r="C3734" t="s">
        <v>119</v>
      </c>
      <c r="D3734" t="str">
        <f>VLOOKUP(data_to_clean[[#This Row],[state]],abbreviation_table[],2,FALSE)</f>
        <v>Georgia</v>
      </c>
      <c r="E3734" t="s">
        <v>6558</v>
      </c>
      <c r="F3734" t="str">
        <f>TRIM(LEFT(data_to_clean[[#This Row],[revenue]],FIND(" ",data_to_clean[[#This Row],[revenue]])))</f>
        <v>35.5</v>
      </c>
      <c r="G3734" t="str">
        <f>RIGHT(data_to_clean[[#This Row],[revenue]],LEN(data_to_clean[[#This Row],[revenue]])-FIND(" ",data_to_clean[[#This Row],[revenue]]))</f>
        <v>Million</v>
      </c>
      <c r="H3734" s="7">
        <f>VALUE(IF(data_to_clean[[#This Row],[multiplicity]]="Million",_xlfn.CONCAT(SUBSTITUTE(data_to_clean[[#This Row],[number]],".",""),"00000"),_xlfn.CONCAT(SUBSTITUTE(data_to_clean[[#This Row],[number]],".",""),"00000000")))</f>
        <v>35500000</v>
      </c>
      <c r="I3734" t="s">
        <v>13438</v>
      </c>
      <c r="J3734">
        <f>ROUND(VALUE(SUBSTITUTE(data_to_clean[[#This Row],[growth_%]],".",",")),0)</f>
        <v>92</v>
      </c>
      <c r="K3734" t="s">
        <v>55</v>
      </c>
      <c r="L3734">
        <v>110</v>
      </c>
      <c r="M3734">
        <v>55</v>
      </c>
      <c r="N3734">
        <v>1997</v>
      </c>
      <c r="O3734">
        <v>12</v>
      </c>
      <c r="P3734" t="s">
        <v>13439</v>
      </c>
      <c r="Q3734" t="b">
        <f>AND(ISNUMBER(data_to_clean[[#This Row],[revenue_formatted]]),ISNUMBER(data_to_clean[[#This Row],[growth_formatted_%]]),ISNUMBER(data_to_clean[[#This Row],[workers]]),ISNUMBER(data_to_clean[[#This Row],[previous_workers]]),ISNUMBER(data_to_clean[[#This Row],[founded]]),ISNUMBER(data_to_clean[[#This Row],[yrs_on_list]]))</f>
        <v>1</v>
      </c>
    </row>
    <row r="3735" spans="1:17" x14ac:dyDescent="0.25">
      <c r="A3735">
        <v>3724</v>
      </c>
      <c r="B3735" t="s">
        <v>13440</v>
      </c>
      <c r="C3735" t="s">
        <v>1768</v>
      </c>
      <c r="D3735" t="str">
        <f>VLOOKUP(data_to_clean[[#This Row],[state]],abbreviation_table[],2,FALSE)</f>
        <v>Oregon</v>
      </c>
      <c r="E3735" t="s">
        <v>710</v>
      </c>
      <c r="F3735" t="str">
        <f>TRIM(LEFT(data_to_clean[[#This Row],[revenue]],FIND(" ",data_to_clean[[#This Row],[revenue]])))</f>
        <v>6.5</v>
      </c>
      <c r="G3735" t="str">
        <f>RIGHT(data_to_clean[[#This Row],[revenue]],LEN(data_to_clean[[#This Row],[revenue]])-FIND(" ",data_to_clean[[#This Row],[revenue]]))</f>
        <v>Million</v>
      </c>
      <c r="H3735" s="7">
        <f>VALUE(IF(data_to_clean[[#This Row],[multiplicity]]="Million",_xlfn.CONCAT(SUBSTITUTE(data_to_clean[[#This Row],[number]],".",""),"00000"),_xlfn.CONCAT(SUBSTITUTE(data_to_clean[[#This Row],[number]],".",""),"00000000")))</f>
        <v>6500000</v>
      </c>
      <c r="I3735" t="s">
        <v>13442</v>
      </c>
      <c r="J3735">
        <f>ROUND(VALUE(SUBSTITUTE(data_to_clean[[#This Row],[growth_%]],".",",")),0)</f>
        <v>92</v>
      </c>
      <c r="K3735" t="s">
        <v>40</v>
      </c>
      <c r="L3735">
        <v>45</v>
      </c>
      <c r="M3735">
        <v>35</v>
      </c>
      <c r="N3735">
        <v>1991</v>
      </c>
      <c r="O3735">
        <v>1</v>
      </c>
      <c r="P3735" t="s">
        <v>3408</v>
      </c>
      <c r="Q3735" t="b">
        <f>AND(ISNUMBER(data_to_clean[[#This Row],[revenue_formatted]]),ISNUMBER(data_to_clean[[#This Row],[growth_formatted_%]]),ISNUMBER(data_to_clean[[#This Row],[workers]]),ISNUMBER(data_to_clean[[#This Row],[previous_workers]]),ISNUMBER(data_to_clean[[#This Row],[founded]]),ISNUMBER(data_to_clean[[#This Row],[yrs_on_list]]))</f>
        <v>1</v>
      </c>
    </row>
    <row r="3736" spans="1:17" x14ac:dyDescent="0.25">
      <c r="A3736">
        <v>3725</v>
      </c>
      <c r="B3736" t="s">
        <v>13443</v>
      </c>
      <c r="C3736" t="s">
        <v>30</v>
      </c>
      <c r="D3736" t="str">
        <f>VLOOKUP(data_to_clean[[#This Row],[state]],abbreviation_table[],2,FALSE)</f>
        <v>Texas</v>
      </c>
      <c r="E3736" t="s">
        <v>962</v>
      </c>
      <c r="F3736" t="str">
        <f>TRIM(LEFT(data_to_clean[[#This Row],[revenue]],FIND(" ",data_to_clean[[#This Row],[revenue]])))</f>
        <v>3.6</v>
      </c>
      <c r="G3736" t="str">
        <f>RIGHT(data_to_clean[[#This Row],[revenue]],LEN(data_to_clean[[#This Row],[revenue]])-FIND(" ",data_to_clean[[#This Row],[revenue]]))</f>
        <v>Million</v>
      </c>
      <c r="H3736" s="7">
        <f>VALUE(IF(data_to_clean[[#This Row],[multiplicity]]="Million",_xlfn.CONCAT(SUBSTITUTE(data_to_clean[[#This Row],[number]],".",""),"00000"),_xlfn.CONCAT(SUBSTITUTE(data_to_clean[[#This Row],[number]],".",""),"00000000")))</f>
        <v>3600000</v>
      </c>
      <c r="I3736" t="s">
        <v>13445</v>
      </c>
      <c r="J3736">
        <f>ROUND(VALUE(SUBSTITUTE(data_to_clean[[#This Row],[growth_%]],".",",")),0)</f>
        <v>92</v>
      </c>
      <c r="K3736" t="s">
        <v>33</v>
      </c>
      <c r="L3736">
        <v>60</v>
      </c>
      <c r="M3736">
        <v>35</v>
      </c>
      <c r="N3736">
        <v>2007</v>
      </c>
      <c r="O3736">
        <v>3</v>
      </c>
      <c r="P3736" t="s">
        <v>258</v>
      </c>
      <c r="Q3736" t="b">
        <f>AND(ISNUMBER(data_to_clean[[#This Row],[revenue_formatted]]),ISNUMBER(data_to_clean[[#This Row],[growth_formatted_%]]),ISNUMBER(data_to_clean[[#This Row],[workers]]),ISNUMBER(data_to_clean[[#This Row],[previous_workers]]),ISNUMBER(data_to_clean[[#This Row],[founded]]),ISNUMBER(data_to_clean[[#This Row],[yrs_on_list]]))</f>
        <v>1</v>
      </c>
    </row>
    <row r="3737" spans="1:17" x14ac:dyDescent="0.25">
      <c r="A3737">
        <v>3726</v>
      </c>
      <c r="B3737" t="s">
        <v>13446</v>
      </c>
      <c r="C3737" t="s">
        <v>80</v>
      </c>
      <c r="D3737" t="str">
        <f>VLOOKUP(data_to_clean[[#This Row],[state]],abbreviation_table[],2,FALSE)</f>
        <v>California</v>
      </c>
      <c r="E3737" t="s">
        <v>425</v>
      </c>
      <c r="F3737" t="str">
        <f>TRIM(LEFT(data_to_clean[[#This Row],[revenue]],FIND(" ",data_to_clean[[#This Row],[revenue]])))</f>
        <v>4.6</v>
      </c>
      <c r="G3737" t="str">
        <f>RIGHT(data_to_clean[[#This Row],[revenue]],LEN(data_to_clean[[#This Row],[revenue]])-FIND(" ",data_to_clean[[#This Row],[revenue]]))</f>
        <v>Million</v>
      </c>
      <c r="H3737" s="7">
        <f>VALUE(IF(data_to_clean[[#This Row],[multiplicity]]="Million",_xlfn.CONCAT(SUBSTITUTE(data_to_clean[[#This Row],[number]],".",""),"00000"),_xlfn.CONCAT(SUBSTITUTE(data_to_clean[[#This Row],[number]],".",""),"00000000")))</f>
        <v>4600000</v>
      </c>
      <c r="I3737" t="s">
        <v>13448</v>
      </c>
      <c r="J3737">
        <f>ROUND(VALUE(SUBSTITUTE(data_to_clean[[#This Row],[growth_%]],".",",")),0)</f>
        <v>92</v>
      </c>
      <c r="K3737" t="s">
        <v>336</v>
      </c>
      <c r="L3737">
        <v>25</v>
      </c>
      <c r="M3737">
        <v>14</v>
      </c>
      <c r="N3737">
        <v>1999</v>
      </c>
      <c r="O3737">
        <v>1</v>
      </c>
      <c r="P3737" t="s">
        <v>13449</v>
      </c>
      <c r="Q3737" t="b">
        <f>AND(ISNUMBER(data_to_clean[[#This Row],[revenue_formatted]]),ISNUMBER(data_to_clean[[#This Row],[growth_formatted_%]]),ISNUMBER(data_to_clean[[#This Row],[workers]]),ISNUMBER(data_to_clean[[#This Row],[previous_workers]]),ISNUMBER(data_to_clean[[#This Row],[founded]]),ISNUMBER(data_to_clean[[#This Row],[yrs_on_list]]))</f>
        <v>1</v>
      </c>
    </row>
    <row r="3738" spans="1:17" x14ac:dyDescent="0.25">
      <c r="A3738">
        <v>3727</v>
      </c>
      <c r="B3738" t="s">
        <v>13450</v>
      </c>
      <c r="C3738" t="s">
        <v>860</v>
      </c>
      <c r="D3738" t="str">
        <f>VLOOKUP(data_to_clean[[#This Row],[state]],abbreviation_table[],2,FALSE)</f>
        <v>Indiana</v>
      </c>
      <c r="E3738" t="s">
        <v>13452</v>
      </c>
      <c r="F3738" t="str">
        <f>TRIM(LEFT(data_to_clean[[#This Row],[revenue]],FIND(" ",data_to_clean[[#This Row],[revenue]])))</f>
        <v>369.4</v>
      </c>
      <c r="G3738" t="str">
        <f>RIGHT(data_to_clean[[#This Row],[revenue]],LEN(data_to_clean[[#This Row],[revenue]])-FIND(" ",data_to_clean[[#This Row],[revenue]]))</f>
        <v>Million</v>
      </c>
      <c r="H3738" s="7">
        <f>VALUE(IF(data_to_clean[[#This Row],[multiplicity]]="Million",_xlfn.CONCAT(SUBSTITUTE(data_to_clean[[#This Row],[number]],".",""),"00000"),_xlfn.CONCAT(SUBSTITUTE(data_to_clean[[#This Row],[number]],".",""),"00000000")))</f>
        <v>369400000</v>
      </c>
      <c r="I3738" t="s">
        <v>13453</v>
      </c>
      <c r="J3738">
        <f>ROUND(VALUE(SUBSTITUTE(data_to_clean[[#This Row],[growth_%]],".",",")),0)</f>
        <v>92</v>
      </c>
      <c r="K3738" t="s">
        <v>55</v>
      </c>
      <c r="L3738">
        <v>1799</v>
      </c>
      <c r="M3738">
        <v>854</v>
      </c>
      <c r="N3738">
        <v>2004</v>
      </c>
      <c r="O3738">
        <v>9</v>
      </c>
      <c r="P3738" t="s">
        <v>1185</v>
      </c>
      <c r="Q3738" t="b">
        <f>AND(ISNUMBER(data_to_clean[[#This Row],[revenue_formatted]]),ISNUMBER(data_to_clean[[#This Row],[growth_formatted_%]]),ISNUMBER(data_to_clean[[#This Row],[workers]]),ISNUMBER(data_to_clean[[#This Row],[previous_workers]]),ISNUMBER(data_to_clean[[#This Row],[founded]]),ISNUMBER(data_to_clean[[#This Row],[yrs_on_list]]))</f>
        <v>1</v>
      </c>
    </row>
    <row r="3739" spans="1:17" x14ac:dyDescent="0.25">
      <c r="A3739">
        <v>3728</v>
      </c>
      <c r="B3739" t="s">
        <v>13454</v>
      </c>
      <c r="C3739" t="s">
        <v>15</v>
      </c>
      <c r="D3739" t="str">
        <f>VLOOKUP(data_to_clean[[#This Row],[state]],abbreviation_table[],2,FALSE)</f>
        <v>Arizona</v>
      </c>
      <c r="E3739" t="s">
        <v>1535</v>
      </c>
      <c r="F3739" t="str">
        <f>TRIM(LEFT(data_to_clean[[#This Row],[revenue]],FIND(" ",data_to_clean[[#This Row],[revenue]])))</f>
        <v>6</v>
      </c>
      <c r="G3739" t="str">
        <f>RIGHT(data_to_clean[[#This Row],[revenue]],LEN(data_to_clean[[#This Row],[revenue]])-FIND(" ",data_to_clean[[#This Row],[revenue]]))</f>
        <v>Million</v>
      </c>
      <c r="H3739" s="7">
        <f>VALUE(IF(data_to_clean[[#This Row],[multiplicity]]="Million",_xlfn.CONCAT(SUBSTITUTE(data_to_clean[[#This Row],[number]],".",""),"00000"),_xlfn.CONCAT(SUBSTITUTE(data_to_clean[[#This Row],[number]],".",""),"00000000")))</f>
        <v>600000</v>
      </c>
      <c r="I3739" t="s">
        <v>13456</v>
      </c>
      <c r="J3739">
        <f>ROUND(VALUE(SUBSTITUTE(data_to_clean[[#This Row],[growth_%]],".",",")),0)</f>
        <v>92</v>
      </c>
      <c r="K3739" t="s">
        <v>297</v>
      </c>
      <c r="L3739">
        <v>30</v>
      </c>
      <c r="M3739">
        <v>25</v>
      </c>
      <c r="N3739">
        <v>2006</v>
      </c>
      <c r="O3739">
        <v>5</v>
      </c>
      <c r="P3739" t="s">
        <v>651</v>
      </c>
      <c r="Q3739" t="b">
        <f>AND(ISNUMBER(data_to_clean[[#This Row],[revenue_formatted]]),ISNUMBER(data_to_clean[[#This Row],[growth_formatted_%]]),ISNUMBER(data_to_clean[[#This Row],[workers]]),ISNUMBER(data_to_clean[[#This Row],[previous_workers]]),ISNUMBER(data_to_clean[[#This Row],[founded]]),ISNUMBER(data_to_clean[[#This Row],[yrs_on_list]]))</f>
        <v>1</v>
      </c>
    </row>
    <row r="3740" spans="1:17" x14ac:dyDescent="0.25">
      <c r="A3740">
        <v>3729</v>
      </c>
      <c r="B3740" t="s">
        <v>13457</v>
      </c>
      <c r="C3740" t="s">
        <v>66</v>
      </c>
      <c r="D3740" t="str">
        <f>VLOOKUP(data_to_clean[[#This Row],[state]],abbreviation_table[],2,FALSE)</f>
        <v>Virginia</v>
      </c>
      <c r="E3740" t="s">
        <v>1106</v>
      </c>
      <c r="F3740" t="str">
        <f>TRIM(LEFT(data_to_clean[[#This Row],[revenue]],FIND(" ",data_to_clean[[#This Row],[revenue]])))</f>
        <v>2.9</v>
      </c>
      <c r="G3740" t="str">
        <f>RIGHT(data_to_clean[[#This Row],[revenue]],LEN(data_to_clean[[#This Row],[revenue]])-FIND(" ",data_to_clean[[#This Row],[revenue]]))</f>
        <v>Million</v>
      </c>
      <c r="H3740" s="7">
        <f>VALUE(IF(data_to_clean[[#This Row],[multiplicity]]="Million",_xlfn.CONCAT(SUBSTITUTE(data_to_clean[[#This Row],[number]],".",""),"00000"),_xlfn.CONCAT(SUBSTITUTE(data_to_clean[[#This Row],[number]],".",""),"00000000")))</f>
        <v>2900000</v>
      </c>
      <c r="I3740" t="s">
        <v>13459</v>
      </c>
      <c r="J3740">
        <f>ROUND(VALUE(SUBSTITUTE(data_to_clean[[#This Row],[growth_%]],".",",")),0)</f>
        <v>92</v>
      </c>
      <c r="K3740" t="s">
        <v>257</v>
      </c>
      <c r="L3740">
        <v>15</v>
      </c>
      <c r="M3740">
        <v>8</v>
      </c>
      <c r="N3740">
        <v>2007</v>
      </c>
      <c r="O3740">
        <v>3</v>
      </c>
      <c r="P3740" t="s">
        <v>921</v>
      </c>
      <c r="Q3740" t="b">
        <f>AND(ISNUMBER(data_to_clean[[#This Row],[revenue_formatted]]),ISNUMBER(data_to_clean[[#This Row],[growth_formatted_%]]),ISNUMBER(data_to_clean[[#This Row],[workers]]),ISNUMBER(data_to_clean[[#This Row],[previous_workers]]),ISNUMBER(data_to_clean[[#This Row],[founded]]),ISNUMBER(data_to_clean[[#This Row],[yrs_on_list]]))</f>
        <v>1</v>
      </c>
    </row>
    <row r="3741" spans="1:17" x14ac:dyDescent="0.25">
      <c r="A3741">
        <v>3730</v>
      </c>
      <c r="B3741" t="s">
        <v>13460</v>
      </c>
      <c r="C3741" t="s">
        <v>66</v>
      </c>
      <c r="D3741" t="str">
        <f>VLOOKUP(data_to_clean[[#This Row],[state]],abbreviation_table[],2,FALSE)</f>
        <v>Virginia</v>
      </c>
      <c r="E3741" t="s">
        <v>7675</v>
      </c>
      <c r="F3741" t="str">
        <f>TRIM(LEFT(data_to_clean[[#This Row],[revenue]],FIND(" ",data_to_clean[[#This Row],[revenue]])))</f>
        <v>10.8</v>
      </c>
      <c r="G3741" t="str">
        <f>RIGHT(data_to_clean[[#This Row],[revenue]],LEN(data_to_clean[[#This Row],[revenue]])-FIND(" ",data_to_clean[[#This Row],[revenue]]))</f>
        <v>Million</v>
      </c>
      <c r="H3741" s="7">
        <f>VALUE(IF(data_to_clean[[#This Row],[multiplicity]]="Million",_xlfn.CONCAT(SUBSTITUTE(data_to_clean[[#This Row],[number]],".",""),"00000"),_xlfn.CONCAT(SUBSTITUTE(data_to_clean[[#This Row],[number]],".",""),"00000000")))</f>
        <v>10800000</v>
      </c>
      <c r="I3741" t="s">
        <v>13462</v>
      </c>
      <c r="J3741">
        <f>ROUND(VALUE(SUBSTITUTE(data_to_clean[[#This Row],[growth_%]],".",",")),0)</f>
        <v>92</v>
      </c>
      <c r="K3741" t="s">
        <v>257</v>
      </c>
      <c r="L3741">
        <v>52</v>
      </c>
      <c r="M3741">
        <v>30</v>
      </c>
      <c r="N3741">
        <v>2012</v>
      </c>
      <c r="O3741">
        <v>4</v>
      </c>
      <c r="P3741" t="s">
        <v>1853</v>
      </c>
      <c r="Q3741" t="b">
        <f>AND(ISNUMBER(data_to_clean[[#This Row],[revenue_formatted]]),ISNUMBER(data_to_clean[[#This Row],[growth_formatted_%]]),ISNUMBER(data_to_clean[[#This Row],[workers]]),ISNUMBER(data_to_clean[[#This Row],[previous_workers]]),ISNUMBER(data_to_clean[[#This Row],[founded]]),ISNUMBER(data_to_clean[[#This Row],[yrs_on_list]]))</f>
        <v>1</v>
      </c>
    </row>
    <row r="3742" spans="1:17" x14ac:dyDescent="0.25">
      <c r="A3742">
        <v>3731</v>
      </c>
      <c r="B3742" t="s">
        <v>13463</v>
      </c>
      <c r="C3742" t="s">
        <v>30</v>
      </c>
      <c r="D3742" t="str">
        <f>VLOOKUP(data_to_clean[[#This Row],[state]],abbreviation_table[],2,FALSE)</f>
        <v>Texas</v>
      </c>
      <c r="E3742" t="s">
        <v>7813</v>
      </c>
      <c r="F3742" t="str">
        <f>TRIM(LEFT(data_to_clean[[#This Row],[revenue]],FIND(" ",data_to_clean[[#This Row],[revenue]])))</f>
        <v>25.7</v>
      </c>
      <c r="G3742" t="str">
        <f>RIGHT(data_to_clean[[#This Row],[revenue]],LEN(data_to_clean[[#This Row],[revenue]])-FIND(" ",data_to_clean[[#This Row],[revenue]]))</f>
        <v>Million</v>
      </c>
      <c r="H3742" s="7">
        <f>VALUE(IF(data_to_clean[[#This Row],[multiplicity]]="Million",_xlfn.CONCAT(SUBSTITUTE(data_to_clean[[#This Row],[number]],".",""),"00000"),_xlfn.CONCAT(SUBSTITUTE(data_to_clean[[#This Row],[number]],".",""),"00000000")))</f>
        <v>25700000</v>
      </c>
      <c r="I3742" t="s">
        <v>13465</v>
      </c>
      <c r="J3742">
        <f>ROUND(VALUE(SUBSTITUTE(data_to_clean[[#This Row],[growth_%]],".",",")),0)</f>
        <v>92</v>
      </c>
      <c r="K3742" t="s">
        <v>336</v>
      </c>
      <c r="L3742">
        <v>182</v>
      </c>
      <c r="M3742">
        <v>92</v>
      </c>
      <c r="N3742">
        <v>2004</v>
      </c>
      <c r="O3742">
        <v>9</v>
      </c>
      <c r="P3742" t="s">
        <v>258</v>
      </c>
      <c r="Q3742" t="b">
        <f>AND(ISNUMBER(data_to_clean[[#This Row],[revenue_formatted]]),ISNUMBER(data_to_clean[[#This Row],[growth_formatted_%]]),ISNUMBER(data_to_clean[[#This Row],[workers]]),ISNUMBER(data_to_clean[[#This Row],[previous_workers]]),ISNUMBER(data_to_clean[[#This Row],[founded]]),ISNUMBER(data_to_clean[[#This Row],[yrs_on_list]]))</f>
        <v>1</v>
      </c>
    </row>
    <row r="3743" spans="1:17" x14ac:dyDescent="0.25">
      <c r="A3743">
        <v>3732</v>
      </c>
      <c r="B3743" t="s">
        <v>13466</v>
      </c>
      <c r="C3743" t="s">
        <v>66</v>
      </c>
      <c r="D3743" t="str">
        <f>VLOOKUP(data_to_clean[[#This Row],[state]],abbreviation_table[],2,FALSE)</f>
        <v>Virginia</v>
      </c>
      <c r="E3743" t="s">
        <v>1769</v>
      </c>
      <c r="F3743" t="str">
        <f>TRIM(LEFT(data_to_clean[[#This Row],[revenue]],FIND(" ",data_to_clean[[#This Row],[revenue]])))</f>
        <v>15.4</v>
      </c>
      <c r="G3743" t="str">
        <f>RIGHT(data_to_clean[[#This Row],[revenue]],LEN(data_to_clean[[#This Row],[revenue]])-FIND(" ",data_to_clean[[#This Row],[revenue]]))</f>
        <v>Million</v>
      </c>
      <c r="H3743" s="7">
        <f>VALUE(IF(data_to_clean[[#This Row],[multiplicity]]="Million",_xlfn.CONCAT(SUBSTITUTE(data_to_clean[[#This Row],[number]],".",""),"00000"),_xlfn.CONCAT(SUBSTITUTE(data_to_clean[[#This Row],[number]],".",""),"00000000")))</f>
        <v>15400000</v>
      </c>
      <c r="I3743" t="s">
        <v>13468</v>
      </c>
      <c r="J3743">
        <f>ROUND(VALUE(SUBSTITUTE(data_to_clean[[#This Row],[growth_%]],".",",")),0)</f>
        <v>92</v>
      </c>
      <c r="K3743" t="s">
        <v>257</v>
      </c>
      <c r="L3743">
        <v>65</v>
      </c>
      <c r="M3743">
        <v>41</v>
      </c>
      <c r="N3743">
        <v>2009</v>
      </c>
      <c r="O3743">
        <v>7</v>
      </c>
      <c r="P3743" t="s">
        <v>735</v>
      </c>
      <c r="Q3743" t="b">
        <f>AND(ISNUMBER(data_to_clean[[#This Row],[revenue_formatted]]),ISNUMBER(data_to_clean[[#This Row],[growth_formatted_%]]),ISNUMBER(data_to_clean[[#This Row],[workers]]),ISNUMBER(data_to_clean[[#This Row],[previous_workers]]),ISNUMBER(data_to_clean[[#This Row],[founded]]),ISNUMBER(data_to_clean[[#This Row],[yrs_on_list]]))</f>
        <v>1</v>
      </c>
    </row>
    <row r="3744" spans="1:17" x14ac:dyDescent="0.25">
      <c r="A3744">
        <v>3733</v>
      </c>
      <c r="B3744" t="s">
        <v>13469</v>
      </c>
      <c r="C3744" t="s">
        <v>974</v>
      </c>
      <c r="D3744" t="str">
        <f>VLOOKUP(data_to_clean[[#This Row],[state]],abbreviation_table[],2,FALSE)</f>
        <v>District of Columbia</v>
      </c>
      <c r="E3744" t="s">
        <v>4305</v>
      </c>
      <c r="F3744" t="str">
        <f>TRIM(LEFT(data_to_clean[[#This Row],[revenue]],FIND(" ",data_to_clean[[#This Row],[revenue]])))</f>
        <v>43.7</v>
      </c>
      <c r="G3744" t="str">
        <f>RIGHT(data_to_clean[[#This Row],[revenue]],LEN(data_to_clean[[#This Row],[revenue]])-FIND(" ",data_to_clean[[#This Row],[revenue]]))</f>
        <v>Million</v>
      </c>
      <c r="H3744" s="7">
        <f>VALUE(IF(data_to_clean[[#This Row],[multiplicity]]="Million",_xlfn.CONCAT(SUBSTITUTE(data_to_clean[[#This Row],[number]],".",""),"00000"),_xlfn.CONCAT(SUBSTITUTE(data_to_clean[[#This Row],[number]],".",""),"00000000")))</f>
        <v>43700000</v>
      </c>
      <c r="I3744" t="s">
        <v>13471</v>
      </c>
      <c r="J3744">
        <f>ROUND(VALUE(SUBSTITUTE(data_to_clean[[#This Row],[growth_%]],".",",")),0)</f>
        <v>91</v>
      </c>
      <c r="K3744" t="s">
        <v>156</v>
      </c>
      <c r="L3744">
        <v>248</v>
      </c>
      <c r="M3744">
        <v>184</v>
      </c>
      <c r="N3744">
        <v>1997</v>
      </c>
      <c r="O3744">
        <v>11</v>
      </c>
      <c r="P3744" t="s">
        <v>976</v>
      </c>
      <c r="Q3744" t="b">
        <f>AND(ISNUMBER(data_to_clean[[#This Row],[revenue_formatted]]),ISNUMBER(data_to_clean[[#This Row],[growth_formatted_%]]),ISNUMBER(data_to_clean[[#This Row],[workers]]),ISNUMBER(data_to_clean[[#This Row],[previous_workers]]),ISNUMBER(data_to_clean[[#This Row],[founded]]),ISNUMBER(data_to_clean[[#This Row],[yrs_on_list]]))</f>
        <v>1</v>
      </c>
    </row>
    <row r="3745" spans="1:17" x14ac:dyDescent="0.25">
      <c r="A3745">
        <v>3734</v>
      </c>
      <c r="B3745" t="s">
        <v>13472</v>
      </c>
      <c r="C3745" t="s">
        <v>6907</v>
      </c>
      <c r="D3745" t="str">
        <f>VLOOKUP(data_to_clean[[#This Row],[state]],abbreviation_table[],2,FALSE)</f>
        <v>Mississippi</v>
      </c>
      <c r="E3745" t="s">
        <v>749</v>
      </c>
      <c r="F3745" t="str">
        <f>TRIM(LEFT(data_to_clean[[#This Row],[revenue]],FIND(" ",data_to_clean[[#This Row],[revenue]])))</f>
        <v>9.2</v>
      </c>
      <c r="G3745" t="str">
        <f>RIGHT(data_to_clean[[#This Row],[revenue]],LEN(data_to_clean[[#This Row],[revenue]])-FIND(" ",data_to_clean[[#This Row],[revenue]]))</f>
        <v>Million</v>
      </c>
      <c r="H3745" s="7">
        <f>VALUE(IF(data_to_clean[[#This Row],[multiplicity]]="Million",_xlfn.CONCAT(SUBSTITUTE(data_to_clean[[#This Row],[number]],".",""),"00000"),_xlfn.CONCAT(SUBSTITUTE(data_to_clean[[#This Row],[number]],".",""),"00000000")))</f>
        <v>9200000</v>
      </c>
      <c r="I3745" t="s">
        <v>13474</v>
      </c>
      <c r="J3745">
        <f>ROUND(VALUE(SUBSTITUTE(data_to_clean[[#This Row],[growth_%]],".",",")),0)</f>
        <v>91</v>
      </c>
      <c r="K3745" t="s">
        <v>156</v>
      </c>
      <c r="L3745">
        <v>49</v>
      </c>
      <c r="M3745">
        <v>26</v>
      </c>
      <c r="N3745">
        <v>2006</v>
      </c>
      <c r="O3745">
        <v>1</v>
      </c>
      <c r="P3745" t="s">
        <v>13475</v>
      </c>
      <c r="Q3745" t="b">
        <f>AND(ISNUMBER(data_to_clean[[#This Row],[revenue_formatted]]),ISNUMBER(data_to_clean[[#This Row],[growth_formatted_%]]),ISNUMBER(data_to_clean[[#This Row],[workers]]),ISNUMBER(data_to_clean[[#This Row],[previous_workers]]),ISNUMBER(data_to_clean[[#This Row],[founded]]),ISNUMBER(data_to_clean[[#This Row],[yrs_on_list]]))</f>
        <v>1</v>
      </c>
    </row>
    <row r="3746" spans="1:17" x14ac:dyDescent="0.25">
      <c r="A3746">
        <v>3735</v>
      </c>
      <c r="B3746" t="s">
        <v>13476</v>
      </c>
      <c r="C3746" t="s">
        <v>230</v>
      </c>
      <c r="D3746" t="str">
        <f>VLOOKUP(data_to_clean[[#This Row],[state]],abbreviation_table[],2,FALSE)</f>
        <v>Michigan</v>
      </c>
      <c r="E3746" t="s">
        <v>10813</v>
      </c>
      <c r="F3746" t="str">
        <f>TRIM(LEFT(data_to_clean[[#This Row],[revenue]],FIND(" ",data_to_clean[[#This Row],[revenue]])))</f>
        <v>113.4</v>
      </c>
      <c r="G3746" t="str">
        <f>RIGHT(data_to_clean[[#This Row],[revenue]],LEN(data_to_clean[[#This Row],[revenue]])-FIND(" ",data_to_clean[[#This Row],[revenue]]))</f>
        <v>Million</v>
      </c>
      <c r="H3746" s="7">
        <f>VALUE(IF(data_to_clean[[#This Row],[multiplicity]]="Million",_xlfn.CONCAT(SUBSTITUTE(data_to_clean[[#This Row],[number]],".",""),"00000"),_xlfn.CONCAT(SUBSTITUTE(data_to_clean[[#This Row],[number]],".",""),"00000000")))</f>
        <v>113400000</v>
      </c>
      <c r="I3746" t="s">
        <v>13478</v>
      </c>
      <c r="J3746">
        <f>ROUND(VALUE(SUBSTITUTE(data_to_clean[[#This Row],[growth_%]],".",",")),0)</f>
        <v>91</v>
      </c>
      <c r="K3746" t="s">
        <v>297</v>
      </c>
      <c r="L3746">
        <v>457</v>
      </c>
      <c r="M3746">
        <v>277</v>
      </c>
      <c r="N3746">
        <v>1993</v>
      </c>
      <c r="O3746">
        <v>11</v>
      </c>
      <c r="P3746" t="s">
        <v>636</v>
      </c>
      <c r="Q3746" t="b">
        <f>AND(ISNUMBER(data_to_clean[[#This Row],[revenue_formatted]]),ISNUMBER(data_to_clean[[#This Row],[growth_formatted_%]]),ISNUMBER(data_to_clean[[#This Row],[workers]]),ISNUMBER(data_to_clean[[#This Row],[previous_workers]]),ISNUMBER(data_to_clean[[#This Row],[founded]]),ISNUMBER(data_to_clean[[#This Row],[yrs_on_list]]))</f>
        <v>1</v>
      </c>
    </row>
    <row r="3747" spans="1:17" x14ac:dyDescent="0.25">
      <c r="A3747">
        <v>3736</v>
      </c>
      <c r="B3747" t="s">
        <v>13479</v>
      </c>
      <c r="C3747" t="s">
        <v>45</v>
      </c>
      <c r="D3747" t="str">
        <f>VLOOKUP(data_to_clean[[#This Row],[state]],abbreviation_table[],2,FALSE)</f>
        <v>Pennsylvania</v>
      </c>
      <c r="E3747" t="s">
        <v>1418</v>
      </c>
      <c r="F3747" t="str">
        <f>TRIM(LEFT(data_to_clean[[#This Row],[revenue]],FIND(" ",data_to_clean[[#This Row],[revenue]])))</f>
        <v>6.8</v>
      </c>
      <c r="G3747" t="str">
        <f>RIGHT(data_to_clean[[#This Row],[revenue]],LEN(data_to_clean[[#This Row],[revenue]])-FIND(" ",data_to_clean[[#This Row],[revenue]]))</f>
        <v>Million</v>
      </c>
      <c r="H3747" s="7">
        <f>VALUE(IF(data_to_clean[[#This Row],[multiplicity]]="Million",_xlfn.CONCAT(SUBSTITUTE(data_to_clean[[#This Row],[number]],".",""),"00000"),_xlfn.CONCAT(SUBSTITUTE(data_to_clean[[#This Row],[number]],".",""),"00000000")))</f>
        <v>6800000</v>
      </c>
      <c r="I3747" t="s">
        <v>13481</v>
      </c>
      <c r="J3747">
        <f>ROUND(VALUE(SUBSTITUTE(data_to_clean[[#This Row],[growth_%]],".",",")),0)</f>
        <v>91</v>
      </c>
      <c r="K3747" t="s">
        <v>156</v>
      </c>
      <c r="L3747">
        <v>30</v>
      </c>
      <c r="M3747">
        <v>36</v>
      </c>
      <c r="N3747">
        <v>2004</v>
      </c>
      <c r="O3747">
        <v>2</v>
      </c>
      <c r="P3747" t="s">
        <v>13482</v>
      </c>
      <c r="Q3747" t="b">
        <f>AND(ISNUMBER(data_to_clean[[#This Row],[revenue_formatted]]),ISNUMBER(data_to_clean[[#This Row],[growth_formatted_%]]),ISNUMBER(data_to_clean[[#This Row],[workers]]),ISNUMBER(data_to_clean[[#This Row],[previous_workers]]),ISNUMBER(data_to_clean[[#This Row],[founded]]),ISNUMBER(data_to_clean[[#This Row],[yrs_on_list]]))</f>
        <v>1</v>
      </c>
    </row>
    <row r="3748" spans="1:17" x14ac:dyDescent="0.25">
      <c r="A3748">
        <v>3737</v>
      </c>
      <c r="B3748" t="s">
        <v>13483</v>
      </c>
      <c r="C3748" t="s">
        <v>1262</v>
      </c>
      <c r="D3748" t="str">
        <f>VLOOKUP(data_to_clean[[#This Row],[state]],abbreviation_table[],2,FALSE)</f>
        <v>South Carolina</v>
      </c>
      <c r="E3748" t="s">
        <v>704</v>
      </c>
      <c r="F3748" t="str">
        <f>TRIM(LEFT(data_to_clean[[#This Row],[revenue]],FIND(" ",data_to_clean[[#This Row],[revenue]])))</f>
        <v>5.4</v>
      </c>
      <c r="G3748" t="str">
        <f>RIGHT(data_to_clean[[#This Row],[revenue]],LEN(data_to_clean[[#This Row],[revenue]])-FIND(" ",data_to_clean[[#This Row],[revenue]]))</f>
        <v>Million</v>
      </c>
      <c r="H3748" s="7">
        <f>VALUE(IF(data_to_clean[[#This Row],[multiplicity]]="Million",_xlfn.CONCAT(SUBSTITUTE(data_to_clean[[#This Row],[number]],".",""),"00000"),_xlfn.CONCAT(SUBSTITUTE(data_to_clean[[#This Row],[number]],".",""),"00000000")))</f>
        <v>5400000</v>
      </c>
      <c r="I3748" t="s">
        <v>13485</v>
      </c>
      <c r="J3748">
        <f>ROUND(VALUE(SUBSTITUTE(data_to_clean[[#This Row],[growth_%]],".",",")),0)</f>
        <v>91</v>
      </c>
      <c r="K3748" t="s">
        <v>181</v>
      </c>
      <c r="L3748">
        <v>46</v>
      </c>
      <c r="M3748">
        <v>26</v>
      </c>
      <c r="N3748">
        <v>2012</v>
      </c>
      <c r="O3748">
        <v>3</v>
      </c>
      <c r="P3748" t="s">
        <v>1299</v>
      </c>
      <c r="Q3748" t="b">
        <f>AND(ISNUMBER(data_to_clean[[#This Row],[revenue_formatted]]),ISNUMBER(data_to_clean[[#This Row],[growth_formatted_%]]),ISNUMBER(data_to_clean[[#This Row],[workers]]),ISNUMBER(data_to_clean[[#This Row],[previous_workers]]),ISNUMBER(data_to_clean[[#This Row],[founded]]),ISNUMBER(data_to_clean[[#This Row],[yrs_on_list]]))</f>
        <v>1</v>
      </c>
    </row>
    <row r="3749" spans="1:17" x14ac:dyDescent="0.25">
      <c r="A3749">
        <v>3738</v>
      </c>
      <c r="B3749" t="s">
        <v>13486</v>
      </c>
      <c r="C3749" t="s">
        <v>166</v>
      </c>
      <c r="D3749" t="str">
        <f>VLOOKUP(data_to_clean[[#This Row],[state]],abbreviation_table[],2,FALSE)</f>
        <v>Utah</v>
      </c>
      <c r="E3749" t="s">
        <v>1297</v>
      </c>
      <c r="F3749" t="str">
        <f>TRIM(LEFT(data_to_clean[[#This Row],[revenue]],FIND(" ",data_to_clean[[#This Row],[revenue]])))</f>
        <v>8.4</v>
      </c>
      <c r="G3749" t="str">
        <f>RIGHT(data_to_clean[[#This Row],[revenue]],LEN(data_to_clean[[#This Row],[revenue]])-FIND(" ",data_to_clean[[#This Row],[revenue]]))</f>
        <v>Million</v>
      </c>
      <c r="H3749" s="7">
        <f>VALUE(IF(data_to_clean[[#This Row],[multiplicity]]="Million",_xlfn.CONCAT(SUBSTITUTE(data_to_clean[[#This Row],[number]],".",""),"00000"),_xlfn.CONCAT(SUBSTITUTE(data_to_clean[[#This Row],[number]],".",""),"00000000")))</f>
        <v>8400000</v>
      </c>
      <c r="I3749" t="s">
        <v>13488</v>
      </c>
      <c r="J3749">
        <f>ROUND(VALUE(SUBSTITUTE(data_to_clean[[#This Row],[growth_%]],".",",")),0)</f>
        <v>91</v>
      </c>
      <c r="K3749" t="s">
        <v>18</v>
      </c>
      <c r="L3749">
        <v>75</v>
      </c>
      <c r="M3749">
        <v>47</v>
      </c>
      <c r="N3749">
        <v>2005</v>
      </c>
      <c r="O3749">
        <v>4</v>
      </c>
      <c r="P3749" t="s">
        <v>319</v>
      </c>
      <c r="Q3749" t="b">
        <f>AND(ISNUMBER(data_to_clean[[#This Row],[revenue_formatted]]),ISNUMBER(data_to_clean[[#This Row],[growth_formatted_%]]),ISNUMBER(data_to_clean[[#This Row],[workers]]),ISNUMBER(data_to_clean[[#This Row],[previous_workers]]),ISNUMBER(data_to_clean[[#This Row],[founded]]),ISNUMBER(data_to_clean[[#This Row],[yrs_on_list]]))</f>
        <v>1</v>
      </c>
    </row>
    <row r="3750" spans="1:17" x14ac:dyDescent="0.25">
      <c r="A3750">
        <v>3739</v>
      </c>
      <c r="B3750" t="s">
        <v>13489</v>
      </c>
      <c r="C3750" t="s">
        <v>98</v>
      </c>
      <c r="D3750" t="str">
        <f>VLOOKUP(data_to_clean[[#This Row],[state]],abbreviation_table[],2,FALSE)</f>
        <v>Washington</v>
      </c>
      <c r="E3750" t="s">
        <v>699</v>
      </c>
      <c r="F3750" t="str">
        <f>TRIM(LEFT(data_to_clean[[#This Row],[revenue]],FIND(" ",data_to_clean[[#This Row],[revenue]])))</f>
        <v>4</v>
      </c>
      <c r="G3750" t="str">
        <f>RIGHT(data_to_clean[[#This Row],[revenue]],LEN(data_to_clean[[#This Row],[revenue]])-FIND(" ",data_to_clean[[#This Row],[revenue]]))</f>
        <v>Million</v>
      </c>
      <c r="H3750" s="7">
        <f>VALUE(IF(data_to_clean[[#This Row],[multiplicity]]="Million",_xlfn.CONCAT(SUBSTITUTE(data_to_clean[[#This Row],[number]],".",""),"00000"),_xlfn.CONCAT(SUBSTITUTE(data_to_clean[[#This Row],[number]],".",""),"00000000")))</f>
        <v>400000</v>
      </c>
      <c r="I3750" t="s">
        <v>13491</v>
      </c>
      <c r="J3750">
        <f>ROUND(VALUE(SUBSTITUTE(data_to_clean[[#This Row],[growth_%]],".",",")),0)</f>
        <v>91</v>
      </c>
      <c r="K3750" t="s">
        <v>55</v>
      </c>
      <c r="L3750">
        <v>22</v>
      </c>
      <c r="M3750">
        <v>15</v>
      </c>
      <c r="N3750">
        <v>2012</v>
      </c>
      <c r="O3750">
        <v>1</v>
      </c>
      <c r="P3750" t="s">
        <v>13492</v>
      </c>
      <c r="Q3750" t="b">
        <f>AND(ISNUMBER(data_to_clean[[#This Row],[revenue_formatted]]),ISNUMBER(data_to_clean[[#This Row],[growth_formatted_%]]),ISNUMBER(data_to_clean[[#This Row],[workers]]),ISNUMBER(data_to_clean[[#This Row],[previous_workers]]),ISNUMBER(data_to_clean[[#This Row],[founded]]),ISNUMBER(data_to_clean[[#This Row],[yrs_on_list]]))</f>
        <v>1</v>
      </c>
    </row>
    <row r="3751" spans="1:17" x14ac:dyDescent="0.25">
      <c r="A3751">
        <v>3740</v>
      </c>
      <c r="B3751" t="s">
        <v>13493</v>
      </c>
      <c r="C3751" t="s">
        <v>1337</v>
      </c>
      <c r="D3751" t="str">
        <f>VLOOKUP(data_to_clean[[#This Row],[state]],abbreviation_table[],2,FALSE)</f>
        <v>Louisiana</v>
      </c>
      <c r="E3751" t="s">
        <v>498</v>
      </c>
      <c r="F3751" t="str">
        <f>TRIM(LEFT(data_to_clean[[#This Row],[revenue]],FIND(" ",data_to_clean[[#This Row],[revenue]])))</f>
        <v>10.4</v>
      </c>
      <c r="G3751" t="str">
        <f>RIGHT(data_to_clean[[#This Row],[revenue]],LEN(data_to_clean[[#This Row],[revenue]])-FIND(" ",data_to_clean[[#This Row],[revenue]]))</f>
        <v>Million</v>
      </c>
      <c r="H3751" s="7">
        <f>VALUE(IF(data_to_clean[[#This Row],[multiplicity]]="Million",_xlfn.CONCAT(SUBSTITUTE(data_to_clean[[#This Row],[number]],".",""),"00000"),_xlfn.CONCAT(SUBSTITUTE(data_to_clean[[#This Row],[number]],".",""),"00000000")))</f>
        <v>10400000</v>
      </c>
      <c r="I3751" t="s">
        <v>13495</v>
      </c>
      <c r="J3751">
        <f>ROUND(VALUE(SUBSTITUTE(data_to_clean[[#This Row],[growth_%]],".",",")),0)</f>
        <v>91</v>
      </c>
      <c r="K3751" t="s">
        <v>233</v>
      </c>
      <c r="L3751">
        <v>86</v>
      </c>
      <c r="M3751">
        <v>55</v>
      </c>
      <c r="N3751">
        <v>2007</v>
      </c>
      <c r="O3751">
        <v>1</v>
      </c>
      <c r="P3751" t="s">
        <v>13496</v>
      </c>
      <c r="Q3751" t="b">
        <f>AND(ISNUMBER(data_to_clean[[#This Row],[revenue_formatted]]),ISNUMBER(data_to_clean[[#This Row],[growth_formatted_%]]),ISNUMBER(data_to_clean[[#This Row],[workers]]),ISNUMBER(data_to_clean[[#This Row],[previous_workers]]),ISNUMBER(data_to_clean[[#This Row],[founded]]),ISNUMBER(data_to_clean[[#This Row],[yrs_on_list]]))</f>
        <v>1</v>
      </c>
    </row>
    <row r="3752" spans="1:17" x14ac:dyDescent="0.25">
      <c r="A3752">
        <v>3741</v>
      </c>
      <c r="B3752" t="s">
        <v>13497</v>
      </c>
      <c r="C3752" t="s">
        <v>52</v>
      </c>
      <c r="D3752" t="str">
        <f>VLOOKUP(data_to_clean[[#This Row],[state]],abbreviation_table[],2,FALSE)</f>
        <v>Florida</v>
      </c>
      <c r="E3752" t="s">
        <v>770</v>
      </c>
      <c r="F3752" t="str">
        <f>TRIM(LEFT(data_to_clean[[#This Row],[revenue]],FIND(" ",data_to_clean[[#This Row],[revenue]])))</f>
        <v>4.4</v>
      </c>
      <c r="G3752" t="str">
        <f>RIGHT(data_to_clean[[#This Row],[revenue]],LEN(data_to_clean[[#This Row],[revenue]])-FIND(" ",data_to_clean[[#This Row],[revenue]]))</f>
        <v>Million</v>
      </c>
      <c r="H3752" s="7">
        <f>VALUE(IF(data_to_clean[[#This Row],[multiplicity]]="Million",_xlfn.CONCAT(SUBSTITUTE(data_to_clean[[#This Row],[number]],".",""),"00000"),_xlfn.CONCAT(SUBSTITUTE(data_to_clean[[#This Row],[number]],".",""),"00000000")))</f>
        <v>4400000</v>
      </c>
      <c r="I3752" t="s">
        <v>13499</v>
      </c>
      <c r="J3752">
        <f>ROUND(VALUE(SUBSTITUTE(data_to_clean[[#This Row],[growth_%]],".",",")),0)</f>
        <v>91</v>
      </c>
      <c r="K3752" t="s">
        <v>156</v>
      </c>
      <c r="L3752">
        <v>23</v>
      </c>
      <c r="M3752">
        <v>14</v>
      </c>
      <c r="N3752">
        <v>2006</v>
      </c>
      <c r="O3752">
        <v>4</v>
      </c>
      <c r="P3752" t="s">
        <v>1004</v>
      </c>
      <c r="Q3752" t="b">
        <f>AND(ISNUMBER(data_to_clean[[#This Row],[revenue_formatted]]),ISNUMBER(data_to_clean[[#This Row],[growth_formatted_%]]),ISNUMBER(data_to_clean[[#This Row],[workers]]),ISNUMBER(data_to_clean[[#This Row],[previous_workers]]),ISNUMBER(data_to_clean[[#This Row],[founded]]),ISNUMBER(data_to_clean[[#This Row],[yrs_on_list]]))</f>
        <v>1</v>
      </c>
    </row>
    <row r="3753" spans="1:17" x14ac:dyDescent="0.25">
      <c r="A3753">
        <v>3742</v>
      </c>
      <c r="B3753" t="s">
        <v>13500</v>
      </c>
      <c r="C3753" t="s">
        <v>503</v>
      </c>
      <c r="D3753" t="str">
        <f>VLOOKUP(data_to_clean[[#This Row],[state]],abbreviation_table[],2,FALSE)</f>
        <v>Illinois</v>
      </c>
      <c r="E3753" t="s">
        <v>13502</v>
      </c>
      <c r="F3753" t="str">
        <f>TRIM(LEFT(data_to_clean[[#This Row],[revenue]],FIND(" ",data_to_clean[[#This Row],[revenue]])))</f>
        <v>282.3</v>
      </c>
      <c r="G3753" t="str">
        <f>RIGHT(data_to_clean[[#This Row],[revenue]],LEN(data_to_clean[[#This Row],[revenue]])-FIND(" ",data_to_clean[[#This Row],[revenue]]))</f>
        <v>Million</v>
      </c>
      <c r="H3753" s="7">
        <f>VALUE(IF(data_to_clean[[#This Row],[multiplicity]]="Million",_xlfn.CONCAT(SUBSTITUTE(data_to_clean[[#This Row],[number]],".",""),"00000"),_xlfn.CONCAT(SUBSTITUTE(data_to_clean[[#This Row],[number]],".",""),"00000000")))</f>
        <v>282300000</v>
      </c>
      <c r="I3753" t="s">
        <v>13503</v>
      </c>
      <c r="J3753">
        <f>ROUND(VALUE(SUBSTITUTE(data_to_clean[[#This Row],[growth_%]],".",",")),0)</f>
        <v>91</v>
      </c>
      <c r="K3753" t="s">
        <v>33</v>
      </c>
      <c r="L3753">
        <v>4817</v>
      </c>
      <c r="M3753">
        <v>2884</v>
      </c>
      <c r="N3753">
        <v>2005</v>
      </c>
      <c r="O3753">
        <v>7</v>
      </c>
      <c r="P3753" t="s">
        <v>2947</v>
      </c>
      <c r="Q3753" t="b">
        <f>AND(ISNUMBER(data_to_clean[[#This Row],[revenue_formatted]]),ISNUMBER(data_to_clean[[#This Row],[growth_formatted_%]]),ISNUMBER(data_to_clean[[#This Row],[workers]]),ISNUMBER(data_to_clean[[#This Row],[previous_workers]]),ISNUMBER(data_to_clean[[#This Row],[founded]]),ISNUMBER(data_to_clean[[#This Row],[yrs_on_list]]))</f>
        <v>1</v>
      </c>
    </row>
    <row r="3754" spans="1:17" x14ac:dyDescent="0.25">
      <c r="A3754">
        <v>3743</v>
      </c>
      <c r="B3754" t="s">
        <v>13504</v>
      </c>
      <c r="C3754" t="s">
        <v>80</v>
      </c>
      <c r="D3754" t="str">
        <f>VLOOKUP(data_to_clean[[#This Row],[state]],abbreviation_table[],2,FALSE)</f>
        <v>California</v>
      </c>
      <c r="E3754" t="s">
        <v>957</v>
      </c>
      <c r="F3754" t="str">
        <f>TRIM(LEFT(data_to_clean[[#This Row],[revenue]],FIND(" ",data_to_clean[[#This Row],[revenue]])))</f>
        <v>2.2</v>
      </c>
      <c r="G3754" t="str">
        <f>RIGHT(data_to_clean[[#This Row],[revenue]],LEN(data_to_clean[[#This Row],[revenue]])-FIND(" ",data_to_clean[[#This Row],[revenue]]))</f>
        <v>Million</v>
      </c>
      <c r="H3754" s="7">
        <f>VALUE(IF(data_to_clean[[#This Row],[multiplicity]]="Million",_xlfn.CONCAT(SUBSTITUTE(data_to_clean[[#This Row],[number]],".",""),"00000"),_xlfn.CONCAT(SUBSTITUTE(data_to_clean[[#This Row],[number]],".",""),"00000000")))</f>
        <v>2200000</v>
      </c>
      <c r="I3754" t="s">
        <v>13506</v>
      </c>
      <c r="J3754">
        <f>ROUND(VALUE(SUBSTITUTE(data_to_clean[[#This Row],[growth_%]],".",",")),0)</f>
        <v>91</v>
      </c>
      <c r="K3754" t="s">
        <v>336</v>
      </c>
      <c r="L3754">
        <v>96000</v>
      </c>
      <c r="M3754">
        <v>53000</v>
      </c>
      <c r="N3754">
        <v>1999</v>
      </c>
      <c r="O3754">
        <v>2</v>
      </c>
      <c r="P3754" t="s">
        <v>964</v>
      </c>
      <c r="Q3754" t="b">
        <f>AND(ISNUMBER(data_to_clean[[#This Row],[revenue_formatted]]),ISNUMBER(data_to_clean[[#This Row],[growth_formatted_%]]),ISNUMBER(data_to_clean[[#This Row],[workers]]),ISNUMBER(data_to_clean[[#This Row],[previous_workers]]),ISNUMBER(data_to_clean[[#This Row],[founded]]),ISNUMBER(data_to_clean[[#This Row],[yrs_on_list]]))</f>
        <v>1</v>
      </c>
    </row>
    <row r="3755" spans="1:17" x14ac:dyDescent="0.25">
      <c r="A3755">
        <v>3744</v>
      </c>
      <c r="B3755" t="s">
        <v>13507</v>
      </c>
      <c r="C3755" t="s">
        <v>223</v>
      </c>
      <c r="D3755" t="str">
        <f>VLOOKUP(data_to_clean[[#This Row],[state]],abbreviation_table[],2,FALSE)</f>
        <v>Wisconsin</v>
      </c>
      <c r="E3755" t="s">
        <v>498</v>
      </c>
      <c r="F3755" t="str">
        <f>TRIM(LEFT(data_to_clean[[#This Row],[revenue]],FIND(" ",data_to_clean[[#This Row],[revenue]])))</f>
        <v>10.4</v>
      </c>
      <c r="G3755" t="str">
        <f>RIGHT(data_to_clean[[#This Row],[revenue]],LEN(data_to_clean[[#This Row],[revenue]])-FIND(" ",data_to_clean[[#This Row],[revenue]]))</f>
        <v>Million</v>
      </c>
      <c r="H3755" s="7">
        <f>VALUE(IF(data_to_clean[[#This Row],[multiplicity]]="Million",_xlfn.CONCAT(SUBSTITUTE(data_to_clean[[#This Row],[number]],".",""),"00000"),_xlfn.CONCAT(SUBSTITUTE(data_to_clean[[#This Row],[number]],".",""),"00000000")))</f>
        <v>10400000</v>
      </c>
      <c r="I3755" t="s">
        <v>13509</v>
      </c>
      <c r="J3755">
        <f>ROUND(VALUE(SUBSTITUTE(data_to_clean[[#This Row],[growth_%]],".",",")),0)</f>
        <v>91</v>
      </c>
      <c r="K3755" t="s">
        <v>181</v>
      </c>
      <c r="L3755">
        <v>8</v>
      </c>
      <c r="M3755">
        <v>7</v>
      </c>
      <c r="N3755">
        <v>2002</v>
      </c>
      <c r="O3755">
        <v>4</v>
      </c>
      <c r="P3755" t="s">
        <v>227</v>
      </c>
      <c r="Q3755" t="b">
        <f>AND(ISNUMBER(data_to_clean[[#This Row],[revenue_formatted]]),ISNUMBER(data_to_clean[[#This Row],[growth_formatted_%]]),ISNUMBER(data_to_clean[[#This Row],[workers]]),ISNUMBER(data_to_clean[[#This Row],[previous_workers]]),ISNUMBER(data_to_clean[[#This Row],[founded]]),ISNUMBER(data_to_clean[[#This Row],[yrs_on_list]]))</f>
        <v>1</v>
      </c>
    </row>
    <row r="3756" spans="1:17" x14ac:dyDescent="0.25">
      <c r="A3756">
        <v>3745</v>
      </c>
      <c r="B3756" t="s">
        <v>13510</v>
      </c>
      <c r="C3756" t="s">
        <v>119</v>
      </c>
      <c r="D3756" t="str">
        <f>VLOOKUP(data_to_clean[[#This Row],[state]],abbreviation_table[],2,FALSE)</f>
        <v>Georgia</v>
      </c>
      <c r="E3756" t="s">
        <v>1305</v>
      </c>
      <c r="F3756" t="str">
        <f>TRIM(LEFT(data_to_clean[[#This Row],[revenue]],FIND(" ",data_to_clean[[#This Row],[revenue]])))</f>
        <v>5.2</v>
      </c>
      <c r="G3756" t="str">
        <f>RIGHT(data_to_clean[[#This Row],[revenue]],LEN(data_to_clean[[#This Row],[revenue]])-FIND(" ",data_to_clean[[#This Row],[revenue]]))</f>
        <v>Million</v>
      </c>
      <c r="H3756" s="7">
        <f>VALUE(IF(data_to_clean[[#This Row],[multiplicity]]="Million",_xlfn.CONCAT(SUBSTITUTE(data_to_clean[[#This Row],[number]],".",""),"00000"),_xlfn.CONCAT(SUBSTITUTE(data_to_clean[[#This Row],[number]],".",""),"00000000")))</f>
        <v>5200000</v>
      </c>
      <c r="I3756" t="s">
        <v>13512</v>
      </c>
      <c r="J3756">
        <f>ROUND(VALUE(SUBSTITUTE(data_to_clean[[#This Row],[growth_%]],".",",")),0)</f>
        <v>91</v>
      </c>
      <c r="K3756" t="s">
        <v>336</v>
      </c>
      <c r="L3756">
        <v>25</v>
      </c>
      <c r="M3756">
        <v>16</v>
      </c>
      <c r="N3756">
        <v>2010</v>
      </c>
      <c r="O3756">
        <v>1</v>
      </c>
      <c r="P3756" t="s">
        <v>122</v>
      </c>
      <c r="Q3756" t="b">
        <f>AND(ISNUMBER(data_to_clean[[#This Row],[revenue_formatted]]),ISNUMBER(data_to_clean[[#This Row],[growth_formatted_%]]),ISNUMBER(data_to_clean[[#This Row],[workers]]),ISNUMBER(data_to_clean[[#This Row],[previous_workers]]),ISNUMBER(data_to_clean[[#This Row],[founded]]),ISNUMBER(data_to_clean[[#This Row],[yrs_on_list]]))</f>
        <v>1</v>
      </c>
    </row>
    <row r="3757" spans="1:17" x14ac:dyDescent="0.25">
      <c r="A3757">
        <v>3746</v>
      </c>
      <c r="B3757" t="s">
        <v>13513</v>
      </c>
      <c r="C3757" t="s">
        <v>52</v>
      </c>
      <c r="D3757" t="str">
        <f>VLOOKUP(data_to_clean[[#This Row],[state]],abbreviation_table[],2,FALSE)</f>
        <v>Florida</v>
      </c>
      <c r="E3757" t="s">
        <v>824</v>
      </c>
      <c r="F3757" t="str">
        <f>TRIM(LEFT(data_to_clean[[#This Row],[revenue]],FIND(" ",data_to_clean[[#This Row],[revenue]])))</f>
        <v>2.5</v>
      </c>
      <c r="G3757" t="str">
        <f>RIGHT(data_to_clean[[#This Row],[revenue]],LEN(data_to_clean[[#This Row],[revenue]])-FIND(" ",data_to_clean[[#This Row],[revenue]]))</f>
        <v>Million</v>
      </c>
      <c r="H3757" s="7">
        <f>VALUE(IF(data_to_clean[[#This Row],[multiplicity]]="Million",_xlfn.CONCAT(SUBSTITUTE(data_to_clean[[#This Row],[number]],".",""),"00000"),_xlfn.CONCAT(SUBSTITUTE(data_to_clean[[#This Row],[number]],".",""),"00000000")))</f>
        <v>2500000</v>
      </c>
      <c r="I3757" t="s">
        <v>13515</v>
      </c>
      <c r="J3757">
        <f>ROUND(VALUE(SUBSTITUTE(data_to_clean[[#This Row],[growth_%]],".",",")),0)</f>
        <v>91</v>
      </c>
      <c r="K3757" t="s">
        <v>40</v>
      </c>
      <c r="L3757">
        <v>0</v>
      </c>
      <c r="M3757">
        <v>20</v>
      </c>
      <c r="N3757">
        <v>2008</v>
      </c>
      <c r="O3757">
        <v>1</v>
      </c>
      <c r="P3757" t="s">
        <v>203</v>
      </c>
      <c r="Q3757" t="b">
        <f>AND(ISNUMBER(data_to_clean[[#This Row],[revenue_formatted]]),ISNUMBER(data_to_clean[[#This Row],[growth_formatted_%]]),ISNUMBER(data_to_clean[[#This Row],[workers]]),ISNUMBER(data_to_clean[[#This Row],[previous_workers]]),ISNUMBER(data_to_clean[[#This Row],[founded]]),ISNUMBER(data_to_clean[[#This Row],[yrs_on_list]]))</f>
        <v>1</v>
      </c>
    </row>
    <row r="3758" spans="1:17" x14ac:dyDescent="0.25">
      <c r="A3758">
        <v>3747</v>
      </c>
      <c r="B3758" t="s">
        <v>13516</v>
      </c>
      <c r="C3758" t="s">
        <v>1262</v>
      </c>
      <c r="D3758" t="str">
        <f>VLOOKUP(data_to_clean[[#This Row],[state]],abbreviation_table[],2,FALSE)</f>
        <v>South Carolina</v>
      </c>
      <c r="E3758" t="s">
        <v>1803</v>
      </c>
      <c r="F3758" t="str">
        <f>TRIM(LEFT(data_to_clean[[#This Row],[revenue]],FIND(" ",data_to_clean[[#This Row],[revenue]])))</f>
        <v>11.6</v>
      </c>
      <c r="G3758" t="str">
        <f>RIGHT(data_to_clean[[#This Row],[revenue]],LEN(data_to_clean[[#This Row],[revenue]])-FIND(" ",data_to_clean[[#This Row],[revenue]]))</f>
        <v>Million</v>
      </c>
      <c r="H3758" s="7">
        <f>VALUE(IF(data_to_clean[[#This Row],[multiplicity]]="Million",_xlfn.CONCAT(SUBSTITUTE(data_to_clean[[#This Row],[number]],".",""),"00000"),_xlfn.CONCAT(SUBSTITUTE(data_to_clean[[#This Row],[number]],".",""),"00000000")))</f>
        <v>11600000</v>
      </c>
      <c r="I3758" t="s">
        <v>13518</v>
      </c>
      <c r="J3758">
        <f>ROUND(VALUE(SUBSTITUTE(data_to_clean[[#This Row],[growth_%]],".",",")),0)</f>
        <v>91</v>
      </c>
      <c r="K3758" t="s">
        <v>233</v>
      </c>
      <c r="L3758">
        <v>63</v>
      </c>
      <c r="M3758">
        <v>37</v>
      </c>
      <c r="N3758">
        <v>1992</v>
      </c>
      <c r="O3758">
        <v>2</v>
      </c>
      <c r="P3758" t="s">
        <v>13519</v>
      </c>
      <c r="Q3758" t="b">
        <f>AND(ISNUMBER(data_to_clean[[#This Row],[revenue_formatted]]),ISNUMBER(data_to_clean[[#This Row],[growth_formatted_%]]),ISNUMBER(data_to_clean[[#This Row],[workers]]),ISNUMBER(data_to_clean[[#This Row],[previous_workers]]),ISNUMBER(data_to_clean[[#This Row],[founded]]),ISNUMBER(data_to_clean[[#This Row],[yrs_on_list]]))</f>
        <v>1</v>
      </c>
    </row>
    <row r="3759" spans="1:17" x14ac:dyDescent="0.25">
      <c r="A3759">
        <v>3748</v>
      </c>
      <c r="B3759" t="s">
        <v>13520</v>
      </c>
      <c r="C3759" t="s">
        <v>45</v>
      </c>
      <c r="D3759" t="str">
        <f>VLOOKUP(data_to_clean[[#This Row],[state]],abbreviation_table[],2,FALSE)</f>
        <v>Pennsylvania</v>
      </c>
      <c r="E3759" t="s">
        <v>7591</v>
      </c>
      <c r="F3759" t="str">
        <f>TRIM(LEFT(data_to_clean[[#This Row],[revenue]],FIND(" ",data_to_clean[[#This Row],[revenue]])))</f>
        <v>23.1</v>
      </c>
      <c r="G3759" t="str">
        <f>RIGHT(data_to_clean[[#This Row],[revenue]],LEN(data_to_clean[[#This Row],[revenue]])-FIND(" ",data_to_clean[[#This Row],[revenue]]))</f>
        <v>Million</v>
      </c>
      <c r="H3759" s="7">
        <f>VALUE(IF(data_to_clean[[#This Row],[multiplicity]]="Million",_xlfn.CONCAT(SUBSTITUTE(data_to_clean[[#This Row],[number]],".",""),"00000"),_xlfn.CONCAT(SUBSTITUTE(data_to_clean[[#This Row],[number]],".",""),"00000000")))</f>
        <v>23100000</v>
      </c>
      <c r="I3759" t="s">
        <v>13522</v>
      </c>
      <c r="J3759">
        <f>ROUND(VALUE(SUBSTITUTE(data_to_clean[[#This Row],[growth_%]],".",",")),0)</f>
        <v>91</v>
      </c>
      <c r="K3759" t="s">
        <v>18</v>
      </c>
      <c r="L3759">
        <v>179</v>
      </c>
      <c r="M3759">
        <v>102</v>
      </c>
      <c r="N3759">
        <v>2002</v>
      </c>
      <c r="O3759">
        <v>5</v>
      </c>
      <c r="P3759" t="s">
        <v>49</v>
      </c>
      <c r="Q3759" t="b">
        <f>AND(ISNUMBER(data_to_clean[[#This Row],[revenue_formatted]]),ISNUMBER(data_to_clean[[#This Row],[growth_formatted_%]]),ISNUMBER(data_to_clean[[#This Row],[workers]]),ISNUMBER(data_to_clean[[#This Row],[previous_workers]]),ISNUMBER(data_to_clean[[#This Row],[founded]]),ISNUMBER(data_to_clean[[#This Row],[yrs_on_list]]))</f>
        <v>1</v>
      </c>
    </row>
    <row r="3760" spans="1:17" x14ac:dyDescent="0.25">
      <c r="A3760">
        <v>3749</v>
      </c>
      <c r="B3760" t="s">
        <v>13523</v>
      </c>
      <c r="C3760" t="s">
        <v>80</v>
      </c>
      <c r="D3760" t="str">
        <f>VLOOKUP(data_to_clean[[#This Row],[state]],abbreviation_table[],2,FALSE)</f>
        <v>California</v>
      </c>
      <c r="E3760" t="s">
        <v>2013</v>
      </c>
      <c r="F3760" t="str">
        <f>TRIM(LEFT(data_to_clean[[#This Row],[revenue]],FIND(" ",data_to_clean[[#This Row],[revenue]])))</f>
        <v>7.5</v>
      </c>
      <c r="G3760" t="str">
        <f>RIGHT(data_to_clean[[#This Row],[revenue]],LEN(data_to_clean[[#This Row],[revenue]])-FIND(" ",data_to_clean[[#This Row],[revenue]]))</f>
        <v>Million</v>
      </c>
      <c r="H3760" s="7">
        <f>VALUE(IF(data_to_clean[[#This Row],[multiplicity]]="Million",_xlfn.CONCAT(SUBSTITUTE(data_to_clean[[#This Row],[number]],".",""),"00000"),_xlfn.CONCAT(SUBSTITUTE(data_to_clean[[#This Row],[number]],".",""),"00000000")))</f>
        <v>7500000</v>
      </c>
      <c r="I3760" t="s">
        <v>13525</v>
      </c>
      <c r="J3760">
        <f>ROUND(VALUE(SUBSTITUTE(data_to_clean[[#This Row],[growth_%]],".",",")),0)</f>
        <v>91</v>
      </c>
      <c r="K3760" t="s">
        <v>107</v>
      </c>
      <c r="L3760">
        <v>32</v>
      </c>
      <c r="M3760">
        <v>26</v>
      </c>
      <c r="N3760">
        <v>2011</v>
      </c>
      <c r="O3760">
        <v>5</v>
      </c>
      <c r="P3760" t="s">
        <v>2381</v>
      </c>
      <c r="Q3760" t="b">
        <f>AND(ISNUMBER(data_to_clean[[#This Row],[revenue_formatted]]),ISNUMBER(data_to_clean[[#This Row],[growth_formatted_%]]),ISNUMBER(data_to_clean[[#This Row],[workers]]),ISNUMBER(data_to_clean[[#This Row],[previous_workers]]),ISNUMBER(data_to_clean[[#This Row],[founded]]),ISNUMBER(data_to_clean[[#This Row],[yrs_on_list]]))</f>
        <v>1</v>
      </c>
    </row>
    <row r="3761" spans="1:17" x14ac:dyDescent="0.25">
      <c r="A3761">
        <v>3750</v>
      </c>
      <c r="B3761" t="s">
        <v>13526</v>
      </c>
      <c r="C3761" t="s">
        <v>643</v>
      </c>
      <c r="D3761" t="str">
        <f>VLOOKUP(data_to_clean[[#This Row],[state]],abbreviation_table[],2,FALSE)</f>
        <v>Connecticut</v>
      </c>
      <c r="E3761" t="s">
        <v>13528</v>
      </c>
      <c r="F3761" t="str">
        <f>TRIM(LEFT(data_to_clean[[#This Row],[revenue]],FIND(" ",data_to_clean[[#This Row],[revenue]])))</f>
        <v>70.5</v>
      </c>
      <c r="G3761" t="str">
        <f>RIGHT(data_to_clean[[#This Row],[revenue]],LEN(data_to_clean[[#This Row],[revenue]])-FIND(" ",data_to_clean[[#This Row],[revenue]]))</f>
        <v>Million</v>
      </c>
      <c r="H3761" s="7">
        <f>VALUE(IF(data_to_clean[[#This Row],[multiplicity]]="Million",_xlfn.CONCAT(SUBSTITUTE(data_to_clean[[#This Row],[number]],".",""),"00000"),_xlfn.CONCAT(SUBSTITUTE(data_to_clean[[#This Row],[number]],".",""),"00000000")))</f>
        <v>70500000</v>
      </c>
      <c r="I3761" t="s">
        <v>13529</v>
      </c>
      <c r="J3761">
        <f>ROUND(VALUE(SUBSTITUTE(data_to_clean[[#This Row],[growth_%]],".",",")),0)</f>
        <v>91</v>
      </c>
      <c r="K3761" t="s">
        <v>18</v>
      </c>
      <c r="L3761">
        <v>334</v>
      </c>
      <c r="M3761">
        <v>320</v>
      </c>
      <c r="N3761">
        <v>2008</v>
      </c>
      <c r="O3761">
        <v>7</v>
      </c>
      <c r="P3761" t="s">
        <v>646</v>
      </c>
      <c r="Q3761" t="b">
        <f>AND(ISNUMBER(data_to_clean[[#This Row],[revenue_formatted]]),ISNUMBER(data_to_clean[[#This Row],[growth_formatted_%]]),ISNUMBER(data_to_clean[[#This Row],[workers]]),ISNUMBER(data_to_clean[[#This Row],[previous_workers]]),ISNUMBER(data_to_clean[[#This Row],[founded]]),ISNUMBER(data_to_clean[[#This Row],[yrs_on_list]]))</f>
        <v>1</v>
      </c>
    </row>
    <row r="3762" spans="1:17" x14ac:dyDescent="0.25">
      <c r="A3762">
        <v>3751</v>
      </c>
      <c r="B3762" t="s">
        <v>13530</v>
      </c>
      <c r="C3762" t="s">
        <v>66</v>
      </c>
      <c r="D3762" t="str">
        <f>VLOOKUP(data_to_clean[[#This Row],[state]],abbreviation_table[],2,FALSE)</f>
        <v>Virginia</v>
      </c>
      <c r="E3762" t="s">
        <v>1152</v>
      </c>
      <c r="F3762" t="str">
        <f>TRIM(LEFT(data_to_clean[[#This Row],[revenue]],FIND(" ",data_to_clean[[#This Row],[revenue]])))</f>
        <v>2.1</v>
      </c>
      <c r="G3762" t="str">
        <f>RIGHT(data_to_clean[[#This Row],[revenue]],LEN(data_to_clean[[#This Row],[revenue]])-FIND(" ",data_to_clean[[#This Row],[revenue]]))</f>
        <v>Million</v>
      </c>
      <c r="H3762" s="7">
        <f>VALUE(IF(data_to_clean[[#This Row],[multiplicity]]="Million",_xlfn.CONCAT(SUBSTITUTE(data_to_clean[[#This Row],[number]],".",""),"00000"),_xlfn.CONCAT(SUBSTITUTE(data_to_clean[[#This Row],[number]],".",""),"00000000")))</f>
        <v>2100000</v>
      </c>
      <c r="I3762" t="s">
        <v>13532</v>
      </c>
      <c r="J3762">
        <f>ROUND(VALUE(SUBSTITUTE(data_to_clean[[#This Row],[growth_%]],".",",")),0)</f>
        <v>91</v>
      </c>
      <c r="K3762" t="s">
        <v>329</v>
      </c>
      <c r="L3762">
        <v>39</v>
      </c>
      <c r="M3762">
        <v>12</v>
      </c>
      <c r="N3762">
        <v>1998</v>
      </c>
      <c r="O3762">
        <v>1</v>
      </c>
      <c r="P3762" t="s">
        <v>1093</v>
      </c>
      <c r="Q3762" t="b">
        <f>AND(ISNUMBER(data_to_clean[[#This Row],[revenue_formatted]]),ISNUMBER(data_to_clean[[#This Row],[growth_formatted_%]]),ISNUMBER(data_to_clean[[#This Row],[workers]]),ISNUMBER(data_to_clean[[#This Row],[previous_workers]]),ISNUMBER(data_to_clean[[#This Row],[founded]]),ISNUMBER(data_to_clean[[#This Row],[yrs_on_list]]))</f>
        <v>1</v>
      </c>
    </row>
    <row r="3763" spans="1:17" x14ac:dyDescent="0.25">
      <c r="A3763">
        <v>3752</v>
      </c>
      <c r="B3763" t="s">
        <v>13533</v>
      </c>
      <c r="C3763" t="s">
        <v>2991</v>
      </c>
      <c r="D3763" t="str">
        <f>VLOOKUP(data_to_clean[[#This Row],[state]],abbreviation_table[],2,FALSE)</f>
        <v>Delaware</v>
      </c>
      <c r="E3763" t="s">
        <v>13535</v>
      </c>
      <c r="F3763" t="str">
        <f>TRIM(LEFT(data_to_clean[[#This Row],[revenue]],FIND(" ",data_to_clean[[#This Row],[revenue]])))</f>
        <v>218.1</v>
      </c>
      <c r="G3763" t="str">
        <f>RIGHT(data_to_clean[[#This Row],[revenue]],LEN(data_to_clean[[#This Row],[revenue]])-FIND(" ",data_to_clean[[#This Row],[revenue]]))</f>
        <v>Million</v>
      </c>
      <c r="H3763" s="7">
        <f>VALUE(IF(data_to_clean[[#This Row],[multiplicity]]="Million",_xlfn.CONCAT(SUBSTITUTE(data_to_clean[[#This Row],[number]],".",""),"00000"),_xlfn.CONCAT(SUBSTITUTE(data_to_clean[[#This Row],[number]],".",""),"00000000")))</f>
        <v>218100000</v>
      </c>
      <c r="I3763" t="s">
        <v>13536</v>
      </c>
      <c r="J3763">
        <f>ROUND(VALUE(SUBSTITUTE(data_to_clean[[#This Row],[growth_%]],".",",")),0)</f>
        <v>91</v>
      </c>
      <c r="K3763" t="s">
        <v>107</v>
      </c>
      <c r="L3763">
        <v>849</v>
      </c>
      <c r="M3763">
        <v>513</v>
      </c>
      <c r="N3763">
        <v>1988</v>
      </c>
      <c r="O3763">
        <v>5</v>
      </c>
      <c r="P3763" t="s">
        <v>1074</v>
      </c>
      <c r="Q3763" t="b">
        <f>AND(ISNUMBER(data_to_clean[[#This Row],[revenue_formatted]]),ISNUMBER(data_to_clean[[#This Row],[growth_formatted_%]]),ISNUMBER(data_to_clean[[#This Row],[workers]]),ISNUMBER(data_to_clean[[#This Row],[previous_workers]]),ISNUMBER(data_to_clean[[#This Row],[founded]]),ISNUMBER(data_to_clean[[#This Row],[yrs_on_list]]))</f>
        <v>1</v>
      </c>
    </row>
    <row r="3764" spans="1:17" x14ac:dyDescent="0.25">
      <c r="A3764">
        <v>3753</v>
      </c>
      <c r="B3764" t="s">
        <v>13537</v>
      </c>
      <c r="C3764" t="s">
        <v>1768</v>
      </c>
      <c r="D3764" t="str">
        <f>VLOOKUP(data_to_clean[[#This Row],[state]],abbreviation_table[],2,FALSE)</f>
        <v>Oregon</v>
      </c>
      <c r="E3764" t="s">
        <v>430</v>
      </c>
      <c r="F3764" t="str">
        <f>TRIM(LEFT(data_to_clean[[#This Row],[revenue]],FIND(" ",data_to_clean[[#This Row],[revenue]])))</f>
        <v>6.7</v>
      </c>
      <c r="G3764" t="str">
        <f>RIGHT(data_to_clean[[#This Row],[revenue]],LEN(data_to_clean[[#This Row],[revenue]])-FIND(" ",data_to_clean[[#This Row],[revenue]]))</f>
        <v>Million</v>
      </c>
      <c r="H3764" s="7">
        <f>VALUE(IF(data_to_clean[[#This Row],[multiplicity]]="Million",_xlfn.CONCAT(SUBSTITUTE(data_to_clean[[#This Row],[number]],".",""),"00000"),_xlfn.CONCAT(SUBSTITUTE(data_to_clean[[#This Row],[number]],".",""),"00000000")))</f>
        <v>6700000</v>
      </c>
      <c r="I3764" t="s">
        <v>13539</v>
      </c>
      <c r="J3764">
        <f>ROUND(VALUE(SUBSTITUTE(data_to_clean[[#This Row],[growth_%]],".",",")),0)</f>
        <v>90</v>
      </c>
      <c r="K3764" t="s">
        <v>297</v>
      </c>
      <c r="L3764">
        <v>20</v>
      </c>
      <c r="M3764">
        <v>10</v>
      </c>
      <c r="N3764">
        <v>1996</v>
      </c>
      <c r="O3764">
        <v>2</v>
      </c>
      <c r="P3764" t="s">
        <v>13540</v>
      </c>
      <c r="Q3764" t="b">
        <f>AND(ISNUMBER(data_to_clean[[#This Row],[revenue_formatted]]),ISNUMBER(data_to_clean[[#This Row],[growth_formatted_%]]),ISNUMBER(data_to_clean[[#This Row],[workers]]),ISNUMBER(data_to_clean[[#This Row],[previous_workers]]),ISNUMBER(data_to_clean[[#This Row],[founded]]),ISNUMBER(data_to_clean[[#This Row],[yrs_on_list]]))</f>
        <v>1</v>
      </c>
    </row>
    <row r="3765" spans="1:17" x14ac:dyDescent="0.25">
      <c r="A3765">
        <v>3754</v>
      </c>
      <c r="B3765" t="s">
        <v>13541</v>
      </c>
      <c r="C3765" t="s">
        <v>105</v>
      </c>
      <c r="D3765" t="str">
        <f>VLOOKUP(data_to_clean[[#This Row],[state]],abbreviation_table[],2,FALSE)</f>
        <v>New York</v>
      </c>
      <c r="E3765" t="s">
        <v>274</v>
      </c>
      <c r="F3765" t="str">
        <f>TRIM(LEFT(data_to_clean[[#This Row],[revenue]],FIND(" ",data_to_clean[[#This Row],[revenue]])))</f>
        <v>8.8</v>
      </c>
      <c r="G3765" t="str">
        <f>RIGHT(data_to_clean[[#This Row],[revenue]],LEN(data_to_clean[[#This Row],[revenue]])-FIND(" ",data_to_clean[[#This Row],[revenue]]))</f>
        <v>Million</v>
      </c>
      <c r="H3765" s="7">
        <f>VALUE(IF(data_to_clean[[#This Row],[multiplicity]]="Million",_xlfn.CONCAT(SUBSTITUTE(data_to_clean[[#This Row],[number]],".",""),"00000"),_xlfn.CONCAT(SUBSTITUTE(data_to_clean[[#This Row],[number]],".",""),"00000000")))</f>
        <v>8800000</v>
      </c>
      <c r="I3765" t="s">
        <v>13543</v>
      </c>
      <c r="J3765">
        <f>ROUND(VALUE(SUBSTITUTE(data_to_clean[[#This Row],[growth_%]],".",",")),0)</f>
        <v>90</v>
      </c>
      <c r="K3765" t="s">
        <v>18</v>
      </c>
      <c r="L3765">
        <v>34</v>
      </c>
      <c r="M3765">
        <v>25</v>
      </c>
      <c r="N3765">
        <v>2003</v>
      </c>
      <c r="O3765">
        <v>5</v>
      </c>
      <c r="P3765" t="s">
        <v>13544</v>
      </c>
      <c r="Q3765" t="b">
        <f>AND(ISNUMBER(data_to_clean[[#This Row],[revenue_formatted]]),ISNUMBER(data_to_clean[[#This Row],[growth_formatted_%]]),ISNUMBER(data_to_clean[[#This Row],[workers]]),ISNUMBER(data_to_clean[[#This Row],[previous_workers]]),ISNUMBER(data_to_clean[[#This Row],[founded]]),ISNUMBER(data_to_clean[[#This Row],[yrs_on_list]]))</f>
        <v>1</v>
      </c>
    </row>
    <row r="3766" spans="1:17" x14ac:dyDescent="0.25">
      <c r="A3766">
        <v>3755</v>
      </c>
      <c r="B3766" t="s">
        <v>13545</v>
      </c>
      <c r="C3766" t="s">
        <v>98</v>
      </c>
      <c r="D3766" t="str">
        <f>VLOOKUP(data_to_clean[[#This Row],[state]],abbreviation_table[],2,FALSE)</f>
        <v>Washington</v>
      </c>
      <c r="E3766" t="s">
        <v>603</v>
      </c>
      <c r="F3766" t="str">
        <f>TRIM(LEFT(data_to_clean[[#This Row],[revenue]],FIND(" ",data_to_clean[[#This Row],[revenue]])))</f>
        <v>3.8</v>
      </c>
      <c r="G3766" t="str">
        <f>RIGHT(data_to_clean[[#This Row],[revenue]],LEN(data_to_clean[[#This Row],[revenue]])-FIND(" ",data_to_clean[[#This Row],[revenue]]))</f>
        <v>Million</v>
      </c>
      <c r="H3766" s="7">
        <f>VALUE(IF(data_to_clean[[#This Row],[multiplicity]]="Million",_xlfn.CONCAT(SUBSTITUTE(data_to_clean[[#This Row],[number]],".",""),"00000"),_xlfn.CONCAT(SUBSTITUTE(data_to_clean[[#This Row],[number]],".",""),"00000000")))</f>
        <v>3800000</v>
      </c>
      <c r="I3766" t="s">
        <v>13547</v>
      </c>
      <c r="J3766">
        <f>ROUND(VALUE(SUBSTITUTE(data_to_clean[[#This Row],[growth_%]],".",",")),0)</f>
        <v>90</v>
      </c>
      <c r="K3766" t="s">
        <v>297</v>
      </c>
      <c r="L3766">
        <v>25</v>
      </c>
      <c r="M3766">
        <v>18</v>
      </c>
      <c r="N3766">
        <v>2001</v>
      </c>
      <c r="O3766">
        <v>1</v>
      </c>
      <c r="P3766" t="s">
        <v>12846</v>
      </c>
      <c r="Q3766" t="b">
        <f>AND(ISNUMBER(data_to_clean[[#This Row],[revenue_formatted]]),ISNUMBER(data_to_clean[[#This Row],[growth_formatted_%]]),ISNUMBER(data_to_clean[[#This Row],[workers]]),ISNUMBER(data_to_clean[[#This Row],[previous_workers]]),ISNUMBER(data_to_clean[[#This Row],[founded]]),ISNUMBER(data_to_clean[[#This Row],[yrs_on_list]]))</f>
        <v>1</v>
      </c>
    </row>
    <row r="3767" spans="1:17" x14ac:dyDescent="0.25">
      <c r="A3767">
        <v>3756</v>
      </c>
      <c r="B3767" t="s">
        <v>13548</v>
      </c>
      <c r="C3767" t="s">
        <v>80</v>
      </c>
      <c r="D3767" t="str">
        <f>VLOOKUP(data_to_clean[[#This Row],[state]],abbreviation_table[],2,FALSE)</f>
        <v>California</v>
      </c>
      <c r="E3767" t="s">
        <v>1207</v>
      </c>
      <c r="F3767" t="str">
        <f>TRIM(LEFT(data_to_clean[[#This Row],[revenue]],FIND(" ",data_to_clean[[#This Row],[revenue]])))</f>
        <v>10.1</v>
      </c>
      <c r="G3767" t="str">
        <f>RIGHT(data_to_clean[[#This Row],[revenue]],LEN(data_to_clean[[#This Row],[revenue]])-FIND(" ",data_to_clean[[#This Row],[revenue]]))</f>
        <v>Million</v>
      </c>
      <c r="H3767" s="7">
        <f>VALUE(IF(data_to_clean[[#This Row],[multiplicity]]="Million",_xlfn.CONCAT(SUBSTITUTE(data_to_clean[[#This Row],[number]],".",""),"00000"),_xlfn.CONCAT(SUBSTITUTE(data_to_clean[[#This Row],[number]],".",""),"00000000")))</f>
        <v>10100000</v>
      </c>
      <c r="I3767" t="s">
        <v>13550</v>
      </c>
      <c r="J3767">
        <f>ROUND(VALUE(SUBSTITUTE(data_to_clean[[#This Row],[growth_%]],".",",")),0)</f>
        <v>90</v>
      </c>
      <c r="K3767" t="s">
        <v>107</v>
      </c>
      <c r="L3767">
        <v>95</v>
      </c>
      <c r="M3767">
        <v>53</v>
      </c>
      <c r="N3767">
        <v>2006</v>
      </c>
      <c r="O3767">
        <v>5</v>
      </c>
      <c r="P3767" t="s">
        <v>137</v>
      </c>
      <c r="Q3767" t="b">
        <f>AND(ISNUMBER(data_to_clean[[#This Row],[revenue_formatted]]),ISNUMBER(data_to_clean[[#This Row],[growth_formatted_%]]),ISNUMBER(data_to_clean[[#This Row],[workers]]),ISNUMBER(data_to_clean[[#This Row],[previous_workers]]),ISNUMBER(data_to_clean[[#This Row],[founded]]),ISNUMBER(data_to_clean[[#This Row],[yrs_on_list]]))</f>
        <v>1</v>
      </c>
    </row>
    <row r="3768" spans="1:17" x14ac:dyDescent="0.25">
      <c r="A3768">
        <v>3757</v>
      </c>
      <c r="B3768" t="s">
        <v>13551</v>
      </c>
      <c r="C3768" t="s">
        <v>80</v>
      </c>
      <c r="D3768" t="str">
        <f>VLOOKUP(data_to_clean[[#This Row],[state]],abbreviation_table[],2,FALSE)</f>
        <v>California</v>
      </c>
      <c r="E3768" t="s">
        <v>1152</v>
      </c>
      <c r="F3768" t="str">
        <f>TRIM(LEFT(data_to_clean[[#This Row],[revenue]],FIND(" ",data_to_clean[[#This Row],[revenue]])))</f>
        <v>2.1</v>
      </c>
      <c r="G3768" t="str">
        <f>RIGHT(data_to_clean[[#This Row],[revenue]],LEN(data_to_clean[[#This Row],[revenue]])-FIND(" ",data_to_clean[[#This Row],[revenue]]))</f>
        <v>Million</v>
      </c>
      <c r="H3768" s="7">
        <f>VALUE(IF(data_to_clean[[#This Row],[multiplicity]]="Million",_xlfn.CONCAT(SUBSTITUTE(data_to_clean[[#This Row],[number]],".",""),"00000"),_xlfn.CONCAT(SUBSTITUTE(data_to_clean[[#This Row],[number]],".",""),"00000000")))</f>
        <v>2100000</v>
      </c>
      <c r="I3768" t="s">
        <v>13553</v>
      </c>
      <c r="J3768">
        <f>ROUND(VALUE(SUBSTITUTE(data_to_clean[[#This Row],[growth_%]],".",",")),0)</f>
        <v>90</v>
      </c>
      <c r="K3768" t="s">
        <v>257</v>
      </c>
      <c r="L3768">
        <v>200</v>
      </c>
      <c r="M3768">
        <v>150</v>
      </c>
      <c r="N3768">
        <v>2007</v>
      </c>
      <c r="O3768">
        <v>2</v>
      </c>
      <c r="P3768" t="s">
        <v>3925</v>
      </c>
      <c r="Q3768" t="b">
        <f>AND(ISNUMBER(data_to_clean[[#This Row],[revenue_formatted]]),ISNUMBER(data_to_clean[[#This Row],[growth_formatted_%]]),ISNUMBER(data_to_clean[[#This Row],[workers]]),ISNUMBER(data_to_clean[[#This Row],[previous_workers]]),ISNUMBER(data_to_clean[[#This Row],[founded]]),ISNUMBER(data_to_clean[[#This Row],[yrs_on_list]]))</f>
        <v>1</v>
      </c>
    </row>
    <row r="3769" spans="1:17" x14ac:dyDescent="0.25">
      <c r="A3769">
        <v>3758</v>
      </c>
      <c r="B3769" t="s">
        <v>13554</v>
      </c>
      <c r="C3769" t="s">
        <v>503</v>
      </c>
      <c r="D3769" t="str">
        <f>VLOOKUP(data_to_clean[[#This Row],[state]],abbreviation_table[],2,FALSE)</f>
        <v>Illinois</v>
      </c>
      <c r="E3769" t="s">
        <v>699</v>
      </c>
      <c r="F3769" t="str">
        <f>TRIM(LEFT(data_to_clean[[#This Row],[revenue]],FIND(" ",data_to_clean[[#This Row],[revenue]])))</f>
        <v>4</v>
      </c>
      <c r="G3769" t="str">
        <f>RIGHT(data_to_clean[[#This Row],[revenue]],LEN(data_to_clean[[#This Row],[revenue]])-FIND(" ",data_to_clean[[#This Row],[revenue]]))</f>
        <v>Million</v>
      </c>
      <c r="H3769" s="7">
        <f>VALUE(IF(data_to_clean[[#This Row],[multiplicity]]="Million",_xlfn.CONCAT(SUBSTITUTE(data_to_clean[[#This Row],[number]],".",""),"00000"),_xlfn.CONCAT(SUBSTITUTE(data_to_clean[[#This Row],[number]],".",""),"00000000")))</f>
        <v>400000</v>
      </c>
      <c r="I3769" t="s">
        <v>13556</v>
      </c>
      <c r="J3769">
        <f>ROUND(VALUE(SUBSTITUTE(data_to_clean[[#This Row],[growth_%]],".",",")),0)</f>
        <v>90</v>
      </c>
      <c r="K3769" t="s">
        <v>289</v>
      </c>
      <c r="L3769">
        <v>245</v>
      </c>
      <c r="M3769">
        <v>150</v>
      </c>
      <c r="N3769">
        <v>2011</v>
      </c>
      <c r="O3769">
        <v>2</v>
      </c>
      <c r="P3769" t="s">
        <v>506</v>
      </c>
      <c r="Q3769" t="b">
        <f>AND(ISNUMBER(data_to_clean[[#This Row],[revenue_formatted]]),ISNUMBER(data_to_clean[[#This Row],[growth_formatted_%]]),ISNUMBER(data_to_clean[[#This Row],[workers]]),ISNUMBER(data_to_clean[[#This Row],[previous_workers]]),ISNUMBER(data_to_clean[[#This Row],[founded]]),ISNUMBER(data_to_clean[[#This Row],[yrs_on_list]]))</f>
        <v>1</v>
      </c>
    </row>
    <row r="3770" spans="1:17" x14ac:dyDescent="0.25">
      <c r="A3770">
        <v>3759</v>
      </c>
      <c r="B3770" t="s">
        <v>13557</v>
      </c>
      <c r="C3770" t="s">
        <v>341</v>
      </c>
      <c r="D3770" t="str">
        <f>VLOOKUP(data_to_clean[[#This Row],[state]],abbreviation_table[],2,FALSE)</f>
        <v>Massachusetts</v>
      </c>
      <c r="E3770" t="s">
        <v>142</v>
      </c>
      <c r="F3770" t="str">
        <f>TRIM(LEFT(data_to_clean[[#This Row],[revenue]],FIND(" ",data_to_clean[[#This Row],[revenue]])))</f>
        <v>10.2</v>
      </c>
      <c r="G3770" t="str">
        <f>RIGHT(data_to_clean[[#This Row],[revenue]],LEN(data_to_clean[[#This Row],[revenue]])-FIND(" ",data_to_clean[[#This Row],[revenue]]))</f>
        <v>Million</v>
      </c>
      <c r="H3770" s="7">
        <f>VALUE(IF(data_to_clean[[#This Row],[multiplicity]]="Million",_xlfn.CONCAT(SUBSTITUTE(data_to_clean[[#This Row],[number]],".",""),"00000"),_xlfn.CONCAT(SUBSTITUTE(data_to_clean[[#This Row],[number]],".",""),"00000000")))</f>
        <v>10200000</v>
      </c>
      <c r="I3770" t="s">
        <v>13559</v>
      </c>
      <c r="J3770">
        <f>ROUND(VALUE(SUBSTITUTE(data_to_clean[[#This Row],[growth_%]],".",",")),0)</f>
        <v>90</v>
      </c>
      <c r="K3770" t="s">
        <v>55</v>
      </c>
      <c r="L3770">
        <v>15</v>
      </c>
      <c r="M3770">
        <v>10</v>
      </c>
      <c r="N3770">
        <v>2007</v>
      </c>
      <c r="O3770">
        <v>2</v>
      </c>
      <c r="P3770" t="s">
        <v>13560</v>
      </c>
      <c r="Q3770" t="b">
        <f>AND(ISNUMBER(data_to_clean[[#This Row],[revenue_formatted]]),ISNUMBER(data_to_clean[[#This Row],[growth_formatted_%]]),ISNUMBER(data_to_clean[[#This Row],[workers]]),ISNUMBER(data_to_clean[[#This Row],[previous_workers]]),ISNUMBER(data_to_clean[[#This Row],[founded]]),ISNUMBER(data_to_clean[[#This Row],[yrs_on_list]]))</f>
        <v>1</v>
      </c>
    </row>
    <row r="3771" spans="1:17" x14ac:dyDescent="0.25">
      <c r="A3771">
        <v>3760</v>
      </c>
      <c r="B3771" t="s">
        <v>13561</v>
      </c>
      <c r="C3771" t="s">
        <v>503</v>
      </c>
      <c r="D3771" t="str">
        <f>VLOOKUP(data_to_clean[[#This Row],[state]],abbreviation_table[],2,FALSE)</f>
        <v>Illinois</v>
      </c>
      <c r="E3771" t="s">
        <v>512</v>
      </c>
      <c r="F3771" t="str">
        <f>TRIM(LEFT(data_to_clean[[#This Row],[revenue]],FIND(" ",data_to_clean[[#This Row],[revenue]])))</f>
        <v>4.9</v>
      </c>
      <c r="G3771" t="str">
        <f>RIGHT(data_to_clean[[#This Row],[revenue]],LEN(data_to_clean[[#This Row],[revenue]])-FIND(" ",data_to_clean[[#This Row],[revenue]]))</f>
        <v>Million</v>
      </c>
      <c r="H3771" s="7">
        <f>VALUE(IF(data_to_clean[[#This Row],[multiplicity]]="Million",_xlfn.CONCAT(SUBSTITUTE(data_to_clean[[#This Row],[number]],".",""),"00000"),_xlfn.CONCAT(SUBSTITUTE(data_to_clean[[#This Row],[number]],".",""),"00000000")))</f>
        <v>4900000</v>
      </c>
      <c r="I3771" t="s">
        <v>13563</v>
      </c>
      <c r="J3771">
        <f>ROUND(VALUE(SUBSTITUTE(data_to_clean[[#This Row],[growth_%]],".",",")),0)</f>
        <v>90</v>
      </c>
      <c r="K3771" t="s">
        <v>18</v>
      </c>
      <c r="L3771">
        <v>34</v>
      </c>
      <c r="M3771">
        <v>25</v>
      </c>
      <c r="N3771">
        <v>2006</v>
      </c>
      <c r="O3771">
        <v>4</v>
      </c>
      <c r="P3771" t="s">
        <v>506</v>
      </c>
      <c r="Q3771" t="b">
        <f>AND(ISNUMBER(data_to_clean[[#This Row],[revenue_formatted]]),ISNUMBER(data_to_clean[[#This Row],[growth_formatted_%]]),ISNUMBER(data_to_clean[[#This Row],[workers]]),ISNUMBER(data_to_clean[[#This Row],[previous_workers]]),ISNUMBER(data_to_clean[[#This Row],[founded]]),ISNUMBER(data_to_clean[[#This Row],[yrs_on_list]]))</f>
        <v>1</v>
      </c>
    </row>
    <row r="3772" spans="1:17" x14ac:dyDescent="0.25">
      <c r="A3772">
        <v>3761</v>
      </c>
      <c r="B3772" t="s">
        <v>13564</v>
      </c>
      <c r="C3772" t="s">
        <v>119</v>
      </c>
      <c r="D3772" t="str">
        <f>VLOOKUP(data_to_clean[[#This Row],[state]],abbreviation_table[],2,FALSE)</f>
        <v>Georgia</v>
      </c>
      <c r="E3772" t="s">
        <v>2284</v>
      </c>
      <c r="F3772" t="str">
        <f>TRIM(LEFT(data_to_clean[[#This Row],[revenue]],FIND(" ",data_to_clean[[#This Row],[revenue]])))</f>
        <v>7.9</v>
      </c>
      <c r="G3772" t="str">
        <f>RIGHT(data_to_clean[[#This Row],[revenue]],LEN(data_to_clean[[#This Row],[revenue]])-FIND(" ",data_to_clean[[#This Row],[revenue]]))</f>
        <v>Million</v>
      </c>
      <c r="H3772" s="7">
        <f>VALUE(IF(data_to_clean[[#This Row],[multiplicity]]="Million",_xlfn.CONCAT(SUBSTITUTE(data_to_clean[[#This Row],[number]],".",""),"00000"),_xlfn.CONCAT(SUBSTITUTE(data_to_clean[[#This Row],[number]],".",""),"00000000")))</f>
        <v>7900000</v>
      </c>
      <c r="I3772" t="s">
        <v>13566</v>
      </c>
      <c r="J3772">
        <f>ROUND(VALUE(SUBSTITUTE(data_to_clean[[#This Row],[growth_%]],".",",")),0)</f>
        <v>90</v>
      </c>
      <c r="K3772" t="s">
        <v>181</v>
      </c>
      <c r="L3772">
        <v>104</v>
      </c>
      <c r="M3772">
        <v>55</v>
      </c>
      <c r="N3772">
        <v>2009</v>
      </c>
      <c r="O3772">
        <v>3</v>
      </c>
      <c r="P3772" t="s">
        <v>122</v>
      </c>
      <c r="Q3772" t="b">
        <f>AND(ISNUMBER(data_to_clean[[#This Row],[revenue_formatted]]),ISNUMBER(data_to_clean[[#This Row],[growth_formatted_%]]),ISNUMBER(data_to_clean[[#This Row],[workers]]),ISNUMBER(data_to_clean[[#This Row],[previous_workers]]),ISNUMBER(data_to_clean[[#This Row],[founded]]),ISNUMBER(data_to_clean[[#This Row],[yrs_on_list]]))</f>
        <v>1</v>
      </c>
    </row>
    <row r="3773" spans="1:17" x14ac:dyDescent="0.25">
      <c r="A3773">
        <v>3762</v>
      </c>
      <c r="B3773" t="s">
        <v>13567</v>
      </c>
      <c r="C3773" t="s">
        <v>80</v>
      </c>
      <c r="D3773" t="str">
        <f>VLOOKUP(data_to_clean[[#This Row],[state]],abbreviation_table[],2,FALSE)</f>
        <v>California</v>
      </c>
      <c r="E3773" t="s">
        <v>485</v>
      </c>
      <c r="F3773" t="str">
        <f>TRIM(LEFT(data_to_clean[[#This Row],[revenue]],FIND(" ",data_to_clean[[#This Row],[revenue]])))</f>
        <v>4.5</v>
      </c>
      <c r="G3773" t="str">
        <f>RIGHT(data_to_clean[[#This Row],[revenue]],LEN(data_to_clean[[#This Row],[revenue]])-FIND(" ",data_to_clean[[#This Row],[revenue]]))</f>
        <v>Million</v>
      </c>
      <c r="H3773" s="7">
        <f>VALUE(IF(data_to_clean[[#This Row],[multiplicity]]="Million",_xlfn.CONCAT(SUBSTITUTE(data_to_clean[[#This Row],[number]],".",""),"00000"),_xlfn.CONCAT(SUBSTITUTE(data_to_clean[[#This Row],[number]],".",""),"00000000")))</f>
        <v>4500000</v>
      </c>
      <c r="I3773" t="s">
        <v>13569</v>
      </c>
      <c r="J3773">
        <f>ROUND(VALUE(SUBSTITUTE(data_to_clean[[#This Row],[growth_%]],".",",")),0)</f>
        <v>90</v>
      </c>
      <c r="K3773" t="s">
        <v>156</v>
      </c>
      <c r="L3773">
        <v>21</v>
      </c>
      <c r="M3773">
        <v>17</v>
      </c>
      <c r="N3773">
        <v>2000</v>
      </c>
      <c r="O3773">
        <v>3</v>
      </c>
      <c r="P3773" t="s">
        <v>964</v>
      </c>
      <c r="Q3773" t="b">
        <f>AND(ISNUMBER(data_to_clean[[#This Row],[revenue_formatted]]),ISNUMBER(data_to_clean[[#This Row],[growth_formatted_%]]),ISNUMBER(data_to_clean[[#This Row],[workers]]),ISNUMBER(data_to_clean[[#This Row],[previous_workers]]),ISNUMBER(data_to_clean[[#This Row],[founded]]),ISNUMBER(data_to_clean[[#This Row],[yrs_on_list]]))</f>
        <v>1</v>
      </c>
    </row>
    <row r="3774" spans="1:17" x14ac:dyDescent="0.25">
      <c r="A3774">
        <v>3763</v>
      </c>
      <c r="B3774" t="s">
        <v>13570</v>
      </c>
      <c r="C3774" t="s">
        <v>852</v>
      </c>
      <c r="D3774" t="str">
        <f>VLOOKUP(data_to_clean[[#This Row],[state]],abbreviation_table[],2,FALSE)</f>
        <v>Missouri</v>
      </c>
      <c r="E3774" t="s">
        <v>3869</v>
      </c>
      <c r="F3774" t="str">
        <f>TRIM(LEFT(data_to_clean[[#This Row],[revenue]],FIND(" ",data_to_clean[[#This Row],[revenue]])))</f>
        <v>26.4</v>
      </c>
      <c r="G3774" t="str">
        <f>RIGHT(data_to_clean[[#This Row],[revenue]],LEN(data_to_clean[[#This Row],[revenue]])-FIND(" ",data_to_clean[[#This Row],[revenue]]))</f>
        <v>Million</v>
      </c>
      <c r="H3774" s="7">
        <f>VALUE(IF(data_to_clean[[#This Row],[multiplicity]]="Million",_xlfn.CONCAT(SUBSTITUTE(data_to_clean[[#This Row],[number]],".",""),"00000"),_xlfn.CONCAT(SUBSTITUTE(data_to_clean[[#This Row],[number]],".",""),"00000000")))</f>
        <v>26400000</v>
      </c>
      <c r="I3774" t="s">
        <v>13572</v>
      </c>
      <c r="J3774">
        <f>ROUND(VALUE(SUBSTITUTE(data_to_clean[[#This Row],[growth_%]],".",",")),0)</f>
        <v>90</v>
      </c>
      <c r="K3774" t="s">
        <v>187</v>
      </c>
      <c r="L3774">
        <v>130</v>
      </c>
      <c r="M3774">
        <v>60</v>
      </c>
      <c r="N3774">
        <v>2006</v>
      </c>
      <c r="O3774">
        <v>2</v>
      </c>
      <c r="P3774" t="s">
        <v>985</v>
      </c>
      <c r="Q3774" t="b">
        <f>AND(ISNUMBER(data_to_clean[[#This Row],[revenue_formatted]]),ISNUMBER(data_to_clean[[#This Row],[growth_formatted_%]]),ISNUMBER(data_to_clean[[#This Row],[workers]]),ISNUMBER(data_to_clean[[#This Row],[previous_workers]]),ISNUMBER(data_to_clean[[#This Row],[founded]]),ISNUMBER(data_to_clean[[#This Row],[yrs_on_list]]))</f>
        <v>1</v>
      </c>
    </row>
    <row r="3775" spans="1:17" x14ac:dyDescent="0.25">
      <c r="A3775">
        <v>3764</v>
      </c>
      <c r="B3775" t="s">
        <v>13573</v>
      </c>
      <c r="C3775" t="s">
        <v>66</v>
      </c>
      <c r="D3775" t="str">
        <f>VLOOKUP(data_to_clean[[#This Row],[state]],abbreviation_table[],2,FALSE)</f>
        <v>Virginia</v>
      </c>
      <c r="E3775" t="s">
        <v>13575</v>
      </c>
      <c r="F3775" t="str">
        <f>TRIM(LEFT(data_to_clean[[#This Row],[revenue]],FIND(" ",data_to_clean[[#This Row],[revenue]])))</f>
        <v>78.7</v>
      </c>
      <c r="G3775" t="str">
        <f>RIGHT(data_to_clean[[#This Row],[revenue]],LEN(data_to_clean[[#This Row],[revenue]])-FIND(" ",data_to_clean[[#This Row],[revenue]]))</f>
        <v>Million</v>
      </c>
      <c r="H3775" s="7">
        <f>VALUE(IF(data_to_clean[[#This Row],[multiplicity]]="Million",_xlfn.CONCAT(SUBSTITUTE(data_to_clean[[#This Row],[number]],".",""),"00000"),_xlfn.CONCAT(SUBSTITUTE(data_to_clean[[#This Row],[number]],".",""),"00000000")))</f>
        <v>78700000</v>
      </c>
      <c r="I3775" t="s">
        <v>13576</v>
      </c>
      <c r="J3775">
        <f>ROUND(VALUE(SUBSTITUTE(data_to_clean[[#This Row],[growth_%]],".",",")),0)</f>
        <v>90</v>
      </c>
      <c r="K3775" t="s">
        <v>181</v>
      </c>
      <c r="L3775">
        <v>298</v>
      </c>
      <c r="M3775">
        <v>268</v>
      </c>
      <c r="N3775">
        <v>2006</v>
      </c>
      <c r="O3775">
        <v>6</v>
      </c>
      <c r="P3775" t="s">
        <v>3271</v>
      </c>
      <c r="Q3775" t="b">
        <f>AND(ISNUMBER(data_to_clean[[#This Row],[revenue_formatted]]),ISNUMBER(data_to_clean[[#This Row],[growth_formatted_%]]),ISNUMBER(data_to_clean[[#This Row],[workers]]),ISNUMBER(data_to_clean[[#This Row],[previous_workers]]),ISNUMBER(data_to_clean[[#This Row],[founded]]),ISNUMBER(data_to_clean[[#This Row],[yrs_on_list]]))</f>
        <v>1</v>
      </c>
    </row>
    <row r="3776" spans="1:17" x14ac:dyDescent="0.25">
      <c r="A3776">
        <v>3765</v>
      </c>
      <c r="B3776" t="s">
        <v>13577</v>
      </c>
      <c r="C3776" t="s">
        <v>52</v>
      </c>
      <c r="D3776" t="str">
        <f>VLOOKUP(data_to_clean[[#This Row],[state]],abbreviation_table[],2,FALSE)</f>
        <v>Florida</v>
      </c>
      <c r="E3776" t="s">
        <v>1418</v>
      </c>
      <c r="F3776" t="str">
        <f>TRIM(LEFT(data_to_clean[[#This Row],[revenue]],FIND(" ",data_to_clean[[#This Row],[revenue]])))</f>
        <v>6.8</v>
      </c>
      <c r="G3776" t="str">
        <f>RIGHT(data_to_clean[[#This Row],[revenue]],LEN(data_to_clean[[#This Row],[revenue]])-FIND(" ",data_to_clean[[#This Row],[revenue]]))</f>
        <v>Million</v>
      </c>
      <c r="H3776" s="7">
        <f>VALUE(IF(data_to_clean[[#This Row],[multiplicity]]="Million",_xlfn.CONCAT(SUBSTITUTE(data_to_clean[[#This Row],[number]],".",""),"00000"),_xlfn.CONCAT(SUBSTITUTE(data_to_clean[[#This Row],[number]],".",""),"00000000")))</f>
        <v>6800000</v>
      </c>
      <c r="I3776" t="s">
        <v>13579</v>
      </c>
      <c r="J3776">
        <f>ROUND(VALUE(SUBSTITUTE(data_to_clean[[#This Row],[growth_%]],".",",")),0)</f>
        <v>89</v>
      </c>
      <c r="K3776" t="s">
        <v>297</v>
      </c>
      <c r="L3776">
        <v>18</v>
      </c>
      <c r="M3776">
        <v>12</v>
      </c>
      <c r="N3776">
        <v>2009</v>
      </c>
      <c r="O3776">
        <v>3</v>
      </c>
      <c r="P3776" t="s">
        <v>198</v>
      </c>
      <c r="Q3776" t="b">
        <f>AND(ISNUMBER(data_to_clean[[#This Row],[revenue_formatted]]),ISNUMBER(data_to_clean[[#This Row],[growth_formatted_%]]),ISNUMBER(data_to_clean[[#This Row],[workers]]),ISNUMBER(data_to_clean[[#This Row],[previous_workers]]),ISNUMBER(data_to_clean[[#This Row],[founded]]),ISNUMBER(data_to_clean[[#This Row],[yrs_on_list]]))</f>
        <v>1</v>
      </c>
    </row>
    <row r="3777" spans="1:17" x14ac:dyDescent="0.25">
      <c r="A3777">
        <v>3766</v>
      </c>
      <c r="B3777" t="s">
        <v>13580</v>
      </c>
      <c r="C3777" t="s">
        <v>294</v>
      </c>
      <c r="D3777" t="str">
        <f>VLOOKUP(data_to_clean[[#This Row],[state]],abbreviation_table[],2,FALSE)</f>
        <v>Minnesota</v>
      </c>
      <c r="E3777" t="s">
        <v>10617</v>
      </c>
      <c r="F3777" t="str">
        <f>TRIM(LEFT(data_to_clean[[#This Row],[revenue]],FIND(" ",data_to_clean[[#This Row],[revenue]])))</f>
        <v>24.1</v>
      </c>
      <c r="G3777" t="str">
        <f>RIGHT(data_to_clean[[#This Row],[revenue]],LEN(data_to_clean[[#This Row],[revenue]])-FIND(" ",data_to_clean[[#This Row],[revenue]]))</f>
        <v>Million</v>
      </c>
      <c r="H3777" s="7">
        <f>VALUE(IF(data_to_clean[[#This Row],[multiplicity]]="Million",_xlfn.CONCAT(SUBSTITUTE(data_to_clean[[#This Row],[number]],".",""),"00000"),_xlfn.CONCAT(SUBSTITUTE(data_to_clean[[#This Row],[number]],".",""),"00000000")))</f>
        <v>24100000</v>
      </c>
      <c r="I3777" t="s">
        <v>13582</v>
      </c>
      <c r="J3777">
        <f>ROUND(VALUE(SUBSTITUTE(data_to_clean[[#This Row],[growth_%]],".",",")),0)</f>
        <v>89</v>
      </c>
      <c r="K3777" t="s">
        <v>329</v>
      </c>
      <c r="L3777">
        <v>23</v>
      </c>
      <c r="M3777">
        <v>16</v>
      </c>
      <c r="N3777">
        <v>2000</v>
      </c>
      <c r="O3777">
        <v>3</v>
      </c>
      <c r="P3777" t="s">
        <v>2535</v>
      </c>
      <c r="Q3777" t="b">
        <f>AND(ISNUMBER(data_to_clean[[#This Row],[revenue_formatted]]),ISNUMBER(data_to_clean[[#This Row],[growth_formatted_%]]),ISNUMBER(data_to_clean[[#This Row],[workers]]),ISNUMBER(data_to_clean[[#This Row],[previous_workers]]),ISNUMBER(data_to_clean[[#This Row],[founded]]),ISNUMBER(data_to_clean[[#This Row],[yrs_on_list]]))</f>
        <v>1</v>
      </c>
    </row>
    <row r="3778" spans="1:17" x14ac:dyDescent="0.25">
      <c r="A3778">
        <v>3767</v>
      </c>
      <c r="B3778" t="s">
        <v>13583</v>
      </c>
      <c r="C3778" t="s">
        <v>333</v>
      </c>
      <c r="D3778" t="str">
        <f>VLOOKUP(data_to_clean[[#This Row],[state]],abbreviation_table[],2,FALSE)</f>
        <v>Alabama</v>
      </c>
      <c r="E3778" t="s">
        <v>13585</v>
      </c>
      <c r="F3778" t="str">
        <f>TRIM(LEFT(data_to_clean[[#This Row],[revenue]],FIND(" ",data_to_clean[[#This Row],[revenue]])))</f>
        <v>97.2</v>
      </c>
      <c r="G3778" t="str">
        <f>RIGHT(data_to_clean[[#This Row],[revenue]],LEN(data_to_clean[[#This Row],[revenue]])-FIND(" ",data_to_clean[[#This Row],[revenue]]))</f>
        <v>Million</v>
      </c>
      <c r="H3778" s="7">
        <f>VALUE(IF(data_to_clean[[#This Row],[multiplicity]]="Million",_xlfn.CONCAT(SUBSTITUTE(data_to_clean[[#This Row],[number]],".",""),"00000"),_xlfn.CONCAT(SUBSTITUTE(data_to_clean[[#This Row],[number]],".",""),"00000000")))</f>
        <v>97200000</v>
      </c>
      <c r="I3778" t="s">
        <v>13586</v>
      </c>
      <c r="J3778">
        <f>ROUND(VALUE(SUBSTITUTE(data_to_clean[[#This Row],[growth_%]],".",",")),0)</f>
        <v>89</v>
      </c>
      <c r="K3778" t="s">
        <v>187</v>
      </c>
      <c r="L3778">
        <v>56</v>
      </c>
      <c r="M3778">
        <v>28</v>
      </c>
      <c r="N3778">
        <v>2011</v>
      </c>
      <c r="O3778">
        <v>2</v>
      </c>
      <c r="P3778" t="s">
        <v>13587</v>
      </c>
      <c r="Q3778" t="b">
        <f>AND(ISNUMBER(data_to_clean[[#This Row],[revenue_formatted]]),ISNUMBER(data_to_clean[[#This Row],[growth_formatted_%]]),ISNUMBER(data_to_clean[[#This Row],[workers]]),ISNUMBER(data_to_clean[[#This Row],[previous_workers]]),ISNUMBER(data_to_clean[[#This Row],[founded]]),ISNUMBER(data_to_clean[[#This Row],[yrs_on_list]]))</f>
        <v>1</v>
      </c>
    </row>
    <row r="3779" spans="1:17" x14ac:dyDescent="0.25">
      <c r="A3779">
        <v>3768</v>
      </c>
      <c r="B3779" t="s">
        <v>13588</v>
      </c>
      <c r="C3779" t="s">
        <v>45</v>
      </c>
      <c r="D3779" t="str">
        <f>VLOOKUP(data_to_clean[[#This Row],[state]],abbreviation_table[],2,FALSE)</f>
        <v>Pennsylvania</v>
      </c>
      <c r="E3779" t="s">
        <v>111</v>
      </c>
      <c r="F3779" t="str">
        <f>TRIM(LEFT(data_to_clean[[#This Row],[revenue]],FIND(" ",data_to_clean[[#This Row],[revenue]])))</f>
        <v>17.3</v>
      </c>
      <c r="G3779" t="str">
        <f>RIGHT(data_to_clean[[#This Row],[revenue]],LEN(data_to_clean[[#This Row],[revenue]])-FIND(" ",data_to_clean[[#This Row],[revenue]]))</f>
        <v>Million</v>
      </c>
      <c r="H3779" s="7">
        <f>VALUE(IF(data_to_clean[[#This Row],[multiplicity]]="Million",_xlfn.CONCAT(SUBSTITUTE(data_to_clean[[#This Row],[number]],".",""),"00000"),_xlfn.CONCAT(SUBSTITUTE(data_to_clean[[#This Row],[number]],".",""),"00000000")))</f>
        <v>17300000</v>
      </c>
      <c r="I3779" t="s">
        <v>13590</v>
      </c>
      <c r="J3779">
        <f>ROUND(VALUE(SUBSTITUTE(data_to_clean[[#This Row],[growth_%]],".",",")),0)</f>
        <v>89</v>
      </c>
      <c r="K3779" t="s">
        <v>181</v>
      </c>
      <c r="L3779">
        <v>4</v>
      </c>
      <c r="M3779">
        <v>3</v>
      </c>
      <c r="N3779">
        <v>2006</v>
      </c>
      <c r="O3779">
        <v>2</v>
      </c>
      <c r="P3779" t="s">
        <v>49</v>
      </c>
      <c r="Q3779" t="b">
        <f>AND(ISNUMBER(data_to_clean[[#This Row],[revenue_formatted]]),ISNUMBER(data_to_clean[[#This Row],[growth_formatted_%]]),ISNUMBER(data_to_clean[[#This Row],[workers]]),ISNUMBER(data_to_clean[[#This Row],[previous_workers]]),ISNUMBER(data_to_clean[[#This Row],[founded]]),ISNUMBER(data_to_clean[[#This Row],[yrs_on_list]]))</f>
        <v>1</v>
      </c>
    </row>
    <row r="3780" spans="1:17" x14ac:dyDescent="0.25">
      <c r="A3780">
        <v>3769</v>
      </c>
      <c r="B3780" t="s">
        <v>13591</v>
      </c>
      <c r="C3780" t="s">
        <v>243</v>
      </c>
      <c r="D3780" t="str">
        <f>VLOOKUP(data_to_clean[[#This Row],[state]],abbreviation_table[],2,FALSE)</f>
        <v>Maryland</v>
      </c>
      <c r="E3780" t="s">
        <v>380</v>
      </c>
      <c r="F3780" t="str">
        <f>TRIM(LEFT(data_to_clean[[#This Row],[revenue]],FIND(" ",data_to_clean[[#This Row],[revenue]])))</f>
        <v>5.8</v>
      </c>
      <c r="G3780" t="str">
        <f>RIGHT(data_to_clean[[#This Row],[revenue]],LEN(data_to_clean[[#This Row],[revenue]])-FIND(" ",data_to_clean[[#This Row],[revenue]]))</f>
        <v>Million</v>
      </c>
      <c r="H3780" s="7">
        <f>VALUE(IF(data_to_clean[[#This Row],[multiplicity]]="Million",_xlfn.CONCAT(SUBSTITUTE(data_to_clean[[#This Row],[number]],".",""),"00000"),_xlfn.CONCAT(SUBSTITUTE(data_to_clean[[#This Row],[number]],".",""),"00000000")))</f>
        <v>5800000</v>
      </c>
      <c r="I3780" t="s">
        <v>13593</v>
      </c>
      <c r="J3780">
        <f>ROUND(VALUE(SUBSTITUTE(data_to_clean[[#This Row],[growth_%]],".",",")),0)</f>
        <v>89</v>
      </c>
      <c r="K3780" t="s">
        <v>181</v>
      </c>
      <c r="L3780">
        <v>60</v>
      </c>
      <c r="M3780">
        <v>30</v>
      </c>
      <c r="N3780">
        <v>2008</v>
      </c>
      <c r="O3780">
        <v>2</v>
      </c>
      <c r="P3780" t="s">
        <v>458</v>
      </c>
      <c r="Q3780" t="b">
        <f>AND(ISNUMBER(data_to_clean[[#This Row],[revenue_formatted]]),ISNUMBER(data_to_clean[[#This Row],[growth_formatted_%]]),ISNUMBER(data_to_clean[[#This Row],[workers]]),ISNUMBER(data_to_clean[[#This Row],[previous_workers]]),ISNUMBER(data_to_clean[[#This Row],[founded]]),ISNUMBER(data_to_clean[[#This Row],[yrs_on_list]]))</f>
        <v>1</v>
      </c>
    </row>
    <row r="3781" spans="1:17" x14ac:dyDescent="0.25">
      <c r="A3781">
        <v>3770</v>
      </c>
      <c r="B3781" t="s">
        <v>13594</v>
      </c>
      <c r="C3781" t="s">
        <v>223</v>
      </c>
      <c r="D3781" t="str">
        <f>VLOOKUP(data_to_clean[[#This Row],[state]],abbreviation_table[],2,FALSE)</f>
        <v>Wisconsin</v>
      </c>
      <c r="E3781" t="s">
        <v>699</v>
      </c>
      <c r="F3781" t="str">
        <f>TRIM(LEFT(data_to_clean[[#This Row],[revenue]],FIND(" ",data_to_clean[[#This Row],[revenue]])))</f>
        <v>4</v>
      </c>
      <c r="G3781" t="str">
        <f>RIGHT(data_to_clean[[#This Row],[revenue]],LEN(data_to_clean[[#This Row],[revenue]])-FIND(" ",data_to_clean[[#This Row],[revenue]]))</f>
        <v>Million</v>
      </c>
      <c r="H3781" s="7">
        <f>VALUE(IF(data_to_clean[[#This Row],[multiplicity]]="Million",_xlfn.CONCAT(SUBSTITUTE(data_to_clean[[#This Row],[number]],".",""),"00000"),_xlfn.CONCAT(SUBSTITUTE(data_to_clean[[#This Row],[number]],".",""),"00000000")))</f>
        <v>400000</v>
      </c>
      <c r="I3781" t="s">
        <v>13596</v>
      </c>
      <c r="J3781">
        <f>ROUND(VALUE(SUBSTITUTE(data_to_clean[[#This Row],[growth_%]],".",",")),0)</f>
        <v>89</v>
      </c>
      <c r="K3781" t="s">
        <v>18</v>
      </c>
      <c r="L3781">
        <v>42</v>
      </c>
      <c r="M3781">
        <v>25</v>
      </c>
      <c r="N3781">
        <v>2009</v>
      </c>
      <c r="O3781">
        <v>4</v>
      </c>
      <c r="P3781" t="s">
        <v>227</v>
      </c>
      <c r="Q3781" t="b">
        <f>AND(ISNUMBER(data_to_clean[[#This Row],[revenue_formatted]]),ISNUMBER(data_to_clean[[#This Row],[growth_formatted_%]]),ISNUMBER(data_to_clean[[#This Row],[workers]]),ISNUMBER(data_to_clean[[#This Row],[previous_workers]]),ISNUMBER(data_to_clean[[#This Row],[founded]]),ISNUMBER(data_to_clean[[#This Row],[yrs_on_list]]))</f>
        <v>1</v>
      </c>
    </row>
    <row r="3782" spans="1:17" x14ac:dyDescent="0.25">
      <c r="A3782">
        <v>3771</v>
      </c>
      <c r="B3782" t="s">
        <v>13597</v>
      </c>
      <c r="C3782" t="s">
        <v>852</v>
      </c>
      <c r="D3782" t="str">
        <f>VLOOKUP(data_to_clean[[#This Row],[state]],abbreviation_table[],2,FALSE)</f>
        <v>Missouri</v>
      </c>
      <c r="E3782" t="s">
        <v>2974</v>
      </c>
      <c r="F3782" t="str">
        <f>TRIM(LEFT(data_to_clean[[#This Row],[revenue]],FIND(" ",data_to_clean[[#This Row],[revenue]])))</f>
        <v>18.3</v>
      </c>
      <c r="G3782" t="str">
        <f>RIGHT(data_to_clean[[#This Row],[revenue]],LEN(data_to_clean[[#This Row],[revenue]])-FIND(" ",data_to_clean[[#This Row],[revenue]]))</f>
        <v>Million</v>
      </c>
      <c r="H3782" s="7">
        <f>VALUE(IF(data_to_clean[[#This Row],[multiplicity]]="Million",_xlfn.CONCAT(SUBSTITUTE(data_to_clean[[#This Row],[number]],".",""),"00000"),_xlfn.CONCAT(SUBSTITUTE(data_to_clean[[#This Row],[number]],".",""),"00000000")))</f>
        <v>18300000</v>
      </c>
      <c r="I3782" t="s">
        <v>13599</v>
      </c>
      <c r="J3782">
        <f>ROUND(VALUE(SUBSTITUTE(data_to_clean[[#This Row],[growth_%]],".",",")),0)</f>
        <v>89</v>
      </c>
      <c r="K3782" t="s">
        <v>175</v>
      </c>
      <c r="L3782">
        <v>107</v>
      </c>
      <c r="M3782">
        <v>83</v>
      </c>
      <c r="N3782">
        <v>2012</v>
      </c>
      <c r="O3782">
        <v>4</v>
      </c>
      <c r="P3782" t="s">
        <v>2827</v>
      </c>
      <c r="Q3782" t="b">
        <f>AND(ISNUMBER(data_to_clean[[#This Row],[revenue_formatted]]),ISNUMBER(data_to_clean[[#This Row],[growth_formatted_%]]),ISNUMBER(data_to_clean[[#This Row],[workers]]),ISNUMBER(data_to_clean[[#This Row],[previous_workers]]),ISNUMBER(data_to_clean[[#This Row],[founded]]),ISNUMBER(data_to_clean[[#This Row],[yrs_on_list]]))</f>
        <v>1</v>
      </c>
    </row>
    <row r="3783" spans="1:17" x14ac:dyDescent="0.25">
      <c r="A3783">
        <v>3772</v>
      </c>
      <c r="B3783" t="s">
        <v>13600</v>
      </c>
      <c r="C3783" t="s">
        <v>52</v>
      </c>
      <c r="D3783" t="str">
        <f>VLOOKUP(data_to_clean[[#This Row],[state]],abbreviation_table[],2,FALSE)</f>
        <v>Florida</v>
      </c>
      <c r="E3783" t="s">
        <v>13602</v>
      </c>
      <c r="F3783" t="str">
        <f>TRIM(LEFT(data_to_clean[[#This Row],[revenue]],FIND(" ",data_to_clean[[#This Row],[revenue]])))</f>
        <v>4.6</v>
      </c>
      <c r="G3783" t="str">
        <f>RIGHT(data_to_clean[[#This Row],[revenue]],LEN(data_to_clean[[#This Row],[revenue]])-FIND(" ",data_to_clean[[#This Row],[revenue]]))</f>
        <v>Billion</v>
      </c>
      <c r="H3783" s="7">
        <f>VALUE(IF(data_to_clean[[#This Row],[multiplicity]]="Million",_xlfn.CONCAT(SUBSTITUTE(data_to_clean[[#This Row],[number]],".",""),"00000"),_xlfn.CONCAT(SUBSTITUTE(data_to_clean[[#This Row],[number]],".",""),"00000000")))</f>
        <v>4600000000</v>
      </c>
      <c r="I3783" t="s">
        <v>13603</v>
      </c>
      <c r="J3783">
        <f>ROUND(VALUE(SUBSTITUTE(data_to_clean[[#This Row],[growth_%]],".",",")),0)</f>
        <v>89</v>
      </c>
      <c r="K3783" t="s">
        <v>308</v>
      </c>
      <c r="L3783">
        <v>410</v>
      </c>
      <c r="M3783">
        <v>332</v>
      </c>
      <c r="N3783">
        <v>1997</v>
      </c>
      <c r="O3783">
        <v>4</v>
      </c>
      <c r="P3783" t="s">
        <v>203</v>
      </c>
      <c r="Q3783" t="b">
        <f>AND(ISNUMBER(data_to_clean[[#This Row],[revenue_formatted]]),ISNUMBER(data_to_clean[[#This Row],[growth_formatted_%]]),ISNUMBER(data_to_clean[[#This Row],[workers]]),ISNUMBER(data_to_clean[[#This Row],[previous_workers]]),ISNUMBER(data_to_clean[[#This Row],[founded]]),ISNUMBER(data_to_clean[[#This Row],[yrs_on_list]]))</f>
        <v>1</v>
      </c>
    </row>
    <row r="3784" spans="1:17" x14ac:dyDescent="0.25">
      <c r="A3784">
        <v>3773</v>
      </c>
      <c r="B3784" t="s">
        <v>13604</v>
      </c>
      <c r="C3784" t="s">
        <v>30</v>
      </c>
      <c r="D3784" t="str">
        <f>VLOOKUP(data_to_clean[[#This Row],[state]],abbreviation_table[],2,FALSE)</f>
        <v>Texas</v>
      </c>
      <c r="E3784" t="s">
        <v>617</v>
      </c>
      <c r="F3784" t="str">
        <f>TRIM(LEFT(data_to_clean[[#This Row],[revenue]],FIND(" ",data_to_clean[[#This Row],[revenue]])))</f>
        <v>3.3</v>
      </c>
      <c r="G3784" t="str">
        <f>RIGHT(data_to_clean[[#This Row],[revenue]],LEN(data_to_clean[[#This Row],[revenue]])-FIND(" ",data_to_clean[[#This Row],[revenue]]))</f>
        <v>Million</v>
      </c>
      <c r="H3784" s="7">
        <f>VALUE(IF(data_to_clean[[#This Row],[multiplicity]]="Million",_xlfn.CONCAT(SUBSTITUTE(data_to_clean[[#This Row],[number]],".",""),"00000"),_xlfn.CONCAT(SUBSTITUTE(data_to_clean[[#This Row],[number]],".",""),"00000000")))</f>
        <v>3300000</v>
      </c>
      <c r="I3784" t="s">
        <v>13606</v>
      </c>
      <c r="J3784">
        <f>ROUND(VALUE(SUBSTITUTE(data_to_clean[[#This Row],[growth_%]],".",",")),0)</f>
        <v>89</v>
      </c>
      <c r="K3784" t="s">
        <v>55</v>
      </c>
      <c r="L3784">
        <v>9</v>
      </c>
      <c r="M3784">
        <v>15</v>
      </c>
      <c r="N3784">
        <v>2009</v>
      </c>
      <c r="O3784">
        <v>1</v>
      </c>
      <c r="P3784" t="s">
        <v>251</v>
      </c>
      <c r="Q3784" t="b">
        <f>AND(ISNUMBER(data_to_clean[[#This Row],[revenue_formatted]]),ISNUMBER(data_to_clean[[#This Row],[growth_formatted_%]]),ISNUMBER(data_to_clean[[#This Row],[workers]]),ISNUMBER(data_to_clean[[#This Row],[previous_workers]]),ISNUMBER(data_to_clean[[#This Row],[founded]]),ISNUMBER(data_to_clean[[#This Row],[yrs_on_list]]))</f>
        <v>1</v>
      </c>
    </row>
    <row r="3785" spans="1:17" x14ac:dyDescent="0.25">
      <c r="A3785">
        <v>3774</v>
      </c>
      <c r="B3785" t="s">
        <v>13607</v>
      </c>
      <c r="C3785" t="s">
        <v>52</v>
      </c>
      <c r="D3785" t="str">
        <f>VLOOKUP(data_to_clean[[#This Row],[state]],abbreviation_table[],2,FALSE)</f>
        <v>Florida</v>
      </c>
      <c r="E3785" t="s">
        <v>1665</v>
      </c>
      <c r="F3785" t="str">
        <f>TRIM(LEFT(data_to_clean[[#This Row],[revenue]],FIND(" ",data_to_clean[[#This Row],[revenue]])))</f>
        <v>21.7</v>
      </c>
      <c r="G3785" t="str">
        <f>RIGHT(data_to_clean[[#This Row],[revenue]],LEN(data_to_clean[[#This Row],[revenue]])-FIND(" ",data_to_clean[[#This Row],[revenue]]))</f>
        <v>Million</v>
      </c>
      <c r="H3785" s="7">
        <f>VALUE(IF(data_to_clean[[#This Row],[multiplicity]]="Million",_xlfn.CONCAT(SUBSTITUTE(data_to_clean[[#This Row],[number]],".",""),"00000"),_xlfn.CONCAT(SUBSTITUTE(data_to_clean[[#This Row],[number]],".",""),"00000000")))</f>
        <v>21700000</v>
      </c>
      <c r="I3785" t="s">
        <v>13606</v>
      </c>
      <c r="J3785">
        <f>ROUND(VALUE(SUBSTITUTE(data_to_clean[[#This Row],[growth_%]],".",",")),0)</f>
        <v>89</v>
      </c>
      <c r="K3785" t="s">
        <v>187</v>
      </c>
      <c r="L3785">
        <v>205</v>
      </c>
      <c r="M3785">
        <v>89</v>
      </c>
      <c r="N3785">
        <v>2010</v>
      </c>
      <c r="O3785">
        <v>3</v>
      </c>
      <c r="P3785" t="s">
        <v>56</v>
      </c>
      <c r="Q3785" t="b">
        <f>AND(ISNUMBER(data_to_clean[[#This Row],[revenue_formatted]]),ISNUMBER(data_to_clean[[#This Row],[growth_formatted_%]]),ISNUMBER(data_to_clean[[#This Row],[workers]]),ISNUMBER(data_to_clean[[#This Row],[previous_workers]]),ISNUMBER(data_to_clean[[#This Row],[founded]]),ISNUMBER(data_to_clean[[#This Row],[yrs_on_list]]))</f>
        <v>1</v>
      </c>
    </row>
    <row r="3786" spans="1:17" x14ac:dyDescent="0.25">
      <c r="A3786">
        <v>3775</v>
      </c>
      <c r="B3786" t="s">
        <v>13609</v>
      </c>
      <c r="C3786" t="s">
        <v>86</v>
      </c>
      <c r="D3786" t="str">
        <f>VLOOKUP(data_to_clean[[#This Row],[state]],abbreviation_table[],2,FALSE)</f>
        <v>Colorado</v>
      </c>
      <c r="E3786" t="s">
        <v>274</v>
      </c>
      <c r="F3786" t="str">
        <f>TRIM(LEFT(data_to_clean[[#This Row],[revenue]],FIND(" ",data_to_clean[[#This Row],[revenue]])))</f>
        <v>8.8</v>
      </c>
      <c r="G3786" t="str">
        <f>RIGHT(data_to_clean[[#This Row],[revenue]],LEN(data_to_clean[[#This Row],[revenue]])-FIND(" ",data_to_clean[[#This Row],[revenue]]))</f>
        <v>Million</v>
      </c>
      <c r="H3786" s="7">
        <f>VALUE(IF(data_to_clean[[#This Row],[multiplicity]]="Million",_xlfn.CONCAT(SUBSTITUTE(data_to_clean[[#This Row],[number]],".",""),"00000"),_xlfn.CONCAT(SUBSTITUTE(data_to_clean[[#This Row],[number]],".",""),"00000000")))</f>
        <v>8800000</v>
      </c>
      <c r="I3786" t="s">
        <v>13611</v>
      </c>
      <c r="J3786">
        <f>ROUND(VALUE(SUBSTITUTE(data_to_clean[[#This Row],[growth_%]],".",",")),0)</f>
        <v>89</v>
      </c>
      <c r="K3786" t="s">
        <v>18</v>
      </c>
      <c r="L3786">
        <v>84</v>
      </c>
      <c r="M3786">
        <v>146</v>
      </c>
      <c r="N3786">
        <v>2011</v>
      </c>
      <c r="O3786">
        <v>4</v>
      </c>
      <c r="P3786" t="s">
        <v>364</v>
      </c>
      <c r="Q3786" t="b">
        <f>AND(ISNUMBER(data_to_clean[[#This Row],[revenue_formatted]]),ISNUMBER(data_to_clean[[#This Row],[growth_formatted_%]]),ISNUMBER(data_to_clean[[#This Row],[workers]]),ISNUMBER(data_to_clean[[#This Row],[previous_workers]]),ISNUMBER(data_to_clean[[#This Row],[founded]]),ISNUMBER(data_to_clean[[#This Row],[yrs_on_list]]))</f>
        <v>1</v>
      </c>
    </row>
    <row r="3787" spans="1:17" x14ac:dyDescent="0.25">
      <c r="A3787">
        <v>3776</v>
      </c>
      <c r="B3787" t="s">
        <v>13612</v>
      </c>
      <c r="C3787" t="s">
        <v>166</v>
      </c>
      <c r="D3787" t="str">
        <f>VLOOKUP(data_to_clean[[#This Row],[state]],abbreviation_table[],2,FALSE)</f>
        <v>Utah</v>
      </c>
      <c r="E3787" t="s">
        <v>674</v>
      </c>
      <c r="F3787" t="str">
        <f>TRIM(LEFT(data_to_clean[[#This Row],[revenue]],FIND(" ",data_to_clean[[#This Row],[revenue]])))</f>
        <v>30</v>
      </c>
      <c r="G3787" t="str">
        <f>RIGHT(data_to_clean[[#This Row],[revenue]],LEN(data_to_clean[[#This Row],[revenue]])-FIND(" ",data_to_clean[[#This Row],[revenue]]))</f>
        <v>Million</v>
      </c>
      <c r="H3787" s="7">
        <f>VALUE(IF(data_to_clean[[#This Row],[multiplicity]]="Million",_xlfn.CONCAT(SUBSTITUTE(data_to_clean[[#This Row],[number]],".",""),"00000"),_xlfn.CONCAT(SUBSTITUTE(data_to_clean[[#This Row],[number]],".",""),"00000000")))</f>
        <v>3000000</v>
      </c>
      <c r="I3787" t="s">
        <v>13614</v>
      </c>
      <c r="J3787">
        <f>ROUND(VALUE(SUBSTITUTE(data_to_clean[[#This Row],[growth_%]],".",",")),0)</f>
        <v>89</v>
      </c>
      <c r="K3787" t="s">
        <v>25</v>
      </c>
      <c r="L3787">
        <v>126</v>
      </c>
      <c r="M3787">
        <v>50</v>
      </c>
      <c r="N3787">
        <v>2011</v>
      </c>
      <c r="O3787">
        <v>2</v>
      </c>
      <c r="P3787" t="s">
        <v>1734</v>
      </c>
      <c r="Q3787" t="b">
        <f>AND(ISNUMBER(data_to_clean[[#This Row],[revenue_formatted]]),ISNUMBER(data_to_clean[[#This Row],[growth_formatted_%]]),ISNUMBER(data_to_clean[[#This Row],[workers]]),ISNUMBER(data_to_clean[[#This Row],[previous_workers]]),ISNUMBER(data_to_clean[[#This Row],[founded]]),ISNUMBER(data_to_clean[[#This Row],[yrs_on_list]]))</f>
        <v>1</v>
      </c>
    </row>
    <row r="3788" spans="1:17" x14ac:dyDescent="0.25">
      <c r="A3788">
        <v>3777</v>
      </c>
      <c r="B3788" t="s">
        <v>13615</v>
      </c>
      <c r="C3788" t="s">
        <v>30</v>
      </c>
      <c r="D3788" t="str">
        <f>VLOOKUP(data_to_clean[[#This Row],[state]],abbreviation_table[],2,FALSE)</f>
        <v>Texas</v>
      </c>
      <c r="E3788" t="s">
        <v>13617</v>
      </c>
      <c r="F3788" t="str">
        <f>TRIM(LEFT(data_to_clean[[#This Row],[revenue]],FIND(" ",data_to_clean[[#This Row],[revenue]])))</f>
        <v>94.2</v>
      </c>
      <c r="G3788" t="str">
        <f>RIGHT(data_to_clean[[#This Row],[revenue]],LEN(data_to_clean[[#This Row],[revenue]])-FIND(" ",data_to_clean[[#This Row],[revenue]]))</f>
        <v>Million</v>
      </c>
      <c r="H3788" s="7">
        <f>VALUE(IF(data_to_clean[[#This Row],[multiplicity]]="Million",_xlfn.CONCAT(SUBSTITUTE(data_to_clean[[#This Row],[number]],".",""),"00000"),_xlfn.CONCAT(SUBSTITUTE(data_to_clean[[#This Row],[number]],".",""),"00000000")))</f>
        <v>94200000</v>
      </c>
      <c r="I3788" t="s">
        <v>13618</v>
      </c>
      <c r="J3788">
        <f>ROUND(VALUE(SUBSTITUTE(data_to_clean[[#This Row],[growth_%]],".",",")),0)</f>
        <v>89</v>
      </c>
      <c r="K3788" t="s">
        <v>156</v>
      </c>
      <c r="L3788">
        <v>606</v>
      </c>
      <c r="M3788">
        <v>375</v>
      </c>
      <c r="N3788">
        <v>2009</v>
      </c>
      <c r="O3788">
        <v>6</v>
      </c>
      <c r="P3788" t="s">
        <v>34</v>
      </c>
      <c r="Q3788" t="b">
        <f>AND(ISNUMBER(data_to_clean[[#This Row],[revenue_formatted]]),ISNUMBER(data_to_clean[[#This Row],[growth_formatted_%]]),ISNUMBER(data_to_clean[[#This Row],[workers]]),ISNUMBER(data_to_clean[[#This Row],[previous_workers]]),ISNUMBER(data_to_clean[[#This Row],[founded]]),ISNUMBER(data_to_clean[[#This Row],[yrs_on_list]]))</f>
        <v>1</v>
      </c>
    </row>
    <row r="3789" spans="1:17" x14ac:dyDescent="0.25">
      <c r="A3789">
        <v>3778</v>
      </c>
      <c r="B3789" t="s">
        <v>13619</v>
      </c>
      <c r="C3789" t="s">
        <v>52</v>
      </c>
      <c r="D3789" t="str">
        <f>VLOOKUP(data_to_clean[[#This Row],[state]],abbreviation_table[],2,FALSE)</f>
        <v>Florida</v>
      </c>
      <c r="E3789" t="s">
        <v>824</v>
      </c>
      <c r="F3789" t="str">
        <f>TRIM(LEFT(data_to_clean[[#This Row],[revenue]],FIND(" ",data_to_clean[[#This Row],[revenue]])))</f>
        <v>2.5</v>
      </c>
      <c r="G3789" t="str">
        <f>RIGHT(data_to_clean[[#This Row],[revenue]],LEN(data_to_clean[[#This Row],[revenue]])-FIND(" ",data_to_clean[[#This Row],[revenue]]))</f>
        <v>Million</v>
      </c>
      <c r="H3789" s="7">
        <f>VALUE(IF(data_to_clean[[#This Row],[multiplicity]]="Million",_xlfn.CONCAT(SUBSTITUTE(data_to_clean[[#This Row],[number]],".",""),"00000"),_xlfn.CONCAT(SUBSTITUTE(data_to_clean[[#This Row],[number]],".",""),"00000000")))</f>
        <v>2500000</v>
      </c>
      <c r="I3789" t="s">
        <v>13621</v>
      </c>
      <c r="J3789">
        <f>ROUND(VALUE(SUBSTITUTE(data_to_clean[[#This Row],[growth_%]],".",",")),0)</f>
        <v>89</v>
      </c>
      <c r="K3789" t="s">
        <v>297</v>
      </c>
      <c r="L3789">
        <v>19</v>
      </c>
      <c r="M3789">
        <v>13</v>
      </c>
      <c r="N3789">
        <v>2009</v>
      </c>
      <c r="O3789">
        <v>2</v>
      </c>
      <c r="P3789" t="s">
        <v>9117</v>
      </c>
      <c r="Q3789" t="b">
        <f>AND(ISNUMBER(data_to_clean[[#This Row],[revenue_formatted]]),ISNUMBER(data_to_clean[[#This Row],[growth_formatted_%]]),ISNUMBER(data_to_clean[[#This Row],[workers]]),ISNUMBER(data_to_clean[[#This Row],[previous_workers]]),ISNUMBER(data_to_clean[[#This Row],[founded]]),ISNUMBER(data_to_clean[[#This Row],[yrs_on_list]]))</f>
        <v>1</v>
      </c>
    </row>
    <row r="3790" spans="1:17" x14ac:dyDescent="0.25">
      <c r="A3790">
        <v>3779</v>
      </c>
      <c r="B3790" t="s">
        <v>13622</v>
      </c>
      <c r="C3790" t="s">
        <v>86</v>
      </c>
      <c r="D3790" t="str">
        <f>VLOOKUP(data_to_clean[[#This Row],[state]],abbreviation_table[],2,FALSE)</f>
        <v>Colorado</v>
      </c>
      <c r="E3790" t="s">
        <v>1277</v>
      </c>
      <c r="F3790" t="str">
        <f>TRIM(LEFT(data_to_clean[[#This Row],[revenue]],FIND(" ",data_to_clean[[#This Row],[revenue]])))</f>
        <v>8.6</v>
      </c>
      <c r="G3790" t="str">
        <f>RIGHT(data_to_clean[[#This Row],[revenue]],LEN(data_to_clean[[#This Row],[revenue]])-FIND(" ",data_to_clean[[#This Row],[revenue]]))</f>
        <v>Million</v>
      </c>
      <c r="H3790" s="7">
        <f>VALUE(IF(data_to_clean[[#This Row],[multiplicity]]="Million",_xlfn.CONCAT(SUBSTITUTE(data_to_clean[[#This Row],[number]],".",""),"00000"),_xlfn.CONCAT(SUBSTITUTE(data_to_clean[[#This Row],[number]],".",""),"00000000")))</f>
        <v>8600000</v>
      </c>
      <c r="I3790" t="s">
        <v>13624</v>
      </c>
      <c r="J3790">
        <f>ROUND(VALUE(SUBSTITUTE(data_to_clean[[#This Row],[growth_%]],".",",")),0)</f>
        <v>89</v>
      </c>
      <c r="K3790" t="s">
        <v>69</v>
      </c>
      <c r="L3790">
        <v>15</v>
      </c>
      <c r="M3790">
        <v>8</v>
      </c>
      <c r="N3790">
        <v>2006</v>
      </c>
      <c r="O3790">
        <v>4</v>
      </c>
      <c r="P3790" t="s">
        <v>13625</v>
      </c>
      <c r="Q3790" t="b">
        <f>AND(ISNUMBER(data_to_clean[[#This Row],[revenue_formatted]]),ISNUMBER(data_to_clean[[#This Row],[growth_formatted_%]]),ISNUMBER(data_to_clean[[#This Row],[workers]]),ISNUMBER(data_to_clean[[#This Row],[previous_workers]]),ISNUMBER(data_to_clean[[#This Row],[founded]]),ISNUMBER(data_to_clean[[#This Row],[yrs_on_list]]))</f>
        <v>1</v>
      </c>
    </row>
    <row r="3791" spans="1:17" x14ac:dyDescent="0.25">
      <c r="A3791">
        <v>3780</v>
      </c>
      <c r="B3791" t="s">
        <v>13626</v>
      </c>
      <c r="C3791" t="s">
        <v>74</v>
      </c>
      <c r="D3791" t="str">
        <f>VLOOKUP(data_to_clean[[#This Row],[state]],abbreviation_table[],2,FALSE)</f>
        <v>Ohio</v>
      </c>
      <c r="E3791" t="s">
        <v>445</v>
      </c>
      <c r="F3791" t="str">
        <f>TRIM(LEFT(data_to_clean[[#This Row],[revenue]],FIND(" ",data_to_clean[[#This Row],[revenue]])))</f>
        <v>4.3</v>
      </c>
      <c r="G3791" t="str">
        <f>RIGHT(data_to_clean[[#This Row],[revenue]],LEN(data_to_clean[[#This Row],[revenue]])-FIND(" ",data_to_clean[[#This Row],[revenue]]))</f>
        <v>Million</v>
      </c>
      <c r="H3791" s="7">
        <f>VALUE(IF(data_to_clean[[#This Row],[multiplicity]]="Million",_xlfn.CONCAT(SUBSTITUTE(data_to_clean[[#This Row],[number]],".",""),"00000"),_xlfn.CONCAT(SUBSTITUTE(data_to_clean[[#This Row],[number]],".",""),"00000000")))</f>
        <v>4300000</v>
      </c>
      <c r="I3791" t="s">
        <v>13628</v>
      </c>
      <c r="J3791">
        <f>ROUND(VALUE(SUBSTITUTE(data_to_clean[[#This Row],[growth_%]],".",",")),0)</f>
        <v>89</v>
      </c>
      <c r="K3791" t="s">
        <v>25</v>
      </c>
      <c r="L3791">
        <v>55</v>
      </c>
      <c r="M3791">
        <v>25</v>
      </c>
      <c r="N3791">
        <v>2001</v>
      </c>
      <c r="O3791">
        <v>2</v>
      </c>
      <c r="P3791" t="s">
        <v>3412</v>
      </c>
      <c r="Q3791" t="b">
        <f>AND(ISNUMBER(data_to_clean[[#This Row],[revenue_formatted]]),ISNUMBER(data_to_clean[[#This Row],[growth_formatted_%]]),ISNUMBER(data_to_clean[[#This Row],[workers]]),ISNUMBER(data_to_clean[[#This Row],[previous_workers]]),ISNUMBER(data_to_clean[[#This Row],[founded]]),ISNUMBER(data_to_clean[[#This Row],[yrs_on_list]]))</f>
        <v>1</v>
      </c>
    </row>
    <row r="3792" spans="1:17" x14ac:dyDescent="0.25">
      <c r="A3792">
        <v>3781</v>
      </c>
      <c r="B3792" t="s">
        <v>13629</v>
      </c>
      <c r="C3792" t="s">
        <v>503</v>
      </c>
      <c r="D3792" t="str">
        <f>VLOOKUP(data_to_clean[[#This Row],[state]],abbreviation_table[],2,FALSE)</f>
        <v>Illinois</v>
      </c>
      <c r="E3792" t="s">
        <v>322</v>
      </c>
      <c r="F3792" t="str">
        <f>TRIM(LEFT(data_to_clean[[#This Row],[revenue]],FIND(" ",data_to_clean[[#This Row],[revenue]])))</f>
        <v>23.9</v>
      </c>
      <c r="G3792" t="str">
        <f>RIGHT(data_to_clean[[#This Row],[revenue]],LEN(data_to_clean[[#This Row],[revenue]])-FIND(" ",data_to_clean[[#This Row],[revenue]]))</f>
        <v>Million</v>
      </c>
      <c r="H3792" s="7">
        <f>VALUE(IF(data_to_clean[[#This Row],[multiplicity]]="Million",_xlfn.CONCAT(SUBSTITUTE(data_to_clean[[#This Row],[number]],".",""),"00000"),_xlfn.CONCAT(SUBSTITUTE(data_to_clean[[#This Row],[number]],".",""),"00000000")))</f>
        <v>23900000</v>
      </c>
      <c r="I3792" t="s">
        <v>13631</v>
      </c>
      <c r="J3792">
        <f>ROUND(VALUE(SUBSTITUTE(data_to_clean[[#This Row],[growth_%]],".",",")),0)</f>
        <v>89</v>
      </c>
      <c r="K3792" t="s">
        <v>233</v>
      </c>
      <c r="L3792">
        <v>24</v>
      </c>
      <c r="M3792">
        <v>15</v>
      </c>
      <c r="N3792">
        <v>1998</v>
      </c>
      <c r="O3792">
        <v>2</v>
      </c>
      <c r="P3792" t="s">
        <v>1248</v>
      </c>
      <c r="Q3792" t="b">
        <f>AND(ISNUMBER(data_to_clean[[#This Row],[revenue_formatted]]),ISNUMBER(data_to_clean[[#This Row],[growth_formatted_%]]),ISNUMBER(data_to_clean[[#This Row],[workers]]),ISNUMBER(data_to_clean[[#This Row],[previous_workers]]),ISNUMBER(data_to_clean[[#This Row],[founded]]),ISNUMBER(data_to_clean[[#This Row],[yrs_on_list]]))</f>
        <v>1</v>
      </c>
    </row>
    <row r="3793" spans="1:17" x14ac:dyDescent="0.25">
      <c r="A3793">
        <v>3782</v>
      </c>
      <c r="B3793" t="s">
        <v>13632</v>
      </c>
      <c r="C3793" t="s">
        <v>66</v>
      </c>
      <c r="D3793" t="str">
        <f>VLOOKUP(data_to_clean[[#This Row],[state]],abbreviation_table[],2,FALSE)</f>
        <v>Virginia</v>
      </c>
      <c r="E3793" t="s">
        <v>962</v>
      </c>
      <c r="F3793" t="str">
        <f>TRIM(LEFT(data_to_clean[[#This Row],[revenue]],FIND(" ",data_to_clean[[#This Row],[revenue]])))</f>
        <v>3.6</v>
      </c>
      <c r="G3793" t="str">
        <f>RIGHT(data_to_clean[[#This Row],[revenue]],LEN(data_to_clean[[#This Row],[revenue]])-FIND(" ",data_to_clean[[#This Row],[revenue]]))</f>
        <v>Million</v>
      </c>
      <c r="H3793" s="7">
        <f>VALUE(IF(data_to_clean[[#This Row],[multiplicity]]="Million",_xlfn.CONCAT(SUBSTITUTE(data_to_clean[[#This Row],[number]],".",""),"00000"),_xlfn.CONCAT(SUBSTITUTE(data_to_clean[[#This Row],[number]],".",""),"00000000")))</f>
        <v>3600000</v>
      </c>
      <c r="I3793" t="s">
        <v>13634</v>
      </c>
      <c r="J3793">
        <f>ROUND(VALUE(SUBSTITUTE(data_to_clean[[#This Row],[growth_%]],".",",")),0)</f>
        <v>89</v>
      </c>
      <c r="K3793" t="s">
        <v>257</v>
      </c>
      <c r="L3793">
        <v>28</v>
      </c>
      <c r="M3793">
        <v>15</v>
      </c>
      <c r="N3793">
        <v>2011</v>
      </c>
      <c r="O3793">
        <v>1</v>
      </c>
      <c r="P3793" t="s">
        <v>746</v>
      </c>
      <c r="Q3793" t="b">
        <f>AND(ISNUMBER(data_to_clean[[#This Row],[revenue_formatted]]),ISNUMBER(data_to_clean[[#This Row],[growth_formatted_%]]),ISNUMBER(data_to_clean[[#This Row],[workers]]),ISNUMBER(data_to_clean[[#This Row],[previous_workers]]),ISNUMBER(data_to_clean[[#This Row],[founded]]),ISNUMBER(data_to_clean[[#This Row],[yrs_on_list]]))</f>
        <v>1</v>
      </c>
    </row>
    <row r="3794" spans="1:17" x14ac:dyDescent="0.25">
      <c r="A3794">
        <v>3783</v>
      </c>
      <c r="B3794" t="s">
        <v>13635</v>
      </c>
      <c r="C3794" t="s">
        <v>66</v>
      </c>
      <c r="D3794" t="str">
        <f>VLOOKUP(data_to_clean[[#This Row],[state]],abbreviation_table[],2,FALSE)</f>
        <v>Virginia</v>
      </c>
      <c r="E3794" t="s">
        <v>5232</v>
      </c>
      <c r="F3794" t="str">
        <f>TRIM(LEFT(data_to_clean[[#This Row],[revenue]],FIND(" ",data_to_clean[[#This Row],[revenue]])))</f>
        <v>16.8</v>
      </c>
      <c r="G3794" t="str">
        <f>RIGHT(data_to_clean[[#This Row],[revenue]],LEN(data_to_clean[[#This Row],[revenue]])-FIND(" ",data_to_clean[[#This Row],[revenue]]))</f>
        <v>Million</v>
      </c>
      <c r="H3794" s="7">
        <f>VALUE(IF(data_to_clean[[#This Row],[multiplicity]]="Million",_xlfn.CONCAT(SUBSTITUTE(data_to_clean[[#This Row],[number]],".",""),"00000"),_xlfn.CONCAT(SUBSTITUTE(data_to_clean[[#This Row],[number]],".",""),"00000000")))</f>
        <v>16800000</v>
      </c>
      <c r="I3794" t="s">
        <v>13637</v>
      </c>
      <c r="J3794">
        <f>ROUND(VALUE(SUBSTITUTE(data_to_clean[[#This Row],[growth_%]],".",",")),0)</f>
        <v>89</v>
      </c>
      <c r="K3794" t="s">
        <v>181</v>
      </c>
      <c r="L3794">
        <v>91</v>
      </c>
      <c r="M3794">
        <v>45</v>
      </c>
      <c r="N3794">
        <v>2010</v>
      </c>
      <c r="O3794">
        <v>6</v>
      </c>
      <c r="P3794" t="s">
        <v>565</v>
      </c>
      <c r="Q3794" t="b">
        <f>AND(ISNUMBER(data_to_clean[[#This Row],[revenue_formatted]]),ISNUMBER(data_to_clean[[#This Row],[growth_formatted_%]]),ISNUMBER(data_to_clean[[#This Row],[workers]]),ISNUMBER(data_to_clean[[#This Row],[previous_workers]]),ISNUMBER(data_to_clean[[#This Row],[founded]]),ISNUMBER(data_to_clean[[#This Row],[yrs_on_list]]))</f>
        <v>1</v>
      </c>
    </row>
    <row r="3795" spans="1:17" x14ac:dyDescent="0.25">
      <c r="A3795">
        <v>3784</v>
      </c>
      <c r="B3795" t="s">
        <v>13638</v>
      </c>
      <c r="C3795" t="s">
        <v>503</v>
      </c>
      <c r="D3795" t="str">
        <f>VLOOKUP(data_to_clean[[#This Row],[state]],abbreviation_table[],2,FALSE)</f>
        <v>Illinois</v>
      </c>
      <c r="E3795" t="s">
        <v>244</v>
      </c>
      <c r="F3795" t="str">
        <f>TRIM(LEFT(data_to_clean[[#This Row],[revenue]],FIND(" ",data_to_clean[[#This Row],[revenue]])))</f>
        <v>17.5</v>
      </c>
      <c r="G3795" t="str">
        <f>RIGHT(data_to_clean[[#This Row],[revenue]],LEN(data_to_clean[[#This Row],[revenue]])-FIND(" ",data_to_clean[[#This Row],[revenue]]))</f>
        <v>Million</v>
      </c>
      <c r="H3795" s="7">
        <f>VALUE(IF(data_to_clean[[#This Row],[multiplicity]]="Million",_xlfn.CONCAT(SUBSTITUTE(data_to_clean[[#This Row],[number]],".",""),"00000"),_xlfn.CONCAT(SUBSTITUTE(data_to_clean[[#This Row],[number]],".",""),"00000000")))</f>
        <v>17500000</v>
      </c>
      <c r="I3795" t="s">
        <v>13640</v>
      </c>
      <c r="J3795">
        <f>ROUND(VALUE(SUBSTITUTE(data_to_clean[[#This Row],[growth_%]],".",",")),0)</f>
        <v>89</v>
      </c>
      <c r="K3795" t="s">
        <v>187</v>
      </c>
      <c r="L3795">
        <v>388</v>
      </c>
      <c r="M3795">
        <v>222</v>
      </c>
      <c r="N3795">
        <v>2010</v>
      </c>
      <c r="O3795">
        <v>5</v>
      </c>
      <c r="P3795" t="s">
        <v>506</v>
      </c>
      <c r="Q3795" t="b">
        <f>AND(ISNUMBER(data_to_clean[[#This Row],[revenue_formatted]]),ISNUMBER(data_to_clean[[#This Row],[growth_formatted_%]]),ISNUMBER(data_to_clean[[#This Row],[workers]]),ISNUMBER(data_to_clean[[#This Row],[previous_workers]]),ISNUMBER(data_to_clean[[#This Row],[founded]]),ISNUMBER(data_to_clean[[#This Row],[yrs_on_list]]))</f>
        <v>1</v>
      </c>
    </row>
    <row r="3796" spans="1:17" x14ac:dyDescent="0.25">
      <c r="A3796">
        <v>3785</v>
      </c>
      <c r="B3796" t="s">
        <v>13641</v>
      </c>
      <c r="C3796" t="s">
        <v>230</v>
      </c>
      <c r="D3796" t="str">
        <f>VLOOKUP(data_to_clean[[#This Row],[state]],abbreviation_table[],2,FALSE)</f>
        <v>Michigan</v>
      </c>
      <c r="E3796" t="s">
        <v>2440</v>
      </c>
      <c r="F3796" t="str">
        <f>TRIM(LEFT(data_to_clean[[#This Row],[revenue]],FIND(" ",data_to_clean[[#This Row],[revenue]])))</f>
        <v>12.5</v>
      </c>
      <c r="G3796" t="str">
        <f>RIGHT(data_to_clean[[#This Row],[revenue]],LEN(data_to_clean[[#This Row],[revenue]])-FIND(" ",data_to_clean[[#This Row],[revenue]]))</f>
        <v>Million</v>
      </c>
      <c r="H3796" s="7">
        <f>VALUE(IF(data_to_clean[[#This Row],[multiplicity]]="Million",_xlfn.CONCAT(SUBSTITUTE(data_to_clean[[#This Row],[number]],".",""),"00000"),_xlfn.CONCAT(SUBSTITUTE(data_to_clean[[#This Row],[number]],".",""),"00000000")))</f>
        <v>12500000</v>
      </c>
      <c r="I3796" t="s">
        <v>13643</v>
      </c>
      <c r="J3796">
        <f>ROUND(VALUE(SUBSTITUTE(data_to_clean[[#This Row],[growth_%]],".",",")),0)</f>
        <v>89</v>
      </c>
      <c r="K3796" t="s">
        <v>297</v>
      </c>
      <c r="L3796">
        <v>160</v>
      </c>
      <c r="M3796">
        <v>70</v>
      </c>
      <c r="N3796">
        <v>1998</v>
      </c>
      <c r="O3796">
        <v>8</v>
      </c>
      <c r="P3796" t="s">
        <v>13644</v>
      </c>
      <c r="Q3796" t="b">
        <f>AND(ISNUMBER(data_to_clean[[#This Row],[revenue_formatted]]),ISNUMBER(data_to_clean[[#This Row],[growth_formatted_%]]),ISNUMBER(data_to_clean[[#This Row],[workers]]),ISNUMBER(data_to_clean[[#This Row],[previous_workers]]),ISNUMBER(data_to_clean[[#This Row],[founded]]),ISNUMBER(data_to_clean[[#This Row],[yrs_on_list]]))</f>
        <v>1</v>
      </c>
    </row>
    <row r="3797" spans="1:17" x14ac:dyDescent="0.25">
      <c r="A3797">
        <v>3786</v>
      </c>
      <c r="B3797" t="s">
        <v>13645</v>
      </c>
      <c r="C3797" t="s">
        <v>230</v>
      </c>
      <c r="D3797" t="str">
        <f>VLOOKUP(data_to_clean[[#This Row],[state]],abbreviation_table[],2,FALSE)</f>
        <v>Michigan</v>
      </c>
      <c r="E3797" t="s">
        <v>621</v>
      </c>
      <c r="F3797" t="str">
        <f>TRIM(LEFT(data_to_clean[[#This Row],[revenue]],FIND(" ",data_to_clean[[#This Row],[revenue]])))</f>
        <v>3.1</v>
      </c>
      <c r="G3797" t="str">
        <f>RIGHT(data_to_clean[[#This Row],[revenue]],LEN(data_to_clean[[#This Row],[revenue]])-FIND(" ",data_to_clean[[#This Row],[revenue]]))</f>
        <v>Million</v>
      </c>
      <c r="H3797" s="7">
        <f>VALUE(IF(data_to_clean[[#This Row],[multiplicity]]="Million",_xlfn.CONCAT(SUBSTITUTE(data_to_clean[[#This Row],[number]],".",""),"00000"),_xlfn.CONCAT(SUBSTITUTE(data_to_clean[[#This Row],[number]],".",""),"00000000")))</f>
        <v>3100000</v>
      </c>
      <c r="I3797" t="s">
        <v>13647</v>
      </c>
      <c r="J3797">
        <f>ROUND(VALUE(SUBSTITUTE(data_to_clean[[#This Row],[growth_%]],".",",")),0)</f>
        <v>89</v>
      </c>
      <c r="K3797" t="s">
        <v>156</v>
      </c>
      <c r="L3797">
        <v>24</v>
      </c>
      <c r="M3797">
        <v>12</v>
      </c>
      <c r="N3797">
        <v>2010</v>
      </c>
      <c r="O3797">
        <v>3</v>
      </c>
      <c r="P3797" t="s">
        <v>4223</v>
      </c>
      <c r="Q3797" t="b">
        <f>AND(ISNUMBER(data_to_clean[[#This Row],[revenue_formatted]]),ISNUMBER(data_to_clean[[#This Row],[growth_formatted_%]]),ISNUMBER(data_to_clean[[#This Row],[workers]]),ISNUMBER(data_to_clean[[#This Row],[previous_workers]]),ISNUMBER(data_to_clean[[#This Row],[founded]]),ISNUMBER(data_to_clean[[#This Row],[yrs_on_list]]))</f>
        <v>1</v>
      </c>
    </row>
    <row r="3798" spans="1:17" x14ac:dyDescent="0.25">
      <c r="A3798">
        <v>3787</v>
      </c>
      <c r="B3798" t="s">
        <v>13648</v>
      </c>
      <c r="C3798" t="s">
        <v>1337</v>
      </c>
      <c r="D3798" t="str">
        <f>VLOOKUP(data_to_clean[[#This Row],[state]],abbreviation_table[],2,FALSE)</f>
        <v>Louisiana</v>
      </c>
      <c r="E3798" t="s">
        <v>394</v>
      </c>
      <c r="F3798" t="str">
        <f>TRIM(LEFT(data_to_clean[[#This Row],[revenue]],FIND(" ",data_to_clean[[#This Row],[revenue]])))</f>
        <v>12.8</v>
      </c>
      <c r="G3798" t="str">
        <f>RIGHT(data_to_clean[[#This Row],[revenue]],LEN(data_to_clean[[#This Row],[revenue]])-FIND(" ",data_to_clean[[#This Row],[revenue]]))</f>
        <v>Million</v>
      </c>
      <c r="H3798" s="7">
        <f>VALUE(IF(data_to_clean[[#This Row],[multiplicity]]="Million",_xlfn.CONCAT(SUBSTITUTE(data_to_clean[[#This Row],[number]],".",""),"00000"),_xlfn.CONCAT(SUBSTITUTE(data_to_clean[[#This Row],[number]],".",""),"00000000")))</f>
        <v>12800000</v>
      </c>
      <c r="I3798" t="s">
        <v>13650</v>
      </c>
      <c r="J3798">
        <f>ROUND(VALUE(SUBSTITUTE(data_to_clean[[#This Row],[growth_%]],".",",")),0)</f>
        <v>89</v>
      </c>
      <c r="K3798" t="s">
        <v>297</v>
      </c>
      <c r="L3798">
        <v>70</v>
      </c>
      <c r="M3798">
        <v>30</v>
      </c>
      <c r="N3798">
        <v>2001</v>
      </c>
      <c r="O3798">
        <v>6</v>
      </c>
      <c r="P3798" t="s">
        <v>2854</v>
      </c>
      <c r="Q3798" t="b">
        <f>AND(ISNUMBER(data_to_clean[[#This Row],[revenue_formatted]]),ISNUMBER(data_to_clean[[#This Row],[growth_formatted_%]]),ISNUMBER(data_to_clean[[#This Row],[workers]]),ISNUMBER(data_to_clean[[#This Row],[previous_workers]]),ISNUMBER(data_to_clean[[#This Row],[founded]]),ISNUMBER(data_to_clean[[#This Row],[yrs_on_list]]))</f>
        <v>1</v>
      </c>
    </row>
    <row r="3799" spans="1:17" x14ac:dyDescent="0.25">
      <c r="A3799">
        <v>3788</v>
      </c>
      <c r="B3799" t="s">
        <v>13651</v>
      </c>
      <c r="C3799" t="s">
        <v>52</v>
      </c>
      <c r="D3799" t="str">
        <f>VLOOKUP(data_to_clean[[#This Row],[state]],abbreviation_table[],2,FALSE)</f>
        <v>Florida</v>
      </c>
      <c r="E3799" t="s">
        <v>585</v>
      </c>
      <c r="F3799" t="str">
        <f>TRIM(LEFT(data_to_clean[[#This Row],[revenue]],FIND(" ",data_to_clean[[#This Row],[revenue]])))</f>
        <v>7.6</v>
      </c>
      <c r="G3799" t="str">
        <f>RIGHT(data_to_clean[[#This Row],[revenue]],LEN(data_to_clean[[#This Row],[revenue]])-FIND(" ",data_to_clean[[#This Row],[revenue]]))</f>
        <v>Million</v>
      </c>
      <c r="H3799" s="7">
        <f>VALUE(IF(data_to_clean[[#This Row],[multiplicity]]="Million",_xlfn.CONCAT(SUBSTITUTE(data_to_clean[[#This Row],[number]],".",""),"00000"),_xlfn.CONCAT(SUBSTITUTE(data_to_clean[[#This Row],[number]],".",""),"00000000")))</f>
        <v>7600000</v>
      </c>
      <c r="I3799" t="s">
        <v>13653</v>
      </c>
      <c r="J3799">
        <f>ROUND(VALUE(SUBSTITUTE(data_to_clean[[#This Row],[growth_%]],".",",")),0)</f>
        <v>89</v>
      </c>
      <c r="K3799" t="s">
        <v>233</v>
      </c>
      <c r="L3799">
        <v>46</v>
      </c>
      <c r="M3799">
        <v>29</v>
      </c>
      <c r="N3799">
        <v>2010</v>
      </c>
      <c r="O3799">
        <v>3</v>
      </c>
      <c r="P3799" t="s">
        <v>12880</v>
      </c>
      <c r="Q3799" t="b">
        <f>AND(ISNUMBER(data_to_clean[[#This Row],[revenue_formatted]]),ISNUMBER(data_to_clean[[#This Row],[growth_formatted_%]]),ISNUMBER(data_to_clean[[#This Row],[workers]]),ISNUMBER(data_to_clean[[#This Row],[previous_workers]]),ISNUMBER(data_to_clean[[#This Row],[founded]]),ISNUMBER(data_to_clean[[#This Row],[yrs_on_list]]))</f>
        <v>1</v>
      </c>
    </row>
    <row r="3800" spans="1:17" x14ac:dyDescent="0.25">
      <c r="A3800">
        <v>3789</v>
      </c>
      <c r="B3800" t="s">
        <v>13654</v>
      </c>
      <c r="C3800" t="s">
        <v>30</v>
      </c>
      <c r="D3800" t="str">
        <f>VLOOKUP(data_to_clean[[#This Row],[state]],abbreviation_table[],2,FALSE)</f>
        <v>Texas</v>
      </c>
      <c r="E3800" t="s">
        <v>993</v>
      </c>
      <c r="F3800" t="str">
        <f>TRIM(LEFT(data_to_clean[[#This Row],[revenue]],FIND(" ",data_to_clean[[#This Row],[revenue]])))</f>
        <v>2.3</v>
      </c>
      <c r="G3800" t="str">
        <f>RIGHT(data_to_clean[[#This Row],[revenue]],LEN(data_to_clean[[#This Row],[revenue]])-FIND(" ",data_to_clean[[#This Row],[revenue]]))</f>
        <v>Million</v>
      </c>
      <c r="H3800" s="7">
        <f>VALUE(IF(data_to_clean[[#This Row],[multiplicity]]="Million",_xlfn.CONCAT(SUBSTITUTE(data_to_clean[[#This Row],[number]],".",""),"00000"),_xlfn.CONCAT(SUBSTITUTE(data_to_clean[[#This Row],[number]],".",""),"00000000")))</f>
        <v>2300000</v>
      </c>
      <c r="I3800" t="s">
        <v>13656</v>
      </c>
      <c r="J3800">
        <f>ROUND(VALUE(SUBSTITUTE(data_to_clean[[#This Row],[growth_%]],".",",")),0)</f>
        <v>88</v>
      </c>
      <c r="K3800" t="s">
        <v>40</v>
      </c>
      <c r="L3800">
        <v>25</v>
      </c>
      <c r="M3800">
        <v>11</v>
      </c>
      <c r="N3800">
        <v>2006</v>
      </c>
      <c r="O3800">
        <v>1</v>
      </c>
      <c r="P3800" t="s">
        <v>251</v>
      </c>
      <c r="Q3800" t="b">
        <f>AND(ISNUMBER(data_to_clean[[#This Row],[revenue_formatted]]),ISNUMBER(data_to_clean[[#This Row],[growth_formatted_%]]),ISNUMBER(data_to_clean[[#This Row],[workers]]),ISNUMBER(data_to_clean[[#This Row],[previous_workers]]),ISNUMBER(data_to_clean[[#This Row],[founded]]),ISNUMBER(data_to_clean[[#This Row],[yrs_on_list]]))</f>
        <v>1</v>
      </c>
    </row>
    <row r="3801" spans="1:17" x14ac:dyDescent="0.25">
      <c r="A3801">
        <v>3790</v>
      </c>
      <c r="B3801" t="s">
        <v>13657</v>
      </c>
      <c r="C3801" t="s">
        <v>141</v>
      </c>
      <c r="D3801" t="str">
        <f>VLOOKUP(data_to_clean[[#This Row],[state]],abbreviation_table[],2,FALSE)</f>
        <v>Kentucky</v>
      </c>
      <c r="E3801" t="s">
        <v>576</v>
      </c>
      <c r="F3801" t="str">
        <f>TRIM(LEFT(data_to_clean[[#This Row],[revenue]],FIND(" ",data_to_clean[[#This Row],[revenue]])))</f>
        <v>3.5</v>
      </c>
      <c r="G3801" t="str">
        <f>RIGHT(data_to_clean[[#This Row],[revenue]],LEN(data_to_clean[[#This Row],[revenue]])-FIND(" ",data_to_clean[[#This Row],[revenue]]))</f>
        <v>Million</v>
      </c>
      <c r="H3801" s="7">
        <f>VALUE(IF(data_to_clean[[#This Row],[multiplicity]]="Million",_xlfn.CONCAT(SUBSTITUTE(data_to_clean[[#This Row],[number]],".",""),"00000"),_xlfn.CONCAT(SUBSTITUTE(data_to_clean[[#This Row],[number]],".",""),"00000000")))</f>
        <v>3500000</v>
      </c>
      <c r="I3801" t="s">
        <v>13659</v>
      </c>
      <c r="J3801">
        <f>ROUND(VALUE(SUBSTITUTE(data_to_clean[[#This Row],[growth_%]],".",",")),0)</f>
        <v>88</v>
      </c>
      <c r="K3801" t="s">
        <v>40</v>
      </c>
      <c r="L3801">
        <v>50</v>
      </c>
      <c r="M3801">
        <v>51</v>
      </c>
      <c r="N3801">
        <v>2011</v>
      </c>
      <c r="O3801">
        <v>2</v>
      </c>
      <c r="P3801" t="s">
        <v>2326</v>
      </c>
      <c r="Q3801" t="b">
        <f>AND(ISNUMBER(data_to_clean[[#This Row],[revenue_formatted]]),ISNUMBER(data_to_clean[[#This Row],[growth_formatted_%]]),ISNUMBER(data_to_clean[[#This Row],[workers]]),ISNUMBER(data_to_clean[[#This Row],[previous_workers]]),ISNUMBER(data_to_clean[[#This Row],[founded]]),ISNUMBER(data_to_clean[[#This Row],[yrs_on_list]]))</f>
        <v>1</v>
      </c>
    </row>
    <row r="3802" spans="1:17" x14ac:dyDescent="0.25">
      <c r="A3802">
        <v>3791</v>
      </c>
      <c r="B3802" t="s">
        <v>13660</v>
      </c>
      <c r="C3802" t="s">
        <v>74</v>
      </c>
      <c r="D3802" t="str">
        <f>VLOOKUP(data_to_clean[[#This Row],[state]],abbreviation_table[],2,FALSE)</f>
        <v>Ohio</v>
      </c>
      <c r="E3802" t="s">
        <v>1161</v>
      </c>
      <c r="F3802" t="str">
        <f>TRIM(LEFT(data_to_clean[[#This Row],[revenue]],FIND(" ",data_to_clean[[#This Row],[revenue]])))</f>
        <v>26.3</v>
      </c>
      <c r="G3802" t="str">
        <f>RIGHT(data_to_clean[[#This Row],[revenue]],LEN(data_to_clean[[#This Row],[revenue]])-FIND(" ",data_to_clean[[#This Row],[revenue]]))</f>
        <v>Million</v>
      </c>
      <c r="H3802" s="7">
        <f>VALUE(IF(data_to_clean[[#This Row],[multiplicity]]="Million",_xlfn.CONCAT(SUBSTITUTE(data_to_clean[[#This Row],[number]],".",""),"00000"),_xlfn.CONCAT(SUBSTITUTE(data_to_clean[[#This Row],[number]],".",""),"00000000")))</f>
        <v>26300000</v>
      </c>
      <c r="I3802" t="s">
        <v>13662</v>
      </c>
      <c r="J3802">
        <f>ROUND(VALUE(SUBSTITUTE(data_to_clean[[#This Row],[growth_%]],".",",")),0)</f>
        <v>88</v>
      </c>
      <c r="K3802" t="s">
        <v>308</v>
      </c>
      <c r="L3802">
        <v>50</v>
      </c>
      <c r="M3802">
        <v>38</v>
      </c>
      <c r="N3802">
        <v>2006</v>
      </c>
      <c r="O3802">
        <v>6</v>
      </c>
      <c r="P3802" t="s">
        <v>4951</v>
      </c>
      <c r="Q3802" t="b">
        <f>AND(ISNUMBER(data_to_clean[[#This Row],[revenue_formatted]]),ISNUMBER(data_to_clean[[#This Row],[growth_formatted_%]]),ISNUMBER(data_to_clean[[#This Row],[workers]]),ISNUMBER(data_to_clean[[#This Row],[previous_workers]]),ISNUMBER(data_to_clean[[#This Row],[founded]]),ISNUMBER(data_to_clean[[#This Row],[yrs_on_list]]))</f>
        <v>1</v>
      </c>
    </row>
    <row r="3803" spans="1:17" x14ac:dyDescent="0.25">
      <c r="A3803">
        <v>3792</v>
      </c>
      <c r="B3803" t="s">
        <v>13663</v>
      </c>
      <c r="C3803" t="s">
        <v>74</v>
      </c>
      <c r="D3803" t="str">
        <f>VLOOKUP(data_to_clean[[#This Row],[state]],abbreviation_table[],2,FALSE)</f>
        <v>Ohio</v>
      </c>
      <c r="E3803" t="s">
        <v>5232</v>
      </c>
      <c r="F3803" t="str">
        <f>TRIM(LEFT(data_to_clean[[#This Row],[revenue]],FIND(" ",data_to_clean[[#This Row],[revenue]])))</f>
        <v>16.8</v>
      </c>
      <c r="G3803" t="str">
        <f>RIGHT(data_to_clean[[#This Row],[revenue]],LEN(data_to_clean[[#This Row],[revenue]])-FIND(" ",data_to_clean[[#This Row],[revenue]]))</f>
        <v>Million</v>
      </c>
      <c r="H3803" s="7">
        <f>VALUE(IF(data_to_clean[[#This Row],[multiplicity]]="Million",_xlfn.CONCAT(SUBSTITUTE(data_to_clean[[#This Row],[number]],".",""),"00000"),_xlfn.CONCAT(SUBSTITUTE(data_to_clean[[#This Row],[number]],".",""),"00000000")))</f>
        <v>16800000</v>
      </c>
      <c r="I3803" t="s">
        <v>13665</v>
      </c>
      <c r="J3803">
        <f>ROUND(VALUE(SUBSTITUTE(data_to_clean[[#This Row],[growth_%]],".",",")),0)</f>
        <v>88</v>
      </c>
      <c r="K3803" t="s">
        <v>329</v>
      </c>
      <c r="L3803">
        <v>59</v>
      </c>
      <c r="M3803">
        <v>39</v>
      </c>
      <c r="N3803">
        <v>2003</v>
      </c>
      <c r="O3803">
        <v>2</v>
      </c>
      <c r="P3803" t="s">
        <v>2886</v>
      </c>
      <c r="Q3803" t="b">
        <f>AND(ISNUMBER(data_to_clean[[#This Row],[revenue_formatted]]),ISNUMBER(data_to_clean[[#This Row],[growth_formatted_%]]),ISNUMBER(data_to_clean[[#This Row],[workers]]),ISNUMBER(data_to_clean[[#This Row],[previous_workers]]),ISNUMBER(data_to_clean[[#This Row],[founded]]),ISNUMBER(data_to_clean[[#This Row],[yrs_on_list]]))</f>
        <v>1</v>
      </c>
    </row>
    <row r="3804" spans="1:17" x14ac:dyDescent="0.25">
      <c r="A3804">
        <v>3793</v>
      </c>
      <c r="B3804" t="s">
        <v>13666</v>
      </c>
      <c r="C3804" t="s">
        <v>503</v>
      </c>
      <c r="D3804" t="str">
        <f>VLOOKUP(data_to_clean[[#This Row],[state]],abbreviation_table[],2,FALSE)</f>
        <v>Illinois</v>
      </c>
      <c r="E3804" t="s">
        <v>4092</v>
      </c>
      <c r="F3804" t="str">
        <f>TRIM(LEFT(data_to_clean[[#This Row],[revenue]],FIND(" ",data_to_clean[[#This Row],[revenue]])))</f>
        <v>44.3</v>
      </c>
      <c r="G3804" t="str">
        <f>RIGHT(data_to_clean[[#This Row],[revenue]],LEN(data_to_clean[[#This Row],[revenue]])-FIND(" ",data_to_clean[[#This Row],[revenue]]))</f>
        <v>Million</v>
      </c>
      <c r="H3804" s="7">
        <f>VALUE(IF(data_to_clean[[#This Row],[multiplicity]]="Million",_xlfn.CONCAT(SUBSTITUTE(data_to_clean[[#This Row],[number]],".",""),"00000"),_xlfn.CONCAT(SUBSTITUTE(data_to_clean[[#This Row],[number]],".",""),"00000000")))</f>
        <v>44300000</v>
      </c>
      <c r="I3804" t="s">
        <v>13668</v>
      </c>
      <c r="J3804">
        <f>ROUND(VALUE(SUBSTITUTE(data_to_clean[[#This Row],[growth_%]],".",",")),0)</f>
        <v>88</v>
      </c>
      <c r="K3804" t="s">
        <v>107</v>
      </c>
      <c r="L3804">
        <v>264</v>
      </c>
      <c r="M3804">
        <v>124</v>
      </c>
      <c r="N3804">
        <v>1995</v>
      </c>
      <c r="O3804">
        <v>3</v>
      </c>
      <c r="P3804" t="s">
        <v>6659</v>
      </c>
      <c r="Q3804" t="b">
        <f>AND(ISNUMBER(data_to_clean[[#This Row],[revenue_formatted]]),ISNUMBER(data_to_clean[[#This Row],[growth_formatted_%]]),ISNUMBER(data_to_clean[[#This Row],[workers]]),ISNUMBER(data_to_clean[[#This Row],[previous_workers]]),ISNUMBER(data_to_clean[[#This Row],[founded]]),ISNUMBER(data_to_clean[[#This Row],[yrs_on_list]]))</f>
        <v>1</v>
      </c>
    </row>
    <row r="3805" spans="1:17" x14ac:dyDescent="0.25">
      <c r="A3805">
        <v>3794</v>
      </c>
      <c r="B3805" t="s">
        <v>13669</v>
      </c>
      <c r="C3805" t="s">
        <v>852</v>
      </c>
      <c r="D3805" t="str">
        <f>VLOOKUP(data_to_clean[[#This Row],[state]],abbreviation_table[],2,FALSE)</f>
        <v>Missouri</v>
      </c>
      <c r="E3805" t="s">
        <v>13671</v>
      </c>
      <c r="F3805" t="str">
        <f>TRIM(LEFT(data_to_clean[[#This Row],[revenue]],FIND(" ",data_to_clean[[#This Row],[revenue]])))</f>
        <v>159.5</v>
      </c>
      <c r="G3805" t="str">
        <f>RIGHT(data_to_clean[[#This Row],[revenue]],LEN(data_to_clean[[#This Row],[revenue]])-FIND(" ",data_to_clean[[#This Row],[revenue]]))</f>
        <v>Million</v>
      </c>
      <c r="H3805" s="7">
        <f>VALUE(IF(data_to_clean[[#This Row],[multiplicity]]="Million",_xlfn.CONCAT(SUBSTITUTE(data_to_clean[[#This Row],[number]],".",""),"00000"),_xlfn.CONCAT(SUBSTITUTE(data_to_clean[[#This Row],[number]],".",""),"00000000")))</f>
        <v>159500000</v>
      </c>
      <c r="I3805" t="s">
        <v>13672</v>
      </c>
      <c r="J3805">
        <f>ROUND(VALUE(SUBSTITUTE(data_to_clean[[#This Row],[growth_%]],".",",")),0)</f>
        <v>88</v>
      </c>
      <c r="K3805" t="s">
        <v>25</v>
      </c>
      <c r="L3805">
        <v>130</v>
      </c>
      <c r="M3805">
        <v>90</v>
      </c>
      <c r="N3805">
        <v>1989</v>
      </c>
      <c r="O3805">
        <v>7</v>
      </c>
      <c r="P3805" t="s">
        <v>854</v>
      </c>
      <c r="Q3805" t="b">
        <f>AND(ISNUMBER(data_to_clean[[#This Row],[revenue_formatted]]),ISNUMBER(data_to_clean[[#This Row],[growth_formatted_%]]),ISNUMBER(data_to_clean[[#This Row],[workers]]),ISNUMBER(data_to_clean[[#This Row],[previous_workers]]),ISNUMBER(data_to_clean[[#This Row],[founded]]),ISNUMBER(data_to_clean[[#This Row],[yrs_on_list]]))</f>
        <v>1</v>
      </c>
    </row>
    <row r="3806" spans="1:17" x14ac:dyDescent="0.25">
      <c r="A3806">
        <v>3795</v>
      </c>
      <c r="B3806" t="s">
        <v>13673</v>
      </c>
      <c r="C3806" t="s">
        <v>45</v>
      </c>
      <c r="D3806" t="str">
        <f>VLOOKUP(data_to_clean[[#This Row],[state]],abbreviation_table[],2,FALSE)</f>
        <v>Pennsylvania</v>
      </c>
      <c r="E3806" t="s">
        <v>4505</v>
      </c>
      <c r="F3806" t="str">
        <f>TRIM(LEFT(data_to_clean[[#This Row],[revenue]],FIND(" ",data_to_clean[[#This Row],[revenue]])))</f>
        <v>19.9</v>
      </c>
      <c r="G3806" t="str">
        <f>RIGHT(data_to_clean[[#This Row],[revenue]],LEN(data_to_clean[[#This Row],[revenue]])-FIND(" ",data_to_clean[[#This Row],[revenue]]))</f>
        <v>Million</v>
      </c>
      <c r="H3806" s="7">
        <f>VALUE(IF(data_to_clean[[#This Row],[multiplicity]]="Million",_xlfn.CONCAT(SUBSTITUTE(data_to_clean[[#This Row],[number]],".",""),"00000"),_xlfn.CONCAT(SUBSTITUTE(data_to_clean[[#This Row],[number]],".",""),"00000000")))</f>
        <v>19900000</v>
      </c>
      <c r="I3806" t="s">
        <v>13675</v>
      </c>
      <c r="J3806">
        <f>ROUND(VALUE(SUBSTITUTE(data_to_clean[[#This Row],[growth_%]],".",",")),0)</f>
        <v>88</v>
      </c>
      <c r="K3806" t="s">
        <v>211</v>
      </c>
      <c r="L3806">
        <v>35</v>
      </c>
      <c r="M3806">
        <v>31</v>
      </c>
      <c r="N3806">
        <v>2002</v>
      </c>
      <c r="O3806">
        <v>4</v>
      </c>
      <c r="P3806" t="s">
        <v>701</v>
      </c>
      <c r="Q3806" t="b">
        <f>AND(ISNUMBER(data_to_clean[[#This Row],[revenue_formatted]]),ISNUMBER(data_to_clean[[#This Row],[growth_formatted_%]]),ISNUMBER(data_to_clean[[#This Row],[workers]]),ISNUMBER(data_to_clean[[#This Row],[previous_workers]]),ISNUMBER(data_to_clean[[#This Row],[founded]]),ISNUMBER(data_to_clean[[#This Row],[yrs_on_list]]))</f>
        <v>1</v>
      </c>
    </row>
    <row r="3807" spans="1:17" x14ac:dyDescent="0.25">
      <c r="A3807">
        <v>3796</v>
      </c>
      <c r="B3807" t="s">
        <v>13676</v>
      </c>
      <c r="C3807" t="s">
        <v>230</v>
      </c>
      <c r="D3807" t="str">
        <f>VLOOKUP(data_to_clean[[#This Row],[state]],abbreviation_table[],2,FALSE)</f>
        <v>Michigan</v>
      </c>
      <c r="E3807" t="s">
        <v>92</v>
      </c>
      <c r="F3807" t="str">
        <f>TRIM(LEFT(data_to_clean[[#This Row],[revenue]],FIND(" ",data_to_clean[[#This Row],[revenue]])))</f>
        <v>30.3</v>
      </c>
      <c r="G3807" t="str">
        <f>RIGHT(data_to_clean[[#This Row],[revenue]],LEN(data_to_clean[[#This Row],[revenue]])-FIND(" ",data_to_clean[[#This Row],[revenue]]))</f>
        <v>Million</v>
      </c>
      <c r="H3807" s="7">
        <f>VALUE(IF(data_to_clean[[#This Row],[multiplicity]]="Million",_xlfn.CONCAT(SUBSTITUTE(data_to_clean[[#This Row],[number]],".",""),"00000"),_xlfn.CONCAT(SUBSTITUTE(data_to_clean[[#This Row],[number]],".",""),"00000000")))</f>
        <v>30300000</v>
      </c>
      <c r="I3807" t="s">
        <v>13678</v>
      </c>
      <c r="J3807">
        <f>ROUND(VALUE(SUBSTITUTE(data_to_clean[[#This Row],[growth_%]],".",",")),0)</f>
        <v>88</v>
      </c>
      <c r="K3807" t="s">
        <v>211</v>
      </c>
      <c r="L3807">
        <v>160</v>
      </c>
      <c r="M3807">
        <v>69</v>
      </c>
      <c r="N3807">
        <v>1982</v>
      </c>
      <c r="O3807">
        <v>2</v>
      </c>
      <c r="P3807" t="s">
        <v>13679</v>
      </c>
      <c r="Q3807" t="b">
        <f>AND(ISNUMBER(data_to_clean[[#This Row],[revenue_formatted]]),ISNUMBER(data_to_clean[[#This Row],[growth_formatted_%]]),ISNUMBER(data_to_clean[[#This Row],[workers]]),ISNUMBER(data_to_clean[[#This Row],[previous_workers]]),ISNUMBER(data_to_clean[[#This Row],[founded]]),ISNUMBER(data_to_clean[[#This Row],[yrs_on_list]]))</f>
        <v>1</v>
      </c>
    </row>
    <row r="3808" spans="1:17" x14ac:dyDescent="0.25">
      <c r="A3808">
        <v>3797</v>
      </c>
      <c r="B3808" t="s">
        <v>13680</v>
      </c>
      <c r="C3808" t="s">
        <v>52</v>
      </c>
      <c r="D3808" t="str">
        <f>VLOOKUP(data_to_clean[[#This Row],[state]],abbreviation_table[],2,FALSE)</f>
        <v>Florida</v>
      </c>
      <c r="E3808" t="s">
        <v>871</v>
      </c>
      <c r="F3808" t="str">
        <f>TRIM(LEFT(data_to_clean[[#This Row],[revenue]],FIND(" ",data_to_clean[[#This Row],[revenue]])))</f>
        <v>2.6</v>
      </c>
      <c r="G3808" t="str">
        <f>RIGHT(data_to_clean[[#This Row],[revenue]],LEN(data_to_clean[[#This Row],[revenue]])-FIND(" ",data_to_clean[[#This Row],[revenue]]))</f>
        <v>Million</v>
      </c>
      <c r="H3808" s="7">
        <f>VALUE(IF(data_to_clean[[#This Row],[multiplicity]]="Million",_xlfn.CONCAT(SUBSTITUTE(data_to_clean[[#This Row],[number]],".",""),"00000"),_xlfn.CONCAT(SUBSTITUTE(data_to_clean[[#This Row],[number]],".",""),"00000000")))</f>
        <v>2600000</v>
      </c>
      <c r="I3808" t="s">
        <v>13682</v>
      </c>
      <c r="J3808">
        <f>ROUND(VALUE(SUBSTITUTE(data_to_clean[[#This Row],[growth_%]],".",",")),0)</f>
        <v>88</v>
      </c>
      <c r="K3808" t="s">
        <v>297</v>
      </c>
      <c r="L3808">
        <v>25</v>
      </c>
      <c r="M3808">
        <v>8</v>
      </c>
      <c r="N3808">
        <v>2011</v>
      </c>
      <c r="O3808">
        <v>2</v>
      </c>
      <c r="P3808" t="s">
        <v>13683</v>
      </c>
      <c r="Q3808" t="b">
        <f>AND(ISNUMBER(data_to_clean[[#This Row],[revenue_formatted]]),ISNUMBER(data_to_clean[[#This Row],[growth_formatted_%]]),ISNUMBER(data_to_clean[[#This Row],[workers]]),ISNUMBER(data_to_clean[[#This Row],[previous_workers]]),ISNUMBER(data_to_clean[[#This Row],[founded]]),ISNUMBER(data_to_clean[[#This Row],[yrs_on_list]]))</f>
        <v>1</v>
      </c>
    </row>
    <row r="3809" spans="1:17" x14ac:dyDescent="0.25">
      <c r="A3809">
        <v>3798</v>
      </c>
      <c r="B3809" t="s">
        <v>13684</v>
      </c>
      <c r="C3809" t="s">
        <v>45</v>
      </c>
      <c r="D3809" t="str">
        <f>VLOOKUP(data_to_clean[[#This Row],[state]],abbreviation_table[],2,FALSE)</f>
        <v>Pennsylvania</v>
      </c>
      <c r="E3809" t="s">
        <v>2609</v>
      </c>
      <c r="F3809" t="str">
        <f>TRIM(LEFT(data_to_clean[[#This Row],[revenue]],FIND(" ",data_to_clean[[#This Row],[revenue]])))</f>
        <v>22.9</v>
      </c>
      <c r="G3809" t="str">
        <f>RIGHT(data_to_clean[[#This Row],[revenue]],LEN(data_to_clean[[#This Row],[revenue]])-FIND(" ",data_to_clean[[#This Row],[revenue]]))</f>
        <v>Million</v>
      </c>
      <c r="H3809" s="7">
        <f>VALUE(IF(data_to_clean[[#This Row],[multiplicity]]="Million",_xlfn.CONCAT(SUBSTITUTE(data_to_clean[[#This Row],[number]],".",""),"00000"),_xlfn.CONCAT(SUBSTITUTE(data_to_clean[[#This Row],[number]],".",""),"00000000")))</f>
        <v>22900000</v>
      </c>
      <c r="I3809" t="s">
        <v>13686</v>
      </c>
      <c r="J3809">
        <f>ROUND(VALUE(SUBSTITUTE(data_to_clean[[#This Row],[growth_%]],".",",")),0)</f>
        <v>88</v>
      </c>
      <c r="K3809" t="s">
        <v>329</v>
      </c>
      <c r="L3809">
        <v>34</v>
      </c>
      <c r="M3809">
        <v>23</v>
      </c>
      <c r="N3809">
        <v>2005</v>
      </c>
      <c r="O3809">
        <v>4</v>
      </c>
      <c r="P3809" t="s">
        <v>13687</v>
      </c>
      <c r="Q3809" t="b">
        <f>AND(ISNUMBER(data_to_clean[[#This Row],[revenue_formatted]]),ISNUMBER(data_to_clean[[#This Row],[growth_formatted_%]]),ISNUMBER(data_to_clean[[#This Row],[workers]]),ISNUMBER(data_to_clean[[#This Row],[previous_workers]]),ISNUMBER(data_to_clean[[#This Row],[founded]]),ISNUMBER(data_to_clean[[#This Row],[yrs_on_list]]))</f>
        <v>1</v>
      </c>
    </row>
    <row r="3810" spans="1:17" x14ac:dyDescent="0.25">
      <c r="A3810">
        <v>3799</v>
      </c>
      <c r="B3810" t="s">
        <v>13688</v>
      </c>
      <c r="C3810" t="s">
        <v>105</v>
      </c>
      <c r="D3810" t="str">
        <f>VLOOKUP(data_to_clean[[#This Row],[state]],abbreviation_table[],2,FALSE)</f>
        <v>New York</v>
      </c>
      <c r="E3810" t="s">
        <v>3524</v>
      </c>
      <c r="F3810" t="str">
        <f>TRIM(LEFT(data_to_clean[[#This Row],[revenue]],FIND(" ",data_to_clean[[#This Row],[revenue]])))</f>
        <v>11.2</v>
      </c>
      <c r="G3810" t="str">
        <f>RIGHT(data_to_clean[[#This Row],[revenue]],LEN(data_to_clean[[#This Row],[revenue]])-FIND(" ",data_to_clean[[#This Row],[revenue]]))</f>
        <v>Million</v>
      </c>
      <c r="H3810" s="7">
        <f>VALUE(IF(data_to_clean[[#This Row],[multiplicity]]="Million",_xlfn.CONCAT(SUBSTITUTE(data_to_clean[[#This Row],[number]],".",""),"00000"),_xlfn.CONCAT(SUBSTITUTE(data_to_clean[[#This Row],[number]],".",""),"00000000")))</f>
        <v>11200000</v>
      </c>
      <c r="I3810" t="s">
        <v>13690</v>
      </c>
      <c r="J3810">
        <f>ROUND(VALUE(SUBSTITUTE(data_to_clean[[#This Row],[growth_%]],".",",")),0)</f>
        <v>88</v>
      </c>
      <c r="K3810" t="s">
        <v>297</v>
      </c>
      <c r="L3810">
        <v>46</v>
      </c>
      <c r="M3810">
        <v>28</v>
      </c>
      <c r="N3810">
        <v>2007</v>
      </c>
      <c r="O3810">
        <v>7</v>
      </c>
      <c r="P3810" t="s">
        <v>108</v>
      </c>
      <c r="Q3810" t="b">
        <f>AND(ISNUMBER(data_to_clean[[#This Row],[revenue_formatted]]),ISNUMBER(data_to_clean[[#This Row],[growth_formatted_%]]),ISNUMBER(data_to_clean[[#This Row],[workers]]),ISNUMBER(data_to_clean[[#This Row],[previous_workers]]),ISNUMBER(data_to_clean[[#This Row],[founded]]),ISNUMBER(data_to_clean[[#This Row],[yrs_on_list]]))</f>
        <v>1</v>
      </c>
    </row>
    <row r="3811" spans="1:17" x14ac:dyDescent="0.25">
      <c r="A3811">
        <v>3800</v>
      </c>
      <c r="B3811" t="s">
        <v>13691</v>
      </c>
      <c r="C3811" t="s">
        <v>52</v>
      </c>
      <c r="D3811" t="str">
        <f>VLOOKUP(data_to_clean[[#This Row],[state]],abbreviation_table[],2,FALSE)</f>
        <v>Florida</v>
      </c>
      <c r="E3811" t="s">
        <v>380</v>
      </c>
      <c r="F3811" t="str">
        <f>TRIM(LEFT(data_to_clean[[#This Row],[revenue]],FIND(" ",data_to_clean[[#This Row],[revenue]])))</f>
        <v>5.8</v>
      </c>
      <c r="G3811" t="str">
        <f>RIGHT(data_to_clean[[#This Row],[revenue]],LEN(data_to_clean[[#This Row],[revenue]])-FIND(" ",data_to_clean[[#This Row],[revenue]]))</f>
        <v>Million</v>
      </c>
      <c r="H3811" s="7">
        <f>VALUE(IF(data_to_clean[[#This Row],[multiplicity]]="Million",_xlfn.CONCAT(SUBSTITUTE(data_to_clean[[#This Row],[number]],".",""),"00000"),_xlfn.CONCAT(SUBSTITUTE(data_to_clean[[#This Row],[number]],".",""),"00000000")))</f>
        <v>5800000</v>
      </c>
      <c r="I3811" t="s">
        <v>13693</v>
      </c>
      <c r="J3811">
        <f>ROUND(VALUE(SUBSTITUTE(data_to_clean[[#This Row],[growth_%]],".",",")),0)</f>
        <v>88</v>
      </c>
      <c r="K3811" t="s">
        <v>297</v>
      </c>
      <c r="L3811">
        <v>30</v>
      </c>
      <c r="M3811">
        <v>20</v>
      </c>
      <c r="N3811">
        <v>2002</v>
      </c>
      <c r="O3811">
        <v>1</v>
      </c>
      <c r="P3811" t="s">
        <v>13694</v>
      </c>
      <c r="Q3811" t="b">
        <f>AND(ISNUMBER(data_to_clean[[#This Row],[revenue_formatted]]),ISNUMBER(data_to_clean[[#This Row],[growth_formatted_%]]),ISNUMBER(data_to_clean[[#This Row],[workers]]),ISNUMBER(data_to_clean[[#This Row],[previous_workers]]),ISNUMBER(data_to_clean[[#This Row],[founded]]),ISNUMBER(data_to_clean[[#This Row],[yrs_on_list]]))</f>
        <v>1</v>
      </c>
    </row>
    <row r="3812" spans="1:17" x14ac:dyDescent="0.25">
      <c r="A3812">
        <v>3801</v>
      </c>
      <c r="B3812" t="s">
        <v>13695</v>
      </c>
      <c r="C3812" t="s">
        <v>753</v>
      </c>
      <c r="D3812" t="str">
        <f>VLOOKUP(data_to_clean[[#This Row],[state]],abbreviation_table[],2,FALSE)</f>
        <v>Nevada</v>
      </c>
      <c r="E3812" t="s">
        <v>394</v>
      </c>
      <c r="F3812" t="str">
        <f>TRIM(LEFT(data_to_clean[[#This Row],[revenue]],FIND(" ",data_to_clean[[#This Row],[revenue]])))</f>
        <v>12.8</v>
      </c>
      <c r="G3812" t="str">
        <f>RIGHT(data_to_clean[[#This Row],[revenue]],LEN(data_to_clean[[#This Row],[revenue]])-FIND(" ",data_to_clean[[#This Row],[revenue]]))</f>
        <v>Million</v>
      </c>
      <c r="H3812" s="7">
        <f>VALUE(IF(data_to_clean[[#This Row],[multiplicity]]="Million",_xlfn.CONCAT(SUBSTITUTE(data_to_clean[[#This Row],[number]],".",""),"00000"),_xlfn.CONCAT(SUBSTITUTE(data_to_clean[[#This Row],[number]],".",""),"00000000")))</f>
        <v>12800000</v>
      </c>
      <c r="I3812" t="s">
        <v>13697</v>
      </c>
      <c r="J3812">
        <f>ROUND(VALUE(SUBSTITUTE(data_to_clean[[#This Row],[growth_%]],".",",")),0)</f>
        <v>88</v>
      </c>
      <c r="K3812" t="s">
        <v>336</v>
      </c>
      <c r="L3812">
        <v>12</v>
      </c>
      <c r="M3812">
        <v>9</v>
      </c>
      <c r="N3812">
        <v>2001</v>
      </c>
      <c r="O3812">
        <v>4</v>
      </c>
      <c r="P3812" t="s">
        <v>757</v>
      </c>
      <c r="Q3812" t="b">
        <f>AND(ISNUMBER(data_to_clean[[#This Row],[revenue_formatted]]),ISNUMBER(data_to_clean[[#This Row],[growth_formatted_%]]),ISNUMBER(data_to_clean[[#This Row],[workers]]),ISNUMBER(data_to_clean[[#This Row],[previous_workers]]),ISNUMBER(data_to_clean[[#This Row],[founded]]),ISNUMBER(data_to_clean[[#This Row],[yrs_on_list]]))</f>
        <v>1</v>
      </c>
    </row>
    <row r="3813" spans="1:17" x14ac:dyDescent="0.25">
      <c r="A3813">
        <v>3802</v>
      </c>
      <c r="B3813" t="s">
        <v>13698</v>
      </c>
      <c r="C3813" t="s">
        <v>30</v>
      </c>
      <c r="D3813" t="str">
        <f>VLOOKUP(data_to_clean[[#This Row],[state]],abbreviation_table[],2,FALSE)</f>
        <v>Texas</v>
      </c>
      <c r="E3813" t="s">
        <v>657</v>
      </c>
      <c r="F3813" t="str">
        <f>TRIM(LEFT(data_to_clean[[#This Row],[revenue]],FIND(" ",data_to_clean[[#This Row],[revenue]])))</f>
        <v>38.8</v>
      </c>
      <c r="G3813" t="str">
        <f>RIGHT(data_to_clean[[#This Row],[revenue]],LEN(data_to_clean[[#This Row],[revenue]])-FIND(" ",data_to_clean[[#This Row],[revenue]]))</f>
        <v>Million</v>
      </c>
      <c r="H3813" s="7">
        <f>VALUE(IF(data_to_clean[[#This Row],[multiplicity]]="Million",_xlfn.CONCAT(SUBSTITUTE(data_to_clean[[#This Row],[number]],".",""),"00000"),_xlfn.CONCAT(SUBSTITUTE(data_to_clean[[#This Row],[number]],".",""),"00000000")))</f>
        <v>38800000</v>
      </c>
      <c r="I3813" t="s">
        <v>13700</v>
      </c>
      <c r="J3813">
        <f>ROUND(VALUE(SUBSTITUTE(data_to_clean[[#This Row],[growth_%]],".",",")),0)</f>
        <v>88</v>
      </c>
      <c r="K3813" t="s">
        <v>55</v>
      </c>
      <c r="L3813">
        <v>1664</v>
      </c>
      <c r="M3813">
        <v>683</v>
      </c>
      <c r="N3813">
        <v>2010</v>
      </c>
      <c r="O3813">
        <v>4</v>
      </c>
      <c r="P3813" t="s">
        <v>258</v>
      </c>
      <c r="Q3813" t="b">
        <f>AND(ISNUMBER(data_to_clean[[#This Row],[revenue_formatted]]),ISNUMBER(data_to_clean[[#This Row],[growth_formatted_%]]),ISNUMBER(data_to_clean[[#This Row],[workers]]),ISNUMBER(data_to_clean[[#This Row],[previous_workers]]),ISNUMBER(data_to_clean[[#This Row],[founded]]),ISNUMBER(data_to_clean[[#This Row],[yrs_on_list]]))</f>
        <v>1</v>
      </c>
    </row>
    <row r="3814" spans="1:17" x14ac:dyDescent="0.25">
      <c r="A3814">
        <v>3803</v>
      </c>
      <c r="B3814" t="s">
        <v>13701</v>
      </c>
      <c r="C3814" t="s">
        <v>52</v>
      </c>
      <c r="D3814" t="str">
        <f>VLOOKUP(data_to_clean[[#This Row],[state]],abbreviation_table[],2,FALSE)</f>
        <v>Florida</v>
      </c>
      <c r="E3814" t="s">
        <v>1282</v>
      </c>
      <c r="F3814" t="str">
        <f>TRIM(LEFT(data_to_clean[[#This Row],[revenue]],FIND(" ",data_to_clean[[#This Row],[revenue]])))</f>
        <v>14</v>
      </c>
      <c r="G3814" t="str">
        <f>RIGHT(data_to_clean[[#This Row],[revenue]],LEN(data_to_clean[[#This Row],[revenue]])-FIND(" ",data_to_clean[[#This Row],[revenue]]))</f>
        <v>Million</v>
      </c>
      <c r="H3814" s="7">
        <f>VALUE(IF(data_to_clean[[#This Row],[multiplicity]]="Million",_xlfn.CONCAT(SUBSTITUTE(data_to_clean[[#This Row],[number]],".",""),"00000"),_xlfn.CONCAT(SUBSTITUTE(data_to_clean[[#This Row],[number]],".",""),"00000000")))</f>
        <v>1400000</v>
      </c>
      <c r="I3814" t="s">
        <v>13703</v>
      </c>
      <c r="J3814">
        <f>ROUND(VALUE(SUBSTITUTE(data_to_clean[[#This Row],[growth_%]],".",",")),0)</f>
        <v>88</v>
      </c>
      <c r="K3814" t="s">
        <v>289</v>
      </c>
      <c r="L3814">
        <v>35</v>
      </c>
      <c r="M3814">
        <v>20</v>
      </c>
      <c r="N3814">
        <v>2009</v>
      </c>
      <c r="O3814">
        <v>5</v>
      </c>
      <c r="P3814" t="s">
        <v>13704</v>
      </c>
      <c r="Q3814" t="b">
        <f>AND(ISNUMBER(data_to_clean[[#This Row],[revenue_formatted]]),ISNUMBER(data_to_clean[[#This Row],[growth_formatted_%]]),ISNUMBER(data_to_clean[[#This Row],[workers]]),ISNUMBER(data_to_clean[[#This Row],[previous_workers]]),ISNUMBER(data_to_clean[[#This Row],[founded]]),ISNUMBER(data_to_clean[[#This Row],[yrs_on_list]]))</f>
        <v>1</v>
      </c>
    </row>
    <row r="3815" spans="1:17" x14ac:dyDescent="0.25">
      <c r="A3815">
        <v>3804</v>
      </c>
      <c r="B3815" t="s">
        <v>13705</v>
      </c>
      <c r="C3815" t="s">
        <v>66</v>
      </c>
      <c r="D3815" t="str">
        <f>VLOOKUP(data_to_clean[[#This Row],[state]],abbreviation_table[],2,FALSE)</f>
        <v>Virginia</v>
      </c>
      <c r="E3815" t="s">
        <v>603</v>
      </c>
      <c r="F3815" t="str">
        <f>TRIM(LEFT(data_to_clean[[#This Row],[revenue]],FIND(" ",data_to_clean[[#This Row],[revenue]])))</f>
        <v>3.8</v>
      </c>
      <c r="G3815" t="str">
        <f>RIGHT(data_to_clean[[#This Row],[revenue]],LEN(data_to_clean[[#This Row],[revenue]])-FIND(" ",data_to_clean[[#This Row],[revenue]]))</f>
        <v>Million</v>
      </c>
      <c r="H3815" s="7">
        <f>VALUE(IF(data_to_clean[[#This Row],[multiplicity]]="Million",_xlfn.CONCAT(SUBSTITUTE(data_to_clean[[#This Row],[number]],".",""),"00000"),_xlfn.CONCAT(SUBSTITUTE(data_to_clean[[#This Row],[number]],".",""),"00000000")))</f>
        <v>3800000</v>
      </c>
      <c r="I3815" t="s">
        <v>13707</v>
      </c>
      <c r="J3815">
        <f>ROUND(VALUE(SUBSTITUTE(data_to_clean[[#This Row],[growth_%]],".",",")),0)</f>
        <v>88</v>
      </c>
      <c r="K3815" t="s">
        <v>18</v>
      </c>
      <c r="L3815">
        <v>7</v>
      </c>
      <c r="M3815">
        <v>5</v>
      </c>
      <c r="N3815">
        <v>2010</v>
      </c>
      <c r="O3815">
        <v>1</v>
      </c>
      <c r="P3815" t="s">
        <v>1853</v>
      </c>
      <c r="Q3815" t="b">
        <f>AND(ISNUMBER(data_to_clean[[#This Row],[revenue_formatted]]),ISNUMBER(data_to_clean[[#This Row],[growth_formatted_%]]),ISNUMBER(data_to_clean[[#This Row],[workers]]),ISNUMBER(data_to_clean[[#This Row],[previous_workers]]),ISNUMBER(data_to_clean[[#This Row],[founded]]),ISNUMBER(data_to_clean[[#This Row],[yrs_on_list]]))</f>
        <v>1</v>
      </c>
    </row>
    <row r="3816" spans="1:17" x14ac:dyDescent="0.25">
      <c r="A3816">
        <v>3805</v>
      </c>
      <c r="B3816" t="s">
        <v>13708</v>
      </c>
      <c r="C3816" t="s">
        <v>119</v>
      </c>
      <c r="D3816" t="str">
        <f>VLOOKUP(data_to_clean[[#This Row],[state]],abbreviation_table[],2,FALSE)</f>
        <v>Georgia</v>
      </c>
      <c r="E3816" t="s">
        <v>2038</v>
      </c>
      <c r="F3816" t="str">
        <f>TRIM(LEFT(data_to_clean[[#This Row],[revenue]],FIND(" ",data_to_clean[[#This Row],[revenue]])))</f>
        <v>42.9</v>
      </c>
      <c r="G3816" t="str">
        <f>RIGHT(data_to_clean[[#This Row],[revenue]],LEN(data_to_clean[[#This Row],[revenue]])-FIND(" ",data_to_clean[[#This Row],[revenue]]))</f>
        <v>Million</v>
      </c>
      <c r="H3816" s="7">
        <f>VALUE(IF(data_to_clean[[#This Row],[multiplicity]]="Million",_xlfn.CONCAT(SUBSTITUTE(data_to_clean[[#This Row],[number]],".",""),"00000"),_xlfn.CONCAT(SUBSTITUTE(data_to_clean[[#This Row],[number]],".",""),"00000000")))</f>
        <v>42900000</v>
      </c>
      <c r="I3816" t="s">
        <v>13710</v>
      </c>
      <c r="J3816">
        <f>ROUND(VALUE(SUBSTITUTE(data_to_clean[[#This Row],[growth_%]],".",",")),0)</f>
        <v>88</v>
      </c>
      <c r="K3816" t="s">
        <v>297</v>
      </c>
      <c r="L3816">
        <v>75</v>
      </c>
      <c r="M3816">
        <v>40</v>
      </c>
      <c r="N3816">
        <v>1987</v>
      </c>
      <c r="O3816">
        <v>6</v>
      </c>
      <c r="P3816" t="s">
        <v>2055</v>
      </c>
      <c r="Q3816" t="b">
        <f>AND(ISNUMBER(data_to_clean[[#This Row],[revenue_formatted]]),ISNUMBER(data_to_clean[[#This Row],[growth_formatted_%]]),ISNUMBER(data_to_clean[[#This Row],[workers]]),ISNUMBER(data_to_clean[[#This Row],[previous_workers]]),ISNUMBER(data_to_clean[[#This Row],[founded]]),ISNUMBER(data_to_clean[[#This Row],[yrs_on_list]]))</f>
        <v>1</v>
      </c>
    </row>
    <row r="3817" spans="1:17" x14ac:dyDescent="0.25">
      <c r="A3817">
        <v>3806</v>
      </c>
      <c r="B3817" t="s">
        <v>13711</v>
      </c>
      <c r="C3817" t="s">
        <v>52</v>
      </c>
      <c r="D3817" t="str">
        <f>VLOOKUP(data_to_clean[[#This Row],[state]],abbreviation_table[],2,FALSE)</f>
        <v>Florida</v>
      </c>
      <c r="E3817" t="s">
        <v>362</v>
      </c>
      <c r="F3817" t="str">
        <f>TRIM(LEFT(data_to_clean[[#This Row],[revenue]],FIND(" ",data_to_clean[[#This Row],[revenue]])))</f>
        <v>42.4</v>
      </c>
      <c r="G3817" t="str">
        <f>RIGHT(data_to_clean[[#This Row],[revenue]],LEN(data_to_clean[[#This Row],[revenue]])-FIND(" ",data_to_clean[[#This Row],[revenue]]))</f>
        <v>Million</v>
      </c>
      <c r="H3817" s="7">
        <f>VALUE(IF(data_to_clean[[#This Row],[multiplicity]]="Million",_xlfn.CONCAT(SUBSTITUTE(data_to_clean[[#This Row],[number]],".",""),"00000"),_xlfn.CONCAT(SUBSTITUTE(data_to_clean[[#This Row],[number]],".",""),"00000000")))</f>
        <v>42400000</v>
      </c>
      <c r="I3817" t="s">
        <v>13713</v>
      </c>
      <c r="J3817">
        <f>ROUND(VALUE(SUBSTITUTE(data_to_clean[[#This Row],[growth_%]],".",",")),0)</f>
        <v>88</v>
      </c>
      <c r="K3817" t="s">
        <v>18</v>
      </c>
      <c r="L3817">
        <v>230</v>
      </c>
      <c r="M3817">
        <v>100</v>
      </c>
      <c r="N3817">
        <v>1986</v>
      </c>
      <c r="O3817">
        <v>8</v>
      </c>
      <c r="P3817" t="s">
        <v>5821</v>
      </c>
      <c r="Q3817" t="b">
        <f>AND(ISNUMBER(data_to_clean[[#This Row],[revenue_formatted]]),ISNUMBER(data_to_clean[[#This Row],[growth_formatted_%]]),ISNUMBER(data_to_clean[[#This Row],[workers]]),ISNUMBER(data_to_clean[[#This Row],[previous_workers]]),ISNUMBER(data_to_clean[[#This Row],[founded]]),ISNUMBER(data_to_clean[[#This Row],[yrs_on_list]]))</f>
        <v>1</v>
      </c>
    </row>
    <row r="3818" spans="1:17" x14ac:dyDescent="0.25">
      <c r="A3818">
        <v>3807</v>
      </c>
      <c r="B3818" t="s">
        <v>13714</v>
      </c>
      <c r="C3818" t="s">
        <v>215</v>
      </c>
      <c r="D3818" t="str">
        <f>VLOOKUP(data_to_clean[[#This Row],[state]],abbreviation_table[],2,FALSE)</f>
        <v>North Carolina</v>
      </c>
      <c r="E3818" t="s">
        <v>1920</v>
      </c>
      <c r="F3818" t="str">
        <f>TRIM(LEFT(data_to_clean[[#This Row],[revenue]],FIND(" ",data_to_clean[[#This Row],[revenue]])))</f>
        <v>2.4</v>
      </c>
      <c r="G3818" t="str">
        <f>RIGHT(data_to_clean[[#This Row],[revenue]],LEN(data_to_clean[[#This Row],[revenue]])-FIND(" ",data_to_clean[[#This Row],[revenue]]))</f>
        <v>Million</v>
      </c>
      <c r="H3818" s="7">
        <f>VALUE(IF(data_to_clean[[#This Row],[multiplicity]]="Million",_xlfn.CONCAT(SUBSTITUTE(data_to_clean[[#This Row],[number]],".",""),"00000"),_xlfn.CONCAT(SUBSTITUTE(data_to_clean[[#This Row],[number]],".",""),"00000000")))</f>
        <v>2400000</v>
      </c>
      <c r="I3818" t="s">
        <v>13716</v>
      </c>
      <c r="J3818">
        <f>ROUND(VALUE(SUBSTITUTE(data_to_clean[[#This Row],[growth_%]],".",",")),0)</f>
        <v>88</v>
      </c>
      <c r="K3818" t="s">
        <v>336</v>
      </c>
      <c r="L3818">
        <v>7</v>
      </c>
      <c r="M3818">
        <v>4</v>
      </c>
      <c r="N3818">
        <v>2011</v>
      </c>
      <c r="O3818">
        <v>1</v>
      </c>
      <c r="P3818" t="s">
        <v>1879</v>
      </c>
      <c r="Q3818" t="b">
        <f>AND(ISNUMBER(data_to_clean[[#This Row],[revenue_formatted]]),ISNUMBER(data_to_clean[[#This Row],[growth_formatted_%]]),ISNUMBER(data_to_clean[[#This Row],[workers]]),ISNUMBER(data_to_clean[[#This Row],[previous_workers]]),ISNUMBER(data_to_clean[[#This Row],[founded]]),ISNUMBER(data_to_clean[[#This Row],[yrs_on_list]]))</f>
        <v>1</v>
      </c>
    </row>
    <row r="3819" spans="1:17" x14ac:dyDescent="0.25">
      <c r="A3819">
        <v>3808</v>
      </c>
      <c r="B3819" t="s">
        <v>13717</v>
      </c>
      <c r="C3819" t="s">
        <v>80</v>
      </c>
      <c r="D3819" t="str">
        <f>VLOOKUP(data_to_clean[[#This Row],[state]],abbreviation_table[],2,FALSE)</f>
        <v>California</v>
      </c>
      <c r="E3819" t="s">
        <v>6558</v>
      </c>
      <c r="F3819" t="str">
        <f>TRIM(LEFT(data_to_clean[[#This Row],[revenue]],FIND(" ",data_to_clean[[#This Row],[revenue]])))</f>
        <v>35.5</v>
      </c>
      <c r="G3819" t="str">
        <f>RIGHT(data_to_clean[[#This Row],[revenue]],LEN(data_to_clean[[#This Row],[revenue]])-FIND(" ",data_to_clean[[#This Row],[revenue]]))</f>
        <v>Million</v>
      </c>
      <c r="H3819" s="7">
        <f>VALUE(IF(data_to_clean[[#This Row],[multiplicity]]="Million",_xlfn.CONCAT(SUBSTITUTE(data_to_clean[[#This Row],[number]],".",""),"00000"),_xlfn.CONCAT(SUBSTITUTE(data_to_clean[[#This Row],[number]],".",""),"00000000")))</f>
        <v>35500000</v>
      </c>
      <c r="I3819" t="s">
        <v>13719</v>
      </c>
      <c r="J3819">
        <f>ROUND(VALUE(SUBSTITUTE(data_to_clean[[#This Row],[growth_%]],".",",")),0)</f>
        <v>88</v>
      </c>
      <c r="K3819" t="s">
        <v>336</v>
      </c>
      <c r="L3819">
        <v>47</v>
      </c>
      <c r="M3819">
        <v>32</v>
      </c>
      <c r="N3819">
        <v>2004</v>
      </c>
      <c r="O3819">
        <v>1</v>
      </c>
      <c r="P3819" t="s">
        <v>475</v>
      </c>
      <c r="Q3819" t="b">
        <f>AND(ISNUMBER(data_to_clean[[#This Row],[revenue_formatted]]),ISNUMBER(data_to_clean[[#This Row],[growth_formatted_%]]),ISNUMBER(data_to_clean[[#This Row],[workers]]),ISNUMBER(data_to_clean[[#This Row],[previous_workers]]),ISNUMBER(data_to_clean[[#This Row],[founded]]),ISNUMBER(data_to_clean[[#This Row],[yrs_on_list]]))</f>
        <v>1</v>
      </c>
    </row>
    <row r="3820" spans="1:17" x14ac:dyDescent="0.25">
      <c r="A3820">
        <v>3809</v>
      </c>
      <c r="B3820" t="s">
        <v>13720</v>
      </c>
      <c r="C3820" t="s">
        <v>105</v>
      </c>
      <c r="D3820" t="str">
        <f>VLOOKUP(data_to_clean[[#This Row],[state]],abbreviation_table[],2,FALSE)</f>
        <v>New York</v>
      </c>
      <c r="E3820" t="s">
        <v>2737</v>
      </c>
      <c r="F3820" t="str">
        <f>TRIM(LEFT(data_to_clean[[#This Row],[revenue]],FIND(" ",data_to_clean[[#This Row],[revenue]])))</f>
        <v>93.2</v>
      </c>
      <c r="G3820" t="str">
        <f>RIGHT(data_to_clean[[#This Row],[revenue]],LEN(data_to_clean[[#This Row],[revenue]])-FIND(" ",data_to_clean[[#This Row],[revenue]]))</f>
        <v>Million</v>
      </c>
      <c r="H3820" s="7">
        <f>VALUE(IF(data_to_clean[[#This Row],[multiplicity]]="Million",_xlfn.CONCAT(SUBSTITUTE(data_to_clean[[#This Row],[number]],".",""),"00000"),_xlfn.CONCAT(SUBSTITUTE(data_to_clean[[#This Row],[number]],".",""),"00000000")))</f>
        <v>93200000</v>
      </c>
      <c r="I3820" t="s">
        <v>13722</v>
      </c>
      <c r="J3820">
        <f>ROUND(VALUE(SUBSTITUTE(data_to_clean[[#This Row],[growth_%]],".",",")),0)</f>
        <v>88</v>
      </c>
      <c r="K3820" t="s">
        <v>329</v>
      </c>
      <c r="L3820">
        <v>3953</v>
      </c>
      <c r="M3820">
        <v>2350</v>
      </c>
      <c r="N3820">
        <v>2003</v>
      </c>
      <c r="O3820">
        <v>11</v>
      </c>
      <c r="P3820" t="s">
        <v>108</v>
      </c>
      <c r="Q3820" t="b">
        <f>AND(ISNUMBER(data_to_clean[[#This Row],[revenue_formatted]]),ISNUMBER(data_to_clean[[#This Row],[growth_formatted_%]]),ISNUMBER(data_to_clean[[#This Row],[workers]]),ISNUMBER(data_to_clean[[#This Row],[previous_workers]]),ISNUMBER(data_to_clean[[#This Row],[founded]]),ISNUMBER(data_to_clean[[#This Row],[yrs_on_list]]))</f>
        <v>1</v>
      </c>
    </row>
    <row r="3821" spans="1:17" x14ac:dyDescent="0.25">
      <c r="A3821">
        <v>3810</v>
      </c>
      <c r="B3821" t="s">
        <v>13723</v>
      </c>
      <c r="C3821" t="s">
        <v>74</v>
      </c>
      <c r="D3821" t="str">
        <f>VLOOKUP(data_to_clean[[#This Row],[state]],abbreviation_table[],2,FALSE)</f>
        <v>Ohio</v>
      </c>
      <c r="E3821" t="s">
        <v>1499</v>
      </c>
      <c r="F3821" t="str">
        <f>TRIM(LEFT(data_to_clean[[#This Row],[revenue]],FIND(" ",data_to_clean[[#This Row],[revenue]])))</f>
        <v>9.7</v>
      </c>
      <c r="G3821" t="str">
        <f>RIGHT(data_to_clean[[#This Row],[revenue]],LEN(data_to_clean[[#This Row],[revenue]])-FIND(" ",data_to_clean[[#This Row],[revenue]]))</f>
        <v>Million</v>
      </c>
      <c r="H3821" s="7">
        <f>VALUE(IF(data_to_clean[[#This Row],[multiplicity]]="Million",_xlfn.CONCAT(SUBSTITUTE(data_to_clean[[#This Row],[number]],".",""),"00000"),_xlfn.CONCAT(SUBSTITUTE(data_to_clean[[#This Row],[number]],".",""),"00000000")))</f>
        <v>9700000</v>
      </c>
      <c r="I3821" t="s">
        <v>13725</v>
      </c>
      <c r="J3821">
        <f>ROUND(VALUE(SUBSTITUTE(data_to_clean[[#This Row],[growth_%]],".",",")),0)</f>
        <v>88</v>
      </c>
      <c r="K3821" t="s">
        <v>211</v>
      </c>
      <c r="L3821">
        <v>26</v>
      </c>
      <c r="M3821">
        <v>20</v>
      </c>
      <c r="N3821">
        <v>1983</v>
      </c>
      <c r="O3821">
        <v>4</v>
      </c>
      <c r="P3821" t="s">
        <v>77</v>
      </c>
      <c r="Q3821" t="b">
        <f>AND(ISNUMBER(data_to_clean[[#This Row],[revenue_formatted]]),ISNUMBER(data_to_clean[[#This Row],[growth_formatted_%]]),ISNUMBER(data_to_clean[[#This Row],[workers]]),ISNUMBER(data_to_clean[[#This Row],[previous_workers]]),ISNUMBER(data_to_clean[[#This Row],[founded]]),ISNUMBER(data_to_clean[[#This Row],[yrs_on_list]]))</f>
        <v>1</v>
      </c>
    </row>
    <row r="3822" spans="1:17" x14ac:dyDescent="0.25">
      <c r="A3822">
        <v>3811</v>
      </c>
      <c r="B3822" t="s">
        <v>13726</v>
      </c>
      <c r="C3822" t="s">
        <v>80</v>
      </c>
      <c r="D3822" t="str">
        <f>VLOOKUP(data_to_clean[[#This Row],[state]],abbreviation_table[],2,FALSE)</f>
        <v>California</v>
      </c>
      <c r="E3822" t="s">
        <v>435</v>
      </c>
      <c r="F3822" t="str">
        <f>TRIM(LEFT(data_to_clean[[#This Row],[revenue]],FIND(" ",data_to_clean[[#This Row],[revenue]])))</f>
        <v>10</v>
      </c>
      <c r="G3822" t="str">
        <f>RIGHT(data_to_clean[[#This Row],[revenue]],LEN(data_to_clean[[#This Row],[revenue]])-FIND(" ",data_to_clean[[#This Row],[revenue]]))</f>
        <v>Million</v>
      </c>
      <c r="H3822" s="7">
        <f>VALUE(IF(data_to_clean[[#This Row],[multiplicity]]="Million",_xlfn.CONCAT(SUBSTITUTE(data_to_clean[[#This Row],[number]],".",""),"00000"),_xlfn.CONCAT(SUBSTITUTE(data_to_clean[[#This Row],[number]],".",""),"00000000")))</f>
        <v>1000000</v>
      </c>
      <c r="I3822" t="s">
        <v>13728</v>
      </c>
      <c r="J3822">
        <f>ROUND(VALUE(SUBSTITUTE(data_to_clean[[#This Row],[growth_%]],".",",")),0)</f>
        <v>88</v>
      </c>
      <c r="K3822" t="s">
        <v>18</v>
      </c>
      <c r="L3822">
        <v>45</v>
      </c>
      <c r="M3822">
        <v>25</v>
      </c>
      <c r="N3822">
        <v>2004</v>
      </c>
      <c r="O3822">
        <v>8</v>
      </c>
      <c r="P3822" t="s">
        <v>137</v>
      </c>
      <c r="Q3822" t="b">
        <f>AND(ISNUMBER(data_to_clean[[#This Row],[revenue_formatted]]),ISNUMBER(data_to_clean[[#This Row],[growth_formatted_%]]),ISNUMBER(data_to_clean[[#This Row],[workers]]),ISNUMBER(data_to_clean[[#This Row],[previous_workers]]),ISNUMBER(data_to_clean[[#This Row],[founded]]),ISNUMBER(data_to_clean[[#This Row],[yrs_on_list]]))</f>
        <v>1</v>
      </c>
    </row>
    <row r="3823" spans="1:17" x14ac:dyDescent="0.25">
      <c r="A3823">
        <v>3812</v>
      </c>
      <c r="B3823" t="s">
        <v>13729</v>
      </c>
      <c r="C3823" t="s">
        <v>153</v>
      </c>
      <c r="D3823" t="str">
        <f>VLOOKUP(data_to_clean[[#This Row],[state]],abbreviation_table[],2,FALSE)</f>
        <v>Idaho</v>
      </c>
      <c r="E3823" t="s">
        <v>399</v>
      </c>
      <c r="F3823" t="str">
        <f>TRIM(LEFT(data_to_clean[[#This Row],[revenue]],FIND(" ",data_to_clean[[#This Row],[revenue]])))</f>
        <v>9</v>
      </c>
      <c r="G3823" t="str">
        <f>RIGHT(data_to_clean[[#This Row],[revenue]],LEN(data_to_clean[[#This Row],[revenue]])-FIND(" ",data_to_clean[[#This Row],[revenue]]))</f>
        <v>Million</v>
      </c>
      <c r="H3823" s="7">
        <f>VALUE(IF(data_to_clean[[#This Row],[multiplicity]]="Million",_xlfn.CONCAT(SUBSTITUTE(data_to_clean[[#This Row],[number]],".",""),"00000"),_xlfn.CONCAT(SUBSTITUTE(data_to_clean[[#This Row],[number]],".",""),"00000000")))</f>
        <v>900000</v>
      </c>
      <c r="I3823" t="s">
        <v>13731</v>
      </c>
      <c r="J3823">
        <f>ROUND(VALUE(SUBSTITUTE(data_to_clean[[#This Row],[growth_%]],".",",")),0)</f>
        <v>88</v>
      </c>
      <c r="K3823" t="s">
        <v>156</v>
      </c>
      <c r="L3823">
        <v>37</v>
      </c>
      <c r="M3823">
        <v>15</v>
      </c>
      <c r="N3823">
        <v>2009</v>
      </c>
      <c r="O3823">
        <v>4</v>
      </c>
      <c r="P3823" t="s">
        <v>2654</v>
      </c>
      <c r="Q3823" t="b">
        <f>AND(ISNUMBER(data_to_clean[[#This Row],[revenue_formatted]]),ISNUMBER(data_to_clean[[#This Row],[growth_formatted_%]]),ISNUMBER(data_to_clean[[#This Row],[workers]]),ISNUMBER(data_to_clean[[#This Row],[previous_workers]]),ISNUMBER(data_to_clean[[#This Row],[founded]]),ISNUMBER(data_to_clean[[#This Row],[yrs_on_list]]))</f>
        <v>1</v>
      </c>
    </row>
    <row r="3824" spans="1:17" x14ac:dyDescent="0.25">
      <c r="A3824">
        <v>3813</v>
      </c>
      <c r="B3824" t="s">
        <v>13732</v>
      </c>
      <c r="C3824" t="s">
        <v>503</v>
      </c>
      <c r="D3824" t="str">
        <f>VLOOKUP(data_to_clean[[#This Row],[state]],abbreviation_table[],2,FALSE)</f>
        <v>Illinois</v>
      </c>
      <c r="E3824" t="s">
        <v>13734</v>
      </c>
      <c r="F3824" t="str">
        <f>TRIM(LEFT(data_to_clean[[#This Row],[revenue]],FIND(" ",data_to_clean[[#This Row],[revenue]])))</f>
        <v>28.5</v>
      </c>
      <c r="G3824" t="str">
        <f>RIGHT(data_to_clean[[#This Row],[revenue]],LEN(data_to_clean[[#This Row],[revenue]])-FIND(" ",data_to_clean[[#This Row],[revenue]]))</f>
        <v>Million</v>
      </c>
      <c r="H3824" s="7">
        <f>VALUE(IF(data_to_clean[[#This Row],[multiplicity]]="Million",_xlfn.CONCAT(SUBSTITUTE(data_to_clean[[#This Row],[number]],".",""),"00000"),_xlfn.CONCAT(SUBSTITUTE(data_to_clean[[#This Row],[number]],".",""),"00000000")))</f>
        <v>28500000</v>
      </c>
      <c r="I3824" t="s">
        <v>13735</v>
      </c>
      <c r="J3824">
        <f>ROUND(VALUE(SUBSTITUTE(data_to_clean[[#This Row],[growth_%]],".",",")),0)</f>
        <v>88</v>
      </c>
      <c r="K3824" t="s">
        <v>211</v>
      </c>
      <c r="L3824">
        <v>118</v>
      </c>
      <c r="M3824">
        <v>61</v>
      </c>
      <c r="N3824">
        <v>2010</v>
      </c>
      <c r="O3824">
        <v>3</v>
      </c>
      <c r="P3824" t="s">
        <v>1942</v>
      </c>
      <c r="Q3824" t="b">
        <f>AND(ISNUMBER(data_to_clean[[#This Row],[revenue_formatted]]),ISNUMBER(data_to_clean[[#This Row],[growth_formatted_%]]),ISNUMBER(data_to_clean[[#This Row],[workers]]),ISNUMBER(data_to_clean[[#This Row],[previous_workers]]),ISNUMBER(data_to_clean[[#This Row],[founded]]),ISNUMBER(data_to_clean[[#This Row],[yrs_on_list]]))</f>
        <v>1</v>
      </c>
    </row>
    <row r="3825" spans="1:17" x14ac:dyDescent="0.25">
      <c r="A3825">
        <v>3814</v>
      </c>
      <c r="B3825" t="s">
        <v>13736</v>
      </c>
      <c r="C3825" t="s">
        <v>852</v>
      </c>
      <c r="D3825" t="str">
        <f>VLOOKUP(data_to_clean[[#This Row],[state]],abbreviation_table[],2,FALSE)</f>
        <v>Missouri</v>
      </c>
      <c r="E3825" t="s">
        <v>191</v>
      </c>
      <c r="F3825" t="str">
        <f>TRIM(LEFT(data_to_clean[[#This Row],[revenue]],FIND(" ",data_to_clean[[#This Row],[revenue]])))</f>
        <v>11.8</v>
      </c>
      <c r="G3825" t="str">
        <f>RIGHT(data_to_clean[[#This Row],[revenue]],LEN(data_to_clean[[#This Row],[revenue]])-FIND(" ",data_to_clean[[#This Row],[revenue]]))</f>
        <v>Million</v>
      </c>
      <c r="H3825" s="7">
        <f>VALUE(IF(data_to_clean[[#This Row],[multiplicity]]="Million",_xlfn.CONCAT(SUBSTITUTE(data_to_clean[[#This Row],[number]],".",""),"00000"),_xlfn.CONCAT(SUBSTITUTE(data_to_clean[[#This Row],[number]],".",""),"00000000")))</f>
        <v>11800000</v>
      </c>
      <c r="I3825" t="s">
        <v>13738</v>
      </c>
      <c r="J3825">
        <f>ROUND(VALUE(SUBSTITUTE(data_to_clean[[#This Row],[growth_%]],".",",")),0)</f>
        <v>88</v>
      </c>
      <c r="K3825" t="s">
        <v>297</v>
      </c>
      <c r="L3825">
        <v>85</v>
      </c>
      <c r="M3825">
        <v>45</v>
      </c>
      <c r="N3825">
        <v>2003</v>
      </c>
      <c r="O3825">
        <v>7</v>
      </c>
      <c r="P3825" t="s">
        <v>854</v>
      </c>
      <c r="Q3825" t="b">
        <f>AND(ISNUMBER(data_to_clean[[#This Row],[revenue_formatted]]),ISNUMBER(data_to_clean[[#This Row],[growth_formatted_%]]),ISNUMBER(data_to_clean[[#This Row],[workers]]),ISNUMBER(data_to_clean[[#This Row],[previous_workers]]),ISNUMBER(data_to_clean[[#This Row],[founded]]),ISNUMBER(data_to_clean[[#This Row],[yrs_on_list]]))</f>
        <v>1</v>
      </c>
    </row>
    <row r="3826" spans="1:17" x14ac:dyDescent="0.25">
      <c r="A3826">
        <v>3815</v>
      </c>
      <c r="B3826" t="s">
        <v>13739</v>
      </c>
      <c r="C3826" t="s">
        <v>52</v>
      </c>
      <c r="D3826" t="str">
        <f>VLOOKUP(data_to_clean[[#This Row],[state]],abbreviation_table[],2,FALSE)</f>
        <v>Florida</v>
      </c>
      <c r="E3826" t="s">
        <v>803</v>
      </c>
      <c r="F3826" t="str">
        <f>TRIM(LEFT(data_to_clean[[#This Row],[revenue]],FIND(" ",data_to_clean[[#This Row],[revenue]])))</f>
        <v>20.6</v>
      </c>
      <c r="G3826" t="str">
        <f>RIGHT(data_to_clean[[#This Row],[revenue]],LEN(data_to_clean[[#This Row],[revenue]])-FIND(" ",data_to_clean[[#This Row],[revenue]]))</f>
        <v>Million</v>
      </c>
      <c r="H3826" s="7">
        <f>VALUE(IF(data_to_clean[[#This Row],[multiplicity]]="Million",_xlfn.CONCAT(SUBSTITUTE(data_to_clean[[#This Row],[number]],".",""),"00000"),_xlfn.CONCAT(SUBSTITUTE(data_to_clean[[#This Row],[number]],".",""),"00000000")))</f>
        <v>20600000</v>
      </c>
      <c r="I3826" t="s">
        <v>13741</v>
      </c>
      <c r="J3826">
        <f>ROUND(VALUE(SUBSTITUTE(data_to_clean[[#This Row],[growth_%]],".",",")),0)</f>
        <v>88</v>
      </c>
      <c r="K3826" t="s">
        <v>297</v>
      </c>
      <c r="L3826">
        <v>120</v>
      </c>
      <c r="M3826">
        <v>48</v>
      </c>
      <c r="N3826">
        <v>2000</v>
      </c>
      <c r="O3826">
        <v>10</v>
      </c>
      <c r="P3826" t="s">
        <v>1315</v>
      </c>
      <c r="Q3826" t="b">
        <f>AND(ISNUMBER(data_to_clean[[#This Row],[revenue_formatted]]),ISNUMBER(data_to_clean[[#This Row],[growth_formatted_%]]),ISNUMBER(data_to_clean[[#This Row],[workers]]),ISNUMBER(data_to_clean[[#This Row],[previous_workers]]),ISNUMBER(data_to_clean[[#This Row],[founded]]),ISNUMBER(data_to_clean[[#This Row],[yrs_on_list]]))</f>
        <v>1</v>
      </c>
    </row>
    <row r="3827" spans="1:17" x14ac:dyDescent="0.25">
      <c r="A3827">
        <v>3816</v>
      </c>
      <c r="B3827" t="s">
        <v>13742</v>
      </c>
      <c r="C3827" t="s">
        <v>852</v>
      </c>
      <c r="D3827" t="str">
        <f>VLOOKUP(data_to_clean[[#This Row],[state]],abbreviation_table[],2,FALSE)</f>
        <v>Missouri</v>
      </c>
      <c r="E3827" t="s">
        <v>13744</v>
      </c>
      <c r="F3827" t="str">
        <f>TRIM(LEFT(data_to_clean[[#This Row],[revenue]],FIND(" ",data_to_clean[[#This Row],[revenue]])))</f>
        <v>424.4</v>
      </c>
      <c r="G3827" t="str">
        <f>RIGHT(data_to_clean[[#This Row],[revenue]],LEN(data_to_clean[[#This Row],[revenue]])-FIND(" ",data_to_clean[[#This Row],[revenue]]))</f>
        <v>Million</v>
      </c>
      <c r="H3827" s="7">
        <f>VALUE(IF(data_to_clean[[#This Row],[multiplicity]]="Million",_xlfn.CONCAT(SUBSTITUTE(data_to_clean[[#This Row],[number]],".",""),"00000"),_xlfn.CONCAT(SUBSTITUTE(data_to_clean[[#This Row],[number]],".",""),"00000000")))</f>
        <v>424400000</v>
      </c>
      <c r="I3827" t="s">
        <v>13745</v>
      </c>
      <c r="J3827">
        <f>ROUND(VALUE(SUBSTITUTE(data_to_clean[[#This Row],[growth_%]],".",",")),0)</f>
        <v>88</v>
      </c>
      <c r="K3827" t="s">
        <v>48</v>
      </c>
      <c r="L3827">
        <v>1868</v>
      </c>
      <c r="M3827">
        <v>850</v>
      </c>
      <c r="N3827">
        <v>1993</v>
      </c>
      <c r="O3827">
        <v>9</v>
      </c>
      <c r="P3827" t="s">
        <v>13746</v>
      </c>
      <c r="Q3827" t="b">
        <f>AND(ISNUMBER(data_to_clean[[#This Row],[revenue_formatted]]),ISNUMBER(data_to_clean[[#This Row],[growth_formatted_%]]),ISNUMBER(data_to_clean[[#This Row],[workers]]),ISNUMBER(data_to_clean[[#This Row],[previous_workers]]),ISNUMBER(data_to_clean[[#This Row],[founded]]),ISNUMBER(data_to_clean[[#This Row],[yrs_on_list]]))</f>
        <v>1</v>
      </c>
    </row>
    <row r="3828" spans="1:17" x14ac:dyDescent="0.25">
      <c r="A3828">
        <v>3817</v>
      </c>
      <c r="B3828" t="s">
        <v>13747</v>
      </c>
      <c r="C3828" t="s">
        <v>15</v>
      </c>
      <c r="D3828" t="str">
        <f>VLOOKUP(data_to_clean[[#This Row],[state]],abbreviation_table[],2,FALSE)</f>
        <v>Arizona</v>
      </c>
      <c r="E3828" t="s">
        <v>10505</v>
      </c>
      <c r="F3828" t="str">
        <f>TRIM(LEFT(data_to_clean[[#This Row],[revenue]],FIND(" ",data_to_clean[[#This Row],[revenue]])))</f>
        <v>60.5</v>
      </c>
      <c r="G3828" t="str">
        <f>RIGHT(data_to_clean[[#This Row],[revenue]],LEN(data_to_clean[[#This Row],[revenue]])-FIND(" ",data_to_clean[[#This Row],[revenue]]))</f>
        <v>Million</v>
      </c>
      <c r="H3828" s="7">
        <f>VALUE(IF(data_to_clean[[#This Row],[multiplicity]]="Million",_xlfn.CONCAT(SUBSTITUTE(data_to_clean[[#This Row],[number]],".",""),"00000"),_xlfn.CONCAT(SUBSTITUTE(data_to_clean[[#This Row],[number]],".",""),"00000000")))</f>
        <v>60500000</v>
      </c>
      <c r="I3828" t="s">
        <v>13749</v>
      </c>
      <c r="J3828">
        <f>ROUND(VALUE(SUBSTITUTE(data_to_clean[[#This Row],[growth_%]],".",",")),0)</f>
        <v>88</v>
      </c>
      <c r="K3828" t="s">
        <v>233</v>
      </c>
      <c r="L3828">
        <v>350</v>
      </c>
      <c r="M3828">
        <v>150</v>
      </c>
      <c r="N3828">
        <v>1990</v>
      </c>
      <c r="O3828">
        <v>1</v>
      </c>
      <c r="P3828" t="s">
        <v>1681</v>
      </c>
      <c r="Q3828" t="b">
        <f>AND(ISNUMBER(data_to_clean[[#This Row],[revenue_formatted]]),ISNUMBER(data_to_clean[[#This Row],[growth_formatted_%]]),ISNUMBER(data_to_clean[[#This Row],[workers]]),ISNUMBER(data_to_clean[[#This Row],[previous_workers]]),ISNUMBER(data_to_clean[[#This Row],[founded]]),ISNUMBER(data_to_clean[[#This Row],[yrs_on_list]]))</f>
        <v>1</v>
      </c>
    </row>
    <row r="3829" spans="1:17" x14ac:dyDescent="0.25">
      <c r="A3829">
        <v>3818</v>
      </c>
      <c r="B3829" t="s">
        <v>13750</v>
      </c>
      <c r="C3829" t="s">
        <v>74</v>
      </c>
      <c r="D3829" t="str">
        <f>VLOOKUP(data_to_clean[[#This Row],[state]],abbreviation_table[],2,FALSE)</f>
        <v>Ohio</v>
      </c>
      <c r="E3829" t="s">
        <v>1920</v>
      </c>
      <c r="F3829" t="str">
        <f>TRIM(LEFT(data_to_clean[[#This Row],[revenue]],FIND(" ",data_to_clean[[#This Row],[revenue]])))</f>
        <v>2.4</v>
      </c>
      <c r="G3829" t="str">
        <f>RIGHT(data_to_clean[[#This Row],[revenue]],LEN(data_to_clean[[#This Row],[revenue]])-FIND(" ",data_to_clean[[#This Row],[revenue]]))</f>
        <v>Million</v>
      </c>
      <c r="H3829" s="7">
        <f>VALUE(IF(data_to_clean[[#This Row],[multiplicity]]="Million",_xlfn.CONCAT(SUBSTITUTE(data_to_clean[[#This Row],[number]],".",""),"00000"),_xlfn.CONCAT(SUBSTITUTE(data_to_clean[[#This Row],[number]],".",""),"00000000")))</f>
        <v>2400000</v>
      </c>
      <c r="I3829" t="s">
        <v>13752</v>
      </c>
      <c r="J3829">
        <f>ROUND(VALUE(SUBSTITUTE(data_to_clean[[#This Row],[growth_%]],".",",")),0)</f>
        <v>88</v>
      </c>
      <c r="K3829" t="s">
        <v>308</v>
      </c>
      <c r="L3829">
        <v>18</v>
      </c>
      <c r="M3829">
        <v>12</v>
      </c>
      <c r="N3829">
        <v>1995</v>
      </c>
      <c r="O3829">
        <v>2</v>
      </c>
      <c r="P3829" t="s">
        <v>349</v>
      </c>
      <c r="Q3829" t="b">
        <f>AND(ISNUMBER(data_to_clean[[#This Row],[revenue_formatted]]),ISNUMBER(data_to_clean[[#This Row],[growth_formatted_%]]),ISNUMBER(data_to_clean[[#This Row],[workers]]),ISNUMBER(data_to_clean[[#This Row],[previous_workers]]),ISNUMBER(data_to_clean[[#This Row],[founded]]),ISNUMBER(data_to_clean[[#This Row],[yrs_on_list]]))</f>
        <v>1</v>
      </c>
    </row>
    <row r="3830" spans="1:17" x14ac:dyDescent="0.25">
      <c r="A3830">
        <v>3819</v>
      </c>
      <c r="B3830" t="s">
        <v>13753</v>
      </c>
      <c r="C3830" t="s">
        <v>294</v>
      </c>
      <c r="D3830" t="str">
        <f>VLOOKUP(data_to_clean[[#This Row],[state]],abbreviation_table[],2,FALSE)</f>
        <v>Minnesota</v>
      </c>
      <c r="E3830" t="s">
        <v>2413</v>
      </c>
      <c r="F3830" t="str">
        <f>TRIM(LEFT(data_to_clean[[#This Row],[revenue]],FIND(" ",data_to_clean[[#This Row],[revenue]])))</f>
        <v>46.4</v>
      </c>
      <c r="G3830" t="str">
        <f>RIGHT(data_to_clean[[#This Row],[revenue]],LEN(data_to_clean[[#This Row],[revenue]])-FIND(" ",data_to_clean[[#This Row],[revenue]]))</f>
        <v>Million</v>
      </c>
      <c r="H3830" s="7">
        <f>VALUE(IF(data_to_clean[[#This Row],[multiplicity]]="Million",_xlfn.CONCAT(SUBSTITUTE(data_to_clean[[#This Row],[number]],".",""),"00000"),_xlfn.CONCAT(SUBSTITUTE(data_to_clean[[#This Row],[number]],".",""),"00000000")))</f>
        <v>46400000</v>
      </c>
      <c r="I3830" t="s">
        <v>13755</v>
      </c>
      <c r="J3830">
        <f>ROUND(VALUE(SUBSTITUTE(data_to_clean[[#This Row],[growth_%]],".",",")),0)</f>
        <v>88</v>
      </c>
      <c r="K3830" t="s">
        <v>156</v>
      </c>
      <c r="L3830">
        <v>920</v>
      </c>
      <c r="M3830">
        <v>560</v>
      </c>
      <c r="N3830">
        <v>1995</v>
      </c>
      <c r="O3830">
        <v>8</v>
      </c>
      <c r="P3830" t="s">
        <v>13756</v>
      </c>
      <c r="Q3830" t="b">
        <f>AND(ISNUMBER(data_to_clean[[#This Row],[revenue_formatted]]),ISNUMBER(data_to_clean[[#This Row],[growth_formatted_%]]),ISNUMBER(data_to_clean[[#This Row],[workers]]),ISNUMBER(data_to_clean[[#This Row],[previous_workers]]),ISNUMBER(data_to_clean[[#This Row],[founded]]),ISNUMBER(data_to_clean[[#This Row],[yrs_on_list]]))</f>
        <v>1</v>
      </c>
    </row>
    <row r="3831" spans="1:17" x14ac:dyDescent="0.25">
      <c r="A3831">
        <v>3820</v>
      </c>
      <c r="B3831" t="s">
        <v>13757</v>
      </c>
      <c r="C3831" t="s">
        <v>74</v>
      </c>
      <c r="D3831" t="str">
        <f>VLOOKUP(data_to_clean[[#This Row],[state]],abbreviation_table[],2,FALSE)</f>
        <v>Ohio</v>
      </c>
      <c r="E3831" t="s">
        <v>13759</v>
      </c>
      <c r="F3831" t="str">
        <f>TRIM(LEFT(data_to_clean[[#This Row],[revenue]],FIND(" ",data_to_clean[[#This Row],[revenue]])))</f>
        <v>434.3</v>
      </c>
      <c r="G3831" t="str">
        <f>RIGHT(data_to_clean[[#This Row],[revenue]],LEN(data_to_clean[[#This Row],[revenue]])-FIND(" ",data_to_clean[[#This Row],[revenue]]))</f>
        <v>Million</v>
      </c>
      <c r="H3831" s="7">
        <f>VALUE(IF(data_to_clean[[#This Row],[multiplicity]]="Million",_xlfn.CONCAT(SUBSTITUTE(data_to_clean[[#This Row],[number]],".",""),"00000"),_xlfn.CONCAT(SUBSTITUTE(data_to_clean[[#This Row],[number]],".",""),"00000000")))</f>
        <v>434300000</v>
      </c>
      <c r="I3831" t="s">
        <v>13760</v>
      </c>
      <c r="J3831">
        <f>ROUND(VALUE(SUBSTITUTE(data_to_clean[[#This Row],[growth_%]],".",",")),0)</f>
        <v>87</v>
      </c>
      <c r="K3831" t="s">
        <v>175</v>
      </c>
      <c r="L3831">
        <v>46</v>
      </c>
      <c r="M3831">
        <v>30</v>
      </c>
      <c r="N3831">
        <v>1985</v>
      </c>
      <c r="O3831">
        <v>6</v>
      </c>
      <c r="P3831" t="s">
        <v>12826</v>
      </c>
      <c r="Q3831" t="b">
        <f>AND(ISNUMBER(data_to_clean[[#This Row],[revenue_formatted]]),ISNUMBER(data_to_clean[[#This Row],[growth_formatted_%]]),ISNUMBER(data_to_clean[[#This Row],[workers]]),ISNUMBER(data_to_clean[[#This Row],[previous_workers]]),ISNUMBER(data_to_clean[[#This Row],[founded]]),ISNUMBER(data_to_clean[[#This Row],[yrs_on_list]]))</f>
        <v>1</v>
      </c>
    </row>
    <row r="3832" spans="1:17" x14ac:dyDescent="0.25">
      <c r="A3832">
        <v>3821</v>
      </c>
      <c r="B3832" t="s">
        <v>13761</v>
      </c>
      <c r="C3832" t="s">
        <v>59</v>
      </c>
      <c r="D3832" t="str">
        <f>VLOOKUP(data_to_clean[[#This Row],[state]],abbreviation_table[],2,FALSE)</f>
        <v>New Jersey</v>
      </c>
      <c r="E3832" t="s">
        <v>621</v>
      </c>
      <c r="F3832" t="str">
        <f>TRIM(LEFT(data_to_clean[[#This Row],[revenue]],FIND(" ",data_to_clean[[#This Row],[revenue]])))</f>
        <v>3.1</v>
      </c>
      <c r="G3832" t="str">
        <f>RIGHT(data_to_clean[[#This Row],[revenue]],LEN(data_to_clean[[#This Row],[revenue]])-FIND(" ",data_to_clean[[#This Row],[revenue]]))</f>
        <v>Million</v>
      </c>
      <c r="H3832" s="7">
        <f>VALUE(IF(data_to_clean[[#This Row],[multiplicity]]="Million",_xlfn.CONCAT(SUBSTITUTE(data_to_clean[[#This Row],[number]],".",""),"00000"),_xlfn.CONCAT(SUBSTITUTE(data_to_clean[[#This Row],[number]],".",""),"00000000")))</f>
        <v>3100000</v>
      </c>
      <c r="I3832" t="s">
        <v>13763</v>
      </c>
      <c r="J3832">
        <f>ROUND(VALUE(SUBSTITUTE(data_to_clean[[#This Row],[growth_%]],".",",")),0)</f>
        <v>87</v>
      </c>
      <c r="K3832" t="s">
        <v>18</v>
      </c>
      <c r="L3832">
        <v>5</v>
      </c>
      <c r="M3832">
        <v>5</v>
      </c>
      <c r="N3832">
        <v>2004</v>
      </c>
      <c r="O3832">
        <v>3</v>
      </c>
      <c r="P3832" t="s">
        <v>13764</v>
      </c>
      <c r="Q3832" t="b">
        <f>AND(ISNUMBER(data_to_clean[[#This Row],[revenue_formatted]]),ISNUMBER(data_to_clean[[#This Row],[growth_formatted_%]]),ISNUMBER(data_to_clean[[#This Row],[workers]]),ISNUMBER(data_to_clean[[#This Row],[previous_workers]]),ISNUMBER(data_to_clean[[#This Row],[founded]]),ISNUMBER(data_to_clean[[#This Row],[yrs_on_list]]))</f>
        <v>1</v>
      </c>
    </row>
    <row r="3833" spans="1:17" x14ac:dyDescent="0.25">
      <c r="A3833">
        <v>3822</v>
      </c>
      <c r="B3833" t="s">
        <v>13765</v>
      </c>
      <c r="C3833" t="s">
        <v>66</v>
      </c>
      <c r="D3833" t="str">
        <f>VLOOKUP(data_to_clean[[#This Row],[state]],abbreviation_table[],2,FALSE)</f>
        <v>Virginia</v>
      </c>
      <c r="E3833" t="s">
        <v>576</v>
      </c>
      <c r="F3833" t="str">
        <f>TRIM(LEFT(data_to_clean[[#This Row],[revenue]],FIND(" ",data_to_clean[[#This Row],[revenue]])))</f>
        <v>3.5</v>
      </c>
      <c r="G3833" t="str">
        <f>RIGHT(data_to_clean[[#This Row],[revenue]],LEN(data_to_clean[[#This Row],[revenue]])-FIND(" ",data_to_clean[[#This Row],[revenue]]))</f>
        <v>Million</v>
      </c>
      <c r="H3833" s="7">
        <f>VALUE(IF(data_to_clean[[#This Row],[multiplicity]]="Million",_xlfn.CONCAT(SUBSTITUTE(data_to_clean[[#This Row],[number]],".",""),"00000"),_xlfn.CONCAT(SUBSTITUTE(data_to_clean[[#This Row],[number]],".",""),"00000000")))</f>
        <v>3500000</v>
      </c>
      <c r="I3833" t="s">
        <v>13767</v>
      </c>
      <c r="J3833">
        <f>ROUND(VALUE(SUBSTITUTE(data_to_clean[[#This Row],[growth_%]],".",",")),0)</f>
        <v>87</v>
      </c>
      <c r="K3833" t="s">
        <v>308</v>
      </c>
      <c r="L3833">
        <v>4</v>
      </c>
      <c r="M3833">
        <v>4</v>
      </c>
      <c r="N3833">
        <v>2014</v>
      </c>
      <c r="O3833">
        <v>1</v>
      </c>
      <c r="P3833" t="s">
        <v>591</v>
      </c>
      <c r="Q3833" t="b">
        <f>AND(ISNUMBER(data_to_clean[[#This Row],[revenue_formatted]]),ISNUMBER(data_to_clean[[#This Row],[growth_formatted_%]]),ISNUMBER(data_to_clean[[#This Row],[workers]]),ISNUMBER(data_to_clean[[#This Row],[previous_workers]]),ISNUMBER(data_to_clean[[#This Row],[founded]]),ISNUMBER(data_to_clean[[#This Row],[yrs_on_list]]))</f>
        <v>1</v>
      </c>
    </row>
    <row r="3834" spans="1:17" x14ac:dyDescent="0.25">
      <c r="A3834">
        <v>3823</v>
      </c>
      <c r="B3834" t="s">
        <v>13768</v>
      </c>
      <c r="C3834" t="s">
        <v>1960</v>
      </c>
      <c r="D3834" t="str">
        <f>VLOOKUP(data_to_clean[[#This Row],[state]],abbreviation_table[],2,FALSE)</f>
        <v>Iowa</v>
      </c>
      <c r="E3834" t="s">
        <v>798</v>
      </c>
      <c r="F3834" t="str">
        <f>TRIM(LEFT(data_to_clean[[#This Row],[revenue]],FIND(" ",data_to_clean[[#This Row],[revenue]])))</f>
        <v>3</v>
      </c>
      <c r="G3834" t="str">
        <f>RIGHT(data_to_clean[[#This Row],[revenue]],LEN(data_to_clean[[#This Row],[revenue]])-FIND(" ",data_to_clean[[#This Row],[revenue]]))</f>
        <v>Million</v>
      </c>
      <c r="H3834" s="7">
        <f>VALUE(IF(data_to_clean[[#This Row],[multiplicity]]="Million",_xlfn.CONCAT(SUBSTITUTE(data_to_clean[[#This Row],[number]],".",""),"00000"),_xlfn.CONCAT(SUBSTITUTE(data_to_clean[[#This Row],[number]],".",""),"00000000")))</f>
        <v>300000</v>
      </c>
      <c r="I3834" t="s">
        <v>13770</v>
      </c>
      <c r="J3834">
        <f>ROUND(VALUE(SUBSTITUTE(data_to_clean[[#This Row],[growth_%]],".",",")),0)</f>
        <v>87</v>
      </c>
      <c r="K3834" t="s">
        <v>48</v>
      </c>
      <c r="L3834">
        <v>14</v>
      </c>
      <c r="M3834">
        <v>9</v>
      </c>
      <c r="N3834">
        <v>2012</v>
      </c>
      <c r="O3834">
        <v>2</v>
      </c>
      <c r="P3834" t="s">
        <v>13771</v>
      </c>
      <c r="Q3834" t="b">
        <f>AND(ISNUMBER(data_to_clean[[#This Row],[revenue_formatted]]),ISNUMBER(data_to_clean[[#This Row],[growth_formatted_%]]),ISNUMBER(data_to_clean[[#This Row],[workers]]),ISNUMBER(data_to_clean[[#This Row],[previous_workers]]),ISNUMBER(data_to_clean[[#This Row],[founded]]),ISNUMBER(data_to_clean[[#This Row],[yrs_on_list]]))</f>
        <v>1</v>
      </c>
    </row>
    <row r="3835" spans="1:17" x14ac:dyDescent="0.25">
      <c r="A3835">
        <v>3824</v>
      </c>
      <c r="B3835" t="s">
        <v>13772</v>
      </c>
      <c r="C3835" t="s">
        <v>860</v>
      </c>
      <c r="D3835" t="str">
        <f>VLOOKUP(data_to_clean[[#This Row],[state]],abbreviation_table[],2,FALSE)</f>
        <v>Indiana</v>
      </c>
      <c r="E3835" t="s">
        <v>1277</v>
      </c>
      <c r="F3835" t="str">
        <f>TRIM(LEFT(data_to_clean[[#This Row],[revenue]],FIND(" ",data_to_clean[[#This Row],[revenue]])))</f>
        <v>8.6</v>
      </c>
      <c r="G3835" t="str">
        <f>RIGHT(data_to_clean[[#This Row],[revenue]],LEN(data_to_clean[[#This Row],[revenue]])-FIND(" ",data_to_clean[[#This Row],[revenue]]))</f>
        <v>Million</v>
      </c>
      <c r="H3835" s="7">
        <f>VALUE(IF(data_to_clean[[#This Row],[multiplicity]]="Million",_xlfn.CONCAT(SUBSTITUTE(data_to_clean[[#This Row],[number]],".",""),"00000"),_xlfn.CONCAT(SUBSTITUTE(data_to_clean[[#This Row],[number]],".",""),"00000000")))</f>
        <v>8600000</v>
      </c>
      <c r="I3835" t="s">
        <v>13774</v>
      </c>
      <c r="J3835">
        <f>ROUND(VALUE(SUBSTITUTE(data_to_clean[[#This Row],[growth_%]],".",",")),0)</f>
        <v>87</v>
      </c>
      <c r="K3835" t="s">
        <v>18</v>
      </c>
      <c r="L3835">
        <v>66</v>
      </c>
      <c r="M3835">
        <v>42</v>
      </c>
      <c r="N3835">
        <v>2004</v>
      </c>
      <c r="O3835">
        <v>6</v>
      </c>
      <c r="P3835" t="s">
        <v>6189</v>
      </c>
      <c r="Q3835" t="b">
        <f>AND(ISNUMBER(data_to_clean[[#This Row],[revenue_formatted]]),ISNUMBER(data_to_clean[[#This Row],[growth_formatted_%]]),ISNUMBER(data_to_clean[[#This Row],[workers]]),ISNUMBER(data_to_clean[[#This Row],[previous_workers]]),ISNUMBER(data_to_clean[[#This Row],[founded]]),ISNUMBER(data_to_clean[[#This Row],[yrs_on_list]]))</f>
        <v>1</v>
      </c>
    </row>
    <row r="3836" spans="1:17" x14ac:dyDescent="0.25">
      <c r="A3836">
        <v>3825</v>
      </c>
      <c r="B3836" t="s">
        <v>13775</v>
      </c>
      <c r="C3836" t="s">
        <v>1337</v>
      </c>
      <c r="D3836" t="str">
        <f>VLOOKUP(data_to_clean[[#This Row],[state]],abbreviation_table[],2,FALSE)</f>
        <v>Louisiana</v>
      </c>
      <c r="E3836" t="s">
        <v>824</v>
      </c>
      <c r="F3836" t="str">
        <f>TRIM(LEFT(data_to_clean[[#This Row],[revenue]],FIND(" ",data_to_clean[[#This Row],[revenue]])))</f>
        <v>2.5</v>
      </c>
      <c r="G3836" t="str">
        <f>RIGHT(data_to_clean[[#This Row],[revenue]],LEN(data_to_clean[[#This Row],[revenue]])-FIND(" ",data_to_clean[[#This Row],[revenue]]))</f>
        <v>Million</v>
      </c>
      <c r="H3836" s="7">
        <f>VALUE(IF(data_to_clean[[#This Row],[multiplicity]]="Million",_xlfn.CONCAT(SUBSTITUTE(data_to_clean[[#This Row],[number]],".",""),"00000"),_xlfn.CONCAT(SUBSTITUTE(data_to_clean[[#This Row],[number]],".",""),"00000000")))</f>
        <v>2500000</v>
      </c>
      <c r="I3836" t="s">
        <v>13777</v>
      </c>
      <c r="J3836">
        <f>ROUND(VALUE(SUBSTITUTE(data_to_clean[[#This Row],[growth_%]],".",",")),0)</f>
        <v>87</v>
      </c>
      <c r="K3836" t="s">
        <v>1041</v>
      </c>
      <c r="L3836">
        <v>21</v>
      </c>
      <c r="M3836">
        <v>3</v>
      </c>
      <c r="N3836">
        <v>2013</v>
      </c>
      <c r="O3836">
        <v>2</v>
      </c>
      <c r="P3836" t="s">
        <v>1339</v>
      </c>
      <c r="Q3836" t="b">
        <f>AND(ISNUMBER(data_to_clean[[#This Row],[revenue_formatted]]),ISNUMBER(data_to_clean[[#This Row],[growth_formatted_%]]),ISNUMBER(data_to_clean[[#This Row],[workers]]),ISNUMBER(data_to_clean[[#This Row],[previous_workers]]),ISNUMBER(data_to_clean[[#This Row],[founded]]),ISNUMBER(data_to_clean[[#This Row],[yrs_on_list]]))</f>
        <v>1</v>
      </c>
    </row>
    <row r="3837" spans="1:17" x14ac:dyDescent="0.25">
      <c r="A3837">
        <v>3826</v>
      </c>
      <c r="B3837" t="s">
        <v>13778</v>
      </c>
      <c r="C3837" t="s">
        <v>52</v>
      </c>
      <c r="D3837" t="str">
        <f>VLOOKUP(data_to_clean[[#This Row],[state]],abbreviation_table[],2,FALSE)</f>
        <v>Florida</v>
      </c>
      <c r="E3837" t="s">
        <v>3116</v>
      </c>
      <c r="F3837" t="str">
        <f>TRIM(LEFT(data_to_clean[[#This Row],[revenue]],FIND(" ",data_to_clean[[#This Row],[revenue]])))</f>
        <v>9.3</v>
      </c>
      <c r="G3837" t="str">
        <f>RIGHT(data_to_clean[[#This Row],[revenue]],LEN(data_to_clean[[#This Row],[revenue]])-FIND(" ",data_to_clean[[#This Row],[revenue]]))</f>
        <v>Million</v>
      </c>
      <c r="H3837" s="7">
        <f>VALUE(IF(data_to_clean[[#This Row],[multiplicity]]="Million",_xlfn.CONCAT(SUBSTITUTE(data_to_clean[[#This Row],[number]],".",""),"00000"),_xlfn.CONCAT(SUBSTITUTE(data_to_clean[[#This Row],[number]],".",""),"00000000")))</f>
        <v>9300000</v>
      </c>
      <c r="I3837" t="s">
        <v>13780</v>
      </c>
      <c r="J3837">
        <f>ROUND(VALUE(SUBSTITUTE(data_to_clean[[#This Row],[growth_%]],".",",")),0)</f>
        <v>87</v>
      </c>
      <c r="K3837" t="s">
        <v>187</v>
      </c>
      <c r="L3837">
        <v>53</v>
      </c>
      <c r="M3837">
        <v>16</v>
      </c>
      <c r="N3837">
        <v>2009</v>
      </c>
      <c r="O3837">
        <v>2</v>
      </c>
      <c r="P3837" t="s">
        <v>13781</v>
      </c>
      <c r="Q3837" t="b">
        <f>AND(ISNUMBER(data_to_clean[[#This Row],[revenue_formatted]]),ISNUMBER(data_to_clean[[#This Row],[growth_formatted_%]]),ISNUMBER(data_to_clean[[#This Row],[workers]]),ISNUMBER(data_to_clean[[#This Row],[previous_workers]]),ISNUMBER(data_to_clean[[#This Row],[founded]]),ISNUMBER(data_to_clean[[#This Row],[yrs_on_list]]))</f>
        <v>1</v>
      </c>
    </row>
    <row r="3838" spans="1:17" x14ac:dyDescent="0.25">
      <c r="A3838">
        <v>3827</v>
      </c>
      <c r="B3838" t="s">
        <v>13782</v>
      </c>
      <c r="C3838" t="s">
        <v>52</v>
      </c>
      <c r="D3838" t="str">
        <f>VLOOKUP(data_to_clean[[#This Row],[state]],abbreviation_table[],2,FALSE)</f>
        <v>Florida</v>
      </c>
      <c r="E3838" t="s">
        <v>13528</v>
      </c>
      <c r="F3838" t="str">
        <f>TRIM(LEFT(data_to_clean[[#This Row],[revenue]],FIND(" ",data_to_clean[[#This Row],[revenue]])))</f>
        <v>70.5</v>
      </c>
      <c r="G3838" t="str">
        <f>RIGHT(data_to_clean[[#This Row],[revenue]],LEN(data_to_clean[[#This Row],[revenue]])-FIND(" ",data_to_clean[[#This Row],[revenue]]))</f>
        <v>Million</v>
      </c>
      <c r="H3838" s="7">
        <f>VALUE(IF(data_to_clean[[#This Row],[multiplicity]]="Million",_xlfn.CONCAT(SUBSTITUTE(data_to_clean[[#This Row],[number]],".",""),"00000"),_xlfn.CONCAT(SUBSTITUTE(data_to_clean[[#This Row],[number]],".",""),"00000000")))</f>
        <v>70500000</v>
      </c>
      <c r="I3838" t="s">
        <v>13784</v>
      </c>
      <c r="J3838">
        <f>ROUND(VALUE(SUBSTITUTE(data_to_clean[[#This Row],[growth_%]],".",",")),0)</f>
        <v>87</v>
      </c>
      <c r="K3838" t="s">
        <v>187</v>
      </c>
      <c r="L3838">
        <v>1500</v>
      </c>
      <c r="M3838">
        <v>600</v>
      </c>
      <c r="N3838">
        <v>2004</v>
      </c>
      <c r="O3838">
        <v>1</v>
      </c>
      <c r="P3838" t="s">
        <v>56</v>
      </c>
      <c r="Q3838" t="b">
        <f>AND(ISNUMBER(data_to_clean[[#This Row],[revenue_formatted]]),ISNUMBER(data_to_clean[[#This Row],[growth_formatted_%]]),ISNUMBER(data_to_clean[[#This Row],[workers]]),ISNUMBER(data_to_clean[[#This Row],[previous_workers]]),ISNUMBER(data_to_clean[[#This Row],[founded]]),ISNUMBER(data_to_clean[[#This Row],[yrs_on_list]]))</f>
        <v>1</v>
      </c>
    </row>
    <row r="3839" spans="1:17" x14ac:dyDescent="0.25">
      <c r="A3839">
        <v>3828</v>
      </c>
      <c r="B3839" t="s">
        <v>13785</v>
      </c>
      <c r="C3839" t="s">
        <v>105</v>
      </c>
      <c r="D3839" t="str">
        <f>VLOOKUP(data_to_clean[[#This Row],[state]],abbreviation_table[],2,FALSE)</f>
        <v>New York</v>
      </c>
      <c r="E3839" t="s">
        <v>1535</v>
      </c>
      <c r="F3839" t="str">
        <f>TRIM(LEFT(data_to_clean[[#This Row],[revenue]],FIND(" ",data_to_clean[[#This Row],[revenue]])))</f>
        <v>6</v>
      </c>
      <c r="G3839" t="str">
        <f>RIGHT(data_to_clean[[#This Row],[revenue]],LEN(data_to_clean[[#This Row],[revenue]])-FIND(" ",data_to_clean[[#This Row],[revenue]]))</f>
        <v>Million</v>
      </c>
      <c r="H3839" s="7">
        <f>VALUE(IF(data_to_clean[[#This Row],[multiplicity]]="Million",_xlfn.CONCAT(SUBSTITUTE(data_to_clean[[#This Row],[number]],".",""),"00000"),_xlfn.CONCAT(SUBSTITUTE(data_to_clean[[#This Row],[number]],".",""),"00000000")))</f>
        <v>600000</v>
      </c>
      <c r="I3839" t="s">
        <v>13787</v>
      </c>
      <c r="J3839">
        <f>ROUND(VALUE(SUBSTITUTE(data_to_clean[[#This Row],[growth_%]],".",",")),0)</f>
        <v>87</v>
      </c>
      <c r="K3839" t="s">
        <v>156</v>
      </c>
      <c r="L3839">
        <v>33</v>
      </c>
      <c r="M3839">
        <v>22</v>
      </c>
      <c r="N3839">
        <v>2007</v>
      </c>
      <c r="O3839">
        <v>6</v>
      </c>
      <c r="P3839" t="s">
        <v>108</v>
      </c>
      <c r="Q3839" t="b">
        <f>AND(ISNUMBER(data_to_clean[[#This Row],[revenue_formatted]]),ISNUMBER(data_to_clean[[#This Row],[growth_formatted_%]]),ISNUMBER(data_to_clean[[#This Row],[workers]]),ISNUMBER(data_to_clean[[#This Row],[previous_workers]]),ISNUMBER(data_to_clean[[#This Row],[founded]]),ISNUMBER(data_to_clean[[#This Row],[yrs_on_list]]))</f>
        <v>1</v>
      </c>
    </row>
    <row r="3840" spans="1:17" x14ac:dyDescent="0.25">
      <c r="A3840">
        <v>3829</v>
      </c>
      <c r="B3840" t="s">
        <v>13788</v>
      </c>
      <c r="C3840" t="s">
        <v>22</v>
      </c>
      <c r="D3840" t="str">
        <f>VLOOKUP(data_to_clean[[#This Row],[state]],abbreviation_table[],2,FALSE)</f>
        <v>Tennessee</v>
      </c>
      <c r="E3840" t="s">
        <v>617</v>
      </c>
      <c r="F3840" t="str">
        <f>TRIM(LEFT(data_to_clean[[#This Row],[revenue]],FIND(" ",data_to_clean[[#This Row],[revenue]])))</f>
        <v>3.3</v>
      </c>
      <c r="G3840" t="str">
        <f>RIGHT(data_to_clean[[#This Row],[revenue]],LEN(data_to_clean[[#This Row],[revenue]])-FIND(" ",data_to_clean[[#This Row],[revenue]]))</f>
        <v>Million</v>
      </c>
      <c r="H3840" s="7">
        <f>VALUE(IF(data_to_clean[[#This Row],[multiplicity]]="Million",_xlfn.CONCAT(SUBSTITUTE(data_to_clean[[#This Row],[number]],".",""),"00000"),_xlfn.CONCAT(SUBSTITUTE(data_to_clean[[#This Row],[number]],".",""),"00000000")))</f>
        <v>3300000</v>
      </c>
      <c r="I3840" t="s">
        <v>13790</v>
      </c>
      <c r="J3840">
        <f>ROUND(VALUE(SUBSTITUTE(data_to_clean[[#This Row],[growth_%]],".",",")),0)</f>
        <v>87</v>
      </c>
      <c r="K3840" t="s">
        <v>107</v>
      </c>
      <c r="L3840">
        <v>19</v>
      </c>
      <c r="M3840">
        <v>15</v>
      </c>
      <c r="N3840">
        <v>2003</v>
      </c>
      <c r="O3840">
        <v>1</v>
      </c>
      <c r="P3840" t="s">
        <v>7292</v>
      </c>
      <c r="Q3840" t="b">
        <f>AND(ISNUMBER(data_to_clean[[#This Row],[revenue_formatted]]),ISNUMBER(data_to_clean[[#This Row],[growth_formatted_%]]),ISNUMBER(data_to_clean[[#This Row],[workers]]),ISNUMBER(data_to_clean[[#This Row],[previous_workers]]),ISNUMBER(data_to_clean[[#This Row],[founded]]),ISNUMBER(data_to_clean[[#This Row],[yrs_on_list]]))</f>
        <v>1</v>
      </c>
    </row>
    <row r="3841" spans="1:17" x14ac:dyDescent="0.25">
      <c r="A3841">
        <v>3830</v>
      </c>
      <c r="B3841" t="s">
        <v>13791</v>
      </c>
      <c r="C3841" t="s">
        <v>243</v>
      </c>
      <c r="D3841" t="str">
        <f>VLOOKUP(data_to_clean[[#This Row],[state]],abbreviation_table[],2,FALSE)</f>
        <v>Maryland</v>
      </c>
      <c r="E3841" t="s">
        <v>760</v>
      </c>
      <c r="F3841" t="str">
        <f>TRIM(LEFT(data_to_clean[[#This Row],[revenue]],FIND(" ",data_to_clean[[#This Row],[revenue]])))</f>
        <v>2.8</v>
      </c>
      <c r="G3841" t="str">
        <f>RIGHT(data_to_clean[[#This Row],[revenue]],LEN(data_to_clean[[#This Row],[revenue]])-FIND(" ",data_to_clean[[#This Row],[revenue]]))</f>
        <v>Million</v>
      </c>
      <c r="H3841" s="7">
        <f>VALUE(IF(data_to_clean[[#This Row],[multiplicity]]="Million",_xlfn.CONCAT(SUBSTITUTE(data_to_clean[[#This Row],[number]],".",""),"00000"),_xlfn.CONCAT(SUBSTITUTE(data_to_clean[[#This Row],[number]],".",""),"00000000")))</f>
        <v>2800000</v>
      </c>
      <c r="I3841" t="s">
        <v>13793</v>
      </c>
      <c r="J3841">
        <f>ROUND(VALUE(SUBSTITUTE(data_to_clean[[#This Row],[growth_%]],".",",")),0)</f>
        <v>87</v>
      </c>
      <c r="K3841" t="s">
        <v>18</v>
      </c>
      <c r="L3841">
        <v>18</v>
      </c>
      <c r="M3841">
        <v>14</v>
      </c>
      <c r="N3841">
        <v>2011</v>
      </c>
      <c r="O3841">
        <v>3</v>
      </c>
      <c r="P3841" t="s">
        <v>13794</v>
      </c>
      <c r="Q3841" t="b">
        <f>AND(ISNUMBER(data_to_clean[[#This Row],[revenue_formatted]]),ISNUMBER(data_to_clean[[#This Row],[growth_formatted_%]]),ISNUMBER(data_to_clean[[#This Row],[workers]]),ISNUMBER(data_to_clean[[#This Row],[previous_workers]]),ISNUMBER(data_to_clean[[#This Row],[founded]]),ISNUMBER(data_to_clean[[#This Row],[yrs_on_list]]))</f>
        <v>1</v>
      </c>
    </row>
    <row r="3842" spans="1:17" x14ac:dyDescent="0.25">
      <c r="A3842">
        <v>3831</v>
      </c>
      <c r="B3842" t="s">
        <v>13795</v>
      </c>
      <c r="C3842" t="s">
        <v>1337</v>
      </c>
      <c r="D3842" t="str">
        <f>VLOOKUP(data_to_clean[[#This Row],[state]],abbreviation_table[],2,FALSE)</f>
        <v>Louisiana</v>
      </c>
      <c r="E3842" t="s">
        <v>13797</v>
      </c>
      <c r="F3842" t="str">
        <f>TRIM(LEFT(data_to_clean[[#This Row],[revenue]],FIND(" ",data_to_clean[[#This Row],[revenue]])))</f>
        <v>64.2</v>
      </c>
      <c r="G3842" t="str">
        <f>RIGHT(data_to_clean[[#This Row],[revenue]],LEN(data_to_clean[[#This Row],[revenue]])-FIND(" ",data_to_clean[[#This Row],[revenue]]))</f>
        <v>Million</v>
      </c>
      <c r="H3842" s="7">
        <f>VALUE(IF(data_to_clean[[#This Row],[multiplicity]]="Million",_xlfn.CONCAT(SUBSTITUTE(data_to_clean[[#This Row],[number]],".",""),"00000"),_xlfn.CONCAT(SUBSTITUTE(data_to_clean[[#This Row],[number]],".",""),"00000000")))</f>
        <v>64200000</v>
      </c>
      <c r="I3842" t="s">
        <v>13798</v>
      </c>
      <c r="J3842">
        <f>ROUND(VALUE(SUBSTITUTE(data_to_clean[[#This Row],[growth_%]],".",",")),0)</f>
        <v>87</v>
      </c>
      <c r="K3842" t="s">
        <v>233</v>
      </c>
      <c r="L3842">
        <v>35</v>
      </c>
      <c r="M3842">
        <v>27</v>
      </c>
      <c r="N3842">
        <v>2004</v>
      </c>
      <c r="O3842">
        <v>2</v>
      </c>
      <c r="P3842" t="s">
        <v>1339</v>
      </c>
      <c r="Q3842" t="b">
        <f>AND(ISNUMBER(data_to_clean[[#This Row],[revenue_formatted]]),ISNUMBER(data_to_clean[[#This Row],[growth_formatted_%]]),ISNUMBER(data_to_clean[[#This Row],[workers]]),ISNUMBER(data_to_clean[[#This Row],[previous_workers]]),ISNUMBER(data_to_clean[[#This Row],[founded]]),ISNUMBER(data_to_clean[[#This Row],[yrs_on_list]]))</f>
        <v>1</v>
      </c>
    </row>
    <row r="3843" spans="1:17" x14ac:dyDescent="0.25">
      <c r="A3843">
        <v>3832</v>
      </c>
      <c r="B3843" t="s">
        <v>13799</v>
      </c>
      <c r="C3843" t="s">
        <v>503</v>
      </c>
      <c r="D3843" t="str">
        <f>VLOOKUP(data_to_clean[[#This Row],[state]],abbreviation_table[],2,FALSE)</f>
        <v>Illinois</v>
      </c>
      <c r="E3843" t="s">
        <v>576</v>
      </c>
      <c r="F3843" t="str">
        <f>TRIM(LEFT(data_to_clean[[#This Row],[revenue]],FIND(" ",data_to_clean[[#This Row],[revenue]])))</f>
        <v>3.5</v>
      </c>
      <c r="G3843" t="str">
        <f>RIGHT(data_to_clean[[#This Row],[revenue]],LEN(data_to_clean[[#This Row],[revenue]])-FIND(" ",data_to_clean[[#This Row],[revenue]]))</f>
        <v>Million</v>
      </c>
      <c r="H3843" s="7">
        <f>VALUE(IF(data_to_clean[[#This Row],[multiplicity]]="Million",_xlfn.CONCAT(SUBSTITUTE(data_to_clean[[#This Row],[number]],".",""),"00000"),_xlfn.CONCAT(SUBSTITUTE(data_to_clean[[#This Row],[number]],".",""),"00000000")))</f>
        <v>3500000</v>
      </c>
      <c r="I3843" t="s">
        <v>13801</v>
      </c>
      <c r="J3843">
        <f>ROUND(VALUE(SUBSTITUTE(data_to_clean[[#This Row],[growth_%]],".",",")),0)</f>
        <v>87</v>
      </c>
      <c r="K3843" t="s">
        <v>211</v>
      </c>
      <c r="L3843">
        <v>21</v>
      </c>
      <c r="M3843">
        <v>11</v>
      </c>
      <c r="N3843">
        <v>1983</v>
      </c>
      <c r="O3843">
        <v>1</v>
      </c>
      <c r="P3843" t="s">
        <v>1984</v>
      </c>
      <c r="Q3843" t="b">
        <f>AND(ISNUMBER(data_to_clean[[#This Row],[revenue_formatted]]),ISNUMBER(data_to_clean[[#This Row],[growth_formatted_%]]),ISNUMBER(data_to_clean[[#This Row],[workers]]),ISNUMBER(data_to_clean[[#This Row],[previous_workers]]),ISNUMBER(data_to_clean[[#This Row],[founded]]),ISNUMBER(data_to_clean[[#This Row],[yrs_on_list]]))</f>
        <v>1</v>
      </c>
    </row>
    <row r="3844" spans="1:17" x14ac:dyDescent="0.25">
      <c r="A3844">
        <v>3833</v>
      </c>
      <c r="B3844" t="s">
        <v>13802</v>
      </c>
      <c r="C3844" t="s">
        <v>52</v>
      </c>
      <c r="D3844" t="str">
        <f>VLOOKUP(data_to_clean[[#This Row],[state]],abbreviation_table[],2,FALSE)</f>
        <v>Florida</v>
      </c>
      <c r="E3844" t="s">
        <v>13804</v>
      </c>
      <c r="F3844" t="str">
        <f>TRIM(LEFT(data_to_clean[[#This Row],[revenue]],FIND(" ",data_to_clean[[#This Row],[revenue]])))</f>
        <v>434</v>
      </c>
      <c r="G3844" t="str">
        <f>RIGHT(data_to_clean[[#This Row],[revenue]],LEN(data_to_clean[[#This Row],[revenue]])-FIND(" ",data_to_clean[[#This Row],[revenue]]))</f>
        <v>Million</v>
      </c>
      <c r="H3844" s="7">
        <f>VALUE(IF(data_to_clean[[#This Row],[multiplicity]]="Million",_xlfn.CONCAT(SUBSTITUTE(data_to_clean[[#This Row],[number]],".",""),"00000"),_xlfn.CONCAT(SUBSTITUTE(data_to_clean[[#This Row],[number]],".",""),"00000000")))</f>
        <v>43400000</v>
      </c>
      <c r="I3844" t="s">
        <v>13805</v>
      </c>
      <c r="J3844">
        <f>ROUND(VALUE(SUBSTITUTE(data_to_clean[[#This Row],[growth_%]],".",",")),0)</f>
        <v>87</v>
      </c>
      <c r="K3844" t="s">
        <v>329</v>
      </c>
      <c r="L3844">
        <v>808</v>
      </c>
      <c r="M3844">
        <v>692</v>
      </c>
      <c r="N3844">
        <v>1978</v>
      </c>
      <c r="O3844">
        <v>2</v>
      </c>
      <c r="P3844" t="s">
        <v>198</v>
      </c>
      <c r="Q3844" t="b">
        <f>AND(ISNUMBER(data_to_clean[[#This Row],[revenue_formatted]]),ISNUMBER(data_to_clean[[#This Row],[growth_formatted_%]]),ISNUMBER(data_to_clean[[#This Row],[workers]]),ISNUMBER(data_to_clean[[#This Row],[previous_workers]]),ISNUMBER(data_to_clean[[#This Row],[founded]]),ISNUMBER(data_to_clean[[#This Row],[yrs_on_list]]))</f>
        <v>1</v>
      </c>
    </row>
    <row r="3845" spans="1:17" x14ac:dyDescent="0.25">
      <c r="A3845">
        <v>3834</v>
      </c>
      <c r="B3845" t="s">
        <v>13806</v>
      </c>
      <c r="C3845" t="s">
        <v>974</v>
      </c>
      <c r="D3845" t="str">
        <f>VLOOKUP(data_to_clean[[#This Row],[state]],abbreviation_table[],2,FALSE)</f>
        <v>District of Columbia</v>
      </c>
      <c r="E3845" t="s">
        <v>1535</v>
      </c>
      <c r="F3845" t="str">
        <f>TRIM(LEFT(data_to_clean[[#This Row],[revenue]],FIND(" ",data_to_clean[[#This Row],[revenue]])))</f>
        <v>6</v>
      </c>
      <c r="G3845" t="str">
        <f>RIGHT(data_to_clean[[#This Row],[revenue]],LEN(data_to_clean[[#This Row],[revenue]])-FIND(" ",data_to_clean[[#This Row],[revenue]]))</f>
        <v>Million</v>
      </c>
      <c r="H3845" s="7">
        <f>VALUE(IF(data_to_clean[[#This Row],[multiplicity]]="Million",_xlfn.CONCAT(SUBSTITUTE(data_to_clean[[#This Row],[number]],".",""),"00000"),_xlfn.CONCAT(SUBSTITUTE(data_to_clean[[#This Row],[number]],".",""),"00000000")))</f>
        <v>600000</v>
      </c>
      <c r="I3845" t="s">
        <v>13808</v>
      </c>
      <c r="J3845">
        <f>ROUND(VALUE(SUBSTITUTE(data_to_clean[[#This Row],[growth_%]],".",",")),0)</f>
        <v>87</v>
      </c>
      <c r="K3845" t="s">
        <v>18</v>
      </c>
      <c r="L3845">
        <v>47</v>
      </c>
      <c r="M3845">
        <v>26</v>
      </c>
      <c r="N3845">
        <v>1996</v>
      </c>
      <c r="O3845">
        <v>4</v>
      </c>
      <c r="P3845" t="s">
        <v>976</v>
      </c>
      <c r="Q3845" t="b">
        <f>AND(ISNUMBER(data_to_clean[[#This Row],[revenue_formatted]]),ISNUMBER(data_to_clean[[#This Row],[growth_formatted_%]]),ISNUMBER(data_to_clean[[#This Row],[workers]]),ISNUMBER(data_to_clean[[#This Row],[previous_workers]]),ISNUMBER(data_to_clean[[#This Row],[founded]]),ISNUMBER(data_to_clean[[#This Row],[yrs_on_list]]))</f>
        <v>1</v>
      </c>
    </row>
    <row r="3846" spans="1:17" x14ac:dyDescent="0.25">
      <c r="A3846">
        <v>3835</v>
      </c>
      <c r="B3846" t="s">
        <v>13809</v>
      </c>
      <c r="C3846" t="s">
        <v>341</v>
      </c>
      <c r="D3846" t="str">
        <f>VLOOKUP(data_to_clean[[#This Row],[state]],abbreviation_table[],2,FALSE)</f>
        <v>Massachusetts</v>
      </c>
      <c r="E3846" t="s">
        <v>523</v>
      </c>
      <c r="F3846" t="str">
        <f>TRIM(LEFT(data_to_clean[[#This Row],[revenue]],FIND(" ",data_to_clean[[#This Row],[revenue]])))</f>
        <v>7.3</v>
      </c>
      <c r="G3846" t="str">
        <f>RIGHT(data_to_clean[[#This Row],[revenue]],LEN(data_to_clean[[#This Row],[revenue]])-FIND(" ",data_to_clean[[#This Row],[revenue]]))</f>
        <v>Million</v>
      </c>
      <c r="H3846" s="7">
        <f>VALUE(IF(data_to_clean[[#This Row],[multiplicity]]="Million",_xlfn.CONCAT(SUBSTITUTE(data_to_clean[[#This Row],[number]],".",""),"00000"),_xlfn.CONCAT(SUBSTITUTE(data_to_clean[[#This Row],[number]],".",""),"00000000")))</f>
        <v>7300000</v>
      </c>
      <c r="I3846" t="s">
        <v>13811</v>
      </c>
      <c r="J3846">
        <f>ROUND(VALUE(SUBSTITUTE(data_to_clean[[#This Row],[growth_%]],".",",")),0)</f>
        <v>87</v>
      </c>
      <c r="K3846" t="s">
        <v>271</v>
      </c>
      <c r="L3846">
        <v>23</v>
      </c>
      <c r="M3846">
        <v>17</v>
      </c>
      <c r="N3846">
        <v>2007</v>
      </c>
      <c r="O3846">
        <v>5</v>
      </c>
      <c r="P3846" t="s">
        <v>11376</v>
      </c>
      <c r="Q3846" t="b">
        <f>AND(ISNUMBER(data_to_clean[[#This Row],[revenue_formatted]]),ISNUMBER(data_to_clean[[#This Row],[growth_formatted_%]]),ISNUMBER(data_to_clean[[#This Row],[workers]]),ISNUMBER(data_to_clean[[#This Row],[previous_workers]]),ISNUMBER(data_to_clean[[#This Row],[founded]]),ISNUMBER(data_to_clean[[#This Row],[yrs_on_list]]))</f>
        <v>1</v>
      </c>
    </row>
    <row r="3847" spans="1:17" x14ac:dyDescent="0.25">
      <c r="A3847">
        <v>3836</v>
      </c>
      <c r="B3847" t="s">
        <v>13812</v>
      </c>
      <c r="C3847" t="s">
        <v>1960</v>
      </c>
      <c r="D3847" t="str">
        <f>VLOOKUP(data_to_clean[[#This Row],[state]],abbreviation_table[],2,FALSE)</f>
        <v>Iowa</v>
      </c>
      <c r="E3847" t="s">
        <v>523</v>
      </c>
      <c r="F3847" t="str">
        <f>TRIM(LEFT(data_to_clean[[#This Row],[revenue]],FIND(" ",data_to_clean[[#This Row],[revenue]])))</f>
        <v>7.3</v>
      </c>
      <c r="G3847" t="str">
        <f>RIGHT(data_to_clean[[#This Row],[revenue]],LEN(data_to_clean[[#This Row],[revenue]])-FIND(" ",data_to_clean[[#This Row],[revenue]]))</f>
        <v>Million</v>
      </c>
      <c r="H3847" s="7">
        <f>VALUE(IF(data_to_clean[[#This Row],[multiplicity]]="Million",_xlfn.CONCAT(SUBSTITUTE(data_to_clean[[#This Row],[number]],".",""),"00000"),_xlfn.CONCAT(SUBSTITUTE(data_to_clean[[#This Row],[number]],".",""),"00000000")))</f>
        <v>7300000</v>
      </c>
      <c r="I3847" t="s">
        <v>13814</v>
      </c>
      <c r="J3847">
        <f>ROUND(VALUE(SUBSTITUTE(data_to_clean[[#This Row],[growth_%]],".",",")),0)</f>
        <v>87</v>
      </c>
      <c r="K3847" t="s">
        <v>187</v>
      </c>
      <c r="L3847">
        <v>55</v>
      </c>
      <c r="M3847">
        <v>45</v>
      </c>
      <c r="N3847">
        <v>1972</v>
      </c>
      <c r="O3847">
        <v>2</v>
      </c>
      <c r="P3847" t="s">
        <v>6433</v>
      </c>
      <c r="Q3847" t="b">
        <f>AND(ISNUMBER(data_to_clean[[#This Row],[revenue_formatted]]),ISNUMBER(data_to_clean[[#This Row],[growth_formatted_%]]),ISNUMBER(data_to_clean[[#This Row],[workers]]),ISNUMBER(data_to_clean[[#This Row],[previous_workers]]),ISNUMBER(data_to_clean[[#This Row],[founded]]),ISNUMBER(data_to_clean[[#This Row],[yrs_on_list]]))</f>
        <v>1</v>
      </c>
    </row>
    <row r="3848" spans="1:17" x14ac:dyDescent="0.25">
      <c r="A3848">
        <v>3837</v>
      </c>
      <c r="B3848" t="s">
        <v>13815</v>
      </c>
      <c r="C3848" t="s">
        <v>30</v>
      </c>
      <c r="D3848" t="str">
        <f>VLOOKUP(data_to_clean[[#This Row],[state]],abbreviation_table[],2,FALSE)</f>
        <v>Texas</v>
      </c>
      <c r="E3848" t="s">
        <v>2170</v>
      </c>
      <c r="F3848" t="str">
        <f>TRIM(LEFT(data_to_clean[[#This Row],[revenue]],FIND(" ",data_to_clean[[#This Row],[revenue]])))</f>
        <v>18.1</v>
      </c>
      <c r="G3848" t="str">
        <f>RIGHT(data_to_clean[[#This Row],[revenue]],LEN(data_to_clean[[#This Row],[revenue]])-FIND(" ",data_to_clean[[#This Row],[revenue]]))</f>
        <v>Million</v>
      </c>
      <c r="H3848" s="7">
        <f>VALUE(IF(data_to_clean[[#This Row],[multiplicity]]="Million",_xlfn.CONCAT(SUBSTITUTE(data_to_clean[[#This Row],[number]],".",""),"00000"),_xlfn.CONCAT(SUBSTITUTE(data_to_clean[[#This Row],[number]],".",""),"00000000")))</f>
        <v>18100000</v>
      </c>
      <c r="I3848" t="s">
        <v>13817</v>
      </c>
      <c r="J3848">
        <f>ROUND(VALUE(SUBSTITUTE(data_to_clean[[#This Row],[growth_%]],".",",")),0)</f>
        <v>87</v>
      </c>
      <c r="K3848" t="s">
        <v>156</v>
      </c>
      <c r="L3848">
        <v>150</v>
      </c>
      <c r="M3848">
        <v>51</v>
      </c>
      <c r="N3848">
        <v>1982</v>
      </c>
      <c r="O3848">
        <v>3</v>
      </c>
      <c r="P3848" t="s">
        <v>5521</v>
      </c>
      <c r="Q3848" t="b">
        <f>AND(ISNUMBER(data_to_clean[[#This Row],[revenue_formatted]]),ISNUMBER(data_to_clean[[#This Row],[growth_formatted_%]]),ISNUMBER(data_to_clean[[#This Row],[workers]]),ISNUMBER(data_to_clean[[#This Row],[previous_workers]]),ISNUMBER(data_to_clean[[#This Row],[founded]]),ISNUMBER(data_to_clean[[#This Row],[yrs_on_list]]))</f>
        <v>1</v>
      </c>
    </row>
    <row r="3849" spans="1:17" x14ac:dyDescent="0.25">
      <c r="A3849">
        <v>3838</v>
      </c>
      <c r="B3849" t="s">
        <v>13818</v>
      </c>
      <c r="C3849" t="s">
        <v>80</v>
      </c>
      <c r="D3849" t="str">
        <f>VLOOKUP(data_to_clean[[#This Row],[state]],abbreviation_table[],2,FALSE)</f>
        <v>California</v>
      </c>
      <c r="E3849" t="s">
        <v>13820</v>
      </c>
      <c r="F3849" t="str">
        <f>TRIM(LEFT(data_to_clean[[#This Row],[revenue]],FIND(" ",data_to_clean[[#This Row],[revenue]])))</f>
        <v>64.8</v>
      </c>
      <c r="G3849" t="str">
        <f>RIGHT(data_to_clean[[#This Row],[revenue]],LEN(data_to_clean[[#This Row],[revenue]])-FIND(" ",data_to_clean[[#This Row],[revenue]]))</f>
        <v>Million</v>
      </c>
      <c r="H3849" s="7">
        <f>VALUE(IF(data_to_clean[[#This Row],[multiplicity]]="Million",_xlfn.CONCAT(SUBSTITUTE(data_to_clean[[#This Row],[number]],".",""),"00000"),_xlfn.CONCAT(SUBSTITUTE(data_to_clean[[#This Row],[number]],".",""),"00000000")))</f>
        <v>64800000</v>
      </c>
      <c r="I3849" t="s">
        <v>13821</v>
      </c>
      <c r="J3849">
        <f>ROUND(VALUE(SUBSTITUTE(data_to_clean[[#This Row],[growth_%]],".",",")),0)</f>
        <v>87</v>
      </c>
      <c r="K3849" t="s">
        <v>107</v>
      </c>
      <c r="L3849">
        <v>180</v>
      </c>
      <c r="M3849">
        <v>60</v>
      </c>
      <c r="N3849">
        <v>2010</v>
      </c>
      <c r="O3849">
        <v>7</v>
      </c>
      <c r="P3849" t="s">
        <v>137</v>
      </c>
      <c r="Q3849" t="b">
        <f>AND(ISNUMBER(data_to_clean[[#This Row],[revenue_formatted]]),ISNUMBER(data_to_clean[[#This Row],[growth_formatted_%]]),ISNUMBER(data_to_clean[[#This Row],[workers]]),ISNUMBER(data_to_clean[[#This Row],[previous_workers]]),ISNUMBER(data_to_clean[[#This Row],[founded]]),ISNUMBER(data_to_clean[[#This Row],[yrs_on_list]]))</f>
        <v>1</v>
      </c>
    </row>
    <row r="3850" spans="1:17" x14ac:dyDescent="0.25">
      <c r="A3850">
        <v>3839</v>
      </c>
      <c r="B3850" t="s">
        <v>13822</v>
      </c>
      <c r="C3850" t="s">
        <v>105</v>
      </c>
      <c r="D3850" t="str">
        <f>VLOOKUP(data_to_clean[[#This Row],[state]],abbreviation_table[],2,FALSE)</f>
        <v>New York</v>
      </c>
      <c r="E3850" t="s">
        <v>4004</v>
      </c>
      <c r="F3850" t="str">
        <f>TRIM(LEFT(data_to_clean[[#This Row],[revenue]],FIND(" ",data_to_clean[[#This Row],[revenue]])))</f>
        <v>21.9</v>
      </c>
      <c r="G3850" t="str">
        <f>RIGHT(data_to_clean[[#This Row],[revenue]],LEN(data_to_clean[[#This Row],[revenue]])-FIND(" ",data_to_clean[[#This Row],[revenue]]))</f>
        <v>Million</v>
      </c>
      <c r="H3850" s="7">
        <f>VALUE(IF(data_to_clean[[#This Row],[multiplicity]]="Million",_xlfn.CONCAT(SUBSTITUTE(data_to_clean[[#This Row],[number]],".",""),"00000"),_xlfn.CONCAT(SUBSTITUTE(data_to_clean[[#This Row],[number]],".",""),"00000000")))</f>
        <v>21900000</v>
      </c>
      <c r="I3850" t="s">
        <v>13824</v>
      </c>
      <c r="J3850">
        <f>ROUND(VALUE(SUBSTITUTE(data_to_clean[[#This Row],[growth_%]],".",",")),0)</f>
        <v>87</v>
      </c>
      <c r="K3850" t="s">
        <v>33</v>
      </c>
      <c r="L3850">
        <v>71</v>
      </c>
      <c r="M3850">
        <v>110</v>
      </c>
      <c r="N3850">
        <v>2010</v>
      </c>
      <c r="O3850">
        <v>2</v>
      </c>
      <c r="P3850" t="s">
        <v>108</v>
      </c>
      <c r="Q3850" t="b">
        <f>AND(ISNUMBER(data_to_clean[[#This Row],[revenue_formatted]]),ISNUMBER(data_to_clean[[#This Row],[growth_formatted_%]]),ISNUMBER(data_to_clean[[#This Row],[workers]]),ISNUMBER(data_to_clean[[#This Row],[previous_workers]]),ISNUMBER(data_to_clean[[#This Row],[founded]]),ISNUMBER(data_to_clean[[#This Row],[yrs_on_list]]))</f>
        <v>1</v>
      </c>
    </row>
    <row r="3851" spans="1:17" x14ac:dyDescent="0.25">
      <c r="A3851">
        <v>3840</v>
      </c>
      <c r="B3851" t="s">
        <v>13825</v>
      </c>
      <c r="C3851" t="s">
        <v>22</v>
      </c>
      <c r="D3851" t="str">
        <f>VLOOKUP(data_to_clean[[#This Row],[state]],abbreviation_table[],2,FALSE)</f>
        <v>Tennessee</v>
      </c>
      <c r="E3851" t="s">
        <v>603</v>
      </c>
      <c r="F3851" t="str">
        <f>TRIM(LEFT(data_to_clean[[#This Row],[revenue]],FIND(" ",data_to_clean[[#This Row],[revenue]])))</f>
        <v>3.8</v>
      </c>
      <c r="G3851" t="str">
        <f>RIGHT(data_to_clean[[#This Row],[revenue]],LEN(data_to_clean[[#This Row],[revenue]])-FIND(" ",data_to_clean[[#This Row],[revenue]]))</f>
        <v>Million</v>
      </c>
      <c r="H3851" s="7">
        <f>VALUE(IF(data_to_clean[[#This Row],[multiplicity]]="Million",_xlfn.CONCAT(SUBSTITUTE(data_to_clean[[#This Row],[number]],".",""),"00000"),_xlfn.CONCAT(SUBSTITUTE(data_to_clean[[#This Row],[number]],".",""),"00000000")))</f>
        <v>3800000</v>
      </c>
      <c r="I3851" t="s">
        <v>13827</v>
      </c>
      <c r="J3851">
        <f>ROUND(VALUE(SUBSTITUTE(data_to_clean[[#This Row],[growth_%]],".",",")),0)</f>
        <v>87</v>
      </c>
      <c r="K3851" t="s">
        <v>25</v>
      </c>
      <c r="L3851">
        <v>196</v>
      </c>
      <c r="M3851">
        <v>50</v>
      </c>
      <c r="N3851">
        <v>2014</v>
      </c>
      <c r="O3851">
        <v>1</v>
      </c>
      <c r="P3851" t="s">
        <v>5979</v>
      </c>
      <c r="Q3851" t="b">
        <f>AND(ISNUMBER(data_to_clean[[#This Row],[revenue_formatted]]),ISNUMBER(data_to_clean[[#This Row],[growth_formatted_%]]),ISNUMBER(data_to_clean[[#This Row],[workers]]),ISNUMBER(data_to_clean[[#This Row],[previous_workers]]),ISNUMBER(data_to_clean[[#This Row],[founded]]),ISNUMBER(data_to_clean[[#This Row],[yrs_on_list]]))</f>
        <v>1</v>
      </c>
    </row>
    <row r="3852" spans="1:17" x14ac:dyDescent="0.25">
      <c r="A3852">
        <v>3841</v>
      </c>
      <c r="B3852" t="s">
        <v>13828</v>
      </c>
      <c r="C3852" t="s">
        <v>80</v>
      </c>
      <c r="D3852" t="str">
        <f>VLOOKUP(data_to_clean[[#This Row],[state]],abbreviation_table[],2,FALSE)</f>
        <v>California</v>
      </c>
      <c r="E3852" t="s">
        <v>265</v>
      </c>
      <c r="F3852" t="str">
        <f>TRIM(LEFT(data_to_clean[[#This Row],[revenue]],FIND(" ",data_to_clean[[#This Row],[revenue]])))</f>
        <v>6.4</v>
      </c>
      <c r="G3852" t="str">
        <f>RIGHT(data_to_clean[[#This Row],[revenue]],LEN(data_to_clean[[#This Row],[revenue]])-FIND(" ",data_to_clean[[#This Row],[revenue]]))</f>
        <v>Million</v>
      </c>
      <c r="H3852" s="7">
        <f>VALUE(IF(data_to_clean[[#This Row],[multiplicity]]="Million",_xlfn.CONCAT(SUBSTITUTE(data_to_clean[[#This Row],[number]],".",""),"00000"),_xlfn.CONCAT(SUBSTITUTE(data_to_clean[[#This Row],[number]],".",""),"00000000")))</f>
        <v>6400000</v>
      </c>
      <c r="I3852" t="s">
        <v>13830</v>
      </c>
      <c r="J3852">
        <f>ROUND(VALUE(SUBSTITUTE(data_to_clean[[#This Row],[growth_%]],".",",")),0)</f>
        <v>87</v>
      </c>
      <c r="K3852" t="s">
        <v>336</v>
      </c>
      <c r="L3852">
        <v>11</v>
      </c>
      <c r="M3852">
        <v>9</v>
      </c>
      <c r="N3852">
        <v>2009</v>
      </c>
      <c r="O3852">
        <v>6</v>
      </c>
      <c r="P3852" t="s">
        <v>163</v>
      </c>
      <c r="Q3852" t="b">
        <f>AND(ISNUMBER(data_to_clean[[#This Row],[revenue_formatted]]),ISNUMBER(data_to_clean[[#This Row],[growth_formatted_%]]),ISNUMBER(data_to_clean[[#This Row],[workers]]),ISNUMBER(data_to_clean[[#This Row],[previous_workers]]),ISNUMBER(data_to_clean[[#This Row],[founded]]),ISNUMBER(data_to_clean[[#This Row],[yrs_on_list]]))</f>
        <v>1</v>
      </c>
    </row>
    <row r="3853" spans="1:17" x14ac:dyDescent="0.25">
      <c r="A3853">
        <v>3842</v>
      </c>
      <c r="B3853" t="s">
        <v>13831</v>
      </c>
      <c r="C3853" t="s">
        <v>15</v>
      </c>
      <c r="D3853" t="str">
        <f>VLOOKUP(data_to_clean[[#This Row],[state]],abbreviation_table[],2,FALSE)</f>
        <v>Arizona</v>
      </c>
      <c r="E3853" t="s">
        <v>2496</v>
      </c>
      <c r="F3853" t="str">
        <f>TRIM(LEFT(data_to_clean[[#This Row],[revenue]],FIND(" ",data_to_clean[[#This Row],[revenue]])))</f>
        <v>13</v>
      </c>
      <c r="G3853" t="str">
        <f>RIGHT(data_to_clean[[#This Row],[revenue]],LEN(data_to_clean[[#This Row],[revenue]])-FIND(" ",data_to_clean[[#This Row],[revenue]]))</f>
        <v>Million</v>
      </c>
      <c r="H3853" s="7">
        <f>VALUE(IF(data_to_clean[[#This Row],[multiplicity]]="Million",_xlfn.CONCAT(SUBSTITUTE(data_to_clean[[#This Row],[number]],".",""),"00000"),_xlfn.CONCAT(SUBSTITUTE(data_to_clean[[#This Row],[number]],".",""),"00000000")))</f>
        <v>1300000</v>
      </c>
      <c r="I3853" t="s">
        <v>13833</v>
      </c>
      <c r="J3853">
        <f>ROUND(VALUE(SUBSTITUTE(data_to_clean[[#This Row],[growth_%]],".",",")),0)</f>
        <v>87</v>
      </c>
      <c r="K3853" t="s">
        <v>297</v>
      </c>
      <c r="L3853">
        <v>75</v>
      </c>
      <c r="M3853">
        <v>60</v>
      </c>
      <c r="N3853">
        <v>2007</v>
      </c>
      <c r="O3853">
        <v>6</v>
      </c>
      <c r="P3853" t="s">
        <v>19</v>
      </c>
      <c r="Q3853" t="b">
        <f>AND(ISNUMBER(data_to_clean[[#This Row],[revenue_formatted]]),ISNUMBER(data_to_clean[[#This Row],[growth_formatted_%]]),ISNUMBER(data_to_clean[[#This Row],[workers]]),ISNUMBER(data_to_clean[[#This Row],[previous_workers]]),ISNUMBER(data_to_clean[[#This Row],[founded]]),ISNUMBER(data_to_clean[[#This Row],[yrs_on_list]]))</f>
        <v>1</v>
      </c>
    </row>
    <row r="3854" spans="1:17" x14ac:dyDescent="0.25">
      <c r="A3854">
        <v>3843</v>
      </c>
      <c r="B3854" t="s">
        <v>13834</v>
      </c>
      <c r="C3854" t="s">
        <v>45</v>
      </c>
      <c r="D3854" t="str">
        <f>VLOOKUP(data_to_clean[[#This Row],[state]],abbreviation_table[],2,FALSE)</f>
        <v>Pennsylvania</v>
      </c>
      <c r="E3854" t="s">
        <v>1385</v>
      </c>
      <c r="F3854" t="str">
        <f>TRIM(LEFT(data_to_clean[[#This Row],[revenue]],FIND(" ",data_to_clean[[#This Row],[revenue]])))</f>
        <v>14.1</v>
      </c>
      <c r="G3854" t="str">
        <f>RIGHT(data_to_clean[[#This Row],[revenue]],LEN(data_to_clean[[#This Row],[revenue]])-FIND(" ",data_to_clean[[#This Row],[revenue]]))</f>
        <v>Million</v>
      </c>
      <c r="H3854" s="7">
        <f>VALUE(IF(data_to_clean[[#This Row],[multiplicity]]="Million",_xlfn.CONCAT(SUBSTITUTE(data_to_clean[[#This Row],[number]],".",""),"00000"),_xlfn.CONCAT(SUBSTITUTE(data_to_clean[[#This Row],[number]],".",""),"00000000")))</f>
        <v>14100000</v>
      </c>
      <c r="I3854" t="s">
        <v>13836</v>
      </c>
      <c r="J3854">
        <f>ROUND(VALUE(SUBSTITUTE(data_to_clean[[#This Row],[growth_%]],".",",")),0)</f>
        <v>87</v>
      </c>
      <c r="K3854" t="s">
        <v>336</v>
      </c>
      <c r="L3854">
        <v>72</v>
      </c>
      <c r="M3854">
        <v>32</v>
      </c>
      <c r="N3854">
        <v>2011</v>
      </c>
      <c r="O3854">
        <v>1</v>
      </c>
      <c r="P3854" t="s">
        <v>13837</v>
      </c>
      <c r="Q3854" t="b">
        <f>AND(ISNUMBER(data_to_clean[[#This Row],[revenue_formatted]]),ISNUMBER(data_to_clean[[#This Row],[growth_formatted_%]]),ISNUMBER(data_to_clean[[#This Row],[workers]]),ISNUMBER(data_to_clean[[#This Row],[previous_workers]]),ISNUMBER(data_to_clean[[#This Row],[founded]]),ISNUMBER(data_to_clean[[#This Row],[yrs_on_list]]))</f>
        <v>1</v>
      </c>
    </row>
    <row r="3855" spans="1:17" x14ac:dyDescent="0.25">
      <c r="A3855">
        <v>3844</v>
      </c>
      <c r="B3855" t="s">
        <v>13838</v>
      </c>
      <c r="C3855" t="s">
        <v>66</v>
      </c>
      <c r="D3855" t="str">
        <f>VLOOKUP(data_to_clean[[#This Row],[state]],abbreviation_table[],2,FALSE)</f>
        <v>Virginia</v>
      </c>
      <c r="E3855" t="s">
        <v>6163</v>
      </c>
      <c r="F3855" t="str">
        <f>TRIM(LEFT(data_to_clean[[#This Row],[revenue]],FIND(" ",data_to_clean[[#This Row],[revenue]])))</f>
        <v>11.5</v>
      </c>
      <c r="G3855" t="str">
        <f>RIGHT(data_to_clean[[#This Row],[revenue]],LEN(data_to_clean[[#This Row],[revenue]])-FIND(" ",data_to_clean[[#This Row],[revenue]]))</f>
        <v>Million</v>
      </c>
      <c r="H3855" s="7">
        <f>VALUE(IF(data_to_clean[[#This Row],[multiplicity]]="Million",_xlfn.CONCAT(SUBSTITUTE(data_to_clean[[#This Row],[number]],".",""),"00000"),_xlfn.CONCAT(SUBSTITUTE(data_to_clean[[#This Row],[number]],".",""),"00000000")))</f>
        <v>11500000</v>
      </c>
      <c r="I3855" t="s">
        <v>13840</v>
      </c>
      <c r="J3855">
        <f>ROUND(VALUE(SUBSTITUTE(data_to_clean[[#This Row],[growth_%]],".",",")),0)</f>
        <v>87</v>
      </c>
      <c r="K3855" t="s">
        <v>33</v>
      </c>
      <c r="L3855">
        <v>100</v>
      </c>
      <c r="M3855">
        <v>70</v>
      </c>
      <c r="N3855">
        <v>1992</v>
      </c>
      <c r="O3855">
        <v>2</v>
      </c>
      <c r="P3855" t="s">
        <v>6809</v>
      </c>
      <c r="Q3855" t="b">
        <f>AND(ISNUMBER(data_to_clean[[#This Row],[revenue_formatted]]),ISNUMBER(data_to_clean[[#This Row],[growth_formatted_%]]),ISNUMBER(data_to_clean[[#This Row],[workers]]),ISNUMBER(data_to_clean[[#This Row],[previous_workers]]),ISNUMBER(data_to_clean[[#This Row],[founded]]),ISNUMBER(data_to_clean[[#This Row],[yrs_on_list]]))</f>
        <v>1</v>
      </c>
    </row>
    <row r="3856" spans="1:17" x14ac:dyDescent="0.25">
      <c r="A3856">
        <v>3845</v>
      </c>
      <c r="B3856" t="s">
        <v>13841</v>
      </c>
      <c r="C3856" t="s">
        <v>22</v>
      </c>
      <c r="D3856" t="str">
        <f>VLOOKUP(data_to_clean[[#This Row],[state]],abbreviation_table[],2,FALSE)</f>
        <v>Tennessee</v>
      </c>
      <c r="E3856" t="s">
        <v>1535</v>
      </c>
      <c r="F3856" t="str">
        <f>TRIM(LEFT(data_to_clean[[#This Row],[revenue]],FIND(" ",data_to_clean[[#This Row],[revenue]])))</f>
        <v>6</v>
      </c>
      <c r="G3856" t="str">
        <f>RIGHT(data_to_clean[[#This Row],[revenue]],LEN(data_to_clean[[#This Row],[revenue]])-FIND(" ",data_to_clean[[#This Row],[revenue]]))</f>
        <v>Million</v>
      </c>
      <c r="H3856" s="7">
        <f>VALUE(IF(data_to_clean[[#This Row],[multiplicity]]="Million",_xlfn.CONCAT(SUBSTITUTE(data_to_clean[[#This Row],[number]],".",""),"00000"),_xlfn.CONCAT(SUBSTITUTE(data_to_clean[[#This Row],[number]],".",""),"00000000")))</f>
        <v>600000</v>
      </c>
      <c r="I3856" t="s">
        <v>13843</v>
      </c>
      <c r="J3856">
        <f>ROUND(VALUE(SUBSTITUTE(data_to_clean[[#This Row],[growth_%]],".",",")),0)</f>
        <v>87</v>
      </c>
      <c r="K3856" t="s">
        <v>18</v>
      </c>
      <c r="L3856">
        <v>20</v>
      </c>
      <c r="M3856">
        <v>7</v>
      </c>
      <c r="N3856">
        <v>1981</v>
      </c>
      <c r="O3856">
        <v>1</v>
      </c>
      <c r="P3856" t="s">
        <v>13844</v>
      </c>
      <c r="Q3856" t="b">
        <f>AND(ISNUMBER(data_to_clean[[#This Row],[revenue_formatted]]),ISNUMBER(data_to_clean[[#This Row],[growth_formatted_%]]),ISNUMBER(data_to_clean[[#This Row],[workers]]),ISNUMBER(data_to_clean[[#This Row],[previous_workers]]),ISNUMBER(data_to_clean[[#This Row],[founded]]),ISNUMBER(data_to_clean[[#This Row],[yrs_on_list]]))</f>
        <v>1</v>
      </c>
    </row>
    <row r="3857" spans="1:17" x14ac:dyDescent="0.25">
      <c r="A3857">
        <v>3846</v>
      </c>
      <c r="B3857" t="s">
        <v>13845</v>
      </c>
      <c r="C3857" t="s">
        <v>80</v>
      </c>
      <c r="D3857" t="str">
        <f>VLOOKUP(data_to_clean[[#This Row],[state]],abbreviation_table[],2,FALSE)</f>
        <v>California</v>
      </c>
      <c r="E3857" t="s">
        <v>760</v>
      </c>
      <c r="F3857" t="str">
        <f>TRIM(LEFT(data_to_clean[[#This Row],[revenue]],FIND(" ",data_to_clean[[#This Row],[revenue]])))</f>
        <v>2.8</v>
      </c>
      <c r="G3857" t="str">
        <f>RIGHT(data_to_clean[[#This Row],[revenue]],LEN(data_to_clean[[#This Row],[revenue]])-FIND(" ",data_to_clean[[#This Row],[revenue]]))</f>
        <v>Million</v>
      </c>
      <c r="H3857" s="7">
        <f>VALUE(IF(data_to_clean[[#This Row],[multiplicity]]="Million",_xlfn.CONCAT(SUBSTITUTE(data_to_clean[[#This Row],[number]],".",""),"00000"),_xlfn.CONCAT(SUBSTITUTE(data_to_clean[[#This Row],[number]],".",""),"00000000")))</f>
        <v>2800000</v>
      </c>
      <c r="I3857" t="s">
        <v>13847</v>
      </c>
      <c r="J3857">
        <f>ROUND(VALUE(SUBSTITUTE(data_to_clean[[#This Row],[growth_%]],".",",")),0)</f>
        <v>87</v>
      </c>
      <c r="K3857" t="s">
        <v>40</v>
      </c>
      <c r="L3857">
        <v>18</v>
      </c>
      <c r="M3857">
        <v>11</v>
      </c>
      <c r="N3857">
        <v>2014</v>
      </c>
      <c r="O3857">
        <v>1</v>
      </c>
      <c r="P3857" t="s">
        <v>4947</v>
      </c>
      <c r="Q3857" t="b">
        <f>AND(ISNUMBER(data_to_clean[[#This Row],[revenue_formatted]]),ISNUMBER(data_to_clean[[#This Row],[growth_formatted_%]]),ISNUMBER(data_to_clean[[#This Row],[workers]]),ISNUMBER(data_to_clean[[#This Row],[previous_workers]]),ISNUMBER(data_to_clean[[#This Row],[founded]]),ISNUMBER(data_to_clean[[#This Row],[yrs_on_list]]))</f>
        <v>1</v>
      </c>
    </row>
    <row r="3858" spans="1:17" x14ac:dyDescent="0.25">
      <c r="A3858">
        <v>3847</v>
      </c>
      <c r="B3858" t="s">
        <v>13848</v>
      </c>
      <c r="C3858" t="s">
        <v>66</v>
      </c>
      <c r="D3858" t="str">
        <f>VLOOKUP(data_to_clean[[#This Row],[state]],abbreviation_table[],2,FALSE)</f>
        <v>Virginia</v>
      </c>
      <c r="E3858" t="s">
        <v>13850</v>
      </c>
      <c r="F3858" t="str">
        <f>TRIM(LEFT(data_to_clean[[#This Row],[revenue]],FIND(" ",data_to_clean[[#This Row],[revenue]])))</f>
        <v>5.4</v>
      </c>
      <c r="G3858" t="str">
        <f>RIGHT(data_to_clean[[#This Row],[revenue]],LEN(data_to_clean[[#This Row],[revenue]])-FIND(" ",data_to_clean[[#This Row],[revenue]]))</f>
        <v>Billion</v>
      </c>
      <c r="H3858" s="7">
        <f>VALUE(IF(data_to_clean[[#This Row],[multiplicity]]="Million",_xlfn.CONCAT(SUBSTITUTE(data_to_clean[[#This Row],[number]],".",""),"00000"),_xlfn.CONCAT(SUBSTITUTE(data_to_clean[[#This Row],[number]],".",""),"00000000")))</f>
        <v>5400000000</v>
      </c>
      <c r="I3858" t="s">
        <v>13851</v>
      </c>
      <c r="J3858">
        <f>ROUND(VALUE(SUBSTITUTE(data_to_clean[[#This Row],[growth_%]],".",",")),0)</f>
        <v>87</v>
      </c>
      <c r="K3858" t="s">
        <v>181</v>
      </c>
      <c r="L3858">
        <v>1000</v>
      </c>
      <c r="M3858">
        <v>538</v>
      </c>
      <c r="N3858">
        <v>2004</v>
      </c>
      <c r="O3858">
        <v>12</v>
      </c>
      <c r="P3858" t="s">
        <v>1853</v>
      </c>
      <c r="Q3858" t="b">
        <f>AND(ISNUMBER(data_to_clean[[#This Row],[revenue_formatted]]),ISNUMBER(data_to_clean[[#This Row],[growth_formatted_%]]),ISNUMBER(data_to_clean[[#This Row],[workers]]),ISNUMBER(data_to_clean[[#This Row],[previous_workers]]),ISNUMBER(data_to_clean[[#This Row],[founded]]),ISNUMBER(data_to_clean[[#This Row],[yrs_on_list]]))</f>
        <v>1</v>
      </c>
    </row>
    <row r="3859" spans="1:17" x14ac:dyDescent="0.25">
      <c r="A3859">
        <v>3848</v>
      </c>
      <c r="B3859" t="s">
        <v>13852</v>
      </c>
      <c r="C3859" t="s">
        <v>45</v>
      </c>
      <c r="D3859" t="str">
        <f>VLOOKUP(data_to_clean[[#This Row],[state]],abbreviation_table[],2,FALSE)</f>
        <v>Pennsylvania</v>
      </c>
      <c r="E3859" t="s">
        <v>704</v>
      </c>
      <c r="F3859" t="str">
        <f>TRIM(LEFT(data_to_clean[[#This Row],[revenue]],FIND(" ",data_to_clean[[#This Row],[revenue]])))</f>
        <v>5.4</v>
      </c>
      <c r="G3859" t="str">
        <f>RIGHT(data_to_clean[[#This Row],[revenue]],LEN(data_to_clean[[#This Row],[revenue]])-FIND(" ",data_to_clean[[#This Row],[revenue]]))</f>
        <v>Million</v>
      </c>
      <c r="H3859" s="7">
        <f>VALUE(IF(data_to_clean[[#This Row],[multiplicity]]="Million",_xlfn.CONCAT(SUBSTITUTE(data_to_clean[[#This Row],[number]],".",""),"00000"),_xlfn.CONCAT(SUBSTITUTE(data_to_clean[[#This Row],[number]],".",""),"00000000")))</f>
        <v>5400000</v>
      </c>
      <c r="I3859" t="s">
        <v>13854</v>
      </c>
      <c r="J3859">
        <f>ROUND(VALUE(SUBSTITUTE(data_to_clean[[#This Row],[growth_%]],".",",")),0)</f>
        <v>86</v>
      </c>
      <c r="K3859" t="s">
        <v>218</v>
      </c>
      <c r="L3859">
        <v>35</v>
      </c>
      <c r="M3859">
        <v>15</v>
      </c>
      <c r="N3859">
        <v>2001</v>
      </c>
      <c r="O3859">
        <v>1</v>
      </c>
      <c r="P3859" t="s">
        <v>9794</v>
      </c>
      <c r="Q3859" t="b">
        <f>AND(ISNUMBER(data_to_clean[[#This Row],[revenue_formatted]]),ISNUMBER(data_to_clean[[#This Row],[growth_formatted_%]]),ISNUMBER(data_to_clean[[#This Row],[workers]]),ISNUMBER(data_to_clean[[#This Row],[previous_workers]]),ISNUMBER(data_to_clean[[#This Row],[founded]]),ISNUMBER(data_to_clean[[#This Row],[yrs_on_list]]))</f>
        <v>1</v>
      </c>
    </row>
    <row r="3860" spans="1:17" x14ac:dyDescent="0.25">
      <c r="A3860">
        <v>3849</v>
      </c>
      <c r="B3860" t="s">
        <v>13855</v>
      </c>
      <c r="C3860" t="s">
        <v>462</v>
      </c>
      <c r="D3860" t="str">
        <f>VLOOKUP(data_to_clean[[#This Row],[state]],abbreviation_table[],2,FALSE)</f>
        <v>Kansas</v>
      </c>
      <c r="E3860" t="s">
        <v>871</v>
      </c>
      <c r="F3860" t="str">
        <f>TRIM(LEFT(data_to_clean[[#This Row],[revenue]],FIND(" ",data_to_clean[[#This Row],[revenue]])))</f>
        <v>2.6</v>
      </c>
      <c r="G3860" t="str">
        <f>RIGHT(data_to_clean[[#This Row],[revenue]],LEN(data_to_clean[[#This Row],[revenue]])-FIND(" ",data_to_clean[[#This Row],[revenue]]))</f>
        <v>Million</v>
      </c>
      <c r="H3860" s="7">
        <f>VALUE(IF(data_to_clean[[#This Row],[multiplicity]]="Million",_xlfn.CONCAT(SUBSTITUTE(data_to_clean[[#This Row],[number]],".",""),"00000"),_xlfn.CONCAT(SUBSTITUTE(data_to_clean[[#This Row],[number]],".",""),"00000000")))</f>
        <v>2600000</v>
      </c>
      <c r="I3860" t="s">
        <v>13857</v>
      </c>
      <c r="J3860">
        <f>ROUND(VALUE(SUBSTITUTE(data_to_clean[[#This Row],[growth_%]],".",",")),0)</f>
        <v>86</v>
      </c>
      <c r="K3860" t="s">
        <v>297</v>
      </c>
      <c r="L3860">
        <v>21</v>
      </c>
      <c r="M3860">
        <v>9</v>
      </c>
      <c r="N3860">
        <v>2003</v>
      </c>
      <c r="O3860">
        <v>1</v>
      </c>
      <c r="P3860" t="s">
        <v>921</v>
      </c>
      <c r="Q3860" t="b">
        <f>AND(ISNUMBER(data_to_clean[[#This Row],[revenue_formatted]]),ISNUMBER(data_to_clean[[#This Row],[growth_formatted_%]]),ISNUMBER(data_to_clean[[#This Row],[workers]]),ISNUMBER(data_to_clean[[#This Row],[previous_workers]]),ISNUMBER(data_to_clean[[#This Row],[founded]]),ISNUMBER(data_to_clean[[#This Row],[yrs_on_list]]))</f>
        <v>1</v>
      </c>
    </row>
    <row r="3861" spans="1:17" x14ac:dyDescent="0.25">
      <c r="A3861">
        <v>3850</v>
      </c>
      <c r="B3861" t="s">
        <v>13858</v>
      </c>
      <c r="C3861" t="s">
        <v>66</v>
      </c>
      <c r="D3861" t="str">
        <f>VLOOKUP(data_to_clean[[#This Row],[state]],abbreviation_table[],2,FALSE)</f>
        <v>Virginia</v>
      </c>
      <c r="E3861" t="s">
        <v>690</v>
      </c>
      <c r="F3861" t="str">
        <f>TRIM(LEFT(data_to_clean[[#This Row],[revenue]],FIND(" ",data_to_clean[[#This Row],[revenue]])))</f>
        <v>12.4</v>
      </c>
      <c r="G3861" t="str">
        <f>RIGHT(data_to_clean[[#This Row],[revenue]],LEN(data_to_clean[[#This Row],[revenue]])-FIND(" ",data_to_clean[[#This Row],[revenue]]))</f>
        <v>Million</v>
      </c>
      <c r="H3861" s="7">
        <f>VALUE(IF(data_to_clean[[#This Row],[multiplicity]]="Million",_xlfn.CONCAT(SUBSTITUTE(data_to_clean[[#This Row],[number]],".",""),"00000"),_xlfn.CONCAT(SUBSTITUTE(data_to_clean[[#This Row],[number]],".",""),"00000000")))</f>
        <v>12400000</v>
      </c>
      <c r="I3861" t="s">
        <v>13860</v>
      </c>
      <c r="J3861">
        <f>ROUND(VALUE(SUBSTITUTE(data_to_clean[[#This Row],[growth_%]],".",",")),0)</f>
        <v>86</v>
      </c>
      <c r="K3861" t="s">
        <v>181</v>
      </c>
      <c r="L3861">
        <v>33</v>
      </c>
      <c r="M3861">
        <v>19</v>
      </c>
      <c r="N3861">
        <v>2010</v>
      </c>
      <c r="O3861">
        <v>4</v>
      </c>
      <c r="P3861" t="s">
        <v>3271</v>
      </c>
      <c r="Q3861" t="b">
        <f>AND(ISNUMBER(data_to_clean[[#This Row],[revenue_formatted]]),ISNUMBER(data_to_clean[[#This Row],[growth_formatted_%]]),ISNUMBER(data_to_clean[[#This Row],[workers]]),ISNUMBER(data_to_clean[[#This Row],[previous_workers]]),ISNUMBER(data_to_clean[[#This Row],[founded]]),ISNUMBER(data_to_clean[[#This Row],[yrs_on_list]]))</f>
        <v>1</v>
      </c>
    </row>
    <row r="3862" spans="1:17" x14ac:dyDescent="0.25">
      <c r="A3862">
        <v>3851</v>
      </c>
      <c r="B3862" t="s">
        <v>13861</v>
      </c>
      <c r="C3862" t="s">
        <v>105</v>
      </c>
      <c r="D3862" t="str">
        <f>VLOOKUP(data_to_clean[[#This Row],[state]],abbreviation_table[],2,FALSE)</f>
        <v>New York</v>
      </c>
      <c r="E3862" t="s">
        <v>2070</v>
      </c>
      <c r="F3862" t="str">
        <f>TRIM(LEFT(data_to_clean[[#This Row],[revenue]],FIND(" ",data_to_clean[[#This Row],[revenue]])))</f>
        <v>22.1</v>
      </c>
      <c r="G3862" t="str">
        <f>RIGHT(data_to_clean[[#This Row],[revenue]],LEN(data_to_clean[[#This Row],[revenue]])-FIND(" ",data_to_clean[[#This Row],[revenue]]))</f>
        <v>Million</v>
      </c>
      <c r="H3862" s="7">
        <f>VALUE(IF(data_to_clean[[#This Row],[multiplicity]]="Million",_xlfn.CONCAT(SUBSTITUTE(data_to_clean[[#This Row],[number]],".",""),"00000"),_xlfn.CONCAT(SUBSTITUTE(data_to_clean[[#This Row],[number]],".",""),"00000000")))</f>
        <v>22100000</v>
      </c>
      <c r="I3862" t="s">
        <v>13863</v>
      </c>
      <c r="J3862">
        <f>ROUND(VALUE(SUBSTITUTE(data_to_clean[[#This Row],[growth_%]],".",",")),0)</f>
        <v>86</v>
      </c>
      <c r="K3862" t="s">
        <v>40</v>
      </c>
      <c r="L3862">
        <v>215</v>
      </c>
      <c r="M3862">
        <v>130</v>
      </c>
      <c r="N3862">
        <v>2008</v>
      </c>
      <c r="O3862">
        <v>2</v>
      </c>
      <c r="P3862" t="s">
        <v>108</v>
      </c>
      <c r="Q3862" t="b">
        <f>AND(ISNUMBER(data_to_clean[[#This Row],[revenue_formatted]]),ISNUMBER(data_to_clean[[#This Row],[growth_formatted_%]]),ISNUMBER(data_to_clean[[#This Row],[workers]]),ISNUMBER(data_to_clean[[#This Row],[previous_workers]]),ISNUMBER(data_to_clean[[#This Row],[founded]]),ISNUMBER(data_to_clean[[#This Row],[yrs_on_list]]))</f>
        <v>1</v>
      </c>
    </row>
    <row r="3863" spans="1:17" x14ac:dyDescent="0.25">
      <c r="A3863">
        <v>3852</v>
      </c>
      <c r="B3863" t="s">
        <v>13864</v>
      </c>
      <c r="C3863" t="s">
        <v>215</v>
      </c>
      <c r="D3863" t="str">
        <f>VLOOKUP(data_to_clean[[#This Row],[state]],abbreviation_table[],2,FALSE)</f>
        <v>North Carolina</v>
      </c>
      <c r="E3863" t="s">
        <v>2009</v>
      </c>
      <c r="F3863" t="str">
        <f>TRIM(LEFT(data_to_clean[[#This Row],[revenue]],FIND(" ",data_to_clean[[#This Row],[revenue]])))</f>
        <v>18.8</v>
      </c>
      <c r="G3863" t="str">
        <f>RIGHT(data_to_clean[[#This Row],[revenue]],LEN(data_to_clean[[#This Row],[revenue]])-FIND(" ",data_to_clean[[#This Row],[revenue]]))</f>
        <v>Million</v>
      </c>
      <c r="H3863" s="7">
        <f>VALUE(IF(data_to_clean[[#This Row],[multiplicity]]="Million",_xlfn.CONCAT(SUBSTITUTE(data_to_clean[[#This Row],[number]],".",""),"00000"),_xlfn.CONCAT(SUBSTITUTE(data_to_clean[[#This Row],[number]],".",""),"00000000")))</f>
        <v>18800000</v>
      </c>
      <c r="I3863" t="s">
        <v>13866</v>
      </c>
      <c r="J3863">
        <f>ROUND(VALUE(SUBSTITUTE(data_to_clean[[#This Row],[growth_%]],".",",")),0)</f>
        <v>86</v>
      </c>
      <c r="K3863" t="s">
        <v>25</v>
      </c>
      <c r="L3863">
        <v>25</v>
      </c>
      <c r="M3863">
        <v>14</v>
      </c>
      <c r="N3863">
        <v>2010</v>
      </c>
      <c r="O3863">
        <v>2</v>
      </c>
      <c r="P3863" t="s">
        <v>422</v>
      </c>
      <c r="Q3863" t="b">
        <f>AND(ISNUMBER(data_to_clean[[#This Row],[revenue_formatted]]),ISNUMBER(data_to_clean[[#This Row],[growth_formatted_%]]),ISNUMBER(data_to_clean[[#This Row],[workers]]),ISNUMBER(data_to_clean[[#This Row],[previous_workers]]),ISNUMBER(data_to_clean[[#This Row],[founded]]),ISNUMBER(data_to_clean[[#This Row],[yrs_on_list]]))</f>
        <v>1</v>
      </c>
    </row>
    <row r="3864" spans="1:17" x14ac:dyDescent="0.25">
      <c r="A3864">
        <v>3853</v>
      </c>
      <c r="B3864" t="s">
        <v>13867</v>
      </c>
      <c r="C3864" t="s">
        <v>66</v>
      </c>
      <c r="D3864" t="str">
        <f>VLOOKUP(data_to_clean[[#This Row],[state]],abbreviation_table[],2,FALSE)</f>
        <v>Virginia</v>
      </c>
      <c r="E3864" t="s">
        <v>1342</v>
      </c>
      <c r="F3864" t="str">
        <f>TRIM(LEFT(data_to_clean[[#This Row],[revenue]],FIND(" ",data_to_clean[[#This Row],[revenue]])))</f>
        <v>9.1</v>
      </c>
      <c r="G3864" t="str">
        <f>RIGHT(data_to_clean[[#This Row],[revenue]],LEN(data_to_clean[[#This Row],[revenue]])-FIND(" ",data_to_clean[[#This Row],[revenue]]))</f>
        <v>Million</v>
      </c>
      <c r="H3864" s="7">
        <f>VALUE(IF(data_to_clean[[#This Row],[multiplicity]]="Million",_xlfn.CONCAT(SUBSTITUTE(data_to_clean[[#This Row],[number]],".",""),"00000"),_xlfn.CONCAT(SUBSTITUTE(data_to_clean[[#This Row],[number]],".",""),"00000000")))</f>
        <v>9100000</v>
      </c>
      <c r="I3864" t="s">
        <v>13869</v>
      </c>
      <c r="J3864">
        <f>ROUND(VALUE(SUBSTITUTE(data_to_clean[[#This Row],[growth_%]],".",",")),0)</f>
        <v>86</v>
      </c>
      <c r="K3864" t="s">
        <v>257</v>
      </c>
      <c r="L3864">
        <v>68</v>
      </c>
      <c r="M3864">
        <v>45</v>
      </c>
      <c r="N3864">
        <v>2011</v>
      </c>
      <c r="O3864">
        <v>4</v>
      </c>
      <c r="P3864" t="s">
        <v>591</v>
      </c>
      <c r="Q3864" t="b">
        <f>AND(ISNUMBER(data_to_clean[[#This Row],[revenue_formatted]]),ISNUMBER(data_to_clean[[#This Row],[growth_formatted_%]]),ISNUMBER(data_to_clean[[#This Row],[workers]]),ISNUMBER(data_to_clean[[#This Row],[previous_workers]]),ISNUMBER(data_to_clean[[#This Row],[founded]]),ISNUMBER(data_to_clean[[#This Row],[yrs_on_list]]))</f>
        <v>1</v>
      </c>
    </row>
    <row r="3865" spans="1:17" x14ac:dyDescent="0.25">
      <c r="A3865">
        <v>3854</v>
      </c>
      <c r="B3865" t="s">
        <v>13870</v>
      </c>
      <c r="C3865" t="s">
        <v>66</v>
      </c>
      <c r="D3865" t="str">
        <f>VLOOKUP(data_to_clean[[#This Row],[state]],abbreviation_table[],2,FALSE)</f>
        <v>Virginia</v>
      </c>
      <c r="E3865" t="s">
        <v>880</v>
      </c>
      <c r="F3865" t="str">
        <f>TRIM(LEFT(data_to_clean[[#This Row],[revenue]],FIND(" ",data_to_clean[[#This Row],[revenue]])))</f>
        <v>12</v>
      </c>
      <c r="G3865" t="str">
        <f>RIGHT(data_to_clean[[#This Row],[revenue]],LEN(data_to_clean[[#This Row],[revenue]])-FIND(" ",data_to_clean[[#This Row],[revenue]]))</f>
        <v>Million</v>
      </c>
      <c r="H3865" s="7">
        <f>VALUE(IF(data_to_clean[[#This Row],[multiplicity]]="Million",_xlfn.CONCAT(SUBSTITUTE(data_to_clean[[#This Row],[number]],".",""),"00000"),_xlfn.CONCAT(SUBSTITUTE(data_to_clean[[#This Row],[number]],".",""),"00000000")))</f>
        <v>1200000</v>
      </c>
      <c r="I3865" t="s">
        <v>13872</v>
      </c>
      <c r="J3865">
        <f>ROUND(VALUE(SUBSTITUTE(data_to_clean[[#This Row],[growth_%]],".",",")),0)</f>
        <v>86</v>
      </c>
      <c r="K3865" t="s">
        <v>336</v>
      </c>
      <c r="L3865">
        <v>140</v>
      </c>
      <c r="M3865">
        <v>90</v>
      </c>
      <c r="N3865">
        <v>2002</v>
      </c>
      <c r="O3865">
        <v>7</v>
      </c>
      <c r="P3865" t="s">
        <v>3240</v>
      </c>
      <c r="Q3865" t="b">
        <f>AND(ISNUMBER(data_to_clean[[#This Row],[revenue_formatted]]),ISNUMBER(data_to_clean[[#This Row],[growth_formatted_%]]),ISNUMBER(data_to_clean[[#This Row],[workers]]),ISNUMBER(data_to_clean[[#This Row],[previous_workers]]),ISNUMBER(data_to_clean[[#This Row],[founded]]),ISNUMBER(data_to_clean[[#This Row],[yrs_on_list]]))</f>
        <v>1</v>
      </c>
    </row>
    <row r="3866" spans="1:17" x14ac:dyDescent="0.25">
      <c r="A3866">
        <v>3855</v>
      </c>
      <c r="B3866" t="s">
        <v>13873</v>
      </c>
      <c r="C3866" t="s">
        <v>141</v>
      </c>
      <c r="D3866" t="str">
        <f>VLOOKUP(data_to_clean[[#This Row],[state]],abbreviation_table[],2,FALSE)</f>
        <v>Kentucky</v>
      </c>
      <c r="E3866" t="s">
        <v>6612</v>
      </c>
      <c r="F3866" t="str">
        <f>TRIM(LEFT(data_to_clean[[#This Row],[revenue]],FIND(" ",data_to_clean[[#This Row],[revenue]])))</f>
        <v>36.4</v>
      </c>
      <c r="G3866" t="str">
        <f>RIGHT(data_to_clean[[#This Row],[revenue]],LEN(data_to_clean[[#This Row],[revenue]])-FIND(" ",data_to_clean[[#This Row],[revenue]]))</f>
        <v>Million</v>
      </c>
      <c r="H3866" s="7">
        <f>VALUE(IF(data_to_clean[[#This Row],[multiplicity]]="Million",_xlfn.CONCAT(SUBSTITUTE(data_to_clean[[#This Row],[number]],".",""),"00000"),_xlfn.CONCAT(SUBSTITUTE(data_to_clean[[#This Row],[number]],".",""),"00000000")))</f>
        <v>36400000</v>
      </c>
      <c r="I3866" t="s">
        <v>13875</v>
      </c>
      <c r="J3866">
        <f>ROUND(VALUE(SUBSTITUTE(data_to_clean[[#This Row],[growth_%]],".",",")),0)</f>
        <v>86</v>
      </c>
      <c r="K3866" t="s">
        <v>336</v>
      </c>
      <c r="L3866">
        <v>182</v>
      </c>
      <c r="M3866">
        <v>156</v>
      </c>
      <c r="N3866">
        <v>2002</v>
      </c>
      <c r="O3866">
        <v>13</v>
      </c>
      <c r="P3866" t="s">
        <v>13876</v>
      </c>
      <c r="Q3866" t="b">
        <f>AND(ISNUMBER(data_to_clean[[#This Row],[revenue_formatted]]),ISNUMBER(data_to_clean[[#This Row],[growth_formatted_%]]),ISNUMBER(data_to_clean[[#This Row],[workers]]),ISNUMBER(data_to_clean[[#This Row],[previous_workers]]),ISNUMBER(data_to_clean[[#This Row],[founded]]),ISNUMBER(data_to_clean[[#This Row],[yrs_on_list]]))</f>
        <v>1</v>
      </c>
    </row>
    <row r="3867" spans="1:17" x14ac:dyDescent="0.25">
      <c r="A3867">
        <v>3856</v>
      </c>
      <c r="B3867" t="s">
        <v>13877</v>
      </c>
      <c r="C3867" t="s">
        <v>15</v>
      </c>
      <c r="D3867" t="str">
        <f>VLOOKUP(data_to_clean[[#This Row],[state]],abbreviation_table[],2,FALSE)</f>
        <v>Arizona</v>
      </c>
      <c r="E3867" t="s">
        <v>489</v>
      </c>
      <c r="F3867" t="str">
        <f>TRIM(LEFT(data_to_clean[[#This Row],[revenue]],FIND(" ",data_to_clean[[#This Row],[revenue]])))</f>
        <v>104.1</v>
      </c>
      <c r="G3867" t="str">
        <f>RIGHT(data_to_clean[[#This Row],[revenue]],LEN(data_to_clean[[#This Row],[revenue]])-FIND(" ",data_to_clean[[#This Row],[revenue]]))</f>
        <v>Million</v>
      </c>
      <c r="H3867" s="7">
        <f>VALUE(IF(data_to_clean[[#This Row],[multiplicity]]="Million",_xlfn.CONCAT(SUBSTITUTE(data_to_clean[[#This Row],[number]],".",""),"00000"),_xlfn.CONCAT(SUBSTITUTE(data_to_clean[[#This Row],[number]],".",""),"00000000")))</f>
        <v>104100000</v>
      </c>
      <c r="I3867" t="s">
        <v>13879</v>
      </c>
      <c r="J3867">
        <f>ROUND(VALUE(SUBSTITUTE(data_to_clean[[#This Row],[growth_%]],".",",")),0)</f>
        <v>86</v>
      </c>
      <c r="K3867" t="s">
        <v>297</v>
      </c>
      <c r="L3867">
        <v>120</v>
      </c>
      <c r="M3867">
        <v>25</v>
      </c>
      <c r="N3867">
        <v>2010</v>
      </c>
      <c r="O3867">
        <v>1</v>
      </c>
      <c r="P3867" t="s">
        <v>651</v>
      </c>
      <c r="Q3867" t="b">
        <f>AND(ISNUMBER(data_to_clean[[#This Row],[revenue_formatted]]),ISNUMBER(data_to_clean[[#This Row],[growth_formatted_%]]),ISNUMBER(data_to_clean[[#This Row],[workers]]),ISNUMBER(data_to_clean[[#This Row],[previous_workers]]),ISNUMBER(data_to_clean[[#This Row],[founded]]),ISNUMBER(data_to_clean[[#This Row],[yrs_on_list]]))</f>
        <v>1</v>
      </c>
    </row>
    <row r="3868" spans="1:17" x14ac:dyDescent="0.25">
      <c r="A3868">
        <v>3857</v>
      </c>
      <c r="B3868" t="s">
        <v>13880</v>
      </c>
      <c r="C3868" t="s">
        <v>74</v>
      </c>
      <c r="D3868" t="str">
        <f>VLOOKUP(data_to_clean[[#This Row],[state]],abbreviation_table[],2,FALSE)</f>
        <v>Ohio</v>
      </c>
      <c r="E3868" t="s">
        <v>13882</v>
      </c>
      <c r="F3868" t="str">
        <f>TRIM(LEFT(data_to_clean[[#This Row],[revenue]],FIND(" ",data_to_clean[[#This Row],[revenue]])))</f>
        <v>704.4</v>
      </c>
      <c r="G3868" t="str">
        <f>RIGHT(data_to_clean[[#This Row],[revenue]],LEN(data_to_clean[[#This Row],[revenue]])-FIND(" ",data_to_clean[[#This Row],[revenue]]))</f>
        <v>Million</v>
      </c>
      <c r="H3868" s="7">
        <f>VALUE(IF(data_to_clean[[#This Row],[multiplicity]]="Million",_xlfn.CONCAT(SUBSTITUTE(data_to_clean[[#This Row],[number]],".",""),"00000"),_xlfn.CONCAT(SUBSTITUTE(data_to_clean[[#This Row],[number]],".",""),"00000000")))</f>
        <v>704400000</v>
      </c>
      <c r="I3868" t="s">
        <v>13883</v>
      </c>
      <c r="J3868">
        <f>ROUND(VALUE(SUBSTITUTE(data_to_clean[[#This Row],[growth_%]],".",",")),0)</f>
        <v>86</v>
      </c>
      <c r="K3868" t="s">
        <v>233</v>
      </c>
      <c r="L3868">
        <v>2075</v>
      </c>
      <c r="M3868">
        <v>1235</v>
      </c>
      <c r="N3868">
        <v>1994</v>
      </c>
      <c r="O3868">
        <v>3</v>
      </c>
      <c r="P3868" t="s">
        <v>701</v>
      </c>
      <c r="Q3868" t="b">
        <f>AND(ISNUMBER(data_to_clean[[#This Row],[revenue_formatted]]),ISNUMBER(data_to_clean[[#This Row],[growth_formatted_%]]),ISNUMBER(data_to_clean[[#This Row],[workers]]),ISNUMBER(data_to_clean[[#This Row],[previous_workers]]),ISNUMBER(data_to_clean[[#This Row],[founded]]),ISNUMBER(data_to_clean[[#This Row],[yrs_on_list]]))</f>
        <v>1</v>
      </c>
    </row>
    <row r="3869" spans="1:17" x14ac:dyDescent="0.25">
      <c r="A3869">
        <v>3858</v>
      </c>
      <c r="B3869" t="s">
        <v>13884</v>
      </c>
      <c r="C3869" t="s">
        <v>66</v>
      </c>
      <c r="D3869" t="str">
        <f>VLOOKUP(data_to_clean[[#This Row],[state]],abbreviation_table[],2,FALSE)</f>
        <v>Virginia</v>
      </c>
      <c r="E3869" t="s">
        <v>13886</v>
      </c>
      <c r="F3869" t="str">
        <f>TRIM(LEFT(data_to_clean[[#This Row],[revenue]],FIND(" ",data_to_clean[[#This Row],[revenue]])))</f>
        <v>192.4</v>
      </c>
      <c r="G3869" t="str">
        <f>RIGHT(data_to_clean[[#This Row],[revenue]],LEN(data_to_clean[[#This Row],[revenue]])-FIND(" ",data_to_clean[[#This Row],[revenue]]))</f>
        <v>Million</v>
      </c>
      <c r="H3869" s="7">
        <f>VALUE(IF(data_to_clean[[#This Row],[multiplicity]]="Million",_xlfn.CONCAT(SUBSTITUTE(data_to_clean[[#This Row],[number]],".",""),"00000"),_xlfn.CONCAT(SUBSTITUTE(data_to_clean[[#This Row],[number]],".",""),"00000000")))</f>
        <v>192400000</v>
      </c>
      <c r="I3869" t="s">
        <v>13887</v>
      </c>
      <c r="J3869">
        <f>ROUND(VALUE(SUBSTITUTE(data_to_clean[[#This Row],[growth_%]],".",",")),0)</f>
        <v>86</v>
      </c>
      <c r="K3869" t="s">
        <v>297</v>
      </c>
      <c r="L3869">
        <v>1011</v>
      </c>
      <c r="M3869">
        <v>549</v>
      </c>
      <c r="N3869">
        <v>1997</v>
      </c>
      <c r="O3869">
        <v>13</v>
      </c>
      <c r="P3869" t="s">
        <v>1896</v>
      </c>
      <c r="Q3869" t="b">
        <f>AND(ISNUMBER(data_to_clean[[#This Row],[revenue_formatted]]),ISNUMBER(data_to_clean[[#This Row],[growth_formatted_%]]),ISNUMBER(data_to_clean[[#This Row],[workers]]),ISNUMBER(data_to_clean[[#This Row],[previous_workers]]),ISNUMBER(data_to_clean[[#This Row],[founded]]),ISNUMBER(data_to_clean[[#This Row],[yrs_on_list]]))</f>
        <v>1</v>
      </c>
    </row>
    <row r="3870" spans="1:17" x14ac:dyDescent="0.25">
      <c r="A3870">
        <v>3859</v>
      </c>
      <c r="B3870" t="s">
        <v>13888</v>
      </c>
      <c r="C3870" t="s">
        <v>10781</v>
      </c>
      <c r="D3870" t="str">
        <f>VLOOKUP(data_to_clean[[#This Row],[state]],abbreviation_table[],2,FALSE)</f>
        <v>Rhode Island</v>
      </c>
      <c r="E3870" t="s">
        <v>962</v>
      </c>
      <c r="F3870" t="str">
        <f>TRIM(LEFT(data_to_clean[[#This Row],[revenue]],FIND(" ",data_to_clean[[#This Row],[revenue]])))</f>
        <v>3.6</v>
      </c>
      <c r="G3870" t="str">
        <f>RIGHT(data_to_clean[[#This Row],[revenue]],LEN(data_to_clean[[#This Row],[revenue]])-FIND(" ",data_to_clean[[#This Row],[revenue]]))</f>
        <v>Million</v>
      </c>
      <c r="H3870" s="7">
        <f>VALUE(IF(data_to_clean[[#This Row],[multiplicity]]="Million",_xlfn.CONCAT(SUBSTITUTE(data_to_clean[[#This Row],[number]],".",""),"00000"),_xlfn.CONCAT(SUBSTITUTE(data_to_clean[[#This Row],[number]],".",""),"00000000")))</f>
        <v>3600000</v>
      </c>
      <c r="I3870" t="s">
        <v>13890</v>
      </c>
      <c r="J3870">
        <f>ROUND(VALUE(SUBSTITUTE(data_to_clean[[#This Row],[growth_%]],".",",")),0)</f>
        <v>86</v>
      </c>
      <c r="K3870" t="s">
        <v>175</v>
      </c>
      <c r="L3870">
        <v>24</v>
      </c>
      <c r="M3870">
        <v>4</v>
      </c>
      <c r="N3870">
        <v>2010</v>
      </c>
      <c r="O3870">
        <v>3</v>
      </c>
      <c r="P3870" t="s">
        <v>11376</v>
      </c>
      <c r="Q3870" t="b">
        <f>AND(ISNUMBER(data_to_clean[[#This Row],[revenue_formatted]]),ISNUMBER(data_to_clean[[#This Row],[growth_formatted_%]]),ISNUMBER(data_to_clean[[#This Row],[workers]]),ISNUMBER(data_to_clean[[#This Row],[previous_workers]]),ISNUMBER(data_to_clean[[#This Row],[founded]]),ISNUMBER(data_to_clean[[#This Row],[yrs_on_list]]))</f>
        <v>1</v>
      </c>
    </row>
    <row r="3871" spans="1:17" x14ac:dyDescent="0.25">
      <c r="A3871">
        <v>3860</v>
      </c>
      <c r="B3871" t="s">
        <v>13891</v>
      </c>
      <c r="C3871" t="s">
        <v>243</v>
      </c>
      <c r="D3871" t="str">
        <f>VLOOKUP(data_to_clean[[#This Row],[state]],abbreviation_table[],2,FALSE)</f>
        <v>Maryland</v>
      </c>
      <c r="E3871" t="s">
        <v>1769</v>
      </c>
      <c r="F3871" t="str">
        <f>TRIM(LEFT(data_to_clean[[#This Row],[revenue]],FIND(" ",data_to_clean[[#This Row],[revenue]])))</f>
        <v>15.4</v>
      </c>
      <c r="G3871" t="str">
        <f>RIGHT(data_to_clean[[#This Row],[revenue]],LEN(data_to_clean[[#This Row],[revenue]])-FIND(" ",data_to_clean[[#This Row],[revenue]]))</f>
        <v>Million</v>
      </c>
      <c r="H3871" s="7">
        <f>VALUE(IF(data_to_clean[[#This Row],[multiplicity]]="Million",_xlfn.CONCAT(SUBSTITUTE(data_to_clean[[#This Row],[number]],".",""),"00000"),_xlfn.CONCAT(SUBSTITUTE(data_to_clean[[#This Row],[number]],".",""),"00000000")))</f>
        <v>15400000</v>
      </c>
      <c r="I3871" t="s">
        <v>13893</v>
      </c>
      <c r="J3871">
        <f>ROUND(VALUE(SUBSTITUTE(data_to_clean[[#This Row],[growth_%]],".",",")),0)</f>
        <v>86</v>
      </c>
      <c r="K3871" t="s">
        <v>55</v>
      </c>
      <c r="L3871">
        <v>115</v>
      </c>
      <c r="M3871">
        <v>80</v>
      </c>
      <c r="N3871">
        <v>1997</v>
      </c>
      <c r="O3871">
        <v>4</v>
      </c>
      <c r="P3871" t="s">
        <v>246</v>
      </c>
      <c r="Q3871" t="b">
        <f>AND(ISNUMBER(data_to_clean[[#This Row],[revenue_formatted]]),ISNUMBER(data_to_clean[[#This Row],[growth_formatted_%]]),ISNUMBER(data_to_clean[[#This Row],[workers]]),ISNUMBER(data_to_clean[[#This Row],[previous_workers]]),ISNUMBER(data_to_clean[[#This Row],[founded]]),ISNUMBER(data_to_clean[[#This Row],[yrs_on_list]]))</f>
        <v>1</v>
      </c>
    </row>
    <row r="3872" spans="1:17" x14ac:dyDescent="0.25">
      <c r="A3872">
        <v>3861</v>
      </c>
      <c r="B3872" t="s">
        <v>13894</v>
      </c>
      <c r="C3872" t="s">
        <v>74</v>
      </c>
      <c r="D3872" t="str">
        <f>VLOOKUP(data_to_clean[[#This Row],[state]],abbreviation_table[],2,FALSE)</f>
        <v>Ohio</v>
      </c>
      <c r="E3872" t="s">
        <v>626</v>
      </c>
      <c r="F3872" t="str">
        <f>TRIM(LEFT(data_to_clean[[#This Row],[revenue]],FIND(" ",data_to_clean[[#This Row],[revenue]])))</f>
        <v>3.7</v>
      </c>
      <c r="G3872" t="str">
        <f>RIGHT(data_to_clean[[#This Row],[revenue]],LEN(data_to_clean[[#This Row],[revenue]])-FIND(" ",data_to_clean[[#This Row],[revenue]]))</f>
        <v>Million</v>
      </c>
      <c r="H3872" s="7">
        <f>VALUE(IF(data_to_clean[[#This Row],[multiplicity]]="Million",_xlfn.CONCAT(SUBSTITUTE(data_to_clean[[#This Row],[number]],".",""),"00000"),_xlfn.CONCAT(SUBSTITUTE(data_to_clean[[#This Row],[number]],".",""),"00000000")))</f>
        <v>3700000</v>
      </c>
      <c r="I3872" t="s">
        <v>13896</v>
      </c>
      <c r="J3872">
        <f>ROUND(VALUE(SUBSTITUTE(data_to_clean[[#This Row],[growth_%]],".",",")),0)</f>
        <v>86</v>
      </c>
      <c r="K3872" t="s">
        <v>55</v>
      </c>
      <c r="L3872">
        <v>10</v>
      </c>
      <c r="M3872">
        <v>5</v>
      </c>
      <c r="N3872">
        <v>2008</v>
      </c>
      <c r="O3872">
        <v>2</v>
      </c>
      <c r="P3872" t="s">
        <v>2290</v>
      </c>
      <c r="Q3872" t="b">
        <f>AND(ISNUMBER(data_to_clean[[#This Row],[revenue_formatted]]),ISNUMBER(data_to_clean[[#This Row],[growth_formatted_%]]),ISNUMBER(data_to_clean[[#This Row],[workers]]),ISNUMBER(data_to_clean[[#This Row],[previous_workers]]),ISNUMBER(data_to_clean[[#This Row],[founded]]),ISNUMBER(data_to_clean[[#This Row],[yrs_on_list]]))</f>
        <v>1</v>
      </c>
    </row>
    <row r="3873" spans="1:17" x14ac:dyDescent="0.25">
      <c r="A3873">
        <v>3862</v>
      </c>
      <c r="B3873" t="s">
        <v>13897</v>
      </c>
      <c r="C3873" t="s">
        <v>80</v>
      </c>
      <c r="D3873" t="str">
        <f>VLOOKUP(data_to_clean[[#This Row],[state]],abbreviation_table[],2,FALSE)</f>
        <v>California</v>
      </c>
      <c r="E3873" t="s">
        <v>617</v>
      </c>
      <c r="F3873" t="str">
        <f>TRIM(LEFT(data_to_clean[[#This Row],[revenue]],FIND(" ",data_to_clean[[#This Row],[revenue]])))</f>
        <v>3.3</v>
      </c>
      <c r="G3873" t="str">
        <f>RIGHT(data_to_clean[[#This Row],[revenue]],LEN(data_to_clean[[#This Row],[revenue]])-FIND(" ",data_to_clean[[#This Row],[revenue]]))</f>
        <v>Million</v>
      </c>
      <c r="H3873" s="7">
        <f>VALUE(IF(data_to_clean[[#This Row],[multiplicity]]="Million",_xlfn.CONCAT(SUBSTITUTE(data_to_clean[[#This Row],[number]],".",""),"00000"),_xlfn.CONCAT(SUBSTITUTE(data_to_clean[[#This Row],[number]],".",""),"00000000")))</f>
        <v>3300000</v>
      </c>
      <c r="I3873" t="s">
        <v>13899</v>
      </c>
      <c r="J3873">
        <f>ROUND(VALUE(SUBSTITUTE(data_to_clean[[#This Row],[growth_%]],".",",")),0)</f>
        <v>86</v>
      </c>
      <c r="K3873" t="s">
        <v>336</v>
      </c>
      <c r="L3873">
        <v>14</v>
      </c>
      <c r="M3873">
        <v>7</v>
      </c>
      <c r="N3873">
        <v>1998</v>
      </c>
      <c r="O3873">
        <v>2</v>
      </c>
      <c r="P3873" t="s">
        <v>5775</v>
      </c>
      <c r="Q3873" t="b">
        <f>AND(ISNUMBER(data_to_clean[[#This Row],[revenue_formatted]]),ISNUMBER(data_to_clean[[#This Row],[growth_formatted_%]]),ISNUMBER(data_to_clean[[#This Row],[workers]]),ISNUMBER(data_to_clean[[#This Row],[previous_workers]]),ISNUMBER(data_to_clean[[#This Row],[founded]]),ISNUMBER(data_to_clean[[#This Row],[yrs_on_list]]))</f>
        <v>1</v>
      </c>
    </row>
    <row r="3874" spans="1:17" x14ac:dyDescent="0.25">
      <c r="A3874">
        <v>3863</v>
      </c>
      <c r="B3874" t="s">
        <v>13900</v>
      </c>
      <c r="C3874" t="s">
        <v>1337</v>
      </c>
      <c r="D3874" t="str">
        <f>VLOOKUP(data_to_clean[[#This Row],[state]],abbreviation_table[],2,FALSE)</f>
        <v>Louisiana</v>
      </c>
      <c r="E3874" t="s">
        <v>278</v>
      </c>
      <c r="F3874" t="str">
        <f>TRIM(LEFT(data_to_clean[[#This Row],[revenue]],FIND(" ",data_to_clean[[#This Row],[revenue]])))</f>
        <v>6.2</v>
      </c>
      <c r="G3874" t="str">
        <f>RIGHT(data_to_clean[[#This Row],[revenue]],LEN(data_to_clean[[#This Row],[revenue]])-FIND(" ",data_to_clean[[#This Row],[revenue]]))</f>
        <v>Million</v>
      </c>
      <c r="H3874" s="7">
        <f>VALUE(IF(data_to_clean[[#This Row],[multiplicity]]="Million",_xlfn.CONCAT(SUBSTITUTE(data_to_clean[[#This Row],[number]],".",""),"00000"),_xlfn.CONCAT(SUBSTITUTE(data_to_clean[[#This Row],[number]],".",""),"00000000")))</f>
        <v>6200000</v>
      </c>
      <c r="I3874" t="s">
        <v>13902</v>
      </c>
      <c r="J3874">
        <f>ROUND(VALUE(SUBSTITUTE(data_to_clean[[#This Row],[growth_%]],".",",")),0)</f>
        <v>86</v>
      </c>
      <c r="K3874" t="s">
        <v>18</v>
      </c>
      <c r="L3874">
        <v>26</v>
      </c>
      <c r="M3874">
        <v>17</v>
      </c>
      <c r="N3874">
        <v>2003</v>
      </c>
      <c r="O3874">
        <v>4</v>
      </c>
      <c r="P3874" t="s">
        <v>2854</v>
      </c>
      <c r="Q3874" t="b">
        <f>AND(ISNUMBER(data_to_clean[[#This Row],[revenue_formatted]]),ISNUMBER(data_to_clean[[#This Row],[growth_formatted_%]]),ISNUMBER(data_to_clean[[#This Row],[workers]]),ISNUMBER(data_to_clean[[#This Row],[previous_workers]]),ISNUMBER(data_to_clean[[#This Row],[founded]]),ISNUMBER(data_to_clean[[#This Row],[yrs_on_list]]))</f>
        <v>1</v>
      </c>
    </row>
    <row r="3875" spans="1:17" x14ac:dyDescent="0.25">
      <c r="A3875">
        <v>3864</v>
      </c>
      <c r="B3875" t="s">
        <v>13903</v>
      </c>
      <c r="C3875" t="s">
        <v>764</v>
      </c>
      <c r="D3875" t="str">
        <f>VLOOKUP(data_to_clean[[#This Row],[state]],abbreviation_table[],2,FALSE)</f>
        <v>North Dakota</v>
      </c>
      <c r="E3875" t="s">
        <v>867</v>
      </c>
      <c r="F3875" t="str">
        <f>TRIM(LEFT(data_to_clean[[#This Row],[revenue]],FIND(" ",data_to_clean[[#This Row],[revenue]])))</f>
        <v>17.4</v>
      </c>
      <c r="G3875" t="str">
        <f>RIGHT(data_to_clean[[#This Row],[revenue]],LEN(data_to_clean[[#This Row],[revenue]])-FIND(" ",data_to_clean[[#This Row],[revenue]]))</f>
        <v>Million</v>
      </c>
      <c r="H3875" s="7">
        <f>VALUE(IF(data_to_clean[[#This Row],[multiplicity]]="Million",_xlfn.CONCAT(SUBSTITUTE(data_to_clean[[#This Row],[number]],".",""),"00000"),_xlfn.CONCAT(SUBSTITUTE(data_to_clean[[#This Row],[number]],".",""),"00000000")))</f>
        <v>17400000</v>
      </c>
      <c r="I3875" t="s">
        <v>13905</v>
      </c>
      <c r="J3875">
        <f>ROUND(VALUE(SUBSTITUTE(data_to_clean[[#This Row],[growth_%]],".",",")),0)</f>
        <v>86</v>
      </c>
      <c r="K3875" t="s">
        <v>156</v>
      </c>
      <c r="L3875">
        <v>79</v>
      </c>
      <c r="M3875">
        <v>63</v>
      </c>
      <c r="N3875">
        <v>2004</v>
      </c>
      <c r="O3875">
        <v>8</v>
      </c>
      <c r="P3875" t="s">
        <v>767</v>
      </c>
      <c r="Q3875" t="b">
        <f>AND(ISNUMBER(data_to_clean[[#This Row],[revenue_formatted]]),ISNUMBER(data_to_clean[[#This Row],[growth_formatted_%]]),ISNUMBER(data_to_clean[[#This Row],[workers]]),ISNUMBER(data_to_clean[[#This Row],[previous_workers]]),ISNUMBER(data_to_clean[[#This Row],[founded]]),ISNUMBER(data_to_clean[[#This Row],[yrs_on_list]]))</f>
        <v>1</v>
      </c>
    </row>
    <row r="3876" spans="1:17" x14ac:dyDescent="0.25">
      <c r="A3876">
        <v>3865</v>
      </c>
      <c r="B3876" t="s">
        <v>13906</v>
      </c>
      <c r="C3876" t="s">
        <v>66</v>
      </c>
      <c r="D3876" t="str">
        <f>VLOOKUP(data_to_clean[[#This Row],[state]],abbreviation_table[],2,FALSE)</f>
        <v>Virginia</v>
      </c>
      <c r="E3876" t="s">
        <v>993</v>
      </c>
      <c r="F3876" t="str">
        <f>TRIM(LEFT(data_to_clean[[#This Row],[revenue]],FIND(" ",data_to_clean[[#This Row],[revenue]])))</f>
        <v>2.3</v>
      </c>
      <c r="G3876" t="str">
        <f>RIGHT(data_to_clean[[#This Row],[revenue]],LEN(data_to_clean[[#This Row],[revenue]])-FIND(" ",data_to_clean[[#This Row],[revenue]]))</f>
        <v>Million</v>
      </c>
      <c r="H3876" s="7">
        <f>VALUE(IF(data_to_clean[[#This Row],[multiplicity]]="Million",_xlfn.CONCAT(SUBSTITUTE(data_to_clean[[#This Row],[number]],".",""),"00000"),_xlfn.CONCAT(SUBSTITUTE(data_to_clean[[#This Row],[number]],".",""),"00000000")))</f>
        <v>2300000</v>
      </c>
      <c r="I3876" t="s">
        <v>13908</v>
      </c>
      <c r="J3876">
        <f>ROUND(VALUE(SUBSTITUTE(data_to_clean[[#This Row],[growth_%]],".",",")),0)</f>
        <v>86</v>
      </c>
      <c r="K3876" t="s">
        <v>297</v>
      </c>
      <c r="L3876">
        <v>18</v>
      </c>
      <c r="M3876">
        <v>13</v>
      </c>
      <c r="N3876">
        <v>2010</v>
      </c>
      <c r="O3876">
        <v>1</v>
      </c>
      <c r="P3876" t="s">
        <v>565</v>
      </c>
      <c r="Q3876" t="b">
        <f>AND(ISNUMBER(data_to_clean[[#This Row],[revenue_formatted]]),ISNUMBER(data_to_clean[[#This Row],[growth_formatted_%]]),ISNUMBER(data_to_clean[[#This Row],[workers]]),ISNUMBER(data_to_clean[[#This Row],[previous_workers]]),ISNUMBER(data_to_clean[[#This Row],[founded]]),ISNUMBER(data_to_clean[[#This Row],[yrs_on_list]]))</f>
        <v>1</v>
      </c>
    </row>
    <row r="3877" spans="1:17" x14ac:dyDescent="0.25">
      <c r="A3877">
        <v>3866</v>
      </c>
      <c r="B3877" t="s">
        <v>13909</v>
      </c>
      <c r="C3877" t="s">
        <v>52</v>
      </c>
      <c r="D3877" t="str">
        <f>VLOOKUP(data_to_clean[[#This Row],[state]],abbreviation_table[],2,FALSE)</f>
        <v>Florida</v>
      </c>
      <c r="E3877" t="s">
        <v>2538</v>
      </c>
      <c r="F3877" t="str">
        <f>TRIM(LEFT(data_to_clean[[#This Row],[revenue]],FIND(" ",data_to_clean[[#This Row],[revenue]])))</f>
        <v>10.9</v>
      </c>
      <c r="G3877" t="str">
        <f>RIGHT(data_to_clean[[#This Row],[revenue]],LEN(data_to_clean[[#This Row],[revenue]])-FIND(" ",data_to_clean[[#This Row],[revenue]]))</f>
        <v>Million</v>
      </c>
      <c r="H3877" s="7">
        <f>VALUE(IF(data_to_clean[[#This Row],[multiplicity]]="Million",_xlfn.CONCAT(SUBSTITUTE(data_to_clean[[#This Row],[number]],".",""),"00000"),_xlfn.CONCAT(SUBSTITUTE(data_to_clean[[#This Row],[number]],".",""),"00000000")))</f>
        <v>10900000</v>
      </c>
      <c r="I3877" t="s">
        <v>13911</v>
      </c>
      <c r="J3877">
        <f>ROUND(VALUE(SUBSTITUTE(data_to_clean[[#This Row],[growth_%]],".",",")),0)</f>
        <v>86</v>
      </c>
      <c r="K3877" t="s">
        <v>271</v>
      </c>
      <c r="L3877">
        <v>46</v>
      </c>
      <c r="M3877">
        <v>27</v>
      </c>
      <c r="N3877">
        <v>2009</v>
      </c>
      <c r="O3877">
        <v>2</v>
      </c>
      <c r="P3877" t="s">
        <v>6961</v>
      </c>
      <c r="Q3877" t="b">
        <f>AND(ISNUMBER(data_to_clean[[#This Row],[revenue_formatted]]),ISNUMBER(data_to_clean[[#This Row],[growth_formatted_%]]),ISNUMBER(data_to_clean[[#This Row],[workers]]),ISNUMBER(data_to_clean[[#This Row],[previous_workers]]),ISNUMBER(data_to_clean[[#This Row],[founded]]),ISNUMBER(data_to_clean[[#This Row],[yrs_on_list]]))</f>
        <v>1</v>
      </c>
    </row>
    <row r="3878" spans="1:17" x14ac:dyDescent="0.25">
      <c r="A3878">
        <v>3867</v>
      </c>
      <c r="B3878" t="s">
        <v>13912</v>
      </c>
      <c r="C3878" t="s">
        <v>105</v>
      </c>
      <c r="D3878" t="str">
        <f>VLOOKUP(data_to_clean[[#This Row],[state]],abbreviation_table[],2,FALSE)</f>
        <v>New York</v>
      </c>
      <c r="E3878" t="s">
        <v>3011</v>
      </c>
      <c r="F3878" t="str">
        <f>TRIM(LEFT(data_to_clean[[#This Row],[revenue]],FIND(" ",data_to_clean[[#This Row],[revenue]])))</f>
        <v>23.7</v>
      </c>
      <c r="G3878" t="str">
        <f>RIGHT(data_to_clean[[#This Row],[revenue]],LEN(data_to_clean[[#This Row],[revenue]])-FIND(" ",data_to_clean[[#This Row],[revenue]]))</f>
        <v>Million</v>
      </c>
      <c r="H3878" s="7">
        <f>VALUE(IF(data_to_clean[[#This Row],[multiplicity]]="Million",_xlfn.CONCAT(SUBSTITUTE(data_to_clean[[#This Row],[number]],".",""),"00000"),_xlfn.CONCAT(SUBSTITUTE(data_to_clean[[#This Row],[number]],".",""),"00000000")))</f>
        <v>23700000</v>
      </c>
      <c r="I3878" t="s">
        <v>13914</v>
      </c>
      <c r="J3878">
        <f>ROUND(VALUE(SUBSTITUTE(data_to_clean[[#This Row],[growth_%]],".",",")),0)</f>
        <v>86</v>
      </c>
      <c r="K3878" t="s">
        <v>336</v>
      </c>
      <c r="L3878">
        <v>97</v>
      </c>
      <c r="M3878">
        <v>52</v>
      </c>
      <c r="N3878">
        <v>2007</v>
      </c>
      <c r="O3878">
        <v>8</v>
      </c>
      <c r="P3878" t="s">
        <v>108</v>
      </c>
      <c r="Q3878" t="b">
        <f>AND(ISNUMBER(data_to_clean[[#This Row],[revenue_formatted]]),ISNUMBER(data_to_clean[[#This Row],[growth_formatted_%]]),ISNUMBER(data_to_clean[[#This Row],[workers]]),ISNUMBER(data_to_clean[[#This Row],[previous_workers]]),ISNUMBER(data_to_clean[[#This Row],[founded]]),ISNUMBER(data_to_clean[[#This Row],[yrs_on_list]]))</f>
        <v>1</v>
      </c>
    </row>
    <row r="3879" spans="1:17" x14ac:dyDescent="0.25">
      <c r="A3879">
        <v>3868</v>
      </c>
      <c r="B3879" t="s">
        <v>13915</v>
      </c>
      <c r="C3879" t="s">
        <v>98</v>
      </c>
      <c r="D3879" t="str">
        <f>VLOOKUP(data_to_clean[[#This Row],[state]],abbreviation_table[],2,FALSE)</f>
        <v>Washington</v>
      </c>
      <c r="E3879" t="s">
        <v>3039</v>
      </c>
      <c r="F3879" t="str">
        <f>TRIM(LEFT(data_to_clean[[#This Row],[revenue]],FIND(" ",data_to_clean[[#This Row],[revenue]])))</f>
        <v>30.2</v>
      </c>
      <c r="G3879" t="str">
        <f>RIGHT(data_to_clean[[#This Row],[revenue]],LEN(data_to_clean[[#This Row],[revenue]])-FIND(" ",data_to_clean[[#This Row],[revenue]]))</f>
        <v>Million</v>
      </c>
      <c r="H3879" s="7">
        <f>VALUE(IF(data_to_clean[[#This Row],[multiplicity]]="Million",_xlfn.CONCAT(SUBSTITUTE(data_to_clean[[#This Row],[number]],".",""),"00000"),_xlfn.CONCAT(SUBSTITUTE(data_to_clean[[#This Row],[number]],".",""),"00000000")))</f>
        <v>30200000</v>
      </c>
      <c r="I3879" t="s">
        <v>13917</v>
      </c>
      <c r="J3879">
        <f>ROUND(VALUE(SUBSTITUTE(data_to_clean[[#This Row],[growth_%]],".",",")),0)</f>
        <v>86</v>
      </c>
      <c r="K3879" t="s">
        <v>55</v>
      </c>
      <c r="L3879">
        <v>198</v>
      </c>
      <c r="M3879">
        <v>85</v>
      </c>
      <c r="N3879">
        <v>2001</v>
      </c>
      <c r="O3879">
        <v>4</v>
      </c>
      <c r="P3879" t="s">
        <v>908</v>
      </c>
      <c r="Q3879" t="b">
        <f>AND(ISNUMBER(data_to_clean[[#This Row],[revenue_formatted]]),ISNUMBER(data_to_clean[[#This Row],[growth_formatted_%]]),ISNUMBER(data_to_clean[[#This Row],[workers]]),ISNUMBER(data_to_clean[[#This Row],[previous_workers]]),ISNUMBER(data_to_clean[[#This Row],[founded]]),ISNUMBER(data_to_clean[[#This Row],[yrs_on_list]]))</f>
        <v>1</v>
      </c>
    </row>
    <row r="3880" spans="1:17" x14ac:dyDescent="0.25">
      <c r="A3880">
        <v>3869</v>
      </c>
      <c r="B3880" t="s">
        <v>13918</v>
      </c>
      <c r="C3880" t="s">
        <v>80</v>
      </c>
      <c r="D3880" t="str">
        <f>VLOOKUP(data_to_clean[[#This Row],[state]],abbreviation_table[],2,FALSE)</f>
        <v>California</v>
      </c>
      <c r="E3880" t="s">
        <v>440</v>
      </c>
      <c r="F3880" t="str">
        <f>TRIM(LEFT(data_to_clean[[#This Row],[revenue]],FIND(" ",data_to_clean[[#This Row],[revenue]])))</f>
        <v>8.2</v>
      </c>
      <c r="G3880" t="str">
        <f>RIGHT(data_to_clean[[#This Row],[revenue]],LEN(data_to_clean[[#This Row],[revenue]])-FIND(" ",data_to_clean[[#This Row],[revenue]]))</f>
        <v>Million</v>
      </c>
      <c r="H3880" s="7">
        <f>VALUE(IF(data_to_clean[[#This Row],[multiplicity]]="Million",_xlfn.CONCAT(SUBSTITUTE(data_to_clean[[#This Row],[number]],".",""),"00000"),_xlfn.CONCAT(SUBSTITUTE(data_to_clean[[#This Row],[number]],".",""),"00000000")))</f>
        <v>8200000</v>
      </c>
      <c r="I3880" t="s">
        <v>13920</v>
      </c>
      <c r="J3880">
        <f>ROUND(VALUE(SUBSTITUTE(data_to_clean[[#This Row],[growth_%]],".",",")),0)</f>
        <v>86</v>
      </c>
      <c r="K3880" t="s">
        <v>297</v>
      </c>
      <c r="L3880">
        <v>75</v>
      </c>
      <c r="M3880">
        <v>25</v>
      </c>
      <c r="N3880">
        <v>2001</v>
      </c>
      <c r="O3880">
        <v>6</v>
      </c>
      <c r="P3880" t="s">
        <v>980</v>
      </c>
      <c r="Q3880" t="b">
        <f>AND(ISNUMBER(data_to_clean[[#This Row],[revenue_formatted]]),ISNUMBER(data_to_clean[[#This Row],[growth_formatted_%]]),ISNUMBER(data_to_clean[[#This Row],[workers]]),ISNUMBER(data_to_clean[[#This Row],[previous_workers]]),ISNUMBER(data_to_clean[[#This Row],[founded]]),ISNUMBER(data_to_clean[[#This Row],[yrs_on_list]]))</f>
        <v>1</v>
      </c>
    </row>
    <row r="3881" spans="1:17" x14ac:dyDescent="0.25">
      <c r="A3881">
        <v>3870</v>
      </c>
      <c r="B3881" t="s">
        <v>13921</v>
      </c>
      <c r="C3881" t="s">
        <v>80</v>
      </c>
      <c r="D3881" t="str">
        <f>VLOOKUP(data_to_clean[[#This Row],[state]],abbreviation_table[],2,FALSE)</f>
        <v>California</v>
      </c>
      <c r="E3881" t="s">
        <v>1106</v>
      </c>
      <c r="F3881" t="str">
        <f>TRIM(LEFT(data_to_clean[[#This Row],[revenue]],FIND(" ",data_to_clean[[#This Row],[revenue]])))</f>
        <v>2.9</v>
      </c>
      <c r="G3881" t="str">
        <f>RIGHT(data_to_clean[[#This Row],[revenue]],LEN(data_to_clean[[#This Row],[revenue]])-FIND(" ",data_to_clean[[#This Row],[revenue]]))</f>
        <v>Million</v>
      </c>
      <c r="H3881" s="7">
        <f>VALUE(IF(data_to_clean[[#This Row],[multiplicity]]="Million",_xlfn.CONCAT(SUBSTITUTE(data_to_clean[[#This Row],[number]],".",""),"00000"),_xlfn.CONCAT(SUBSTITUTE(data_to_clean[[#This Row],[number]],".",""),"00000000")))</f>
        <v>2900000</v>
      </c>
      <c r="I3881" t="s">
        <v>13923</v>
      </c>
      <c r="J3881">
        <f>ROUND(VALUE(SUBSTITUTE(data_to_clean[[#This Row],[growth_%]],".",",")),0)</f>
        <v>86</v>
      </c>
      <c r="K3881" t="s">
        <v>107</v>
      </c>
      <c r="L3881">
        <v>20</v>
      </c>
      <c r="M3881">
        <v>8</v>
      </c>
      <c r="N3881">
        <v>2013</v>
      </c>
      <c r="O3881">
        <v>2</v>
      </c>
      <c r="P3881" t="s">
        <v>137</v>
      </c>
      <c r="Q3881" t="b">
        <f>AND(ISNUMBER(data_to_clean[[#This Row],[revenue_formatted]]),ISNUMBER(data_to_clean[[#This Row],[growth_formatted_%]]),ISNUMBER(data_to_clean[[#This Row],[workers]]),ISNUMBER(data_to_clean[[#This Row],[previous_workers]]),ISNUMBER(data_to_clean[[#This Row],[founded]]),ISNUMBER(data_to_clean[[#This Row],[yrs_on_list]]))</f>
        <v>1</v>
      </c>
    </row>
    <row r="3882" spans="1:17" x14ac:dyDescent="0.25">
      <c r="A3882">
        <v>3871</v>
      </c>
      <c r="B3882" t="s">
        <v>13924</v>
      </c>
      <c r="C3882" t="s">
        <v>30</v>
      </c>
      <c r="D3882" t="str">
        <f>VLOOKUP(data_to_clean[[#This Row],[state]],abbreviation_table[],2,FALSE)</f>
        <v>Texas</v>
      </c>
      <c r="E3882" t="s">
        <v>380</v>
      </c>
      <c r="F3882" t="str">
        <f>TRIM(LEFT(data_to_clean[[#This Row],[revenue]],FIND(" ",data_to_clean[[#This Row],[revenue]])))</f>
        <v>5.8</v>
      </c>
      <c r="G3882" t="str">
        <f>RIGHT(data_to_clean[[#This Row],[revenue]],LEN(data_to_clean[[#This Row],[revenue]])-FIND(" ",data_to_clean[[#This Row],[revenue]]))</f>
        <v>Million</v>
      </c>
      <c r="H3882" s="7">
        <f>VALUE(IF(data_to_clean[[#This Row],[multiplicity]]="Million",_xlfn.CONCAT(SUBSTITUTE(data_to_clean[[#This Row],[number]],".",""),"00000"),_xlfn.CONCAT(SUBSTITUTE(data_to_clean[[#This Row],[number]],".",""),"00000000")))</f>
        <v>5800000</v>
      </c>
      <c r="I3882" t="s">
        <v>13926</v>
      </c>
      <c r="J3882">
        <f>ROUND(VALUE(SUBSTITUTE(data_to_clean[[#This Row],[growth_%]],".",",")),0)</f>
        <v>86</v>
      </c>
      <c r="K3882" t="s">
        <v>324</v>
      </c>
      <c r="L3882">
        <v>65</v>
      </c>
      <c r="M3882">
        <v>15</v>
      </c>
      <c r="N3882">
        <v>2002</v>
      </c>
      <c r="O3882">
        <v>6</v>
      </c>
      <c r="P3882" t="s">
        <v>251</v>
      </c>
      <c r="Q3882" t="b">
        <f>AND(ISNUMBER(data_to_clean[[#This Row],[revenue_formatted]]),ISNUMBER(data_to_clean[[#This Row],[growth_formatted_%]]),ISNUMBER(data_to_clean[[#This Row],[workers]]),ISNUMBER(data_to_clean[[#This Row],[previous_workers]]),ISNUMBER(data_to_clean[[#This Row],[founded]]),ISNUMBER(data_to_clean[[#This Row],[yrs_on_list]]))</f>
        <v>1</v>
      </c>
    </row>
    <row r="3883" spans="1:17" x14ac:dyDescent="0.25">
      <c r="A3883">
        <v>3872</v>
      </c>
      <c r="B3883" t="s">
        <v>13927</v>
      </c>
      <c r="C3883" t="s">
        <v>341</v>
      </c>
      <c r="D3883" t="str">
        <f>VLOOKUP(data_to_clean[[#This Row],[state]],abbreviation_table[],2,FALSE)</f>
        <v>Massachusetts</v>
      </c>
      <c r="E3883" t="s">
        <v>1507</v>
      </c>
      <c r="F3883" t="str">
        <f>TRIM(LEFT(data_to_clean[[#This Row],[revenue]],FIND(" ",data_to_clean[[#This Row],[revenue]])))</f>
        <v>16.2</v>
      </c>
      <c r="G3883" t="str">
        <f>RIGHT(data_to_clean[[#This Row],[revenue]],LEN(data_to_clean[[#This Row],[revenue]])-FIND(" ",data_to_clean[[#This Row],[revenue]]))</f>
        <v>Million</v>
      </c>
      <c r="H3883" s="7">
        <f>VALUE(IF(data_to_clean[[#This Row],[multiplicity]]="Million",_xlfn.CONCAT(SUBSTITUTE(data_to_clean[[#This Row],[number]],".",""),"00000"),_xlfn.CONCAT(SUBSTITUTE(data_to_clean[[#This Row],[number]],".",""),"00000000")))</f>
        <v>16200000</v>
      </c>
      <c r="I3883" t="s">
        <v>13929</v>
      </c>
      <c r="J3883">
        <f>ROUND(VALUE(SUBSTITUTE(data_to_clean[[#This Row],[growth_%]],".",",")),0)</f>
        <v>86</v>
      </c>
      <c r="K3883" t="s">
        <v>233</v>
      </c>
      <c r="L3883">
        <v>19</v>
      </c>
      <c r="M3883">
        <v>14</v>
      </c>
      <c r="N3883">
        <v>2011</v>
      </c>
      <c r="O3883">
        <v>3</v>
      </c>
      <c r="P3883" t="s">
        <v>13930</v>
      </c>
      <c r="Q3883" t="b">
        <f>AND(ISNUMBER(data_to_clean[[#This Row],[revenue_formatted]]),ISNUMBER(data_to_clean[[#This Row],[growth_formatted_%]]),ISNUMBER(data_to_clean[[#This Row],[workers]]),ISNUMBER(data_to_clean[[#This Row],[previous_workers]]),ISNUMBER(data_to_clean[[#This Row],[founded]]),ISNUMBER(data_to_clean[[#This Row],[yrs_on_list]]))</f>
        <v>1</v>
      </c>
    </row>
    <row r="3884" spans="1:17" x14ac:dyDescent="0.25">
      <c r="A3884">
        <v>3873</v>
      </c>
      <c r="B3884" t="s">
        <v>13931</v>
      </c>
      <c r="C3884" t="s">
        <v>30</v>
      </c>
      <c r="D3884" t="str">
        <f>VLOOKUP(data_to_clean[[#This Row],[state]],abbreviation_table[],2,FALSE)</f>
        <v>Texas</v>
      </c>
      <c r="E3884" t="s">
        <v>312</v>
      </c>
      <c r="F3884" t="str">
        <f>TRIM(LEFT(data_to_clean[[#This Row],[revenue]],FIND(" ",data_to_clean[[#This Row],[revenue]])))</f>
        <v>25</v>
      </c>
      <c r="G3884" t="str">
        <f>RIGHT(data_to_clean[[#This Row],[revenue]],LEN(data_to_clean[[#This Row],[revenue]])-FIND(" ",data_to_clean[[#This Row],[revenue]]))</f>
        <v>Million</v>
      </c>
      <c r="H3884" s="7">
        <f>VALUE(IF(data_to_clean[[#This Row],[multiplicity]]="Million",_xlfn.CONCAT(SUBSTITUTE(data_to_clean[[#This Row],[number]],".",""),"00000"),_xlfn.CONCAT(SUBSTITUTE(data_to_clean[[#This Row],[number]],".",""),"00000000")))</f>
        <v>2500000</v>
      </c>
      <c r="I3884" t="s">
        <v>13933</v>
      </c>
      <c r="J3884">
        <f>ROUND(VALUE(SUBSTITUTE(data_to_clean[[#This Row],[growth_%]],".",",")),0)</f>
        <v>86</v>
      </c>
      <c r="K3884" t="s">
        <v>324</v>
      </c>
      <c r="L3884">
        <v>62</v>
      </c>
      <c r="M3884">
        <v>36</v>
      </c>
      <c r="N3884">
        <v>2009</v>
      </c>
      <c r="O3884">
        <v>1</v>
      </c>
      <c r="P3884" t="s">
        <v>251</v>
      </c>
      <c r="Q3884" t="b">
        <f>AND(ISNUMBER(data_to_clean[[#This Row],[revenue_formatted]]),ISNUMBER(data_to_clean[[#This Row],[growth_formatted_%]]),ISNUMBER(data_to_clean[[#This Row],[workers]]),ISNUMBER(data_to_clean[[#This Row],[previous_workers]]),ISNUMBER(data_to_clean[[#This Row],[founded]]),ISNUMBER(data_to_clean[[#This Row],[yrs_on_list]]))</f>
        <v>1</v>
      </c>
    </row>
    <row r="3885" spans="1:17" x14ac:dyDescent="0.25">
      <c r="A3885">
        <v>3874</v>
      </c>
      <c r="B3885" t="s">
        <v>13934</v>
      </c>
      <c r="C3885" t="s">
        <v>462</v>
      </c>
      <c r="D3885" t="str">
        <f>VLOOKUP(data_to_clean[[#This Row],[state]],abbreviation_table[],2,FALSE)</f>
        <v>Kansas</v>
      </c>
      <c r="E3885" t="s">
        <v>576</v>
      </c>
      <c r="F3885" t="str">
        <f>TRIM(LEFT(data_to_clean[[#This Row],[revenue]],FIND(" ",data_to_clean[[#This Row],[revenue]])))</f>
        <v>3.5</v>
      </c>
      <c r="G3885" t="str">
        <f>RIGHT(data_to_clean[[#This Row],[revenue]],LEN(data_to_clean[[#This Row],[revenue]])-FIND(" ",data_to_clean[[#This Row],[revenue]]))</f>
        <v>Million</v>
      </c>
      <c r="H3885" s="7">
        <f>VALUE(IF(data_to_clean[[#This Row],[multiplicity]]="Million",_xlfn.CONCAT(SUBSTITUTE(data_to_clean[[#This Row],[number]],".",""),"00000"),_xlfn.CONCAT(SUBSTITUTE(data_to_clean[[#This Row],[number]],".",""),"00000000")))</f>
        <v>3500000</v>
      </c>
      <c r="I3885" t="s">
        <v>13936</v>
      </c>
      <c r="J3885">
        <f>ROUND(VALUE(SUBSTITUTE(data_to_clean[[#This Row],[growth_%]],".",",")),0)</f>
        <v>86</v>
      </c>
      <c r="K3885" t="s">
        <v>69</v>
      </c>
      <c r="L3885">
        <v>25</v>
      </c>
      <c r="M3885">
        <v>20</v>
      </c>
      <c r="N3885">
        <v>1999</v>
      </c>
      <c r="O3885">
        <v>6</v>
      </c>
      <c r="P3885" t="s">
        <v>13937</v>
      </c>
      <c r="Q3885" t="b">
        <f>AND(ISNUMBER(data_to_clean[[#This Row],[revenue_formatted]]),ISNUMBER(data_to_clean[[#This Row],[growth_formatted_%]]),ISNUMBER(data_to_clean[[#This Row],[workers]]),ISNUMBER(data_to_clean[[#This Row],[previous_workers]]),ISNUMBER(data_to_clean[[#This Row],[founded]]),ISNUMBER(data_to_clean[[#This Row],[yrs_on_list]]))</f>
        <v>1</v>
      </c>
    </row>
    <row r="3886" spans="1:17" x14ac:dyDescent="0.25">
      <c r="A3886">
        <v>3875</v>
      </c>
      <c r="B3886" t="s">
        <v>13938</v>
      </c>
      <c r="C3886" t="s">
        <v>230</v>
      </c>
      <c r="D3886" t="str">
        <f>VLOOKUP(data_to_clean[[#This Row],[state]],abbreviation_table[],2,FALSE)</f>
        <v>Michigan</v>
      </c>
      <c r="E3886" t="s">
        <v>840</v>
      </c>
      <c r="F3886" t="str">
        <f>TRIM(LEFT(data_to_clean[[#This Row],[revenue]],FIND(" ",data_to_clean[[#This Row],[revenue]])))</f>
        <v>15.5</v>
      </c>
      <c r="G3886" t="str">
        <f>RIGHT(data_to_clean[[#This Row],[revenue]],LEN(data_to_clean[[#This Row],[revenue]])-FIND(" ",data_to_clean[[#This Row],[revenue]]))</f>
        <v>Million</v>
      </c>
      <c r="H3886" s="7">
        <f>VALUE(IF(data_to_clean[[#This Row],[multiplicity]]="Million",_xlfn.CONCAT(SUBSTITUTE(data_to_clean[[#This Row],[number]],".",""),"00000"),_xlfn.CONCAT(SUBSTITUTE(data_to_clean[[#This Row],[number]],".",""),"00000000")))</f>
        <v>15500000</v>
      </c>
      <c r="I3886" t="s">
        <v>13940</v>
      </c>
      <c r="J3886">
        <f>ROUND(VALUE(SUBSTITUTE(data_to_clean[[#This Row],[growth_%]],".",",")),0)</f>
        <v>86</v>
      </c>
      <c r="K3886" t="s">
        <v>156</v>
      </c>
      <c r="L3886">
        <v>75</v>
      </c>
      <c r="M3886">
        <v>49</v>
      </c>
      <c r="N3886">
        <v>1999</v>
      </c>
      <c r="O3886">
        <v>9</v>
      </c>
      <c r="P3886" t="s">
        <v>4223</v>
      </c>
      <c r="Q3886" t="b">
        <f>AND(ISNUMBER(data_to_clean[[#This Row],[revenue_formatted]]),ISNUMBER(data_to_clean[[#This Row],[growth_formatted_%]]),ISNUMBER(data_to_clean[[#This Row],[workers]]),ISNUMBER(data_to_clean[[#This Row],[previous_workers]]),ISNUMBER(data_to_clean[[#This Row],[founded]]),ISNUMBER(data_to_clean[[#This Row],[yrs_on_list]]))</f>
        <v>1</v>
      </c>
    </row>
    <row r="3887" spans="1:17" x14ac:dyDescent="0.25">
      <c r="A3887">
        <v>3876</v>
      </c>
      <c r="B3887" t="s">
        <v>13941</v>
      </c>
      <c r="C3887" t="s">
        <v>230</v>
      </c>
      <c r="D3887" t="str">
        <f>VLOOKUP(data_to_clean[[#This Row],[state]],abbreviation_table[],2,FALSE)</f>
        <v>Michigan</v>
      </c>
      <c r="E3887" t="s">
        <v>626</v>
      </c>
      <c r="F3887" t="str">
        <f>TRIM(LEFT(data_to_clean[[#This Row],[revenue]],FIND(" ",data_to_clean[[#This Row],[revenue]])))</f>
        <v>3.7</v>
      </c>
      <c r="G3887" t="str">
        <f>RIGHT(data_to_clean[[#This Row],[revenue]],LEN(data_to_clean[[#This Row],[revenue]])-FIND(" ",data_to_clean[[#This Row],[revenue]]))</f>
        <v>Million</v>
      </c>
      <c r="H3887" s="7">
        <f>VALUE(IF(data_to_clean[[#This Row],[multiplicity]]="Million",_xlfn.CONCAT(SUBSTITUTE(data_to_clean[[#This Row],[number]],".",""),"00000"),_xlfn.CONCAT(SUBSTITUTE(data_to_clean[[#This Row],[number]],".",""),"00000000")))</f>
        <v>3700000</v>
      </c>
      <c r="I3887" t="s">
        <v>13943</v>
      </c>
      <c r="J3887">
        <f>ROUND(VALUE(SUBSTITUTE(data_to_clean[[#This Row],[growth_%]],".",",")),0)</f>
        <v>86</v>
      </c>
      <c r="K3887" t="s">
        <v>48</v>
      </c>
      <c r="L3887">
        <v>23</v>
      </c>
      <c r="M3887">
        <v>2</v>
      </c>
      <c r="N3887">
        <v>2014</v>
      </c>
      <c r="O3887">
        <v>1</v>
      </c>
      <c r="P3887" t="s">
        <v>636</v>
      </c>
      <c r="Q3887" t="b">
        <f>AND(ISNUMBER(data_to_clean[[#This Row],[revenue_formatted]]),ISNUMBER(data_to_clean[[#This Row],[growth_formatted_%]]),ISNUMBER(data_to_clean[[#This Row],[workers]]),ISNUMBER(data_to_clean[[#This Row],[previous_workers]]),ISNUMBER(data_to_clean[[#This Row],[founded]]),ISNUMBER(data_to_clean[[#This Row],[yrs_on_list]]))</f>
        <v>1</v>
      </c>
    </row>
    <row r="3888" spans="1:17" x14ac:dyDescent="0.25">
      <c r="A3888">
        <v>3877</v>
      </c>
      <c r="B3888" t="s">
        <v>13944</v>
      </c>
      <c r="C3888" t="s">
        <v>66</v>
      </c>
      <c r="D3888" t="str">
        <f>VLOOKUP(data_to_clean[[#This Row],[state]],abbreviation_table[],2,FALSE)</f>
        <v>Virginia</v>
      </c>
      <c r="E3888" t="s">
        <v>1106</v>
      </c>
      <c r="F3888" t="str">
        <f>TRIM(LEFT(data_to_clean[[#This Row],[revenue]],FIND(" ",data_to_clean[[#This Row],[revenue]])))</f>
        <v>2.9</v>
      </c>
      <c r="G3888" t="str">
        <f>RIGHT(data_to_clean[[#This Row],[revenue]],LEN(data_to_clean[[#This Row],[revenue]])-FIND(" ",data_to_clean[[#This Row],[revenue]]))</f>
        <v>Million</v>
      </c>
      <c r="H3888" s="7">
        <f>VALUE(IF(data_to_clean[[#This Row],[multiplicity]]="Million",_xlfn.CONCAT(SUBSTITUTE(data_to_clean[[#This Row],[number]],".",""),"00000"),_xlfn.CONCAT(SUBSTITUTE(data_to_clean[[#This Row],[number]],".",""),"00000000")))</f>
        <v>2900000</v>
      </c>
      <c r="I3888" t="s">
        <v>13946</v>
      </c>
      <c r="J3888">
        <f>ROUND(VALUE(SUBSTITUTE(data_to_clean[[#This Row],[growth_%]],".",",")),0)</f>
        <v>86</v>
      </c>
      <c r="K3888" t="s">
        <v>107</v>
      </c>
      <c r="L3888">
        <v>7</v>
      </c>
      <c r="M3888">
        <v>6</v>
      </c>
      <c r="N3888">
        <v>2011</v>
      </c>
      <c r="O3888">
        <v>2</v>
      </c>
      <c r="P3888" t="s">
        <v>1896</v>
      </c>
      <c r="Q3888" t="b">
        <f>AND(ISNUMBER(data_to_clean[[#This Row],[revenue_formatted]]),ISNUMBER(data_to_clean[[#This Row],[growth_formatted_%]]),ISNUMBER(data_to_clean[[#This Row],[workers]]),ISNUMBER(data_to_clean[[#This Row],[previous_workers]]),ISNUMBER(data_to_clean[[#This Row],[founded]]),ISNUMBER(data_to_clean[[#This Row],[yrs_on_list]]))</f>
        <v>1</v>
      </c>
    </row>
    <row r="3889" spans="1:17" x14ac:dyDescent="0.25">
      <c r="A3889">
        <v>3878</v>
      </c>
      <c r="B3889" t="s">
        <v>13947</v>
      </c>
      <c r="C3889" t="s">
        <v>74</v>
      </c>
      <c r="D3889" t="str">
        <f>VLOOKUP(data_to_clean[[#This Row],[state]],abbreviation_table[],2,FALSE)</f>
        <v>Ohio</v>
      </c>
      <c r="E3889" t="s">
        <v>13949</v>
      </c>
      <c r="F3889" t="str">
        <f>TRIM(LEFT(data_to_clean[[#This Row],[revenue]],FIND(" ",data_to_clean[[#This Row],[revenue]])))</f>
        <v>105.3</v>
      </c>
      <c r="G3889" t="str">
        <f>RIGHT(data_to_clean[[#This Row],[revenue]],LEN(data_to_clean[[#This Row],[revenue]])-FIND(" ",data_to_clean[[#This Row],[revenue]]))</f>
        <v>Million</v>
      </c>
      <c r="H3889" s="7">
        <f>VALUE(IF(data_to_clean[[#This Row],[multiplicity]]="Million",_xlfn.CONCAT(SUBSTITUTE(data_to_clean[[#This Row],[number]],".",""),"00000"),_xlfn.CONCAT(SUBSTITUTE(data_to_clean[[#This Row],[number]],".",""),"00000000")))</f>
        <v>105300000</v>
      </c>
      <c r="I3889" t="s">
        <v>13950</v>
      </c>
      <c r="J3889">
        <f>ROUND(VALUE(SUBSTITUTE(data_to_clean[[#This Row],[growth_%]],".",",")),0)</f>
        <v>85</v>
      </c>
      <c r="K3889" t="s">
        <v>308</v>
      </c>
      <c r="L3889">
        <v>210</v>
      </c>
      <c r="M3889">
        <v>80</v>
      </c>
      <c r="N3889">
        <v>2001</v>
      </c>
      <c r="O3889">
        <v>7</v>
      </c>
      <c r="P3889" t="s">
        <v>4800</v>
      </c>
      <c r="Q3889" t="b">
        <f>AND(ISNUMBER(data_to_clean[[#This Row],[revenue_formatted]]),ISNUMBER(data_to_clean[[#This Row],[growth_formatted_%]]),ISNUMBER(data_to_clean[[#This Row],[workers]]),ISNUMBER(data_to_clean[[#This Row],[previous_workers]]),ISNUMBER(data_to_clean[[#This Row],[founded]]),ISNUMBER(data_to_clean[[#This Row],[yrs_on_list]]))</f>
        <v>1</v>
      </c>
    </row>
    <row r="3890" spans="1:17" x14ac:dyDescent="0.25">
      <c r="A3890">
        <v>3879</v>
      </c>
      <c r="B3890" t="s">
        <v>13951</v>
      </c>
      <c r="C3890" t="s">
        <v>30</v>
      </c>
      <c r="D3890" t="str">
        <f>VLOOKUP(data_to_clean[[#This Row],[state]],abbreviation_table[],2,FALSE)</f>
        <v>Texas</v>
      </c>
      <c r="E3890" t="s">
        <v>238</v>
      </c>
      <c r="F3890" t="str">
        <f>TRIM(LEFT(data_to_clean[[#This Row],[revenue]],FIND(" ",data_to_clean[[#This Row],[revenue]])))</f>
        <v>24</v>
      </c>
      <c r="G3890" t="str">
        <f>RIGHT(data_to_clean[[#This Row],[revenue]],LEN(data_to_clean[[#This Row],[revenue]])-FIND(" ",data_to_clean[[#This Row],[revenue]]))</f>
        <v>Million</v>
      </c>
      <c r="H3890" s="7">
        <f>VALUE(IF(data_to_clean[[#This Row],[multiplicity]]="Million",_xlfn.CONCAT(SUBSTITUTE(data_to_clean[[#This Row],[number]],".",""),"00000"),_xlfn.CONCAT(SUBSTITUTE(data_to_clean[[#This Row],[number]],".",""),"00000000")))</f>
        <v>2400000</v>
      </c>
      <c r="I3890" t="s">
        <v>13953</v>
      </c>
      <c r="J3890">
        <f>ROUND(VALUE(SUBSTITUTE(data_to_clean[[#This Row],[growth_%]],".",",")),0)</f>
        <v>85</v>
      </c>
      <c r="K3890" t="s">
        <v>257</v>
      </c>
      <c r="L3890">
        <v>230</v>
      </c>
      <c r="M3890">
        <v>100</v>
      </c>
      <c r="N3890">
        <v>2002</v>
      </c>
      <c r="O3890">
        <v>2</v>
      </c>
      <c r="P3890" t="s">
        <v>330</v>
      </c>
      <c r="Q3890" t="b">
        <f>AND(ISNUMBER(data_to_clean[[#This Row],[revenue_formatted]]),ISNUMBER(data_to_clean[[#This Row],[growth_formatted_%]]),ISNUMBER(data_to_clean[[#This Row],[workers]]),ISNUMBER(data_to_clean[[#This Row],[previous_workers]]),ISNUMBER(data_to_clean[[#This Row],[founded]]),ISNUMBER(data_to_clean[[#This Row],[yrs_on_list]]))</f>
        <v>1</v>
      </c>
    </row>
    <row r="3891" spans="1:17" x14ac:dyDescent="0.25">
      <c r="A3891">
        <v>3880</v>
      </c>
      <c r="B3891" t="s">
        <v>13954</v>
      </c>
      <c r="C3891" t="s">
        <v>141</v>
      </c>
      <c r="D3891" t="str">
        <f>VLOOKUP(data_to_clean[[#This Row],[state]],abbreviation_table[],2,FALSE)</f>
        <v>Kentucky</v>
      </c>
      <c r="E3891" t="s">
        <v>261</v>
      </c>
      <c r="F3891" t="str">
        <f>TRIM(LEFT(data_to_clean[[#This Row],[revenue]],FIND(" ",data_to_clean[[#This Row],[revenue]])))</f>
        <v>8.3</v>
      </c>
      <c r="G3891" t="str">
        <f>RIGHT(data_to_clean[[#This Row],[revenue]],LEN(data_to_clean[[#This Row],[revenue]])-FIND(" ",data_to_clean[[#This Row],[revenue]]))</f>
        <v>Million</v>
      </c>
      <c r="H3891" s="7">
        <f>VALUE(IF(data_to_clean[[#This Row],[multiplicity]]="Million",_xlfn.CONCAT(SUBSTITUTE(data_to_clean[[#This Row],[number]],".",""),"00000"),_xlfn.CONCAT(SUBSTITUTE(data_to_clean[[#This Row],[number]],".",""),"00000000")))</f>
        <v>8300000</v>
      </c>
      <c r="I3891" t="s">
        <v>13956</v>
      </c>
      <c r="J3891">
        <f>ROUND(VALUE(SUBSTITUTE(data_to_clean[[#This Row],[growth_%]],".",",")),0)</f>
        <v>85</v>
      </c>
      <c r="K3891" t="s">
        <v>233</v>
      </c>
      <c r="L3891">
        <v>150</v>
      </c>
      <c r="M3891">
        <v>80</v>
      </c>
      <c r="N3891">
        <v>2004</v>
      </c>
      <c r="O3891">
        <v>2</v>
      </c>
      <c r="P3891" t="s">
        <v>3199</v>
      </c>
      <c r="Q3891" t="b">
        <f>AND(ISNUMBER(data_to_clean[[#This Row],[revenue_formatted]]),ISNUMBER(data_to_clean[[#This Row],[growth_formatted_%]]),ISNUMBER(data_to_clean[[#This Row],[workers]]),ISNUMBER(data_to_clean[[#This Row],[previous_workers]]),ISNUMBER(data_to_clean[[#This Row],[founded]]),ISNUMBER(data_to_clean[[#This Row],[yrs_on_list]]))</f>
        <v>1</v>
      </c>
    </row>
    <row r="3892" spans="1:17" x14ac:dyDescent="0.25">
      <c r="A3892">
        <v>3881</v>
      </c>
      <c r="B3892" t="s">
        <v>13957</v>
      </c>
      <c r="C3892" t="s">
        <v>52</v>
      </c>
      <c r="D3892" t="str">
        <f>VLOOKUP(data_to_clean[[#This Row],[state]],abbreviation_table[],2,FALSE)</f>
        <v>Florida</v>
      </c>
      <c r="E3892" t="s">
        <v>13959</v>
      </c>
      <c r="F3892" t="str">
        <f>TRIM(LEFT(data_to_clean[[#This Row],[revenue]],FIND(" ",data_to_clean[[#This Row],[revenue]])))</f>
        <v>418.9</v>
      </c>
      <c r="G3892" t="str">
        <f>RIGHT(data_to_clean[[#This Row],[revenue]],LEN(data_to_clean[[#This Row],[revenue]])-FIND(" ",data_to_clean[[#This Row],[revenue]]))</f>
        <v>Million</v>
      </c>
      <c r="H3892" s="7">
        <f>VALUE(IF(data_to_clean[[#This Row],[multiplicity]]="Million",_xlfn.CONCAT(SUBSTITUTE(data_to_clean[[#This Row],[number]],".",""),"00000"),_xlfn.CONCAT(SUBSTITUTE(data_to_clean[[#This Row],[number]],".",""),"00000000")))</f>
        <v>418900000</v>
      </c>
      <c r="I3892" t="s">
        <v>13960</v>
      </c>
      <c r="J3892">
        <f>ROUND(VALUE(SUBSTITUTE(data_to_clean[[#This Row],[growth_%]],".",",")),0)</f>
        <v>85</v>
      </c>
      <c r="K3892" t="s">
        <v>233</v>
      </c>
      <c r="L3892">
        <v>180</v>
      </c>
      <c r="M3892">
        <v>95</v>
      </c>
      <c r="N3892">
        <v>1996</v>
      </c>
      <c r="O3892">
        <v>4</v>
      </c>
      <c r="P3892" t="s">
        <v>373</v>
      </c>
      <c r="Q3892" t="b">
        <f>AND(ISNUMBER(data_to_clean[[#This Row],[revenue_formatted]]),ISNUMBER(data_to_clean[[#This Row],[growth_formatted_%]]),ISNUMBER(data_to_clean[[#This Row],[workers]]),ISNUMBER(data_to_clean[[#This Row],[previous_workers]]),ISNUMBER(data_to_clean[[#This Row],[founded]]),ISNUMBER(data_to_clean[[#This Row],[yrs_on_list]]))</f>
        <v>1</v>
      </c>
    </row>
    <row r="3893" spans="1:17" x14ac:dyDescent="0.25">
      <c r="A3893">
        <v>3882</v>
      </c>
      <c r="B3893" t="s">
        <v>13961</v>
      </c>
      <c r="C3893" t="s">
        <v>503</v>
      </c>
      <c r="D3893" t="str">
        <f>VLOOKUP(data_to_clean[[#This Row],[state]],abbreviation_table[],2,FALSE)</f>
        <v>Illinois</v>
      </c>
      <c r="E3893" t="s">
        <v>2777</v>
      </c>
      <c r="F3893" t="str">
        <f>TRIM(LEFT(data_to_clean[[#This Row],[revenue]],FIND(" ",data_to_clean[[#This Row],[revenue]])))</f>
        <v>17.6</v>
      </c>
      <c r="G3893" t="str">
        <f>RIGHT(data_to_clean[[#This Row],[revenue]],LEN(data_to_clean[[#This Row],[revenue]])-FIND(" ",data_to_clean[[#This Row],[revenue]]))</f>
        <v>Million</v>
      </c>
      <c r="H3893" s="7">
        <f>VALUE(IF(data_to_clean[[#This Row],[multiplicity]]="Million",_xlfn.CONCAT(SUBSTITUTE(data_to_clean[[#This Row],[number]],".",""),"00000"),_xlfn.CONCAT(SUBSTITUTE(data_to_clean[[#This Row],[number]],".",""),"00000000")))</f>
        <v>17600000</v>
      </c>
      <c r="I3893" t="s">
        <v>13963</v>
      </c>
      <c r="J3893">
        <f>ROUND(VALUE(SUBSTITUTE(data_to_clean[[#This Row],[growth_%]],".",",")),0)</f>
        <v>85</v>
      </c>
      <c r="K3893" t="s">
        <v>324</v>
      </c>
      <c r="L3893">
        <v>55</v>
      </c>
      <c r="M3893">
        <v>39</v>
      </c>
      <c r="N3893">
        <v>2008</v>
      </c>
      <c r="O3893">
        <v>7</v>
      </c>
      <c r="P3893" t="s">
        <v>13964</v>
      </c>
      <c r="Q3893" t="b">
        <f>AND(ISNUMBER(data_to_clean[[#This Row],[revenue_formatted]]),ISNUMBER(data_to_clean[[#This Row],[growth_formatted_%]]),ISNUMBER(data_to_clean[[#This Row],[workers]]),ISNUMBER(data_to_clean[[#This Row],[previous_workers]]),ISNUMBER(data_to_clean[[#This Row],[founded]]),ISNUMBER(data_to_clean[[#This Row],[yrs_on_list]]))</f>
        <v>1</v>
      </c>
    </row>
    <row r="3894" spans="1:17" x14ac:dyDescent="0.25">
      <c r="A3894">
        <v>3883</v>
      </c>
      <c r="B3894" t="s">
        <v>13965</v>
      </c>
      <c r="C3894" t="s">
        <v>503</v>
      </c>
      <c r="D3894" t="str">
        <f>VLOOKUP(data_to_clean[[#This Row],[state]],abbreviation_table[],2,FALSE)</f>
        <v>Illinois</v>
      </c>
      <c r="E3894" t="s">
        <v>380</v>
      </c>
      <c r="F3894" t="str">
        <f>TRIM(LEFT(data_to_clean[[#This Row],[revenue]],FIND(" ",data_to_clean[[#This Row],[revenue]])))</f>
        <v>5.8</v>
      </c>
      <c r="G3894" t="str">
        <f>RIGHT(data_to_clean[[#This Row],[revenue]],LEN(data_to_clean[[#This Row],[revenue]])-FIND(" ",data_to_clean[[#This Row],[revenue]]))</f>
        <v>Million</v>
      </c>
      <c r="H3894" s="7">
        <f>VALUE(IF(data_to_clean[[#This Row],[multiplicity]]="Million",_xlfn.CONCAT(SUBSTITUTE(data_to_clean[[#This Row],[number]],".",""),"00000"),_xlfn.CONCAT(SUBSTITUTE(data_to_clean[[#This Row],[number]],".",""),"00000000")))</f>
        <v>5800000</v>
      </c>
      <c r="I3894" t="s">
        <v>13967</v>
      </c>
      <c r="J3894">
        <f>ROUND(VALUE(SUBSTITUTE(data_to_clean[[#This Row],[growth_%]],".",",")),0)</f>
        <v>85</v>
      </c>
      <c r="K3894" t="s">
        <v>156</v>
      </c>
      <c r="L3894">
        <v>41</v>
      </c>
      <c r="M3894">
        <v>26</v>
      </c>
      <c r="N3894">
        <v>2000</v>
      </c>
      <c r="O3894">
        <v>1</v>
      </c>
      <c r="P3894" t="s">
        <v>506</v>
      </c>
      <c r="Q3894" t="b">
        <f>AND(ISNUMBER(data_to_clean[[#This Row],[revenue_formatted]]),ISNUMBER(data_to_clean[[#This Row],[growth_formatted_%]]),ISNUMBER(data_to_clean[[#This Row],[workers]]),ISNUMBER(data_to_clean[[#This Row],[previous_workers]]),ISNUMBER(data_to_clean[[#This Row],[founded]]),ISNUMBER(data_to_clean[[#This Row],[yrs_on_list]]))</f>
        <v>1</v>
      </c>
    </row>
    <row r="3895" spans="1:17" x14ac:dyDescent="0.25">
      <c r="A3895">
        <v>3884</v>
      </c>
      <c r="B3895" t="s">
        <v>13968</v>
      </c>
      <c r="C3895" t="s">
        <v>45</v>
      </c>
      <c r="D3895" t="str">
        <f>VLOOKUP(data_to_clean[[#This Row],[state]],abbreviation_table[],2,FALSE)</f>
        <v>Pennsylvania</v>
      </c>
      <c r="E3895" t="s">
        <v>528</v>
      </c>
      <c r="F3895" t="str">
        <f>TRIM(LEFT(data_to_clean[[#This Row],[revenue]],FIND(" ",data_to_clean[[#This Row],[revenue]])))</f>
        <v>7.4</v>
      </c>
      <c r="G3895" t="str">
        <f>RIGHT(data_to_clean[[#This Row],[revenue]],LEN(data_to_clean[[#This Row],[revenue]])-FIND(" ",data_to_clean[[#This Row],[revenue]]))</f>
        <v>Million</v>
      </c>
      <c r="H3895" s="7">
        <f>VALUE(IF(data_to_clean[[#This Row],[multiplicity]]="Million",_xlfn.CONCAT(SUBSTITUTE(data_to_clean[[#This Row],[number]],".",""),"00000"),_xlfn.CONCAT(SUBSTITUTE(data_to_clean[[#This Row],[number]],".",""),"00000000")))</f>
        <v>7400000</v>
      </c>
      <c r="I3895" t="s">
        <v>13970</v>
      </c>
      <c r="J3895">
        <f>ROUND(VALUE(SUBSTITUTE(data_to_clean[[#This Row],[growth_%]],".",",")),0)</f>
        <v>85</v>
      </c>
      <c r="K3895" t="s">
        <v>40</v>
      </c>
      <c r="L3895">
        <v>25</v>
      </c>
      <c r="M3895">
        <v>15</v>
      </c>
      <c r="N3895">
        <v>1999</v>
      </c>
      <c r="O3895">
        <v>6</v>
      </c>
      <c r="P3895" t="s">
        <v>12826</v>
      </c>
      <c r="Q3895" t="b">
        <f>AND(ISNUMBER(data_to_clean[[#This Row],[revenue_formatted]]),ISNUMBER(data_to_clean[[#This Row],[growth_formatted_%]]),ISNUMBER(data_to_clean[[#This Row],[workers]]),ISNUMBER(data_to_clean[[#This Row],[previous_workers]]),ISNUMBER(data_to_clean[[#This Row],[founded]]),ISNUMBER(data_to_clean[[#This Row],[yrs_on_list]]))</f>
        <v>1</v>
      </c>
    </row>
    <row r="3896" spans="1:17" x14ac:dyDescent="0.25">
      <c r="A3896">
        <v>3885</v>
      </c>
      <c r="B3896" t="s">
        <v>13971</v>
      </c>
      <c r="C3896" t="s">
        <v>80</v>
      </c>
      <c r="D3896" t="str">
        <f>VLOOKUP(data_to_clean[[#This Row],[state]],abbreviation_table[],2,FALSE)</f>
        <v>California</v>
      </c>
      <c r="E3896" t="s">
        <v>4004</v>
      </c>
      <c r="F3896" t="str">
        <f>TRIM(LEFT(data_to_clean[[#This Row],[revenue]],FIND(" ",data_to_clean[[#This Row],[revenue]])))</f>
        <v>21.9</v>
      </c>
      <c r="G3896" t="str">
        <f>RIGHT(data_to_clean[[#This Row],[revenue]],LEN(data_to_clean[[#This Row],[revenue]])-FIND(" ",data_to_clean[[#This Row],[revenue]]))</f>
        <v>Million</v>
      </c>
      <c r="H3896" s="7">
        <f>VALUE(IF(data_to_clean[[#This Row],[multiplicity]]="Million",_xlfn.CONCAT(SUBSTITUTE(data_to_clean[[#This Row],[number]],".",""),"00000"),_xlfn.CONCAT(SUBSTITUTE(data_to_clean[[#This Row],[number]],".",""),"00000000")))</f>
        <v>21900000</v>
      </c>
      <c r="I3896" t="s">
        <v>13973</v>
      </c>
      <c r="J3896">
        <f>ROUND(VALUE(SUBSTITUTE(data_to_clean[[#This Row],[growth_%]],".",",")),0)</f>
        <v>85</v>
      </c>
      <c r="K3896" t="s">
        <v>107</v>
      </c>
      <c r="L3896">
        <v>60</v>
      </c>
      <c r="M3896">
        <v>38</v>
      </c>
      <c r="N3896">
        <v>2007</v>
      </c>
      <c r="O3896">
        <v>6</v>
      </c>
      <c r="P3896" t="s">
        <v>137</v>
      </c>
      <c r="Q3896" t="b">
        <f>AND(ISNUMBER(data_to_clean[[#This Row],[revenue_formatted]]),ISNUMBER(data_to_clean[[#This Row],[growth_formatted_%]]),ISNUMBER(data_to_clean[[#This Row],[workers]]),ISNUMBER(data_to_clean[[#This Row],[previous_workers]]),ISNUMBER(data_to_clean[[#This Row],[founded]]),ISNUMBER(data_to_clean[[#This Row],[yrs_on_list]]))</f>
        <v>1</v>
      </c>
    </row>
    <row r="3897" spans="1:17" x14ac:dyDescent="0.25">
      <c r="A3897">
        <v>3886</v>
      </c>
      <c r="B3897" t="s">
        <v>13974</v>
      </c>
      <c r="C3897" t="s">
        <v>30</v>
      </c>
      <c r="D3897" t="str">
        <f>VLOOKUP(data_to_clean[[#This Row],[state]],abbreviation_table[],2,FALSE)</f>
        <v>Texas</v>
      </c>
      <c r="E3897" t="s">
        <v>4659</v>
      </c>
      <c r="F3897" t="str">
        <f>TRIM(LEFT(data_to_clean[[#This Row],[revenue]],FIND(" ",data_to_clean[[#This Row],[revenue]])))</f>
        <v>75.6</v>
      </c>
      <c r="G3897" t="str">
        <f>RIGHT(data_to_clean[[#This Row],[revenue]],LEN(data_to_clean[[#This Row],[revenue]])-FIND(" ",data_to_clean[[#This Row],[revenue]]))</f>
        <v>Million</v>
      </c>
      <c r="H3897" s="7">
        <f>VALUE(IF(data_to_clean[[#This Row],[multiplicity]]="Million",_xlfn.CONCAT(SUBSTITUTE(data_to_clean[[#This Row],[number]],".",""),"00000"),_xlfn.CONCAT(SUBSTITUTE(data_to_clean[[#This Row],[number]],".",""),"00000000")))</f>
        <v>75600000</v>
      </c>
      <c r="I3897" t="s">
        <v>13976</v>
      </c>
      <c r="J3897">
        <f>ROUND(VALUE(SUBSTITUTE(data_to_clean[[#This Row],[growth_%]],".",",")),0)</f>
        <v>85</v>
      </c>
      <c r="K3897" t="s">
        <v>211</v>
      </c>
      <c r="L3897">
        <v>530</v>
      </c>
      <c r="M3897">
        <v>237</v>
      </c>
      <c r="N3897">
        <v>1999</v>
      </c>
      <c r="O3897">
        <v>8</v>
      </c>
      <c r="P3897" t="s">
        <v>34</v>
      </c>
      <c r="Q3897" t="b">
        <f>AND(ISNUMBER(data_to_clean[[#This Row],[revenue_formatted]]),ISNUMBER(data_to_clean[[#This Row],[growth_formatted_%]]),ISNUMBER(data_to_clean[[#This Row],[workers]]),ISNUMBER(data_to_clean[[#This Row],[previous_workers]]),ISNUMBER(data_to_clean[[#This Row],[founded]]),ISNUMBER(data_to_clean[[#This Row],[yrs_on_list]]))</f>
        <v>1</v>
      </c>
    </row>
    <row r="3898" spans="1:17" x14ac:dyDescent="0.25">
      <c r="A3898">
        <v>3887</v>
      </c>
      <c r="B3898" t="s">
        <v>13977</v>
      </c>
      <c r="C3898" t="s">
        <v>30</v>
      </c>
      <c r="D3898" t="str">
        <f>VLOOKUP(data_to_clean[[#This Row],[state]],abbreviation_table[],2,FALSE)</f>
        <v>Texas</v>
      </c>
      <c r="E3898" t="s">
        <v>1442</v>
      </c>
      <c r="F3898" t="str">
        <f>TRIM(LEFT(data_to_clean[[#This Row],[revenue]],FIND(" ",data_to_clean[[#This Row],[revenue]])))</f>
        <v>2</v>
      </c>
      <c r="G3898" t="str">
        <f>RIGHT(data_to_clean[[#This Row],[revenue]],LEN(data_to_clean[[#This Row],[revenue]])-FIND(" ",data_to_clean[[#This Row],[revenue]]))</f>
        <v>Million</v>
      </c>
      <c r="H3898" s="7">
        <f>VALUE(IF(data_to_clean[[#This Row],[multiplicity]]="Million",_xlfn.CONCAT(SUBSTITUTE(data_to_clean[[#This Row],[number]],".",""),"00000"),_xlfn.CONCAT(SUBSTITUTE(data_to_clean[[#This Row],[number]],".",""),"00000000")))</f>
        <v>200000</v>
      </c>
      <c r="I3898" t="s">
        <v>13979</v>
      </c>
      <c r="J3898">
        <f>ROUND(VALUE(SUBSTITUTE(data_to_clean[[#This Row],[growth_%]],".",",")),0)</f>
        <v>85</v>
      </c>
      <c r="K3898" t="s">
        <v>187</v>
      </c>
      <c r="L3898">
        <v>26</v>
      </c>
      <c r="M3898">
        <v>5</v>
      </c>
      <c r="N3898">
        <v>2011</v>
      </c>
      <c r="O3898">
        <v>1</v>
      </c>
      <c r="P3898" t="s">
        <v>707</v>
      </c>
      <c r="Q3898" t="b">
        <f>AND(ISNUMBER(data_to_clean[[#This Row],[revenue_formatted]]),ISNUMBER(data_to_clean[[#This Row],[growth_formatted_%]]),ISNUMBER(data_to_clean[[#This Row],[workers]]),ISNUMBER(data_to_clean[[#This Row],[previous_workers]]),ISNUMBER(data_to_clean[[#This Row],[founded]]),ISNUMBER(data_to_clean[[#This Row],[yrs_on_list]]))</f>
        <v>1</v>
      </c>
    </row>
    <row r="3899" spans="1:17" x14ac:dyDescent="0.25">
      <c r="A3899">
        <v>3888</v>
      </c>
      <c r="B3899" t="s">
        <v>13980</v>
      </c>
      <c r="C3899" t="s">
        <v>52</v>
      </c>
      <c r="D3899" t="str">
        <f>VLOOKUP(data_to_clean[[#This Row],[state]],abbreviation_table[],2,FALSE)</f>
        <v>Florida</v>
      </c>
      <c r="E3899" t="s">
        <v>11264</v>
      </c>
      <c r="F3899" t="str">
        <f>TRIM(LEFT(data_to_clean[[#This Row],[revenue]],FIND(" ",data_to_clean[[#This Row],[revenue]])))</f>
        <v>21.1</v>
      </c>
      <c r="G3899" t="str">
        <f>RIGHT(data_to_clean[[#This Row],[revenue]],LEN(data_to_clean[[#This Row],[revenue]])-FIND(" ",data_to_clean[[#This Row],[revenue]]))</f>
        <v>Million</v>
      </c>
      <c r="H3899" s="7">
        <f>VALUE(IF(data_to_clean[[#This Row],[multiplicity]]="Million",_xlfn.CONCAT(SUBSTITUTE(data_to_clean[[#This Row],[number]],".",""),"00000"),_xlfn.CONCAT(SUBSTITUTE(data_to_clean[[#This Row],[number]],".",""),"00000000")))</f>
        <v>21100000</v>
      </c>
      <c r="I3899" t="s">
        <v>13982</v>
      </c>
      <c r="J3899">
        <f>ROUND(VALUE(SUBSTITUTE(data_to_clean[[#This Row],[growth_%]],".",",")),0)</f>
        <v>85</v>
      </c>
      <c r="K3899" t="s">
        <v>271</v>
      </c>
      <c r="L3899">
        <v>150</v>
      </c>
      <c r="M3899">
        <v>75</v>
      </c>
      <c r="N3899">
        <v>2008</v>
      </c>
      <c r="O3899">
        <v>3</v>
      </c>
      <c r="P3899" t="s">
        <v>13983</v>
      </c>
      <c r="Q3899" t="b">
        <f>AND(ISNUMBER(data_to_clean[[#This Row],[revenue_formatted]]),ISNUMBER(data_to_clean[[#This Row],[growth_formatted_%]]),ISNUMBER(data_to_clean[[#This Row],[workers]]),ISNUMBER(data_to_clean[[#This Row],[previous_workers]]),ISNUMBER(data_to_clean[[#This Row],[founded]]),ISNUMBER(data_to_clean[[#This Row],[yrs_on_list]]))</f>
        <v>1</v>
      </c>
    </row>
    <row r="3900" spans="1:17" x14ac:dyDescent="0.25">
      <c r="A3900">
        <v>3889</v>
      </c>
      <c r="B3900" t="s">
        <v>13984</v>
      </c>
      <c r="C3900" t="s">
        <v>166</v>
      </c>
      <c r="D3900" t="str">
        <f>VLOOKUP(data_to_clean[[#This Row],[state]],abbreviation_table[],2,FALSE)</f>
        <v>Utah</v>
      </c>
      <c r="E3900" t="s">
        <v>962</v>
      </c>
      <c r="F3900" t="str">
        <f>TRIM(LEFT(data_to_clean[[#This Row],[revenue]],FIND(" ",data_to_clean[[#This Row],[revenue]])))</f>
        <v>3.6</v>
      </c>
      <c r="G3900" t="str">
        <f>RIGHT(data_to_clean[[#This Row],[revenue]],LEN(data_to_clean[[#This Row],[revenue]])-FIND(" ",data_to_clean[[#This Row],[revenue]]))</f>
        <v>Million</v>
      </c>
      <c r="H3900" s="7">
        <f>VALUE(IF(data_to_clean[[#This Row],[multiplicity]]="Million",_xlfn.CONCAT(SUBSTITUTE(data_to_clean[[#This Row],[number]],".",""),"00000"),_xlfn.CONCAT(SUBSTITUTE(data_to_clean[[#This Row],[number]],".",""),"00000000")))</f>
        <v>3600000</v>
      </c>
      <c r="I3900" t="s">
        <v>13986</v>
      </c>
      <c r="J3900">
        <f>ROUND(VALUE(SUBSTITUTE(data_to_clean[[#This Row],[growth_%]],".",",")),0)</f>
        <v>85</v>
      </c>
      <c r="K3900" t="s">
        <v>156</v>
      </c>
      <c r="L3900">
        <v>23</v>
      </c>
      <c r="M3900">
        <v>11</v>
      </c>
      <c r="N3900">
        <v>2011</v>
      </c>
      <c r="O3900">
        <v>2</v>
      </c>
      <c r="P3900" t="s">
        <v>1734</v>
      </c>
      <c r="Q3900" t="b">
        <f>AND(ISNUMBER(data_to_clean[[#This Row],[revenue_formatted]]),ISNUMBER(data_to_clean[[#This Row],[growth_formatted_%]]),ISNUMBER(data_to_clean[[#This Row],[workers]]),ISNUMBER(data_to_clean[[#This Row],[previous_workers]]),ISNUMBER(data_to_clean[[#This Row],[founded]]),ISNUMBER(data_to_clean[[#This Row],[yrs_on_list]]))</f>
        <v>1</v>
      </c>
    </row>
    <row r="3901" spans="1:17" x14ac:dyDescent="0.25">
      <c r="A3901">
        <v>3890</v>
      </c>
      <c r="B3901" t="s">
        <v>13987</v>
      </c>
      <c r="C3901" t="s">
        <v>30</v>
      </c>
      <c r="D3901" t="str">
        <f>VLOOKUP(data_to_clean[[#This Row],[state]],abbreviation_table[],2,FALSE)</f>
        <v>Texas</v>
      </c>
      <c r="E3901" t="s">
        <v>380</v>
      </c>
      <c r="F3901" t="str">
        <f>TRIM(LEFT(data_to_clean[[#This Row],[revenue]],FIND(" ",data_to_clean[[#This Row],[revenue]])))</f>
        <v>5.8</v>
      </c>
      <c r="G3901" t="str">
        <f>RIGHT(data_to_clean[[#This Row],[revenue]],LEN(data_to_clean[[#This Row],[revenue]])-FIND(" ",data_to_clean[[#This Row],[revenue]]))</f>
        <v>Million</v>
      </c>
      <c r="H3901" s="7">
        <f>VALUE(IF(data_to_clean[[#This Row],[multiplicity]]="Million",_xlfn.CONCAT(SUBSTITUTE(data_to_clean[[#This Row],[number]],".",""),"00000"),_xlfn.CONCAT(SUBSTITUTE(data_to_clean[[#This Row],[number]],".",""),"00000000")))</f>
        <v>5800000</v>
      </c>
      <c r="I3901" t="s">
        <v>13989</v>
      </c>
      <c r="J3901">
        <f>ROUND(VALUE(SUBSTITUTE(data_to_clean[[#This Row],[growth_%]],".",",")),0)</f>
        <v>85</v>
      </c>
      <c r="K3901" t="s">
        <v>336</v>
      </c>
      <c r="L3901">
        <v>54</v>
      </c>
      <c r="M3901">
        <v>40</v>
      </c>
      <c r="N3901">
        <v>2004</v>
      </c>
      <c r="O3901">
        <v>4</v>
      </c>
      <c r="P3901" t="s">
        <v>13990</v>
      </c>
      <c r="Q3901" t="b">
        <f>AND(ISNUMBER(data_to_clean[[#This Row],[revenue_formatted]]),ISNUMBER(data_to_clean[[#This Row],[growth_formatted_%]]),ISNUMBER(data_to_clean[[#This Row],[workers]]),ISNUMBER(data_to_clean[[#This Row],[previous_workers]]),ISNUMBER(data_to_clean[[#This Row],[founded]]),ISNUMBER(data_to_clean[[#This Row],[yrs_on_list]]))</f>
        <v>1</v>
      </c>
    </row>
    <row r="3902" spans="1:17" x14ac:dyDescent="0.25">
      <c r="A3902">
        <v>3891</v>
      </c>
      <c r="B3902" t="s">
        <v>13991</v>
      </c>
      <c r="C3902" t="s">
        <v>30</v>
      </c>
      <c r="D3902" t="str">
        <f>VLOOKUP(data_to_clean[[#This Row],[state]],abbreviation_table[],2,FALSE)</f>
        <v>Texas</v>
      </c>
      <c r="E3902" t="s">
        <v>576</v>
      </c>
      <c r="F3902" t="str">
        <f>TRIM(LEFT(data_to_clean[[#This Row],[revenue]],FIND(" ",data_to_clean[[#This Row],[revenue]])))</f>
        <v>3.5</v>
      </c>
      <c r="G3902" t="str">
        <f>RIGHT(data_to_clean[[#This Row],[revenue]],LEN(data_to_clean[[#This Row],[revenue]])-FIND(" ",data_to_clean[[#This Row],[revenue]]))</f>
        <v>Million</v>
      </c>
      <c r="H3902" s="7">
        <f>VALUE(IF(data_to_clean[[#This Row],[multiplicity]]="Million",_xlfn.CONCAT(SUBSTITUTE(data_to_clean[[#This Row],[number]],".",""),"00000"),_xlfn.CONCAT(SUBSTITUTE(data_to_clean[[#This Row],[number]],".",""),"00000000")))</f>
        <v>3500000</v>
      </c>
      <c r="I3902" t="s">
        <v>13993</v>
      </c>
      <c r="J3902">
        <f>ROUND(VALUE(SUBSTITUTE(data_to_clean[[#This Row],[growth_%]],".",",")),0)</f>
        <v>85</v>
      </c>
      <c r="K3902" t="s">
        <v>156</v>
      </c>
      <c r="L3902">
        <v>14</v>
      </c>
      <c r="M3902">
        <v>7</v>
      </c>
      <c r="N3902">
        <v>2009</v>
      </c>
      <c r="O3902">
        <v>2</v>
      </c>
      <c r="P3902" t="s">
        <v>34</v>
      </c>
      <c r="Q3902" t="b">
        <f>AND(ISNUMBER(data_to_clean[[#This Row],[revenue_formatted]]),ISNUMBER(data_to_clean[[#This Row],[growth_formatted_%]]),ISNUMBER(data_to_clean[[#This Row],[workers]]),ISNUMBER(data_to_clean[[#This Row],[previous_workers]]),ISNUMBER(data_to_clean[[#This Row],[founded]]),ISNUMBER(data_to_clean[[#This Row],[yrs_on_list]]))</f>
        <v>1</v>
      </c>
    </row>
    <row r="3903" spans="1:17" x14ac:dyDescent="0.25">
      <c r="A3903">
        <v>3892</v>
      </c>
      <c r="B3903" t="s">
        <v>13994</v>
      </c>
      <c r="C3903" t="s">
        <v>30</v>
      </c>
      <c r="D3903" t="str">
        <f>VLOOKUP(data_to_clean[[#This Row],[state]],abbreviation_table[],2,FALSE)</f>
        <v>Texas</v>
      </c>
      <c r="E3903" t="s">
        <v>572</v>
      </c>
      <c r="F3903" t="str">
        <f>TRIM(LEFT(data_to_clean[[#This Row],[revenue]],FIND(" ",data_to_clean[[#This Row],[revenue]])))</f>
        <v>11.1</v>
      </c>
      <c r="G3903" t="str">
        <f>RIGHT(data_to_clean[[#This Row],[revenue]],LEN(data_to_clean[[#This Row],[revenue]])-FIND(" ",data_to_clean[[#This Row],[revenue]]))</f>
        <v>Million</v>
      </c>
      <c r="H3903" s="7">
        <f>VALUE(IF(data_to_clean[[#This Row],[multiplicity]]="Million",_xlfn.CONCAT(SUBSTITUTE(data_to_clean[[#This Row],[number]],".",""),"00000"),_xlfn.CONCAT(SUBSTITUTE(data_to_clean[[#This Row],[number]],".",""),"00000000")))</f>
        <v>11100000</v>
      </c>
      <c r="I3903" t="s">
        <v>13996</v>
      </c>
      <c r="J3903">
        <f>ROUND(VALUE(SUBSTITUTE(data_to_clean[[#This Row],[growth_%]],".",",")),0)</f>
        <v>85</v>
      </c>
      <c r="K3903" t="s">
        <v>329</v>
      </c>
      <c r="L3903">
        <v>60</v>
      </c>
      <c r="M3903">
        <v>50</v>
      </c>
      <c r="N3903">
        <v>2003</v>
      </c>
      <c r="O3903">
        <v>1</v>
      </c>
      <c r="P3903" t="s">
        <v>251</v>
      </c>
      <c r="Q3903" t="b">
        <f>AND(ISNUMBER(data_to_clean[[#This Row],[revenue_formatted]]),ISNUMBER(data_to_clean[[#This Row],[growth_formatted_%]]),ISNUMBER(data_to_clean[[#This Row],[workers]]),ISNUMBER(data_to_clean[[#This Row],[previous_workers]]),ISNUMBER(data_to_clean[[#This Row],[founded]]),ISNUMBER(data_to_clean[[#This Row],[yrs_on_list]]))</f>
        <v>1</v>
      </c>
    </row>
    <row r="3904" spans="1:17" x14ac:dyDescent="0.25">
      <c r="A3904">
        <v>3893</v>
      </c>
      <c r="B3904" t="s">
        <v>13997</v>
      </c>
      <c r="C3904" t="s">
        <v>52</v>
      </c>
      <c r="D3904" t="str">
        <f>VLOOKUP(data_to_clean[[#This Row],[state]],abbreviation_table[],2,FALSE)</f>
        <v>Florida</v>
      </c>
      <c r="E3904" t="s">
        <v>1227</v>
      </c>
      <c r="F3904" t="str">
        <f>TRIM(LEFT(data_to_clean[[#This Row],[revenue]],FIND(" ",data_to_clean[[#This Row],[revenue]])))</f>
        <v>4.2</v>
      </c>
      <c r="G3904" t="str">
        <f>RIGHT(data_to_clean[[#This Row],[revenue]],LEN(data_to_clean[[#This Row],[revenue]])-FIND(" ",data_to_clean[[#This Row],[revenue]]))</f>
        <v>Million</v>
      </c>
      <c r="H3904" s="7">
        <f>VALUE(IF(data_to_clean[[#This Row],[multiplicity]]="Million",_xlfn.CONCAT(SUBSTITUTE(data_to_clean[[#This Row],[number]],".",""),"00000"),_xlfn.CONCAT(SUBSTITUTE(data_to_clean[[#This Row],[number]],".",""),"00000000")))</f>
        <v>4200000</v>
      </c>
      <c r="I3904" t="s">
        <v>13999</v>
      </c>
      <c r="J3904">
        <f>ROUND(VALUE(SUBSTITUTE(data_to_clean[[#This Row],[growth_%]],".",",")),0)</f>
        <v>85</v>
      </c>
      <c r="K3904" t="s">
        <v>187</v>
      </c>
      <c r="L3904">
        <v>40</v>
      </c>
      <c r="M3904">
        <v>20</v>
      </c>
      <c r="N3904">
        <v>2014</v>
      </c>
      <c r="O3904">
        <v>2</v>
      </c>
      <c r="P3904" t="s">
        <v>9117</v>
      </c>
      <c r="Q3904" t="b">
        <f>AND(ISNUMBER(data_to_clean[[#This Row],[revenue_formatted]]),ISNUMBER(data_to_clean[[#This Row],[growth_formatted_%]]),ISNUMBER(data_to_clean[[#This Row],[workers]]),ISNUMBER(data_to_clean[[#This Row],[previous_workers]]),ISNUMBER(data_to_clean[[#This Row],[founded]]),ISNUMBER(data_to_clean[[#This Row],[yrs_on_list]]))</f>
        <v>1</v>
      </c>
    </row>
    <row r="3905" spans="1:17" x14ac:dyDescent="0.25">
      <c r="A3905">
        <v>3894</v>
      </c>
      <c r="B3905" t="s">
        <v>14000</v>
      </c>
      <c r="C3905" t="s">
        <v>30</v>
      </c>
      <c r="D3905" t="str">
        <f>VLOOKUP(data_to_clean[[#This Row],[state]],abbreviation_table[],2,FALSE)</f>
        <v>Texas</v>
      </c>
      <c r="E3905" t="s">
        <v>585</v>
      </c>
      <c r="F3905" t="str">
        <f>TRIM(LEFT(data_to_clean[[#This Row],[revenue]],FIND(" ",data_to_clean[[#This Row],[revenue]])))</f>
        <v>7.6</v>
      </c>
      <c r="G3905" t="str">
        <f>RIGHT(data_to_clean[[#This Row],[revenue]],LEN(data_to_clean[[#This Row],[revenue]])-FIND(" ",data_to_clean[[#This Row],[revenue]]))</f>
        <v>Million</v>
      </c>
      <c r="H3905" s="7">
        <f>VALUE(IF(data_to_clean[[#This Row],[multiplicity]]="Million",_xlfn.CONCAT(SUBSTITUTE(data_to_clean[[#This Row],[number]],".",""),"00000"),_xlfn.CONCAT(SUBSTITUTE(data_to_clean[[#This Row],[number]],".",""),"00000000")))</f>
        <v>7600000</v>
      </c>
      <c r="I3905" t="s">
        <v>14002</v>
      </c>
      <c r="J3905">
        <f>ROUND(VALUE(SUBSTITUTE(data_to_clean[[#This Row],[growth_%]],".",",")),0)</f>
        <v>85</v>
      </c>
      <c r="K3905" t="s">
        <v>233</v>
      </c>
      <c r="L3905">
        <v>43</v>
      </c>
      <c r="M3905">
        <v>18</v>
      </c>
      <c r="N3905">
        <v>2012</v>
      </c>
      <c r="O3905">
        <v>1</v>
      </c>
      <c r="P3905" t="s">
        <v>14003</v>
      </c>
      <c r="Q3905" t="b">
        <f>AND(ISNUMBER(data_to_clean[[#This Row],[revenue_formatted]]),ISNUMBER(data_to_clean[[#This Row],[growth_formatted_%]]),ISNUMBER(data_to_clean[[#This Row],[workers]]),ISNUMBER(data_to_clean[[#This Row],[previous_workers]]),ISNUMBER(data_to_clean[[#This Row],[founded]]),ISNUMBER(data_to_clean[[#This Row],[yrs_on_list]]))</f>
        <v>1</v>
      </c>
    </row>
    <row r="3906" spans="1:17" x14ac:dyDescent="0.25">
      <c r="A3906">
        <v>3895</v>
      </c>
      <c r="B3906" t="s">
        <v>14004</v>
      </c>
      <c r="C3906" t="s">
        <v>80</v>
      </c>
      <c r="D3906" t="str">
        <f>VLOOKUP(data_to_clean[[#This Row],[state]],abbreviation_table[],2,FALSE)</f>
        <v>California</v>
      </c>
      <c r="E3906" t="s">
        <v>541</v>
      </c>
      <c r="F3906" t="str">
        <f>TRIM(LEFT(data_to_clean[[#This Row],[revenue]],FIND(" ",data_to_clean[[#This Row],[revenue]])))</f>
        <v>4.8</v>
      </c>
      <c r="G3906" t="str">
        <f>RIGHT(data_to_clean[[#This Row],[revenue]],LEN(data_to_clean[[#This Row],[revenue]])-FIND(" ",data_to_clean[[#This Row],[revenue]]))</f>
        <v>Million</v>
      </c>
      <c r="H3906" s="7">
        <f>VALUE(IF(data_to_clean[[#This Row],[multiplicity]]="Million",_xlfn.CONCAT(SUBSTITUTE(data_to_clean[[#This Row],[number]],".",""),"00000"),_xlfn.CONCAT(SUBSTITUTE(data_to_clean[[#This Row],[number]],".",""),"00000000")))</f>
        <v>4800000</v>
      </c>
      <c r="I3906" t="s">
        <v>14006</v>
      </c>
      <c r="J3906">
        <f>ROUND(VALUE(SUBSTITUTE(data_to_clean[[#This Row],[growth_%]],".",",")),0)</f>
        <v>85</v>
      </c>
      <c r="K3906" t="s">
        <v>336</v>
      </c>
      <c r="L3906">
        <v>14</v>
      </c>
      <c r="M3906">
        <v>5</v>
      </c>
      <c r="N3906">
        <v>1979</v>
      </c>
      <c r="O3906">
        <v>2</v>
      </c>
      <c r="P3906" t="s">
        <v>1116</v>
      </c>
      <c r="Q3906" t="b">
        <f>AND(ISNUMBER(data_to_clean[[#This Row],[revenue_formatted]]),ISNUMBER(data_to_clean[[#This Row],[growth_formatted_%]]),ISNUMBER(data_to_clean[[#This Row],[workers]]),ISNUMBER(data_to_clean[[#This Row],[previous_workers]]),ISNUMBER(data_to_clean[[#This Row],[founded]]),ISNUMBER(data_to_clean[[#This Row],[yrs_on_list]]))</f>
        <v>1</v>
      </c>
    </row>
    <row r="3907" spans="1:17" x14ac:dyDescent="0.25">
      <c r="A3907">
        <v>3896</v>
      </c>
      <c r="B3907" t="s">
        <v>14007</v>
      </c>
      <c r="C3907" t="s">
        <v>80</v>
      </c>
      <c r="D3907" t="str">
        <f>VLOOKUP(data_to_clean[[#This Row],[state]],abbreviation_table[],2,FALSE)</f>
        <v>California</v>
      </c>
      <c r="E3907" t="s">
        <v>1920</v>
      </c>
      <c r="F3907" t="str">
        <f>TRIM(LEFT(data_to_clean[[#This Row],[revenue]],FIND(" ",data_to_clean[[#This Row],[revenue]])))</f>
        <v>2.4</v>
      </c>
      <c r="G3907" t="str">
        <f>RIGHT(data_to_clean[[#This Row],[revenue]],LEN(data_to_clean[[#This Row],[revenue]])-FIND(" ",data_to_clean[[#This Row],[revenue]]))</f>
        <v>Million</v>
      </c>
      <c r="H3907" s="7">
        <f>VALUE(IF(data_to_clean[[#This Row],[multiplicity]]="Million",_xlfn.CONCAT(SUBSTITUTE(data_to_clean[[#This Row],[number]],".",""),"00000"),_xlfn.CONCAT(SUBSTITUTE(data_to_clean[[#This Row],[number]],".",""),"00000000")))</f>
        <v>2400000</v>
      </c>
      <c r="I3907" t="s">
        <v>14009</v>
      </c>
      <c r="J3907">
        <f>ROUND(VALUE(SUBSTITUTE(data_to_clean[[#This Row],[growth_%]],".",",")),0)</f>
        <v>85</v>
      </c>
      <c r="K3907" t="s">
        <v>55</v>
      </c>
      <c r="L3907">
        <v>42</v>
      </c>
      <c r="M3907">
        <v>14</v>
      </c>
      <c r="N3907">
        <v>2014</v>
      </c>
      <c r="O3907">
        <v>1</v>
      </c>
      <c r="P3907" t="s">
        <v>137</v>
      </c>
      <c r="Q3907" t="b">
        <f>AND(ISNUMBER(data_to_clean[[#This Row],[revenue_formatted]]),ISNUMBER(data_to_clean[[#This Row],[growth_formatted_%]]),ISNUMBER(data_to_clean[[#This Row],[workers]]),ISNUMBER(data_to_clean[[#This Row],[previous_workers]]),ISNUMBER(data_to_clean[[#This Row],[founded]]),ISNUMBER(data_to_clean[[#This Row],[yrs_on_list]]))</f>
        <v>1</v>
      </c>
    </row>
    <row r="3908" spans="1:17" x14ac:dyDescent="0.25">
      <c r="A3908">
        <v>3897</v>
      </c>
      <c r="B3908" t="s">
        <v>14010</v>
      </c>
      <c r="C3908" t="s">
        <v>1262</v>
      </c>
      <c r="D3908" t="str">
        <f>VLOOKUP(data_to_clean[[#This Row],[state]],abbreviation_table[],2,FALSE)</f>
        <v>South Carolina</v>
      </c>
      <c r="E3908" t="s">
        <v>2108</v>
      </c>
      <c r="F3908" t="str">
        <f>TRIM(LEFT(data_to_clean[[#This Row],[revenue]],FIND(" ",data_to_clean[[#This Row],[revenue]])))</f>
        <v>11.4</v>
      </c>
      <c r="G3908" t="str">
        <f>RIGHT(data_to_clean[[#This Row],[revenue]],LEN(data_to_clean[[#This Row],[revenue]])-FIND(" ",data_to_clean[[#This Row],[revenue]]))</f>
        <v>Million</v>
      </c>
      <c r="H3908" s="7">
        <f>VALUE(IF(data_to_clean[[#This Row],[multiplicity]]="Million",_xlfn.CONCAT(SUBSTITUTE(data_to_clean[[#This Row],[number]],".",""),"00000"),_xlfn.CONCAT(SUBSTITUTE(data_to_clean[[#This Row],[number]],".",""),"00000000")))</f>
        <v>11400000</v>
      </c>
      <c r="I3908" t="s">
        <v>14012</v>
      </c>
      <c r="J3908">
        <f>ROUND(VALUE(SUBSTITUTE(data_to_clean[[#This Row],[growth_%]],".",",")),0)</f>
        <v>85</v>
      </c>
      <c r="K3908" t="s">
        <v>336</v>
      </c>
      <c r="L3908">
        <v>165</v>
      </c>
      <c r="M3908">
        <v>55</v>
      </c>
      <c r="N3908">
        <v>2011</v>
      </c>
      <c r="O3908">
        <v>1</v>
      </c>
      <c r="P3908" t="s">
        <v>9531</v>
      </c>
      <c r="Q3908" t="b">
        <f>AND(ISNUMBER(data_to_clean[[#This Row],[revenue_formatted]]),ISNUMBER(data_to_clean[[#This Row],[growth_formatted_%]]),ISNUMBER(data_to_clean[[#This Row],[workers]]),ISNUMBER(data_to_clean[[#This Row],[previous_workers]]),ISNUMBER(data_to_clean[[#This Row],[founded]]),ISNUMBER(data_to_clean[[#This Row],[yrs_on_list]]))</f>
        <v>1</v>
      </c>
    </row>
    <row r="3909" spans="1:17" x14ac:dyDescent="0.25">
      <c r="A3909">
        <v>3898</v>
      </c>
      <c r="B3909" t="s">
        <v>14013</v>
      </c>
      <c r="C3909" t="s">
        <v>66</v>
      </c>
      <c r="D3909" t="str">
        <f>VLOOKUP(data_to_clean[[#This Row],[state]],abbreviation_table[],2,FALSE)</f>
        <v>Virginia</v>
      </c>
      <c r="E3909" t="s">
        <v>3039</v>
      </c>
      <c r="F3909" t="str">
        <f>TRIM(LEFT(data_to_clean[[#This Row],[revenue]],FIND(" ",data_to_clean[[#This Row],[revenue]])))</f>
        <v>30.2</v>
      </c>
      <c r="G3909" t="str">
        <f>RIGHT(data_to_clean[[#This Row],[revenue]],LEN(data_to_clean[[#This Row],[revenue]])-FIND(" ",data_to_clean[[#This Row],[revenue]]))</f>
        <v>Million</v>
      </c>
      <c r="H3909" s="7">
        <f>VALUE(IF(data_to_clean[[#This Row],[multiplicity]]="Million",_xlfn.CONCAT(SUBSTITUTE(data_to_clean[[#This Row],[number]],".",""),"00000"),_xlfn.CONCAT(SUBSTITUTE(data_to_clean[[#This Row],[number]],".",""),"00000000")))</f>
        <v>30200000</v>
      </c>
      <c r="I3909" t="s">
        <v>14015</v>
      </c>
      <c r="J3909">
        <f>ROUND(VALUE(SUBSTITUTE(data_to_clean[[#This Row],[growth_%]],".",",")),0)</f>
        <v>85</v>
      </c>
      <c r="K3909" t="s">
        <v>156</v>
      </c>
      <c r="L3909">
        <v>152</v>
      </c>
      <c r="M3909">
        <v>83</v>
      </c>
      <c r="N3909">
        <v>1988</v>
      </c>
      <c r="O3909">
        <v>2</v>
      </c>
      <c r="P3909" t="s">
        <v>921</v>
      </c>
      <c r="Q3909" t="b">
        <f>AND(ISNUMBER(data_to_clean[[#This Row],[revenue_formatted]]),ISNUMBER(data_to_clean[[#This Row],[growth_formatted_%]]),ISNUMBER(data_to_clean[[#This Row],[workers]]),ISNUMBER(data_to_clean[[#This Row],[previous_workers]]),ISNUMBER(data_to_clean[[#This Row],[founded]]),ISNUMBER(data_to_clean[[#This Row],[yrs_on_list]]))</f>
        <v>1</v>
      </c>
    </row>
    <row r="3910" spans="1:17" x14ac:dyDescent="0.25">
      <c r="A3910">
        <v>3899</v>
      </c>
      <c r="B3910" t="s">
        <v>14016</v>
      </c>
      <c r="C3910" t="s">
        <v>86</v>
      </c>
      <c r="D3910" t="str">
        <f>VLOOKUP(data_to_clean[[#This Row],[state]],abbreviation_table[],2,FALSE)</f>
        <v>Colorado</v>
      </c>
      <c r="E3910" t="s">
        <v>8933</v>
      </c>
      <c r="F3910" t="str">
        <f>TRIM(LEFT(data_to_clean[[#This Row],[revenue]],FIND(" ",data_to_clean[[#This Row],[revenue]])))</f>
        <v>29.4</v>
      </c>
      <c r="G3910" t="str">
        <f>RIGHT(data_to_clean[[#This Row],[revenue]],LEN(data_to_clean[[#This Row],[revenue]])-FIND(" ",data_to_clean[[#This Row],[revenue]]))</f>
        <v>Million</v>
      </c>
      <c r="H3910" s="7">
        <f>VALUE(IF(data_to_clean[[#This Row],[multiplicity]]="Million",_xlfn.CONCAT(SUBSTITUTE(data_to_clean[[#This Row],[number]],".",""),"00000"),_xlfn.CONCAT(SUBSTITUTE(data_to_clean[[#This Row],[number]],".",""),"00000000")))</f>
        <v>29400000</v>
      </c>
      <c r="I3910" t="s">
        <v>14018</v>
      </c>
      <c r="J3910">
        <f>ROUND(VALUE(SUBSTITUTE(data_to_clean[[#This Row],[growth_%]],".",",")),0)</f>
        <v>85</v>
      </c>
      <c r="K3910" t="s">
        <v>33</v>
      </c>
      <c r="L3910">
        <v>750</v>
      </c>
      <c r="M3910">
        <v>420</v>
      </c>
      <c r="N3910">
        <v>1998</v>
      </c>
      <c r="O3910">
        <v>2</v>
      </c>
      <c r="P3910" t="s">
        <v>14019</v>
      </c>
      <c r="Q3910" t="b">
        <f>AND(ISNUMBER(data_to_clean[[#This Row],[revenue_formatted]]),ISNUMBER(data_to_clean[[#This Row],[growth_formatted_%]]),ISNUMBER(data_to_clean[[#This Row],[workers]]),ISNUMBER(data_to_clean[[#This Row],[previous_workers]]),ISNUMBER(data_to_clean[[#This Row],[founded]]),ISNUMBER(data_to_clean[[#This Row],[yrs_on_list]]))</f>
        <v>1</v>
      </c>
    </row>
    <row r="3911" spans="1:17" x14ac:dyDescent="0.25">
      <c r="A3911">
        <v>3900</v>
      </c>
      <c r="B3911" t="s">
        <v>14020</v>
      </c>
      <c r="C3911" t="s">
        <v>341</v>
      </c>
      <c r="D3911" t="str">
        <f>VLOOKUP(data_to_clean[[#This Row],[state]],abbreviation_table[],2,FALSE)</f>
        <v>Massachusetts</v>
      </c>
      <c r="E3911" t="s">
        <v>3470</v>
      </c>
      <c r="F3911" t="str">
        <f>TRIM(LEFT(data_to_clean[[#This Row],[revenue]],FIND(" ",data_to_clean[[#This Row],[revenue]])))</f>
        <v>20</v>
      </c>
      <c r="G3911" t="str">
        <f>RIGHT(data_to_clean[[#This Row],[revenue]],LEN(data_to_clean[[#This Row],[revenue]])-FIND(" ",data_to_clean[[#This Row],[revenue]]))</f>
        <v>Million</v>
      </c>
      <c r="H3911" s="7">
        <f>VALUE(IF(data_to_clean[[#This Row],[multiplicity]]="Million",_xlfn.CONCAT(SUBSTITUTE(data_to_clean[[#This Row],[number]],".",""),"00000"),_xlfn.CONCAT(SUBSTITUTE(data_to_clean[[#This Row],[number]],".",""),"00000000")))</f>
        <v>2000000</v>
      </c>
      <c r="I3911" t="s">
        <v>14022</v>
      </c>
      <c r="J3911">
        <f>ROUND(VALUE(SUBSTITUTE(data_to_clean[[#This Row],[growth_%]],".",",")),0)</f>
        <v>85</v>
      </c>
      <c r="K3911" t="s">
        <v>33</v>
      </c>
      <c r="L3911">
        <v>125</v>
      </c>
      <c r="M3911">
        <v>65</v>
      </c>
      <c r="N3911">
        <v>1999</v>
      </c>
      <c r="O3911">
        <v>2</v>
      </c>
      <c r="P3911" t="s">
        <v>14023</v>
      </c>
      <c r="Q3911" t="b">
        <f>AND(ISNUMBER(data_to_clean[[#This Row],[revenue_formatted]]),ISNUMBER(data_to_clean[[#This Row],[growth_formatted_%]]),ISNUMBER(data_to_clean[[#This Row],[workers]]),ISNUMBER(data_to_clean[[#This Row],[previous_workers]]),ISNUMBER(data_to_clean[[#This Row],[founded]]),ISNUMBER(data_to_clean[[#This Row],[yrs_on_list]]))</f>
        <v>1</v>
      </c>
    </row>
    <row r="3912" spans="1:17" x14ac:dyDescent="0.25">
      <c r="A3912">
        <v>3901</v>
      </c>
      <c r="B3912" t="s">
        <v>14024</v>
      </c>
      <c r="C3912" t="s">
        <v>30</v>
      </c>
      <c r="D3912" t="str">
        <f>VLOOKUP(data_to_clean[[#This Row],[state]],abbreviation_table[],2,FALSE)</f>
        <v>Texas</v>
      </c>
      <c r="E3912" t="s">
        <v>14026</v>
      </c>
      <c r="F3912" t="str">
        <f>TRIM(LEFT(data_to_clean[[#This Row],[revenue]],FIND(" ",data_to_clean[[#This Row],[revenue]])))</f>
        <v>107.5</v>
      </c>
      <c r="G3912" t="str">
        <f>RIGHT(data_to_clean[[#This Row],[revenue]],LEN(data_to_clean[[#This Row],[revenue]])-FIND(" ",data_to_clean[[#This Row],[revenue]]))</f>
        <v>Million</v>
      </c>
      <c r="H3912" s="7">
        <f>VALUE(IF(data_to_clean[[#This Row],[multiplicity]]="Million",_xlfn.CONCAT(SUBSTITUTE(data_to_clean[[#This Row],[number]],".",""),"00000"),_xlfn.CONCAT(SUBSTITUTE(data_to_clean[[#This Row],[number]],".",""),"00000000")))</f>
        <v>107500000</v>
      </c>
      <c r="I3912" t="s">
        <v>14027</v>
      </c>
      <c r="J3912">
        <f>ROUND(VALUE(SUBSTITUTE(data_to_clean[[#This Row],[growth_%]],".",",")),0)</f>
        <v>85</v>
      </c>
      <c r="K3912" t="s">
        <v>211</v>
      </c>
      <c r="L3912">
        <v>320</v>
      </c>
      <c r="M3912">
        <v>185</v>
      </c>
      <c r="N3912">
        <v>2002</v>
      </c>
      <c r="O3912">
        <v>5</v>
      </c>
      <c r="P3912" t="s">
        <v>5749</v>
      </c>
      <c r="Q3912" t="b">
        <f>AND(ISNUMBER(data_to_clean[[#This Row],[revenue_formatted]]),ISNUMBER(data_to_clean[[#This Row],[growth_formatted_%]]),ISNUMBER(data_to_clean[[#This Row],[workers]]),ISNUMBER(data_to_clean[[#This Row],[previous_workers]]),ISNUMBER(data_to_clean[[#This Row],[founded]]),ISNUMBER(data_to_clean[[#This Row],[yrs_on_list]]))</f>
        <v>1</v>
      </c>
    </row>
    <row r="3913" spans="1:17" x14ac:dyDescent="0.25">
      <c r="A3913">
        <v>3902</v>
      </c>
      <c r="B3913" t="s">
        <v>14028</v>
      </c>
      <c r="C3913" t="s">
        <v>105</v>
      </c>
      <c r="D3913" t="str">
        <f>VLOOKUP(data_to_clean[[#This Row],[state]],abbreviation_table[],2,FALSE)</f>
        <v>New York</v>
      </c>
      <c r="E3913" t="s">
        <v>871</v>
      </c>
      <c r="F3913" t="str">
        <f>TRIM(LEFT(data_to_clean[[#This Row],[revenue]],FIND(" ",data_to_clean[[#This Row],[revenue]])))</f>
        <v>2.6</v>
      </c>
      <c r="G3913" t="str">
        <f>RIGHT(data_to_clean[[#This Row],[revenue]],LEN(data_to_clean[[#This Row],[revenue]])-FIND(" ",data_to_clean[[#This Row],[revenue]]))</f>
        <v>Million</v>
      </c>
      <c r="H3913" s="7">
        <f>VALUE(IF(data_to_clean[[#This Row],[multiplicity]]="Million",_xlfn.CONCAT(SUBSTITUTE(data_to_clean[[#This Row],[number]],".",""),"00000"),_xlfn.CONCAT(SUBSTITUTE(data_to_clean[[#This Row],[number]],".",""),"00000000")))</f>
        <v>2600000</v>
      </c>
      <c r="I3913" t="s">
        <v>14030</v>
      </c>
      <c r="J3913">
        <f>ROUND(VALUE(SUBSTITUTE(data_to_clean[[#This Row],[growth_%]],".",",")),0)</f>
        <v>85</v>
      </c>
      <c r="K3913" t="s">
        <v>233</v>
      </c>
      <c r="L3913">
        <v>3</v>
      </c>
      <c r="M3913">
        <v>1</v>
      </c>
      <c r="N3913">
        <v>2001</v>
      </c>
      <c r="O3913">
        <v>1</v>
      </c>
      <c r="P3913" t="s">
        <v>14031</v>
      </c>
      <c r="Q3913" t="b">
        <f>AND(ISNUMBER(data_to_clean[[#This Row],[revenue_formatted]]),ISNUMBER(data_to_clean[[#This Row],[growth_formatted_%]]),ISNUMBER(data_to_clean[[#This Row],[workers]]),ISNUMBER(data_to_clean[[#This Row],[previous_workers]]),ISNUMBER(data_to_clean[[#This Row],[founded]]),ISNUMBER(data_to_clean[[#This Row],[yrs_on_list]]))</f>
        <v>1</v>
      </c>
    </row>
    <row r="3914" spans="1:17" x14ac:dyDescent="0.25">
      <c r="A3914">
        <v>3903</v>
      </c>
      <c r="B3914" t="s">
        <v>14032</v>
      </c>
      <c r="C3914" t="s">
        <v>10781</v>
      </c>
      <c r="D3914" t="str">
        <f>VLOOKUP(data_to_clean[[#This Row],[state]],abbreviation_table[],2,FALSE)</f>
        <v>Rhode Island</v>
      </c>
      <c r="E3914" t="s">
        <v>269</v>
      </c>
      <c r="F3914" t="str">
        <f>TRIM(LEFT(data_to_clean[[#This Row],[revenue]],FIND(" ",data_to_clean[[#This Row],[revenue]])))</f>
        <v>7</v>
      </c>
      <c r="G3914" t="str">
        <f>RIGHT(data_to_clean[[#This Row],[revenue]],LEN(data_to_clean[[#This Row],[revenue]])-FIND(" ",data_to_clean[[#This Row],[revenue]]))</f>
        <v>Million</v>
      </c>
      <c r="H3914" s="7">
        <f>VALUE(IF(data_to_clean[[#This Row],[multiplicity]]="Million",_xlfn.CONCAT(SUBSTITUTE(data_to_clean[[#This Row],[number]],".",""),"00000"),_xlfn.CONCAT(SUBSTITUTE(data_to_clean[[#This Row],[number]],".",""),"00000000")))</f>
        <v>700000</v>
      </c>
      <c r="I3914" t="s">
        <v>14034</v>
      </c>
      <c r="J3914">
        <f>ROUND(VALUE(SUBSTITUTE(data_to_clean[[#This Row],[growth_%]],".",",")),0)</f>
        <v>85</v>
      </c>
      <c r="K3914" t="s">
        <v>18</v>
      </c>
      <c r="L3914">
        <v>63</v>
      </c>
      <c r="M3914">
        <v>29</v>
      </c>
      <c r="N3914">
        <v>2010</v>
      </c>
      <c r="O3914">
        <v>4</v>
      </c>
      <c r="P3914" t="s">
        <v>4039</v>
      </c>
      <c r="Q3914" t="b">
        <f>AND(ISNUMBER(data_to_clean[[#This Row],[revenue_formatted]]),ISNUMBER(data_to_clean[[#This Row],[growth_formatted_%]]),ISNUMBER(data_to_clean[[#This Row],[workers]]),ISNUMBER(data_to_clean[[#This Row],[previous_workers]]),ISNUMBER(data_to_clean[[#This Row],[founded]]),ISNUMBER(data_to_clean[[#This Row],[yrs_on_list]]))</f>
        <v>1</v>
      </c>
    </row>
    <row r="3915" spans="1:17" x14ac:dyDescent="0.25">
      <c r="A3915">
        <v>3904</v>
      </c>
      <c r="B3915" t="s">
        <v>14035</v>
      </c>
      <c r="C3915" t="s">
        <v>1768</v>
      </c>
      <c r="D3915" t="str">
        <f>VLOOKUP(data_to_clean[[#This Row],[state]],abbreviation_table[],2,FALSE)</f>
        <v>Oregon</v>
      </c>
      <c r="E3915" t="s">
        <v>269</v>
      </c>
      <c r="F3915" t="str">
        <f>TRIM(LEFT(data_to_clean[[#This Row],[revenue]],FIND(" ",data_to_clean[[#This Row],[revenue]])))</f>
        <v>7</v>
      </c>
      <c r="G3915" t="str">
        <f>RIGHT(data_to_clean[[#This Row],[revenue]],LEN(data_to_clean[[#This Row],[revenue]])-FIND(" ",data_to_clean[[#This Row],[revenue]]))</f>
        <v>Million</v>
      </c>
      <c r="H3915" s="7">
        <f>VALUE(IF(data_to_clean[[#This Row],[multiplicity]]="Million",_xlfn.CONCAT(SUBSTITUTE(data_to_clean[[#This Row],[number]],".",""),"00000"),_xlfn.CONCAT(SUBSTITUTE(data_to_clean[[#This Row],[number]],".",""),"00000000")))</f>
        <v>700000</v>
      </c>
      <c r="I3915" t="s">
        <v>14037</v>
      </c>
      <c r="J3915">
        <f>ROUND(VALUE(SUBSTITUTE(data_to_clean[[#This Row],[growth_%]],".",",")),0)</f>
        <v>85</v>
      </c>
      <c r="K3915" t="s">
        <v>308</v>
      </c>
      <c r="L3915">
        <v>57</v>
      </c>
      <c r="M3915">
        <v>44</v>
      </c>
      <c r="N3915">
        <v>2001</v>
      </c>
      <c r="O3915">
        <v>1</v>
      </c>
      <c r="P3915" t="s">
        <v>437</v>
      </c>
      <c r="Q3915" t="b">
        <f>AND(ISNUMBER(data_to_clean[[#This Row],[revenue_formatted]]),ISNUMBER(data_to_clean[[#This Row],[growth_formatted_%]]),ISNUMBER(data_to_clean[[#This Row],[workers]]),ISNUMBER(data_to_clean[[#This Row],[previous_workers]]),ISNUMBER(data_to_clean[[#This Row],[founded]]),ISNUMBER(data_to_clean[[#This Row],[yrs_on_list]]))</f>
        <v>1</v>
      </c>
    </row>
    <row r="3916" spans="1:17" x14ac:dyDescent="0.25">
      <c r="A3916">
        <v>3905</v>
      </c>
      <c r="B3916" t="s">
        <v>14038</v>
      </c>
      <c r="C3916" t="s">
        <v>80</v>
      </c>
      <c r="D3916" t="str">
        <f>VLOOKUP(data_to_clean[[#This Row],[state]],abbreviation_table[],2,FALSE)</f>
        <v>California</v>
      </c>
      <c r="E3916" t="s">
        <v>2587</v>
      </c>
      <c r="F3916" t="str">
        <f>TRIM(LEFT(data_to_clean[[#This Row],[revenue]],FIND(" ",data_to_clean[[#This Row],[revenue]])))</f>
        <v>36.5</v>
      </c>
      <c r="G3916" t="str">
        <f>RIGHT(data_to_clean[[#This Row],[revenue]],LEN(data_to_clean[[#This Row],[revenue]])-FIND(" ",data_to_clean[[#This Row],[revenue]]))</f>
        <v>Million</v>
      </c>
      <c r="H3916" s="7">
        <f>VALUE(IF(data_to_clean[[#This Row],[multiplicity]]="Million",_xlfn.CONCAT(SUBSTITUTE(data_to_clean[[#This Row],[number]],".",""),"00000"),_xlfn.CONCAT(SUBSTITUTE(data_to_clean[[#This Row],[number]],".",""),"00000000")))</f>
        <v>36500000</v>
      </c>
      <c r="I3916" t="s">
        <v>14040</v>
      </c>
      <c r="J3916">
        <f>ROUND(VALUE(SUBSTITUTE(data_to_clean[[#This Row],[growth_%]],".",",")),0)</f>
        <v>85</v>
      </c>
      <c r="K3916" t="s">
        <v>297</v>
      </c>
      <c r="L3916">
        <v>703</v>
      </c>
      <c r="M3916">
        <v>217</v>
      </c>
      <c r="N3916">
        <v>2003</v>
      </c>
      <c r="O3916">
        <v>9</v>
      </c>
      <c r="P3916" t="s">
        <v>500</v>
      </c>
      <c r="Q3916" t="b">
        <f>AND(ISNUMBER(data_to_clean[[#This Row],[revenue_formatted]]),ISNUMBER(data_to_clean[[#This Row],[growth_formatted_%]]),ISNUMBER(data_to_clean[[#This Row],[workers]]),ISNUMBER(data_to_clean[[#This Row],[previous_workers]]),ISNUMBER(data_to_clean[[#This Row],[founded]]),ISNUMBER(data_to_clean[[#This Row],[yrs_on_list]]))</f>
        <v>1</v>
      </c>
    </row>
    <row r="3917" spans="1:17" x14ac:dyDescent="0.25">
      <c r="A3917">
        <v>3906</v>
      </c>
      <c r="B3917" t="s">
        <v>14041</v>
      </c>
      <c r="C3917" t="s">
        <v>30</v>
      </c>
      <c r="D3917" t="str">
        <f>VLOOKUP(data_to_clean[[#This Row],[state]],abbreviation_table[],2,FALSE)</f>
        <v>Texas</v>
      </c>
      <c r="E3917" t="s">
        <v>2346</v>
      </c>
      <c r="F3917" t="str">
        <f>TRIM(LEFT(data_to_clean[[#This Row],[revenue]],FIND(" ",data_to_clean[[#This Row],[revenue]])))</f>
        <v>11</v>
      </c>
      <c r="G3917" t="str">
        <f>RIGHT(data_to_clean[[#This Row],[revenue]],LEN(data_to_clean[[#This Row],[revenue]])-FIND(" ",data_to_clean[[#This Row],[revenue]]))</f>
        <v>Million</v>
      </c>
      <c r="H3917" s="7">
        <f>VALUE(IF(data_to_clean[[#This Row],[multiplicity]]="Million",_xlfn.CONCAT(SUBSTITUTE(data_to_clean[[#This Row],[number]],".",""),"00000"),_xlfn.CONCAT(SUBSTITUTE(data_to_clean[[#This Row],[number]],".",""),"00000000")))</f>
        <v>1100000</v>
      </c>
      <c r="I3917" t="s">
        <v>14043</v>
      </c>
      <c r="J3917">
        <f>ROUND(VALUE(SUBSTITUTE(data_to_clean[[#This Row],[growth_%]],".",",")),0)</f>
        <v>85</v>
      </c>
      <c r="K3917" t="s">
        <v>55</v>
      </c>
      <c r="L3917">
        <v>328</v>
      </c>
      <c r="M3917">
        <v>202</v>
      </c>
      <c r="N3917">
        <v>2011</v>
      </c>
      <c r="O3917">
        <v>5</v>
      </c>
      <c r="P3917" t="s">
        <v>258</v>
      </c>
      <c r="Q3917" t="b">
        <f>AND(ISNUMBER(data_to_clean[[#This Row],[revenue_formatted]]),ISNUMBER(data_to_clean[[#This Row],[growth_formatted_%]]),ISNUMBER(data_to_clean[[#This Row],[workers]]),ISNUMBER(data_to_clean[[#This Row],[previous_workers]]),ISNUMBER(data_to_clean[[#This Row],[founded]]),ISNUMBER(data_to_clean[[#This Row],[yrs_on_list]]))</f>
        <v>1</v>
      </c>
    </row>
    <row r="3918" spans="1:17" x14ac:dyDescent="0.25">
      <c r="A3918">
        <v>3907</v>
      </c>
      <c r="B3918" t="s">
        <v>14044</v>
      </c>
      <c r="C3918" t="s">
        <v>223</v>
      </c>
      <c r="D3918" t="str">
        <f>VLOOKUP(data_to_clean[[#This Row],[state]],abbreviation_table[],2,FALSE)</f>
        <v>Wisconsin</v>
      </c>
      <c r="E3918" t="s">
        <v>301</v>
      </c>
      <c r="F3918" t="str">
        <f>TRIM(LEFT(data_to_clean[[#This Row],[revenue]],FIND(" ",data_to_clean[[#This Row],[revenue]])))</f>
        <v>7.1</v>
      </c>
      <c r="G3918" t="str">
        <f>RIGHT(data_to_clean[[#This Row],[revenue]],LEN(data_to_clean[[#This Row],[revenue]])-FIND(" ",data_to_clean[[#This Row],[revenue]]))</f>
        <v>Million</v>
      </c>
      <c r="H3918" s="7">
        <f>VALUE(IF(data_to_clean[[#This Row],[multiplicity]]="Million",_xlfn.CONCAT(SUBSTITUTE(data_to_clean[[#This Row],[number]],".",""),"00000"),_xlfn.CONCAT(SUBSTITUTE(data_to_clean[[#This Row],[number]],".",""),"00000000")))</f>
        <v>7100000</v>
      </c>
      <c r="I3918" t="s">
        <v>14046</v>
      </c>
      <c r="J3918">
        <f>ROUND(VALUE(SUBSTITUTE(data_to_clean[[#This Row],[growth_%]],".",",")),0)</f>
        <v>85</v>
      </c>
      <c r="K3918" t="s">
        <v>233</v>
      </c>
      <c r="L3918">
        <v>50</v>
      </c>
      <c r="M3918">
        <v>35</v>
      </c>
      <c r="N3918">
        <v>1956</v>
      </c>
      <c r="O3918">
        <v>3</v>
      </c>
      <c r="P3918" t="s">
        <v>3467</v>
      </c>
      <c r="Q3918" t="b">
        <f>AND(ISNUMBER(data_to_clean[[#This Row],[revenue_formatted]]),ISNUMBER(data_to_clean[[#This Row],[growth_formatted_%]]),ISNUMBER(data_to_clean[[#This Row],[workers]]),ISNUMBER(data_to_clean[[#This Row],[previous_workers]]),ISNUMBER(data_to_clean[[#This Row],[founded]]),ISNUMBER(data_to_clean[[#This Row],[yrs_on_list]]))</f>
        <v>1</v>
      </c>
    </row>
    <row r="3919" spans="1:17" x14ac:dyDescent="0.25">
      <c r="A3919">
        <v>3908</v>
      </c>
      <c r="B3919" t="s">
        <v>14047</v>
      </c>
      <c r="C3919" t="s">
        <v>294</v>
      </c>
      <c r="D3919" t="str">
        <f>VLOOKUP(data_to_clean[[#This Row],[state]],abbreviation_table[],2,FALSE)</f>
        <v>Minnesota</v>
      </c>
      <c r="E3919" t="s">
        <v>14049</v>
      </c>
      <c r="F3919" t="str">
        <f>TRIM(LEFT(data_to_clean[[#This Row],[revenue]],FIND(" ",data_to_clean[[#This Row],[revenue]])))</f>
        <v>109.7</v>
      </c>
      <c r="G3919" t="str">
        <f>RIGHT(data_to_clean[[#This Row],[revenue]],LEN(data_to_clean[[#This Row],[revenue]])-FIND(" ",data_to_clean[[#This Row],[revenue]]))</f>
        <v>Million</v>
      </c>
      <c r="H3919" s="7">
        <f>VALUE(IF(data_to_clean[[#This Row],[multiplicity]]="Million",_xlfn.CONCAT(SUBSTITUTE(data_to_clean[[#This Row],[number]],".",""),"00000"),_xlfn.CONCAT(SUBSTITUTE(data_to_clean[[#This Row],[number]],".",""),"00000000")))</f>
        <v>109700000</v>
      </c>
      <c r="I3919" t="s">
        <v>14050</v>
      </c>
      <c r="J3919">
        <f>ROUND(VALUE(SUBSTITUTE(data_to_clean[[#This Row],[growth_%]],".",",")),0)</f>
        <v>85</v>
      </c>
      <c r="K3919" t="s">
        <v>156</v>
      </c>
      <c r="L3919">
        <v>541</v>
      </c>
      <c r="M3919">
        <v>369</v>
      </c>
      <c r="N3919">
        <v>2001</v>
      </c>
      <c r="O3919">
        <v>9</v>
      </c>
      <c r="P3919" t="s">
        <v>298</v>
      </c>
      <c r="Q3919" t="b">
        <f>AND(ISNUMBER(data_to_clean[[#This Row],[revenue_formatted]]),ISNUMBER(data_to_clean[[#This Row],[growth_formatted_%]]),ISNUMBER(data_to_clean[[#This Row],[workers]]),ISNUMBER(data_to_clean[[#This Row],[previous_workers]]),ISNUMBER(data_to_clean[[#This Row],[founded]]),ISNUMBER(data_to_clean[[#This Row],[yrs_on_list]]))</f>
        <v>1</v>
      </c>
    </row>
    <row r="3920" spans="1:17" x14ac:dyDescent="0.25">
      <c r="A3920">
        <v>3909</v>
      </c>
      <c r="B3920" t="s">
        <v>14051</v>
      </c>
      <c r="C3920" t="s">
        <v>1960</v>
      </c>
      <c r="D3920" t="str">
        <f>VLOOKUP(data_to_clean[[#This Row],[state]],abbreviation_table[],2,FALSE)</f>
        <v>Iowa</v>
      </c>
      <c r="E3920" t="s">
        <v>425</v>
      </c>
      <c r="F3920" t="str">
        <f>TRIM(LEFT(data_to_clean[[#This Row],[revenue]],FIND(" ",data_to_clean[[#This Row],[revenue]])))</f>
        <v>4.6</v>
      </c>
      <c r="G3920" t="str">
        <f>RIGHT(data_to_clean[[#This Row],[revenue]],LEN(data_to_clean[[#This Row],[revenue]])-FIND(" ",data_to_clean[[#This Row],[revenue]]))</f>
        <v>Million</v>
      </c>
      <c r="H3920" s="7">
        <f>VALUE(IF(data_to_clean[[#This Row],[multiplicity]]="Million",_xlfn.CONCAT(SUBSTITUTE(data_to_clean[[#This Row],[number]],".",""),"00000"),_xlfn.CONCAT(SUBSTITUTE(data_to_clean[[#This Row],[number]],".",""),"00000000")))</f>
        <v>4600000</v>
      </c>
      <c r="I3920" t="s">
        <v>14053</v>
      </c>
      <c r="J3920">
        <f>ROUND(VALUE(SUBSTITUTE(data_to_clean[[#This Row],[growth_%]],".",",")),0)</f>
        <v>85</v>
      </c>
      <c r="K3920" t="s">
        <v>1041</v>
      </c>
      <c r="L3920">
        <v>35</v>
      </c>
      <c r="M3920">
        <v>26</v>
      </c>
      <c r="N3920">
        <v>2008</v>
      </c>
      <c r="O3920">
        <v>2</v>
      </c>
      <c r="P3920" t="s">
        <v>6576</v>
      </c>
      <c r="Q3920" t="b">
        <f>AND(ISNUMBER(data_to_clean[[#This Row],[revenue_formatted]]),ISNUMBER(data_to_clean[[#This Row],[growth_formatted_%]]),ISNUMBER(data_to_clean[[#This Row],[workers]]),ISNUMBER(data_to_clean[[#This Row],[previous_workers]]),ISNUMBER(data_to_clean[[#This Row],[founded]]),ISNUMBER(data_to_clean[[#This Row],[yrs_on_list]]))</f>
        <v>1</v>
      </c>
    </row>
    <row r="3921" spans="1:17" x14ac:dyDescent="0.25">
      <c r="A3921">
        <v>3910</v>
      </c>
      <c r="B3921" t="s">
        <v>14054</v>
      </c>
      <c r="C3921" t="s">
        <v>30</v>
      </c>
      <c r="D3921" t="str">
        <f>VLOOKUP(data_to_clean[[#This Row],[state]],abbreviation_table[],2,FALSE)</f>
        <v>Texas</v>
      </c>
      <c r="E3921" t="s">
        <v>14056</v>
      </c>
      <c r="F3921" t="str">
        <f>TRIM(LEFT(data_to_clean[[#This Row],[revenue]],FIND(" ",data_to_clean[[#This Row],[revenue]])))</f>
        <v>71</v>
      </c>
      <c r="G3921" t="str">
        <f>RIGHT(data_to_clean[[#This Row],[revenue]],LEN(data_to_clean[[#This Row],[revenue]])-FIND(" ",data_to_clean[[#This Row],[revenue]]))</f>
        <v>Million</v>
      </c>
      <c r="H3921" s="7">
        <f>VALUE(IF(data_to_clean[[#This Row],[multiplicity]]="Million",_xlfn.CONCAT(SUBSTITUTE(data_to_clean[[#This Row],[number]],".",""),"00000"),_xlfn.CONCAT(SUBSTITUTE(data_to_clean[[#This Row],[number]],".",""),"00000000")))</f>
        <v>7100000</v>
      </c>
      <c r="I3921" t="s">
        <v>14057</v>
      </c>
      <c r="J3921">
        <f>ROUND(VALUE(SUBSTITUTE(data_to_clean[[#This Row],[growth_%]],".",",")),0)</f>
        <v>85</v>
      </c>
      <c r="K3921" t="s">
        <v>48</v>
      </c>
      <c r="L3921">
        <v>908</v>
      </c>
      <c r="M3921">
        <v>530</v>
      </c>
      <c r="N3921">
        <v>2009</v>
      </c>
      <c r="O3921">
        <v>2</v>
      </c>
      <c r="P3921" t="s">
        <v>3283</v>
      </c>
      <c r="Q3921" t="b">
        <f>AND(ISNUMBER(data_to_clean[[#This Row],[revenue_formatted]]),ISNUMBER(data_to_clean[[#This Row],[growth_formatted_%]]),ISNUMBER(data_to_clean[[#This Row],[workers]]),ISNUMBER(data_to_clean[[#This Row],[previous_workers]]),ISNUMBER(data_to_clean[[#This Row],[founded]]),ISNUMBER(data_to_clean[[#This Row],[yrs_on_list]]))</f>
        <v>1</v>
      </c>
    </row>
    <row r="3922" spans="1:17" x14ac:dyDescent="0.25">
      <c r="A3922">
        <v>3911</v>
      </c>
      <c r="B3922" t="s">
        <v>14058</v>
      </c>
      <c r="C3922" t="s">
        <v>52</v>
      </c>
      <c r="D3922" t="str">
        <f>VLOOKUP(data_to_clean[[#This Row],[state]],abbreviation_table[],2,FALSE)</f>
        <v>Florida</v>
      </c>
      <c r="E3922" t="s">
        <v>828</v>
      </c>
      <c r="F3922" t="str">
        <f>TRIM(LEFT(data_to_clean[[#This Row],[revenue]],FIND(" ",data_to_clean[[#This Row],[revenue]])))</f>
        <v>15.9</v>
      </c>
      <c r="G3922" t="str">
        <f>RIGHT(data_to_clean[[#This Row],[revenue]],LEN(data_to_clean[[#This Row],[revenue]])-FIND(" ",data_to_clean[[#This Row],[revenue]]))</f>
        <v>Million</v>
      </c>
      <c r="H3922" s="7">
        <f>VALUE(IF(data_to_clean[[#This Row],[multiplicity]]="Million",_xlfn.CONCAT(SUBSTITUTE(data_to_clean[[#This Row],[number]],".",""),"00000"),_xlfn.CONCAT(SUBSTITUTE(data_to_clean[[#This Row],[number]],".",""),"00000000")))</f>
        <v>15900000</v>
      </c>
      <c r="I3922" t="s">
        <v>14060</v>
      </c>
      <c r="J3922">
        <f>ROUND(VALUE(SUBSTITUTE(data_to_clean[[#This Row],[growth_%]],".",",")),0)</f>
        <v>84</v>
      </c>
      <c r="K3922" t="s">
        <v>271</v>
      </c>
      <c r="L3922">
        <v>38</v>
      </c>
      <c r="M3922">
        <v>36</v>
      </c>
      <c r="N3922">
        <v>2007</v>
      </c>
      <c r="O3922">
        <v>2</v>
      </c>
      <c r="P3922" t="s">
        <v>662</v>
      </c>
      <c r="Q3922" t="b">
        <f>AND(ISNUMBER(data_to_clean[[#This Row],[revenue_formatted]]),ISNUMBER(data_to_clean[[#This Row],[growth_formatted_%]]),ISNUMBER(data_to_clean[[#This Row],[workers]]),ISNUMBER(data_to_clean[[#This Row],[previous_workers]]),ISNUMBER(data_to_clean[[#This Row],[founded]]),ISNUMBER(data_to_clean[[#This Row],[yrs_on_list]]))</f>
        <v>1</v>
      </c>
    </row>
    <row r="3923" spans="1:17" x14ac:dyDescent="0.25">
      <c r="A3923">
        <v>3912</v>
      </c>
      <c r="B3923" t="s">
        <v>14061</v>
      </c>
      <c r="C3923" t="s">
        <v>66</v>
      </c>
      <c r="D3923" t="str">
        <f>VLOOKUP(data_to_clean[[#This Row],[state]],abbreviation_table[],2,FALSE)</f>
        <v>Virginia</v>
      </c>
      <c r="E3923" t="s">
        <v>435</v>
      </c>
      <c r="F3923" t="str">
        <f>TRIM(LEFT(data_to_clean[[#This Row],[revenue]],FIND(" ",data_to_clean[[#This Row],[revenue]])))</f>
        <v>10</v>
      </c>
      <c r="G3923" t="str">
        <f>RIGHT(data_to_clean[[#This Row],[revenue]],LEN(data_to_clean[[#This Row],[revenue]])-FIND(" ",data_to_clean[[#This Row],[revenue]]))</f>
        <v>Million</v>
      </c>
      <c r="H3923" s="7">
        <f>VALUE(IF(data_to_clean[[#This Row],[multiplicity]]="Million",_xlfn.CONCAT(SUBSTITUTE(data_to_clean[[#This Row],[number]],".",""),"00000"),_xlfn.CONCAT(SUBSTITUTE(data_to_clean[[#This Row],[number]],".",""),"00000000")))</f>
        <v>1000000</v>
      </c>
      <c r="I3923" t="s">
        <v>14063</v>
      </c>
      <c r="J3923">
        <f>ROUND(VALUE(SUBSTITUTE(data_to_clean[[#This Row],[growth_%]],".",",")),0)</f>
        <v>84</v>
      </c>
      <c r="K3923" t="s">
        <v>181</v>
      </c>
      <c r="L3923">
        <v>68</v>
      </c>
      <c r="M3923">
        <v>40</v>
      </c>
      <c r="N3923">
        <v>2005</v>
      </c>
      <c r="O3923">
        <v>1</v>
      </c>
      <c r="P3923" t="s">
        <v>1716</v>
      </c>
      <c r="Q3923" t="b">
        <f>AND(ISNUMBER(data_to_clean[[#This Row],[revenue_formatted]]),ISNUMBER(data_to_clean[[#This Row],[growth_formatted_%]]),ISNUMBER(data_to_clean[[#This Row],[workers]]),ISNUMBER(data_to_clean[[#This Row],[previous_workers]]),ISNUMBER(data_to_clean[[#This Row],[founded]]),ISNUMBER(data_to_clean[[#This Row],[yrs_on_list]]))</f>
        <v>1</v>
      </c>
    </row>
    <row r="3924" spans="1:17" x14ac:dyDescent="0.25">
      <c r="A3924">
        <v>3913</v>
      </c>
      <c r="B3924" t="s">
        <v>14064</v>
      </c>
      <c r="C3924" t="s">
        <v>66</v>
      </c>
      <c r="D3924" t="str">
        <f>VLOOKUP(data_to_clean[[#This Row],[state]],abbreviation_table[],2,FALSE)</f>
        <v>Virginia</v>
      </c>
      <c r="E3924" t="s">
        <v>3116</v>
      </c>
      <c r="F3924" t="str">
        <f>TRIM(LEFT(data_to_clean[[#This Row],[revenue]],FIND(" ",data_to_clean[[#This Row],[revenue]])))</f>
        <v>9.3</v>
      </c>
      <c r="G3924" t="str">
        <f>RIGHT(data_to_clean[[#This Row],[revenue]],LEN(data_to_clean[[#This Row],[revenue]])-FIND(" ",data_to_clean[[#This Row],[revenue]]))</f>
        <v>Million</v>
      </c>
      <c r="H3924" s="7">
        <f>VALUE(IF(data_to_clean[[#This Row],[multiplicity]]="Million",_xlfn.CONCAT(SUBSTITUTE(data_to_clean[[#This Row],[number]],".",""),"00000"),_xlfn.CONCAT(SUBSTITUTE(data_to_clean[[#This Row],[number]],".",""),"00000000")))</f>
        <v>9300000</v>
      </c>
      <c r="I3924" t="s">
        <v>14066</v>
      </c>
      <c r="J3924">
        <f>ROUND(VALUE(SUBSTITUTE(data_to_clean[[#This Row],[growth_%]],".",",")),0)</f>
        <v>84</v>
      </c>
      <c r="K3924" t="s">
        <v>297</v>
      </c>
      <c r="L3924">
        <v>64</v>
      </c>
      <c r="M3924">
        <v>60</v>
      </c>
      <c r="N3924">
        <v>2013</v>
      </c>
      <c r="O3924">
        <v>2</v>
      </c>
      <c r="P3924" t="s">
        <v>4351</v>
      </c>
      <c r="Q3924" t="b">
        <f>AND(ISNUMBER(data_to_clean[[#This Row],[revenue_formatted]]),ISNUMBER(data_to_clean[[#This Row],[growth_formatted_%]]),ISNUMBER(data_to_clean[[#This Row],[workers]]),ISNUMBER(data_to_clean[[#This Row],[previous_workers]]),ISNUMBER(data_to_clean[[#This Row],[founded]]),ISNUMBER(data_to_clean[[#This Row],[yrs_on_list]]))</f>
        <v>1</v>
      </c>
    </row>
    <row r="3925" spans="1:17" x14ac:dyDescent="0.25">
      <c r="A3925">
        <v>3914</v>
      </c>
      <c r="B3925" t="s">
        <v>14067</v>
      </c>
      <c r="C3925" t="s">
        <v>30</v>
      </c>
      <c r="D3925" t="str">
        <f>VLOOKUP(data_to_clean[[#This Row],[state]],abbreviation_table[],2,FALSE)</f>
        <v>Texas</v>
      </c>
      <c r="E3925" t="s">
        <v>11956</v>
      </c>
      <c r="F3925" t="str">
        <f>TRIM(LEFT(data_to_clean[[#This Row],[revenue]],FIND(" ",data_to_clean[[#This Row],[revenue]])))</f>
        <v>43.1</v>
      </c>
      <c r="G3925" t="str">
        <f>RIGHT(data_to_clean[[#This Row],[revenue]],LEN(data_to_clean[[#This Row],[revenue]])-FIND(" ",data_to_clean[[#This Row],[revenue]]))</f>
        <v>Million</v>
      </c>
      <c r="H3925" s="7">
        <f>VALUE(IF(data_to_clean[[#This Row],[multiplicity]]="Million",_xlfn.CONCAT(SUBSTITUTE(data_to_clean[[#This Row],[number]],".",""),"00000"),_xlfn.CONCAT(SUBSTITUTE(data_to_clean[[#This Row],[number]],".",""),"00000000")))</f>
        <v>43100000</v>
      </c>
      <c r="I3925" t="s">
        <v>14069</v>
      </c>
      <c r="J3925">
        <f>ROUND(VALUE(SUBSTITUTE(data_to_clean[[#This Row],[growth_%]],".",",")),0)</f>
        <v>84</v>
      </c>
      <c r="K3925" t="s">
        <v>55</v>
      </c>
      <c r="L3925">
        <v>48</v>
      </c>
      <c r="M3925">
        <v>37</v>
      </c>
      <c r="N3925">
        <v>2003</v>
      </c>
      <c r="O3925">
        <v>4</v>
      </c>
      <c r="P3925" t="s">
        <v>396</v>
      </c>
      <c r="Q3925" t="b">
        <f>AND(ISNUMBER(data_to_clean[[#This Row],[revenue_formatted]]),ISNUMBER(data_to_clean[[#This Row],[growth_formatted_%]]),ISNUMBER(data_to_clean[[#This Row],[workers]]),ISNUMBER(data_to_clean[[#This Row],[previous_workers]]),ISNUMBER(data_to_clean[[#This Row],[founded]]),ISNUMBER(data_to_clean[[#This Row],[yrs_on_list]]))</f>
        <v>1</v>
      </c>
    </row>
    <row r="3926" spans="1:17" x14ac:dyDescent="0.25">
      <c r="A3926">
        <v>3915</v>
      </c>
      <c r="B3926" t="s">
        <v>14070</v>
      </c>
      <c r="C3926" t="s">
        <v>30</v>
      </c>
      <c r="D3926" t="str">
        <f>VLOOKUP(data_to_clean[[#This Row],[state]],abbreviation_table[],2,FALSE)</f>
        <v>Texas</v>
      </c>
      <c r="E3926" t="s">
        <v>14072</v>
      </c>
      <c r="F3926" t="str">
        <f>TRIM(LEFT(data_to_clean[[#This Row],[revenue]],FIND(" ",data_to_clean[[#This Row],[revenue]])))</f>
        <v>2.6</v>
      </c>
      <c r="G3926" t="str">
        <f>RIGHT(data_to_clean[[#This Row],[revenue]],LEN(data_to_clean[[#This Row],[revenue]])-FIND(" ",data_to_clean[[#This Row],[revenue]]))</f>
        <v>Billion</v>
      </c>
      <c r="H3926" s="7">
        <f>VALUE(IF(data_to_clean[[#This Row],[multiplicity]]="Million",_xlfn.CONCAT(SUBSTITUTE(data_to_clean[[#This Row],[number]],".",""),"00000"),_xlfn.CONCAT(SUBSTITUTE(data_to_clean[[#This Row],[number]],".",""),"00000000")))</f>
        <v>2600000000</v>
      </c>
      <c r="I3926" t="s">
        <v>14073</v>
      </c>
      <c r="J3926">
        <f>ROUND(VALUE(SUBSTITUTE(data_to_clean[[#This Row],[growth_%]],".",",")),0)</f>
        <v>84</v>
      </c>
      <c r="K3926" t="s">
        <v>40</v>
      </c>
      <c r="L3926">
        <v>3750</v>
      </c>
      <c r="M3926">
        <v>2150</v>
      </c>
      <c r="N3926">
        <v>2008</v>
      </c>
      <c r="O3926">
        <v>6</v>
      </c>
      <c r="P3926" t="s">
        <v>7200</v>
      </c>
      <c r="Q3926" t="b">
        <f>AND(ISNUMBER(data_to_clean[[#This Row],[revenue_formatted]]),ISNUMBER(data_to_clean[[#This Row],[growth_formatted_%]]),ISNUMBER(data_to_clean[[#This Row],[workers]]),ISNUMBER(data_to_clean[[#This Row],[previous_workers]]),ISNUMBER(data_to_clean[[#This Row],[founded]]),ISNUMBER(data_to_clean[[#This Row],[yrs_on_list]]))</f>
        <v>1</v>
      </c>
    </row>
    <row r="3927" spans="1:17" x14ac:dyDescent="0.25">
      <c r="A3927">
        <v>3916</v>
      </c>
      <c r="B3927" t="s">
        <v>14074</v>
      </c>
      <c r="C3927" t="s">
        <v>243</v>
      </c>
      <c r="D3927" t="str">
        <f>VLOOKUP(data_to_clean[[#This Row],[state]],abbreviation_table[],2,FALSE)</f>
        <v>Maryland</v>
      </c>
      <c r="E3927" t="s">
        <v>1227</v>
      </c>
      <c r="F3927" t="str">
        <f>TRIM(LEFT(data_to_clean[[#This Row],[revenue]],FIND(" ",data_to_clean[[#This Row],[revenue]])))</f>
        <v>4.2</v>
      </c>
      <c r="G3927" t="str">
        <f>RIGHT(data_to_clean[[#This Row],[revenue]],LEN(data_to_clean[[#This Row],[revenue]])-FIND(" ",data_to_clean[[#This Row],[revenue]]))</f>
        <v>Million</v>
      </c>
      <c r="H3927" s="7">
        <f>VALUE(IF(data_to_clean[[#This Row],[multiplicity]]="Million",_xlfn.CONCAT(SUBSTITUTE(data_to_clean[[#This Row],[number]],".",""),"00000"),_xlfn.CONCAT(SUBSTITUTE(data_to_clean[[#This Row],[number]],".",""),"00000000")))</f>
        <v>4200000</v>
      </c>
      <c r="I3927" t="s">
        <v>14076</v>
      </c>
      <c r="J3927">
        <f>ROUND(VALUE(SUBSTITUTE(data_to_clean[[#This Row],[growth_%]],".",",")),0)</f>
        <v>84</v>
      </c>
      <c r="K3927" t="s">
        <v>55</v>
      </c>
      <c r="L3927">
        <v>40</v>
      </c>
      <c r="M3927">
        <v>14</v>
      </c>
      <c r="N3927">
        <v>2013</v>
      </c>
      <c r="O3927">
        <v>3</v>
      </c>
      <c r="P3927" t="s">
        <v>14077</v>
      </c>
      <c r="Q3927" t="b">
        <f>AND(ISNUMBER(data_to_clean[[#This Row],[revenue_formatted]]),ISNUMBER(data_to_clean[[#This Row],[growth_formatted_%]]),ISNUMBER(data_to_clean[[#This Row],[workers]]),ISNUMBER(data_to_clean[[#This Row],[previous_workers]]),ISNUMBER(data_to_clean[[#This Row],[founded]]),ISNUMBER(data_to_clean[[#This Row],[yrs_on_list]]))</f>
        <v>1</v>
      </c>
    </row>
    <row r="3928" spans="1:17" x14ac:dyDescent="0.25">
      <c r="A3928">
        <v>3917</v>
      </c>
      <c r="B3928" t="s">
        <v>14078</v>
      </c>
      <c r="C3928" t="s">
        <v>22</v>
      </c>
      <c r="D3928" t="str">
        <f>VLOOKUP(data_to_clean[[#This Row],[state]],abbreviation_table[],2,FALSE)</f>
        <v>Tennessee</v>
      </c>
      <c r="E3928" t="s">
        <v>1106</v>
      </c>
      <c r="F3928" t="str">
        <f>TRIM(LEFT(data_to_clean[[#This Row],[revenue]],FIND(" ",data_to_clean[[#This Row],[revenue]])))</f>
        <v>2.9</v>
      </c>
      <c r="G3928" t="str">
        <f>RIGHT(data_to_clean[[#This Row],[revenue]],LEN(data_to_clean[[#This Row],[revenue]])-FIND(" ",data_to_clean[[#This Row],[revenue]]))</f>
        <v>Million</v>
      </c>
      <c r="H3928" s="7">
        <f>VALUE(IF(data_to_clean[[#This Row],[multiplicity]]="Million",_xlfn.CONCAT(SUBSTITUTE(data_to_clean[[#This Row],[number]],".",""),"00000"),_xlfn.CONCAT(SUBSTITUTE(data_to_clean[[#This Row],[number]],".",""),"00000000")))</f>
        <v>2900000</v>
      </c>
      <c r="I3928" t="s">
        <v>14080</v>
      </c>
      <c r="J3928">
        <f>ROUND(VALUE(SUBSTITUTE(data_to_clean[[#This Row],[growth_%]],".",",")),0)</f>
        <v>84</v>
      </c>
      <c r="K3928" t="s">
        <v>336</v>
      </c>
      <c r="L3928">
        <v>10</v>
      </c>
      <c r="M3928">
        <v>8</v>
      </c>
      <c r="N3928">
        <v>1988</v>
      </c>
      <c r="O3928">
        <v>1</v>
      </c>
      <c r="P3928" t="s">
        <v>14081</v>
      </c>
      <c r="Q3928" t="b">
        <f>AND(ISNUMBER(data_to_clean[[#This Row],[revenue_formatted]]),ISNUMBER(data_to_clean[[#This Row],[growth_formatted_%]]),ISNUMBER(data_to_clean[[#This Row],[workers]]),ISNUMBER(data_to_clean[[#This Row],[previous_workers]]),ISNUMBER(data_to_clean[[#This Row],[founded]]),ISNUMBER(data_to_clean[[#This Row],[yrs_on_list]]))</f>
        <v>1</v>
      </c>
    </row>
    <row r="3929" spans="1:17" x14ac:dyDescent="0.25">
      <c r="A3929">
        <v>3918</v>
      </c>
      <c r="B3929" t="s">
        <v>14082</v>
      </c>
      <c r="C3929" t="s">
        <v>860</v>
      </c>
      <c r="D3929" t="str">
        <f>VLOOKUP(data_to_clean[[#This Row],[state]],abbreviation_table[],2,FALSE)</f>
        <v>Indiana</v>
      </c>
      <c r="E3929" t="s">
        <v>541</v>
      </c>
      <c r="F3929" t="str">
        <f>TRIM(LEFT(data_to_clean[[#This Row],[revenue]],FIND(" ",data_to_clean[[#This Row],[revenue]])))</f>
        <v>4.8</v>
      </c>
      <c r="G3929" t="str">
        <f>RIGHT(data_to_clean[[#This Row],[revenue]],LEN(data_to_clean[[#This Row],[revenue]])-FIND(" ",data_to_clean[[#This Row],[revenue]]))</f>
        <v>Million</v>
      </c>
      <c r="H3929" s="7">
        <f>VALUE(IF(data_to_clean[[#This Row],[multiplicity]]="Million",_xlfn.CONCAT(SUBSTITUTE(data_to_clean[[#This Row],[number]],".",""),"00000"),_xlfn.CONCAT(SUBSTITUTE(data_to_clean[[#This Row],[number]],".",""),"00000000")))</f>
        <v>4800000</v>
      </c>
      <c r="I3929" t="s">
        <v>14084</v>
      </c>
      <c r="J3929">
        <f>ROUND(VALUE(SUBSTITUTE(data_to_clean[[#This Row],[growth_%]],".",",")),0)</f>
        <v>84</v>
      </c>
      <c r="K3929" t="s">
        <v>289</v>
      </c>
      <c r="L3929">
        <v>40</v>
      </c>
      <c r="M3929">
        <v>28</v>
      </c>
      <c r="N3929">
        <v>2004</v>
      </c>
      <c r="O3929">
        <v>5</v>
      </c>
      <c r="P3929" t="s">
        <v>6765</v>
      </c>
      <c r="Q3929" t="b">
        <f>AND(ISNUMBER(data_to_clean[[#This Row],[revenue_formatted]]),ISNUMBER(data_to_clean[[#This Row],[growth_formatted_%]]),ISNUMBER(data_to_clean[[#This Row],[workers]]),ISNUMBER(data_to_clean[[#This Row],[previous_workers]]),ISNUMBER(data_to_clean[[#This Row],[founded]]),ISNUMBER(data_to_clean[[#This Row],[yrs_on_list]]))</f>
        <v>1</v>
      </c>
    </row>
    <row r="3930" spans="1:17" x14ac:dyDescent="0.25">
      <c r="A3930">
        <v>3919</v>
      </c>
      <c r="B3930" t="s">
        <v>14085</v>
      </c>
      <c r="C3930" t="s">
        <v>119</v>
      </c>
      <c r="D3930" t="str">
        <f>VLOOKUP(data_to_clean[[#This Row],[state]],abbreviation_table[],2,FALSE)</f>
        <v>Georgia</v>
      </c>
      <c r="E3930" t="s">
        <v>563</v>
      </c>
      <c r="F3930" t="str">
        <f>TRIM(LEFT(data_to_clean[[#This Row],[revenue]],FIND(" ",data_to_clean[[#This Row],[revenue]])))</f>
        <v>33</v>
      </c>
      <c r="G3930" t="str">
        <f>RIGHT(data_to_clean[[#This Row],[revenue]],LEN(data_to_clean[[#This Row],[revenue]])-FIND(" ",data_to_clean[[#This Row],[revenue]]))</f>
        <v>Million</v>
      </c>
      <c r="H3930" s="7">
        <f>VALUE(IF(data_to_clean[[#This Row],[multiplicity]]="Million",_xlfn.CONCAT(SUBSTITUTE(data_to_clean[[#This Row],[number]],".",""),"00000"),_xlfn.CONCAT(SUBSTITUTE(data_to_clean[[#This Row],[number]],".",""),"00000000")))</f>
        <v>3300000</v>
      </c>
      <c r="I3930" t="s">
        <v>14087</v>
      </c>
      <c r="J3930">
        <f>ROUND(VALUE(SUBSTITUTE(data_to_clean[[#This Row],[growth_%]],".",",")),0)</f>
        <v>84</v>
      </c>
      <c r="K3930" t="s">
        <v>297</v>
      </c>
      <c r="L3930">
        <v>1002</v>
      </c>
      <c r="M3930">
        <v>602</v>
      </c>
      <c r="N3930">
        <v>2009</v>
      </c>
      <c r="O3930">
        <v>6</v>
      </c>
      <c r="P3930" t="s">
        <v>122</v>
      </c>
      <c r="Q3930" t="b">
        <f>AND(ISNUMBER(data_to_clean[[#This Row],[revenue_formatted]]),ISNUMBER(data_to_clean[[#This Row],[growth_formatted_%]]),ISNUMBER(data_to_clean[[#This Row],[workers]]),ISNUMBER(data_to_clean[[#This Row],[previous_workers]]),ISNUMBER(data_to_clean[[#This Row],[founded]]),ISNUMBER(data_to_clean[[#This Row],[yrs_on_list]]))</f>
        <v>1</v>
      </c>
    </row>
    <row r="3931" spans="1:17" x14ac:dyDescent="0.25">
      <c r="A3931">
        <v>3920</v>
      </c>
      <c r="B3931" t="s">
        <v>14088</v>
      </c>
      <c r="C3931" t="s">
        <v>215</v>
      </c>
      <c r="D3931" t="str">
        <f>VLOOKUP(data_to_clean[[#This Row],[state]],abbreviation_table[],2,FALSE)</f>
        <v>North Carolina</v>
      </c>
      <c r="E3931" t="s">
        <v>7870</v>
      </c>
      <c r="F3931" t="str">
        <f>TRIM(LEFT(data_to_clean[[#This Row],[revenue]],FIND(" ",data_to_clean[[#This Row],[revenue]])))</f>
        <v>111.4</v>
      </c>
      <c r="G3931" t="str">
        <f>RIGHT(data_to_clean[[#This Row],[revenue]],LEN(data_to_clean[[#This Row],[revenue]])-FIND(" ",data_to_clean[[#This Row],[revenue]]))</f>
        <v>Million</v>
      </c>
      <c r="H3931" s="7">
        <f>VALUE(IF(data_to_clean[[#This Row],[multiplicity]]="Million",_xlfn.CONCAT(SUBSTITUTE(data_to_clean[[#This Row],[number]],".",""),"00000"),_xlfn.CONCAT(SUBSTITUTE(data_to_clean[[#This Row],[number]],".",""),"00000000")))</f>
        <v>111400000</v>
      </c>
      <c r="I3931" t="s">
        <v>14090</v>
      </c>
      <c r="J3931">
        <f>ROUND(VALUE(SUBSTITUTE(data_to_clean[[#This Row],[growth_%]],".",",")),0)</f>
        <v>84</v>
      </c>
      <c r="K3931" t="s">
        <v>329</v>
      </c>
      <c r="L3931">
        <v>55</v>
      </c>
      <c r="M3931">
        <v>41</v>
      </c>
      <c r="N3931">
        <v>1994</v>
      </c>
      <c r="O3931">
        <v>1</v>
      </c>
      <c r="P3931" t="s">
        <v>3344</v>
      </c>
      <c r="Q3931" t="b">
        <f>AND(ISNUMBER(data_to_clean[[#This Row],[revenue_formatted]]),ISNUMBER(data_to_clean[[#This Row],[growth_formatted_%]]),ISNUMBER(data_to_clean[[#This Row],[workers]]),ISNUMBER(data_to_clean[[#This Row],[previous_workers]]),ISNUMBER(data_to_clean[[#This Row],[founded]]),ISNUMBER(data_to_clean[[#This Row],[yrs_on_list]]))</f>
        <v>1</v>
      </c>
    </row>
    <row r="3932" spans="1:17" x14ac:dyDescent="0.25">
      <c r="A3932">
        <v>3921</v>
      </c>
      <c r="B3932" t="s">
        <v>14091</v>
      </c>
      <c r="C3932" t="s">
        <v>333</v>
      </c>
      <c r="D3932" t="str">
        <f>VLOOKUP(data_to_clean[[#This Row],[state]],abbreviation_table[],2,FALSE)</f>
        <v>Alabama</v>
      </c>
      <c r="E3932" t="s">
        <v>4162</v>
      </c>
      <c r="F3932" t="str">
        <f>TRIM(LEFT(data_to_clean[[#This Row],[revenue]],FIND(" ",data_to_clean[[#This Row],[revenue]])))</f>
        <v>28.2</v>
      </c>
      <c r="G3932" t="str">
        <f>RIGHT(data_to_clean[[#This Row],[revenue]],LEN(data_to_clean[[#This Row],[revenue]])-FIND(" ",data_to_clean[[#This Row],[revenue]]))</f>
        <v>Million</v>
      </c>
      <c r="H3932" s="7">
        <f>VALUE(IF(data_to_clean[[#This Row],[multiplicity]]="Million",_xlfn.CONCAT(SUBSTITUTE(data_to_clean[[#This Row],[number]],".",""),"00000"),_xlfn.CONCAT(SUBSTITUTE(data_to_clean[[#This Row],[number]],".",""),"00000000")))</f>
        <v>28200000</v>
      </c>
      <c r="I3932" t="s">
        <v>14093</v>
      </c>
      <c r="J3932">
        <f>ROUND(VALUE(SUBSTITUTE(data_to_clean[[#This Row],[growth_%]],".",",")),0)</f>
        <v>84</v>
      </c>
      <c r="K3932" t="s">
        <v>107</v>
      </c>
      <c r="L3932">
        <v>93</v>
      </c>
      <c r="M3932">
        <v>61</v>
      </c>
      <c r="N3932">
        <v>2008</v>
      </c>
      <c r="O3932">
        <v>3</v>
      </c>
      <c r="P3932" t="s">
        <v>338</v>
      </c>
      <c r="Q3932" t="b">
        <f>AND(ISNUMBER(data_to_clean[[#This Row],[revenue_formatted]]),ISNUMBER(data_to_clean[[#This Row],[growth_formatted_%]]),ISNUMBER(data_to_clean[[#This Row],[workers]]),ISNUMBER(data_to_clean[[#This Row],[previous_workers]]),ISNUMBER(data_to_clean[[#This Row],[founded]]),ISNUMBER(data_to_clean[[#This Row],[yrs_on_list]]))</f>
        <v>1</v>
      </c>
    </row>
    <row r="3933" spans="1:17" x14ac:dyDescent="0.25">
      <c r="A3933">
        <v>3922</v>
      </c>
      <c r="B3933" t="s">
        <v>14094</v>
      </c>
      <c r="C3933" t="s">
        <v>80</v>
      </c>
      <c r="D3933" t="str">
        <f>VLOOKUP(data_to_clean[[#This Row],[state]],abbreviation_table[],2,FALSE)</f>
        <v>California</v>
      </c>
      <c r="E3933" t="s">
        <v>1227</v>
      </c>
      <c r="F3933" t="str">
        <f>TRIM(LEFT(data_to_clean[[#This Row],[revenue]],FIND(" ",data_to_clean[[#This Row],[revenue]])))</f>
        <v>4.2</v>
      </c>
      <c r="G3933" t="str">
        <f>RIGHT(data_to_clean[[#This Row],[revenue]],LEN(data_to_clean[[#This Row],[revenue]])-FIND(" ",data_to_clean[[#This Row],[revenue]]))</f>
        <v>Million</v>
      </c>
      <c r="H3933" s="7">
        <f>VALUE(IF(data_to_clean[[#This Row],[multiplicity]]="Million",_xlfn.CONCAT(SUBSTITUTE(data_to_clean[[#This Row],[number]],".",""),"00000"),_xlfn.CONCAT(SUBSTITUTE(data_to_clean[[#This Row],[number]],".",""),"00000000")))</f>
        <v>4200000</v>
      </c>
      <c r="I3933" t="s">
        <v>14096</v>
      </c>
      <c r="J3933">
        <f>ROUND(VALUE(SUBSTITUTE(data_to_clean[[#This Row],[growth_%]],".",",")),0)</f>
        <v>84</v>
      </c>
      <c r="K3933" t="s">
        <v>18</v>
      </c>
      <c r="L3933">
        <v>23</v>
      </c>
      <c r="M3933">
        <v>17</v>
      </c>
      <c r="N3933">
        <v>2010</v>
      </c>
      <c r="O3933">
        <v>2</v>
      </c>
      <c r="P3933" t="s">
        <v>132</v>
      </c>
      <c r="Q3933" t="b">
        <f>AND(ISNUMBER(data_to_clean[[#This Row],[revenue_formatted]]),ISNUMBER(data_to_clean[[#This Row],[growth_formatted_%]]),ISNUMBER(data_to_clean[[#This Row],[workers]]),ISNUMBER(data_to_clean[[#This Row],[previous_workers]]),ISNUMBER(data_to_clean[[#This Row],[founded]]),ISNUMBER(data_to_clean[[#This Row],[yrs_on_list]]))</f>
        <v>1</v>
      </c>
    </row>
    <row r="3934" spans="1:17" x14ac:dyDescent="0.25">
      <c r="A3934">
        <v>3923</v>
      </c>
      <c r="B3934" t="s">
        <v>14097</v>
      </c>
      <c r="C3934" t="s">
        <v>215</v>
      </c>
      <c r="D3934" t="str">
        <f>VLOOKUP(data_to_clean[[#This Row],[state]],abbreviation_table[],2,FALSE)</f>
        <v>North Carolina</v>
      </c>
      <c r="E3934" t="s">
        <v>1499</v>
      </c>
      <c r="F3934" t="str">
        <f>TRIM(LEFT(data_to_clean[[#This Row],[revenue]],FIND(" ",data_to_clean[[#This Row],[revenue]])))</f>
        <v>9.7</v>
      </c>
      <c r="G3934" t="str">
        <f>RIGHT(data_to_clean[[#This Row],[revenue]],LEN(data_to_clean[[#This Row],[revenue]])-FIND(" ",data_to_clean[[#This Row],[revenue]]))</f>
        <v>Million</v>
      </c>
      <c r="H3934" s="7">
        <f>VALUE(IF(data_to_clean[[#This Row],[multiplicity]]="Million",_xlfn.CONCAT(SUBSTITUTE(data_to_clean[[#This Row],[number]],".",""),"00000"),_xlfn.CONCAT(SUBSTITUTE(data_to_clean[[#This Row],[number]],".",""),"00000000")))</f>
        <v>9700000</v>
      </c>
      <c r="I3934" t="s">
        <v>14099</v>
      </c>
      <c r="J3934">
        <f>ROUND(VALUE(SUBSTITUTE(data_to_clean[[#This Row],[growth_%]],".",",")),0)</f>
        <v>84</v>
      </c>
      <c r="K3934" t="s">
        <v>271</v>
      </c>
      <c r="L3934">
        <v>38</v>
      </c>
      <c r="M3934">
        <v>28</v>
      </c>
      <c r="N3934">
        <v>2005</v>
      </c>
      <c r="O3934">
        <v>6</v>
      </c>
      <c r="P3934" t="s">
        <v>14100</v>
      </c>
      <c r="Q3934" t="b">
        <f>AND(ISNUMBER(data_to_clean[[#This Row],[revenue_formatted]]),ISNUMBER(data_to_clean[[#This Row],[growth_formatted_%]]),ISNUMBER(data_to_clean[[#This Row],[workers]]),ISNUMBER(data_to_clean[[#This Row],[previous_workers]]),ISNUMBER(data_to_clean[[#This Row],[founded]]),ISNUMBER(data_to_clean[[#This Row],[yrs_on_list]]))</f>
        <v>1</v>
      </c>
    </row>
    <row r="3935" spans="1:17" x14ac:dyDescent="0.25">
      <c r="A3935">
        <v>3924</v>
      </c>
      <c r="B3935" t="s">
        <v>14101</v>
      </c>
      <c r="C3935" t="s">
        <v>45</v>
      </c>
      <c r="D3935" t="str">
        <f>VLOOKUP(data_to_clean[[#This Row],[state]],abbreviation_table[],2,FALSE)</f>
        <v>Pennsylvania</v>
      </c>
      <c r="E3935" t="s">
        <v>11611</v>
      </c>
      <c r="F3935" t="str">
        <f>TRIM(LEFT(data_to_clean[[#This Row],[revenue]],FIND(" ",data_to_clean[[#This Row],[revenue]])))</f>
        <v>46.1</v>
      </c>
      <c r="G3935" t="str">
        <f>RIGHT(data_to_clean[[#This Row],[revenue]],LEN(data_to_clean[[#This Row],[revenue]])-FIND(" ",data_to_clean[[#This Row],[revenue]]))</f>
        <v>Million</v>
      </c>
      <c r="H3935" s="7">
        <f>VALUE(IF(data_to_clean[[#This Row],[multiplicity]]="Million",_xlfn.CONCAT(SUBSTITUTE(data_to_clean[[#This Row],[number]],".",""),"00000"),_xlfn.CONCAT(SUBSTITUTE(data_to_clean[[#This Row],[number]],".",""),"00000000")))</f>
        <v>46100000</v>
      </c>
      <c r="I3935" t="s">
        <v>14103</v>
      </c>
      <c r="J3935">
        <f>ROUND(VALUE(SUBSTITUTE(data_to_clean[[#This Row],[growth_%]],".",",")),0)</f>
        <v>84</v>
      </c>
      <c r="K3935" t="s">
        <v>33</v>
      </c>
      <c r="L3935">
        <v>105</v>
      </c>
      <c r="M3935">
        <v>77</v>
      </c>
      <c r="N3935">
        <v>1914</v>
      </c>
      <c r="O3935">
        <v>5</v>
      </c>
      <c r="P3935" t="s">
        <v>1259</v>
      </c>
      <c r="Q3935" t="b">
        <f>AND(ISNUMBER(data_to_clean[[#This Row],[revenue_formatted]]),ISNUMBER(data_to_clean[[#This Row],[growth_formatted_%]]),ISNUMBER(data_to_clean[[#This Row],[workers]]),ISNUMBER(data_to_clean[[#This Row],[previous_workers]]),ISNUMBER(data_to_clean[[#This Row],[founded]]),ISNUMBER(data_to_clean[[#This Row],[yrs_on_list]]))</f>
        <v>1</v>
      </c>
    </row>
    <row r="3936" spans="1:17" x14ac:dyDescent="0.25">
      <c r="A3936">
        <v>3925</v>
      </c>
      <c r="B3936" t="s">
        <v>14104</v>
      </c>
      <c r="C3936" t="s">
        <v>66</v>
      </c>
      <c r="D3936" t="str">
        <f>VLOOKUP(data_to_clean[[#This Row],[state]],abbreviation_table[],2,FALSE)</f>
        <v>Virginia</v>
      </c>
      <c r="E3936" t="s">
        <v>485</v>
      </c>
      <c r="F3936" t="str">
        <f>TRIM(LEFT(data_to_clean[[#This Row],[revenue]],FIND(" ",data_to_clean[[#This Row],[revenue]])))</f>
        <v>4.5</v>
      </c>
      <c r="G3936" t="str">
        <f>RIGHT(data_to_clean[[#This Row],[revenue]],LEN(data_to_clean[[#This Row],[revenue]])-FIND(" ",data_to_clean[[#This Row],[revenue]]))</f>
        <v>Million</v>
      </c>
      <c r="H3936" s="7">
        <f>VALUE(IF(data_to_clean[[#This Row],[multiplicity]]="Million",_xlfn.CONCAT(SUBSTITUTE(data_to_clean[[#This Row],[number]],".",""),"00000"),_xlfn.CONCAT(SUBSTITUTE(data_to_clean[[#This Row],[number]],".",""),"00000000")))</f>
        <v>4500000</v>
      </c>
      <c r="I3936" t="s">
        <v>14106</v>
      </c>
      <c r="J3936">
        <f>ROUND(VALUE(SUBSTITUTE(data_to_clean[[#This Row],[growth_%]],".",",")),0)</f>
        <v>84</v>
      </c>
      <c r="K3936" t="s">
        <v>181</v>
      </c>
      <c r="L3936">
        <v>46</v>
      </c>
      <c r="M3936">
        <v>37</v>
      </c>
      <c r="N3936">
        <v>2006</v>
      </c>
      <c r="O3936">
        <v>3</v>
      </c>
      <c r="P3936" t="s">
        <v>14107</v>
      </c>
      <c r="Q3936" t="b">
        <f>AND(ISNUMBER(data_to_clean[[#This Row],[revenue_formatted]]),ISNUMBER(data_to_clean[[#This Row],[growth_formatted_%]]),ISNUMBER(data_to_clean[[#This Row],[workers]]),ISNUMBER(data_to_clean[[#This Row],[previous_workers]]),ISNUMBER(data_to_clean[[#This Row],[founded]]),ISNUMBER(data_to_clean[[#This Row],[yrs_on_list]]))</f>
        <v>1</v>
      </c>
    </row>
    <row r="3937" spans="1:17" x14ac:dyDescent="0.25">
      <c r="A3937">
        <v>3926</v>
      </c>
      <c r="B3937" t="s">
        <v>14108</v>
      </c>
      <c r="C3937" t="s">
        <v>503</v>
      </c>
      <c r="D3937" t="str">
        <f>VLOOKUP(data_to_clean[[#This Row],[state]],abbreviation_table[],2,FALSE)</f>
        <v>Illinois</v>
      </c>
      <c r="E3937" t="s">
        <v>665</v>
      </c>
      <c r="F3937" t="str">
        <f>TRIM(LEFT(data_to_clean[[#This Row],[revenue]],FIND(" ",data_to_clean[[#This Row],[revenue]])))</f>
        <v>3.2</v>
      </c>
      <c r="G3937" t="str">
        <f>RIGHT(data_to_clean[[#This Row],[revenue]],LEN(data_to_clean[[#This Row],[revenue]])-FIND(" ",data_to_clean[[#This Row],[revenue]]))</f>
        <v>Million</v>
      </c>
      <c r="H3937" s="7">
        <f>VALUE(IF(data_to_clean[[#This Row],[multiplicity]]="Million",_xlfn.CONCAT(SUBSTITUTE(data_to_clean[[#This Row],[number]],".",""),"00000"),_xlfn.CONCAT(SUBSTITUTE(data_to_clean[[#This Row],[number]],".",""),"00000000")))</f>
        <v>3200000</v>
      </c>
      <c r="I3937" t="s">
        <v>14110</v>
      </c>
      <c r="J3937">
        <f>ROUND(VALUE(SUBSTITUTE(data_to_clean[[#This Row],[growth_%]],".",",")),0)</f>
        <v>84</v>
      </c>
      <c r="K3937" t="s">
        <v>18</v>
      </c>
      <c r="L3937">
        <v>15</v>
      </c>
      <c r="M3937">
        <v>10</v>
      </c>
      <c r="N3937">
        <v>2009</v>
      </c>
      <c r="O3937">
        <v>1</v>
      </c>
      <c r="P3937" t="s">
        <v>14111</v>
      </c>
      <c r="Q3937" t="b">
        <f>AND(ISNUMBER(data_to_clean[[#This Row],[revenue_formatted]]),ISNUMBER(data_to_clean[[#This Row],[growth_formatted_%]]),ISNUMBER(data_to_clean[[#This Row],[workers]]),ISNUMBER(data_to_clean[[#This Row],[previous_workers]]),ISNUMBER(data_to_clean[[#This Row],[founded]]),ISNUMBER(data_to_clean[[#This Row],[yrs_on_list]]))</f>
        <v>1</v>
      </c>
    </row>
    <row r="3938" spans="1:17" x14ac:dyDescent="0.25">
      <c r="A3938">
        <v>3927</v>
      </c>
      <c r="B3938" t="s">
        <v>14112</v>
      </c>
      <c r="C3938" t="s">
        <v>74</v>
      </c>
      <c r="D3938" t="str">
        <f>VLOOKUP(data_to_clean[[#This Row],[state]],abbreviation_table[],2,FALSE)</f>
        <v>Ohio</v>
      </c>
      <c r="E3938" t="s">
        <v>1297</v>
      </c>
      <c r="F3938" t="str">
        <f>TRIM(LEFT(data_to_clean[[#This Row],[revenue]],FIND(" ",data_to_clean[[#This Row],[revenue]])))</f>
        <v>8.4</v>
      </c>
      <c r="G3938" t="str">
        <f>RIGHT(data_to_clean[[#This Row],[revenue]],LEN(data_to_clean[[#This Row],[revenue]])-FIND(" ",data_to_clean[[#This Row],[revenue]]))</f>
        <v>Million</v>
      </c>
      <c r="H3938" s="7">
        <f>VALUE(IF(data_to_clean[[#This Row],[multiplicity]]="Million",_xlfn.CONCAT(SUBSTITUTE(data_to_clean[[#This Row],[number]],".",""),"00000"),_xlfn.CONCAT(SUBSTITUTE(data_to_clean[[#This Row],[number]],".",""),"00000000")))</f>
        <v>8400000</v>
      </c>
      <c r="I3938" t="s">
        <v>14114</v>
      </c>
      <c r="J3938">
        <f>ROUND(VALUE(SUBSTITUTE(data_to_clean[[#This Row],[growth_%]],".",",")),0)</f>
        <v>84</v>
      </c>
      <c r="K3938" t="s">
        <v>257</v>
      </c>
      <c r="L3938">
        <v>70</v>
      </c>
      <c r="M3938">
        <v>37</v>
      </c>
      <c r="N3938">
        <v>2007</v>
      </c>
      <c r="O3938">
        <v>8</v>
      </c>
      <c r="P3938" t="s">
        <v>2290</v>
      </c>
      <c r="Q3938" t="b">
        <f>AND(ISNUMBER(data_to_clean[[#This Row],[revenue_formatted]]),ISNUMBER(data_to_clean[[#This Row],[growth_formatted_%]]),ISNUMBER(data_to_clean[[#This Row],[workers]]),ISNUMBER(data_to_clean[[#This Row],[previous_workers]]),ISNUMBER(data_to_clean[[#This Row],[founded]]),ISNUMBER(data_to_clean[[#This Row],[yrs_on_list]]))</f>
        <v>1</v>
      </c>
    </row>
    <row r="3939" spans="1:17" x14ac:dyDescent="0.25">
      <c r="A3939">
        <v>3928</v>
      </c>
      <c r="B3939" t="s">
        <v>14115</v>
      </c>
      <c r="C3939" t="s">
        <v>243</v>
      </c>
      <c r="D3939" t="str">
        <f>VLOOKUP(data_to_clean[[#This Row],[state]],abbreviation_table[],2,FALSE)</f>
        <v>Maryland</v>
      </c>
      <c r="E3939" t="s">
        <v>11611</v>
      </c>
      <c r="F3939" t="str">
        <f>TRIM(LEFT(data_to_clean[[#This Row],[revenue]],FIND(" ",data_to_clean[[#This Row],[revenue]])))</f>
        <v>46.1</v>
      </c>
      <c r="G3939" t="str">
        <f>RIGHT(data_to_clean[[#This Row],[revenue]],LEN(data_to_clean[[#This Row],[revenue]])-FIND(" ",data_to_clean[[#This Row],[revenue]]))</f>
        <v>Million</v>
      </c>
      <c r="H3939" s="7">
        <f>VALUE(IF(data_to_clean[[#This Row],[multiplicity]]="Million",_xlfn.CONCAT(SUBSTITUTE(data_to_clean[[#This Row],[number]],".",""),"00000"),_xlfn.CONCAT(SUBSTITUTE(data_to_clean[[#This Row],[number]],".",""),"00000000")))</f>
        <v>46100000</v>
      </c>
      <c r="I3939" t="s">
        <v>14117</v>
      </c>
      <c r="J3939">
        <f>ROUND(VALUE(SUBSTITUTE(data_to_clean[[#This Row],[growth_%]],".",",")),0)</f>
        <v>84</v>
      </c>
      <c r="K3939" t="s">
        <v>297</v>
      </c>
      <c r="L3939">
        <v>95</v>
      </c>
      <c r="M3939">
        <v>78</v>
      </c>
      <c r="N3939">
        <v>1994</v>
      </c>
      <c r="O3939">
        <v>4</v>
      </c>
      <c r="P3939" t="s">
        <v>1270</v>
      </c>
      <c r="Q3939" t="b">
        <f>AND(ISNUMBER(data_to_clean[[#This Row],[revenue_formatted]]),ISNUMBER(data_to_clean[[#This Row],[growth_formatted_%]]),ISNUMBER(data_to_clean[[#This Row],[workers]]),ISNUMBER(data_to_clean[[#This Row],[previous_workers]]),ISNUMBER(data_to_clean[[#This Row],[founded]]),ISNUMBER(data_to_clean[[#This Row],[yrs_on_list]]))</f>
        <v>1</v>
      </c>
    </row>
    <row r="3940" spans="1:17" x14ac:dyDescent="0.25">
      <c r="A3940">
        <v>3929</v>
      </c>
      <c r="B3940" t="s">
        <v>14118</v>
      </c>
      <c r="C3940" t="s">
        <v>59</v>
      </c>
      <c r="D3940" t="str">
        <f>VLOOKUP(data_to_clean[[#This Row],[state]],abbreviation_table[],2,FALSE)</f>
        <v>New Jersey</v>
      </c>
      <c r="E3940" t="s">
        <v>445</v>
      </c>
      <c r="F3940" t="str">
        <f>TRIM(LEFT(data_to_clean[[#This Row],[revenue]],FIND(" ",data_to_clean[[#This Row],[revenue]])))</f>
        <v>4.3</v>
      </c>
      <c r="G3940" t="str">
        <f>RIGHT(data_to_clean[[#This Row],[revenue]],LEN(data_to_clean[[#This Row],[revenue]])-FIND(" ",data_to_clean[[#This Row],[revenue]]))</f>
        <v>Million</v>
      </c>
      <c r="H3940" s="7">
        <f>VALUE(IF(data_to_clean[[#This Row],[multiplicity]]="Million",_xlfn.CONCAT(SUBSTITUTE(data_to_clean[[#This Row],[number]],".",""),"00000"),_xlfn.CONCAT(SUBSTITUTE(data_to_clean[[#This Row],[number]],".",""),"00000000")))</f>
        <v>4300000</v>
      </c>
      <c r="I3940" t="s">
        <v>14120</v>
      </c>
      <c r="J3940">
        <f>ROUND(VALUE(SUBSTITUTE(data_to_clean[[#This Row],[growth_%]],".",",")),0)</f>
        <v>84</v>
      </c>
      <c r="K3940" t="s">
        <v>329</v>
      </c>
      <c r="L3940">
        <v>80</v>
      </c>
      <c r="M3940">
        <v>25</v>
      </c>
      <c r="N3940">
        <v>1997</v>
      </c>
      <c r="O3940">
        <v>1</v>
      </c>
      <c r="P3940" t="s">
        <v>5346</v>
      </c>
      <c r="Q3940" t="b">
        <f>AND(ISNUMBER(data_to_clean[[#This Row],[revenue_formatted]]),ISNUMBER(data_to_clean[[#This Row],[growth_formatted_%]]),ISNUMBER(data_to_clean[[#This Row],[workers]]),ISNUMBER(data_to_clean[[#This Row],[previous_workers]]),ISNUMBER(data_to_clean[[#This Row],[founded]]),ISNUMBER(data_to_clean[[#This Row],[yrs_on_list]]))</f>
        <v>1</v>
      </c>
    </row>
    <row r="3941" spans="1:17" x14ac:dyDescent="0.25">
      <c r="A3941">
        <v>3930</v>
      </c>
      <c r="B3941" t="s">
        <v>14121</v>
      </c>
      <c r="C3941" t="s">
        <v>86</v>
      </c>
      <c r="D3941" t="str">
        <f>VLOOKUP(data_to_clean[[#This Row],[state]],abbreviation_table[],2,FALSE)</f>
        <v>Colorado</v>
      </c>
      <c r="E3941" t="s">
        <v>1227</v>
      </c>
      <c r="F3941" t="str">
        <f>TRIM(LEFT(data_to_clean[[#This Row],[revenue]],FIND(" ",data_to_clean[[#This Row],[revenue]])))</f>
        <v>4.2</v>
      </c>
      <c r="G3941" t="str">
        <f>RIGHT(data_to_clean[[#This Row],[revenue]],LEN(data_to_clean[[#This Row],[revenue]])-FIND(" ",data_to_clean[[#This Row],[revenue]]))</f>
        <v>Million</v>
      </c>
      <c r="H3941" s="7">
        <f>VALUE(IF(data_to_clean[[#This Row],[multiplicity]]="Million",_xlfn.CONCAT(SUBSTITUTE(data_to_clean[[#This Row],[number]],".",""),"00000"),_xlfn.CONCAT(SUBSTITUTE(data_to_clean[[#This Row],[number]],".",""),"00000000")))</f>
        <v>4200000</v>
      </c>
      <c r="I3941" t="s">
        <v>14123</v>
      </c>
      <c r="J3941">
        <f>ROUND(VALUE(SUBSTITUTE(data_to_clean[[#This Row],[growth_%]],".",",")),0)</f>
        <v>84</v>
      </c>
      <c r="K3941" t="s">
        <v>271</v>
      </c>
      <c r="L3941">
        <v>14</v>
      </c>
      <c r="M3941">
        <v>8</v>
      </c>
      <c r="N3941">
        <v>2008</v>
      </c>
      <c r="O3941">
        <v>3</v>
      </c>
      <c r="P3941" t="s">
        <v>14124</v>
      </c>
      <c r="Q3941" t="b">
        <f>AND(ISNUMBER(data_to_clean[[#This Row],[revenue_formatted]]),ISNUMBER(data_to_clean[[#This Row],[growth_formatted_%]]),ISNUMBER(data_to_clean[[#This Row],[workers]]),ISNUMBER(data_to_clean[[#This Row],[previous_workers]]),ISNUMBER(data_to_clean[[#This Row],[founded]]),ISNUMBER(data_to_clean[[#This Row],[yrs_on_list]]))</f>
        <v>1</v>
      </c>
    </row>
    <row r="3942" spans="1:17" x14ac:dyDescent="0.25">
      <c r="A3942">
        <v>3931</v>
      </c>
      <c r="B3942" t="s">
        <v>14125</v>
      </c>
      <c r="C3942" t="s">
        <v>86</v>
      </c>
      <c r="D3942" t="str">
        <f>VLOOKUP(data_to_clean[[#This Row],[state]],abbreviation_table[],2,FALSE)</f>
        <v>Colorado</v>
      </c>
      <c r="E3942" t="s">
        <v>380</v>
      </c>
      <c r="F3942" t="str">
        <f>TRIM(LEFT(data_to_clean[[#This Row],[revenue]],FIND(" ",data_to_clean[[#This Row],[revenue]])))</f>
        <v>5.8</v>
      </c>
      <c r="G3942" t="str">
        <f>RIGHT(data_to_clean[[#This Row],[revenue]],LEN(data_to_clean[[#This Row],[revenue]])-FIND(" ",data_to_clean[[#This Row],[revenue]]))</f>
        <v>Million</v>
      </c>
      <c r="H3942" s="7">
        <f>VALUE(IF(data_to_clean[[#This Row],[multiplicity]]="Million",_xlfn.CONCAT(SUBSTITUTE(data_to_clean[[#This Row],[number]],".",""),"00000"),_xlfn.CONCAT(SUBSTITUTE(data_to_clean[[#This Row],[number]],".",""),"00000000")))</f>
        <v>5800000</v>
      </c>
      <c r="I3942" t="s">
        <v>14127</v>
      </c>
      <c r="J3942">
        <f>ROUND(VALUE(SUBSTITUTE(data_to_clean[[#This Row],[growth_%]],".",",")),0)</f>
        <v>84</v>
      </c>
      <c r="K3942" t="s">
        <v>18</v>
      </c>
      <c r="L3942">
        <v>15</v>
      </c>
      <c r="M3942">
        <v>12</v>
      </c>
      <c r="N3942">
        <v>2010</v>
      </c>
      <c r="O3942">
        <v>5</v>
      </c>
      <c r="P3942" t="s">
        <v>13625</v>
      </c>
      <c r="Q3942" t="b">
        <f>AND(ISNUMBER(data_to_clean[[#This Row],[revenue_formatted]]),ISNUMBER(data_to_clean[[#This Row],[growth_formatted_%]]),ISNUMBER(data_to_clean[[#This Row],[workers]]),ISNUMBER(data_to_clean[[#This Row],[previous_workers]]),ISNUMBER(data_to_clean[[#This Row],[founded]]),ISNUMBER(data_to_clean[[#This Row],[yrs_on_list]]))</f>
        <v>1</v>
      </c>
    </row>
    <row r="3943" spans="1:17" x14ac:dyDescent="0.25">
      <c r="A3943">
        <v>3932</v>
      </c>
      <c r="B3943" t="s">
        <v>14128</v>
      </c>
      <c r="C3943" t="s">
        <v>80</v>
      </c>
      <c r="D3943" t="str">
        <f>VLOOKUP(data_to_clean[[#This Row],[state]],abbreviation_table[],2,FALSE)</f>
        <v>California</v>
      </c>
      <c r="E3943" t="s">
        <v>10606</v>
      </c>
      <c r="F3943" t="str">
        <f>TRIM(LEFT(data_to_clean[[#This Row],[revenue]],FIND(" ",data_to_clean[[#This Row],[revenue]])))</f>
        <v>53</v>
      </c>
      <c r="G3943" t="str">
        <f>RIGHT(data_to_clean[[#This Row],[revenue]],LEN(data_to_clean[[#This Row],[revenue]])-FIND(" ",data_to_clean[[#This Row],[revenue]]))</f>
        <v>Million</v>
      </c>
      <c r="H3943" s="7">
        <f>VALUE(IF(data_to_clean[[#This Row],[multiplicity]]="Million",_xlfn.CONCAT(SUBSTITUTE(data_to_clean[[#This Row],[number]],".",""),"00000"),_xlfn.CONCAT(SUBSTITUTE(data_to_clean[[#This Row],[number]],".",""),"00000000")))</f>
        <v>5300000</v>
      </c>
      <c r="I3943" t="s">
        <v>14130</v>
      </c>
      <c r="J3943">
        <f>ROUND(VALUE(SUBSTITUTE(data_to_clean[[#This Row],[growth_%]],".",",")),0)</f>
        <v>84</v>
      </c>
      <c r="K3943" t="s">
        <v>18</v>
      </c>
      <c r="L3943">
        <v>27</v>
      </c>
      <c r="M3943">
        <v>18</v>
      </c>
      <c r="N3943">
        <v>2009</v>
      </c>
      <c r="O3943">
        <v>1</v>
      </c>
      <c r="P3943" t="s">
        <v>9180</v>
      </c>
      <c r="Q3943" t="b">
        <f>AND(ISNUMBER(data_to_clean[[#This Row],[revenue_formatted]]),ISNUMBER(data_to_clean[[#This Row],[growth_formatted_%]]),ISNUMBER(data_to_clean[[#This Row],[workers]]),ISNUMBER(data_to_clean[[#This Row],[previous_workers]]),ISNUMBER(data_to_clean[[#This Row],[founded]]),ISNUMBER(data_to_clean[[#This Row],[yrs_on_list]]))</f>
        <v>1</v>
      </c>
    </row>
    <row r="3944" spans="1:17" x14ac:dyDescent="0.25">
      <c r="A3944">
        <v>3933</v>
      </c>
      <c r="B3944" t="s">
        <v>14131</v>
      </c>
      <c r="C3944" t="s">
        <v>190</v>
      </c>
      <c r="D3944" t="str">
        <f>VLOOKUP(data_to_clean[[#This Row],[state]],abbreviation_table[],2,FALSE)</f>
        <v>Montana</v>
      </c>
      <c r="E3944" t="s">
        <v>87</v>
      </c>
      <c r="F3944" t="str">
        <f>TRIM(LEFT(data_to_clean[[#This Row],[revenue]],FIND(" ",data_to_clean[[#This Row],[revenue]])))</f>
        <v>13.9</v>
      </c>
      <c r="G3944" t="str">
        <f>RIGHT(data_to_clean[[#This Row],[revenue]],LEN(data_to_clean[[#This Row],[revenue]])-FIND(" ",data_to_clean[[#This Row],[revenue]]))</f>
        <v>Million</v>
      </c>
      <c r="H3944" s="7">
        <f>VALUE(IF(data_to_clean[[#This Row],[multiplicity]]="Million",_xlfn.CONCAT(SUBSTITUTE(data_to_clean[[#This Row],[number]],".",""),"00000"),_xlfn.CONCAT(SUBSTITUTE(data_to_clean[[#This Row],[number]],".",""),"00000000")))</f>
        <v>13900000</v>
      </c>
      <c r="I3944" t="s">
        <v>14133</v>
      </c>
      <c r="J3944">
        <f>ROUND(VALUE(SUBSTITUTE(data_to_clean[[#This Row],[growth_%]],".",",")),0)</f>
        <v>84</v>
      </c>
      <c r="K3944" t="s">
        <v>156</v>
      </c>
      <c r="L3944">
        <v>68</v>
      </c>
      <c r="M3944">
        <v>16</v>
      </c>
      <c r="N3944">
        <v>2010</v>
      </c>
      <c r="O3944">
        <v>2</v>
      </c>
      <c r="P3944" t="s">
        <v>193</v>
      </c>
      <c r="Q3944" t="b">
        <f>AND(ISNUMBER(data_to_clean[[#This Row],[revenue_formatted]]),ISNUMBER(data_to_clean[[#This Row],[growth_formatted_%]]),ISNUMBER(data_to_clean[[#This Row],[workers]]),ISNUMBER(data_to_clean[[#This Row],[previous_workers]]),ISNUMBER(data_to_clean[[#This Row],[founded]]),ISNUMBER(data_to_clean[[#This Row],[yrs_on_list]]))</f>
        <v>1</v>
      </c>
    </row>
    <row r="3945" spans="1:17" x14ac:dyDescent="0.25">
      <c r="A3945">
        <v>3934</v>
      </c>
      <c r="B3945" t="s">
        <v>14134</v>
      </c>
      <c r="C3945" t="s">
        <v>59</v>
      </c>
      <c r="D3945" t="str">
        <f>VLOOKUP(data_to_clean[[#This Row],[state]],abbreviation_table[],2,FALSE)</f>
        <v>New Jersey</v>
      </c>
      <c r="E3945" t="s">
        <v>5232</v>
      </c>
      <c r="F3945" t="str">
        <f>TRIM(LEFT(data_to_clean[[#This Row],[revenue]],FIND(" ",data_to_clean[[#This Row],[revenue]])))</f>
        <v>16.8</v>
      </c>
      <c r="G3945" t="str">
        <f>RIGHT(data_to_clean[[#This Row],[revenue]],LEN(data_to_clean[[#This Row],[revenue]])-FIND(" ",data_to_clean[[#This Row],[revenue]]))</f>
        <v>Million</v>
      </c>
      <c r="H3945" s="7">
        <f>VALUE(IF(data_to_clean[[#This Row],[multiplicity]]="Million",_xlfn.CONCAT(SUBSTITUTE(data_to_clean[[#This Row],[number]],".",""),"00000"),_xlfn.CONCAT(SUBSTITUTE(data_to_clean[[#This Row],[number]],".",""),"00000000")))</f>
        <v>16800000</v>
      </c>
      <c r="I3945" t="s">
        <v>14136</v>
      </c>
      <c r="J3945">
        <f>ROUND(VALUE(SUBSTITUTE(data_to_clean[[#This Row],[growth_%]],".",",")),0)</f>
        <v>84</v>
      </c>
      <c r="K3945" t="s">
        <v>233</v>
      </c>
      <c r="L3945">
        <v>48</v>
      </c>
      <c r="M3945">
        <v>30</v>
      </c>
      <c r="N3945">
        <v>2007</v>
      </c>
      <c r="O3945">
        <v>1</v>
      </c>
      <c r="P3945" t="s">
        <v>14137</v>
      </c>
      <c r="Q3945" t="b">
        <f>AND(ISNUMBER(data_to_clean[[#This Row],[revenue_formatted]]),ISNUMBER(data_to_clean[[#This Row],[growth_formatted_%]]),ISNUMBER(data_to_clean[[#This Row],[workers]]),ISNUMBER(data_to_clean[[#This Row],[previous_workers]]),ISNUMBER(data_to_clean[[#This Row],[founded]]),ISNUMBER(data_to_clean[[#This Row],[yrs_on_list]]))</f>
        <v>1</v>
      </c>
    </row>
    <row r="3946" spans="1:17" x14ac:dyDescent="0.25">
      <c r="A3946">
        <v>3935</v>
      </c>
      <c r="B3946" t="s">
        <v>14138</v>
      </c>
      <c r="C3946" t="s">
        <v>30</v>
      </c>
      <c r="D3946" t="str">
        <f>VLOOKUP(data_to_clean[[#This Row],[state]],abbreviation_table[],2,FALSE)</f>
        <v>Texas</v>
      </c>
      <c r="E3946" t="s">
        <v>794</v>
      </c>
      <c r="F3946" t="str">
        <f>TRIM(LEFT(data_to_clean[[#This Row],[revenue]],FIND(" ",data_to_clean[[#This Row],[revenue]])))</f>
        <v>13.6</v>
      </c>
      <c r="G3946" t="str">
        <f>RIGHT(data_to_clean[[#This Row],[revenue]],LEN(data_to_clean[[#This Row],[revenue]])-FIND(" ",data_to_clean[[#This Row],[revenue]]))</f>
        <v>Million</v>
      </c>
      <c r="H3946" s="7">
        <f>VALUE(IF(data_to_clean[[#This Row],[multiplicity]]="Million",_xlfn.CONCAT(SUBSTITUTE(data_to_clean[[#This Row],[number]],".",""),"00000"),_xlfn.CONCAT(SUBSTITUTE(data_to_clean[[#This Row],[number]],".",""),"00000000")))</f>
        <v>13600000</v>
      </c>
      <c r="I3946" t="s">
        <v>14140</v>
      </c>
      <c r="J3946">
        <f>ROUND(VALUE(SUBSTITUTE(data_to_clean[[#This Row],[growth_%]],".",",")),0)</f>
        <v>84</v>
      </c>
      <c r="K3946" t="s">
        <v>336</v>
      </c>
      <c r="L3946">
        <v>245</v>
      </c>
      <c r="M3946">
        <v>125</v>
      </c>
      <c r="N3946">
        <v>2012</v>
      </c>
      <c r="O3946">
        <v>4</v>
      </c>
      <c r="P3946" t="s">
        <v>14141</v>
      </c>
      <c r="Q3946" t="b">
        <f>AND(ISNUMBER(data_to_clean[[#This Row],[revenue_formatted]]),ISNUMBER(data_to_clean[[#This Row],[growth_formatted_%]]),ISNUMBER(data_to_clean[[#This Row],[workers]]),ISNUMBER(data_to_clean[[#This Row],[previous_workers]]),ISNUMBER(data_to_clean[[#This Row],[founded]]),ISNUMBER(data_to_clean[[#This Row],[yrs_on_list]]))</f>
        <v>1</v>
      </c>
    </row>
    <row r="3947" spans="1:17" x14ac:dyDescent="0.25">
      <c r="A3947">
        <v>3936</v>
      </c>
      <c r="B3947" t="s">
        <v>14142</v>
      </c>
      <c r="C3947" t="s">
        <v>974</v>
      </c>
      <c r="D3947" t="str">
        <f>VLOOKUP(data_to_clean[[#This Row],[state]],abbreviation_table[],2,FALSE)</f>
        <v>District of Columbia</v>
      </c>
      <c r="E3947" t="s">
        <v>754</v>
      </c>
      <c r="F3947" t="str">
        <f>TRIM(LEFT(data_to_clean[[#This Row],[revenue]],FIND(" ",data_to_clean[[#This Row],[revenue]])))</f>
        <v>18.5</v>
      </c>
      <c r="G3947" t="str">
        <f>RIGHT(data_to_clean[[#This Row],[revenue]],LEN(data_to_clean[[#This Row],[revenue]])-FIND(" ",data_to_clean[[#This Row],[revenue]]))</f>
        <v>Million</v>
      </c>
      <c r="H3947" s="7">
        <f>VALUE(IF(data_to_clean[[#This Row],[multiplicity]]="Million",_xlfn.CONCAT(SUBSTITUTE(data_to_clean[[#This Row],[number]],".",""),"00000"),_xlfn.CONCAT(SUBSTITUTE(data_to_clean[[#This Row],[number]],".",""),"00000000")))</f>
        <v>18500000</v>
      </c>
      <c r="I3947" t="s">
        <v>14144</v>
      </c>
      <c r="J3947">
        <f>ROUND(VALUE(SUBSTITUTE(data_to_clean[[#This Row],[growth_%]],".",",")),0)</f>
        <v>84</v>
      </c>
      <c r="K3947" t="s">
        <v>336</v>
      </c>
      <c r="L3947">
        <v>104</v>
      </c>
      <c r="M3947">
        <v>46</v>
      </c>
      <c r="N3947">
        <v>2007</v>
      </c>
      <c r="O3947">
        <v>6</v>
      </c>
      <c r="P3947" t="s">
        <v>94</v>
      </c>
      <c r="Q3947" t="b">
        <f>AND(ISNUMBER(data_to_clean[[#This Row],[revenue_formatted]]),ISNUMBER(data_to_clean[[#This Row],[growth_formatted_%]]),ISNUMBER(data_to_clean[[#This Row],[workers]]),ISNUMBER(data_to_clean[[#This Row],[previous_workers]]),ISNUMBER(data_to_clean[[#This Row],[founded]]),ISNUMBER(data_to_clean[[#This Row],[yrs_on_list]]))</f>
        <v>1</v>
      </c>
    </row>
    <row r="3948" spans="1:17" x14ac:dyDescent="0.25">
      <c r="A3948">
        <v>3937</v>
      </c>
      <c r="B3948" t="s">
        <v>14145</v>
      </c>
      <c r="C3948" t="s">
        <v>59</v>
      </c>
      <c r="D3948" t="str">
        <f>VLOOKUP(data_to_clean[[#This Row],[state]],abbreviation_table[],2,FALSE)</f>
        <v>New Jersey</v>
      </c>
      <c r="E3948" t="s">
        <v>8088</v>
      </c>
      <c r="F3948" t="str">
        <f>TRIM(LEFT(data_to_clean[[#This Row],[revenue]],FIND(" ",data_to_clean[[#This Row],[revenue]])))</f>
        <v>54.5</v>
      </c>
      <c r="G3948" t="str">
        <f>RIGHT(data_to_clean[[#This Row],[revenue]],LEN(data_to_clean[[#This Row],[revenue]])-FIND(" ",data_to_clean[[#This Row],[revenue]]))</f>
        <v>Million</v>
      </c>
      <c r="H3948" s="7">
        <f>VALUE(IF(data_to_clean[[#This Row],[multiplicity]]="Million",_xlfn.CONCAT(SUBSTITUTE(data_to_clean[[#This Row],[number]],".",""),"00000"),_xlfn.CONCAT(SUBSTITUTE(data_to_clean[[#This Row],[number]],".",""),"00000000")))</f>
        <v>54500000</v>
      </c>
      <c r="I3948" t="s">
        <v>14147</v>
      </c>
      <c r="J3948">
        <f>ROUND(VALUE(SUBSTITUTE(data_to_clean[[#This Row],[growth_%]],".",",")),0)</f>
        <v>84</v>
      </c>
      <c r="K3948" t="s">
        <v>40</v>
      </c>
      <c r="L3948">
        <v>1286</v>
      </c>
      <c r="M3948">
        <v>637</v>
      </c>
      <c r="N3948">
        <v>1997</v>
      </c>
      <c r="O3948">
        <v>1</v>
      </c>
      <c r="P3948" t="s">
        <v>3661</v>
      </c>
      <c r="Q3948" t="b">
        <f>AND(ISNUMBER(data_to_clean[[#This Row],[revenue_formatted]]),ISNUMBER(data_to_clean[[#This Row],[growth_formatted_%]]),ISNUMBER(data_to_clean[[#This Row],[workers]]),ISNUMBER(data_to_clean[[#This Row],[previous_workers]]),ISNUMBER(data_to_clean[[#This Row],[founded]]),ISNUMBER(data_to_clean[[#This Row],[yrs_on_list]]))</f>
        <v>1</v>
      </c>
    </row>
    <row r="3949" spans="1:17" x14ac:dyDescent="0.25">
      <c r="A3949">
        <v>3938</v>
      </c>
      <c r="B3949" t="s">
        <v>14148</v>
      </c>
      <c r="C3949" t="s">
        <v>753</v>
      </c>
      <c r="D3949" t="str">
        <f>VLOOKUP(data_to_clean[[#This Row],[state]],abbreviation_table[],2,FALSE)</f>
        <v>Nevada</v>
      </c>
      <c r="E3949" t="s">
        <v>274</v>
      </c>
      <c r="F3949" t="str">
        <f>TRIM(LEFT(data_to_clean[[#This Row],[revenue]],FIND(" ",data_to_clean[[#This Row],[revenue]])))</f>
        <v>8.8</v>
      </c>
      <c r="G3949" t="str">
        <f>RIGHT(data_to_clean[[#This Row],[revenue]],LEN(data_to_clean[[#This Row],[revenue]])-FIND(" ",data_to_clean[[#This Row],[revenue]]))</f>
        <v>Million</v>
      </c>
      <c r="H3949" s="7">
        <f>VALUE(IF(data_to_clean[[#This Row],[multiplicity]]="Million",_xlfn.CONCAT(SUBSTITUTE(data_to_clean[[#This Row],[number]],".",""),"00000"),_xlfn.CONCAT(SUBSTITUTE(data_to_clean[[#This Row],[number]],".",""),"00000000")))</f>
        <v>8800000</v>
      </c>
      <c r="I3949" t="s">
        <v>14150</v>
      </c>
      <c r="J3949">
        <f>ROUND(VALUE(SUBSTITUTE(data_to_clean[[#This Row],[growth_%]],".",",")),0)</f>
        <v>84</v>
      </c>
      <c r="K3949" t="s">
        <v>336</v>
      </c>
      <c r="L3949">
        <v>27</v>
      </c>
      <c r="M3949">
        <v>15</v>
      </c>
      <c r="N3949">
        <v>2013</v>
      </c>
      <c r="O3949">
        <v>2</v>
      </c>
      <c r="P3949" t="s">
        <v>2300</v>
      </c>
      <c r="Q3949" t="b">
        <f>AND(ISNUMBER(data_to_clean[[#This Row],[revenue_formatted]]),ISNUMBER(data_to_clean[[#This Row],[growth_formatted_%]]),ISNUMBER(data_to_clean[[#This Row],[workers]]),ISNUMBER(data_to_clean[[#This Row],[previous_workers]]),ISNUMBER(data_to_clean[[#This Row],[founded]]),ISNUMBER(data_to_clean[[#This Row],[yrs_on_list]]))</f>
        <v>1</v>
      </c>
    </row>
    <row r="3950" spans="1:17" x14ac:dyDescent="0.25">
      <c r="A3950">
        <v>3939</v>
      </c>
      <c r="B3950" t="s">
        <v>14151</v>
      </c>
      <c r="C3950" t="s">
        <v>223</v>
      </c>
      <c r="D3950" t="str">
        <f>VLOOKUP(data_to_clean[[#This Row],[state]],abbreviation_table[],2,FALSE)</f>
        <v>Wisconsin</v>
      </c>
      <c r="E3950" t="s">
        <v>3524</v>
      </c>
      <c r="F3950" t="str">
        <f>TRIM(LEFT(data_to_clean[[#This Row],[revenue]],FIND(" ",data_to_clean[[#This Row],[revenue]])))</f>
        <v>11.2</v>
      </c>
      <c r="G3950" t="str">
        <f>RIGHT(data_to_clean[[#This Row],[revenue]],LEN(data_to_clean[[#This Row],[revenue]])-FIND(" ",data_to_clean[[#This Row],[revenue]]))</f>
        <v>Million</v>
      </c>
      <c r="H3950" s="7">
        <f>VALUE(IF(data_to_clean[[#This Row],[multiplicity]]="Million",_xlfn.CONCAT(SUBSTITUTE(data_to_clean[[#This Row],[number]],".",""),"00000"),_xlfn.CONCAT(SUBSTITUTE(data_to_clean[[#This Row],[number]],".",""),"00000000")))</f>
        <v>11200000</v>
      </c>
      <c r="I3950" t="s">
        <v>14153</v>
      </c>
      <c r="J3950">
        <f>ROUND(VALUE(SUBSTITUTE(data_to_clean[[#This Row],[growth_%]],".",",")),0)</f>
        <v>84</v>
      </c>
      <c r="K3950" t="s">
        <v>336</v>
      </c>
      <c r="L3950">
        <v>52</v>
      </c>
      <c r="M3950">
        <v>46</v>
      </c>
      <c r="N3950">
        <v>1884</v>
      </c>
      <c r="O3950">
        <v>5</v>
      </c>
      <c r="P3950" t="s">
        <v>6494</v>
      </c>
      <c r="Q3950" t="b">
        <f>AND(ISNUMBER(data_to_clean[[#This Row],[revenue_formatted]]),ISNUMBER(data_to_clean[[#This Row],[growth_formatted_%]]),ISNUMBER(data_to_clean[[#This Row],[workers]]),ISNUMBER(data_to_clean[[#This Row],[previous_workers]]),ISNUMBER(data_to_clean[[#This Row],[founded]]),ISNUMBER(data_to_clean[[#This Row],[yrs_on_list]]))</f>
        <v>1</v>
      </c>
    </row>
    <row r="3951" spans="1:17" x14ac:dyDescent="0.25">
      <c r="A3951">
        <v>3940</v>
      </c>
      <c r="B3951" t="s">
        <v>14154</v>
      </c>
      <c r="C3951" t="s">
        <v>66</v>
      </c>
      <c r="D3951" t="str">
        <f>VLOOKUP(data_to_clean[[#This Row],[state]],abbreviation_table[],2,FALSE)</f>
        <v>Virginia</v>
      </c>
      <c r="E3951" t="s">
        <v>861</v>
      </c>
      <c r="F3951" t="str">
        <f>TRIM(LEFT(data_to_clean[[#This Row],[revenue]],FIND(" ",data_to_clean[[#This Row],[revenue]])))</f>
        <v>5.7</v>
      </c>
      <c r="G3951" t="str">
        <f>RIGHT(data_to_clean[[#This Row],[revenue]],LEN(data_to_clean[[#This Row],[revenue]])-FIND(" ",data_to_clean[[#This Row],[revenue]]))</f>
        <v>Million</v>
      </c>
      <c r="H3951" s="7">
        <f>VALUE(IF(data_to_clean[[#This Row],[multiplicity]]="Million",_xlfn.CONCAT(SUBSTITUTE(data_to_clean[[#This Row],[number]],".",""),"00000"),_xlfn.CONCAT(SUBSTITUTE(data_to_clean[[#This Row],[number]],".",""),"00000000")))</f>
        <v>5700000</v>
      </c>
      <c r="I3951" t="s">
        <v>14156</v>
      </c>
      <c r="J3951">
        <f>ROUND(VALUE(SUBSTITUTE(data_to_clean[[#This Row],[growth_%]],".",",")),0)</f>
        <v>83</v>
      </c>
      <c r="K3951" t="s">
        <v>187</v>
      </c>
      <c r="L3951">
        <v>25</v>
      </c>
      <c r="M3951">
        <v>8</v>
      </c>
      <c r="N3951">
        <v>2012</v>
      </c>
      <c r="O3951">
        <v>1</v>
      </c>
      <c r="P3951" t="s">
        <v>1093</v>
      </c>
      <c r="Q3951" t="b">
        <f>AND(ISNUMBER(data_to_clean[[#This Row],[revenue_formatted]]),ISNUMBER(data_to_clean[[#This Row],[growth_formatted_%]]),ISNUMBER(data_to_clean[[#This Row],[workers]]),ISNUMBER(data_to_clean[[#This Row],[previous_workers]]),ISNUMBER(data_to_clean[[#This Row],[founded]]),ISNUMBER(data_to_clean[[#This Row],[yrs_on_list]]))</f>
        <v>1</v>
      </c>
    </row>
    <row r="3952" spans="1:17" x14ac:dyDescent="0.25">
      <c r="A3952">
        <v>3941</v>
      </c>
      <c r="B3952" t="s">
        <v>14157</v>
      </c>
      <c r="C3952" t="s">
        <v>45</v>
      </c>
      <c r="D3952" t="str">
        <f>VLOOKUP(data_to_clean[[#This Row],[state]],abbreviation_table[],2,FALSE)</f>
        <v>Pennsylvania</v>
      </c>
      <c r="E3952" t="s">
        <v>4147</v>
      </c>
      <c r="F3952" t="str">
        <f>TRIM(LEFT(data_to_clean[[#This Row],[revenue]],FIND(" ",data_to_clean[[#This Row],[revenue]])))</f>
        <v>38</v>
      </c>
      <c r="G3952" t="str">
        <f>RIGHT(data_to_clean[[#This Row],[revenue]],LEN(data_to_clean[[#This Row],[revenue]])-FIND(" ",data_to_clean[[#This Row],[revenue]]))</f>
        <v>Million</v>
      </c>
      <c r="H3952" s="7">
        <f>VALUE(IF(data_to_clean[[#This Row],[multiplicity]]="Million",_xlfn.CONCAT(SUBSTITUTE(data_to_clean[[#This Row],[number]],".",""),"00000"),_xlfn.CONCAT(SUBSTITUTE(data_to_clean[[#This Row],[number]],".",""),"00000000")))</f>
        <v>3800000</v>
      </c>
      <c r="I3952" t="s">
        <v>14159</v>
      </c>
      <c r="J3952">
        <f>ROUND(VALUE(SUBSTITUTE(data_to_clean[[#This Row],[growth_%]],".",",")),0)</f>
        <v>83</v>
      </c>
      <c r="K3952" t="s">
        <v>336</v>
      </c>
      <c r="L3952">
        <v>112</v>
      </c>
      <c r="M3952">
        <v>85</v>
      </c>
      <c r="N3952">
        <v>1994</v>
      </c>
      <c r="O3952">
        <v>7</v>
      </c>
      <c r="P3952" t="s">
        <v>14160</v>
      </c>
      <c r="Q3952" t="b">
        <f>AND(ISNUMBER(data_to_clean[[#This Row],[revenue_formatted]]),ISNUMBER(data_to_clean[[#This Row],[growth_formatted_%]]),ISNUMBER(data_to_clean[[#This Row],[workers]]),ISNUMBER(data_to_clean[[#This Row],[previous_workers]]),ISNUMBER(data_to_clean[[#This Row],[founded]]),ISNUMBER(data_to_clean[[#This Row],[yrs_on_list]]))</f>
        <v>1</v>
      </c>
    </row>
    <row r="3953" spans="1:17" x14ac:dyDescent="0.25">
      <c r="A3953">
        <v>3942</v>
      </c>
      <c r="B3953" t="s">
        <v>14161</v>
      </c>
      <c r="C3953" t="s">
        <v>1960</v>
      </c>
      <c r="D3953" t="str">
        <f>VLOOKUP(data_to_clean[[#This Row],[state]],abbreviation_table[],2,FALSE)</f>
        <v>Iowa</v>
      </c>
      <c r="E3953" t="s">
        <v>445</v>
      </c>
      <c r="F3953" t="str">
        <f>TRIM(LEFT(data_to_clean[[#This Row],[revenue]],FIND(" ",data_to_clean[[#This Row],[revenue]])))</f>
        <v>4.3</v>
      </c>
      <c r="G3953" t="str">
        <f>RIGHT(data_to_clean[[#This Row],[revenue]],LEN(data_to_clean[[#This Row],[revenue]])-FIND(" ",data_to_clean[[#This Row],[revenue]]))</f>
        <v>Million</v>
      </c>
      <c r="H3953" s="7">
        <f>VALUE(IF(data_to_clean[[#This Row],[multiplicity]]="Million",_xlfn.CONCAT(SUBSTITUTE(data_to_clean[[#This Row],[number]],".",""),"00000"),_xlfn.CONCAT(SUBSTITUTE(data_to_clean[[#This Row],[number]],".",""),"00000000")))</f>
        <v>4300000</v>
      </c>
      <c r="I3953" t="s">
        <v>14163</v>
      </c>
      <c r="J3953">
        <f>ROUND(VALUE(SUBSTITUTE(data_to_clean[[#This Row],[growth_%]],".",",")),0)</f>
        <v>83</v>
      </c>
      <c r="K3953" t="s">
        <v>40</v>
      </c>
      <c r="L3953">
        <v>35</v>
      </c>
      <c r="M3953">
        <v>15</v>
      </c>
      <c r="N3953">
        <v>2005</v>
      </c>
      <c r="O3953">
        <v>2</v>
      </c>
      <c r="P3953" t="s">
        <v>8206</v>
      </c>
      <c r="Q3953" t="b">
        <f>AND(ISNUMBER(data_to_clean[[#This Row],[revenue_formatted]]),ISNUMBER(data_to_clean[[#This Row],[growth_formatted_%]]),ISNUMBER(data_to_clean[[#This Row],[workers]]),ISNUMBER(data_to_clean[[#This Row],[previous_workers]]),ISNUMBER(data_to_clean[[#This Row],[founded]]),ISNUMBER(data_to_clean[[#This Row],[yrs_on_list]]))</f>
        <v>1</v>
      </c>
    </row>
    <row r="3954" spans="1:17" x14ac:dyDescent="0.25">
      <c r="A3954">
        <v>3943</v>
      </c>
      <c r="B3954" t="s">
        <v>14164</v>
      </c>
      <c r="C3954" t="s">
        <v>105</v>
      </c>
      <c r="D3954" t="str">
        <f>VLOOKUP(data_to_clean[[#This Row],[state]],abbreviation_table[],2,FALSE)</f>
        <v>New York</v>
      </c>
      <c r="E3954" t="s">
        <v>295</v>
      </c>
      <c r="F3954" t="str">
        <f>TRIM(LEFT(data_to_clean[[#This Row],[revenue]],FIND(" ",data_to_clean[[#This Row],[revenue]])))</f>
        <v>9.8</v>
      </c>
      <c r="G3954" t="str">
        <f>RIGHT(data_to_clean[[#This Row],[revenue]],LEN(data_to_clean[[#This Row],[revenue]])-FIND(" ",data_to_clean[[#This Row],[revenue]]))</f>
        <v>Million</v>
      </c>
      <c r="H3954" s="7">
        <f>VALUE(IF(data_to_clean[[#This Row],[multiplicity]]="Million",_xlfn.CONCAT(SUBSTITUTE(data_to_clean[[#This Row],[number]],".",""),"00000"),_xlfn.CONCAT(SUBSTITUTE(data_to_clean[[#This Row],[number]],".",""),"00000000")))</f>
        <v>9800000</v>
      </c>
      <c r="I3954" t="s">
        <v>14166</v>
      </c>
      <c r="J3954">
        <f>ROUND(VALUE(SUBSTITUTE(data_to_clean[[#This Row],[growth_%]],".",",")),0)</f>
        <v>83</v>
      </c>
      <c r="K3954" t="s">
        <v>40</v>
      </c>
      <c r="L3954">
        <v>24</v>
      </c>
      <c r="M3954">
        <v>8</v>
      </c>
      <c r="N3954">
        <v>2009</v>
      </c>
      <c r="O3954">
        <v>1</v>
      </c>
      <c r="P3954" t="s">
        <v>14167</v>
      </c>
      <c r="Q3954" t="b">
        <f>AND(ISNUMBER(data_to_clean[[#This Row],[revenue_formatted]]),ISNUMBER(data_to_clean[[#This Row],[growth_formatted_%]]),ISNUMBER(data_to_clean[[#This Row],[workers]]),ISNUMBER(data_to_clean[[#This Row],[previous_workers]]),ISNUMBER(data_to_clean[[#This Row],[founded]]),ISNUMBER(data_to_clean[[#This Row],[yrs_on_list]]))</f>
        <v>1</v>
      </c>
    </row>
    <row r="3955" spans="1:17" x14ac:dyDescent="0.25">
      <c r="A3955">
        <v>3944</v>
      </c>
      <c r="B3955" t="s">
        <v>14168</v>
      </c>
      <c r="C3955" t="s">
        <v>80</v>
      </c>
      <c r="D3955" t="str">
        <f>VLOOKUP(data_to_clean[[#This Row],[state]],abbreviation_table[],2,FALSE)</f>
        <v>California</v>
      </c>
      <c r="E3955" t="s">
        <v>871</v>
      </c>
      <c r="F3955" t="str">
        <f>TRIM(LEFT(data_to_clean[[#This Row],[revenue]],FIND(" ",data_to_clean[[#This Row],[revenue]])))</f>
        <v>2.6</v>
      </c>
      <c r="G3955" t="str">
        <f>RIGHT(data_to_clean[[#This Row],[revenue]],LEN(data_to_clean[[#This Row],[revenue]])-FIND(" ",data_to_clean[[#This Row],[revenue]]))</f>
        <v>Million</v>
      </c>
      <c r="H3955" s="7">
        <f>VALUE(IF(data_to_clean[[#This Row],[multiplicity]]="Million",_xlfn.CONCAT(SUBSTITUTE(data_to_clean[[#This Row],[number]],".",""),"00000"),_xlfn.CONCAT(SUBSTITUTE(data_to_clean[[#This Row],[number]],".",""),"00000000")))</f>
        <v>2600000</v>
      </c>
      <c r="I3955" t="s">
        <v>14170</v>
      </c>
      <c r="J3955">
        <f>ROUND(VALUE(SUBSTITUTE(data_to_clean[[#This Row],[growth_%]],".",",")),0)</f>
        <v>83</v>
      </c>
      <c r="K3955" t="s">
        <v>18</v>
      </c>
      <c r="L3955">
        <v>17</v>
      </c>
      <c r="M3955">
        <v>11</v>
      </c>
      <c r="N3955">
        <v>2009</v>
      </c>
      <c r="O3955">
        <v>2</v>
      </c>
      <c r="P3955" t="s">
        <v>578</v>
      </c>
      <c r="Q3955" t="b">
        <f>AND(ISNUMBER(data_to_clean[[#This Row],[revenue_formatted]]),ISNUMBER(data_to_clean[[#This Row],[growth_formatted_%]]),ISNUMBER(data_to_clean[[#This Row],[workers]]),ISNUMBER(data_to_clean[[#This Row],[previous_workers]]),ISNUMBER(data_to_clean[[#This Row],[founded]]),ISNUMBER(data_to_clean[[#This Row],[yrs_on_list]]))</f>
        <v>1</v>
      </c>
    </row>
    <row r="3956" spans="1:17" x14ac:dyDescent="0.25">
      <c r="A3956">
        <v>3945</v>
      </c>
      <c r="B3956" t="s">
        <v>14171</v>
      </c>
      <c r="C3956" t="s">
        <v>119</v>
      </c>
      <c r="D3956" t="str">
        <f>VLOOKUP(data_to_clean[[#This Row],[state]],abbreviation_table[],2,FALSE)</f>
        <v>Georgia</v>
      </c>
      <c r="E3956" t="s">
        <v>911</v>
      </c>
      <c r="F3956" t="str">
        <f>TRIM(LEFT(data_to_clean[[#This Row],[revenue]],FIND(" ",data_to_clean[[#This Row],[revenue]])))</f>
        <v>2.7</v>
      </c>
      <c r="G3956" t="str">
        <f>RIGHT(data_to_clean[[#This Row],[revenue]],LEN(data_to_clean[[#This Row],[revenue]])-FIND(" ",data_to_clean[[#This Row],[revenue]]))</f>
        <v>Million</v>
      </c>
      <c r="H3956" s="7">
        <f>VALUE(IF(data_to_clean[[#This Row],[multiplicity]]="Million",_xlfn.CONCAT(SUBSTITUTE(data_to_clean[[#This Row],[number]],".",""),"00000"),_xlfn.CONCAT(SUBSTITUTE(data_to_clean[[#This Row],[number]],".",""),"00000000")))</f>
        <v>2700000</v>
      </c>
      <c r="I3956" t="s">
        <v>14173</v>
      </c>
      <c r="J3956">
        <f>ROUND(VALUE(SUBSTITUTE(data_to_clean[[#This Row],[growth_%]],".",",")),0)</f>
        <v>83</v>
      </c>
      <c r="K3956" t="s">
        <v>18</v>
      </c>
      <c r="L3956">
        <v>21</v>
      </c>
      <c r="M3956">
        <v>12</v>
      </c>
      <c r="N3956">
        <v>2007</v>
      </c>
      <c r="O3956">
        <v>3</v>
      </c>
      <c r="P3956" t="s">
        <v>122</v>
      </c>
      <c r="Q3956" t="b">
        <f>AND(ISNUMBER(data_to_clean[[#This Row],[revenue_formatted]]),ISNUMBER(data_to_clean[[#This Row],[growth_formatted_%]]),ISNUMBER(data_to_clean[[#This Row],[workers]]),ISNUMBER(data_to_clean[[#This Row],[previous_workers]]),ISNUMBER(data_to_clean[[#This Row],[founded]]),ISNUMBER(data_to_clean[[#This Row],[yrs_on_list]]))</f>
        <v>1</v>
      </c>
    </row>
    <row r="3957" spans="1:17" x14ac:dyDescent="0.25">
      <c r="A3957">
        <v>3946</v>
      </c>
      <c r="B3957" t="s">
        <v>14174</v>
      </c>
      <c r="C3957" t="s">
        <v>66</v>
      </c>
      <c r="D3957" t="str">
        <f>VLOOKUP(data_to_clean[[#This Row],[state]],abbreviation_table[],2,FALSE)</f>
        <v>Virginia</v>
      </c>
      <c r="E3957" t="s">
        <v>295</v>
      </c>
      <c r="F3957" t="str">
        <f>TRIM(LEFT(data_to_clean[[#This Row],[revenue]],FIND(" ",data_to_clean[[#This Row],[revenue]])))</f>
        <v>9.8</v>
      </c>
      <c r="G3957" t="str">
        <f>RIGHT(data_to_clean[[#This Row],[revenue]],LEN(data_to_clean[[#This Row],[revenue]])-FIND(" ",data_to_clean[[#This Row],[revenue]]))</f>
        <v>Million</v>
      </c>
      <c r="H3957" s="7">
        <f>VALUE(IF(data_to_clean[[#This Row],[multiplicity]]="Million",_xlfn.CONCAT(SUBSTITUTE(data_to_clean[[#This Row],[number]],".",""),"00000"),_xlfn.CONCAT(SUBSTITUTE(data_to_clean[[#This Row],[number]],".",""),"00000000")))</f>
        <v>9800000</v>
      </c>
      <c r="I3957" t="s">
        <v>14176</v>
      </c>
      <c r="J3957">
        <f>ROUND(VALUE(SUBSTITUTE(data_to_clean[[#This Row],[growth_%]],".",",")),0)</f>
        <v>83</v>
      </c>
      <c r="K3957" t="s">
        <v>6043</v>
      </c>
      <c r="L3957">
        <v>24</v>
      </c>
      <c r="M3957">
        <v>7</v>
      </c>
      <c r="N3957">
        <v>2012</v>
      </c>
      <c r="O3957">
        <v>1</v>
      </c>
      <c r="P3957" t="s">
        <v>2650</v>
      </c>
      <c r="Q3957" t="b">
        <f>AND(ISNUMBER(data_to_clean[[#This Row],[revenue_formatted]]),ISNUMBER(data_to_clean[[#This Row],[growth_formatted_%]]),ISNUMBER(data_to_clean[[#This Row],[workers]]),ISNUMBER(data_to_clean[[#This Row],[previous_workers]]),ISNUMBER(data_to_clean[[#This Row],[founded]]),ISNUMBER(data_to_clean[[#This Row],[yrs_on_list]]))</f>
        <v>1</v>
      </c>
    </row>
    <row r="3958" spans="1:17" x14ac:dyDescent="0.25">
      <c r="A3958">
        <v>3947</v>
      </c>
      <c r="B3958" t="s">
        <v>14177</v>
      </c>
      <c r="C3958" t="s">
        <v>59</v>
      </c>
      <c r="D3958" t="str">
        <f>VLOOKUP(data_to_clean[[#This Row],[state]],abbreviation_table[],2,FALSE)</f>
        <v>New Jersey</v>
      </c>
      <c r="E3958" t="s">
        <v>2763</v>
      </c>
      <c r="F3958" t="str">
        <f>TRIM(LEFT(data_to_clean[[#This Row],[revenue]],FIND(" ",data_to_clean[[#This Row],[revenue]])))</f>
        <v>12.1</v>
      </c>
      <c r="G3958" t="str">
        <f>RIGHT(data_to_clean[[#This Row],[revenue]],LEN(data_to_clean[[#This Row],[revenue]])-FIND(" ",data_to_clean[[#This Row],[revenue]]))</f>
        <v>Million</v>
      </c>
      <c r="H3958" s="7">
        <f>VALUE(IF(data_to_clean[[#This Row],[multiplicity]]="Million",_xlfn.CONCAT(SUBSTITUTE(data_to_clean[[#This Row],[number]],".",""),"00000"),_xlfn.CONCAT(SUBSTITUTE(data_to_clean[[#This Row],[number]],".",""),"00000000")))</f>
        <v>12100000</v>
      </c>
      <c r="I3958" t="s">
        <v>14179</v>
      </c>
      <c r="J3958">
        <f>ROUND(VALUE(SUBSTITUTE(data_to_clean[[#This Row],[growth_%]],".",",")),0)</f>
        <v>83</v>
      </c>
      <c r="K3958" t="s">
        <v>336</v>
      </c>
      <c r="L3958">
        <v>50</v>
      </c>
      <c r="M3958">
        <v>20</v>
      </c>
      <c r="N3958">
        <v>2000</v>
      </c>
      <c r="O3958">
        <v>6</v>
      </c>
      <c r="P3958" t="s">
        <v>14180</v>
      </c>
      <c r="Q3958" t="b">
        <f>AND(ISNUMBER(data_to_clean[[#This Row],[revenue_formatted]]),ISNUMBER(data_to_clean[[#This Row],[growth_formatted_%]]),ISNUMBER(data_to_clean[[#This Row],[workers]]),ISNUMBER(data_to_clean[[#This Row],[previous_workers]]),ISNUMBER(data_to_clean[[#This Row],[founded]]),ISNUMBER(data_to_clean[[#This Row],[yrs_on_list]]))</f>
        <v>1</v>
      </c>
    </row>
    <row r="3959" spans="1:17" x14ac:dyDescent="0.25">
      <c r="A3959">
        <v>3948</v>
      </c>
      <c r="B3959" t="s">
        <v>14181</v>
      </c>
      <c r="C3959" t="s">
        <v>59</v>
      </c>
      <c r="D3959" t="str">
        <f>VLOOKUP(data_to_clean[[#This Row],[state]],abbreviation_table[],2,FALSE)</f>
        <v>New Jersey</v>
      </c>
      <c r="E3959" t="s">
        <v>770</v>
      </c>
      <c r="F3959" t="str">
        <f>TRIM(LEFT(data_to_clean[[#This Row],[revenue]],FIND(" ",data_to_clean[[#This Row],[revenue]])))</f>
        <v>4.4</v>
      </c>
      <c r="G3959" t="str">
        <f>RIGHT(data_to_clean[[#This Row],[revenue]],LEN(data_to_clean[[#This Row],[revenue]])-FIND(" ",data_to_clean[[#This Row],[revenue]]))</f>
        <v>Million</v>
      </c>
      <c r="H3959" s="7">
        <f>VALUE(IF(data_to_clean[[#This Row],[multiplicity]]="Million",_xlfn.CONCAT(SUBSTITUTE(data_to_clean[[#This Row],[number]],".",""),"00000"),_xlfn.CONCAT(SUBSTITUTE(data_to_clean[[#This Row],[number]],".",""),"00000000")))</f>
        <v>4400000</v>
      </c>
      <c r="I3959" t="s">
        <v>14183</v>
      </c>
      <c r="J3959">
        <f>ROUND(VALUE(SUBSTITUTE(data_to_clean[[#This Row],[growth_%]],".",",")),0)</f>
        <v>83</v>
      </c>
      <c r="K3959" t="s">
        <v>271</v>
      </c>
      <c r="L3959">
        <v>28</v>
      </c>
      <c r="M3959">
        <v>19</v>
      </c>
      <c r="N3959">
        <v>2002</v>
      </c>
      <c r="O3959">
        <v>4</v>
      </c>
      <c r="P3959" t="s">
        <v>14184</v>
      </c>
      <c r="Q3959" t="b">
        <f>AND(ISNUMBER(data_to_clean[[#This Row],[revenue_formatted]]),ISNUMBER(data_to_clean[[#This Row],[growth_formatted_%]]),ISNUMBER(data_to_clean[[#This Row],[workers]]),ISNUMBER(data_to_clean[[#This Row],[previous_workers]]),ISNUMBER(data_to_clean[[#This Row],[founded]]),ISNUMBER(data_to_clean[[#This Row],[yrs_on_list]]))</f>
        <v>1</v>
      </c>
    </row>
    <row r="3960" spans="1:17" x14ac:dyDescent="0.25">
      <c r="A3960">
        <v>3949</v>
      </c>
      <c r="B3960" t="s">
        <v>14185</v>
      </c>
      <c r="C3960" t="s">
        <v>98</v>
      </c>
      <c r="D3960" t="str">
        <f>VLOOKUP(data_to_clean[[#This Row],[state]],abbreviation_table[],2,FALSE)</f>
        <v>Washington</v>
      </c>
      <c r="E3960" t="s">
        <v>962</v>
      </c>
      <c r="F3960" t="str">
        <f>TRIM(LEFT(data_to_clean[[#This Row],[revenue]],FIND(" ",data_to_clean[[#This Row],[revenue]])))</f>
        <v>3.6</v>
      </c>
      <c r="G3960" t="str">
        <f>RIGHT(data_to_clean[[#This Row],[revenue]],LEN(data_to_clean[[#This Row],[revenue]])-FIND(" ",data_to_clean[[#This Row],[revenue]]))</f>
        <v>Million</v>
      </c>
      <c r="H3960" s="7">
        <f>VALUE(IF(data_to_clean[[#This Row],[multiplicity]]="Million",_xlfn.CONCAT(SUBSTITUTE(data_to_clean[[#This Row],[number]],".",""),"00000"),_xlfn.CONCAT(SUBSTITUTE(data_to_clean[[#This Row],[number]],".",""),"00000000")))</f>
        <v>3600000</v>
      </c>
      <c r="I3960" t="s">
        <v>14187</v>
      </c>
      <c r="J3960">
        <f>ROUND(VALUE(SUBSTITUTE(data_to_clean[[#This Row],[growth_%]],".",",")),0)</f>
        <v>83</v>
      </c>
      <c r="K3960" t="s">
        <v>18</v>
      </c>
      <c r="L3960">
        <v>29</v>
      </c>
      <c r="M3960">
        <v>22</v>
      </c>
      <c r="N3960">
        <v>2010</v>
      </c>
      <c r="O3960">
        <v>1</v>
      </c>
      <c r="P3960" t="s">
        <v>101</v>
      </c>
      <c r="Q3960" t="b">
        <f>AND(ISNUMBER(data_to_clean[[#This Row],[revenue_formatted]]),ISNUMBER(data_to_clean[[#This Row],[growth_formatted_%]]),ISNUMBER(data_to_clean[[#This Row],[workers]]),ISNUMBER(data_to_clean[[#This Row],[previous_workers]]),ISNUMBER(data_to_clean[[#This Row],[founded]]),ISNUMBER(data_to_clean[[#This Row],[yrs_on_list]]))</f>
        <v>1</v>
      </c>
    </row>
    <row r="3961" spans="1:17" x14ac:dyDescent="0.25">
      <c r="A3961">
        <v>3950</v>
      </c>
      <c r="B3961" t="s">
        <v>14188</v>
      </c>
      <c r="C3961" t="s">
        <v>37</v>
      </c>
      <c r="D3961" t="str">
        <f>VLOOKUP(data_to_clean[[#This Row],[state]],abbreviation_table[],2,FALSE)</f>
        <v>New Mexico</v>
      </c>
      <c r="E3961" t="s">
        <v>4004</v>
      </c>
      <c r="F3961" t="str">
        <f>TRIM(LEFT(data_to_clean[[#This Row],[revenue]],FIND(" ",data_to_clean[[#This Row],[revenue]])))</f>
        <v>21.9</v>
      </c>
      <c r="G3961" t="str">
        <f>RIGHT(data_to_clean[[#This Row],[revenue]],LEN(data_to_clean[[#This Row],[revenue]])-FIND(" ",data_to_clean[[#This Row],[revenue]]))</f>
        <v>Million</v>
      </c>
      <c r="H3961" s="7">
        <f>VALUE(IF(data_to_clean[[#This Row],[multiplicity]]="Million",_xlfn.CONCAT(SUBSTITUTE(data_to_clean[[#This Row],[number]],".",""),"00000"),_xlfn.CONCAT(SUBSTITUTE(data_to_clean[[#This Row],[number]],".",""),"00000000")))</f>
        <v>21900000</v>
      </c>
      <c r="I3961" t="s">
        <v>14190</v>
      </c>
      <c r="J3961">
        <f>ROUND(VALUE(SUBSTITUTE(data_to_clean[[#This Row],[growth_%]],".",",")),0)</f>
        <v>83</v>
      </c>
      <c r="K3961" t="s">
        <v>181</v>
      </c>
      <c r="L3961">
        <v>130</v>
      </c>
      <c r="M3961">
        <v>75</v>
      </c>
      <c r="N3961">
        <v>2006</v>
      </c>
      <c r="O3961">
        <v>6</v>
      </c>
      <c r="P3961" t="s">
        <v>42</v>
      </c>
      <c r="Q3961" t="b">
        <f>AND(ISNUMBER(data_to_clean[[#This Row],[revenue_formatted]]),ISNUMBER(data_to_clean[[#This Row],[growth_formatted_%]]),ISNUMBER(data_to_clean[[#This Row],[workers]]),ISNUMBER(data_to_clean[[#This Row],[previous_workers]]),ISNUMBER(data_to_clean[[#This Row],[founded]]),ISNUMBER(data_to_clean[[#This Row],[yrs_on_list]]))</f>
        <v>1</v>
      </c>
    </row>
    <row r="3962" spans="1:17" x14ac:dyDescent="0.25">
      <c r="A3962">
        <v>3951</v>
      </c>
      <c r="B3962" t="s">
        <v>14191</v>
      </c>
      <c r="C3962" t="s">
        <v>166</v>
      </c>
      <c r="D3962" t="str">
        <f>VLOOKUP(data_to_clean[[#This Row],[state]],abbreviation_table[],2,FALSE)</f>
        <v>Utah</v>
      </c>
      <c r="E3962" t="s">
        <v>14193</v>
      </c>
      <c r="F3962" t="str">
        <f>TRIM(LEFT(data_to_clean[[#This Row],[revenue]],FIND(" ",data_to_clean[[#This Row],[revenue]])))</f>
        <v>197.2</v>
      </c>
      <c r="G3962" t="str">
        <f>RIGHT(data_to_clean[[#This Row],[revenue]],LEN(data_to_clean[[#This Row],[revenue]])-FIND(" ",data_to_clean[[#This Row],[revenue]]))</f>
        <v>Million</v>
      </c>
      <c r="H3962" s="7">
        <f>VALUE(IF(data_to_clean[[#This Row],[multiplicity]]="Million",_xlfn.CONCAT(SUBSTITUTE(data_to_clean[[#This Row],[number]],".",""),"00000"),_xlfn.CONCAT(SUBSTITUTE(data_to_clean[[#This Row],[number]],".",""),"00000000")))</f>
        <v>197200000</v>
      </c>
      <c r="I3962" t="s">
        <v>14194</v>
      </c>
      <c r="J3962">
        <f>ROUND(VALUE(SUBSTITUTE(data_to_clean[[#This Row],[growth_%]],".",",")),0)</f>
        <v>83</v>
      </c>
      <c r="K3962" t="s">
        <v>187</v>
      </c>
      <c r="L3962">
        <v>1777</v>
      </c>
      <c r="M3962">
        <v>1196</v>
      </c>
      <c r="N3962">
        <v>2000</v>
      </c>
      <c r="O3962">
        <v>12</v>
      </c>
      <c r="P3962" t="s">
        <v>14195</v>
      </c>
      <c r="Q3962" t="b">
        <f>AND(ISNUMBER(data_to_clean[[#This Row],[revenue_formatted]]),ISNUMBER(data_to_clean[[#This Row],[growth_formatted_%]]),ISNUMBER(data_to_clean[[#This Row],[workers]]),ISNUMBER(data_to_clean[[#This Row],[previous_workers]]),ISNUMBER(data_to_clean[[#This Row],[founded]]),ISNUMBER(data_to_clean[[#This Row],[yrs_on_list]]))</f>
        <v>1</v>
      </c>
    </row>
    <row r="3963" spans="1:17" x14ac:dyDescent="0.25">
      <c r="A3963">
        <v>3952</v>
      </c>
      <c r="B3963" t="s">
        <v>14196</v>
      </c>
      <c r="C3963" t="s">
        <v>45</v>
      </c>
      <c r="D3963" t="str">
        <f>VLOOKUP(data_to_clean[[#This Row],[state]],abbreviation_table[],2,FALSE)</f>
        <v>Pennsylvania</v>
      </c>
      <c r="E3963" t="s">
        <v>3077</v>
      </c>
      <c r="F3963" t="str">
        <f>TRIM(LEFT(data_to_clean[[#This Row],[revenue]],FIND(" ",data_to_clean[[#This Row],[revenue]])))</f>
        <v>17.8</v>
      </c>
      <c r="G3963" t="str">
        <f>RIGHT(data_to_clean[[#This Row],[revenue]],LEN(data_to_clean[[#This Row],[revenue]])-FIND(" ",data_to_clean[[#This Row],[revenue]]))</f>
        <v>Million</v>
      </c>
      <c r="H3963" s="7">
        <f>VALUE(IF(data_to_clean[[#This Row],[multiplicity]]="Million",_xlfn.CONCAT(SUBSTITUTE(data_to_clean[[#This Row],[number]],".",""),"00000"),_xlfn.CONCAT(SUBSTITUTE(data_to_clean[[#This Row],[number]],".",""),"00000000")))</f>
        <v>17800000</v>
      </c>
      <c r="I3963" t="s">
        <v>14198</v>
      </c>
      <c r="J3963">
        <f>ROUND(VALUE(SUBSTITUTE(data_to_clean[[#This Row],[growth_%]],".",",")),0)</f>
        <v>83</v>
      </c>
      <c r="K3963" t="s">
        <v>336</v>
      </c>
      <c r="L3963">
        <v>114</v>
      </c>
      <c r="M3963">
        <v>52</v>
      </c>
      <c r="N3963">
        <v>2007</v>
      </c>
      <c r="O3963">
        <v>7</v>
      </c>
      <c r="P3963" t="s">
        <v>9794</v>
      </c>
      <c r="Q3963" t="b">
        <f>AND(ISNUMBER(data_to_clean[[#This Row],[revenue_formatted]]),ISNUMBER(data_to_clean[[#This Row],[growth_formatted_%]]),ISNUMBER(data_to_clean[[#This Row],[workers]]),ISNUMBER(data_to_clean[[#This Row],[previous_workers]]),ISNUMBER(data_to_clean[[#This Row],[founded]]),ISNUMBER(data_to_clean[[#This Row],[yrs_on_list]]))</f>
        <v>1</v>
      </c>
    </row>
    <row r="3964" spans="1:17" x14ac:dyDescent="0.25">
      <c r="A3964">
        <v>3953</v>
      </c>
      <c r="B3964" t="s">
        <v>14199</v>
      </c>
      <c r="C3964" t="s">
        <v>780</v>
      </c>
      <c r="D3964" t="str">
        <f>VLOOKUP(data_to_clean[[#This Row],[state]],abbreviation_table[],2,FALSE)</f>
        <v>New Hampshire</v>
      </c>
      <c r="E3964" t="s">
        <v>3116</v>
      </c>
      <c r="F3964" t="str">
        <f>TRIM(LEFT(data_to_clean[[#This Row],[revenue]],FIND(" ",data_to_clean[[#This Row],[revenue]])))</f>
        <v>9.3</v>
      </c>
      <c r="G3964" t="str">
        <f>RIGHT(data_to_clean[[#This Row],[revenue]],LEN(data_to_clean[[#This Row],[revenue]])-FIND(" ",data_to_clean[[#This Row],[revenue]]))</f>
        <v>Million</v>
      </c>
      <c r="H3964" s="7">
        <f>VALUE(IF(data_to_clean[[#This Row],[multiplicity]]="Million",_xlfn.CONCAT(SUBSTITUTE(data_to_clean[[#This Row],[number]],".",""),"00000"),_xlfn.CONCAT(SUBSTITUTE(data_to_clean[[#This Row],[number]],".",""),"00000000")))</f>
        <v>9300000</v>
      </c>
      <c r="I3964" t="s">
        <v>14201</v>
      </c>
      <c r="J3964">
        <f>ROUND(VALUE(SUBSTITUTE(data_to_clean[[#This Row],[growth_%]],".",",")),0)</f>
        <v>83</v>
      </c>
      <c r="K3964" t="s">
        <v>233</v>
      </c>
      <c r="L3964">
        <v>78</v>
      </c>
      <c r="M3964">
        <v>40</v>
      </c>
      <c r="N3964">
        <v>2002</v>
      </c>
      <c r="O3964">
        <v>1</v>
      </c>
      <c r="P3964" t="s">
        <v>3540</v>
      </c>
      <c r="Q3964" t="b">
        <f>AND(ISNUMBER(data_to_clean[[#This Row],[revenue_formatted]]),ISNUMBER(data_to_clean[[#This Row],[growth_formatted_%]]),ISNUMBER(data_to_clean[[#This Row],[workers]]),ISNUMBER(data_to_clean[[#This Row],[previous_workers]]),ISNUMBER(data_to_clean[[#This Row],[founded]]),ISNUMBER(data_to_clean[[#This Row],[yrs_on_list]]))</f>
        <v>1</v>
      </c>
    </row>
    <row r="3965" spans="1:17" x14ac:dyDescent="0.25">
      <c r="A3965">
        <v>3954</v>
      </c>
      <c r="B3965" t="s">
        <v>14202</v>
      </c>
      <c r="C3965" t="s">
        <v>30</v>
      </c>
      <c r="D3965" t="str">
        <f>VLOOKUP(data_to_clean[[#This Row],[state]],abbreviation_table[],2,FALSE)</f>
        <v>Texas</v>
      </c>
      <c r="E3965" t="s">
        <v>1157</v>
      </c>
      <c r="F3965" t="str">
        <f>TRIM(LEFT(data_to_clean[[#This Row],[revenue]],FIND(" ",data_to_clean[[#This Row],[revenue]])))</f>
        <v>5.3</v>
      </c>
      <c r="G3965" t="str">
        <f>RIGHT(data_to_clean[[#This Row],[revenue]],LEN(data_to_clean[[#This Row],[revenue]])-FIND(" ",data_to_clean[[#This Row],[revenue]]))</f>
        <v>Million</v>
      </c>
      <c r="H3965" s="7">
        <f>VALUE(IF(data_to_clean[[#This Row],[multiplicity]]="Million",_xlfn.CONCAT(SUBSTITUTE(data_to_clean[[#This Row],[number]],".",""),"00000"),_xlfn.CONCAT(SUBSTITUTE(data_to_clean[[#This Row],[number]],".",""),"00000000")))</f>
        <v>5300000</v>
      </c>
      <c r="I3965" t="s">
        <v>14204</v>
      </c>
      <c r="J3965">
        <f>ROUND(VALUE(SUBSTITUTE(data_to_clean[[#This Row],[growth_%]],".",",")),0)</f>
        <v>83</v>
      </c>
      <c r="K3965" t="s">
        <v>55</v>
      </c>
      <c r="L3965">
        <v>38</v>
      </c>
      <c r="M3965">
        <v>7</v>
      </c>
      <c r="N3965">
        <v>2011</v>
      </c>
      <c r="O3965">
        <v>4</v>
      </c>
      <c r="P3965" t="s">
        <v>3796</v>
      </c>
      <c r="Q3965" t="b">
        <f>AND(ISNUMBER(data_to_clean[[#This Row],[revenue_formatted]]),ISNUMBER(data_to_clean[[#This Row],[growth_formatted_%]]),ISNUMBER(data_to_clean[[#This Row],[workers]]),ISNUMBER(data_to_clean[[#This Row],[previous_workers]]),ISNUMBER(data_to_clean[[#This Row],[founded]]),ISNUMBER(data_to_clean[[#This Row],[yrs_on_list]]))</f>
        <v>1</v>
      </c>
    </row>
    <row r="3966" spans="1:17" x14ac:dyDescent="0.25">
      <c r="A3966">
        <v>3955</v>
      </c>
      <c r="B3966" t="s">
        <v>14205</v>
      </c>
      <c r="C3966" t="s">
        <v>105</v>
      </c>
      <c r="D3966" t="str">
        <f>VLOOKUP(data_to_clean[[#This Row],[state]],abbreviation_table[],2,FALSE)</f>
        <v>New York</v>
      </c>
      <c r="E3966" t="s">
        <v>4567</v>
      </c>
      <c r="F3966" t="str">
        <f>TRIM(LEFT(data_to_clean[[#This Row],[revenue]],FIND(" ",data_to_clean[[#This Row],[revenue]])))</f>
        <v>23.5</v>
      </c>
      <c r="G3966" t="str">
        <f>RIGHT(data_to_clean[[#This Row],[revenue]],LEN(data_to_clean[[#This Row],[revenue]])-FIND(" ",data_to_clean[[#This Row],[revenue]]))</f>
        <v>Million</v>
      </c>
      <c r="H3966" s="7">
        <f>VALUE(IF(data_to_clean[[#This Row],[multiplicity]]="Million",_xlfn.CONCAT(SUBSTITUTE(data_to_clean[[#This Row],[number]],".",""),"00000"),_xlfn.CONCAT(SUBSTITUTE(data_to_clean[[#This Row],[number]],".",""),"00000000")))</f>
        <v>23500000</v>
      </c>
      <c r="I3966" t="s">
        <v>14207</v>
      </c>
      <c r="J3966">
        <f>ROUND(VALUE(SUBSTITUTE(data_to_clean[[#This Row],[growth_%]],".",",")),0)</f>
        <v>83</v>
      </c>
      <c r="K3966" t="s">
        <v>55</v>
      </c>
      <c r="L3966">
        <v>51</v>
      </c>
      <c r="M3966">
        <v>20</v>
      </c>
      <c r="N3966">
        <v>2012</v>
      </c>
      <c r="O3966">
        <v>2</v>
      </c>
      <c r="P3966" t="s">
        <v>108</v>
      </c>
      <c r="Q3966" t="b">
        <f>AND(ISNUMBER(data_to_clean[[#This Row],[revenue_formatted]]),ISNUMBER(data_to_clean[[#This Row],[growth_formatted_%]]),ISNUMBER(data_to_clean[[#This Row],[workers]]),ISNUMBER(data_to_clean[[#This Row],[previous_workers]]),ISNUMBER(data_to_clean[[#This Row],[founded]]),ISNUMBER(data_to_clean[[#This Row],[yrs_on_list]]))</f>
        <v>1</v>
      </c>
    </row>
    <row r="3967" spans="1:17" x14ac:dyDescent="0.25">
      <c r="A3967">
        <v>3956</v>
      </c>
      <c r="B3967" t="s">
        <v>14208</v>
      </c>
      <c r="C3967" t="s">
        <v>59</v>
      </c>
      <c r="D3967" t="str">
        <f>VLOOKUP(data_to_clean[[#This Row],[state]],abbreviation_table[],2,FALSE)</f>
        <v>New Jersey</v>
      </c>
      <c r="E3967" t="s">
        <v>14210</v>
      </c>
      <c r="F3967" t="str">
        <f>TRIM(LEFT(data_to_clean[[#This Row],[revenue]],FIND(" ",data_to_clean[[#This Row],[revenue]])))</f>
        <v>292.1</v>
      </c>
      <c r="G3967" t="str">
        <f>RIGHT(data_to_clean[[#This Row],[revenue]],LEN(data_to_clean[[#This Row],[revenue]])-FIND(" ",data_to_clean[[#This Row],[revenue]]))</f>
        <v>Million</v>
      </c>
      <c r="H3967" s="7">
        <f>VALUE(IF(data_to_clean[[#This Row],[multiplicity]]="Million",_xlfn.CONCAT(SUBSTITUTE(data_to_clean[[#This Row],[number]],".",""),"00000"),_xlfn.CONCAT(SUBSTITUTE(data_to_clean[[#This Row],[number]],".",""),"00000000")))</f>
        <v>292100000</v>
      </c>
      <c r="I3967" t="s">
        <v>14211</v>
      </c>
      <c r="J3967">
        <f>ROUND(VALUE(SUBSTITUTE(data_to_clean[[#This Row],[growth_%]],".",",")),0)</f>
        <v>83</v>
      </c>
      <c r="K3967" t="s">
        <v>233</v>
      </c>
      <c r="L3967">
        <v>150</v>
      </c>
      <c r="M3967">
        <v>94</v>
      </c>
      <c r="N3967">
        <v>2004</v>
      </c>
      <c r="O3967">
        <v>7</v>
      </c>
      <c r="P3967" t="s">
        <v>14212</v>
      </c>
      <c r="Q3967" t="b">
        <f>AND(ISNUMBER(data_to_clean[[#This Row],[revenue_formatted]]),ISNUMBER(data_to_clean[[#This Row],[growth_formatted_%]]),ISNUMBER(data_to_clean[[#This Row],[workers]]),ISNUMBER(data_to_clean[[#This Row],[previous_workers]]),ISNUMBER(data_to_clean[[#This Row],[founded]]),ISNUMBER(data_to_clean[[#This Row],[yrs_on_list]]))</f>
        <v>1</v>
      </c>
    </row>
    <row r="3968" spans="1:17" x14ac:dyDescent="0.25">
      <c r="A3968">
        <v>3957</v>
      </c>
      <c r="B3968" t="s">
        <v>14213</v>
      </c>
      <c r="C3968" t="s">
        <v>30</v>
      </c>
      <c r="D3968" t="str">
        <f>VLOOKUP(data_to_clean[[#This Row],[state]],abbreviation_table[],2,FALSE)</f>
        <v>Texas</v>
      </c>
      <c r="E3968" t="s">
        <v>699</v>
      </c>
      <c r="F3968" t="str">
        <f>TRIM(LEFT(data_to_clean[[#This Row],[revenue]],FIND(" ",data_to_clean[[#This Row],[revenue]])))</f>
        <v>4</v>
      </c>
      <c r="G3968" t="str">
        <f>RIGHT(data_to_clean[[#This Row],[revenue]],LEN(data_to_clean[[#This Row],[revenue]])-FIND(" ",data_to_clean[[#This Row],[revenue]]))</f>
        <v>Million</v>
      </c>
      <c r="H3968" s="7">
        <f>VALUE(IF(data_to_clean[[#This Row],[multiplicity]]="Million",_xlfn.CONCAT(SUBSTITUTE(data_to_clean[[#This Row],[number]],".",""),"00000"),_xlfn.CONCAT(SUBSTITUTE(data_to_clean[[#This Row],[number]],".",""),"00000000")))</f>
        <v>400000</v>
      </c>
      <c r="I3968" t="s">
        <v>14215</v>
      </c>
      <c r="J3968">
        <f>ROUND(VALUE(SUBSTITUTE(data_to_clean[[#This Row],[growth_%]],".",",")),0)</f>
        <v>83</v>
      </c>
      <c r="K3968" t="s">
        <v>211</v>
      </c>
      <c r="L3968">
        <v>16</v>
      </c>
      <c r="M3968">
        <v>16</v>
      </c>
      <c r="N3968">
        <v>2007</v>
      </c>
      <c r="O3968">
        <v>3</v>
      </c>
      <c r="P3968" t="s">
        <v>14216</v>
      </c>
      <c r="Q3968" t="b">
        <f>AND(ISNUMBER(data_to_clean[[#This Row],[revenue_formatted]]),ISNUMBER(data_to_clean[[#This Row],[growth_formatted_%]]),ISNUMBER(data_to_clean[[#This Row],[workers]]),ISNUMBER(data_to_clean[[#This Row],[previous_workers]]),ISNUMBER(data_to_clean[[#This Row],[founded]]),ISNUMBER(data_to_clean[[#This Row],[yrs_on_list]]))</f>
        <v>1</v>
      </c>
    </row>
    <row r="3969" spans="1:17" x14ac:dyDescent="0.25">
      <c r="A3969">
        <v>3958</v>
      </c>
      <c r="B3969" t="s">
        <v>14217</v>
      </c>
      <c r="C3969" t="s">
        <v>1011</v>
      </c>
      <c r="D3969" t="str">
        <f>VLOOKUP(data_to_clean[[#This Row],[state]],abbreviation_table[],2,FALSE)</f>
        <v>Nebraska</v>
      </c>
      <c r="E3969" t="s">
        <v>8798</v>
      </c>
      <c r="F3969" t="str">
        <f>TRIM(LEFT(data_to_clean[[#This Row],[revenue]],FIND(" ",data_to_clean[[#This Row],[revenue]])))</f>
        <v>62.1</v>
      </c>
      <c r="G3969" t="str">
        <f>RIGHT(data_to_clean[[#This Row],[revenue]],LEN(data_to_clean[[#This Row],[revenue]])-FIND(" ",data_to_clean[[#This Row],[revenue]]))</f>
        <v>Million</v>
      </c>
      <c r="H3969" s="7">
        <f>VALUE(IF(data_to_clean[[#This Row],[multiplicity]]="Million",_xlfn.CONCAT(SUBSTITUTE(data_to_clean[[#This Row],[number]],".",""),"00000"),_xlfn.CONCAT(SUBSTITUTE(data_to_clean[[#This Row],[number]],".",""),"00000000")))</f>
        <v>62100000</v>
      </c>
      <c r="I3969" t="s">
        <v>14219</v>
      </c>
      <c r="J3969">
        <f>ROUND(VALUE(SUBSTITUTE(data_to_clean[[#This Row],[growth_%]],".",",")),0)</f>
        <v>83</v>
      </c>
      <c r="K3969" t="s">
        <v>55</v>
      </c>
      <c r="L3969">
        <v>79</v>
      </c>
      <c r="M3969">
        <v>48</v>
      </c>
      <c r="N3969">
        <v>2001</v>
      </c>
      <c r="O3969">
        <v>5</v>
      </c>
      <c r="P3969" t="s">
        <v>10167</v>
      </c>
      <c r="Q3969" t="b">
        <f>AND(ISNUMBER(data_to_clean[[#This Row],[revenue_formatted]]),ISNUMBER(data_to_clean[[#This Row],[growth_formatted_%]]),ISNUMBER(data_to_clean[[#This Row],[workers]]),ISNUMBER(data_to_clean[[#This Row],[previous_workers]]),ISNUMBER(data_to_clean[[#This Row],[founded]]),ISNUMBER(data_to_clean[[#This Row],[yrs_on_list]]))</f>
        <v>1</v>
      </c>
    </row>
    <row r="3970" spans="1:17" x14ac:dyDescent="0.25">
      <c r="A3970">
        <v>3959</v>
      </c>
      <c r="B3970" t="s">
        <v>14220</v>
      </c>
      <c r="C3970" t="s">
        <v>74</v>
      </c>
      <c r="D3970" t="str">
        <f>VLOOKUP(data_to_clean[[#This Row],[state]],abbreviation_table[],2,FALSE)</f>
        <v>Ohio</v>
      </c>
      <c r="E3970" t="s">
        <v>993</v>
      </c>
      <c r="F3970" t="str">
        <f>TRIM(LEFT(data_to_clean[[#This Row],[revenue]],FIND(" ",data_to_clean[[#This Row],[revenue]])))</f>
        <v>2.3</v>
      </c>
      <c r="G3970" t="str">
        <f>RIGHT(data_to_clean[[#This Row],[revenue]],LEN(data_to_clean[[#This Row],[revenue]])-FIND(" ",data_to_clean[[#This Row],[revenue]]))</f>
        <v>Million</v>
      </c>
      <c r="H3970" s="7">
        <f>VALUE(IF(data_to_clean[[#This Row],[multiplicity]]="Million",_xlfn.CONCAT(SUBSTITUTE(data_to_clean[[#This Row],[number]],".",""),"00000"),_xlfn.CONCAT(SUBSTITUTE(data_to_clean[[#This Row],[number]],".",""),"00000000")))</f>
        <v>2300000</v>
      </c>
      <c r="I3970" t="s">
        <v>14222</v>
      </c>
      <c r="J3970">
        <f>ROUND(VALUE(SUBSTITUTE(data_to_clean[[#This Row],[growth_%]],".",",")),0)</f>
        <v>83</v>
      </c>
      <c r="K3970" t="s">
        <v>308</v>
      </c>
      <c r="L3970">
        <v>18</v>
      </c>
      <c r="M3970">
        <v>13</v>
      </c>
      <c r="N3970">
        <v>1995</v>
      </c>
      <c r="O3970">
        <v>1</v>
      </c>
      <c r="P3970" t="s">
        <v>14223</v>
      </c>
      <c r="Q3970" t="b">
        <f>AND(ISNUMBER(data_to_clean[[#This Row],[revenue_formatted]]),ISNUMBER(data_to_clean[[#This Row],[growth_formatted_%]]),ISNUMBER(data_to_clean[[#This Row],[workers]]),ISNUMBER(data_to_clean[[#This Row],[previous_workers]]),ISNUMBER(data_to_clean[[#This Row],[founded]]),ISNUMBER(data_to_clean[[#This Row],[yrs_on_list]]))</f>
        <v>1</v>
      </c>
    </row>
    <row r="3971" spans="1:17" x14ac:dyDescent="0.25">
      <c r="A3971">
        <v>3960</v>
      </c>
      <c r="B3971" t="s">
        <v>14224</v>
      </c>
      <c r="C3971" t="s">
        <v>462</v>
      </c>
      <c r="D3971" t="str">
        <f>VLOOKUP(data_to_clean[[#This Row],[state]],abbreviation_table[],2,FALSE)</f>
        <v>Kansas</v>
      </c>
      <c r="E3971" t="s">
        <v>1418</v>
      </c>
      <c r="F3971" t="str">
        <f>TRIM(LEFT(data_to_clean[[#This Row],[revenue]],FIND(" ",data_to_clean[[#This Row],[revenue]])))</f>
        <v>6.8</v>
      </c>
      <c r="G3971" t="str">
        <f>RIGHT(data_to_clean[[#This Row],[revenue]],LEN(data_to_clean[[#This Row],[revenue]])-FIND(" ",data_to_clean[[#This Row],[revenue]]))</f>
        <v>Million</v>
      </c>
      <c r="H3971" s="7">
        <f>VALUE(IF(data_to_clean[[#This Row],[multiplicity]]="Million",_xlfn.CONCAT(SUBSTITUTE(data_to_clean[[#This Row],[number]],".",""),"00000"),_xlfn.CONCAT(SUBSTITUTE(data_to_clean[[#This Row],[number]],".",""),"00000000")))</f>
        <v>6800000</v>
      </c>
      <c r="I3971" t="s">
        <v>14226</v>
      </c>
      <c r="J3971">
        <f>ROUND(VALUE(SUBSTITUTE(data_to_clean[[#This Row],[growth_%]],".",",")),0)</f>
        <v>82</v>
      </c>
      <c r="K3971" t="s">
        <v>297</v>
      </c>
      <c r="L3971">
        <v>41</v>
      </c>
      <c r="M3971">
        <v>20</v>
      </c>
      <c r="N3971">
        <v>2001</v>
      </c>
      <c r="O3971">
        <v>2</v>
      </c>
      <c r="P3971" t="s">
        <v>985</v>
      </c>
      <c r="Q3971" t="b">
        <f>AND(ISNUMBER(data_to_clean[[#This Row],[revenue_formatted]]),ISNUMBER(data_to_clean[[#This Row],[growth_formatted_%]]),ISNUMBER(data_to_clean[[#This Row],[workers]]),ISNUMBER(data_to_clean[[#This Row],[previous_workers]]),ISNUMBER(data_to_clean[[#This Row],[founded]]),ISNUMBER(data_to_clean[[#This Row],[yrs_on_list]]))</f>
        <v>1</v>
      </c>
    </row>
    <row r="3972" spans="1:17" x14ac:dyDescent="0.25">
      <c r="A3972">
        <v>3961</v>
      </c>
      <c r="B3972" t="s">
        <v>14227</v>
      </c>
      <c r="C3972" t="s">
        <v>52</v>
      </c>
      <c r="D3972" t="str">
        <f>VLOOKUP(data_to_clean[[#This Row],[state]],abbreviation_table[],2,FALSE)</f>
        <v>Florida</v>
      </c>
      <c r="E3972" t="s">
        <v>533</v>
      </c>
      <c r="F3972" t="str">
        <f>TRIM(LEFT(data_to_clean[[#This Row],[revenue]],FIND(" ",data_to_clean[[#This Row],[revenue]])))</f>
        <v>15.3</v>
      </c>
      <c r="G3972" t="str">
        <f>RIGHT(data_to_clean[[#This Row],[revenue]],LEN(data_to_clean[[#This Row],[revenue]])-FIND(" ",data_to_clean[[#This Row],[revenue]]))</f>
        <v>Million</v>
      </c>
      <c r="H3972" s="7">
        <f>VALUE(IF(data_to_clean[[#This Row],[multiplicity]]="Million",_xlfn.CONCAT(SUBSTITUTE(data_to_clean[[#This Row],[number]],".",""),"00000"),_xlfn.CONCAT(SUBSTITUTE(data_to_clean[[#This Row],[number]],".",""),"00000000")))</f>
        <v>15300000</v>
      </c>
      <c r="I3972" t="s">
        <v>14229</v>
      </c>
      <c r="J3972">
        <f>ROUND(VALUE(SUBSTITUTE(data_to_clean[[#This Row],[growth_%]],".",",")),0)</f>
        <v>82</v>
      </c>
      <c r="K3972" t="s">
        <v>156</v>
      </c>
      <c r="L3972">
        <v>103</v>
      </c>
      <c r="M3972">
        <v>73</v>
      </c>
      <c r="N3972">
        <v>2001</v>
      </c>
      <c r="O3972">
        <v>9</v>
      </c>
      <c r="P3972" t="s">
        <v>1004</v>
      </c>
      <c r="Q3972" t="b">
        <f>AND(ISNUMBER(data_to_clean[[#This Row],[revenue_formatted]]),ISNUMBER(data_to_clean[[#This Row],[growth_formatted_%]]),ISNUMBER(data_to_clean[[#This Row],[workers]]),ISNUMBER(data_to_clean[[#This Row],[previous_workers]]),ISNUMBER(data_to_clean[[#This Row],[founded]]),ISNUMBER(data_to_clean[[#This Row],[yrs_on_list]]))</f>
        <v>1</v>
      </c>
    </row>
    <row r="3973" spans="1:17" x14ac:dyDescent="0.25">
      <c r="A3973">
        <v>3962</v>
      </c>
      <c r="B3973" t="s">
        <v>14230</v>
      </c>
      <c r="C3973" t="s">
        <v>643</v>
      </c>
      <c r="D3973" t="str">
        <f>VLOOKUP(data_to_clean[[#This Row],[state]],abbreviation_table[],2,FALSE)</f>
        <v>Connecticut</v>
      </c>
      <c r="E3973" t="s">
        <v>911</v>
      </c>
      <c r="F3973" t="str">
        <f>TRIM(LEFT(data_to_clean[[#This Row],[revenue]],FIND(" ",data_to_clean[[#This Row],[revenue]])))</f>
        <v>2.7</v>
      </c>
      <c r="G3973" t="str">
        <f>RIGHT(data_to_clean[[#This Row],[revenue]],LEN(data_to_clean[[#This Row],[revenue]])-FIND(" ",data_to_clean[[#This Row],[revenue]]))</f>
        <v>Million</v>
      </c>
      <c r="H3973" s="7">
        <f>VALUE(IF(data_to_clean[[#This Row],[multiplicity]]="Million",_xlfn.CONCAT(SUBSTITUTE(data_to_clean[[#This Row],[number]],".",""),"00000"),_xlfn.CONCAT(SUBSTITUTE(data_to_clean[[#This Row],[number]],".",""),"00000000")))</f>
        <v>2700000</v>
      </c>
      <c r="I3973" t="s">
        <v>14232</v>
      </c>
      <c r="J3973">
        <f>ROUND(VALUE(SUBSTITUTE(data_to_clean[[#This Row],[growth_%]],".",",")),0)</f>
        <v>82</v>
      </c>
      <c r="K3973" t="s">
        <v>18</v>
      </c>
      <c r="L3973">
        <v>12</v>
      </c>
      <c r="M3973">
        <v>6</v>
      </c>
      <c r="N3973">
        <v>1997</v>
      </c>
      <c r="O3973">
        <v>1</v>
      </c>
      <c r="P3973" t="s">
        <v>14233</v>
      </c>
      <c r="Q3973" t="b">
        <f>AND(ISNUMBER(data_to_clean[[#This Row],[revenue_formatted]]),ISNUMBER(data_to_clean[[#This Row],[growth_formatted_%]]),ISNUMBER(data_to_clean[[#This Row],[workers]]),ISNUMBER(data_to_clean[[#This Row],[previous_workers]]),ISNUMBER(data_to_clean[[#This Row],[founded]]),ISNUMBER(data_to_clean[[#This Row],[yrs_on_list]]))</f>
        <v>1</v>
      </c>
    </row>
    <row r="3974" spans="1:17" x14ac:dyDescent="0.25">
      <c r="A3974">
        <v>3963</v>
      </c>
      <c r="B3974" t="s">
        <v>14234</v>
      </c>
      <c r="C3974" t="s">
        <v>80</v>
      </c>
      <c r="D3974" t="str">
        <f>VLOOKUP(data_to_clean[[#This Row],[state]],abbreviation_table[],2,FALSE)</f>
        <v>California</v>
      </c>
      <c r="E3974" t="s">
        <v>690</v>
      </c>
      <c r="F3974" t="str">
        <f>TRIM(LEFT(data_to_clean[[#This Row],[revenue]],FIND(" ",data_to_clean[[#This Row],[revenue]])))</f>
        <v>12.4</v>
      </c>
      <c r="G3974" t="str">
        <f>RIGHT(data_to_clean[[#This Row],[revenue]],LEN(data_to_clean[[#This Row],[revenue]])-FIND(" ",data_to_clean[[#This Row],[revenue]]))</f>
        <v>Million</v>
      </c>
      <c r="H3974" s="7">
        <f>VALUE(IF(data_to_clean[[#This Row],[multiplicity]]="Million",_xlfn.CONCAT(SUBSTITUTE(data_to_clean[[#This Row],[number]],".",""),"00000"),_xlfn.CONCAT(SUBSTITUTE(data_to_clean[[#This Row],[number]],".",""),"00000000")))</f>
        <v>12400000</v>
      </c>
      <c r="I3974" t="s">
        <v>14236</v>
      </c>
      <c r="J3974">
        <f>ROUND(VALUE(SUBSTITUTE(data_to_clean[[#This Row],[growth_%]],".",",")),0)</f>
        <v>82</v>
      </c>
      <c r="K3974" t="s">
        <v>18</v>
      </c>
      <c r="L3974">
        <v>51</v>
      </c>
      <c r="M3974">
        <v>32</v>
      </c>
      <c r="N3974">
        <v>1999</v>
      </c>
      <c r="O3974">
        <v>1</v>
      </c>
      <c r="P3974" t="s">
        <v>10778</v>
      </c>
      <c r="Q3974" t="b">
        <f>AND(ISNUMBER(data_to_clean[[#This Row],[revenue_formatted]]),ISNUMBER(data_to_clean[[#This Row],[growth_formatted_%]]),ISNUMBER(data_to_clean[[#This Row],[workers]]),ISNUMBER(data_to_clean[[#This Row],[previous_workers]]),ISNUMBER(data_to_clean[[#This Row],[founded]]),ISNUMBER(data_to_clean[[#This Row],[yrs_on_list]]))</f>
        <v>1</v>
      </c>
    </row>
    <row r="3975" spans="1:17" x14ac:dyDescent="0.25">
      <c r="A3975">
        <v>3964</v>
      </c>
      <c r="B3975" t="s">
        <v>14237</v>
      </c>
      <c r="C3975" t="s">
        <v>30</v>
      </c>
      <c r="D3975" t="str">
        <f>VLOOKUP(data_to_clean[[#This Row],[state]],abbreviation_table[],2,FALSE)</f>
        <v>Texas</v>
      </c>
      <c r="E3975" t="s">
        <v>2436</v>
      </c>
      <c r="F3975" t="str">
        <f>TRIM(LEFT(data_to_clean[[#This Row],[revenue]],FIND(" ",data_to_clean[[#This Row],[revenue]])))</f>
        <v>16.4</v>
      </c>
      <c r="G3975" t="str">
        <f>RIGHT(data_to_clean[[#This Row],[revenue]],LEN(data_to_clean[[#This Row],[revenue]])-FIND(" ",data_to_clean[[#This Row],[revenue]]))</f>
        <v>Million</v>
      </c>
      <c r="H3975" s="7">
        <f>VALUE(IF(data_to_clean[[#This Row],[multiplicity]]="Million",_xlfn.CONCAT(SUBSTITUTE(data_to_clean[[#This Row],[number]],".",""),"00000"),_xlfn.CONCAT(SUBSTITUTE(data_to_clean[[#This Row],[number]],".",""),"00000000")))</f>
        <v>16400000</v>
      </c>
      <c r="I3975" t="s">
        <v>14239</v>
      </c>
      <c r="J3975">
        <f>ROUND(VALUE(SUBSTITUTE(data_to_clean[[#This Row],[growth_%]],".",",")),0)</f>
        <v>82</v>
      </c>
      <c r="K3975" t="s">
        <v>175</v>
      </c>
      <c r="L3975">
        <v>42</v>
      </c>
      <c r="M3975">
        <v>31</v>
      </c>
      <c r="N3975">
        <v>2007</v>
      </c>
      <c r="O3975">
        <v>1</v>
      </c>
      <c r="P3975" t="s">
        <v>251</v>
      </c>
      <c r="Q3975" t="b">
        <f>AND(ISNUMBER(data_to_clean[[#This Row],[revenue_formatted]]),ISNUMBER(data_to_clean[[#This Row],[growth_formatted_%]]),ISNUMBER(data_to_clean[[#This Row],[workers]]),ISNUMBER(data_to_clean[[#This Row],[previous_workers]]),ISNUMBER(data_to_clean[[#This Row],[founded]]),ISNUMBER(data_to_clean[[#This Row],[yrs_on_list]]))</f>
        <v>1</v>
      </c>
    </row>
    <row r="3976" spans="1:17" x14ac:dyDescent="0.25">
      <c r="A3976">
        <v>3965</v>
      </c>
      <c r="B3976" t="s">
        <v>14240</v>
      </c>
      <c r="C3976" t="s">
        <v>503</v>
      </c>
      <c r="D3976" t="str">
        <f>VLOOKUP(data_to_clean[[#This Row],[state]],abbreviation_table[],2,FALSE)</f>
        <v>Illinois</v>
      </c>
      <c r="E3976" t="s">
        <v>2538</v>
      </c>
      <c r="F3976" t="str">
        <f>TRIM(LEFT(data_to_clean[[#This Row],[revenue]],FIND(" ",data_to_clean[[#This Row],[revenue]])))</f>
        <v>10.9</v>
      </c>
      <c r="G3976" t="str">
        <f>RIGHT(data_to_clean[[#This Row],[revenue]],LEN(data_to_clean[[#This Row],[revenue]])-FIND(" ",data_to_clean[[#This Row],[revenue]]))</f>
        <v>Million</v>
      </c>
      <c r="H3976" s="7">
        <f>VALUE(IF(data_to_clean[[#This Row],[multiplicity]]="Million",_xlfn.CONCAT(SUBSTITUTE(data_to_clean[[#This Row],[number]],".",""),"00000"),_xlfn.CONCAT(SUBSTITUTE(data_to_clean[[#This Row],[number]],".",""),"00000000")))</f>
        <v>10900000</v>
      </c>
      <c r="I3976" t="s">
        <v>14242</v>
      </c>
      <c r="J3976">
        <f>ROUND(VALUE(SUBSTITUTE(data_to_clean[[#This Row],[growth_%]],".",",")),0)</f>
        <v>82</v>
      </c>
      <c r="K3976" t="s">
        <v>1041</v>
      </c>
      <c r="L3976">
        <v>49</v>
      </c>
      <c r="M3976">
        <v>23</v>
      </c>
      <c r="N3976">
        <v>1997</v>
      </c>
      <c r="O3976">
        <v>2</v>
      </c>
      <c r="P3976" t="s">
        <v>3138</v>
      </c>
      <c r="Q3976" t="b">
        <f>AND(ISNUMBER(data_to_clean[[#This Row],[revenue_formatted]]),ISNUMBER(data_to_clean[[#This Row],[growth_formatted_%]]),ISNUMBER(data_to_clean[[#This Row],[workers]]),ISNUMBER(data_to_clean[[#This Row],[previous_workers]]),ISNUMBER(data_to_clean[[#This Row],[founded]]),ISNUMBER(data_to_clean[[#This Row],[yrs_on_list]]))</f>
        <v>1</v>
      </c>
    </row>
    <row r="3977" spans="1:17" x14ac:dyDescent="0.25">
      <c r="A3977">
        <v>3966</v>
      </c>
      <c r="B3977" t="s">
        <v>14243</v>
      </c>
      <c r="C3977" t="s">
        <v>105</v>
      </c>
      <c r="D3977" t="str">
        <f>VLOOKUP(data_to_clean[[#This Row],[state]],abbreviation_table[],2,FALSE)</f>
        <v>New York</v>
      </c>
      <c r="E3977" t="s">
        <v>1305</v>
      </c>
      <c r="F3977" t="str">
        <f>TRIM(LEFT(data_to_clean[[#This Row],[revenue]],FIND(" ",data_to_clean[[#This Row],[revenue]])))</f>
        <v>5.2</v>
      </c>
      <c r="G3977" t="str">
        <f>RIGHT(data_to_clean[[#This Row],[revenue]],LEN(data_to_clean[[#This Row],[revenue]])-FIND(" ",data_to_clean[[#This Row],[revenue]]))</f>
        <v>Million</v>
      </c>
      <c r="H3977" s="7">
        <f>VALUE(IF(data_to_clean[[#This Row],[multiplicity]]="Million",_xlfn.CONCAT(SUBSTITUTE(data_to_clean[[#This Row],[number]],".",""),"00000"),_xlfn.CONCAT(SUBSTITUTE(data_to_clean[[#This Row],[number]],".",""),"00000000")))</f>
        <v>5200000</v>
      </c>
      <c r="I3977" t="s">
        <v>14245</v>
      </c>
      <c r="J3977">
        <f>ROUND(VALUE(SUBSTITUTE(data_to_clean[[#This Row],[growth_%]],".",",")),0)</f>
        <v>82</v>
      </c>
      <c r="K3977" t="s">
        <v>336</v>
      </c>
      <c r="L3977">
        <v>27</v>
      </c>
      <c r="M3977">
        <v>14</v>
      </c>
      <c r="N3977">
        <v>2013</v>
      </c>
      <c r="O3977">
        <v>3</v>
      </c>
      <c r="P3977" t="s">
        <v>14246</v>
      </c>
      <c r="Q3977" t="b">
        <f>AND(ISNUMBER(data_to_clean[[#This Row],[revenue_formatted]]),ISNUMBER(data_to_clean[[#This Row],[growth_formatted_%]]),ISNUMBER(data_to_clean[[#This Row],[workers]]),ISNUMBER(data_to_clean[[#This Row],[previous_workers]]),ISNUMBER(data_to_clean[[#This Row],[founded]]),ISNUMBER(data_to_clean[[#This Row],[yrs_on_list]]))</f>
        <v>1</v>
      </c>
    </row>
    <row r="3978" spans="1:17" x14ac:dyDescent="0.25">
      <c r="A3978">
        <v>3967</v>
      </c>
      <c r="B3978" t="s">
        <v>14247</v>
      </c>
      <c r="C3978" t="s">
        <v>22</v>
      </c>
      <c r="D3978" t="str">
        <f>VLOOKUP(data_to_clean[[#This Row],[state]],abbreviation_table[],2,FALSE)</f>
        <v>Tennessee</v>
      </c>
      <c r="E3978" t="s">
        <v>2516</v>
      </c>
      <c r="F3978" t="str">
        <f>TRIM(LEFT(data_to_clean[[#This Row],[revenue]],FIND(" ",data_to_clean[[#This Row],[revenue]])))</f>
        <v>14.9</v>
      </c>
      <c r="G3978" t="str">
        <f>RIGHT(data_to_clean[[#This Row],[revenue]],LEN(data_to_clean[[#This Row],[revenue]])-FIND(" ",data_to_clean[[#This Row],[revenue]]))</f>
        <v>Million</v>
      </c>
      <c r="H3978" s="7">
        <f>VALUE(IF(data_to_clean[[#This Row],[multiplicity]]="Million",_xlfn.CONCAT(SUBSTITUTE(data_to_clean[[#This Row],[number]],".",""),"00000"),_xlfn.CONCAT(SUBSTITUTE(data_to_clean[[#This Row],[number]],".",""),"00000000")))</f>
        <v>14900000</v>
      </c>
      <c r="I3978" t="s">
        <v>14249</v>
      </c>
      <c r="J3978">
        <f>ROUND(VALUE(SUBSTITUTE(data_to_clean[[#This Row],[growth_%]],".",",")),0)</f>
        <v>82</v>
      </c>
      <c r="K3978" t="s">
        <v>308</v>
      </c>
      <c r="L3978">
        <v>128</v>
      </c>
      <c r="M3978">
        <v>78</v>
      </c>
      <c r="N3978">
        <v>2011</v>
      </c>
      <c r="O3978">
        <v>4</v>
      </c>
      <c r="P3978" t="s">
        <v>26</v>
      </c>
      <c r="Q3978" t="b">
        <f>AND(ISNUMBER(data_to_clean[[#This Row],[revenue_formatted]]),ISNUMBER(data_to_clean[[#This Row],[growth_formatted_%]]),ISNUMBER(data_to_clean[[#This Row],[workers]]),ISNUMBER(data_to_clean[[#This Row],[previous_workers]]),ISNUMBER(data_to_clean[[#This Row],[founded]]),ISNUMBER(data_to_clean[[#This Row],[yrs_on_list]]))</f>
        <v>1</v>
      </c>
    </row>
    <row r="3979" spans="1:17" x14ac:dyDescent="0.25">
      <c r="A3979">
        <v>3968</v>
      </c>
      <c r="B3979" t="s">
        <v>14250</v>
      </c>
      <c r="C3979" t="s">
        <v>52</v>
      </c>
      <c r="D3979" t="str">
        <f>VLOOKUP(data_to_clean[[#This Row],[state]],abbreviation_table[],2,FALSE)</f>
        <v>Florida</v>
      </c>
      <c r="E3979" t="s">
        <v>278</v>
      </c>
      <c r="F3979" t="str">
        <f>TRIM(LEFT(data_to_clean[[#This Row],[revenue]],FIND(" ",data_to_clean[[#This Row],[revenue]])))</f>
        <v>6.2</v>
      </c>
      <c r="G3979" t="str">
        <f>RIGHT(data_to_clean[[#This Row],[revenue]],LEN(data_to_clean[[#This Row],[revenue]])-FIND(" ",data_to_clean[[#This Row],[revenue]]))</f>
        <v>Million</v>
      </c>
      <c r="H3979" s="7">
        <f>VALUE(IF(data_to_clean[[#This Row],[multiplicity]]="Million",_xlfn.CONCAT(SUBSTITUTE(data_to_clean[[#This Row],[number]],".",""),"00000"),_xlfn.CONCAT(SUBSTITUTE(data_to_clean[[#This Row],[number]],".",""),"00000000")))</f>
        <v>6200000</v>
      </c>
      <c r="I3979" t="s">
        <v>14252</v>
      </c>
      <c r="J3979">
        <f>ROUND(VALUE(SUBSTITUTE(data_to_clean[[#This Row],[growth_%]],".",",")),0)</f>
        <v>82</v>
      </c>
      <c r="K3979" t="s">
        <v>233</v>
      </c>
      <c r="L3979">
        <v>50</v>
      </c>
      <c r="M3979">
        <v>30</v>
      </c>
      <c r="N3979">
        <v>1993</v>
      </c>
      <c r="O3979">
        <v>1</v>
      </c>
      <c r="P3979" t="s">
        <v>2415</v>
      </c>
      <c r="Q3979" t="b">
        <f>AND(ISNUMBER(data_to_clean[[#This Row],[revenue_formatted]]),ISNUMBER(data_to_clean[[#This Row],[growth_formatted_%]]),ISNUMBER(data_to_clean[[#This Row],[workers]]),ISNUMBER(data_to_clean[[#This Row],[previous_workers]]),ISNUMBER(data_to_clean[[#This Row],[founded]]),ISNUMBER(data_to_clean[[#This Row],[yrs_on_list]]))</f>
        <v>1</v>
      </c>
    </row>
    <row r="3980" spans="1:17" x14ac:dyDescent="0.25">
      <c r="A3980">
        <v>3969</v>
      </c>
      <c r="B3980" t="s">
        <v>14253</v>
      </c>
      <c r="C3980" t="s">
        <v>215</v>
      </c>
      <c r="D3980" t="str">
        <f>VLOOKUP(data_to_clean[[#This Row],[state]],abbreviation_table[],2,FALSE)</f>
        <v>North Carolina</v>
      </c>
      <c r="E3980" t="s">
        <v>14255</v>
      </c>
      <c r="F3980" t="str">
        <f>TRIM(LEFT(data_to_clean[[#This Row],[revenue]],FIND(" ",data_to_clean[[#This Row],[revenue]])))</f>
        <v>210.4</v>
      </c>
      <c r="G3980" t="str">
        <f>RIGHT(data_to_clean[[#This Row],[revenue]],LEN(data_to_clean[[#This Row],[revenue]])-FIND(" ",data_to_clean[[#This Row],[revenue]]))</f>
        <v>Million</v>
      </c>
      <c r="H3980" s="7">
        <f>VALUE(IF(data_to_clean[[#This Row],[multiplicity]]="Million",_xlfn.CONCAT(SUBSTITUTE(data_to_clean[[#This Row],[number]],".",""),"00000"),_xlfn.CONCAT(SUBSTITUTE(data_to_clean[[#This Row],[number]],".",""),"00000000")))</f>
        <v>210400000</v>
      </c>
      <c r="I3980" t="s">
        <v>14256</v>
      </c>
      <c r="J3980">
        <f>ROUND(VALUE(SUBSTITUTE(data_to_clean[[#This Row],[growth_%]],".",",")),0)</f>
        <v>82</v>
      </c>
      <c r="K3980" t="s">
        <v>308</v>
      </c>
      <c r="L3980">
        <v>6195</v>
      </c>
      <c r="M3980">
        <v>3228</v>
      </c>
      <c r="N3980">
        <v>2011</v>
      </c>
      <c r="O3980">
        <v>1</v>
      </c>
      <c r="P3980" t="s">
        <v>7340</v>
      </c>
      <c r="Q3980" t="b">
        <f>AND(ISNUMBER(data_to_clean[[#This Row],[revenue_formatted]]),ISNUMBER(data_to_clean[[#This Row],[growth_formatted_%]]),ISNUMBER(data_to_clean[[#This Row],[workers]]),ISNUMBER(data_to_clean[[#This Row],[previous_workers]]),ISNUMBER(data_to_clean[[#This Row],[founded]]),ISNUMBER(data_to_clean[[#This Row],[yrs_on_list]]))</f>
        <v>1</v>
      </c>
    </row>
    <row r="3981" spans="1:17" x14ac:dyDescent="0.25">
      <c r="A3981">
        <v>3970</v>
      </c>
      <c r="B3981" t="s">
        <v>14257</v>
      </c>
      <c r="C3981" t="s">
        <v>45</v>
      </c>
      <c r="D3981" t="str">
        <f>VLOOKUP(data_to_clean[[#This Row],[state]],abbreviation_table[],2,FALSE)</f>
        <v>Pennsylvania</v>
      </c>
      <c r="E3981" t="s">
        <v>7184</v>
      </c>
      <c r="F3981" t="str">
        <f>TRIM(LEFT(data_to_clean[[#This Row],[revenue]],FIND(" ",data_to_clean[[#This Row],[revenue]])))</f>
        <v>15.1</v>
      </c>
      <c r="G3981" t="str">
        <f>RIGHT(data_to_clean[[#This Row],[revenue]],LEN(data_to_clean[[#This Row],[revenue]])-FIND(" ",data_to_clean[[#This Row],[revenue]]))</f>
        <v>Million</v>
      </c>
      <c r="H3981" s="7">
        <f>VALUE(IF(data_to_clean[[#This Row],[multiplicity]]="Million",_xlfn.CONCAT(SUBSTITUTE(data_to_clean[[#This Row],[number]],".",""),"00000"),_xlfn.CONCAT(SUBSTITUTE(data_to_clean[[#This Row],[number]],".",""),"00000000")))</f>
        <v>15100000</v>
      </c>
      <c r="I3981" t="s">
        <v>14259</v>
      </c>
      <c r="J3981">
        <f>ROUND(VALUE(SUBSTITUTE(data_to_clean[[#This Row],[growth_%]],".",",")),0)</f>
        <v>82</v>
      </c>
      <c r="K3981" t="s">
        <v>107</v>
      </c>
      <c r="L3981">
        <v>74</v>
      </c>
      <c r="M3981">
        <v>42</v>
      </c>
      <c r="N3981">
        <v>2000</v>
      </c>
      <c r="O3981">
        <v>3</v>
      </c>
      <c r="P3981" t="s">
        <v>990</v>
      </c>
      <c r="Q3981" t="b">
        <f>AND(ISNUMBER(data_to_clean[[#This Row],[revenue_formatted]]),ISNUMBER(data_to_clean[[#This Row],[growth_formatted_%]]),ISNUMBER(data_to_clean[[#This Row],[workers]]),ISNUMBER(data_to_clean[[#This Row],[previous_workers]]),ISNUMBER(data_to_clean[[#This Row],[founded]]),ISNUMBER(data_to_clean[[#This Row],[yrs_on_list]]))</f>
        <v>1</v>
      </c>
    </row>
    <row r="3982" spans="1:17" x14ac:dyDescent="0.25">
      <c r="A3982">
        <v>3971</v>
      </c>
      <c r="B3982" t="s">
        <v>14260</v>
      </c>
      <c r="C3982" t="s">
        <v>45</v>
      </c>
      <c r="D3982" t="str">
        <f>VLOOKUP(data_to_clean[[#This Row],[state]],abbreviation_table[],2,FALSE)</f>
        <v>Pennsylvania</v>
      </c>
      <c r="E3982" t="s">
        <v>911</v>
      </c>
      <c r="F3982" t="str">
        <f>TRIM(LEFT(data_to_clean[[#This Row],[revenue]],FIND(" ",data_to_clean[[#This Row],[revenue]])))</f>
        <v>2.7</v>
      </c>
      <c r="G3982" t="str">
        <f>RIGHT(data_to_clean[[#This Row],[revenue]],LEN(data_to_clean[[#This Row],[revenue]])-FIND(" ",data_to_clean[[#This Row],[revenue]]))</f>
        <v>Million</v>
      </c>
      <c r="H3982" s="7">
        <f>VALUE(IF(data_to_clean[[#This Row],[multiplicity]]="Million",_xlfn.CONCAT(SUBSTITUTE(data_to_clean[[#This Row],[number]],".",""),"00000"),_xlfn.CONCAT(SUBSTITUTE(data_to_clean[[#This Row],[number]],".",""),"00000000")))</f>
        <v>2700000</v>
      </c>
      <c r="I3982" t="s">
        <v>14262</v>
      </c>
      <c r="J3982">
        <f>ROUND(VALUE(SUBSTITUTE(data_to_clean[[#This Row],[growth_%]],".",",")),0)</f>
        <v>82</v>
      </c>
      <c r="K3982" t="s">
        <v>18</v>
      </c>
      <c r="L3982">
        <v>48</v>
      </c>
      <c r="M3982">
        <v>25</v>
      </c>
      <c r="N3982">
        <v>2010</v>
      </c>
      <c r="O3982">
        <v>3</v>
      </c>
      <c r="P3982" t="s">
        <v>49</v>
      </c>
      <c r="Q3982" t="b">
        <f>AND(ISNUMBER(data_to_clean[[#This Row],[revenue_formatted]]),ISNUMBER(data_to_clean[[#This Row],[growth_formatted_%]]),ISNUMBER(data_to_clean[[#This Row],[workers]]),ISNUMBER(data_to_clean[[#This Row],[previous_workers]]),ISNUMBER(data_to_clean[[#This Row],[founded]]),ISNUMBER(data_to_clean[[#This Row],[yrs_on_list]]))</f>
        <v>1</v>
      </c>
    </row>
    <row r="3983" spans="1:17" x14ac:dyDescent="0.25">
      <c r="A3983">
        <v>3972</v>
      </c>
      <c r="B3983" t="s">
        <v>14263</v>
      </c>
      <c r="C3983" t="s">
        <v>764</v>
      </c>
      <c r="D3983" t="str">
        <f>VLOOKUP(data_to_clean[[#This Row],[state]],abbreviation_table[],2,FALSE)</f>
        <v>North Dakota</v>
      </c>
      <c r="E3983" t="s">
        <v>327</v>
      </c>
      <c r="F3983" t="str">
        <f>TRIM(LEFT(data_to_clean[[#This Row],[revenue]],FIND(" ",data_to_clean[[#This Row],[revenue]])))</f>
        <v>58.8</v>
      </c>
      <c r="G3983" t="str">
        <f>RIGHT(data_to_clean[[#This Row],[revenue]],LEN(data_to_clean[[#This Row],[revenue]])-FIND(" ",data_to_clean[[#This Row],[revenue]]))</f>
        <v>Million</v>
      </c>
      <c r="H3983" s="7">
        <f>VALUE(IF(data_to_clean[[#This Row],[multiplicity]]="Million",_xlfn.CONCAT(SUBSTITUTE(data_to_clean[[#This Row],[number]],".",""),"00000"),_xlfn.CONCAT(SUBSTITUTE(data_to_clean[[#This Row],[number]],".",""),"00000000")))</f>
        <v>58800000</v>
      </c>
      <c r="I3983" t="s">
        <v>14265</v>
      </c>
      <c r="J3983">
        <f>ROUND(VALUE(SUBSTITUTE(data_to_clean[[#This Row],[growth_%]],".",",")),0)</f>
        <v>82</v>
      </c>
      <c r="K3983" t="s">
        <v>233</v>
      </c>
      <c r="L3983">
        <v>30</v>
      </c>
      <c r="M3983">
        <v>21</v>
      </c>
      <c r="N3983">
        <v>2007</v>
      </c>
      <c r="O3983">
        <v>3</v>
      </c>
      <c r="P3983" t="s">
        <v>767</v>
      </c>
      <c r="Q3983" t="b">
        <f>AND(ISNUMBER(data_to_clean[[#This Row],[revenue_formatted]]),ISNUMBER(data_to_clean[[#This Row],[growth_formatted_%]]),ISNUMBER(data_to_clean[[#This Row],[workers]]),ISNUMBER(data_to_clean[[#This Row],[previous_workers]]),ISNUMBER(data_to_clean[[#This Row],[founded]]),ISNUMBER(data_to_clean[[#This Row],[yrs_on_list]]))</f>
        <v>1</v>
      </c>
    </row>
    <row r="3984" spans="1:17" x14ac:dyDescent="0.25">
      <c r="A3984">
        <v>3973</v>
      </c>
      <c r="B3984" t="s">
        <v>14266</v>
      </c>
      <c r="C3984" t="s">
        <v>105</v>
      </c>
      <c r="D3984" t="str">
        <f>VLOOKUP(data_to_clean[[#This Row],[state]],abbreviation_table[],2,FALSE)</f>
        <v>New York</v>
      </c>
      <c r="E3984" t="s">
        <v>8016</v>
      </c>
      <c r="F3984" t="str">
        <f>TRIM(LEFT(data_to_clean[[#This Row],[revenue]],FIND(" ",data_to_clean[[#This Row],[revenue]])))</f>
        <v>57.1</v>
      </c>
      <c r="G3984" t="str">
        <f>RIGHT(data_to_clean[[#This Row],[revenue]],LEN(data_to_clean[[#This Row],[revenue]])-FIND(" ",data_to_clean[[#This Row],[revenue]]))</f>
        <v>Million</v>
      </c>
      <c r="H3984" s="7">
        <f>VALUE(IF(data_to_clean[[#This Row],[multiplicity]]="Million",_xlfn.CONCAT(SUBSTITUTE(data_to_clean[[#This Row],[number]],".",""),"00000"),_xlfn.CONCAT(SUBSTITUTE(data_to_clean[[#This Row],[number]],".",""),"00000000")))</f>
        <v>57100000</v>
      </c>
      <c r="I3984" t="s">
        <v>14268</v>
      </c>
      <c r="J3984">
        <f>ROUND(VALUE(SUBSTITUTE(data_to_clean[[#This Row],[growth_%]],".",",")),0)</f>
        <v>82</v>
      </c>
      <c r="K3984" t="s">
        <v>55</v>
      </c>
      <c r="L3984">
        <v>150</v>
      </c>
      <c r="M3984">
        <v>42</v>
      </c>
      <c r="N3984">
        <v>1993</v>
      </c>
      <c r="O3984">
        <v>1</v>
      </c>
      <c r="P3984" t="s">
        <v>14269</v>
      </c>
      <c r="Q3984" t="b">
        <f>AND(ISNUMBER(data_to_clean[[#This Row],[revenue_formatted]]),ISNUMBER(data_to_clean[[#This Row],[growth_formatted_%]]),ISNUMBER(data_to_clean[[#This Row],[workers]]),ISNUMBER(data_to_clean[[#This Row],[previous_workers]]),ISNUMBER(data_to_clean[[#This Row],[founded]]),ISNUMBER(data_to_clean[[#This Row],[yrs_on_list]]))</f>
        <v>1</v>
      </c>
    </row>
    <row r="3985" spans="1:17" x14ac:dyDescent="0.25">
      <c r="A3985">
        <v>3974</v>
      </c>
      <c r="B3985" t="s">
        <v>14270</v>
      </c>
      <c r="C3985" t="s">
        <v>59</v>
      </c>
      <c r="D3985" t="str">
        <f>VLOOKUP(data_to_clean[[#This Row],[state]],abbreviation_table[],2,FALSE)</f>
        <v>New Jersey</v>
      </c>
      <c r="E3985" t="s">
        <v>14272</v>
      </c>
      <c r="F3985" t="str">
        <f>TRIM(LEFT(data_to_clean[[#This Row],[revenue]],FIND(" ",data_to_clean[[#This Row],[revenue]])))</f>
        <v>374.5</v>
      </c>
      <c r="G3985" t="str">
        <f>RIGHT(data_to_clean[[#This Row],[revenue]],LEN(data_to_clean[[#This Row],[revenue]])-FIND(" ",data_to_clean[[#This Row],[revenue]]))</f>
        <v>Million</v>
      </c>
      <c r="H3985" s="7">
        <f>VALUE(IF(data_to_clean[[#This Row],[multiplicity]]="Million",_xlfn.CONCAT(SUBSTITUTE(data_to_clean[[#This Row],[number]],".",""),"00000"),_xlfn.CONCAT(SUBSTITUTE(data_to_clean[[#This Row],[number]],".",""),"00000000")))</f>
        <v>374500000</v>
      </c>
      <c r="I3985" t="s">
        <v>14273</v>
      </c>
      <c r="J3985">
        <f>ROUND(VALUE(SUBSTITUTE(data_to_clean[[#This Row],[growth_%]],".",",")),0)</f>
        <v>82</v>
      </c>
      <c r="K3985" t="s">
        <v>55</v>
      </c>
      <c r="L3985">
        <v>793</v>
      </c>
      <c r="M3985">
        <v>576</v>
      </c>
      <c r="N3985">
        <v>2001</v>
      </c>
      <c r="O3985">
        <v>9</v>
      </c>
      <c r="P3985" t="s">
        <v>14274</v>
      </c>
      <c r="Q3985" t="b">
        <f>AND(ISNUMBER(data_to_clean[[#This Row],[revenue_formatted]]),ISNUMBER(data_to_clean[[#This Row],[growth_formatted_%]]),ISNUMBER(data_to_clean[[#This Row],[workers]]),ISNUMBER(data_to_clean[[#This Row],[previous_workers]]),ISNUMBER(data_to_clean[[#This Row],[founded]]),ISNUMBER(data_to_clean[[#This Row],[yrs_on_list]]))</f>
        <v>1</v>
      </c>
    </row>
    <row r="3986" spans="1:17" x14ac:dyDescent="0.25">
      <c r="A3986">
        <v>3975</v>
      </c>
      <c r="B3986" t="s">
        <v>14275</v>
      </c>
      <c r="C3986" t="s">
        <v>30</v>
      </c>
      <c r="D3986" t="str">
        <f>VLOOKUP(data_to_clean[[#This Row],[state]],abbreviation_table[],2,FALSE)</f>
        <v>Texas</v>
      </c>
      <c r="E3986" t="s">
        <v>1309</v>
      </c>
      <c r="F3986" t="str">
        <f>TRIM(LEFT(data_to_clean[[#This Row],[revenue]],FIND(" ",data_to_clean[[#This Row],[revenue]])))</f>
        <v>3.4</v>
      </c>
      <c r="G3986" t="str">
        <f>RIGHT(data_to_clean[[#This Row],[revenue]],LEN(data_to_clean[[#This Row],[revenue]])-FIND(" ",data_to_clean[[#This Row],[revenue]]))</f>
        <v>Million</v>
      </c>
      <c r="H3986" s="7">
        <f>VALUE(IF(data_to_clean[[#This Row],[multiplicity]]="Million",_xlfn.CONCAT(SUBSTITUTE(data_to_clean[[#This Row],[number]],".",""),"00000"),_xlfn.CONCAT(SUBSTITUTE(data_to_clean[[#This Row],[number]],".",""),"00000000")))</f>
        <v>3400000</v>
      </c>
      <c r="I3986" t="s">
        <v>14277</v>
      </c>
      <c r="J3986">
        <f>ROUND(VALUE(SUBSTITUTE(data_to_clean[[#This Row],[growth_%]],".",",")),0)</f>
        <v>82</v>
      </c>
      <c r="K3986" t="s">
        <v>107</v>
      </c>
      <c r="L3986">
        <v>20</v>
      </c>
      <c r="M3986">
        <v>17</v>
      </c>
      <c r="N3986">
        <v>2007</v>
      </c>
      <c r="O3986">
        <v>3</v>
      </c>
      <c r="P3986" t="s">
        <v>14278</v>
      </c>
      <c r="Q3986" t="b">
        <f>AND(ISNUMBER(data_to_clean[[#This Row],[revenue_formatted]]),ISNUMBER(data_to_clean[[#This Row],[growth_formatted_%]]),ISNUMBER(data_to_clean[[#This Row],[workers]]),ISNUMBER(data_to_clean[[#This Row],[previous_workers]]),ISNUMBER(data_to_clean[[#This Row],[founded]]),ISNUMBER(data_to_clean[[#This Row],[yrs_on_list]]))</f>
        <v>1</v>
      </c>
    </row>
    <row r="3987" spans="1:17" x14ac:dyDescent="0.25">
      <c r="A3987">
        <v>3976</v>
      </c>
      <c r="B3987" t="s">
        <v>14279</v>
      </c>
      <c r="C3987" t="s">
        <v>66</v>
      </c>
      <c r="D3987" t="str">
        <f>VLOOKUP(data_to_clean[[#This Row],[state]],abbreviation_table[],2,FALSE)</f>
        <v>Virginia</v>
      </c>
      <c r="E3987" t="s">
        <v>4835</v>
      </c>
      <c r="F3987" t="str">
        <f>TRIM(LEFT(data_to_clean[[#This Row],[revenue]],FIND(" ",data_to_clean[[#This Row],[revenue]])))</f>
        <v>41.3</v>
      </c>
      <c r="G3987" t="str">
        <f>RIGHT(data_to_clean[[#This Row],[revenue]],LEN(data_to_clean[[#This Row],[revenue]])-FIND(" ",data_to_clean[[#This Row],[revenue]]))</f>
        <v>Million</v>
      </c>
      <c r="H3987" s="7">
        <f>VALUE(IF(data_to_clean[[#This Row],[multiplicity]]="Million",_xlfn.CONCAT(SUBSTITUTE(data_to_clean[[#This Row],[number]],".",""),"00000"),_xlfn.CONCAT(SUBSTITUTE(data_to_clean[[#This Row],[number]],".",""),"00000000")))</f>
        <v>41300000</v>
      </c>
      <c r="I3987" t="s">
        <v>14281</v>
      </c>
      <c r="J3987">
        <f>ROUND(VALUE(SUBSTITUTE(data_to_clean[[#This Row],[growth_%]],".",",")),0)</f>
        <v>82</v>
      </c>
      <c r="K3987" t="s">
        <v>181</v>
      </c>
      <c r="L3987">
        <v>230</v>
      </c>
      <c r="M3987">
        <v>72</v>
      </c>
      <c r="N3987">
        <v>2004</v>
      </c>
      <c r="O3987">
        <v>8</v>
      </c>
      <c r="P3987" t="s">
        <v>565</v>
      </c>
      <c r="Q3987" t="b">
        <f>AND(ISNUMBER(data_to_clean[[#This Row],[revenue_formatted]]),ISNUMBER(data_to_clean[[#This Row],[growth_formatted_%]]),ISNUMBER(data_to_clean[[#This Row],[workers]]),ISNUMBER(data_to_clean[[#This Row],[previous_workers]]),ISNUMBER(data_to_clean[[#This Row],[founded]]),ISNUMBER(data_to_clean[[#This Row],[yrs_on_list]]))</f>
        <v>1</v>
      </c>
    </row>
    <row r="3988" spans="1:17" x14ac:dyDescent="0.25">
      <c r="A3988">
        <v>3977</v>
      </c>
      <c r="B3988" t="s">
        <v>14282</v>
      </c>
      <c r="C3988" t="s">
        <v>80</v>
      </c>
      <c r="D3988" t="str">
        <f>VLOOKUP(data_to_clean[[#This Row],[state]],abbreviation_table[],2,FALSE)</f>
        <v>California</v>
      </c>
      <c r="E3988" t="s">
        <v>3494</v>
      </c>
      <c r="F3988" t="str">
        <f>TRIM(LEFT(data_to_clean[[#This Row],[revenue]],FIND(" ",data_to_clean[[#This Row],[revenue]])))</f>
        <v>27</v>
      </c>
      <c r="G3988" t="str">
        <f>RIGHT(data_to_clean[[#This Row],[revenue]],LEN(data_to_clean[[#This Row],[revenue]])-FIND(" ",data_to_clean[[#This Row],[revenue]]))</f>
        <v>Million</v>
      </c>
      <c r="H3988" s="7">
        <f>VALUE(IF(data_to_clean[[#This Row],[multiplicity]]="Million",_xlfn.CONCAT(SUBSTITUTE(data_to_clean[[#This Row],[number]],".",""),"00000"),_xlfn.CONCAT(SUBSTITUTE(data_to_clean[[#This Row],[number]],".",""),"00000000")))</f>
        <v>2700000</v>
      </c>
      <c r="I3988" t="s">
        <v>14284</v>
      </c>
      <c r="J3988">
        <f>ROUND(VALUE(SUBSTITUTE(data_to_clean[[#This Row],[growth_%]],".",",")),0)</f>
        <v>82</v>
      </c>
      <c r="K3988" t="s">
        <v>181</v>
      </c>
      <c r="L3988">
        <v>80</v>
      </c>
      <c r="M3988">
        <v>50</v>
      </c>
      <c r="N3988">
        <v>2002</v>
      </c>
      <c r="O3988">
        <v>8</v>
      </c>
      <c r="P3988" t="s">
        <v>14285</v>
      </c>
      <c r="Q3988" t="b">
        <f>AND(ISNUMBER(data_to_clean[[#This Row],[revenue_formatted]]),ISNUMBER(data_to_clean[[#This Row],[growth_formatted_%]]),ISNUMBER(data_to_clean[[#This Row],[workers]]),ISNUMBER(data_to_clean[[#This Row],[previous_workers]]),ISNUMBER(data_to_clean[[#This Row],[founded]]),ISNUMBER(data_to_clean[[#This Row],[yrs_on_list]]))</f>
        <v>1</v>
      </c>
    </row>
    <row r="3989" spans="1:17" x14ac:dyDescent="0.25">
      <c r="A3989">
        <v>3978</v>
      </c>
      <c r="B3989" t="s">
        <v>14286</v>
      </c>
      <c r="C3989" t="s">
        <v>30</v>
      </c>
      <c r="D3989" t="str">
        <f>VLOOKUP(data_to_clean[[#This Row],[state]],abbreviation_table[],2,FALSE)</f>
        <v>Texas</v>
      </c>
      <c r="E3989" t="s">
        <v>3011</v>
      </c>
      <c r="F3989" t="str">
        <f>TRIM(LEFT(data_to_clean[[#This Row],[revenue]],FIND(" ",data_to_clean[[#This Row],[revenue]])))</f>
        <v>23.7</v>
      </c>
      <c r="G3989" t="str">
        <f>RIGHT(data_to_clean[[#This Row],[revenue]],LEN(data_to_clean[[#This Row],[revenue]])-FIND(" ",data_to_clean[[#This Row],[revenue]]))</f>
        <v>Million</v>
      </c>
      <c r="H3989" s="7">
        <f>VALUE(IF(data_to_clean[[#This Row],[multiplicity]]="Million",_xlfn.CONCAT(SUBSTITUTE(data_to_clean[[#This Row],[number]],".",""),"00000"),_xlfn.CONCAT(SUBSTITUTE(data_to_clean[[#This Row],[number]],".",""),"00000000")))</f>
        <v>23700000</v>
      </c>
      <c r="I3989" t="s">
        <v>14288</v>
      </c>
      <c r="J3989">
        <f>ROUND(VALUE(SUBSTITUTE(data_to_clean[[#This Row],[growth_%]],".",",")),0)</f>
        <v>82</v>
      </c>
      <c r="K3989" t="s">
        <v>257</v>
      </c>
      <c r="L3989">
        <v>292</v>
      </c>
      <c r="M3989">
        <v>150</v>
      </c>
      <c r="N3989">
        <v>2000</v>
      </c>
      <c r="O3989">
        <v>4</v>
      </c>
      <c r="P3989" t="s">
        <v>330</v>
      </c>
      <c r="Q3989" t="b">
        <f>AND(ISNUMBER(data_to_clean[[#This Row],[revenue_formatted]]),ISNUMBER(data_to_clean[[#This Row],[growth_formatted_%]]),ISNUMBER(data_to_clean[[#This Row],[workers]]),ISNUMBER(data_to_clean[[#This Row],[previous_workers]]),ISNUMBER(data_to_clean[[#This Row],[founded]]),ISNUMBER(data_to_clean[[#This Row],[yrs_on_list]]))</f>
        <v>1</v>
      </c>
    </row>
    <row r="3990" spans="1:17" x14ac:dyDescent="0.25">
      <c r="A3990">
        <v>3979</v>
      </c>
      <c r="B3990" t="s">
        <v>14289</v>
      </c>
      <c r="C3990" t="s">
        <v>80</v>
      </c>
      <c r="D3990" t="str">
        <f>VLOOKUP(data_to_clean[[#This Row],[state]],abbreviation_table[],2,FALSE)</f>
        <v>California</v>
      </c>
      <c r="E3990" t="s">
        <v>1106</v>
      </c>
      <c r="F3990" t="str">
        <f>TRIM(LEFT(data_to_clean[[#This Row],[revenue]],FIND(" ",data_to_clean[[#This Row],[revenue]])))</f>
        <v>2.9</v>
      </c>
      <c r="G3990" t="str">
        <f>RIGHT(data_to_clean[[#This Row],[revenue]],LEN(data_to_clean[[#This Row],[revenue]])-FIND(" ",data_to_clean[[#This Row],[revenue]]))</f>
        <v>Million</v>
      </c>
      <c r="H3990" s="7">
        <f>VALUE(IF(data_to_clean[[#This Row],[multiplicity]]="Million",_xlfn.CONCAT(SUBSTITUTE(data_to_clean[[#This Row],[number]],".",""),"00000"),_xlfn.CONCAT(SUBSTITUTE(data_to_clean[[#This Row],[number]],".",""),"00000000")))</f>
        <v>2900000</v>
      </c>
      <c r="I3990" t="s">
        <v>14291</v>
      </c>
      <c r="J3990">
        <f>ROUND(VALUE(SUBSTITUTE(data_to_clean[[#This Row],[growth_%]],".",",")),0)</f>
        <v>82</v>
      </c>
      <c r="K3990" t="s">
        <v>336</v>
      </c>
      <c r="L3990">
        <v>9</v>
      </c>
      <c r="M3990">
        <v>5</v>
      </c>
      <c r="N3990">
        <v>2012</v>
      </c>
      <c r="O3990">
        <v>2</v>
      </c>
      <c r="P3990" t="s">
        <v>137</v>
      </c>
      <c r="Q3990" t="b">
        <f>AND(ISNUMBER(data_to_clean[[#This Row],[revenue_formatted]]),ISNUMBER(data_to_clean[[#This Row],[growth_formatted_%]]),ISNUMBER(data_to_clean[[#This Row],[workers]]),ISNUMBER(data_to_clean[[#This Row],[previous_workers]]),ISNUMBER(data_to_clean[[#This Row],[founded]]),ISNUMBER(data_to_clean[[#This Row],[yrs_on_list]]))</f>
        <v>1</v>
      </c>
    </row>
    <row r="3991" spans="1:17" x14ac:dyDescent="0.25">
      <c r="A3991">
        <v>3980</v>
      </c>
      <c r="B3991" t="s">
        <v>14292</v>
      </c>
      <c r="C3991" t="s">
        <v>105</v>
      </c>
      <c r="D3991" t="str">
        <f>VLOOKUP(data_to_clean[[#This Row],[state]],abbreviation_table[],2,FALSE)</f>
        <v>New York</v>
      </c>
      <c r="E3991" t="s">
        <v>14294</v>
      </c>
      <c r="F3991" t="str">
        <f>TRIM(LEFT(data_to_clean[[#This Row],[revenue]],FIND(" ",data_to_clean[[#This Row],[revenue]])))</f>
        <v>66.7</v>
      </c>
      <c r="G3991" t="str">
        <f>RIGHT(data_to_clean[[#This Row],[revenue]],LEN(data_to_clean[[#This Row],[revenue]])-FIND(" ",data_to_clean[[#This Row],[revenue]]))</f>
        <v>Million</v>
      </c>
      <c r="H3991" s="7">
        <f>VALUE(IF(data_to_clean[[#This Row],[multiplicity]]="Million",_xlfn.CONCAT(SUBSTITUTE(data_to_clean[[#This Row],[number]],".",""),"00000"),_xlfn.CONCAT(SUBSTITUTE(data_to_clean[[#This Row],[number]],".",""),"00000000")))</f>
        <v>66700000</v>
      </c>
      <c r="I3991" t="s">
        <v>14295</v>
      </c>
      <c r="J3991">
        <f>ROUND(VALUE(SUBSTITUTE(data_to_clean[[#This Row],[growth_%]],".",",")),0)</f>
        <v>82</v>
      </c>
      <c r="K3991" t="s">
        <v>33</v>
      </c>
      <c r="L3991">
        <v>1400</v>
      </c>
      <c r="M3991">
        <v>730</v>
      </c>
      <c r="N3991">
        <v>2007</v>
      </c>
      <c r="O3991">
        <v>4</v>
      </c>
      <c r="P3991" t="s">
        <v>108</v>
      </c>
      <c r="Q3991" t="b">
        <f>AND(ISNUMBER(data_to_clean[[#This Row],[revenue_formatted]]),ISNUMBER(data_to_clean[[#This Row],[growth_formatted_%]]),ISNUMBER(data_to_clean[[#This Row],[workers]]),ISNUMBER(data_to_clean[[#This Row],[previous_workers]]),ISNUMBER(data_to_clean[[#This Row],[founded]]),ISNUMBER(data_to_clean[[#This Row],[yrs_on_list]]))</f>
        <v>1</v>
      </c>
    </row>
    <row r="3992" spans="1:17" x14ac:dyDescent="0.25">
      <c r="A3992">
        <v>3981</v>
      </c>
      <c r="B3992" t="s">
        <v>14296</v>
      </c>
      <c r="C3992" t="s">
        <v>341</v>
      </c>
      <c r="D3992" t="str">
        <f>VLOOKUP(data_to_clean[[#This Row],[state]],abbreviation_table[],2,FALSE)</f>
        <v>Massachusetts</v>
      </c>
      <c r="E3992" t="s">
        <v>871</v>
      </c>
      <c r="F3992" t="str">
        <f>TRIM(LEFT(data_to_clean[[#This Row],[revenue]],FIND(" ",data_to_clean[[#This Row],[revenue]])))</f>
        <v>2.6</v>
      </c>
      <c r="G3992" t="str">
        <f>RIGHT(data_to_clean[[#This Row],[revenue]],LEN(data_to_clean[[#This Row],[revenue]])-FIND(" ",data_to_clean[[#This Row],[revenue]]))</f>
        <v>Million</v>
      </c>
      <c r="H3992" s="7">
        <f>VALUE(IF(data_to_clean[[#This Row],[multiplicity]]="Million",_xlfn.CONCAT(SUBSTITUTE(data_to_clean[[#This Row],[number]],".",""),"00000"),_xlfn.CONCAT(SUBSTITUTE(data_to_clean[[#This Row],[number]],".",""),"00000000")))</f>
        <v>2600000</v>
      </c>
      <c r="I3992" t="s">
        <v>14298</v>
      </c>
      <c r="J3992">
        <f>ROUND(VALUE(SUBSTITUTE(data_to_clean[[#This Row],[growth_%]],".",",")),0)</f>
        <v>82</v>
      </c>
      <c r="K3992" t="s">
        <v>107</v>
      </c>
      <c r="L3992">
        <v>17</v>
      </c>
      <c r="M3992">
        <v>6</v>
      </c>
      <c r="N3992">
        <v>2014</v>
      </c>
      <c r="O3992">
        <v>1</v>
      </c>
      <c r="P3992" t="s">
        <v>280</v>
      </c>
      <c r="Q3992" t="b">
        <f>AND(ISNUMBER(data_to_clean[[#This Row],[revenue_formatted]]),ISNUMBER(data_to_clean[[#This Row],[growth_formatted_%]]),ISNUMBER(data_to_clean[[#This Row],[workers]]),ISNUMBER(data_to_clean[[#This Row],[previous_workers]]),ISNUMBER(data_to_clean[[#This Row],[founded]]),ISNUMBER(data_to_clean[[#This Row],[yrs_on_list]]))</f>
        <v>1</v>
      </c>
    </row>
    <row r="3993" spans="1:17" x14ac:dyDescent="0.25">
      <c r="A3993">
        <v>3982</v>
      </c>
      <c r="B3993" t="s">
        <v>14299</v>
      </c>
      <c r="C3993" t="s">
        <v>74</v>
      </c>
      <c r="D3993" t="str">
        <f>VLOOKUP(data_to_clean[[#This Row],[state]],abbreviation_table[],2,FALSE)</f>
        <v>Ohio</v>
      </c>
      <c r="E3993" t="s">
        <v>993</v>
      </c>
      <c r="F3993" t="str">
        <f>TRIM(LEFT(data_to_clean[[#This Row],[revenue]],FIND(" ",data_to_clean[[#This Row],[revenue]])))</f>
        <v>2.3</v>
      </c>
      <c r="G3993" t="str">
        <f>RIGHT(data_to_clean[[#This Row],[revenue]],LEN(data_to_clean[[#This Row],[revenue]])-FIND(" ",data_to_clean[[#This Row],[revenue]]))</f>
        <v>Million</v>
      </c>
      <c r="H3993" s="7">
        <f>VALUE(IF(data_to_clean[[#This Row],[multiplicity]]="Million",_xlfn.CONCAT(SUBSTITUTE(data_to_clean[[#This Row],[number]],".",""),"00000"),_xlfn.CONCAT(SUBSTITUTE(data_to_clean[[#This Row],[number]],".",""),"00000000")))</f>
        <v>2300000</v>
      </c>
      <c r="I3993" t="s">
        <v>14301</v>
      </c>
      <c r="J3993">
        <f>ROUND(VALUE(SUBSTITUTE(data_to_clean[[#This Row],[growth_%]],".",",")),0)</f>
        <v>82</v>
      </c>
      <c r="K3993" t="s">
        <v>324</v>
      </c>
      <c r="L3993">
        <v>28</v>
      </c>
      <c r="M3993">
        <v>19</v>
      </c>
      <c r="N3993">
        <v>2003</v>
      </c>
      <c r="O3993">
        <v>1</v>
      </c>
      <c r="P3993" t="s">
        <v>4851</v>
      </c>
      <c r="Q3993" t="b">
        <f>AND(ISNUMBER(data_to_clean[[#This Row],[revenue_formatted]]),ISNUMBER(data_to_clean[[#This Row],[growth_formatted_%]]),ISNUMBER(data_to_clean[[#This Row],[workers]]),ISNUMBER(data_to_clean[[#This Row],[previous_workers]]),ISNUMBER(data_to_clean[[#This Row],[founded]]),ISNUMBER(data_to_clean[[#This Row],[yrs_on_list]]))</f>
        <v>1</v>
      </c>
    </row>
    <row r="3994" spans="1:17" x14ac:dyDescent="0.25">
      <c r="A3994">
        <v>3983</v>
      </c>
      <c r="B3994" t="s">
        <v>14302</v>
      </c>
      <c r="C3994" t="s">
        <v>119</v>
      </c>
      <c r="D3994" t="str">
        <f>VLOOKUP(data_to_clean[[#This Row],[state]],abbreviation_table[],2,FALSE)</f>
        <v>Georgia</v>
      </c>
      <c r="E3994" t="s">
        <v>7343</v>
      </c>
      <c r="F3994" t="str">
        <f>TRIM(LEFT(data_to_clean[[#This Row],[revenue]],FIND(" ",data_to_clean[[#This Row],[revenue]])))</f>
        <v>38.1</v>
      </c>
      <c r="G3994" t="str">
        <f>RIGHT(data_to_clean[[#This Row],[revenue]],LEN(data_to_clean[[#This Row],[revenue]])-FIND(" ",data_to_clean[[#This Row],[revenue]]))</f>
        <v>Million</v>
      </c>
      <c r="H3994" s="7">
        <f>VALUE(IF(data_to_clean[[#This Row],[multiplicity]]="Million",_xlfn.CONCAT(SUBSTITUTE(data_to_clean[[#This Row],[number]],".",""),"00000"),_xlfn.CONCAT(SUBSTITUTE(data_to_clean[[#This Row],[number]],".",""),"00000000")))</f>
        <v>38100000</v>
      </c>
      <c r="I3994" t="s">
        <v>14304</v>
      </c>
      <c r="J3994">
        <f>ROUND(VALUE(SUBSTITUTE(data_to_clean[[#This Row],[growth_%]],".",",")),0)</f>
        <v>82</v>
      </c>
      <c r="K3994" t="s">
        <v>6043</v>
      </c>
      <c r="L3994">
        <v>17</v>
      </c>
      <c r="M3994">
        <v>19</v>
      </c>
      <c r="N3994">
        <v>2013</v>
      </c>
      <c r="O3994">
        <v>2</v>
      </c>
      <c r="P3994" t="s">
        <v>3959</v>
      </c>
      <c r="Q3994" t="b">
        <f>AND(ISNUMBER(data_to_clean[[#This Row],[revenue_formatted]]),ISNUMBER(data_to_clean[[#This Row],[growth_formatted_%]]),ISNUMBER(data_to_clean[[#This Row],[workers]]),ISNUMBER(data_to_clean[[#This Row],[previous_workers]]),ISNUMBER(data_to_clean[[#This Row],[founded]]),ISNUMBER(data_to_clean[[#This Row],[yrs_on_list]]))</f>
        <v>1</v>
      </c>
    </row>
    <row r="3995" spans="1:17" x14ac:dyDescent="0.25">
      <c r="A3995">
        <v>3984</v>
      </c>
      <c r="B3995" t="s">
        <v>14305</v>
      </c>
      <c r="C3995" t="s">
        <v>243</v>
      </c>
      <c r="D3995" t="str">
        <f>VLOOKUP(data_to_clean[[#This Row],[state]],abbreviation_table[],2,FALSE)</f>
        <v>Maryland</v>
      </c>
      <c r="E3995" t="s">
        <v>14307</v>
      </c>
      <c r="F3995" t="str">
        <f>TRIM(LEFT(data_to_clean[[#This Row],[revenue]],FIND(" ",data_to_clean[[#This Row],[revenue]])))</f>
        <v>35.1</v>
      </c>
      <c r="G3995" t="str">
        <f>RIGHT(data_to_clean[[#This Row],[revenue]],LEN(data_to_clean[[#This Row],[revenue]])-FIND(" ",data_to_clean[[#This Row],[revenue]]))</f>
        <v>Million</v>
      </c>
      <c r="H3995" s="7">
        <f>VALUE(IF(data_to_clean[[#This Row],[multiplicity]]="Million",_xlfn.CONCAT(SUBSTITUTE(data_to_clean[[#This Row],[number]],".",""),"00000"),_xlfn.CONCAT(SUBSTITUTE(data_to_clean[[#This Row],[number]],".",""),"00000000")))</f>
        <v>35100000</v>
      </c>
      <c r="I3995" t="s">
        <v>14308</v>
      </c>
      <c r="J3995">
        <f>ROUND(VALUE(SUBSTITUTE(data_to_clean[[#This Row],[growth_%]],".",",")),0)</f>
        <v>82</v>
      </c>
      <c r="K3995" t="s">
        <v>156</v>
      </c>
      <c r="L3995">
        <v>171</v>
      </c>
      <c r="M3995">
        <v>116</v>
      </c>
      <c r="N3995">
        <v>2000</v>
      </c>
      <c r="O3995">
        <v>5</v>
      </c>
      <c r="P3995" t="s">
        <v>948</v>
      </c>
      <c r="Q3995" t="b">
        <f>AND(ISNUMBER(data_to_clean[[#This Row],[revenue_formatted]]),ISNUMBER(data_to_clean[[#This Row],[growth_formatted_%]]),ISNUMBER(data_to_clean[[#This Row],[workers]]),ISNUMBER(data_to_clean[[#This Row],[previous_workers]]),ISNUMBER(data_to_clean[[#This Row],[founded]]),ISNUMBER(data_to_clean[[#This Row],[yrs_on_list]]))</f>
        <v>1</v>
      </c>
    </row>
    <row r="3996" spans="1:17" x14ac:dyDescent="0.25">
      <c r="A3996">
        <v>3985</v>
      </c>
      <c r="B3996" t="s">
        <v>14309</v>
      </c>
      <c r="C3996" t="s">
        <v>643</v>
      </c>
      <c r="D3996" t="str">
        <f>VLOOKUP(data_to_clean[[#This Row],[state]],abbreviation_table[],2,FALSE)</f>
        <v>Connecticut</v>
      </c>
      <c r="E3996" t="s">
        <v>1305</v>
      </c>
      <c r="F3996" t="str">
        <f>TRIM(LEFT(data_to_clean[[#This Row],[revenue]],FIND(" ",data_to_clean[[#This Row],[revenue]])))</f>
        <v>5.2</v>
      </c>
      <c r="G3996" t="str">
        <f>RIGHT(data_to_clean[[#This Row],[revenue]],LEN(data_to_clean[[#This Row],[revenue]])-FIND(" ",data_to_clean[[#This Row],[revenue]]))</f>
        <v>Million</v>
      </c>
      <c r="H3996" s="7">
        <f>VALUE(IF(data_to_clean[[#This Row],[multiplicity]]="Million",_xlfn.CONCAT(SUBSTITUTE(data_to_clean[[#This Row],[number]],".",""),"00000"),_xlfn.CONCAT(SUBSTITUTE(data_to_clean[[#This Row],[number]],".",""),"00000000")))</f>
        <v>5200000</v>
      </c>
      <c r="I3996" t="s">
        <v>14311</v>
      </c>
      <c r="J3996">
        <f>ROUND(VALUE(SUBSTITUTE(data_to_clean[[#This Row],[growth_%]],".",",")),0)</f>
        <v>82</v>
      </c>
      <c r="K3996" t="s">
        <v>233</v>
      </c>
      <c r="L3996">
        <v>42</v>
      </c>
      <c r="M3996">
        <v>11</v>
      </c>
      <c r="N3996">
        <v>2009</v>
      </c>
      <c r="O3996">
        <v>1</v>
      </c>
      <c r="P3996" t="s">
        <v>14312</v>
      </c>
      <c r="Q3996" t="b">
        <f>AND(ISNUMBER(data_to_clean[[#This Row],[revenue_formatted]]),ISNUMBER(data_to_clean[[#This Row],[growth_formatted_%]]),ISNUMBER(data_to_clean[[#This Row],[workers]]),ISNUMBER(data_to_clean[[#This Row],[previous_workers]]),ISNUMBER(data_to_clean[[#This Row],[founded]]),ISNUMBER(data_to_clean[[#This Row],[yrs_on_list]]))</f>
        <v>1</v>
      </c>
    </row>
    <row r="3997" spans="1:17" x14ac:dyDescent="0.25">
      <c r="A3997">
        <v>3986</v>
      </c>
      <c r="B3997" t="s">
        <v>14313</v>
      </c>
      <c r="C3997" t="s">
        <v>74</v>
      </c>
      <c r="D3997" t="str">
        <f>VLOOKUP(data_to_clean[[#This Row],[state]],abbreviation_table[],2,FALSE)</f>
        <v>Ohio</v>
      </c>
      <c r="E3997" t="s">
        <v>10932</v>
      </c>
      <c r="F3997" t="str">
        <f>TRIM(LEFT(data_to_clean[[#This Row],[revenue]],FIND(" ",data_to_clean[[#This Row],[revenue]])))</f>
        <v>30.6</v>
      </c>
      <c r="G3997" t="str">
        <f>RIGHT(data_to_clean[[#This Row],[revenue]],LEN(data_to_clean[[#This Row],[revenue]])-FIND(" ",data_to_clean[[#This Row],[revenue]]))</f>
        <v>Million</v>
      </c>
      <c r="H3997" s="7">
        <f>VALUE(IF(data_to_clean[[#This Row],[multiplicity]]="Million",_xlfn.CONCAT(SUBSTITUTE(data_to_clean[[#This Row],[number]],".",""),"00000"),_xlfn.CONCAT(SUBSTITUTE(data_to_clean[[#This Row],[number]],".",""),"00000000")))</f>
        <v>30600000</v>
      </c>
      <c r="I3997" t="s">
        <v>14315</v>
      </c>
      <c r="J3997">
        <f>ROUND(VALUE(SUBSTITUTE(data_to_clean[[#This Row],[growth_%]],".",",")),0)</f>
        <v>82</v>
      </c>
      <c r="K3997" t="s">
        <v>25</v>
      </c>
      <c r="L3997">
        <v>20</v>
      </c>
      <c r="M3997">
        <v>15</v>
      </c>
      <c r="N3997">
        <v>2009</v>
      </c>
      <c r="O3997">
        <v>4</v>
      </c>
      <c r="P3997" t="s">
        <v>14316</v>
      </c>
      <c r="Q3997" t="b">
        <f>AND(ISNUMBER(data_to_clean[[#This Row],[revenue_formatted]]),ISNUMBER(data_to_clean[[#This Row],[growth_formatted_%]]),ISNUMBER(data_to_clean[[#This Row],[workers]]),ISNUMBER(data_to_clean[[#This Row],[previous_workers]]),ISNUMBER(data_to_clean[[#This Row],[founded]]),ISNUMBER(data_to_clean[[#This Row],[yrs_on_list]]))</f>
        <v>1</v>
      </c>
    </row>
    <row r="3998" spans="1:17" x14ac:dyDescent="0.25">
      <c r="A3998">
        <v>3987</v>
      </c>
      <c r="B3998" t="s">
        <v>14317</v>
      </c>
      <c r="C3998" t="s">
        <v>45</v>
      </c>
      <c r="D3998" t="str">
        <f>VLOOKUP(data_to_clean[[#This Row],[state]],abbreviation_table[],2,FALSE)</f>
        <v>Pennsylvania</v>
      </c>
      <c r="E3998" t="s">
        <v>6163</v>
      </c>
      <c r="F3998" t="str">
        <f>TRIM(LEFT(data_to_clean[[#This Row],[revenue]],FIND(" ",data_to_clean[[#This Row],[revenue]])))</f>
        <v>11.5</v>
      </c>
      <c r="G3998" t="str">
        <f>RIGHT(data_to_clean[[#This Row],[revenue]],LEN(data_to_clean[[#This Row],[revenue]])-FIND(" ",data_to_clean[[#This Row],[revenue]]))</f>
        <v>Million</v>
      </c>
      <c r="H3998" s="7">
        <f>VALUE(IF(data_to_clean[[#This Row],[multiplicity]]="Million",_xlfn.CONCAT(SUBSTITUTE(data_to_clean[[#This Row],[number]],".",""),"00000"),_xlfn.CONCAT(SUBSTITUTE(data_to_clean[[#This Row],[number]],".",""),"00000000")))</f>
        <v>11500000</v>
      </c>
      <c r="I3998" t="s">
        <v>14319</v>
      </c>
      <c r="J3998">
        <f>ROUND(VALUE(SUBSTITUTE(data_to_clean[[#This Row],[growth_%]],".",",")),0)</f>
        <v>82</v>
      </c>
      <c r="K3998" t="s">
        <v>55</v>
      </c>
      <c r="L3998">
        <v>36</v>
      </c>
      <c r="M3998">
        <v>41</v>
      </c>
      <c r="N3998">
        <v>2003</v>
      </c>
      <c r="O3998">
        <v>3</v>
      </c>
      <c r="P3998" t="s">
        <v>49</v>
      </c>
      <c r="Q3998" t="b">
        <f>AND(ISNUMBER(data_to_clean[[#This Row],[revenue_formatted]]),ISNUMBER(data_to_clean[[#This Row],[growth_formatted_%]]),ISNUMBER(data_to_clean[[#This Row],[workers]]),ISNUMBER(data_to_clean[[#This Row],[previous_workers]]),ISNUMBER(data_to_clean[[#This Row],[founded]]),ISNUMBER(data_to_clean[[#This Row],[yrs_on_list]]))</f>
        <v>1</v>
      </c>
    </row>
    <row r="3999" spans="1:17" x14ac:dyDescent="0.25">
      <c r="A3999">
        <v>3988</v>
      </c>
      <c r="B3999" t="s">
        <v>14320</v>
      </c>
      <c r="C3999" t="s">
        <v>223</v>
      </c>
      <c r="D3999" t="str">
        <f>VLOOKUP(data_to_clean[[#This Row],[state]],abbreviation_table[],2,FALSE)</f>
        <v>Wisconsin</v>
      </c>
      <c r="E3999" t="s">
        <v>14322</v>
      </c>
      <c r="F3999" t="str">
        <f>TRIM(LEFT(data_to_clean[[#This Row],[revenue]],FIND(" ",data_to_clean[[#This Row],[revenue]])))</f>
        <v>109.6</v>
      </c>
      <c r="G3999" t="str">
        <f>RIGHT(data_to_clean[[#This Row],[revenue]],LEN(data_to_clean[[#This Row],[revenue]])-FIND(" ",data_to_clean[[#This Row],[revenue]]))</f>
        <v>Million</v>
      </c>
      <c r="H3999" s="7">
        <f>VALUE(IF(data_to_clean[[#This Row],[multiplicity]]="Million",_xlfn.CONCAT(SUBSTITUTE(data_to_clean[[#This Row],[number]],".",""),"00000"),_xlfn.CONCAT(SUBSTITUTE(data_to_clean[[#This Row],[number]],".",""),"00000000")))</f>
        <v>109600000</v>
      </c>
      <c r="I3999" t="s">
        <v>14323</v>
      </c>
      <c r="J3999">
        <f>ROUND(VALUE(SUBSTITUTE(data_to_clean[[#This Row],[growth_%]],".",",")),0)</f>
        <v>82</v>
      </c>
      <c r="K3999" t="s">
        <v>211</v>
      </c>
      <c r="L3999">
        <v>560</v>
      </c>
      <c r="M3999">
        <v>280</v>
      </c>
      <c r="N3999">
        <v>1910</v>
      </c>
      <c r="O3999">
        <v>1</v>
      </c>
      <c r="P3999" t="s">
        <v>14324</v>
      </c>
      <c r="Q3999" t="b">
        <f>AND(ISNUMBER(data_to_clean[[#This Row],[revenue_formatted]]),ISNUMBER(data_to_clean[[#This Row],[growth_formatted_%]]),ISNUMBER(data_to_clean[[#This Row],[workers]]),ISNUMBER(data_to_clean[[#This Row],[previous_workers]]),ISNUMBER(data_to_clean[[#This Row],[founded]]),ISNUMBER(data_to_clean[[#This Row],[yrs_on_list]]))</f>
        <v>1</v>
      </c>
    </row>
    <row r="4000" spans="1:17" x14ac:dyDescent="0.25">
      <c r="A4000">
        <v>3989</v>
      </c>
      <c r="B4000" t="s">
        <v>14325</v>
      </c>
      <c r="C4000" t="s">
        <v>852</v>
      </c>
      <c r="D4000" t="str">
        <f>VLOOKUP(data_to_clean[[#This Row],[state]],abbreviation_table[],2,FALSE)</f>
        <v>Missouri</v>
      </c>
      <c r="E4000" t="s">
        <v>824</v>
      </c>
      <c r="F4000" t="str">
        <f>TRIM(LEFT(data_to_clean[[#This Row],[revenue]],FIND(" ",data_to_clean[[#This Row],[revenue]])))</f>
        <v>2.5</v>
      </c>
      <c r="G4000" t="str">
        <f>RIGHT(data_to_clean[[#This Row],[revenue]],LEN(data_to_clean[[#This Row],[revenue]])-FIND(" ",data_to_clean[[#This Row],[revenue]]))</f>
        <v>Million</v>
      </c>
      <c r="H4000" s="7">
        <f>VALUE(IF(data_to_clean[[#This Row],[multiplicity]]="Million",_xlfn.CONCAT(SUBSTITUTE(data_to_clean[[#This Row],[number]],".",""),"00000"),_xlfn.CONCAT(SUBSTITUTE(data_to_clean[[#This Row],[number]],".",""),"00000000")))</f>
        <v>2500000</v>
      </c>
      <c r="I4000" t="s">
        <v>14327</v>
      </c>
      <c r="J4000">
        <f>ROUND(VALUE(SUBSTITUTE(data_to_clean[[#This Row],[growth_%]],".",",")),0)</f>
        <v>82</v>
      </c>
      <c r="K4000" t="s">
        <v>187</v>
      </c>
      <c r="L4000">
        <v>20</v>
      </c>
      <c r="M4000">
        <v>8</v>
      </c>
      <c r="N4000">
        <v>2005</v>
      </c>
      <c r="O4000">
        <v>1</v>
      </c>
      <c r="P4000" t="s">
        <v>985</v>
      </c>
      <c r="Q4000" t="b">
        <f>AND(ISNUMBER(data_to_clean[[#This Row],[revenue_formatted]]),ISNUMBER(data_to_clean[[#This Row],[growth_formatted_%]]),ISNUMBER(data_to_clean[[#This Row],[workers]]),ISNUMBER(data_to_clean[[#This Row],[previous_workers]]),ISNUMBER(data_to_clean[[#This Row],[founded]]),ISNUMBER(data_to_clean[[#This Row],[yrs_on_list]]))</f>
        <v>1</v>
      </c>
    </row>
    <row r="4001" spans="1:17" x14ac:dyDescent="0.25">
      <c r="A4001">
        <v>3990</v>
      </c>
      <c r="B4001" t="s">
        <v>14328</v>
      </c>
      <c r="C4001" t="s">
        <v>166</v>
      </c>
      <c r="D4001" t="str">
        <f>VLOOKUP(data_to_clean[[#This Row],[state]],abbreviation_table[],2,FALSE)</f>
        <v>Utah</v>
      </c>
      <c r="E4001" t="s">
        <v>1442</v>
      </c>
      <c r="F4001" t="str">
        <f>TRIM(LEFT(data_to_clean[[#This Row],[revenue]],FIND(" ",data_to_clean[[#This Row],[revenue]])))</f>
        <v>2</v>
      </c>
      <c r="G4001" t="str">
        <f>RIGHT(data_to_clean[[#This Row],[revenue]],LEN(data_to_clean[[#This Row],[revenue]])-FIND(" ",data_to_clean[[#This Row],[revenue]]))</f>
        <v>Million</v>
      </c>
      <c r="H4001" s="7">
        <f>VALUE(IF(data_to_clean[[#This Row],[multiplicity]]="Million",_xlfn.CONCAT(SUBSTITUTE(data_to_clean[[#This Row],[number]],".",""),"00000"),_xlfn.CONCAT(SUBSTITUTE(data_to_clean[[#This Row],[number]],".",""),"00000000")))</f>
        <v>200000</v>
      </c>
      <c r="I4001" t="s">
        <v>14330</v>
      </c>
      <c r="J4001">
        <f>ROUND(VALUE(SUBSTITUTE(data_to_clean[[#This Row],[growth_%]],".",",")),0)</f>
        <v>81</v>
      </c>
      <c r="K4001" t="s">
        <v>336</v>
      </c>
      <c r="L4001">
        <v>27</v>
      </c>
      <c r="M4001">
        <v>15</v>
      </c>
      <c r="N4001">
        <v>2007</v>
      </c>
      <c r="O4001">
        <v>1</v>
      </c>
      <c r="P4001" t="s">
        <v>1697</v>
      </c>
      <c r="Q4001" t="b">
        <f>AND(ISNUMBER(data_to_clean[[#This Row],[revenue_formatted]]),ISNUMBER(data_to_clean[[#This Row],[growth_formatted_%]]),ISNUMBER(data_to_clean[[#This Row],[workers]]),ISNUMBER(data_to_clean[[#This Row],[previous_workers]]),ISNUMBER(data_to_clean[[#This Row],[founded]]),ISNUMBER(data_to_clean[[#This Row],[yrs_on_list]]))</f>
        <v>1</v>
      </c>
    </row>
    <row r="4002" spans="1:17" x14ac:dyDescent="0.25">
      <c r="A4002">
        <v>3991</v>
      </c>
      <c r="B4002" t="s">
        <v>14331</v>
      </c>
      <c r="C4002" t="s">
        <v>86</v>
      </c>
      <c r="D4002" t="str">
        <f>VLOOKUP(data_to_clean[[#This Row],[state]],abbreviation_table[],2,FALSE)</f>
        <v>Colorado</v>
      </c>
      <c r="E4002" t="s">
        <v>939</v>
      </c>
      <c r="F4002" t="str">
        <f>TRIM(LEFT(data_to_clean[[#This Row],[revenue]],FIND(" ",data_to_clean[[#This Row],[revenue]])))</f>
        <v>4.1</v>
      </c>
      <c r="G4002" t="str">
        <f>RIGHT(data_to_clean[[#This Row],[revenue]],LEN(data_to_clean[[#This Row],[revenue]])-FIND(" ",data_to_clean[[#This Row],[revenue]]))</f>
        <v>Million</v>
      </c>
      <c r="H4002" s="7">
        <f>VALUE(IF(data_to_clean[[#This Row],[multiplicity]]="Million",_xlfn.CONCAT(SUBSTITUTE(data_to_clean[[#This Row],[number]],".",""),"00000"),_xlfn.CONCAT(SUBSTITUTE(data_to_clean[[#This Row],[number]],".",""),"00000000")))</f>
        <v>4100000</v>
      </c>
      <c r="I4002" t="s">
        <v>14333</v>
      </c>
      <c r="J4002">
        <f>ROUND(VALUE(SUBSTITUTE(data_to_clean[[#This Row],[growth_%]],".",",")),0)</f>
        <v>81</v>
      </c>
      <c r="K4002" t="s">
        <v>336</v>
      </c>
      <c r="L4002">
        <v>6</v>
      </c>
      <c r="M4002">
        <v>6</v>
      </c>
      <c r="N4002">
        <v>2004</v>
      </c>
      <c r="O4002">
        <v>1</v>
      </c>
      <c r="P4002" t="s">
        <v>14334</v>
      </c>
      <c r="Q4002" t="b">
        <f>AND(ISNUMBER(data_to_clean[[#This Row],[revenue_formatted]]),ISNUMBER(data_to_clean[[#This Row],[growth_formatted_%]]),ISNUMBER(data_to_clean[[#This Row],[workers]]),ISNUMBER(data_to_clean[[#This Row],[previous_workers]]),ISNUMBER(data_to_clean[[#This Row],[founded]]),ISNUMBER(data_to_clean[[#This Row],[yrs_on_list]]))</f>
        <v>1</v>
      </c>
    </row>
    <row r="4003" spans="1:17" x14ac:dyDescent="0.25">
      <c r="A4003">
        <v>3992</v>
      </c>
      <c r="B4003" t="s">
        <v>14335</v>
      </c>
      <c r="C4003" t="s">
        <v>1011</v>
      </c>
      <c r="D4003" t="str">
        <f>VLOOKUP(data_to_clean[[#This Row],[state]],abbreviation_table[],2,FALSE)</f>
        <v>Nebraska</v>
      </c>
      <c r="E4003" t="s">
        <v>14337</v>
      </c>
      <c r="F4003" t="str">
        <f>TRIM(LEFT(data_to_clean[[#This Row],[revenue]],FIND(" ",data_to_clean[[#This Row],[revenue]])))</f>
        <v>82.8</v>
      </c>
      <c r="G4003" t="str">
        <f>RIGHT(data_to_clean[[#This Row],[revenue]],LEN(data_to_clean[[#This Row],[revenue]])-FIND(" ",data_to_clean[[#This Row],[revenue]]))</f>
        <v>Million</v>
      </c>
      <c r="H4003" s="7">
        <f>VALUE(IF(data_to_clean[[#This Row],[multiplicity]]="Million",_xlfn.CONCAT(SUBSTITUTE(data_to_clean[[#This Row],[number]],".",""),"00000"),_xlfn.CONCAT(SUBSTITUTE(data_to_clean[[#This Row],[number]],".",""),"00000000")))</f>
        <v>82800000</v>
      </c>
      <c r="I4003" t="s">
        <v>14338</v>
      </c>
      <c r="J4003">
        <f>ROUND(VALUE(SUBSTITUTE(data_to_clean[[#This Row],[growth_%]],".",",")),0)</f>
        <v>81</v>
      </c>
      <c r="K4003" t="s">
        <v>55</v>
      </c>
      <c r="L4003">
        <v>657</v>
      </c>
      <c r="M4003">
        <v>333</v>
      </c>
      <c r="N4003">
        <v>2006</v>
      </c>
      <c r="O4003">
        <v>4</v>
      </c>
      <c r="P4003" t="s">
        <v>1015</v>
      </c>
      <c r="Q4003" t="b">
        <f>AND(ISNUMBER(data_to_clean[[#This Row],[revenue_formatted]]),ISNUMBER(data_to_clean[[#This Row],[growth_formatted_%]]),ISNUMBER(data_to_clean[[#This Row],[workers]]),ISNUMBER(data_to_clean[[#This Row],[previous_workers]]),ISNUMBER(data_to_clean[[#This Row],[founded]]),ISNUMBER(data_to_clean[[#This Row],[yrs_on_list]]))</f>
        <v>1</v>
      </c>
    </row>
    <row r="4004" spans="1:17" x14ac:dyDescent="0.25">
      <c r="A4004">
        <v>3993</v>
      </c>
      <c r="B4004" t="s">
        <v>14339</v>
      </c>
      <c r="C4004" t="s">
        <v>30</v>
      </c>
      <c r="D4004" t="str">
        <f>VLOOKUP(data_to_clean[[#This Row],[state]],abbreviation_table[],2,FALSE)</f>
        <v>Texas</v>
      </c>
      <c r="E4004" t="s">
        <v>760</v>
      </c>
      <c r="F4004" t="str">
        <f>TRIM(LEFT(data_to_clean[[#This Row],[revenue]],FIND(" ",data_to_clean[[#This Row],[revenue]])))</f>
        <v>2.8</v>
      </c>
      <c r="G4004" t="str">
        <f>RIGHT(data_to_clean[[#This Row],[revenue]],LEN(data_to_clean[[#This Row],[revenue]])-FIND(" ",data_to_clean[[#This Row],[revenue]]))</f>
        <v>Million</v>
      </c>
      <c r="H4004" s="7">
        <f>VALUE(IF(data_to_clean[[#This Row],[multiplicity]]="Million",_xlfn.CONCAT(SUBSTITUTE(data_to_clean[[#This Row],[number]],".",""),"00000"),_xlfn.CONCAT(SUBSTITUTE(data_to_clean[[#This Row],[number]],".",""),"00000000")))</f>
        <v>2800000</v>
      </c>
      <c r="I4004" t="s">
        <v>14341</v>
      </c>
      <c r="J4004">
        <f>ROUND(VALUE(SUBSTITUTE(data_to_clean[[#This Row],[growth_%]],".",",")),0)</f>
        <v>81</v>
      </c>
      <c r="K4004" t="s">
        <v>6043</v>
      </c>
      <c r="L4004">
        <v>10</v>
      </c>
      <c r="M4004">
        <v>7</v>
      </c>
      <c r="N4004">
        <v>2004</v>
      </c>
      <c r="O4004">
        <v>1</v>
      </c>
      <c r="P4004" t="s">
        <v>258</v>
      </c>
      <c r="Q4004" t="b">
        <f>AND(ISNUMBER(data_to_clean[[#This Row],[revenue_formatted]]),ISNUMBER(data_to_clean[[#This Row],[growth_formatted_%]]),ISNUMBER(data_to_clean[[#This Row],[workers]]),ISNUMBER(data_to_clean[[#This Row],[previous_workers]]),ISNUMBER(data_to_clean[[#This Row],[founded]]),ISNUMBER(data_to_clean[[#This Row],[yrs_on_list]]))</f>
        <v>1</v>
      </c>
    </row>
    <row r="4005" spans="1:17" x14ac:dyDescent="0.25">
      <c r="A4005">
        <v>3994</v>
      </c>
      <c r="B4005" t="s">
        <v>14342</v>
      </c>
      <c r="C4005" t="s">
        <v>105</v>
      </c>
      <c r="D4005" t="str">
        <f>VLOOKUP(data_to_clean[[#This Row],[state]],abbreviation_table[],2,FALSE)</f>
        <v>New York</v>
      </c>
      <c r="E4005" t="s">
        <v>445</v>
      </c>
      <c r="F4005" t="str">
        <f>TRIM(LEFT(data_to_clean[[#This Row],[revenue]],FIND(" ",data_to_clean[[#This Row],[revenue]])))</f>
        <v>4.3</v>
      </c>
      <c r="G4005" t="str">
        <f>RIGHT(data_to_clean[[#This Row],[revenue]],LEN(data_to_clean[[#This Row],[revenue]])-FIND(" ",data_to_clean[[#This Row],[revenue]]))</f>
        <v>Million</v>
      </c>
      <c r="H4005" s="7">
        <f>VALUE(IF(data_to_clean[[#This Row],[multiplicity]]="Million",_xlfn.CONCAT(SUBSTITUTE(data_to_clean[[#This Row],[number]],".",""),"00000"),_xlfn.CONCAT(SUBSTITUTE(data_to_clean[[#This Row],[number]],".",""),"00000000")))</f>
        <v>4300000</v>
      </c>
      <c r="I4005" t="s">
        <v>14344</v>
      </c>
      <c r="J4005">
        <f>ROUND(VALUE(SUBSTITUTE(data_to_clean[[#This Row],[growth_%]],".",",")),0)</f>
        <v>81</v>
      </c>
      <c r="K4005" t="s">
        <v>107</v>
      </c>
      <c r="L4005">
        <v>32</v>
      </c>
      <c r="M4005">
        <v>12</v>
      </c>
      <c r="N4005">
        <v>2009</v>
      </c>
      <c r="O4005">
        <v>1</v>
      </c>
      <c r="P4005" t="s">
        <v>108</v>
      </c>
      <c r="Q4005" t="b">
        <f>AND(ISNUMBER(data_to_clean[[#This Row],[revenue_formatted]]),ISNUMBER(data_to_clean[[#This Row],[growth_formatted_%]]),ISNUMBER(data_to_clean[[#This Row],[workers]]),ISNUMBER(data_to_clean[[#This Row],[previous_workers]]),ISNUMBER(data_to_clean[[#This Row],[founded]]),ISNUMBER(data_to_clean[[#This Row],[yrs_on_list]]))</f>
        <v>1</v>
      </c>
    </row>
    <row r="4006" spans="1:17" x14ac:dyDescent="0.25">
      <c r="A4006">
        <v>3995</v>
      </c>
      <c r="B4006" t="s">
        <v>14345</v>
      </c>
      <c r="C4006" t="s">
        <v>30</v>
      </c>
      <c r="D4006" t="str">
        <f>VLOOKUP(data_to_clean[[#This Row],[state]],abbreviation_table[],2,FALSE)</f>
        <v>Texas</v>
      </c>
      <c r="E4006" t="s">
        <v>11357</v>
      </c>
      <c r="F4006" t="str">
        <f>TRIM(LEFT(data_to_clean[[#This Row],[revenue]],FIND(" ",data_to_clean[[#This Row],[revenue]])))</f>
        <v>76.1</v>
      </c>
      <c r="G4006" t="str">
        <f>RIGHT(data_to_clean[[#This Row],[revenue]],LEN(data_to_clean[[#This Row],[revenue]])-FIND(" ",data_to_clean[[#This Row],[revenue]]))</f>
        <v>Million</v>
      </c>
      <c r="H4006" s="7">
        <f>VALUE(IF(data_to_clean[[#This Row],[multiplicity]]="Million",_xlfn.CONCAT(SUBSTITUTE(data_to_clean[[#This Row],[number]],".",""),"00000"),_xlfn.CONCAT(SUBSTITUTE(data_to_clean[[#This Row],[number]],".",""),"00000000")))</f>
        <v>76100000</v>
      </c>
      <c r="I4006" t="s">
        <v>14347</v>
      </c>
      <c r="J4006">
        <f>ROUND(VALUE(SUBSTITUTE(data_to_clean[[#This Row],[growth_%]],".",",")),0)</f>
        <v>81</v>
      </c>
      <c r="K4006" t="s">
        <v>175</v>
      </c>
      <c r="L4006">
        <v>225</v>
      </c>
      <c r="M4006">
        <v>117</v>
      </c>
      <c r="N4006">
        <v>2008</v>
      </c>
      <c r="O4006">
        <v>3</v>
      </c>
      <c r="P4006" t="s">
        <v>10294</v>
      </c>
      <c r="Q4006" t="b">
        <f>AND(ISNUMBER(data_to_clean[[#This Row],[revenue_formatted]]),ISNUMBER(data_to_clean[[#This Row],[growth_formatted_%]]),ISNUMBER(data_to_clean[[#This Row],[workers]]),ISNUMBER(data_to_clean[[#This Row],[previous_workers]]),ISNUMBER(data_to_clean[[#This Row],[founded]]),ISNUMBER(data_to_clean[[#This Row],[yrs_on_list]]))</f>
        <v>1</v>
      </c>
    </row>
    <row r="4007" spans="1:17" x14ac:dyDescent="0.25">
      <c r="A4007">
        <v>3996</v>
      </c>
      <c r="B4007" t="s">
        <v>14348</v>
      </c>
      <c r="C4007" t="s">
        <v>341</v>
      </c>
      <c r="D4007" t="str">
        <f>VLOOKUP(data_to_clean[[#This Row],[state]],abbreviation_table[],2,FALSE)</f>
        <v>Massachusetts</v>
      </c>
      <c r="E4007" t="s">
        <v>4114</v>
      </c>
      <c r="F4007" t="str">
        <f>TRIM(LEFT(data_to_clean[[#This Row],[revenue]],FIND(" ",data_to_clean[[#This Row],[revenue]])))</f>
        <v>11.7</v>
      </c>
      <c r="G4007" t="str">
        <f>RIGHT(data_to_clean[[#This Row],[revenue]],LEN(data_to_clean[[#This Row],[revenue]])-FIND(" ",data_to_clean[[#This Row],[revenue]]))</f>
        <v>Million</v>
      </c>
      <c r="H4007" s="7">
        <f>VALUE(IF(data_to_clean[[#This Row],[multiplicity]]="Million",_xlfn.CONCAT(SUBSTITUTE(data_to_clean[[#This Row],[number]],".",""),"00000"),_xlfn.CONCAT(SUBSTITUTE(data_to_clean[[#This Row],[number]],".",""),"00000000")))</f>
        <v>11700000</v>
      </c>
      <c r="I4007" t="s">
        <v>14350</v>
      </c>
      <c r="J4007">
        <f>ROUND(VALUE(SUBSTITUTE(data_to_clean[[#This Row],[growth_%]],".",",")),0)</f>
        <v>81</v>
      </c>
      <c r="K4007" t="s">
        <v>156</v>
      </c>
      <c r="L4007">
        <v>600</v>
      </c>
      <c r="M4007">
        <v>500</v>
      </c>
      <c r="N4007">
        <v>1993</v>
      </c>
      <c r="O4007">
        <v>4</v>
      </c>
      <c r="P4007" t="s">
        <v>6804</v>
      </c>
      <c r="Q4007" t="b">
        <f>AND(ISNUMBER(data_to_clean[[#This Row],[revenue_formatted]]),ISNUMBER(data_to_clean[[#This Row],[growth_formatted_%]]),ISNUMBER(data_to_clean[[#This Row],[workers]]),ISNUMBER(data_to_clean[[#This Row],[previous_workers]]),ISNUMBER(data_to_clean[[#This Row],[founded]]),ISNUMBER(data_to_clean[[#This Row],[yrs_on_list]]))</f>
        <v>1</v>
      </c>
    </row>
    <row r="4008" spans="1:17" x14ac:dyDescent="0.25">
      <c r="A4008">
        <v>3997</v>
      </c>
      <c r="B4008" t="s">
        <v>14351</v>
      </c>
      <c r="C4008" t="s">
        <v>86</v>
      </c>
      <c r="D4008" t="str">
        <f>VLOOKUP(data_to_clean[[#This Row],[state]],abbreviation_table[],2,FALSE)</f>
        <v>Colorado</v>
      </c>
      <c r="E4008" t="s">
        <v>572</v>
      </c>
      <c r="F4008" t="str">
        <f>TRIM(LEFT(data_to_clean[[#This Row],[revenue]],FIND(" ",data_to_clean[[#This Row],[revenue]])))</f>
        <v>11.1</v>
      </c>
      <c r="G4008" t="str">
        <f>RIGHT(data_to_clean[[#This Row],[revenue]],LEN(data_to_clean[[#This Row],[revenue]])-FIND(" ",data_to_clean[[#This Row],[revenue]]))</f>
        <v>Million</v>
      </c>
      <c r="H4008" s="7">
        <f>VALUE(IF(data_to_clean[[#This Row],[multiplicity]]="Million",_xlfn.CONCAT(SUBSTITUTE(data_to_clean[[#This Row],[number]],".",""),"00000"),_xlfn.CONCAT(SUBSTITUTE(data_to_clean[[#This Row],[number]],".",""),"00000000")))</f>
        <v>11100000</v>
      </c>
      <c r="I4008" t="s">
        <v>14353</v>
      </c>
      <c r="J4008">
        <f>ROUND(VALUE(SUBSTITUTE(data_to_clean[[#This Row],[growth_%]],".",",")),0)</f>
        <v>81</v>
      </c>
      <c r="K4008" t="s">
        <v>33</v>
      </c>
      <c r="L4008">
        <v>22</v>
      </c>
      <c r="M4008">
        <v>10</v>
      </c>
      <c r="N4008">
        <v>2010</v>
      </c>
      <c r="O4008">
        <v>5</v>
      </c>
      <c r="P4008" t="s">
        <v>89</v>
      </c>
      <c r="Q4008" t="b">
        <f>AND(ISNUMBER(data_to_clean[[#This Row],[revenue_formatted]]),ISNUMBER(data_to_clean[[#This Row],[growth_formatted_%]]),ISNUMBER(data_to_clean[[#This Row],[workers]]),ISNUMBER(data_to_clean[[#This Row],[previous_workers]]),ISNUMBER(data_to_clean[[#This Row],[founded]]),ISNUMBER(data_to_clean[[#This Row],[yrs_on_list]]))</f>
        <v>1</v>
      </c>
    </row>
    <row r="4009" spans="1:17" x14ac:dyDescent="0.25">
      <c r="A4009">
        <v>3998</v>
      </c>
      <c r="B4009" t="s">
        <v>14354</v>
      </c>
      <c r="C4009" t="s">
        <v>1337</v>
      </c>
      <c r="D4009" t="str">
        <f>VLOOKUP(data_to_clean[[#This Row],[state]],abbreviation_table[],2,FALSE)</f>
        <v>Louisiana</v>
      </c>
      <c r="E4009" t="s">
        <v>957</v>
      </c>
      <c r="F4009" t="str">
        <f>TRIM(LEFT(data_to_clean[[#This Row],[revenue]],FIND(" ",data_to_clean[[#This Row],[revenue]])))</f>
        <v>2.2</v>
      </c>
      <c r="G4009" t="str">
        <f>RIGHT(data_to_clean[[#This Row],[revenue]],LEN(data_to_clean[[#This Row],[revenue]])-FIND(" ",data_to_clean[[#This Row],[revenue]]))</f>
        <v>Million</v>
      </c>
      <c r="H4009" s="7">
        <f>VALUE(IF(data_to_clean[[#This Row],[multiplicity]]="Million",_xlfn.CONCAT(SUBSTITUTE(data_to_clean[[#This Row],[number]],".",""),"00000"),_xlfn.CONCAT(SUBSTITUTE(data_to_clean[[#This Row],[number]],".",""),"00000000")))</f>
        <v>2200000</v>
      </c>
      <c r="I4009" t="s">
        <v>14356</v>
      </c>
      <c r="J4009">
        <f>ROUND(VALUE(SUBSTITUTE(data_to_clean[[#This Row],[growth_%]],".",",")),0)</f>
        <v>81</v>
      </c>
      <c r="K4009" t="s">
        <v>1041</v>
      </c>
      <c r="L4009">
        <v>11</v>
      </c>
      <c r="M4009">
        <v>7</v>
      </c>
      <c r="N4009">
        <v>2006</v>
      </c>
      <c r="O4009">
        <v>1</v>
      </c>
      <c r="P4009" t="s">
        <v>3918</v>
      </c>
      <c r="Q4009" t="b">
        <f>AND(ISNUMBER(data_to_clean[[#This Row],[revenue_formatted]]),ISNUMBER(data_to_clean[[#This Row],[growth_formatted_%]]),ISNUMBER(data_to_clean[[#This Row],[workers]]),ISNUMBER(data_to_clean[[#This Row],[previous_workers]]),ISNUMBER(data_to_clean[[#This Row],[founded]]),ISNUMBER(data_to_clean[[#This Row],[yrs_on_list]]))</f>
        <v>1</v>
      </c>
    </row>
    <row r="4010" spans="1:17" x14ac:dyDescent="0.25">
      <c r="A4010">
        <v>3999</v>
      </c>
      <c r="B4010" t="s">
        <v>14357</v>
      </c>
      <c r="C4010" t="s">
        <v>74</v>
      </c>
      <c r="D4010" t="str">
        <f>VLOOKUP(data_to_clean[[#This Row],[state]],abbreviation_table[],2,FALSE)</f>
        <v>Ohio</v>
      </c>
      <c r="E4010" t="s">
        <v>824</v>
      </c>
      <c r="F4010" t="str">
        <f>TRIM(LEFT(data_to_clean[[#This Row],[revenue]],FIND(" ",data_to_clean[[#This Row],[revenue]])))</f>
        <v>2.5</v>
      </c>
      <c r="G4010" t="str">
        <f>RIGHT(data_to_clean[[#This Row],[revenue]],LEN(data_to_clean[[#This Row],[revenue]])-FIND(" ",data_to_clean[[#This Row],[revenue]]))</f>
        <v>Million</v>
      </c>
      <c r="H4010" s="7">
        <f>VALUE(IF(data_to_clean[[#This Row],[multiplicity]]="Million",_xlfn.CONCAT(SUBSTITUTE(data_to_clean[[#This Row],[number]],".",""),"00000"),_xlfn.CONCAT(SUBSTITUTE(data_to_clean[[#This Row],[number]],".",""),"00000000")))</f>
        <v>2500000</v>
      </c>
      <c r="I4010" t="s">
        <v>14359</v>
      </c>
      <c r="J4010">
        <f>ROUND(VALUE(SUBSTITUTE(data_to_clean[[#This Row],[growth_%]],".",",")),0)</f>
        <v>81</v>
      </c>
      <c r="K4010" t="s">
        <v>18</v>
      </c>
      <c r="L4010">
        <v>23</v>
      </c>
      <c r="M4010">
        <v>15</v>
      </c>
      <c r="N4010">
        <v>2002</v>
      </c>
      <c r="O4010">
        <v>2</v>
      </c>
      <c r="P4010" t="s">
        <v>14360</v>
      </c>
      <c r="Q4010" t="b">
        <f>AND(ISNUMBER(data_to_clean[[#This Row],[revenue_formatted]]),ISNUMBER(data_to_clean[[#This Row],[growth_formatted_%]]),ISNUMBER(data_to_clean[[#This Row],[workers]]),ISNUMBER(data_to_clean[[#This Row],[previous_workers]]),ISNUMBER(data_to_clean[[#This Row],[founded]]),ISNUMBER(data_to_clean[[#This Row],[yrs_on_list]]))</f>
        <v>1</v>
      </c>
    </row>
    <row r="4011" spans="1:17" x14ac:dyDescent="0.25">
      <c r="A4011">
        <v>4000</v>
      </c>
      <c r="B4011" t="s">
        <v>14361</v>
      </c>
      <c r="C4011" t="s">
        <v>341</v>
      </c>
      <c r="D4011" t="str">
        <f>VLOOKUP(data_to_clean[[#This Row],[state]],abbreviation_table[],2,FALSE)</f>
        <v>Massachusetts</v>
      </c>
      <c r="E4011" t="s">
        <v>14363</v>
      </c>
      <c r="F4011" t="str">
        <f>TRIM(LEFT(data_to_clean[[#This Row],[revenue]],FIND(" ",data_to_clean[[#This Row],[revenue]])))</f>
        <v>348.1</v>
      </c>
      <c r="G4011" t="str">
        <f>RIGHT(data_to_clean[[#This Row],[revenue]],LEN(data_to_clean[[#This Row],[revenue]])-FIND(" ",data_to_clean[[#This Row],[revenue]]))</f>
        <v>Million</v>
      </c>
      <c r="H4011" s="7">
        <f>VALUE(IF(data_to_clean[[#This Row],[multiplicity]]="Million",_xlfn.CONCAT(SUBSTITUTE(data_to_clean[[#This Row],[number]],".",""),"00000"),_xlfn.CONCAT(SUBSTITUTE(data_to_clean[[#This Row],[number]],".",""),"00000000")))</f>
        <v>348100000</v>
      </c>
      <c r="I4011" t="s">
        <v>14364</v>
      </c>
      <c r="J4011">
        <f>ROUND(VALUE(SUBSTITUTE(data_to_clean[[#This Row],[growth_%]],".",",")),0)</f>
        <v>81</v>
      </c>
      <c r="K4011" t="s">
        <v>297</v>
      </c>
      <c r="L4011">
        <v>2144</v>
      </c>
      <c r="M4011">
        <v>1355</v>
      </c>
      <c r="N4011">
        <v>2004</v>
      </c>
      <c r="O4011">
        <v>11</v>
      </c>
      <c r="P4011" t="s">
        <v>12162</v>
      </c>
      <c r="Q4011" t="b">
        <f>AND(ISNUMBER(data_to_clean[[#This Row],[revenue_formatted]]),ISNUMBER(data_to_clean[[#This Row],[growth_formatted_%]]),ISNUMBER(data_to_clean[[#This Row],[workers]]),ISNUMBER(data_to_clean[[#This Row],[previous_workers]]),ISNUMBER(data_to_clean[[#This Row],[founded]]),ISNUMBER(data_to_clean[[#This Row],[yrs_on_list]]))</f>
        <v>1</v>
      </c>
    </row>
    <row r="4012" spans="1:17" x14ac:dyDescent="0.25">
      <c r="A4012">
        <v>4001</v>
      </c>
      <c r="B4012" t="s">
        <v>14365</v>
      </c>
      <c r="C4012" t="s">
        <v>59</v>
      </c>
      <c r="D4012" t="str">
        <f>VLOOKUP(data_to_clean[[#This Row],[state]],abbreviation_table[],2,FALSE)</f>
        <v>New Jersey</v>
      </c>
      <c r="E4012" t="s">
        <v>14367</v>
      </c>
      <c r="F4012" t="str">
        <f>TRIM(LEFT(data_to_clean[[#This Row],[revenue]],FIND(" ",data_to_clean[[#This Row],[revenue]])))</f>
        <v>2</v>
      </c>
      <c r="G4012" t="str">
        <f>RIGHT(data_to_clean[[#This Row],[revenue]],LEN(data_to_clean[[#This Row],[revenue]])-FIND(" ",data_to_clean[[#This Row],[revenue]]))</f>
        <v>Billion</v>
      </c>
      <c r="H4012" s="7">
        <f>VALUE(IF(data_to_clean[[#This Row],[multiplicity]]="Million",_xlfn.CONCAT(SUBSTITUTE(data_to_clean[[#This Row],[number]],".",""),"00000"),_xlfn.CONCAT(SUBSTITUTE(data_to_clean[[#This Row],[number]],".",""),"00000000")))</f>
        <v>200000000</v>
      </c>
      <c r="I4012" t="s">
        <v>14368</v>
      </c>
      <c r="J4012">
        <f>ROUND(VALUE(SUBSTITUTE(data_to_clean[[#This Row],[growth_%]],".",",")),0)</f>
        <v>81</v>
      </c>
      <c r="K4012" t="s">
        <v>25</v>
      </c>
      <c r="L4012">
        <v>10600</v>
      </c>
      <c r="M4012">
        <v>8100</v>
      </c>
      <c r="N4012">
        <v>1932</v>
      </c>
      <c r="O4012">
        <v>1</v>
      </c>
      <c r="P4012" t="s">
        <v>14369</v>
      </c>
      <c r="Q4012" t="b">
        <f>AND(ISNUMBER(data_to_clean[[#This Row],[revenue_formatted]]),ISNUMBER(data_to_clean[[#This Row],[growth_formatted_%]]),ISNUMBER(data_to_clean[[#This Row],[workers]]),ISNUMBER(data_to_clean[[#This Row],[previous_workers]]),ISNUMBER(data_to_clean[[#This Row],[founded]]),ISNUMBER(data_to_clean[[#This Row],[yrs_on_list]]))</f>
        <v>1</v>
      </c>
    </row>
    <row r="4013" spans="1:17" x14ac:dyDescent="0.25">
      <c r="A4013">
        <v>4002</v>
      </c>
      <c r="B4013" t="s">
        <v>14370</v>
      </c>
      <c r="C4013" t="s">
        <v>80</v>
      </c>
      <c r="D4013" t="str">
        <f>VLOOKUP(data_to_clean[[#This Row],[state]],abbreviation_table[],2,FALSE)</f>
        <v>California</v>
      </c>
      <c r="E4013" t="s">
        <v>13144</v>
      </c>
      <c r="F4013" t="str">
        <f>TRIM(LEFT(data_to_clean[[#This Row],[revenue]],FIND(" ",data_to_clean[[#This Row],[revenue]])))</f>
        <v>32.3</v>
      </c>
      <c r="G4013" t="str">
        <f>RIGHT(data_to_clean[[#This Row],[revenue]],LEN(data_to_clean[[#This Row],[revenue]])-FIND(" ",data_to_clean[[#This Row],[revenue]]))</f>
        <v>Million</v>
      </c>
      <c r="H4013" s="7">
        <f>VALUE(IF(data_to_clean[[#This Row],[multiplicity]]="Million",_xlfn.CONCAT(SUBSTITUTE(data_to_clean[[#This Row],[number]],".",""),"00000"),_xlfn.CONCAT(SUBSTITUTE(data_to_clean[[#This Row],[number]],".",""),"00000000")))</f>
        <v>32300000</v>
      </c>
      <c r="I4013" t="s">
        <v>14372</v>
      </c>
      <c r="J4013">
        <f>ROUND(VALUE(SUBSTITUTE(data_to_clean[[#This Row],[growth_%]],".",",")),0)</f>
        <v>81</v>
      </c>
      <c r="K4013" t="s">
        <v>187</v>
      </c>
      <c r="L4013">
        <v>140</v>
      </c>
      <c r="M4013">
        <v>95</v>
      </c>
      <c r="N4013">
        <v>2005</v>
      </c>
      <c r="O4013">
        <v>2</v>
      </c>
      <c r="P4013" t="s">
        <v>163</v>
      </c>
      <c r="Q4013" t="b">
        <f>AND(ISNUMBER(data_to_clean[[#This Row],[revenue_formatted]]),ISNUMBER(data_to_clean[[#This Row],[growth_formatted_%]]),ISNUMBER(data_to_clean[[#This Row],[workers]]),ISNUMBER(data_to_clean[[#This Row],[previous_workers]]),ISNUMBER(data_to_clean[[#This Row],[founded]]),ISNUMBER(data_to_clean[[#This Row],[yrs_on_list]]))</f>
        <v>1</v>
      </c>
    </row>
    <row r="4014" spans="1:17" x14ac:dyDescent="0.25">
      <c r="A4014">
        <v>4003</v>
      </c>
      <c r="B4014" t="s">
        <v>14373</v>
      </c>
      <c r="C4014" t="s">
        <v>243</v>
      </c>
      <c r="D4014" t="str">
        <f>VLOOKUP(data_to_clean[[#This Row],[state]],abbreviation_table[],2,FALSE)</f>
        <v>Maryland</v>
      </c>
      <c r="E4014" t="s">
        <v>1231</v>
      </c>
      <c r="F4014" t="str">
        <f>TRIM(LEFT(data_to_clean[[#This Row],[revenue]],FIND(" ",data_to_clean[[#This Row],[revenue]])))</f>
        <v>8.5</v>
      </c>
      <c r="G4014" t="str">
        <f>RIGHT(data_to_clean[[#This Row],[revenue]],LEN(data_to_clean[[#This Row],[revenue]])-FIND(" ",data_to_clean[[#This Row],[revenue]]))</f>
        <v>Million</v>
      </c>
      <c r="H4014" s="7">
        <f>VALUE(IF(data_to_clean[[#This Row],[multiplicity]]="Million",_xlfn.CONCAT(SUBSTITUTE(data_to_clean[[#This Row],[number]],".",""),"00000"),_xlfn.CONCAT(SUBSTITUTE(data_to_clean[[#This Row],[number]],".",""),"00000000")))</f>
        <v>8500000</v>
      </c>
      <c r="I4014" t="s">
        <v>14375</v>
      </c>
      <c r="J4014">
        <f>ROUND(VALUE(SUBSTITUTE(data_to_clean[[#This Row],[growth_%]],".",",")),0)</f>
        <v>81</v>
      </c>
      <c r="K4014" t="s">
        <v>156</v>
      </c>
      <c r="L4014">
        <v>76</v>
      </c>
      <c r="M4014">
        <v>48</v>
      </c>
      <c r="N4014">
        <v>2002</v>
      </c>
      <c r="O4014">
        <v>7</v>
      </c>
      <c r="P4014" t="s">
        <v>458</v>
      </c>
      <c r="Q4014" t="b">
        <f>AND(ISNUMBER(data_to_clean[[#This Row],[revenue_formatted]]),ISNUMBER(data_to_clean[[#This Row],[growth_formatted_%]]),ISNUMBER(data_to_clean[[#This Row],[workers]]),ISNUMBER(data_to_clean[[#This Row],[previous_workers]]),ISNUMBER(data_to_clean[[#This Row],[founded]]),ISNUMBER(data_to_clean[[#This Row],[yrs_on_list]]))</f>
        <v>1</v>
      </c>
    </row>
    <row r="4015" spans="1:17" x14ac:dyDescent="0.25">
      <c r="A4015">
        <v>4004</v>
      </c>
      <c r="B4015" t="s">
        <v>14376</v>
      </c>
      <c r="C4015" t="s">
        <v>52</v>
      </c>
      <c r="D4015" t="str">
        <f>VLOOKUP(data_to_clean[[#This Row],[state]],abbreviation_table[],2,FALSE)</f>
        <v>Florida</v>
      </c>
      <c r="E4015" t="s">
        <v>3971</v>
      </c>
      <c r="F4015" t="str">
        <f>TRIM(LEFT(data_to_clean[[#This Row],[revenue]],FIND(" ",data_to_clean[[#This Row],[revenue]])))</f>
        <v>23.4</v>
      </c>
      <c r="G4015" t="str">
        <f>RIGHT(data_to_clean[[#This Row],[revenue]],LEN(data_to_clean[[#This Row],[revenue]])-FIND(" ",data_to_clean[[#This Row],[revenue]]))</f>
        <v>Million</v>
      </c>
      <c r="H4015" s="7">
        <f>VALUE(IF(data_to_clean[[#This Row],[multiplicity]]="Million",_xlfn.CONCAT(SUBSTITUTE(data_to_clean[[#This Row],[number]],".",""),"00000"),_xlfn.CONCAT(SUBSTITUTE(data_to_clean[[#This Row],[number]],".",""),"00000000")))</f>
        <v>23400000</v>
      </c>
      <c r="I4015" t="s">
        <v>14378</v>
      </c>
      <c r="J4015">
        <f>ROUND(VALUE(SUBSTITUTE(data_to_clean[[#This Row],[growth_%]],".",",")),0)</f>
        <v>81</v>
      </c>
      <c r="K4015" t="s">
        <v>175</v>
      </c>
      <c r="L4015">
        <v>28</v>
      </c>
      <c r="M4015">
        <v>21</v>
      </c>
      <c r="N4015">
        <v>2009</v>
      </c>
      <c r="O4015">
        <v>6</v>
      </c>
      <c r="P4015" t="s">
        <v>14379</v>
      </c>
      <c r="Q4015" t="b">
        <f>AND(ISNUMBER(data_to_clean[[#This Row],[revenue_formatted]]),ISNUMBER(data_to_clean[[#This Row],[growth_formatted_%]]),ISNUMBER(data_to_clean[[#This Row],[workers]]),ISNUMBER(data_to_clean[[#This Row],[previous_workers]]),ISNUMBER(data_to_clean[[#This Row],[founded]]),ISNUMBER(data_to_clean[[#This Row],[yrs_on_list]]))</f>
        <v>1</v>
      </c>
    </row>
    <row r="4016" spans="1:17" x14ac:dyDescent="0.25">
      <c r="A4016">
        <v>4005</v>
      </c>
      <c r="B4016" t="s">
        <v>14380</v>
      </c>
      <c r="C4016" t="s">
        <v>333</v>
      </c>
      <c r="D4016" t="str">
        <f>VLOOKUP(data_to_clean[[#This Row],[state]],abbreviation_table[],2,FALSE)</f>
        <v>Alabama</v>
      </c>
      <c r="E4016" t="s">
        <v>699</v>
      </c>
      <c r="F4016" t="str">
        <f>TRIM(LEFT(data_to_clean[[#This Row],[revenue]],FIND(" ",data_to_clean[[#This Row],[revenue]])))</f>
        <v>4</v>
      </c>
      <c r="G4016" t="str">
        <f>RIGHT(data_to_clean[[#This Row],[revenue]],LEN(data_to_clean[[#This Row],[revenue]])-FIND(" ",data_to_clean[[#This Row],[revenue]]))</f>
        <v>Million</v>
      </c>
      <c r="H4016" s="7">
        <f>VALUE(IF(data_to_clean[[#This Row],[multiplicity]]="Million",_xlfn.CONCAT(SUBSTITUTE(data_to_clean[[#This Row],[number]],".",""),"00000"),_xlfn.CONCAT(SUBSTITUTE(data_to_clean[[#This Row],[number]],".",""),"00000000")))</f>
        <v>400000</v>
      </c>
      <c r="I4016" t="s">
        <v>14382</v>
      </c>
      <c r="J4016">
        <f>ROUND(VALUE(SUBSTITUTE(data_to_clean[[#This Row],[growth_%]],".",",")),0)</f>
        <v>81</v>
      </c>
      <c r="K4016" t="s">
        <v>218</v>
      </c>
      <c r="L4016">
        <v>32</v>
      </c>
      <c r="M4016">
        <v>17</v>
      </c>
      <c r="N4016">
        <v>2008</v>
      </c>
      <c r="O4016">
        <v>4</v>
      </c>
      <c r="P4016" t="s">
        <v>338</v>
      </c>
      <c r="Q4016" t="b">
        <f>AND(ISNUMBER(data_to_clean[[#This Row],[revenue_formatted]]),ISNUMBER(data_to_clean[[#This Row],[growth_formatted_%]]),ISNUMBER(data_to_clean[[#This Row],[workers]]),ISNUMBER(data_to_clean[[#This Row],[previous_workers]]),ISNUMBER(data_to_clean[[#This Row],[founded]]),ISNUMBER(data_to_clean[[#This Row],[yrs_on_list]]))</f>
        <v>1</v>
      </c>
    </row>
    <row r="4017" spans="1:17" x14ac:dyDescent="0.25">
      <c r="A4017">
        <v>4006</v>
      </c>
      <c r="B4017" t="s">
        <v>14383</v>
      </c>
      <c r="C4017" t="s">
        <v>80</v>
      </c>
      <c r="D4017" t="str">
        <f>VLOOKUP(data_to_clean[[#This Row],[state]],abbreviation_table[],2,FALSE)</f>
        <v>California</v>
      </c>
      <c r="E4017" t="s">
        <v>871</v>
      </c>
      <c r="F4017" t="str">
        <f>TRIM(LEFT(data_to_clean[[#This Row],[revenue]],FIND(" ",data_to_clean[[#This Row],[revenue]])))</f>
        <v>2.6</v>
      </c>
      <c r="G4017" t="str">
        <f>RIGHT(data_to_clean[[#This Row],[revenue]],LEN(data_to_clean[[#This Row],[revenue]])-FIND(" ",data_to_clean[[#This Row],[revenue]]))</f>
        <v>Million</v>
      </c>
      <c r="H4017" s="7">
        <f>VALUE(IF(data_to_clean[[#This Row],[multiplicity]]="Million",_xlfn.CONCAT(SUBSTITUTE(data_to_clean[[#This Row],[number]],".",""),"00000"),_xlfn.CONCAT(SUBSTITUTE(data_to_clean[[#This Row],[number]],".",""),"00000000")))</f>
        <v>2600000</v>
      </c>
      <c r="I4017" t="s">
        <v>14385</v>
      </c>
      <c r="J4017">
        <f>ROUND(VALUE(SUBSTITUTE(data_to_clean[[#This Row],[growth_%]],".",",")),0)</f>
        <v>81</v>
      </c>
      <c r="K4017" t="s">
        <v>156</v>
      </c>
      <c r="L4017">
        <v>35</v>
      </c>
      <c r="M4017">
        <v>17</v>
      </c>
      <c r="N4017">
        <v>2012</v>
      </c>
      <c r="O4017">
        <v>2</v>
      </c>
      <c r="P4017" t="s">
        <v>500</v>
      </c>
      <c r="Q4017" t="b">
        <f>AND(ISNUMBER(data_to_clean[[#This Row],[revenue_formatted]]),ISNUMBER(data_to_clean[[#This Row],[growth_formatted_%]]),ISNUMBER(data_to_clean[[#This Row],[workers]]),ISNUMBER(data_to_clean[[#This Row],[previous_workers]]),ISNUMBER(data_to_clean[[#This Row],[founded]]),ISNUMBER(data_to_clean[[#This Row],[yrs_on_list]]))</f>
        <v>1</v>
      </c>
    </row>
    <row r="4018" spans="1:17" x14ac:dyDescent="0.25">
      <c r="A4018">
        <v>4007</v>
      </c>
      <c r="B4018" t="s">
        <v>14386</v>
      </c>
      <c r="C4018" t="s">
        <v>503</v>
      </c>
      <c r="D4018" t="str">
        <f>VLOOKUP(data_to_clean[[#This Row],[state]],abbreviation_table[],2,FALSE)</f>
        <v>Illinois</v>
      </c>
      <c r="E4018" t="s">
        <v>617</v>
      </c>
      <c r="F4018" t="str">
        <f>TRIM(LEFT(data_to_clean[[#This Row],[revenue]],FIND(" ",data_to_clean[[#This Row],[revenue]])))</f>
        <v>3.3</v>
      </c>
      <c r="G4018" t="str">
        <f>RIGHT(data_to_clean[[#This Row],[revenue]],LEN(data_to_clean[[#This Row],[revenue]])-FIND(" ",data_to_clean[[#This Row],[revenue]]))</f>
        <v>Million</v>
      </c>
      <c r="H4018" s="7">
        <f>VALUE(IF(data_to_clean[[#This Row],[multiplicity]]="Million",_xlfn.CONCAT(SUBSTITUTE(data_to_clean[[#This Row],[number]],".",""),"00000"),_xlfn.CONCAT(SUBSTITUTE(data_to_clean[[#This Row],[number]],".",""),"00000000")))</f>
        <v>3300000</v>
      </c>
      <c r="I4018" t="s">
        <v>14388</v>
      </c>
      <c r="J4018">
        <f>ROUND(VALUE(SUBSTITUTE(data_to_clean[[#This Row],[growth_%]],".",",")),0)</f>
        <v>81</v>
      </c>
      <c r="K4018" t="s">
        <v>297</v>
      </c>
      <c r="L4018">
        <v>19</v>
      </c>
      <c r="M4018">
        <v>10</v>
      </c>
      <c r="N4018">
        <v>2013</v>
      </c>
      <c r="O4018">
        <v>2</v>
      </c>
      <c r="P4018" t="s">
        <v>10758</v>
      </c>
      <c r="Q4018" t="b">
        <f>AND(ISNUMBER(data_to_clean[[#This Row],[revenue_formatted]]),ISNUMBER(data_to_clean[[#This Row],[growth_formatted_%]]),ISNUMBER(data_to_clean[[#This Row],[workers]]),ISNUMBER(data_to_clean[[#This Row],[previous_workers]]),ISNUMBER(data_to_clean[[#This Row],[founded]]),ISNUMBER(data_to_clean[[#This Row],[yrs_on_list]]))</f>
        <v>1</v>
      </c>
    </row>
    <row r="4019" spans="1:17" x14ac:dyDescent="0.25">
      <c r="A4019">
        <v>4008</v>
      </c>
      <c r="B4019" t="s">
        <v>14389</v>
      </c>
      <c r="C4019" t="s">
        <v>66</v>
      </c>
      <c r="D4019" t="str">
        <f>VLOOKUP(data_to_clean[[#This Row],[state]],abbreviation_table[],2,FALSE)</f>
        <v>Virginia</v>
      </c>
      <c r="E4019" t="s">
        <v>399</v>
      </c>
      <c r="F4019" t="str">
        <f>TRIM(LEFT(data_to_clean[[#This Row],[revenue]],FIND(" ",data_to_clean[[#This Row],[revenue]])))</f>
        <v>9</v>
      </c>
      <c r="G4019" t="str">
        <f>RIGHT(data_to_clean[[#This Row],[revenue]],LEN(data_to_clean[[#This Row],[revenue]])-FIND(" ",data_to_clean[[#This Row],[revenue]]))</f>
        <v>Million</v>
      </c>
      <c r="H4019" s="7">
        <f>VALUE(IF(data_to_clean[[#This Row],[multiplicity]]="Million",_xlfn.CONCAT(SUBSTITUTE(data_to_clean[[#This Row],[number]],".",""),"00000"),_xlfn.CONCAT(SUBSTITUTE(data_to_clean[[#This Row],[number]],".",""),"00000000")))</f>
        <v>900000</v>
      </c>
      <c r="I4019" t="s">
        <v>14391</v>
      </c>
      <c r="J4019">
        <f>ROUND(VALUE(SUBSTITUTE(data_to_clean[[#This Row],[growth_%]],".",",")),0)</f>
        <v>81</v>
      </c>
      <c r="K4019" t="s">
        <v>257</v>
      </c>
      <c r="L4019">
        <v>100</v>
      </c>
      <c r="M4019">
        <v>60</v>
      </c>
      <c r="N4019">
        <v>2004</v>
      </c>
      <c r="O4019">
        <v>2</v>
      </c>
      <c r="P4019" t="s">
        <v>1853</v>
      </c>
      <c r="Q4019" t="b">
        <f>AND(ISNUMBER(data_to_clean[[#This Row],[revenue_formatted]]),ISNUMBER(data_to_clean[[#This Row],[growth_formatted_%]]),ISNUMBER(data_to_clean[[#This Row],[workers]]),ISNUMBER(data_to_clean[[#This Row],[previous_workers]]),ISNUMBER(data_to_clean[[#This Row],[founded]]),ISNUMBER(data_to_clean[[#This Row],[yrs_on_list]]))</f>
        <v>1</v>
      </c>
    </row>
    <row r="4020" spans="1:17" x14ac:dyDescent="0.25">
      <c r="A4020">
        <v>4009</v>
      </c>
      <c r="B4020" t="s">
        <v>14392</v>
      </c>
      <c r="C4020" t="s">
        <v>503</v>
      </c>
      <c r="D4020" t="str">
        <f>VLOOKUP(data_to_clean[[#This Row],[state]],abbreviation_table[],2,FALSE)</f>
        <v>Illinois</v>
      </c>
      <c r="E4020" t="s">
        <v>6421</v>
      </c>
      <c r="F4020" t="str">
        <f>TRIM(LEFT(data_to_clean[[#This Row],[revenue]],FIND(" ",data_to_clean[[#This Row],[revenue]])))</f>
        <v>37.7</v>
      </c>
      <c r="G4020" t="str">
        <f>RIGHT(data_to_clean[[#This Row],[revenue]],LEN(data_to_clean[[#This Row],[revenue]])-FIND(" ",data_to_clean[[#This Row],[revenue]]))</f>
        <v>Million</v>
      </c>
      <c r="H4020" s="7">
        <f>VALUE(IF(data_to_clean[[#This Row],[multiplicity]]="Million",_xlfn.CONCAT(SUBSTITUTE(data_to_clean[[#This Row],[number]],".",""),"00000"),_xlfn.CONCAT(SUBSTITUTE(data_to_clean[[#This Row],[number]],".",""),"00000000")))</f>
        <v>37700000</v>
      </c>
      <c r="I4020" t="s">
        <v>14394</v>
      </c>
      <c r="J4020">
        <f>ROUND(VALUE(SUBSTITUTE(data_to_clean[[#This Row],[growth_%]],".",",")),0)</f>
        <v>81</v>
      </c>
      <c r="K4020" t="s">
        <v>25</v>
      </c>
      <c r="L4020">
        <v>50</v>
      </c>
      <c r="M4020">
        <v>32</v>
      </c>
      <c r="N4020">
        <v>2009</v>
      </c>
      <c r="O4020">
        <v>4</v>
      </c>
      <c r="P4020" t="s">
        <v>14395</v>
      </c>
      <c r="Q4020" t="b">
        <f>AND(ISNUMBER(data_to_clean[[#This Row],[revenue_formatted]]),ISNUMBER(data_to_clean[[#This Row],[growth_formatted_%]]),ISNUMBER(data_to_clean[[#This Row],[workers]]),ISNUMBER(data_to_clean[[#This Row],[previous_workers]]),ISNUMBER(data_to_clean[[#This Row],[founded]]),ISNUMBER(data_to_clean[[#This Row],[yrs_on_list]]))</f>
        <v>1</v>
      </c>
    </row>
    <row r="4021" spans="1:17" x14ac:dyDescent="0.25">
      <c r="A4021">
        <v>4010</v>
      </c>
      <c r="B4021" t="s">
        <v>14396</v>
      </c>
      <c r="C4021" t="s">
        <v>294</v>
      </c>
      <c r="D4021" t="str">
        <f>VLOOKUP(data_to_clean[[#This Row],[state]],abbreviation_table[],2,FALSE)</f>
        <v>Minnesota</v>
      </c>
      <c r="E4021" t="s">
        <v>14398</v>
      </c>
      <c r="F4021" t="str">
        <f>TRIM(LEFT(data_to_clean[[#This Row],[revenue]],FIND(" ",data_to_clean[[#This Row],[revenue]])))</f>
        <v>67</v>
      </c>
      <c r="G4021" t="str">
        <f>RIGHT(data_to_clean[[#This Row],[revenue]],LEN(data_to_clean[[#This Row],[revenue]])-FIND(" ",data_to_clean[[#This Row],[revenue]]))</f>
        <v>Million</v>
      </c>
      <c r="H4021" s="7">
        <f>VALUE(IF(data_to_clean[[#This Row],[multiplicity]]="Million",_xlfn.CONCAT(SUBSTITUTE(data_to_clean[[#This Row],[number]],".",""),"00000"),_xlfn.CONCAT(SUBSTITUTE(data_to_clean[[#This Row],[number]],".",""),"00000000")))</f>
        <v>6700000</v>
      </c>
      <c r="I4021" t="s">
        <v>14399</v>
      </c>
      <c r="J4021">
        <f>ROUND(VALUE(SUBSTITUTE(data_to_clean[[#This Row],[growth_%]],".",",")),0)</f>
        <v>81</v>
      </c>
      <c r="K4021" t="s">
        <v>69</v>
      </c>
      <c r="L4021">
        <v>40</v>
      </c>
      <c r="M4021">
        <v>20</v>
      </c>
      <c r="N4021">
        <v>2001</v>
      </c>
      <c r="O4021">
        <v>9</v>
      </c>
      <c r="P4021" t="s">
        <v>14400</v>
      </c>
      <c r="Q4021" t="b">
        <f>AND(ISNUMBER(data_to_clean[[#This Row],[revenue_formatted]]),ISNUMBER(data_to_clean[[#This Row],[growth_formatted_%]]),ISNUMBER(data_to_clean[[#This Row],[workers]]),ISNUMBER(data_to_clean[[#This Row],[previous_workers]]),ISNUMBER(data_to_clean[[#This Row],[founded]]),ISNUMBER(data_to_clean[[#This Row],[yrs_on_list]]))</f>
        <v>1</v>
      </c>
    </row>
    <row r="4022" spans="1:17" x14ac:dyDescent="0.25">
      <c r="A4022">
        <v>4011</v>
      </c>
      <c r="B4022" t="s">
        <v>14401</v>
      </c>
      <c r="C4022" t="s">
        <v>341</v>
      </c>
      <c r="D4022" t="str">
        <f>VLOOKUP(data_to_clean[[#This Row],[state]],abbreviation_table[],2,FALSE)</f>
        <v>Massachusetts</v>
      </c>
      <c r="E4022" t="s">
        <v>7140</v>
      </c>
      <c r="F4022" t="str">
        <f>TRIM(LEFT(data_to_clean[[#This Row],[revenue]],FIND(" ",data_to_clean[[#This Row],[revenue]])))</f>
        <v>57.7</v>
      </c>
      <c r="G4022" t="str">
        <f>RIGHT(data_to_clean[[#This Row],[revenue]],LEN(data_to_clean[[#This Row],[revenue]])-FIND(" ",data_to_clean[[#This Row],[revenue]]))</f>
        <v>Million</v>
      </c>
      <c r="H4022" s="7">
        <f>VALUE(IF(data_to_clean[[#This Row],[multiplicity]]="Million",_xlfn.CONCAT(SUBSTITUTE(data_to_clean[[#This Row],[number]],".",""),"00000"),_xlfn.CONCAT(SUBSTITUTE(data_to_clean[[#This Row],[number]],".",""),"00000000")))</f>
        <v>57700000</v>
      </c>
      <c r="I4022" t="s">
        <v>14403</v>
      </c>
      <c r="J4022">
        <f>ROUND(VALUE(SUBSTITUTE(data_to_clean[[#This Row],[growth_%]],".",",")),0)</f>
        <v>81</v>
      </c>
      <c r="K4022" t="s">
        <v>149</v>
      </c>
      <c r="L4022">
        <v>350</v>
      </c>
      <c r="M4022">
        <v>148</v>
      </c>
      <c r="N4022">
        <v>1980</v>
      </c>
      <c r="O4022">
        <v>6</v>
      </c>
      <c r="P4022" t="s">
        <v>6405</v>
      </c>
      <c r="Q4022" t="b">
        <f>AND(ISNUMBER(data_to_clean[[#This Row],[revenue_formatted]]),ISNUMBER(data_to_clean[[#This Row],[growth_formatted_%]]),ISNUMBER(data_to_clean[[#This Row],[workers]]),ISNUMBER(data_to_clean[[#This Row],[previous_workers]]),ISNUMBER(data_to_clean[[#This Row],[founded]]),ISNUMBER(data_to_clean[[#This Row],[yrs_on_list]]))</f>
        <v>1</v>
      </c>
    </row>
    <row r="4023" spans="1:17" x14ac:dyDescent="0.25">
      <c r="A4023">
        <v>4012</v>
      </c>
      <c r="B4023" t="s">
        <v>14404</v>
      </c>
      <c r="C4023" t="s">
        <v>1011</v>
      </c>
      <c r="D4023" t="str">
        <f>VLOOKUP(data_to_clean[[#This Row],[state]],abbreviation_table[],2,FALSE)</f>
        <v>Nebraska</v>
      </c>
      <c r="E4023" t="s">
        <v>626</v>
      </c>
      <c r="F4023" t="str">
        <f>TRIM(LEFT(data_to_clean[[#This Row],[revenue]],FIND(" ",data_to_clean[[#This Row],[revenue]])))</f>
        <v>3.7</v>
      </c>
      <c r="G4023" t="str">
        <f>RIGHT(data_to_clean[[#This Row],[revenue]],LEN(data_to_clean[[#This Row],[revenue]])-FIND(" ",data_to_clean[[#This Row],[revenue]]))</f>
        <v>Million</v>
      </c>
      <c r="H4023" s="7">
        <f>VALUE(IF(data_to_clean[[#This Row],[multiplicity]]="Million",_xlfn.CONCAT(SUBSTITUTE(data_to_clean[[#This Row],[number]],".",""),"00000"),_xlfn.CONCAT(SUBSTITUTE(data_to_clean[[#This Row],[number]],".",""),"00000000")))</f>
        <v>3700000</v>
      </c>
      <c r="I4023" t="s">
        <v>14406</v>
      </c>
      <c r="J4023">
        <f>ROUND(VALUE(SUBSTITUTE(data_to_clean[[#This Row],[growth_%]],".",",")),0)</f>
        <v>81</v>
      </c>
      <c r="K4023" t="s">
        <v>289</v>
      </c>
      <c r="L4023">
        <v>25</v>
      </c>
      <c r="M4023">
        <v>14</v>
      </c>
      <c r="N4023">
        <v>2006</v>
      </c>
      <c r="O4023">
        <v>3</v>
      </c>
      <c r="P4023" t="s">
        <v>1762</v>
      </c>
      <c r="Q4023" t="b">
        <f>AND(ISNUMBER(data_to_clean[[#This Row],[revenue_formatted]]),ISNUMBER(data_to_clean[[#This Row],[growth_formatted_%]]),ISNUMBER(data_to_clean[[#This Row],[workers]]),ISNUMBER(data_to_clean[[#This Row],[previous_workers]]),ISNUMBER(data_to_clean[[#This Row],[founded]]),ISNUMBER(data_to_clean[[#This Row],[yrs_on_list]]))</f>
        <v>1</v>
      </c>
    </row>
    <row r="4024" spans="1:17" x14ac:dyDescent="0.25">
      <c r="A4024">
        <v>4013</v>
      </c>
      <c r="B4024" t="s">
        <v>14407</v>
      </c>
      <c r="C4024" t="s">
        <v>59</v>
      </c>
      <c r="D4024" t="str">
        <f>VLOOKUP(data_to_clean[[#This Row],[state]],abbreviation_table[],2,FALSE)</f>
        <v>New Jersey</v>
      </c>
      <c r="E4024" t="s">
        <v>1584</v>
      </c>
      <c r="F4024" t="str">
        <f>TRIM(LEFT(data_to_clean[[#This Row],[revenue]],FIND(" ",data_to_clean[[#This Row],[revenue]])))</f>
        <v>24.2</v>
      </c>
      <c r="G4024" t="str">
        <f>RIGHT(data_to_clean[[#This Row],[revenue]],LEN(data_to_clean[[#This Row],[revenue]])-FIND(" ",data_to_clean[[#This Row],[revenue]]))</f>
        <v>Million</v>
      </c>
      <c r="H4024" s="7">
        <f>VALUE(IF(data_to_clean[[#This Row],[multiplicity]]="Million",_xlfn.CONCAT(SUBSTITUTE(data_to_clean[[#This Row],[number]],".",""),"00000"),_xlfn.CONCAT(SUBSTITUTE(data_to_clean[[#This Row],[number]],".",""),"00000000")))</f>
        <v>24200000</v>
      </c>
      <c r="I4024" t="s">
        <v>14409</v>
      </c>
      <c r="J4024">
        <f>ROUND(VALUE(SUBSTITUTE(data_to_clean[[#This Row],[growth_%]],".",",")),0)</f>
        <v>81</v>
      </c>
      <c r="K4024" t="s">
        <v>6043</v>
      </c>
      <c r="L4024">
        <v>185</v>
      </c>
      <c r="M4024">
        <v>90</v>
      </c>
      <c r="N4024">
        <v>2006</v>
      </c>
      <c r="O4024">
        <v>1</v>
      </c>
      <c r="P4024" t="s">
        <v>14410</v>
      </c>
      <c r="Q4024" t="b">
        <f>AND(ISNUMBER(data_to_clean[[#This Row],[revenue_formatted]]),ISNUMBER(data_to_clean[[#This Row],[growth_formatted_%]]),ISNUMBER(data_to_clean[[#This Row],[workers]]),ISNUMBER(data_to_clean[[#This Row],[previous_workers]]),ISNUMBER(data_to_clean[[#This Row],[founded]]),ISNUMBER(data_to_clean[[#This Row],[yrs_on_list]]))</f>
        <v>1</v>
      </c>
    </row>
    <row r="4025" spans="1:17" x14ac:dyDescent="0.25">
      <c r="A4025">
        <v>4014</v>
      </c>
      <c r="B4025" t="s">
        <v>14411</v>
      </c>
      <c r="C4025" t="s">
        <v>341</v>
      </c>
      <c r="D4025" t="str">
        <f>VLOOKUP(data_to_clean[[#This Row],[state]],abbreviation_table[],2,FALSE)</f>
        <v>Massachusetts</v>
      </c>
      <c r="E4025" t="s">
        <v>209</v>
      </c>
      <c r="F4025" t="str">
        <f>TRIM(LEFT(data_to_clean[[#This Row],[revenue]],FIND(" ",data_to_clean[[#This Row],[revenue]])))</f>
        <v>7.2</v>
      </c>
      <c r="G4025" t="str">
        <f>RIGHT(data_to_clean[[#This Row],[revenue]],LEN(data_to_clean[[#This Row],[revenue]])-FIND(" ",data_to_clean[[#This Row],[revenue]]))</f>
        <v>Million</v>
      </c>
      <c r="H4025" s="7">
        <f>VALUE(IF(data_to_clean[[#This Row],[multiplicity]]="Million",_xlfn.CONCAT(SUBSTITUTE(data_to_clean[[#This Row],[number]],".",""),"00000"),_xlfn.CONCAT(SUBSTITUTE(data_to_clean[[#This Row],[number]],".",""),"00000000")))</f>
        <v>7200000</v>
      </c>
      <c r="I4025" t="s">
        <v>14413</v>
      </c>
      <c r="J4025">
        <f>ROUND(VALUE(SUBSTITUTE(data_to_clean[[#This Row],[growth_%]],".",",")),0)</f>
        <v>81</v>
      </c>
      <c r="K4025" t="s">
        <v>156</v>
      </c>
      <c r="L4025">
        <v>55</v>
      </c>
      <c r="M4025">
        <v>41</v>
      </c>
      <c r="N4025">
        <v>2007</v>
      </c>
      <c r="O4025">
        <v>3</v>
      </c>
      <c r="P4025" t="s">
        <v>344</v>
      </c>
      <c r="Q4025" t="b">
        <f>AND(ISNUMBER(data_to_clean[[#This Row],[revenue_formatted]]),ISNUMBER(data_to_clean[[#This Row],[growth_formatted_%]]),ISNUMBER(data_to_clean[[#This Row],[workers]]),ISNUMBER(data_to_clean[[#This Row],[previous_workers]]),ISNUMBER(data_to_clean[[#This Row],[founded]]),ISNUMBER(data_to_clean[[#This Row],[yrs_on_list]]))</f>
        <v>1</v>
      </c>
    </row>
    <row r="4026" spans="1:17" x14ac:dyDescent="0.25">
      <c r="A4026">
        <v>4015</v>
      </c>
      <c r="B4026" t="s">
        <v>14414</v>
      </c>
      <c r="C4026" t="s">
        <v>74</v>
      </c>
      <c r="D4026" t="str">
        <f>VLOOKUP(data_to_clean[[#This Row],[state]],abbreviation_table[],2,FALSE)</f>
        <v>Ohio</v>
      </c>
      <c r="E4026" t="s">
        <v>1692</v>
      </c>
      <c r="F4026" t="str">
        <f>TRIM(LEFT(data_to_clean[[#This Row],[revenue]],FIND(" ",data_to_clean[[#This Row],[revenue]])))</f>
        <v>21.6</v>
      </c>
      <c r="G4026" t="str">
        <f>RIGHT(data_to_clean[[#This Row],[revenue]],LEN(data_to_clean[[#This Row],[revenue]])-FIND(" ",data_to_clean[[#This Row],[revenue]]))</f>
        <v>Million</v>
      </c>
      <c r="H4026" s="7">
        <f>VALUE(IF(data_to_clean[[#This Row],[multiplicity]]="Million",_xlfn.CONCAT(SUBSTITUTE(data_to_clean[[#This Row],[number]],".",""),"00000"),_xlfn.CONCAT(SUBSTITUTE(data_to_clean[[#This Row],[number]],".",""),"00000000")))</f>
        <v>21600000</v>
      </c>
      <c r="I4026" t="s">
        <v>14416</v>
      </c>
      <c r="J4026">
        <f>ROUND(VALUE(SUBSTITUTE(data_to_clean[[#This Row],[growth_%]],".",",")),0)</f>
        <v>81</v>
      </c>
      <c r="K4026" t="s">
        <v>187</v>
      </c>
      <c r="L4026">
        <v>50</v>
      </c>
      <c r="M4026">
        <v>26</v>
      </c>
      <c r="N4026">
        <v>2011</v>
      </c>
      <c r="O4026">
        <v>4</v>
      </c>
      <c r="P4026" t="s">
        <v>544</v>
      </c>
      <c r="Q4026" t="b">
        <f>AND(ISNUMBER(data_to_clean[[#This Row],[revenue_formatted]]),ISNUMBER(data_to_clean[[#This Row],[growth_formatted_%]]),ISNUMBER(data_to_clean[[#This Row],[workers]]),ISNUMBER(data_to_clean[[#This Row],[previous_workers]]),ISNUMBER(data_to_clean[[#This Row],[founded]]),ISNUMBER(data_to_clean[[#This Row],[yrs_on_list]]))</f>
        <v>1</v>
      </c>
    </row>
    <row r="4027" spans="1:17" x14ac:dyDescent="0.25">
      <c r="A4027">
        <v>4016</v>
      </c>
      <c r="B4027" t="s">
        <v>14417</v>
      </c>
      <c r="C4027" t="s">
        <v>105</v>
      </c>
      <c r="D4027" t="str">
        <f>VLOOKUP(data_to_clean[[#This Row],[state]],abbreviation_table[],2,FALSE)</f>
        <v>New York</v>
      </c>
      <c r="E4027" t="s">
        <v>2013</v>
      </c>
      <c r="F4027" t="str">
        <f>TRIM(LEFT(data_to_clean[[#This Row],[revenue]],FIND(" ",data_to_clean[[#This Row],[revenue]])))</f>
        <v>7.5</v>
      </c>
      <c r="G4027" t="str">
        <f>RIGHT(data_to_clean[[#This Row],[revenue]],LEN(data_to_clean[[#This Row],[revenue]])-FIND(" ",data_to_clean[[#This Row],[revenue]]))</f>
        <v>Million</v>
      </c>
      <c r="H4027" s="7">
        <f>VALUE(IF(data_to_clean[[#This Row],[multiplicity]]="Million",_xlfn.CONCAT(SUBSTITUTE(data_to_clean[[#This Row],[number]],".",""),"00000"),_xlfn.CONCAT(SUBSTITUTE(data_to_clean[[#This Row],[number]],".",""),"00000000")))</f>
        <v>7500000</v>
      </c>
      <c r="I4027" t="s">
        <v>14419</v>
      </c>
      <c r="J4027">
        <f>ROUND(VALUE(SUBSTITUTE(data_to_clean[[#This Row],[growth_%]],".",",")),0)</f>
        <v>81</v>
      </c>
      <c r="K4027" t="s">
        <v>211</v>
      </c>
      <c r="L4027">
        <v>57</v>
      </c>
      <c r="M4027">
        <v>35</v>
      </c>
      <c r="N4027">
        <v>2013</v>
      </c>
      <c r="O4027">
        <v>1</v>
      </c>
      <c r="P4027" t="s">
        <v>14420</v>
      </c>
      <c r="Q4027" t="b">
        <f>AND(ISNUMBER(data_to_clean[[#This Row],[revenue_formatted]]),ISNUMBER(data_to_clean[[#This Row],[growth_formatted_%]]),ISNUMBER(data_to_clean[[#This Row],[workers]]),ISNUMBER(data_to_clean[[#This Row],[previous_workers]]),ISNUMBER(data_to_clean[[#This Row],[founded]]),ISNUMBER(data_to_clean[[#This Row],[yrs_on_list]]))</f>
        <v>1</v>
      </c>
    </row>
    <row r="4028" spans="1:17" x14ac:dyDescent="0.25">
      <c r="A4028">
        <v>4017</v>
      </c>
      <c r="B4028" t="s">
        <v>14421</v>
      </c>
      <c r="C4028" t="s">
        <v>503</v>
      </c>
      <c r="D4028" t="str">
        <f>VLOOKUP(data_to_clean[[#This Row],[state]],abbreviation_table[],2,FALSE)</f>
        <v>Illinois</v>
      </c>
      <c r="E4028" t="s">
        <v>12918</v>
      </c>
      <c r="F4028" t="str">
        <f>TRIM(LEFT(data_to_clean[[#This Row],[revenue]],FIND(" ",data_to_clean[[#This Row],[revenue]])))</f>
        <v>108.4</v>
      </c>
      <c r="G4028" t="str">
        <f>RIGHT(data_to_clean[[#This Row],[revenue]],LEN(data_to_clean[[#This Row],[revenue]])-FIND(" ",data_to_clean[[#This Row],[revenue]]))</f>
        <v>Million</v>
      </c>
      <c r="H4028" s="7">
        <f>VALUE(IF(data_to_clean[[#This Row],[multiplicity]]="Million",_xlfn.CONCAT(SUBSTITUTE(data_to_clean[[#This Row],[number]],".",""),"00000"),_xlfn.CONCAT(SUBSTITUTE(data_to_clean[[#This Row],[number]],".",""),"00000000")))</f>
        <v>108400000</v>
      </c>
      <c r="I4028" t="s">
        <v>14423</v>
      </c>
      <c r="J4028">
        <f>ROUND(VALUE(SUBSTITUTE(data_to_clean[[#This Row],[growth_%]],".",",")),0)</f>
        <v>81</v>
      </c>
      <c r="K4028" t="s">
        <v>55</v>
      </c>
      <c r="L4028">
        <v>2123</v>
      </c>
      <c r="M4028">
        <v>1227</v>
      </c>
      <c r="N4028">
        <v>1999</v>
      </c>
      <c r="O4028">
        <v>3</v>
      </c>
      <c r="P4028" t="s">
        <v>1248</v>
      </c>
      <c r="Q4028" t="b">
        <f>AND(ISNUMBER(data_to_clean[[#This Row],[revenue_formatted]]),ISNUMBER(data_to_clean[[#This Row],[growth_formatted_%]]),ISNUMBER(data_to_clean[[#This Row],[workers]]),ISNUMBER(data_to_clean[[#This Row],[previous_workers]]),ISNUMBER(data_to_clean[[#This Row],[founded]]),ISNUMBER(data_to_clean[[#This Row],[yrs_on_list]]))</f>
        <v>1</v>
      </c>
    </row>
    <row r="4029" spans="1:17" x14ac:dyDescent="0.25">
      <c r="A4029">
        <v>4018</v>
      </c>
      <c r="B4029" t="s">
        <v>14424</v>
      </c>
      <c r="C4029" t="s">
        <v>45</v>
      </c>
      <c r="D4029" t="str">
        <f>VLOOKUP(data_to_clean[[#This Row],[state]],abbreviation_table[],2,FALSE)</f>
        <v>Pennsylvania</v>
      </c>
      <c r="E4029" t="s">
        <v>12268</v>
      </c>
      <c r="F4029" t="str">
        <f>TRIM(LEFT(data_to_clean[[#This Row],[revenue]],FIND(" ",data_to_clean[[#This Row],[revenue]])))</f>
        <v>106</v>
      </c>
      <c r="G4029" t="str">
        <f>RIGHT(data_to_clean[[#This Row],[revenue]],LEN(data_to_clean[[#This Row],[revenue]])-FIND(" ",data_to_clean[[#This Row],[revenue]]))</f>
        <v>Million</v>
      </c>
      <c r="H4029" s="7">
        <f>VALUE(IF(data_to_clean[[#This Row],[multiplicity]]="Million",_xlfn.CONCAT(SUBSTITUTE(data_to_clean[[#This Row],[number]],".",""),"00000"),_xlfn.CONCAT(SUBSTITUTE(data_to_clean[[#This Row],[number]],".",""),"00000000")))</f>
        <v>10600000</v>
      </c>
      <c r="I4029" t="s">
        <v>14426</v>
      </c>
      <c r="J4029">
        <f>ROUND(VALUE(SUBSTITUTE(data_to_clean[[#This Row],[growth_%]],".",",")),0)</f>
        <v>81</v>
      </c>
      <c r="K4029" t="s">
        <v>257</v>
      </c>
      <c r="L4029">
        <v>400</v>
      </c>
      <c r="M4029">
        <v>207</v>
      </c>
      <c r="N4029">
        <v>2007</v>
      </c>
      <c r="O4029">
        <v>7</v>
      </c>
      <c r="P4029" t="s">
        <v>14427</v>
      </c>
      <c r="Q4029" t="b">
        <f>AND(ISNUMBER(data_to_clean[[#This Row],[revenue_formatted]]),ISNUMBER(data_to_clean[[#This Row],[growth_formatted_%]]),ISNUMBER(data_to_clean[[#This Row],[workers]]),ISNUMBER(data_to_clean[[#This Row],[previous_workers]]),ISNUMBER(data_to_clean[[#This Row],[founded]]),ISNUMBER(data_to_clean[[#This Row],[yrs_on_list]]))</f>
        <v>1</v>
      </c>
    </row>
    <row r="4030" spans="1:17" x14ac:dyDescent="0.25">
      <c r="A4030">
        <v>4019</v>
      </c>
      <c r="B4030" t="s">
        <v>14428</v>
      </c>
      <c r="C4030" t="s">
        <v>105</v>
      </c>
      <c r="D4030" t="str">
        <f>VLOOKUP(data_to_clean[[#This Row],[state]],abbreviation_table[],2,FALSE)</f>
        <v>New York</v>
      </c>
      <c r="E4030" t="s">
        <v>617</v>
      </c>
      <c r="F4030" t="str">
        <f>TRIM(LEFT(data_to_clean[[#This Row],[revenue]],FIND(" ",data_to_clean[[#This Row],[revenue]])))</f>
        <v>3.3</v>
      </c>
      <c r="G4030" t="str">
        <f>RIGHT(data_to_clean[[#This Row],[revenue]],LEN(data_to_clean[[#This Row],[revenue]])-FIND(" ",data_to_clean[[#This Row],[revenue]]))</f>
        <v>Million</v>
      </c>
      <c r="H4030" s="7">
        <f>VALUE(IF(data_to_clean[[#This Row],[multiplicity]]="Million",_xlfn.CONCAT(SUBSTITUTE(data_to_clean[[#This Row],[number]],".",""),"00000"),_xlfn.CONCAT(SUBSTITUTE(data_to_clean[[#This Row],[number]],".",""),"00000000")))</f>
        <v>3300000</v>
      </c>
      <c r="I4030" t="s">
        <v>14430</v>
      </c>
      <c r="J4030">
        <f>ROUND(VALUE(SUBSTITUTE(data_to_clean[[#This Row],[growth_%]],".",",")),0)</f>
        <v>81</v>
      </c>
      <c r="K4030" t="s">
        <v>218</v>
      </c>
      <c r="L4030">
        <v>10</v>
      </c>
      <c r="M4030">
        <v>12</v>
      </c>
      <c r="N4030">
        <v>2004</v>
      </c>
      <c r="O4030">
        <v>1</v>
      </c>
      <c r="P4030" t="s">
        <v>108</v>
      </c>
      <c r="Q4030" t="b">
        <f>AND(ISNUMBER(data_to_clean[[#This Row],[revenue_formatted]]),ISNUMBER(data_to_clean[[#This Row],[growth_formatted_%]]),ISNUMBER(data_to_clean[[#This Row],[workers]]),ISNUMBER(data_to_clean[[#This Row],[previous_workers]]),ISNUMBER(data_to_clean[[#This Row],[founded]]),ISNUMBER(data_to_clean[[#This Row],[yrs_on_list]]))</f>
        <v>1</v>
      </c>
    </row>
    <row r="4031" spans="1:17" x14ac:dyDescent="0.25">
      <c r="A4031">
        <v>4020</v>
      </c>
      <c r="B4031" t="s">
        <v>14431</v>
      </c>
      <c r="C4031" t="s">
        <v>52</v>
      </c>
      <c r="D4031" t="str">
        <f>VLOOKUP(data_to_clean[[#This Row],[state]],abbreviation_table[],2,FALSE)</f>
        <v>Florida</v>
      </c>
      <c r="E4031" t="s">
        <v>185</v>
      </c>
      <c r="F4031" t="str">
        <f>TRIM(LEFT(data_to_clean[[#This Row],[revenue]],FIND(" ",data_to_clean[[#This Row],[revenue]])))</f>
        <v>7.8</v>
      </c>
      <c r="G4031" t="str">
        <f>RIGHT(data_to_clean[[#This Row],[revenue]],LEN(data_to_clean[[#This Row],[revenue]])-FIND(" ",data_to_clean[[#This Row],[revenue]]))</f>
        <v>Million</v>
      </c>
      <c r="H4031" s="7">
        <f>VALUE(IF(data_to_clean[[#This Row],[multiplicity]]="Million",_xlfn.CONCAT(SUBSTITUTE(data_to_clean[[#This Row],[number]],".",""),"00000"),_xlfn.CONCAT(SUBSTITUTE(data_to_clean[[#This Row],[number]],".",""),"00000000")))</f>
        <v>7800000</v>
      </c>
      <c r="I4031" t="s">
        <v>14433</v>
      </c>
      <c r="J4031">
        <f>ROUND(VALUE(SUBSTITUTE(data_to_clean[[#This Row],[growth_%]],".",",")),0)</f>
        <v>81</v>
      </c>
      <c r="K4031" t="s">
        <v>18</v>
      </c>
      <c r="L4031">
        <v>100</v>
      </c>
      <c r="M4031">
        <v>57</v>
      </c>
      <c r="N4031">
        <v>2012</v>
      </c>
      <c r="O4031">
        <v>2</v>
      </c>
      <c r="P4031" t="s">
        <v>7445</v>
      </c>
      <c r="Q4031" t="b">
        <f>AND(ISNUMBER(data_to_clean[[#This Row],[revenue_formatted]]),ISNUMBER(data_to_clean[[#This Row],[growth_formatted_%]]),ISNUMBER(data_to_clean[[#This Row],[workers]]),ISNUMBER(data_to_clean[[#This Row],[previous_workers]]),ISNUMBER(data_to_clean[[#This Row],[founded]]),ISNUMBER(data_to_clean[[#This Row],[yrs_on_list]]))</f>
        <v>1</v>
      </c>
    </row>
    <row r="4032" spans="1:17" x14ac:dyDescent="0.25">
      <c r="A4032">
        <v>4021</v>
      </c>
      <c r="B4032" t="s">
        <v>14434</v>
      </c>
      <c r="C4032" t="s">
        <v>119</v>
      </c>
      <c r="D4032" t="str">
        <f>VLOOKUP(data_to_clean[[#This Row],[state]],abbreviation_table[],2,FALSE)</f>
        <v>Georgia</v>
      </c>
      <c r="E4032" t="s">
        <v>14436</v>
      </c>
      <c r="F4032" t="str">
        <f>TRIM(LEFT(data_to_clean[[#This Row],[revenue]],FIND(" ",data_to_clean[[#This Row],[revenue]])))</f>
        <v>51.5</v>
      </c>
      <c r="G4032" t="str">
        <f>RIGHT(data_to_clean[[#This Row],[revenue]],LEN(data_to_clean[[#This Row],[revenue]])-FIND(" ",data_to_clean[[#This Row],[revenue]]))</f>
        <v>Million</v>
      </c>
      <c r="H4032" s="7">
        <f>VALUE(IF(data_to_clean[[#This Row],[multiplicity]]="Million",_xlfn.CONCAT(SUBSTITUTE(data_to_clean[[#This Row],[number]],".",""),"00000"),_xlfn.CONCAT(SUBSTITUTE(data_to_clean[[#This Row],[number]],".",""),"00000000")))</f>
        <v>51500000</v>
      </c>
      <c r="I4032" t="s">
        <v>14437</v>
      </c>
      <c r="J4032">
        <f>ROUND(VALUE(SUBSTITUTE(data_to_clean[[#This Row],[growth_%]],".",",")),0)</f>
        <v>81</v>
      </c>
      <c r="K4032" t="s">
        <v>289</v>
      </c>
      <c r="L4032">
        <v>476</v>
      </c>
      <c r="M4032">
        <v>232</v>
      </c>
      <c r="N4032">
        <v>2007</v>
      </c>
      <c r="O4032">
        <v>3</v>
      </c>
      <c r="P4032" t="s">
        <v>122</v>
      </c>
      <c r="Q4032" t="b">
        <f>AND(ISNUMBER(data_to_clean[[#This Row],[revenue_formatted]]),ISNUMBER(data_to_clean[[#This Row],[growth_formatted_%]]),ISNUMBER(data_to_clean[[#This Row],[workers]]),ISNUMBER(data_to_clean[[#This Row],[previous_workers]]),ISNUMBER(data_to_clean[[#This Row],[founded]]),ISNUMBER(data_to_clean[[#This Row],[yrs_on_list]]))</f>
        <v>1</v>
      </c>
    </row>
    <row r="4033" spans="1:17" x14ac:dyDescent="0.25">
      <c r="A4033">
        <v>4022</v>
      </c>
      <c r="B4033" t="s">
        <v>14438</v>
      </c>
      <c r="C4033" t="s">
        <v>230</v>
      </c>
      <c r="D4033" t="str">
        <f>VLOOKUP(data_to_clean[[#This Row],[state]],abbreviation_table[],2,FALSE)</f>
        <v>Michigan</v>
      </c>
      <c r="E4033" t="s">
        <v>278</v>
      </c>
      <c r="F4033" t="str">
        <f>TRIM(LEFT(data_to_clean[[#This Row],[revenue]],FIND(" ",data_to_clean[[#This Row],[revenue]])))</f>
        <v>6.2</v>
      </c>
      <c r="G4033" t="str">
        <f>RIGHT(data_to_clean[[#This Row],[revenue]],LEN(data_to_clean[[#This Row],[revenue]])-FIND(" ",data_to_clean[[#This Row],[revenue]]))</f>
        <v>Million</v>
      </c>
      <c r="H4033" s="7">
        <f>VALUE(IF(data_to_clean[[#This Row],[multiplicity]]="Million",_xlfn.CONCAT(SUBSTITUTE(data_to_clean[[#This Row],[number]],".",""),"00000"),_xlfn.CONCAT(SUBSTITUTE(data_to_clean[[#This Row],[number]],".",""),"00000000")))</f>
        <v>6200000</v>
      </c>
      <c r="I4033" t="s">
        <v>14440</v>
      </c>
      <c r="J4033">
        <f>ROUND(VALUE(SUBSTITUTE(data_to_clean[[#This Row],[growth_%]],".",",")),0)</f>
        <v>81</v>
      </c>
      <c r="K4033" t="s">
        <v>233</v>
      </c>
      <c r="L4033">
        <v>56</v>
      </c>
      <c r="M4033">
        <v>40</v>
      </c>
      <c r="N4033">
        <v>1994</v>
      </c>
      <c r="O4033">
        <v>3</v>
      </c>
      <c r="P4033" t="s">
        <v>14441</v>
      </c>
      <c r="Q4033" t="b">
        <f>AND(ISNUMBER(data_to_clean[[#This Row],[revenue_formatted]]),ISNUMBER(data_to_clean[[#This Row],[growth_formatted_%]]),ISNUMBER(data_to_clean[[#This Row],[workers]]),ISNUMBER(data_to_clean[[#This Row],[previous_workers]]),ISNUMBER(data_to_clean[[#This Row],[founded]]),ISNUMBER(data_to_clean[[#This Row],[yrs_on_list]]))</f>
        <v>1</v>
      </c>
    </row>
    <row r="4034" spans="1:17" x14ac:dyDescent="0.25">
      <c r="A4034">
        <v>4023</v>
      </c>
      <c r="B4034" t="s">
        <v>14442</v>
      </c>
      <c r="C4034" t="s">
        <v>105</v>
      </c>
      <c r="D4034" t="str">
        <f>VLOOKUP(data_to_clean[[#This Row],[state]],abbreviation_table[],2,FALSE)</f>
        <v>New York</v>
      </c>
      <c r="E4034" t="s">
        <v>871</v>
      </c>
      <c r="F4034" t="str">
        <f>TRIM(LEFT(data_to_clean[[#This Row],[revenue]],FIND(" ",data_to_clean[[#This Row],[revenue]])))</f>
        <v>2.6</v>
      </c>
      <c r="G4034" t="str">
        <f>RIGHT(data_to_clean[[#This Row],[revenue]],LEN(data_to_clean[[#This Row],[revenue]])-FIND(" ",data_to_clean[[#This Row],[revenue]]))</f>
        <v>Million</v>
      </c>
      <c r="H4034" s="7">
        <f>VALUE(IF(data_to_clean[[#This Row],[multiplicity]]="Million",_xlfn.CONCAT(SUBSTITUTE(data_to_clean[[#This Row],[number]],".",""),"00000"),_xlfn.CONCAT(SUBSTITUTE(data_to_clean[[#This Row],[number]],".",""),"00000000")))</f>
        <v>2600000</v>
      </c>
      <c r="I4034" t="s">
        <v>14444</v>
      </c>
      <c r="J4034">
        <f>ROUND(VALUE(SUBSTITUTE(data_to_clean[[#This Row],[growth_%]],".",",")),0)</f>
        <v>81</v>
      </c>
      <c r="K4034" t="s">
        <v>336</v>
      </c>
      <c r="L4034">
        <v>10</v>
      </c>
      <c r="M4034">
        <v>6</v>
      </c>
      <c r="N4034">
        <v>2008</v>
      </c>
      <c r="O4034">
        <v>1</v>
      </c>
      <c r="P4034" t="s">
        <v>108</v>
      </c>
      <c r="Q4034" t="b">
        <f>AND(ISNUMBER(data_to_clean[[#This Row],[revenue_formatted]]),ISNUMBER(data_to_clean[[#This Row],[growth_formatted_%]]),ISNUMBER(data_to_clean[[#This Row],[workers]]),ISNUMBER(data_to_clean[[#This Row],[previous_workers]]),ISNUMBER(data_to_clean[[#This Row],[founded]]),ISNUMBER(data_to_clean[[#This Row],[yrs_on_list]]))</f>
        <v>1</v>
      </c>
    </row>
    <row r="4035" spans="1:17" x14ac:dyDescent="0.25">
      <c r="A4035">
        <v>4024</v>
      </c>
      <c r="B4035" t="s">
        <v>14445</v>
      </c>
      <c r="C4035" t="s">
        <v>6907</v>
      </c>
      <c r="D4035" t="str">
        <f>VLOOKUP(data_to_clean[[#This Row],[state]],abbreviation_table[],2,FALSE)</f>
        <v>Mississippi</v>
      </c>
      <c r="E4035" t="s">
        <v>1106</v>
      </c>
      <c r="F4035" t="str">
        <f>TRIM(LEFT(data_to_clean[[#This Row],[revenue]],FIND(" ",data_to_clean[[#This Row],[revenue]])))</f>
        <v>2.9</v>
      </c>
      <c r="G4035" t="str">
        <f>RIGHT(data_to_clean[[#This Row],[revenue]],LEN(data_to_clean[[#This Row],[revenue]])-FIND(" ",data_to_clean[[#This Row],[revenue]]))</f>
        <v>Million</v>
      </c>
      <c r="H4035" s="7">
        <f>VALUE(IF(data_to_clean[[#This Row],[multiplicity]]="Million",_xlfn.CONCAT(SUBSTITUTE(data_to_clean[[#This Row],[number]],".",""),"00000"),_xlfn.CONCAT(SUBSTITUTE(data_to_clean[[#This Row],[number]],".",""),"00000000")))</f>
        <v>2900000</v>
      </c>
      <c r="I4035" t="s">
        <v>14447</v>
      </c>
      <c r="J4035">
        <f>ROUND(VALUE(SUBSTITUTE(data_to_clean[[#This Row],[growth_%]],".",",")),0)</f>
        <v>81</v>
      </c>
      <c r="K4035" t="s">
        <v>55</v>
      </c>
      <c r="L4035">
        <v>9</v>
      </c>
      <c r="M4035">
        <v>6</v>
      </c>
      <c r="N4035">
        <v>2010</v>
      </c>
      <c r="O4035">
        <v>1</v>
      </c>
      <c r="P4035" t="s">
        <v>1299</v>
      </c>
      <c r="Q4035" t="b">
        <f>AND(ISNUMBER(data_to_clean[[#This Row],[revenue_formatted]]),ISNUMBER(data_to_clean[[#This Row],[growth_formatted_%]]),ISNUMBER(data_to_clean[[#This Row],[workers]]),ISNUMBER(data_to_clean[[#This Row],[previous_workers]]),ISNUMBER(data_to_clean[[#This Row],[founded]]),ISNUMBER(data_to_clean[[#This Row],[yrs_on_list]]))</f>
        <v>1</v>
      </c>
    </row>
    <row r="4036" spans="1:17" x14ac:dyDescent="0.25">
      <c r="A4036">
        <v>4025</v>
      </c>
      <c r="B4036" t="s">
        <v>14448</v>
      </c>
      <c r="C4036" t="s">
        <v>503</v>
      </c>
      <c r="D4036" t="str">
        <f>VLOOKUP(data_to_clean[[#This Row],[state]],abbreviation_table[],2,FALSE)</f>
        <v>Illinois</v>
      </c>
      <c r="E4036" t="s">
        <v>5865</v>
      </c>
      <c r="F4036" t="str">
        <f>TRIM(LEFT(data_to_clean[[#This Row],[revenue]],FIND(" ",data_to_clean[[#This Row],[revenue]])))</f>
        <v>27.7</v>
      </c>
      <c r="G4036" t="str">
        <f>RIGHT(data_to_clean[[#This Row],[revenue]],LEN(data_to_clean[[#This Row],[revenue]])-FIND(" ",data_to_clean[[#This Row],[revenue]]))</f>
        <v>Million</v>
      </c>
      <c r="H4036" s="7">
        <f>VALUE(IF(data_to_clean[[#This Row],[multiplicity]]="Million",_xlfn.CONCAT(SUBSTITUTE(data_to_clean[[#This Row],[number]],".",""),"00000"),_xlfn.CONCAT(SUBSTITUTE(data_to_clean[[#This Row],[number]],".",""),"00000000")))</f>
        <v>27700000</v>
      </c>
      <c r="I4036" t="s">
        <v>14450</v>
      </c>
      <c r="J4036">
        <f>ROUND(VALUE(SUBSTITUTE(data_to_clean[[#This Row],[growth_%]],".",",")),0)</f>
        <v>81</v>
      </c>
      <c r="K4036" t="s">
        <v>257</v>
      </c>
      <c r="L4036">
        <v>150</v>
      </c>
      <c r="M4036">
        <v>105</v>
      </c>
      <c r="N4036">
        <v>2004</v>
      </c>
      <c r="O4036">
        <v>7</v>
      </c>
      <c r="P4036" t="s">
        <v>506</v>
      </c>
      <c r="Q4036" t="b">
        <f>AND(ISNUMBER(data_to_clean[[#This Row],[revenue_formatted]]),ISNUMBER(data_to_clean[[#This Row],[growth_formatted_%]]),ISNUMBER(data_to_clean[[#This Row],[workers]]),ISNUMBER(data_to_clean[[#This Row],[previous_workers]]),ISNUMBER(data_to_clean[[#This Row],[founded]]),ISNUMBER(data_to_clean[[#This Row],[yrs_on_list]]))</f>
        <v>1</v>
      </c>
    </row>
    <row r="4037" spans="1:17" x14ac:dyDescent="0.25">
      <c r="A4037">
        <v>4026</v>
      </c>
      <c r="B4037" t="s">
        <v>14451</v>
      </c>
      <c r="C4037" t="s">
        <v>66</v>
      </c>
      <c r="D4037" t="str">
        <f>VLOOKUP(data_to_clean[[#This Row],[state]],abbreviation_table[],2,FALSE)</f>
        <v>Virginia</v>
      </c>
      <c r="E4037" t="s">
        <v>394</v>
      </c>
      <c r="F4037" t="str">
        <f>TRIM(LEFT(data_to_clean[[#This Row],[revenue]],FIND(" ",data_to_clean[[#This Row],[revenue]])))</f>
        <v>12.8</v>
      </c>
      <c r="G4037" t="str">
        <f>RIGHT(data_to_clean[[#This Row],[revenue]],LEN(data_to_clean[[#This Row],[revenue]])-FIND(" ",data_to_clean[[#This Row],[revenue]]))</f>
        <v>Million</v>
      </c>
      <c r="H4037" s="7">
        <f>VALUE(IF(data_to_clean[[#This Row],[multiplicity]]="Million",_xlfn.CONCAT(SUBSTITUTE(data_to_clean[[#This Row],[number]],".",""),"00000"),_xlfn.CONCAT(SUBSTITUTE(data_to_clean[[#This Row],[number]],".",""),"00000000")))</f>
        <v>12800000</v>
      </c>
      <c r="I4037" t="s">
        <v>14453</v>
      </c>
      <c r="J4037">
        <f>ROUND(VALUE(SUBSTITUTE(data_to_clean[[#This Row],[growth_%]],".",",")),0)</f>
        <v>81</v>
      </c>
      <c r="K4037" t="s">
        <v>308</v>
      </c>
      <c r="L4037">
        <v>99</v>
      </c>
      <c r="M4037">
        <v>53</v>
      </c>
      <c r="N4037">
        <v>2003</v>
      </c>
      <c r="O4037">
        <v>1</v>
      </c>
      <c r="P4037" t="s">
        <v>3271</v>
      </c>
      <c r="Q4037" t="b">
        <f>AND(ISNUMBER(data_to_clean[[#This Row],[revenue_formatted]]),ISNUMBER(data_to_clean[[#This Row],[growth_formatted_%]]),ISNUMBER(data_to_clean[[#This Row],[workers]]),ISNUMBER(data_to_clean[[#This Row],[previous_workers]]),ISNUMBER(data_to_clean[[#This Row],[founded]]),ISNUMBER(data_to_clean[[#This Row],[yrs_on_list]]))</f>
        <v>1</v>
      </c>
    </row>
    <row r="4038" spans="1:17" x14ac:dyDescent="0.25">
      <c r="A4038">
        <v>4027</v>
      </c>
      <c r="B4038" t="s">
        <v>14454</v>
      </c>
      <c r="C4038" t="s">
        <v>30</v>
      </c>
      <c r="D4038" t="str">
        <f>VLOOKUP(data_to_clean[[#This Row],[state]],abbreviation_table[],2,FALSE)</f>
        <v>Texas</v>
      </c>
      <c r="E4038" t="s">
        <v>1803</v>
      </c>
      <c r="F4038" t="str">
        <f>TRIM(LEFT(data_to_clean[[#This Row],[revenue]],FIND(" ",data_to_clean[[#This Row],[revenue]])))</f>
        <v>11.6</v>
      </c>
      <c r="G4038" t="str">
        <f>RIGHT(data_to_clean[[#This Row],[revenue]],LEN(data_to_clean[[#This Row],[revenue]])-FIND(" ",data_to_clean[[#This Row],[revenue]]))</f>
        <v>Million</v>
      </c>
      <c r="H4038" s="7">
        <f>VALUE(IF(data_to_clean[[#This Row],[multiplicity]]="Million",_xlfn.CONCAT(SUBSTITUTE(data_to_clean[[#This Row],[number]],".",""),"00000"),_xlfn.CONCAT(SUBSTITUTE(data_to_clean[[#This Row],[number]],".",""),"00000000")))</f>
        <v>11600000</v>
      </c>
      <c r="I4038" t="s">
        <v>14456</v>
      </c>
      <c r="J4038">
        <f>ROUND(VALUE(SUBSTITUTE(data_to_clean[[#This Row],[growth_%]],".",",")),0)</f>
        <v>81</v>
      </c>
      <c r="K4038" t="s">
        <v>271</v>
      </c>
      <c r="L4038">
        <v>90</v>
      </c>
      <c r="M4038">
        <v>45</v>
      </c>
      <c r="N4038">
        <v>1987</v>
      </c>
      <c r="O4038">
        <v>7</v>
      </c>
      <c r="P4038" t="s">
        <v>251</v>
      </c>
      <c r="Q4038" t="b">
        <f>AND(ISNUMBER(data_to_clean[[#This Row],[revenue_formatted]]),ISNUMBER(data_to_clean[[#This Row],[growth_formatted_%]]),ISNUMBER(data_to_clean[[#This Row],[workers]]),ISNUMBER(data_to_clean[[#This Row],[previous_workers]]),ISNUMBER(data_to_clean[[#This Row],[founded]]),ISNUMBER(data_to_clean[[#This Row],[yrs_on_list]]))</f>
        <v>1</v>
      </c>
    </row>
    <row r="4039" spans="1:17" x14ac:dyDescent="0.25">
      <c r="A4039">
        <v>4028</v>
      </c>
      <c r="B4039" t="s">
        <v>14457</v>
      </c>
      <c r="C4039" t="s">
        <v>66</v>
      </c>
      <c r="D4039" t="str">
        <f>VLOOKUP(data_to_clean[[#This Row],[state]],abbreviation_table[],2,FALSE)</f>
        <v>Virginia</v>
      </c>
      <c r="E4039" t="s">
        <v>13409</v>
      </c>
      <c r="F4039" t="str">
        <f>TRIM(LEFT(data_to_clean[[#This Row],[revenue]],FIND(" ",data_to_clean[[#This Row],[revenue]])))</f>
        <v>34</v>
      </c>
      <c r="G4039" t="str">
        <f>RIGHT(data_to_clean[[#This Row],[revenue]],LEN(data_to_clean[[#This Row],[revenue]])-FIND(" ",data_to_clean[[#This Row],[revenue]]))</f>
        <v>Million</v>
      </c>
      <c r="H4039" s="7">
        <f>VALUE(IF(data_to_clean[[#This Row],[multiplicity]]="Million",_xlfn.CONCAT(SUBSTITUTE(data_to_clean[[#This Row],[number]],".",""),"00000"),_xlfn.CONCAT(SUBSTITUTE(data_to_clean[[#This Row],[number]],".",""),"00000000")))</f>
        <v>3400000</v>
      </c>
      <c r="I4039" t="s">
        <v>14459</v>
      </c>
      <c r="J4039">
        <f>ROUND(VALUE(SUBSTITUTE(data_to_clean[[#This Row],[growth_%]],".",",")),0)</f>
        <v>81</v>
      </c>
      <c r="K4039" t="s">
        <v>181</v>
      </c>
      <c r="L4039">
        <v>221</v>
      </c>
      <c r="M4039">
        <v>122</v>
      </c>
      <c r="N4039">
        <v>2005</v>
      </c>
      <c r="O4039">
        <v>3</v>
      </c>
      <c r="P4039" t="s">
        <v>4742</v>
      </c>
      <c r="Q4039" t="b">
        <f>AND(ISNUMBER(data_to_clean[[#This Row],[revenue_formatted]]),ISNUMBER(data_to_clean[[#This Row],[growth_formatted_%]]),ISNUMBER(data_to_clean[[#This Row],[workers]]),ISNUMBER(data_to_clean[[#This Row],[previous_workers]]),ISNUMBER(data_to_clean[[#This Row],[founded]]),ISNUMBER(data_to_clean[[#This Row],[yrs_on_list]]))</f>
        <v>1</v>
      </c>
    </row>
    <row r="4040" spans="1:17" x14ac:dyDescent="0.25">
      <c r="A4040">
        <v>4029</v>
      </c>
      <c r="B4040" t="s">
        <v>14460</v>
      </c>
      <c r="C4040" t="s">
        <v>1960</v>
      </c>
      <c r="D4040" t="str">
        <f>VLOOKUP(data_to_clean[[#This Row],[state]],abbreviation_table[],2,FALSE)</f>
        <v>Iowa</v>
      </c>
      <c r="E4040" t="s">
        <v>6509</v>
      </c>
      <c r="F4040" t="str">
        <f>TRIM(LEFT(data_to_clean[[#This Row],[revenue]],FIND(" ",data_to_clean[[#This Row],[revenue]])))</f>
        <v>40.7</v>
      </c>
      <c r="G4040" t="str">
        <f>RIGHT(data_to_clean[[#This Row],[revenue]],LEN(data_to_clean[[#This Row],[revenue]])-FIND(" ",data_to_clean[[#This Row],[revenue]]))</f>
        <v>Million</v>
      </c>
      <c r="H4040" s="7">
        <f>VALUE(IF(data_to_clean[[#This Row],[multiplicity]]="Million",_xlfn.CONCAT(SUBSTITUTE(data_to_clean[[#This Row],[number]],".",""),"00000"),_xlfn.CONCAT(SUBSTITUTE(data_to_clean[[#This Row],[number]],".",""),"00000000")))</f>
        <v>40700000</v>
      </c>
      <c r="I4040" t="s">
        <v>14462</v>
      </c>
      <c r="J4040">
        <f>ROUND(VALUE(SUBSTITUTE(data_to_clean[[#This Row],[growth_%]],".",",")),0)</f>
        <v>81</v>
      </c>
      <c r="K4040" t="s">
        <v>25</v>
      </c>
      <c r="L4040">
        <v>75</v>
      </c>
      <c r="M4040">
        <v>43</v>
      </c>
      <c r="N4040">
        <v>2013</v>
      </c>
      <c r="O4040">
        <v>3</v>
      </c>
      <c r="P4040" t="s">
        <v>14463</v>
      </c>
      <c r="Q4040" t="b">
        <f>AND(ISNUMBER(data_to_clean[[#This Row],[revenue_formatted]]),ISNUMBER(data_to_clean[[#This Row],[growth_formatted_%]]),ISNUMBER(data_to_clean[[#This Row],[workers]]),ISNUMBER(data_to_clean[[#This Row],[previous_workers]]),ISNUMBER(data_to_clean[[#This Row],[founded]]),ISNUMBER(data_to_clean[[#This Row],[yrs_on_list]]))</f>
        <v>1</v>
      </c>
    </row>
    <row r="4041" spans="1:17" x14ac:dyDescent="0.25">
      <c r="A4041">
        <v>4030</v>
      </c>
      <c r="B4041" t="s">
        <v>14464</v>
      </c>
      <c r="C4041" t="s">
        <v>1999</v>
      </c>
      <c r="D4041" t="str">
        <f>VLOOKUP(data_to_clean[[#This Row],[state]],abbreviation_table[],2,FALSE)</f>
        <v>Oklahoma</v>
      </c>
      <c r="E4041" t="s">
        <v>2013</v>
      </c>
      <c r="F4041" t="str">
        <f>TRIM(LEFT(data_to_clean[[#This Row],[revenue]],FIND(" ",data_to_clean[[#This Row],[revenue]])))</f>
        <v>7.5</v>
      </c>
      <c r="G4041" t="str">
        <f>RIGHT(data_to_clean[[#This Row],[revenue]],LEN(data_to_clean[[#This Row],[revenue]])-FIND(" ",data_to_clean[[#This Row],[revenue]]))</f>
        <v>Million</v>
      </c>
      <c r="H4041" s="7">
        <f>VALUE(IF(data_to_clean[[#This Row],[multiplicity]]="Million",_xlfn.CONCAT(SUBSTITUTE(data_to_clean[[#This Row],[number]],".",""),"00000"),_xlfn.CONCAT(SUBSTITUTE(data_to_clean[[#This Row],[number]],".",""),"00000000")))</f>
        <v>7500000</v>
      </c>
      <c r="I4041" t="s">
        <v>14466</v>
      </c>
      <c r="J4041">
        <f>ROUND(VALUE(SUBSTITUTE(data_to_clean[[#This Row],[growth_%]],".",",")),0)</f>
        <v>80</v>
      </c>
      <c r="K4041" t="s">
        <v>297</v>
      </c>
      <c r="L4041">
        <v>46</v>
      </c>
      <c r="M4041">
        <v>33</v>
      </c>
      <c r="N4041">
        <v>1998</v>
      </c>
      <c r="O4041">
        <v>2</v>
      </c>
      <c r="P4041" t="s">
        <v>4642</v>
      </c>
      <c r="Q4041" t="b">
        <f>AND(ISNUMBER(data_to_clean[[#This Row],[revenue_formatted]]),ISNUMBER(data_to_clean[[#This Row],[growth_formatted_%]]),ISNUMBER(data_to_clean[[#This Row],[workers]]),ISNUMBER(data_to_clean[[#This Row],[previous_workers]]),ISNUMBER(data_to_clean[[#This Row],[founded]]),ISNUMBER(data_to_clean[[#This Row],[yrs_on_list]]))</f>
        <v>1</v>
      </c>
    </row>
    <row r="4042" spans="1:17" x14ac:dyDescent="0.25">
      <c r="A4042">
        <v>4031</v>
      </c>
      <c r="B4042" t="s">
        <v>14467</v>
      </c>
      <c r="C4042" t="s">
        <v>52</v>
      </c>
      <c r="D4042" t="str">
        <f>VLOOKUP(data_to_clean[[#This Row],[state]],abbreviation_table[],2,FALSE)</f>
        <v>Florida</v>
      </c>
      <c r="E4042" t="s">
        <v>710</v>
      </c>
      <c r="F4042" t="str">
        <f>TRIM(LEFT(data_to_clean[[#This Row],[revenue]],FIND(" ",data_to_clean[[#This Row],[revenue]])))</f>
        <v>6.5</v>
      </c>
      <c r="G4042" t="str">
        <f>RIGHT(data_to_clean[[#This Row],[revenue]],LEN(data_to_clean[[#This Row],[revenue]])-FIND(" ",data_to_clean[[#This Row],[revenue]]))</f>
        <v>Million</v>
      </c>
      <c r="H4042" s="7">
        <f>VALUE(IF(data_to_clean[[#This Row],[multiplicity]]="Million",_xlfn.CONCAT(SUBSTITUTE(data_to_clean[[#This Row],[number]],".",""),"00000"),_xlfn.CONCAT(SUBSTITUTE(data_to_clean[[#This Row],[number]],".",""),"00000000")))</f>
        <v>6500000</v>
      </c>
      <c r="I4042" t="s">
        <v>14469</v>
      </c>
      <c r="J4042">
        <f>ROUND(VALUE(SUBSTITUTE(data_to_clean[[#This Row],[growth_%]],".",",")),0)</f>
        <v>80</v>
      </c>
      <c r="K4042" t="s">
        <v>149</v>
      </c>
      <c r="L4042">
        <v>17</v>
      </c>
      <c r="M4042">
        <v>10</v>
      </c>
      <c r="N4042">
        <v>1989</v>
      </c>
      <c r="O4042">
        <v>2</v>
      </c>
      <c r="P4042" t="s">
        <v>373</v>
      </c>
      <c r="Q4042" t="b">
        <f>AND(ISNUMBER(data_to_clean[[#This Row],[revenue_formatted]]),ISNUMBER(data_to_clean[[#This Row],[growth_formatted_%]]),ISNUMBER(data_to_clean[[#This Row],[workers]]),ISNUMBER(data_to_clean[[#This Row],[previous_workers]]),ISNUMBER(data_to_clean[[#This Row],[founded]]),ISNUMBER(data_to_clean[[#This Row],[yrs_on_list]]))</f>
        <v>1</v>
      </c>
    </row>
    <row r="4043" spans="1:17" x14ac:dyDescent="0.25">
      <c r="A4043">
        <v>4032</v>
      </c>
      <c r="B4043" t="s">
        <v>14470</v>
      </c>
      <c r="C4043" t="s">
        <v>74</v>
      </c>
      <c r="D4043" t="str">
        <f>VLOOKUP(data_to_clean[[#This Row],[state]],abbreviation_table[],2,FALSE)</f>
        <v>Ohio</v>
      </c>
      <c r="E4043" t="s">
        <v>14472</v>
      </c>
      <c r="F4043" t="str">
        <f>TRIM(LEFT(data_to_clean[[#This Row],[revenue]],FIND(" ",data_to_clean[[#This Row],[revenue]])))</f>
        <v>119.4</v>
      </c>
      <c r="G4043" t="str">
        <f>RIGHT(data_to_clean[[#This Row],[revenue]],LEN(data_to_clean[[#This Row],[revenue]])-FIND(" ",data_to_clean[[#This Row],[revenue]]))</f>
        <v>Million</v>
      </c>
      <c r="H4043" s="7">
        <f>VALUE(IF(data_to_clean[[#This Row],[multiplicity]]="Million",_xlfn.CONCAT(SUBSTITUTE(data_to_clean[[#This Row],[number]],".",""),"00000"),_xlfn.CONCAT(SUBSTITUTE(data_to_clean[[#This Row],[number]],".",""),"00000000")))</f>
        <v>119400000</v>
      </c>
      <c r="I4043" t="s">
        <v>14473</v>
      </c>
      <c r="J4043">
        <f>ROUND(VALUE(SUBSTITUTE(data_to_clean[[#This Row],[growth_%]],".",",")),0)</f>
        <v>80</v>
      </c>
      <c r="K4043" t="s">
        <v>25</v>
      </c>
      <c r="L4043">
        <v>131</v>
      </c>
      <c r="M4043">
        <v>77</v>
      </c>
      <c r="N4043">
        <v>1999</v>
      </c>
      <c r="O4043">
        <v>14</v>
      </c>
      <c r="P4043" t="s">
        <v>14474</v>
      </c>
      <c r="Q4043" t="b">
        <f>AND(ISNUMBER(data_to_clean[[#This Row],[revenue_formatted]]),ISNUMBER(data_to_clean[[#This Row],[growth_formatted_%]]),ISNUMBER(data_to_clean[[#This Row],[workers]]),ISNUMBER(data_to_clean[[#This Row],[previous_workers]]),ISNUMBER(data_to_clean[[#This Row],[founded]]),ISNUMBER(data_to_clean[[#This Row],[yrs_on_list]]))</f>
        <v>1</v>
      </c>
    </row>
    <row r="4044" spans="1:17" x14ac:dyDescent="0.25">
      <c r="A4044">
        <v>4033</v>
      </c>
      <c r="B4044" t="s">
        <v>14475</v>
      </c>
      <c r="C4044" t="s">
        <v>643</v>
      </c>
      <c r="D4044" t="str">
        <f>VLOOKUP(data_to_clean[[#This Row],[state]],abbreviation_table[],2,FALSE)</f>
        <v>Connecticut</v>
      </c>
      <c r="E4044" t="s">
        <v>617</v>
      </c>
      <c r="F4044" t="str">
        <f>TRIM(LEFT(data_to_clean[[#This Row],[revenue]],FIND(" ",data_to_clean[[#This Row],[revenue]])))</f>
        <v>3.3</v>
      </c>
      <c r="G4044" t="str">
        <f>RIGHT(data_to_clean[[#This Row],[revenue]],LEN(data_to_clean[[#This Row],[revenue]])-FIND(" ",data_to_clean[[#This Row],[revenue]]))</f>
        <v>Million</v>
      </c>
      <c r="H4044" s="7">
        <f>VALUE(IF(data_to_clean[[#This Row],[multiplicity]]="Million",_xlfn.CONCAT(SUBSTITUTE(data_to_clean[[#This Row],[number]],".",""),"00000"),_xlfn.CONCAT(SUBSTITUTE(data_to_clean[[#This Row],[number]],".",""),"00000000")))</f>
        <v>3300000</v>
      </c>
      <c r="I4044" t="s">
        <v>14477</v>
      </c>
      <c r="J4044">
        <f>ROUND(VALUE(SUBSTITUTE(data_to_clean[[#This Row],[growth_%]],".",",")),0)</f>
        <v>80</v>
      </c>
      <c r="K4044" t="s">
        <v>175</v>
      </c>
      <c r="L4044">
        <v>26</v>
      </c>
      <c r="M4044">
        <v>10</v>
      </c>
      <c r="N4044">
        <v>2012</v>
      </c>
      <c r="O4044">
        <v>1</v>
      </c>
      <c r="P4044" t="s">
        <v>14478</v>
      </c>
      <c r="Q4044" t="b">
        <f>AND(ISNUMBER(data_to_clean[[#This Row],[revenue_formatted]]),ISNUMBER(data_to_clean[[#This Row],[growth_formatted_%]]),ISNUMBER(data_to_clean[[#This Row],[workers]]),ISNUMBER(data_to_clean[[#This Row],[previous_workers]]),ISNUMBER(data_to_clean[[#This Row],[founded]]),ISNUMBER(data_to_clean[[#This Row],[yrs_on_list]]))</f>
        <v>1</v>
      </c>
    </row>
    <row r="4045" spans="1:17" x14ac:dyDescent="0.25">
      <c r="A4045">
        <v>4034</v>
      </c>
      <c r="B4045" t="s">
        <v>14479</v>
      </c>
      <c r="C4045" t="s">
        <v>66</v>
      </c>
      <c r="D4045" t="str">
        <f>VLOOKUP(data_to_clean[[#This Row],[state]],abbreviation_table[],2,FALSE)</f>
        <v>Virginia</v>
      </c>
      <c r="E4045" t="s">
        <v>2538</v>
      </c>
      <c r="F4045" t="str">
        <f>TRIM(LEFT(data_to_clean[[#This Row],[revenue]],FIND(" ",data_to_clean[[#This Row],[revenue]])))</f>
        <v>10.9</v>
      </c>
      <c r="G4045" t="str">
        <f>RIGHT(data_to_clean[[#This Row],[revenue]],LEN(data_to_clean[[#This Row],[revenue]])-FIND(" ",data_to_clean[[#This Row],[revenue]]))</f>
        <v>Million</v>
      </c>
      <c r="H4045" s="7">
        <f>VALUE(IF(data_to_clean[[#This Row],[multiplicity]]="Million",_xlfn.CONCAT(SUBSTITUTE(data_to_clean[[#This Row],[number]],".",""),"00000"),_xlfn.CONCAT(SUBSTITUTE(data_to_clean[[#This Row],[number]],".",""),"00000000")))</f>
        <v>10900000</v>
      </c>
      <c r="I4045" t="s">
        <v>14481</v>
      </c>
      <c r="J4045">
        <f>ROUND(VALUE(SUBSTITUTE(data_to_clean[[#This Row],[growth_%]],".",",")),0)</f>
        <v>80</v>
      </c>
      <c r="K4045" t="s">
        <v>257</v>
      </c>
      <c r="L4045">
        <v>20</v>
      </c>
      <c r="M4045">
        <v>13</v>
      </c>
      <c r="N4045">
        <v>2010</v>
      </c>
      <c r="O4045">
        <v>2</v>
      </c>
      <c r="P4045" t="s">
        <v>591</v>
      </c>
      <c r="Q4045" t="b">
        <f>AND(ISNUMBER(data_to_clean[[#This Row],[revenue_formatted]]),ISNUMBER(data_to_clean[[#This Row],[growth_formatted_%]]),ISNUMBER(data_to_clean[[#This Row],[workers]]),ISNUMBER(data_to_clean[[#This Row],[previous_workers]]),ISNUMBER(data_to_clean[[#This Row],[founded]]),ISNUMBER(data_to_clean[[#This Row],[yrs_on_list]]))</f>
        <v>1</v>
      </c>
    </row>
    <row r="4046" spans="1:17" x14ac:dyDescent="0.25">
      <c r="A4046">
        <v>4035</v>
      </c>
      <c r="B4046" t="s">
        <v>14482</v>
      </c>
      <c r="C4046" t="s">
        <v>80</v>
      </c>
      <c r="D4046" t="str">
        <f>VLOOKUP(data_to_clean[[#This Row],[state]],abbreviation_table[],2,FALSE)</f>
        <v>California</v>
      </c>
      <c r="E4046" t="s">
        <v>657</v>
      </c>
      <c r="F4046" t="str">
        <f>TRIM(LEFT(data_to_clean[[#This Row],[revenue]],FIND(" ",data_to_clean[[#This Row],[revenue]])))</f>
        <v>38.8</v>
      </c>
      <c r="G4046" t="str">
        <f>RIGHT(data_to_clean[[#This Row],[revenue]],LEN(data_to_clean[[#This Row],[revenue]])-FIND(" ",data_to_clean[[#This Row],[revenue]]))</f>
        <v>Million</v>
      </c>
      <c r="H4046" s="7">
        <f>VALUE(IF(data_to_clean[[#This Row],[multiplicity]]="Million",_xlfn.CONCAT(SUBSTITUTE(data_to_clean[[#This Row],[number]],".",""),"00000"),_xlfn.CONCAT(SUBSTITUTE(data_to_clean[[#This Row],[number]],".",""),"00000000")))</f>
        <v>38800000</v>
      </c>
      <c r="I4046" t="s">
        <v>14484</v>
      </c>
      <c r="J4046">
        <f>ROUND(VALUE(SUBSTITUTE(data_to_clean[[#This Row],[growth_%]],".",",")),0)</f>
        <v>80</v>
      </c>
      <c r="K4046" t="s">
        <v>33</v>
      </c>
      <c r="L4046">
        <v>180</v>
      </c>
      <c r="M4046">
        <v>135</v>
      </c>
      <c r="N4046">
        <v>1973</v>
      </c>
      <c r="O4046">
        <v>1</v>
      </c>
      <c r="P4046" t="s">
        <v>632</v>
      </c>
      <c r="Q4046" t="b">
        <f>AND(ISNUMBER(data_to_clean[[#This Row],[revenue_formatted]]),ISNUMBER(data_to_clean[[#This Row],[growth_formatted_%]]),ISNUMBER(data_to_clean[[#This Row],[workers]]),ISNUMBER(data_to_clean[[#This Row],[previous_workers]]),ISNUMBER(data_to_clean[[#This Row],[founded]]),ISNUMBER(data_to_clean[[#This Row],[yrs_on_list]]))</f>
        <v>1</v>
      </c>
    </row>
    <row r="4047" spans="1:17" x14ac:dyDescent="0.25">
      <c r="A4047">
        <v>4036</v>
      </c>
      <c r="B4047" t="s">
        <v>14485</v>
      </c>
      <c r="C4047" t="s">
        <v>166</v>
      </c>
      <c r="D4047" t="str">
        <f>VLOOKUP(data_to_clean[[#This Row],[state]],abbreviation_table[],2,FALSE)</f>
        <v>Utah</v>
      </c>
      <c r="E4047" t="s">
        <v>1555</v>
      </c>
      <c r="F4047" t="str">
        <f>TRIM(LEFT(data_to_clean[[#This Row],[revenue]],FIND(" ",data_to_clean[[#This Row],[revenue]])))</f>
        <v>33.8</v>
      </c>
      <c r="G4047" t="str">
        <f>RIGHT(data_to_clean[[#This Row],[revenue]],LEN(data_to_clean[[#This Row],[revenue]])-FIND(" ",data_to_clean[[#This Row],[revenue]]))</f>
        <v>Million</v>
      </c>
      <c r="H4047" s="7">
        <f>VALUE(IF(data_to_clean[[#This Row],[multiplicity]]="Million",_xlfn.CONCAT(SUBSTITUTE(data_to_clean[[#This Row],[number]],".",""),"00000"),_xlfn.CONCAT(SUBSTITUTE(data_to_clean[[#This Row],[number]],".",""),"00000000")))</f>
        <v>33800000</v>
      </c>
      <c r="I4047" t="s">
        <v>14487</v>
      </c>
      <c r="J4047">
        <f>ROUND(VALUE(SUBSTITUTE(data_to_clean[[#This Row],[growth_%]],".",",")),0)</f>
        <v>80</v>
      </c>
      <c r="K4047" t="s">
        <v>55</v>
      </c>
      <c r="L4047">
        <v>47</v>
      </c>
      <c r="M4047">
        <v>27</v>
      </c>
      <c r="N4047">
        <v>2000</v>
      </c>
      <c r="O4047">
        <v>6</v>
      </c>
      <c r="P4047" t="s">
        <v>14488</v>
      </c>
      <c r="Q4047" t="b">
        <f>AND(ISNUMBER(data_to_clean[[#This Row],[revenue_formatted]]),ISNUMBER(data_to_clean[[#This Row],[growth_formatted_%]]),ISNUMBER(data_to_clean[[#This Row],[workers]]),ISNUMBER(data_to_clean[[#This Row],[previous_workers]]),ISNUMBER(data_to_clean[[#This Row],[founded]]),ISNUMBER(data_to_clean[[#This Row],[yrs_on_list]]))</f>
        <v>1</v>
      </c>
    </row>
    <row r="4048" spans="1:17" x14ac:dyDescent="0.25">
      <c r="A4048">
        <v>4037</v>
      </c>
      <c r="B4048" t="s">
        <v>14489</v>
      </c>
      <c r="C4048" t="s">
        <v>1768</v>
      </c>
      <c r="D4048" t="str">
        <f>VLOOKUP(data_to_clean[[#This Row],[state]],abbreviation_table[],2,FALSE)</f>
        <v>Oregon</v>
      </c>
      <c r="E4048" t="s">
        <v>7144</v>
      </c>
      <c r="F4048" t="str">
        <f>TRIM(LEFT(data_to_clean[[#This Row],[revenue]],FIND(" ",data_to_clean[[#This Row],[revenue]])))</f>
        <v>14.7</v>
      </c>
      <c r="G4048" t="str">
        <f>RIGHT(data_to_clean[[#This Row],[revenue]],LEN(data_to_clean[[#This Row],[revenue]])-FIND(" ",data_to_clean[[#This Row],[revenue]]))</f>
        <v>Million</v>
      </c>
      <c r="H4048" s="7">
        <f>VALUE(IF(data_to_clean[[#This Row],[multiplicity]]="Million",_xlfn.CONCAT(SUBSTITUTE(data_to_clean[[#This Row],[number]],".",""),"00000"),_xlfn.CONCAT(SUBSTITUTE(data_to_clean[[#This Row],[number]],".",""),"00000000")))</f>
        <v>14700000</v>
      </c>
      <c r="I4048" t="s">
        <v>14491</v>
      </c>
      <c r="J4048">
        <f>ROUND(VALUE(SUBSTITUTE(data_to_clean[[#This Row],[growth_%]],".",",")),0)</f>
        <v>80</v>
      </c>
      <c r="K4048" t="s">
        <v>336</v>
      </c>
      <c r="L4048">
        <v>104</v>
      </c>
      <c r="M4048">
        <v>56</v>
      </c>
      <c r="N4048">
        <v>2007</v>
      </c>
      <c r="O4048">
        <v>1</v>
      </c>
      <c r="P4048" t="s">
        <v>437</v>
      </c>
      <c r="Q4048" t="b">
        <f>AND(ISNUMBER(data_to_clean[[#This Row],[revenue_formatted]]),ISNUMBER(data_to_clean[[#This Row],[growth_formatted_%]]),ISNUMBER(data_to_clean[[#This Row],[workers]]),ISNUMBER(data_to_clean[[#This Row],[previous_workers]]),ISNUMBER(data_to_clean[[#This Row],[founded]]),ISNUMBER(data_to_clean[[#This Row],[yrs_on_list]]))</f>
        <v>1</v>
      </c>
    </row>
    <row r="4049" spans="1:17" x14ac:dyDescent="0.25">
      <c r="A4049">
        <v>4038</v>
      </c>
      <c r="B4049" t="s">
        <v>14492</v>
      </c>
      <c r="C4049" t="s">
        <v>80</v>
      </c>
      <c r="D4049" t="str">
        <f>VLOOKUP(data_to_clean[[#This Row],[state]],abbreviation_table[],2,FALSE)</f>
        <v>California</v>
      </c>
      <c r="E4049" t="s">
        <v>765</v>
      </c>
      <c r="F4049" t="str">
        <f>TRIM(LEFT(data_to_clean[[#This Row],[revenue]],FIND(" ",data_to_clean[[#This Row],[revenue]])))</f>
        <v>5.5</v>
      </c>
      <c r="G4049" t="str">
        <f>RIGHT(data_to_clean[[#This Row],[revenue]],LEN(data_to_clean[[#This Row],[revenue]])-FIND(" ",data_to_clean[[#This Row],[revenue]]))</f>
        <v>Million</v>
      </c>
      <c r="H4049" s="7">
        <f>VALUE(IF(data_to_clean[[#This Row],[multiplicity]]="Million",_xlfn.CONCAT(SUBSTITUTE(data_to_clean[[#This Row],[number]],".",""),"00000"),_xlfn.CONCAT(SUBSTITUTE(data_to_clean[[#This Row],[number]],".",""),"00000000")))</f>
        <v>5500000</v>
      </c>
      <c r="I4049" t="s">
        <v>14494</v>
      </c>
      <c r="J4049">
        <f>ROUND(VALUE(SUBSTITUTE(data_to_clean[[#This Row],[growth_%]],".",",")),0)</f>
        <v>80</v>
      </c>
      <c r="K4049" t="s">
        <v>336</v>
      </c>
      <c r="L4049">
        <v>91</v>
      </c>
      <c r="M4049">
        <v>55</v>
      </c>
      <c r="N4049">
        <v>1982</v>
      </c>
      <c r="O4049">
        <v>1</v>
      </c>
      <c r="P4049" t="s">
        <v>14495</v>
      </c>
      <c r="Q4049" t="b">
        <f>AND(ISNUMBER(data_to_clean[[#This Row],[revenue_formatted]]),ISNUMBER(data_to_clean[[#This Row],[growth_formatted_%]]),ISNUMBER(data_to_clean[[#This Row],[workers]]),ISNUMBER(data_to_clean[[#This Row],[previous_workers]]),ISNUMBER(data_to_clean[[#This Row],[founded]]),ISNUMBER(data_to_clean[[#This Row],[yrs_on_list]]))</f>
        <v>1</v>
      </c>
    </row>
    <row r="4050" spans="1:17" x14ac:dyDescent="0.25">
      <c r="A4050">
        <v>4039</v>
      </c>
      <c r="B4050" t="s">
        <v>14496</v>
      </c>
      <c r="C4050" t="s">
        <v>30</v>
      </c>
      <c r="D4050" t="str">
        <f>VLOOKUP(data_to_clean[[#This Row],[state]],abbreviation_table[],2,FALSE)</f>
        <v>Texas</v>
      </c>
      <c r="E4050" t="s">
        <v>770</v>
      </c>
      <c r="F4050" t="str">
        <f>TRIM(LEFT(data_to_clean[[#This Row],[revenue]],FIND(" ",data_to_clean[[#This Row],[revenue]])))</f>
        <v>4.4</v>
      </c>
      <c r="G4050" t="str">
        <f>RIGHT(data_to_clean[[#This Row],[revenue]],LEN(data_to_clean[[#This Row],[revenue]])-FIND(" ",data_to_clean[[#This Row],[revenue]]))</f>
        <v>Million</v>
      </c>
      <c r="H4050" s="7">
        <f>VALUE(IF(data_to_clean[[#This Row],[multiplicity]]="Million",_xlfn.CONCAT(SUBSTITUTE(data_to_clean[[#This Row],[number]],".",""),"00000"),_xlfn.CONCAT(SUBSTITUTE(data_to_clean[[#This Row],[number]],".",""),"00000000")))</f>
        <v>4400000</v>
      </c>
      <c r="I4050" t="s">
        <v>14498</v>
      </c>
      <c r="J4050">
        <f>ROUND(VALUE(SUBSTITUTE(data_to_clean[[#This Row],[growth_%]],".",",")),0)</f>
        <v>80</v>
      </c>
      <c r="K4050" t="s">
        <v>187</v>
      </c>
      <c r="L4050">
        <v>13</v>
      </c>
      <c r="M4050">
        <v>10</v>
      </c>
      <c r="N4050">
        <v>2010</v>
      </c>
      <c r="O4050">
        <v>5</v>
      </c>
      <c r="P4050" t="s">
        <v>34</v>
      </c>
      <c r="Q4050" t="b">
        <f>AND(ISNUMBER(data_to_clean[[#This Row],[revenue_formatted]]),ISNUMBER(data_to_clean[[#This Row],[growth_formatted_%]]),ISNUMBER(data_to_clean[[#This Row],[workers]]),ISNUMBER(data_to_clean[[#This Row],[previous_workers]]),ISNUMBER(data_to_clean[[#This Row],[founded]]),ISNUMBER(data_to_clean[[#This Row],[yrs_on_list]]))</f>
        <v>1</v>
      </c>
    </row>
    <row r="4051" spans="1:17" x14ac:dyDescent="0.25">
      <c r="A4051">
        <v>4040</v>
      </c>
      <c r="B4051" t="s">
        <v>14499</v>
      </c>
      <c r="C4051" t="s">
        <v>852</v>
      </c>
      <c r="D4051" t="str">
        <f>VLOOKUP(data_to_clean[[#This Row],[state]],abbreviation_table[],2,FALSE)</f>
        <v>Missouri</v>
      </c>
      <c r="E4051" t="s">
        <v>896</v>
      </c>
      <c r="F4051" t="str">
        <f>TRIM(LEFT(data_to_clean[[#This Row],[revenue]],FIND(" ",data_to_clean[[#This Row],[revenue]])))</f>
        <v>10.3</v>
      </c>
      <c r="G4051" t="str">
        <f>RIGHT(data_to_clean[[#This Row],[revenue]],LEN(data_to_clean[[#This Row],[revenue]])-FIND(" ",data_to_clean[[#This Row],[revenue]]))</f>
        <v>Million</v>
      </c>
      <c r="H4051" s="7">
        <f>VALUE(IF(data_to_clean[[#This Row],[multiplicity]]="Million",_xlfn.CONCAT(SUBSTITUTE(data_to_clean[[#This Row],[number]],".",""),"00000"),_xlfn.CONCAT(SUBSTITUTE(data_to_clean[[#This Row],[number]],".",""),"00000000")))</f>
        <v>10300000</v>
      </c>
      <c r="I4051" t="s">
        <v>14501</v>
      </c>
      <c r="J4051">
        <f>ROUND(VALUE(SUBSTITUTE(data_to_clean[[#This Row],[growth_%]],".",",")),0)</f>
        <v>80</v>
      </c>
      <c r="K4051" t="s">
        <v>336</v>
      </c>
      <c r="L4051">
        <v>142</v>
      </c>
      <c r="M4051">
        <v>87</v>
      </c>
      <c r="N4051">
        <v>2013</v>
      </c>
      <c r="O4051">
        <v>2</v>
      </c>
      <c r="P4051" t="s">
        <v>854</v>
      </c>
      <c r="Q4051" t="b">
        <f>AND(ISNUMBER(data_to_clean[[#This Row],[revenue_formatted]]),ISNUMBER(data_to_clean[[#This Row],[growth_formatted_%]]),ISNUMBER(data_to_clean[[#This Row],[workers]]),ISNUMBER(data_to_clean[[#This Row],[previous_workers]]),ISNUMBER(data_to_clean[[#This Row],[founded]]),ISNUMBER(data_to_clean[[#This Row],[yrs_on_list]]))</f>
        <v>1</v>
      </c>
    </row>
    <row r="4052" spans="1:17" x14ac:dyDescent="0.25">
      <c r="A4052">
        <v>4041</v>
      </c>
      <c r="B4052" t="s">
        <v>14502</v>
      </c>
      <c r="C4052" t="s">
        <v>80</v>
      </c>
      <c r="D4052" t="str">
        <f>VLOOKUP(data_to_clean[[#This Row],[state]],abbreviation_table[],2,FALSE)</f>
        <v>California</v>
      </c>
      <c r="E4052" t="s">
        <v>896</v>
      </c>
      <c r="F4052" t="str">
        <f>TRIM(LEFT(data_to_clean[[#This Row],[revenue]],FIND(" ",data_to_clean[[#This Row],[revenue]])))</f>
        <v>10.3</v>
      </c>
      <c r="G4052" t="str">
        <f>RIGHT(data_to_clean[[#This Row],[revenue]],LEN(data_to_clean[[#This Row],[revenue]])-FIND(" ",data_to_clean[[#This Row],[revenue]]))</f>
        <v>Million</v>
      </c>
      <c r="H4052" s="7">
        <f>VALUE(IF(data_to_clean[[#This Row],[multiplicity]]="Million",_xlfn.CONCAT(SUBSTITUTE(data_to_clean[[#This Row],[number]],".",""),"00000"),_xlfn.CONCAT(SUBSTITUTE(data_to_clean[[#This Row],[number]],".",""),"00000000")))</f>
        <v>10300000</v>
      </c>
      <c r="I4052" t="s">
        <v>14504</v>
      </c>
      <c r="J4052">
        <f>ROUND(VALUE(SUBSTITUTE(data_to_clean[[#This Row],[growth_%]],".",",")),0)</f>
        <v>80</v>
      </c>
      <c r="K4052" t="s">
        <v>336</v>
      </c>
      <c r="L4052">
        <v>22</v>
      </c>
      <c r="M4052">
        <v>11</v>
      </c>
      <c r="N4052">
        <v>2006</v>
      </c>
      <c r="O4052">
        <v>6</v>
      </c>
      <c r="P4052" t="s">
        <v>137</v>
      </c>
      <c r="Q4052" t="b">
        <f>AND(ISNUMBER(data_to_clean[[#This Row],[revenue_formatted]]),ISNUMBER(data_to_clean[[#This Row],[growth_formatted_%]]),ISNUMBER(data_to_clean[[#This Row],[workers]]),ISNUMBER(data_to_clean[[#This Row],[previous_workers]]),ISNUMBER(data_to_clean[[#This Row],[founded]]),ISNUMBER(data_to_clean[[#This Row],[yrs_on_list]]))</f>
        <v>1</v>
      </c>
    </row>
    <row r="4053" spans="1:17" x14ac:dyDescent="0.25">
      <c r="A4053">
        <v>4042</v>
      </c>
      <c r="B4053" t="s">
        <v>14505</v>
      </c>
      <c r="C4053" t="s">
        <v>105</v>
      </c>
      <c r="D4053" t="str">
        <f>VLOOKUP(data_to_clean[[#This Row],[state]],abbreviation_table[],2,FALSE)</f>
        <v>New York</v>
      </c>
      <c r="E4053" t="s">
        <v>14507</v>
      </c>
      <c r="F4053" t="str">
        <f>TRIM(LEFT(data_to_clean[[#This Row],[revenue]],FIND(" ",data_to_clean[[#This Row],[revenue]])))</f>
        <v>85.3</v>
      </c>
      <c r="G4053" t="str">
        <f>RIGHT(data_to_clean[[#This Row],[revenue]],LEN(data_to_clean[[#This Row],[revenue]])-FIND(" ",data_to_clean[[#This Row],[revenue]]))</f>
        <v>Million</v>
      </c>
      <c r="H4053" s="7">
        <f>VALUE(IF(data_to_clean[[#This Row],[multiplicity]]="Million",_xlfn.CONCAT(SUBSTITUTE(data_to_clean[[#This Row],[number]],".",""),"00000"),_xlfn.CONCAT(SUBSTITUTE(data_to_clean[[#This Row],[number]],".",""),"00000000")))</f>
        <v>85300000</v>
      </c>
      <c r="I4053" t="s">
        <v>14508</v>
      </c>
      <c r="J4053">
        <f>ROUND(VALUE(SUBSTITUTE(data_to_clean[[#This Row],[growth_%]],".",",")),0)</f>
        <v>80</v>
      </c>
      <c r="K4053" t="s">
        <v>25</v>
      </c>
      <c r="L4053">
        <v>700</v>
      </c>
      <c r="M4053">
        <v>450</v>
      </c>
      <c r="N4053">
        <v>1962</v>
      </c>
      <c r="O4053">
        <v>1</v>
      </c>
      <c r="P4053" t="s">
        <v>2330</v>
      </c>
      <c r="Q4053" t="b">
        <f>AND(ISNUMBER(data_to_clean[[#This Row],[revenue_formatted]]),ISNUMBER(data_to_clean[[#This Row],[growth_formatted_%]]),ISNUMBER(data_to_clean[[#This Row],[workers]]),ISNUMBER(data_to_clean[[#This Row],[previous_workers]]),ISNUMBER(data_to_clean[[#This Row],[founded]]),ISNUMBER(data_to_clean[[#This Row],[yrs_on_list]]))</f>
        <v>1</v>
      </c>
    </row>
    <row r="4054" spans="1:17" x14ac:dyDescent="0.25">
      <c r="A4054">
        <v>4043</v>
      </c>
      <c r="B4054" t="s">
        <v>14509</v>
      </c>
      <c r="C4054" t="s">
        <v>105</v>
      </c>
      <c r="D4054" t="str">
        <f>VLOOKUP(data_to_clean[[#This Row],[state]],abbreviation_table[],2,FALSE)</f>
        <v>New York</v>
      </c>
      <c r="E4054" t="s">
        <v>3494</v>
      </c>
      <c r="F4054" t="str">
        <f>TRIM(LEFT(data_to_clean[[#This Row],[revenue]],FIND(" ",data_to_clean[[#This Row],[revenue]])))</f>
        <v>27</v>
      </c>
      <c r="G4054" t="str">
        <f>RIGHT(data_to_clean[[#This Row],[revenue]],LEN(data_to_clean[[#This Row],[revenue]])-FIND(" ",data_to_clean[[#This Row],[revenue]]))</f>
        <v>Million</v>
      </c>
      <c r="H4054" s="7">
        <f>VALUE(IF(data_to_clean[[#This Row],[multiplicity]]="Million",_xlfn.CONCAT(SUBSTITUTE(data_to_clean[[#This Row],[number]],".",""),"00000"),_xlfn.CONCAT(SUBSTITUTE(data_to_clean[[#This Row],[number]],".",""),"00000000")))</f>
        <v>2700000</v>
      </c>
      <c r="I4054" t="s">
        <v>14511</v>
      </c>
      <c r="J4054">
        <f>ROUND(VALUE(SUBSTITUTE(data_to_clean[[#This Row],[growth_%]],".",",")),0)</f>
        <v>80</v>
      </c>
      <c r="K4054" t="s">
        <v>40</v>
      </c>
      <c r="L4054">
        <v>56</v>
      </c>
      <c r="M4054">
        <v>38</v>
      </c>
      <c r="N4054">
        <v>2013</v>
      </c>
      <c r="O4054">
        <v>1</v>
      </c>
      <c r="P4054" t="s">
        <v>882</v>
      </c>
      <c r="Q4054" t="b">
        <f>AND(ISNUMBER(data_to_clean[[#This Row],[revenue_formatted]]),ISNUMBER(data_to_clean[[#This Row],[growth_formatted_%]]),ISNUMBER(data_to_clean[[#This Row],[workers]]),ISNUMBER(data_to_clean[[#This Row],[previous_workers]]),ISNUMBER(data_to_clean[[#This Row],[founded]]),ISNUMBER(data_to_clean[[#This Row],[yrs_on_list]]))</f>
        <v>1</v>
      </c>
    </row>
    <row r="4055" spans="1:17" x14ac:dyDescent="0.25">
      <c r="A4055">
        <v>4044</v>
      </c>
      <c r="B4055" t="s">
        <v>14512</v>
      </c>
      <c r="C4055" t="s">
        <v>341</v>
      </c>
      <c r="D4055" t="str">
        <f>VLOOKUP(data_to_clean[[#This Row],[state]],abbreviation_table[],2,FALSE)</f>
        <v>Massachusetts</v>
      </c>
      <c r="E4055" t="s">
        <v>14514</v>
      </c>
      <c r="F4055" t="str">
        <f>TRIM(LEFT(data_to_clean[[#This Row],[revenue]],FIND(" ",data_to_clean[[#This Row],[revenue]])))</f>
        <v>110.9</v>
      </c>
      <c r="G4055" t="str">
        <f>RIGHT(data_to_clean[[#This Row],[revenue]],LEN(data_to_clean[[#This Row],[revenue]])-FIND(" ",data_to_clean[[#This Row],[revenue]]))</f>
        <v>Million</v>
      </c>
      <c r="H4055" s="7">
        <f>VALUE(IF(data_to_clean[[#This Row],[multiplicity]]="Million",_xlfn.CONCAT(SUBSTITUTE(data_to_clean[[#This Row],[number]],".",""),"00000"),_xlfn.CONCAT(SUBSTITUTE(data_to_clean[[#This Row],[number]],".",""),"00000000")))</f>
        <v>110900000</v>
      </c>
      <c r="I4055" t="s">
        <v>14515</v>
      </c>
      <c r="J4055">
        <f>ROUND(VALUE(SUBSTITUTE(data_to_clean[[#This Row],[growth_%]],".",",")),0)</f>
        <v>80</v>
      </c>
      <c r="K4055" t="s">
        <v>25</v>
      </c>
      <c r="L4055">
        <v>570</v>
      </c>
      <c r="M4055">
        <v>340</v>
      </c>
      <c r="N4055">
        <v>1941</v>
      </c>
      <c r="O4055">
        <v>11</v>
      </c>
      <c r="P4055" t="s">
        <v>5979</v>
      </c>
      <c r="Q4055" t="b">
        <f>AND(ISNUMBER(data_to_clean[[#This Row],[revenue_formatted]]),ISNUMBER(data_to_clean[[#This Row],[growth_formatted_%]]),ISNUMBER(data_to_clean[[#This Row],[workers]]),ISNUMBER(data_to_clean[[#This Row],[previous_workers]]),ISNUMBER(data_to_clean[[#This Row],[founded]]),ISNUMBER(data_to_clean[[#This Row],[yrs_on_list]]))</f>
        <v>1</v>
      </c>
    </row>
    <row r="4056" spans="1:17" x14ac:dyDescent="0.25">
      <c r="A4056">
        <v>4045</v>
      </c>
      <c r="B4056" t="s">
        <v>14516</v>
      </c>
      <c r="C4056" t="s">
        <v>66</v>
      </c>
      <c r="D4056" t="str">
        <f>VLOOKUP(data_to_clean[[#This Row],[state]],abbreviation_table[],2,FALSE)</f>
        <v>Virginia</v>
      </c>
      <c r="E4056" t="s">
        <v>939</v>
      </c>
      <c r="F4056" t="str">
        <f>TRIM(LEFT(data_to_clean[[#This Row],[revenue]],FIND(" ",data_to_clean[[#This Row],[revenue]])))</f>
        <v>4.1</v>
      </c>
      <c r="G4056" t="str">
        <f>RIGHT(data_to_clean[[#This Row],[revenue]],LEN(data_to_clean[[#This Row],[revenue]])-FIND(" ",data_to_clean[[#This Row],[revenue]]))</f>
        <v>Million</v>
      </c>
      <c r="H4056" s="7">
        <f>VALUE(IF(data_to_clean[[#This Row],[multiplicity]]="Million",_xlfn.CONCAT(SUBSTITUTE(data_to_clean[[#This Row],[number]],".",""),"00000"),_xlfn.CONCAT(SUBSTITUTE(data_to_clean[[#This Row],[number]],".",""),"00000000")))</f>
        <v>4100000</v>
      </c>
      <c r="I4056" t="s">
        <v>14518</v>
      </c>
      <c r="J4056">
        <f>ROUND(VALUE(SUBSTITUTE(data_to_clean[[#This Row],[growth_%]],".",",")),0)</f>
        <v>80</v>
      </c>
      <c r="K4056" t="s">
        <v>187</v>
      </c>
      <c r="L4056">
        <v>19</v>
      </c>
      <c r="M4056">
        <v>16</v>
      </c>
      <c r="N4056">
        <v>2010</v>
      </c>
      <c r="O4056">
        <v>3</v>
      </c>
      <c r="P4056" t="s">
        <v>1853</v>
      </c>
      <c r="Q4056" t="b">
        <f>AND(ISNUMBER(data_to_clean[[#This Row],[revenue_formatted]]),ISNUMBER(data_to_clean[[#This Row],[growth_formatted_%]]),ISNUMBER(data_to_clean[[#This Row],[workers]]),ISNUMBER(data_to_clean[[#This Row],[previous_workers]]),ISNUMBER(data_to_clean[[#This Row],[founded]]),ISNUMBER(data_to_clean[[#This Row],[yrs_on_list]]))</f>
        <v>1</v>
      </c>
    </row>
    <row r="4057" spans="1:17" x14ac:dyDescent="0.25">
      <c r="A4057">
        <v>4046</v>
      </c>
      <c r="B4057" t="s">
        <v>14519</v>
      </c>
      <c r="C4057" t="s">
        <v>333</v>
      </c>
      <c r="D4057" t="str">
        <f>VLOOKUP(data_to_clean[[#This Row],[state]],abbreviation_table[],2,FALSE)</f>
        <v>Alabama</v>
      </c>
      <c r="E4057" t="s">
        <v>5782</v>
      </c>
      <c r="F4057" t="str">
        <f>TRIM(LEFT(data_to_clean[[#This Row],[revenue]],FIND(" ",data_to_clean[[#This Row],[revenue]])))</f>
        <v>52.6</v>
      </c>
      <c r="G4057" t="str">
        <f>RIGHT(data_to_clean[[#This Row],[revenue]],LEN(data_to_clean[[#This Row],[revenue]])-FIND(" ",data_to_clean[[#This Row],[revenue]]))</f>
        <v>Million</v>
      </c>
      <c r="H4057" s="7">
        <f>VALUE(IF(data_to_clean[[#This Row],[multiplicity]]="Million",_xlfn.CONCAT(SUBSTITUTE(data_to_clean[[#This Row],[number]],".",""),"00000"),_xlfn.CONCAT(SUBSTITUTE(data_to_clean[[#This Row],[number]],".",""),"00000000")))</f>
        <v>52600000</v>
      </c>
      <c r="I4057" t="s">
        <v>14521</v>
      </c>
      <c r="J4057">
        <f>ROUND(VALUE(SUBSTITUTE(data_to_clean[[#This Row],[growth_%]],".",",")),0)</f>
        <v>80</v>
      </c>
      <c r="K4057" t="s">
        <v>181</v>
      </c>
      <c r="L4057">
        <v>316</v>
      </c>
      <c r="M4057">
        <v>196</v>
      </c>
      <c r="N4057">
        <v>1992</v>
      </c>
      <c r="O4057">
        <v>8</v>
      </c>
      <c r="P4057" t="s">
        <v>2594</v>
      </c>
      <c r="Q4057" t="b">
        <f>AND(ISNUMBER(data_to_clean[[#This Row],[revenue_formatted]]),ISNUMBER(data_to_clean[[#This Row],[growth_formatted_%]]),ISNUMBER(data_to_clean[[#This Row],[workers]]),ISNUMBER(data_to_clean[[#This Row],[previous_workers]]),ISNUMBER(data_to_clean[[#This Row],[founded]]),ISNUMBER(data_to_clean[[#This Row],[yrs_on_list]]))</f>
        <v>1</v>
      </c>
    </row>
    <row r="4058" spans="1:17" x14ac:dyDescent="0.25">
      <c r="A4058">
        <v>4047</v>
      </c>
      <c r="B4058" t="s">
        <v>14522</v>
      </c>
      <c r="C4058" t="s">
        <v>80</v>
      </c>
      <c r="D4058" t="str">
        <f>VLOOKUP(data_to_clean[[#This Row],[state]],abbreviation_table[],2,FALSE)</f>
        <v>California</v>
      </c>
      <c r="E4058" t="s">
        <v>1068</v>
      </c>
      <c r="F4058" t="str">
        <f>TRIM(LEFT(data_to_clean[[#This Row],[revenue]],FIND(" ",data_to_clean[[#This Row],[revenue]])))</f>
        <v>6.1</v>
      </c>
      <c r="G4058" t="str">
        <f>RIGHT(data_to_clean[[#This Row],[revenue]],LEN(data_to_clean[[#This Row],[revenue]])-FIND(" ",data_to_clean[[#This Row],[revenue]]))</f>
        <v>Million</v>
      </c>
      <c r="H4058" s="7">
        <f>VALUE(IF(data_to_clean[[#This Row],[multiplicity]]="Million",_xlfn.CONCAT(SUBSTITUTE(data_to_clean[[#This Row],[number]],".",""),"00000"),_xlfn.CONCAT(SUBSTITUTE(data_to_clean[[#This Row],[number]],".",""),"00000000")))</f>
        <v>6100000</v>
      </c>
      <c r="I4058" t="s">
        <v>14524</v>
      </c>
      <c r="J4058">
        <f>ROUND(VALUE(SUBSTITUTE(data_to_clean[[#This Row],[growth_%]],".",",")),0)</f>
        <v>80</v>
      </c>
      <c r="K4058" t="s">
        <v>233</v>
      </c>
      <c r="L4058">
        <v>30</v>
      </c>
      <c r="M4058">
        <v>15</v>
      </c>
      <c r="N4058">
        <v>1998</v>
      </c>
      <c r="O4058">
        <v>3</v>
      </c>
      <c r="P4058" t="s">
        <v>14525</v>
      </c>
      <c r="Q4058" t="b">
        <f>AND(ISNUMBER(data_to_clean[[#This Row],[revenue_formatted]]),ISNUMBER(data_to_clean[[#This Row],[growth_formatted_%]]),ISNUMBER(data_to_clean[[#This Row],[workers]]),ISNUMBER(data_to_clean[[#This Row],[previous_workers]]),ISNUMBER(data_to_clean[[#This Row],[founded]]),ISNUMBER(data_to_clean[[#This Row],[yrs_on_list]]))</f>
        <v>1</v>
      </c>
    </row>
    <row r="4059" spans="1:17" x14ac:dyDescent="0.25">
      <c r="A4059">
        <v>4048</v>
      </c>
      <c r="B4059" t="s">
        <v>14526</v>
      </c>
      <c r="C4059" t="s">
        <v>86</v>
      </c>
      <c r="D4059" t="str">
        <f>VLOOKUP(data_to_clean[[#This Row],[state]],abbreviation_table[],2,FALSE)</f>
        <v>Colorado</v>
      </c>
      <c r="E4059" t="s">
        <v>1277</v>
      </c>
      <c r="F4059" t="str">
        <f>TRIM(LEFT(data_to_clean[[#This Row],[revenue]],FIND(" ",data_to_clean[[#This Row],[revenue]])))</f>
        <v>8.6</v>
      </c>
      <c r="G4059" t="str">
        <f>RIGHT(data_to_clean[[#This Row],[revenue]],LEN(data_to_clean[[#This Row],[revenue]])-FIND(" ",data_to_clean[[#This Row],[revenue]]))</f>
        <v>Million</v>
      </c>
      <c r="H4059" s="7">
        <f>VALUE(IF(data_to_clean[[#This Row],[multiplicity]]="Million",_xlfn.CONCAT(SUBSTITUTE(data_to_clean[[#This Row],[number]],".",""),"00000"),_xlfn.CONCAT(SUBSTITUTE(data_to_clean[[#This Row],[number]],".",""),"00000000")))</f>
        <v>8600000</v>
      </c>
      <c r="I4059" t="s">
        <v>14528</v>
      </c>
      <c r="J4059">
        <f>ROUND(VALUE(SUBSTITUTE(data_to_clean[[#This Row],[growth_%]],".",",")),0)</f>
        <v>80</v>
      </c>
      <c r="K4059" t="s">
        <v>297</v>
      </c>
      <c r="L4059">
        <v>49</v>
      </c>
      <c r="M4059">
        <v>32</v>
      </c>
      <c r="N4059">
        <v>2012</v>
      </c>
      <c r="O4059">
        <v>2</v>
      </c>
      <c r="P4059" t="s">
        <v>364</v>
      </c>
      <c r="Q4059" t="b">
        <f>AND(ISNUMBER(data_to_clean[[#This Row],[revenue_formatted]]),ISNUMBER(data_to_clean[[#This Row],[growth_formatted_%]]),ISNUMBER(data_to_clean[[#This Row],[workers]]),ISNUMBER(data_to_clean[[#This Row],[previous_workers]]),ISNUMBER(data_to_clean[[#This Row],[founded]]),ISNUMBER(data_to_clean[[#This Row],[yrs_on_list]]))</f>
        <v>1</v>
      </c>
    </row>
    <row r="4060" spans="1:17" x14ac:dyDescent="0.25">
      <c r="A4060">
        <v>4049</v>
      </c>
      <c r="B4060" t="s">
        <v>14529</v>
      </c>
      <c r="C4060" t="s">
        <v>45</v>
      </c>
      <c r="D4060" t="str">
        <f>VLOOKUP(data_to_clean[[#This Row],[state]],abbreviation_table[],2,FALSE)</f>
        <v>Pennsylvania</v>
      </c>
      <c r="E4060" t="s">
        <v>425</v>
      </c>
      <c r="F4060" t="str">
        <f>TRIM(LEFT(data_to_clean[[#This Row],[revenue]],FIND(" ",data_to_clean[[#This Row],[revenue]])))</f>
        <v>4.6</v>
      </c>
      <c r="G4060" t="str">
        <f>RIGHT(data_to_clean[[#This Row],[revenue]],LEN(data_to_clean[[#This Row],[revenue]])-FIND(" ",data_to_clean[[#This Row],[revenue]]))</f>
        <v>Million</v>
      </c>
      <c r="H4060" s="7">
        <f>VALUE(IF(data_to_clean[[#This Row],[multiplicity]]="Million",_xlfn.CONCAT(SUBSTITUTE(data_to_clean[[#This Row],[number]],".",""),"00000"),_xlfn.CONCAT(SUBSTITUTE(data_to_clean[[#This Row],[number]],".",""),"00000000")))</f>
        <v>4600000</v>
      </c>
      <c r="I4060" t="s">
        <v>14531</v>
      </c>
      <c r="J4060">
        <f>ROUND(VALUE(SUBSTITUTE(data_to_clean[[#This Row],[growth_%]],".",",")),0)</f>
        <v>80</v>
      </c>
      <c r="K4060" t="s">
        <v>156</v>
      </c>
      <c r="L4060">
        <v>50</v>
      </c>
      <c r="M4060">
        <v>27</v>
      </c>
      <c r="N4060">
        <v>2008</v>
      </c>
      <c r="O4060">
        <v>1</v>
      </c>
      <c r="P4060" t="s">
        <v>9794</v>
      </c>
      <c r="Q4060" t="b">
        <f>AND(ISNUMBER(data_to_clean[[#This Row],[revenue_formatted]]),ISNUMBER(data_to_clean[[#This Row],[growth_formatted_%]]),ISNUMBER(data_to_clean[[#This Row],[workers]]),ISNUMBER(data_to_clean[[#This Row],[previous_workers]]),ISNUMBER(data_to_clean[[#This Row],[founded]]),ISNUMBER(data_to_clean[[#This Row],[yrs_on_list]]))</f>
        <v>1</v>
      </c>
    </row>
    <row r="4061" spans="1:17" x14ac:dyDescent="0.25">
      <c r="A4061">
        <v>4050</v>
      </c>
      <c r="B4061" t="s">
        <v>14532</v>
      </c>
      <c r="C4061" t="s">
        <v>45</v>
      </c>
      <c r="D4061" t="str">
        <f>VLOOKUP(data_to_clean[[#This Row],[state]],abbreviation_table[],2,FALSE)</f>
        <v>Pennsylvania</v>
      </c>
      <c r="E4061" t="s">
        <v>14534</v>
      </c>
      <c r="F4061" t="str">
        <f>TRIM(LEFT(data_to_clean[[#This Row],[revenue]],FIND(" ",data_to_clean[[#This Row],[revenue]])))</f>
        <v>97.7</v>
      </c>
      <c r="G4061" t="str">
        <f>RIGHT(data_to_clean[[#This Row],[revenue]],LEN(data_to_clean[[#This Row],[revenue]])-FIND(" ",data_to_clean[[#This Row],[revenue]]))</f>
        <v>Million</v>
      </c>
      <c r="H4061" s="7">
        <f>VALUE(IF(data_to_clean[[#This Row],[multiplicity]]="Million",_xlfn.CONCAT(SUBSTITUTE(data_to_clean[[#This Row],[number]],".",""),"00000"),_xlfn.CONCAT(SUBSTITUTE(data_to_clean[[#This Row],[number]],".",""),"00000000")))</f>
        <v>97700000</v>
      </c>
      <c r="I4061" t="s">
        <v>14535</v>
      </c>
      <c r="J4061">
        <f>ROUND(VALUE(SUBSTITUTE(data_to_clean[[#This Row],[growth_%]],".",",")),0)</f>
        <v>80</v>
      </c>
      <c r="K4061" t="s">
        <v>6043</v>
      </c>
      <c r="L4061">
        <v>123</v>
      </c>
      <c r="M4061">
        <v>127</v>
      </c>
      <c r="N4061">
        <v>1992</v>
      </c>
      <c r="O4061">
        <v>4</v>
      </c>
      <c r="P4061" t="s">
        <v>14536</v>
      </c>
      <c r="Q4061" t="b">
        <f>AND(ISNUMBER(data_to_clean[[#This Row],[revenue_formatted]]),ISNUMBER(data_to_clean[[#This Row],[growth_formatted_%]]),ISNUMBER(data_to_clean[[#This Row],[workers]]),ISNUMBER(data_to_clean[[#This Row],[previous_workers]]),ISNUMBER(data_to_clean[[#This Row],[founded]]),ISNUMBER(data_to_clean[[#This Row],[yrs_on_list]]))</f>
        <v>1</v>
      </c>
    </row>
    <row r="4062" spans="1:17" x14ac:dyDescent="0.25">
      <c r="A4062">
        <v>4051</v>
      </c>
      <c r="B4062" t="s">
        <v>14537</v>
      </c>
      <c r="C4062" t="s">
        <v>52</v>
      </c>
      <c r="D4062" t="str">
        <f>VLOOKUP(data_to_clean[[#This Row],[state]],abbreviation_table[],2,FALSE)</f>
        <v>Florida</v>
      </c>
      <c r="E4062" t="s">
        <v>2538</v>
      </c>
      <c r="F4062" t="str">
        <f>TRIM(LEFT(data_to_clean[[#This Row],[revenue]],FIND(" ",data_to_clean[[#This Row],[revenue]])))</f>
        <v>10.9</v>
      </c>
      <c r="G4062" t="str">
        <f>RIGHT(data_to_clean[[#This Row],[revenue]],LEN(data_to_clean[[#This Row],[revenue]])-FIND(" ",data_to_clean[[#This Row],[revenue]]))</f>
        <v>Million</v>
      </c>
      <c r="H4062" s="7">
        <f>VALUE(IF(data_to_clean[[#This Row],[multiplicity]]="Million",_xlfn.CONCAT(SUBSTITUTE(data_to_clean[[#This Row],[number]],".",""),"00000"),_xlfn.CONCAT(SUBSTITUTE(data_to_clean[[#This Row],[number]],".",""),"00000000")))</f>
        <v>10900000</v>
      </c>
      <c r="I4062" t="s">
        <v>14539</v>
      </c>
      <c r="J4062">
        <f>ROUND(VALUE(SUBSTITUTE(data_to_clean[[#This Row],[growth_%]],".",",")),0)</f>
        <v>80</v>
      </c>
      <c r="K4062" t="s">
        <v>336</v>
      </c>
      <c r="L4062">
        <v>53</v>
      </c>
      <c r="M4062">
        <v>25</v>
      </c>
      <c r="N4062">
        <v>2004</v>
      </c>
      <c r="O4062">
        <v>1</v>
      </c>
      <c r="P4062" t="s">
        <v>8737</v>
      </c>
      <c r="Q4062" t="b">
        <f>AND(ISNUMBER(data_to_clean[[#This Row],[revenue_formatted]]),ISNUMBER(data_to_clean[[#This Row],[growth_formatted_%]]),ISNUMBER(data_to_clean[[#This Row],[workers]]),ISNUMBER(data_to_clean[[#This Row],[previous_workers]]),ISNUMBER(data_to_clean[[#This Row],[founded]]),ISNUMBER(data_to_clean[[#This Row],[yrs_on_list]]))</f>
        <v>1</v>
      </c>
    </row>
    <row r="4063" spans="1:17" x14ac:dyDescent="0.25">
      <c r="A4063">
        <v>4052</v>
      </c>
      <c r="B4063" t="s">
        <v>14540</v>
      </c>
      <c r="C4063" t="s">
        <v>45</v>
      </c>
      <c r="D4063" t="str">
        <f>VLOOKUP(data_to_clean[[#This Row],[state]],abbreviation_table[],2,FALSE)</f>
        <v>Pennsylvania</v>
      </c>
      <c r="E4063" t="s">
        <v>14542</v>
      </c>
      <c r="F4063" t="str">
        <f>TRIM(LEFT(data_to_clean[[#This Row],[revenue]],FIND(" ",data_to_clean[[#This Row],[revenue]])))</f>
        <v>50.2</v>
      </c>
      <c r="G4063" t="str">
        <f>RIGHT(data_to_clean[[#This Row],[revenue]],LEN(data_to_clean[[#This Row],[revenue]])-FIND(" ",data_to_clean[[#This Row],[revenue]]))</f>
        <v>Million</v>
      </c>
      <c r="H4063" s="7">
        <f>VALUE(IF(data_to_clean[[#This Row],[multiplicity]]="Million",_xlfn.CONCAT(SUBSTITUTE(data_to_clean[[#This Row],[number]],".",""),"00000"),_xlfn.CONCAT(SUBSTITUTE(data_to_clean[[#This Row],[number]],".",""),"00000000")))</f>
        <v>50200000</v>
      </c>
      <c r="I4063" t="s">
        <v>14543</v>
      </c>
      <c r="J4063">
        <f>ROUND(VALUE(SUBSTITUTE(data_to_clean[[#This Row],[growth_%]],".",",")),0)</f>
        <v>80</v>
      </c>
      <c r="K4063" t="s">
        <v>336</v>
      </c>
      <c r="L4063">
        <v>203</v>
      </c>
      <c r="M4063">
        <v>101</v>
      </c>
      <c r="N4063">
        <v>2000</v>
      </c>
      <c r="O4063">
        <v>6</v>
      </c>
      <c r="P4063" t="s">
        <v>13482</v>
      </c>
      <c r="Q4063" t="b">
        <f>AND(ISNUMBER(data_to_clean[[#This Row],[revenue_formatted]]),ISNUMBER(data_to_clean[[#This Row],[growth_formatted_%]]),ISNUMBER(data_to_clean[[#This Row],[workers]]),ISNUMBER(data_to_clean[[#This Row],[previous_workers]]),ISNUMBER(data_to_clean[[#This Row],[founded]]),ISNUMBER(data_to_clean[[#This Row],[yrs_on_list]]))</f>
        <v>1</v>
      </c>
    </row>
    <row r="4064" spans="1:17" x14ac:dyDescent="0.25">
      <c r="A4064">
        <v>4053</v>
      </c>
      <c r="B4064" t="s">
        <v>14544</v>
      </c>
      <c r="C4064" t="s">
        <v>503</v>
      </c>
      <c r="D4064" t="str">
        <f>VLOOKUP(data_to_clean[[#This Row],[state]],abbreviation_table[],2,FALSE)</f>
        <v>Illinois</v>
      </c>
      <c r="E4064" t="s">
        <v>14546</v>
      </c>
      <c r="F4064" t="str">
        <f>TRIM(LEFT(data_to_clean[[#This Row],[revenue]],FIND(" ",data_to_clean[[#This Row],[revenue]])))</f>
        <v>60.9</v>
      </c>
      <c r="G4064" t="str">
        <f>RIGHT(data_to_clean[[#This Row],[revenue]],LEN(data_to_clean[[#This Row],[revenue]])-FIND(" ",data_to_clean[[#This Row],[revenue]]))</f>
        <v>Million</v>
      </c>
      <c r="H4064" s="7">
        <f>VALUE(IF(data_to_clean[[#This Row],[multiplicity]]="Million",_xlfn.CONCAT(SUBSTITUTE(data_to_clean[[#This Row],[number]],".",""),"00000"),_xlfn.CONCAT(SUBSTITUTE(data_to_clean[[#This Row],[number]],".",""),"00000000")))</f>
        <v>60900000</v>
      </c>
      <c r="I4064" t="s">
        <v>14547</v>
      </c>
      <c r="J4064">
        <f>ROUND(VALUE(SUBSTITUTE(data_to_clean[[#This Row],[growth_%]],".",",")),0)</f>
        <v>80</v>
      </c>
      <c r="K4064" t="s">
        <v>336</v>
      </c>
      <c r="L4064">
        <v>254</v>
      </c>
      <c r="M4064">
        <v>134</v>
      </c>
      <c r="N4064">
        <v>2003</v>
      </c>
      <c r="O4064">
        <v>5</v>
      </c>
      <c r="P4064" t="s">
        <v>14548</v>
      </c>
      <c r="Q4064" t="b">
        <f>AND(ISNUMBER(data_to_clean[[#This Row],[revenue_formatted]]),ISNUMBER(data_to_clean[[#This Row],[growth_formatted_%]]),ISNUMBER(data_to_clean[[#This Row],[workers]]),ISNUMBER(data_to_clean[[#This Row],[previous_workers]]),ISNUMBER(data_to_clean[[#This Row],[founded]]),ISNUMBER(data_to_clean[[#This Row],[yrs_on_list]]))</f>
        <v>1</v>
      </c>
    </row>
    <row r="4065" spans="1:17" x14ac:dyDescent="0.25">
      <c r="A4065">
        <v>4054</v>
      </c>
      <c r="B4065" t="s">
        <v>14549</v>
      </c>
      <c r="C4065" t="s">
        <v>503</v>
      </c>
      <c r="D4065" t="str">
        <f>VLOOKUP(data_to_clean[[#This Row],[state]],abbreviation_table[],2,FALSE)</f>
        <v>Illinois</v>
      </c>
      <c r="E4065" t="s">
        <v>1535</v>
      </c>
      <c r="F4065" t="str">
        <f>TRIM(LEFT(data_to_clean[[#This Row],[revenue]],FIND(" ",data_to_clean[[#This Row],[revenue]])))</f>
        <v>6</v>
      </c>
      <c r="G4065" t="str">
        <f>RIGHT(data_to_clean[[#This Row],[revenue]],LEN(data_to_clean[[#This Row],[revenue]])-FIND(" ",data_to_clean[[#This Row],[revenue]]))</f>
        <v>Million</v>
      </c>
      <c r="H4065" s="7">
        <f>VALUE(IF(data_to_clean[[#This Row],[multiplicity]]="Million",_xlfn.CONCAT(SUBSTITUTE(data_to_clean[[#This Row],[number]],".",""),"00000"),_xlfn.CONCAT(SUBSTITUTE(data_to_clean[[#This Row],[number]],".",""),"00000000")))</f>
        <v>600000</v>
      </c>
      <c r="I4065" t="s">
        <v>14551</v>
      </c>
      <c r="J4065">
        <f>ROUND(VALUE(SUBSTITUTE(data_to_clean[[#This Row],[growth_%]],".",",")),0)</f>
        <v>80</v>
      </c>
      <c r="K4065" t="s">
        <v>308</v>
      </c>
      <c r="L4065">
        <v>70</v>
      </c>
      <c r="M4065">
        <v>31</v>
      </c>
      <c r="N4065">
        <v>2007</v>
      </c>
      <c r="O4065">
        <v>1</v>
      </c>
      <c r="P4065" t="s">
        <v>506</v>
      </c>
      <c r="Q4065" t="b">
        <f>AND(ISNUMBER(data_to_clean[[#This Row],[revenue_formatted]]),ISNUMBER(data_to_clean[[#This Row],[growth_formatted_%]]),ISNUMBER(data_to_clean[[#This Row],[workers]]),ISNUMBER(data_to_clean[[#This Row],[previous_workers]]),ISNUMBER(data_to_clean[[#This Row],[founded]]),ISNUMBER(data_to_clean[[#This Row],[yrs_on_list]]))</f>
        <v>1</v>
      </c>
    </row>
    <row r="4066" spans="1:17" x14ac:dyDescent="0.25">
      <c r="A4066">
        <v>4055</v>
      </c>
      <c r="B4066" t="s">
        <v>14552</v>
      </c>
      <c r="C4066" t="s">
        <v>974</v>
      </c>
      <c r="D4066" t="str">
        <f>VLOOKUP(data_to_clean[[#This Row],[state]],abbreviation_table[],2,FALSE)</f>
        <v>District of Columbia</v>
      </c>
      <c r="E4066" t="s">
        <v>576</v>
      </c>
      <c r="F4066" t="str">
        <f>TRIM(LEFT(data_to_clean[[#This Row],[revenue]],FIND(" ",data_to_clean[[#This Row],[revenue]])))</f>
        <v>3.5</v>
      </c>
      <c r="G4066" t="str">
        <f>RIGHT(data_to_clean[[#This Row],[revenue]],LEN(data_to_clean[[#This Row],[revenue]])-FIND(" ",data_to_clean[[#This Row],[revenue]]))</f>
        <v>Million</v>
      </c>
      <c r="H4066" s="7">
        <f>VALUE(IF(data_to_clean[[#This Row],[multiplicity]]="Million",_xlfn.CONCAT(SUBSTITUTE(data_to_clean[[#This Row],[number]],".",""),"00000"),_xlfn.CONCAT(SUBSTITUTE(data_to_clean[[#This Row],[number]],".",""),"00000000")))</f>
        <v>3500000</v>
      </c>
      <c r="I4066" t="s">
        <v>14554</v>
      </c>
      <c r="J4066">
        <f>ROUND(VALUE(SUBSTITUTE(data_to_clean[[#This Row],[growth_%]],".",",")),0)</f>
        <v>80</v>
      </c>
      <c r="K4066" t="s">
        <v>6043</v>
      </c>
      <c r="L4066">
        <v>21</v>
      </c>
      <c r="M4066">
        <v>13</v>
      </c>
      <c r="N4066">
        <v>2007</v>
      </c>
      <c r="O4066">
        <v>1</v>
      </c>
      <c r="P4066" t="s">
        <v>976</v>
      </c>
      <c r="Q4066" t="b">
        <f>AND(ISNUMBER(data_to_clean[[#This Row],[revenue_formatted]]),ISNUMBER(data_to_clean[[#This Row],[growth_formatted_%]]),ISNUMBER(data_to_clean[[#This Row],[workers]]),ISNUMBER(data_to_clean[[#This Row],[previous_workers]]),ISNUMBER(data_to_clean[[#This Row],[founded]]),ISNUMBER(data_to_clean[[#This Row],[yrs_on_list]]))</f>
        <v>1</v>
      </c>
    </row>
    <row r="4067" spans="1:17" x14ac:dyDescent="0.25">
      <c r="A4067">
        <v>4056</v>
      </c>
      <c r="B4067" t="s">
        <v>14555</v>
      </c>
      <c r="C4067" t="s">
        <v>30</v>
      </c>
      <c r="D4067" t="str">
        <f>VLOOKUP(data_to_clean[[#This Row],[state]],abbreviation_table[],2,FALSE)</f>
        <v>Texas</v>
      </c>
      <c r="E4067" t="s">
        <v>2099</v>
      </c>
      <c r="F4067" t="str">
        <f>TRIM(LEFT(data_to_clean[[#This Row],[revenue]],FIND(" ",data_to_clean[[#This Row],[revenue]])))</f>
        <v>59.4</v>
      </c>
      <c r="G4067" t="str">
        <f>RIGHT(data_to_clean[[#This Row],[revenue]],LEN(data_to_clean[[#This Row],[revenue]])-FIND(" ",data_to_clean[[#This Row],[revenue]]))</f>
        <v>Million</v>
      </c>
      <c r="H4067" s="7">
        <f>VALUE(IF(data_to_clean[[#This Row],[multiplicity]]="Million",_xlfn.CONCAT(SUBSTITUTE(data_to_clean[[#This Row],[number]],".",""),"00000"),_xlfn.CONCAT(SUBSTITUTE(data_to_clean[[#This Row],[number]],".",""),"00000000")))</f>
        <v>59400000</v>
      </c>
      <c r="I4067" t="s">
        <v>14557</v>
      </c>
      <c r="J4067">
        <f>ROUND(VALUE(SUBSTITUTE(data_to_clean[[#This Row],[growth_%]],".",",")),0)</f>
        <v>79</v>
      </c>
      <c r="K4067" t="s">
        <v>40</v>
      </c>
      <c r="L4067">
        <v>74</v>
      </c>
      <c r="M4067">
        <v>48</v>
      </c>
      <c r="N4067">
        <v>2007</v>
      </c>
      <c r="O4067">
        <v>5</v>
      </c>
      <c r="P4067" t="s">
        <v>2939</v>
      </c>
      <c r="Q4067" t="b">
        <f>AND(ISNUMBER(data_to_clean[[#This Row],[revenue_formatted]]),ISNUMBER(data_to_clean[[#This Row],[growth_formatted_%]]),ISNUMBER(data_to_clean[[#This Row],[workers]]),ISNUMBER(data_to_clean[[#This Row],[previous_workers]]),ISNUMBER(data_to_clean[[#This Row],[founded]]),ISNUMBER(data_to_clean[[#This Row],[yrs_on_list]]))</f>
        <v>1</v>
      </c>
    </row>
    <row r="4068" spans="1:17" x14ac:dyDescent="0.25">
      <c r="A4068">
        <v>4057</v>
      </c>
      <c r="B4068" t="s">
        <v>14558</v>
      </c>
      <c r="C4068" t="s">
        <v>80</v>
      </c>
      <c r="D4068" t="str">
        <f>VLOOKUP(data_to_clean[[#This Row],[state]],abbreviation_table[],2,FALSE)</f>
        <v>California</v>
      </c>
      <c r="E4068" t="s">
        <v>498</v>
      </c>
      <c r="F4068" t="str">
        <f>TRIM(LEFT(data_to_clean[[#This Row],[revenue]],FIND(" ",data_to_clean[[#This Row],[revenue]])))</f>
        <v>10.4</v>
      </c>
      <c r="G4068" t="str">
        <f>RIGHT(data_to_clean[[#This Row],[revenue]],LEN(data_to_clean[[#This Row],[revenue]])-FIND(" ",data_to_clean[[#This Row],[revenue]]))</f>
        <v>Million</v>
      </c>
      <c r="H4068" s="7">
        <f>VALUE(IF(data_to_clean[[#This Row],[multiplicity]]="Million",_xlfn.CONCAT(SUBSTITUTE(data_to_clean[[#This Row],[number]],".",""),"00000"),_xlfn.CONCAT(SUBSTITUTE(data_to_clean[[#This Row],[number]],".",""),"00000000")))</f>
        <v>10400000</v>
      </c>
      <c r="I4068" t="s">
        <v>14560</v>
      </c>
      <c r="J4068">
        <f>ROUND(VALUE(SUBSTITUTE(data_to_clean[[#This Row],[growth_%]],".",",")),0)</f>
        <v>79</v>
      </c>
      <c r="K4068" t="s">
        <v>156</v>
      </c>
      <c r="L4068">
        <v>79</v>
      </c>
      <c r="M4068">
        <v>67</v>
      </c>
      <c r="N4068">
        <v>2005</v>
      </c>
      <c r="O4068">
        <v>1</v>
      </c>
      <c r="P4068" t="s">
        <v>137</v>
      </c>
      <c r="Q4068" t="b">
        <f>AND(ISNUMBER(data_to_clean[[#This Row],[revenue_formatted]]),ISNUMBER(data_to_clean[[#This Row],[growth_formatted_%]]),ISNUMBER(data_to_clean[[#This Row],[workers]]),ISNUMBER(data_to_clean[[#This Row],[previous_workers]]),ISNUMBER(data_to_clean[[#This Row],[founded]]),ISNUMBER(data_to_clean[[#This Row],[yrs_on_list]]))</f>
        <v>1</v>
      </c>
    </row>
    <row r="4069" spans="1:17" x14ac:dyDescent="0.25">
      <c r="A4069">
        <v>4058</v>
      </c>
      <c r="B4069" t="s">
        <v>14561</v>
      </c>
      <c r="C4069" t="s">
        <v>52</v>
      </c>
      <c r="D4069" t="str">
        <f>VLOOKUP(data_to_clean[[#This Row],[state]],abbreviation_table[],2,FALSE)</f>
        <v>Florida</v>
      </c>
      <c r="E4069" t="s">
        <v>911</v>
      </c>
      <c r="F4069" t="str">
        <f>TRIM(LEFT(data_to_clean[[#This Row],[revenue]],FIND(" ",data_to_clean[[#This Row],[revenue]])))</f>
        <v>2.7</v>
      </c>
      <c r="G4069" t="str">
        <f>RIGHT(data_to_clean[[#This Row],[revenue]],LEN(data_to_clean[[#This Row],[revenue]])-FIND(" ",data_to_clean[[#This Row],[revenue]]))</f>
        <v>Million</v>
      </c>
      <c r="H4069" s="7">
        <f>VALUE(IF(data_to_clean[[#This Row],[multiplicity]]="Million",_xlfn.CONCAT(SUBSTITUTE(data_to_clean[[#This Row],[number]],".",""),"00000"),_xlfn.CONCAT(SUBSTITUTE(data_to_clean[[#This Row],[number]],".",""),"00000000")))</f>
        <v>2700000</v>
      </c>
      <c r="I4069" t="s">
        <v>14563</v>
      </c>
      <c r="J4069">
        <f>ROUND(VALUE(SUBSTITUTE(data_to_clean[[#This Row],[growth_%]],".",",")),0)</f>
        <v>79</v>
      </c>
      <c r="K4069" t="s">
        <v>40</v>
      </c>
      <c r="L4069">
        <v>35</v>
      </c>
      <c r="M4069">
        <v>15</v>
      </c>
      <c r="N4069">
        <v>2010</v>
      </c>
      <c r="O4069">
        <v>2</v>
      </c>
      <c r="P4069" t="s">
        <v>1315</v>
      </c>
      <c r="Q4069" t="b">
        <f>AND(ISNUMBER(data_to_clean[[#This Row],[revenue_formatted]]),ISNUMBER(data_to_clean[[#This Row],[growth_formatted_%]]),ISNUMBER(data_to_clean[[#This Row],[workers]]),ISNUMBER(data_to_clean[[#This Row],[previous_workers]]),ISNUMBER(data_to_clean[[#This Row],[founded]]),ISNUMBER(data_to_clean[[#This Row],[yrs_on_list]]))</f>
        <v>1</v>
      </c>
    </row>
    <row r="4070" spans="1:17" x14ac:dyDescent="0.25">
      <c r="A4070">
        <v>4059</v>
      </c>
      <c r="B4070" t="s">
        <v>14564</v>
      </c>
      <c r="C4070" t="s">
        <v>105</v>
      </c>
      <c r="D4070" t="str">
        <f>VLOOKUP(data_to_clean[[#This Row],[state]],abbreviation_table[],2,FALSE)</f>
        <v>New York</v>
      </c>
      <c r="E4070" t="s">
        <v>7455</v>
      </c>
      <c r="F4070" t="str">
        <f>TRIM(LEFT(data_to_clean[[#This Row],[revenue]],FIND(" ",data_to_clean[[#This Row],[revenue]])))</f>
        <v>26.7</v>
      </c>
      <c r="G4070" t="str">
        <f>RIGHT(data_to_clean[[#This Row],[revenue]],LEN(data_to_clean[[#This Row],[revenue]])-FIND(" ",data_to_clean[[#This Row],[revenue]]))</f>
        <v>Million</v>
      </c>
      <c r="H4070" s="7">
        <f>VALUE(IF(data_to_clean[[#This Row],[multiplicity]]="Million",_xlfn.CONCAT(SUBSTITUTE(data_to_clean[[#This Row],[number]],".",""),"00000"),_xlfn.CONCAT(SUBSTITUTE(data_to_clean[[#This Row],[number]],".",""),"00000000")))</f>
        <v>26700000</v>
      </c>
      <c r="I4070" t="s">
        <v>14566</v>
      </c>
      <c r="J4070">
        <f>ROUND(VALUE(SUBSTITUTE(data_to_clean[[#This Row],[growth_%]],".",",")),0)</f>
        <v>79</v>
      </c>
      <c r="K4070" t="s">
        <v>211</v>
      </c>
      <c r="L4070">
        <v>30</v>
      </c>
      <c r="M4070">
        <v>16</v>
      </c>
      <c r="N4070">
        <v>2014</v>
      </c>
      <c r="O4070">
        <v>1</v>
      </c>
      <c r="P4070" t="s">
        <v>1240</v>
      </c>
      <c r="Q4070" t="b">
        <f>AND(ISNUMBER(data_to_clean[[#This Row],[revenue_formatted]]),ISNUMBER(data_to_clean[[#This Row],[growth_formatted_%]]),ISNUMBER(data_to_clean[[#This Row],[workers]]),ISNUMBER(data_to_clean[[#This Row],[previous_workers]]),ISNUMBER(data_to_clean[[#This Row],[founded]]),ISNUMBER(data_to_clean[[#This Row],[yrs_on_list]]))</f>
        <v>1</v>
      </c>
    </row>
    <row r="4071" spans="1:17" x14ac:dyDescent="0.25">
      <c r="A4071">
        <v>4060</v>
      </c>
      <c r="B4071" t="s">
        <v>14567</v>
      </c>
      <c r="C4071" t="s">
        <v>86</v>
      </c>
      <c r="D4071" t="str">
        <f>VLOOKUP(data_to_clean[[#This Row],[state]],abbreviation_table[],2,FALSE)</f>
        <v>Colorado</v>
      </c>
      <c r="E4071" t="s">
        <v>4278</v>
      </c>
      <c r="F4071" t="str">
        <f>TRIM(LEFT(data_to_clean[[#This Row],[revenue]],FIND(" ",data_to_clean[[#This Row],[revenue]])))</f>
        <v>50.7</v>
      </c>
      <c r="G4071" t="str">
        <f>RIGHT(data_to_clean[[#This Row],[revenue]],LEN(data_to_clean[[#This Row],[revenue]])-FIND(" ",data_to_clean[[#This Row],[revenue]]))</f>
        <v>Million</v>
      </c>
      <c r="H4071" s="7">
        <f>VALUE(IF(data_to_clean[[#This Row],[multiplicity]]="Million",_xlfn.CONCAT(SUBSTITUTE(data_to_clean[[#This Row],[number]],".",""),"00000"),_xlfn.CONCAT(SUBSTITUTE(data_to_clean[[#This Row],[number]],".",""),"00000000")))</f>
        <v>50700000</v>
      </c>
      <c r="I4071" t="s">
        <v>14569</v>
      </c>
      <c r="J4071">
        <f>ROUND(VALUE(SUBSTITUTE(data_to_clean[[#This Row],[growth_%]],".",",")),0)</f>
        <v>79</v>
      </c>
      <c r="K4071" t="s">
        <v>336</v>
      </c>
      <c r="L4071">
        <v>324</v>
      </c>
      <c r="M4071">
        <v>108</v>
      </c>
      <c r="N4071">
        <v>1992</v>
      </c>
      <c r="O4071">
        <v>2</v>
      </c>
      <c r="P4071" t="s">
        <v>2861</v>
      </c>
      <c r="Q4071" t="b">
        <f>AND(ISNUMBER(data_to_clean[[#This Row],[revenue_formatted]]),ISNUMBER(data_to_clean[[#This Row],[growth_formatted_%]]),ISNUMBER(data_to_clean[[#This Row],[workers]]),ISNUMBER(data_to_clean[[#This Row],[previous_workers]]),ISNUMBER(data_to_clean[[#This Row],[founded]]),ISNUMBER(data_to_clean[[#This Row],[yrs_on_list]]))</f>
        <v>1</v>
      </c>
    </row>
    <row r="4072" spans="1:17" x14ac:dyDescent="0.25">
      <c r="A4072">
        <v>4061</v>
      </c>
      <c r="B4072" t="s">
        <v>14570</v>
      </c>
      <c r="C4072" t="s">
        <v>503</v>
      </c>
      <c r="D4072" t="str">
        <f>VLOOKUP(data_to_clean[[#This Row],[state]],abbreviation_table[],2,FALSE)</f>
        <v>Illinois</v>
      </c>
      <c r="E4072" t="s">
        <v>435</v>
      </c>
      <c r="F4072" t="str">
        <f>TRIM(LEFT(data_to_clean[[#This Row],[revenue]],FIND(" ",data_to_clean[[#This Row],[revenue]])))</f>
        <v>10</v>
      </c>
      <c r="G4072" t="str">
        <f>RIGHT(data_to_clean[[#This Row],[revenue]],LEN(data_to_clean[[#This Row],[revenue]])-FIND(" ",data_to_clean[[#This Row],[revenue]]))</f>
        <v>Million</v>
      </c>
      <c r="H4072" s="7">
        <f>VALUE(IF(data_to_clean[[#This Row],[multiplicity]]="Million",_xlfn.CONCAT(SUBSTITUTE(data_to_clean[[#This Row],[number]],".",""),"00000"),_xlfn.CONCAT(SUBSTITUTE(data_to_clean[[#This Row],[number]],".",""),"00000000")))</f>
        <v>1000000</v>
      </c>
      <c r="I4072" t="s">
        <v>14572</v>
      </c>
      <c r="J4072">
        <f>ROUND(VALUE(SUBSTITUTE(data_to_clean[[#This Row],[growth_%]],".",",")),0)</f>
        <v>79</v>
      </c>
      <c r="K4072" t="s">
        <v>40</v>
      </c>
      <c r="L4072">
        <v>39</v>
      </c>
      <c r="M4072">
        <v>15</v>
      </c>
      <c r="N4072">
        <v>2012</v>
      </c>
      <c r="O4072">
        <v>1</v>
      </c>
      <c r="P4072" t="s">
        <v>506</v>
      </c>
      <c r="Q4072" t="b">
        <f>AND(ISNUMBER(data_to_clean[[#This Row],[revenue_formatted]]),ISNUMBER(data_to_clean[[#This Row],[growth_formatted_%]]),ISNUMBER(data_to_clean[[#This Row],[workers]]),ISNUMBER(data_to_clean[[#This Row],[previous_workers]]),ISNUMBER(data_to_clean[[#This Row],[founded]]),ISNUMBER(data_to_clean[[#This Row],[yrs_on_list]]))</f>
        <v>1</v>
      </c>
    </row>
    <row r="4073" spans="1:17" x14ac:dyDescent="0.25">
      <c r="A4073">
        <v>4062</v>
      </c>
      <c r="B4073" t="s">
        <v>14573</v>
      </c>
      <c r="C4073" t="s">
        <v>45</v>
      </c>
      <c r="D4073" t="str">
        <f>VLOOKUP(data_to_clean[[#This Row],[state]],abbreviation_table[],2,FALSE)</f>
        <v>Pennsylvania</v>
      </c>
      <c r="E4073" t="s">
        <v>14575</v>
      </c>
      <c r="F4073" t="str">
        <f>TRIM(LEFT(data_to_clean[[#This Row],[revenue]],FIND(" ",data_to_clean[[#This Row],[revenue]])))</f>
        <v>77.9</v>
      </c>
      <c r="G4073" t="str">
        <f>RIGHT(data_to_clean[[#This Row],[revenue]],LEN(data_to_clean[[#This Row],[revenue]])-FIND(" ",data_to_clean[[#This Row],[revenue]]))</f>
        <v>Million</v>
      </c>
      <c r="H4073" s="7">
        <f>VALUE(IF(data_to_clean[[#This Row],[multiplicity]]="Million",_xlfn.CONCAT(SUBSTITUTE(data_to_clean[[#This Row],[number]],".",""),"00000"),_xlfn.CONCAT(SUBSTITUTE(data_to_clean[[#This Row],[number]],".",""),"00000000")))</f>
        <v>77900000</v>
      </c>
      <c r="I4073" t="s">
        <v>14576</v>
      </c>
      <c r="J4073">
        <f>ROUND(VALUE(SUBSTITUTE(data_to_clean[[#This Row],[growth_%]],".",",")),0)</f>
        <v>79</v>
      </c>
      <c r="K4073" t="s">
        <v>18</v>
      </c>
      <c r="L4073">
        <v>298</v>
      </c>
      <c r="M4073">
        <v>135</v>
      </c>
      <c r="N4073">
        <v>1996</v>
      </c>
      <c r="O4073">
        <v>12</v>
      </c>
      <c r="P4073" t="s">
        <v>13482</v>
      </c>
      <c r="Q4073" t="b">
        <f>AND(ISNUMBER(data_to_clean[[#This Row],[revenue_formatted]]),ISNUMBER(data_to_clean[[#This Row],[growth_formatted_%]]),ISNUMBER(data_to_clean[[#This Row],[workers]]),ISNUMBER(data_to_clean[[#This Row],[previous_workers]]),ISNUMBER(data_to_clean[[#This Row],[founded]]),ISNUMBER(data_to_clean[[#This Row],[yrs_on_list]]))</f>
        <v>1</v>
      </c>
    </row>
    <row r="4074" spans="1:17" x14ac:dyDescent="0.25">
      <c r="A4074">
        <v>4063</v>
      </c>
      <c r="B4074" t="s">
        <v>14577</v>
      </c>
      <c r="C4074" t="s">
        <v>243</v>
      </c>
      <c r="D4074" t="str">
        <f>VLOOKUP(data_to_clean[[#This Row],[state]],abbreviation_table[],2,FALSE)</f>
        <v>Maryland</v>
      </c>
      <c r="E4074" t="s">
        <v>1152</v>
      </c>
      <c r="F4074" t="str">
        <f>TRIM(LEFT(data_to_clean[[#This Row],[revenue]],FIND(" ",data_to_clean[[#This Row],[revenue]])))</f>
        <v>2.1</v>
      </c>
      <c r="G4074" t="str">
        <f>RIGHT(data_to_clean[[#This Row],[revenue]],LEN(data_to_clean[[#This Row],[revenue]])-FIND(" ",data_to_clean[[#This Row],[revenue]]))</f>
        <v>Million</v>
      </c>
      <c r="H4074" s="7">
        <f>VALUE(IF(data_to_clean[[#This Row],[multiplicity]]="Million",_xlfn.CONCAT(SUBSTITUTE(data_to_clean[[#This Row],[number]],".",""),"00000"),_xlfn.CONCAT(SUBSTITUTE(data_to_clean[[#This Row],[number]],".",""),"00000000")))</f>
        <v>2100000</v>
      </c>
      <c r="I4074" t="s">
        <v>14579</v>
      </c>
      <c r="J4074">
        <f>ROUND(VALUE(SUBSTITUTE(data_to_clean[[#This Row],[growth_%]],".",",")),0)</f>
        <v>79</v>
      </c>
      <c r="K4074" t="s">
        <v>40</v>
      </c>
      <c r="L4074">
        <v>8</v>
      </c>
      <c r="M4074">
        <v>6</v>
      </c>
      <c r="N4074">
        <v>2005</v>
      </c>
      <c r="O4074">
        <v>1</v>
      </c>
      <c r="P4074" t="s">
        <v>14580</v>
      </c>
      <c r="Q4074" t="b">
        <f>AND(ISNUMBER(data_to_clean[[#This Row],[revenue_formatted]]),ISNUMBER(data_to_clean[[#This Row],[growth_formatted_%]]),ISNUMBER(data_to_clean[[#This Row],[workers]]),ISNUMBER(data_to_clean[[#This Row],[previous_workers]]),ISNUMBER(data_to_clean[[#This Row],[founded]]),ISNUMBER(data_to_clean[[#This Row],[yrs_on_list]]))</f>
        <v>1</v>
      </c>
    </row>
    <row r="4075" spans="1:17" x14ac:dyDescent="0.25">
      <c r="A4075">
        <v>4064</v>
      </c>
      <c r="B4075" t="s">
        <v>14581</v>
      </c>
      <c r="C4075" t="s">
        <v>852</v>
      </c>
      <c r="D4075" t="str">
        <f>VLOOKUP(data_to_clean[[#This Row],[state]],abbreviation_table[],2,FALSE)</f>
        <v>Missouri</v>
      </c>
      <c r="E4075" t="s">
        <v>9440</v>
      </c>
      <c r="F4075" t="str">
        <f>TRIM(LEFT(data_to_clean[[#This Row],[revenue]],FIND(" ",data_to_clean[[#This Row],[revenue]])))</f>
        <v>26</v>
      </c>
      <c r="G4075" t="str">
        <f>RIGHT(data_to_clean[[#This Row],[revenue]],LEN(data_to_clean[[#This Row],[revenue]])-FIND(" ",data_to_clean[[#This Row],[revenue]]))</f>
        <v>Million</v>
      </c>
      <c r="H4075" s="7">
        <f>VALUE(IF(data_to_clean[[#This Row],[multiplicity]]="Million",_xlfn.CONCAT(SUBSTITUTE(data_to_clean[[#This Row],[number]],".",""),"00000"),_xlfn.CONCAT(SUBSTITUTE(data_to_clean[[#This Row],[number]],".",""),"00000000")))</f>
        <v>2600000</v>
      </c>
      <c r="I4075" t="s">
        <v>14583</v>
      </c>
      <c r="J4075">
        <f>ROUND(VALUE(SUBSTITUTE(data_to_clean[[#This Row],[growth_%]],".",",")),0)</f>
        <v>79</v>
      </c>
      <c r="K4075" t="s">
        <v>107</v>
      </c>
      <c r="L4075">
        <v>30</v>
      </c>
      <c r="M4075">
        <v>21</v>
      </c>
      <c r="N4075">
        <v>2005</v>
      </c>
      <c r="O4075">
        <v>1</v>
      </c>
      <c r="P4075" t="s">
        <v>854</v>
      </c>
      <c r="Q4075" t="b">
        <f>AND(ISNUMBER(data_to_clean[[#This Row],[revenue_formatted]]),ISNUMBER(data_to_clean[[#This Row],[growth_formatted_%]]),ISNUMBER(data_to_clean[[#This Row],[workers]]),ISNUMBER(data_to_clean[[#This Row],[previous_workers]]),ISNUMBER(data_to_clean[[#This Row],[founded]]),ISNUMBER(data_to_clean[[#This Row],[yrs_on_list]]))</f>
        <v>1</v>
      </c>
    </row>
    <row r="4076" spans="1:17" x14ac:dyDescent="0.25">
      <c r="A4076">
        <v>4065</v>
      </c>
      <c r="B4076" t="s">
        <v>14584</v>
      </c>
      <c r="C4076" t="s">
        <v>119</v>
      </c>
      <c r="D4076" t="str">
        <f>VLOOKUP(data_to_clean[[#This Row],[state]],abbreviation_table[],2,FALSE)</f>
        <v>Georgia</v>
      </c>
      <c r="E4076" t="s">
        <v>1899</v>
      </c>
      <c r="F4076" t="str">
        <f>TRIM(LEFT(data_to_clean[[#This Row],[revenue]],FIND(" ",data_to_clean[[#This Row],[revenue]])))</f>
        <v>21.3</v>
      </c>
      <c r="G4076" t="str">
        <f>RIGHT(data_to_clean[[#This Row],[revenue]],LEN(data_to_clean[[#This Row],[revenue]])-FIND(" ",data_to_clean[[#This Row],[revenue]]))</f>
        <v>Million</v>
      </c>
      <c r="H4076" s="7">
        <f>VALUE(IF(data_to_clean[[#This Row],[multiplicity]]="Million",_xlfn.CONCAT(SUBSTITUTE(data_to_clean[[#This Row],[number]],".",""),"00000"),_xlfn.CONCAT(SUBSTITUTE(data_to_clean[[#This Row],[number]],".",""),"00000000")))</f>
        <v>21300000</v>
      </c>
      <c r="I4076" t="s">
        <v>14586</v>
      </c>
      <c r="J4076">
        <f>ROUND(VALUE(SUBSTITUTE(data_to_clean[[#This Row],[growth_%]],".",",")),0)</f>
        <v>79</v>
      </c>
      <c r="K4076" t="s">
        <v>297</v>
      </c>
      <c r="L4076">
        <v>72</v>
      </c>
      <c r="M4076">
        <v>28</v>
      </c>
      <c r="N4076">
        <v>2012</v>
      </c>
      <c r="O4076">
        <v>5</v>
      </c>
      <c r="P4076" t="s">
        <v>122</v>
      </c>
      <c r="Q4076" t="b">
        <f>AND(ISNUMBER(data_to_clean[[#This Row],[revenue_formatted]]),ISNUMBER(data_to_clean[[#This Row],[growth_formatted_%]]),ISNUMBER(data_to_clean[[#This Row],[workers]]),ISNUMBER(data_to_clean[[#This Row],[previous_workers]]),ISNUMBER(data_to_clean[[#This Row],[founded]]),ISNUMBER(data_to_clean[[#This Row],[yrs_on_list]]))</f>
        <v>1</v>
      </c>
    </row>
    <row r="4077" spans="1:17" x14ac:dyDescent="0.25">
      <c r="A4077">
        <v>4066</v>
      </c>
      <c r="B4077" t="s">
        <v>14587</v>
      </c>
      <c r="C4077" t="s">
        <v>119</v>
      </c>
      <c r="D4077" t="str">
        <f>VLOOKUP(data_to_clean[[#This Row],[state]],abbreviation_table[],2,FALSE)</f>
        <v>Georgia</v>
      </c>
      <c r="E4077" t="s">
        <v>13734</v>
      </c>
      <c r="F4077" t="str">
        <f>TRIM(LEFT(data_to_clean[[#This Row],[revenue]],FIND(" ",data_to_clean[[#This Row],[revenue]])))</f>
        <v>28.5</v>
      </c>
      <c r="G4077" t="str">
        <f>RIGHT(data_to_clean[[#This Row],[revenue]],LEN(data_to_clean[[#This Row],[revenue]])-FIND(" ",data_to_clean[[#This Row],[revenue]]))</f>
        <v>Million</v>
      </c>
      <c r="H4077" s="7">
        <f>VALUE(IF(data_to_clean[[#This Row],[multiplicity]]="Million",_xlfn.CONCAT(SUBSTITUTE(data_to_clean[[#This Row],[number]],".",""),"00000"),_xlfn.CONCAT(SUBSTITUTE(data_to_clean[[#This Row],[number]],".",""),"00000000")))</f>
        <v>28500000</v>
      </c>
      <c r="I4077" t="s">
        <v>14589</v>
      </c>
      <c r="J4077">
        <f>ROUND(VALUE(SUBSTITUTE(data_to_clean[[#This Row],[growth_%]],".",",")),0)</f>
        <v>79</v>
      </c>
      <c r="K4077" t="s">
        <v>187</v>
      </c>
      <c r="L4077">
        <v>1265</v>
      </c>
      <c r="M4077">
        <v>760</v>
      </c>
      <c r="N4077">
        <v>2007</v>
      </c>
      <c r="O4077">
        <v>8</v>
      </c>
      <c r="P4077" t="s">
        <v>122</v>
      </c>
      <c r="Q4077" t="b">
        <f>AND(ISNUMBER(data_to_clean[[#This Row],[revenue_formatted]]),ISNUMBER(data_to_clean[[#This Row],[growth_formatted_%]]),ISNUMBER(data_to_clean[[#This Row],[workers]]),ISNUMBER(data_to_clean[[#This Row],[previous_workers]]),ISNUMBER(data_to_clean[[#This Row],[founded]]),ISNUMBER(data_to_clean[[#This Row],[yrs_on_list]]))</f>
        <v>1</v>
      </c>
    </row>
    <row r="4078" spans="1:17" x14ac:dyDescent="0.25">
      <c r="A4078">
        <v>4067</v>
      </c>
      <c r="B4078" t="s">
        <v>14590</v>
      </c>
      <c r="C4078" t="s">
        <v>105</v>
      </c>
      <c r="D4078" t="str">
        <f>VLOOKUP(data_to_clean[[#This Row],[state]],abbreviation_table[],2,FALSE)</f>
        <v>New York</v>
      </c>
      <c r="E4078" t="s">
        <v>798</v>
      </c>
      <c r="F4078" t="str">
        <f>TRIM(LEFT(data_to_clean[[#This Row],[revenue]],FIND(" ",data_to_clean[[#This Row],[revenue]])))</f>
        <v>3</v>
      </c>
      <c r="G4078" t="str">
        <f>RIGHT(data_to_clean[[#This Row],[revenue]],LEN(data_to_clean[[#This Row],[revenue]])-FIND(" ",data_to_clean[[#This Row],[revenue]]))</f>
        <v>Million</v>
      </c>
      <c r="H4078" s="7">
        <f>VALUE(IF(data_to_clean[[#This Row],[multiplicity]]="Million",_xlfn.CONCAT(SUBSTITUTE(data_to_clean[[#This Row],[number]],".",""),"00000"),_xlfn.CONCAT(SUBSTITUTE(data_to_clean[[#This Row],[number]],".",""),"00000000")))</f>
        <v>300000</v>
      </c>
      <c r="I4078" t="s">
        <v>14592</v>
      </c>
      <c r="J4078">
        <f>ROUND(VALUE(SUBSTITUTE(data_to_clean[[#This Row],[growth_%]],".",",")),0)</f>
        <v>79</v>
      </c>
      <c r="K4078" t="s">
        <v>211</v>
      </c>
      <c r="L4078">
        <v>14</v>
      </c>
      <c r="M4078">
        <v>9</v>
      </c>
      <c r="N4078">
        <v>1995</v>
      </c>
      <c r="O4078">
        <v>1</v>
      </c>
      <c r="P4078" t="s">
        <v>14593</v>
      </c>
      <c r="Q4078" t="b">
        <f>AND(ISNUMBER(data_to_clean[[#This Row],[revenue_formatted]]),ISNUMBER(data_to_clean[[#This Row],[growth_formatted_%]]),ISNUMBER(data_to_clean[[#This Row],[workers]]),ISNUMBER(data_to_clean[[#This Row],[previous_workers]]),ISNUMBER(data_to_clean[[#This Row],[founded]]),ISNUMBER(data_to_clean[[#This Row],[yrs_on_list]]))</f>
        <v>1</v>
      </c>
    </row>
    <row r="4079" spans="1:17" x14ac:dyDescent="0.25">
      <c r="A4079">
        <v>4068</v>
      </c>
      <c r="B4079" t="s">
        <v>14594</v>
      </c>
      <c r="C4079" t="s">
        <v>86</v>
      </c>
      <c r="D4079" t="str">
        <f>VLOOKUP(data_to_clean[[#This Row],[state]],abbreviation_table[],2,FALSE)</f>
        <v>Colorado</v>
      </c>
      <c r="E4079" t="s">
        <v>993</v>
      </c>
      <c r="F4079" t="str">
        <f>TRIM(LEFT(data_to_clean[[#This Row],[revenue]],FIND(" ",data_to_clean[[#This Row],[revenue]])))</f>
        <v>2.3</v>
      </c>
      <c r="G4079" t="str">
        <f>RIGHT(data_to_clean[[#This Row],[revenue]],LEN(data_to_clean[[#This Row],[revenue]])-FIND(" ",data_to_clean[[#This Row],[revenue]]))</f>
        <v>Million</v>
      </c>
      <c r="H4079" s="7">
        <f>VALUE(IF(data_to_clean[[#This Row],[multiplicity]]="Million",_xlfn.CONCAT(SUBSTITUTE(data_to_clean[[#This Row],[number]],".",""),"00000"),_xlfn.CONCAT(SUBSTITUTE(data_to_clean[[#This Row],[number]],".",""),"00000000")))</f>
        <v>2300000</v>
      </c>
      <c r="I4079" t="s">
        <v>14596</v>
      </c>
      <c r="J4079">
        <f>ROUND(VALUE(SUBSTITUTE(data_to_clean[[#This Row],[growth_%]],".",",")),0)</f>
        <v>79</v>
      </c>
      <c r="K4079" t="s">
        <v>211</v>
      </c>
      <c r="L4079">
        <v>8</v>
      </c>
      <c r="M4079">
        <v>5</v>
      </c>
      <c r="N4079">
        <v>2012</v>
      </c>
      <c r="O4079">
        <v>1</v>
      </c>
      <c r="P4079" t="s">
        <v>2278</v>
      </c>
      <c r="Q4079" t="b">
        <f>AND(ISNUMBER(data_to_clean[[#This Row],[revenue_formatted]]),ISNUMBER(data_to_clean[[#This Row],[growth_formatted_%]]),ISNUMBER(data_to_clean[[#This Row],[workers]]),ISNUMBER(data_to_clean[[#This Row],[previous_workers]]),ISNUMBER(data_to_clean[[#This Row],[founded]]),ISNUMBER(data_to_clean[[#This Row],[yrs_on_list]]))</f>
        <v>1</v>
      </c>
    </row>
    <row r="4080" spans="1:17" x14ac:dyDescent="0.25">
      <c r="A4080">
        <v>4069</v>
      </c>
      <c r="B4080" t="s">
        <v>14597</v>
      </c>
      <c r="C4080" t="s">
        <v>503</v>
      </c>
      <c r="D4080" t="str">
        <f>VLOOKUP(data_to_clean[[#This Row],[state]],abbreviation_table[],2,FALSE)</f>
        <v>Illinois</v>
      </c>
      <c r="E4080" t="s">
        <v>892</v>
      </c>
      <c r="F4080" t="str">
        <f>TRIM(LEFT(data_to_clean[[#This Row],[revenue]],FIND(" ",data_to_clean[[#This Row],[revenue]])))</f>
        <v>9.9</v>
      </c>
      <c r="G4080" t="str">
        <f>RIGHT(data_to_clean[[#This Row],[revenue]],LEN(data_to_clean[[#This Row],[revenue]])-FIND(" ",data_to_clean[[#This Row],[revenue]]))</f>
        <v>Million</v>
      </c>
      <c r="H4080" s="7">
        <f>VALUE(IF(data_to_clean[[#This Row],[multiplicity]]="Million",_xlfn.CONCAT(SUBSTITUTE(data_to_clean[[#This Row],[number]],".",""),"00000"),_xlfn.CONCAT(SUBSTITUTE(data_to_clean[[#This Row],[number]],".",""),"00000000")))</f>
        <v>9900000</v>
      </c>
      <c r="I4080" t="s">
        <v>14599</v>
      </c>
      <c r="J4080">
        <f>ROUND(VALUE(SUBSTITUTE(data_to_clean[[#This Row],[growth_%]],".",",")),0)</f>
        <v>79</v>
      </c>
      <c r="K4080" t="s">
        <v>297</v>
      </c>
      <c r="L4080">
        <v>55</v>
      </c>
      <c r="M4080">
        <v>33</v>
      </c>
      <c r="N4080">
        <v>2003</v>
      </c>
      <c r="O4080">
        <v>5</v>
      </c>
      <c r="P4080" t="s">
        <v>1274</v>
      </c>
      <c r="Q4080" t="b">
        <f>AND(ISNUMBER(data_to_clean[[#This Row],[revenue_formatted]]),ISNUMBER(data_to_clean[[#This Row],[growth_formatted_%]]),ISNUMBER(data_to_clean[[#This Row],[workers]]),ISNUMBER(data_to_clean[[#This Row],[previous_workers]]),ISNUMBER(data_to_clean[[#This Row],[founded]]),ISNUMBER(data_to_clean[[#This Row],[yrs_on_list]]))</f>
        <v>1</v>
      </c>
    </row>
    <row r="4081" spans="1:17" x14ac:dyDescent="0.25">
      <c r="A4081">
        <v>4070</v>
      </c>
      <c r="B4081" t="s">
        <v>14600</v>
      </c>
      <c r="C4081" t="s">
        <v>22</v>
      </c>
      <c r="D4081" t="str">
        <f>VLOOKUP(data_to_clean[[#This Row],[state]],abbreviation_table[],2,FALSE)</f>
        <v>Tennessee</v>
      </c>
      <c r="E4081" t="s">
        <v>14602</v>
      </c>
      <c r="F4081" t="str">
        <f>TRIM(LEFT(data_to_clean[[#This Row],[revenue]],FIND(" ",data_to_clean[[#This Row],[revenue]])))</f>
        <v>110.6</v>
      </c>
      <c r="G4081" t="str">
        <f>RIGHT(data_to_clean[[#This Row],[revenue]],LEN(data_to_clean[[#This Row],[revenue]])-FIND(" ",data_to_clean[[#This Row],[revenue]]))</f>
        <v>Million</v>
      </c>
      <c r="H4081" s="7">
        <f>VALUE(IF(data_to_clean[[#This Row],[multiplicity]]="Million",_xlfn.CONCAT(SUBSTITUTE(data_to_clean[[#This Row],[number]],".",""),"00000"),_xlfn.CONCAT(SUBSTITUTE(data_to_clean[[#This Row],[number]],".",""),"00000000")))</f>
        <v>110600000</v>
      </c>
      <c r="I4081" t="s">
        <v>14603</v>
      </c>
      <c r="J4081">
        <f>ROUND(VALUE(SUBSTITUTE(data_to_clean[[#This Row],[growth_%]],".",",")),0)</f>
        <v>79</v>
      </c>
      <c r="K4081" t="s">
        <v>55</v>
      </c>
      <c r="L4081">
        <v>469</v>
      </c>
      <c r="M4081">
        <v>274</v>
      </c>
      <c r="N4081">
        <v>2004</v>
      </c>
      <c r="O4081">
        <v>11</v>
      </c>
      <c r="P4081" t="s">
        <v>5979</v>
      </c>
      <c r="Q4081" t="b">
        <f>AND(ISNUMBER(data_to_clean[[#This Row],[revenue_formatted]]),ISNUMBER(data_to_clean[[#This Row],[growth_formatted_%]]),ISNUMBER(data_to_clean[[#This Row],[workers]]),ISNUMBER(data_to_clean[[#This Row],[previous_workers]]),ISNUMBER(data_to_clean[[#This Row],[founded]]),ISNUMBER(data_to_clean[[#This Row],[yrs_on_list]]))</f>
        <v>1</v>
      </c>
    </row>
    <row r="4082" spans="1:17" x14ac:dyDescent="0.25">
      <c r="A4082">
        <v>4071</v>
      </c>
      <c r="B4082" t="s">
        <v>14604</v>
      </c>
      <c r="C4082" t="s">
        <v>30</v>
      </c>
      <c r="D4082" t="str">
        <f>VLOOKUP(data_to_clean[[#This Row],[state]],abbreviation_table[],2,FALSE)</f>
        <v>Texas</v>
      </c>
      <c r="E4082" t="s">
        <v>1169</v>
      </c>
      <c r="F4082" t="str">
        <f>TRIM(LEFT(data_to_clean[[#This Row],[revenue]],FIND(" ",data_to_clean[[#This Row],[revenue]])))</f>
        <v>13.4</v>
      </c>
      <c r="G4082" t="str">
        <f>RIGHT(data_to_clean[[#This Row],[revenue]],LEN(data_to_clean[[#This Row],[revenue]])-FIND(" ",data_to_clean[[#This Row],[revenue]]))</f>
        <v>Million</v>
      </c>
      <c r="H4082" s="7">
        <f>VALUE(IF(data_to_clean[[#This Row],[multiplicity]]="Million",_xlfn.CONCAT(SUBSTITUTE(data_to_clean[[#This Row],[number]],".",""),"00000"),_xlfn.CONCAT(SUBSTITUTE(data_to_clean[[#This Row],[number]],".",""),"00000000")))</f>
        <v>13400000</v>
      </c>
      <c r="I4082" t="s">
        <v>14606</v>
      </c>
      <c r="J4082">
        <f>ROUND(VALUE(SUBSTITUTE(data_to_clean[[#This Row],[growth_%]],".",",")),0)</f>
        <v>79</v>
      </c>
      <c r="K4082" t="s">
        <v>297</v>
      </c>
      <c r="L4082">
        <v>139</v>
      </c>
      <c r="M4082">
        <v>50</v>
      </c>
      <c r="N4082">
        <v>2011</v>
      </c>
      <c r="O4082">
        <v>5</v>
      </c>
      <c r="P4082" t="s">
        <v>330</v>
      </c>
      <c r="Q4082" t="b">
        <f>AND(ISNUMBER(data_to_clean[[#This Row],[revenue_formatted]]),ISNUMBER(data_to_clean[[#This Row],[growth_formatted_%]]),ISNUMBER(data_to_clean[[#This Row],[workers]]),ISNUMBER(data_to_clean[[#This Row],[previous_workers]]),ISNUMBER(data_to_clean[[#This Row],[founded]]),ISNUMBER(data_to_clean[[#This Row],[yrs_on_list]]))</f>
        <v>1</v>
      </c>
    </row>
    <row r="4083" spans="1:17" x14ac:dyDescent="0.25">
      <c r="A4083">
        <v>4072</v>
      </c>
      <c r="B4083" t="s">
        <v>14607</v>
      </c>
      <c r="C4083" t="s">
        <v>45</v>
      </c>
      <c r="D4083" t="str">
        <f>VLOOKUP(data_to_clean[[#This Row],[state]],abbreviation_table[],2,FALSE)</f>
        <v>Pennsylvania</v>
      </c>
      <c r="E4083" t="s">
        <v>1277</v>
      </c>
      <c r="F4083" t="str">
        <f>TRIM(LEFT(data_to_clean[[#This Row],[revenue]],FIND(" ",data_to_clean[[#This Row],[revenue]])))</f>
        <v>8.6</v>
      </c>
      <c r="G4083" t="str">
        <f>RIGHT(data_to_clean[[#This Row],[revenue]],LEN(data_to_clean[[#This Row],[revenue]])-FIND(" ",data_to_clean[[#This Row],[revenue]]))</f>
        <v>Million</v>
      </c>
      <c r="H4083" s="7">
        <f>VALUE(IF(data_to_clean[[#This Row],[multiplicity]]="Million",_xlfn.CONCAT(SUBSTITUTE(data_to_clean[[#This Row],[number]],".",""),"00000"),_xlfn.CONCAT(SUBSTITUTE(data_to_clean[[#This Row],[number]],".",""),"00000000")))</f>
        <v>8600000</v>
      </c>
      <c r="I4083" t="s">
        <v>14609</v>
      </c>
      <c r="J4083">
        <f>ROUND(VALUE(SUBSTITUTE(data_to_clean[[#This Row],[growth_%]],".",",")),0)</f>
        <v>79</v>
      </c>
      <c r="K4083" t="s">
        <v>6043</v>
      </c>
      <c r="L4083">
        <v>9</v>
      </c>
      <c r="M4083">
        <v>9</v>
      </c>
      <c r="N4083">
        <v>2003</v>
      </c>
      <c r="O4083">
        <v>2</v>
      </c>
      <c r="P4083" t="s">
        <v>4583</v>
      </c>
      <c r="Q4083" t="b">
        <f>AND(ISNUMBER(data_to_clean[[#This Row],[revenue_formatted]]),ISNUMBER(data_to_clean[[#This Row],[growth_formatted_%]]),ISNUMBER(data_to_clean[[#This Row],[workers]]),ISNUMBER(data_to_clean[[#This Row],[previous_workers]]),ISNUMBER(data_to_clean[[#This Row],[founded]]),ISNUMBER(data_to_clean[[#This Row],[yrs_on_list]]))</f>
        <v>1</v>
      </c>
    </row>
    <row r="4084" spans="1:17" x14ac:dyDescent="0.25">
      <c r="A4084">
        <v>4073</v>
      </c>
      <c r="B4084" t="s">
        <v>14610</v>
      </c>
      <c r="C4084" t="s">
        <v>66</v>
      </c>
      <c r="D4084" t="str">
        <f>VLOOKUP(data_to_clean[[#This Row],[state]],abbreviation_table[],2,FALSE)</f>
        <v>Virginia</v>
      </c>
      <c r="E4084" t="s">
        <v>269</v>
      </c>
      <c r="F4084" t="str">
        <f>TRIM(LEFT(data_to_clean[[#This Row],[revenue]],FIND(" ",data_to_clean[[#This Row],[revenue]])))</f>
        <v>7</v>
      </c>
      <c r="G4084" t="str">
        <f>RIGHT(data_to_clean[[#This Row],[revenue]],LEN(data_to_clean[[#This Row],[revenue]])-FIND(" ",data_to_clean[[#This Row],[revenue]]))</f>
        <v>Million</v>
      </c>
      <c r="H4084" s="7">
        <f>VALUE(IF(data_to_clean[[#This Row],[multiplicity]]="Million",_xlfn.CONCAT(SUBSTITUTE(data_to_clean[[#This Row],[number]],".",""),"00000"),_xlfn.CONCAT(SUBSTITUTE(data_to_clean[[#This Row],[number]],".",""),"00000000")))</f>
        <v>700000</v>
      </c>
      <c r="I4084" t="s">
        <v>14612</v>
      </c>
      <c r="J4084">
        <f>ROUND(VALUE(SUBSTITUTE(data_to_clean[[#This Row],[growth_%]],".",",")),0)</f>
        <v>79</v>
      </c>
      <c r="K4084" t="s">
        <v>623</v>
      </c>
      <c r="L4084">
        <v>19</v>
      </c>
      <c r="M4084">
        <v>11</v>
      </c>
      <c r="N4084">
        <v>2010</v>
      </c>
      <c r="O4084">
        <v>3</v>
      </c>
      <c r="P4084" t="s">
        <v>14613</v>
      </c>
      <c r="Q4084" t="b">
        <f>AND(ISNUMBER(data_to_clean[[#This Row],[revenue_formatted]]),ISNUMBER(data_to_clean[[#This Row],[growth_formatted_%]]),ISNUMBER(data_to_clean[[#This Row],[workers]]),ISNUMBER(data_to_clean[[#This Row],[previous_workers]]),ISNUMBER(data_to_clean[[#This Row],[founded]]),ISNUMBER(data_to_clean[[#This Row],[yrs_on_list]]))</f>
        <v>1</v>
      </c>
    </row>
    <row r="4085" spans="1:17" x14ac:dyDescent="0.25">
      <c r="A4085">
        <v>4074</v>
      </c>
      <c r="B4085" t="s">
        <v>14614</v>
      </c>
      <c r="C4085" t="s">
        <v>105</v>
      </c>
      <c r="D4085" t="str">
        <f>VLOOKUP(data_to_clean[[#This Row],[state]],abbreviation_table[],2,FALSE)</f>
        <v>New York</v>
      </c>
      <c r="E4085" t="s">
        <v>14616</v>
      </c>
      <c r="F4085" t="str">
        <f>TRIM(LEFT(data_to_clean[[#This Row],[revenue]],FIND(" ",data_to_clean[[#This Row],[revenue]])))</f>
        <v>167.6</v>
      </c>
      <c r="G4085" t="str">
        <f>RIGHT(data_to_clean[[#This Row],[revenue]],LEN(data_to_clean[[#This Row],[revenue]])-FIND(" ",data_to_clean[[#This Row],[revenue]]))</f>
        <v>Million</v>
      </c>
      <c r="H4085" s="7">
        <f>VALUE(IF(data_to_clean[[#This Row],[multiplicity]]="Million",_xlfn.CONCAT(SUBSTITUTE(data_to_clean[[#This Row],[number]],".",""),"00000"),_xlfn.CONCAT(SUBSTITUTE(data_to_clean[[#This Row],[number]],".",""),"00000000")))</f>
        <v>167600000</v>
      </c>
      <c r="I4085" t="s">
        <v>14617</v>
      </c>
      <c r="J4085">
        <f>ROUND(VALUE(SUBSTITUTE(data_to_clean[[#This Row],[growth_%]],".",",")),0)</f>
        <v>79</v>
      </c>
      <c r="K4085" t="s">
        <v>233</v>
      </c>
      <c r="L4085">
        <v>95</v>
      </c>
      <c r="M4085">
        <v>56</v>
      </c>
      <c r="N4085">
        <v>1967</v>
      </c>
      <c r="O4085">
        <v>3</v>
      </c>
      <c r="P4085" t="s">
        <v>4307</v>
      </c>
      <c r="Q4085" t="b">
        <f>AND(ISNUMBER(data_to_clean[[#This Row],[revenue_formatted]]),ISNUMBER(data_to_clean[[#This Row],[growth_formatted_%]]),ISNUMBER(data_to_clean[[#This Row],[workers]]),ISNUMBER(data_to_clean[[#This Row],[previous_workers]]),ISNUMBER(data_to_clean[[#This Row],[founded]]),ISNUMBER(data_to_clean[[#This Row],[yrs_on_list]]))</f>
        <v>1</v>
      </c>
    </row>
    <row r="4086" spans="1:17" x14ac:dyDescent="0.25">
      <c r="A4086">
        <v>4075</v>
      </c>
      <c r="B4086" t="s">
        <v>14618</v>
      </c>
      <c r="C4086" t="s">
        <v>52</v>
      </c>
      <c r="D4086" t="str">
        <f>VLOOKUP(data_to_clean[[#This Row],[state]],abbreviation_table[],2,FALSE)</f>
        <v>Florida</v>
      </c>
      <c r="E4086" t="s">
        <v>2284</v>
      </c>
      <c r="F4086" t="str">
        <f>TRIM(LEFT(data_to_clean[[#This Row],[revenue]],FIND(" ",data_to_clean[[#This Row],[revenue]])))</f>
        <v>7.9</v>
      </c>
      <c r="G4086" t="str">
        <f>RIGHT(data_to_clean[[#This Row],[revenue]],LEN(data_to_clean[[#This Row],[revenue]])-FIND(" ",data_to_clean[[#This Row],[revenue]]))</f>
        <v>Million</v>
      </c>
      <c r="H4086" s="7">
        <f>VALUE(IF(data_to_clean[[#This Row],[multiplicity]]="Million",_xlfn.CONCAT(SUBSTITUTE(data_to_clean[[#This Row],[number]],".",""),"00000"),_xlfn.CONCAT(SUBSTITUTE(data_to_clean[[#This Row],[number]],".",""),"00000000")))</f>
        <v>7900000</v>
      </c>
      <c r="I4086" t="s">
        <v>14620</v>
      </c>
      <c r="J4086">
        <f>ROUND(VALUE(SUBSTITUTE(data_to_clean[[#This Row],[growth_%]],".",",")),0)</f>
        <v>79</v>
      </c>
      <c r="K4086" t="s">
        <v>211</v>
      </c>
      <c r="L4086">
        <v>20</v>
      </c>
      <c r="M4086">
        <v>10</v>
      </c>
      <c r="N4086">
        <v>2002</v>
      </c>
      <c r="O4086">
        <v>1</v>
      </c>
      <c r="P4086" t="s">
        <v>1355</v>
      </c>
      <c r="Q4086" t="b">
        <f>AND(ISNUMBER(data_to_clean[[#This Row],[revenue_formatted]]),ISNUMBER(data_to_clean[[#This Row],[growth_formatted_%]]),ISNUMBER(data_to_clean[[#This Row],[workers]]),ISNUMBER(data_to_clean[[#This Row],[previous_workers]]),ISNUMBER(data_to_clean[[#This Row],[founded]]),ISNUMBER(data_to_clean[[#This Row],[yrs_on_list]]))</f>
        <v>1</v>
      </c>
    </row>
    <row r="4087" spans="1:17" x14ac:dyDescent="0.25">
      <c r="A4087">
        <v>4076</v>
      </c>
      <c r="B4087" t="s">
        <v>14621</v>
      </c>
      <c r="C4087" t="s">
        <v>223</v>
      </c>
      <c r="D4087" t="str">
        <f>VLOOKUP(data_to_clean[[#This Row],[state]],abbreviation_table[],2,FALSE)</f>
        <v>Wisconsin</v>
      </c>
      <c r="E4087" t="s">
        <v>1022</v>
      </c>
      <c r="F4087" t="str">
        <f>TRIM(LEFT(data_to_clean[[#This Row],[revenue]],FIND(" ",data_to_clean[[#This Row],[revenue]])))</f>
        <v>22.3</v>
      </c>
      <c r="G4087" t="str">
        <f>RIGHT(data_to_clean[[#This Row],[revenue]],LEN(data_to_clean[[#This Row],[revenue]])-FIND(" ",data_to_clean[[#This Row],[revenue]]))</f>
        <v>Million</v>
      </c>
      <c r="H4087" s="7">
        <f>VALUE(IF(data_to_clean[[#This Row],[multiplicity]]="Million",_xlfn.CONCAT(SUBSTITUTE(data_to_clean[[#This Row],[number]],".",""),"00000"),_xlfn.CONCAT(SUBSTITUTE(data_to_clean[[#This Row],[number]],".",""),"00000000")))</f>
        <v>22300000</v>
      </c>
      <c r="I4087" t="s">
        <v>14623</v>
      </c>
      <c r="J4087">
        <f>ROUND(VALUE(SUBSTITUTE(data_to_clean[[#This Row],[growth_%]],".",",")),0)</f>
        <v>78</v>
      </c>
      <c r="K4087" t="s">
        <v>1041</v>
      </c>
      <c r="L4087">
        <v>135</v>
      </c>
      <c r="M4087">
        <v>105</v>
      </c>
      <c r="N4087">
        <v>1999</v>
      </c>
      <c r="O4087">
        <v>2</v>
      </c>
      <c r="P4087" t="s">
        <v>14624</v>
      </c>
      <c r="Q4087" t="b">
        <f>AND(ISNUMBER(data_to_clean[[#This Row],[revenue_formatted]]),ISNUMBER(data_to_clean[[#This Row],[growth_formatted_%]]),ISNUMBER(data_to_clean[[#This Row],[workers]]),ISNUMBER(data_to_clean[[#This Row],[previous_workers]]),ISNUMBER(data_to_clean[[#This Row],[founded]]),ISNUMBER(data_to_clean[[#This Row],[yrs_on_list]]))</f>
        <v>1</v>
      </c>
    </row>
    <row r="4088" spans="1:17" x14ac:dyDescent="0.25">
      <c r="A4088">
        <v>4077</v>
      </c>
      <c r="B4088" t="s">
        <v>14625</v>
      </c>
      <c r="C4088" t="s">
        <v>119</v>
      </c>
      <c r="D4088" t="str">
        <f>VLOOKUP(data_to_clean[[#This Row],[state]],abbreviation_table[],2,FALSE)</f>
        <v>Georgia</v>
      </c>
      <c r="E4088" t="s">
        <v>1157</v>
      </c>
      <c r="F4088" t="str">
        <f>TRIM(LEFT(data_to_clean[[#This Row],[revenue]],FIND(" ",data_to_clean[[#This Row],[revenue]])))</f>
        <v>5.3</v>
      </c>
      <c r="G4088" t="str">
        <f>RIGHT(data_to_clean[[#This Row],[revenue]],LEN(data_to_clean[[#This Row],[revenue]])-FIND(" ",data_to_clean[[#This Row],[revenue]]))</f>
        <v>Million</v>
      </c>
      <c r="H4088" s="7">
        <f>VALUE(IF(data_to_clean[[#This Row],[multiplicity]]="Million",_xlfn.CONCAT(SUBSTITUTE(data_to_clean[[#This Row],[number]],".",""),"00000"),_xlfn.CONCAT(SUBSTITUTE(data_to_clean[[#This Row],[number]],".",""),"00000000")))</f>
        <v>5300000</v>
      </c>
      <c r="I4088" t="s">
        <v>14627</v>
      </c>
      <c r="J4088">
        <f>ROUND(VALUE(SUBSTITUTE(data_to_clean[[#This Row],[growth_%]],".",",")),0)</f>
        <v>78</v>
      </c>
      <c r="K4088" t="s">
        <v>107</v>
      </c>
      <c r="L4088">
        <v>32</v>
      </c>
      <c r="M4088">
        <v>27</v>
      </c>
      <c r="N4088">
        <v>2015</v>
      </c>
      <c r="O4088">
        <v>1</v>
      </c>
      <c r="P4088" t="s">
        <v>122</v>
      </c>
      <c r="Q4088" t="b">
        <f>AND(ISNUMBER(data_to_clean[[#This Row],[revenue_formatted]]),ISNUMBER(data_to_clean[[#This Row],[growth_formatted_%]]),ISNUMBER(data_to_clean[[#This Row],[workers]]),ISNUMBER(data_to_clean[[#This Row],[previous_workers]]),ISNUMBER(data_to_clean[[#This Row],[founded]]),ISNUMBER(data_to_clean[[#This Row],[yrs_on_list]]))</f>
        <v>1</v>
      </c>
    </row>
    <row r="4089" spans="1:17" x14ac:dyDescent="0.25">
      <c r="A4089">
        <v>4078</v>
      </c>
      <c r="B4089" t="s">
        <v>14628</v>
      </c>
      <c r="C4089" t="s">
        <v>15</v>
      </c>
      <c r="D4089" t="str">
        <f>VLOOKUP(data_to_clean[[#This Row],[state]],abbreviation_table[],2,FALSE)</f>
        <v>Arizona</v>
      </c>
      <c r="E4089" t="s">
        <v>185</v>
      </c>
      <c r="F4089" t="str">
        <f>TRIM(LEFT(data_to_clean[[#This Row],[revenue]],FIND(" ",data_to_clean[[#This Row],[revenue]])))</f>
        <v>7.8</v>
      </c>
      <c r="G4089" t="str">
        <f>RIGHT(data_to_clean[[#This Row],[revenue]],LEN(data_to_clean[[#This Row],[revenue]])-FIND(" ",data_to_clean[[#This Row],[revenue]]))</f>
        <v>Million</v>
      </c>
      <c r="H4089" s="7">
        <f>VALUE(IF(data_to_clean[[#This Row],[multiplicity]]="Million",_xlfn.CONCAT(SUBSTITUTE(data_to_clean[[#This Row],[number]],".",""),"00000"),_xlfn.CONCAT(SUBSTITUTE(data_to_clean[[#This Row],[number]],".",""),"00000000")))</f>
        <v>7800000</v>
      </c>
      <c r="I4089" t="s">
        <v>14630</v>
      </c>
      <c r="J4089">
        <f>ROUND(VALUE(SUBSTITUTE(data_to_clean[[#This Row],[growth_%]],".",",")),0)</f>
        <v>78</v>
      </c>
      <c r="K4089" t="s">
        <v>6043</v>
      </c>
      <c r="L4089">
        <v>27</v>
      </c>
      <c r="M4089">
        <v>20</v>
      </c>
      <c r="N4089">
        <v>2005</v>
      </c>
      <c r="O4089">
        <v>5</v>
      </c>
      <c r="P4089" t="s">
        <v>1681</v>
      </c>
      <c r="Q4089" t="b">
        <f>AND(ISNUMBER(data_to_clean[[#This Row],[revenue_formatted]]),ISNUMBER(data_to_clean[[#This Row],[growth_formatted_%]]),ISNUMBER(data_to_clean[[#This Row],[workers]]),ISNUMBER(data_to_clean[[#This Row],[previous_workers]]),ISNUMBER(data_to_clean[[#This Row],[founded]]),ISNUMBER(data_to_clean[[#This Row],[yrs_on_list]]))</f>
        <v>1</v>
      </c>
    </row>
    <row r="4090" spans="1:17" x14ac:dyDescent="0.25">
      <c r="A4090">
        <v>4079</v>
      </c>
      <c r="B4090" t="s">
        <v>14631</v>
      </c>
      <c r="C4090" t="s">
        <v>74</v>
      </c>
      <c r="D4090" t="str">
        <f>VLOOKUP(data_to_clean[[#This Row],[state]],abbreviation_table[],2,FALSE)</f>
        <v>Ohio</v>
      </c>
      <c r="E4090" t="s">
        <v>14633</v>
      </c>
      <c r="F4090" t="str">
        <f>TRIM(LEFT(data_to_clean[[#This Row],[revenue]],FIND(" ",data_to_clean[[#This Row],[revenue]])))</f>
        <v>85.5</v>
      </c>
      <c r="G4090" t="str">
        <f>RIGHT(data_to_clean[[#This Row],[revenue]],LEN(data_to_clean[[#This Row],[revenue]])-FIND(" ",data_to_clean[[#This Row],[revenue]]))</f>
        <v>Million</v>
      </c>
      <c r="H4090" s="7">
        <f>VALUE(IF(data_to_clean[[#This Row],[multiplicity]]="Million",_xlfn.CONCAT(SUBSTITUTE(data_to_clean[[#This Row],[number]],".",""),"00000"),_xlfn.CONCAT(SUBSTITUTE(data_to_clean[[#This Row],[number]],".",""),"00000000")))</f>
        <v>85500000</v>
      </c>
      <c r="I4090" t="s">
        <v>14634</v>
      </c>
      <c r="J4090">
        <f>ROUND(VALUE(SUBSTITUTE(data_to_clean[[#This Row],[growth_%]],".",",")),0)</f>
        <v>78</v>
      </c>
      <c r="K4090" t="s">
        <v>289</v>
      </c>
      <c r="L4090">
        <v>168</v>
      </c>
      <c r="M4090">
        <v>65</v>
      </c>
      <c r="N4090">
        <v>2007</v>
      </c>
      <c r="O4090">
        <v>4</v>
      </c>
      <c r="P4090" t="s">
        <v>14635</v>
      </c>
      <c r="Q4090" t="b">
        <f>AND(ISNUMBER(data_to_clean[[#This Row],[revenue_formatted]]),ISNUMBER(data_to_clean[[#This Row],[growth_formatted_%]]),ISNUMBER(data_to_clean[[#This Row],[workers]]),ISNUMBER(data_to_clean[[#This Row],[previous_workers]]),ISNUMBER(data_to_clean[[#This Row],[founded]]),ISNUMBER(data_to_clean[[#This Row],[yrs_on_list]]))</f>
        <v>1</v>
      </c>
    </row>
    <row r="4091" spans="1:17" x14ac:dyDescent="0.25">
      <c r="A4091">
        <v>4080</v>
      </c>
      <c r="B4091" t="s">
        <v>14636</v>
      </c>
      <c r="C4091" t="s">
        <v>30</v>
      </c>
      <c r="D4091" t="str">
        <f>VLOOKUP(data_to_clean[[#This Row],[state]],abbreviation_table[],2,FALSE)</f>
        <v>Texas</v>
      </c>
      <c r="E4091" t="s">
        <v>1068</v>
      </c>
      <c r="F4091" t="str">
        <f>TRIM(LEFT(data_to_clean[[#This Row],[revenue]],FIND(" ",data_to_clean[[#This Row],[revenue]])))</f>
        <v>6.1</v>
      </c>
      <c r="G4091" t="str">
        <f>RIGHT(data_to_clean[[#This Row],[revenue]],LEN(data_to_clean[[#This Row],[revenue]])-FIND(" ",data_to_clean[[#This Row],[revenue]]))</f>
        <v>Million</v>
      </c>
      <c r="H4091" s="7">
        <f>VALUE(IF(data_to_clean[[#This Row],[multiplicity]]="Million",_xlfn.CONCAT(SUBSTITUTE(data_to_clean[[#This Row],[number]],".",""),"00000"),_xlfn.CONCAT(SUBSTITUTE(data_to_clean[[#This Row],[number]],".",""),"00000000")))</f>
        <v>6100000</v>
      </c>
      <c r="I4091" t="s">
        <v>14638</v>
      </c>
      <c r="J4091">
        <f>ROUND(VALUE(SUBSTITUTE(data_to_clean[[#This Row],[growth_%]],".",",")),0)</f>
        <v>78</v>
      </c>
      <c r="K4091" t="s">
        <v>297</v>
      </c>
      <c r="L4091">
        <v>85</v>
      </c>
      <c r="M4091">
        <v>45</v>
      </c>
      <c r="N4091">
        <v>2006</v>
      </c>
      <c r="O4091">
        <v>2</v>
      </c>
      <c r="P4091" t="s">
        <v>330</v>
      </c>
      <c r="Q4091" t="b">
        <f>AND(ISNUMBER(data_to_clean[[#This Row],[revenue_formatted]]),ISNUMBER(data_to_clean[[#This Row],[growth_formatted_%]]),ISNUMBER(data_to_clean[[#This Row],[workers]]),ISNUMBER(data_to_clean[[#This Row],[previous_workers]]),ISNUMBER(data_to_clean[[#This Row],[founded]]),ISNUMBER(data_to_clean[[#This Row],[yrs_on_list]]))</f>
        <v>1</v>
      </c>
    </row>
    <row r="4092" spans="1:17" x14ac:dyDescent="0.25">
      <c r="A4092">
        <v>4081</v>
      </c>
      <c r="B4092" t="s">
        <v>14639</v>
      </c>
      <c r="C4092" t="s">
        <v>341</v>
      </c>
      <c r="D4092" t="str">
        <f>VLOOKUP(data_to_clean[[#This Row],[state]],abbreviation_table[],2,FALSE)</f>
        <v>Massachusetts</v>
      </c>
      <c r="E4092" t="s">
        <v>179</v>
      </c>
      <c r="F4092" t="str">
        <f>TRIM(LEFT(data_to_clean[[#This Row],[revenue]],FIND(" ",data_to_clean[[#This Row],[revenue]])))</f>
        <v>15.8</v>
      </c>
      <c r="G4092" t="str">
        <f>RIGHT(data_to_clean[[#This Row],[revenue]],LEN(data_to_clean[[#This Row],[revenue]])-FIND(" ",data_to_clean[[#This Row],[revenue]]))</f>
        <v>Million</v>
      </c>
      <c r="H4092" s="7">
        <f>VALUE(IF(data_to_clean[[#This Row],[multiplicity]]="Million",_xlfn.CONCAT(SUBSTITUTE(data_to_clean[[#This Row],[number]],".",""),"00000"),_xlfn.CONCAT(SUBSTITUTE(data_to_clean[[#This Row],[number]],".",""),"00000000")))</f>
        <v>15800000</v>
      </c>
      <c r="I4092" t="s">
        <v>14641</v>
      </c>
      <c r="J4092">
        <f>ROUND(VALUE(SUBSTITUTE(data_to_clean[[#This Row],[growth_%]],".",",")),0)</f>
        <v>78</v>
      </c>
      <c r="K4092" t="s">
        <v>336</v>
      </c>
      <c r="L4092">
        <v>12</v>
      </c>
      <c r="M4092">
        <v>5</v>
      </c>
      <c r="N4092">
        <v>2000</v>
      </c>
      <c r="O4092">
        <v>4</v>
      </c>
      <c r="P4092" t="s">
        <v>4125</v>
      </c>
      <c r="Q4092" t="b">
        <f>AND(ISNUMBER(data_to_clean[[#This Row],[revenue_formatted]]),ISNUMBER(data_to_clean[[#This Row],[growth_formatted_%]]),ISNUMBER(data_to_clean[[#This Row],[workers]]),ISNUMBER(data_to_clean[[#This Row],[previous_workers]]),ISNUMBER(data_to_clean[[#This Row],[founded]]),ISNUMBER(data_to_clean[[#This Row],[yrs_on_list]]))</f>
        <v>1</v>
      </c>
    </row>
    <row r="4093" spans="1:17" x14ac:dyDescent="0.25">
      <c r="A4093">
        <v>4082</v>
      </c>
      <c r="B4093" t="s">
        <v>14642</v>
      </c>
      <c r="C4093" t="s">
        <v>166</v>
      </c>
      <c r="D4093" t="str">
        <f>VLOOKUP(data_to_clean[[#This Row],[state]],abbreviation_table[],2,FALSE)</f>
        <v>Utah</v>
      </c>
      <c r="E4093" t="s">
        <v>14644</v>
      </c>
      <c r="F4093" t="str">
        <f>TRIM(LEFT(data_to_clean[[#This Row],[revenue]],FIND(" ",data_to_clean[[#This Row],[revenue]])))</f>
        <v>72.9</v>
      </c>
      <c r="G4093" t="str">
        <f>RIGHT(data_to_clean[[#This Row],[revenue]],LEN(data_to_clean[[#This Row],[revenue]])-FIND(" ",data_to_clean[[#This Row],[revenue]]))</f>
        <v>Million</v>
      </c>
      <c r="H4093" s="7">
        <f>VALUE(IF(data_to_clean[[#This Row],[multiplicity]]="Million",_xlfn.CONCAT(SUBSTITUTE(data_to_clean[[#This Row],[number]],".",""),"00000"),_xlfn.CONCAT(SUBSTITUTE(data_to_clean[[#This Row],[number]],".",""),"00000000")))</f>
        <v>72900000</v>
      </c>
      <c r="I4093" t="s">
        <v>14645</v>
      </c>
      <c r="J4093">
        <f>ROUND(VALUE(SUBSTITUTE(data_to_clean[[#This Row],[growth_%]],".",",")),0)</f>
        <v>78</v>
      </c>
      <c r="K4093" t="s">
        <v>175</v>
      </c>
      <c r="L4093">
        <v>420</v>
      </c>
      <c r="M4093">
        <v>220</v>
      </c>
      <c r="N4093">
        <v>2013</v>
      </c>
      <c r="O4093">
        <v>3</v>
      </c>
      <c r="P4093" t="s">
        <v>479</v>
      </c>
      <c r="Q4093" t="b">
        <f>AND(ISNUMBER(data_to_clean[[#This Row],[revenue_formatted]]),ISNUMBER(data_to_clean[[#This Row],[growth_formatted_%]]),ISNUMBER(data_to_clean[[#This Row],[workers]]),ISNUMBER(data_to_clean[[#This Row],[previous_workers]]),ISNUMBER(data_to_clean[[#This Row],[founded]]),ISNUMBER(data_to_clean[[#This Row],[yrs_on_list]]))</f>
        <v>1</v>
      </c>
    </row>
    <row r="4094" spans="1:17" x14ac:dyDescent="0.25">
      <c r="A4094">
        <v>4083</v>
      </c>
      <c r="B4094" t="s">
        <v>14646</v>
      </c>
      <c r="C4094" t="s">
        <v>80</v>
      </c>
      <c r="D4094" t="str">
        <f>VLOOKUP(data_to_clean[[#This Row],[state]],abbreviation_table[],2,FALSE)</f>
        <v>California</v>
      </c>
      <c r="E4094" t="s">
        <v>8301</v>
      </c>
      <c r="F4094" t="str">
        <f>TRIM(LEFT(data_to_clean[[#This Row],[revenue]],FIND(" ",data_to_clean[[#This Row],[revenue]])))</f>
        <v>42.3</v>
      </c>
      <c r="G4094" t="str">
        <f>RIGHT(data_to_clean[[#This Row],[revenue]],LEN(data_to_clean[[#This Row],[revenue]])-FIND(" ",data_to_clean[[#This Row],[revenue]]))</f>
        <v>Million</v>
      </c>
      <c r="H4094" s="7">
        <f>VALUE(IF(data_to_clean[[#This Row],[multiplicity]]="Million",_xlfn.CONCAT(SUBSTITUTE(data_to_clean[[#This Row],[number]],".",""),"00000"),_xlfn.CONCAT(SUBSTITUTE(data_to_clean[[#This Row],[number]],".",""),"00000000")))</f>
        <v>42300000</v>
      </c>
      <c r="I4094" t="s">
        <v>14648</v>
      </c>
      <c r="J4094">
        <f>ROUND(VALUE(SUBSTITUTE(data_to_clean[[#This Row],[growth_%]],".",",")),0)</f>
        <v>78</v>
      </c>
      <c r="K4094" t="s">
        <v>48</v>
      </c>
      <c r="L4094">
        <v>18</v>
      </c>
      <c r="M4094">
        <v>10</v>
      </c>
      <c r="N4094">
        <v>2001</v>
      </c>
      <c r="O4094">
        <v>2</v>
      </c>
      <c r="P4094" t="s">
        <v>11141</v>
      </c>
      <c r="Q4094" t="b">
        <f>AND(ISNUMBER(data_to_clean[[#This Row],[revenue_formatted]]),ISNUMBER(data_to_clean[[#This Row],[growth_formatted_%]]),ISNUMBER(data_to_clean[[#This Row],[workers]]),ISNUMBER(data_to_clean[[#This Row],[previous_workers]]),ISNUMBER(data_to_clean[[#This Row],[founded]]),ISNUMBER(data_to_clean[[#This Row],[yrs_on_list]]))</f>
        <v>1</v>
      </c>
    </row>
    <row r="4095" spans="1:17" x14ac:dyDescent="0.25">
      <c r="A4095">
        <v>4084</v>
      </c>
      <c r="B4095" t="s">
        <v>14649</v>
      </c>
      <c r="C4095" t="s">
        <v>86</v>
      </c>
      <c r="D4095" t="str">
        <f>VLOOKUP(data_to_clean[[#This Row],[state]],abbreviation_table[],2,FALSE)</f>
        <v>Colorado</v>
      </c>
      <c r="E4095" t="s">
        <v>871</v>
      </c>
      <c r="F4095" t="str">
        <f>TRIM(LEFT(data_to_clean[[#This Row],[revenue]],FIND(" ",data_to_clean[[#This Row],[revenue]])))</f>
        <v>2.6</v>
      </c>
      <c r="G4095" t="str">
        <f>RIGHT(data_to_clean[[#This Row],[revenue]],LEN(data_to_clean[[#This Row],[revenue]])-FIND(" ",data_to_clean[[#This Row],[revenue]]))</f>
        <v>Million</v>
      </c>
      <c r="H4095" s="7">
        <f>VALUE(IF(data_to_clean[[#This Row],[multiplicity]]="Million",_xlfn.CONCAT(SUBSTITUTE(data_to_clean[[#This Row],[number]],".",""),"00000"),_xlfn.CONCAT(SUBSTITUTE(data_to_clean[[#This Row],[number]],".",""),"00000000")))</f>
        <v>2600000</v>
      </c>
      <c r="I4095" t="s">
        <v>14651</v>
      </c>
      <c r="J4095">
        <f>ROUND(VALUE(SUBSTITUTE(data_to_clean[[#This Row],[growth_%]],".",",")),0)</f>
        <v>78</v>
      </c>
      <c r="K4095" t="s">
        <v>233</v>
      </c>
      <c r="L4095">
        <v>15</v>
      </c>
      <c r="M4095">
        <v>3</v>
      </c>
      <c r="N4095">
        <v>2008</v>
      </c>
      <c r="O4095">
        <v>1</v>
      </c>
      <c r="P4095" t="s">
        <v>2300</v>
      </c>
      <c r="Q4095" t="b">
        <f>AND(ISNUMBER(data_to_clean[[#This Row],[revenue_formatted]]),ISNUMBER(data_to_clean[[#This Row],[growth_formatted_%]]),ISNUMBER(data_to_clean[[#This Row],[workers]]),ISNUMBER(data_to_clean[[#This Row],[previous_workers]]),ISNUMBER(data_to_clean[[#This Row],[founded]]),ISNUMBER(data_to_clean[[#This Row],[yrs_on_list]]))</f>
        <v>1</v>
      </c>
    </row>
    <row r="4096" spans="1:17" x14ac:dyDescent="0.25">
      <c r="A4096">
        <v>4085</v>
      </c>
      <c r="B4096" t="s">
        <v>14652</v>
      </c>
      <c r="C4096" t="s">
        <v>86</v>
      </c>
      <c r="D4096" t="str">
        <f>VLOOKUP(data_to_clean[[#This Row],[state]],abbreviation_table[],2,FALSE)</f>
        <v>Colorado</v>
      </c>
      <c r="E4096" t="s">
        <v>14654</v>
      </c>
      <c r="F4096" t="str">
        <f>TRIM(LEFT(data_to_clean[[#This Row],[revenue]],FIND(" ",data_to_clean[[#This Row],[revenue]])))</f>
        <v>56.2</v>
      </c>
      <c r="G4096" t="str">
        <f>RIGHT(data_to_clean[[#This Row],[revenue]],LEN(data_to_clean[[#This Row],[revenue]])-FIND(" ",data_to_clean[[#This Row],[revenue]]))</f>
        <v>Million</v>
      </c>
      <c r="H4096" s="7">
        <f>VALUE(IF(data_to_clean[[#This Row],[multiplicity]]="Million",_xlfn.CONCAT(SUBSTITUTE(data_to_clean[[#This Row],[number]],".",""),"00000"),_xlfn.CONCAT(SUBSTITUTE(data_to_clean[[#This Row],[number]],".",""),"00000000")))</f>
        <v>56200000</v>
      </c>
      <c r="I4096" t="s">
        <v>14655</v>
      </c>
      <c r="J4096">
        <f>ROUND(VALUE(SUBSTITUTE(data_to_clean[[#This Row],[growth_%]],".",",")),0)</f>
        <v>78</v>
      </c>
      <c r="K4096" t="s">
        <v>149</v>
      </c>
      <c r="L4096">
        <v>34</v>
      </c>
      <c r="M4096">
        <v>30</v>
      </c>
      <c r="N4096">
        <v>2004</v>
      </c>
      <c r="O4096">
        <v>8</v>
      </c>
      <c r="P4096" t="s">
        <v>89</v>
      </c>
      <c r="Q4096" t="b">
        <f>AND(ISNUMBER(data_to_clean[[#This Row],[revenue_formatted]]),ISNUMBER(data_to_clean[[#This Row],[growth_formatted_%]]),ISNUMBER(data_to_clean[[#This Row],[workers]]),ISNUMBER(data_to_clean[[#This Row],[previous_workers]]),ISNUMBER(data_to_clean[[#This Row],[founded]]),ISNUMBER(data_to_clean[[#This Row],[yrs_on_list]]))</f>
        <v>1</v>
      </c>
    </row>
    <row r="4097" spans="1:17" x14ac:dyDescent="0.25">
      <c r="A4097">
        <v>4086</v>
      </c>
      <c r="B4097" t="s">
        <v>14656</v>
      </c>
      <c r="C4097" t="s">
        <v>1999</v>
      </c>
      <c r="D4097" t="str">
        <f>VLOOKUP(data_to_clean[[#This Row],[state]],abbreviation_table[],2,FALSE)</f>
        <v>Oklahoma</v>
      </c>
      <c r="E4097" t="s">
        <v>14658</v>
      </c>
      <c r="F4097" t="str">
        <f>TRIM(LEFT(data_to_clean[[#This Row],[revenue]],FIND(" ",data_to_clean[[#This Row],[revenue]])))</f>
        <v>37.2</v>
      </c>
      <c r="G4097" t="str">
        <f>RIGHT(data_to_clean[[#This Row],[revenue]],LEN(data_to_clean[[#This Row],[revenue]])-FIND(" ",data_to_clean[[#This Row],[revenue]]))</f>
        <v>Million</v>
      </c>
      <c r="H4097" s="7">
        <f>VALUE(IF(data_to_clean[[#This Row],[multiplicity]]="Million",_xlfn.CONCAT(SUBSTITUTE(data_to_clean[[#This Row],[number]],".",""),"00000"),_xlfn.CONCAT(SUBSTITUTE(data_to_clean[[#This Row],[number]],".",""),"00000000")))</f>
        <v>37200000</v>
      </c>
      <c r="I4097" t="s">
        <v>14659</v>
      </c>
      <c r="J4097">
        <f>ROUND(VALUE(SUBSTITUTE(data_to_clean[[#This Row],[growth_%]],".",",")),0)</f>
        <v>78</v>
      </c>
      <c r="K4097" t="s">
        <v>211</v>
      </c>
      <c r="L4097">
        <v>164</v>
      </c>
      <c r="M4097">
        <v>108</v>
      </c>
      <c r="N4097">
        <v>1995</v>
      </c>
      <c r="O4097">
        <v>1</v>
      </c>
      <c r="P4097" t="s">
        <v>4642</v>
      </c>
      <c r="Q4097" t="b">
        <f>AND(ISNUMBER(data_to_clean[[#This Row],[revenue_formatted]]),ISNUMBER(data_to_clean[[#This Row],[growth_formatted_%]]),ISNUMBER(data_to_clean[[#This Row],[workers]]),ISNUMBER(data_to_clean[[#This Row],[previous_workers]]),ISNUMBER(data_to_clean[[#This Row],[founded]]),ISNUMBER(data_to_clean[[#This Row],[yrs_on_list]]))</f>
        <v>1</v>
      </c>
    </row>
    <row r="4098" spans="1:17" x14ac:dyDescent="0.25">
      <c r="A4098">
        <v>4087</v>
      </c>
      <c r="B4098" t="s">
        <v>14660</v>
      </c>
      <c r="C4098" t="s">
        <v>52</v>
      </c>
      <c r="D4098" t="str">
        <f>VLOOKUP(data_to_clean[[#This Row],[state]],abbreviation_table[],2,FALSE)</f>
        <v>Florida</v>
      </c>
      <c r="E4098" t="s">
        <v>962</v>
      </c>
      <c r="F4098" t="str">
        <f>TRIM(LEFT(data_to_clean[[#This Row],[revenue]],FIND(" ",data_to_clean[[#This Row],[revenue]])))</f>
        <v>3.6</v>
      </c>
      <c r="G4098" t="str">
        <f>RIGHT(data_to_clean[[#This Row],[revenue]],LEN(data_to_clean[[#This Row],[revenue]])-FIND(" ",data_to_clean[[#This Row],[revenue]]))</f>
        <v>Million</v>
      </c>
      <c r="H4098" s="7">
        <f>VALUE(IF(data_to_clean[[#This Row],[multiplicity]]="Million",_xlfn.CONCAT(SUBSTITUTE(data_to_clean[[#This Row],[number]],".",""),"00000"),_xlfn.CONCAT(SUBSTITUTE(data_to_clean[[#This Row],[number]],".",""),"00000000")))</f>
        <v>3600000</v>
      </c>
      <c r="I4098" t="s">
        <v>14662</v>
      </c>
      <c r="J4098">
        <f>ROUND(VALUE(SUBSTITUTE(data_to_clean[[#This Row],[growth_%]],".",",")),0)</f>
        <v>78</v>
      </c>
      <c r="K4098" t="s">
        <v>18</v>
      </c>
      <c r="L4098">
        <v>17</v>
      </c>
      <c r="M4098">
        <v>14</v>
      </c>
      <c r="N4098">
        <v>2004</v>
      </c>
      <c r="O4098">
        <v>1</v>
      </c>
      <c r="P4098" t="s">
        <v>10672</v>
      </c>
      <c r="Q4098" t="b">
        <f>AND(ISNUMBER(data_to_clean[[#This Row],[revenue_formatted]]),ISNUMBER(data_to_clean[[#This Row],[growth_formatted_%]]),ISNUMBER(data_to_clean[[#This Row],[workers]]),ISNUMBER(data_to_clean[[#This Row],[previous_workers]]),ISNUMBER(data_to_clean[[#This Row],[founded]]),ISNUMBER(data_to_clean[[#This Row],[yrs_on_list]]))</f>
        <v>1</v>
      </c>
    </row>
    <row r="4099" spans="1:17" x14ac:dyDescent="0.25">
      <c r="A4099">
        <v>4088</v>
      </c>
      <c r="B4099" t="s">
        <v>14663</v>
      </c>
      <c r="C4099" t="s">
        <v>86</v>
      </c>
      <c r="D4099" t="str">
        <f>VLOOKUP(data_to_clean[[#This Row],[state]],abbreviation_table[],2,FALSE)</f>
        <v>Colorado</v>
      </c>
      <c r="E4099" t="s">
        <v>3175</v>
      </c>
      <c r="F4099" t="str">
        <f>TRIM(LEFT(data_to_clean[[#This Row],[revenue]],FIND(" ",data_to_clean[[#This Row],[revenue]])))</f>
        <v>14.6</v>
      </c>
      <c r="G4099" t="str">
        <f>RIGHT(data_to_clean[[#This Row],[revenue]],LEN(data_to_clean[[#This Row],[revenue]])-FIND(" ",data_to_clean[[#This Row],[revenue]]))</f>
        <v>Million</v>
      </c>
      <c r="H4099" s="7">
        <f>VALUE(IF(data_to_clean[[#This Row],[multiplicity]]="Million",_xlfn.CONCAT(SUBSTITUTE(data_to_clean[[#This Row],[number]],".",""),"00000"),_xlfn.CONCAT(SUBSTITUTE(data_to_clean[[#This Row],[number]],".",""),"00000000")))</f>
        <v>14600000</v>
      </c>
      <c r="I4099" t="s">
        <v>14665</v>
      </c>
      <c r="J4099">
        <f>ROUND(VALUE(SUBSTITUTE(data_to_clean[[#This Row],[growth_%]],".",",")),0)</f>
        <v>78</v>
      </c>
      <c r="K4099" t="s">
        <v>233</v>
      </c>
      <c r="L4099">
        <v>108</v>
      </c>
      <c r="M4099">
        <v>74</v>
      </c>
      <c r="N4099">
        <v>1976</v>
      </c>
      <c r="O4099">
        <v>5</v>
      </c>
      <c r="P4099" t="s">
        <v>89</v>
      </c>
      <c r="Q4099" t="b">
        <f>AND(ISNUMBER(data_to_clean[[#This Row],[revenue_formatted]]),ISNUMBER(data_to_clean[[#This Row],[growth_formatted_%]]),ISNUMBER(data_to_clean[[#This Row],[workers]]),ISNUMBER(data_to_clean[[#This Row],[previous_workers]]),ISNUMBER(data_to_clean[[#This Row],[founded]]),ISNUMBER(data_to_clean[[#This Row],[yrs_on_list]]))</f>
        <v>1</v>
      </c>
    </row>
    <row r="4100" spans="1:17" x14ac:dyDescent="0.25">
      <c r="A4100">
        <v>4089</v>
      </c>
      <c r="B4100" t="s">
        <v>14666</v>
      </c>
      <c r="C4100" t="s">
        <v>86</v>
      </c>
      <c r="D4100" t="str">
        <f>VLOOKUP(data_to_clean[[#This Row],[state]],abbreviation_table[],2,FALSE)</f>
        <v>Colorado</v>
      </c>
      <c r="E4100" t="s">
        <v>269</v>
      </c>
      <c r="F4100" t="str">
        <f>TRIM(LEFT(data_to_clean[[#This Row],[revenue]],FIND(" ",data_to_clean[[#This Row],[revenue]])))</f>
        <v>7</v>
      </c>
      <c r="G4100" t="str">
        <f>RIGHT(data_to_clean[[#This Row],[revenue]],LEN(data_to_clean[[#This Row],[revenue]])-FIND(" ",data_to_clean[[#This Row],[revenue]]))</f>
        <v>Million</v>
      </c>
      <c r="H4100" s="7">
        <f>VALUE(IF(data_to_clean[[#This Row],[multiplicity]]="Million",_xlfn.CONCAT(SUBSTITUTE(data_to_clean[[#This Row],[number]],".",""),"00000"),_xlfn.CONCAT(SUBSTITUTE(data_to_clean[[#This Row],[number]],".",""),"00000000")))</f>
        <v>700000</v>
      </c>
      <c r="I4100" t="s">
        <v>14668</v>
      </c>
      <c r="J4100">
        <f>ROUND(VALUE(SUBSTITUTE(data_to_clean[[#This Row],[growth_%]],".",",")),0)</f>
        <v>78</v>
      </c>
      <c r="K4100" t="s">
        <v>1041</v>
      </c>
      <c r="L4100">
        <v>37</v>
      </c>
      <c r="M4100">
        <v>24</v>
      </c>
      <c r="N4100">
        <v>2011</v>
      </c>
      <c r="O4100">
        <v>1</v>
      </c>
      <c r="P4100" t="s">
        <v>2904</v>
      </c>
      <c r="Q4100" t="b">
        <f>AND(ISNUMBER(data_to_clean[[#This Row],[revenue_formatted]]),ISNUMBER(data_to_clean[[#This Row],[growth_formatted_%]]),ISNUMBER(data_to_clean[[#This Row],[workers]]),ISNUMBER(data_to_clean[[#This Row],[previous_workers]]),ISNUMBER(data_to_clean[[#This Row],[founded]]),ISNUMBER(data_to_clean[[#This Row],[yrs_on_list]]))</f>
        <v>1</v>
      </c>
    </row>
    <row r="4101" spans="1:17" x14ac:dyDescent="0.25">
      <c r="A4101">
        <v>4090</v>
      </c>
      <c r="B4101" t="s">
        <v>14669</v>
      </c>
      <c r="C4101" t="s">
        <v>80</v>
      </c>
      <c r="D4101" t="str">
        <f>VLOOKUP(data_to_clean[[#This Row],[state]],abbreviation_table[],2,FALSE)</f>
        <v>California</v>
      </c>
      <c r="E4101" t="s">
        <v>287</v>
      </c>
      <c r="F4101" t="str">
        <f>TRIM(LEFT(data_to_clean[[#This Row],[revenue]],FIND(" ",data_to_clean[[#This Row],[revenue]])))</f>
        <v>6.3</v>
      </c>
      <c r="G4101" t="str">
        <f>RIGHT(data_to_clean[[#This Row],[revenue]],LEN(data_to_clean[[#This Row],[revenue]])-FIND(" ",data_to_clean[[#This Row],[revenue]]))</f>
        <v>Million</v>
      </c>
      <c r="H4101" s="7">
        <f>VALUE(IF(data_to_clean[[#This Row],[multiplicity]]="Million",_xlfn.CONCAT(SUBSTITUTE(data_to_clean[[#This Row],[number]],".",""),"00000"),_xlfn.CONCAT(SUBSTITUTE(data_to_clean[[#This Row],[number]],".",""),"00000000")))</f>
        <v>6300000</v>
      </c>
      <c r="I4101" t="s">
        <v>14671</v>
      </c>
      <c r="J4101">
        <f>ROUND(VALUE(SUBSTITUTE(data_to_clean[[#This Row],[growth_%]],".",",")),0)</f>
        <v>78</v>
      </c>
      <c r="K4101" t="s">
        <v>48</v>
      </c>
      <c r="L4101">
        <v>30</v>
      </c>
      <c r="M4101">
        <v>19</v>
      </c>
      <c r="N4101">
        <v>2008</v>
      </c>
      <c r="O4101">
        <v>6</v>
      </c>
      <c r="P4101" t="s">
        <v>303</v>
      </c>
      <c r="Q4101" t="b">
        <f>AND(ISNUMBER(data_to_clean[[#This Row],[revenue_formatted]]),ISNUMBER(data_to_clean[[#This Row],[growth_formatted_%]]),ISNUMBER(data_to_clean[[#This Row],[workers]]),ISNUMBER(data_to_clean[[#This Row],[previous_workers]]),ISNUMBER(data_to_clean[[#This Row],[founded]]),ISNUMBER(data_to_clean[[#This Row],[yrs_on_list]]))</f>
        <v>1</v>
      </c>
    </row>
    <row r="4102" spans="1:17" x14ac:dyDescent="0.25">
      <c r="A4102">
        <v>4091</v>
      </c>
      <c r="B4102" t="s">
        <v>14672</v>
      </c>
      <c r="C4102" t="s">
        <v>462</v>
      </c>
      <c r="D4102" t="str">
        <f>VLOOKUP(data_to_clean[[#This Row],[state]],abbreviation_table[],2,FALSE)</f>
        <v>Kansas</v>
      </c>
      <c r="E4102" t="s">
        <v>14674</v>
      </c>
      <c r="F4102" t="str">
        <f>TRIM(LEFT(data_to_clean[[#This Row],[revenue]],FIND(" ",data_to_clean[[#This Row],[revenue]])))</f>
        <v>250.5</v>
      </c>
      <c r="G4102" t="str">
        <f>RIGHT(data_to_clean[[#This Row],[revenue]],LEN(data_to_clean[[#This Row],[revenue]])-FIND(" ",data_to_clean[[#This Row],[revenue]]))</f>
        <v>Million</v>
      </c>
      <c r="H4102" s="7">
        <f>VALUE(IF(data_to_clean[[#This Row],[multiplicity]]="Million",_xlfn.CONCAT(SUBSTITUTE(data_to_clean[[#This Row],[number]],".",""),"00000"),_xlfn.CONCAT(SUBSTITUTE(data_to_clean[[#This Row],[number]],".",""),"00000000")))</f>
        <v>250500000</v>
      </c>
      <c r="I4102" t="s">
        <v>14675</v>
      </c>
      <c r="J4102">
        <f>ROUND(VALUE(SUBSTITUTE(data_to_clean[[#This Row],[growth_%]],".",",")),0)</f>
        <v>78</v>
      </c>
      <c r="K4102" t="s">
        <v>336</v>
      </c>
      <c r="L4102">
        <v>900</v>
      </c>
      <c r="M4102">
        <v>500</v>
      </c>
      <c r="N4102">
        <v>2001</v>
      </c>
      <c r="O4102">
        <v>2</v>
      </c>
      <c r="P4102" t="s">
        <v>13393</v>
      </c>
      <c r="Q4102" t="b">
        <f>AND(ISNUMBER(data_to_clean[[#This Row],[revenue_formatted]]),ISNUMBER(data_to_clean[[#This Row],[growth_formatted_%]]),ISNUMBER(data_to_clean[[#This Row],[workers]]),ISNUMBER(data_to_clean[[#This Row],[previous_workers]]),ISNUMBER(data_to_clean[[#This Row],[founded]]),ISNUMBER(data_to_clean[[#This Row],[yrs_on_list]]))</f>
        <v>1</v>
      </c>
    </row>
    <row r="4103" spans="1:17" x14ac:dyDescent="0.25">
      <c r="A4103">
        <v>4092</v>
      </c>
      <c r="B4103" t="s">
        <v>14676</v>
      </c>
      <c r="C4103" t="s">
        <v>59</v>
      </c>
      <c r="D4103" t="str">
        <f>VLOOKUP(data_to_clean[[#This Row],[state]],abbreviation_table[],2,FALSE)</f>
        <v>New Jersey</v>
      </c>
      <c r="E4103" t="s">
        <v>111</v>
      </c>
      <c r="F4103" t="str">
        <f>TRIM(LEFT(data_to_clean[[#This Row],[revenue]],FIND(" ",data_to_clean[[#This Row],[revenue]])))</f>
        <v>17.3</v>
      </c>
      <c r="G4103" t="str">
        <f>RIGHT(data_to_clean[[#This Row],[revenue]],LEN(data_to_clean[[#This Row],[revenue]])-FIND(" ",data_to_clean[[#This Row],[revenue]]))</f>
        <v>Million</v>
      </c>
      <c r="H4103" s="7">
        <f>VALUE(IF(data_to_clean[[#This Row],[multiplicity]]="Million",_xlfn.CONCAT(SUBSTITUTE(data_to_clean[[#This Row],[number]],".",""),"00000"),_xlfn.CONCAT(SUBSTITUTE(data_to_clean[[#This Row],[number]],".",""),"00000000")))</f>
        <v>17300000</v>
      </c>
      <c r="I4103" t="s">
        <v>14678</v>
      </c>
      <c r="J4103">
        <f>ROUND(VALUE(SUBSTITUTE(data_to_clean[[#This Row],[growth_%]],".",",")),0)</f>
        <v>78</v>
      </c>
      <c r="K4103" t="s">
        <v>55</v>
      </c>
      <c r="L4103">
        <v>135</v>
      </c>
      <c r="M4103">
        <v>80</v>
      </c>
      <c r="N4103">
        <v>2010</v>
      </c>
      <c r="O4103">
        <v>2</v>
      </c>
      <c r="P4103" t="s">
        <v>14679</v>
      </c>
      <c r="Q4103" t="b">
        <f>AND(ISNUMBER(data_to_clean[[#This Row],[revenue_formatted]]),ISNUMBER(data_to_clean[[#This Row],[growth_formatted_%]]),ISNUMBER(data_to_clean[[#This Row],[workers]]),ISNUMBER(data_to_clean[[#This Row],[previous_workers]]),ISNUMBER(data_to_clean[[#This Row],[founded]]),ISNUMBER(data_to_clean[[#This Row],[yrs_on_list]]))</f>
        <v>1</v>
      </c>
    </row>
    <row r="4104" spans="1:17" x14ac:dyDescent="0.25">
      <c r="A4104">
        <v>4093</v>
      </c>
      <c r="B4104" t="s">
        <v>14680</v>
      </c>
      <c r="C4104" t="s">
        <v>141</v>
      </c>
      <c r="D4104" t="str">
        <f>VLOOKUP(data_to_clean[[#This Row],[state]],abbreviation_table[],2,FALSE)</f>
        <v>Kentucky</v>
      </c>
      <c r="E4104" t="s">
        <v>67</v>
      </c>
      <c r="F4104" t="str">
        <f>TRIM(LEFT(data_to_clean[[#This Row],[revenue]],FIND(" ",data_to_clean[[#This Row],[revenue]])))</f>
        <v>23.3</v>
      </c>
      <c r="G4104" t="str">
        <f>RIGHT(data_to_clean[[#This Row],[revenue]],LEN(data_to_clean[[#This Row],[revenue]])-FIND(" ",data_to_clean[[#This Row],[revenue]]))</f>
        <v>Million</v>
      </c>
      <c r="H4104" s="7">
        <f>VALUE(IF(data_to_clean[[#This Row],[multiplicity]]="Million",_xlfn.CONCAT(SUBSTITUTE(data_to_clean[[#This Row],[number]],".",""),"00000"),_xlfn.CONCAT(SUBSTITUTE(data_to_clean[[#This Row],[number]],".",""),"00000000")))</f>
        <v>23300000</v>
      </c>
      <c r="I4104" t="s">
        <v>14682</v>
      </c>
      <c r="J4104">
        <f>ROUND(VALUE(SUBSTITUTE(data_to_clean[[#This Row],[growth_%]],".",",")),0)</f>
        <v>78</v>
      </c>
      <c r="K4104" t="s">
        <v>233</v>
      </c>
      <c r="L4104">
        <v>166</v>
      </c>
      <c r="M4104">
        <v>115</v>
      </c>
      <c r="N4104">
        <v>1982</v>
      </c>
      <c r="O4104">
        <v>1</v>
      </c>
      <c r="P4104" t="s">
        <v>2326</v>
      </c>
      <c r="Q4104" t="b">
        <f>AND(ISNUMBER(data_to_clean[[#This Row],[revenue_formatted]]),ISNUMBER(data_to_clean[[#This Row],[growth_formatted_%]]),ISNUMBER(data_to_clean[[#This Row],[workers]]),ISNUMBER(data_to_clean[[#This Row],[previous_workers]]),ISNUMBER(data_to_clean[[#This Row],[founded]]),ISNUMBER(data_to_clean[[#This Row],[yrs_on_list]]))</f>
        <v>1</v>
      </c>
    </row>
    <row r="4105" spans="1:17" x14ac:dyDescent="0.25">
      <c r="A4105">
        <v>4094</v>
      </c>
      <c r="B4105" t="s">
        <v>14683</v>
      </c>
      <c r="C4105" t="s">
        <v>30</v>
      </c>
      <c r="D4105" t="str">
        <f>VLOOKUP(data_to_clean[[#This Row],[state]],abbreviation_table[],2,FALSE)</f>
        <v>Texas</v>
      </c>
      <c r="E4105" t="s">
        <v>11956</v>
      </c>
      <c r="F4105" t="str">
        <f>TRIM(LEFT(data_to_clean[[#This Row],[revenue]],FIND(" ",data_to_clean[[#This Row],[revenue]])))</f>
        <v>43.1</v>
      </c>
      <c r="G4105" t="str">
        <f>RIGHT(data_to_clean[[#This Row],[revenue]],LEN(data_to_clean[[#This Row],[revenue]])-FIND(" ",data_to_clean[[#This Row],[revenue]]))</f>
        <v>Million</v>
      </c>
      <c r="H4105" s="7">
        <f>VALUE(IF(data_to_clean[[#This Row],[multiplicity]]="Million",_xlfn.CONCAT(SUBSTITUTE(data_to_clean[[#This Row],[number]],".",""),"00000"),_xlfn.CONCAT(SUBSTITUTE(data_to_clean[[#This Row],[number]],".",""),"00000000")))</f>
        <v>43100000</v>
      </c>
      <c r="I4105" t="s">
        <v>14685</v>
      </c>
      <c r="J4105">
        <f>ROUND(VALUE(SUBSTITUTE(data_to_clean[[#This Row],[growth_%]],".",",")),0)</f>
        <v>78</v>
      </c>
      <c r="K4105" t="s">
        <v>55</v>
      </c>
      <c r="L4105">
        <v>156</v>
      </c>
      <c r="M4105">
        <v>89</v>
      </c>
      <c r="N4105">
        <v>2003</v>
      </c>
      <c r="O4105">
        <v>3</v>
      </c>
      <c r="P4105" t="s">
        <v>1789</v>
      </c>
      <c r="Q4105" t="b">
        <f>AND(ISNUMBER(data_to_clean[[#This Row],[revenue_formatted]]),ISNUMBER(data_to_clean[[#This Row],[growth_formatted_%]]),ISNUMBER(data_to_clean[[#This Row],[workers]]),ISNUMBER(data_to_clean[[#This Row],[previous_workers]]),ISNUMBER(data_to_clean[[#This Row],[founded]]),ISNUMBER(data_to_clean[[#This Row],[yrs_on_list]]))</f>
        <v>1</v>
      </c>
    </row>
    <row r="4106" spans="1:17" x14ac:dyDescent="0.25">
      <c r="A4106">
        <v>4095</v>
      </c>
      <c r="B4106" t="s">
        <v>14686</v>
      </c>
      <c r="C4106" t="s">
        <v>1960</v>
      </c>
      <c r="D4106" t="str">
        <f>VLOOKUP(data_to_clean[[#This Row],[state]],abbreviation_table[],2,FALSE)</f>
        <v>Iowa</v>
      </c>
      <c r="E4106" t="s">
        <v>2444</v>
      </c>
      <c r="F4106" t="str">
        <f>TRIM(LEFT(data_to_clean[[#This Row],[revenue]],FIND(" ",data_to_clean[[#This Row],[revenue]])))</f>
        <v>37.3</v>
      </c>
      <c r="G4106" t="str">
        <f>RIGHT(data_to_clean[[#This Row],[revenue]],LEN(data_to_clean[[#This Row],[revenue]])-FIND(" ",data_to_clean[[#This Row],[revenue]]))</f>
        <v>Million</v>
      </c>
      <c r="H4106" s="7">
        <f>VALUE(IF(data_to_clean[[#This Row],[multiplicity]]="Million",_xlfn.CONCAT(SUBSTITUTE(data_to_clean[[#This Row],[number]],".",""),"00000"),_xlfn.CONCAT(SUBSTITUTE(data_to_clean[[#This Row],[number]],".",""),"00000000")))</f>
        <v>37300000</v>
      </c>
      <c r="I4106" t="s">
        <v>14688</v>
      </c>
      <c r="J4106">
        <f>ROUND(VALUE(SUBSTITUTE(data_to_clean[[#This Row],[growth_%]],".",",")),0)</f>
        <v>78</v>
      </c>
      <c r="K4106" t="s">
        <v>25</v>
      </c>
      <c r="L4106">
        <v>33</v>
      </c>
      <c r="M4106">
        <v>20</v>
      </c>
      <c r="N4106">
        <v>1969</v>
      </c>
      <c r="O4106">
        <v>1</v>
      </c>
      <c r="P4106" t="s">
        <v>646</v>
      </c>
      <c r="Q4106" t="b">
        <f>AND(ISNUMBER(data_to_clean[[#This Row],[revenue_formatted]]),ISNUMBER(data_to_clean[[#This Row],[growth_formatted_%]]),ISNUMBER(data_to_clean[[#This Row],[workers]]),ISNUMBER(data_to_clean[[#This Row],[previous_workers]]),ISNUMBER(data_to_clean[[#This Row],[founded]]),ISNUMBER(data_to_clean[[#This Row],[yrs_on_list]]))</f>
        <v>1</v>
      </c>
    </row>
    <row r="4107" spans="1:17" x14ac:dyDescent="0.25">
      <c r="A4107">
        <v>4096</v>
      </c>
      <c r="B4107" t="s">
        <v>14689</v>
      </c>
      <c r="C4107" t="s">
        <v>80</v>
      </c>
      <c r="D4107" t="str">
        <f>VLOOKUP(data_to_clean[[#This Row],[state]],abbreviation_table[],2,FALSE)</f>
        <v>California</v>
      </c>
      <c r="E4107" t="s">
        <v>603</v>
      </c>
      <c r="F4107" t="str">
        <f>TRIM(LEFT(data_to_clean[[#This Row],[revenue]],FIND(" ",data_to_clean[[#This Row],[revenue]])))</f>
        <v>3.8</v>
      </c>
      <c r="G4107" t="str">
        <f>RIGHT(data_to_clean[[#This Row],[revenue]],LEN(data_to_clean[[#This Row],[revenue]])-FIND(" ",data_to_clean[[#This Row],[revenue]]))</f>
        <v>Million</v>
      </c>
      <c r="H4107" s="7">
        <f>VALUE(IF(data_to_clean[[#This Row],[multiplicity]]="Million",_xlfn.CONCAT(SUBSTITUTE(data_to_clean[[#This Row],[number]],".",""),"00000"),_xlfn.CONCAT(SUBSTITUTE(data_to_clean[[#This Row],[number]],".",""),"00000000")))</f>
        <v>3800000</v>
      </c>
      <c r="I4107" t="s">
        <v>14691</v>
      </c>
      <c r="J4107">
        <f>ROUND(VALUE(SUBSTITUTE(data_to_clean[[#This Row],[growth_%]],".",",")),0)</f>
        <v>78</v>
      </c>
      <c r="K4107" t="s">
        <v>211</v>
      </c>
      <c r="L4107">
        <v>38</v>
      </c>
      <c r="M4107">
        <v>30</v>
      </c>
      <c r="N4107">
        <v>2004</v>
      </c>
      <c r="O4107">
        <v>3</v>
      </c>
      <c r="P4107" t="s">
        <v>889</v>
      </c>
      <c r="Q4107" t="b">
        <f>AND(ISNUMBER(data_to_clean[[#This Row],[revenue_formatted]]),ISNUMBER(data_to_clean[[#This Row],[growth_formatted_%]]),ISNUMBER(data_to_clean[[#This Row],[workers]]),ISNUMBER(data_to_clean[[#This Row],[previous_workers]]),ISNUMBER(data_to_clean[[#This Row],[founded]]),ISNUMBER(data_to_clean[[#This Row],[yrs_on_list]]))</f>
        <v>1</v>
      </c>
    </row>
    <row r="4108" spans="1:17" x14ac:dyDescent="0.25">
      <c r="A4108">
        <v>4097</v>
      </c>
      <c r="B4108" t="s">
        <v>14692</v>
      </c>
      <c r="C4108" t="s">
        <v>215</v>
      </c>
      <c r="D4108" t="str">
        <f>VLOOKUP(data_to_clean[[#This Row],[state]],abbreviation_table[],2,FALSE)</f>
        <v>North Carolina</v>
      </c>
      <c r="E4108" t="s">
        <v>185</v>
      </c>
      <c r="F4108" t="str">
        <f>TRIM(LEFT(data_to_clean[[#This Row],[revenue]],FIND(" ",data_to_clean[[#This Row],[revenue]])))</f>
        <v>7.8</v>
      </c>
      <c r="G4108" t="str">
        <f>RIGHT(data_to_clean[[#This Row],[revenue]],LEN(data_to_clean[[#This Row],[revenue]])-FIND(" ",data_to_clean[[#This Row],[revenue]]))</f>
        <v>Million</v>
      </c>
      <c r="H4108" s="7">
        <f>VALUE(IF(data_to_clean[[#This Row],[multiplicity]]="Million",_xlfn.CONCAT(SUBSTITUTE(data_to_clean[[#This Row],[number]],".",""),"00000"),_xlfn.CONCAT(SUBSTITUTE(data_to_clean[[#This Row],[number]],".",""),"00000000")))</f>
        <v>7800000</v>
      </c>
      <c r="I4108" t="s">
        <v>14694</v>
      </c>
      <c r="J4108">
        <f>ROUND(VALUE(SUBSTITUTE(data_to_clean[[#This Row],[growth_%]],".",",")),0)</f>
        <v>78</v>
      </c>
      <c r="K4108" t="s">
        <v>297</v>
      </c>
      <c r="L4108">
        <v>68</v>
      </c>
      <c r="M4108">
        <v>33</v>
      </c>
      <c r="N4108">
        <v>2010</v>
      </c>
      <c r="O4108">
        <v>6</v>
      </c>
      <c r="P4108" t="s">
        <v>12641</v>
      </c>
      <c r="Q4108" t="b">
        <f>AND(ISNUMBER(data_to_clean[[#This Row],[revenue_formatted]]),ISNUMBER(data_to_clean[[#This Row],[growth_formatted_%]]),ISNUMBER(data_to_clean[[#This Row],[workers]]),ISNUMBER(data_to_clean[[#This Row],[previous_workers]]),ISNUMBER(data_to_clean[[#This Row],[founded]]),ISNUMBER(data_to_clean[[#This Row],[yrs_on_list]]))</f>
        <v>1</v>
      </c>
    </row>
    <row r="4109" spans="1:17" x14ac:dyDescent="0.25">
      <c r="A4109">
        <v>4098</v>
      </c>
      <c r="B4109" t="s">
        <v>14695</v>
      </c>
      <c r="C4109" t="s">
        <v>30</v>
      </c>
      <c r="D4109" t="str">
        <f>VLOOKUP(data_to_clean[[#This Row],[state]],abbreviation_table[],2,FALSE)</f>
        <v>Texas</v>
      </c>
      <c r="E4109" t="s">
        <v>5243</v>
      </c>
      <c r="F4109" t="str">
        <f>TRIM(LEFT(data_to_clean[[#This Row],[revenue]],FIND(" ",data_to_clean[[#This Row],[revenue]])))</f>
        <v>10.6</v>
      </c>
      <c r="G4109" t="str">
        <f>RIGHT(data_to_clean[[#This Row],[revenue]],LEN(data_to_clean[[#This Row],[revenue]])-FIND(" ",data_to_clean[[#This Row],[revenue]]))</f>
        <v>Million</v>
      </c>
      <c r="H4109" s="7">
        <f>VALUE(IF(data_to_clean[[#This Row],[multiplicity]]="Million",_xlfn.CONCAT(SUBSTITUTE(data_to_clean[[#This Row],[number]],".",""),"00000"),_xlfn.CONCAT(SUBSTITUTE(data_to_clean[[#This Row],[number]],".",""),"00000000")))</f>
        <v>10600000</v>
      </c>
      <c r="I4109" t="s">
        <v>14697</v>
      </c>
      <c r="J4109">
        <f>ROUND(VALUE(SUBSTITUTE(data_to_clean[[#This Row],[growth_%]],".",",")),0)</f>
        <v>78</v>
      </c>
      <c r="K4109" t="s">
        <v>48</v>
      </c>
      <c r="L4109">
        <v>35</v>
      </c>
      <c r="M4109">
        <v>10</v>
      </c>
      <c r="N4109">
        <v>2010</v>
      </c>
      <c r="O4109">
        <v>5</v>
      </c>
      <c r="P4109" t="s">
        <v>10523</v>
      </c>
      <c r="Q4109" t="b">
        <f>AND(ISNUMBER(data_to_clean[[#This Row],[revenue_formatted]]),ISNUMBER(data_to_clean[[#This Row],[growth_formatted_%]]),ISNUMBER(data_to_clean[[#This Row],[workers]]),ISNUMBER(data_to_clean[[#This Row],[previous_workers]]),ISNUMBER(data_to_clean[[#This Row],[founded]]),ISNUMBER(data_to_clean[[#This Row],[yrs_on_list]]))</f>
        <v>1</v>
      </c>
    </row>
    <row r="4110" spans="1:17" x14ac:dyDescent="0.25">
      <c r="A4110">
        <v>4099</v>
      </c>
      <c r="B4110" t="s">
        <v>14698</v>
      </c>
      <c r="C4110" t="s">
        <v>294</v>
      </c>
      <c r="D4110" t="str">
        <f>VLOOKUP(data_to_clean[[#This Row],[state]],abbreviation_table[],2,FALSE)</f>
        <v>Minnesota</v>
      </c>
      <c r="E4110" t="s">
        <v>14700</v>
      </c>
      <c r="F4110" t="str">
        <f>TRIM(LEFT(data_to_clean[[#This Row],[revenue]],FIND(" ",data_to_clean[[#This Row],[revenue]])))</f>
        <v>81.5</v>
      </c>
      <c r="G4110" t="str">
        <f>RIGHT(data_to_clean[[#This Row],[revenue]],LEN(data_to_clean[[#This Row],[revenue]])-FIND(" ",data_to_clean[[#This Row],[revenue]]))</f>
        <v>Million</v>
      </c>
      <c r="H4110" s="7">
        <f>VALUE(IF(data_to_clean[[#This Row],[multiplicity]]="Million",_xlfn.CONCAT(SUBSTITUTE(data_to_clean[[#This Row],[number]],".",""),"00000"),_xlfn.CONCAT(SUBSTITUTE(data_to_clean[[#This Row],[number]],".",""),"00000000")))</f>
        <v>81500000</v>
      </c>
      <c r="I4110" t="s">
        <v>14701</v>
      </c>
      <c r="J4110">
        <f>ROUND(VALUE(SUBSTITUTE(data_to_clean[[#This Row],[growth_%]],".",",")),0)</f>
        <v>78</v>
      </c>
      <c r="K4110" t="s">
        <v>6043</v>
      </c>
      <c r="L4110">
        <v>648</v>
      </c>
      <c r="M4110">
        <v>314</v>
      </c>
      <c r="N4110">
        <v>2009</v>
      </c>
      <c r="O4110">
        <v>3</v>
      </c>
      <c r="P4110" t="s">
        <v>298</v>
      </c>
      <c r="Q4110" t="b">
        <f>AND(ISNUMBER(data_to_clean[[#This Row],[revenue_formatted]]),ISNUMBER(data_to_clean[[#This Row],[growth_formatted_%]]),ISNUMBER(data_to_clean[[#This Row],[workers]]),ISNUMBER(data_to_clean[[#This Row],[previous_workers]]),ISNUMBER(data_to_clean[[#This Row],[founded]]),ISNUMBER(data_to_clean[[#This Row],[yrs_on_list]]))</f>
        <v>1</v>
      </c>
    </row>
    <row r="4111" spans="1:17" x14ac:dyDescent="0.25">
      <c r="A4111">
        <v>4100</v>
      </c>
      <c r="B4111" t="s">
        <v>14702</v>
      </c>
      <c r="C4111" t="s">
        <v>80</v>
      </c>
      <c r="D4111" t="str">
        <f>VLOOKUP(data_to_clean[[#This Row],[state]],abbreviation_table[],2,FALSE)</f>
        <v>California</v>
      </c>
      <c r="E4111" t="s">
        <v>5232</v>
      </c>
      <c r="F4111" t="str">
        <f>TRIM(LEFT(data_to_clean[[#This Row],[revenue]],FIND(" ",data_to_clean[[#This Row],[revenue]])))</f>
        <v>16.8</v>
      </c>
      <c r="G4111" t="str">
        <f>RIGHT(data_to_clean[[#This Row],[revenue]],LEN(data_to_clean[[#This Row],[revenue]])-FIND(" ",data_to_clean[[#This Row],[revenue]]))</f>
        <v>Million</v>
      </c>
      <c r="H4111" s="7">
        <f>VALUE(IF(data_to_clean[[#This Row],[multiplicity]]="Million",_xlfn.CONCAT(SUBSTITUTE(data_to_clean[[#This Row],[number]],".",""),"00000"),_xlfn.CONCAT(SUBSTITUTE(data_to_clean[[#This Row],[number]],".",""),"00000000")))</f>
        <v>16800000</v>
      </c>
      <c r="I4111" t="s">
        <v>14704</v>
      </c>
      <c r="J4111">
        <f>ROUND(VALUE(SUBSTITUTE(data_to_clean[[#This Row],[growth_%]],".",",")),0)</f>
        <v>78</v>
      </c>
      <c r="K4111" t="s">
        <v>18</v>
      </c>
      <c r="L4111">
        <v>24</v>
      </c>
      <c r="M4111">
        <v>20</v>
      </c>
      <c r="N4111">
        <v>2007</v>
      </c>
      <c r="O4111">
        <v>6</v>
      </c>
      <c r="P4111" t="s">
        <v>1444</v>
      </c>
      <c r="Q4111" t="b">
        <f>AND(ISNUMBER(data_to_clean[[#This Row],[revenue_formatted]]),ISNUMBER(data_to_clean[[#This Row],[growth_formatted_%]]),ISNUMBER(data_to_clean[[#This Row],[workers]]),ISNUMBER(data_to_clean[[#This Row],[previous_workers]]),ISNUMBER(data_to_clean[[#This Row],[founded]]),ISNUMBER(data_to_clean[[#This Row],[yrs_on_list]]))</f>
        <v>1</v>
      </c>
    </row>
    <row r="4112" spans="1:17" x14ac:dyDescent="0.25">
      <c r="A4112">
        <v>4101</v>
      </c>
      <c r="B4112" t="s">
        <v>14705</v>
      </c>
      <c r="C4112" t="s">
        <v>462</v>
      </c>
      <c r="D4112" t="str">
        <f>VLOOKUP(data_to_clean[[#This Row],[state]],abbreviation_table[],2,FALSE)</f>
        <v>Kansas</v>
      </c>
      <c r="E4112" t="s">
        <v>14707</v>
      </c>
      <c r="F4112" t="str">
        <f>TRIM(LEFT(data_to_clean[[#This Row],[revenue]],FIND(" ",data_to_clean[[#This Row],[revenue]])))</f>
        <v>474.7</v>
      </c>
      <c r="G4112" t="str">
        <f>RIGHT(data_to_clean[[#This Row],[revenue]],LEN(data_to_clean[[#This Row],[revenue]])-FIND(" ",data_to_clean[[#This Row],[revenue]]))</f>
        <v>Million</v>
      </c>
      <c r="H4112" s="7">
        <f>VALUE(IF(data_to_clean[[#This Row],[multiplicity]]="Million",_xlfn.CONCAT(SUBSTITUTE(data_to_clean[[#This Row],[number]],".",""),"00000"),_xlfn.CONCAT(SUBSTITUTE(data_to_clean[[#This Row],[number]],".",""),"00000000")))</f>
        <v>474700000</v>
      </c>
      <c r="I4112" t="s">
        <v>14708</v>
      </c>
      <c r="J4112">
        <f>ROUND(VALUE(SUBSTITUTE(data_to_clean[[#This Row],[growth_%]],".",",")),0)</f>
        <v>78</v>
      </c>
      <c r="K4112" t="s">
        <v>33</v>
      </c>
      <c r="L4112">
        <v>13751</v>
      </c>
      <c r="M4112">
        <v>7257</v>
      </c>
      <c r="N4112">
        <v>2002</v>
      </c>
      <c r="O4112">
        <v>8</v>
      </c>
      <c r="P4112" t="s">
        <v>14709</v>
      </c>
      <c r="Q4112" t="b">
        <f>AND(ISNUMBER(data_to_clean[[#This Row],[revenue_formatted]]),ISNUMBER(data_to_clean[[#This Row],[growth_formatted_%]]),ISNUMBER(data_to_clean[[#This Row],[workers]]),ISNUMBER(data_to_clean[[#This Row],[previous_workers]]),ISNUMBER(data_to_clean[[#This Row],[founded]]),ISNUMBER(data_to_clean[[#This Row],[yrs_on_list]]))</f>
        <v>1</v>
      </c>
    </row>
    <row r="4113" spans="1:17" x14ac:dyDescent="0.25">
      <c r="A4113">
        <v>4102</v>
      </c>
      <c r="B4113" t="s">
        <v>14710</v>
      </c>
      <c r="C4113" t="s">
        <v>22</v>
      </c>
      <c r="D4113" t="str">
        <f>VLOOKUP(data_to_clean[[#This Row],[state]],abbreviation_table[],2,FALSE)</f>
        <v>Tennessee</v>
      </c>
      <c r="E4113" t="s">
        <v>911</v>
      </c>
      <c r="F4113" t="str">
        <f>TRIM(LEFT(data_to_clean[[#This Row],[revenue]],FIND(" ",data_to_clean[[#This Row],[revenue]])))</f>
        <v>2.7</v>
      </c>
      <c r="G4113" t="str">
        <f>RIGHT(data_to_clean[[#This Row],[revenue]],LEN(data_to_clean[[#This Row],[revenue]])-FIND(" ",data_to_clean[[#This Row],[revenue]]))</f>
        <v>Million</v>
      </c>
      <c r="H4113" s="7">
        <f>VALUE(IF(data_to_clean[[#This Row],[multiplicity]]="Million",_xlfn.CONCAT(SUBSTITUTE(data_to_clean[[#This Row],[number]],".",""),"00000"),_xlfn.CONCAT(SUBSTITUTE(data_to_clean[[#This Row],[number]],".",""),"00000000")))</f>
        <v>2700000</v>
      </c>
      <c r="I4113" t="s">
        <v>14712</v>
      </c>
      <c r="J4113">
        <f>ROUND(VALUE(SUBSTITUTE(data_to_clean[[#This Row],[growth_%]],".",",")),0)</f>
        <v>78</v>
      </c>
      <c r="K4113" t="s">
        <v>40</v>
      </c>
      <c r="L4113">
        <v>45</v>
      </c>
      <c r="M4113">
        <v>25</v>
      </c>
      <c r="N4113">
        <v>2012</v>
      </c>
      <c r="O4113">
        <v>1</v>
      </c>
      <c r="P4113" t="s">
        <v>26</v>
      </c>
      <c r="Q4113" t="b">
        <f>AND(ISNUMBER(data_to_clean[[#This Row],[revenue_formatted]]),ISNUMBER(data_to_clean[[#This Row],[growth_formatted_%]]),ISNUMBER(data_to_clean[[#This Row],[workers]]),ISNUMBER(data_to_clean[[#This Row],[previous_workers]]),ISNUMBER(data_to_clean[[#This Row],[founded]]),ISNUMBER(data_to_clean[[#This Row],[yrs_on_list]]))</f>
        <v>1</v>
      </c>
    </row>
    <row r="4114" spans="1:17" x14ac:dyDescent="0.25">
      <c r="A4114">
        <v>4103</v>
      </c>
      <c r="B4114" t="s">
        <v>14713</v>
      </c>
      <c r="C4114" t="s">
        <v>80</v>
      </c>
      <c r="D4114" t="str">
        <f>VLOOKUP(data_to_clean[[#This Row],[state]],abbreviation_table[],2,FALSE)</f>
        <v>California</v>
      </c>
      <c r="E4114" t="s">
        <v>255</v>
      </c>
      <c r="F4114" t="str">
        <f>TRIM(LEFT(data_to_clean[[#This Row],[revenue]],FIND(" ",data_to_clean[[#This Row],[revenue]])))</f>
        <v>15.2</v>
      </c>
      <c r="G4114" t="str">
        <f>RIGHT(data_to_clean[[#This Row],[revenue]],LEN(data_to_clean[[#This Row],[revenue]])-FIND(" ",data_to_clean[[#This Row],[revenue]]))</f>
        <v>Million</v>
      </c>
      <c r="H4114" s="7">
        <f>VALUE(IF(data_to_clean[[#This Row],[multiplicity]]="Million",_xlfn.CONCAT(SUBSTITUTE(data_to_clean[[#This Row],[number]],".",""),"00000"),_xlfn.CONCAT(SUBSTITUTE(data_to_clean[[#This Row],[number]],".",""),"00000000")))</f>
        <v>15200000</v>
      </c>
      <c r="I4114" t="s">
        <v>14715</v>
      </c>
      <c r="J4114">
        <f>ROUND(VALUE(SUBSTITUTE(data_to_clean[[#This Row],[growth_%]],".",",")),0)</f>
        <v>78</v>
      </c>
      <c r="K4114" t="s">
        <v>297</v>
      </c>
      <c r="L4114">
        <v>85</v>
      </c>
      <c r="M4114">
        <v>44</v>
      </c>
      <c r="N4114">
        <v>2004</v>
      </c>
      <c r="O4114">
        <v>5</v>
      </c>
      <c r="P4114" t="s">
        <v>2544</v>
      </c>
      <c r="Q4114" t="b">
        <f>AND(ISNUMBER(data_to_clean[[#This Row],[revenue_formatted]]),ISNUMBER(data_to_clean[[#This Row],[growth_formatted_%]]),ISNUMBER(data_to_clean[[#This Row],[workers]]),ISNUMBER(data_to_clean[[#This Row],[previous_workers]]),ISNUMBER(data_to_clean[[#This Row],[founded]]),ISNUMBER(data_to_clean[[#This Row],[yrs_on_list]]))</f>
        <v>1</v>
      </c>
    </row>
    <row r="4115" spans="1:17" x14ac:dyDescent="0.25">
      <c r="A4115">
        <v>4104</v>
      </c>
      <c r="B4115" t="s">
        <v>14716</v>
      </c>
      <c r="C4115" t="s">
        <v>45</v>
      </c>
      <c r="D4115" t="str">
        <f>VLOOKUP(data_to_clean[[#This Row],[state]],abbreviation_table[],2,FALSE)</f>
        <v>Pennsylvania</v>
      </c>
      <c r="E4115" t="s">
        <v>1106</v>
      </c>
      <c r="F4115" t="str">
        <f>TRIM(LEFT(data_to_clean[[#This Row],[revenue]],FIND(" ",data_to_clean[[#This Row],[revenue]])))</f>
        <v>2.9</v>
      </c>
      <c r="G4115" t="str">
        <f>RIGHT(data_to_clean[[#This Row],[revenue]],LEN(data_to_clean[[#This Row],[revenue]])-FIND(" ",data_to_clean[[#This Row],[revenue]]))</f>
        <v>Million</v>
      </c>
      <c r="H4115" s="7">
        <f>VALUE(IF(data_to_clean[[#This Row],[multiplicity]]="Million",_xlfn.CONCAT(SUBSTITUTE(data_to_clean[[#This Row],[number]],".",""),"00000"),_xlfn.CONCAT(SUBSTITUTE(data_to_clean[[#This Row],[number]],".",""),"00000000")))</f>
        <v>2900000</v>
      </c>
      <c r="I4115" t="s">
        <v>14718</v>
      </c>
      <c r="J4115">
        <f>ROUND(VALUE(SUBSTITUTE(data_to_clean[[#This Row],[growth_%]],".",",")),0)</f>
        <v>78</v>
      </c>
      <c r="K4115" t="s">
        <v>623</v>
      </c>
      <c r="L4115">
        <v>20</v>
      </c>
      <c r="M4115">
        <v>11</v>
      </c>
      <c r="N4115">
        <v>1987</v>
      </c>
      <c r="O4115">
        <v>2</v>
      </c>
      <c r="P4115" t="s">
        <v>1149</v>
      </c>
      <c r="Q4115" t="b">
        <f>AND(ISNUMBER(data_to_clean[[#This Row],[revenue_formatted]]),ISNUMBER(data_to_clean[[#This Row],[growth_formatted_%]]),ISNUMBER(data_to_clean[[#This Row],[workers]]),ISNUMBER(data_to_clean[[#This Row],[previous_workers]]),ISNUMBER(data_to_clean[[#This Row],[founded]]),ISNUMBER(data_to_clean[[#This Row],[yrs_on_list]]))</f>
        <v>1</v>
      </c>
    </row>
    <row r="4116" spans="1:17" x14ac:dyDescent="0.25">
      <c r="A4116">
        <v>4105</v>
      </c>
      <c r="B4116" t="s">
        <v>14719</v>
      </c>
      <c r="C4116" t="s">
        <v>974</v>
      </c>
      <c r="D4116" t="str">
        <f>VLOOKUP(data_to_clean[[#This Row],[state]],abbreviation_table[],2,FALSE)</f>
        <v>District of Columbia</v>
      </c>
      <c r="E4116" t="s">
        <v>142</v>
      </c>
      <c r="F4116" t="str">
        <f>TRIM(LEFT(data_to_clean[[#This Row],[revenue]],FIND(" ",data_to_clean[[#This Row],[revenue]])))</f>
        <v>10.2</v>
      </c>
      <c r="G4116" t="str">
        <f>RIGHT(data_to_clean[[#This Row],[revenue]],LEN(data_to_clean[[#This Row],[revenue]])-FIND(" ",data_to_clean[[#This Row],[revenue]]))</f>
        <v>Million</v>
      </c>
      <c r="H4116" s="7">
        <f>VALUE(IF(data_to_clean[[#This Row],[multiplicity]]="Million",_xlfn.CONCAT(SUBSTITUTE(data_to_clean[[#This Row],[number]],".",""),"00000"),_xlfn.CONCAT(SUBSTITUTE(data_to_clean[[#This Row],[number]],".",""),"00000000")))</f>
        <v>10200000</v>
      </c>
      <c r="I4116" t="s">
        <v>14721</v>
      </c>
      <c r="J4116">
        <f>ROUND(VALUE(SUBSTITUTE(data_to_clean[[#This Row],[growth_%]],".",",")),0)</f>
        <v>78</v>
      </c>
      <c r="K4116" t="s">
        <v>187</v>
      </c>
      <c r="L4116">
        <v>23</v>
      </c>
      <c r="M4116">
        <v>12</v>
      </c>
      <c r="N4116">
        <v>2009</v>
      </c>
      <c r="O4116">
        <v>3</v>
      </c>
      <c r="P4116" t="s">
        <v>976</v>
      </c>
      <c r="Q4116" t="b">
        <f>AND(ISNUMBER(data_to_clean[[#This Row],[revenue_formatted]]),ISNUMBER(data_to_clean[[#This Row],[growth_formatted_%]]),ISNUMBER(data_to_clean[[#This Row],[workers]]),ISNUMBER(data_to_clean[[#This Row],[previous_workers]]),ISNUMBER(data_to_clean[[#This Row],[founded]]),ISNUMBER(data_to_clean[[#This Row],[yrs_on_list]]))</f>
        <v>1</v>
      </c>
    </row>
    <row r="4117" spans="1:17" x14ac:dyDescent="0.25">
      <c r="A4117">
        <v>4106</v>
      </c>
      <c r="B4117" t="s">
        <v>14722</v>
      </c>
      <c r="C4117" t="s">
        <v>74</v>
      </c>
      <c r="D4117" t="str">
        <f>VLOOKUP(data_to_clean[[#This Row],[state]],abbreviation_table[],2,FALSE)</f>
        <v>Ohio</v>
      </c>
      <c r="E4117" t="s">
        <v>939</v>
      </c>
      <c r="F4117" t="str">
        <f>TRIM(LEFT(data_to_clean[[#This Row],[revenue]],FIND(" ",data_to_clean[[#This Row],[revenue]])))</f>
        <v>4.1</v>
      </c>
      <c r="G4117" t="str">
        <f>RIGHT(data_to_clean[[#This Row],[revenue]],LEN(data_to_clean[[#This Row],[revenue]])-FIND(" ",data_to_clean[[#This Row],[revenue]]))</f>
        <v>Million</v>
      </c>
      <c r="H4117" s="7">
        <f>VALUE(IF(data_to_clean[[#This Row],[multiplicity]]="Million",_xlfn.CONCAT(SUBSTITUTE(data_to_clean[[#This Row],[number]],".",""),"00000"),_xlfn.CONCAT(SUBSTITUTE(data_to_clean[[#This Row],[number]],".",""),"00000000")))</f>
        <v>4100000</v>
      </c>
      <c r="I4117" t="s">
        <v>14724</v>
      </c>
      <c r="J4117">
        <f>ROUND(VALUE(SUBSTITUTE(data_to_clean[[#This Row],[growth_%]],".",",")),0)</f>
        <v>78</v>
      </c>
      <c r="K4117" t="s">
        <v>69</v>
      </c>
      <c r="L4117">
        <v>103</v>
      </c>
      <c r="M4117">
        <v>34</v>
      </c>
      <c r="N4117">
        <v>1959</v>
      </c>
      <c r="O4117">
        <v>1</v>
      </c>
      <c r="P4117" t="s">
        <v>14725</v>
      </c>
      <c r="Q4117" t="b">
        <f>AND(ISNUMBER(data_to_clean[[#This Row],[revenue_formatted]]),ISNUMBER(data_to_clean[[#This Row],[growth_formatted_%]]),ISNUMBER(data_to_clean[[#This Row],[workers]]),ISNUMBER(data_to_clean[[#This Row],[previous_workers]]),ISNUMBER(data_to_clean[[#This Row],[founded]]),ISNUMBER(data_to_clean[[#This Row],[yrs_on_list]]))</f>
        <v>1</v>
      </c>
    </row>
    <row r="4118" spans="1:17" x14ac:dyDescent="0.25">
      <c r="A4118">
        <v>4107</v>
      </c>
      <c r="B4118" t="s">
        <v>14726</v>
      </c>
      <c r="C4118" t="s">
        <v>119</v>
      </c>
      <c r="D4118" t="str">
        <f>VLOOKUP(data_to_clean[[#This Row],[state]],abbreviation_table[],2,FALSE)</f>
        <v>Georgia</v>
      </c>
      <c r="E4118" t="s">
        <v>770</v>
      </c>
      <c r="F4118" t="str">
        <f>TRIM(LEFT(data_to_clean[[#This Row],[revenue]],FIND(" ",data_to_clean[[#This Row],[revenue]])))</f>
        <v>4.4</v>
      </c>
      <c r="G4118" t="str">
        <f>RIGHT(data_to_clean[[#This Row],[revenue]],LEN(data_to_clean[[#This Row],[revenue]])-FIND(" ",data_to_clean[[#This Row],[revenue]]))</f>
        <v>Million</v>
      </c>
      <c r="H4118" s="7">
        <f>VALUE(IF(data_to_clean[[#This Row],[multiplicity]]="Million",_xlfn.CONCAT(SUBSTITUTE(data_to_clean[[#This Row],[number]],".",""),"00000"),_xlfn.CONCAT(SUBSTITUTE(data_to_clean[[#This Row],[number]],".",""),"00000000")))</f>
        <v>4400000</v>
      </c>
      <c r="I4118" t="s">
        <v>14728</v>
      </c>
      <c r="J4118">
        <f>ROUND(VALUE(SUBSTITUTE(data_to_clean[[#This Row],[growth_%]],".",",")),0)</f>
        <v>78</v>
      </c>
      <c r="K4118" t="s">
        <v>336</v>
      </c>
      <c r="L4118">
        <v>27</v>
      </c>
      <c r="M4118">
        <v>16</v>
      </c>
      <c r="N4118">
        <v>2007</v>
      </c>
      <c r="O4118">
        <v>1</v>
      </c>
      <c r="P4118" t="s">
        <v>122</v>
      </c>
      <c r="Q4118" t="b">
        <f>AND(ISNUMBER(data_to_clean[[#This Row],[revenue_formatted]]),ISNUMBER(data_to_clean[[#This Row],[growth_formatted_%]]),ISNUMBER(data_to_clean[[#This Row],[workers]]),ISNUMBER(data_to_clean[[#This Row],[previous_workers]]),ISNUMBER(data_to_clean[[#This Row],[founded]]),ISNUMBER(data_to_clean[[#This Row],[yrs_on_list]]))</f>
        <v>1</v>
      </c>
    </row>
    <row r="4119" spans="1:17" x14ac:dyDescent="0.25">
      <c r="A4119">
        <v>4108</v>
      </c>
      <c r="B4119" t="s">
        <v>14729</v>
      </c>
      <c r="C4119" t="s">
        <v>30</v>
      </c>
      <c r="D4119" t="str">
        <f>VLOOKUP(data_to_clean[[#This Row],[state]],abbreviation_table[],2,FALSE)</f>
        <v>Texas</v>
      </c>
      <c r="E4119" t="s">
        <v>4835</v>
      </c>
      <c r="F4119" t="str">
        <f>TRIM(LEFT(data_to_clean[[#This Row],[revenue]],FIND(" ",data_to_clean[[#This Row],[revenue]])))</f>
        <v>41.3</v>
      </c>
      <c r="G4119" t="str">
        <f>RIGHT(data_to_clean[[#This Row],[revenue]],LEN(data_to_clean[[#This Row],[revenue]])-FIND(" ",data_to_clean[[#This Row],[revenue]]))</f>
        <v>Million</v>
      </c>
      <c r="H4119" s="7">
        <f>VALUE(IF(data_to_clean[[#This Row],[multiplicity]]="Million",_xlfn.CONCAT(SUBSTITUTE(data_to_clean[[#This Row],[number]],".",""),"00000"),_xlfn.CONCAT(SUBSTITUTE(data_to_clean[[#This Row],[number]],".",""),"00000000")))</f>
        <v>41300000</v>
      </c>
      <c r="I4119" t="s">
        <v>14731</v>
      </c>
      <c r="J4119">
        <f>ROUND(VALUE(SUBSTITUTE(data_to_clean[[#This Row],[growth_%]],".",",")),0)</f>
        <v>78</v>
      </c>
      <c r="K4119" t="s">
        <v>48</v>
      </c>
      <c r="L4119">
        <v>200</v>
      </c>
      <c r="M4119">
        <v>116</v>
      </c>
      <c r="N4119">
        <v>2008</v>
      </c>
      <c r="O4119">
        <v>2</v>
      </c>
      <c r="P4119" t="s">
        <v>14732</v>
      </c>
      <c r="Q4119" t="b">
        <f>AND(ISNUMBER(data_to_clean[[#This Row],[revenue_formatted]]),ISNUMBER(data_to_clean[[#This Row],[growth_formatted_%]]),ISNUMBER(data_to_clean[[#This Row],[workers]]),ISNUMBER(data_to_clean[[#This Row],[previous_workers]]),ISNUMBER(data_to_clean[[#This Row],[founded]]),ISNUMBER(data_to_clean[[#This Row],[yrs_on_list]]))</f>
        <v>1</v>
      </c>
    </row>
    <row r="4120" spans="1:17" x14ac:dyDescent="0.25">
      <c r="A4120">
        <v>4109</v>
      </c>
      <c r="B4120" t="s">
        <v>14733</v>
      </c>
      <c r="C4120" t="s">
        <v>30</v>
      </c>
      <c r="D4120" t="str">
        <f>VLOOKUP(data_to_clean[[#This Row],[state]],abbreviation_table[],2,FALSE)</f>
        <v>Texas</v>
      </c>
      <c r="E4120" t="s">
        <v>1920</v>
      </c>
      <c r="F4120" t="str">
        <f>TRIM(LEFT(data_to_clean[[#This Row],[revenue]],FIND(" ",data_to_clean[[#This Row],[revenue]])))</f>
        <v>2.4</v>
      </c>
      <c r="G4120" t="str">
        <f>RIGHT(data_to_clean[[#This Row],[revenue]],LEN(data_to_clean[[#This Row],[revenue]])-FIND(" ",data_to_clean[[#This Row],[revenue]]))</f>
        <v>Million</v>
      </c>
      <c r="H4120" s="7">
        <f>VALUE(IF(data_to_clean[[#This Row],[multiplicity]]="Million",_xlfn.CONCAT(SUBSTITUTE(data_to_clean[[#This Row],[number]],".",""),"00000"),_xlfn.CONCAT(SUBSTITUTE(data_to_clean[[#This Row],[number]],".",""),"00000000")))</f>
        <v>2400000</v>
      </c>
      <c r="I4120" t="s">
        <v>14735</v>
      </c>
      <c r="J4120">
        <f>ROUND(VALUE(SUBSTITUTE(data_to_clean[[#This Row],[growth_%]],".",",")),0)</f>
        <v>78</v>
      </c>
      <c r="K4120" t="s">
        <v>6043</v>
      </c>
      <c r="L4120">
        <v>15</v>
      </c>
      <c r="M4120">
        <v>8</v>
      </c>
      <c r="N4120">
        <v>2005</v>
      </c>
      <c r="O4120">
        <v>1</v>
      </c>
      <c r="P4120" t="s">
        <v>251</v>
      </c>
      <c r="Q4120" t="b">
        <f>AND(ISNUMBER(data_to_clean[[#This Row],[revenue_formatted]]),ISNUMBER(data_to_clean[[#This Row],[growth_formatted_%]]),ISNUMBER(data_to_clean[[#This Row],[workers]]),ISNUMBER(data_to_clean[[#This Row],[previous_workers]]),ISNUMBER(data_to_clean[[#This Row],[founded]]),ISNUMBER(data_to_clean[[#This Row],[yrs_on_list]]))</f>
        <v>1</v>
      </c>
    </row>
    <row r="4121" spans="1:17" x14ac:dyDescent="0.25">
      <c r="A4121">
        <v>4110</v>
      </c>
      <c r="B4121" t="s">
        <v>14736</v>
      </c>
      <c r="C4121" t="s">
        <v>974</v>
      </c>
      <c r="D4121" t="str">
        <f>VLOOKUP(data_to_clean[[#This Row],[state]],abbreviation_table[],2,FALSE)</f>
        <v>District of Columbia</v>
      </c>
      <c r="E4121" t="s">
        <v>4114</v>
      </c>
      <c r="F4121" t="str">
        <f>TRIM(LEFT(data_to_clean[[#This Row],[revenue]],FIND(" ",data_to_clean[[#This Row],[revenue]])))</f>
        <v>11.7</v>
      </c>
      <c r="G4121" t="str">
        <f>RIGHT(data_to_clean[[#This Row],[revenue]],LEN(data_to_clean[[#This Row],[revenue]])-FIND(" ",data_to_clean[[#This Row],[revenue]]))</f>
        <v>Million</v>
      </c>
      <c r="H4121" s="7">
        <f>VALUE(IF(data_to_clean[[#This Row],[multiplicity]]="Million",_xlfn.CONCAT(SUBSTITUTE(data_to_clean[[#This Row],[number]],".",""),"00000"),_xlfn.CONCAT(SUBSTITUTE(data_to_clean[[#This Row],[number]],".",""),"00000000")))</f>
        <v>11700000</v>
      </c>
      <c r="I4121" t="s">
        <v>14738</v>
      </c>
      <c r="J4121">
        <f>ROUND(VALUE(SUBSTITUTE(data_to_clean[[#This Row],[growth_%]],".",",")),0)</f>
        <v>78</v>
      </c>
      <c r="K4121" t="s">
        <v>336</v>
      </c>
      <c r="L4121">
        <v>31</v>
      </c>
      <c r="M4121">
        <v>24</v>
      </c>
      <c r="N4121">
        <v>2001</v>
      </c>
      <c r="O4121">
        <v>2</v>
      </c>
      <c r="P4121" t="s">
        <v>976</v>
      </c>
      <c r="Q4121" t="b">
        <f>AND(ISNUMBER(data_to_clean[[#This Row],[revenue_formatted]]),ISNUMBER(data_to_clean[[#This Row],[growth_formatted_%]]),ISNUMBER(data_to_clean[[#This Row],[workers]]),ISNUMBER(data_to_clean[[#This Row],[previous_workers]]),ISNUMBER(data_to_clean[[#This Row],[founded]]),ISNUMBER(data_to_clean[[#This Row],[yrs_on_list]]))</f>
        <v>1</v>
      </c>
    </row>
    <row r="4122" spans="1:17" x14ac:dyDescent="0.25">
      <c r="A4122">
        <v>4111</v>
      </c>
      <c r="B4122" t="s">
        <v>14739</v>
      </c>
      <c r="C4122" t="s">
        <v>243</v>
      </c>
      <c r="D4122" t="str">
        <f>VLOOKUP(data_to_clean[[#This Row],[state]],abbreviation_table[],2,FALSE)</f>
        <v>Maryland</v>
      </c>
      <c r="E4122" t="s">
        <v>3116</v>
      </c>
      <c r="F4122" t="str">
        <f>TRIM(LEFT(data_to_clean[[#This Row],[revenue]],FIND(" ",data_to_clean[[#This Row],[revenue]])))</f>
        <v>9.3</v>
      </c>
      <c r="G4122" t="str">
        <f>RIGHT(data_to_clean[[#This Row],[revenue]],LEN(data_to_clean[[#This Row],[revenue]])-FIND(" ",data_to_clean[[#This Row],[revenue]]))</f>
        <v>Million</v>
      </c>
      <c r="H4122" s="7">
        <f>VALUE(IF(data_to_clean[[#This Row],[multiplicity]]="Million",_xlfn.CONCAT(SUBSTITUTE(data_to_clean[[#This Row],[number]],".",""),"00000"),_xlfn.CONCAT(SUBSTITUTE(data_to_clean[[#This Row],[number]],".",""),"00000000")))</f>
        <v>9300000</v>
      </c>
      <c r="I4122" t="s">
        <v>14741</v>
      </c>
      <c r="J4122">
        <f>ROUND(VALUE(SUBSTITUTE(data_to_clean[[#This Row],[growth_%]],".",",")),0)</f>
        <v>78</v>
      </c>
      <c r="K4122" t="s">
        <v>18</v>
      </c>
      <c r="L4122">
        <v>65</v>
      </c>
      <c r="M4122">
        <v>33</v>
      </c>
      <c r="N4122">
        <v>2008</v>
      </c>
      <c r="O4122">
        <v>8</v>
      </c>
      <c r="P4122" t="s">
        <v>830</v>
      </c>
      <c r="Q4122" t="b">
        <f>AND(ISNUMBER(data_to_clean[[#This Row],[revenue_formatted]]),ISNUMBER(data_to_clean[[#This Row],[growth_formatted_%]]),ISNUMBER(data_to_clean[[#This Row],[workers]]),ISNUMBER(data_to_clean[[#This Row],[previous_workers]]),ISNUMBER(data_to_clean[[#This Row],[founded]]),ISNUMBER(data_to_clean[[#This Row],[yrs_on_list]]))</f>
        <v>1</v>
      </c>
    </row>
    <row r="4123" spans="1:17" x14ac:dyDescent="0.25">
      <c r="A4123">
        <v>4112</v>
      </c>
      <c r="B4123" t="s">
        <v>14742</v>
      </c>
      <c r="C4123" t="s">
        <v>59</v>
      </c>
      <c r="D4123" t="str">
        <f>VLOOKUP(data_to_clean[[#This Row],[state]],abbreviation_table[],2,FALSE)</f>
        <v>New Jersey</v>
      </c>
      <c r="E4123" t="s">
        <v>4749</v>
      </c>
      <c r="F4123" t="str">
        <f>TRIM(LEFT(data_to_clean[[#This Row],[revenue]],FIND(" ",data_to_clean[[#This Row],[revenue]])))</f>
        <v>31.8</v>
      </c>
      <c r="G4123" t="str">
        <f>RIGHT(data_to_clean[[#This Row],[revenue]],LEN(data_to_clean[[#This Row],[revenue]])-FIND(" ",data_to_clean[[#This Row],[revenue]]))</f>
        <v>Million</v>
      </c>
      <c r="H4123" s="7">
        <f>VALUE(IF(data_to_clean[[#This Row],[multiplicity]]="Million",_xlfn.CONCAT(SUBSTITUTE(data_to_clean[[#This Row],[number]],".",""),"00000"),_xlfn.CONCAT(SUBSTITUTE(data_to_clean[[#This Row],[number]],".",""),"00000000")))</f>
        <v>31800000</v>
      </c>
      <c r="I4123" t="s">
        <v>14744</v>
      </c>
      <c r="J4123">
        <f>ROUND(VALUE(SUBSTITUTE(data_to_clean[[#This Row],[growth_%]],".",",")),0)</f>
        <v>78</v>
      </c>
      <c r="K4123" t="s">
        <v>324</v>
      </c>
      <c r="L4123">
        <v>250</v>
      </c>
      <c r="M4123">
        <v>120</v>
      </c>
      <c r="N4123">
        <v>2003</v>
      </c>
      <c r="O4123">
        <v>5</v>
      </c>
      <c r="P4123" t="s">
        <v>14745</v>
      </c>
      <c r="Q4123" t="b">
        <f>AND(ISNUMBER(data_to_clean[[#This Row],[revenue_formatted]]),ISNUMBER(data_to_clean[[#This Row],[growth_formatted_%]]),ISNUMBER(data_to_clean[[#This Row],[workers]]),ISNUMBER(data_to_clean[[#This Row],[previous_workers]]),ISNUMBER(data_to_clean[[#This Row],[founded]]),ISNUMBER(data_to_clean[[#This Row],[yrs_on_list]]))</f>
        <v>1</v>
      </c>
    </row>
    <row r="4124" spans="1:17" x14ac:dyDescent="0.25">
      <c r="A4124">
        <v>4113</v>
      </c>
      <c r="B4124" t="s">
        <v>14746</v>
      </c>
      <c r="C4124" t="s">
        <v>105</v>
      </c>
      <c r="D4124" t="str">
        <f>VLOOKUP(data_to_clean[[#This Row],[state]],abbreviation_table[],2,FALSE)</f>
        <v>New York</v>
      </c>
      <c r="E4124" t="s">
        <v>399</v>
      </c>
      <c r="F4124" t="str">
        <f>TRIM(LEFT(data_to_clean[[#This Row],[revenue]],FIND(" ",data_to_clean[[#This Row],[revenue]])))</f>
        <v>9</v>
      </c>
      <c r="G4124" t="str">
        <f>RIGHT(data_to_clean[[#This Row],[revenue]],LEN(data_to_clean[[#This Row],[revenue]])-FIND(" ",data_to_clean[[#This Row],[revenue]]))</f>
        <v>Million</v>
      </c>
      <c r="H4124" s="7">
        <f>VALUE(IF(data_to_clean[[#This Row],[multiplicity]]="Million",_xlfn.CONCAT(SUBSTITUTE(data_to_clean[[#This Row],[number]],".",""),"00000"),_xlfn.CONCAT(SUBSTITUTE(data_to_clean[[#This Row],[number]],".",""),"00000000")))</f>
        <v>900000</v>
      </c>
      <c r="I4124" t="s">
        <v>14748</v>
      </c>
      <c r="J4124">
        <f>ROUND(VALUE(SUBSTITUTE(data_to_clean[[#This Row],[growth_%]],".",",")),0)</f>
        <v>78</v>
      </c>
      <c r="K4124" t="s">
        <v>187</v>
      </c>
      <c r="L4124">
        <v>28</v>
      </c>
      <c r="M4124">
        <v>22</v>
      </c>
      <c r="N4124">
        <v>2011</v>
      </c>
      <c r="O4124">
        <v>4</v>
      </c>
      <c r="P4124" t="s">
        <v>108</v>
      </c>
      <c r="Q4124" t="b">
        <f>AND(ISNUMBER(data_to_clean[[#This Row],[revenue_formatted]]),ISNUMBER(data_to_clean[[#This Row],[growth_formatted_%]]),ISNUMBER(data_to_clean[[#This Row],[workers]]),ISNUMBER(data_to_clean[[#This Row],[previous_workers]]),ISNUMBER(data_to_clean[[#This Row],[founded]]),ISNUMBER(data_to_clean[[#This Row],[yrs_on_list]]))</f>
        <v>1</v>
      </c>
    </row>
    <row r="4125" spans="1:17" x14ac:dyDescent="0.25">
      <c r="A4125">
        <v>4114</v>
      </c>
      <c r="B4125" t="s">
        <v>14749</v>
      </c>
      <c r="C4125" t="s">
        <v>30</v>
      </c>
      <c r="D4125" t="str">
        <f>VLOOKUP(data_to_clean[[#This Row],[state]],abbreviation_table[],2,FALSE)</f>
        <v>Texas</v>
      </c>
      <c r="E4125" t="s">
        <v>9310</v>
      </c>
      <c r="F4125" t="str">
        <f>TRIM(LEFT(data_to_clean[[#This Row],[revenue]],FIND(" ",data_to_clean[[#This Row],[revenue]])))</f>
        <v>40.4</v>
      </c>
      <c r="G4125" t="str">
        <f>RIGHT(data_to_clean[[#This Row],[revenue]],LEN(data_to_clean[[#This Row],[revenue]])-FIND(" ",data_to_clean[[#This Row],[revenue]]))</f>
        <v>Million</v>
      </c>
      <c r="H4125" s="7">
        <f>VALUE(IF(data_to_clean[[#This Row],[multiplicity]]="Million",_xlfn.CONCAT(SUBSTITUTE(data_to_clean[[#This Row],[number]],".",""),"00000"),_xlfn.CONCAT(SUBSTITUTE(data_to_clean[[#This Row],[number]],".",""),"00000000")))</f>
        <v>40400000</v>
      </c>
      <c r="I4125" t="s">
        <v>14751</v>
      </c>
      <c r="J4125">
        <f>ROUND(VALUE(SUBSTITUTE(data_to_clean[[#This Row],[growth_%]],".",",")),0)</f>
        <v>77</v>
      </c>
      <c r="K4125" t="s">
        <v>18</v>
      </c>
      <c r="L4125">
        <v>21</v>
      </c>
      <c r="M4125">
        <v>5</v>
      </c>
      <c r="N4125">
        <v>2013</v>
      </c>
      <c r="O4125">
        <v>1</v>
      </c>
      <c r="P4125" t="s">
        <v>258</v>
      </c>
      <c r="Q4125" t="b">
        <f>AND(ISNUMBER(data_to_clean[[#This Row],[revenue_formatted]]),ISNUMBER(data_to_clean[[#This Row],[growth_formatted_%]]),ISNUMBER(data_to_clean[[#This Row],[workers]]),ISNUMBER(data_to_clean[[#This Row],[previous_workers]]),ISNUMBER(data_to_clean[[#This Row],[founded]]),ISNUMBER(data_to_clean[[#This Row],[yrs_on_list]]))</f>
        <v>1</v>
      </c>
    </row>
    <row r="4126" spans="1:17" x14ac:dyDescent="0.25">
      <c r="A4126">
        <v>4115</v>
      </c>
      <c r="B4126" t="s">
        <v>14752</v>
      </c>
      <c r="C4126" t="s">
        <v>59</v>
      </c>
      <c r="D4126" t="str">
        <f>VLOOKUP(data_to_clean[[#This Row],[state]],abbreviation_table[],2,FALSE)</f>
        <v>New Jersey</v>
      </c>
      <c r="E4126" t="s">
        <v>911</v>
      </c>
      <c r="F4126" t="str">
        <f>TRIM(LEFT(data_to_clean[[#This Row],[revenue]],FIND(" ",data_to_clean[[#This Row],[revenue]])))</f>
        <v>2.7</v>
      </c>
      <c r="G4126" t="str">
        <f>RIGHT(data_to_clean[[#This Row],[revenue]],LEN(data_to_clean[[#This Row],[revenue]])-FIND(" ",data_to_clean[[#This Row],[revenue]]))</f>
        <v>Million</v>
      </c>
      <c r="H4126" s="7">
        <f>VALUE(IF(data_to_clean[[#This Row],[multiplicity]]="Million",_xlfn.CONCAT(SUBSTITUTE(data_to_clean[[#This Row],[number]],".",""),"00000"),_xlfn.CONCAT(SUBSTITUTE(data_to_clean[[#This Row],[number]],".",""),"00000000")))</f>
        <v>2700000</v>
      </c>
      <c r="I4126" t="s">
        <v>14754</v>
      </c>
      <c r="J4126">
        <f>ROUND(VALUE(SUBSTITUTE(data_to_clean[[#This Row],[growth_%]],".",",")),0)</f>
        <v>77</v>
      </c>
      <c r="K4126" t="s">
        <v>25</v>
      </c>
      <c r="L4126">
        <v>35</v>
      </c>
      <c r="M4126">
        <v>20</v>
      </c>
      <c r="N4126">
        <v>2009</v>
      </c>
      <c r="O4126">
        <v>1</v>
      </c>
      <c r="P4126" t="s">
        <v>5060</v>
      </c>
      <c r="Q4126" t="b">
        <f>AND(ISNUMBER(data_to_clean[[#This Row],[revenue_formatted]]),ISNUMBER(data_to_clean[[#This Row],[growth_formatted_%]]),ISNUMBER(data_to_clean[[#This Row],[workers]]),ISNUMBER(data_to_clean[[#This Row],[previous_workers]]),ISNUMBER(data_to_clean[[#This Row],[founded]]),ISNUMBER(data_to_clean[[#This Row],[yrs_on_list]]))</f>
        <v>1</v>
      </c>
    </row>
    <row r="4127" spans="1:17" x14ac:dyDescent="0.25">
      <c r="A4127">
        <v>4116</v>
      </c>
      <c r="B4127" t="s">
        <v>14755</v>
      </c>
      <c r="C4127" t="s">
        <v>74</v>
      </c>
      <c r="D4127" t="str">
        <f>VLOOKUP(data_to_clean[[#This Row],[state]],abbreviation_table[],2,FALSE)</f>
        <v>Ohio</v>
      </c>
      <c r="E4127" t="s">
        <v>861</v>
      </c>
      <c r="F4127" t="str">
        <f>TRIM(LEFT(data_to_clean[[#This Row],[revenue]],FIND(" ",data_to_clean[[#This Row],[revenue]])))</f>
        <v>5.7</v>
      </c>
      <c r="G4127" t="str">
        <f>RIGHT(data_to_clean[[#This Row],[revenue]],LEN(data_to_clean[[#This Row],[revenue]])-FIND(" ",data_to_clean[[#This Row],[revenue]]))</f>
        <v>Million</v>
      </c>
      <c r="H4127" s="7">
        <f>VALUE(IF(data_to_clean[[#This Row],[multiplicity]]="Million",_xlfn.CONCAT(SUBSTITUTE(data_to_clean[[#This Row],[number]],".",""),"00000"),_xlfn.CONCAT(SUBSTITUTE(data_to_clean[[#This Row],[number]],".",""),"00000000")))</f>
        <v>5700000</v>
      </c>
      <c r="I4127" t="s">
        <v>14757</v>
      </c>
      <c r="J4127">
        <f>ROUND(VALUE(SUBSTITUTE(data_to_clean[[#This Row],[growth_%]],".",",")),0)</f>
        <v>77</v>
      </c>
      <c r="K4127" t="s">
        <v>211</v>
      </c>
      <c r="L4127">
        <v>35</v>
      </c>
      <c r="M4127">
        <v>25</v>
      </c>
      <c r="N4127">
        <v>1974</v>
      </c>
      <c r="O4127">
        <v>1</v>
      </c>
      <c r="P4127" t="s">
        <v>14758</v>
      </c>
      <c r="Q4127" t="b">
        <f>AND(ISNUMBER(data_to_clean[[#This Row],[revenue_formatted]]),ISNUMBER(data_to_clean[[#This Row],[growth_formatted_%]]),ISNUMBER(data_to_clean[[#This Row],[workers]]),ISNUMBER(data_to_clean[[#This Row],[previous_workers]]),ISNUMBER(data_to_clean[[#This Row],[founded]]),ISNUMBER(data_to_clean[[#This Row],[yrs_on_list]]))</f>
        <v>1</v>
      </c>
    </row>
    <row r="4128" spans="1:17" x14ac:dyDescent="0.25">
      <c r="A4128">
        <v>4117</v>
      </c>
      <c r="B4128" t="s">
        <v>14759</v>
      </c>
      <c r="C4128" t="s">
        <v>80</v>
      </c>
      <c r="D4128" t="str">
        <f>VLOOKUP(data_to_clean[[#This Row],[state]],abbreviation_table[],2,FALSE)</f>
        <v>California</v>
      </c>
      <c r="E4128" t="s">
        <v>1920</v>
      </c>
      <c r="F4128" t="str">
        <f>TRIM(LEFT(data_to_clean[[#This Row],[revenue]],FIND(" ",data_to_clean[[#This Row],[revenue]])))</f>
        <v>2.4</v>
      </c>
      <c r="G4128" t="str">
        <f>RIGHT(data_to_clean[[#This Row],[revenue]],LEN(data_to_clean[[#This Row],[revenue]])-FIND(" ",data_to_clean[[#This Row],[revenue]]))</f>
        <v>Million</v>
      </c>
      <c r="H4128" s="7">
        <f>VALUE(IF(data_to_clean[[#This Row],[multiplicity]]="Million",_xlfn.CONCAT(SUBSTITUTE(data_to_clean[[#This Row],[number]],".",""),"00000"),_xlfn.CONCAT(SUBSTITUTE(data_to_clean[[#This Row],[number]],".",""),"00000000")))</f>
        <v>2400000</v>
      </c>
      <c r="I4128" t="s">
        <v>14761</v>
      </c>
      <c r="J4128">
        <f>ROUND(VALUE(SUBSTITUTE(data_to_clean[[#This Row],[growth_%]],".",",")),0)</f>
        <v>77</v>
      </c>
      <c r="K4128" t="s">
        <v>18</v>
      </c>
      <c r="L4128">
        <v>11</v>
      </c>
      <c r="M4128">
        <v>4</v>
      </c>
      <c r="N4128">
        <v>2007</v>
      </c>
      <c r="O4128">
        <v>1</v>
      </c>
      <c r="P4128" t="s">
        <v>1475</v>
      </c>
      <c r="Q4128" t="b">
        <f>AND(ISNUMBER(data_to_clean[[#This Row],[revenue_formatted]]),ISNUMBER(data_to_clean[[#This Row],[growth_formatted_%]]),ISNUMBER(data_to_clean[[#This Row],[workers]]),ISNUMBER(data_to_clean[[#This Row],[previous_workers]]),ISNUMBER(data_to_clean[[#This Row],[founded]]),ISNUMBER(data_to_clean[[#This Row],[yrs_on_list]]))</f>
        <v>1</v>
      </c>
    </row>
    <row r="4129" spans="1:17" x14ac:dyDescent="0.25">
      <c r="A4129">
        <v>4118</v>
      </c>
      <c r="B4129" t="s">
        <v>14762</v>
      </c>
      <c r="C4129" t="s">
        <v>119</v>
      </c>
      <c r="D4129" t="str">
        <f>VLOOKUP(data_to_clean[[#This Row],[state]],abbreviation_table[],2,FALSE)</f>
        <v>Georgia</v>
      </c>
      <c r="E4129" t="s">
        <v>1991</v>
      </c>
      <c r="F4129" t="str">
        <f>TRIM(LEFT(data_to_clean[[#This Row],[revenue]],FIND(" ",data_to_clean[[#This Row],[revenue]])))</f>
        <v>11.3</v>
      </c>
      <c r="G4129" t="str">
        <f>RIGHT(data_to_clean[[#This Row],[revenue]],LEN(data_to_clean[[#This Row],[revenue]])-FIND(" ",data_to_clean[[#This Row],[revenue]]))</f>
        <v>Million</v>
      </c>
      <c r="H4129" s="7">
        <f>VALUE(IF(data_to_clean[[#This Row],[multiplicity]]="Million",_xlfn.CONCAT(SUBSTITUTE(data_to_clean[[#This Row],[number]],".",""),"00000"),_xlfn.CONCAT(SUBSTITUTE(data_to_clean[[#This Row],[number]],".",""),"00000000")))</f>
        <v>11300000</v>
      </c>
      <c r="I4129" t="s">
        <v>14764</v>
      </c>
      <c r="J4129">
        <f>ROUND(VALUE(SUBSTITUTE(data_to_clean[[#This Row],[growth_%]],".",",")),0)</f>
        <v>77</v>
      </c>
      <c r="K4129" t="s">
        <v>297</v>
      </c>
      <c r="L4129">
        <v>85</v>
      </c>
      <c r="M4129">
        <v>28</v>
      </c>
      <c r="N4129">
        <v>1980</v>
      </c>
      <c r="O4129">
        <v>2</v>
      </c>
      <c r="P4129" t="s">
        <v>6840</v>
      </c>
      <c r="Q4129" t="b">
        <f>AND(ISNUMBER(data_to_clean[[#This Row],[revenue_formatted]]),ISNUMBER(data_to_clean[[#This Row],[growth_formatted_%]]),ISNUMBER(data_to_clean[[#This Row],[workers]]),ISNUMBER(data_to_clean[[#This Row],[previous_workers]]),ISNUMBER(data_to_clean[[#This Row],[founded]]),ISNUMBER(data_to_clean[[#This Row],[yrs_on_list]]))</f>
        <v>1</v>
      </c>
    </row>
    <row r="4130" spans="1:17" x14ac:dyDescent="0.25">
      <c r="A4130">
        <v>4119</v>
      </c>
      <c r="B4130" t="s">
        <v>14765</v>
      </c>
      <c r="C4130" t="s">
        <v>30</v>
      </c>
      <c r="D4130" t="str">
        <f>VLOOKUP(data_to_clean[[#This Row],[state]],abbreviation_table[],2,FALSE)</f>
        <v>Texas</v>
      </c>
      <c r="E4130" t="s">
        <v>3524</v>
      </c>
      <c r="F4130" t="str">
        <f>TRIM(LEFT(data_to_clean[[#This Row],[revenue]],FIND(" ",data_to_clean[[#This Row],[revenue]])))</f>
        <v>11.2</v>
      </c>
      <c r="G4130" t="str">
        <f>RIGHT(data_to_clean[[#This Row],[revenue]],LEN(data_to_clean[[#This Row],[revenue]])-FIND(" ",data_to_clean[[#This Row],[revenue]]))</f>
        <v>Million</v>
      </c>
      <c r="H4130" s="7">
        <f>VALUE(IF(data_to_clean[[#This Row],[multiplicity]]="Million",_xlfn.CONCAT(SUBSTITUTE(data_to_clean[[#This Row],[number]],".",""),"00000"),_xlfn.CONCAT(SUBSTITUTE(data_to_clean[[#This Row],[number]],".",""),"00000000")))</f>
        <v>11200000</v>
      </c>
      <c r="I4130" t="s">
        <v>14767</v>
      </c>
      <c r="J4130">
        <f>ROUND(VALUE(SUBSTITUTE(data_to_clean[[#This Row],[growth_%]],".",",")),0)</f>
        <v>77</v>
      </c>
      <c r="K4130" t="s">
        <v>233</v>
      </c>
      <c r="L4130">
        <v>88</v>
      </c>
      <c r="M4130">
        <v>50</v>
      </c>
      <c r="N4130">
        <v>1996</v>
      </c>
      <c r="O4130">
        <v>4</v>
      </c>
      <c r="P4130" t="s">
        <v>1496</v>
      </c>
      <c r="Q4130" t="b">
        <f>AND(ISNUMBER(data_to_clean[[#This Row],[revenue_formatted]]),ISNUMBER(data_to_clean[[#This Row],[growth_formatted_%]]),ISNUMBER(data_to_clean[[#This Row],[workers]]),ISNUMBER(data_to_clean[[#This Row],[previous_workers]]),ISNUMBER(data_to_clean[[#This Row],[founded]]),ISNUMBER(data_to_clean[[#This Row],[yrs_on_list]]))</f>
        <v>1</v>
      </c>
    </row>
    <row r="4131" spans="1:17" x14ac:dyDescent="0.25">
      <c r="A4131">
        <v>4120</v>
      </c>
      <c r="B4131" t="s">
        <v>14768</v>
      </c>
      <c r="C4131" t="s">
        <v>105</v>
      </c>
      <c r="D4131" t="str">
        <f>VLOOKUP(data_to_clean[[#This Row],[state]],abbreviation_table[],2,FALSE)</f>
        <v>New York</v>
      </c>
      <c r="E4131" t="s">
        <v>528</v>
      </c>
      <c r="F4131" t="str">
        <f>TRIM(LEFT(data_to_clean[[#This Row],[revenue]],FIND(" ",data_to_clean[[#This Row],[revenue]])))</f>
        <v>7.4</v>
      </c>
      <c r="G4131" t="str">
        <f>RIGHT(data_to_clean[[#This Row],[revenue]],LEN(data_to_clean[[#This Row],[revenue]])-FIND(" ",data_to_clean[[#This Row],[revenue]]))</f>
        <v>Million</v>
      </c>
      <c r="H4131" s="7">
        <f>VALUE(IF(data_to_clean[[#This Row],[multiplicity]]="Million",_xlfn.CONCAT(SUBSTITUTE(data_to_clean[[#This Row],[number]],".",""),"00000"),_xlfn.CONCAT(SUBSTITUTE(data_to_clean[[#This Row],[number]],".",""),"00000000")))</f>
        <v>7400000</v>
      </c>
      <c r="I4131" t="s">
        <v>14770</v>
      </c>
      <c r="J4131">
        <f>ROUND(VALUE(SUBSTITUTE(data_to_clean[[#This Row],[growth_%]],".",",")),0)</f>
        <v>77</v>
      </c>
      <c r="K4131" t="s">
        <v>156</v>
      </c>
      <c r="L4131">
        <v>113</v>
      </c>
      <c r="M4131">
        <v>77</v>
      </c>
      <c r="N4131">
        <v>2009</v>
      </c>
      <c r="O4131">
        <v>2</v>
      </c>
      <c r="P4131" t="s">
        <v>108</v>
      </c>
      <c r="Q4131" t="b">
        <f>AND(ISNUMBER(data_to_clean[[#This Row],[revenue_formatted]]),ISNUMBER(data_to_clean[[#This Row],[growth_formatted_%]]),ISNUMBER(data_to_clean[[#This Row],[workers]]),ISNUMBER(data_to_clean[[#This Row],[previous_workers]]),ISNUMBER(data_to_clean[[#This Row],[founded]]),ISNUMBER(data_to_clean[[#This Row],[yrs_on_list]]))</f>
        <v>1</v>
      </c>
    </row>
    <row r="4132" spans="1:17" x14ac:dyDescent="0.25">
      <c r="A4132">
        <v>4121</v>
      </c>
      <c r="B4132" t="s">
        <v>14771</v>
      </c>
      <c r="C4132" t="s">
        <v>22</v>
      </c>
      <c r="D4132" t="str">
        <f>VLOOKUP(data_to_clean[[#This Row],[state]],abbreviation_table[],2,FALSE)</f>
        <v>Tennessee</v>
      </c>
      <c r="E4132" t="s">
        <v>14773</v>
      </c>
      <c r="F4132" t="str">
        <f>TRIM(LEFT(data_to_clean[[#This Row],[revenue]],FIND(" ",data_to_clean[[#This Row],[revenue]])))</f>
        <v>516.8</v>
      </c>
      <c r="G4132" t="str">
        <f>RIGHT(data_to_clean[[#This Row],[revenue]],LEN(data_to_clean[[#This Row],[revenue]])-FIND(" ",data_to_clean[[#This Row],[revenue]]))</f>
        <v>Million</v>
      </c>
      <c r="H4132" s="7">
        <f>VALUE(IF(data_to_clean[[#This Row],[multiplicity]]="Million",_xlfn.CONCAT(SUBSTITUTE(data_to_clean[[#This Row],[number]],".",""),"00000"),_xlfn.CONCAT(SUBSTITUTE(data_to_clean[[#This Row],[number]],".",""),"00000000")))</f>
        <v>516800000</v>
      </c>
      <c r="I4132" t="s">
        <v>14774</v>
      </c>
      <c r="J4132">
        <f>ROUND(VALUE(SUBSTITUTE(data_to_clean[[#This Row],[growth_%]],".",",")),0)</f>
        <v>77</v>
      </c>
      <c r="K4132" t="s">
        <v>308</v>
      </c>
      <c r="L4132">
        <v>6294</v>
      </c>
      <c r="M4132">
        <v>3272</v>
      </c>
      <c r="N4132">
        <v>2002</v>
      </c>
      <c r="O4132">
        <v>13</v>
      </c>
      <c r="P4132" t="s">
        <v>27</v>
      </c>
      <c r="Q4132" t="b">
        <f>AND(ISNUMBER(data_to_clean[[#This Row],[revenue_formatted]]),ISNUMBER(data_to_clean[[#This Row],[growth_formatted_%]]),ISNUMBER(data_to_clean[[#This Row],[workers]]),ISNUMBER(data_to_clean[[#This Row],[previous_workers]]),ISNUMBER(data_to_clean[[#This Row],[founded]]),ISNUMBER(data_to_clean[[#This Row],[yrs_on_list]]))</f>
        <v>1</v>
      </c>
    </row>
    <row r="4133" spans="1:17" x14ac:dyDescent="0.25">
      <c r="A4133">
        <v>4122</v>
      </c>
      <c r="B4133" t="s">
        <v>14775</v>
      </c>
      <c r="C4133" t="s">
        <v>66</v>
      </c>
      <c r="D4133" t="str">
        <f>VLOOKUP(data_to_clean[[#This Row],[state]],abbreviation_table[],2,FALSE)</f>
        <v>Virginia</v>
      </c>
      <c r="E4133" t="s">
        <v>7312</v>
      </c>
      <c r="F4133" t="str">
        <f>TRIM(LEFT(data_to_clean[[#This Row],[revenue]],FIND(" ",data_to_clean[[#This Row],[revenue]])))</f>
        <v>55.7</v>
      </c>
      <c r="G4133" t="str">
        <f>RIGHT(data_to_clean[[#This Row],[revenue]],LEN(data_to_clean[[#This Row],[revenue]])-FIND(" ",data_to_clean[[#This Row],[revenue]]))</f>
        <v>Million</v>
      </c>
      <c r="H4133" s="7">
        <f>VALUE(IF(data_to_clean[[#This Row],[multiplicity]]="Million",_xlfn.CONCAT(SUBSTITUTE(data_to_clean[[#This Row],[number]],".",""),"00000"),_xlfn.CONCAT(SUBSTITUTE(data_to_clean[[#This Row],[number]],".",""),"00000000")))</f>
        <v>55700000</v>
      </c>
      <c r="I4133" t="s">
        <v>14777</v>
      </c>
      <c r="J4133">
        <f>ROUND(VALUE(SUBSTITUTE(data_to_clean[[#This Row],[growth_%]],".",",")),0)</f>
        <v>77</v>
      </c>
      <c r="K4133" t="s">
        <v>297</v>
      </c>
      <c r="L4133">
        <v>727</v>
      </c>
      <c r="M4133">
        <v>565</v>
      </c>
      <c r="N4133">
        <v>2010</v>
      </c>
      <c r="O4133">
        <v>4</v>
      </c>
      <c r="P4133" t="s">
        <v>921</v>
      </c>
      <c r="Q4133" t="b">
        <f>AND(ISNUMBER(data_to_clean[[#This Row],[revenue_formatted]]),ISNUMBER(data_to_clean[[#This Row],[growth_formatted_%]]),ISNUMBER(data_to_clean[[#This Row],[workers]]),ISNUMBER(data_to_clean[[#This Row],[previous_workers]]),ISNUMBER(data_to_clean[[#This Row],[founded]]),ISNUMBER(data_to_clean[[#This Row],[yrs_on_list]]))</f>
        <v>1</v>
      </c>
    </row>
    <row r="4134" spans="1:17" x14ac:dyDescent="0.25">
      <c r="A4134">
        <v>4123</v>
      </c>
      <c r="B4134" t="s">
        <v>14778</v>
      </c>
      <c r="C4134" t="s">
        <v>30</v>
      </c>
      <c r="D4134" t="str">
        <f>VLOOKUP(data_to_clean[[#This Row],[state]],abbreviation_table[],2,FALSE)</f>
        <v>Texas</v>
      </c>
      <c r="E4134" t="s">
        <v>1282</v>
      </c>
      <c r="F4134" t="str">
        <f>TRIM(LEFT(data_to_clean[[#This Row],[revenue]],FIND(" ",data_to_clean[[#This Row],[revenue]])))</f>
        <v>14</v>
      </c>
      <c r="G4134" t="str">
        <f>RIGHT(data_to_clean[[#This Row],[revenue]],LEN(data_to_clean[[#This Row],[revenue]])-FIND(" ",data_to_clean[[#This Row],[revenue]]))</f>
        <v>Million</v>
      </c>
      <c r="H4134" s="7">
        <f>VALUE(IF(data_to_clean[[#This Row],[multiplicity]]="Million",_xlfn.CONCAT(SUBSTITUTE(data_to_clean[[#This Row],[number]],".",""),"00000"),_xlfn.CONCAT(SUBSTITUTE(data_to_clean[[#This Row],[number]],".",""),"00000000")))</f>
        <v>1400000</v>
      </c>
      <c r="I4134" t="s">
        <v>14780</v>
      </c>
      <c r="J4134">
        <f>ROUND(VALUE(SUBSTITUTE(data_to_clean[[#This Row],[growth_%]],".",",")),0)</f>
        <v>77</v>
      </c>
      <c r="K4134" t="s">
        <v>623</v>
      </c>
      <c r="L4134">
        <v>103</v>
      </c>
      <c r="M4134">
        <v>58</v>
      </c>
      <c r="N4134">
        <v>2003</v>
      </c>
      <c r="O4134">
        <v>7</v>
      </c>
      <c r="P4134" t="s">
        <v>707</v>
      </c>
      <c r="Q4134" t="b">
        <f>AND(ISNUMBER(data_to_clean[[#This Row],[revenue_formatted]]),ISNUMBER(data_to_clean[[#This Row],[growth_formatted_%]]),ISNUMBER(data_to_clean[[#This Row],[workers]]),ISNUMBER(data_to_clean[[#This Row],[previous_workers]]),ISNUMBER(data_to_clean[[#This Row],[founded]]),ISNUMBER(data_to_clean[[#This Row],[yrs_on_list]]))</f>
        <v>1</v>
      </c>
    </row>
    <row r="4135" spans="1:17" x14ac:dyDescent="0.25">
      <c r="A4135">
        <v>4124</v>
      </c>
      <c r="B4135" t="s">
        <v>14781</v>
      </c>
      <c r="C4135" t="s">
        <v>74</v>
      </c>
      <c r="D4135" t="str">
        <f>VLOOKUP(data_to_clean[[#This Row],[state]],abbreviation_table[],2,FALSE)</f>
        <v>Ohio</v>
      </c>
      <c r="E4135" t="s">
        <v>563</v>
      </c>
      <c r="F4135" t="str">
        <f>TRIM(LEFT(data_to_clean[[#This Row],[revenue]],FIND(" ",data_to_clean[[#This Row],[revenue]])))</f>
        <v>33</v>
      </c>
      <c r="G4135" t="str">
        <f>RIGHT(data_to_clean[[#This Row],[revenue]],LEN(data_to_clean[[#This Row],[revenue]])-FIND(" ",data_to_clean[[#This Row],[revenue]]))</f>
        <v>Million</v>
      </c>
      <c r="H4135" s="7">
        <f>VALUE(IF(data_to_clean[[#This Row],[multiplicity]]="Million",_xlfn.CONCAT(SUBSTITUTE(data_to_clean[[#This Row],[number]],".",""),"00000"),_xlfn.CONCAT(SUBSTITUTE(data_to_clean[[#This Row],[number]],".",""),"00000000")))</f>
        <v>3300000</v>
      </c>
      <c r="I4135" t="s">
        <v>14783</v>
      </c>
      <c r="J4135">
        <f>ROUND(VALUE(SUBSTITUTE(data_to_clean[[#This Row],[growth_%]],".",",")),0)</f>
        <v>77</v>
      </c>
      <c r="K4135" t="s">
        <v>107</v>
      </c>
      <c r="L4135">
        <v>23</v>
      </c>
      <c r="M4135">
        <v>21</v>
      </c>
      <c r="N4135">
        <v>2000</v>
      </c>
      <c r="O4135">
        <v>3</v>
      </c>
      <c r="P4135" t="s">
        <v>1427</v>
      </c>
      <c r="Q4135" t="b">
        <f>AND(ISNUMBER(data_to_clean[[#This Row],[revenue_formatted]]),ISNUMBER(data_to_clean[[#This Row],[growth_formatted_%]]),ISNUMBER(data_to_clean[[#This Row],[workers]]),ISNUMBER(data_to_clean[[#This Row],[previous_workers]]),ISNUMBER(data_to_clean[[#This Row],[founded]]),ISNUMBER(data_to_clean[[#This Row],[yrs_on_list]]))</f>
        <v>1</v>
      </c>
    </row>
    <row r="4136" spans="1:17" x14ac:dyDescent="0.25">
      <c r="A4136">
        <v>4125</v>
      </c>
      <c r="B4136" t="s">
        <v>14784</v>
      </c>
      <c r="C4136" t="s">
        <v>860</v>
      </c>
      <c r="D4136" t="str">
        <f>VLOOKUP(data_to_clean[[#This Row],[state]],abbreviation_table[],2,FALSE)</f>
        <v>Indiana</v>
      </c>
      <c r="E4136" t="s">
        <v>147</v>
      </c>
      <c r="F4136" t="str">
        <f>TRIM(LEFT(data_to_clean[[#This Row],[revenue]],FIND(" ",data_to_clean[[#This Row],[revenue]])))</f>
        <v>11.9</v>
      </c>
      <c r="G4136" t="str">
        <f>RIGHT(data_to_clean[[#This Row],[revenue]],LEN(data_to_clean[[#This Row],[revenue]])-FIND(" ",data_to_clean[[#This Row],[revenue]]))</f>
        <v>Million</v>
      </c>
      <c r="H4136" s="7">
        <f>VALUE(IF(data_to_clean[[#This Row],[multiplicity]]="Million",_xlfn.CONCAT(SUBSTITUTE(data_to_clean[[#This Row],[number]],".",""),"00000"),_xlfn.CONCAT(SUBSTITUTE(data_to_clean[[#This Row],[number]],".",""),"00000000")))</f>
        <v>11900000</v>
      </c>
      <c r="I4136" t="s">
        <v>14786</v>
      </c>
      <c r="J4136">
        <f>ROUND(VALUE(SUBSTITUTE(data_to_clean[[#This Row],[growth_%]],".",",")),0)</f>
        <v>77</v>
      </c>
      <c r="K4136" t="s">
        <v>18</v>
      </c>
      <c r="L4136">
        <v>65</v>
      </c>
      <c r="M4136">
        <v>45</v>
      </c>
      <c r="N4136">
        <v>2006</v>
      </c>
      <c r="O4136">
        <v>6</v>
      </c>
      <c r="P4136" t="s">
        <v>1185</v>
      </c>
      <c r="Q4136" t="b">
        <f>AND(ISNUMBER(data_to_clean[[#This Row],[revenue_formatted]]),ISNUMBER(data_to_clean[[#This Row],[growth_formatted_%]]),ISNUMBER(data_to_clean[[#This Row],[workers]]),ISNUMBER(data_to_clean[[#This Row],[previous_workers]]),ISNUMBER(data_to_clean[[#This Row],[founded]]),ISNUMBER(data_to_clean[[#This Row],[yrs_on_list]]))</f>
        <v>1</v>
      </c>
    </row>
    <row r="4137" spans="1:17" x14ac:dyDescent="0.25">
      <c r="A4137">
        <v>4126</v>
      </c>
      <c r="B4137" t="s">
        <v>14787</v>
      </c>
      <c r="C4137" t="s">
        <v>80</v>
      </c>
      <c r="D4137" t="str">
        <f>VLOOKUP(data_to_clean[[#This Row],[state]],abbreviation_table[],2,FALSE)</f>
        <v>California</v>
      </c>
      <c r="E4137" t="s">
        <v>14789</v>
      </c>
      <c r="F4137" t="str">
        <f>TRIM(LEFT(data_to_clean[[#This Row],[revenue]],FIND(" ",data_to_clean[[#This Row],[revenue]])))</f>
        <v>126.2</v>
      </c>
      <c r="G4137" t="str">
        <f>RIGHT(data_to_clean[[#This Row],[revenue]],LEN(data_to_clean[[#This Row],[revenue]])-FIND(" ",data_to_clean[[#This Row],[revenue]]))</f>
        <v>Million</v>
      </c>
      <c r="H4137" s="7">
        <f>VALUE(IF(data_to_clean[[#This Row],[multiplicity]]="Million",_xlfn.CONCAT(SUBSTITUTE(data_to_clean[[#This Row],[number]],".",""),"00000"),_xlfn.CONCAT(SUBSTITUTE(data_to_clean[[#This Row],[number]],".",""),"00000000")))</f>
        <v>126200000</v>
      </c>
      <c r="I4137" t="s">
        <v>14790</v>
      </c>
      <c r="J4137">
        <f>ROUND(VALUE(SUBSTITUTE(data_to_clean[[#This Row],[growth_%]],".",",")),0)</f>
        <v>77</v>
      </c>
      <c r="K4137" t="s">
        <v>289</v>
      </c>
      <c r="L4137">
        <v>653</v>
      </c>
      <c r="M4137">
        <v>256</v>
      </c>
      <c r="N4137">
        <v>2008</v>
      </c>
      <c r="O4137">
        <v>5</v>
      </c>
      <c r="P4137" t="s">
        <v>1403</v>
      </c>
      <c r="Q4137" t="b">
        <f>AND(ISNUMBER(data_to_clean[[#This Row],[revenue_formatted]]),ISNUMBER(data_to_clean[[#This Row],[growth_formatted_%]]),ISNUMBER(data_to_clean[[#This Row],[workers]]),ISNUMBER(data_to_clean[[#This Row],[previous_workers]]),ISNUMBER(data_to_clean[[#This Row],[founded]]),ISNUMBER(data_to_clean[[#This Row],[yrs_on_list]]))</f>
        <v>1</v>
      </c>
    </row>
    <row r="4138" spans="1:17" x14ac:dyDescent="0.25">
      <c r="A4138">
        <v>4127</v>
      </c>
      <c r="B4138" t="s">
        <v>14791</v>
      </c>
      <c r="C4138" t="s">
        <v>30</v>
      </c>
      <c r="D4138" t="str">
        <f>VLOOKUP(data_to_clean[[#This Row],[state]],abbreviation_table[],2,FALSE)</f>
        <v>Texas</v>
      </c>
      <c r="E4138" t="s">
        <v>14793</v>
      </c>
      <c r="F4138" t="str">
        <f>TRIM(LEFT(data_to_clean[[#This Row],[revenue]],FIND(" ",data_to_clean[[#This Row],[revenue]])))</f>
        <v>783.9</v>
      </c>
      <c r="G4138" t="str">
        <f>RIGHT(data_to_clean[[#This Row],[revenue]],LEN(data_to_clean[[#This Row],[revenue]])-FIND(" ",data_to_clean[[#This Row],[revenue]]))</f>
        <v>Million</v>
      </c>
      <c r="H4138" s="7">
        <f>VALUE(IF(data_to_clean[[#This Row],[multiplicity]]="Million",_xlfn.CONCAT(SUBSTITUTE(data_to_clean[[#This Row],[number]],".",""),"00000"),_xlfn.CONCAT(SUBSTITUTE(data_to_clean[[#This Row],[number]],".",""),"00000000")))</f>
        <v>783900000</v>
      </c>
      <c r="I4138" t="s">
        <v>14794</v>
      </c>
      <c r="J4138">
        <f>ROUND(VALUE(SUBSTITUTE(data_to_clean[[#This Row],[growth_%]],".",",")),0)</f>
        <v>77</v>
      </c>
      <c r="K4138" t="s">
        <v>107</v>
      </c>
      <c r="L4138">
        <v>1001</v>
      </c>
      <c r="M4138">
        <v>1244</v>
      </c>
      <c r="N4138">
        <v>1990</v>
      </c>
      <c r="O4138">
        <v>2</v>
      </c>
      <c r="P4138" t="s">
        <v>1496</v>
      </c>
      <c r="Q4138" t="b">
        <f>AND(ISNUMBER(data_to_clean[[#This Row],[revenue_formatted]]),ISNUMBER(data_to_clean[[#This Row],[growth_formatted_%]]),ISNUMBER(data_to_clean[[#This Row],[workers]]),ISNUMBER(data_to_clean[[#This Row],[previous_workers]]),ISNUMBER(data_to_clean[[#This Row],[founded]]),ISNUMBER(data_to_clean[[#This Row],[yrs_on_list]]))</f>
        <v>1</v>
      </c>
    </row>
    <row r="4139" spans="1:17" x14ac:dyDescent="0.25">
      <c r="A4139">
        <v>4128</v>
      </c>
      <c r="B4139" t="s">
        <v>14795</v>
      </c>
      <c r="C4139" t="s">
        <v>30</v>
      </c>
      <c r="D4139" t="str">
        <f>VLOOKUP(data_to_clean[[#This Row],[state]],abbreviation_table[],2,FALSE)</f>
        <v>Texas</v>
      </c>
      <c r="E4139" t="s">
        <v>626</v>
      </c>
      <c r="F4139" t="str">
        <f>TRIM(LEFT(data_to_clean[[#This Row],[revenue]],FIND(" ",data_to_clean[[#This Row],[revenue]])))</f>
        <v>3.7</v>
      </c>
      <c r="G4139" t="str">
        <f>RIGHT(data_to_clean[[#This Row],[revenue]],LEN(data_to_clean[[#This Row],[revenue]])-FIND(" ",data_to_clean[[#This Row],[revenue]]))</f>
        <v>Million</v>
      </c>
      <c r="H4139" s="7">
        <f>VALUE(IF(data_to_clean[[#This Row],[multiplicity]]="Million",_xlfn.CONCAT(SUBSTITUTE(data_to_clean[[#This Row],[number]],".",""),"00000"),_xlfn.CONCAT(SUBSTITUTE(data_to_clean[[#This Row],[number]],".",""),"00000000")))</f>
        <v>3700000</v>
      </c>
      <c r="I4139" t="s">
        <v>14797</v>
      </c>
      <c r="J4139">
        <f>ROUND(VALUE(SUBSTITUTE(data_to_clean[[#This Row],[growth_%]],".",",")),0)</f>
        <v>77</v>
      </c>
      <c r="K4139" t="s">
        <v>211</v>
      </c>
      <c r="L4139">
        <v>24</v>
      </c>
      <c r="M4139">
        <v>12</v>
      </c>
      <c r="N4139">
        <v>2010</v>
      </c>
      <c r="O4139">
        <v>1</v>
      </c>
      <c r="P4139" t="s">
        <v>14798</v>
      </c>
      <c r="Q4139" t="b">
        <f>AND(ISNUMBER(data_to_clean[[#This Row],[revenue_formatted]]),ISNUMBER(data_to_clean[[#This Row],[growth_formatted_%]]),ISNUMBER(data_to_clean[[#This Row],[workers]]),ISNUMBER(data_to_clean[[#This Row],[previous_workers]]),ISNUMBER(data_to_clean[[#This Row],[founded]]),ISNUMBER(data_to_clean[[#This Row],[yrs_on_list]]))</f>
        <v>1</v>
      </c>
    </row>
    <row r="4140" spans="1:17" x14ac:dyDescent="0.25">
      <c r="A4140">
        <v>4129</v>
      </c>
      <c r="B4140" t="s">
        <v>14799</v>
      </c>
      <c r="C4140" t="s">
        <v>52</v>
      </c>
      <c r="D4140" t="str">
        <f>VLOOKUP(data_to_clean[[#This Row],[state]],abbreviation_table[],2,FALSE)</f>
        <v>Florida</v>
      </c>
      <c r="E4140" t="s">
        <v>23</v>
      </c>
      <c r="F4140" t="str">
        <f>TRIM(LEFT(data_to_clean[[#This Row],[revenue]],FIND(" ",data_to_clean[[#This Row],[revenue]])))</f>
        <v>33.6</v>
      </c>
      <c r="G4140" t="str">
        <f>RIGHT(data_to_clean[[#This Row],[revenue]],LEN(data_to_clean[[#This Row],[revenue]])-FIND(" ",data_to_clean[[#This Row],[revenue]]))</f>
        <v>Million</v>
      </c>
      <c r="H4140" s="7">
        <f>VALUE(IF(data_to_clean[[#This Row],[multiplicity]]="Million",_xlfn.CONCAT(SUBSTITUTE(data_to_clean[[#This Row],[number]],".",""),"00000"),_xlfn.CONCAT(SUBSTITUTE(data_to_clean[[#This Row],[number]],".",""),"00000000")))</f>
        <v>33600000</v>
      </c>
      <c r="I4140" t="s">
        <v>14801</v>
      </c>
      <c r="J4140">
        <f>ROUND(VALUE(SUBSTITUTE(data_to_clean[[#This Row],[growth_%]],".",",")),0)</f>
        <v>77</v>
      </c>
      <c r="K4140" t="s">
        <v>48</v>
      </c>
      <c r="L4140">
        <v>280</v>
      </c>
      <c r="M4140">
        <v>190</v>
      </c>
      <c r="N4140">
        <v>1982</v>
      </c>
      <c r="O4140">
        <v>5</v>
      </c>
      <c r="P4140" t="s">
        <v>198</v>
      </c>
      <c r="Q4140" t="b">
        <f>AND(ISNUMBER(data_to_clean[[#This Row],[revenue_formatted]]),ISNUMBER(data_to_clean[[#This Row],[growth_formatted_%]]),ISNUMBER(data_to_clean[[#This Row],[workers]]),ISNUMBER(data_to_clean[[#This Row],[previous_workers]]),ISNUMBER(data_to_clean[[#This Row],[founded]]),ISNUMBER(data_to_clean[[#This Row],[yrs_on_list]]))</f>
        <v>1</v>
      </c>
    </row>
    <row r="4141" spans="1:17" x14ac:dyDescent="0.25">
      <c r="A4141">
        <v>4130</v>
      </c>
      <c r="B4141" t="s">
        <v>14802</v>
      </c>
      <c r="C4141" t="s">
        <v>80</v>
      </c>
      <c r="D4141" t="str">
        <f>VLOOKUP(data_to_clean[[#This Row],[state]],abbreviation_table[],2,FALSE)</f>
        <v>California</v>
      </c>
      <c r="E4141" t="s">
        <v>115</v>
      </c>
      <c r="F4141" t="str">
        <f>TRIM(LEFT(data_to_clean[[#This Row],[revenue]],FIND(" ",data_to_clean[[#This Row],[revenue]])))</f>
        <v>10.7</v>
      </c>
      <c r="G4141" t="str">
        <f>RIGHT(data_to_clean[[#This Row],[revenue]],LEN(data_to_clean[[#This Row],[revenue]])-FIND(" ",data_to_clean[[#This Row],[revenue]]))</f>
        <v>Million</v>
      </c>
      <c r="H4141" s="7">
        <f>VALUE(IF(data_to_clean[[#This Row],[multiplicity]]="Million",_xlfn.CONCAT(SUBSTITUTE(data_to_clean[[#This Row],[number]],".",""),"00000"),_xlfn.CONCAT(SUBSTITUTE(data_to_clean[[#This Row],[number]],".",""),"00000000")))</f>
        <v>10700000</v>
      </c>
      <c r="I4141" t="s">
        <v>14804</v>
      </c>
      <c r="J4141">
        <f>ROUND(VALUE(SUBSTITUTE(data_to_clean[[#This Row],[growth_%]],".",",")),0)</f>
        <v>77</v>
      </c>
      <c r="K4141" t="s">
        <v>336</v>
      </c>
      <c r="L4141">
        <v>7</v>
      </c>
      <c r="M4141">
        <v>4</v>
      </c>
      <c r="N4141">
        <v>2009</v>
      </c>
      <c r="O4141">
        <v>1</v>
      </c>
      <c r="P4141" t="s">
        <v>3925</v>
      </c>
      <c r="Q4141" t="b">
        <f>AND(ISNUMBER(data_to_clean[[#This Row],[revenue_formatted]]),ISNUMBER(data_to_clean[[#This Row],[growth_formatted_%]]),ISNUMBER(data_to_clean[[#This Row],[workers]]),ISNUMBER(data_to_clean[[#This Row],[previous_workers]]),ISNUMBER(data_to_clean[[#This Row],[founded]]),ISNUMBER(data_to_clean[[#This Row],[yrs_on_list]]))</f>
        <v>1</v>
      </c>
    </row>
    <row r="4142" spans="1:17" x14ac:dyDescent="0.25">
      <c r="A4142">
        <v>4131</v>
      </c>
      <c r="B4142" t="s">
        <v>14805</v>
      </c>
      <c r="C4142" t="s">
        <v>80</v>
      </c>
      <c r="D4142" t="str">
        <f>VLOOKUP(data_to_clean[[#This Row],[state]],abbreviation_table[],2,FALSE)</f>
        <v>California</v>
      </c>
      <c r="E4142" t="s">
        <v>1612</v>
      </c>
      <c r="F4142" t="str">
        <f>TRIM(LEFT(data_to_clean[[#This Row],[revenue]],FIND(" ",data_to_clean[[#This Row],[revenue]])))</f>
        <v>5.9</v>
      </c>
      <c r="G4142" t="str">
        <f>RIGHT(data_to_clean[[#This Row],[revenue]],LEN(data_to_clean[[#This Row],[revenue]])-FIND(" ",data_to_clean[[#This Row],[revenue]]))</f>
        <v>Million</v>
      </c>
      <c r="H4142" s="7">
        <f>VALUE(IF(data_to_clean[[#This Row],[multiplicity]]="Million",_xlfn.CONCAT(SUBSTITUTE(data_to_clean[[#This Row],[number]],".",""),"00000"),_xlfn.CONCAT(SUBSTITUTE(data_to_clean[[#This Row],[number]],".",""),"00000000")))</f>
        <v>5900000</v>
      </c>
      <c r="I4142" t="s">
        <v>14807</v>
      </c>
      <c r="J4142">
        <f>ROUND(VALUE(SUBSTITUTE(data_to_clean[[#This Row],[growth_%]],".",",")),0)</f>
        <v>77</v>
      </c>
      <c r="K4142" t="s">
        <v>233</v>
      </c>
      <c r="L4142">
        <v>48</v>
      </c>
      <c r="M4142">
        <v>50</v>
      </c>
      <c r="N4142">
        <v>2004</v>
      </c>
      <c r="O4142">
        <v>6</v>
      </c>
      <c r="P4142" t="s">
        <v>138</v>
      </c>
      <c r="Q4142" t="b">
        <f>AND(ISNUMBER(data_to_clean[[#This Row],[revenue_formatted]]),ISNUMBER(data_to_clean[[#This Row],[growth_formatted_%]]),ISNUMBER(data_to_clean[[#This Row],[workers]]),ISNUMBER(data_to_clean[[#This Row],[previous_workers]]),ISNUMBER(data_to_clean[[#This Row],[founded]]),ISNUMBER(data_to_clean[[#This Row],[yrs_on_list]]))</f>
        <v>1</v>
      </c>
    </row>
    <row r="4143" spans="1:17" x14ac:dyDescent="0.25">
      <c r="A4143">
        <v>4132</v>
      </c>
      <c r="B4143" t="s">
        <v>14808</v>
      </c>
      <c r="C4143" t="s">
        <v>45</v>
      </c>
      <c r="D4143" t="str">
        <f>VLOOKUP(data_to_clean[[#This Row],[state]],abbreviation_table[],2,FALSE)</f>
        <v>Pennsylvania</v>
      </c>
      <c r="E4143" t="s">
        <v>14810</v>
      </c>
      <c r="F4143" t="str">
        <f>TRIM(LEFT(data_to_clean[[#This Row],[revenue]],FIND(" ",data_to_clean[[#This Row],[revenue]])))</f>
        <v>649.1</v>
      </c>
      <c r="G4143" t="str">
        <f>RIGHT(data_to_clean[[#This Row],[revenue]],LEN(data_to_clean[[#This Row],[revenue]])-FIND(" ",data_to_clean[[#This Row],[revenue]]))</f>
        <v>Million</v>
      </c>
      <c r="H4143" s="7">
        <f>VALUE(IF(data_to_clean[[#This Row],[multiplicity]]="Million",_xlfn.CONCAT(SUBSTITUTE(data_to_clean[[#This Row],[number]],".",""),"00000"),_xlfn.CONCAT(SUBSTITUTE(data_to_clean[[#This Row],[number]],".",""),"00000000")))</f>
        <v>649100000</v>
      </c>
      <c r="I4143" t="s">
        <v>14811</v>
      </c>
      <c r="J4143">
        <f>ROUND(VALUE(SUBSTITUTE(data_to_clean[[#This Row],[growth_%]],".",",")),0)</f>
        <v>77</v>
      </c>
      <c r="K4143" t="s">
        <v>233</v>
      </c>
      <c r="L4143">
        <v>2480</v>
      </c>
      <c r="M4143">
        <v>1610</v>
      </c>
      <c r="N4143">
        <v>1992</v>
      </c>
      <c r="O4143">
        <v>10</v>
      </c>
      <c r="P4143" t="s">
        <v>14812</v>
      </c>
      <c r="Q4143" t="b">
        <f>AND(ISNUMBER(data_to_clean[[#This Row],[revenue_formatted]]),ISNUMBER(data_to_clean[[#This Row],[growth_formatted_%]]),ISNUMBER(data_to_clean[[#This Row],[workers]]),ISNUMBER(data_to_clean[[#This Row],[previous_workers]]),ISNUMBER(data_to_clean[[#This Row],[founded]]),ISNUMBER(data_to_clean[[#This Row],[yrs_on_list]]))</f>
        <v>1</v>
      </c>
    </row>
    <row r="4144" spans="1:17" x14ac:dyDescent="0.25">
      <c r="A4144">
        <v>4133</v>
      </c>
      <c r="B4144" t="s">
        <v>14813</v>
      </c>
      <c r="C4144" t="s">
        <v>503</v>
      </c>
      <c r="D4144" t="str">
        <f>VLOOKUP(data_to_clean[[#This Row],[state]],abbreviation_table[],2,FALSE)</f>
        <v>Illinois</v>
      </c>
      <c r="E4144" t="s">
        <v>278</v>
      </c>
      <c r="F4144" t="str">
        <f>TRIM(LEFT(data_to_clean[[#This Row],[revenue]],FIND(" ",data_to_clean[[#This Row],[revenue]])))</f>
        <v>6.2</v>
      </c>
      <c r="G4144" t="str">
        <f>RIGHT(data_to_clean[[#This Row],[revenue]],LEN(data_to_clean[[#This Row],[revenue]])-FIND(" ",data_to_clean[[#This Row],[revenue]]))</f>
        <v>Million</v>
      </c>
      <c r="H4144" s="7">
        <f>VALUE(IF(data_to_clean[[#This Row],[multiplicity]]="Million",_xlfn.CONCAT(SUBSTITUTE(data_to_clean[[#This Row],[number]],".",""),"00000"),_xlfn.CONCAT(SUBSTITUTE(data_to_clean[[#This Row],[number]],".",""),"00000000")))</f>
        <v>6200000</v>
      </c>
      <c r="I4144" t="s">
        <v>14815</v>
      </c>
      <c r="J4144">
        <f>ROUND(VALUE(SUBSTITUTE(data_to_clean[[#This Row],[growth_%]],".",",")),0)</f>
        <v>77</v>
      </c>
      <c r="K4144" t="s">
        <v>623</v>
      </c>
      <c r="L4144">
        <v>40</v>
      </c>
      <c r="M4144">
        <v>18</v>
      </c>
      <c r="N4144">
        <v>2010</v>
      </c>
      <c r="O4144">
        <v>2</v>
      </c>
      <c r="P4144" t="s">
        <v>506</v>
      </c>
      <c r="Q4144" t="b">
        <f>AND(ISNUMBER(data_to_clean[[#This Row],[revenue_formatted]]),ISNUMBER(data_to_clean[[#This Row],[growth_formatted_%]]),ISNUMBER(data_to_clean[[#This Row],[workers]]),ISNUMBER(data_to_clean[[#This Row],[previous_workers]]),ISNUMBER(data_to_clean[[#This Row],[founded]]),ISNUMBER(data_to_clean[[#This Row],[yrs_on_list]]))</f>
        <v>1</v>
      </c>
    </row>
    <row r="4145" spans="1:17" x14ac:dyDescent="0.25">
      <c r="A4145">
        <v>4134</v>
      </c>
      <c r="B4145" t="s">
        <v>14816</v>
      </c>
      <c r="C4145" t="s">
        <v>66</v>
      </c>
      <c r="D4145" t="str">
        <f>VLOOKUP(data_to_clean[[#This Row],[state]],abbreviation_table[],2,FALSE)</f>
        <v>Virginia</v>
      </c>
      <c r="E4145" t="s">
        <v>2284</v>
      </c>
      <c r="F4145" t="str">
        <f>TRIM(LEFT(data_to_clean[[#This Row],[revenue]],FIND(" ",data_to_clean[[#This Row],[revenue]])))</f>
        <v>7.9</v>
      </c>
      <c r="G4145" t="str">
        <f>RIGHT(data_to_clean[[#This Row],[revenue]],LEN(data_to_clean[[#This Row],[revenue]])-FIND(" ",data_to_clean[[#This Row],[revenue]]))</f>
        <v>Million</v>
      </c>
      <c r="H4145" s="7">
        <f>VALUE(IF(data_to_clean[[#This Row],[multiplicity]]="Million",_xlfn.CONCAT(SUBSTITUTE(data_to_clean[[#This Row],[number]],".",""),"00000"),_xlfn.CONCAT(SUBSTITUTE(data_to_clean[[#This Row],[number]],".",""),"00000000")))</f>
        <v>7900000</v>
      </c>
      <c r="I4145" t="s">
        <v>14818</v>
      </c>
      <c r="J4145">
        <f>ROUND(VALUE(SUBSTITUTE(data_to_clean[[#This Row],[growth_%]],".",",")),0)</f>
        <v>77</v>
      </c>
      <c r="K4145" t="s">
        <v>181</v>
      </c>
      <c r="L4145">
        <v>64</v>
      </c>
      <c r="M4145">
        <v>30</v>
      </c>
      <c r="N4145">
        <v>2003</v>
      </c>
      <c r="O4145">
        <v>4</v>
      </c>
      <c r="P4145" t="s">
        <v>3271</v>
      </c>
      <c r="Q4145" t="b">
        <f>AND(ISNUMBER(data_to_clean[[#This Row],[revenue_formatted]]),ISNUMBER(data_to_clean[[#This Row],[growth_formatted_%]]),ISNUMBER(data_to_clean[[#This Row],[workers]]),ISNUMBER(data_to_clean[[#This Row],[previous_workers]]),ISNUMBER(data_to_clean[[#This Row],[founded]]),ISNUMBER(data_to_clean[[#This Row],[yrs_on_list]]))</f>
        <v>1</v>
      </c>
    </row>
    <row r="4146" spans="1:17" x14ac:dyDescent="0.25">
      <c r="A4146">
        <v>4135</v>
      </c>
      <c r="B4146" t="s">
        <v>14819</v>
      </c>
      <c r="C4146" t="s">
        <v>119</v>
      </c>
      <c r="D4146" t="str">
        <f>VLOOKUP(data_to_clean[[#This Row],[state]],abbreviation_table[],2,FALSE)</f>
        <v>Georgia</v>
      </c>
      <c r="E4146" t="s">
        <v>8125</v>
      </c>
      <c r="F4146" t="str">
        <f>TRIM(LEFT(data_to_clean[[#This Row],[revenue]],FIND(" ",data_to_clean[[#This Row],[revenue]])))</f>
        <v>65.8</v>
      </c>
      <c r="G4146" t="str">
        <f>RIGHT(data_to_clean[[#This Row],[revenue]],LEN(data_to_clean[[#This Row],[revenue]])-FIND(" ",data_to_clean[[#This Row],[revenue]]))</f>
        <v>Million</v>
      </c>
      <c r="H4146" s="7">
        <f>VALUE(IF(data_to_clean[[#This Row],[multiplicity]]="Million",_xlfn.CONCAT(SUBSTITUTE(data_to_clean[[#This Row],[number]],".",""),"00000"),_xlfn.CONCAT(SUBSTITUTE(data_to_clean[[#This Row],[number]],".",""),"00000000")))</f>
        <v>65800000</v>
      </c>
      <c r="I4146" t="s">
        <v>14821</v>
      </c>
      <c r="J4146">
        <f>ROUND(VALUE(SUBSTITUTE(data_to_clean[[#This Row],[growth_%]],".",",")),0)</f>
        <v>77</v>
      </c>
      <c r="K4146" t="s">
        <v>187</v>
      </c>
      <c r="L4146">
        <v>1229</v>
      </c>
      <c r="M4146">
        <v>697</v>
      </c>
      <c r="N4146">
        <v>2009</v>
      </c>
      <c r="O4146">
        <v>6</v>
      </c>
      <c r="P4146" t="s">
        <v>1362</v>
      </c>
      <c r="Q4146" t="b">
        <f>AND(ISNUMBER(data_to_clean[[#This Row],[revenue_formatted]]),ISNUMBER(data_to_clean[[#This Row],[growth_formatted_%]]),ISNUMBER(data_to_clean[[#This Row],[workers]]),ISNUMBER(data_to_clean[[#This Row],[previous_workers]]),ISNUMBER(data_to_clean[[#This Row],[founded]]),ISNUMBER(data_to_clean[[#This Row],[yrs_on_list]]))</f>
        <v>1</v>
      </c>
    </row>
    <row r="4147" spans="1:17" x14ac:dyDescent="0.25">
      <c r="A4147">
        <v>4136</v>
      </c>
      <c r="B4147" t="s">
        <v>14822</v>
      </c>
      <c r="C4147" t="s">
        <v>230</v>
      </c>
      <c r="D4147" t="str">
        <f>VLOOKUP(data_to_clean[[#This Row],[state]],abbreviation_table[],2,FALSE)</f>
        <v>Michigan</v>
      </c>
      <c r="E4147" t="s">
        <v>2013</v>
      </c>
      <c r="F4147" t="str">
        <f>TRIM(LEFT(data_to_clean[[#This Row],[revenue]],FIND(" ",data_to_clean[[#This Row],[revenue]])))</f>
        <v>7.5</v>
      </c>
      <c r="G4147" t="str">
        <f>RIGHT(data_to_clean[[#This Row],[revenue]],LEN(data_to_clean[[#This Row],[revenue]])-FIND(" ",data_to_clean[[#This Row],[revenue]]))</f>
        <v>Million</v>
      </c>
      <c r="H4147" s="7">
        <f>VALUE(IF(data_to_clean[[#This Row],[multiplicity]]="Million",_xlfn.CONCAT(SUBSTITUTE(data_to_clean[[#This Row],[number]],".",""),"00000"),_xlfn.CONCAT(SUBSTITUTE(data_to_clean[[#This Row],[number]],".",""),"00000000")))</f>
        <v>7500000</v>
      </c>
      <c r="I4147" t="s">
        <v>14824</v>
      </c>
      <c r="J4147">
        <f>ROUND(VALUE(SUBSTITUTE(data_to_clean[[#This Row],[growth_%]],".",",")),0)</f>
        <v>77</v>
      </c>
      <c r="K4147" t="s">
        <v>257</v>
      </c>
      <c r="L4147">
        <v>110</v>
      </c>
      <c r="M4147">
        <v>50</v>
      </c>
      <c r="N4147">
        <v>2006</v>
      </c>
      <c r="O4147">
        <v>7</v>
      </c>
      <c r="P4147" t="s">
        <v>5226</v>
      </c>
      <c r="Q4147" t="b">
        <f>AND(ISNUMBER(data_to_clean[[#This Row],[revenue_formatted]]),ISNUMBER(data_to_clean[[#This Row],[growth_formatted_%]]),ISNUMBER(data_to_clean[[#This Row],[workers]]),ISNUMBER(data_to_clean[[#This Row],[previous_workers]]),ISNUMBER(data_to_clean[[#This Row],[founded]]),ISNUMBER(data_to_clean[[#This Row],[yrs_on_list]]))</f>
        <v>1</v>
      </c>
    </row>
    <row r="4148" spans="1:17" x14ac:dyDescent="0.25">
      <c r="A4148">
        <v>4137</v>
      </c>
      <c r="B4148" t="s">
        <v>14825</v>
      </c>
      <c r="C4148" t="s">
        <v>45</v>
      </c>
      <c r="D4148" t="str">
        <f>VLOOKUP(data_to_clean[[#This Row],[state]],abbreviation_table[],2,FALSE)</f>
        <v>Pennsylvania</v>
      </c>
      <c r="E4148" t="s">
        <v>828</v>
      </c>
      <c r="F4148" t="str">
        <f>TRIM(LEFT(data_to_clean[[#This Row],[revenue]],FIND(" ",data_to_clean[[#This Row],[revenue]])))</f>
        <v>15.9</v>
      </c>
      <c r="G4148" t="str">
        <f>RIGHT(data_to_clean[[#This Row],[revenue]],LEN(data_to_clean[[#This Row],[revenue]])-FIND(" ",data_to_clean[[#This Row],[revenue]]))</f>
        <v>Million</v>
      </c>
      <c r="H4148" s="7">
        <f>VALUE(IF(data_to_clean[[#This Row],[multiplicity]]="Million",_xlfn.CONCAT(SUBSTITUTE(data_to_clean[[#This Row],[number]],".",""),"00000"),_xlfn.CONCAT(SUBSTITUTE(data_to_clean[[#This Row],[number]],".",""),"00000000")))</f>
        <v>15900000</v>
      </c>
      <c r="I4148" t="s">
        <v>14827</v>
      </c>
      <c r="J4148">
        <f>ROUND(VALUE(SUBSTITUTE(data_to_clean[[#This Row],[growth_%]],".",",")),0)</f>
        <v>77</v>
      </c>
      <c r="K4148" t="s">
        <v>336</v>
      </c>
      <c r="L4148">
        <v>114</v>
      </c>
      <c r="M4148">
        <v>125</v>
      </c>
      <c r="N4148">
        <v>2012</v>
      </c>
      <c r="O4148">
        <v>3</v>
      </c>
      <c r="P4148" t="s">
        <v>291</v>
      </c>
      <c r="Q4148" t="b">
        <f>AND(ISNUMBER(data_to_clean[[#This Row],[revenue_formatted]]),ISNUMBER(data_to_clean[[#This Row],[growth_formatted_%]]),ISNUMBER(data_to_clean[[#This Row],[workers]]),ISNUMBER(data_to_clean[[#This Row],[previous_workers]]),ISNUMBER(data_to_clean[[#This Row],[founded]]),ISNUMBER(data_to_clean[[#This Row],[yrs_on_list]]))</f>
        <v>1</v>
      </c>
    </row>
    <row r="4149" spans="1:17" x14ac:dyDescent="0.25">
      <c r="A4149">
        <v>4138</v>
      </c>
      <c r="B4149" t="s">
        <v>14828</v>
      </c>
      <c r="C4149" t="s">
        <v>80</v>
      </c>
      <c r="D4149" t="str">
        <f>VLOOKUP(data_to_clean[[#This Row],[state]],abbreviation_table[],2,FALSE)</f>
        <v>California</v>
      </c>
      <c r="E4149" t="s">
        <v>1297</v>
      </c>
      <c r="F4149" t="str">
        <f>TRIM(LEFT(data_to_clean[[#This Row],[revenue]],FIND(" ",data_to_clean[[#This Row],[revenue]])))</f>
        <v>8.4</v>
      </c>
      <c r="G4149" t="str">
        <f>RIGHT(data_to_clean[[#This Row],[revenue]],LEN(data_to_clean[[#This Row],[revenue]])-FIND(" ",data_to_clean[[#This Row],[revenue]]))</f>
        <v>Million</v>
      </c>
      <c r="H4149" s="7">
        <f>VALUE(IF(data_to_clean[[#This Row],[multiplicity]]="Million",_xlfn.CONCAT(SUBSTITUTE(data_to_clean[[#This Row],[number]],".",""),"00000"),_xlfn.CONCAT(SUBSTITUTE(data_to_clean[[#This Row],[number]],".",""),"00000000")))</f>
        <v>8400000</v>
      </c>
      <c r="I4149" t="s">
        <v>14830</v>
      </c>
      <c r="J4149">
        <f>ROUND(VALUE(SUBSTITUTE(data_to_clean[[#This Row],[growth_%]],".",",")),0)</f>
        <v>77</v>
      </c>
      <c r="K4149" t="s">
        <v>18</v>
      </c>
      <c r="L4149">
        <v>21</v>
      </c>
      <c r="M4149">
        <v>10</v>
      </c>
      <c r="N4149">
        <v>2009</v>
      </c>
      <c r="O4149">
        <v>1</v>
      </c>
      <c r="P4149" t="s">
        <v>83</v>
      </c>
      <c r="Q4149" t="b">
        <f>AND(ISNUMBER(data_to_clean[[#This Row],[revenue_formatted]]),ISNUMBER(data_to_clean[[#This Row],[growth_formatted_%]]),ISNUMBER(data_to_clean[[#This Row],[workers]]),ISNUMBER(data_to_clean[[#This Row],[previous_workers]]),ISNUMBER(data_to_clean[[#This Row],[founded]]),ISNUMBER(data_to_clean[[#This Row],[yrs_on_list]]))</f>
        <v>1</v>
      </c>
    </row>
    <row r="4150" spans="1:17" x14ac:dyDescent="0.25">
      <c r="A4150">
        <v>4139</v>
      </c>
      <c r="B4150" t="s">
        <v>14831</v>
      </c>
      <c r="C4150" t="s">
        <v>45</v>
      </c>
      <c r="D4150" t="str">
        <f>VLOOKUP(data_to_clean[[#This Row],[state]],abbreviation_table[],2,FALSE)</f>
        <v>Pennsylvania</v>
      </c>
      <c r="E4150" t="s">
        <v>3786</v>
      </c>
      <c r="F4150" t="str">
        <f>TRIM(LEFT(data_to_clean[[#This Row],[revenue]],FIND(" ",data_to_clean[[#This Row],[revenue]])))</f>
        <v>66.5</v>
      </c>
      <c r="G4150" t="str">
        <f>RIGHT(data_to_clean[[#This Row],[revenue]],LEN(data_to_clean[[#This Row],[revenue]])-FIND(" ",data_to_clean[[#This Row],[revenue]]))</f>
        <v>Million</v>
      </c>
      <c r="H4150" s="7">
        <f>VALUE(IF(data_to_clean[[#This Row],[multiplicity]]="Million",_xlfn.CONCAT(SUBSTITUTE(data_to_clean[[#This Row],[number]],".",""),"00000"),_xlfn.CONCAT(SUBSTITUTE(data_to_clean[[#This Row],[number]],".",""),"00000000")))</f>
        <v>66500000</v>
      </c>
      <c r="I4150" t="s">
        <v>14833</v>
      </c>
      <c r="J4150">
        <f>ROUND(VALUE(SUBSTITUTE(data_to_clean[[#This Row],[growth_%]],".",",")),0)</f>
        <v>77</v>
      </c>
      <c r="K4150" t="s">
        <v>25</v>
      </c>
      <c r="L4150">
        <v>92</v>
      </c>
      <c r="M4150">
        <v>66</v>
      </c>
      <c r="N4150">
        <v>1999</v>
      </c>
      <c r="O4150">
        <v>7</v>
      </c>
      <c r="P4150" t="s">
        <v>13376</v>
      </c>
      <c r="Q4150" t="b">
        <f>AND(ISNUMBER(data_to_clean[[#This Row],[revenue_formatted]]),ISNUMBER(data_to_clean[[#This Row],[growth_formatted_%]]),ISNUMBER(data_to_clean[[#This Row],[workers]]),ISNUMBER(data_to_clean[[#This Row],[previous_workers]]),ISNUMBER(data_to_clean[[#This Row],[founded]]),ISNUMBER(data_to_clean[[#This Row],[yrs_on_list]]))</f>
        <v>1</v>
      </c>
    </row>
    <row r="4151" spans="1:17" x14ac:dyDescent="0.25">
      <c r="A4151">
        <v>4140</v>
      </c>
      <c r="B4151" t="s">
        <v>14834</v>
      </c>
      <c r="C4151" t="s">
        <v>974</v>
      </c>
      <c r="D4151" t="str">
        <f>VLOOKUP(data_to_clean[[#This Row],[state]],abbreviation_table[],2,FALSE)</f>
        <v>District of Columbia</v>
      </c>
      <c r="E4151" t="s">
        <v>1309</v>
      </c>
      <c r="F4151" t="str">
        <f>TRIM(LEFT(data_to_clean[[#This Row],[revenue]],FIND(" ",data_to_clean[[#This Row],[revenue]])))</f>
        <v>3.4</v>
      </c>
      <c r="G4151" t="str">
        <f>RIGHT(data_to_clean[[#This Row],[revenue]],LEN(data_to_clean[[#This Row],[revenue]])-FIND(" ",data_to_clean[[#This Row],[revenue]]))</f>
        <v>Million</v>
      </c>
      <c r="H4151" s="7">
        <f>VALUE(IF(data_to_clean[[#This Row],[multiplicity]]="Million",_xlfn.CONCAT(SUBSTITUTE(data_to_clean[[#This Row],[number]],".",""),"00000"),_xlfn.CONCAT(SUBSTITUTE(data_to_clean[[#This Row],[number]],".",""),"00000000")))</f>
        <v>3400000</v>
      </c>
      <c r="I4151" t="s">
        <v>14836</v>
      </c>
      <c r="J4151">
        <f>ROUND(VALUE(SUBSTITUTE(data_to_clean[[#This Row],[growth_%]],".",",")),0)</f>
        <v>77</v>
      </c>
      <c r="K4151" t="s">
        <v>218</v>
      </c>
      <c r="L4151">
        <v>15</v>
      </c>
      <c r="M4151">
        <v>10</v>
      </c>
      <c r="N4151">
        <v>2009</v>
      </c>
      <c r="O4151">
        <v>3</v>
      </c>
      <c r="P4151" t="s">
        <v>976</v>
      </c>
      <c r="Q4151" t="b">
        <f>AND(ISNUMBER(data_to_clean[[#This Row],[revenue_formatted]]),ISNUMBER(data_to_clean[[#This Row],[growth_formatted_%]]),ISNUMBER(data_to_clean[[#This Row],[workers]]),ISNUMBER(data_to_clean[[#This Row],[previous_workers]]),ISNUMBER(data_to_clean[[#This Row],[founded]]),ISNUMBER(data_to_clean[[#This Row],[yrs_on_list]]))</f>
        <v>1</v>
      </c>
    </row>
    <row r="4152" spans="1:17" x14ac:dyDescent="0.25">
      <c r="A4152">
        <v>4141</v>
      </c>
      <c r="B4152" t="s">
        <v>14837</v>
      </c>
      <c r="C4152" t="s">
        <v>105</v>
      </c>
      <c r="D4152" t="str">
        <f>VLOOKUP(data_to_clean[[#This Row],[state]],abbreviation_table[],2,FALSE)</f>
        <v>New York</v>
      </c>
      <c r="E4152" t="s">
        <v>167</v>
      </c>
      <c r="F4152" t="str">
        <f>TRIM(LEFT(data_to_clean[[#This Row],[revenue]],FIND(" ",data_to_clean[[#This Row],[revenue]])))</f>
        <v>8.9</v>
      </c>
      <c r="G4152" t="str">
        <f>RIGHT(data_to_clean[[#This Row],[revenue]],LEN(data_to_clean[[#This Row],[revenue]])-FIND(" ",data_to_clean[[#This Row],[revenue]]))</f>
        <v>Million</v>
      </c>
      <c r="H4152" s="7">
        <f>VALUE(IF(data_to_clean[[#This Row],[multiplicity]]="Million",_xlfn.CONCAT(SUBSTITUTE(data_to_clean[[#This Row],[number]],".",""),"00000"),_xlfn.CONCAT(SUBSTITUTE(data_to_clean[[#This Row],[number]],".",""),"00000000")))</f>
        <v>8900000</v>
      </c>
      <c r="I4152" t="s">
        <v>14839</v>
      </c>
      <c r="J4152">
        <f>ROUND(VALUE(SUBSTITUTE(data_to_clean[[#This Row],[growth_%]],".",",")),0)</f>
        <v>77</v>
      </c>
      <c r="K4152" t="s">
        <v>233</v>
      </c>
      <c r="L4152">
        <v>8</v>
      </c>
      <c r="M4152">
        <v>16</v>
      </c>
      <c r="N4152">
        <v>2011</v>
      </c>
      <c r="O4152">
        <v>4</v>
      </c>
      <c r="P4152" t="s">
        <v>108</v>
      </c>
      <c r="Q4152" t="b">
        <f>AND(ISNUMBER(data_to_clean[[#This Row],[revenue_formatted]]),ISNUMBER(data_to_clean[[#This Row],[growth_formatted_%]]),ISNUMBER(data_to_clean[[#This Row],[workers]]),ISNUMBER(data_to_clean[[#This Row],[previous_workers]]),ISNUMBER(data_to_clean[[#This Row],[founded]]),ISNUMBER(data_to_clean[[#This Row],[yrs_on_list]]))</f>
        <v>1</v>
      </c>
    </row>
    <row r="4153" spans="1:17" x14ac:dyDescent="0.25">
      <c r="A4153">
        <v>4142</v>
      </c>
      <c r="B4153" t="s">
        <v>14840</v>
      </c>
      <c r="C4153" t="s">
        <v>230</v>
      </c>
      <c r="D4153" t="str">
        <f>VLOOKUP(data_to_clean[[#This Row],[state]],abbreviation_table[],2,FALSE)</f>
        <v>Michigan</v>
      </c>
      <c r="E4153" t="s">
        <v>551</v>
      </c>
      <c r="F4153" t="str">
        <f>TRIM(LEFT(data_to_clean[[#This Row],[revenue]],FIND(" ",data_to_clean[[#This Row],[revenue]])))</f>
        <v>102.9</v>
      </c>
      <c r="G4153" t="str">
        <f>RIGHT(data_to_clean[[#This Row],[revenue]],LEN(data_to_clean[[#This Row],[revenue]])-FIND(" ",data_to_clean[[#This Row],[revenue]]))</f>
        <v>Million</v>
      </c>
      <c r="H4153" s="7">
        <f>VALUE(IF(data_to_clean[[#This Row],[multiplicity]]="Million",_xlfn.CONCAT(SUBSTITUTE(data_to_clean[[#This Row],[number]],".",""),"00000"),_xlfn.CONCAT(SUBSTITUTE(data_to_clean[[#This Row],[number]],".",""),"00000000")))</f>
        <v>102900000</v>
      </c>
      <c r="I4153" t="s">
        <v>14842</v>
      </c>
      <c r="J4153">
        <f>ROUND(VALUE(SUBSTITUTE(data_to_clean[[#This Row],[growth_%]],".",",")),0)</f>
        <v>77</v>
      </c>
      <c r="K4153" t="s">
        <v>233</v>
      </c>
      <c r="L4153">
        <v>383</v>
      </c>
      <c r="M4153">
        <v>290</v>
      </c>
      <c r="N4153">
        <v>1989</v>
      </c>
      <c r="O4153">
        <v>1</v>
      </c>
      <c r="P4153" t="s">
        <v>6666</v>
      </c>
      <c r="Q4153" t="b">
        <f>AND(ISNUMBER(data_to_clean[[#This Row],[revenue_formatted]]),ISNUMBER(data_to_clean[[#This Row],[growth_formatted_%]]),ISNUMBER(data_to_clean[[#This Row],[workers]]),ISNUMBER(data_to_clean[[#This Row],[previous_workers]]),ISNUMBER(data_to_clean[[#This Row],[founded]]),ISNUMBER(data_to_clean[[#This Row],[yrs_on_list]]))</f>
        <v>1</v>
      </c>
    </row>
    <row r="4154" spans="1:17" x14ac:dyDescent="0.25">
      <c r="A4154">
        <v>4143</v>
      </c>
      <c r="B4154" t="s">
        <v>14843</v>
      </c>
      <c r="C4154" t="s">
        <v>294</v>
      </c>
      <c r="D4154" t="str">
        <f>VLOOKUP(data_to_clean[[#This Row],[state]],abbreviation_table[],2,FALSE)</f>
        <v>Minnesota</v>
      </c>
      <c r="E4154" t="s">
        <v>939</v>
      </c>
      <c r="F4154" t="str">
        <f>TRIM(LEFT(data_to_clean[[#This Row],[revenue]],FIND(" ",data_to_clean[[#This Row],[revenue]])))</f>
        <v>4.1</v>
      </c>
      <c r="G4154" t="str">
        <f>RIGHT(data_to_clean[[#This Row],[revenue]],LEN(data_to_clean[[#This Row],[revenue]])-FIND(" ",data_to_clean[[#This Row],[revenue]]))</f>
        <v>Million</v>
      </c>
      <c r="H4154" s="7">
        <f>VALUE(IF(data_to_clean[[#This Row],[multiplicity]]="Million",_xlfn.CONCAT(SUBSTITUTE(data_to_clean[[#This Row],[number]],".",""),"00000"),_xlfn.CONCAT(SUBSTITUTE(data_to_clean[[#This Row],[number]],".",""),"00000000")))</f>
        <v>4100000</v>
      </c>
      <c r="I4154" t="s">
        <v>14845</v>
      </c>
      <c r="J4154">
        <f>ROUND(VALUE(SUBSTITUTE(data_to_clean[[#This Row],[growth_%]],".",",")),0)</f>
        <v>76</v>
      </c>
      <c r="K4154" t="s">
        <v>233</v>
      </c>
      <c r="L4154">
        <v>23</v>
      </c>
      <c r="M4154">
        <v>15</v>
      </c>
      <c r="N4154">
        <v>2009</v>
      </c>
      <c r="O4154">
        <v>1</v>
      </c>
      <c r="P4154" t="s">
        <v>14846</v>
      </c>
      <c r="Q4154" t="b">
        <f>AND(ISNUMBER(data_to_clean[[#This Row],[revenue_formatted]]),ISNUMBER(data_to_clean[[#This Row],[growth_formatted_%]]),ISNUMBER(data_to_clean[[#This Row],[workers]]),ISNUMBER(data_to_clean[[#This Row],[previous_workers]]),ISNUMBER(data_to_clean[[#This Row],[founded]]),ISNUMBER(data_to_clean[[#This Row],[yrs_on_list]]))</f>
        <v>1</v>
      </c>
    </row>
    <row r="4155" spans="1:17" x14ac:dyDescent="0.25">
      <c r="A4155">
        <v>4144</v>
      </c>
      <c r="B4155" t="s">
        <v>14847</v>
      </c>
      <c r="C4155" t="s">
        <v>80</v>
      </c>
      <c r="D4155" t="str">
        <f>VLOOKUP(data_to_clean[[#This Row],[state]],abbreviation_table[],2,FALSE)</f>
        <v>California</v>
      </c>
      <c r="E4155" t="s">
        <v>12406</v>
      </c>
      <c r="F4155" t="str">
        <f>TRIM(LEFT(data_to_clean[[#This Row],[revenue]],FIND(" ",data_to_clean[[#This Row],[revenue]])))</f>
        <v>114.6</v>
      </c>
      <c r="G4155" t="str">
        <f>RIGHT(data_to_clean[[#This Row],[revenue]],LEN(data_to_clean[[#This Row],[revenue]])-FIND(" ",data_to_clean[[#This Row],[revenue]]))</f>
        <v>Million</v>
      </c>
      <c r="H4155" s="7">
        <f>VALUE(IF(data_to_clean[[#This Row],[multiplicity]]="Million",_xlfn.CONCAT(SUBSTITUTE(data_to_clean[[#This Row],[number]],".",""),"00000"),_xlfn.CONCAT(SUBSTITUTE(data_to_clean[[#This Row],[number]],".",""),"00000000")))</f>
        <v>114600000</v>
      </c>
      <c r="I4155" t="s">
        <v>14849</v>
      </c>
      <c r="J4155">
        <f>ROUND(VALUE(SUBSTITUTE(data_to_clean[[#This Row],[growth_%]],".",",")),0)</f>
        <v>76</v>
      </c>
      <c r="K4155" t="s">
        <v>156</v>
      </c>
      <c r="L4155">
        <v>211</v>
      </c>
      <c r="M4155">
        <v>338</v>
      </c>
      <c r="N4155">
        <v>2004</v>
      </c>
      <c r="O4155">
        <v>6</v>
      </c>
      <c r="P4155" t="s">
        <v>1403</v>
      </c>
      <c r="Q4155" t="b">
        <f>AND(ISNUMBER(data_to_clean[[#This Row],[revenue_formatted]]),ISNUMBER(data_to_clean[[#This Row],[growth_formatted_%]]),ISNUMBER(data_to_clean[[#This Row],[workers]]),ISNUMBER(data_to_clean[[#This Row],[previous_workers]]),ISNUMBER(data_to_clean[[#This Row],[founded]]),ISNUMBER(data_to_clean[[#This Row],[yrs_on_list]]))</f>
        <v>1</v>
      </c>
    </row>
    <row r="4156" spans="1:17" x14ac:dyDescent="0.25">
      <c r="A4156">
        <v>4145</v>
      </c>
      <c r="B4156" t="s">
        <v>14850</v>
      </c>
      <c r="C4156" t="s">
        <v>119</v>
      </c>
      <c r="D4156" t="str">
        <f>VLOOKUP(data_to_clean[[#This Row],[state]],abbreviation_table[],2,FALSE)</f>
        <v>Georgia</v>
      </c>
      <c r="E4156" t="s">
        <v>1899</v>
      </c>
      <c r="F4156" t="str">
        <f>TRIM(LEFT(data_to_clean[[#This Row],[revenue]],FIND(" ",data_to_clean[[#This Row],[revenue]])))</f>
        <v>21.3</v>
      </c>
      <c r="G4156" t="str">
        <f>RIGHT(data_to_clean[[#This Row],[revenue]],LEN(data_to_clean[[#This Row],[revenue]])-FIND(" ",data_to_clean[[#This Row],[revenue]]))</f>
        <v>Million</v>
      </c>
      <c r="H4156" s="7">
        <f>VALUE(IF(data_to_clean[[#This Row],[multiplicity]]="Million",_xlfn.CONCAT(SUBSTITUTE(data_to_clean[[#This Row],[number]],".",""),"00000"),_xlfn.CONCAT(SUBSTITUTE(data_to_clean[[#This Row],[number]],".",""),"00000000")))</f>
        <v>21300000</v>
      </c>
      <c r="I4156" t="s">
        <v>14852</v>
      </c>
      <c r="J4156">
        <f>ROUND(VALUE(SUBSTITUTE(data_to_clean[[#This Row],[growth_%]],".",",")),0)</f>
        <v>76</v>
      </c>
      <c r="K4156" t="s">
        <v>107</v>
      </c>
      <c r="L4156">
        <v>220</v>
      </c>
      <c r="M4156">
        <v>250</v>
      </c>
      <c r="N4156">
        <v>2006</v>
      </c>
      <c r="O4156">
        <v>8</v>
      </c>
      <c r="P4156" t="s">
        <v>123</v>
      </c>
      <c r="Q4156" t="b">
        <f>AND(ISNUMBER(data_to_clean[[#This Row],[revenue_formatted]]),ISNUMBER(data_to_clean[[#This Row],[growth_formatted_%]]),ISNUMBER(data_to_clean[[#This Row],[workers]]),ISNUMBER(data_to_clean[[#This Row],[previous_workers]]),ISNUMBER(data_to_clean[[#This Row],[founded]]),ISNUMBER(data_to_clean[[#This Row],[yrs_on_list]]))</f>
        <v>1</v>
      </c>
    </row>
    <row r="4157" spans="1:17" x14ac:dyDescent="0.25">
      <c r="A4157">
        <v>4146</v>
      </c>
      <c r="B4157" t="s">
        <v>14853</v>
      </c>
      <c r="C4157" t="s">
        <v>974</v>
      </c>
      <c r="D4157" t="str">
        <f>VLOOKUP(data_to_clean[[#This Row],[state]],abbreviation_table[],2,FALSE)</f>
        <v>District of Columbia</v>
      </c>
      <c r="E4157" t="s">
        <v>2379</v>
      </c>
      <c r="F4157" t="str">
        <f>TRIM(LEFT(data_to_clean[[#This Row],[revenue]],FIND(" ",data_to_clean[[#This Row],[revenue]])))</f>
        <v>17.2</v>
      </c>
      <c r="G4157" t="str">
        <f>RIGHT(data_to_clean[[#This Row],[revenue]],LEN(data_to_clean[[#This Row],[revenue]])-FIND(" ",data_to_clean[[#This Row],[revenue]]))</f>
        <v>Million</v>
      </c>
      <c r="H4157" s="7">
        <f>VALUE(IF(data_to_clean[[#This Row],[multiplicity]]="Million",_xlfn.CONCAT(SUBSTITUTE(data_to_clean[[#This Row],[number]],".",""),"00000"),_xlfn.CONCAT(SUBSTITUTE(data_to_clean[[#This Row],[number]],".",""),"00000000")))</f>
        <v>17200000</v>
      </c>
      <c r="I4157" t="s">
        <v>14855</v>
      </c>
      <c r="J4157">
        <f>ROUND(VALUE(SUBSTITUTE(data_to_clean[[#This Row],[growth_%]],".",",")),0)</f>
        <v>76</v>
      </c>
      <c r="K4157" t="s">
        <v>181</v>
      </c>
      <c r="L4157">
        <v>19</v>
      </c>
      <c r="M4157">
        <v>14</v>
      </c>
      <c r="N4157">
        <v>1997</v>
      </c>
      <c r="O4157">
        <v>3</v>
      </c>
      <c r="P4157" t="s">
        <v>976</v>
      </c>
      <c r="Q4157" t="b">
        <f>AND(ISNUMBER(data_to_clean[[#This Row],[revenue_formatted]]),ISNUMBER(data_to_clean[[#This Row],[growth_formatted_%]]),ISNUMBER(data_to_clean[[#This Row],[workers]]),ISNUMBER(data_to_clean[[#This Row],[previous_workers]]),ISNUMBER(data_to_clean[[#This Row],[founded]]),ISNUMBER(data_to_clean[[#This Row],[yrs_on_list]]))</f>
        <v>1</v>
      </c>
    </row>
    <row r="4158" spans="1:17" x14ac:dyDescent="0.25">
      <c r="A4158">
        <v>4147</v>
      </c>
      <c r="B4158" t="s">
        <v>14856</v>
      </c>
      <c r="C4158" t="s">
        <v>166</v>
      </c>
      <c r="D4158" t="str">
        <f>VLOOKUP(data_to_clean[[#This Row],[state]],abbreviation_table[],2,FALSE)</f>
        <v>Utah</v>
      </c>
      <c r="E4158" t="s">
        <v>4004</v>
      </c>
      <c r="F4158" t="str">
        <f>TRIM(LEFT(data_to_clean[[#This Row],[revenue]],FIND(" ",data_to_clean[[#This Row],[revenue]])))</f>
        <v>21.9</v>
      </c>
      <c r="G4158" t="str">
        <f>RIGHT(data_to_clean[[#This Row],[revenue]],LEN(data_to_clean[[#This Row],[revenue]])-FIND(" ",data_to_clean[[#This Row],[revenue]]))</f>
        <v>Million</v>
      </c>
      <c r="H4158" s="7">
        <f>VALUE(IF(data_to_clean[[#This Row],[multiplicity]]="Million",_xlfn.CONCAT(SUBSTITUTE(data_to_clean[[#This Row],[number]],".",""),"00000"),_xlfn.CONCAT(SUBSTITUTE(data_to_clean[[#This Row],[number]],".",""),"00000000")))</f>
        <v>21900000</v>
      </c>
      <c r="I4158" t="s">
        <v>14858</v>
      </c>
      <c r="J4158">
        <f>ROUND(VALUE(SUBSTITUTE(data_to_clean[[#This Row],[growth_%]],".",",")),0)</f>
        <v>76</v>
      </c>
      <c r="K4158" t="s">
        <v>336</v>
      </c>
      <c r="L4158">
        <v>50</v>
      </c>
      <c r="M4158">
        <v>14</v>
      </c>
      <c r="N4158">
        <v>2009</v>
      </c>
      <c r="O4158">
        <v>2</v>
      </c>
      <c r="P4158" t="s">
        <v>6580</v>
      </c>
      <c r="Q4158" t="b">
        <f>AND(ISNUMBER(data_to_clean[[#This Row],[revenue_formatted]]),ISNUMBER(data_to_clean[[#This Row],[growth_formatted_%]]),ISNUMBER(data_to_clean[[#This Row],[workers]]),ISNUMBER(data_to_clean[[#This Row],[previous_workers]]),ISNUMBER(data_to_clean[[#This Row],[founded]]),ISNUMBER(data_to_clean[[#This Row],[yrs_on_list]]))</f>
        <v>1</v>
      </c>
    </row>
    <row r="4159" spans="1:17" x14ac:dyDescent="0.25">
      <c r="A4159">
        <v>4148</v>
      </c>
      <c r="B4159" t="s">
        <v>14859</v>
      </c>
      <c r="C4159" t="s">
        <v>105</v>
      </c>
      <c r="D4159" t="str">
        <f>VLOOKUP(data_to_clean[[#This Row],[state]],abbreviation_table[],2,FALSE)</f>
        <v>New York</v>
      </c>
      <c r="E4159" t="s">
        <v>576</v>
      </c>
      <c r="F4159" t="str">
        <f>TRIM(LEFT(data_to_clean[[#This Row],[revenue]],FIND(" ",data_to_clean[[#This Row],[revenue]])))</f>
        <v>3.5</v>
      </c>
      <c r="G4159" t="str">
        <f>RIGHT(data_to_clean[[#This Row],[revenue]],LEN(data_to_clean[[#This Row],[revenue]])-FIND(" ",data_to_clean[[#This Row],[revenue]]))</f>
        <v>Million</v>
      </c>
      <c r="H4159" s="7">
        <f>VALUE(IF(data_to_clean[[#This Row],[multiplicity]]="Million",_xlfn.CONCAT(SUBSTITUTE(data_to_clean[[#This Row],[number]],".",""),"00000"),_xlfn.CONCAT(SUBSTITUTE(data_to_clean[[#This Row],[number]],".",""),"00000000")))</f>
        <v>3500000</v>
      </c>
      <c r="I4159" t="s">
        <v>14861</v>
      </c>
      <c r="J4159">
        <f>ROUND(VALUE(SUBSTITUTE(data_to_clean[[#This Row],[growth_%]],".",",")),0)</f>
        <v>76</v>
      </c>
      <c r="K4159" t="s">
        <v>297</v>
      </c>
      <c r="L4159">
        <v>17</v>
      </c>
      <c r="M4159">
        <v>12</v>
      </c>
      <c r="N4159">
        <v>2003</v>
      </c>
      <c r="O4159">
        <v>2</v>
      </c>
      <c r="P4159" t="s">
        <v>14862</v>
      </c>
      <c r="Q4159" t="b">
        <f>AND(ISNUMBER(data_to_clean[[#This Row],[revenue_formatted]]),ISNUMBER(data_to_clean[[#This Row],[growth_formatted_%]]),ISNUMBER(data_to_clean[[#This Row],[workers]]),ISNUMBER(data_to_clean[[#This Row],[previous_workers]]),ISNUMBER(data_to_clean[[#This Row],[founded]]),ISNUMBER(data_to_clean[[#This Row],[yrs_on_list]]))</f>
        <v>1</v>
      </c>
    </row>
    <row r="4160" spans="1:17" x14ac:dyDescent="0.25">
      <c r="A4160">
        <v>4149</v>
      </c>
      <c r="B4160" t="s">
        <v>14863</v>
      </c>
      <c r="C4160" t="s">
        <v>503</v>
      </c>
      <c r="D4160" t="str">
        <f>VLOOKUP(data_to_clean[[#This Row],[state]],abbreviation_table[],2,FALSE)</f>
        <v>Illinois</v>
      </c>
      <c r="E4160" t="s">
        <v>4147</v>
      </c>
      <c r="F4160" t="str">
        <f>TRIM(LEFT(data_to_clean[[#This Row],[revenue]],FIND(" ",data_to_clean[[#This Row],[revenue]])))</f>
        <v>38</v>
      </c>
      <c r="G4160" t="str">
        <f>RIGHT(data_to_clean[[#This Row],[revenue]],LEN(data_to_clean[[#This Row],[revenue]])-FIND(" ",data_to_clean[[#This Row],[revenue]]))</f>
        <v>Million</v>
      </c>
      <c r="H4160" s="7">
        <f>VALUE(IF(data_to_clean[[#This Row],[multiplicity]]="Million",_xlfn.CONCAT(SUBSTITUTE(data_to_clean[[#This Row],[number]],".",""),"00000"),_xlfn.CONCAT(SUBSTITUTE(data_to_clean[[#This Row],[number]],".",""),"00000000")))</f>
        <v>3800000</v>
      </c>
      <c r="I4160" t="s">
        <v>14865</v>
      </c>
      <c r="J4160">
        <f>ROUND(VALUE(SUBSTITUTE(data_to_clean[[#This Row],[growth_%]],".",",")),0)</f>
        <v>76</v>
      </c>
      <c r="K4160" t="s">
        <v>107</v>
      </c>
      <c r="L4160">
        <v>64</v>
      </c>
      <c r="M4160">
        <v>47</v>
      </c>
      <c r="N4160">
        <v>2006</v>
      </c>
      <c r="O4160">
        <v>1</v>
      </c>
      <c r="P4160" t="s">
        <v>14866</v>
      </c>
      <c r="Q4160" t="b">
        <f>AND(ISNUMBER(data_to_clean[[#This Row],[revenue_formatted]]),ISNUMBER(data_to_clean[[#This Row],[growth_formatted_%]]),ISNUMBER(data_to_clean[[#This Row],[workers]]),ISNUMBER(data_to_clean[[#This Row],[previous_workers]]),ISNUMBER(data_to_clean[[#This Row],[founded]]),ISNUMBER(data_to_clean[[#This Row],[yrs_on_list]]))</f>
        <v>1</v>
      </c>
    </row>
    <row r="4161" spans="1:17" x14ac:dyDescent="0.25">
      <c r="A4161">
        <v>4150</v>
      </c>
      <c r="B4161" t="s">
        <v>14867</v>
      </c>
      <c r="C4161" t="s">
        <v>80</v>
      </c>
      <c r="D4161" t="str">
        <f>VLOOKUP(data_to_clean[[#This Row],[state]],abbreviation_table[],2,FALSE)</f>
        <v>California</v>
      </c>
      <c r="E4161" t="s">
        <v>14869</v>
      </c>
      <c r="F4161" t="str">
        <f>TRIM(LEFT(data_to_clean[[#This Row],[revenue]],FIND(" ",data_to_clean[[#This Row],[revenue]])))</f>
        <v>162.4</v>
      </c>
      <c r="G4161" t="str">
        <f>RIGHT(data_to_clean[[#This Row],[revenue]],LEN(data_to_clean[[#This Row],[revenue]])-FIND(" ",data_to_clean[[#This Row],[revenue]]))</f>
        <v>Million</v>
      </c>
      <c r="H4161" s="7">
        <f>VALUE(IF(data_to_clean[[#This Row],[multiplicity]]="Million",_xlfn.CONCAT(SUBSTITUTE(data_to_clean[[#This Row],[number]],".",""),"00000"),_xlfn.CONCAT(SUBSTITUTE(data_to_clean[[#This Row],[number]],".",""),"00000000")))</f>
        <v>162400000</v>
      </c>
      <c r="I4161" t="s">
        <v>14870</v>
      </c>
      <c r="J4161">
        <f>ROUND(VALUE(SUBSTITUTE(data_to_clean[[#This Row],[growth_%]],".",",")),0)</f>
        <v>76</v>
      </c>
      <c r="K4161" t="s">
        <v>297</v>
      </c>
      <c r="L4161">
        <v>128</v>
      </c>
      <c r="M4161">
        <v>102</v>
      </c>
      <c r="N4161">
        <v>1988</v>
      </c>
      <c r="O4161">
        <v>8</v>
      </c>
      <c r="P4161" t="s">
        <v>280</v>
      </c>
      <c r="Q4161" t="b">
        <f>AND(ISNUMBER(data_to_clean[[#This Row],[revenue_formatted]]),ISNUMBER(data_to_clean[[#This Row],[growth_formatted_%]]),ISNUMBER(data_to_clean[[#This Row],[workers]]),ISNUMBER(data_to_clean[[#This Row],[previous_workers]]),ISNUMBER(data_to_clean[[#This Row],[founded]]),ISNUMBER(data_to_clean[[#This Row],[yrs_on_list]]))</f>
        <v>1</v>
      </c>
    </row>
    <row r="4162" spans="1:17" x14ac:dyDescent="0.25">
      <c r="A4162">
        <v>4151</v>
      </c>
      <c r="B4162" t="s">
        <v>14871</v>
      </c>
      <c r="C4162" t="s">
        <v>230</v>
      </c>
      <c r="D4162" t="str">
        <f>VLOOKUP(data_to_clean[[#This Row],[state]],abbreviation_table[],2,FALSE)</f>
        <v>Michigan</v>
      </c>
      <c r="E4162" t="s">
        <v>161</v>
      </c>
      <c r="F4162" t="str">
        <f>TRIM(LEFT(data_to_clean[[#This Row],[revenue]],FIND(" ",data_to_clean[[#This Row],[revenue]])))</f>
        <v>10.5</v>
      </c>
      <c r="G4162" t="str">
        <f>RIGHT(data_to_clean[[#This Row],[revenue]],LEN(data_to_clean[[#This Row],[revenue]])-FIND(" ",data_to_clean[[#This Row],[revenue]]))</f>
        <v>Million</v>
      </c>
      <c r="H4162" s="7">
        <f>VALUE(IF(data_to_clean[[#This Row],[multiplicity]]="Million",_xlfn.CONCAT(SUBSTITUTE(data_to_clean[[#This Row],[number]],".",""),"00000"),_xlfn.CONCAT(SUBSTITUTE(data_to_clean[[#This Row],[number]],".",""),"00000000")))</f>
        <v>10500000</v>
      </c>
      <c r="I4162" t="s">
        <v>14873</v>
      </c>
      <c r="J4162">
        <f>ROUND(VALUE(SUBSTITUTE(data_to_clean[[#This Row],[growth_%]],".",",")),0)</f>
        <v>76</v>
      </c>
      <c r="K4162" t="s">
        <v>623</v>
      </c>
      <c r="L4162">
        <v>58</v>
      </c>
      <c r="M4162">
        <v>32</v>
      </c>
      <c r="N4162">
        <v>2008</v>
      </c>
      <c r="O4162">
        <v>1</v>
      </c>
      <c r="P4162" t="s">
        <v>1950</v>
      </c>
      <c r="Q4162" t="b">
        <f>AND(ISNUMBER(data_to_clean[[#This Row],[revenue_formatted]]),ISNUMBER(data_to_clean[[#This Row],[growth_formatted_%]]),ISNUMBER(data_to_clean[[#This Row],[workers]]),ISNUMBER(data_to_clean[[#This Row],[previous_workers]]),ISNUMBER(data_to_clean[[#This Row],[founded]]),ISNUMBER(data_to_clean[[#This Row],[yrs_on_list]]))</f>
        <v>1</v>
      </c>
    </row>
    <row r="4163" spans="1:17" x14ac:dyDescent="0.25">
      <c r="A4163">
        <v>4152</v>
      </c>
      <c r="B4163" t="s">
        <v>14874</v>
      </c>
      <c r="C4163" t="s">
        <v>80</v>
      </c>
      <c r="D4163" t="str">
        <f>VLOOKUP(data_to_clean[[#This Row],[state]],abbreviation_table[],2,FALSE)</f>
        <v>California</v>
      </c>
      <c r="E4163" t="s">
        <v>754</v>
      </c>
      <c r="F4163" t="str">
        <f>TRIM(LEFT(data_to_clean[[#This Row],[revenue]],FIND(" ",data_to_clean[[#This Row],[revenue]])))</f>
        <v>18.5</v>
      </c>
      <c r="G4163" t="str">
        <f>RIGHT(data_to_clean[[#This Row],[revenue]],LEN(data_to_clean[[#This Row],[revenue]])-FIND(" ",data_to_clean[[#This Row],[revenue]]))</f>
        <v>Million</v>
      </c>
      <c r="H4163" s="7">
        <f>VALUE(IF(data_to_clean[[#This Row],[multiplicity]]="Million",_xlfn.CONCAT(SUBSTITUTE(data_to_clean[[#This Row],[number]],".",""),"00000"),_xlfn.CONCAT(SUBSTITUTE(data_to_clean[[#This Row],[number]],".",""),"00000000")))</f>
        <v>18500000</v>
      </c>
      <c r="I4163" t="s">
        <v>14876</v>
      </c>
      <c r="J4163">
        <f>ROUND(VALUE(SUBSTITUTE(data_to_clean[[#This Row],[growth_%]],".",",")),0)</f>
        <v>76</v>
      </c>
      <c r="K4163" t="s">
        <v>308</v>
      </c>
      <c r="L4163">
        <v>115</v>
      </c>
      <c r="M4163">
        <v>72</v>
      </c>
      <c r="N4163">
        <v>2006</v>
      </c>
      <c r="O4163">
        <v>6</v>
      </c>
      <c r="P4163" t="s">
        <v>137</v>
      </c>
      <c r="Q4163" t="b">
        <f>AND(ISNUMBER(data_to_clean[[#This Row],[revenue_formatted]]),ISNUMBER(data_to_clean[[#This Row],[growth_formatted_%]]),ISNUMBER(data_to_clean[[#This Row],[workers]]),ISNUMBER(data_to_clean[[#This Row],[previous_workers]]),ISNUMBER(data_to_clean[[#This Row],[founded]]),ISNUMBER(data_to_clean[[#This Row],[yrs_on_list]]))</f>
        <v>1</v>
      </c>
    </row>
    <row r="4164" spans="1:17" x14ac:dyDescent="0.25">
      <c r="A4164">
        <v>4153</v>
      </c>
      <c r="B4164" t="s">
        <v>14877</v>
      </c>
      <c r="C4164" t="s">
        <v>119</v>
      </c>
      <c r="D4164" t="str">
        <f>VLOOKUP(data_to_clean[[#This Row],[state]],abbreviation_table[],2,FALSE)</f>
        <v>Georgia</v>
      </c>
      <c r="E4164" t="s">
        <v>2108</v>
      </c>
      <c r="F4164" t="str">
        <f>TRIM(LEFT(data_to_clean[[#This Row],[revenue]],FIND(" ",data_to_clean[[#This Row],[revenue]])))</f>
        <v>11.4</v>
      </c>
      <c r="G4164" t="str">
        <f>RIGHT(data_to_clean[[#This Row],[revenue]],LEN(data_to_clean[[#This Row],[revenue]])-FIND(" ",data_to_clean[[#This Row],[revenue]]))</f>
        <v>Million</v>
      </c>
      <c r="H4164" s="7">
        <f>VALUE(IF(data_to_clean[[#This Row],[multiplicity]]="Million",_xlfn.CONCAT(SUBSTITUTE(data_to_clean[[#This Row],[number]],".",""),"00000"),_xlfn.CONCAT(SUBSTITUTE(data_to_clean[[#This Row],[number]],".",""),"00000000")))</f>
        <v>11400000</v>
      </c>
      <c r="I4164" t="s">
        <v>14879</v>
      </c>
      <c r="J4164">
        <f>ROUND(VALUE(SUBSTITUTE(data_to_clean[[#This Row],[growth_%]],".",",")),0)</f>
        <v>76</v>
      </c>
      <c r="K4164" t="s">
        <v>181</v>
      </c>
      <c r="L4164">
        <v>99</v>
      </c>
      <c r="M4164">
        <v>93</v>
      </c>
      <c r="N4164">
        <v>2010</v>
      </c>
      <c r="O4164">
        <v>4</v>
      </c>
      <c r="P4164" t="s">
        <v>8372</v>
      </c>
      <c r="Q4164" t="b">
        <f>AND(ISNUMBER(data_to_clean[[#This Row],[revenue_formatted]]),ISNUMBER(data_to_clean[[#This Row],[growth_formatted_%]]),ISNUMBER(data_to_clean[[#This Row],[workers]]),ISNUMBER(data_to_clean[[#This Row],[previous_workers]]),ISNUMBER(data_to_clean[[#This Row],[founded]]),ISNUMBER(data_to_clean[[#This Row],[yrs_on_list]]))</f>
        <v>1</v>
      </c>
    </row>
    <row r="4165" spans="1:17" x14ac:dyDescent="0.25">
      <c r="A4165">
        <v>4154</v>
      </c>
      <c r="B4165" t="s">
        <v>14880</v>
      </c>
      <c r="C4165" t="s">
        <v>74</v>
      </c>
      <c r="D4165" t="str">
        <f>VLOOKUP(data_to_clean[[#This Row],[state]],abbreviation_table[],2,FALSE)</f>
        <v>Ohio</v>
      </c>
      <c r="E4165" t="s">
        <v>265</v>
      </c>
      <c r="F4165" t="str">
        <f>TRIM(LEFT(data_to_clean[[#This Row],[revenue]],FIND(" ",data_to_clean[[#This Row],[revenue]])))</f>
        <v>6.4</v>
      </c>
      <c r="G4165" t="str">
        <f>RIGHT(data_to_clean[[#This Row],[revenue]],LEN(data_to_clean[[#This Row],[revenue]])-FIND(" ",data_to_clean[[#This Row],[revenue]]))</f>
        <v>Million</v>
      </c>
      <c r="H4165" s="7">
        <f>VALUE(IF(data_to_clean[[#This Row],[multiplicity]]="Million",_xlfn.CONCAT(SUBSTITUTE(data_to_clean[[#This Row],[number]],".",""),"00000"),_xlfn.CONCAT(SUBSTITUTE(data_to_clean[[#This Row],[number]],".",""),"00000000")))</f>
        <v>6400000</v>
      </c>
      <c r="I4165" t="s">
        <v>14882</v>
      </c>
      <c r="J4165">
        <f>ROUND(VALUE(SUBSTITUTE(data_to_clean[[#This Row],[growth_%]],".",",")),0)</f>
        <v>76</v>
      </c>
      <c r="K4165" t="s">
        <v>6043</v>
      </c>
      <c r="L4165">
        <v>25</v>
      </c>
      <c r="M4165">
        <v>15</v>
      </c>
      <c r="N4165">
        <v>2011</v>
      </c>
      <c r="O4165">
        <v>1</v>
      </c>
      <c r="P4165" t="s">
        <v>349</v>
      </c>
      <c r="Q4165" t="b">
        <f>AND(ISNUMBER(data_to_clean[[#This Row],[revenue_formatted]]),ISNUMBER(data_to_clean[[#This Row],[growth_formatted_%]]),ISNUMBER(data_to_clean[[#This Row],[workers]]),ISNUMBER(data_to_clean[[#This Row],[previous_workers]]),ISNUMBER(data_to_clean[[#This Row],[founded]]),ISNUMBER(data_to_clean[[#This Row],[yrs_on_list]]))</f>
        <v>1</v>
      </c>
    </row>
    <row r="4166" spans="1:17" x14ac:dyDescent="0.25">
      <c r="A4166">
        <v>4155</v>
      </c>
      <c r="B4166" t="s">
        <v>14883</v>
      </c>
      <c r="C4166" t="s">
        <v>243</v>
      </c>
      <c r="D4166" t="str">
        <f>VLOOKUP(data_to_clean[[#This Row],[state]],abbreviation_table[],2,FALSE)</f>
        <v>Maryland</v>
      </c>
      <c r="E4166" t="s">
        <v>665</v>
      </c>
      <c r="F4166" t="str">
        <f>TRIM(LEFT(data_to_clean[[#This Row],[revenue]],FIND(" ",data_to_clean[[#This Row],[revenue]])))</f>
        <v>3.2</v>
      </c>
      <c r="G4166" t="str">
        <f>RIGHT(data_to_clean[[#This Row],[revenue]],LEN(data_to_clean[[#This Row],[revenue]])-FIND(" ",data_to_clean[[#This Row],[revenue]]))</f>
        <v>Million</v>
      </c>
      <c r="H4166" s="7">
        <f>VALUE(IF(data_to_clean[[#This Row],[multiplicity]]="Million",_xlfn.CONCAT(SUBSTITUTE(data_to_clean[[#This Row],[number]],".",""),"00000"),_xlfn.CONCAT(SUBSTITUTE(data_to_clean[[#This Row],[number]],".",""),"00000000")))</f>
        <v>3200000</v>
      </c>
      <c r="I4166" t="s">
        <v>14885</v>
      </c>
      <c r="J4166">
        <f>ROUND(VALUE(SUBSTITUTE(data_to_clean[[#This Row],[growth_%]],".",",")),0)</f>
        <v>76</v>
      </c>
      <c r="K4166" t="s">
        <v>25</v>
      </c>
      <c r="L4166">
        <v>40</v>
      </c>
      <c r="M4166">
        <v>20</v>
      </c>
      <c r="N4166">
        <v>2009</v>
      </c>
      <c r="O4166">
        <v>1</v>
      </c>
      <c r="P4166" t="s">
        <v>948</v>
      </c>
      <c r="Q4166" t="b">
        <f>AND(ISNUMBER(data_to_clean[[#This Row],[revenue_formatted]]),ISNUMBER(data_to_clean[[#This Row],[growth_formatted_%]]),ISNUMBER(data_to_clean[[#This Row],[workers]]),ISNUMBER(data_to_clean[[#This Row],[previous_workers]]),ISNUMBER(data_to_clean[[#This Row],[founded]]),ISNUMBER(data_to_clean[[#This Row],[yrs_on_list]]))</f>
        <v>1</v>
      </c>
    </row>
    <row r="4167" spans="1:17" x14ac:dyDescent="0.25">
      <c r="A4167">
        <v>4156</v>
      </c>
      <c r="B4167" t="s">
        <v>14886</v>
      </c>
      <c r="C4167" t="s">
        <v>52</v>
      </c>
      <c r="D4167" t="str">
        <f>VLOOKUP(data_to_clean[[#This Row],[state]],abbreviation_table[],2,FALSE)</f>
        <v>Florida</v>
      </c>
      <c r="E4167" t="s">
        <v>14888</v>
      </c>
      <c r="F4167" t="str">
        <f>TRIM(LEFT(data_to_clean[[#This Row],[revenue]],FIND(" ",data_to_clean[[#This Row],[revenue]])))</f>
        <v>61.2</v>
      </c>
      <c r="G4167" t="str">
        <f>RIGHT(data_to_clean[[#This Row],[revenue]],LEN(data_to_clean[[#This Row],[revenue]])-FIND(" ",data_to_clean[[#This Row],[revenue]]))</f>
        <v>Million</v>
      </c>
      <c r="H4167" s="7">
        <f>VALUE(IF(data_to_clean[[#This Row],[multiplicity]]="Million",_xlfn.CONCAT(SUBSTITUTE(data_to_clean[[#This Row],[number]],".",""),"00000"),_xlfn.CONCAT(SUBSTITUTE(data_to_clean[[#This Row],[number]],".",""),"00000000")))</f>
        <v>61200000</v>
      </c>
      <c r="I4167" t="s">
        <v>14889</v>
      </c>
      <c r="J4167">
        <f>ROUND(VALUE(SUBSTITUTE(data_to_clean[[#This Row],[growth_%]],".",",")),0)</f>
        <v>76</v>
      </c>
      <c r="K4167" t="s">
        <v>33</v>
      </c>
      <c r="L4167">
        <v>250</v>
      </c>
      <c r="M4167">
        <v>150</v>
      </c>
      <c r="N4167">
        <v>1989</v>
      </c>
      <c r="O4167">
        <v>3</v>
      </c>
      <c r="P4167" t="s">
        <v>14890</v>
      </c>
      <c r="Q4167" t="b">
        <f>AND(ISNUMBER(data_to_clean[[#This Row],[revenue_formatted]]),ISNUMBER(data_to_clean[[#This Row],[growth_formatted_%]]),ISNUMBER(data_to_clean[[#This Row],[workers]]),ISNUMBER(data_to_clean[[#This Row],[previous_workers]]),ISNUMBER(data_to_clean[[#This Row],[founded]]),ISNUMBER(data_to_clean[[#This Row],[yrs_on_list]]))</f>
        <v>1</v>
      </c>
    </row>
    <row r="4168" spans="1:17" x14ac:dyDescent="0.25">
      <c r="A4168">
        <v>4157</v>
      </c>
      <c r="B4168" t="s">
        <v>14891</v>
      </c>
      <c r="C4168" t="s">
        <v>80</v>
      </c>
      <c r="D4168" t="str">
        <f>VLOOKUP(data_to_clean[[#This Row],[state]],abbreviation_table[],2,FALSE)</f>
        <v>California</v>
      </c>
      <c r="E4168" t="s">
        <v>939</v>
      </c>
      <c r="F4168" t="str">
        <f>TRIM(LEFT(data_to_clean[[#This Row],[revenue]],FIND(" ",data_to_clean[[#This Row],[revenue]])))</f>
        <v>4.1</v>
      </c>
      <c r="G4168" t="str">
        <f>RIGHT(data_to_clean[[#This Row],[revenue]],LEN(data_to_clean[[#This Row],[revenue]])-FIND(" ",data_to_clean[[#This Row],[revenue]]))</f>
        <v>Million</v>
      </c>
      <c r="H4168" s="7">
        <f>VALUE(IF(data_to_clean[[#This Row],[multiplicity]]="Million",_xlfn.CONCAT(SUBSTITUTE(data_to_clean[[#This Row],[number]],".",""),"00000"),_xlfn.CONCAT(SUBSTITUTE(data_to_clean[[#This Row],[number]],".",""),"00000000")))</f>
        <v>4100000</v>
      </c>
      <c r="I4168" t="s">
        <v>14893</v>
      </c>
      <c r="J4168">
        <f>ROUND(VALUE(SUBSTITUTE(data_to_clean[[#This Row],[growth_%]],".",",")),0)</f>
        <v>76</v>
      </c>
      <c r="K4168" t="s">
        <v>156</v>
      </c>
      <c r="L4168">
        <v>34</v>
      </c>
      <c r="M4168">
        <v>26</v>
      </c>
      <c r="N4168">
        <v>2007</v>
      </c>
      <c r="O4168">
        <v>3</v>
      </c>
      <c r="P4168" t="s">
        <v>14894</v>
      </c>
      <c r="Q4168" t="b">
        <f>AND(ISNUMBER(data_to_clean[[#This Row],[revenue_formatted]]),ISNUMBER(data_to_clean[[#This Row],[growth_formatted_%]]),ISNUMBER(data_to_clean[[#This Row],[workers]]),ISNUMBER(data_to_clean[[#This Row],[previous_workers]]),ISNUMBER(data_to_clean[[#This Row],[founded]]),ISNUMBER(data_to_clean[[#This Row],[yrs_on_list]]))</f>
        <v>1</v>
      </c>
    </row>
    <row r="4169" spans="1:17" x14ac:dyDescent="0.25">
      <c r="A4169">
        <v>4158</v>
      </c>
      <c r="B4169" t="s">
        <v>14895</v>
      </c>
      <c r="C4169" t="s">
        <v>80</v>
      </c>
      <c r="D4169" t="str">
        <f>VLOOKUP(data_to_clean[[#This Row],[state]],abbreviation_table[],2,FALSE)</f>
        <v>California</v>
      </c>
      <c r="E4169" t="s">
        <v>115</v>
      </c>
      <c r="F4169" t="str">
        <f>TRIM(LEFT(data_to_clean[[#This Row],[revenue]],FIND(" ",data_to_clean[[#This Row],[revenue]])))</f>
        <v>10.7</v>
      </c>
      <c r="G4169" t="str">
        <f>RIGHT(data_to_clean[[#This Row],[revenue]],LEN(data_to_clean[[#This Row],[revenue]])-FIND(" ",data_to_clean[[#This Row],[revenue]]))</f>
        <v>Million</v>
      </c>
      <c r="H4169" s="7">
        <f>VALUE(IF(data_to_clean[[#This Row],[multiplicity]]="Million",_xlfn.CONCAT(SUBSTITUTE(data_to_clean[[#This Row],[number]],".",""),"00000"),_xlfn.CONCAT(SUBSTITUTE(data_to_clean[[#This Row],[number]],".",""),"00000000")))</f>
        <v>10700000</v>
      </c>
      <c r="I4169" t="s">
        <v>14897</v>
      </c>
      <c r="J4169">
        <f>ROUND(VALUE(SUBSTITUTE(data_to_clean[[#This Row],[growth_%]],".",",")),0)</f>
        <v>76</v>
      </c>
      <c r="K4169" t="s">
        <v>156</v>
      </c>
      <c r="L4169">
        <v>76</v>
      </c>
      <c r="M4169">
        <v>98</v>
      </c>
      <c r="N4169">
        <v>2012</v>
      </c>
      <c r="O4169">
        <v>1</v>
      </c>
      <c r="P4169" t="s">
        <v>1466</v>
      </c>
      <c r="Q4169" t="b">
        <f>AND(ISNUMBER(data_to_clean[[#This Row],[revenue_formatted]]),ISNUMBER(data_to_clean[[#This Row],[growth_formatted_%]]),ISNUMBER(data_to_clean[[#This Row],[workers]]),ISNUMBER(data_to_clean[[#This Row],[previous_workers]]),ISNUMBER(data_to_clean[[#This Row],[founded]]),ISNUMBER(data_to_clean[[#This Row],[yrs_on_list]]))</f>
        <v>1</v>
      </c>
    </row>
    <row r="4170" spans="1:17" x14ac:dyDescent="0.25">
      <c r="A4170">
        <v>4159</v>
      </c>
      <c r="B4170" t="s">
        <v>14898</v>
      </c>
      <c r="C4170" t="s">
        <v>294</v>
      </c>
      <c r="D4170" t="str">
        <f>VLOOKUP(data_to_clean[[#This Row],[state]],abbreviation_table[],2,FALSE)</f>
        <v>Minnesota</v>
      </c>
      <c r="E4170" t="s">
        <v>523</v>
      </c>
      <c r="F4170" t="str">
        <f>TRIM(LEFT(data_to_clean[[#This Row],[revenue]],FIND(" ",data_to_clean[[#This Row],[revenue]])))</f>
        <v>7.3</v>
      </c>
      <c r="G4170" t="str">
        <f>RIGHT(data_to_clean[[#This Row],[revenue]],LEN(data_to_clean[[#This Row],[revenue]])-FIND(" ",data_to_clean[[#This Row],[revenue]]))</f>
        <v>Million</v>
      </c>
      <c r="H4170" s="7">
        <f>VALUE(IF(data_to_clean[[#This Row],[multiplicity]]="Million",_xlfn.CONCAT(SUBSTITUTE(data_to_clean[[#This Row],[number]],".",""),"00000"),_xlfn.CONCAT(SUBSTITUTE(data_to_clean[[#This Row],[number]],".",""),"00000000")))</f>
        <v>7300000</v>
      </c>
      <c r="I4170" t="s">
        <v>14900</v>
      </c>
      <c r="J4170">
        <f>ROUND(VALUE(SUBSTITUTE(data_to_clean[[#This Row],[growth_%]],".",",")),0)</f>
        <v>76</v>
      </c>
      <c r="K4170" t="s">
        <v>297</v>
      </c>
      <c r="L4170">
        <v>24</v>
      </c>
      <c r="M4170">
        <v>13</v>
      </c>
      <c r="N4170">
        <v>2005</v>
      </c>
      <c r="O4170">
        <v>6</v>
      </c>
      <c r="P4170" t="s">
        <v>14400</v>
      </c>
      <c r="Q4170" t="b">
        <f>AND(ISNUMBER(data_to_clean[[#This Row],[revenue_formatted]]),ISNUMBER(data_to_clean[[#This Row],[growth_formatted_%]]),ISNUMBER(data_to_clean[[#This Row],[workers]]),ISNUMBER(data_to_clean[[#This Row],[previous_workers]]),ISNUMBER(data_to_clean[[#This Row],[founded]]),ISNUMBER(data_to_clean[[#This Row],[yrs_on_list]]))</f>
        <v>1</v>
      </c>
    </row>
    <row r="4171" spans="1:17" x14ac:dyDescent="0.25">
      <c r="A4171">
        <v>4160</v>
      </c>
      <c r="B4171" t="s">
        <v>14901</v>
      </c>
      <c r="C4171" t="s">
        <v>105</v>
      </c>
      <c r="D4171" t="str">
        <f>VLOOKUP(data_to_clean[[#This Row],[state]],abbreviation_table[],2,FALSE)</f>
        <v>New York</v>
      </c>
      <c r="E4171" t="s">
        <v>380</v>
      </c>
      <c r="F4171" t="str">
        <f>TRIM(LEFT(data_to_clean[[#This Row],[revenue]],FIND(" ",data_to_clean[[#This Row],[revenue]])))</f>
        <v>5.8</v>
      </c>
      <c r="G4171" t="str">
        <f>RIGHT(data_to_clean[[#This Row],[revenue]],LEN(data_to_clean[[#This Row],[revenue]])-FIND(" ",data_to_clean[[#This Row],[revenue]]))</f>
        <v>Million</v>
      </c>
      <c r="H4171" s="7">
        <f>VALUE(IF(data_to_clean[[#This Row],[multiplicity]]="Million",_xlfn.CONCAT(SUBSTITUTE(data_to_clean[[#This Row],[number]],".",""),"00000"),_xlfn.CONCAT(SUBSTITUTE(data_to_clean[[#This Row],[number]],".",""),"00000000")))</f>
        <v>5800000</v>
      </c>
      <c r="I4171" t="s">
        <v>14903</v>
      </c>
      <c r="J4171">
        <f>ROUND(VALUE(SUBSTITUTE(data_to_clean[[#This Row],[growth_%]],".",",")),0)</f>
        <v>76</v>
      </c>
      <c r="K4171" t="s">
        <v>218</v>
      </c>
      <c r="L4171">
        <v>28</v>
      </c>
      <c r="M4171">
        <v>22</v>
      </c>
      <c r="N4171">
        <v>2010</v>
      </c>
      <c r="O4171">
        <v>1</v>
      </c>
      <c r="P4171" t="s">
        <v>108</v>
      </c>
      <c r="Q4171" t="b">
        <f>AND(ISNUMBER(data_to_clean[[#This Row],[revenue_formatted]]),ISNUMBER(data_to_clean[[#This Row],[growth_formatted_%]]),ISNUMBER(data_to_clean[[#This Row],[workers]]),ISNUMBER(data_to_clean[[#This Row],[previous_workers]]),ISNUMBER(data_to_clean[[#This Row],[founded]]),ISNUMBER(data_to_clean[[#This Row],[yrs_on_list]]))</f>
        <v>1</v>
      </c>
    </row>
    <row r="4172" spans="1:17" x14ac:dyDescent="0.25">
      <c r="A4172">
        <v>4161</v>
      </c>
      <c r="B4172" t="s">
        <v>14904</v>
      </c>
      <c r="C4172" t="s">
        <v>166</v>
      </c>
      <c r="D4172" t="str">
        <f>VLOOKUP(data_to_clean[[#This Row],[state]],abbreviation_table[],2,FALSE)</f>
        <v>Utah</v>
      </c>
      <c r="E4172" t="s">
        <v>115</v>
      </c>
      <c r="F4172" t="str">
        <f>TRIM(LEFT(data_to_clean[[#This Row],[revenue]],FIND(" ",data_to_clean[[#This Row],[revenue]])))</f>
        <v>10.7</v>
      </c>
      <c r="G4172" t="str">
        <f>RIGHT(data_to_clean[[#This Row],[revenue]],LEN(data_to_clean[[#This Row],[revenue]])-FIND(" ",data_to_clean[[#This Row],[revenue]]))</f>
        <v>Million</v>
      </c>
      <c r="H4172" s="7">
        <f>VALUE(IF(data_to_clean[[#This Row],[multiplicity]]="Million",_xlfn.CONCAT(SUBSTITUTE(data_to_clean[[#This Row],[number]],".",""),"00000"),_xlfn.CONCAT(SUBSTITUTE(data_to_clean[[#This Row],[number]],".",""),"00000000")))</f>
        <v>10700000</v>
      </c>
      <c r="I4172" t="s">
        <v>14906</v>
      </c>
      <c r="J4172">
        <f>ROUND(VALUE(SUBSTITUTE(data_to_clean[[#This Row],[growth_%]],".",",")),0)</f>
        <v>76</v>
      </c>
      <c r="K4172" t="s">
        <v>623</v>
      </c>
      <c r="L4172">
        <v>80</v>
      </c>
      <c r="M4172">
        <v>40</v>
      </c>
      <c r="N4172">
        <v>1984</v>
      </c>
      <c r="O4172">
        <v>1</v>
      </c>
      <c r="P4172" t="s">
        <v>14907</v>
      </c>
      <c r="Q4172" t="b">
        <f>AND(ISNUMBER(data_to_clean[[#This Row],[revenue_formatted]]),ISNUMBER(data_to_clean[[#This Row],[growth_formatted_%]]),ISNUMBER(data_to_clean[[#This Row],[workers]]),ISNUMBER(data_to_clean[[#This Row],[previous_workers]]),ISNUMBER(data_to_clean[[#This Row],[founded]]),ISNUMBER(data_to_clean[[#This Row],[yrs_on_list]]))</f>
        <v>1</v>
      </c>
    </row>
    <row r="4173" spans="1:17" x14ac:dyDescent="0.25">
      <c r="A4173">
        <v>4162</v>
      </c>
      <c r="B4173" t="s">
        <v>14908</v>
      </c>
      <c r="C4173" t="s">
        <v>30</v>
      </c>
      <c r="D4173" t="str">
        <f>VLOOKUP(data_to_clean[[#This Row],[state]],abbreviation_table[],2,FALSE)</f>
        <v>Texas</v>
      </c>
      <c r="E4173" t="s">
        <v>760</v>
      </c>
      <c r="F4173" t="str">
        <f>TRIM(LEFT(data_to_clean[[#This Row],[revenue]],FIND(" ",data_to_clean[[#This Row],[revenue]])))</f>
        <v>2.8</v>
      </c>
      <c r="G4173" t="str">
        <f>RIGHT(data_to_clean[[#This Row],[revenue]],LEN(data_to_clean[[#This Row],[revenue]])-FIND(" ",data_to_clean[[#This Row],[revenue]]))</f>
        <v>Million</v>
      </c>
      <c r="H4173" s="7">
        <f>VALUE(IF(data_to_clean[[#This Row],[multiplicity]]="Million",_xlfn.CONCAT(SUBSTITUTE(data_to_clean[[#This Row],[number]],".",""),"00000"),_xlfn.CONCAT(SUBSTITUTE(data_to_clean[[#This Row],[number]],".",""),"00000000")))</f>
        <v>2800000</v>
      </c>
      <c r="I4173" t="s">
        <v>14910</v>
      </c>
      <c r="J4173">
        <f>ROUND(VALUE(SUBSTITUTE(data_to_clean[[#This Row],[growth_%]],".",",")),0)</f>
        <v>76</v>
      </c>
      <c r="K4173" t="s">
        <v>336</v>
      </c>
      <c r="L4173">
        <v>21</v>
      </c>
      <c r="M4173">
        <v>14</v>
      </c>
      <c r="N4173">
        <v>2005</v>
      </c>
      <c r="O4173">
        <v>2</v>
      </c>
      <c r="P4173" t="s">
        <v>1789</v>
      </c>
      <c r="Q4173" t="b">
        <f>AND(ISNUMBER(data_to_clean[[#This Row],[revenue_formatted]]),ISNUMBER(data_to_clean[[#This Row],[growth_formatted_%]]),ISNUMBER(data_to_clean[[#This Row],[workers]]),ISNUMBER(data_to_clean[[#This Row],[previous_workers]]),ISNUMBER(data_to_clean[[#This Row],[founded]]),ISNUMBER(data_to_clean[[#This Row],[yrs_on_list]]))</f>
        <v>1</v>
      </c>
    </row>
    <row r="4174" spans="1:17" x14ac:dyDescent="0.25">
      <c r="A4174">
        <v>4163</v>
      </c>
      <c r="B4174" t="s">
        <v>14911</v>
      </c>
      <c r="C4174" t="s">
        <v>223</v>
      </c>
      <c r="D4174" t="str">
        <f>VLOOKUP(data_to_clean[[#This Row],[state]],abbreviation_table[],2,FALSE)</f>
        <v>Wisconsin</v>
      </c>
      <c r="E4174" t="s">
        <v>770</v>
      </c>
      <c r="F4174" t="str">
        <f>TRIM(LEFT(data_to_clean[[#This Row],[revenue]],FIND(" ",data_to_clean[[#This Row],[revenue]])))</f>
        <v>4.4</v>
      </c>
      <c r="G4174" t="str">
        <f>RIGHT(data_to_clean[[#This Row],[revenue]],LEN(data_to_clean[[#This Row],[revenue]])-FIND(" ",data_to_clean[[#This Row],[revenue]]))</f>
        <v>Million</v>
      </c>
      <c r="H4174" s="7">
        <f>VALUE(IF(data_to_clean[[#This Row],[multiplicity]]="Million",_xlfn.CONCAT(SUBSTITUTE(data_to_clean[[#This Row],[number]],".",""),"00000"),_xlfn.CONCAT(SUBSTITUTE(data_to_clean[[#This Row],[number]],".",""),"00000000")))</f>
        <v>4400000</v>
      </c>
      <c r="I4174" t="s">
        <v>14913</v>
      </c>
      <c r="J4174">
        <f>ROUND(VALUE(SUBSTITUTE(data_to_clean[[#This Row],[growth_%]],".",",")),0)</f>
        <v>76</v>
      </c>
      <c r="K4174" t="s">
        <v>233</v>
      </c>
      <c r="L4174">
        <v>20</v>
      </c>
      <c r="M4174">
        <v>8</v>
      </c>
      <c r="N4174">
        <v>2008</v>
      </c>
      <c r="O4174">
        <v>4</v>
      </c>
      <c r="P4174" t="s">
        <v>14914</v>
      </c>
      <c r="Q4174" t="b">
        <f>AND(ISNUMBER(data_to_clean[[#This Row],[revenue_formatted]]),ISNUMBER(data_to_clean[[#This Row],[growth_formatted_%]]),ISNUMBER(data_to_clean[[#This Row],[workers]]),ISNUMBER(data_to_clean[[#This Row],[previous_workers]]),ISNUMBER(data_to_clean[[#This Row],[founded]]),ISNUMBER(data_to_clean[[#This Row],[yrs_on_list]]))</f>
        <v>1</v>
      </c>
    </row>
    <row r="4175" spans="1:17" x14ac:dyDescent="0.25">
      <c r="A4175">
        <v>4164</v>
      </c>
      <c r="B4175" t="s">
        <v>14915</v>
      </c>
      <c r="C4175" t="s">
        <v>974</v>
      </c>
      <c r="D4175" t="str">
        <f>VLOOKUP(data_to_clean[[#This Row],[state]],abbreviation_table[],2,FALSE)</f>
        <v>District of Columbia</v>
      </c>
      <c r="E4175" t="s">
        <v>1769</v>
      </c>
      <c r="F4175" t="str">
        <f>TRIM(LEFT(data_to_clean[[#This Row],[revenue]],FIND(" ",data_to_clean[[#This Row],[revenue]])))</f>
        <v>15.4</v>
      </c>
      <c r="G4175" t="str">
        <f>RIGHT(data_to_clean[[#This Row],[revenue]],LEN(data_to_clean[[#This Row],[revenue]])-FIND(" ",data_to_clean[[#This Row],[revenue]]))</f>
        <v>Million</v>
      </c>
      <c r="H4175" s="7">
        <f>VALUE(IF(data_to_clean[[#This Row],[multiplicity]]="Million",_xlfn.CONCAT(SUBSTITUTE(data_to_clean[[#This Row],[number]],".",""),"00000"),_xlfn.CONCAT(SUBSTITUTE(data_to_clean[[#This Row],[number]],".",""),"00000000")))</f>
        <v>15400000</v>
      </c>
      <c r="I4175" t="s">
        <v>14917</v>
      </c>
      <c r="J4175">
        <f>ROUND(VALUE(SUBSTITUTE(data_to_clean[[#This Row],[growth_%]],".",",")),0)</f>
        <v>76</v>
      </c>
      <c r="K4175" t="s">
        <v>175</v>
      </c>
      <c r="L4175">
        <v>49</v>
      </c>
      <c r="M4175">
        <v>26</v>
      </c>
      <c r="N4175">
        <v>2008</v>
      </c>
      <c r="O4175">
        <v>5</v>
      </c>
      <c r="P4175" t="s">
        <v>976</v>
      </c>
      <c r="Q4175" t="b">
        <f>AND(ISNUMBER(data_to_clean[[#This Row],[revenue_formatted]]),ISNUMBER(data_to_clean[[#This Row],[growth_formatted_%]]),ISNUMBER(data_to_clean[[#This Row],[workers]]),ISNUMBER(data_to_clean[[#This Row],[previous_workers]]),ISNUMBER(data_to_clean[[#This Row],[founded]]),ISNUMBER(data_to_clean[[#This Row],[yrs_on_list]]))</f>
        <v>1</v>
      </c>
    </row>
    <row r="4176" spans="1:17" x14ac:dyDescent="0.25">
      <c r="A4176">
        <v>4165</v>
      </c>
      <c r="B4176" t="s">
        <v>14918</v>
      </c>
      <c r="C4176" t="s">
        <v>59</v>
      </c>
      <c r="D4176" t="str">
        <f>VLOOKUP(data_to_clean[[#This Row],[state]],abbreviation_table[],2,FALSE)</f>
        <v>New Jersey</v>
      </c>
      <c r="E4176" t="s">
        <v>14920</v>
      </c>
      <c r="F4176" t="str">
        <f>TRIM(LEFT(data_to_clean[[#This Row],[revenue]],FIND(" ",data_to_clean[[#This Row],[revenue]])))</f>
        <v>164.9</v>
      </c>
      <c r="G4176" t="str">
        <f>RIGHT(data_to_clean[[#This Row],[revenue]],LEN(data_to_clean[[#This Row],[revenue]])-FIND(" ",data_to_clean[[#This Row],[revenue]]))</f>
        <v>Million</v>
      </c>
      <c r="H4176" s="7">
        <f>VALUE(IF(data_to_clean[[#This Row],[multiplicity]]="Million",_xlfn.CONCAT(SUBSTITUTE(data_to_clean[[#This Row],[number]],".",""),"00000"),_xlfn.CONCAT(SUBSTITUTE(data_to_clean[[#This Row],[number]],".",""),"00000000")))</f>
        <v>164900000</v>
      </c>
      <c r="I4176" t="s">
        <v>14921</v>
      </c>
      <c r="J4176">
        <f>ROUND(VALUE(SUBSTITUTE(data_to_clean[[#This Row],[growth_%]],".",",")),0)</f>
        <v>75</v>
      </c>
      <c r="K4176" t="s">
        <v>233</v>
      </c>
      <c r="L4176">
        <v>147</v>
      </c>
      <c r="M4176">
        <v>72</v>
      </c>
      <c r="N4176">
        <v>2005</v>
      </c>
      <c r="O4176">
        <v>2</v>
      </c>
      <c r="P4176" t="s">
        <v>14922</v>
      </c>
      <c r="Q4176" t="b">
        <f>AND(ISNUMBER(data_to_clean[[#This Row],[revenue_formatted]]),ISNUMBER(data_to_clean[[#This Row],[growth_formatted_%]]),ISNUMBER(data_to_clean[[#This Row],[workers]]),ISNUMBER(data_to_clean[[#This Row],[previous_workers]]),ISNUMBER(data_to_clean[[#This Row],[founded]]),ISNUMBER(data_to_clean[[#This Row],[yrs_on_list]]))</f>
        <v>1</v>
      </c>
    </row>
    <row r="4177" spans="1:17" x14ac:dyDescent="0.25">
      <c r="A4177">
        <v>4166</v>
      </c>
      <c r="B4177" t="s">
        <v>14923</v>
      </c>
      <c r="C4177" t="s">
        <v>52</v>
      </c>
      <c r="D4177" t="str">
        <f>VLOOKUP(data_to_clean[[#This Row],[state]],abbreviation_table[],2,FALSE)</f>
        <v>Florida</v>
      </c>
      <c r="E4177" t="s">
        <v>3011</v>
      </c>
      <c r="F4177" t="str">
        <f>TRIM(LEFT(data_to_clean[[#This Row],[revenue]],FIND(" ",data_to_clean[[#This Row],[revenue]])))</f>
        <v>23.7</v>
      </c>
      <c r="G4177" t="str">
        <f>RIGHT(data_to_clean[[#This Row],[revenue]],LEN(data_to_clean[[#This Row],[revenue]])-FIND(" ",data_to_clean[[#This Row],[revenue]]))</f>
        <v>Million</v>
      </c>
      <c r="H4177" s="7">
        <f>VALUE(IF(data_to_clean[[#This Row],[multiplicity]]="Million",_xlfn.CONCAT(SUBSTITUTE(data_to_clean[[#This Row],[number]],".",""),"00000"),_xlfn.CONCAT(SUBSTITUTE(data_to_clean[[#This Row],[number]],".",""),"00000000")))</f>
        <v>23700000</v>
      </c>
      <c r="I4177" t="s">
        <v>14925</v>
      </c>
      <c r="J4177">
        <f>ROUND(VALUE(SUBSTITUTE(data_to_clean[[#This Row],[growth_%]],".",",")),0)</f>
        <v>75</v>
      </c>
      <c r="K4177" t="s">
        <v>55</v>
      </c>
      <c r="L4177">
        <v>72</v>
      </c>
      <c r="M4177">
        <v>4</v>
      </c>
      <c r="N4177">
        <v>2004</v>
      </c>
      <c r="O4177">
        <v>4</v>
      </c>
      <c r="P4177" t="s">
        <v>14926</v>
      </c>
      <c r="Q4177" t="b">
        <f>AND(ISNUMBER(data_to_clean[[#This Row],[revenue_formatted]]),ISNUMBER(data_to_clean[[#This Row],[growth_formatted_%]]),ISNUMBER(data_to_clean[[#This Row],[workers]]),ISNUMBER(data_to_clean[[#This Row],[previous_workers]]),ISNUMBER(data_to_clean[[#This Row],[founded]]),ISNUMBER(data_to_clean[[#This Row],[yrs_on_list]]))</f>
        <v>1</v>
      </c>
    </row>
    <row r="4178" spans="1:17" x14ac:dyDescent="0.25">
      <c r="A4178">
        <v>4167</v>
      </c>
      <c r="B4178" t="s">
        <v>14927</v>
      </c>
      <c r="C4178" t="s">
        <v>30</v>
      </c>
      <c r="D4178" t="str">
        <f>VLOOKUP(data_to_clean[[#This Row],[state]],abbreviation_table[],2,FALSE)</f>
        <v>Texas</v>
      </c>
      <c r="E4178" t="s">
        <v>603</v>
      </c>
      <c r="F4178" t="str">
        <f>TRIM(LEFT(data_to_clean[[#This Row],[revenue]],FIND(" ",data_to_clean[[#This Row],[revenue]])))</f>
        <v>3.8</v>
      </c>
      <c r="G4178" t="str">
        <f>RIGHT(data_to_clean[[#This Row],[revenue]],LEN(data_to_clean[[#This Row],[revenue]])-FIND(" ",data_to_clean[[#This Row],[revenue]]))</f>
        <v>Million</v>
      </c>
      <c r="H4178" s="7">
        <f>VALUE(IF(data_to_clean[[#This Row],[multiplicity]]="Million",_xlfn.CONCAT(SUBSTITUTE(data_to_clean[[#This Row],[number]],".",""),"00000"),_xlfn.CONCAT(SUBSTITUTE(data_to_clean[[#This Row],[number]],".",""),"00000000")))</f>
        <v>3800000</v>
      </c>
      <c r="I4178" t="s">
        <v>14929</v>
      </c>
      <c r="J4178">
        <f>ROUND(VALUE(SUBSTITUTE(data_to_clean[[#This Row],[growth_%]],".",",")),0)</f>
        <v>75</v>
      </c>
      <c r="K4178" t="s">
        <v>336</v>
      </c>
      <c r="L4178">
        <v>24</v>
      </c>
      <c r="M4178">
        <v>14</v>
      </c>
      <c r="N4178">
        <v>2010</v>
      </c>
      <c r="O4178">
        <v>4</v>
      </c>
      <c r="P4178" t="s">
        <v>1496</v>
      </c>
      <c r="Q4178" t="b">
        <f>AND(ISNUMBER(data_to_clean[[#This Row],[revenue_formatted]]),ISNUMBER(data_to_clean[[#This Row],[growth_formatted_%]]),ISNUMBER(data_to_clean[[#This Row],[workers]]),ISNUMBER(data_to_clean[[#This Row],[previous_workers]]),ISNUMBER(data_to_clean[[#This Row],[founded]]),ISNUMBER(data_to_clean[[#This Row],[yrs_on_list]]))</f>
        <v>1</v>
      </c>
    </row>
    <row r="4179" spans="1:17" x14ac:dyDescent="0.25">
      <c r="A4179">
        <v>4168</v>
      </c>
      <c r="B4179" t="s">
        <v>14930</v>
      </c>
      <c r="C4179" t="s">
        <v>66</v>
      </c>
      <c r="D4179" t="str">
        <f>VLOOKUP(data_to_clean[[#This Row],[state]],abbreviation_table[],2,FALSE)</f>
        <v>Virginia</v>
      </c>
      <c r="E4179" t="s">
        <v>512</v>
      </c>
      <c r="F4179" t="str">
        <f>TRIM(LEFT(data_to_clean[[#This Row],[revenue]],FIND(" ",data_to_clean[[#This Row],[revenue]])))</f>
        <v>4.9</v>
      </c>
      <c r="G4179" t="str">
        <f>RIGHT(data_to_clean[[#This Row],[revenue]],LEN(data_to_clean[[#This Row],[revenue]])-FIND(" ",data_to_clean[[#This Row],[revenue]]))</f>
        <v>Million</v>
      </c>
      <c r="H4179" s="7">
        <f>VALUE(IF(data_to_clean[[#This Row],[multiplicity]]="Million",_xlfn.CONCAT(SUBSTITUTE(data_to_clean[[#This Row],[number]],".",""),"00000"),_xlfn.CONCAT(SUBSTITUTE(data_to_clean[[#This Row],[number]],".",""),"00000000")))</f>
        <v>4900000</v>
      </c>
      <c r="I4179" t="s">
        <v>14932</v>
      </c>
      <c r="J4179">
        <f>ROUND(VALUE(SUBSTITUTE(data_to_clean[[#This Row],[growth_%]],".",",")),0)</f>
        <v>75</v>
      </c>
      <c r="K4179" t="s">
        <v>233</v>
      </c>
      <c r="L4179">
        <v>45</v>
      </c>
      <c r="M4179">
        <v>21</v>
      </c>
      <c r="N4179">
        <v>1989</v>
      </c>
      <c r="O4179">
        <v>1</v>
      </c>
      <c r="P4179" t="s">
        <v>746</v>
      </c>
      <c r="Q4179" t="b">
        <f>AND(ISNUMBER(data_to_clean[[#This Row],[revenue_formatted]]),ISNUMBER(data_to_clean[[#This Row],[growth_formatted_%]]),ISNUMBER(data_to_clean[[#This Row],[workers]]),ISNUMBER(data_to_clean[[#This Row],[previous_workers]]),ISNUMBER(data_to_clean[[#This Row],[founded]]),ISNUMBER(data_to_clean[[#This Row],[yrs_on_list]]))</f>
        <v>1</v>
      </c>
    </row>
    <row r="4180" spans="1:17" x14ac:dyDescent="0.25">
      <c r="A4180">
        <v>4169</v>
      </c>
      <c r="B4180" t="s">
        <v>14933</v>
      </c>
      <c r="C4180" t="s">
        <v>22</v>
      </c>
      <c r="D4180" t="str">
        <f>VLOOKUP(data_to_clean[[#This Row],[state]],abbreviation_table[],2,FALSE)</f>
        <v>Tennessee</v>
      </c>
      <c r="E4180" t="s">
        <v>993</v>
      </c>
      <c r="F4180" t="str">
        <f>TRIM(LEFT(data_to_clean[[#This Row],[revenue]],FIND(" ",data_to_clean[[#This Row],[revenue]])))</f>
        <v>2.3</v>
      </c>
      <c r="G4180" t="str">
        <f>RIGHT(data_to_clean[[#This Row],[revenue]],LEN(data_to_clean[[#This Row],[revenue]])-FIND(" ",data_to_clean[[#This Row],[revenue]]))</f>
        <v>Million</v>
      </c>
      <c r="H4180" s="7">
        <f>VALUE(IF(data_to_clean[[#This Row],[multiplicity]]="Million",_xlfn.CONCAT(SUBSTITUTE(data_to_clean[[#This Row],[number]],".",""),"00000"),_xlfn.CONCAT(SUBSTITUTE(data_to_clean[[#This Row],[number]],".",""),"00000000")))</f>
        <v>2300000</v>
      </c>
      <c r="I4180" t="s">
        <v>14935</v>
      </c>
      <c r="J4180">
        <f>ROUND(VALUE(SUBSTITUTE(data_to_clean[[#This Row],[growth_%]],".",",")),0)</f>
        <v>75</v>
      </c>
      <c r="K4180" t="s">
        <v>25</v>
      </c>
      <c r="L4180">
        <v>11</v>
      </c>
      <c r="M4180">
        <v>2</v>
      </c>
      <c r="N4180">
        <v>2014</v>
      </c>
      <c r="O4180">
        <v>1</v>
      </c>
      <c r="P4180" t="s">
        <v>14936</v>
      </c>
      <c r="Q4180" t="b">
        <f>AND(ISNUMBER(data_to_clean[[#This Row],[revenue_formatted]]),ISNUMBER(data_to_clean[[#This Row],[growth_formatted_%]]),ISNUMBER(data_to_clean[[#This Row],[workers]]),ISNUMBER(data_to_clean[[#This Row],[previous_workers]]),ISNUMBER(data_to_clean[[#This Row],[founded]]),ISNUMBER(data_to_clean[[#This Row],[yrs_on_list]]))</f>
        <v>1</v>
      </c>
    </row>
    <row r="4181" spans="1:17" x14ac:dyDescent="0.25">
      <c r="A4181">
        <v>4170</v>
      </c>
      <c r="B4181" t="s">
        <v>14937</v>
      </c>
      <c r="C4181" t="s">
        <v>215</v>
      </c>
      <c r="D4181" t="str">
        <f>VLOOKUP(data_to_clean[[#This Row],[state]],abbreviation_table[],2,FALSE)</f>
        <v>North Carolina</v>
      </c>
      <c r="E4181" t="s">
        <v>7173</v>
      </c>
      <c r="F4181" t="str">
        <f>TRIM(LEFT(data_to_clean[[#This Row],[revenue]],FIND(" ",data_to_clean[[#This Row],[revenue]])))</f>
        <v>27.8</v>
      </c>
      <c r="G4181" t="str">
        <f>RIGHT(data_to_clean[[#This Row],[revenue]],LEN(data_to_clean[[#This Row],[revenue]])-FIND(" ",data_to_clean[[#This Row],[revenue]]))</f>
        <v>Million</v>
      </c>
      <c r="H4181" s="7">
        <f>VALUE(IF(data_to_clean[[#This Row],[multiplicity]]="Million",_xlfn.CONCAT(SUBSTITUTE(data_to_clean[[#This Row],[number]],".",""),"00000"),_xlfn.CONCAT(SUBSTITUTE(data_to_clean[[#This Row],[number]],".",""),"00000000")))</f>
        <v>27800000</v>
      </c>
      <c r="I4181" t="s">
        <v>14939</v>
      </c>
      <c r="J4181">
        <f>ROUND(VALUE(SUBSTITUTE(data_to_clean[[#This Row],[growth_%]],".",",")),0)</f>
        <v>75</v>
      </c>
      <c r="K4181" t="s">
        <v>297</v>
      </c>
      <c r="L4181">
        <v>146</v>
      </c>
      <c r="M4181">
        <v>84</v>
      </c>
      <c r="N4181">
        <v>2007</v>
      </c>
      <c r="O4181">
        <v>3</v>
      </c>
      <c r="P4181" t="s">
        <v>1879</v>
      </c>
      <c r="Q4181" t="b">
        <f>AND(ISNUMBER(data_to_clean[[#This Row],[revenue_formatted]]),ISNUMBER(data_to_clean[[#This Row],[growth_formatted_%]]),ISNUMBER(data_to_clean[[#This Row],[workers]]),ISNUMBER(data_to_clean[[#This Row],[previous_workers]]),ISNUMBER(data_to_clean[[#This Row],[founded]]),ISNUMBER(data_to_clean[[#This Row],[yrs_on_list]]))</f>
        <v>1</v>
      </c>
    </row>
    <row r="4182" spans="1:17" x14ac:dyDescent="0.25">
      <c r="A4182">
        <v>4171</v>
      </c>
      <c r="B4182" t="s">
        <v>14940</v>
      </c>
      <c r="C4182" t="s">
        <v>1999</v>
      </c>
      <c r="D4182" t="str">
        <f>VLOOKUP(data_to_clean[[#This Row],[state]],abbreviation_table[],2,FALSE)</f>
        <v>Oklahoma</v>
      </c>
      <c r="E4182" t="s">
        <v>14942</v>
      </c>
      <c r="F4182" t="str">
        <f>TRIM(LEFT(data_to_clean[[#This Row],[revenue]],FIND(" ",data_to_clean[[#This Row],[revenue]])))</f>
        <v>57.3</v>
      </c>
      <c r="G4182" t="str">
        <f>RIGHT(data_to_clean[[#This Row],[revenue]],LEN(data_to_clean[[#This Row],[revenue]])-FIND(" ",data_to_clean[[#This Row],[revenue]]))</f>
        <v>Million</v>
      </c>
      <c r="H4182" s="7">
        <f>VALUE(IF(data_to_clean[[#This Row],[multiplicity]]="Million",_xlfn.CONCAT(SUBSTITUTE(data_to_clean[[#This Row],[number]],".",""),"00000"),_xlfn.CONCAT(SUBSTITUTE(data_to_clean[[#This Row],[number]],".",""),"00000000")))</f>
        <v>57300000</v>
      </c>
      <c r="I4182" t="s">
        <v>14943</v>
      </c>
      <c r="J4182">
        <f>ROUND(VALUE(SUBSTITUTE(data_to_clean[[#This Row],[growth_%]],".",",")),0)</f>
        <v>75</v>
      </c>
      <c r="K4182" t="s">
        <v>297</v>
      </c>
      <c r="L4182">
        <v>188</v>
      </c>
      <c r="M4182">
        <v>138</v>
      </c>
      <c r="N4182">
        <v>1996</v>
      </c>
      <c r="O4182">
        <v>11</v>
      </c>
      <c r="P4182" t="s">
        <v>14944</v>
      </c>
      <c r="Q4182" t="b">
        <f>AND(ISNUMBER(data_to_clean[[#This Row],[revenue_formatted]]),ISNUMBER(data_to_clean[[#This Row],[growth_formatted_%]]),ISNUMBER(data_to_clean[[#This Row],[workers]]),ISNUMBER(data_to_clean[[#This Row],[previous_workers]]),ISNUMBER(data_to_clean[[#This Row],[founded]]),ISNUMBER(data_to_clean[[#This Row],[yrs_on_list]]))</f>
        <v>1</v>
      </c>
    </row>
    <row r="4183" spans="1:17" x14ac:dyDescent="0.25">
      <c r="A4183">
        <v>4172</v>
      </c>
      <c r="B4183" t="s">
        <v>14945</v>
      </c>
      <c r="C4183" t="s">
        <v>30</v>
      </c>
      <c r="D4183" t="str">
        <f>VLOOKUP(data_to_clean[[#This Row],[state]],abbreviation_table[],2,FALSE)</f>
        <v>Texas</v>
      </c>
      <c r="E4183" t="s">
        <v>1297</v>
      </c>
      <c r="F4183" t="str">
        <f>TRIM(LEFT(data_to_clean[[#This Row],[revenue]],FIND(" ",data_to_clean[[#This Row],[revenue]])))</f>
        <v>8.4</v>
      </c>
      <c r="G4183" t="str">
        <f>RIGHT(data_to_clean[[#This Row],[revenue]],LEN(data_to_clean[[#This Row],[revenue]])-FIND(" ",data_to_clean[[#This Row],[revenue]]))</f>
        <v>Million</v>
      </c>
      <c r="H4183" s="7">
        <f>VALUE(IF(data_to_clean[[#This Row],[multiplicity]]="Million",_xlfn.CONCAT(SUBSTITUTE(data_to_clean[[#This Row],[number]],".",""),"00000"),_xlfn.CONCAT(SUBSTITUTE(data_to_clean[[#This Row],[number]],".",""),"00000000")))</f>
        <v>8400000</v>
      </c>
      <c r="I4183" t="s">
        <v>14947</v>
      </c>
      <c r="J4183">
        <f>ROUND(VALUE(SUBSTITUTE(data_to_clean[[#This Row],[growth_%]],".",",")),0)</f>
        <v>75</v>
      </c>
      <c r="K4183" t="s">
        <v>181</v>
      </c>
      <c r="L4183">
        <v>200</v>
      </c>
      <c r="M4183">
        <v>110</v>
      </c>
      <c r="N4183">
        <v>2006</v>
      </c>
      <c r="O4183">
        <v>1</v>
      </c>
      <c r="P4183" t="s">
        <v>14948</v>
      </c>
      <c r="Q4183" t="b">
        <f>AND(ISNUMBER(data_to_clean[[#This Row],[revenue_formatted]]),ISNUMBER(data_to_clean[[#This Row],[growth_formatted_%]]),ISNUMBER(data_to_clean[[#This Row],[workers]]),ISNUMBER(data_to_clean[[#This Row],[previous_workers]]),ISNUMBER(data_to_clean[[#This Row],[founded]]),ISNUMBER(data_to_clean[[#This Row],[yrs_on_list]]))</f>
        <v>1</v>
      </c>
    </row>
    <row r="4184" spans="1:17" x14ac:dyDescent="0.25">
      <c r="A4184">
        <v>4173</v>
      </c>
      <c r="B4184" t="s">
        <v>14949</v>
      </c>
      <c r="C4184" t="s">
        <v>294</v>
      </c>
      <c r="D4184" t="str">
        <f>VLOOKUP(data_to_clean[[#This Row],[state]],abbreviation_table[],2,FALSE)</f>
        <v>Minnesota</v>
      </c>
      <c r="E4184" t="s">
        <v>14951</v>
      </c>
      <c r="F4184" t="str">
        <f>TRIM(LEFT(data_to_clean[[#This Row],[revenue]],FIND(" ",data_to_clean[[#This Row],[revenue]])))</f>
        <v>116.3</v>
      </c>
      <c r="G4184" t="str">
        <f>RIGHT(data_to_clean[[#This Row],[revenue]],LEN(data_to_clean[[#This Row],[revenue]])-FIND(" ",data_to_clean[[#This Row],[revenue]]))</f>
        <v>Million</v>
      </c>
      <c r="H4184" s="7">
        <f>VALUE(IF(data_to_clean[[#This Row],[multiplicity]]="Million",_xlfn.CONCAT(SUBSTITUTE(data_to_clean[[#This Row],[number]],".",""),"00000"),_xlfn.CONCAT(SUBSTITUTE(data_to_clean[[#This Row],[number]],".",""),"00000000")))</f>
        <v>116300000</v>
      </c>
      <c r="I4184" t="s">
        <v>14952</v>
      </c>
      <c r="J4184">
        <f>ROUND(VALUE(SUBSTITUTE(data_to_clean[[#This Row],[growth_%]],".",",")),0)</f>
        <v>75</v>
      </c>
      <c r="K4184" t="s">
        <v>48</v>
      </c>
      <c r="L4184">
        <v>1500</v>
      </c>
      <c r="M4184">
        <v>800</v>
      </c>
      <c r="N4184">
        <v>2004</v>
      </c>
      <c r="O4184">
        <v>1</v>
      </c>
      <c r="P4184" t="s">
        <v>14846</v>
      </c>
      <c r="Q4184" t="b">
        <f>AND(ISNUMBER(data_to_clean[[#This Row],[revenue_formatted]]),ISNUMBER(data_to_clean[[#This Row],[growth_formatted_%]]),ISNUMBER(data_to_clean[[#This Row],[workers]]),ISNUMBER(data_to_clean[[#This Row],[previous_workers]]),ISNUMBER(data_to_clean[[#This Row],[founded]]),ISNUMBER(data_to_clean[[#This Row],[yrs_on_list]]))</f>
        <v>1</v>
      </c>
    </row>
    <row r="4185" spans="1:17" x14ac:dyDescent="0.25">
      <c r="A4185">
        <v>4174</v>
      </c>
      <c r="B4185" t="s">
        <v>14953</v>
      </c>
      <c r="C4185" t="s">
        <v>243</v>
      </c>
      <c r="D4185" t="str">
        <f>VLOOKUP(data_to_clean[[#This Row],[state]],abbreviation_table[],2,FALSE)</f>
        <v>Maryland</v>
      </c>
      <c r="E4185" t="s">
        <v>1442</v>
      </c>
      <c r="F4185" t="str">
        <f>TRIM(LEFT(data_to_clean[[#This Row],[revenue]],FIND(" ",data_to_clean[[#This Row],[revenue]])))</f>
        <v>2</v>
      </c>
      <c r="G4185" t="str">
        <f>RIGHT(data_to_clean[[#This Row],[revenue]],LEN(data_to_clean[[#This Row],[revenue]])-FIND(" ",data_to_clean[[#This Row],[revenue]]))</f>
        <v>Million</v>
      </c>
      <c r="H4185" s="7">
        <f>VALUE(IF(data_to_clean[[#This Row],[multiplicity]]="Million",_xlfn.CONCAT(SUBSTITUTE(data_to_clean[[#This Row],[number]],".",""),"00000"),_xlfn.CONCAT(SUBSTITUTE(data_to_clean[[#This Row],[number]],".",""),"00000000")))</f>
        <v>200000</v>
      </c>
      <c r="I4185" t="s">
        <v>14955</v>
      </c>
      <c r="J4185">
        <f>ROUND(VALUE(SUBSTITUTE(data_to_clean[[#This Row],[growth_%]],".",",")),0)</f>
        <v>75</v>
      </c>
      <c r="K4185" t="s">
        <v>156</v>
      </c>
      <c r="L4185">
        <v>20</v>
      </c>
      <c r="M4185">
        <v>9</v>
      </c>
      <c r="N4185">
        <v>2004</v>
      </c>
      <c r="O4185">
        <v>1</v>
      </c>
      <c r="P4185" t="s">
        <v>458</v>
      </c>
      <c r="Q4185" t="b">
        <f>AND(ISNUMBER(data_to_clean[[#This Row],[revenue_formatted]]),ISNUMBER(data_to_clean[[#This Row],[growth_formatted_%]]),ISNUMBER(data_to_clean[[#This Row],[workers]]),ISNUMBER(data_to_clean[[#This Row],[previous_workers]]),ISNUMBER(data_to_clean[[#This Row],[founded]]),ISNUMBER(data_to_clean[[#This Row],[yrs_on_list]]))</f>
        <v>1</v>
      </c>
    </row>
    <row r="4186" spans="1:17" x14ac:dyDescent="0.25">
      <c r="A4186">
        <v>4175</v>
      </c>
      <c r="B4186" t="s">
        <v>14956</v>
      </c>
      <c r="C4186" t="s">
        <v>105</v>
      </c>
      <c r="D4186" t="str">
        <f>VLOOKUP(data_to_clean[[#This Row],[state]],abbreviation_table[],2,FALSE)</f>
        <v>New York</v>
      </c>
      <c r="E4186" t="s">
        <v>287</v>
      </c>
      <c r="F4186" t="str">
        <f>TRIM(LEFT(data_to_clean[[#This Row],[revenue]],FIND(" ",data_to_clean[[#This Row],[revenue]])))</f>
        <v>6.3</v>
      </c>
      <c r="G4186" t="str">
        <f>RIGHT(data_to_clean[[#This Row],[revenue]],LEN(data_to_clean[[#This Row],[revenue]])-FIND(" ",data_to_clean[[#This Row],[revenue]]))</f>
        <v>Million</v>
      </c>
      <c r="H4186" s="7">
        <f>VALUE(IF(data_to_clean[[#This Row],[multiplicity]]="Million",_xlfn.CONCAT(SUBSTITUTE(data_to_clean[[#This Row],[number]],".",""),"00000"),_xlfn.CONCAT(SUBSTITUTE(data_to_clean[[#This Row],[number]],".",""),"00000000")))</f>
        <v>6300000</v>
      </c>
      <c r="I4186" t="s">
        <v>14958</v>
      </c>
      <c r="J4186">
        <f>ROUND(VALUE(SUBSTITUTE(data_to_clean[[#This Row],[growth_%]],".",",")),0)</f>
        <v>75</v>
      </c>
      <c r="K4186" t="s">
        <v>297</v>
      </c>
      <c r="L4186">
        <v>40</v>
      </c>
      <c r="M4186">
        <v>27</v>
      </c>
      <c r="N4186">
        <v>2003</v>
      </c>
      <c r="O4186">
        <v>4</v>
      </c>
      <c r="P4186" t="s">
        <v>14959</v>
      </c>
      <c r="Q4186" t="b">
        <f>AND(ISNUMBER(data_to_clean[[#This Row],[revenue_formatted]]),ISNUMBER(data_to_clean[[#This Row],[growth_formatted_%]]),ISNUMBER(data_to_clean[[#This Row],[workers]]),ISNUMBER(data_to_clean[[#This Row],[previous_workers]]),ISNUMBER(data_to_clean[[#This Row],[founded]]),ISNUMBER(data_to_clean[[#This Row],[yrs_on_list]]))</f>
        <v>1</v>
      </c>
    </row>
    <row r="4187" spans="1:17" x14ac:dyDescent="0.25">
      <c r="A4187">
        <v>4176</v>
      </c>
      <c r="B4187" t="s">
        <v>14960</v>
      </c>
      <c r="C4187" t="s">
        <v>59</v>
      </c>
      <c r="D4187" t="str">
        <f>VLOOKUP(data_to_clean[[#This Row],[state]],abbreviation_table[],2,FALSE)</f>
        <v>New Jersey</v>
      </c>
      <c r="E4187" t="s">
        <v>425</v>
      </c>
      <c r="F4187" t="str">
        <f>TRIM(LEFT(data_to_clean[[#This Row],[revenue]],FIND(" ",data_to_clean[[#This Row],[revenue]])))</f>
        <v>4.6</v>
      </c>
      <c r="G4187" t="str">
        <f>RIGHT(data_to_clean[[#This Row],[revenue]],LEN(data_to_clean[[#This Row],[revenue]])-FIND(" ",data_to_clean[[#This Row],[revenue]]))</f>
        <v>Million</v>
      </c>
      <c r="H4187" s="7">
        <f>VALUE(IF(data_to_clean[[#This Row],[multiplicity]]="Million",_xlfn.CONCAT(SUBSTITUTE(data_to_clean[[#This Row],[number]],".",""),"00000"),_xlfn.CONCAT(SUBSTITUTE(data_to_clean[[#This Row],[number]],".",""),"00000000")))</f>
        <v>4600000</v>
      </c>
      <c r="I4187" t="s">
        <v>14962</v>
      </c>
      <c r="J4187">
        <f>ROUND(VALUE(SUBSTITUTE(data_to_clean[[#This Row],[growth_%]],".",",")),0)</f>
        <v>75</v>
      </c>
      <c r="K4187" t="s">
        <v>18</v>
      </c>
      <c r="L4187">
        <v>33</v>
      </c>
      <c r="M4187">
        <v>25</v>
      </c>
      <c r="N4187">
        <v>2011</v>
      </c>
      <c r="O4187">
        <v>2</v>
      </c>
      <c r="P4187" t="s">
        <v>4608</v>
      </c>
      <c r="Q4187" t="b">
        <f>AND(ISNUMBER(data_to_clean[[#This Row],[revenue_formatted]]),ISNUMBER(data_to_clean[[#This Row],[growth_formatted_%]]),ISNUMBER(data_to_clean[[#This Row],[workers]]),ISNUMBER(data_to_clean[[#This Row],[previous_workers]]),ISNUMBER(data_to_clean[[#This Row],[founded]]),ISNUMBER(data_to_clean[[#This Row],[yrs_on_list]]))</f>
        <v>1</v>
      </c>
    </row>
    <row r="4188" spans="1:17" x14ac:dyDescent="0.25">
      <c r="A4188">
        <v>4177</v>
      </c>
      <c r="B4188" t="s">
        <v>14963</v>
      </c>
      <c r="C4188" t="s">
        <v>230</v>
      </c>
      <c r="D4188" t="str">
        <f>VLOOKUP(data_to_clean[[#This Row],[state]],abbreviation_table[],2,FALSE)</f>
        <v>Michigan</v>
      </c>
      <c r="E4188" t="s">
        <v>962</v>
      </c>
      <c r="F4188" t="str">
        <f>TRIM(LEFT(data_to_clean[[#This Row],[revenue]],FIND(" ",data_to_clean[[#This Row],[revenue]])))</f>
        <v>3.6</v>
      </c>
      <c r="G4188" t="str">
        <f>RIGHT(data_to_clean[[#This Row],[revenue]],LEN(data_to_clean[[#This Row],[revenue]])-FIND(" ",data_to_clean[[#This Row],[revenue]]))</f>
        <v>Million</v>
      </c>
      <c r="H4188" s="7">
        <f>VALUE(IF(data_to_clean[[#This Row],[multiplicity]]="Million",_xlfn.CONCAT(SUBSTITUTE(data_to_clean[[#This Row],[number]],".",""),"00000"),_xlfn.CONCAT(SUBSTITUTE(data_to_clean[[#This Row],[number]],".",""),"00000000")))</f>
        <v>3600000</v>
      </c>
      <c r="I4188" t="s">
        <v>14965</v>
      </c>
      <c r="J4188">
        <f>ROUND(VALUE(SUBSTITUTE(data_to_clean[[#This Row],[growth_%]],".",",")),0)</f>
        <v>75</v>
      </c>
      <c r="K4188" t="s">
        <v>18</v>
      </c>
      <c r="L4188">
        <v>13</v>
      </c>
      <c r="M4188">
        <v>6</v>
      </c>
      <c r="N4188">
        <v>2012</v>
      </c>
      <c r="O4188">
        <v>3</v>
      </c>
      <c r="P4188" t="s">
        <v>14966</v>
      </c>
      <c r="Q4188" t="b">
        <f>AND(ISNUMBER(data_to_clean[[#This Row],[revenue_formatted]]),ISNUMBER(data_to_clean[[#This Row],[growth_formatted_%]]),ISNUMBER(data_to_clean[[#This Row],[workers]]),ISNUMBER(data_to_clean[[#This Row],[previous_workers]]),ISNUMBER(data_to_clean[[#This Row],[founded]]),ISNUMBER(data_to_clean[[#This Row],[yrs_on_list]]))</f>
        <v>1</v>
      </c>
    </row>
    <row r="4189" spans="1:17" x14ac:dyDescent="0.25">
      <c r="A4189">
        <v>4178</v>
      </c>
      <c r="B4189" t="s">
        <v>14967</v>
      </c>
      <c r="C4189" t="s">
        <v>80</v>
      </c>
      <c r="D4189" t="str">
        <f>VLOOKUP(data_to_clean[[#This Row],[state]],abbreviation_table[],2,FALSE)</f>
        <v>California</v>
      </c>
      <c r="E4189" t="s">
        <v>699</v>
      </c>
      <c r="F4189" t="str">
        <f>TRIM(LEFT(data_to_clean[[#This Row],[revenue]],FIND(" ",data_to_clean[[#This Row],[revenue]])))</f>
        <v>4</v>
      </c>
      <c r="G4189" t="str">
        <f>RIGHT(data_to_clean[[#This Row],[revenue]],LEN(data_to_clean[[#This Row],[revenue]])-FIND(" ",data_to_clean[[#This Row],[revenue]]))</f>
        <v>Million</v>
      </c>
      <c r="H4189" s="7">
        <f>VALUE(IF(data_to_clean[[#This Row],[multiplicity]]="Million",_xlfn.CONCAT(SUBSTITUTE(data_to_clean[[#This Row],[number]],".",""),"00000"),_xlfn.CONCAT(SUBSTITUTE(data_to_clean[[#This Row],[number]],".",""),"00000000")))</f>
        <v>400000</v>
      </c>
      <c r="I4189" t="s">
        <v>14969</v>
      </c>
      <c r="J4189">
        <f>ROUND(VALUE(SUBSTITUTE(data_to_clean[[#This Row],[growth_%]],".",",")),0)</f>
        <v>75</v>
      </c>
      <c r="K4189" t="s">
        <v>18</v>
      </c>
      <c r="L4189">
        <v>19</v>
      </c>
      <c r="M4189">
        <v>24</v>
      </c>
      <c r="N4189">
        <v>2013</v>
      </c>
      <c r="O4189">
        <v>1</v>
      </c>
      <c r="P4189" t="s">
        <v>500</v>
      </c>
      <c r="Q4189" t="b">
        <f>AND(ISNUMBER(data_to_clean[[#This Row],[revenue_formatted]]),ISNUMBER(data_to_clean[[#This Row],[growth_formatted_%]]),ISNUMBER(data_to_clean[[#This Row],[workers]]),ISNUMBER(data_to_clean[[#This Row],[previous_workers]]),ISNUMBER(data_to_clean[[#This Row],[founded]]),ISNUMBER(data_to_clean[[#This Row],[yrs_on_list]]))</f>
        <v>1</v>
      </c>
    </row>
    <row r="4190" spans="1:17" x14ac:dyDescent="0.25">
      <c r="A4190">
        <v>4179</v>
      </c>
      <c r="B4190" t="s">
        <v>14970</v>
      </c>
      <c r="C4190" t="s">
        <v>30</v>
      </c>
      <c r="D4190" t="str">
        <f>VLOOKUP(data_to_clean[[#This Row],[state]],abbreviation_table[],2,FALSE)</f>
        <v>Texas</v>
      </c>
      <c r="E4190" t="s">
        <v>4377</v>
      </c>
      <c r="F4190" t="str">
        <f>TRIM(LEFT(data_to_clean[[#This Row],[revenue]],FIND(" ",data_to_clean[[#This Row],[revenue]])))</f>
        <v>9.4</v>
      </c>
      <c r="G4190" t="str">
        <f>RIGHT(data_to_clean[[#This Row],[revenue]],LEN(data_to_clean[[#This Row],[revenue]])-FIND(" ",data_to_clean[[#This Row],[revenue]]))</f>
        <v>Million</v>
      </c>
      <c r="H4190" s="7">
        <f>VALUE(IF(data_to_clean[[#This Row],[multiplicity]]="Million",_xlfn.CONCAT(SUBSTITUTE(data_to_clean[[#This Row],[number]],".",""),"00000"),_xlfn.CONCAT(SUBSTITUTE(data_to_clean[[#This Row],[number]],".",""),"00000000")))</f>
        <v>9400000</v>
      </c>
      <c r="I4190" t="s">
        <v>14972</v>
      </c>
      <c r="J4190">
        <f>ROUND(VALUE(SUBSTITUTE(data_to_clean[[#This Row],[growth_%]],".",",")),0)</f>
        <v>75</v>
      </c>
      <c r="K4190" t="s">
        <v>40</v>
      </c>
      <c r="L4190">
        <v>211</v>
      </c>
      <c r="M4190">
        <v>110</v>
      </c>
      <c r="N4190">
        <v>2006</v>
      </c>
      <c r="O4190">
        <v>7</v>
      </c>
      <c r="P4190" t="s">
        <v>258</v>
      </c>
      <c r="Q4190" t="b">
        <f>AND(ISNUMBER(data_to_clean[[#This Row],[revenue_formatted]]),ISNUMBER(data_to_clean[[#This Row],[growth_formatted_%]]),ISNUMBER(data_to_clean[[#This Row],[workers]]),ISNUMBER(data_to_clean[[#This Row],[previous_workers]]),ISNUMBER(data_to_clean[[#This Row],[founded]]),ISNUMBER(data_to_clean[[#This Row],[yrs_on_list]]))</f>
        <v>1</v>
      </c>
    </row>
    <row r="4191" spans="1:17" x14ac:dyDescent="0.25">
      <c r="A4191">
        <v>4180</v>
      </c>
      <c r="B4191" t="s">
        <v>14973</v>
      </c>
      <c r="C4191" t="s">
        <v>45</v>
      </c>
      <c r="D4191" t="str">
        <f>VLOOKUP(data_to_clean[[#This Row],[state]],abbreviation_table[],2,FALSE)</f>
        <v>Pennsylvania</v>
      </c>
      <c r="E4191" t="s">
        <v>7281</v>
      </c>
      <c r="F4191" t="str">
        <f>TRIM(LEFT(data_to_clean[[#This Row],[revenue]],FIND(" ",data_to_clean[[#This Row],[revenue]])))</f>
        <v>67.4</v>
      </c>
      <c r="G4191" t="str">
        <f>RIGHT(data_to_clean[[#This Row],[revenue]],LEN(data_to_clean[[#This Row],[revenue]])-FIND(" ",data_to_clean[[#This Row],[revenue]]))</f>
        <v>Million</v>
      </c>
      <c r="H4191" s="7">
        <f>VALUE(IF(data_to_clean[[#This Row],[multiplicity]]="Million",_xlfn.CONCAT(SUBSTITUTE(data_to_clean[[#This Row],[number]],".",""),"00000"),_xlfn.CONCAT(SUBSTITUTE(data_to_clean[[#This Row],[number]],".",""),"00000000")))</f>
        <v>67400000</v>
      </c>
      <c r="I4191" t="s">
        <v>14975</v>
      </c>
      <c r="J4191">
        <f>ROUND(VALUE(SUBSTITUTE(data_to_clean[[#This Row],[growth_%]],".",",")),0)</f>
        <v>75</v>
      </c>
      <c r="K4191" t="s">
        <v>25</v>
      </c>
      <c r="L4191">
        <v>56</v>
      </c>
      <c r="M4191">
        <v>37</v>
      </c>
      <c r="N4191">
        <v>2007</v>
      </c>
      <c r="O4191">
        <v>7</v>
      </c>
      <c r="P4191" t="s">
        <v>14976</v>
      </c>
      <c r="Q4191" t="b">
        <f>AND(ISNUMBER(data_to_clean[[#This Row],[revenue_formatted]]),ISNUMBER(data_to_clean[[#This Row],[growth_formatted_%]]),ISNUMBER(data_to_clean[[#This Row],[workers]]),ISNUMBER(data_to_clean[[#This Row],[previous_workers]]),ISNUMBER(data_to_clean[[#This Row],[founded]]),ISNUMBER(data_to_clean[[#This Row],[yrs_on_list]]))</f>
        <v>1</v>
      </c>
    </row>
    <row r="4192" spans="1:17" x14ac:dyDescent="0.25">
      <c r="A4192">
        <v>4181</v>
      </c>
      <c r="B4192" t="s">
        <v>14977</v>
      </c>
      <c r="C4192" t="s">
        <v>45</v>
      </c>
      <c r="D4192" t="str">
        <f>VLOOKUP(data_to_clean[[#This Row],[state]],abbreviation_table[],2,FALSE)</f>
        <v>Pennsylvania</v>
      </c>
      <c r="E4192" t="s">
        <v>518</v>
      </c>
      <c r="F4192" t="str">
        <f>TRIM(LEFT(data_to_clean[[#This Row],[revenue]],FIND(" ",data_to_clean[[#This Row],[revenue]])))</f>
        <v>6.6</v>
      </c>
      <c r="G4192" t="str">
        <f>RIGHT(data_to_clean[[#This Row],[revenue]],LEN(data_to_clean[[#This Row],[revenue]])-FIND(" ",data_to_clean[[#This Row],[revenue]]))</f>
        <v>Million</v>
      </c>
      <c r="H4192" s="7">
        <f>VALUE(IF(data_to_clean[[#This Row],[multiplicity]]="Million",_xlfn.CONCAT(SUBSTITUTE(data_to_clean[[#This Row],[number]],".",""),"00000"),_xlfn.CONCAT(SUBSTITUTE(data_to_clean[[#This Row],[number]],".",""),"00000000")))</f>
        <v>6600000</v>
      </c>
      <c r="I4192" t="s">
        <v>14979</v>
      </c>
      <c r="J4192">
        <f>ROUND(VALUE(SUBSTITUTE(data_to_clean[[#This Row],[growth_%]],".",",")),0)</f>
        <v>75</v>
      </c>
      <c r="K4192" t="s">
        <v>187</v>
      </c>
      <c r="L4192">
        <v>125</v>
      </c>
      <c r="M4192">
        <v>59</v>
      </c>
      <c r="N4192">
        <v>1975</v>
      </c>
      <c r="O4192">
        <v>1</v>
      </c>
      <c r="P4192" t="s">
        <v>7352</v>
      </c>
      <c r="Q4192" t="b">
        <f>AND(ISNUMBER(data_to_clean[[#This Row],[revenue_formatted]]),ISNUMBER(data_to_clean[[#This Row],[growth_formatted_%]]),ISNUMBER(data_to_clean[[#This Row],[workers]]),ISNUMBER(data_to_clean[[#This Row],[previous_workers]]),ISNUMBER(data_to_clean[[#This Row],[founded]]),ISNUMBER(data_to_clean[[#This Row],[yrs_on_list]]))</f>
        <v>1</v>
      </c>
    </row>
    <row r="4193" spans="1:17" x14ac:dyDescent="0.25">
      <c r="A4193">
        <v>4182</v>
      </c>
      <c r="B4193" t="s">
        <v>14980</v>
      </c>
      <c r="C4193" t="s">
        <v>105</v>
      </c>
      <c r="D4193" t="str">
        <f>VLOOKUP(data_to_clean[[#This Row],[state]],abbreviation_table[],2,FALSE)</f>
        <v>New York</v>
      </c>
      <c r="E4193" t="s">
        <v>541</v>
      </c>
      <c r="F4193" t="str">
        <f>TRIM(LEFT(data_to_clean[[#This Row],[revenue]],FIND(" ",data_to_clean[[#This Row],[revenue]])))</f>
        <v>4.8</v>
      </c>
      <c r="G4193" t="str">
        <f>RIGHT(data_to_clean[[#This Row],[revenue]],LEN(data_to_clean[[#This Row],[revenue]])-FIND(" ",data_to_clean[[#This Row],[revenue]]))</f>
        <v>Million</v>
      </c>
      <c r="H4193" s="7">
        <f>VALUE(IF(data_to_clean[[#This Row],[multiplicity]]="Million",_xlfn.CONCAT(SUBSTITUTE(data_to_clean[[#This Row],[number]],".",""),"00000"),_xlfn.CONCAT(SUBSTITUTE(data_to_clean[[#This Row],[number]],".",""),"00000000")))</f>
        <v>4800000</v>
      </c>
      <c r="I4193" t="s">
        <v>14982</v>
      </c>
      <c r="J4193">
        <f>ROUND(VALUE(SUBSTITUTE(data_to_clean[[#This Row],[growth_%]],".",",")),0)</f>
        <v>75</v>
      </c>
      <c r="K4193" t="s">
        <v>156</v>
      </c>
      <c r="L4193">
        <v>50</v>
      </c>
      <c r="M4193">
        <v>10</v>
      </c>
      <c r="N4193">
        <v>2014</v>
      </c>
      <c r="O4193">
        <v>1</v>
      </c>
      <c r="P4193" t="s">
        <v>108</v>
      </c>
      <c r="Q4193" t="b">
        <f>AND(ISNUMBER(data_to_clean[[#This Row],[revenue_formatted]]),ISNUMBER(data_to_clean[[#This Row],[growth_formatted_%]]),ISNUMBER(data_to_clean[[#This Row],[workers]]),ISNUMBER(data_to_clean[[#This Row],[previous_workers]]),ISNUMBER(data_to_clean[[#This Row],[founded]]),ISNUMBER(data_to_clean[[#This Row],[yrs_on_list]]))</f>
        <v>1</v>
      </c>
    </row>
    <row r="4194" spans="1:17" x14ac:dyDescent="0.25">
      <c r="A4194">
        <v>4183</v>
      </c>
      <c r="B4194" t="s">
        <v>14983</v>
      </c>
      <c r="C4194" t="s">
        <v>30</v>
      </c>
      <c r="D4194" t="str">
        <f>VLOOKUP(data_to_clean[[#This Row],[state]],abbreviation_table[],2,FALSE)</f>
        <v>Texas</v>
      </c>
      <c r="E4194" t="s">
        <v>1769</v>
      </c>
      <c r="F4194" t="str">
        <f>TRIM(LEFT(data_to_clean[[#This Row],[revenue]],FIND(" ",data_to_clean[[#This Row],[revenue]])))</f>
        <v>15.4</v>
      </c>
      <c r="G4194" t="str">
        <f>RIGHT(data_to_clean[[#This Row],[revenue]],LEN(data_to_clean[[#This Row],[revenue]])-FIND(" ",data_to_clean[[#This Row],[revenue]]))</f>
        <v>Million</v>
      </c>
      <c r="H4194" s="7">
        <f>VALUE(IF(data_to_clean[[#This Row],[multiplicity]]="Million",_xlfn.CONCAT(SUBSTITUTE(data_to_clean[[#This Row],[number]],".",""),"00000"),_xlfn.CONCAT(SUBSTITUTE(data_to_clean[[#This Row],[number]],".",""),"00000000")))</f>
        <v>15400000</v>
      </c>
      <c r="I4194" t="s">
        <v>14985</v>
      </c>
      <c r="J4194">
        <f>ROUND(VALUE(SUBSTITUTE(data_to_clean[[#This Row],[growth_%]],".",",")),0)</f>
        <v>75</v>
      </c>
      <c r="K4194" t="s">
        <v>40</v>
      </c>
      <c r="L4194">
        <v>40</v>
      </c>
      <c r="M4194">
        <v>15</v>
      </c>
      <c r="N4194">
        <v>2010</v>
      </c>
      <c r="O4194">
        <v>5</v>
      </c>
      <c r="P4194" t="s">
        <v>1716</v>
      </c>
      <c r="Q4194" t="b">
        <f>AND(ISNUMBER(data_to_clean[[#This Row],[revenue_formatted]]),ISNUMBER(data_to_clean[[#This Row],[growth_formatted_%]]),ISNUMBER(data_to_clean[[#This Row],[workers]]),ISNUMBER(data_to_clean[[#This Row],[previous_workers]]),ISNUMBER(data_to_clean[[#This Row],[founded]]),ISNUMBER(data_to_clean[[#This Row],[yrs_on_list]]))</f>
        <v>1</v>
      </c>
    </row>
    <row r="4195" spans="1:17" x14ac:dyDescent="0.25">
      <c r="A4195">
        <v>4184</v>
      </c>
      <c r="B4195" t="s">
        <v>14986</v>
      </c>
      <c r="C4195" t="s">
        <v>80</v>
      </c>
      <c r="D4195" t="str">
        <f>VLOOKUP(data_to_clean[[#This Row],[state]],abbreviation_table[],2,FALSE)</f>
        <v>California</v>
      </c>
      <c r="E4195" t="s">
        <v>14988</v>
      </c>
      <c r="F4195" t="str">
        <f>TRIM(LEFT(data_to_clean[[#This Row],[revenue]],FIND(" ",data_to_clean[[#This Row],[revenue]])))</f>
        <v>161.4</v>
      </c>
      <c r="G4195" t="str">
        <f>RIGHT(data_to_clean[[#This Row],[revenue]],LEN(data_to_clean[[#This Row],[revenue]])-FIND(" ",data_to_clean[[#This Row],[revenue]]))</f>
        <v>Million</v>
      </c>
      <c r="H4195" s="7">
        <f>VALUE(IF(data_to_clean[[#This Row],[multiplicity]]="Million",_xlfn.CONCAT(SUBSTITUTE(data_to_clean[[#This Row],[number]],".",""),"00000"),_xlfn.CONCAT(SUBSTITUTE(data_to_clean[[#This Row],[number]],".",""),"00000000")))</f>
        <v>161400000</v>
      </c>
      <c r="I4195" t="s">
        <v>14989</v>
      </c>
      <c r="J4195">
        <f>ROUND(VALUE(SUBSTITUTE(data_to_clean[[#This Row],[growth_%]],".",",")),0)</f>
        <v>75</v>
      </c>
      <c r="K4195" t="s">
        <v>48</v>
      </c>
      <c r="L4195">
        <v>150</v>
      </c>
      <c r="M4195">
        <v>111</v>
      </c>
      <c r="N4195">
        <v>1996</v>
      </c>
      <c r="O4195">
        <v>8</v>
      </c>
      <c r="P4195" t="s">
        <v>4634</v>
      </c>
      <c r="Q4195" t="b">
        <f>AND(ISNUMBER(data_to_clean[[#This Row],[revenue_formatted]]),ISNUMBER(data_to_clean[[#This Row],[growth_formatted_%]]),ISNUMBER(data_to_clean[[#This Row],[workers]]),ISNUMBER(data_to_clean[[#This Row],[previous_workers]]),ISNUMBER(data_to_clean[[#This Row],[founded]]),ISNUMBER(data_to_clean[[#This Row],[yrs_on_list]]))</f>
        <v>1</v>
      </c>
    </row>
    <row r="4196" spans="1:17" x14ac:dyDescent="0.25">
      <c r="A4196">
        <v>4185</v>
      </c>
      <c r="B4196" t="s">
        <v>14990</v>
      </c>
      <c r="C4196" t="s">
        <v>503</v>
      </c>
      <c r="D4196" t="str">
        <f>VLOOKUP(data_to_clean[[#This Row],[state]],abbreviation_table[],2,FALSE)</f>
        <v>Illinois</v>
      </c>
      <c r="E4196" t="s">
        <v>710</v>
      </c>
      <c r="F4196" t="str">
        <f>TRIM(LEFT(data_to_clean[[#This Row],[revenue]],FIND(" ",data_to_clean[[#This Row],[revenue]])))</f>
        <v>6.5</v>
      </c>
      <c r="G4196" t="str">
        <f>RIGHT(data_to_clean[[#This Row],[revenue]],LEN(data_to_clean[[#This Row],[revenue]])-FIND(" ",data_to_clean[[#This Row],[revenue]]))</f>
        <v>Million</v>
      </c>
      <c r="H4196" s="7">
        <f>VALUE(IF(data_to_clean[[#This Row],[multiplicity]]="Million",_xlfn.CONCAT(SUBSTITUTE(data_to_clean[[#This Row],[number]],".",""),"00000"),_xlfn.CONCAT(SUBSTITUTE(data_to_clean[[#This Row],[number]],".",""),"00000000")))</f>
        <v>6500000</v>
      </c>
      <c r="I4196" t="s">
        <v>14992</v>
      </c>
      <c r="J4196">
        <f>ROUND(VALUE(SUBSTITUTE(data_to_clean[[#This Row],[growth_%]],".",",")),0)</f>
        <v>75</v>
      </c>
      <c r="K4196" t="s">
        <v>25</v>
      </c>
      <c r="L4196">
        <v>15</v>
      </c>
      <c r="M4196">
        <v>5</v>
      </c>
      <c r="N4196">
        <v>2010</v>
      </c>
      <c r="O4196">
        <v>3</v>
      </c>
      <c r="P4196" t="s">
        <v>506</v>
      </c>
      <c r="Q4196" t="b">
        <f>AND(ISNUMBER(data_to_clean[[#This Row],[revenue_formatted]]),ISNUMBER(data_to_clean[[#This Row],[growth_formatted_%]]),ISNUMBER(data_to_clean[[#This Row],[workers]]),ISNUMBER(data_to_clean[[#This Row],[previous_workers]]),ISNUMBER(data_to_clean[[#This Row],[founded]]),ISNUMBER(data_to_clean[[#This Row],[yrs_on_list]]))</f>
        <v>1</v>
      </c>
    </row>
    <row r="4197" spans="1:17" x14ac:dyDescent="0.25">
      <c r="A4197">
        <v>4186</v>
      </c>
      <c r="B4197" t="s">
        <v>14993</v>
      </c>
      <c r="C4197" t="s">
        <v>294</v>
      </c>
      <c r="D4197" t="str">
        <f>VLOOKUP(data_to_clean[[#This Row],[state]],abbreviation_table[],2,FALSE)</f>
        <v>Minnesota</v>
      </c>
      <c r="E4197" t="s">
        <v>67</v>
      </c>
      <c r="F4197" t="str">
        <f>TRIM(LEFT(data_to_clean[[#This Row],[revenue]],FIND(" ",data_to_clean[[#This Row],[revenue]])))</f>
        <v>23.3</v>
      </c>
      <c r="G4197" t="str">
        <f>RIGHT(data_to_clean[[#This Row],[revenue]],LEN(data_to_clean[[#This Row],[revenue]])-FIND(" ",data_to_clean[[#This Row],[revenue]]))</f>
        <v>Million</v>
      </c>
      <c r="H4197" s="7">
        <f>VALUE(IF(data_to_clean[[#This Row],[multiplicity]]="Million",_xlfn.CONCAT(SUBSTITUTE(data_to_clean[[#This Row],[number]],".",""),"00000"),_xlfn.CONCAT(SUBSTITUTE(data_to_clean[[#This Row],[number]],".",""),"00000000")))</f>
        <v>23300000</v>
      </c>
      <c r="I4197" t="s">
        <v>14995</v>
      </c>
      <c r="J4197">
        <f>ROUND(VALUE(SUBSTITUTE(data_to_clean[[#This Row],[growth_%]],".",",")),0)</f>
        <v>75</v>
      </c>
      <c r="K4197" t="s">
        <v>40</v>
      </c>
      <c r="L4197">
        <v>32</v>
      </c>
      <c r="M4197">
        <v>32</v>
      </c>
      <c r="N4197">
        <v>1987</v>
      </c>
      <c r="O4197">
        <v>3</v>
      </c>
      <c r="P4197" t="s">
        <v>14996</v>
      </c>
      <c r="Q4197" t="b">
        <f>AND(ISNUMBER(data_to_clean[[#This Row],[revenue_formatted]]),ISNUMBER(data_to_clean[[#This Row],[growth_formatted_%]]),ISNUMBER(data_to_clean[[#This Row],[workers]]),ISNUMBER(data_to_clean[[#This Row],[previous_workers]]),ISNUMBER(data_to_clean[[#This Row],[founded]]),ISNUMBER(data_to_clean[[#This Row],[yrs_on_list]]))</f>
        <v>1</v>
      </c>
    </row>
    <row r="4198" spans="1:17" x14ac:dyDescent="0.25">
      <c r="A4198">
        <v>4187</v>
      </c>
      <c r="B4198" t="s">
        <v>14997</v>
      </c>
      <c r="C4198" t="s">
        <v>52</v>
      </c>
      <c r="D4198" t="str">
        <f>VLOOKUP(data_to_clean[[#This Row],[state]],abbreviation_table[],2,FALSE)</f>
        <v>Florida</v>
      </c>
      <c r="E4198" t="s">
        <v>283</v>
      </c>
      <c r="F4198" t="str">
        <f>TRIM(LEFT(data_to_clean[[#This Row],[revenue]],FIND(" ",data_to_clean[[#This Row],[revenue]])))</f>
        <v>16.9</v>
      </c>
      <c r="G4198" t="str">
        <f>RIGHT(data_to_clean[[#This Row],[revenue]],LEN(data_to_clean[[#This Row],[revenue]])-FIND(" ",data_to_clean[[#This Row],[revenue]]))</f>
        <v>Million</v>
      </c>
      <c r="H4198" s="7">
        <f>VALUE(IF(data_to_clean[[#This Row],[multiplicity]]="Million",_xlfn.CONCAT(SUBSTITUTE(data_to_clean[[#This Row],[number]],".",""),"00000"),_xlfn.CONCAT(SUBSTITUTE(data_to_clean[[#This Row],[number]],".",""),"00000000")))</f>
        <v>16900000</v>
      </c>
      <c r="I4198" t="s">
        <v>14999</v>
      </c>
      <c r="J4198">
        <f>ROUND(VALUE(SUBSTITUTE(data_to_clean[[#This Row],[growth_%]],".",",")),0)</f>
        <v>75</v>
      </c>
      <c r="K4198" t="s">
        <v>233</v>
      </c>
      <c r="L4198">
        <v>99</v>
      </c>
      <c r="M4198">
        <v>59</v>
      </c>
      <c r="N4198">
        <v>2003</v>
      </c>
      <c r="O4198">
        <v>4</v>
      </c>
      <c r="P4198" t="s">
        <v>2985</v>
      </c>
      <c r="Q4198" t="b">
        <f>AND(ISNUMBER(data_to_clean[[#This Row],[revenue_formatted]]),ISNUMBER(data_to_clean[[#This Row],[growth_formatted_%]]),ISNUMBER(data_to_clean[[#This Row],[workers]]),ISNUMBER(data_to_clean[[#This Row],[previous_workers]]),ISNUMBER(data_to_clean[[#This Row],[founded]]),ISNUMBER(data_to_clean[[#This Row],[yrs_on_list]]))</f>
        <v>1</v>
      </c>
    </row>
    <row r="4199" spans="1:17" x14ac:dyDescent="0.25">
      <c r="A4199">
        <v>4187</v>
      </c>
      <c r="B4199" t="s">
        <v>15000</v>
      </c>
      <c r="C4199" t="s">
        <v>30</v>
      </c>
      <c r="D4199" t="str">
        <f>VLOOKUP(data_to_clean[[#This Row],[state]],abbreviation_table[],2,FALSE)</f>
        <v>Texas</v>
      </c>
      <c r="E4199" t="s">
        <v>120</v>
      </c>
      <c r="F4199" t="str">
        <f>TRIM(LEFT(data_to_clean[[#This Row],[revenue]],FIND(" ",data_to_clean[[#This Row],[revenue]])))</f>
        <v>105.8</v>
      </c>
      <c r="G4199" t="str">
        <f>RIGHT(data_to_clean[[#This Row],[revenue]],LEN(data_to_clean[[#This Row],[revenue]])-FIND(" ",data_to_clean[[#This Row],[revenue]]))</f>
        <v>Million</v>
      </c>
      <c r="H4199" s="7">
        <f>VALUE(IF(data_to_clean[[#This Row],[multiplicity]]="Million",_xlfn.CONCAT(SUBSTITUTE(data_to_clean[[#This Row],[number]],".",""),"00000"),_xlfn.CONCAT(SUBSTITUTE(data_to_clean[[#This Row],[number]],".",""),"00000000")))</f>
        <v>105800000</v>
      </c>
      <c r="I4199" t="s">
        <v>15002</v>
      </c>
      <c r="J4199">
        <f>ROUND(VALUE(SUBSTITUTE(data_to_clean[[#This Row],[growth_%]],".",",")),0)</f>
        <v>75</v>
      </c>
      <c r="K4199" t="s">
        <v>187</v>
      </c>
      <c r="L4199">
        <v>604</v>
      </c>
      <c r="M4199">
        <v>460</v>
      </c>
      <c r="N4199">
        <v>1987</v>
      </c>
      <c r="O4199">
        <v>7</v>
      </c>
      <c r="P4199" t="s">
        <v>1789</v>
      </c>
      <c r="Q4199" t="b">
        <f>AND(ISNUMBER(data_to_clean[[#This Row],[revenue_formatted]]),ISNUMBER(data_to_clean[[#This Row],[growth_formatted_%]]),ISNUMBER(data_to_clean[[#This Row],[workers]]),ISNUMBER(data_to_clean[[#This Row],[previous_workers]]),ISNUMBER(data_to_clean[[#This Row],[founded]]),ISNUMBER(data_to_clean[[#This Row],[yrs_on_list]]))</f>
        <v>1</v>
      </c>
    </row>
    <row r="4200" spans="1:17" x14ac:dyDescent="0.25">
      <c r="A4200">
        <v>4188</v>
      </c>
      <c r="B4200" t="s">
        <v>15003</v>
      </c>
      <c r="C4200" t="s">
        <v>462</v>
      </c>
      <c r="D4200" t="str">
        <f>VLOOKUP(data_to_clean[[#This Row],[state]],abbreviation_table[],2,FALSE)</f>
        <v>Kansas</v>
      </c>
      <c r="E4200" t="s">
        <v>6532</v>
      </c>
      <c r="F4200" t="str">
        <f>TRIM(LEFT(data_to_clean[[#This Row],[revenue]],FIND(" ",data_to_clean[[#This Row],[revenue]])))</f>
        <v>36.3</v>
      </c>
      <c r="G4200" t="str">
        <f>RIGHT(data_to_clean[[#This Row],[revenue]],LEN(data_to_clean[[#This Row],[revenue]])-FIND(" ",data_to_clean[[#This Row],[revenue]]))</f>
        <v>Million</v>
      </c>
      <c r="H4200" s="7">
        <f>VALUE(IF(data_to_clean[[#This Row],[multiplicity]]="Million",_xlfn.CONCAT(SUBSTITUTE(data_to_clean[[#This Row],[number]],".",""),"00000"),_xlfn.CONCAT(SUBSTITUTE(data_to_clean[[#This Row],[number]],".",""),"00000000")))</f>
        <v>36300000</v>
      </c>
      <c r="I4200" t="s">
        <v>15005</v>
      </c>
      <c r="J4200">
        <f>ROUND(VALUE(SUBSTITUTE(data_to_clean[[#This Row],[growth_%]],".",",")),0)</f>
        <v>75</v>
      </c>
      <c r="K4200" t="s">
        <v>181</v>
      </c>
      <c r="L4200">
        <v>324</v>
      </c>
      <c r="M4200">
        <v>191</v>
      </c>
      <c r="N4200">
        <v>2001</v>
      </c>
      <c r="O4200">
        <v>9</v>
      </c>
      <c r="P4200" t="s">
        <v>15006</v>
      </c>
      <c r="Q4200" t="b">
        <f>AND(ISNUMBER(data_to_clean[[#This Row],[revenue_formatted]]),ISNUMBER(data_to_clean[[#This Row],[growth_formatted_%]]),ISNUMBER(data_to_clean[[#This Row],[workers]]),ISNUMBER(data_to_clean[[#This Row],[previous_workers]]),ISNUMBER(data_to_clean[[#This Row],[founded]]),ISNUMBER(data_to_clean[[#This Row],[yrs_on_list]]))</f>
        <v>1</v>
      </c>
    </row>
    <row r="4201" spans="1:17" x14ac:dyDescent="0.25">
      <c r="A4201">
        <v>4189</v>
      </c>
      <c r="B4201" t="s">
        <v>15007</v>
      </c>
      <c r="C4201" t="s">
        <v>66</v>
      </c>
      <c r="D4201" t="str">
        <f>VLOOKUP(data_to_clean[[#This Row],[state]],abbreviation_table[],2,FALSE)</f>
        <v>Virginia</v>
      </c>
      <c r="E4201" t="s">
        <v>416</v>
      </c>
      <c r="F4201" t="str">
        <f>TRIM(LEFT(data_to_clean[[#This Row],[revenue]],FIND(" ",data_to_clean[[#This Row],[revenue]])))</f>
        <v>4.7</v>
      </c>
      <c r="G4201" t="str">
        <f>RIGHT(data_to_clean[[#This Row],[revenue]],LEN(data_to_clean[[#This Row],[revenue]])-FIND(" ",data_to_clean[[#This Row],[revenue]]))</f>
        <v>Million</v>
      </c>
      <c r="H4201" s="7">
        <f>VALUE(IF(data_to_clean[[#This Row],[multiplicity]]="Million",_xlfn.CONCAT(SUBSTITUTE(data_to_clean[[#This Row],[number]],".",""),"00000"),_xlfn.CONCAT(SUBSTITUTE(data_to_clean[[#This Row],[number]],".",""),"00000000")))</f>
        <v>4700000</v>
      </c>
      <c r="I4201" t="s">
        <v>15009</v>
      </c>
      <c r="J4201">
        <f>ROUND(VALUE(SUBSTITUTE(data_to_clean[[#This Row],[growth_%]],".",",")),0)</f>
        <v>75</v>
      </c>
      <c r="K4201" t="s">
        <v>308</v>
      </c>
      <c r="L4201">
        <v>12</v>
      </c>
      <c r="M4201">
        <v>7</v>
      </c>
      <c r="N4201">
        <v>2003</v>
      </c>
      <c r="O4201">
        <v>1</v>
      </c>
      <c r="P4201" t="s">
        <v>591</v>
      </c>
      <c r="Q4201" t="b">
        <f>AND(ISNUMBER(data_to_clean[[#This Row],[revenue_formatted]]),ISNUMBER(data_to_clean[[#This Row],[growth_formatted_%]]),ISNUMBER(data_to_clean[[#This Row],[workers]]),ISNUMBER(data_to_clean[[#This Row],[previous_workers]]),ISNUMBER(data_to_clean[[#This Row],[founded]]),ISNUMBER(data_to_clean[[#This Row],[yrs_on_list]]))</f>
        <v>1</v>
      </c>
    </row>
    <row r="4202" spans="1:17" x14ac:dyDescent="0.25">
      <c r="A4202">
        <v>4190</v>
      </c>
      <c r="B4202" t="s">
        <v>15010</v>
      </c>
      <c r="C4202" t="s">
        <v>215</v>
      </c>
      <c r="D4202" t="str">
        <f>VLOOKUP(data_to_clean[[#This Row],[state]],abbreviation_table[],2,FALSE)</f>
        <v>North Carolina</v>
      </c>
      <c r="E4202" t="s">
        <v>585</v>
      </c>
      <c r="F4202" t="str">
        <f>TRIM(LEFT(data_to_clean[[#This Row],[revenue]],FIND(" ",data_to_clean[[#This Row],[revenue]])))</f>
        <v>7.6</v>
      </c>
      <c r="G4202" t="str">
        <f>RIGHT(data_to_clean[[#This Row],[revenue]],LEN(data_to_clean[[#This Row],[revenue]])-FIND(" ",data_to_clean[[#This Row],[revenue]]))</f>
        <v>Million</v>
      </c>
      <c r="H4202" s="7">
        <f>VALUE(IF(data_to_clean[[#This Row],[multiplicity]]="Million",_xlfn.CONCAT(SUBSTITUTE(data_to_clean[[#This Row],[number]],".",""),"00000"),_xlfn.CONCAT(SUBSTITUTE(data_to_clean[[#This Row],[number]],".",""),"00000000")))</f>
        <v>7600000</v>
      </c>
      <c r="I4202" t="s">
        <v>15012</v>
      </c>
      <c r="J4202">
        <f>ROUND(VALUE(SUBSTITUTE(data_to_clean[[#This Row],[growth_%]],".",",")),0)</f>
        <v>75</v>
      </c>
      <c r="K4202" t="s">
        <v>6043</v>
      </c>
      <c r="L4202">
        <v>50</v>
      </c>
      <c r="M4202">
        <v>33</v>
      </c>
      <c r="N4202">
        <v>2001</v>
      </c>
      <c r="O4202">
        <v>6</v>
      </c>
      <c r="P4202" t="s">
        <v>1879</v>
      </c>
      <c r="Q4202" t="b">
        <f>AND(ISNUMBER(data_to_clean[[#This Row],[revenue_formatted]]),ISNUMBER(data_to_clean[[#This Row],[growth_formatted_%]]),ISNUMBER(data_to_clean[[#This Row],[workers]]),ISNUMBER(data_to_clean[[#This Row],[previous_workers]]),ISNUMBER(data_to_clean[[#This Row],[founded]]),ISNUMBER(data_to_clean[[#This Row],[yrs_on_list]]))</f>
        <v>1</v>
      </c>
    </row>
    <row r="4203" spans="1:17" x14ac:dyDescent="0.25">
      <c r="A4203">
        <v>4191</v>
      </c>
      <c r="B4203" t="s">
        <v>15013</v>
      </c>
      <c r="C4203" t="s">
        <v>80</v>
      </c>
      <c r="D4203" t="str">
        <f>VLOOKUP(data_to_clean[[#This Row],[state]],abbreviation_table[],2,FALSE)</f>
        <v>California</v>
      </c>
      <c r="E4203" t="s">
        <v>15015</v>
      </c>
      <c r="F4203" t="str">
        <f>TRIM(LEFT(data_to_clean[[#This Row],[revenue]],FIND(" ",data_to_clean[[#This Row],[revenue]])))</f>
        <v>61.8</v>
      </c>
      <c r="G4203" t="str">
        <f>RIGHT(data_to_clean[[#This Row],[revenue]],LEN(data_to_clean[[#This Row],[revenue]])-FIND(" ",data_to_clean[[#This Row],[revenue]]))</f>
        <v>Million</v>
      </c>
      <c r="H4203" s="7">
        <f>VALUE(IF(data_to_clean[[#This Row],[multiplicity]]="Million",_xlfn.CONCAT(SUBSTITUTE(data_to_clean[[#This Row],[number]],".",""),"00000"),_xlfn.CONCAT(SUBSTITUTE(data_to_clean[[#This Row],[number]],".",""),"00000000")))</f>
        <v>61800000</v>
      </c>
      <c r="I4203" t="s">
        <v>15016</v>
      </c>
      <c r="J4203">
        <f>ROUND(VALUE(SUBSTITUTE(data_to_clean[[#This Row],[growth_%]],".",",")),0)</f>
        <v>75</v>
      </c>
      <c r="K4203" t="s">
        <v>181</v>
      </c>
      <c r="L4203">
        <v>604</v>
      </c>
      <c r="M4203">
        <v>286</v>
      </c>
      <c r="N4203">
        <v>1999</v>
      </c>
      <c r="O4203">
        <v>2</v>
      </c>
      <c r="P4203" t="s">
        <v>6185</v>
      </c>
      <c r="Q4203" t="b">
        <f>AND(ISNUMBER(data_to_clean[[#This Row],[revenue_formatted]]),ISNUMBER(data_to_clean[[#This Row],[growth_formatted_%]]),ISNUMBER(data_to_clean[[#This Row],[workers]]),ISNUMBER(data_to_clean[[#This Row],[previous_workers]]),ISNUMBER(data_to_clean[[#This Row],[founded]]),ISNUMBER(data_to_clean[[#This Row],[yrs_on_list]]))</f>
        <v>1</v>
      </c>
    </row>
    <row r="4204" spans="1:17" x14ac:dyDescent="0.25">
      <c r="A4204">
        <v>4192</v>
      </c>
      <c r="B4204" t="s">
        <v>15017</v>
      </c>
      <c r="C4204" t="s">
        <v>860</v>
      </c>
      <c r="D4204" t="str">
        <f>VLOOKUP(data_to_clean[[#This Row],[state]],abbreviation_table[],2,FALSE)</f>
        <v>Indiana</v>
      </c>
      <c r="E4204" t="s">
        <v>603</v>
      </c>
      <c r="F4204" t="str">
        <f>TRIM(LEFT(data_to_clean[[#This Row],[revenue]],FIND(" ",data_to_clean[[#This Row],[revenue]])))</f>
        <v>3.8</v>
      </c>
      <c r="G4204" t="str">
        <f>RIGHT(data_to_clean[[#This Row],[revenue]],LEN(data_to_clean[[#This Row],[revenue]])-FIND(" ",data_to_clean[[#This Row],[revenue]]))</f>
        <v>Million</v>
      </c>
      <c r="H4204" s="7">
        <f>VALUE(IF(data_to_clean[[#This Row],[multiplicity]]="Million",_xlfn.CONCAT(SUBSTITUTE(data_to_clean[[#This Row],[number]],".",""),"00000"),_xlfn.CONCAT(SUBSTITUTE(data_to_clean[[#This Row],[number]],".",""),"00000000")))</f>
        <v>3800000</v>
      </c>
      <c r="I4204" t="s">
        <v>15019</v>
      </c>
      <c r="J4204">
        <f>ROUND(VALUE(SUBSTITUTE(data_to_clean[[#This Row],[growth_%]],".",",")),0)</f>
        <v>74</v>
      </c>
      <c r="K4204" t="s">
        <v>233</v>
      </c>
      <c r="L4204">
        <v>23</v>
      </c>
      <c r="M4204">
        <v>16</v>
      </c>
      <c r="N4204">
        <v>1998</v>
      </c>
      <c r="O4204">
        <v>4</v>
      </c>
      <c r="P4204" t="s">
        <v>15020</v>
      </c>
      <c r="Q4204" t="b">
        <f>AND(ISNUMBER(data_to_clean[[#This Row],[revenue_formatted]]),ISNUMBER(data_to_clean[[#This Row],[growth_formatted_%]]),ISNUMBER(data_to_clean[[#This Row],[workers]]),ISNUMBER(data_to_clean[[#This Row],[previous_workers]]),ISNUMBER(data_to_clean[[#This Row],[founded]]),ISNUMBER(data_to_clean[[#This Row],[yrs_on_list]]))</f>
        <v>1</v>
      </c>
    </row>
    <row r="4205" spans="1:17" x14ac:dyDescent="0.25">
      <c r="A4205">
        <v>4193</v>
      </c>
      <c r="B4205" t="s">
        <v>15021</v>
      </c>
      <c r="C4205" t="s">
        <v>80</v>
      </c>
      <c r="D4205" t="str">
        <f>VLOOKUP(data_to_clean[[#This Row],[state]],abbreviation_table[],2,FALSE)</f>
        <v>California</v>
      </c>
      <c r="E4205" t="s">
        <v>3470</v>
      </c>
      <c r="F4205" t="str">
        <f>TRIM(LEFT(data_to_clean[[#This Row],[revenue]],FIND(" ",data_to_clean[[#This Row],[revenue]])))</f>
        <v>20</v>
      </c>
      <c r="G4205" t="str">
        <f>RIGHT(data_to_clean[[#This Row],[revenue]],LEN(data_to_clean[[#This Row],[revenue]])-FIND(" ",data_to_clean[[#This Row],[revenue]]))</f>
        <v>Million</v>
      </c>
      <c r="H4205" s="7">
        <f>VALUE(IF(data_to_clean[[#This Row],[multiplicity]]="Million",_xlfn.CONCAT(SUBSTITUTE(data_to_clean[[#This Row],[number]],".",""),"00000"),_xlfn.CONCAT(SUBSTITUTE(data_to_clean[[#This Row],[number]],".",""),"00000000")))</f>
        <v>2000000</v>
      </c>
      <c r="I4205" t="s">
        <v>15023</v>
      </c>
      <c r="J4205">
        <f>ROUND(VALUE(SUBSTITUTE(data_to_clean[[#This Row],[growth_%]],".",",")),0)</f>
        <v>74</v>
      </c>
      <c r="K4205" t="s">
        <v>211</v>
      </c>
      <c r="L4205">
        <v>30</v>
      </c>
      <c r="M4205">
        <v>20</v>
      </c>
      <c r="N4205">
        <v>2012</v>
      </c>
      <c r="O4205">
        <v>3</v>
      </c>
      <c r="P4205" t="s">
        <v>15024</v>
      </c>
      <c r="Q4205" t="b">
        <f>AND(ISNUMBER(data_to_clean[[#This Row],[revenue_formatted]]),ISNUMBER(data_to_clean[[#This Row],[growth_formatted_%]]),ISNUMBER(data_to_clean[[#This Row],[workers]]),ISNUMBER(data_to_clean[[#This Row],[previous_workers]]),ISNUMBER(data_to_clean[[#This Row],[founded]]),ISNUMBER(data_to_clean[[#This Row],[yrs_on_list]]))</f>
        <v>1</v>
      </c>
    </row>
    <row r="4206" spans="1:17" x14ac:dyDescent="0.25">
      <c r="A4206">
        <v>4194</v>
      </c>
      <c r="B4206" t="s">
        <v>15025</v>
      </c>
      <c r="C4206" t="s">
        <v>15</v>
      </c>
      <c r="D4206" t="str">
        <f>VLOOKUP(data_to_clean[[#This Row],[state]],abbreviation_table[],2,FALSE)</f>
        <v>Arizona</v>
      </c>
      <c r="E4206" t="s">
        <v>1227</v>
      </c>
      <c r="F4206" t="str">
        <f>TRIM(LEFT(data_to_clean[[#This Row],[revenue]],FIND(" ",data_to_clean[[#This Row],[revenue]])))</f>
        <v>4.2</v>
      </c>
      <c r="G4206" t="str">
        <f>RIGHT(data_to_clean[[#This Row],[revenue]],LEN(data_to_clean[[#This Row],[revenue]])-FIND(" ",data_to_clean[[#This Row],[revenue]]))</f>
        <v>Million</v>
      </c>
      <c r="H4206" s="7">
        <f>VALUE(IF(data_to_clean[[#This Row],[multiplicity]]="Million",_xlfn.CONCAT(SUBSTITUTE(data_to_clean[[#This Row],[number]],".",""),"00000"),_xlfn.CONCAT(SUBSTITUTE(data_to_clean[[#This Row],[number]],".",""),"00000000")))</f>
        <v>4200000</v>
      </c>
      <c r="I4206" t="s">
        <v>15027</v>
      </c>
      <c r="J4206">
        <f>ROUND(VALUE(SUBSTITUTE(data_to_clean[[#This Row],[growth_%]],".",",")),0)</f>
        <v>74</v>
      </c>
      <c r="K4206" t="s">
        <v>55</v>
      </c>
      <c r="L4206">
        <v>250</v>
      </c>
      <c r="M4206">
        <v>150</v>
      </c>
      <c r="N4206">
        <v>2009</v>
      </c>
      <c r="O4206">
        <v>4</v>
      </c>
      <c r="P4206" t="s">
        <v>4200</v>
      </c>
      <c r="Q4206" t="b">
        <f>AND(ISNUMBER(data_to_clean[[#This Row],[revenue_formatted]]),ISNUMBER(data_to_clean[[#This Row],[growth_formatted_%]]),ISNUMBER(data_to_clean[[#This Row],[workers]]),ISNUMBER(data_to_clean[[#This Row],[previous_workers]]),ISNUMBER(data_to_clean[[#This Row],[founded]]),ISNUMBER(data_to_clean[[#This Row],[yrs_on_list]]))</f>
        <v>1</v>
      </c>
    </row>
    <row r="4207" spans="1:17" x14ac:dyDescent="0.25">
      <c r="A4207">
        <v>4195</v>
      </c>
      <c r="B4207" t="s">
        <v>15028</v>
      </c>
      <c r="C4207" t="s">
        <v>30</v>
      </c>
      <c r="D4207" t="str">
        <f>VLOOKUP(data_to_clean[[#This Row],[state]],abbreviation_table[],2,FALSE)</f>
        <v>Texas</v>
      </c>
      <c r="E4207" t="s">
        <v>861</v>
      </c>
      <c r="F4207" t="str">
        <f>TRIM(LEFT(data_to_clean[[#This Row],[revenue]],FIND(" ",data_to_clean[[#This Row],[revenue]])))</f>
        <v>5.7</v>
      </c>
      <c r="G4207" t="str">
        <f>RIGHT(data_to_clean[[#This Row],[revenue]],LEN(data_to_clean[[#This Row],[revenue]])-FIND(" ",data_to_clean[[#This Row],[revenue]]))</f>
        <v>Million</v>
      </c>
      <c r="H4207" s="7">
        <f>VALUE(IF(data_to_clean[[#This Row],[multiplicity]]="Million",_xlfn.CONCAT(SUBSTITUTE(data_to_clean[[#This Row],[number]],".",""),"00000"),_xlfn.CONCAT(SUBSTITUTE(data_to_clean[[#This Row],[number]],".",""),"00000000")))</f>
        <v>5700000</v>
      </c>
      <c r="I4207" t="s">
        <v>15030</v>
      </c>
      <c r="J4207">
        <f>ROUND(VALUE(SUBSTITUTE(data_to_clean[[#This Row],[growth_%]],".",",")),0)</f>
        <v>74</v>
      </c>
      <c r="K4207" t="s">
        <v>336</v>
      </c>
      <c r="L4207">
        <v>58</v>
      </c>
      <c r="M4207">
        <v>34</v>
      </c>
      <c r="N4207">
        <v>2006</v>
      </c>
      <c r="O4207">
        <v>1</v>
      </c>
      <c r="P4207" t="s">
        <v>258</v>
      </c>
      <c r="Q4207" t="b">
        <f>AND(ISNUMBER(data_to_clean[[#This Row],[revenue_formatted]]),ISNUMBER(data_to_clean[[#This Row],[growth_formatted_%]]),ISNUMBER(data_to_clean[[#This Row],[workers]]),ISNUMBER(data_to_clean[[#This Row],[previous_workers]]),ISNUMBER(data_to_clean[[#This Row],[founded]]),ISNUMBER(data_to_clean[[#This Row],[yrs_on_list]]))</f>
        <v>1</v>
      </c>
    </row>
    <row r="4208" spans="1:17" x14ac:dyDescent="0.25">
      <c r="A4208">
        <v>4196</v>
      </c>
      <c r="B4208" t="s">
        <v>15031</v>
      </c>
      <c r="C4208" t="s">
        <v>1768</v>
      </c>
      <c r="D4208" t="str">
        <f>VLOOKUP(data_to_clean[[#This Row],[state]],abbreviation_table[],2,FALSE)</f>
        <v>Oregon</v>
      </c>
      <c r="E4208" t="s">
        <v>1920</v>
      </c>
      <c r="F4208" t="str">
        <f>TRIM(LEFT(data_to_clean[[#This Row],[revenue]],FIND(" ",data_to_clean[[#This Row],[revenue]])))</f>
        <v>2.4</v>
      </c>
      <c r="G4208" t="str">
        <f>RIGHT(data_to_clean[[#This Row],[revenue]],LEN(data_to_clean[[#This Row],[revenue]])-FIND(" ",data_to_clean[[#This Row],[revenue]]))</f>
        <v>Million</v>
      </c>
      <c r="H4208" s="7">
        <f>VALUE(IF(data_to_clean[[#This Row],[multiplicity]]="Million",_xlfn.CONCAT(SUBSTITUTE(data_to_clean[[#This Row],[number]],".",""),"00000"),_xlfn.CONCAT(SUBSTITUTE(data_to_clean[[#This Row],[number]],".",""),"00000000")))</f>
        <v>2400000</v>
      </c>
      <c r="I4208" t="s">
        <v>15033</v>
      </c>
      <c r="J4208">
        <f>ROUND(VALUE(SUBSTITUTE(data_to_clean[[#This Row],[growth_%]],".",",")),0)</f>
        <v>74</v>
      </c>
      <c r="K4208" t="s">
        <v>40</v>
      </c>
      <c r="L4208">
        <v>19</v>
      </c>
      <c r="M4208">
        <v>11</v>
      </c>
      <c r="N4208">
        <v>2010</v>
      </c>
      <c r="O4208">
        <v>1</v>
      </c>
      <c r="P4208" t="s">
        <v>437</v>
      </c>
      <c r="Q4208" t="b">
        <f>AND(ISNUMBER(data_to_clean[[#This Row],[revenue_formatted]]),ISNUMBER(data_to_clean[[#This Row],[growth_formatted_%]]),ISNUMBER(data_to_clean[[#This Row],[workers]]),ISNUMBER(data_to_clean[[#This Row],[previous_workers]]),ISNUMBER(data_to_clean[[#This Row],[founded]]),ISNUMBER(data_to_clean[[#This Row],[yrs_on_list]]))</f>
        <v>1</v>
      </c>
    </row>
    <row r="4209" spans="1:17" x14ac:dyDescent="0.25">
      <c r="A4209">
        <v>4197</v>
      </c>
      <c r="B4209" t="s">
        <v>15034</v>
      </c>
      <c r="C4209" t="s">
        <v>86</v>
      </c>
      <c r="D4209" t="str">
        <f>VLOOKUP(data_to_clean[[#This Row],[state]],abbreviation_table[],2,FALSE)</f>
        <v>Colorado</v>
      </c>
      <c r="E4209" t="s">
        <v>1684</v>
      </c>
      <c r="F4209" t="str">
        <f>TRIM(LEFT(data_to_clean[[#This Row],[revenue]],FIND(" ",data_to_clean[[#This Row],[revenue]])))</f>
        <v>31.4</v>
      </c>
      <c r="G4209" t="str">
        <f>RIGHT(data_to_clean[[#This Row],[revenue]],LEN(data_to_clean[[#This Row],[revenue]])-FIND(" ",data_to_clean[[#This Row],[revenue]]))</f>
        <v>Million</v>
      </c>
      <c r="H4209" s="7">
        <f>VALUE(IF(data_to_clean[[#This Row],[multiplicity]]="Million",_xlfn.CONCAT(SUBSTITUTE(data_to_clean[[#This Row],[number]],".",""),"00000"),_xlfn.CONCAT(SUBSTITUTE(data_to_clean[[#This Row],[number]],".",""),"00000000")))</f>
        <v>31400000</v>
      </c>
      <c r="I4209" t="s">
        <v>15036</v>
      </c>
      <c r="J4209">
        <f>ROUND(VALUE(SUBSTITUTE(data_to_clean[[#This Row],[growth_%]],".",",")),0)</f>
        <v>74</v>
      </c>
      <c r="K4209" t="s">
        <v>297</v>
      </c>
      <c r="L4209">
        <v>2000</v>
      </c>
      <c r="M4209">
        <v>1600</v>
      </c>
      <c r="N4209">
        <v>1998</v>
      </c>
      <c r="O4209">
        <v>4</v>
      </c>
      <c r="P4209" t="s">
        <v>2886</v>
      </c>
      <c r="Q4209" t="b">
        <f>AND(ISNUMBER(data_to_clean[[#This Row],[revenue_formatted]]),ISNUMBER(data_to_clean[[#This Row],[growth_formatted_%]]),ISNUMBER(data_to_clean[[#This Row],[workers]]),ISNUMBER(data_to_clean[[#This Row],[previous_workers]]),ISNUMBER(data_to_clean[[#This Row],[founded]]),ISNUMBER(data_to_clean[[#This Row],[yrs_on_list]]))</f>
        <v>1</v>
      </c>
    </row>
    <row r="4210" spans="1:17" x14ac:dyDescent="0.25">
      <c r="A4210">
        <v>4198</v>
      </c>
      <c r="B4210" t="s">
        <v>15037</v>
      </c>
      <c r="C4210" t="s">
        <v>80</v>
      </c>
      <c r="D4210" t="str">
        <f>VLOOKUP(data_to_clean[[#This Row],[state]],abbreviation_table[],2,FALSE)</f>
        <v>California</v>
      </c>
      <c r="E4210" t="s">
        <v>11080</v>
      </c>
      <c r="F4210" t="str">
        <f>TRIM(LEFT(data_to_clean[[#This Row],[revenue]],FIND(" ",data_to_clean[[#This Row],[revenue]])))</f>
        <v>47.2</v>
      </c>
      <c r="G4210" t="str">
        <f>RIGHT(data_to_clean[[#This Row],[revenue]],LEN(data_to_clean[[#This Row],[revenue]])-FIND(" ",data_to_clean[[#This Row],[revenue]]))</f>
        <v>Million</v>
      </c>
      <c r="H4210" s="7">
        <f>VALUE(IF(data_to_clean[[#This Row],[multiplicity]]="Million",_xlfn.CONCAT(SUBSTITUTE(data_to_clean[[#This Row],[number]],".",""),"00000"),_xlfn.CONCAT(SUBSTITUTE(data_to_clean[[#This Row],[number]],".",""),"00000000")))</f>
        <v>47200000</v>
      </c>
      <c r="I4210" t="s">
        <v>15039</v>
      </c>
      <c r="J4210">
        <f>ROUND(VALUE(SUBSTITUTE(data_to_clean[[#This Row],[growth_%]],".",",")),0)</f>
        <v>74</v>
      </c>
      <c r="K4210" t="s">
        <v>156</v>
      </c>
      <c r="L4210">
        <v>230</v>
      </c>
      <c r="M4210">
        <v>84</v>
      </c>
      <c r="N4210">
        <v>2007</v>
      </c>
      <c r="O4210">
        <v>9</v>
      </c>
      <c r="P4210" t="s">
        <v>137</v>
      </c>
      <c r="Q4210" t="b">
        <f>AND(ISNUMBER(data_to_clean[[#This Row],[revenue_formatted]]),ISNUMBER(data_to_clean[[#This Row],[growth_formatted_%]]),ISNUMBER(data_to_clean[[#This Row],[workers]]),ISNUMBER(data_to_clean[[#This Row],[previous_workers]]),ISNUMBER(data_to_clean[[#This Row],[founded]]),ISNUMBER(data_to_clean[[#This Row],[yrs_on_list]]))</f>
        <v>1</v>
      </c>
    </row>
    <row r="4211" spans="1:17" x14ac:dyDescent="0.25">
      <c r="A4211">
        <v>4199</v>
      </c>
      <c r="B4211" t="s">
        <v>15040</v>
      </c>
      <c r="C4211" t="s">
        <v>15</v>
      </c>
      <c r="D4211" t="str">
        <f>VLOOKUP(data_to_clean[[#This Row],[state]],abbreviation_table[],2,FALSE)</f>
        <v>Arizona</v>
      </c>
      <c r="E4211" t="s">
        <v>1991</v>
      </c>
      <c r="F4211" t="str">
        <f>TRIM(LEFT(data_to_clean[[#This Row],[revenue]],FIND(" ",data_to_clean[[#This Row],[revenue]])))</f>
        <v>11.3</v>
      </c>
      <c r="G4211" t="str">
        <f>RIGHT(data_to_clean[[#This Row],[revenue]],LEN(data_to_clean[[#This Row],[revenue]])-FIND(" ",data_to_clean[[#This Row],[revenue]]))</f>
        <v>Million</v>
      </c>
      <c r="H4211" s="7">
        <f>VALUE(IF(data_to_clean[[#This Row],[multiplicity]]="Million",_xlfn.CONCAT(SUBSTITUTE(data_to_clean[[#This Row],[number]],".",""),"00000"),_xlfn.CONCAT(SUBSTITUTE(data_to_clean[[#This Row],[number]],".",""),"00000000")))</f>
        <v>11300000</v>
      </c>
      <c r="I4211" t="s">
        <v>15042</v>
      </c>
      <c r="J4211">
        <f>ROUND(VALUE(SUBSTITUTE(data_to_clean[[#This Row],[growth_%]],".",",")),0)</f>
        <v>74</v>
      </c>
      <c r="K4211" t="s">
        <v>156</v>
      </c>
      <c r="L4211">
        <v>60</v>
      </c>
      <c r="M4211">
        <v>36</v>
      </c>
      <c r="N4211">
        <v>1999</v>
      </c>
      <c r="O4211">
        <v>7</v>
      </c>
      <c r="P4211" t="s">
        <v>19</v>
      </c>
      <c r="Q4211" t="b">
        <f>AND(ISNUMBER(data_to_clean[[#This Row],[revenue_formatted]]),ISNUMBER(data_to_clean[[#This Row],[growth_formatted_%]]),ISNUMBER(data_to_clean[[#This Row],[workers]]),ISNUMBER(data_to_clean[[#This Row],[previous_workers]]),ISNUMBER(data_to_clean[[#This Row],[founded]]),ISNUMBER(data_to_clean[[#This Row],[yrs_on_list]]))</f>
        <v>1</v>
      </c>
    </row>
    <row r="4212" spans="1:17" x14ac:dyDescent="0.25">
      <c r="A4212">
        <v>4200</v>
      </c>
      <c r="B4212" t="s">
        <v>15043</v>
      </c>
      <c r="C4212" t="s">
        <v>333</v>
      </c>
      <c r="D4212" t="str">
        <f>VLOOKUP(data_to_clean[[#This Row],[state]],abbreviation_table[],2,FALSE)</f>
        <v>Alabama</v>
      </c>
      <c r="E4212" t="s">
        <v>15045</v>
      </c>
      <c r="F4212" t="str">
        <f>TRIM(LEFT(data_to_clean[[#This Row],[revenue]],FIND(" ",data_to_clean[[#This Row],[revenue]])))</f>
        <v>405.4</v>
      </c>
      <c r="G4212" t="str">
        <f>RIGHT(data_to_clean[[#This Row],[revenue]],LEN(data_to_clean[[#This Row],[revenue]])-FIND(" ",data_to_clean[[#This Row],[revenue]]))</f>
        <v>Million</v>
      </c>
      <c r="H4212" s="7">
        <f>VALUE(IF(data_to_clean[[#This Row],[multiplicity]]="Million",_xlfn.CONCAT(SUBSTITUTE(data_to_clean[[#This Row],[number]],".",""),"00000"),_xlfn.CONCAT(SUBSTITUTE(data_to_clean[[#This Row],[number]],".",""),"00000000")))</f>
        <v>405400000</v>
      </c>
      <c r="I4212" t="s">
        <v>15046</v>
      </c>
      <c r="J4212">
        <f>ROUND(VALUE(SUBSTITUTE(data_to_clean[[#This Row],[growth_%]],".",",")),0)</f>
        <v>74</v>
      </c>
      <c r="K4212" t="s">
        <v>181</v>
      </c>
      <c r="L4212">
        <v>975</v>
      </c>
      <c r="M4212">
        <v>445</v>
      </c>
      <c r="N4212">
        <v>2002</v>
      </c>
      <c r="O4212">
        <v>13</v>
      </c>
      <c r="P4212" t="s">
        <v>2594</v>
      </c>
      <c r="Q4212" t="b">
        <f>AND(ISNUMBER(data_to_clean[[#This Row],[revenue_formatted]]),ISNUMBER(data_to_clean[[#This Row],[growth_formatted_%]]),ISNUMBER(data_to_clean[[#This Row],[workers]]),ISNUMBER(data_to_clean[[#This Row],[previous_workers]]),ISNUMBER(data_to_clean[[#This Row],[founded]]),ISNUMBER(data_to_clean[[#This Row],[yrs_on_list]]))</f>
        <v>1</v>
      </c>
    </row>
    <row r="4213" spans="1:17" x14ac:dyDescent="0.25">
      <c r="A4213">
        <v>4201</v>
      </c>
      <c r="B4213" t="s">
        <v>15047</v>
      </c>
      <c r="C4213" t="s">
        <v>119</v>
      </c>
      <c r="D4213" t="str">
        <f>VLOOKUP(data_to_clean[[#This Row],[state]],abbreviation_table[],2,FALSE)</f>
        <v>Georgia</v>
      </c>
      <c r="E4213" t="s">
        <v>704</v>
      </c>
      <c r="F4213" t="str">
        <f>TRIM(LEFT(data_to_clean[[#This Row],[revenue]],FIND(" ",data_to_clean[[#This Row],[revenue]])))</f>
        <v>5.4</v>
      </c>
      <c r="G4213" t="str">
        <f>RIGHT(data_to_clean[[#This Row],[revenue]],LEN(data_to_clean[[#This Row],[revenue]])-FIND(" ",data_to_clean[[#This Row],[revenue]]))</f>
        <v>Million</v>
      </c>
      <c r="H4213" s="7">
        <f>VALUE(IF(data_to_clean[[#This Row],[multiplicity]]="Million",_xlfn.CONCAT(SUBSTITUTE(data_to_clean[[#This Row],[number]],".",""),"00000"),_xlfn.CONCAT(SUBSTITUTE(data_to_clean[[#This Row],[number]],".",""),"00000000")))</f>
        <v>5400000</v>
      </c>
      <c r="I4213" t="s">
        <v>15049</v>
      </c>
      <c r="J4213">
        <f>ROUND(VALUE(SUBSTITUTE(data_to_clean[[#This Row],[growth_%]],".",",")),0)</f>
        <v>74</v>
      </c>
      <c r="K4213" t="s">
        <v>40</v>
      </c>
      <c r="L4213">
        <v>25</v>
      </c>
      <c r="M4213">
        <v>5</v>
      </c>
      <c r="N4213">
        <v>2011</v>
      </c>
      <c r="O4213">
        <v>5</v>
      </c>
      <c r="P4213" t="s">
        <v>15050</v>
      </c>
      <c r="Q4213" t="b">
        <f>AND(ISNUMBER(data_to_clean[[#This Row],[revenue_formatted]]),ISNUMBER(data_to_clean[[#This Row],[growth_formatted_%]]),ISNUMBER(data_to_clean[[#This Row],[workers]]),ISNUMBER(data_to_clean[[#This Row],[previous_workers]]),ISNUMBER(data_to_clean[[#This Row],[founded]]),ISNUMBER(data_to_clean[[#This Row],[yrs_on_list]]))</f>
        <v>1</v>
      </c>
    </row>
    <row r="4214" spans="1:17" x14ac:dyDescent="0.25">
      <c r="A4214">
        <v>4202</v>
      </c>
      <c r="B4214" t="s">
        <v>15051</v>
      </c>
      <c r="C4214" t="s">
        <v>66</v>
      </c>
      <c r="D4214" t="str">
        <f>VLOOKUP(data_to_clean[[#This Row],[state]],abbreviation_table[],2,FALSE)</f>
        <v>Virginia</v>
      </c>
      <c r="E4214" t="s">
        <v>533</v>
      </c>
      <c r="F4214" t="str">
        <f>TRIM(LEFT(data_to_clean[[#This Row],[revenue]],FIND(" ",data_to_clean[[#This Row],[revenue]])))</f>
        <v>15.3</v>
      </c>
      <c r="G4214" t="str">
        <f>RIGHT(data_to_clean[[#This Row],[revenue]],LEN(data_to_clean[[#This Row],[revenue]])-FIND(" ",data_to_clean[[#This Row],[revenue]]))</f>
        <v>Million</v>
      </c>
      <c r="H4214" s="7">
        <f>VALUE(IF(data_to_clean[[#This Row],[multiplicity]]="Million",_xlfn.CONCAT(SUBSTITUTE(data_to_clean[[#This Row],[number]],".",""),"00000"),_xlfn.CONCAT(SUBSTITUTE(data_to_clean[[#This Row],[number]],".",""),"00000000")))</f>
        <v>15300000</v>
      </c>
      <c r="I4214" t="s">
        <v>15053</v>
      </c>
      <c r="J4214">
        <f>ROUND(VALUE(SUBSTITUTE(data_to_clean[[#This Row],[growth_%]],".",",")),0)</f>
        <v>74</v>
      </c>
      <c r="K4214" t="s">
        <v>336</v>
      </c>
      <c r="L4214">
        <v>21</v>
      </c>
      <c r="M4214">
        <v>16</v>
      </c>
      <c r="N4214">
        <v>2006</v>
      </c>
      <c r="O4214">
        <v>7</v>
      </c>
      <c r="P4214" t="s">
        <v>1093</v>
      </c>
      <c r="Q4214" t="b">
        <f>AND(ISNUMBER(data_to_clean[[#This Row],[revenue_formatted]]),ISNUMBER(data_to_clean[[#This Row],[growth_formatted_%]]),ISNUMBER(data_to_clean[[#This Row],[workers]]),ISNUMBER(data_to_clean[[#This Row],[previous_workers]]),ISNUMBER(data_to_clean[[#This Row],[founded]]),ISNUMBER(data_to_clean[[#This Row],[yrs_on_list]]))</f>
        <v>1</v>
      </c>
    </row>
    <row r="4215" spans="1:17" x14ac:dyDescent="0.25">
      <c r="A4215">
        <v>4203</v>
      </c>
      <c r="B4215" t="s">
        <v>15054</v>
      </c>
      <c r="C4215" t="s">
        <v>80</v>
      </c>
      <c r="D4215" t="str">
        <f>VLOOKUP(data_to_clean[[#This Row],[state]],abbreviation_table[],2,FALSE)</f>
        <v>California</v>
      </c>
      <c r="E4215" t="s">
        <v>154</v>
      </c>
      <c r="F4215" t="str">
        <f>TRIM(LEFT(data_to_clean[[#This Row],[revenue]],FIND(" ",data_to_clean[[#This Row],[revenue]])))</f>
        <v>13.8</v>
      </c>
      <c r="G4215" t="str">
        <f>RIGHT(data_to_clean[[#This Row],[revenue]],LEN(data_to_clean[[#This Row],[revenue]])-FIND(" ",data_to_clean[[#This Row],[revenue]]))</f>
        <v>Million</v>
      </c>
      <c r="H4215" s="7">
        <f>VALUE(IF(data_to_clean[[#This Row],[multiplicity]]="Million",_xlfn.CONCAT(SUBSTITUTE(data_to_clean[[#This Row],[number]],".",""),"00000"),_xlfn.CONCAT(SUBSTITUTE(data_to_clean[[#This Row],[number]],".",""),"00000000")))</f>
        <v>13800000</v>
      </c>
      <c r="I4215" t="s">
        <v>15056</v>
      </c>
      <c r="J4215">
        <f>ROUND(VALUE(SUBSTITUTE(data_to_clean[[#This Row],[growth_%]],".",",")),0)</f>
        <v>74</v>
      </c>
      <c r="K4215" t="s">
        <v>33</v>
      </c>
      <c r="L4215">
        <v>230</v>
      </c>
      <c r="M4215">
        <v>120</v>
      </c>
      <c r="N4215">
        <v>2009</v>
      </c>
      <c r="O4215">
        <v>1</v>
      </c>
      <c r="P4215" t="s">
        <v>163</v>
      </c>
      <c r="Q4215" t="b">
        <f>AND(ISNUMBER(data_to_clean[[#This Row],[revenue_formatted]]),ISNUMBER(data_to_clean[[#This Row],[growth_formatted_%]]),ISNUMBER(data_to_clean[[#This Row],[workers]]),ISNUMBER(data_to_clean[[#This Row],[previous_workers]]),ISNUMBER(data_to_clean[[#This Row],[founded]]),ISNUMBER(data_to_clean[[#This Row],[yrs_on_list]]))</f>
        <v>1</v>
      </c>
    </row>
    <row r="4216" spans="1:17" x14ac:dyDescent="0.25">
      <c r="A4216">
        <v>4204</v>
      </c>
      <c r="B4216" t="s">
        <v>15057</v>
      </c>
      <c r="C4216" t="s">
        <v>45</v>
      </c>
      <c r="D4216" t="str">
        <f>VLOOKUP(data_to_clean[[#This Row],[state]],abbreviation_table[],2,FALSE)</f>
        <v>Pennsylvania</v>
      </c>
      <c r="E4216" t="s">
        <v>5462</v>
      </c>
      <c r="F4216" t="str">
        <f>TRIM(LEFT(data_to_clean[[#This Row],[revenue]],FIND(" ",data_to_clean[[#This Row],[revenue]])))</f>
        <v>60.3</v>
      </c>
      <c r="G4216" t="str">
        <f>RIGHT(data_to_clean[[#This Row],[revenue]],LEN(data_to_clean[[#This Row],[revenue]])-FIND(" ",data_to_clean[[#This Row],[revenue]]))</f>
        <v>Million</v>
      </c>
      <c r="H4216" s="7">
        <f>VALUE(IF(data_to_clean[[#This Row],[multiplicity]]="Million",_xlfn.CONCAT(SUBSTITUTE(data_to_clean[[#This Row],[number]],".",""),"00000"),_xlfn.CONCAT(SUBSTITUTE(data_to_clean[[#This Row],[number]],".",""),"00000000")))</f>
        <v>60300000</v>
      </c>
      <c r="I4216" t="s">
        <v>15059</v>
      </c>
      <c r="J4216">
        <f>ROUND(VALUE(SUBSTITUTE(data_to_clean[[#This Row],[growth_%]],".",",")),0)</f>
        <v>74</v>
      </c>
      <c r="K4216" t="s">
        <v>18</v>
      </c>
      <c r="L4216">
        <v>300</v>
      </c>
      <c r="M4216">
        <v>100</v>
      </c>
      <c r="N4216">
        <v>1999</v>
      </c>
      <c r="O4216">
        <v>6</v>
      </c>
      <c r="P4216" t="s">
        <v>15060</v>
      </c>
      <c r="Q4216" t="b">
        <f>AND(ISNUMBER(data_to_clean[[#This Row],[revenue_formatted]]),ISNUMBER(data_to_clean[[#This Row],[growth_formatted_%]]),ISNUMBER(data_to_clean[[#This Row],[workers]]),ISNUMBER(data_to_clean[[#This Row],[previous_workers]]),ISNUMBER(data_to_clean[[#This Row],[founded]]),ISNUMBER(data_to_clean[[#This Row],[yrs_on_list]]))</f>
        <v>1</v>
      </c>
    </row>
    <row r="4217" spans="1:17" x14ac:dyDescent="0.25">
      <c r="A4217">
        <v>4205</v>
      </c>
      <c r="B4217" t="s">
        <v>15061</v>
      </c>
      <c r="C4217" t="s">
        <v>643</v>
      </c>
      <c r="D4217" t="str">
        <f>VLOOKUP(data_to_clean[[#This Row],[state]],abbreviation_table[],2,FALSE)</f>
        <v>Connecticut</v>
      </c>
      <c r="E4217" t="s">
        <v>209</v>
      </c>
      <c r="F4217" t="str">
        <f>TRIM(LEFT(data_to_clean[[#This Row],[revenue]],FIND(" ",data_to_clean[[#This Row],[revenue]])))</f>
        <v>7.2</v>
      </c>
      <c r="G4217" t="str">
        <f>RIGHT(data_to_clean[[#This Row],[revenue]],LEN(data_to_clean[[#This Row],[revenue]])-FIND(" ",data_to_clean[[#This Row],[revenue]]))</f>
        <v>Million</v>
      </c>
      <c r="H4217" s="7">
        <f>VALUE(IF(data_to_clean[[#This Row],[multiplicity]]="Million",_xlfn.CONCAT(SUBSTITUTE(data_to_clean[[#This Row],[number]],".",""),"00000"),_xlfn.CONCAT(SUBSTITUTE(data_to_clean[[#This Row],[number]],".",""),"00000000")))</f>
        <v>7200000</v>
      </c>
      <c r="I4217" t="s">
        <v>15063</v>
      </c>
      <c r="J4217">
        <f>ROUND(VALUE(SUBSTITUTE(data_to_clean[[#This Row],[growth_%]],".",",")),0)</f>
        <v>74</v>
      </c>
      <c r="K4217" t="s">
        <v>6043</v>
      </c>
      <c r="L4217">
        <v>33</v>
      </c>
      <c r="M4217">
        <v>22</v>
      </c>
      <c r="N4217">
        <v>2002</v>
      </c>
      <c r="O4217">
        <v>6</v>
      </c>
      <c r="P4217" t="s">
        <v>15064</v>
      </c>
      <c r="Q4217" t="b">
        <f>AND(ISNUMBER(data_to_clean[[#This Row],[revenue_formatted]]),ISNUMBER(data_to_clean[[#This Row],[growth_formatted_%]]),ISNUMBER(data_to_clean[[#This Row],[workers]]),ISNUMBER(data_to_clean[[#This Row],[previous_workers]]),ISNUMBER(data_to_clean[[#This Row],[founded]]),ISNUMBER(data_to_clean[[#This Row],[yrs_on_list]]))</f>
        <v>1</v>
      </c>
    </row>
    <row r="4218" spans="1:17" x14ac:dyDescent="0.25">
      <c r="A4218">
        <v>4206</v>
      </c>
      <c r="B4218" t="s">
        <v>15065</v>
      </c>
      <c r="C4218" t="s">
        <v>66</v>
      </c>
      <c r="D4218" t="str">
        <f>VLOOKUP(data_to_clean[[#This Row],[state]],abbreviation_table[],2,FALSE)</f>
        <v>Virginia</v>
      </c>
      <c r="E4218" t="s">
        <v>1106</v>
      </c>
      <c r="F4218" t="str">
        <f>TRIM(LEFT(data_to_clean[[#This Row],[revenue]],FIND(" ",data_to_clean[[#This Row],[revenue]])))</f>
        <v>2.9</v>
      </c>
      <c r="G4218" t="str">
        <f>RIGHT(data_to_clean[[#This Row],[revenue]],LEN(data_to_clean[[#This Row],[revenue]])-FIND(" ",data_to_clean[[#This Row],[revenue]]))</f>
        <v>Million</v>
      </c>
      <c r="H4218" s="7">
        <f>VALUE(IF(data_to_clean[[#This Row],[multiplicity]]="Million",_xlfn.CONCAT(SUBSTITUTE(data_to_clean[[#This Row],[number]],".",""),"00000"),_xlfn.CONCAT(SUBSTITUTE(data_to_clean[[#This Row],[number]],".",""),"00000000")))</f>
        <v>2900000</v>
      </c>
      <c r="I4218" t="s">
        <v>15067</v>
      </c>
      <c r="J4218">
        <f>ROUND(VALUE(SUBSTITUTE(data_to_clean[[#This Row],[growth_%]],".",",")),0)</f>
        <v>74</v>
      </c>
      <c r="K4218" t="s">
        <v>18</v>
      </c>
      <c r="L4218">
        <v>8</v>
      </c>
      <c r="M4218">
        <v>4</v>
      </c>
      <c r="N4218">
        <v>2008</v>
      </c>
      <c r="O4218">
        <v>1</v>
      </c>
      <c r="P4218" t="s">
        <v>387</v>
      </c>
      <c r="Q4218" t="b">
        <f>AND(ISNUMBER(data_to_clean[[#This Row],[revenue_formatted]]),ISNUMBER(data_to_clean[[#This Row],[growth_formatted_%]]),ISNUMBER(data_to_clean[[#This Row],[workers]]),ISNUMBER(data_to_clean[[#This Row],[previous_workers]]),ISNUMBER(data_to_clean[[#This Row],[founded]]),ISNUMBER(data_to_clean[[#This Row],[yrs_on_list]]))</f>
        <v>1</v>
      </c>
    </row>
    <row r="4219" spans="1:17" x14ac:dyDescent="0.25">
      <c r="A4219">
        <v>4207</v>
      </c>
      <c r="B4219" t="s">
        <v>15068</v>
      </c>
      <c r="C4219" t="s">
        <v>30</v>
      </c>
      <c r="D4219" t="str">
        <f>VLOOKUP(data_to_clean[[#This Row],[state]],abbreviation_table[],2,FALSE)</f>
        <v>Texas</v>
      </c>
      <c r="E4219" t="s">
        <v>15070</v>
      </c>
      <c r="F4219" t="str">
        <f>TRIM(LEFT(data_to_clean[[#This Row],[revenue]],FIND(" ",data_to_clean[[#This Row],[revenue]])))</f>
        <v>46.9</v>
      </c>
      <c r="G4219" t="str">
        <f>RIGHT(data_to_clean[[#This Row],[revenue]],LEN(data_to_clean[[#This Row],[revenue]])-FIND(" ",data_to_clean[[#This Row],[revenue]]))</f>
        <v>Million</v>
      </c>
      <c r="H4219" s="7">
        <f>VALUE(IF(data_to_clean[[#This Row],[multiplicity]]="Million",_xlfn.CONCAT(SUBSTITUTE(data_to_clean[[#This Row],[number]],".",""),"00000"),_xlfn.CONCAT(SUBSTITUTE(data_to_clean[[#This Row],[number]],".",""),"00000000")))</f>
        <v>46900000</v>
      </c>
      <c r="I4219" t="s">
        <v>15071</v>
      </c>
      <c r="J4219">
        <f>ROUND(VALUE(SUBSTITUTE(data_to_clean[[#This Row],[growth_%]],".",",")),0)</f>
        <v>74</v>
      </c>
      <c r="K4219" t="s">
        <v>55</v>
      </c>
      <c r="L4219">
        <v>205</v>
      </c>
      <c r="M4219">
        <v>96</v>
      </c>
      <c r="N4219">
        <v>2009</v>
      </c>
      <c r="O4219">
        <v>7</v>
      </c>
      <c r="P4219" t="s">
        <v>251</v>
      </c>
      <c r="Q4219" t="b">
        <f>AND(ISNUMBER(data_to_clean[[#This Row],[revenue_formatted]]),ISNUMBER(data_to_clean[[#This Row],[growth_formatted_%]]),ISNUMBER(data_to_clean[[#This Row],[workers]]),ISNUMBER(data_to_clean[[#This Row],[previous_workers]]),ISNUMBER(data_to_clean[[#This Row],[founded]]),ISNUMBER(data_to_clean[[#This Row],[yrs_on_list]]))</f>
        <v>1</v>
      </c>
    </row>
    <row r="4220" spans="1:17" x14ac:dyDescent="0.25">
      <c r="A4220">
        <v>4208</v>
      </c>
      <c r="B4220" t="s">
        <v>15072</v>
      </c>
      <c r="C4220" t="s">
        <v>59</v>
      </c>
      <c r="D4220" t="str">
        <f>VLOOKUP(data_to_clean[[#This Row],[state]],abbreviation_table[],2,FALSE)</f>
        <v>New Jersey</v>
      </c>
      <c r="E4220" t="s">
        <v>528</v>
      </c>
      <c r="F4220" t="str">
        <f>TRIM(LEFT(data_to_clean[[#This Row],[revenue]],FIND(" ",data_to_clean[[#This Row],[revenue]])))</f>
        <v>7.4</v>
      </c>
      <c r="G4220" t="str">
        <f>RIGHT(data_to_clean[[#This Row],[revenue]],LEN(data_to_clean[[#This Row],[revenue]])-FIND(" ",data_to_clean[[#This Row],[revenue]]))</f>
        <v>Million</v>
      </c>
      <c r="H4220" s="7">
        <f>VALUE(IF(data_to_clean[[#This Row],[multiplicity]]="Million",_xlfn.CONCAT(SUBSTITUTE(data_to_clean[[#This Row],[number]],".",""),"00000"),_xlfn.CONCAT(SUBSTITUTE(data_to_clean[[#This Row],[number]],".",""),"00000000")))</f>
        <v>7400000</v>
      </c>
      <c r="I4220" t="s">
        <v>15074</v>
      </c>
      <c r="J4220">
        <f>ROUND(VALUE(SUBSTITUTE(data_to_clean[[#This Row],[growth_%]],".",",")),0)</f>
        <v>74</v>
      </c>
      <c r="K4220" t="s">
        <v>324</v>
      </c>
      <c r="L4220">
        <v>23</v>
      </c>
      <c r="M4220">
        <v>15</v>
      </c>
      <c r="N4220">
        <v>1997</v>
      </c>
      <c r="O4220">
        <v>2</v>
      </c>
      <c r="P4220" t="s">
        <v>63</v>
      </c>
      <c r="Q4220" t="b">
        <f>AND(ISNUMBER(data_to_clean[[#This Row],[revenue_formatted]]),ISNUMBER(data_to_clean[[#This Row],[growth_formatted_%]]),ISNUMBER(data_to_clean[[#This Row],[workers]]),ISNUMBER(data_to_clean[[#This Row],[previous_workers]]),ISNUMBER(data_to_clean[[#This Row],[founded]]),ISNUMBER(data_to_clean[[#This Row],[yrs_on_list]]))</f>
        <v>1</v>
      </c>
    </row>
    <row r="4221" spans="1:17" x14ac:dyDescent="0.25">
      <c r="A4221">
        <v>4209</v>
      </c>
      <c r="B4221" t="s">
        <v>15075</v>
      </c>
      <c r="C4221" t="s">
        <v>80</v>
      </c>
      <c r="D4221" t="str">
        <f>VLOOKUP(data_to_clean[[#This Row],[state]],abbreviation_table[],2,FALSE)</f>
        <v>California</v>
      </c>
      <c r="E4221" t="s">
        <v>1068</v>
      </c>
      <c r="F4221" t="str">
        <f>TRIM(LEFT(data_to_clean[[#This Row],[revenue]],FIND(" ",data_to_clean[[#This Row],[revenue]])))</f>
        <v>6.1</v>
      </c>
      <c r="G4221" t="str">
        <f>RIGHT(data_to_clean[[#This Row],[revenue]],LEN(data_to_clean[[#This Row],[revenue]])-FIND(" ",data_to_clean[[#This Row],[revenue]]))</f>
        <v>Million</v>
      </c>
      <c r="H4221" s="7">
        <f>VALUE(IF(data_to_clean[[#This Row],[multiplicity]]="Million",_xlfn.CONCAT(SUBSTITUTE(data_to_clean[[#This Row],[number]],".",""),"00000"),_xlfn.CONCAT(SUBSTITUTE(data_to_clean[[#This Row],[number]],".",""),"00000000")))</f>
        <v>6100000</v>
      </c>
      <c r="I4221" t="s">
        <v>15077</v>
      </c>
      <c r="J4221">
        <f>ROUND(VALUE(SUBSTITUTE(data_to_clean[[#This Row],[growth_%]],".",",")),0)</f>
        <v>74</v>
      </c>
      <c r="K4221" t="s">
        <v>156</v>
      </c>
      <c r="L4221">
        <v>43</v>
      </c>
      <c r="M4221">
        <v>35</v>
      </c>
      <c r="N4221">
        <v>1996</v>
      </c>
      <c r="O4221">
        <v>5</v>
      </c>
      <c r="P4221" t="s">
        <v>137</v>
      </c>
      <c r="Q4221" t="b">
        <f>AND(ISNUMBER(data_to_clean[[#This Row],[revenue_formatted]]),ISNUMBER(data_to_clean[[#This Row],[growth_formatted_%]]),ISNUMBER(data_to_clean[[#This Row],[workers]]),ISNUMBER(data_to_clean[[#This Row],[previous_workers]]),ISNUMBER(data_to_clean[[#This Row],[founded]]),ISNUMBER(data_to_clean[[#This Row],[yrs_on_list]]))</f>
        <v>1</v>
      </c>
    </row>
    <row r="4222" spans="1:17" x14ac:dyDescent="0.25">
      <c r="A4222">
        <v>4210</v>
      </c>
      <c r="B4222" t="s">
        <v>15078</v>
      </c>
      <c r="C4222" t="s">
        <v>215</v>
      </c>
      <c r="D4222" t="str">
        <f>VLOOKUP(data_to_clean[[#This Row],[state]],abbreviation_table[],2,FALSE)</f>
        <v>North Carolina</v>
      </c>
      <c r="E4222" t="s">
        <v>1227</v>
      </c>
      <c r="F4222" t="str">
        <f>TRIM(LEFT(data_to_clean[[#This Row],[revenue]],FIND(" ",data_to_clean[[#This Row],[revenue]])))</f>
        <v>4.2</v>
      </c>
      <c r="G4222" t="str">
        <f>RIGHT(data_to_clean[[#This Row],[revenue]],LEN(data_to_clean[[#This Row],[revenue]])-FIND(" ",data_to_clean[[#This Row],[revenue]]))</f>
        <v>Million</v>
      </c>
      <c r="H4222" s="7">
        <f>VALUE(IF(data_to_clean[[#This Row],[multiplicity]]="Million",_xlfn.CONCAT(SUBSTITUTE(data_to_clean[[#This Row],[number]],".",""),"00000"),_xlfn.CONCAT(SUBSTITUTE(data_to_clean[[#This Row],[number]],".",""),"00000000")))</f>
        <v>4200000</v>
      </c>
      <c r="I4222" t="s">
        <v>15080</v>
      </c>
      <c r="J4222">
        <f>ROUND(VALUE(SUBSTITUTE(data_to_clean[[#This Row],[growth_%]],".",",")),0)</f>
        <v>74</v>
      </c>
      <c r="K4222" t="s">
        <v>156</v>
      </c>
      <c r="L4222">
        <v>18</v>
      </c>
      <c r="M4222">
        <v>14</v>
      </c>
      <c r="N4222">
        <v>2005</v>
      </c>
      <c r="O4222">
        <v>4</v>
      </c>
      <c r="P4222" t="s">
        <v>15081</v>
      </c>
      <c r="Q4222" t="b">
        <f>AND(ISNUMBER(data_to_clean[[#This Row],[revenue_formatted]]),ISNUMBER(data_to_clean[[#This Row],[growth_formatted_%]]),ISNUMBER(data_to_clean[[#This Row],[workers]]),ISNUMBER(data_to_clean[[#This Row],[previous_workers]]),ISNUMBER(data_to_clean[[#This Row],[founded]]),ISNUMBER(data_to_clean[[#This Row],[yrs_on_list]]))</f>
        <v>1</v>
      </c>
    </row>
    <row r="4223" spans="1:17" x14ac:dyDescent="0.25">
      <c r="A4223">
        <v>4211</v>
      </c>
      <c r="B4223" t="s">
        <v>15082</v>
      </c>
      <c r="C4223" t="s">
        <v>230</v>
      </c>
      <c r="D4223" t="str">
        <f>VLOOKUP(data_to_clean[[#This Row],[state]],abbreviation_table[],2,FALSE)</f>
        <v>Michigan</v>
      </c>
      <c r="E4223" t="s">
        <v>1920</v>
      </c>
      <c r="F4223" t="str">
        <f>TRIM(LEFT(data_to_clean[[#This Row],[revenue]],FIND(" ",data_to_clean[[#This Row],[revenue]])))</f>
        <v>2.4</v>
      </c>
      <c r="G4223" t="str">
        <f>RIGHT(data_to_clean[[#This Row],[revenue]],LEN(data_to_clean[[#This Row],[revenue]])-FIND(" ",data_to_clean[[#This Row],[revenue]]))</f>
        <v>Million</v>
      </c>
      <c r="H4223" s="7">
        <f>VALUE(IF(data_to_clean[[#This Row],[multiplicity]]="Million",_xlfn.CONCAT(SUBSTITUTE(data_to_clean[[#This Row],[number]],".",""),"00000"),_xlfn.CONCAT(SUBSTITUTE(data_to_clean[[#This Row],[number]],".",""),"00000000")))</f>
        <v>2400000</v>
      </c>
      <c r="I4223" t="s">
        <v>15084</v>
      </c>
      <c r="J4223">
        <f>ROUND(VALUE(SUBSTITUTE(data_to_clean[[#This Row],[growth_%]],".",",")),0)</f>
        <v>74</v>
      </c>
      <c r="K4223" t="s">
        <v>308</v>
      </c>
      <c r="L4223">
        <v>100</v>
      </c>
      <c r="M4223">
        <v>49</v>
      </c>
      <c r="N4223">
        <v>1987</v>
      </c>
      <c r="O4223">
        <v>1</v>
      </c>
      <c r="P4223" t="s">
        <v>15085</v>
      </c>
      <c r="Q4223" t="b">
        <f>AND(ISNUMBER(data_to_clean[[#This Row],[revenue_formatted]]),ISNUMBER(data_to_clean[[#This Row],[growth_formatted_%]]),ISNUMBER(data_to_clean[[#This Row],[workers]]),ISNUMBER(data_to_clean[[#This Row],[previous_workers]]),ISNUMBER(data_to_clean[[#This Row],[founded]]),ISNUMBER(data_to_clean[[#This Row],[yrs_on_list]]))</f>
        <v>1</v>
      </c>
    </row>
    <row r="4224" spans="1:17" x14ac:dyDescent="0.25">
      <c r="A4224">
        <v>4212</v>
      </c>
      <c r="B4224" t="s">
        <v>15086</v>
      </c>
      <c r="C4224" t="s">
        <v>30</v>
      </c>
      <c r="D4224" t="str">
        <f>VLOOKUP(data_to_clean[[#This Row],[state]],abbreviation_table[],2,FALSE)</f>
        <v>Texas</v>
      </c>
      <c r="E4224" t="s">
        <v>1309</v>
      </c>
      <c r="F4224" t="str">
        <f>TRIM(LEFT(data_to_clean[[#This Row],[revenue]],FIND(" ",data_to_clean[[#This Row],[revenue]])))</f>
        <v>3.4</v>
      </c>
      <c r="G4224" t="str">
        <f>RIGHT(data_to_clean[[#This Row],[revenue]],LEN(data_to_clean[[#This Row],[revenue]])-FIND(" ",data_to_clean[[#This Row],[revenue]]))</f>
        <v>Million</v>
      </c>
      <c r="H4224" s="7">
        <f>VALUE(IF(data_to_clean[[#This Row],[multiplicity]]="Million",_xlfn.CONCAT(SUBSTITUTE(data_to_clean[[#This Row],[number]],".",""),"00000"),_xlfn.CONCAT(SUBSTITUTE(data_to_clean[[#This Row],[number]],".",""),"00000000")))</f>
        <v>3400000</v>
      </c>
      <c r="I4224" t="s">
        <v>15088</v>
      </c>
      <c r="J4224">
        <f>ROUND(VALUE(SUBSTITUTE(data_to_clean[[#This Row],[growth_%]],".",",")),0)</f>
        <v>74</v>
      </c>
      <c r="K4224" t="s">
        <v>48</v>
      </c>
      <c r="L4224">
        <v>49</v>
      </c>
      <c r="M4224">
        <v>27</v>
      </c>
      <c r="N4224">
        <v>2005</v>
      </c>
      <c r="O4224">
        <v>2</v>
      </c>
      <c r="P4224" t="s">
        <v>34</v>
      </c>
      <c r="Q4224" t="b">
        <f>AND(ISNUMBER(data_to_clean[[#This Row],[revenue_formatted]]),ISNUMBER(data_to_clean[[#This Row],[growth_formatted_%]]),ISNUMBER(data_to_clean[[#This Row],[workers]]),ISNUMBER(data_to_clean[[#This Row],[previous_workers]]),ISNUMBER(data_to_clean[[#This Row],[founded]]),ISNUMBER(data_to_clean[[#This Row],[yrs_on_list]]))</f>
        <v>1</v>
      </c>
    </row>
    <row r="4225" spans="1:17" x14ac:dyDescent="0.25">
      <c r="A4225">
        <v>4213</v>
      </c>
      <c r="B4225" t="s">
        <v>15089</v>
      </c>
      <c r="C4225" t="s">
        <v>52</v>
      </c>
      <c r="D4225" t="str">
        <f>VLOOKUP(data_to_clean[[#This Row],[state]],abbreviation_table[],2,FALSE)</f>
        <v>Florida</v>
      </c>
      <c r="E4225" t="s">
        <v>1305</v>
      </c>
      <c r="F4225" t="str">
        <f>TRIM(LEFT(data_to_clean[[#This Row],[revenue]],FIND(" ",data_to_clean[[#This Row],[revenue]])))</f>
        <v>5.2</v>
      </c>
      <c r="G4225" t="str">
        <f>RIGHT(data_to_clean[[#This Row],[revenue]],LEN(data_to_clean[[#This Row],[revenue]])-FIND(" ",data_to_clean[[#This Row],[revenue]]))</f>
        <v>Million</v>
      </c>
      <c r="H4225" s="7">
        <f>VALUE(IF(data_to_clean[[#This Row],[multiplicity]]="Million",_xlfn.CONCAT(SUBSTITUTE(data_to_clean[[#This Row],[number]],".",""),"00000"),_xlfn.CONCAT(SUBSTITUTE(data_to_clean[[#This Row],[number]],".",""),"00000000")))</f>
        <v>5200000</v>
      </c>
      <c r="I4225" t="s">
        <v>15091</v>
      </c>
      <c r="J4225">
        <f>ROUND(VALUE(SUBSTITUTE(data_to_clean[[#This Row],[growth_%]],".",",")),0)</f>
        <v>74</v>
      </c>
      <c r="K4225" t="s">
        <v>623</v>
      </c>
      <c r="L4225">
        <v>41</v>
      </c>
      <c r="M4225">
        <v>25</v>
      </c>
      <c r="N4225">
        <v>1991</v>
      </c>
      <c r="O4225">
        <v>5</v>
      </c>
      <c r="P4225" t="s">
        <v>198</v>
      </c>
      <c r="Q4225" t="b">
        <f>AND(ISNUMBER(data_to_clean[[#This Row],[revenue_formatted]]),ISNUMBER(data_to_clean[[#This Row],[growth_formatted_%]]),ISNUMBER(data_to_clean[[#This Row],[workers]]),ISNUMBER(data_to_clean[[#This Row],[previous_workers]]),ISNUMBER(data_to_clean[[#This Row],[founded]]),ISNUMBER(data_to_clean[[#This Row],[yrs_on_list]]))</f>
        <v>1</v>
      </c>
    </row>
    <row r="4226" spans="1:17" x14ac:dyDescent="0.25">
      <c r="A4226">
        <v>4214</v>
      </c>
      <c r="B4226" t="s">
        <v>15092</v>
      </c>
      <c r="C4226" t="s">
        <v>59</v>
      </c>
      <c r="D4226" t="str">
        <f>VLOOKUP(data_to_clean[[#This Row],[state]],abbreviation_table[],2,FALSE)</f>
        <v>New Jersey</v>
      </c>
      <c r="E4226" t="s">
        <v>1305</v>
      </c>
      <c r="F4226" t="str">
        <f>TRIM(LEFT(data_to_clean[[#This Row],[revenue]],FIND(" ",data_to_clean[[#This Row],[revenue]])))</f>
        <v>5.2</v>
      </c>
      <c r="G4226" t="str">
        <f>RIGHT(data_to_clean[[#This Row],[revenue]],LEN(data_to_clean[[#This Row],[revenue]])-FIND(" ",data_to_clean[[#This Row],[revenue]]))</f>
        <v>Million</v>
      </c>
      <c r="H4226" s="7">
        <f>VALUE(IF(data_to_clean[[#This Row],[multiplicity]]="Million",_xlfn.CONCAT(SUBSTITUTE(data_to_clean[[#This Row],[number]],".",""),"00000"),_xlfn.CONCAT(SUBSTITUTE(data_to_clean[[#This Row],[number]],".",""),"00000000")))</f>
        <v>5200000</v>
      </c>
      <c r="I4226" t="s">
        <v>15094</v>
      </c>
      <c r="J4226">
        <f>ROUND(VALUE(SUBSTITUTE(data_to_clean[[#This Row],[growth_%]],".",",")),0)</f>
        <v>74</v>
      </c>
      <c r="K4226" t="s">
        <v>107</v>
      </c>
      <c r="L4226">
        <v>20</v>
      </c>
      <c r="M4226">
        <v>15</v>
      </c>
      <c r="N4226">
        <v>2002</v>
      </c>
      <c r="O4226">
        <v>1</v>
      </c>
      <c r="P4226" t="s">
        <v>15095</v>
      </c>
      <c r="Q4226" t="b">
        <f>AND(ISNUMBER(data_to_clean[[#This Row],[revenue_formatted]]),ISNUMBER(data_to_clean[[#This Row],[growth_formatted_%]]),ISNUMBER(data_to_clean[[#This Row],[workers]]),ISNUMBER(data_to_clean[[#This Row],[previous_workers]]),ISNUMBER(data_to_clean[[#This Row],[founded]]),ISNUMBER(data_to_clean[[#This Row],[yrs_on_list]]))</f>
        <v>1</v>
      </c>
    </row>
    <row r="4227" spans="1:17" x14ac:dyDescent="0.25">
      <c r="A4227">
        <v>4215</v>
      </c>
      <c r="B4227" t="s">
        <v>15096</v>
      </c>
      <c r="C4227" t="s">
        <v>166</v>
      </c>
      <c r="D4227" t="str">
        <f>VLOOKUP(data_to_clean[[#This Row],[state]],abbreviation_table[],2,FALSE)</f>
        <v>Utah</v>
      </c>
      <c r="E4227" t="s">
        <v>1305</v>
      </c>
      <c r="F4227" t="str">
        <f>TRIM(LEFT(data_to_clean[[#This Row],[revenue]],FIND(" ",data_to_clean[[#This Row],[revenue]])))</f>
        <v>5.2</v>
      </c>
      <c r="G4227" t="str">
        <f>RIGHT(data_to_clean[[#This Row],[revenue]],LEN(data_to_clean[[#This Row],[revenue]])-FIND(" ",data_to_clean[[#This Row],[revenue]]))</f>
        <v>Million</v>
      </c>
      <c r="H4227" s="7">
        <f>VALUE(IF(data_to_clean[[#This Row],[multiplicity]]="Million",_xlfn.CONCAT(SUBSTITUTE(data_to_clean[[#This Row],[number]],".",""),"00000"),_xlfn.CONCAT(SUBSTITUTE(data_to_clean[[#This Row],[number]],".",""),"00000000")))</f>
        <v>5200000</v>
      </c>
      <c r="I4227" t="s">
        <v>15098</v>
      </c>
      <c r="J4227">
        <f>ROUND(VALUE(SUBSTITUTE(data_to_clean[[#This Row],[growth_%]],".",",")),0)</f>
        <v>74</v>
      </c>
      <c r="K4227" t="s">
        <v>18</v>
      </c>
      <c r="L4227">
        <v>55</v>
      </c>
      <c r="M4227">
        <v>20</v>
      </c>
      <c r="N4227">
        <v>2006</v>
      </c>
      <c r="O4227">
        <v>2</v>
      </c>
      <c r="P4227" t="s">
        <v>15099</v>
      </c>
      <c r="Q4227" t="b">
        <f>AND(ISNUMBER(data_to_clean[[#This Row],[revenue_formatted]]),ISNUMBER(data_to_clean[[#This Row],[growth_formatted_%]]),ISNUMBER(data_to_clean[[#This Row],[workers]]),ISNUMBER(data_to_clean[[#This Row],[previous_workers]]),ISNUMBER(data_to_clean[[#This Row],[founded]]),ISNUMBER(data_to_clean[[#This Row],[yrs_on_list]]))</f>
        <v>1</v>
      </c>
    </row>
    <row r="4228" spans="1:17" x14ac:dyDescent="0.25">
      <c r="A4228">
        <v>4216</v>
      </c>
      <c r="B4228" t="s">
        <v>15100</v>
      </c>
      <c r="C4228" t="s">
        <v>1262</v>
      </c>
      <c r="D4228" t="str">
        <f>VLOOKUP(data_to_clean[[#This Row],[state]],abbreviation_table[],2,FALSE)</f>
        <v>South Carolina</v>
      </c>
      <c r="E4228" t="s">
        <v>15102</v>
      </c>
      <c r="F4228" t="str">
        <f>TRIM(LEFT(data_to_clean[[#This Row],[revenue]],FIND(" ",data_to_clean[[#This Row],[revenue]])))</f>
        <v>226.8</v>
      </c>
      <c r="G4228" t="str">
        <f>RIGHT(data_to_clean[[#This Row],[revenue]],LEN(data_to_clean[[#This Row],[revenue]])-FIND(" ",data_to_clean[[#This Row],[revenue]]))</f>
        <v>Million</v>
      </c>
      <c r="H4228" s="7">
        <f>VALUE(IF(data_to_clean[[#This Row],[multiplicity]]="Million",_xlfn.CONCAT(SUBSTITUTE(data_to_clean[[#This Row],[number]],".",""),"00000"),_xlfn.CONCAT(SUBSTITUTE(data_to_clean[[#This Row],[number]],".",""),"00000000")))</f>
        <v>226800000</v>
      </c>
      <c r="I4228" t="s">
        <v>15103</v>
      </c>
      <c r="J4228">
        <f>ROUND(VALUE(SUBSTITUTE(data_to_clean[[#This Row],[growth_%]],".",",")),0)</f>
        <v>74</v>
      </c>
      <c r="K4228" t="s">
        <v>55</v>
      </c>
      <c r="L4228">
        <v>940</v>
      </c>
      <c r="M4228">
        <v>792</v>
      </c>
      <c r="N4228">
        <v>2006</v>
      </c>
      <c r="O4228">
        <v>7</v>
      </c>
      <c r="P4228" t="s">
        <v>3467</v>
      </c>
      <c r="Q4228" t="b">
        <f>AND(ISNUMBER(data_to_clean[[#This Row],[revenue_formatted]]),ISNUMBER(data_to_clean[[#This Row],[growth_formatted_%]]),ISNUMBER(data_to_clean[[#This Row],[workers]]),ISNUMBER(data_to_clean[[#This Row],[previous_workers]]),ISNUMBER(data_to_clean[[#This Row],[founded]]),ISNUMBER(data_to_clean[[#This Row],[yrs_on_list]]))</f>
        <v>1</v>
      </c>
    </row>
    <row r="4229" spans="1:17" x14ac:dyDescent="0.25">
      <c r="A4229">
        <v>4217</v>
      </c>
      <c r="B4229" t="s">
        <v>15104</v>
      </c>
      <c r="C4229" t="s">
        <v>119</v>
      </c>
      <c r="D4229" t="str">
        <f>VLOOKUP(data_to_clean[[#This Row],[state]],abbreviation_table[],2,FALSE)</f>
        <v>Georgia</v>
      </c>
      <c r="E4229" t="s">
        <v>630</v>
      </c>
      <c r="F4229" t="str">
        <f>TRIM(LEFT(data_to_clean[[#This Row],[revenue]],FIND(" ",data_to_clean[[#This Row],[revenue]])))</f>
        <v>23.6</v>
      </c>
      <c r="G4229" t="str">
        <f>RIGHT(data_to_clean[[#This Row],[revenue]],LEN(data_to_clean[[#This Row],[revenue]])-FIND(" ",data_to_clean[[#This Row],[revenue]]))</f>
        <v>Million</v>
      </c>
      <c r="H4229" s="7">
        <f>VALUE(IF(data_to_clean[[#This Row],[multiplicity]]="Million",_xlfn.CONCAT(SUBSTITUTE(data_to_clean[[#This Row],[number]],".",""),"00000"),_xlfn.CONCAT(SUBSTITUTE(data_to_clean[[#This Row],[number]],".",""),"00000000")))</f>
        <v>23600000</v>
      </c>
      <c r="I4229" t="s">
        <v>15106</v>
      </c>
      <c r="J4229">
        <f>ROUND(VALUE(SUBSTITUTE(data_to_clean[[#This Row],[growth_%]],".",",")),0)</f>
        <v>73</v>
      </c>
      <c r="K4229" t="s">
        <v>336</v>
      </c>
      <c r="L4229">
        <v>111</v>
      </c>
      <c r="M4229">
        <v>73</v>
      </c>
      <c r="N4229">
        <v>2003</v>
      </c>
      <c r="O4229">
        <v>11</v>
      </c>
      <c r="P4229" t="s">
        <v>122</v>
      </c>
      <c r="Q4229" t="b">
        <f>AND(ISNUMBER(data_to_clean[[#This Row],[revenue_formatted]]),ISNUMBER(data_to_clean[[#This Row],[growth_formatted_%]]),ISNUMBER(data_to_clean[[#This Row],[workers]]),ISNUMBER(data_to_clean[[#This Row],[previous_workers]]),ISNUMBER(data_to_clean[[#This Row],[founded]]),ISNUMBER(data_to_clean[[#This Row],[yrs_on_list]]))</f>
        <v>1</v>
      </c>
    </row>
    <row r="4230" spans="1:17" x14ac:dyDescent="0.25">
      <c r="A4230">
        <v>4218</v>
      </c>
      <c r="B4230" t="s">
        <v>15107</v>
      </c>
      <c r="C4230" t="s">
        <v>30</v>
      </c>
      <c r="D4230" t="str">
        <f>VLOOKUP(data_to_clean[[#This Row],[state]],abbreviation_table[],2,FALSE)</f>
        <v>Texas</v>
      </c>
      <c r="E4230" t="s">
        <v>399</v>
      </c>
      <c r="F4230" t="str">
        <f>TRIM(LEFT(data_to_clean[[#This Row],[revenue]],FIND(" ",data_to_clean[[#This Row],[revenue]])))</f>
        <v>9</v>
      </c>
      <c r="G4230" t="str">
        <f>RIGHT(data_to_clean[[#This Row],[revenue]],LEN(data_to_clean[[#This Row],[revenue]])-FIND(" ",data_to_clean[[#This Row],[revenue]]))</f>
        <v>Million</v>
      </c>
      <c r="H4230" s="7">
        <f>VALUE(IF(data_to_clean[[#This Row],[multiplicity]]="Million",_xlfn.CONCAT(SUBSTITUTE(data_to_clean[[#This Row],[number]],".",""),"00000"),_xlfn.CONCAT(SUBSTITUTE(data_to_clean[[#This Row],[number]],".",""),"00000000")))</f>
        <v>900000</v>
      </c>
      <c r="I4230" t="s">
        <v>15109</v>
      </c>
      <c r="J4230">
        <f>ROUND(VALUE(SUBSTITUTE(data_to_clean[[#This Row],[growth_%]],".",",")),0)</f>
        <v>73</v>
      </c>
      <c r="K4230" t="s">
        <v>40</v>
      </c>
      <c r="L4230">
        <v>210</v>
      </c>
      <c r="M4230">
        <v>140</v>
      </c>
      <c r="N4230">
        <v>2006</v>
      </c>
      <c r="O4230">
        <v>9</v>
      </c>
      <c r="P4230" t="s">
        <v>34</v>
      </c>
      <c r="Q4230" t="b">
        <f>AND(ISNUMBER(data_to_clean[[#This Row],[revenue_formatted]]),ISNUMBER(data_to_clean[[#This Row],[growth_formatted_%]]),ISNUMBER(data_to_clean[[#This Row],[workers]]),ISNUMBER(data_to_clean[[#This Row],[previous_workers]]),ISNUMBER(data_to_clean[[#This Row],[founded]]),ISNUMBER(data_to_clean[[#This Row],[yrs_on_list]]))</f>
        <v>1</v>
      </c>
    </row>
    <row r="4231" spans="1:17" x14ac:dyDescent="0.25">
      <c r="A4231">
        <v>4219</v>
      </c>
      <c r="B4231" t="s">
        <v>15110</v>
      </c>
      <c r="C4231" t="s">
        <v>119</v>
      </c>
      <c r="D4231" t="str">
        <f>VLOOKUP(data_to_clean[[#This Row],[state]],abbreviation_table[],2,FALSE)</f>
        <v>Georgia</v>
      </c>
      <c r="E4231" t="s">
        <v>3474</v>
      </c>
      <c r="F4231" t="str">
        <f>TRIM(LEFT(data_to_clean[[#This Row],[revenue]],FIND(" ",data_to_clean[[#This Row],[revenue]])))</f>
        <v>14.5</v>
      </c>
      <c r="G4231" t="str">
        <f>RIGHT(data_to_clean[[#This Row],[revenue]],LEN(data_to_clean[[#This Row],[revenue]])-FIND(" ",data_to_clean[[#This Row],[revenue]]))</f>
        <v>Million</v>
      </c>
      <c r="H4231" s="7">
        <f>VALUE(IF(data_to_clean[[#This Row],[multiplicity]]="Million",_xlfn.CONCAT(SUBSTITUTE(data_to_clean[[#This Row],[number]],".",""),"00000"),_xlfn.CONCAT(SUBSTITUTE(data_to_clean[[#This Row],[number]],".",""),"00000000")))</f>
        <v>14500000</v>
      </c>
      <c r="I4231" t="s">
        <v>15112</v>
      </c>
      <c r="J4231">
        <f>ROUND(VALUE(SUBSTITUTE(data_to_clean[[#This Row],[growth_%]],".",",")),0)</f>
        <v>73</v>
      </c>
      <c r="K4231" t="s">
        <v>18</v>
      </c>
      <c r="L4231">
        <v>70</v>
      </c>
      <c r="M4231">
        <v>45</v>
      </c>
      <c r="N4231">
        <v>2005</v>
      </c>
      <c r="O4231">
        <v>5</v>
      </c>
      <c r="P4231" t="s">
        <v>122</v>
      </c>
      <c r="Q4231" t="b">
        <f>AND(ISNUMBER(data_to_clean[[#This Row],[revenue_formatted]]),ISNUMBER(data_to_clean[[#This Row],[growth_formatted_%]]),ISNUMBER(data_to_clean[[#This Row],[workers]]),ISNUMBER(data_to_clean[[#This Row],[previous_workers]]),ISNUMBER(data_to_clean[[#This Row],[founded]]),ISNUMBER(data_to_clean[[#This Row],[yrs_on_list]]))</f>
        <v>1</v>
      </c>
    </row>
    <row r="4232" spans="1:17" x14ac:dyDescent="0.25">
      <c r="A4232">
        <v>4220</v>
      </c>
      <c r="B4232" t="s">
        <v>15113</v>
      </c>
      <c r="C4232" t="s">
        <v>105</v>
      </c>
      <c r="D4232" t="str">
        <f>VLOOKUP(data_to_clean[[#This Row],[state]],abbreviation_table[],2,FALSE)</f>
        <v>New York</v>
      </c>
      <c r="E4232" t="s">
        <v>760</v>
      </c>
      <c r="F4232" t="str">
        <f>TRIM(LEFT(data_to_clean[[#This Row],[revenue]],FIND(" ",data_to_clean[[#This Row],[revenue]])))</f>
        <v>2.8</v>
      </c>
      <c r="G4232" t="str">
        <f>RIGHT(data_to_clean[[#This Row],[revenue]],LEN(data_to_clean[[#This Row],[revenue]])-FIND(" ",data_to_clean[[#This Row],[revenue]]))</f>
        <v>Million</v>
      </c>
      <c r="H4232" s="7">
        <f>VALUE(IF(data_to_clean[[#This Row],[multiplicity]]="Million",_xlfn.CONCAT(SUBSTITUTE(data_to_clean[[#This Row],[number]],".",""),"00000"),_xlfn.CONCAT(SUBSTITUTE(data_to_clean[[#This Row],[number]],".",""),"00000000")))</f>
        <v>2800000</v>
      </c>
      <c r="I4232" t="s">
        <v>15115</v>
      </c>
      <c r="J4232">
        <f>ROUND(VALUE(SUBSTITUTE(data_to_clean[[#This Row],[growth_%]],".",",")),0)</f>
        <v>73</v>
      </c>
      <c r="K4232" t="s">
        <v>40</v>
      </c>
      <c r="L4232">
        <v>31</v>
      </c>
      <c r="M4232">
        <v>15</v>
      </c>
      <c r="N4232">
        <v>2009</v>
      </c>
      <c r="O4232">
        <v>3</v>
      </c>
      <c r="P4232" t="s">
        <v>882</v>
      </c>
      <c r="Q4232" t="b">
        <f>AND(ISNUMBER(data_to_clean[[#This Row],[revenue_formatted]]),ISNUMBER(data_to_clean[[#This Row],[growth_formatted_%]]),ISNUMBER(data_to_clean[[#This Row],[workers]]),ISNUMBER(data_to_clean[[#This Row],[previous_workers]]),ISNUMBER(data_to_clean[[#This Row],[founded]]),ISNUMBER(data_to_clean[[#This Row],[yrs_on_list]]))</f>
        <v>1</v>
      </c>
    </row>
    <row r="4233" spans="1:17" x14ac:dyDescent="0.25">
      <c r="A4233">
        <v>4221</v>
      </c>
      <c r="B4233" t="s">
        <v>15116</v>
      </c>
      <c r="C4233" t="s">
        <v>215</v>
      </c>
      <c r="D4233" t="str">
        <f>VLOOKUP(data_to_clean[[#This Row],[state]],abbreviation_table[],2,FALSE)</f>
        <v>North Carolina</v>
      </c>
      <c r="E4233" t="s">
        <v>4798</v>
      </c>
      <c r="F4233" t="str">
        <f>TRIM(LEFT(data_to_clean[[#This Row],[revenue]],FIND(" ",data_to_clean[[#This Row],[revenue]])))</f>
        <v>13.5</v>
      </c>
      <c r="G4233" t="str">
        <f>RIGHT(data_to_clean[[#This Row],[revenue]],LEN(data_to_clean[[#This Row],[revenue]])-FIND(" ",data_to_clean[[#This Row],[revenue]]))</f>
        <v>Million</v>
      </c>
      <c r="H4233" s="7">
        <f>VALUE(IF(data_to_clean[[#This Row],[multiplicity]]="Million",_xlfn.CONCAT(SUBSTITUTE(data_to_clean[[#This Row],[number]],".",""),"00000"),_xlfn.CONCAT(SUBSTITUTE(data_to_clean[[#This Row],[number]],".",""),"00000000")))</f>
        <v>13500000</v>
      </c>
      <c r="I4233" t="s">
        <v>15118</v>
      </c>
      <c r="J4233">
        <f>ROUND(VALUE(SUBSTITUTE(data_to_clean[[#This Row],[growth_%]],".",",")),0)</f>
        <v>73</v>
      </c>
      <c r="K4233" t="s">
        <v>156</v>
      </c>
      <c r="L4233">
        <v>63</v>
      </c>
      <c r="M4233">
        <v>39</v>
      </c>
      <c r="N4233">
        <v>2004</v>
      </c>
      <c r="O4233">
        <v>9</v>
      </c>
      <c r="P4233" t="s">
        <v>3641</v>
      </c>
      <c r="Q4233" t="b">
        <f>AND(ISNUMBER(data_to_clean[[#This Row],[revenue_formatted]]),ISNUMBER(data_to_clean[[#This Row],[growth_formatted_%]]),ISNUMBER(data_to_clean[[#This Row],[workers]]),ISNUMBER(data_to_clean[[#This Row],[previous_workers]]),ISNUMBER(data_to_clean[[#This Row],[founded]]),ISNUMBER(data_to_clean[[#This Row],[yrs_on_list]]))</f>
        <v>1</v>
      </c>
    </row>
    <row r="4234" spans="1:17" x14ac:dyDescent="0.25">
      <c r="A4234">
        <v>4222</v>
      </c>
      <c r="B4234" t="s">
        <v>15119</v>
      </c>
      <c r="C4234" t="s">
        <v>52</v>
      </c>
      <c r="D4234" t="str">
        <f>VLOOKUP(data_to_clean[[#This Row],[state]],abbreviation_table[],2,FALSE)</f>
        <v>Florida</v>
      </c>
      <c r="E4234" t="s">
        <v>456</v>
      </c>
      <c r="F4234" t="str">
        <f>TRIM(LEFT(data_to_clean[[#This Row],[revenue]],FIND(" ",data_to_clean[[#This Row],[revenue]])))</f>
        <v>16.3</v>
      </c>
      <c r="G4234" t="str">
        <f>RIGHT(data_to_clean[[#This Row],[revenue]],LEN(data_to_clean[[#This Row],[revenue]])-FIND(" ",data_to_clean[[#This Row],[revenue]]))</f>
        <v>Million</v>
      </c>
      <c r="H4234" s="7">
        <f>VALUE(IF(data_to_clean[[#This Row],[multiplicity]]="Million",_xlfn.CONCAT(SUBSTITUTE(data_to_clean[[#This Row],[number]],".",""),"00000"),_xlfn.CONCAT(SUBSTITUTE(data_to_clean[[#This Row],[number]],".",""),"00000000")))</f>
        <v>16300000</v>
      </c>
      <c r="I4234" t="s">
        <v>15121</v>
      </c>
      <c r="J4234">
        <f>ROUND(VALUE(SUBSTITUTE(data_to_clean[[#This Row],[growth_%]],".",",")),0)</f>
        <v>73</v>
      </c>
      <c r="K4234" t="s">
        <v>25</v>
      </c>
      <c r="L4234">
        <v>154</v>
      </c>
      <c r="M4234">
        <v>31</v>
      </c>
      <c r="N4234">
        <v>2006</v>
      </c>
      <c r="O4234">
        <v>1</v>
      </c>
      <c r="P4234" t="s">
        <v>56</v>
      </c>
      <c r="Q4234" t="b">
        <f>AND(ISNUMBER(data_to_clean[[#This Row],[revenue_formatted]]),ISNUMBER(data_to_clean[[#This Row],[growth_formatted_%]]),ISNUMBER(data_to_clean[[#This Row],[workers]]),ISNUMBER(data_to_clean[[#This Row],[previous_workers]]),ISNUMBER(data_to_clean[[#This Row],[founded]]),ISNUMBER(data_to_clean[[#This Row],[yrs_on_list]]))</f>
        <v>1</v>
      </c>
    </row>
    <row r="4235" spans="1:17" x14ac:dyDescent="0.25">
      <c r="A4235">
        <v>4223</v>
      </c>
      <c r="B4235" t="s">
        <v>15122</v>
      </c>
      <c r="C4235" t="s">
        <v>22</v>
      </c>
      <c r="D4235" t="str">
        <f>VLOOKUP(data_to_clean[[#This Row],[state]],abbreviation_table[],2,FALSE)</f>
        <v>Tennessee</v>
      </c>
      <c r="E4235" t="s">
        <v>130</v>
      </c>
      <c r="F4235" t="str">
        <f>TRIM(LEFT(data_to_clean[[#This Row],[revenue]],FIND(" ",data_to_clean[[#This Row],[revenue]])))</f>
        <v>24.4</v>
      </c>
      <c r="G4235" t="str">
        <f>RIGHT(data_to_clean[[#This Row],[revenue]],LEN(data_to_clean[[#This Row],[revenue]])-FIND(" ",data_to_clean[[#This Row],[revenue]]))</f>
        <v>Million</v>
      </c>
      <c r="H4235" s="7">
        <f>VALUE(IF(data_to_clean[[#This Row],[multiplicity]]="Million",_xlfn.CONCAT(SUBSTITUTE(data_to_clean[[#This Row],[number]],".",""),"00000"),_xlfn.CONCAT(SUBSTITUTE(data_to_clean[[#This Row],[number]],".",""),"00000000")))</f>
        <v>24400000</v>
      </c>
      <c r="I4235" t="s">
        <v>15124</v>
      </c>
      <c r="J4235">
        <f>ROUND(VALUE(SUBSTITUTE(data_to_clean[[#This Row],[growth_%]],".",",")),0)</f>
        <v>73</v>
      </c>
      <c r="K4235" t="s">
        <v>33</v>
      </c>
      <c r="L4235">
        <v>400</v>
      </c>
      <c r="M4235">
        <v>250</v>
      </c>
      <c r="N4235">
        <v>1999</v>
      </c>
      <c r="O4235">
        <v>7</v>
      </c>
      <c r="P4235" t="s">
        <v>5979</v>
      </c>
      <c r="Q4235" t="b">
        <f>AND(ISNUMBER(data_to_clean[[#This Row],[revenue_formatted]]),ISNUMBER(data_to_clean[[#This Row],[growth_formatted_%]]),ISNUMBER(data_to_clean[[#This Row],[workers]]),ISNUMBER(data_to_clean[[#This Row],[previous_workers]]),ISNUMBER(data_to_clean[[#This Row],[founded]]),ISNUMBER(data_to_clean[[#This Row],[yrs_on_list]]))</f>
        <v>1</v>
      </c>
    </row>
    <row r="4236" spans="1:17" x14ac:dyDescent="0.25">
      <c r="A4236">
        <v>4224</v>
      </c>
      <c r="B4236" t="s">
        <v>15125</v>
      </c>
      <c r="C4236" t="s">
        <v>1999</v>
      </c>
      <c r="D4236" t="str">
        <f>VLOOKUP(data_to_clean[[#This Row],[state]],abbreviation_table[],2,FALSE)</f>
        <v>Oklahoma</v>
      </c>
      <c r="E4236" t="s">
        <v>1473</v>
      </c>
      <c r="F4236" t="str">
        <f>TRIM(LEFT(data_to_clean[[#This Row],[revenue]],FIND(" ",data_to_clean[[#This Row],[revenue]])))</f>
        <v>5</v>
      </c>
      <c r="G4236" t="str">
        <f>RIGHT(data_to_clean[[#This Row],[revenue]],LEN(data_to_clean[[#This Row],[revenue]])-FIND(" ",data_to_clean[[#This Row],[revenue]]))</f>
        <v>Million</v>
      </c>
      <c r="H4236" s="7">
        <f>VALUE(IF(data_to_clean[[#This Row],[multiplicity]]="Million",_xlfn.CONCAT(SUBSTITUTE(data_to_clean[[#This Row],[number]],".",""),"00000"),_xlfn.CONCAT(SUBSTITUTE(data_to_clean[[#This Row],[number]],".",""),"00000000")))</f>
        <v>500000</v>
      </c>
      <c r="I4236" t="s">
        <v>15127</v>
      </c>
      <c r="J4236">
        <f>ROUND(VALUE(SUBSTITUTE(data_to_clean[[#This Row],[growth_%]],".",",")),0)</f>
        <v>73</v>
      </c>
      <c r="K4236" t="s">
        <v>18</v>
      </c>
      <c r="L4236">
        <v>17</v>
      </c>
      <c r="M4236">
        <v>15</v>
      </c>
      <c r="N4236">
        <v>2001</v>
      </c>
      <c r="O4236">
        <v>5</v>
      </c>
      <c r="P4236" t="s">
        <v>6981</v>
      </c>
      <c r="Q4236" t="b">
        <f>AND(ISNUMBER(data_to_clean[[#This Row],[revenue_formatted]]),ISNUMBER(data_to_clean[[#This Row],[growth_formatted_%]]),ISNUMBER(data_to_clean[[#This Row],[workers]]),ISNUMBER(data_to_clean[[#This Row],[previous_workers]]),ISNUMBER(data_to_clean[[#This Row],[founded]]),ISNUMBER(data_to_clean[[#This Row],[yrs_on_list]]))</f>
        <v>1</v>
      </c>
    </row>
    <row r="4237" spans="1:17" x14ac:dyDescent="0.25">
      <c r="A4237">
        <v>4225</v>
      </c>
      <c r="B4237" t="s">
        <v>15128</v>
      </c>
      <c r="C4237" t="s">
        <v>166</v>
      </c>
      <c r="D4237" t="str">
        <f>VLOOKUP(data_to_clean[[#This Row],[state]],abbreviation_table[],2,FALSE)</f>
        <v>Utah</v>
      </c>
      <c r="E4237" t="s">
        <v>639</v>
      </c>
      <c r="F4237" t="str">
        <f>TRIM(LEFT(data_to_clean[[#This Row],[revenue]],FIND(" ",data_to_clean[[#This Row],[revenue]])))</f>
        <v>12.3</v>
      </c>
      <c r="G4237" t="str">
        <f>RIGHT(data_to_clean[[#This Row],[revenue]],LEN(data_to_clean[[#This Row],[revenue]])-FIND(" ",data_to_clean[[#This Row],[revenue]]))</f>
        <v>Million</v>
      </c>
      <c r="H4237" s="7">
        <f>VALUE(IF(data_to_clean[[#This Row],[multiplicity]]="Million",_xlfn.CONCAT(SUBSTITUTE(data_to_clean[[#This Row],[number]],".",""),"00000"),_xlfn.CONCAT(SUBSTITUTE(data_to_clean[[#This Row],[number]],".",""),"00000000")))</f>
        <v>12300000</v>
      </c>
      <c r="I4237" t="s">
        <v>15130</v>
      </c>
      <c r="J4237">
        <f>ROUND(VALUE(SUBSTITUTE(data_to_clean[[#This Row],[growth_%]],".",",")),0)</f>
        <v>73</v>
      </c>
      <c r="K4237" t="s">
        <v>308</v>
      </c>
      <c r="L4237">
        <v>120</v>
      </c>
      <c r="M4237">
        <v>62</v>
      </c>
      <c r="N4237">
        <v>2006</v>
      </c>
      <c r="O4237">
        <v>7</v>
      </c>
      <c r="P4237" t="s">
        <v>15131</v>
      </c>
      <c r="Q4237" t="b">
        <f>AND(ISNUMBER(data_to_clean[[#This Row],[revenue_formatted]]),ISNUMBER(data_to_clean[[#This Row],[growth_formatted_%]]),ISNUMBER(data_to_clean[[#This Row],[workers]]),ISNUMBER(data_to_clean[[#This Row],[previous_workers]]),ISNUMBER(data_to_clean[[#This Row],[founded]]),ISNUMBER(data_to_clean[[#This Row],[yrs_on_list]]))</f>
        <v>1</v>
      </c>
    </row>
    <row r="4238" spans="1:17" x14ac:dyDescent="0.25">
      <c r="A4238">
        <v>4226</v>
      </c>
      <c r="B4238" t="s">
        <v>15132</v>
      </c>
      <c r="C4238" t="s">
        <v>230</v>
      </c>
      <c r="D4238" t="str">
        <f>VLOOKUP(data_to_clean[[#This Row],[state]],abbreviation_table[],2,FALSE)</f>
        <v>Michigan</v>
      </c>
      <c r="E4238" t="s">
        <v>15134</v>
      </c>
      <c r="F4238" t="str">
        <f>TRIM(LEFT(data_to_clean[[#This Row],[revenue]],FIND(" ",data_to_clean[[#This Row],[revenue]])))</f>
        <v>99</v>
      </c>
      <c r="G4238" t="str">
        <f>RIGHT(data_to_clean[[#This Row],[revenue]],LEN(data_to_clean[[#This Row],[revenue]])-FIND(" ",data_to_clean[[#This Row],[revenue]]))</f>
        <v>Million</v>
      </c>
      <c r="H4238" s="7">
        <f>VALUE(IF(data_to_clean[[#This Row],[multiplicity]]="Million",_xlfn.CONCAT(SUBSTITUTE(data_to_clean[[#This Row],[number]],".",""),"00000"),_xlfn.CONCAT(SUBSTITUTE(data_to_clean[[#This Row],[number]],".",""),"00000000")))</f>
        <v>9900000</v>
      </c>
      <c r="I4238" t="s">
        <v>15135</v>
      </c>
      <c r="J4238">
        <f>ROUND(VALUE(SUBSTITUTE(data_to_clean[[#This Row],[growth_%]],".",",")),0)</f>
        <v>73</v>
      </c>
      <c r="K4238" t="s">
        <v>156</v>
      </c>
      <c r="L4238">
        <v>136</v>
      </c>
      <c r="M4238">
        <v>87</v>
      </c>
      <c r="N4238">
        <v>2009</v>
      </c>
      <c r="O4238">
        <v>1</v>
      </c>
      <c r="P4238" t="s">
        <v>13644</v>
      </c>
      <c r="Q4238" t="b">
        <f>AND(ISNUMBER(data_to_clean[[#This Row],[revenue_formatted]]),ISNUMBER(data_to_clean[[#This Row],[growth_formatted_%]]),ISNUMBER(data_to_clean[[#This Row],[workers]]),ISNUMBER(data_to_clean[[#This Row],[previous_workers]]),ISNUMBER(data_to_clean[[#This Row],[founded]]),ISNUMBER(data_to_clean[[#This Row],[yrs_on_list]]))</f>
        <v>1</v>
      </c>
    </row>
    <row r="4239" spans="1:17" x14ac:dyDescent="0.25">
      <c r="A4239">
        <v>4227</v>
      </c>
      <c r="B4239" t="s">
        <v>15136</v>
      </c>
      <c r="C4239" t="s">
        <v>1999</v>
      </c>
      <c r="D4239" t="str">
        <f>VLOOKUP(data_to_clean[[#This Row],[state]],abbreviation_table[],2,FALSE)</f>
        <v>Oklahoma</v>
      </c>
      <c r="E4239" t="s">
        <v>8933</v>
      </c>
      <c r="F4239" t="str">
        <f>TRIM(LEFT(data_to_clean[[#This Row],[revenue]],FIND(" ",data_to_clean[[#This Row],[revenue]])))</f>
        <v>29.4</v>
      </c>
      <c r="G4239" t="str">
        <f>RIGHT(data_to_clean[[#This Row],[revenue]],LEN(data_to_clean[[#This Row],[revenue]])-FIND(" ",data_to_clean[[#This Row],[revenue]]))</f>
        <v>Million</v>
      </c>
      <c r="H4239" s="7">
        <f>VALUE(IF(data_to_clean[[#This Row],[multiplicity]]="Million",_xlfn.CONCAT(SUBSTITUTE(data_to_clean[[#This Row],[number]],".",""),"00000"),_xlfn.CONCAT(SUBSTITUTE(data_to_clean[[#This Row],[number]],".",""),"00000000")))</f>
        <v>29400000</v>
      </c>
      <c r="I4239" t="s">
        <v>15138</v>
      </c>
      <c r="J4239">
        <f>ROUND(VALUE(SUBSTITUTE(data_to_clean[[#This Row],[growth_%]],".",",")),0)</f>
        <v>73</v>
      </c>
      <c r="K4239" t="s">
        <v>211</v>
      </c>
      <c r="L4239">
        <v>42</v>
      </c>
      <c r="M4239">
        <v>33</v>
      </c>
      <c r="N4239">
        <v>1951</v>
      </c>
      <c r="O4239">
        <v>5</v>
      </c>
      <c r="P4239" t="s">
        <v>8465</v>
      </c>
      <c r="Q4239" t="b">
        <f>AND(ISNUMBER(data_to_clean[[#This Row],[revenue_formatted]]),ISNUMBER(data_to_clean[[#This Row],[growth_formatted_%]]),ISNUMBER(data_to_clean[[#This Row],[workers]]),ISNUMBER(data_to_clean[[#This Row],[previous_workers]]),ISNUMBER(data_to_clean[[#This Row],[founded]]),ISNUMBER(data_to_clean[[#This Row],[yrs_on_list]]))</f>
        <v>1</v>
      </c>
    </row>
    <row r="4240" spans="1:17" x14ac:dyDescent="0.25">
      <c r="A4240">
        <v>4228</v>
      </c>
      <c r="B4240" t="s">
        <v>15139</v>
      </c>
      <c r="C4240" t="s">
        <v>503</v>
      </c>
      <c r="D4240" t="str">
        <f>VLOOKUP(data_to_clean[[#This Row],[state]],abbreviation_table[],2,FALSE)</f>
        <v>Illinois</v>
      </c>
      <c r="E4240" t="s">
        <v>15141</v>
      </c>
      <c r="F4240" t="str">
        <f>TRIM(LEFT(data_to_clean[[#This Row],[revenue]],FIND(" ",data_to_clean[[#This Row],[revenue]])))</f>
        <v>446.5</v>
      </c>
      <c r="G4240" t="str">
        <f>RIGHT(data_to_clean[[#This Row],[revenue]],LEN(data_to_clean[[#This Row],[revenue]])-FIND(" ",data_to_clean[[#This Row],[revenue]]))</f>
        <v>Million</v>
      </c>
      <c r="H4240" s="7">
        <f>VALUE(IF(data_to_clean[[#This Row],[multiplicity]]="Million",_xlfn.CONCAT(SUBSTITUTE(data_to_clean[[#This Row],[number]],".",""),"00000"),_xlfn.CONCAT(SUBSTITUTE(data_to_clean[[#This Row],[number]],".",""),"00000000")))</f>
        <v>446500000</v>
      </c>
      <c r="I4240" t="s">
        <v>15142</v>
      </c>
      <c r="J4240">
        <f>ROUND(VALUE(SUBSTITUTE(data_to_clean[[#This Row],[growth_%]],".",",")),0)</f>
        <v>73</v>
      </c>
      <c r="K4240" t="s">
        <v>181</v>
      </c>
      <c r="L4240">
        <v>266</v>
      </c>
      <c r="M4240">
        <v>148</v>
      </c>
      <c r="N4240">
        <v>1987</v>
      </c>
      <c r="O4240">
        <v>9</v>
      </c>
      <c r="P4240" t="s">
        <v>6666</v>
      </c>
      <c r="Q4240" t="b">
        <f>AND(ISNUMBER(data_to_clean[[#This Row],[revenue_formatted]]),ISNUMBER(data_to_clean[[#This Row],[growth_formatted_%]]),ISNUMBER(data_to_clean[[#This Row],[workers]]),ISNUMBER(data_to_clean[[#This Row],[previous_workers]]),ISNUMBER(data_to_clean[[#This Row],[founded]]),ISNUMBER(data_to_clean[[#This Row],[yrs_on_list]]))</f>
        <v>1</v>
      </c>
    </row>
    <row r="4241" spans="1:17" x14ac:dyDescent="0.25">
      <c r="A4241">
        <v>4229</v>
      </c>
      <c r="B4241" t="s">
        <v>15143</v>
      </c>
      <c r="C4241" t="s">
        <v>66</v>
      </c>
      <c r="D4241" t="str">
        <f>VLOOKUP(data_to_clean[[#This Row],[state]],abbreviation_table[],2,FALSE)</f>
        <v>Virginia</v>
      </c>
      <c r="E4241" t="s">
        <v>15145</v>
      </c>
      <c r="F4241" t="str">
        <f>TRIM(LEFT(data_to_clean[[#This Row],[revenue]],FIND(" ",data_to_clean[[#This Row],[revenue]])))</f>
        <v>65.6</v>
      </c>
      <c r="G4241" t="str">
        <f>RIGHT(data_to_clean[[#This Row],[revenue]],LEN(data_to_clean[[#This Row],[revenue]])-FIND(" ",data_to_clean[[#This Row],[revenue]]))</f>
        <v>Million</v>
      </c>
      <c r="H4241" s="7">
        <f>VALUE(IF(data_to_clean[[#This Row],[multiplicity]]="Million",_xlfn.CONCAT(SUBSTITUTE(data_to_clean[[#This Row],[number]],".",""),"00000"),_xlfn.CONCAT(SUBSTITUTE(data_to_clean[[#This Row],[number]],".",""),"00000000")))</f>
        <v>65600000</v>
      </c>
      <c r="I4241" t="s">
        <v>15146</v>
      </c>
      <c r="J4241">
        <f>ROUND(VALUE(SUBSTITUTE(data_to_clean[[#This Row],[growth_%]],".",",")),0)</f>
        <v>73</v>
      </c>
      <c r="K4241" t="s">
        <v>181</v>
      </c>
      <c r="L4241">
        <v>293</v>
      </c>
      <c r="M4241">
        <v>195</v>
      </c>
      <c r="N4241">
        <v>2004</v>
      </c>
      <c r="O4241">
        <v>10</v>
      </c>
      <c r="P4241" t="s">
        <v>396</v>
      </c>
      <c r="Q4241" t="b">
        <f>AND(ISNUMBER(data_to_clean[[#This Row],[revenue_formatted]]),ISNUMBER(data_to_clean[[#This Row],[growth_formatted_%]]),ISNUMBER(data_to_clean[[#This Row],[workers]]),ISNUMBER(data_to_clean[[#This Row],[previous_workers]]),ISNUMBER(data_to_clean[[#This Row],[founded]]),ISNUMBER(data_to_clean[[#This Row],[yrs_on_list]]))</f>
        <v>1</v>
      </c>
    </row>
    <row r="4242" spans="1:17" x14ac:dyDescent="0.25">
      <c r="A4242">
        <v>4230</v>
      </c>
      <c r="B4242" t="s">
        <v>15147</v>
      </c>
      <c r="C4242" t="s">
        <v>59</v>
      </c>
      <c r="D4242" t="str">
        <f>VLOOKUP(data_to_clean[[#This Row],[state]],abbreviation_table[],2,FALSE)</f>
        <v>New Jersey</v>
      </c>
      <c r="E4242" t="s">
        <v>1803</v>
      </c>
      <c r="F4242" t="str">
        <f>TRIM(LEFT(data_to_clean[[#This Row],[revenue]],FIND(" ",data_to_clean[[#This Row],[revenue]])))</f>
        <v>11.6</v>
      </c>
      <c r="G4242" t="str">
        <f>RIGHT(data_to_clean[[#This Row],[revenue]],LEN(data_to_clean[[#This Row],[revenue]])-FIND(" ",data_to_clean[[#This Row],[revenue]]))</f>
        <v>Million</v>
      </c>
      <c r="H4242" s="7">
        <f>VALUE(IF(data_to_clean[[#This Row],[multiplicity]]="Million",_xlfn.CONCAT(SUBSTITUTE(data_to_clean[[#This Row],[number]],".",""),"00000"),_xlfn.CONCAT(SUBSTITUTE(data_to_clean[[#This Row],[number]],".",""),"00000000")))</f>
        <v>11600000</v>
      </c>
      <c r="I4242" t="s">
        <v>15149</v>
      </c>
      <c r="J4242">
        <f>ROUND(VALUE(SUBSTITUTE(data_to_clean[[#This Row],[growth_%]],".",",")),0)</f>
        <v>73</v>
      </c>
      <c r="K4242" t="s">
        <v>55</v>
      </c>
      <c r="L4242">
        <v>110</v>
      </c>
      <c r="M4242">
        <v>50</v>
      </c>
      <c r="N4242">
        <v>2002</v>
      </c>
      <c r="O4242">
        <v>2</v>
      </c>
      <c r="P4242" t="s">
        <v>15150</v>
      </c>
      <c r="Q4242" t="b">
        <f>AND(ISNUMBER(data_to_clean[[#This Row],[revenue_formatted]]),ISNUMBER(data_to_clean[[#This Row],[growth_formatted_%]]),ISNUMBER(data_to_clean[[#This Row],[workers]]),ISNUMBER(data_to_clean[[#This Row],[previous_workers]]),ISNUMBER(data_to_clean[[#This Row],[founded]]),ISNUMBER(data_to_clean[[#This Row],[yrs_on_list]]))</f>
        <v>1</v>
      </c>
    </row>
    <row r="4243" spans="1:17" x14ac:dyDescent="0.25">
      <c r="A4243">
        <v>4231</v>
      </c>
      <c r="B4243" t="s">
        <v>15151</v>
      </c>
      <c r="C4243" t="s">
        <v>45</v>
      </c>
      <c r="D4243" t="str">
        <f>VLOOKUP(data_to_clean[[#This Row],[state]],abbreviation_table[],2,FALSE)</f>
        <v>Pennsylvania</v>
      </c>
      <c r="E4243" t="s">
        <v>871</v>
      </c>
      <c r="F4243" t="str">
        <f>TRIM(LEFT(data_to_clean[[#This Row],[revenue]],FIND(" ",data_to_clean[[#This Row],[revenue]])))</f>
        <v>2.6</v>
      </c>
      <c r="G4243" t="str">
        <f>RIGHT(data_to_clean[[#This Row],[revenue]],LEN(data_to_clean[[#This Row],[revenue]])-FIND(" ",data_to_clean[[#This Row],[revenue]]))</f>
        <v>Million</v>
      </c>
      <c r="H4243" s="7">
        <f>VALUE(IF(data_to_clean[[#This Row],[multiplicity]]="Million",_xlfn.CONCAT(SUBSTITUTE(data_to_clean[[#This Row],[number]],".",""),"00000"),_xlfn.CONCAT(SUBSTITUTE(data_to_clean[[#This Row],[number]],".",""),"00000000")))</f>
        <v>2600000</v>
      </c>
      <c r="I4243" t="s">
        <v>15153</v>
      </c>
      <c r="J4243">
        <f>ROUND(VALUE(SUBSTITUTE(data_to_clean[[#This Row],[growth_%]],".",",")),0)</f>
        <v>73</v>
      </c>
      <c r="K4243" t="s">
        <v>18</v>
      </c>
      <c r="L4243">
        <v>21</v>
      </c>
      <c r="M4243">
        <v>13</v>
      </c>
      <c r="N4243">
        <v>2004</v>
      </c>
      <c r="O4243">
        <v>1</v>
      </c>
      <c r="P4243" t="s">
        <v>15154</v>
      </c>
      <c r="Q4243" t="b">
        <f>AND(ISNUMBER(data_to_clean[[#This Row],[revenue_formatted]]),ISNUMBER(data_to_clean[[#This Row],[growth_formatted_%]]),ISNUMBER(data_to_clean[[#This Row],[workers]]),ISNUMBER(data_to_clean[[#This Row],[previous_workers]]),ISNUMBER(data_to_clean[[#This Row],[founded]]),ISNUMBER(data_to_clean[[#This Row],[yrs_on_list]]))</f>
        <v>1</v>
      </c>
    </row>
    <row r="4244" spans="1:17" x14ac:dyDescent="0.25">
      <c r="A4244">
        <v>4232</v>
      </c>
      <c r="B4244" t="s">
        <v>15155</v>
      </c>
      <c r="C4244" t="s">
        <v>86</v>
      </c>
      <c r="D4244" t="str">
        <f>VLOOKUP(data_to_clean[[#This Row],[state]],abbreviation_table[],2,FALSE)</f>
        <v>Colorado</v>
      </c>
      <c r="E4244" t="s">
        <v>15157</v>
      </c>
      <c r="F4244" t="str">
        <f>TRIM(LEFT(data_to_clean[[#This Row],[revenue]],FIND(" ",data_to_clean[[#This Row],[revenue]])))</f>
        <v>59.5</v>
      </c>
      <c r="G4244" t="str">
        <f>RIGHT(data_to_clean[[#This Row],[revenue]],LEN(data_to_clean[[#This Row],[revenue]])-FIND(" ",data_to_clean[[#This Row],[revenue]]))</f>
        <v>Million</v>
      </c>
      <c r="H4244" s="7">
        <f>VALUE(IF(data_to_clean[[#This Row],[multiplicity]]="Million",_xlfn.CONCAT(SUBSTITUTE(data_to_clean[[#This Row],[number]],".",""),"00000"),_xlfn.CONCAT(SUBSTITUTE(data_to_clean[[#This Row],[number]],".",""),"00000000")))</f>
        <v>59500000</v>
      </c>
      <c r="I4244" t="s">
        <v>15158</v>
      </c>
      <c r="J4244">
        <f>ROUND(VALUE(SUBSTITUTE(data_to_clean[[#This Row],[growth_%]],".",",")),0)</f>
        <v>73</v>
      </c>
      <c r="K4244" t="s">
        <v>40</v>
      </c>
      <c r="L4244">
        <v>760</v>
      </c>
      <c r="M4244">
        <v>475</v>
      </c>
      <c r="N4244">
        <v>1995</v>
      </c>
      <c r="O4244">
        <v>9</v>
      </c>
      <c r="P4244" t="s">
        <v>7498</v>
      </c>
      <c r="Q4244" t="b">
        <f>AND(ISNUMBER(data_to_clean[[#This Row],[revenue_formatted]]),ISNUMBER(data_to_clean[[#This Row],[growth_formatted_%]]),ISNUMBER(data_to_clean[[#This Row],[workers]]),ISNUMBER(data_to_clean[[#This Row],[previous_workers]]),ISNUMBER(data_to_clean[[#This Row],[founded]]),ISNUMBER(data_to_clean[[#This Row],[yrs_on_list]]))</f>
        <v>1</v>
      </c>
    </row>
    <row r="4245" spans="1:17" x14ac:dyDescent="0.25">
      <c r="A4245">
        <v>4233</v>
      </c>
      <c r="B4245" t="s">
        <v>15159</v>
      </c>
      <c r="C4245" t="s">
        <v>22</v>
      </c>
      <c r="D4245" t="str">
        <f>VLOOKUP(data_to_clean[[#This Row],[state]],abbreviation_table[],2,FALSE)</f>
        <v>Tennessee</v>
      </c>
      <c r="E4245" t="s">
        <v>1442</v>
      </c>
      <c r="F4245" t="str">
        <f>TRIM(LEFT(data_to_clean[[#This Row],[revenue]],FIND(" ",data_to_clean[[#This Row],[revenue]])))</f>
        <v>2</v>
      </c>
      <c r="G4245" t="str">
        <f>RIGHT(data_to_clean[[#This Row],[revenue]],LEN(data_to_clean[[#This Row],[revenue]])-FIND(" ",data_to_clean[[#This Row],[revenue]]))</f>
        <v>Million</v>
      </c>
      <c r="H4245" s="7">
        <f>VALUE(IF(data_to_clean[[#This Row],[multiplicity]]="Million",_xlfn.CONCAT(SUBSTITUTE(data_to_clean[[#This Row],[number]],".",""),"00000"),_xlfn.CONCAT(SUBSTITUTE(data_to_clean[[#This Row],[number]],".",""),"00000000")))</f>
        <v>200000</v>
      </c>
      <c r="I4245" t="s">
        <v>15161</v>
      </c>
      <c r="J4245">
        <f>ROUND(VALUE(SUBSTITUTE(data_to_clean[[#This Row],[growth_%]],".",",")),0)</f>
        <v>73</v>
      </c>
      <c r="K4245" t="s">
        <v>156</v>
      </c>
      <c r="L4245">
        <v>55</v>
      </c>
      <c r="M4245">
        <v>30</v>
      </c>
      <c r="N4245">
        <v>2009</v>
      </c>
      <c r="O4245">
        <v>1</v>
      </c>
      <c r="P4245" t="s">
        <v>27</v>
      </c>
      <c r="Q4245" t="b">
        <f>AND(ISNUMBER(data_to_clean[[#This Row],[revenue_formatted]]),ISNUMBER(data_to_clean[[#This Row],[growth_formatted_%]]),ISNUMBER(data_to_clean[[#This Row],[workers]]),ISNUMBER(data_to_clean[[#This Row],[previous_workers]]),ISNUMBER(data_to_clean[[#This Row],[founded]]),ISNUMBER(data_to_clean[[#This Row],[yrs_on_list]]))</f>
        <v>1</v>
      </c>
    </row>
    <row r="4246" spans="1:17" x14ac:dyDescent="0.25">
      <c r="A4246">
        <v>4234</v>
      </c>
      <c r="B4246" t="s">
        <v>15162</v>
      </c>
      <c r="C4246" t="s">
        <v>15</v>
      </c>
      <c r="D4246" t="str">
        <f>VLOOKUP(data_to_clean[[#This Row],[state]],abbreviation_table[],2,FALSE)</f>
        <v>Arizona</v>
      </c>
      <c r="E4246" t="s">
        <v>6163</v>
      </c>
      <c r="F4246" t="str">
        <f>TRIM(LEFT(data_to_clean[[#This Row],[revenue]],FIND(" ",data_to_clean[[#This Row],[revenue]])))</f>
        <v>11.5</v>
      </c>
      <c r="G4246" t="str">
        <f>RIGHT(data_to_clean[[#This Row],[revenue]],LEN(data_to_clean[[#This Row],[revenue]])-FIND(" ",data_to_clean[[#This Row],[revenue]]))</f>
        <v>Million</v>
      </c>
      <c r="H4246" s="7">
        <f>VALUE(IF(data_to_clean[[#This Row],[multiplicity]]="Million",_xlfn.CONCAT(SUBSTITUTE(data_to_clean[[#This Row],[number]],".",""),"00000"),_xlfn.CONCAT(SUBSTITUTE(data_to_clean[[#This Row],[number]],".",""),"00000000")))</f>
        <v>11500000</v>
      </c>
      <c r="I4246" t="s">
        <v>15164</v>
      </c>
      <c r="J4246">
        <f>ROUND(VALUE(SUBSTITUTE(data_to_clean[[#This Row],[growth_%]],".",",")),0)</f>
        <v>73</v>
      </c>
      <c r="K4246" t="s">
        <v>107</v>
      </c>
      <c r="L4246">
        <v>25</v>
      </c>
      <c r="M4246">
        <v>10</v>
      </c>
      <c r="N4246">
        <v>2007</v>
      </c>
      <c r="O4246">
        <v>1</v>
      </c>
      <c r="P4246" t="s">
        <v>651</v>
      </c>
      <c r="Q4246" t="b">
        <f>AND(ISNUMBER(data_to_clean[[#This Row],[revenue_formatted]]),ISNUMBER(data_to_clean[[#This Row],[growth_formatted_%]]),ISNUMBER(data_to_clean[[#This Row],[workers]]),ISNUMBER(data_to_clean[[#This Row],[previous_workers]]),ISNUMBER(data_to_clean[[#This Row],[founded]]),ISNUMBER(data_to_clean[[#This Row],[yrs_on_list]]))</f>
        <v>1</v>
      </c>
    </row>
    <row r="4247" spans="1:17" x14ac:dyDescent="0.25">
      <c r="A4247">
        <v>4235</v>
      </c>
      <c r="B4247" t="s">
        <v>15165</v>
      </c>
      <c r="C4247" t="s">
        <v>294</v>
      </c>
      <c r="D4247" t="str">
        <f>VLOOKUP(data_to_clean[[#This Row],[state]],abbreviation_table[],2,FALSE)</f>
        <v>Minnesota</v>
      </c>
      <c r="E4247" t="s">
        <v>824</v>
      </c>
      <c r="F4247" t="str">
        <f>TRIM(LEFT(data_to_clean[[#This Row],[revenue]],FIND(" ",data_to_clean[[#This Row],[revenue]])))</f>
        <v>2.5</v>
      </c>
      <c r="G4247" t="str">
        <f>RIGHT(data_to_clean[[#This Row],[revenue]],LEN(data_to_clean[[#This Row],[revenue]])-FIND(" ",data_to_clean[[#This Row],[revenue]]))</f>
        <v>Million</v>
      </c>
      <c r="H4247" s="7">
        <f>VALUE(IF(data_to_clean[[#This Row],[multiplicity]]="Million",_xlfn.CONCAT(SUBSTITUTE(data_to_clean[[#This Row],[number]],".",""),"00000"),_xlfn.CONCAT(SUBSTITUTE(data_to_clean[[#This Row],[number]],".",""),"00000000")))</f>
        <v>2500000</v>
      </c>
      <c r="I4247" t="s">
        <v>15167</v>
      </c>
      <c r="J4247">
        <f>ROUND(VALUE(SUBSTITUTE(data_to_clean[[#This Row],[growth_%]],".",",")),0)</f>
        <v>73</v>
      </c>
      <c r="K4247" t="s">
        <v>18</v>
      </c>
      <c r="L4247">
        <v>23</v>
      </c>
      <c r="M4247">
        <v>14</v>
      </c>
      <c r="N4247">
        <v>2010</v>
      </c>
      <c r="O4247">
        <v>2</v>
      </c>
      <c r="P4247" t="s">
        <v>2589</v>
      </c>
      <c r="Q4247" t="b">
        <f>AND(ISNUMBER(data_to_clean[[#This Row],[revenue_formatted]]),ISNUMBER(data_to_clean[[#This Row],[growth_formatted_%]]),ISNUMBER(data_to_clean[[#This Row],[workers]]),ISNUMBER(data_to_clean[[#This Row],[previous_workers]]),ISNUMBER(data_to_clean[[#This Row],[founded]]),ISNUMBER(data_to_clean[[#This Row],[yrs_on_list]]))</f>
        <v>1</v>
      </c>
    </row>
    <row r="4248" spans="1:17" x14ac:dyDescent="0.25">
      <c r="A4248">
        <v>4236</v>
      </c>
      <c r="B4248" t="s">
        <v>15168</v>
      </c>
      <c r="C4248" t="s">
        <v>243</v>
      </c>
      <c r="D4248" t="str">
        <f>VLOOKUP(data_to_clean[[#This Row],[state]],abbreviation_table[],2,FALSE)</f>
        <v>Maryland</v>
      </c>
      <c r="E4248" t="s">
        <v>4021</v>
      </c>
      <c r="F4248" t="str">
        <f>TRIM(LEFT(data_to_clean[[#This Row],[revenue]],FIND(" ",data_to_clean[[#This Row],[revenue]])))</f>
        <v>69.9</v>
      </c>
      <c r="G4248" t="str">
        <f>RIGHT(data_to_clean[[#This Row],[revenue]],LEN(data_to_clean[[#This Row],[revenue]])-FIND(" ",data_to_clean[[#This Row],[revenue]]))</f>
        <v>Million</v>
      </c>
      <c r="H4248" s="7">
        <f>VALUE(IF(data_to_clean[[#This Row],[multiplicity]]="Million",_xlfn.CONCAT(SUBSTITUTE(data_to_clean[[#This Row],[number]],".",""),"00000"),_xlfn.CONCAT(SUBSTITUTE(data_to_clean[[#This Row],[number]],".",""),"00000000")))</f>
        <v>69900000</v>
      </c>
      <c r="I4248" t="s">
        <v>15170</v>
      </c>
      <c r="J4248">
        <f>ROUND(VALUE(SUBSTITUTE(data_to_clean[[#This Row],[growth_%]],".",",")),0)</f>
        <v>73</v>
      </c>
      <c r="K4248" t="s">
        <v>107</v>
      </c>
      <c r="L4248">
        <v>418</v>
      </c>
      <c r="M4248">
        <v>288</v>
      </c>
      <c r="N4248">
        <v>2014</v>
      </c>
      <c r="O4248">
        <v>2</v>
      </c>
      <c r="P4248" t="s">
        <v>596</v>
      </c>
      <c r="Q4248" t="b">
        <f>AND(ISNUMBER(data_to_clean[[#This Row],[revenue_formatted]]),ISNUMBER(data_to_clean[[#This Row],[growth_formatted_%]]),ISNUMBER(data_to_clean[[#This Row],[workers]]),ISNUMBER(data_to_clean[[#This Row],[previous_workers]]),ISNUMBER(data_to_clean[[#This Row],[founded]]),ISNUMBER(data_to_clean[[#This Row],[yrs_on_list]]))</f>
        <v>1</v>
      </c>
    </row>
    <row r="4249" spans="1:17" x14ac:dyDescent="0.25">
      <c r="A4249">
        <v>4237</v>
      </c>
      <c r="B4249" t="s">
        <v>15171</v>
      </c>
      <c r="C4249" t="s">
        <v>852</v>
      </c>
      <c r="D4249" t="str">
        <f>VLOOKUP(data_to_clean[[#This Row],[state]],abbreviation_table[],2,FALSE)</f>
        <v>Missouri</v>
      </c>
      <c r="E4249" t="s">
        <v>4874</v>
      </c>
      <c r="F4249" t="str">
        <f>TRIM(LEFT(data_to_clean[[#This Row],[revenue]],FIND(" ",data_to_clean[[#This Row],[revenue]])))</f>
        <v>50.3</v>
      </c>
      <c r="G4249" t="str">
        <f>RIGHT(data_to_clean[[#This Row],[revenue]],LEN(data_to_clean[[#This Row],[revenue]])-FIND(" ",data_to_clean[[#This Row],[revenue]]))</f>
        <v>Million</v>
      </c>
      <c r="H4249" s="7">
        <f>VALUE(IF(data_to_clean[[#This Row],[multiplicity]]="Million",_xlfn.CONCAT(SUBSTITUTE(data_to_clean[[#This Row],[number]],".",""),"00000"),_xlfn.CONCAT(SUBSTITUTE(data_to_clean[[#This Row],[number]],".",""),"00000000")))</f>
        <v>50300000</v>
      </c>
      <c r="I4249" t="s">
        <v>15173</v>
      </c>
      <c r="J4249">
        <f>ROUND(VALUE(SUBSTITUTE(data_to_clean[[#This Row],[growth_%]],".",",")),0)</f>
        <v>73</v>
      </c>
      <c r="K4249" t="s">
        <v>233</v>
      </c>
      <c r="L4249">
        <v>198</v>
      </c>
      <c r="M4249">
        <v>107</v>
      </c>
      <c r="N4249">
        <v>2010</v>
      </c>
      <c r="O4249">
        <v>2</v>
      </c>
      <c r="P4249" t="s">
        <v>15174</v>
      </c>
      <c r="Q4249" t="b">
        <f>AND(ISNUMBER(data_to_clean[[#This Row],[revenue_formatted]]),ISNUMBER(data_to_clean[[#This Row],[growth_formatted_%]]),ISNUMBER(data_to_clean[[#This Row],[workers]]),ISNUMBER(data_to_clean[[#This Row],[previous_workers]]),ISNUMBER(data_to_clean[[#This Row],[founded]]),ISNUMBER(data_to_clean[[#This Row],[yrs_on_list]]))</f>
        <v>1</v>
      </c>
    </row>
    <row r="4250" spans="1:17" x14ac:dyDescent="0.25">
      <c r="A4250">
        <v>4238</v>
      </c>
      <c r="B4250" t="s">
        <v>15175</v>
      </c>
      <c r="C4250" t="s">
        <v>52</v>
      </c>
      <c r="D4250" t="str">
        <f>VLOOKUP(data_to_clean[[#This Row],[state]],abbreviation_table[],2,FALSE)</f>
        <v>Florida</v>
      </c>
      <c r="E4250" t="s">
        <v>46</v>
      </c>
      <c r="F4250" t="str">
        <f>TRIM(LEFT(data_to_clean[[#This Row],[revenue]],FIND(" ",data_to_clean[[#This Row],[revenue]])))</f>
        <v>22.5</v>
      </c>
      <c r="G4250" t="str">
        <f>RIGHT(data_to_clean[[#This Row],[revenue]],LEN(data_to_clean[[#This Row],[revenue]])-FIND(" ",data_to_clean[[#This Row],[revenue]]))</f>
        <v>Million</v>
      </c>
      <c r="H4250" s="7">
        <f>VALUE(IF(data_to_clean[[#This Row],[multiplicity]]="Million",_xlfn.CONCAT(SUBSTITUTE(data_to_clean[[#This Row],[number]],".",""),"00000"),_xlfn.CONCAT(SUBSTITUTE(data_to_clean[[#This Row],[number]],".",""),"00000000")))</f>
        <v>22500000</v>
      </c>
      <c r="I4250" t="s">
        <v>15177</v>
      </c>
      <c r="J4250">
        <f>ROUND(VALUE(SUBSTITUTE(data_to_clean[[#This Row],[growth_%]],".",",")),0)</f>
        <v>73</v>
      </c>
      <c r="K4250" t="s">
        <v>69</v>
      </c>
      <c r="L4250">
        <v>81</v>
      </c>
      <c r="M4250">
        <v>48</v>
      </c>
      <c r="N4250">
        <v>2002</v>
      </c>
      <c r="O4250">
        <v>9</v>
      </c>
      <c r="P4250" t="s">
        <v>198</v>
      </c>
      <c r="Q4250" t="b">
        <f>AND(ISNUMBER(data_to_clean[[#This Row],[revenue_formatted]]),ISNUMBER(data_to_clean[[#This Row],[growth_formatted_%]]),ISNUMBER(data_to_clean[[#This Row],[workers]]),ISNUMBER(data_to_clean[[#This Row],[previous_workers]]),ISNUMBER(data_to_clean[[#This Row],[founded]]),ISNUMBER(data_to_clean[[#This Row],[yrs_on_list]]))</f>
        <v>1</v>
      </c>
    </row>
    <row r="4251" spans="1:17" x14ac:dyDescent="0.25">
      <c r="A4251">
        <v>4239</v>
      </c>
      <c r="B4251" t="s">
        <v>15178</v>
      </c>
      <c r="C4251" t="s">
        <v>243</v>
      </c>
      <c r="D4251" t="str">
        <f>VLOOKUP(data_to_clean[[#This Row],[state]],abbreviation_table[],2,FALSE)</f>
        <v>Maryland</v>
      </c>
      <c r="E4251" t="s">
        <v>6287</v>
      </c>
      <c r="F4251" t="str">
        <f>TRIM(LEFT(data_to_clean[[#This Row],[revenue]],FIND(" ",data_to_clean[[#This Row],[revenue]])))</f>
        <v>26.1</v>
      </c>
      <c r="G4251" t="str">
        <f>RIGHT(data_to_clean[[#This Row],[revenue]],LEN(data_to_clean[[#This Row],[revenue]])-FIND(" ",data_to_clean[[#This Row],[revenue]]))</f>
        <v>Million</v>
      </c>
      <c r="H4251" s="7">
        <f>VALUE(IF(data_to_clean[[#This Row],[multiplicity]]="Million",_xlfn.CONCAT(SUBSTITUTE(data_to_clean[[#This Row],[number]],".",""),"00000"),_xlfn.CONCAT(SUBSTITUTE(data_to_clean[[#This Row],[number]],".",""),"00000000")))</f>
        <v>26100000</v>
      </c>
      <c r="I4251" t="s">
        <v>15180</v>
      </c>
      <c r="J4251">
        <f>ROUND(VALUE(SUBSTITUTE(data_to_clean[[#This Row],[growth_%]],".",",")),0)</f>
        <v>73</v>
      </c>
      <c r="K4251" t="s">
        <v>329</v>
      </c>
      <c r="L4251">
        <v>19</v>
      </c>
      <c r="M4251">
        <v>11</v>
      </c>
      <c r="N4251">
        <v>1869</v>
      </c>
      <c r="O4251">
        <v>5</v>
      </c>
      <c r="P4251" t="s">
        <v>15181</v>
      </c>
      <c r="Q4251" t="b">
        <f>AND(ISNUMBER(data_to_clean[[#This Row],[revenue_formatted]]),ISNUMBER(data_to_clean[[#This Row],[growth_formatted_%]]),ISNUMBER(data_to_clean[[#This Row],[workers]]),ISNUMBER(data_to_clean[[#This Row],[previous_workers]]),ISNUMBER(data_to_clean[[#This Row],[founded]]),ISNUMBER(data_to_clean[[#This Row],[yrs_on_list]]))</f>
        <v>1</v>
      </c>
    </row>
    <row r="4252" spans="1:17" x14ac:dyDescent="0.25">
      <c r="A4252">
        <v>4240</v>
      </c>
      <c r="B4252" t="s">
        <v>15182</v>
      </c>
      <c r="C4252" t="s">
        <v>74</v>
      </c>
      <c r="D4252" t="str">
        <f>VLOOKUP(data_to_clean[[#This Row],[state]],abbreviation_table[],2,FALSE)</f>
        <v>Ohio</v>
      </c>
      <c r="E4252" t="s">
        <v>576</v>
      </c>
      <c r="F4252" t="str">
        <f>TRIM(LEFT(data_to_clean[[#This Row],[revenue]],FIND(" ",data_to_clean[[#This Row],[revenue]])))</f>
        <v>3.5</v>
      </c>
      <c r="G4252" t="str">
        <f>RIGHT(data_to_clean[[#This Row],[revenue]],LEN(data_to_clean[[#This Row],[revenue]])-FIND(" ",data_to_clean[[#This Row],[revenue]]))</f>
        <v>Million</v>
      </c>
      <c r="H4252" s="7">
        <f>VALUE(IF(data_to_clean[[#This Row],[multiplicity]]="Million",_xlfn.CONCAT(SUBSTITUTE(data_to_clean[[#This Row],[number]],".",""),"00000"),_xlfn.CONCAT(SUBSTITUTE(data_to_clean[[#This Row],[number]],".",""),"00000000")))</f>
        <v>3500000</v>
      </c>
      <c r="I4252" t="s">
        <v>15184</v>
      </c>
      <c r="J4252">
        <f>ROUND(VALUE(SUBSTITUTE(data_to_clean[[#This Row],[growth_%]],".",",")),0)</f>
        <v>73</v>
      </c>
      <c r="K4252" t="s">
        <v>336</v>
      </c>
      <c r="L4252">
        <v>18</v>
      </c>
      <c r="M4252">
        <v>9</v>
      </c>
      <c r="N4252">
        <v>2008</v>
      </c>
      <c r="O4252">
        <v>4</v>
      </c>
      <c r="P4252" t="s">
        <v>1996</v>
      </c>
      <c r="Q4252" t="b">
        <f>AND(ISNUMBER(data_to_clean[[#This Row],[revenue_formatted]]),ISNUMBER(data_to_clean[[#This Row],[growth_formatted_%]]),ISNUMBER(data_to_clean[[#This Row],[workers]]),ISNUMBER(data_to_clean[[#This Row],[previous_workers]]),ISNUMBER(data_to_clean[[#This Row],[founded]]),ISNUMBER(data_to_clean[[#This Row],[yrs_on_list]]))</f>
        <v>1</v>
      </c>
    </row>
    <row r="4253" spans="1:17" x14ac:dyDescent="0.25">
      <c r="A4253">
        <v>4241</v>
      </c>
      <c r="B4253" t="s">
        <v>15185</v>
      </c>
      <c r="C4253" t="s">
        <v>30</v>
      </c>
      <c r="D4253" t="str">
        <f>VLOOKUP(data_to_clean[[#This Row],[state]],abbreviation_table[],2,FALSE)</f>
        <v>Texas</v>
      </c>
      <c r="E4253" t="s">
        <v>209</v>
      </c>
      <c r="F4253" t="str">
        <f>TRIM(LEFT(data_to_clean[[#This Row],[revenue]],FIND(" ",data_to_clean[[#This Row],[revenue]])))</f>
        <v>7.2</v>
      </c>
      <c r="G4253" t="str">
        <f>RIGHT(data_to_clean[[#This Row],[revenue]],LEN(data_to_clean[[#This Row],[revenue]])-FIND(" ",data_to_clean[[#This Row],[revenue]]))</f>
        <v>Million</v>
      </c>
      <c r="H4253" s="7">
        <f>VALUE(IF(data_to_clean[[#This Row],[multiplicity]]="Million",_xlfn.CONCAT(SUBSTITUTE(data_to_clean[[#This Row],[number]],".",""),"00000"),_xlfn.CONCAT(SUBSTITUTE(data_to_clean[[#This Row],[number]],".",""),"00000000")))</f>
        <v>7200000</v>
      </c>
      <c r="I4253" t="s">
        <v>15187</v>
      </c>
      <c r="J4253">
        <f>ROUND(VALUE(SUBSTITUTE(data_to_clean[[#This Row],[growth_%]],".",",")),0)</f>
        <v>73</v>
      </c>
      <c r="K4253" t="s">
        <v>211</v>
      </c>
      <c r="L4253">
        <v>19</v>
      </c>
      <c r="M4253">
        <v>10</v>
      </c>
      <c r="N4253">
        <v>1984</v>
      </c>
      <c r="O4253">
        <v>1</v>
      </c>
      <c r="P4253" t="s">
        <v>1789</v>
      </c>
      <c r="Q4253" t="b">
        <f>AND(ISNUMBER(data_to_clean[[#This Row],[revenue_formatted]]),ISNUMBER(data_to_clean[[#This Row],[growth_formatted_%]]),ISNUMBER(data_to_clean[[#This Row],[workers]]),ISNUMBER(data_to_clean[[#This Row],[previous_workers]]),ISNUMBER(data_to_clean[[#This Row],[founded]]),ISNUMBER(data_to_clean[[#This Row],[yrs_on_list]]))</f>
        <v>1</v>
      </c>
    </row>
    <row r="4254" spans="1:17" x14ac:dyDescent="0.25">
      <c r="A4254">
        <v>4242</v>
      </c>
      <c r="B4254" t="s">
        <v>15188</v>
      </c>
      <c r="C4254" t="s">
        <v>80</v>
      </c>
      <c r="D4254" t="str">
        <f>VLOOKUP(data_to_clean[[#This Row],[state]],abbreviation_table[],2,FALSE)</f>
        <v>California</v>
      </c>
      <c r="E4254" t="s">
        <v>2013</v>
      </c>
      <c r="F4254" t="str">
        <f>TRIM(LEFT(data_to_clean[[#This Row],[revenue]],FIND(" ",data_to_clean[[#This Row],[revenue]])))</f>
        <v>7.5</v>
      </c>
      <c r="G4254" t="str">
        <f>RIGHT(data_to_clean[[#This Row],[revenue]],LEN(data_to_clean[[#This Row],[revenue]])-FIND(" ",data_to_clean[[#This Row],[revenue]]))</f>
        <v>Million</v>
      </c>
      <c r="H4254" s="7">
        <f>VALUE(IF(data_to_clean[[#This Row],[multiplicity]]="Million",_xlfn.CONCAT(SUBSTITUTE(data_to_clean[[#This Row],[number]],".",""),"00000"),_xlfn.CONCAT(SUBSTITUTE(data_to_clean[[#This Row],[number]],".",""),"00000000")))</f>
        <v>7500000</v>
      </c>
      <c r="I4254" t="s">
        <v>15190</v>
      </c>
      <c r="J4254">
        <f>ROUND(VALUE(SUBSTITUTE(data_to_clean[[#This Row],[growth_%]],".",",")),0)</f>
        <v>73</v>
      </c>
      <c r="K4254" t="s">
        <v>156</v>
      </c>
      <c r="L4254">
        <v>39</v>
      </c>
      <c r="M4254">
        <v>28</v>
      </c>
      <c r="N4254">
        <v>2008</v>
      </c>
      <c r="O4254">
        <v>6</v>
      </c>
      <c r="P4254" t="s">
        <v>9180</v>
      </c>
      <c r="Q4254" t="b">
        <f>AND(ISNUMBER(data_to_clean[[#This Row],[revenue_formatted]]),ISNUMBER(data_to_clean[[#This Row],[growth_formatted_%]]),ISNUMBER(data_to_clean[[#This Row],[workers]]),ISNUMBER(data_to_clean[[#This Row],[previous_workers]]),ISNUMBER(data_to_clean[[#This Row],[founded]]),ISNUMBER(data_to_clean[[#This Row],[yrs_on_list]]))</f>
        <v>1</v>
      </c>
    </row>
    <row r="4255" spans="1:17" x14ac:dyDescent="0.25">
      <c r="A4255">
        <v>4243</v>
      </c>
      <c r="B4255" t="s">
        <v>15191</v>
      </c>
      <c r="C4255" t="s">
        <v>1999</v>
      </c>
      <c r="D4255" t="str">
        <f>VLOOKUP(data_to_clean[[#This Row],[state]],abbreviation_table[],2,FALSE)</f>
        <v>Oklahoma</v>
      </c>
      <c r="E4255" t="s">
        <v>911</v>
      </c>
      <c r="F4255" t="str">
        <f>TRIM(LEFT(data_to_clean[[#This Row],[revenue]],FIND(" ",data_to_clean[[#This Row],[revenue]])))</f>
        <v>2.7</v>
      </c>
      <c r="G4255" t="str">
        <f>RIGHT(data_to_clean[[#This Row],[revenue]],LEN(data_to_clean[[#This Row],[revenue]])-FIND(" ",data_to_clean[[#This Row],[revenue]]))</f>
        <v>Million</v>
      </c>
      <c r="H4255" s="7">
        <f>VALUE(IF(data_to_clean[[#This Row],[multiplicity]]="Million",_xlfn.CONCAT(SUBSTITUTE(data_to_clean[[#This Row],[number]],".",""),"00000"),_xlfn.CONCAT(SUBSTITUTE(data_to_clean[[#This Row],[number]],".",""),"00000000")))</f>
        <v>2700000</v>
      </c>
      <c r="I4255" t="s">
        <v>15193</v>
      </c>
      <c r="J4255">
        <f>ROUND(VALUE(SUBSTITUTE(data_to_clean[[#This Row],[growth_%]],".",",")),0)</f>
        <v>73</v>
      </c>
      <c r="K4255" t="s">
        <v>233</v>
      </c>
      <c r="L4255">
        <v>15</v>
      </c>
      <c r="M4255">
        <v>11</v>
      </c>
      <c r="N4255">
        <v>2011</v>
      </c>
      <c r="O4255">
        <v>1</v>
      </c>
      <c r="P4255" t="s">
        <v>15194</v>
      </c>
      <c r="Q4255" t="b">
        <f>AND(ISNUMBER(data_to_clean[[#This Row],[revenue_formatted]]),ISNUMBER(data_to_clean[[#This Row],[growth_formatted_%]]),ISNUMBER(data_to_clean[[#This Row],[workers]]),ISNUMBER(data_to_clean[[#This Row],[previous_workers]]),ISNUMBER(data_to_clean[[#This Row],[founded]]),ISNUMBER(data_to_clean[[#This Row],[yrs_on_list]]))</f>
        <v>1</v>
      </c>
    </row>
    <row r="4256" spans="1:17" x14ac:dyDescent="0.25">
      <c r="A4256">
        <v>4244</v>
      </c>
      <c r="B4256" t="s">
        <v>15195</v>
      </c>
      <c r="C4256" t="s">
        <v>59</v>
      </c>
      <c r="D4256" t="str">
        <f>VLOOKUP(data_to_clean[[#This Row],[state]],abbreviation_table[],2,FALSE)</f>
        <v>New Jersey</v>
      </c>
      <c r="E4256" t="s">
        <v>871</v>
      </c>
      <c r="F4256" t="str">
        <f>TRIM(LEFT(data_to_clean[[#This Row],[revenue]],FIND(" ",data_to_clean[[#This Row],[revenue]])))</f>
        <v>2.6</v>
      </c>
      <c r="G4256" t="str">
        <f>RIGHT(data_to_clean[[#This Row],[revenue]],LEN(data_to_clean[[#This Row],[revenue]])-FIND(" ",data_to_clean[[#This Row],[revenue]]))</f>
        <v>Million</v>
      </c>
      <c r="H4256" s="7">
        <f>VALUE(IF(data_to_clean[[#This Row],[multiplicity]]="Million",_xlfn.CONCAT(SUBSTITUTE(data_to_clean[[#This Row],[number]],".",""),"00000"),_xlfn.CONCAT(SUBSTITUTE(data_to_clean[[#This Row],[number]],".",""),"00000000")))</f>
        <v>2600000</v>
      </c>
      <c r="I4256" t="s">
        <v>15197</v>
      </c>
      <c r="J4256">
        <f>ROUND(VALUE(SUBSTITUTE(data_to_clean[[#This Row],[growth_%]],".",",")),0)</f>
        <v>73</v>
      </c>
      <c r="K4256" t="s">
        <v>336</v>
      </c>
      <c r="L4256">
        <v>28</v>
      </c>
      <c r="M4256">
        <v>15</v>
      </c>
      <c r="N4256">
        <v>2006</v>
      </c>
      <c r="O4256">
        <v>1</v>
      </c>
      <c r="P4256" t="s">
        <v>15198</v>
      </c>
      <c r="Q4256" t="b">
        <f>AND(ISNUMBER(data_to_clean[[#This Row],[revenue_formatted]]),ISNUMBER(data_to_clean[[#This Row],[growth_formatted_%]]),ISNUMBER(data_to_clean[[#This Row],[workers]]),ISNUMBER(data_to_clean[[#This Row],[previous_workers]]),ISNUMBER(data_to_clean[[#This Row],[founded]]),ISNUMBER(data_to_clean[[#This Row],[yrs_on_list]]))</f>
        <v>1</v>
      </c>
    </row>
    <row r="4257" spans="1:17" x14ac:dyDescent="0.25">
      <c r="A4257">
        <v>4245</v>
      </c>
      <c r="B4257" t="s">
        <v>15199</v>
      </c>
      <c r="C4257" t="s">
        <v>1999</v>
      </c>
      <c r="D4257" t="str">
        <f>VLOOKUP(data_to_clean[[#This Row],[state]],abbreviation_table[],2,FALSE)</f>
        <v>Oklahoma</v>
      </c>
      <c r="E4257" t="s">
        <v>111</v>
      </c>
      <c r="F4257" t="str">
        <f>TRIM(LEFT(data_to_clean[[#This Row],[revenue]],FIND(" ",data_to_clean[[#This Row],[revenue]])))</f>
        <v>17.3</v>
      </c>
      <c r="G4257" t="str">
        <f>RIGHT(data_to_clean[[#This Row],[revenue]],LEN(data_to_clean[[#This Row],[revenue]])-FIND(" ",data_to_clean[[#This Row],[revenue]]))</f>
        <v>Million</v>
      </c>
      <c r="H4257" s="7">
        <f>VALUE(IF(data_to_clean[[#This Row],[multiplicity]]="Million",_xlfn.CONCAT(SUBSTITUTE(data_to_clean[[#This Row],[number]],".",""),"00000"),_xlfn.CONCAT(SUBSTITUTE(data_to_clean[[#This Row],[number]],".",""),"00000000")))</f>
        <v>17300000</v>
      </c>
      <c r="I4257" t="s">
        <v>15201</v>
      </c>
      <c r="J4257">
        <f>ROUND(VALUE(SUBSTITUTE(data_to_clean[[#This Row],[growth_%]],".",",")),0)</f>
        <v>73</v>
      </c>
      <c r="K4257" t="s">
        <v>187</v>
      </c>
      <c r="L4257">
        <v>16</v>
      </c>
      <c r="M4257">
        <v>14</v>
      </c>
      <c r="N4257">
        <v>2006</v>
      </c>
      <c r="O4257">
        <v>1</v>
      </c>
      <c r="P4257" t="s">
        <v>2002</v>
      </c>
      <c r="Q4257" t="b">
        <f>AND(ISNUMBER(data_to_clean[[#This Row],[revenue_formatted]]),ISNUMBER(data_to_clean[[#This Row],[growth_formatted_%]]),ISNUMBER(data_to_clean[[#This Row],[workers]]),ISNUMBER(data_to_clean[[#This Row],[previous_workers]]),ISNUMBER(data_to_clean[[#This Row],[founded]]),ISNUMBER(data_to_clean[[#This Row],[yrs_on_list]]))</f>
        <v>1</v>
      </c>
    </row>
    <row r="4258" spans="1:17" x14ac:dyDescent="0.25">
      <c r="A4258">
        <v>4246</v>
      </c>
      <c r="B4258" t="s">
        <v>15202</v>
      </c>
      <c r="C4258" t="s">
        <v>1999</v>
      </c>
      <c r="D4258" t="str">
        <f>VLOOKUP(data_to_clean[[#This Row],[state]],abbreviation_table[],2,FALSE)</f>
        <v>Oklahoma</v>
      </c>
      <c r="E4258" t="s">
        <v>3392</v>
      </c>
      <c r="F4258" t="str">
        <f>TRIM(LEFT(data_to_clean[[#This Row],[revenue]],FIND(" ",data_to_clean[[#This Row],[revenue]])))</f>
        <v>12.2</v>
      </c>
      <c r="G4258" t="str">
        <f>RIGHT(data_to_clean[[#This Row],[revenue]],LEN(data_to_clean[[#This Row],[revenue]])-FIND(" ",data_to_clean[[#This Row],[revenue]]))</f>
        <v>Million</v>
      </c>
      <c r="H4258" s="7">
        <f>VALUE(IF(data_to_clean[[#This Row],[multiplicity]]="Million",_xlfn.CONCAT(SUBSTITUTE(data_to_clean[[#This Row],[number]],".",""),"00000"),_xlfn.CONCAT(SUBSTITUTE(data_to_clean[[#This Row],[number]],".",""),"00000000")))</f>
        <v>12200000</v>
      </c>
      <c r="I4258" t="s">
        <v>15204</v>
      </c>
      <c r="J4258">
        <f>ROUND(VALUE(SUBSTITUTE(data_to_clean[[#This Row],[growth_%]],".",",")),0)</f>
        <v>73</v>
      </c>
      <c r="K4258" t="s">
        <v>18</v>
      </c>
      <c r="L4258">
        <v>46</v>
      </c>
      <c r="M4258">
        <v>38</v>
      </c>
      <c r="N4258">
        <v>2003</v>
      </c>
      <c r="O4258">
        <v>9</v>
      </c>
      <c r="P4258" t="s">
        <v>6981</v>
      </c>
      <c r="Q4258" t="b">
        <f>AND(ISNUMBER(data_to_clean[[#This Row],[revenue_formatted]]),ISNUMBER(data_to_clean[[#This Row],[growth_formatted_%]]),ISNUMBER(data_to_clean[[#This Row],[workers]]),ISNUMBER(data_to_clean[[#This Row],[previous_workers]]),ISNUMBER(data_to_clean[[#This Row],[founded]]),ISNUMBER(data_to_clean[[#This Row],[yrs_on_list]]))</f>
        <v>1</v>
      </c>
    </row>
    <row r="4259" spans="1:17" x14ac:dyDescent="0.25">
      <c r="A4259">
        <v>4247</v>
      </c>
      <c r="B4259" t="s">
        <v>15205</v>
      </c>
      <c r="C4259" t="s">
        <v>852</v>
      </c>
      <c r="D4259" t="str">
        <f>VLOOKUP(data_to_clean[[#This Row],[state]],abbreviation_table[],2,FALSE)</f>
        <v>Missouri</v>
      </c>
      <c r="E4259" t="s">
        <v>665</v>
      </c>
      <c r="F4259" t="str">
        <f>TRIM(LEFT(data_to_clean[[#This Row],[revenue]],FIND(" ",data_to_clean[[#This Row],[revenue]])))</f>
        <v>3.2</v>
      </c>
      <c r="G4259" t="str">
        <f>RIGHT(data_to_clean[[#This Row],[revenue]],LEN(data_to_clean[[#This Row],[revenue]])-FIND(" ",data_to_clean[[#This Row],[revenue]]))</f>
        <v>Million</v>
      </c>
      <c r="H4259" s="7">
        <f>VALUE(IF(data_to_clean[[#This Row],[multiplicity]]="Million",_xlfn.CONCAT(SUBSTITUTE(data_to_clean[[#This Row],[number]],".",""),"00000"),_xlfn.CONCAT(SUBSTITUTE(data_to_clean[[#This Row],[number]],".",""),"00000000")))</f>
        <v>3200000</v>
      </c>
      <c r="I4259" t="s">
        <v>15207</v>
      </c>
      <c r="J4259">
        <f>ROUND(VALUE(SUBSTITUTE(data_to_clean[[#This Row],[growth_%]],".",",")),0)</f>
        <v>73</v>
      </c>
      <c r="K4259" t="s">
        <v>156</v>
      </c>
      <c r="L4259">
        <v>12</v>
      </c>
      <c r="M4259">
        <v>5</v>
      </c>
      <c r="N4259">
        <v>2011</v>
      </c>
      <c r="O4259">
        <v>3</v>
      </c>
      <c r="P4259" t="s">
        <v>6316</v>
      </c>
      <c r="Q4259" t="b">
        <f>AND(ISNUMBER(data_to_clean[[#This Row],[revenue_formatted]]),ISNUMBER(data_to_clean[[#This Row],[growth_formatted_%]]),ISNUMBER(data_to_clean[[#This Row],[workers]]),ISNUMBER(data_to_clean[[#This Row],[previous_workers]]),ISNUMBER(data_to_clean[[#This Row],[founded]]),ISNUMBER(data_to_clean[[#This Row],[yrs_on_list]]))</f>
        <v>1</v>
      </c>
    </row>
    <row r="4260" spans="1:17" x14ac:dyDescent="0.25">
      <c r="A4260">
        <v>4248</v>
      </c>
      <c r="B4260" t="s">
        <v>15208</v>
      </c>
      <c r="C4260" t="s">
        <v>3523</v>
      </c>
      <c r="D4260" t="str">
        <f>VLOOKUP(data_to_clean[[#This Row],[state]],abbreviation_table[],2,FALSE)</f>
        <v>South Dakota</v>
      </c>
      <c r="E4260" t="s">
        <v>1207</v>
      </c>
      <c r="F4260" t="str">
        <f>TRIM(LEFT(data_to_clean[[#This Row],[revenue]],FIND(" ",data_to_clean[[#This Row],[revenue]])))</f>
        <v>10.1</v>
      </c>
      <c r="G4260" t="str">
        <f>RIGHT(data_to_clean[[#This Row],[revenue]],LEN(data_to_clean[[#This Row],[revenue]])-FIND(" ",data_to_clean[[#This Row],[revenue]]))</f>
        <v>Million</v>
      </c>
      <c r="H4260" s="7">
        <f>VALUE(IF(data_to_clean[[#This Row],[multiplicity]]="Million",_xlfn.CONCAT(SUBSTITUTE(data_to_clean[[#This Row],[number]],".",""),"00000"),_xlfn.CONCAT(SUBSTITUTE(data_to_clean[[#This Row],[number]],".",""),"00000000")))</f>
        <v>10100000</v>
      </c>
      <c r="I4260" t="s">
        <v>15210</v>
      </c>
      <c r="J4260">
        <f>ROUND(VALUE(SUBSTITUTE(data_to_clean[[#This Row],[growth_%]],".",",")),0)</f>
        <v>73</v>
      </c>
      <c r="K4260" t="s">
        <v>107</v>
      </c>
      <c r="L4260">
        <v>71</v>
      </c>
      <c r="M4260">
        <v>72</v>
      </c>
      <c r="N4260">
        <v>2004</v>
      </c>
      <c r="O4260">
        <v>7</v>
      </c>
      <c r="P4260" t="s">
        <v>227</v>
      </c>
      <c r="Q4260" t="b">
        <f>AND(ISNUMBER(data_to_clean[[#This Row],[revenue_formatted]]),ISNUMBER(data_to_clean[[#This Row],[growth_formatted_%]]),ISNUMBER(data_to_clean[[#This Row],[workers]]),ISNUMBER(data_to_clean[[#This Row],[previous_workers]]),ISNUMBER(data_to_clean[[#This Row],[founded]]),ISNUMBER(data_to_clean[[#This Row],[yrs_on_list]]))</f>
        <v>1</v>
      </c>
    </row>
    <row r="4261" spans="1:17" x14ac:dyDescent="0.25">
      <c r="A4261">
        <v>4249</v>
      </c>
      <c r="B4261" t="s">
        <v>15211</v>
      </c>
      <c r="C4261" t="s">
        <v>503</v>
      </c>
      <c r="D4261" t="str">
        <f>VLOOKUP(data_to_clean[[#This Row],[state]],abbreviation_table[],2,FALSE)</f>
        <v>Illinois</v>
      </c>
      <c r="E4261" t="s">
        <v>5243</v>
      </c>
      <c r="F4261" t="str">
        <f>TRIM(LEFT(data_to_clean[[#This Row],[revenue]],FIND(" ",data_to_clean[[#This Row],[revenue]])))</f>
        <v>10.6</v>
      </c>
      <c r="G4261" t="str">
        <f>RIGHT(data_to_clean[[#This Row],[revenue]],LEN(data_to_clean[[#This Row],[revenue]])-FIND(" ",data_to_clean[[#This Row],[revenue]]))</f>
        <v>Million</v>
      </c>
      <c r="H4261" s="7">
        <f>VALUE(IF(data_to_clean[[#This Row],[multiplicity]]="Million",_xlfn.CONCAT(SUBSTITUTE(data_to_clean[[#This Row],[number]],".",""),"00000"),_xlfn.CONCAT(SUBSTITUTE(data_to_clean[[#This Row],[number]],".",""),"00000000")))</f>
        <v>10600000</v>
      </c>
      <c r="I4261" t="s">
        <v>15213</v>
      </c>
      <c r="J4261">
        <f>ROUND(VALUE(SUBSTITUTE(data_to_clean[[#This Row],[growth_%]],".",",")),0)</f>
        <v>73</v>
      </c>
      <c r="K4261" t="s">
        <v>25</v>
      </c>
      <c r="L4261">
        <v>74</v>
      </c>
      <c r="M4261">
        <v>50</v>
      </c>
      <c r="N4261">
        <v>2009</v>
      </c>
      <c r="O4261">
        <v>1</v>
      </c>
      <c r="P4261" t="s">
        <v>506</v>
      </c>
      <c r="Q4261" t="b">
        <f>AND(ISNUMBER(data_to_clean[[#This Row],[revenue_formatted]]),ISNUMBER(data_to_clean[[#This Row],[growth_formatted_%]]),ISNUMBER(data_to_clean[[#This Row],[workers]]),ISNUMBER(data_to_clean[[#This Row],[previous_workers]]),ISNUMBER(data_to_clean[[#This Row],[founded]]),ISNUMBER(data_to_clean[[#This Row],[yrs_on_list]]))</f>
        <v>1</v>
      </c>
    </row>
    <row r="4262" spans="1:17" x14ac:dyDescent="0.25">
      <c r="A4262">
        <v>4250</v>
      </c>
      <c r="B4262" t="s">
        <v>15214</v>
      </c>
      <c r="C4262" t="s">
        <v>243</v>
      </c>
      <c r="D4262" t="str">
        <f>VLOOKUP(data_to_clean[[#This Row],[state]],abbreviation_table[],2,FALSE)</f>
        <v>Maryland</v>
      </c>
      <c r="E4262" t="s">
        <v>425</v>
      </c>
      <c r="F4262" t="str">
        <f>TRIM(LEFT(data_to_clean[[#This Row],[revenue]],FIND(" ",data_to_clean[[#This Row],[revenue]])))</f>
        <v>4.6</v>
      </c>
      <c r="G4262" t="str">
        <f>RIGHT(data_to_clean[[#This Row],[revenue]],LEN(data_to_clean[[#This Row],[revenue]])-FIND(" ",data_to_clean[[#This Row],[revenue]]))</f>
        <v>Million</v>
      </c>
      <c r="H4262" s="7">
        <f>VALUE(IF(data_to_clean[[#This Row],[multiplicity]]="Million",_xlfn.CONCAT(SUBSTITUTE(data_to_clean[[#This Row],[number]],".",""),"00000"),_xlfn.CONCAT(SUBSTITUTE(data_to_clean[[#This Row],[number]],".",""),"00000000")))</f>
        <v>4600000</v>
      </c>
      <c r="I4262" t="s">
        <v>15216</v>
      </c>
      <c r="J4262">
        <f>ROUND(VALUE(SUBSTITUTE(data_to_clean[[#This Row],[growth_%]],".",",")),0)</f>
        <v>73</v>
      </c>
      <c r="K4262" t="s">
        <v>18</v>
      </c>
      <c r="L4262">
        <v>13</v>
      </c>
      <c r="M4262">
        <v>9</v>
      </c>
      <c r="N4262">
        <v>2008</v>
      </c>
      <c r="O4262">
        <v>2</v>
      </c>
      <c r="P4262" t="s">
        <v>246</v>
      </c>
      <c r="Q4262" t="b">
        <f>AND(ISNUMBER(data_to_clean[[#This Row],[revenue_formatted]]),ISNUMBER(data_to_clean[[#This Row],[growth_formatted_%]]),ISNUMBER(data_to_clean[[#This Row],[workers]]),ISNUMBER(data_to_clean[[#This Row],[previous_workers]]),ISNUMBER(data_to_clean[[#This Row],[founded]]),ISNUMBER(data_to_clean[[#This Row],[yrs_on_list]]))</f>
        <v>1</v>
      </c>
    </row>
    <row r="4263" spans="1:17" x14ac:dyDescent="0.25">
      <c r="A4263">
        <v>4251</v>
      </c>
      <c r="B4263" t="s">
        <v>15217</v>
      </c>
      <c r="C4263" t="s">
        <v>462</v>
      </c>
      <c r="D4263" t="str">
        <f>VLOOKUP(data_to_clean[[#This Row],[state]],abbreviation_table[],2,FALSE)</f>
        <v>Kansas</v>
      </c>
      <c r="E4263" t="s">
        <v>1442</v>
      </c>
      <c r="F4263" t="str">
        <f>TRIM(LEFT(data_to_clean[[#This Row],[revenue]],FIND(" ",data_to_clean[[#This Row],[revenue]])))</f>
        <v>2</v>
      </c>
      <c r="G4263" t="str">
        <f>RIGHT(data_to_clean[[#This Row],[revenue]],LEN(data_to_clean[[#This Row],[revenue]])-FIND(" ",data_to_clean[[#This Row],[revenue]]))</f>
        <v>Million</v>
      </c>
      <c r="H4263" s="7">
        <f>VALUE(IF(data_to_clean[[#This Row],[multiplicity]]="Million",_xlfn.CONCAT(SUBSTITUTE(data_to_clean[[#This Row],[number]],".",""),"00000"),_xlfn.CONCAT(SUBSTITUTE(data_to_clean[[#This Row],[number]],".",""),"00000000")))</f>
        <v>200000</v>
      </c>
      <c r="I4263" t="s">
        <v>15219</v>
      </c>
      <c r="J4263">
        <f>ROUND(VALUE(SUBSTITUTE(data_to_clean[[#This Row],[growth_%]],".",",")),0)</f>
        <v>72</v>
      </c>
      <c r="K4263" t="s">
        <v>69</v>
      </c>
      <c r="L4263">
        <v>15</v>
      </c>
      <c r="M4263">
        <v>6</v>
      </c>
      <c r="N4263">
        <v>1965</v>
      </c>
      <c r="O4263">
        <v>1</v>
      </c>
      <c r="P4263" t="s">
        <v>15220</v>
      </c>
      <c r="Q4263" t="b">
        <f>AND(ISNUMBER(data_to_clean[[#This Row],[revenue_formatted]]),ISNUMBER(data_to_clean[[#This Row],[growth_formatted_%]]),ISNUMBER(data_to_clean[[#This Row],[workers]]),ISNUMBER(data_to_clean[[#This Row],[previous_workers]]),ISNUMBER(data_to_clean[[#This Row],[founded]]),ISNUMBER(data_to_clean[[#This Row],[yrs_on_list]]))</f>
        <v>1</v>
      </c>
    </row>
    <row r="4264" spans="1:17" x14ac:dyDescent="0.25">
      <c r="A4264">
        <v>4252</v>
      </c>
      <c r="B4264" t="s">
        <v>15221</v>
      </c>
      <c r="C4264" t="s">
        <v>80</v>
      </c>
      <c r="D4264" t="str">
        <f>VLOOKUP(data_to_clean[[#This Row],[state]],abbreviation_table[],2,FALSE)</f>
        <v>California</v>
      </c>
      <c r="E4264" t="s">
        <v>15223</v>
      </c>
      <c r="F4264" t="str">
        <f>TRIM(LEFT(data_to_clean[[#This Row],[revenue]],FIND(" ",data_to_clean[[#This Row],[revenue]])))</f>
        <v>91.4</v>
      </c>
      <c r="G4264" t="str">
        <f>RIGHT(data_to_clean[[#This Row],[revenue]],LEN(data_to_clean[[#This Row],[revenue]])-FIND(" ",data_to_clean[[#This Row],[revenue]]))</f>
        <v>Million</v>
      </c>
      <c r="H4264" s="7">
        <f>VALUE(IF(data_to_clean[[#This Row],[multiplicity]]="Million",_xlfn.CONCAT(SUBSTITUTE(data_to_clean[[#This Row],[number]],".",""),"00000"),_xlfn.CONCAT(SUBSTITUTE(data_to_clean[[#This Row],[number]],".",""),"00000000")))</f>
        <v>91400000</v>
      </c>
      <c r="I4264" t="s">
        <v>15224</v>
      </c>
      <c r="J4264">
        <f>ROUND(VALUE(SUBSTITUTE(data_to_clean[[#This Row],[growth_%]],".",",")),0)</f>
        <v>72</v>
      </c>
      <c r="K4264" t="s">
        <v>297</v>
      </c>
      <c r="L4264">
        <v>213</v>
      </c>
      <c r="M4264">
        <v>85</v>
      </c>
      <c r="N4264">
        <v>2003</v>
      </c>
      <c r="O4264">
        <v>5</v>
      </c>
      <c r="P4264" t="s">
        <v>1351</v>
      </c>
      <c r="Q4264" t="b">
        <f>AND(ISNUMBER(data_to_clean[[#This Row],[revenue_formatted]]),ISNUMBER(data_to_clean[[#This Row],[growth_formatted_%]]),ISNUMBER(data_to_clean[[#This Row],[workers]]),ISNUMBER(data_to_clean[[#This Row],[previous_workers]]),ISNUMBER(data_to_clean[[#This Row],[founded]]),ISNUMBER(data_to_clean[[#This Row],[yrs_on_list]]))</f>
        <v>1</v>
      </c>
    </row>
    <row r="4265" spans="1:17" x14ac:dyDescent="0.25">
      <c r="A4265">
        <v>4253</v>
      </c>
      <c r="B4265" t="s">
        <v>15225</v>
      </c>
      <c r="C4265" t="s">
        <v>66</v>
      </c>
      <c r="D4265" t="str">
        <f>VLOOKUP(data_to_clean[[#This Row],[state]],abbreviation_table[],2,FALSE)</f>
        <v>Virginia</v>
      </c>
      <c r="E4265" t="s">
        <v>5176</v>
      </c>
      <c r="F4265" t="str">
        <f>TRIM(LEFT(data_to_clean[[#This Row],[revenue]],FIND(" ",data_to_clean[[#This Row],[revenue]])))</f>
        <v>28.8</v>
      </c>
      <c r="G4265" t="str">
        <f>RIGHT(data_to_clean[[#This Row],[revenue]],LEN(data_to_clean[[#This Row],[revenue]])-FIND(" ",data_to_clean[[#This Row],[revenue]]))</f>
        <v>Million</v>
      </c>
      <c r="H4265" s="7">
        <f>VALUE(IF(data_to_clean[[#This Row],[multiplicity]]="Million",_xlfn.CONCAT(SUBSTITUTE(data_to_clean[[#This Row],[number]],".",""),"00000"),_xlfn.CONCAT(SUBSTITUTE(data_to_clean[[#This Row],[number]],".",""),"00000000")))</f>
        <v>28800000</v>
      </c>
      <c r="I4265" t="s">
        <v>15227</v>
      </c>
      <c r="J4265">
        <f>ROUND(VALUE(SUBSTITUTE(data_to_clean[[#This Row],[growth_%]],".",",")),0)</f>
        <v>72</v>
      </c>
      <c r="K4265" t="s">
        <v>336</v>
      </c>
      <c r="L4265">
        <v>161</v>
      </c>
      <c r="M4265">
        <v>116</v>
      </c>
      <c r="N4265">
        <v>1990</v>
      </c>
      <c r="O4265">
        <v>2</v>
      </c>
      <c r="P4265" t="s">
        <v>7314</v>
      </c>
      <c r="Q4265" t="b">
        <f>AND(ISNUMBER(data_to_clean[[#This Row],[revenue_formatted]]),ISNUMBER(data_to_clean[[#This Row],[growth_formatted_%]]),ISNUMBER(data_to_clean[[#This Row],[workers]]),ISNUMBER(data_to_clean[[#This Row],[previous_workers]]),ISNUMBER(data_to_clean[[#This Row],[founded]]),ISNUMBER(data_to_clean[[#This Row],[yrs_on_list]]))</f>
        <v>1</v>
      </c>
    </row>
    <row r="4266" spans="1:17" x14ac:dyDescent="0.25">
      <c r="A4266">
        <v>4254</v>
      </c>
      <c r="B4266" t="s">
        <v>15228</v>
      </c>
      <c r="C4266" t="s">
        <v>119</v>
      </c>
      <c r="D4266" t="str">
        <f>VLOOKUP(data_to_clean[[#This Row],[state]],abbreviation_table[],2,FALSE)</f>
        <v>Georgia</v>
      </c>
      <c r="E4266" t="s">
        <v>3601</v>
      </c>
      <c r="F4266" t="str">
        <f>TRIM(LEFT(data_to_clean[[#This Row],[revenue]],FIND(" ",data_to_clean[[#This Row],[revenue]])))</f>
        <v>31.1</v>
      </c>
      <c r="G4266" t="str">
        <f>RIGHT(data_to_clean[[#This Row],[revenue]],LEN(data_to_clean[[#This Row],[revenue]])-FIND(" ",data_to_clean[[#This Row],[revenue]]))</f>
        <v>Million</v>
      </c>
      <c r="H4266" s="7">
        <f>VALUE(IF(data_to_clean[[#This Row],[multiplicity]]="Million",_xlfn.CONCAT(SUBSTITUTE(data_to_clean[[#This Row],[number]],".",""),"00000"),_xlfn.CONCAT(SUBSTITUTE(data_to_clean[[#This Row],[number]],".",""),"00000000")))</f>
        <v>31100000</v>
      </c>
      <c r="I4266" t="s">
        <v>15230</v>
      </c>
      <c r="J4266">
        <f>ROUND(VALUE(SUBSTITUTE(data_to_clean[[#This Row],[growth_%]],".",",")),0)</f>
        <v>72</v>
      </c>
      <c r="K4266" t="s">
        <v>336</v>
      </c>
      <c r="L4266">
        <v>130</v>
      </c>
      <c r="M4266">
        <v>60</v>
      </c>
      <c r="N4266">
        <v>2001</v>
      </c>
      <c r="O4266">
        <v>4</v>
      </c>
      <c r="P4266" t="s">
        <v>122</v>
      </c>
      <c r="Q4266" t="b">
        <f>AND(ISNUMBER(data_to_clean[[#This Row],[revenue_formatted]]),ISNUMBER(data_to_clean[[#This Row],[growth_formatted_%]]),ISNUMBER(data_to_clean[[#This Row],[workers]]),ISNUMBER(data_to_clean[[#This Row],[previous_workers]]),ISNUMBER(data_to_clean[[#This Row],[founded]]),ISNUMBER(data_to_clean[[#This Row],[yrs_on_list]]))</f>
        <v>1</v>
      </c>
    </row>
    <row r="4267" spans="1:17" x14ac:dyDescent="0.25">
      <c r="A4267">
        <v>4255</v>
      </c>
      <c r="B4267" t="s">
        <v>15231</v>
      </c>
      <c r="C4267" t="s">
        <v>52</v>
      </c>
      <c r="D4267" t="str">
        <f>VLOOKUP(data_to_clean[[#This Row],[state]],abbreviation_table[],2,FALSE)</f>
        <v>Florida</v>
      </c>
      <c r="E4267" t="s">
        <v>15233</v>
      </c>
      <c r="F4267" t="str">
        <f>TRIM(LEFT(data_to_clean[[#This Row],[revenue]],FIND(" ",data_to_clean[[#This Row],[revenue]])))</f>
        <v>36</v>
      </c>
      <c r="G4267" t="str">
        <f>RIGHT(data_to_clean[[#This Row],[revenue]],LEN(data_to_clean[[#This Row],[revenue]])-FIND(" ",data_to_clean[[#This Row],[revenue]]))</f>
        <v>Million</v>
      </c>
      <c r="H4267" s="7">
        <f>VALUE(IF(data_to_clean[[#This Row],[multiplicity]]="Million",_xlfn.CONCAT(SUBSTITUTE(data_to_clean[[#This Row],[number]],".",""),"00000"),_xlfn.CONCAT(SUBSTITUTE(data_to_clean[[#This Row],[number]],".",""),"00000000")))</f>
        <v>3600000</v>
      </c>
      <c r="I4267" t="s">
        <v>15234</v>
      </c>
      <c r="J4267">
        <f>ROUND(VALUE(SUBSTITUTE(data_to_clean[[#This Row],[growth_%]],".",",")),0)</f>
        <v>72</v>
      </c>
      <c r="K4267" t="s">
        <v>233</v>
      </c>
      <c r="L4267">
        <v>52</v>
      </c>
      <c r="M4267">
        <v>56</v>
      </c>
      <c r="N4267">
        <v>2004</v>
      </c>
      <c r="O4267">
        <v>2</v>
      </c>
      <c r="P4267" t="s">
        <v>2415</v>
      </c>
      <c r="Q4267" t="b">
        <f>AND(ISNUMBER(data_to_clean[[#This Row],[revenue_formatted]]),ISNUMBER(data_to_clean[[#This Row],[growth_formatted_%]]),ISNUMBER(data_to_clean[[#This Row],[workers]]),ISNUMBER(data_to_clean[[#This Row],[previous_workers]]),ISNUMBER(data_to_clean[[#This Row],[founded]]),ISNUMBER(data_to_clean[[#This Row],[yrs_on_list]]))</f>
        <v>1</v>
      </c>
    </row>
    <row r="4268" spans="1:17" x14ac:dyDescent="0.25">
      <c r="A4268">
        <v>4256</v>
      </c>
      <c r="B4268" t="s">
        <v>15235</v>
      </c>
      <c r="C4268" t="s">
        <v>66</v>
      </c>
      <c r="D4268" t="str">
        <f>VLOOKUP(data_to_clean[[#This Row],[state]],abbreviation_table[],2,FALSE)</f>
        <v>Virginia</v>
      </c>
      <c r="E4268" t="s">
        <v>498</v>
      </c>
      <c r="F4268" t="str">
        <f>TRIM(LEFT(data_to_clean[[#This Row],[revenue]],FIND(" ",data_to_clean[[#This Row],[revenue]])))</f>
        <v>10.4</v>
      </c>
      <c r="G4268" t="str">
        <f>RIGHT(data_to_clean[[#This Row],[revenue]],LEN(data_to_clean[[#This Row],[revenue]])-FIND(" ",data_to_clean[[#This Row],[revenue]]))</f>
        <v>Million</v>
      </c>
      <c r="H4268" s="7">
        <f>VALUE(IF(data_to_clean[[#This Row],[multiplicity]]="Million",_xlfn.CONCAT(SUBSTITUTE(data_to_clean[[#This Row],[number]],".",""),"00000"),_xlfn.CONCAT(SUBSTITUTE(data_to_clean[[#This Row],[number]],".",""),"00000000")))</f>
        <v>10400000</v>
      </c>
      <c r="I4268" t="s">
        <v>15237</v>
      </c>
      <c r="J4268">
        <f>ROUND(VALUE(SUBSTITUTE(data_to_clean[[#This Row],[growth_%]],".",",")),0)</f>
        <v>72</v>
      </c>
      <c r="K4268" t="s">
        <v>211</v>
      </c>
      <c r="L4268">
        <v>15</v>
      </c>
      <c r="M4268">
        <v>13</v>
      </c>
      <c r="N4268">
        <v>2003</v>
      </c>
      <c r="O4268">
        <v>4</v>
      </c>
      <c r="P4268" t="s">
        <v>15238</v>
      </c>
      <c r="Q4268" t="b">
        <f>AND(ISNUMBER(data_to_clean[[#This Row],[revenue_formatted]]),ISNUMBER(data_to_clean[[#This Row],[growth_formatted_%]]),ISNUMBER(data_to_clean[[#This Row],[workers]]),ISNUMBER(data_to_clean[[#This Row],[previous_workers]]),ISNUMBER(data_to_clean[[#This Row],[founded]]),ISNUMBER(data_to_clean[[#This Row],[yrs_on_list]]))</f>
        <v>1</v>
      </c>
    </row>
    <row r="4269" spans="1:17" x14ac:dyDescent="0.25">
      <c r="A4269">
        <v>4257</v>
      </c>
      <c r="B4269" t="s">
        <v>15239</v>
      </c>
      <c r="C4269" t="s">
        <v>74</v>
      </c>
      <c r="D4269" t="str">
        <f>VLOOKUP(data_to_clean[[#This Row],[state]],abbreviation_table[],2,FALSE)</f>
        <v>Ohio</v>
      </c>
      <c r="E4269" t="s">
        <v>1227</v>
      </c>
      <c r="F4269" t="str">
        <f>TRIM(LEFT(data_to_clean[[#This Row],[revenue]],FIND(" ",data_to_clean[[#This Row],[revenue]])))</f>
        <v>4.2</v>
      </c>
      <c r="G4269" t="str">
        <f>RIGHT(data_to_clean[[#This Row],[revenue]],LEN(data_to_clean[[#This Row],[revenue]])-FIND(" ",data_to_clean[[#This Row],[revenue]]))</f>
        <v>Million</v>
      </c>
      <c r="H4269" s="7">
        <f>VALUE(IF(data_to_clean[[#This Row],[multiplicity]]="Million",_xlfn.CONCAT(SUBSTITUTE(data_to_clean[[#This Row],[number]],".",""),"00000"),_xlfn.CONCAT(SUBSTITUTE(data_to_clean[[#This Row],[number]],".",""),"00000000")))</f>
        <v>4200000</v>
      </c>
      <c r="I4269" t="s">
        <v>15241</v>
      </c>
      <c r="J4269">
        <f>ROUND(VALUE(SUBSTITUTE(data_to_clean[[#This Row],[growth_%]],".",",")),0)</f>
        <v>72</v>
      </c>
      <c r="K4269" t="s">
        <v>336</v>
      </c>
      <c r="L4269">
        <v>15</v>
      </c>
      <c r="M4269">
        <v>8</v>
      </c>
      <c r="N4269">
        <v>1995</v>
      </c>
      <c r="O4269">
        <v>1</v>
      </c>
      <c r="P4269" t="s">
        <v>15242</v>
      </c>
      <c r="Q4269" t="b">
        <f>AND(ISNUMBER(data_to_clean[[#This Row],[revenue_formatted]]),ISNUMBER(data_to_clean[[#This Row],[growth_formatted_%]]),ISNUMBER(data_to_clean[[#This Row],[workers]]),ISNUMBER(data_to_clean[[#This Row],[previous_workers]]),ISNUMBER(data_to_clean[[#This Row],[founded]]),ISNUMBER(data_to_clean[[#This Row],[yrs_on_list]]))</f>
        <v>1</v>
      </c>
    </row>
    <row r="4270" spans="1:17" x14ac:dyDescent="0.25">
      <c r="A4270">
        <v>4258</v>
      </c>
      <c r="B4270" t="s">
        <v>15243</v>
      </c>
      <c r="C4270" t="s">
        <v>86</v>
      </c>
      <c r="D4270" t="str">
        <f>VLOOKUP(data_to_clean[[#This Row],[state]],abbreviation_table[],2,FALSE)</f>
        <v>Colorado</v>
      </c>
      <c r="E4270" t="s">
        <v>957</v>
      </c>
      <c r="F4270" t="str">
        <f>TRIM(LEFT(data_to_clean[[#This Row],[revenue]],FIND(" ",data_to_clean[[#This Row],[revenue]])))</f>
        <v>2.2</v>
      </c>
      <c r="G4270" t="str">
        <f>RIGHT(data_to_clean[[#This Row],[revenue]],LEN(data_to_clean[[#This Row],[revenue]])-FIND(" ",data_to_clean[[#This Row],[revenue]]))</f>
        <v>Million</v>
      </c>
      <c r="H4270" s="7">
        <f>VALUE(IF(data_to_clean[[#This Row],[multiplicity]]="Million",_xlfn.CONCAT(SUBSTITUTE(data_to_clean[[#This Row],[number]],".",""),"00000"),_xlfn.CONCAT(SUBSTITUTE(data_to_clean[[#This Row],[number]],".",""),"00000000")))</f>
        <v>2200000</v>
      </c>
      <c r="I4270" t="s">
        <v>15245</v>
      </c>
      <c r="J4270">
        <f>ROUND(VALUE(SUBSTITUTE(data_to_clean[[#This Row],[growth_%]],".",",")),0)</f>
        <v>72</v>
      </c>
      <c r="K4270" t="s">
        <v>623</v>
      </c>
      <c r="L4270">
        <v>36</v>
      </c>
      <c r="M4270">
        <v>24</v>
      </c>
      <c r="N4270">
        <v>1995</v>
      </c>
      <c r="O4270">
        <v>1</v>
      </c>
      <c r="P4270" t="s">
        <v>2861</v>
      </c>
      <c r="Q4270" t="b">
        <f>AND(ISNUMBER(data_to_clean[[#This Row],[revenue_formatted]]),ISNUMBER(data_to_clean[[#This Row],[growth_formatted_%]]),ISNUMBER(data_to_clean[[#This Row],[workers]]),ISNUMBER(data_to_clean[[#This Row],[previous_workers]]),ISNUMBER(data_to_clean[[#This Row],[founded]]),ISNUMBER(data_to_clean[[#This Row],[yrs_on_list]]))</f>
        <v>1</v>
      </c>
    </row>
    <row r="4271" spans="1:17" x14ac:dyDescent="0.25">
      <c r="A4271">
        <v>4259</v>
      </c>
      <c r="B4271" t="s">
        <v>15246</v>
      </c>
      <c r="C4271" t="s">
        <v>80</v>
      </c>
      <c r="D4271" t="str">
        <f>VLOOKUP(data_to_clean[[#This Row],[state]],abbreviation_table[],2,FALSE)</f>
        <v>California</v>
      </c>
      <c r="E4271" t="s">
        <v>617</v>
      </c>
      <c r="F4271" t="str">
        <f>TRIM(LEFT(data_to_clean[[#This Row],[revenue]],FIND(" ",data_to_clean[[#This Row],[revenue]])))</f>
        <v>3.3</v>
      </c>
      <c r="G4271" t="str">
        <f>RIGHT(data_to_clean[[#This Row],[revenue]],LEN(data_to_clean[[#This Row],[revenue]])-FIND(" ",data_to_clean[[#This Row],[revenue]]))</f>
        <v>Million</v>
      </c>
      <c r="H4271" s="7">
        <f>VALUE(IF(data_to_clean[[#This Row],[multiplicity]]="Million",_xlfn.CONCAT(SUBSTITUTE(data_to_clean[[#This Row],[number]],".",""),"00000"),_xlfn.CONCAT(SUBSTITUTE(data_to_clean[[#This Row],[number]],".",""),"00000000")))</f>
        <v>3300000</v>
      </c>
      <c r="I4271" t="s">
        <v>15248</v>
      </c>
      <c r="J4271">
        <f>ROUND(VALUE(SUBSTITUTE(data_to_clean[[#This Row],[growth_%]],".",",")),0)</f>
        <v>72</v>
      </c>
      <c r="K4271" t="s">
        <v>156</v>
      </c>
      <c r="L4271">
        <v>26</v>
      </c>
      <c r="M4271">
        <v>20</v>
      </c>
      <c r="N4271">
        <v>2000</v>
      </c>
      <c r="O4271">
        <v>2</v>
      </c>
      <c r="P4271" t="s">
        <v>137</v>
      </c>
      <c r="Q4271" t="b">
        <f>AND(ISNUMBER(data_to_clean[[#This Row],[revenue_formatted]]),ISNUMBER(data_to_clean[[#This Row],[growth_formatted_%]]),ISNUMBER(data_to_clean[[#This Row],[workers]]),ISNUMBER(data_to_clean[[#This Row],[previous_workers]]),ISNUMBER(data_to_clean[[#This Row],[founded]]),ISNUMBER(data_to_clean[[#This Row],[yrs_on_list]]))</f>
        <v>1</v>
      </c>
    </row>
    <row r="4272" spans="1:17" x14ac:dyDescent="0.25">
      <c r="A4272">
        <v>4260</v>
      </c>
      <c r="B4272" t="s">
        <v>15249</v>
      </c>
      <c r="C4272" t="s">
        <v>341</v>
      </c>
      <c r="D4272" t="str">
        <f>VLOOKUP(data_to_clean[[#This Row],[state]],abbreviation_table[],2,FALSE)</f>
        <v>Massachusetts</v>
      </c>
      <c r="E4272" t="s">
        <v>7347</v>
      </c>
      <c r="F4272" t="str">
        <f>TRIM(LEFT(data_to_clean[[#This Row],[revenue]],FIND(" ",data_to_clean[[#This Row],[revenue]])))</f>
        <v>19.3</v>
      </c>
      <c r="G4272" t="str">
        <f>RIGHT(data_to_clean[[#This Row],[revenue]],LEN(data_to_clean[[#This Row],[revenue]])-FIND(" ",data_to_clean[[#This Row],[revenue]]))</f>
        <v>Million</v>
      </c>
      <c r="H4272" s="7">
        <f>VALUE(IF(data_to_clean[[#This Row],[multiplicity]]="Million",_xlfn.CONCAT(SUBSTITUTE(data_to_clean[[#This Row],[number]],".",""),"00000"),_xlfn.CONCAT(SUBSTITUTE(data_to_clean[[#This Row],[number]],".",""),"00000000")))</f>
        <v>19300000</v>
      </c>
      <c r="I4272" t="s">
        <v>15251</v>
      </c>
      <c r="J4272">
        <f>ROUND(VALUE(SUBSTITUTE(data_to_clean[[#This Row],[growth_%]],".",",")),0)</f>
        <v>72</v>
      </c>
      <c r="K4272" t="s">
        <v>336</v>
      </c>
      <c r="L4272">
        <v>100</v>
      </c>
      <c r="M4272">
        <v>250</v>
      </c>
      <c r="N4272">
        <v>2008</v>
      </c>
      <c r="O4272">
        <v>6</v>
      </c>
      <c r="P4272" t="s">
        <v>11376</v>
      </c>
      <c r="Q4272" t="b">
        <f>AND(ISNUMBER(data_to_clean[[#This Row],[revenue_formatted]]),ISNUMBER(data_to_clean[[#This Row],[growth_formatted_%]]),ISNUMBER(data_to_clean[[#This Row],[workers]]),ISNUMBER(data_to_clean[[#This Row],[previous_workers]]),ISNUMBER(data_to_clean[[#This Row],[founded]]),ISNUMBER(data_to_clean[[#This Row],[yrs_on_list]]))</f>
        <v>1</v>
      </c>
    </row>
    <row r="4273" spans="1:17" x14ac:dyDescent="0.25">
      <c r="A4273">
        <v>4261</v>
      </c>
      <c r="B4273" t="s">
        <v>15252</v>
      </c>
      <c r="C4273" t="s">
        <v>294</v>
      </c>
      <c r="D4273" t="str">
        <f>VLOOKUP(data_to_clean[[#This Row],[state]],abbreviation_table[],2,FALSE)</f>
        <v>Minnesota</v>
      </c>
      <c r="E4273" t="s">
        <v>957</v>
      </c>
      <c r="F4273" t="str">
        <f>TRIM(LEFT(data_to_clean[[#This Row],[revenue]],FIND(" ",data_to_clean[[#This Row],[revenue]])))</f>
        <v>2.2</v>
      </c>
      <c r="G4273" t="str">
        <f>RIGHT(data_to_clean[[#This Row],[revenue]],LEN(data_to_clean[[#This Row],[revenue]])-FIND(" ",data_to_clean[[#This Row],[revenue]]))</f>
        <v>Million</v>
      </c>
      <c r="H4273" s="7">
        <f>VALUE(IF(data_to_clean[[#This Row],[multiplicity]]="Million",_xlfn.CONCAT(SUBSTITUTE(data_to_clean[[#This Row],[number]],".",""),"00000"),_xlfn.CONCAT(SUBSTITUTE(data_to_clean[[#This Row],[number]],".",""),"00000000")))</f>
        <v>2200000</v>
      </c>
      <c r="I4273" t="s">
        <v>15254</v>
      </c>
      <c r="J4273">
        <f>ROUND(VALUE(SUBSTITUTE(data_to_clean[[#This Row],[growth_%]],".",",")),0)</f>
        <v>72</v>
      </c>
      <c r="K4273" t="s">
        <v>107</v>
      </c>
      <c r="L4273">
        <v>7</v>
      </c>
      <c r="M4273">
        <v>4</v>
      </c>
      <c r="N4273">
        <v>2013</v>
      </c>
      <c r="O4273">
        <v>1</v>
      </c>
      <c r="P4273" t="s">
        <v>15255</v>
      </c>
      <c r="Q4273" t="b">
        <f>AND(ISNUMBER(data_to_clean[[#This Row],[revenue_formatted]]),ISNUMBER(data_to_clean[[#This Row],[growth_formatted_%]]),ISNUMBER(data_to_clean[[#This Row],[workers]]),ISNUMBER(data_to_clean[[#This Row],[previous_workers]]),ISNUMBER(data_to_clean[[#This Row],[founded]]),ISNUMBER(data_to_clean[[#This Row],[yrs_on_list]]))</f>
        <v>1</v>
      </c>
    </row>
    <row r="4274" spans="1:17" x14ac:dyDescent="0.25">
      <c r="A4274">
        <v>4262</v>
      </c>
      <c r="B4274" t="s">
        <v>15256</v>
      </c>
      <c r="C4274" t="s">
        <v>119</v>
      </c>
      <c r="D4274" t="str">
        <f>VLOOKUP(data_to_clean[[#This Row],[state]],abbreviation_table[],2,FALSE)</f>
        <v>Georgia</v>
      </c>
      <c r="E4274" t="s">
        <v>46</v>
      </c>
      <c r="F4274" t="str">
        <f>TRIM(LEFT(data_to_clean[[#This Row],[revenue]],FIND(" ",data_to_clean[[#This Row],[revenue]])))</f>
        <v>22.5</v>
      </c>
      <c r="G4274" t="str">
        <f>RIGHT(data_to_clean[[#This Row],[revenue]],LEN(data_to_clean[[#This Row],[revenue]])-FIND(" ",data_to_clean[[#This Row],[revenue]]))</f>
        <v>Million</v>
      </c>
      <c r="H4274" s="7">
        <f>VALUE(IF(data_to_clean[[#This Row],[multiplicity]]="Million",_xlfn.CONCAT(SUBSTITUTE(data_to_clean[[#This Row],[number]],".",""),"00000"),_xlfn.CONCAT(SUBSTITUTE(data_to_clean[[#This Row],[number]],".",""),"00000000")))</f>
        <v>22500000</v>
      </c>
      <c r="I4274" t="s">
        <v>15258</v>
      </c>
      <c r="J4274">
        <f>ROUND(VALUE(SUBSTITUTE(data_to_clean[[#This Row],[growth_%]],".",",")),0)</f>
        <v>72</v>
      </c>
      <c r="K4274" t="s">
        <v>308</v>
      </c>
      <c r="L4274">
        <v>190</v>
      </c>
      <c r="M4274">
        <v>124</v>
      </c>
      <c r="N4274">
        <v>2010</v>
      </c>
      <c r="O4274">
        <v>6</v>
      </c>
      <c r="P4274" t="s">
        <v>6840</v>
      </c>
      <c r="Q4274" t="b">
        <f>AND(ISNUMBER(data_to_clean[[#This Row],[revenue_formatted]]),ISNUMBER(data_to_clean[[#This Row],[growth_formatted_%]]),ISNUMBER(data_to_clean[[#This Row],[workers]]),ISNUMBER(data_to_clean[[#This Row],[previous_workers]]),ISNUMBER(data_to_clean[[#This Row],[founded]]),ISNUMBER(data_to_clean[[#This Row],[yrs_on_list]]))</f>
        <v>1</v>
      </c>
    </row>
    <row r="4275" spans="1:17" x14ac:dyDescent="0.25">
      <c r="A4275">
        <v>4263</v>
      </c>
      <c r="B4275" t="s">
        <v>15259</v>
      </c>
      <c r="C4275" t="s">
        <v>80</v>
      </c>
      <c r="D4275" t="str">
        <f>VLOOKUP(data_to_clean[[#This Row],[state]],abbreviation_table[],2,FALSE)</f>
        <v>California</v>
      </c>
      <c r="E4275" t="s">
        <v>142</v>
      </c>
      <c r="F4275" t="str">
        <f>TRIM(LEFT(data_to_clean[[#This Row],[revenue]],FIND(" ",data_to_clean[[#This Row],[revenue]])))</f>
        <v>10.2</v>
      </c>
      <c r="G4275" t="str">
        <f>RIGHT(data_to_clean[[#This Row],[revenue]],LEN(data_to_clean[[#This Row],[revenue]])-FIND(" ",data_to_clean[[#This Row],[revenue]]))</f>
        <v>Million</v>
      </c>
      <c r="H4275" s="7">
        <f>VALUE(IF(data_to_clean[[#This Row],[multiplicity]]="Million",_xlfn.CONCAT(SUBSTITUTE(data_to_clean[[#This Row],[number]],".",""),"00000"),_xlfn.CONCAT(SUBSTITUTE(data_to_clean[[#This Row],[number]],".",""),"00000000")))</f>
        <v>10200000</v>
      </c>
      <c r="I4275" t="s">
        <v>15261</v>
      </c>
      <c r="J4275">
        <f>ROUND(VALUE(SUBSTITUTE(data_to_clean[[#This Row],[growth_%]],".",",")),0)</f>
        <v>72</v>
      </c>
      <c r="K4275" t="s">
        <v>156</v>
      </c>
      <c r="L4275">
        <v>48</v>
      </c>
      <c r="M4275">
        <v>25</v>
      </c>
      <c r="N4275">
        <v>2003</v>
      </c>
      <c r="O4275">
        <v>2</v>
      </c>
      <c r="P4275" t="s">
        <v>1475</v>
      </c>
      <c r="Q4275" t="b">
        <f>AND(ISNUMBER(data_to_clean[[#This Row],[revenue_formatted]]),ISNUMBER(data_to_clean[[#This Row],[growth_formatted_%]]),ISNUMBER(data_to_clean[[#This Row],[workers]]),ISNUMBER(data_to_clean[[#This Row],[previous_workers]]),ISNUMBER(data_to_clean[[#This Row],[founded]]),ISNUMBER(data_to_clean[[#This Row],[yrs_on_list]]))</f>
        <v>1</v>
      </c>
    </row>
    <row r="4276" spans="1:17" x14ac:dyDescent="0.25">
      <c r="A4276">
        <v>4264</v>
      </c>
      <c r="B4276" t="s">
        <v>15262</v>
      </c>
      <c r="C4276" t="s">
        <v>503</v>
      </c>
      <c r="D4276" t="str">
        <f>VLOOKUP(data_to_clean[[#This Row],[state]],abbreviation_table[],2,FALSE)</f>
        <v>Illinois</v>
      </c>
      <c r="E4276" t="s">
        <v>4651</v>
      </c>
      <c r="F4276" t="str">
        <f>TRIM(LEFT(data_to_clean[[#This Row],[revenue]],FIND(" ",data_to_clean[[#This Row],[revenue]])))</f>
        <v>29.2</v>
      </c>
      <c r="G4276" t="str">
        <f>RIGHT(data_to_clean[[#This Row],[revenue]],LEN(data_to_clean[[#This Row],[revenue]])-FIND(" ",data_to_clean[[#This Row],[revenue]]))</f>
        <v>Million</v>
      </c>
      <c r="H4276" s="7">
        <f>VALUE(IF(data_to_clean[[#This Row],[multiplicity]]="Million",_xlfn.CONCAT(SUBSTITUTE(data_to_clean[[#This Row],[number]],".",""),"00000"),_xlfn.CONCAT(SUBSTITUTE(data_to_clean[[#This Row],[number]],".",""),"00000000")))</f>
        <v>29200000</v>
      </c>
      <c r="I4276" t="s">
        <v>15264</v>
      </c>
      <c r="J4276">
        <f>ROUND(VALUE(SUBSTITUTE(data_to_clean[[#This Row],[growth_%]],".",",")),0)</f>
        <v>72</v>
      </c>
      <c r="K4276" t="s">
        <v>55</v>
      </c>
      <c r="L4276">
        <v>218</v>
      </c>
      <c r="M4276">
        <v>202</v>
      </c>
      <c r="N4276">
        <v>2008</v>
      </c>
      <c r="O4276">
        <v>6</v>
      </c>
      <c r="P4276" t="s">
        <v>15265</v>
      </c>
      <c r="Q4276" t="b">
        <f>AND(ISNUMBER(data_to_clean[[#This Row],[revenue_formatted]]),ISNUMBER(data_to_clean[[#This Row],[growth_formatted_%]]),ISNUMBER(data_to_clean[[#This Row],[workers]]),ISNUMBER(data_to_clean[[#This Row],[previous_workers]]),ISNUMBER(data_to_clean[[#This Row],[founded]]),ISNUMBER(data_to_clean[[#This Row],[yrs_on_list]]))</f>
        <v>1</v>
      </c>
    </row>
    <row r="4277" spans="1:17" x14ac:dyDescent="0.25">
      <c r="A4277">
        <v>4265</v>
      </c>
      <c r="B4277" t="s">
        <v>15266</v>
      </c>
      <c r="C4277" t="s">
        <v>22</v>
      </c>
      <c r="D4277" t="str">
        <f>VLOOKUP(data_to_clean[[#This Row],[state]],abbreviation_table[],2,FALSE)</f>
        <v>Tennessee</v>
      </c>
      <c r="E4277" t="s">
        <v>911</v>
      </c>
      <c r="F4277" t="str">
        <f>TRIM(LEFT(data_to_clean[[#This Row],[revenue]],FIND(" ",data_to_clean[[#This Row],[revenue]])))</f>
        <v>2.7</v>
      </c>
      <c r="G4277" t="str">
        <f>RIGHT(data_to_clean[[#This Row],[revenue]],LEN(data_to_clean[[#This Row],[revenue]])-FIND(" ",data_to_clean[[#This Row],[revenue]]))</f>
        <v>Million</v>
      </c>
      <c r="H4277" s="7">
        <f>VALUE(IF(data_to_clean[[#This Row],[multiplicity]]="Million",_xlfn.CONCAT(SUBSTITUTE(data_to_clean[[#This Row],[number]],".",""),"00000"),_xlfn.CONCAT(SUBSTITUTE(data_to_clean[[#This Row],[number]],".",""),"00000000")))</f>
        <v>2700000</v>
      </c>
      <c r="I4277" t="s">
        <v>15268</v>
      </c>
      <c r="J4277">
        <f>ROUND(VALUE(SUBSTITUTE(data_to_clean[[#This Row],[growth_%]],".",",")),0)</f>
        <v>72</v>
      </c>
      <c r="K4277" t="s">
        <v>69</v>
      </c>
      <c r="L4277">
        <v>11</v>
      </c>
      <c r="M4277">
        <v>10</v>
      </c>
      <c r="N4277">
        <v>2004</v>
      </c>
      <c r="O4277">
        <v>1</v>
      </c>
      <c r="P4277" t="s">
        <v>5979</v>
      </c>
      <c r="Q4277" t="b">
        <f>AND(ISNUMBER(data_to_clean[[#This Row],[revenue_formatted]]),ISNUMBER(data_to_clean[[#This Row],[growth_formatted_%]]),ISNUMBER(data_to_clean[[#This Row],[workers]]),ISNUMBER(data_to_clean[[#This Row],[previous_workers]]),ISNUMBER(data_to_clean[[#This Row],[founded]]),ISNUMBER(data_to_clean[[#This Row],[yrs_on_list]]))</f>
        <v>1</v>
      </c>
    </row>
    <row r="4278" spans="1:17" x14ac:dyDescent="0.25">
      <c r="A4278">
        <v>4266</v>
      </c>
      <c r="B4278" t="s">
        <v>15269</v>
      </c>
      <c r="C4278" t="s">
        <v>1337</v>
      </c>
      <c r="D4278" t="str">
        <f>VLOOKUP(data_to_clean[[#This Row],[state]],abbreviation_table[],2,FALSE)</f>
        <v>Louisiana</v>
      </c>
      <c r="E4278" t="s">
        <v>15271</v>
      </c>
      <c r="F4278" t="str">
        <f>TRIM(LEFT(data_to_clean[[#This Row],[revenue]],FIND(" ",data_to_clean[[#This Row],[revenue]])))</f>
        <v>87.5</v>
      </c>
      <c r="G4278" t="str">
        <f>RIGHT(data_to_clean[[#This Row],[revenue]],LEN(data_to_clean[[#This Row],[revenue]])-FIND(" ",data_to_clean[[#This Row],[revenue]]))</f>
        <v>Million</v>
      </c>
      <c r="H4278" s="7">
        <f>VALUE(IF(data_to_clean[[#This Row],[multiplicity]]="Million",_xlfn.CONCAT(SUBSTITUTE(data_to_clean[[#This Row],[number]],".",""),"00000"),_xlfn.CONCAT(SUBSTITUTE(data_to_clean[[#This Row],[number]],".",""),"00000000")))</f>
        <v>87500000</v>
      </c>
      <c r="I4278" t="s">
        <v>15272</v>
      </c>
      <c r="J4278">
        <f>ROUND(VALUE(SUBSTITUTE(data_to_clean[[#This Row],[growth_%]],".",",")),0)</f>
        <v>72</v>
      </c>
      <c r="K4278" t="s">
        <v>233</v>
      </c>
      <c r="L4278">
        <v>162</v>
      </c>
      <c r="M4278">
        <v>120</v>
      </c>
      <c r="N4278">
        <v>2002</v>
      </c>
      <c r="O4278">
        <v>6</v>
      </c>
      <c r="P4278" t="s">
        <v>2854</v>
      </c>
      <c r="Q4278" t="b">
        <f>AND(ISNUMBER(data_to_clean[[#This Row],[revenue_formatted]]),ISNUMBER(data_to_clean[[#This Row],[growth_formatted_%]]),ISNUMBER(data_to_clean[[#This Row],[workers]]),ISNUMBER(data_to_clean[[#This Row],[previous_workers]]),ISNUMBER(data_to_clean[[#This Row],[founded]]),ISNUMBER(data_to_clean[[#This Row],[yrs_on_list]]))</f>
        <v>1</v>
      </c>
    </row>
    <row r="4279" spans="1:17" x14ac:dyDescent="0.25">
      <c r="A4279">
        <v>4267</v>
      </c>
      <c r="B4279" t="s">
        <v>15273</v>
      </c>
      <c r="C4279" t="s">
        <v>59</v>
      </c>
      <c r="D4279" t="str">
        <f>VLOOKUP(data_to_clean[[#This Row],[state]],abbreviation_table[],2,FALSE)</f>
        <v>New Jersey</v>
      </c>
      <c r="E4279" t="s">
        <v>798</v>
      </c>
      <c r="F4279" t="str">
        <f>TRIM(LEFT(data_to_clean[[#This Row],[revenue]],FIND(" ",data_to_clean[[#This Row],[revenue]])))</f>
        <v>3</v>
      </c>
      <c r="G4279" t="str">
        <f>RIGHT(data_to_clean[[#This Row],[revenue]],LEN(data_to_clean[[#This Row],[revenue]])-FIND(" ",data_to_clean[[#This Row],[revenue]]))</f>
        <v>Million</v>
      </c>
      <c r="H4279" s="7">
        <f>VALUE(IF(data_to_clean[[#This Row],[multiplicity]]="Million",_xlfn.CONCAT(SUBSTITUTE(data_to_clean[[#This Row],[number]],".",""),"00000"),_xlfn.CONCAT(SUBSTITUTE(data_to_clean[[#This Row],[number]],".",""),"00000000")))</f>
        <v>300000</v>
      </c>
      <c r="I4279" t="s">
        <v>15275</v>
      </c>
      <c r="J4279">
        <f>ROUND(VALUE(SUBSTITUTE(data_to_clean[[#This Row],[growth_%]],".",",")),0)</f>
        <v>72</v>
      </c>
      <c r="K4279" t="s">
        <v>336</v>
      </c>
      <c r="L4279">
        <v>70</v>
      </c>
      <c r="M4279">
        <v>15</v>
      </c>
      <c r="N4279">
        <v>1982</v>
      </c>
      <c r="O4279">
        <v>2</v>
      </c>
      <c r="P4279" t="s">
        <v>15276</v>
      </c>
      <c r="Q4279" t="b">
        <f>AND(ISNUMBER(data_to_clean[[#This Row],[revenue_formatted]]),ISNUMBER(data_to_clean[[#This Row],[growth_formatted_%]]),ISNUMBER(data_to_clean[[#This Row],[workers]]),ISNUMBER(data_to_clean[[#This Row],[previous_workers]]),ISNUMBER(data_to_clean[[#This Row],[founded]]),ISNUMBER(data_to_clean[[#This Row],[yrs_on_list]]))</f>
        <v>1</v>
      </c>
    </row>
    <row r="4280" spans="1:17" x14ac:dyDescent="0.25">
      <c r="A4280">
        <v>4268</v>
      </c>
      <c r="B4280" t="s">
        <v>15277</v>
      </c>
      <c r="C4280" t="s">
        <v>223</v>
      </c>
      <c r="D4280" t="str">
        <f>VLOOKUP(data_to_clean[[#This Row],[state]],abbreviation_table[],2,FALSE)</f>
        <v>Wisconsin</v>
      </c>
      <c r="E4280" t="s">
        <v>185</v>
      </c>
      <c r="F4280" t="str">
        <f>TRIM(LEFT(data_to_clean[[#This Row],[revenue]],FIND(" ",data_to_clean[[#This Row],[revenue]])))</f>
        <v>7.8</v>
      </c>
      <c r="G4280" t="str">
        <f>RIGHT(data_to_clean[[#This Row],[revenue]],LEN(data_to_clean[[#This Row],[revenue]])-FIND(" ",data_to_clean[[#This Row],[revenue]]))</f>
        <v>Million</v>
      </c>
      <c r="H4280" s="7">
        <f>VALUE(IF(data_to_clean[[#This Row],[multiplicity]]="Million",_xlfn.CONCAT(SUBSTITUTE(data_to_clean[[#This Row],[number]],".",""),"00000"),_xlfn.CONCAT(SUBSTITUTE(data_to_clean[[#This Row],[number]],".",""),"00000000")))</f>
        <v>7800000</v>
      </c>
      <c r="I4280" t="s">
        <v>15279</v>
      </c>
      <c r="J4280">
        <f>ROUND(VALUE(SUBSTITUTE(data_to_clean[[#This Row],[growth_%]],".",",")),0)</f>
        <v>72</v>
      </c>
      <c r="K4280" t="s">
        <v>211</v>
      </c>
      <c r="L4280">
        <v>40</v>
      </c>
      <c r="M4280">
        <v>27</v>
      </c>
      <c r="N4280">
        <v>2001</v>
      </c>
      <c r="O4280">
        <v>8</v>
      </c>
      <c r="P4280" t="s">
        <v>15280</v>
      </c>
      <c r="Q4280" t="b">
        <f>AND(ISNUMBER(data_to_clean[[#This Row],[revenue_formatted]]),ISNUMBER(data_to_clean[[#This Row],[growth_formatted_%]]),ISNUMBER(data_to_clean[[#This Row],[workers]]),ISNUMBER(data_to_clean[[#This Row],[previous_workers]]),ISNUMBER(data_to_clean[[#This Row],[founded]]),ISNUMBER(data_to_clean[[#This Row],[yrs_on_list]]))</f>
        <v>1</v>
      </c>
    </row>
    <row r="4281" spans="1:17" x14ac:dyDescent="0.25">
      <c r="A4281">
        <v>4269</v>
      </c>
      <c r="B4281" t="s">
        <v>15281</v>
      </c>
      <c r="C4281" t="s">
        <v>215</v>
      </c>
      <c r="D4281" t="str">
        <f>VLOOKUP(data_to_clean[[#This Row],[state]],abbreviation_table[],2,FALSE)</f>
        <v>North Carolina</v>
      </c>
      <c r="E4281" t="s">
        <v>435</v>
      </c>
      <c r="F4281" t="str">
        <f>TRIM(LEFT(data_to_clean[[#This Row],[revenue]],FIND(" ",data_to_clean[[#This Row],[revenue]])))</f>
        <v>10</v>
      </c>
      <c r="G4281" t="str">
        <f>RIGHT(data_to_clean[[#This Row],[revenue]],LEN(data_to_clean[[#This Row],[revenue]])-FIND(" ",data_to_clean[[#This Row],[revenue]]))</f>
        <v>Million</v>
      </c>
      <c r="H4281" s="7">
        <f>VALUE(IF(data_to_clean[[#This Row],[multiplicity]]="Million",_xlfn.CONCAT(SUBSTITUTE(data_to_clean[[#This Row],[number]],".",""),"00000"),_xlfn.CONCAT(SUBSTITUTE(data_to_clean[[#This Row],[number]],".",""),"00000000")))</f>
        <v>1000000</v>
      </c>
      <c r="I4281" t="s">
        <v>15283</v>
      </c>
      <c r="J4281">
        <f>ROUND(VALUE(SUBSTITUTE(data_to_clean[[#This Row],[growth_%]],".",",")),0)</f>
        <v>72</v>
      </c>
      <c r="K4281" t="s">
        <v>156</v>
      </c>
      <c r="L4281">
        <v>70</v>
      </c>
      <c r="M4281">
        <v>57</v>
      </c>
      <c r="N4281">
        <v>2005</v>
      </c>
      <c r="O4281">
        <v>1</v>
      </c>
      <c r="P4281" t="s">
        <v>1154</v>
      </c>
      <c r="Q4281" t="b">
        <f>AND(ISNUMBER(data_to_clean[[#This Row],[revenue_formatted]]),ISNUMBER(data_to_clean[[#This Row],[growth_formatted_%]]),ISNUMBER(data_to_clean[[#This Row],[workers]]),ISNUMBER(data_to_clean[[#This Row],[previous_workers]]),ISNUMBER(data_to_clean[[#This Row],[founded]]),ISNUMBER(data_to_clean[[#This Row],[yrs_on_list]]))</f>
        <v>1</v>
      </c>
    </row>
    <row r="4282" spans="1:17" x14ac:dyDescent="0.25">
      <c r="A4282">
        <v>4269</v>
      </c>
      <c r="B4282" t="s">
        <v>15284</v>
      </c>
      <c r="C4282" t="s">
        <v>59</v>
      </c>
      <c r="D4282" t="str">
        <f>VLOOKUP(data_to_clean[[#This Row],[state]],abbreviation_table[],2,FALSE)</f>
        <v>New Jersey</v>
      </c>
      <c r="E4282" t="s">
        <v>1231</v>
      </c>
      <c r="F4282" t="str">
        <f>TRIM(LEFT(data_to_clean[[#This Row],[revenue]],FIND(" ",data_to_clean[[#This Row],[revenue]])))</f>
        <v>8.5</v>
      </c>
      <c r="G4282" t="str">
        <f>RIGHT(data_to_clean[[#This Row],[revenue]],LEN(data_to_clean[[#This Row],[revenue]])-FIND(" ",data_to_clean[[#This Row],[revenue]]))</f>
        <v>Million</v>
      </c>
      <c r="H4282" s="7">
        <f>VALUE(IF(data_to_clean[[#This Row],[multiplicity]]="Million",_xlfn.CONCAT(SUBSTITUTE(data_to_clean[[#This Row],[number]],".",""),"00000"),_xlfn.CONCAT(SUBSTITUTE(data_to_clean[[#This Row],[number]],".",""),"00000000")))</f>
        <v>8500000</v>
      </c>
      <c r="I4282" t="s">
        <v>15286</v>
      </c>
      <c r="J4282">
        <f>ROUND(VALUE(SUBSTITUTE(data_to_clean[[#This Row],[growth_%]],".",",")),0)</f>
        <v>72</v>
      </c>
      <c r="K4282" t="s">
        <v>336</v>
      </c>
      <c r="L4282">
        <v>705</v>
      </c>
      <c r="M4282">
        <v>410</v>
      </c>
      <c r="N4282">
        <v>2006</v>
      </c>
      <c r="O4282">
        <v>5</v>
      </c>
      <c r="P4282" t="s">
        <v>718</v>
      </c>
      <c r="Q4282" t="b">
        <f>AND(ISNUMBER(data_to_clean[[#This Row],[revenue_formatted]]),ISNUMBER(data_to_clean[[#This Row],[growth_formatted_%]]),ISNUMBER(data_to_clean[[#This Row],[workers]]),ISNUMBER(data_to_clean[[#This Row],[previous_workers]]),ISNUMBER(data_to_clean[[#This Row],[founded]]),ISNUMBER(data_to_clean[[#This Row],[yrs_on_list]]))</f>
        <v>1</v>
      </c>
    </row>
    <row r="4283" spans="1:17" x14ac:dyDescent="0.25">
      <c r="A4283">
        <v>4270</v>
      </c>
      <c r="B4283" t="s">
        <v>15287</v>
      </c>
      <c r="C4283" t="s">
        <v>74</v>
      </c>
      <c r="D4283" t="str">
        <f>VLOOKUP(data_to_clean[[#This Row],[state]],abbreviation_table[],2,FALSE)</f>
        <v>Ohio</v>
      </c>
      <c r="E4283" t="s">
        <v>334</v>
      </c>
      <c r="F4283" t="str">
        <f>TRIM(LEFT(data_to_clean[[#This Row],[revenue]],FIND(" ",data_to_clean[[#This Row],[revenue]])))</f>
        <v>5.1</v>
      </c>
      <c r="G4283" t="str">
        <f>RIGHT(data_to_clean[[#This Row],[revenue]],LEN(data_to_clean[[#This Row],[revenue]])-FIND(" ",data_to_clean[[#This Row],[revenue]]))</f>
        <v>Million</v>
      </c>
      <c r="H4283" s="7">
        <f>VALUE(IF(data_to_clean[[#This Row],[multiplicity]]="Million",_xlfn.CONCAT(SUBSTITUTE(data_to_clean[[#This Row],[number]],".",""),"00000"),_xlfn.CONCAT(SUBSTITUTE(data_to_clean[[#This Row],[number]],".",""),"00000000")))</f>
        <v>5100000</v>
      </c>
      <c r="I4283" t="s">
        <v>15289</v>
      </c>
      <c r="J4283">
        <f>ROUND(VALUE(SUBSTITUTE(data_to_clean[[#This Row],[growth_%]],".",",")),0)</f>
        <v>72</v>
      </c>
      <c r="K4283" t="s">
        <v>18</v>
      </c>
      <c r="L4283">
        <v>12</v>
      </c>
      <c r="M4283">
        <v>13</v>
      </c>
      <c r="N4283">
        <v>2006</v>
      </c>
      <c r="O4283">
        <v>3</v>
      </c>
      <c r="P4283" t="s">
        <v>3258</v>
      </c>
      <c r="Q4283" t="b">
        <f>AND(ISNUMBER(data_to_clean[[#This Row],[revenue_formatted]]),ISNUMBER(data_to_clean[[#This Row],[growth_formatted_%]]),ISNUMBER(data_to_clean[[#This Row],[workers]]),ISNUMBER(data_to_clean[[#This Row],[previous_workers]]),ISNUMBER(data_to_clean[[#This Row],[founded]]),ISNUMBER(data_to_clean[[#This Row],[yrs_on_list]]))</f>
        <v>1</v>
      </c>
    </row>
    <row r="4284" spans="1:17" x14ac:dyDescent="0.25">
      <c r="A4284">
        <v>4271</v>
      </c>
      <c r="B4284" t="s">
        <v>15290</v>
      </c>
      <c r="C4284" t="s">
        <v>66</v>
      </c>
      <c r="D4284" t="str">
        <f>VLOOKUP(data_to_clean[[#This Row],[state]],abbreviation_table[],2,FALSE)</f>
        <v>Virginia</v>
      </c>
      <c r="E4284" t="s">
        <v>15292</v>
      </c>
      <c r="F4284" t="str">
        <f>TRIM(LEFT(data_to_clean[[#This Row],[revenue]],FIND(" ",data_to_clean[[#This Row],[revenue]])))</f>
        <v>76.3</v>
      </c>
      <c r="G4284" t="str">
        <f>RIGHT(data_to_clean[[#This Row],[revenue]],LEN(data_to_clean[[#This Row],[revenue]])-FIND(" ",data_to_clean[[#This Row],[revenue]]))</f>
        <v>Million</v>
      </c>
      <c r="H4284" s="7">
        <f>VALUE(IF(data_to_clean[[#This Row],[multiplicity]]="Million",_xlfn.CONCAT(SUBSTITUTE(data_to_clean[[#This Row],[number]],".",""),"00000"),_xlfn.CONCAT(SUBSTITUTE(data_to_clean[[#This Row],[number]],".",""),"00000000")))</f>
        <v>76300000</v>
      </c>
      <c r="I4284" t="s">
        <v>15293</v>
      </c>
      <c r="J4284">
        <f>ROUND(VALUE(SUBSTITUTE(data_to_clean[[#This Row],[growth_%]],".",",")),0)</f>
        <v>72</v>
      </c>
      <c r="K4284" t="s">
        <v>336</v>
      </c>
      <c r="L4284">
        <v>341</v>
      </c>
      <c r="M4284">
        <v>117</v>
      </c>
      <c r="N4284">
        <v>2011</v>
      </c>
      <c r="O4284">
        <v>4</v>
      </c>
      <c r="P4284" t="s">
        <v>3271</v>
      </c>
      <c r="Q4284" t="b">
        <f>AND(ISNUMBER(data_to_clean[[#This Row],[revenue_formatted]]),ISNUMBER(data_to_clean[[#This Row],[growth_formatted_%]]),ISNUMBER(data_to_clean[[#This Row],[workers]]),ISNUMBER(data_to_clean[[#This Row],[previous_workers]]),ISNUMBER(data_to_clean[[#This Row],[founded]]),ISNUMBER(data_to_clean[[#This Row],[yrs_on_list]]))</f>
        <v>1</v>
      </c>
    </row>
    <row r="4285" spans="1:17" x14ac:dyDescent="0.25">
      <c r="A4285">
        <v>4272</v>
      </c>
      <c r="B4285" t="s">
        <v>15294</v>
      </c>
      <c r="C4285" t="s">
        <v>22</v>
      </c>
      <c r="D4285" t="str">
        <f>VLOOKUP(data_to_clean[[#This Row],[state]],abbreviation_table[],2,FALSE)</f>
        <v>Tennessee</v>
      </c>
      <c r="E4285" t="s">
        <v>5243</v>
      </c>
      <c r="F4285" t="str">
        <f>TRIM(LEFT(data_to_clean[[#This Row],[revenue]],FIND(" ",data_to_clean[[#This Row],[revenue]])))</f>
        <v>10.6</v>
      </c>
      <c r="G4285" t="str">
        <f>RIGHT(data_to_clean[[#This Row],[revenue]],LEN(data_to_clean[[#This Row],[revenue]])-FIND(" ",data_to_clean[[#This Row],[revenue]]))</f>
        <v>Million</v>
      </c>
      <c r="H4285" s="7">
        <f>VALUE(IF(data_to_clean[[#This Row],[multiplicity]]="Million",_xlfn.CONCAT(SUBSTITUTE(data_to_clean[[#This Row],[number]],".",""),"00000"),_xlfn.CONCAT(SUBSTITUTE(data_to_clean[[#This Row],[number]],".",""),"00000000")))</f>
        <v>10600000</v>
      </c>
      <c r="I4285" t="s">
        <v>15296</v>
      </c>
      <c r="J4285">
        <f>ROUND(VALUE(SUBSTITUTE(data_to_clean[[#This Row],[growth_%]],".",",")),0)</f>
        <v>72</v>
      </c>
      <c r="K4285" t="s">
        <v>336</v>
      </c>
      <c r="L4285">
        <v>15</v>
      </c>
      <c r="M4285">
        <v>8</v>
      </c>
      <c r="N4285">
        <v>1993</v>
      </c>
      <c r="O4285">
        <v>3</v>
      </c>
      <c r="P4285" t="s">
        <v>15297</v>
      </c>
      <c r="Q4285" t="b">
        <f>AND(ISNUMBER(data_to_clean[[#This Row],[revenue_formatted]]),ISNUMBER(data_to_clean[[#This Row],[growth_formatted_%]]),ISNUMBER(data_to_clean[[#This Row],[workers]]),ISNUMBER(data_to_clean[[#This Row],[previous_workers]]),ISNUMBER(data_to_clean[[#This Row],[founded]]),ISNUMBER(data_to_clean[[#This Row],[yrs_on_list]]))</f>
        <v>1</v>
      </c>
    </row>
    <row r="4286" spans="1:17" x14ac:dyDescent="0.25">
      <c r="A4286">
        <v>4273</v>
      </c>
      <c r="B4286" t="s">
        <v>15298</v>
      </c>
      <c r="C4286" t="s">
        <v>341</v>
      </c>
      <c r="D4286" t="str">
        <f>VLOOKUP(data_to_clean[[#This Row],[state]],abbreviation_table[],2,FALSE)</f>
        <v>Massachusetts</v>
      </c>
      <c r="E4286" t="s">
        <v>1207</v>
      </c>
      <c r="F4286" t="str">
        <f>TRIM(LEFT(data_to_clean[[#This Row],[revenue]],FIND(" ",data_to_clean[[#This Row],[revenue]])))</f>
        <v>10.1</v>
      </c>
      <c r="G4286" t="str">
        <f>RIGHT(data_to_clean[[#This Row],[revenue]],LEN(data_to_clean[[#This Row],[revenue]])-FIND(" ",data_to_clean[[#This Row],[revenue]]))</f>
        <v>Million</v>
      </c>
      <c r="H4286" s="7">
        <f>VALUE(IF(data_to_clean[[#This Row],[multiplicity]]="Million",_xlfn.CONCAT(SUBSTITUTE(data_to_clean[[#This Row],[number]],".",""),"00000"),_xlfn.CONCAT(SUBSTITUTE(data_to_clean[[#This Row],[number]],".",""),"00000000")))</f>
        <v>10100000</v>
      </c>
      <c r="I4286" t="s">
        <v>15300</v>
      </c>
      <c r="J4286">
        <f>ROUND(VALUE(SUBSTITUTE(data_to_clean[[#This Row],[growth_%]],".",",")),0)</f>
        <v>72</v>
      </c>
      <c r="K4286" t="s">
        <v>187</v>
      </c>
      <c r="L4286">
        <v>45</v>
      </c>
      <c r="M4286">
        <v>20</v>
      </c>
      <c r="N4286">
        <v>2003</v>
      </c>
      <c r="O4286">
        <v>1</v>
      </c>
      <c r="P4286" t="s">
        <v>344</v>
      </c>
      <c r="Q4286" t="b">
        <f>AND(ISNUMBER(data_to_clean[[#This Row],[revenue_formatted]]),ISNUMBER(data_to_clean[[#This Row],[growth_formatted_%]]),ISNUMBER(data_to_clean[[#This Row],[workers]]),ISNUMBER(data_to_clean[[#This Row],[previous_workers]]),ISNUMBER(data_to_clean[[#This Row],[founded]]),ISNUMBER(data_to_clean[[#This Row],[yrs_on_list]]))</f>
        <v>1</v>
      </c>
    </row>
    <row r="4287" spans="1:17" x14ac:dyDescent="0.25">
      <c r="A4287">
        <v>4274</v>
      </c>
      <c r="B4287" t="s">
        <v>15301</v>
      </c>
      <c r="C4287" t="s">
        <v>105</v>
      </c>
      <c r="D4287" t="str">
        <f>VLOOKUP(data_to_clean[[#This Row],[state]],abbreviation_table[],2,FALSE)</f>
        <v>New York</v>
      </c>
      <c r="E4287" t="s">
        <v>15303</v>
      </c>
      <c r="F4287" t="str">
        <f>TRIM(LEFT(data_to_clean[[#This Row],[revenue]],FIND(" ",data_to_clean[[#This Row],[revenue]])))</f>
        <v>319.5</v>
      </c>
      <c r="G4287" t="str">
        <f>RIGHT(data_to_clean[[#This Row],[revenue]],LEN(data_to_clean[[#This Row],[revenue]])-FIND(" ",data_to_clean[[#This Row],[revenue]]))</f>
        <v>Million</v>
      </c>
      <c r="H4287" s="7">
        <f>VALUE(IF(data_to_clean[[#This Row],[multiplicity]]="Million",_xlfn.CONCAT(SUBSTITUTE(data_to_clean[[#This Row],[number]],".",""),"00000"),_xlfn.CONCAT(SUBSTITUTE(data_to_clean[[#This Row],[number]],".",""),"00000000")))</f>
        <v>319500000</v>
      </c>
      <c r="I4287" t="s">
        <v>15304</v>
      </c>
      <c r="J4287">
        <f>ROUND(VALUE(SUBSTITUTE(data_to_clean[[#This Row],[growth_%]],".",",")),0)</f>
        <v>72</v>
      </c>
      <c r="K4287" t="s">
        <v>69</v>
      </c>
      <c r="L4287">
        <v>1500</v>
      </c>
      <c r="M4287">
        <v>650</v>
      </c>
      <c r="N4287">
        <v>2006</v>
      </c>
      <c r="O4287">
        <v>1</v>
      </c>
      <c r="P4287" t="s">
        <v>2355</v>
      </c>
      <c r="Q4287" t="b">
        <f>AND(ISNUMBER(data_to_clean[[#This Row],[revenue_formatted]]),ISNUMBER(data_to_clean[[#This Row],[growth_formatted_%]]),ISNUMBER(data_to_clean[[#This Row],[workers]]),ISNUMBER(data_to_clean[[#This Row],[previous_workers]]),ISNUMBER(data_to_clean[[#This Row],[founded]]),ISNUMBER(data_to_clean[[#This Row],[yrs_on_list]]))</f>
        <v>1</v>
      </c>
    </row>
    <row r="4288" spans="1:17" x14ac:dyDescent="0.25">
      <c r="A4288">
        <v>4275</v>
      </c>
      <c r="B4288" t="s">
        <v>15305</v>
      </c>
      <c r="C4288" t="s">
        <v>66</v>
      </c>
      <c r="D4288" t="str">
        <f>VLOOKUP(data_to_clean[[#This Row],[state]],abbreviation_table[],2,FALSE)</f>
        <v>Virginia</v>
      </c>
      <c r="E4288" t="s">
        <v>1305</v>
      </c>
      <c r="F4288" t="str">
        <f>TRIM(LEFT(data_to_clean[[#This Row],[revenue]],FIND(" ",data_to_clean[[#This Row],[revenue]])))</f>
        <v>5.2</v>
      </c>
      <c r="G4288" t="str">
        <f>RIGHT(data_to_clean[[#This Row],[revenue]],LEN(data_to_clean[[#This Row],[revenue]])-FIND(" ",data_to_clean[[#This Row],[revenue]]))</f>
        <v>Million</v>
      </c>
      <c r="H4288" s="7">
        <f>VALUE(IF(data_to_clean[[#This Row],[multiplicity]]="Million",_xlfn.CONCAT(SUBSTITUTE(data_to_clean[[#This Row],[number]],".",""),"00000"),_xlfn.CONCAT(SUBSTITUTE(data_to_clean[[#This Row],[number]],".",""),"00000000")))</f>
        <v>5200000</v>
      </c>
      <c r="I4288" t="s">
        <v>15307</v>
      </c>
      <c r="J4288">
        <f>ROUND(VALUE(SUBSTITUTE(data_to_clean[[#This Row],[growth_%]],".",",")),0)</f>
        <v>72</v>
      </c>
      <c r="K4288" t="s">
        <v>55</v>
      </c>
      <c r="L4288">
        <v>17</v>
      </c>
      <c r="M4288">
        <v>9</v>
      </c>
      <c r="N4288">
        <v>2008</v>
      </c>
      <c r="O4288">
        <v>1</v>
      </c>
      <c r="P4288" t="s">
        <v>591</v>
      </c>
      <c r="Q4288" t="b">
        <f>AND(ISNUMBER(data_to_clean[[#This Row],[revenue_formatted]]),ISNUMBER(data_to_clean[[#This Row],[growth_formatted_%]]),ISNUMBER(data_to_clean[[#This Row],[workers]]),ISNUMBER(data_to_clean[[#This Row],[previous_workers]]),ISNUMBER(data_to_clean[[#This Row],[founded]]),ISNUMBER(data_to_clean[[#This Row],[yrs_on_list]]))</f>
        <v>1</v>
      </c>
    </row>
    <row r="4289" spans="1:17" x14ac:dyDescent="0.25">
      <c r="A4289">
        <v>4276</v>
      </c>
      <c r="B4289" t="s">
        <v>15308</v>
      </c>
      <c r="C4289" t="s">
        <v>852</v>
      </c>
      <c r="D4289" t="str">
        <f>VLOOKUP(data_to_clean[[#This Row],[state]],abbreviation_table[],2,FALSE)</f>
        <v>Missouri</v>
      </c>
      <c r="E4289" t="s">
        <v>1535</v>
      </c>
      <c r="F4289" t="str">
        <f>TRIM(LEFT(data_to_clean[[#This Row],[revenue]],FIND(" ",data_to_clean[[#This Row],[revenue]])))</f>
        <v>6</v>
      </c>
      <c r="G4289" t="str">
        <f>RIGHT(data_to_clean[[#This Row],[revenue]],LEN(data_to_clean[[#This Row],[revenue]])-FIND(" ",data_to_clean[[#This Row],[revenue]]))</f>
        <v>Million</v>
      </c>
      <c r="H4289" s="7">
        <f>VALUE(IF(data_to_clean[[#This Row],[multiplicity]]="Million",_xlfn.CONCAT(SUBSTITUTE(data_to_clean[[#This Row],[number]],".",""),"00000"),_xlfn.CONCAT(SUBSTITUTE(data_to_clean[[#This Row],[number]],".",""),"00000000")))</f>
        <v>600000</v>
      </c>
      <c r="I4289" t="s">
        <v>15310</v>
      </c>
      <c r="J4289">
        <f>ROUND(VALUE(SUBSTITUTE(data_to_clean[[#This Row],[growth_%]],".",",")),0)</f>
        <v>72</v>
      </c>
      <c r="K4289" t="s">
        <v>308</v>
      </c>
      <c r="L4289">
        <v>38</v>
      </c>
      <c r="M4289">
        <v>23</v>
      </c>
      <c r="N4289">
        <v>2001</v>
      </c>
      <c r="O4289">
        <v>4</v>
      </c>
      <c r="P4289" t="s">
        <v>2827</v>
      </c>
      <c r="Q4289" t="b">
        <f>AND(ISNUMBER(data_to_clean[[#This Row],[revenue_formatted]]),ISNUMBER(data_to_clean[[#This Row],[growth_formatted_%]]),ISNUMBER(data_to_clean[[#This Row],[workers]]),ISNUMBER(data_to_clean[[#This Row],[previous_workers]]),ISNUMBER(data_to_clean[[#This Row],[founded]]),ISNUMBER(data_to_clean[[#This Row],[yrs_on_list]]))</f>
        <v>1</v>
      </c>
    </row>
    <row r="4290" spans="1:17" x14ac:dyDescent="0.25">
      <c r="A4290">
        <v>4277</v>
      </c>
      <c r="B4290" t="s">
        <v>15311</v>
      </c>
      <c r="C4290" t="s">
        <v>66</v>
      </c>
      <c r="D4290" t="str">
        <f>VLOOKUP(data_to_clean[[#This Row],[state]],abbreviation_table[],2,FALSE)</f>
        <v>Virginia</v>
      </c>
      <c r="E4290" t="s">
        <v>147</v>
      </c>
      <c r="F4290" t="str">
        <f>TRIM(LEFT(data_to_clean[[#This Row],[revenue]],FIND(" ",data_to_clean[[#This Row],[revenue]])))</f>
        <v>11.9</v>
      </c>
      <c r="G4290" t="str">
        <f>RIGHT(data_to_clean[[#This Row],[revenue]],LEN(data_to_clean[[#This Row],[revenue]])-FIND(" ",data_to_clean[[#This Row],[revenue]]))</f>
        <v>Million</v>
      </c>
      <c r="H4290" s="7">
        <f>VALUE(IF(data_to_clean[[#This Row],[multiplicity]]="Million",_xlfn.CONCAT(SUBSTITUTE(data_to_clean[[#This Row],[number]],".",""),"00000"),_xlfn.CONCAT(SUBSTITUTE(data_to_clean[[#This Row],[number]],".",""),"00000000")))</f>
        <v>11900000</v>
      </c>
      <c r="I4290" t="s">
        <v>15313</v>
      </c>
      <c r="J4290">
        <f>ROUND(VALUE(SUBSTITUTE(data_to_clean[[#This Row],[growth_%]],".",",")),0)</f>
        <v>72</v>
      </c>
      <c r="K4290" t="s">
        <v>181</v>
      </c>
      <c r="L4290">
        <v>113</v>
      </c>
      <c r="M4290">
        <v>44</v>
      </c>
      <c r="N4290">
        <v>2009</v>
      </c>
      <c r="O4290">
        <v>2</v>
      </c>
      <c r="P4290" t="s">
        <v>10088</v>
      </c>
      <c r="Q4290" t="b">
        <f>AND(ISNUMBER(data_to_clean[[#This Row],[revenue_formatted]]),ISNUMBER(data_to_clean[[#This Row],[growth_formatted_%]]),ISNUMBER(data_to_clean[[#This Row],[workers]]),ISNUMBER(data_to_clean[[#This Row],[previous_workers]]),ISNUMBER(data_to_clean[[#This Row],[founded]]),ISNUMBER(data_to_clean[[#This Row],[yrs_on_list]]))</f>
        <v>1</v>
      </c>
    </row>
    <row r="4291" spans="1:17" x14ac:dyDescent="0.25">
      <c r="A4291">
        <v>4278</v>
      </c>
      <c r="B4291" t="s">
        <v>15314</v>
      </c>
      <c r="C4291" t="s">
        <v>105</v>
      </c>
      <c r="D4291" t="str">
        <f>VLOOKUP(data_to_clean[[#This Row],[state]],abbreviation_table[],2,FALSE)</f>
        <v>New York</v>
      </c>
      <c r="E4291" t="s">
        <v>1798</v>
      </c>
      <c r="F4291" t="str">
        <f>TRIM(LEFT(data_to_clean[[#This Row],[revenue]],FIND(" ",data_to_clean[[#This Row],[revenue]])))</f>
        <v>5.6</v>
      </c>
      <c r="G4291" t="str">
        <f>RIGHT(data_to_clean[[#This Row],[revenue]],LEN(data_to_clean[[#This Row],[revenue]])-FIND(" ",data_to_clean[[#This Row],[revenue]]))</f>
        <v>Million</v>
      </c>
      <c r="H4291" s="7">
        <f>VALUE(IF(data_to_clean[[#This Row],[multiplicity]]="Million",_xlfn.CONCAT(SUBSTITUTE(data_to_clean[[#This Row],[number]],".",""),"00000"),_xlfn.CONCAT(SUBSTITUTE(data_to_clean[[#This Row],[number]],".",""),"00000000")))</f>
        <v>5600000</v>
      </c>
      <c r="I4291" t="s">
        <v>15316</v>
      </c>
      <c r="J4291">
        <f>ROUND(VALUE(SUBSTITUTE(data_to_clean[[#This Row],[growth_%]],".",",")),0)</f>
        <v>72</v>
      </c>
      <c r="K4291" t="s">
        <v>329</v>
      </c>
      <c r="L4291">
        <v>18</v>
      </c>
      <c r="M4291">
        <v>7</v>
      </c>
      <c r="N4291">
        <v>2004</v>
      </c>
      <c r="O4291">
        <v>1</v>
      </c>
      <c r="P4291" t="s">
        <v>108</v>
      </c>
      <c r="Q4291" t="b">
        <f>AND(ISNUMBER(data_to_clean[[#This Row],[revenue_formatted]]),ISNUMBER(data_to_clean[[#This Row],[growth_formatted_%]]),ISNUMBER(data_to_clean[[#This Row],[workers]]),ISNUMBER(data_to_clean[[#This Row],[previous_workers]]),ISNUMBER(data_to_clean[[#This Row],[founded]]),ISNUMBER(data_to_clean[[#This Row],[yrs_on_list]]))</f>
        <v>1</v>
      </c>
    </row>
    <row r="4292" spans="1:17" x14ac:dyDescent="0.25">
      <c r="A4292">
        <v>4279</v>
      </c>
      <c r="B4292" t="s">
        <v>15317</v>
      </c>
      <c r="C4292" t="s">
        <v>45</v>
      </c>
      <c r="D4292" t="str">
        <f>VLOOKUP(data_to_clean[[#This Row],[state]],abbreviation_table[],2,FALSE)</f>
        <v>Pennsylvania</v>
      </c>
      <c r="E4292" t="s">
        <v>1342</v>
      </c>
      <c r="F4292" t="str">
        <f>TRIM(LEFT(data_to_clean[[#This Row],[revenue]],FIND(" ",data_to_clean[[#This Row],[revenue]])))</f>
        <v>9.1</v>
      </c>
      <c r="G4292" t="str">
        <f>RIGHT(data_to_clean[[#This Row],[revenue]],LEN(data_to_clean[[#This Row],[revenue]])-FIND(" ",data_to_clean[[#This Row],[revenue]]))</f>
        <v>Million</v>
      </c>
      <c r="H4292" s="7">
        <f>VALUE(IF(data_to_clean[[#This Row],[multiplicity]]="Million",_xlfn.CONCAT(SUBSTITUTE(data_to_clean[[#This Row],[number]],".",""),"00000"),_xlfn.CONCAT(SUBSTITUTE(data_to_clean[[#This Row],[number]],".",""),"00000000")))</f>
        <v>9100000</v>
      </c>
      <c r="I4292" t="s">
        <v>15319</v>
      </c>
      <c r="J4292">
        <f>ROUND(VALUE(SUBSTITUTE(data_to_clean[[#This Row],[growth_%]],".",",")),0)</f>
        <v>72</v>
      </c>
      <c r="K4292" t="s">
        <v>156</v>
      </c>
      <c r="L4292">
        <v>62</v>
      </c>
      <c r="M4292">
        <v>70</v>
      </c>
      <c r="N4292">
        <v>2009</v>
      </c>
      <c r="O4292">
        <v>3</v>
      </c>
      <c r="P4292" t="s">
        <v>1259</v>
      </c>
      <c r="Q4292" t="b">
        <f>AND(ISNUMBER(data_to_clean[[#This Row],[revenue_formatted]]),ISNUMBER(data_to_clean[[#This Row],[growth_formatted_%]]),ISNUMBER(data_to_clean[[#This Row],[workers]]),ISNUMBER(data_to_clean[[#This Row],[previous_workers]]),ISNUMBER(data_to_clean[[#This Row],[founded]]),ISNUMBER(data_to_clean[[#This Row],[yrs_on_list]]))</f>
        <v>1</v>
      </c>
    </row>
    <row r="4293" spans="1:17" x14ac:dyDescent="0.25">
      <c r="A4293">
        <v>4280</v>
      </c>
      <c r="B4293" t="s">
        <v>15320</v>
      </c>
      <c r="C4293" t="s">
        <v>52</v>
      </c>
      <c r="D4293" t="str">
        <f>VLOOKUP(data_to_clean[[#This Row],[state]],abbreviation_table[],2,FALSE)</f>
        <v>Florida</v>
      </c>
      <c r="E4293" t="s">
        <v>2284</v>
      </c>
      <c r="F4293" t="str">
        <f>TRIM(LEFT(data_to_clean[[#This Row],[revenue]],FIND(" ",data_to_clean[[#This Row],[revenue]])))</f>
        <v>7.9</v>
      </c>
      <c r="G4293" t="str">
        <f>RIGHT(data_to_clean[[#This Row],[revenue]],LEN(data_to_clean[[#This Row],[revenue]])-FIND(" ",data_to_clean[[#This Row],[revenue]]))</f>
        <v>Million</v>
      </c>
      <c r="H4293" s="7">
        <f>VALUE(IF(data_to_clean[[#This Row],[multiplicity]]="Million",_xlfn.CONCAT(SUBSTITUTE(data_to_clean[[#This Row],[number]],".",""),"00000"),_xlfn.CONCAT(SUBSTITUTE(data_to_clean[[#This Row],[number]],".",""),"00000000")))</f>
        <v>7900000</v>
      </c>
      <c r="I4293" t="s">
        <v>15322</v>
      </c>
      <c r="J4293">
        <f>ROUND(VALUE(SUBSTITUTE(data_to_clean[[#This Row],[growth_%]],".",",")),0)</f>
        <v>72</v>
      </c>
      <c r="K4293" t="s">
        <v>329</v>
      </c>
      <c r="L4293">
        <v>84</v>
      </c>
      <c r="M4293">
        <v>49</v>
      </c>
      <c r="N4293">
        <v>2003</v>
      </c>
      <c r="O4293">
        <v>6</v>
      </c>
      <c r="P4293" t="s">
        <v>203</v>
      </c>
      <c r="Q4293" t="b">
        <f>AND(ISNUMBER(data_to_clean[[#This Row],[revenue_formatted]]),ISNUMBER(data_to_clean[[#This Row],[growth_formatted_%]]),ISNUMBER(data_to_clean[[#This Row],[workers]]),ISNUMBER(data_to_clean[[#This Row],[previous_workers]]),ISNUMBER(data_to_clean[[#This Row],[founded]]),ISNUMBER(data_to_clean[[#This Row],[yrs_on_list]]))</f>
        <v>1</v>
      </c>
    </row>
    <row r="4294" spans="1:17" x14ac:dyDescent="0.25">
      <c r="A4294">
        <v>4281</v>
      </c>
      <c r="B4294" t="s">
        <v>15323</v>
      </c>
      <c r="C4294" t="s">
        <v>166</v>
      </c>
      <c r="D4294" t="str">
        <f>VLOOKUP(data_to_clean[[#This Row],[state]],abbreviation_table[],2,FALSE)</f>
        <v>Utah</v>
      </c>
      <c r="E4294" t="s">
        <v>1473</v>
      </c>
      <c r="F4294" t="str">
        <f>TRIM(LEFT(data_to_clean[[#This Row],[revenue]],FIND(" ",data_to_clean[[#This Row],[revenue]])))</f>
        <v>5</v>
      </c>
      <c r="G4294" t="str">
        <f>RIGHT(data_to_clean[[#This Row],[revenue]],LEN(data_to_clean[[#This Row],[revenue]])-FIND(" ",data_to_clean[[#This Row],[revenue]]))</f>
        <v>Million</v>
      </c>
      <c r="H4294" s="7">
        <f>VALUE(IF(data_to_clean[[#This Row],[multiplicity]]="Million",_xlfn.CONCAT(SUBSTITUTE(data_to_clean[[#This Row],[number]],".",""),"00000"),_xlfn.CONCAT(SUBSTITUTE(data_to_clean[[#This Row],[number]],".",""),"00000000")))</f>
        <v>500000</v>
      </c>
      <c r="I4294" t="s">
        <v>15325</v>
      </c>
      <c r="J4294">
        <f>ROUND(VALUE(SUBSTITUTE(data_to_clean[[#This Row],[growth_%]],".",",")),0)</f>
        <v>72</v>
      </c>
      <c r="K4294" t="s">
        <v>308</v>
      </c>
      <c r="L4294">
        <v>159</v>
      </c>
      <c r="M4294">
        <v>145</v>
      </c>
      <c r="N4294">
        <v>2010</v>
      </c>
      <c r="O4294">
        <v>2</v>
      </c>
      <c r="P4294" t="s">
        <v>15326</v>
      </c>
      <c r="Q4294" t="b">
        <f>AND(ISNUMBER(data_to_clean[[#This Row],[revenue_formatted]]),ISNUMBER(data_to_clean[[#This Row],[growth_formatted_%]]),ISNUMBER(data_to_clean[[#This Row],[workers]]),ISNUMBER(data_to_clean[[#This Row],[previous_workers]]),ISNUMBER(data_to_clean[[#This Row],[founded]]),ISNUMBER(data_to_clean[[#This Row],[yrs_on_list]]))</f>
        <v>1</v>
      </c>
    </row>
    <row r="4295" spans="1:17" x14ac:dyDescent="0.25">
      <c r="A4295">
        <v>4282</v>
      </c>
      <c r="B4295" t="s">
        <v>15327</v>
      </c>
      <c r="C4295" t="s">
        <v>333</v>
      </c>
      <c r="D4295" t="str">
        <f>VLOOKUP(data_to_clean[[#This Row],[state]],abbreviation_table[],2,FALSE)</f>
        <v>Alabama</v>
      </c>
      <c r="E4295" t="s">
        <v>15329</v>
      </c>
      <c r="F4295" t="str">
        <f>TRIM(LEFT(data_to_clean[[#This Row],[revenue]],FIND(" ",data_to_clean[[#This Row],[revenue]])))</f>
        <v>110.2</v>
      </c>
      <c r="G4295" t="str">
        <f>RIGHT(data_to_clean[[#This Row],[revenue]],LEN(data_to_clean[[#This Row],[revenue]])-FIND(" ",data_to_clean[[#This Row],[revenue]]))</f>
        <v>Million</v>
      </c>
      <c r="H4295" s="7">
        <f>VALUE(IF(data_to_clean[[#This Row],[multiplicity]]="Million",_xlfn.CONCAT(SUBSTITUTE(data_to_clean[[#This Row],[number]],".",""),"00000"),_xlfn.CONCAT(SUBSTITUTE(data_to_clean[[#This Row],[number]],".",""),"00000000")))</f>
        <v>110200000</v>
      </c>
      <c r="I4295" t="s">
        <v>15330</v>
      </c>
      <c r="J4295">
        <f>ROUND(VALUE(SUBSTITUTE(data_to_clean[[#This Row],[growth_%]],".",",")),0)</f>
        <v>72</v>
      </c>
      <c r="K4295" t="s">
        <v>33</v>
      </c>
      <c r="L4295">
        <v>224</v>
      </c>
      <c r="M4295">
        <v>101</v>
      </c>
      <c r="N4295">
        <v>1946</v>
      </c>
      <c r="O4295">
        <v>1</v>
      </c>
      <c r="P4295" t="s">
        <v>338</v>
      </c>
      <c r="Q4295" t="b">
        <f>AND(ISNUMBER(data_to_clean[[#This Row],[revenue_formatted]]),ISNUMBER(data_to_clean[[#This Row],[growth_formatted_%]]),ISNUMBER(data_to_clean[[#This Row],[workers]]),ISNUMBER(data_to_clean[[#This Row],[previous_workers]]),ISNUMBER(data_to_clean[[#This Row],[founded]]),ISNUMBER(data_to_clean[[#This Row],[yrs_on_list]]))</f>
        <v>1</v>
      </c>
    </row>
    <row r="4296" spans="1:17" x14ac:dyDescent="0.25">
      <c r="A4296">
        <v>4283</v>
      </c>
      <c r="B4296" t="s">
        <v>15331</v>
      </c>
      <c r="C4296" t="s">
        <v>1768</v>
      </c>
      <c r="D4296" t="str">
        <f>VLOOKUP(data_to_clean[[#This Row],[state]],abbreviation_table[],2,FALSE)</f>
        <v>Oregon</v>
      </c>
      <c r="E4296" t="s">
        <v>11247</v>
      </c>
      <c r="F4296" t="str">
        <f>TRIM(LEFT(data_to_clean[[#This Row],[revenue]],FIND(" ",data_to_clean[[#This Row],[revenue]])))</f>
        <v>67.1</v>
      </c>
      <c r="G4296" t="str">
        <f>RIGHT(data_to_clean[[#This Row],[revenue]],LEN(data_to_clean[[#This Row],[revenue]])-FIND(" ",data_to_clean[[#This Row],[revenue]]))</f>
        <v>Million</v>
      </c>
      <c r="H4296" s="7">
        <f>VALUE(IF(data_to_clean[[#This Row],[multiplicity]]="Million",_xlfn.CONCAT(SUBSTITUTE(data_to_clean[[#This Row],[number]],".",""),"00000"),_xlfn.CONCAT(SUBSTITUTE(data_to_clean[[#This Row],[number]],".",""),"00000000")))</f>
        <v>67100000</v>
      </c>
      <c r="I4296" t="s">
        <v>15333</v>
      </c>
      <c r="J4296">
        <f>ROUND(VALUE(SUBSTITUTE(data_to_clean[[#This Row],[growth_%]],".",",")),0)</f>
        <v>72</v>
      </c>
      <c r="K4296" t="s">
        <v>289</v>
      </c>
      <c r="L4296">
        <v>325</v>
      </c>
      <c r="M4296">
        <v>210</v>
      </c>
      <c r="N4296">
        <v>2002</v>
      </c>
      <c r="O4296">
        <v>1</v>
      </c>
      <c r="P4296" t="s">
        <v>437</v>
      </c>
      <c r="Q4296" t="b">
        <f>AND(ISNUMBER(data_to_clean[[#This Row],[revenue_formatted]]),ISNUMBER(data_to_clean[[#This Row],[growth_formatted_%]]),ISNUMBER(data_to_clean[[#This Row],[workers]]),ISNUMBER(data_to_clean[[#This Row],[previous_workers]]),ISNUMBER(data_to_clean[[#This Row],[founded]]),ISNUMBER(data_to_clean[[#This Row],[yrs_on_list]]))</f>
        <v>1</v>
      </c>
    </row>
    <row r="4297" spans="1:17" x14ac:dyDescent="0.25">
      <c r="A4297">
        <v>4284</v>
      </c>
      <c r="B4297" t="s">
        <v>15334</v>
      </c>
      <c r="C4297" t="s">
        <v>80</v>
      </c>
      <c r="D4297" t="str">
        <f>VLOOKUP(data_to_clean[[#This Row],[state]],abbreviation_table[],2,FALSE)</f>
        <v>California</v>
      </c>
      <c r="E4297" t="s">
        <v>1418</v>
      </c>
      <c r="F4297" t="str">
        <f>TRIM(LEFT(data_to_clean[[#This Row],[revenue]],FIND(" ",data_to_clean[[#This Row],[revenue]])))</f>
        <v>6.8</v>
      </c>
      <c r="G4297" t="str">
        <f>RIGHT(data_to_clean[[#This Row],[revenue]],LEN(data_to_clean[[#This Row],[revenue]])-FIND(" ",data_to_clean[[#This Row],[revenue]]))</f>
        <v>Million</v>
      </c>
      <c r="H4297" s="7">
        <f>VALUE(IF(data_to_clean[[#This Row],[multiplicity]]="Million",_xlfn.CONCAT(SUBSTITUTE(data_to_clean[[#This Row],[number]],".",""),"00000"),_xlfn.CONCAT(SUBSTITUTE(data_to_clean[[#This Row],[number]],".",""),"00000000")))</f>
        <v>6800000</v>
      </c>
      <c r="I4297" t="s">
        <v>15336</v>
      </c>
      <c r="J4297">
        <f>ROUND(VALUE(SUBSTITUTE(data_to_clean[[#This Row],[growth_%]],".",",")),0)</f>
        <v>71</v>
      </c>
      <c r="K4297" t="s">
        <v>308</v>
      </c>
      <c r="L4297">
        <v>43</v>
      </c>
      <c r="M4297">
        <v>48</v>
      </c>
      <c r="N4297">
        <v>2003</v>
      </c>
      <c r="O4297">
        <v>2</v>
      </c>
      <c r="P4297" t="s">
        <v>964</v>
      </c>
      <c r="Q4297" t="b">
        <f>AND(ISNUMBER(data_to_clean[[#This Row],[revenue_formatted]]),ISNUMBER(data_to_clean[[#This Row],[growth_formatted_%]]),ISNUMBER(data_to_clean[[#This Row],[workers]]),ISNUMBER(data_to_clean[[#This Row],[previous_workers]]),ISNUMBER(data_to_clean[[#This Row],[founded]]),ISNUMBER(data_to_clean[[#This Row],[yrs_on_list]]))</f>
        <v>1</v>
      </c>
    </row>
    <row r="4298" spans="1:17" x14ac:dyDescent="0.25">
      <c r="A4298">
        <v>4285</v>
      </c>
      <c r="B4298" t="s">
        <v>15337</v>
      </c>
      <c r="C4298" t="s">
        <v>80</v>
      </c>
      <c r="D4298" t="str">
        <f>VLOOKUP(data_to_clean[[#This Row],[state]],abbreviation_table[],2,FALSE)</f>
        <v>California</v>
      </c>
      <c r="E4298" t="s">
        <v>4997</v>
      </c>
      <c r="F4298" t="str">
        <f>TRIM(LEFT(data_to_clean[[#This Row],[revenue]],FIND(" ",data_to_clean[[#This Row],[revenue]])))</f>
        <v>20.3</v>
      </c>
      <c r="G4298" t="str">
        <f>RIGHT(data_to_clean[[#This Row],[revenue]],LEN(data_to_clean[[#This Row],[revenue]])-FIND(" ",data_to_clean[[#This Row],[revenue]]))</f>
        <v>Million</v>
      </c>
      <c r="H4298" s="7">
        <f>VALUE(IF(data_to_clean[[#This Row],[multiplicity]]="Million",_xlfn.CONCAT(SUBSTITUTE(data_to_clean[[#This Row],[number]],".",""),"00000"),_xlfn.CONCAT(SUBSTITUTE(data_to_clean[[#This Row],[number]],".",""),"00000000")))</f>
        <v>20300000</v>
      </c>
      <c r="I4298" t="s">
        <v>15339</v>
      </c>
      <c r="J4298">
        <f>ROUND(VALUE(SUBSTITUTE(data_to_clean[[#This Row],[growth_%]],".",",")),0)</f>
        <v>71</v>
      </c>
      <c r="K4298" t="s">
        <v>40</v>
      </c>
      <c r="L4298">
        <v>88</v>
      </c>
      <c r="M4298">
        <v>55</v>
      </c>
      <c r="N4298">
        <v>2007</v>
      </c>
      <c r="O4298">
        <v>1</v>
      </c>
      <c r="P4298" t="s">
        <v>3177</v>
      </c>
      <c r="Q4298" t="b">
        <f>AND(ISNUMBER(data_to_clean[[#This Row],[revenue_formatted]]),ISNUMBER(data_to_clean[[#This Row],[growth_formatted_%]]),ISNUMBER(data_to_clean[[#This Row],[workers]]),ISNUMBER(data_to_clean[[#This Row],[previous_workers]]),ISNUMBER(data_to_clean[[#This Row],[founded]]),ISNUMBER(data_to_clean[[#This Row],[yrs_on_list]]))</f>
        <v>1</v>
      </c>
    </row>
    <row r="4299" spans="1:17" x14ac:dyDescent="0.25">
      <c r="A4299">
        <v>4286</v>
      </c>
      <c r="B4299" t="s">
        <v>15340</v>
      </c>
      <c r="C4299" t="s">
        <v>1768</v>
      </c>
      <c r="D4299" t="str">
        <f>VLOOKUP(data_to_clean[[#This Row],[state]],abbreviation_table[],2,FALSE)</f>
        <v>Oregon</v>
      </c>
      <c r="E4299" t="s">
        <v>154</v>
      </c>
      <c r="F4299" t="str">
        <f>TRIM(LEFT(data_to_clean[[#This Row],[revenue]],FIND(" ",data_to_clean[[#This Row],[revenue]])))</f>
        <v>13.8</v>
      </c>
      <c r="G4299" t="str">
        <f>RIGHT(data_to_clean[[#This Row],[revenue]],LEN(data_to_clean[[#This Row],[revenue]])-FIND(" ",data_to_clean[[#This Row],[revenue]]))</f>
        <v>Million</v>
      </c>
      <c r="H4299" s="7">
        <f>VALUE(IF(data_to_clean[[#This Row],[multiplicity]]="Million",_xlfn.CONCAT(SUBSTITUTE(data_to_clean[[#This Row],[number]],".",""),"00000"),_xlfn.CONCAT(SUBSTITUTE(data_to_clean[[#This Row],[number]],".",""),"00000000")))</f>
        <v>13800000</v>
      </c>
      <c r="I4299" t="s">
        <v>15342</v>
      </c>
      <c r="J4299">
        <f>ROUND(VALUE(SUBSTITUTE(data_to_clean[[#This Row],[growth_%]],".",",")),0)</f>
        <v>71</v>
      </c>
      <c r="K4299" t="s">
        <v>308</v>
      </c>
      <c r="L4299">
        <v>21</v>
      </c>
      <c r="M4299">
        <v>14</v>
      </c>
      <c r="N4299">
        <v>2010</v>
      </c>
      <c r="O4299">
        <v>4</v>
      </c>
      <c r="P4299" t="s">
        <v>437</v>
      </c>
      <c r="Q4299" t="b">
        <f>AND(ISNUMBER(data_to_clean[[#This Row],[revenue_formatted]]),ISNUMBER(data_to_clean[[#This Row],[growth_formatted_%]]),ISNUMBER(data_to_clean[[#This Row],[workers]]),ISNUMBER(data_to_clean[[#This Row],[previous_workers]]),ISNUMBER(data_to_clean[[#This Row],[founded]]),ISNUMBER(data_to_clean[[#This Row],[yrs_on_list]]))</f>
        <v>1</v>
      </c>
    </row>
    <row r="4300" spans="1:17" x14ac:dyDescent="0.25">
      <c r="A4300">
        <v>4287</v>
      </c>
      <c r="B4300" t="s">
        <v>15343</v>
      </c>
      <c r="C4300" t="s">
        <v>341</v>
      </c>
      <c r="D4300" t="str">
        <f>VLOOKUP(data_to_clean[[#This Row],[state]],abbreviation_table[],2,FALSE)</f>
        <v>Massachusetts</v>
      </c>
      <c r="E4300" t="s">
        <v>15345</v>
      </c>
      <c r="F4300" t="str">
        <f>TRIM(LEFT(data_to_clean[[#This Row],[revenue]],FIND(" ",data_to_clean[[#This Row],[revenue]])))</f>
        <v>85.6</v>
      </c>
      <c r="G4300" t="str">
        <f>RIGHT(data_to_clean[[#This Row],[revenue]],LEN(data_to_clean[[#This Row],[revenue]])-FIND(" ",data_to_clean[[#This Row],[revenue]]))</f>
        <v>Million</v>
      </c>
      <c r="H4300" s="7">
        <f>VALUE(IF(data_to_clean[[#This Row],[multiplicity]]="Million",_xlfn.CONCAT(SUBSTITUTE(data_to_clean[[#This Row],[number]],".",""),"00000"),_xlfn.CONCAT(SUBSTITUTE(data_to_clean[[#This Row],[number]],".",""),"00000000")))</f>
        <v>85600000</v>
      </c>
      <c r="I4300" t="s">
        <v>15346</v>
      </c>
      <c r="J4300">
        <f>ROUND(VALUE(SUBSTITUTE(data_to_clean[[#This Row],[growth_%]],".",",")),0)</f>
        <v>71</v>
      </c>
      <c r="K4300" t="s">
        <v>55</v>
      </c>
      <c r="L4300">
        <v>1352</v>
      </c>
      <c r="M4300">
        <v>1016</v>
      </c>
      <c r="N4300">
        <v>2004</v>
      </c>
      <c r="O4300">
        <v>3</v>
      </c>
      <c r="P4300" t="s">
        <v>1196</v>
      </c>
      <c r="Q4300" t="b">
        <f>AND(ISNUMBER(data_to_clean[[#This Row],[revenue_formatted]]),ISNUMBER(data_to_clean[[#This Row],[growth_formatted_%]]),ISNUMBER(data_to_clean[[#This Row],[workers]]),ISNUMBER(data_to_clean[[#This Row],[previous_workers]]),ISNUMBER(data_to_clean[[#This Row],[founded]]),ISNUMBER(data_to_clean[[#This Row],[yrs_on_list]]))</f>
        <v>1</v>
      </c>
    </row>
    <row r="4301" spans="1:17" x14ac:dyDescent="0.25">
      <c r="A4301">
        <v>4288</v>
      </c>
      <c r="B4301" t="s">
        <v>15347</v>
      </c>
      <c r="C4301" t="s">
        <v>294</v>
      </c>
      <c r="D4301" t="str">
        <f>VLOOKUP(data_to_clean[[#This Row],[state]],abbreviation_table[],2,FALSE)</f>
        <v>Minnesota</v>
      </c>
      <c r="E4301" t="s">
        <v>939</v>
      </c>
      <c r="F4301" t="str">
        <f>TRIM(LEFT(data_to_clean[[#This Row],[revenue]],FIND(" ",data_to_clean[[#This Row],[revenue]])))</f>
        <v>4.1</v>
      </c>
      <c r="G4301" t="str">
        <f>RIGHT(data_to_clean[[#This Row],[revenue]],LEN(data_to_clean[[#This Row],[revenue]])-FIND(" ",data_to_clean[[#This Row],[revenue]]))</f>
        <v>Million</v>
      </c>
      <c r="H4301" s="7">
        <f>VALUE(IF(data_to_clean[[#This Row],[multiplicity]]="Million",_xlfn.CONCAT(SUBSTITUTE(data_to_clean[[#This Row],[number]],".",""),"00000"),_xlfn.CONCAT(SUBSTITUTE(data_to_clean[[#This Row],[number]],".",""),"00000000")))</f>
        <v>4100000</v>
      </c>
      <c r="I4301" t="s">
        <v>15349</v>
      </c>
      <c r="J4301">
        <f>ROUND(VALUE(SUBSTITUTE(data_to_clean[[#This Row],[growth_%]],".",",")),0)</f>
        <v>71</v>
      </c>
      <c r="K4301" t="s">
        <v>6043</v>
      </c>
      <c r="L4301">
        <v>20</v>
      </c>
      <c r="M4301">
        <v>12</v>
      </c>
      <c r="N4301">
        <v>2002</v>
      </c>
      <c r="O4301">
        <v>1</v>
      </c>
      <c r="P4301" t="s">
        <v>15350</v>
      </c>
      <c r="Q4301" t="b">
        <f>AND(ISNUMBER(data_to_clean[[#This Row],[revenue_formatted]]),ISNUMBER(data_to_clean[[#This Row],[growth_formatted_%]]),ISNUMBER(data_to_clean[[#This Row],[workers]]),ISNUMBER(data_to_clean[[#This Row],[previous_workers]]),ISNUMBER(data_to_clean[[#This Row],[founded]]),ISNUMBER(data_to_clean[[#This Row],[yrs_on_list]]))</f>
        <v>1</v>
      </c>
    </row>
    <row r="4302" spans="1:17" x14ac:dyDescent="0.25">
      <c r="A4302">
        <v>4289</v>
      </c>
      <c r="B4302" t="s">
        <v>15351</v>
      </c>
      <c r="C4302" t="s">
        <v>66</v>
      </c>
      <c r="D4302" t="str">
        <f>VLOOKUP(data_to_clean[[#This Row],[state]],abbreviation_table[],2,FALSE)</f>
        <v>Virginia</v>
      </c>
      <c r="E4302" t="s">
        <v>135</v>
      </c>
      <c r="F4302" t="str">
        <f>TRIM(LEFT(data_to_clean[[#This Row],[revenue]],FIND(" ",data_to_clean[[#This Row],[revenue]])))</f>
        <v>9.6</v>
      </c>
      <c r="G4302" t="str">
        <f>RIGHT(data_to_clean[[#This Row],[revenue]],LEN(data_to_clean[[#This Row],[revenue]])-FIND(" ",data_to_clean[[#This Row],[revenue]]))</f>
        <v>Million</v>
      </c>
      <c r="H4302" s="7">
        <f>VALUE(IF(data_to_clean[[#This Row],[multiplicity]]="Million",_xlfn.CONCAT(SUBSTITUTE(data_to_clean[[#This Row],[number]],".",""),"00000"),_xlfn.CONCAT(SUBSTITUTE(data_to_clean[[#This Row],[number]],".",""),"00000000")))</f>
        <v>9600000</v>
      </c>
      <c r="I4302" t="s">
        <v>15353</v>
      </c>
      <c r="J4302">
        <f>ROUND(VALUE(SUBSTITUTE(data_to_clean[[#This Row],[growth_%]],".",",")),0)</f>
        <v>71</v>
      </c>
      <c r="K4302" t="s">
        <v>181</v>
      </c>
      <c r="L4302">
        <v>45</v>
      </c>
      <c r="M4302">
        <v>25</v>
      </c>
      <c r="N4302">
        <v>2010</v>
      </c>
      <c r="O4302">
        <v>4</v>
      </c>
      <c r="P4302" t="s">
        <v>1853</v>
      </c>
      <c r="Q4302" t="b">
        <f>AND(ISNUMBER(data_to_clean[[#This Row],[revenue_formatted]]),ISNUMBER(data_to_clean[[#This Row],[growth_formatted_%]]),ISNUMBER(data_to_clean[[#This Row],[workers]]),ISNUMBER(data_to_clean[[#This Row],[previous_workers]]),ISNUMBER(data_to_clean[[#This Row],[founded]]),ISNUMBER(data_to_clean[[#This Row],[yrs_on_list]]))</f>
        <v>1</v>
      </c>
    </row>
    <row r="4303" spans="1:17" x14ac:dyDescent="0.25">
      <c r="A4303">
        <v>4290</v>
      </c>
      <c r="B4303" t="s">
        <v>15354</v>
      </c>
      <c r="C4303" t="s">
        <v>74</v>
      </c>
      <c r="D4303" t="str">
        <f>VLOOKUP(data_to_clean[[#This Row],[state]],abbreviation_table[],2,FALSE)</f>
        <v>Ohio</v>
      </c>
      <c r="E4303" t="s">
        <v>770</v>
      </c>
      <c r="F4303" t="str">
        <f>TRIM(LEFT(data_to_clean[[#This Row],[revenue]],FIND(" ",data_to_clean[[#This Row],[revenue]])))</f>
        <v>4.4</v>
      </c>
      <c r="G4303" t="str">
        <f>RIGHT(data_to_clean[[#This Row],[revenue]],LEN(data_to_clean[[#This Row],[revenue]])-FIND(" ",data_to_clean[[#This Row],[revenue]]))</f>
        <v>Million</v>
      </c>
      <c r="H4303" s="7">
        <f>VALUE(IF(data_to_clean[[#This Row],[multiplicity]]="Million",_xlfn.CONCAT(SUBSTITUTE(data_to_clean[[#This Row],[number]],".",""),"00000"),_xlfn.CONCAT(SUBSTITUTE(data_to_clean[[#This Row],[number]],".",""),"00000000")))</f>
        <v>4400000</v>
      </c>
      <c r="I4303" t="s">
        <v>15356</v>
      </c>
      <c r="J4303">
        <f>ROUND(VALUE(SUBSTITUTE(data_to_clean[[#This Row],[growth_%]],".",",")),0)</f>
        <v>71</v>
      </c>
      <c r="K4303" t="s">
        <v>233</v>
      </c>
      <c r="L4303">
        <v>37</v>
      </c>
      <c r="M4303">
        <v>22</v>
      </c>
      <c r="N4303">
        <v>2006</v>
      </c>
      <c r="O4303">
        <v>1</v>
      </c>
      <c r="P4303" t="s">
        <v>77</v>
      </c>
      <c r="Q4303" t="b">
        <f>AND(ISNUMBER(data_to_clean[[#This Row],[revenue_formatted]]),ISNUMBER(data_to_clean[[#This Row],[growth_formatted_%]]),ISNUMBER(data_to_clean[[#This Row],[workers]]),ISNUMBER(data_to_clean[[#This Row],[previous_workers]]),ISNUMBER(data_to_clean[[#This Row],[founded]]),ISNUMBER(data_to_clean[[#This Row],[yrs_on_list]]))</f>
        <v>1</v>
      </c>
    </row>
    <row r="4304" spans="1:17" x14ac:dyDescent="0.25">
      <c r="A4304">
        <v>4291</v>
      </c>
      <c r="B4304" t="s">
        <v>15357</v>
      </c>
      <c r="C4304" t="s">
        <v>215</v>
      </c>
      <c r="D4304" t="str">
        <f>VLOOKUP(data_to_clean[[#This Row],[state]],abbreviation_table[],2,FALSE)</f>
        <v>North Carolina</v>
      </c>
      <c r="E4304" t="s">
        <v>4114</v>
      </c>
      <c r="F4304" t="str">
        <f>TRIM(LEFT(data_to_clean[[#This Row],[revenue]],FIND(" ",data_to_clean[[#This Row],[revenue]])))</f>
        <v>11.7</v>
      </c>
      <c r="G4304" t="str">
        <f>RIGHT(data_to_clean[[#This Row],[revenue]],LEN(data_to_clean[[#This Row],[revenue]])-FIND(" ",data_to_clean[[#This Row],[revenue]]))</f>
        <v>Million</v>
      </c>
      <c r="H4304" s="7">
        <f>VALUE(IF(data_to_clean[[#This Row],[multiplicity]]="Million",_xlfn.CONCAT(SUBSTITUTE(data_to_clean[[#This Row],[number]],".",""),"00000"),_xlfn.CONCAT(SUBSTITUTE(data_to_clean[[#This Row],[number]],".",""),"00000000")))</f>
        <v>11700000</v>
      </c>
      <c r="I4304" t="s">
        <v>15359</v>
      </c>
      <c r="J4304">
        <f>ROUND(VALUE(SUBSTITUTE(data_to_clean[[#This Row],[growth_%]],".",",")),0)</f>
        <v>71</v>
      </c>
      <c r="K4304" t="s">
        <v>107</v>
      </c>
      <c r="L4304">
        <v>78</v>
      </c>
      <c r="M4304">
        <v>72</v>
      </c>
      <c r="N4304">
        <v>1987</v>
      </c>
      <c r="O4304">
        <v>6</v>
      </c>
      <c r="P4304" t="s">
        <v>12605</v>
      </c>
      <c r="Q4304" t="b">
        <f>AND(ISNUMBER(data_to_clean[[#This Row],[revenue_formatted]]),ISNUMBER(data_to_clean[[#This Row],[growth_formatted_%]]),ISNUMBER(data_to_clean[[#This Row],[workers]]),ISNUMBER(data_to_clean[[#This Row],[previous_workers]]),ISNUMBER(data_to_clean[[#This Row],[founded]]),ISNUMBER(data_to_clean[[#This Row],[yrs_on_list]]))</f>
        <v>1</v>
      </c>
    </row>
    <row r="4305" spans="1:17" x14ac:dyDescent="0.25">
      <c r="A4305">
        <v>4292</v>
      </c>
      <c r="B4305" t="s">
        <v>15360</v>
      </c>
      <c r="C4305" t="s">
        <v>105</v>
      </c>
      <c r="D4305" t="str">
        <f>VLOOKUP(data_to_clean[[#This Row],[state]],abbreviation_table[],2,FALSE)</f>
        <v>New York</v>
      </c>
      <c r="E4305" t="s">
        <v>3474</v>
      </c>
      <c r="F4305" t="str">
        <f>TRIM(LEFT(data_to_clean[[#This Row],[revenue]],FIND(" ",data_to_clean[[#This Row],[revenue]])))</f>
        <v>14.5</v>
      </c>
      <c r="G4305" t="str">
        <f>RIGHT(data_to_clean[[#This Row],[revenue]],LEN(data_to_clean[[#This Row],[revenue]])-FIND(" ",data_to_clean[[#This Row],[revenue]]))</f>
        <v>Million</v>
      </c>
      <c r="H4305" s="7">
        <f>VALUE(IF(data_to_clean[[#This Row],[multiplicity]]="Million",_xlfn.CONCAT(SUBSTITUTE(data_to_clean[[#This Row],[number]],".",""),"00000"),_xlfn.CONCAT(SUBSTITUTE(data_to_clean[[#This Row],[number]],".",""),"00000000")))</f>
        <v>14500000</v>
      </c>
      <c r="I4305" t="s">
        <v>15362</v>
      </c>
      <c r="J4305">
        <f>ROUND(VALUE(SUBSTITUTE(data_to_clean[[#This Row],[growth_%]],".",",")),0)</f>
        <v>71</v>
      </c>
      <c r="K4305" t="s">
        <v>336</v>
      </c>
      <c r="L4305">
        <v>33</v>
      </c>
      <c r="M4305">
        <v>28</v>
      </c>
      <c r="N4305">
        <v>1992</v>
      </c>
      <c r="O4305">
        <v>2</v>
      </c>
      <c r="P4305" t="s">
        <v>15363</v>
      </c>
      <c r="Q4305" t="b">
        <f>AND(ISNUMBER(data_to_clean[[#This Row],[revenue_formatted]]),ISNUMBER(data_to_clean[[#This Row],[growth_formatted_%]]),ISNUMBER(data_to_clean[[#This Row],[workers]]),ISNUMBER(data_to_clean[[#This Row],[previous_workers]]),ISNUMBER(data_to_clean[[#This Row],[founded]]),ISNUMBER(data_to_clean[[#This Row],[yrs_on_list]]))</f>
        <v>1</v>
      </c>
    </row>
    <row r="4306" spans="1:17" x14ac:dyDescent="0.25">
      <c r="A4306">
        <v>4293</v>
      </c>
      <c r="B4306" t="s">
        <v>15364</v>
      </c>
      <c r="C4306" t="s">
        <v>30</v>
      </c>
      <c r="D4306" t="str">
        <f>VLOOKUP(data_to_clean[[#This Row],[state]],abbreviation_table[],2,FALSE)</f>
        <v>Texas</v>
      </c>
      <c r="E4306" t="s">
        <v>185</v>
      </c>
      <c r="F4306" t="str">
        <f>TRIM(LEFT(data_to_clean[[#This Row],[revenue]],FIND(" ",data_to_clean[[#This Row],[revenue]])))</f>
        <v>7.8</v>
      </c>
      <c r="G4306" t="str">
        <f>RIGHT(data_to_clean[[#This Row],[revenue]],LEN(data_to_clean[[#This Row],[revenue]])-FIND(" ",data_to_clean[[#This Row],[revenue]]))</f>
        <v>Million</v>
      </c>
      <c r="H4306" s="7">
        <f>VALUE(IF(data_to_clean[[#This Row],[multiplicity]]="Million",_xlfn.CONCAT(SUBSTITUTE(data_to_clean[[#This Row],[number]],".",""),"00000"),_xlfn.CONCAT(SUBSTITUTE(data_to_clean[[#This Row],[number]],".",""),"00000000")))</f>
        <v>7800000</v>
      </c>
      <c r="I4306" t="s">
        <v>15366</v>
      </c>
      <c r="J4306">
        <f>ROUND(VALUE(SUBSTITUTE(data_to_clean[[#This Row],[growth_%]],".",",")),0)</f>
        <v>71</v>
      </c>
      <c r="K4306" t="s">
        <v>297</v>
      </c>
      <c r="L4306">
        <v>44</v>
      </c>
      <c r="M4306">
        <v>27</v>
      </c>
      <c r="N4306">
        <v>2005</v>
      </c>
      <c r="O4306">
        <v>3</v>
      </c>
      <c r="P4306" t="s">
        <v>251</v>
      </c>
      <c r="Q4306" t="b">
        <f>AND(ISNUMBER(data_to_clean[[#This Row],[revenue_formatted]]),ISNUMBER(data_to_clean[[#This Row],[growth_formatted_%]]),ISNUMBER(data_to_clean[[#This Row],[workers]]),ISNUMBER(data_to_clean[[#This Row],[previous_workers]]),ISNUMBER(data_to_clean[[#This Row],[founded]]),ISNUMBER(data_to_clean[[#This Row],[yrs_on_list]]))</f>
        <v>1</v>
      </c>
    </row>
    <row r="4307" spans="1:17" x14ac:dyDescent="0.25">
      <c r="A4307">
        <v>4294</v>
      </c>
      <c r="B4307" t="s">
        <v>15367</v>
      </c>
      <c r="C4307" t="s">
        <v>119</v>
      </c>
      <c r="D4307" t="str">
        <f>VLOOKUP(data_to_clean[[#This Row],[state]],abbreviation_table[],2,FALSE)</f>
        <v>Georgia</v>
      </c>
      <c r="E4307" t="s">
        <v>993</v>
      </c>
      <c r="F4307" t="str">
        <f>TRIM(LEFT(data_to_clean[[#This Row],[revenue]],FIND(" ",data_to_clean[[#This Row],[revenue]])))</f>
        <v>2.3</v>
      </c>
      <c r="G4307" t="str">
        <f>RIGHT(data_to_clean[[#This Row],[revenue]],LEN(data_to_clean[[#This Row],[revenue]])-FIND(" ",data_to_clean[[#This Row],[revenue]]))</f>
        <v>Million</v>
      </c>
      <c r="H4307" s="7">
        <f>VALUE(IF(data_to_clean[[#This Row],[multiplicity]]="Million",_xlfn.CONCAT(SUBSTITUTE(data_to_clean[[#This Row],[number]],".",""),"00000"),_xlfn.CONCAT(SUBSTITUTE(data_to_clean[[#This Row],[number]],".",""),"00000000")))</f>
        <v>2300000</v>
      </c>
      <c r="I4307" t="s">
        <v>15369</v>
      </c>
      <c r="J4307">
        <f>ROUND(VALUE(SUBSTITUTE(data_to_clean[[#This Row],[growth_%]],".",",")),0)</f>
        <v>71</v>
      </c>
      <c r="K4307" t="s">
        <v>18</v>
      </c>
      <c r="L4307">
        <v>10</v>
      </c>
      <c r="M4307">
        <v>2</v>
      </c>
      <c r="N4307">
        <v>2008</v>
      </c>
      <c r="O4307">
        <v>1</v>
      </c>
      <c r="P4307" t="s">
        <v>913</v>
      </c>
      <c r="Q4307" t="b">
        <f>AND(ISNUMBER(data_to_clean[[#This Row],[revenue_formatted]]),ISNUMBER(data_to_clean[[#This Row],[growth_formatted_%]]),ISNUMBER(data_to_clean[[#This Row],[workers]]),ISNUMBER(data_to_clean[[#This Row],[previous_workers]]),ISNUMBER(data_to_clean[[#This Row],[founded]]),ISNUMBER(data_to_clean[[#This Row],[yrs_on_list]]))</f>
        <v>1</v>
      </c>
    </row>
    <row r="4308" spans="1:17" x14ac:dyDescent="0.25">
      <c r="A4308">
        <v>4295</v>
      </c>
      <c r="B4308" t="s">
        <v>15370</v>
      </c>
      <c r="C4308" t="s">
        <v>166</v>
      </c>
      <c r="D4308" t="str">
        <f>VLOOKUP(data_to_clean[[#This Row],[state]],abbreviation_table[],2,FALSE)</f>
        <v>Utah</v>
      </c>
      <c r="E4308" t="s">
        <v>147</v>
      </c>
      <c r="F4308" t="str">
        <f>TRIM(LEFT(data_to_clean[[#This Row],[revenue]],FIND(" ",data_to_clean[[#This Row],[revenue]])))</f>
        <v>11.9</v>
      </c>
      <c r="G4308" t="str">
        <f>RIGHT(data_to_clean[[#This Row],[revenue]],LEN(data_to_clean[[#This Row],[revenue]])-FIND(" ",data_to_clean[[#This Row],[revenue]]))</f>
        <v>Million</v>
      </c>
      <c r="H4308" s="7">
        <f>VALUE(IF(data_to_clean[[#This Row],[multiplicity]]="Million",_xlfn.CONCAT(SUBSTITUTE(data_to_clean[[#This Row],[number]],".",""),"00000"),_xlfn.CONCAT(SUBSTITUTE(data_to_clean[[#This Row],[number]],".",""),"00000000")))</f>
        <v>11900000</v>
      </c>
      <c r="I4308" t="s">
        <v>15372</v>
      </c>
      <c r="J4308">
        <f>ROUND(VALUE(SUBSTITUTE(data_to_clean[[#This Row],[growth_%]],".",",")),0)</f>
        <v>71</v>
      </c>
      <c r="K4308" t="s">
        <v>40</v>
      </c>
      <c r="L4308">
        <v>65</v>
      </c>
      <c r="M4308">
        <v>34</v>
      </c>
      <c r="N4308">
        <v>1992</v>
      </c>
      <c r="O4308">
        <v>1</v>
      </c>
      <c r="P4308" t="s">
        <v>1734</v>
      </c>
      <c r="Q4308" t="b">
        <f>AND(ISNUMBER(data_to_clean[[#This Row],[revenue_formatted]]),ISNUMBER(data_to_clean[[#This Row],[growth_formatted_%]]),ISNUMBER(data_to_clean[[#This Row],[workers]]),ISNUMBER(data_to_clean[[#This Row],[previous_workers]]),ISNUMBER(data_to_clean[[#This Row],[founded]]),ISNUMBER(data_to_clean[[#This Row],[yrs_on_list]]))</f>
        <v>1</v>
      </c>
    </row>
    <row r="4309" spans="1:17" x14ac:dyDescent="0.25">
      <c r="A4309">
        <v>4296</v>
      </c>
      <c r="B4309" t="s">
        <v>15373</v>
      </c>
      <c r="C4309" t="s">
        <v>503</v>
      </c>
      <c r="D4309" t="str">
        <f>VLOOKUP(data_to_clean[[#This Row],[state]],abbreviation_table[],2,FALSE)</f>
        <v>Illinois</v>
      </c>
      <c r="E4309" t="s">
        <v>1535</v>
      </c>
      <c r="F4309" t="str">
        <f>TRIM(LEFT(data_to_clean[[#This Row],[revenue]],FIND(" ",data_to_clean[[#This Row],[revenue]])))</f>
        <v>6</v>
      </c>
      <c r="G4309" t="str">
        <f>RIGHT(data_to_clean[[#This Row],[revenue]],LEN(data_to_clean[[#This Row],[revenue]])-FIND(" ",data_to_clean[[#This Row],[revenue]]))</f>
        <v>Million</v>
      </c>
      <c r="H4309" s="7">
        <f>VALUE(IF(data_to_clean[[#This Row],[multiplicity]]="Million",_xlfn.CONCAT(SUBSTITUTE(data_to_clean[[#This Row],[number]],".",""),"00000"),_xlfn.CONCAT(SUBSTITUTE(data_to_clean[[#This Row],[number]],".",""),"00000000")))</f>
        <v>600000</v>
      </c>
      <c r="I4309" t="s">
        <v>15375</v>
      </c>
      <c r="J4309">
        <f>ROUND(VALUE(SUBSTITUTE(data_to_clean[[#This Row],[growth_%]],".",",")),0)</f>
        <v>71</v>
      </c>
      <c r="K4309" t="s">
        <v>329</v>
      </c>
      <c r="L4309">
        <v>65</v>
      </c>
      <c r="M4309">
        <v>20</v>
      </c>
      <c r="N4309">
        <v>2004</v>
      </c>
      <c r="O4309">
        <v>2</v>
      </c>
      <c r="P4309" t="s">
        <v>15265</v>
      </c>
      <c r="Q4309" t="b">
        <f>AND(ISNUMBER(data_to_clean[[#This Row],[revenue_formatted]]),ISNUMBER(data_to_clean[[#This Row],[growth_formatted_%]]),ISNUMBER(data_to_clean[[#This Row],[workers]]),ISNUMBER(data_to_clean[[#This Row],[previous_workers]]),ISNUMBER(data_to_clean[[#This Row],[founded]]),ISNUMBER(data_to_clean[[#This Row],[yrs_on_list]]))</f>
        <v>1</v>
      </c>
    </row>
    <row r="4310" spans="1:17" x14ac:dyDescent="0.25">
      <c r="A4310">
        <v>4297</v>
      </c>
      <c r="B4310" t="s">
        <v>15376</v>
      </c>
      <c r="C4310" t="s">
        <v>45</v>
      </c>
      <c r="D4310" t="str">
        <f>VLOOKUP(data_to_clean[[#This Row],[state]],abbreviation_table[],2,FALSE)</f>
        <v>Pennsylvania</v>
      </c>
      <c r="E4310" t="s">
        <v>7675</v>
      </c>
      <c r="F4310" t="str">
        <f>TRIM(LEFT(data_to_clean[[#This Row],[revenue]],FIND(" ",data_to_clean[[#This Row],[revenue]])))</f>
        <v>10.8</v>
      </c>
      <c r="G4310" t="str">
        <f>RIGHT(data_to_clean[[#This Row],[revenue]],LEN(data_to_clean[[#This Row],[revenue]])-FIND(" ",data_to_clean[[#This Row],[revenue]]))</f>
        <v>Million</v>
      </c>
      <c r="H4310" s="7">
        <f>VALUE(IF(data_to_clean[[#This Row],[multiplicity]]="Million",_xlfn.CONCAT(SUBSTITUTE(data_to_clean[[#This Row],[number]],".",""),"00000"),_xlfn.CONCAT(SUBSTITUTE(data_to_clean[[#This Row],[number]],".",""),"00000000")))</f>
        <v>10800000</v>
      </c>
      <c r="I4310" t="s">
        <v>15378</v>
      </c>
      <c r="J4310">
        <f>ROUND(VALUE(SUBSTITUTE(data_to_clean[[#This Row],[growth_%]],".",",")),0)</f>
        <v>71</v>
      </c>
      <c r="K4310" t="s">
        <v>289</v>
      </c>
      <c r="L4310">
        <v>28</v>
      </c>
      <c r="M4310">
        <v>14</v>
      </c>
      <c r="N4310">
        <v>2010</v>
      </c>
      <c r="O4310">
        <v>3</v>
      </c>
      <c r="P4310" t="s">
        <v>1724</v>
      </c>
      <c r="Q4310" t="b">
        <f>AND(ISNUMBER(data_to_clean[[#This Row],[revenue_formatted]]),ISNUMBER(data_to_clean[[#This Row],[growth_formatted_%]]),ISNUMBER(data_to_clean[[#This Row],[workers]]),ISNUMBER(data_to_clean[[#This Row],[previous_workers]]),ISNUMBER(data_to_clean[[#This Row],[founded]]),ISNUMBER(data_to_clean[[#This Row],[yrs_on_list]]))</f>
        <v>1</v>
      </c>
    </row>
    <row r="4311" spans="1:17" x14ac:dyDescent="0.25">
      <c r="A4311">
        <v>4298</v>
      </c>
      <c r="B4311" t="s">
        <v>15379</v>
      </c>
      <c r="C4311" t="s">
        <v>30</v>
      </c>
      <c r="D4311" t="str">
        <f>VLOOKUP(data_to_clean[[#This Row],[state]],abbreviation_table[],2,FALSE)</f>
        <v>Texas</v>
      </c>
      <c r="E4311" t="s">
        <v>2516</v>
      </c>
      <c r="F4311" t="str">
        <f>TRIM(LEFT(data_to_clean[[#This Row],[revenue]],FIND(" ",data_to_clean[[#This Row],[revenue]])))</f>
        <v>14.9</v>
      </c>
      <c r="G4311" t="str">
        <f>RIGHT(data_to_clean[[#This Row],[revenue]],LEN(data_to_clean[[#This Row],[revenue]])-FIND(" ",data_to_clean[[#This Row],[revenue]]))</f>
        <v>Million</v>
      </c>
      <c r="H4311" s="7">
        <f>VALUE(IF(data_to_clean[[#This Row],[multiplicity]]="Million",_xlfn.CONCAT(SUBSTITUTE(data_to_clean[[#This Row],[number]],".",""),"00000"),_xlfn.CONCAT(SUBSTITUTE(data_to_clean[[#This Row],[number]],".",""),"00000000")))</f>
        <v>14900000</v>
      </c>
      <c r="I4311" t="s">
        <v>15381</v>
      </c>
      <c r="J4311">
        <f>ROUND(VALUE(SUBSTITUTE(data_to_clean[[#This Row],[growth_%]],".",",")),0)</f>
        <v>71</v>
      </c>
      <c r="K4311" t="s">
        <v>233</v>
      </c>
      <c r="L4311">
        <v>125</v>
      </c>
      <c r="M4311">
        <v>90</v>
      </c>
      <c r="N4311">
        <v>1989</v>
      </c>
      <c r="O4311">
        <v>4</v>
      </c>
      <c r="P4311" t="s">
        <v>258</v>
      </c>
      <c r="Q4311" t="b">
        <f>AND(ISNUMBER(data_to_clean[[#This Row],[revenue_formatted]]),ISNUMBER(data_to_clean[[#This Row],[growth_formatted_%]]),ISNUMBER(data_to_clean[[#This Row],[workers]]),ISNUMBER(data_to_clean[[#This Row],[previous_workers]]),ISNUMBER(data_to_clean[[#This Row],[founded]]),ISNUMBER(data_to_clean[[#This Row],[yrs_on_list]]))</f>
        <v>1</v>
      </c>
    </row>
    <row r="4312" spans="1:17" x14ac:dyDescent="0.25">
      <c r="A4312">
        <v>4299</v>
      </c>
      <c r="B4312" t="s">
        <v>15382</v>
      </c>
      <c r="C4312" t="s">
        <v>52</v>
      </c>
      <c r="D4312" t="str">
        <f>VLOOKUP(data_to_clean[[#This Row],[state]],abbreviation_table[],2,FALSE)</f>
        <v>Florida</v>
      </c>
      <c r="E4312" t="s">
        <v>342</v>
      </c>
      <c r="F4312" t="str">
        <f>TRIM(LEFT(data_to_clean[[#This Row],[revenue]],FIND(" ",data_to_clean[[#This Row],[revenue]])))</f>
        <v>8</v>
      </c>
      <c r="G4312" t="str">
        <f>RIGHT(data_to_clean[[#This Row],[revenue]],LEN(data_to_clean[[#This Row],[revenue]])-FIND(" ",data_to_clean[[#This Row],[revenue]]))</f>
        <v>Million</v>
      </c>
      <c r="H4312" s="7">
        <f>VALUE(IF(data_to_clean[[#This Row],[multiplicity]]="Million",_xlfn.CONCAT(SUBSTITUTE(data_to_clean[[#This Row],[number]],".",""),"00000"),_xlfn.CONCAT(SUBSTITUTE(data_to_clean[[#This Row],[number]],".",""),"00000000")))</f>
        <v>800000</v>
      </c>
      <c r="I4312" t="s">
        <v>15384</v>
      </c>
      <c r="J4312">
        <f>ROUND(VALUE(SUBSTITUTE(data_to_clean[[#This Row],[growth_%]],".",",")),0)</f>
        <v>71</v>
      </c>
      <c r="K4312" t="s">
        <v>1041</v>
      </c>
      <c r="L4312">
        <v>27</v>
      </c>
      <c r="M4312">
        <v>22</v>
      </c>
      <c r="N4312">
        <v>1990</v>
      </c>
      <c r="O4312">
        <v>3</v>
      </c>
      <c r="P4312" t="s">
        <v>1004</v>
      </c>
      <c r="Q4312" t="b">
        <f>AND(ISNUMBER(data_to_clean[[#This Row],[revenue_formatted]]),ISNUMBER(data_to_clean[[#This Row],[growth_formatted_%]]),ISNUMBER(data_to_clean[[#This Row],[workers]]),ISNUMBER(data_to_clean[[#This Row],[previous_workers]]),ISNUMBER(data_to_clean[[#This Row],[founded]]),ISNUMBER(data_to_clean[[#This Row],[yrs_on_list]]))</f>
        <v>1</v>
      </c>
    </row>
    <row r="4313" spans="1:17" x14ac:dyDescent="0.25">
      <c r="A4313">
        <v>4300</v>
      </c>
      <c r="B4313" t="s">
        <v>15385</v>
      </c>
      <c r="C4313" t="s">
        <v>66</v>
      </c>
      <c r="D4313" t="str">
        <f>VLOOKUP(data_to_clean[[#This Row],[state]],abbreviation_table[],2,FALSE)</f>
        <v>Virginia</v>
      </c>
      <c r="E4313" t="s">
        <v>3465</v>
      </c>
      <c r="F4313" t="str">
        <f>TRIM(LEFT(data_to_clean[[#This Row],[revenue]],FIND(" ",data_to_clean[[#This Row],[revenue]])))</f>
        <v>44.8</v>
      </c>
      <c r="G4313" t="str">
        <f>RIGHT(data_to_clean[[#This Row],[revenue]],LEN(data_to_clean[[#This Row],[revenue]])-FIND(" ",data_to_clean[[#This Row],[revenue]]))</f>
        <v>Million</v>
      </c>
      <c r="H4313" s="7">
        <f>VALUE(IF(data_to_clean[[#This Row],[multiplicity]]="Million",_xlfn.CONCAT(SUBSTITUTE(data_to_clean[[#This Row],[number]],".",""),"00000"),_xlfn.CONCAT(SUBSTITUTE(data_to_clean[[#This Row],[number]],".",""),"00000000")))</f>
        <v>44800000</v>
      </c>
      <c r="I4313" t="s">
        <v>15387</v>
      </c>
      <c r="J4313">
        <f>ROUND(VALUE(SUBSTITUTE(data_to_clean[[#This Row],[growth_%]],".",",")),0)</f>
        <v>71</v>
      </c>
      <c r="K4313" t="s">
        <v>181</v>
      </c>
      <c r="L4313">
        <v>259</v>
      </c>
      <c r="M4313">
        <v>180</v>
      </c>
      <c r="N4313">
        <v>2001</v>
      </c>
      <c r="O4313">
        <v>4</v>
      </c>
      <c r="P4313" t="s">
        <v>591</v>
      </c>
      <c r="Q4313" t="b">
        <f>AND(ISNUMBER(data_to_clean[[#This Row],[revenue_formatted]]),ISNUMBER(data_to_clean[[#This Row],[growth_formatted_%]]),ISNUMBER(data_to_clean[[#This Row],[workers]]),ISNUMBER(data_to_clean[[#This Row],[previous_workers]]),ISNUMBER(data_to_clean[[#This Row],[founded]]),ISNUMBER(data_to_clean[[#This Row],[yrs_on_list]]))</f>
        <v>1</v>
      </c>
    </row>
    <row r="4314" spans="1:17" x14ac:dyDescent="0.25">
      <c r="A4314">
        <v>4301</v>
      </c>
      <c r="B4314" t="s">
        <v>15388</v>
      </c>
      <c r="C4314" t="s">
        <v>98</v>
      </c>
      <c r="D4314" t="str">
        <f>VLOOKUP(data_to_clean[[#This Row],[state]],abbreviation_table[],2,FALSE)</f>
        <v>Washington</v>
      </c>
      <c r="E4314" t="s">
        <v>3971</v>
      </c>
      <c r="F4314" t="str">
        <f>TRIM(LEFT(data_to_clean[[#This Row],[revenue]],FIND(" ",data_to_clean[[#This Row],[revenue]])))</f>
        <v>23.4</v>
      </c>
      <c r="G4314" t="str">
        <f>RIGHT(data_to_clean[[#This Row],[revenue]],LEN(data_to_clean[[#This Row],[revenue]])-FIND(" ",data_to_clean[[#This Row],[revenue]]))</f>
        <v>Million</v>
      </c>
      <c r="H4314" s="7">
        <f>VALUE(IF(data_to_clean[[#This Row],[multiplicity]]="Million",_xlfn.CONCAT(SUBSTITUTE(data_to_clean[[#This Row],[number]],".",""),"00000"),_xlfn.CONCAT(SUBSTITUTE(data_to_clean[[#This Row],[number]],".",""),"00000000")))</f>
        <v>23400000</v>
      </c>
      <c r="I4314" t="s">
        <v>15390</v>
      </c>
      <c r="J4314">
        <f>ROUND(VALUE(SUBSTITUTE(data_to_clean[[#This Row],[growth_%]],".",",")),0)</f>
        <v>71</v>
      </c>
      <c r="K4314" t="s">
        <v>18</v>
      </c>
      <c r="L4314">
        <v>108</v>
      </c>
      <c r="M4314">
        <v>70</v>
      </c>
      <c r="N4314">
        <v>2002</v>
      </c>
      <c r="O4314">
        <v>3</v>
      </c>
      <c r="P4314" t="s">
        <v>101</v>
      </c>
      <c r="Q4314" t="b">
        <f>AND(ISNUMBER(data_to_clean[[#This Row],[revenue_formatted]]),ISNUMBER(data_to_clean[[#This Row],[growth_formatted_%]]),ISNUMBER(data_to_clean[[#This Row],[workers]]),ISNUMBER(data_to_clean[[#This Row],[previous_workers]]),ISNUMBER(data_to_clean[[#This Row],[founded]]),ISNUMBER(data_to_clean[[#This Row],[yrs_on_list]]))</f>
        <v>1</v>
      </c>
    </row>
    <row r="4315" spans="1:17" x14ac:dyDescent="0.25">
      <c r="A4315">
        <v>4302</v>
      </c>
      <c r="B4315" t="s">
        <v>15391</v>
      </c>
      <c r="C4315" t="s">
        <v>80</v>
      </c>
      <c r="D4315" t="str">
        <f>VLOOKUP(data_to_clean[[#This Row],[state]],abbreviation_table[],2,FALSE)</f>
        <v>California</v>
      </c>
      <c r="E4315" t="s">
        <v>770</v>
      </c>
      <c r="F4315" t="str">
        <f>TRIM(LEFT(data_to_clean[[#This Row],[revenue]],FIND(" ",data_to_clean[[#This Row],[revenue]])))</f>
        <v>4.4</v>
      </c>
      <c r="G4315" t="str">
        <f>RIGHT(data_to_clean[[#This Row],[revenue]],LEN(data_to_clean[[#This Row],[revenue]])-FIND(" ",data_to_clean[[#This Row],[revenue]]))</f>
        <v>Million</v>
      </c>
      <c r="H4315" s="7">
        <f>VALUE(IF(data_to_clean[[#This Row],[multiplicity]]="Million",_xlfn.CONCAT(SUBSTITUTE(data_to_clean[[#This Row],[number]],".",""),"00000"),_xlfn.CONCAT(SUBSTITUTE(data_to_clean[[#This Row],[number]],".",""),"00000000")))</f>
        <v>4400000</v>
      </c>
      <c r="I4315" t="s">
        <v>15393</v>
      </c>
      <c r="J4315">
        <f>ROUND(VALUE(SUBSTITUTE(data_to_clean[[#This Row],[growth_%]],".",",")),0)</f>
        <v>71</v>
      </c>
      <c r="K4315" t="s">
        <v>233</v>
      </c>
      <c r="L4315">
        <v>9</v>
      </c>
      <c r="M4315">
        <v>4</v>
      </c>
      <c r="N4315">
        <v>1991</v>
      </c>
      <c r="O4315">
        <v>3</v>
      </c>
      <c r="P4315" t="s">
        <v>138</v>
      </c>
      <c r="Q4315" t="b">
        <f>AND(ISNUMBER(data_to_clean[[#This Row],[revenue_formatted]]),ISNUMBER(data_to_clean[[#This Row],[growth_formatted_%]]),ISNUMBER(data_to_clean[[#This Row],[workers]]),ISNUMBER(data_to_clean[[#This Row],[previous_workers]]),ISNUMBER(data_to_clean[[#This Row],[founded]]),ISNUMBER(data_to_clean[[#This Row],[yrs_on_list]]))</f>
        <v>1</v>
      </c>
    </row>
    <row r="4316" spans="1:17" x14ac:dyDescent="0.25">
      <c r="A4316">
        <v>4303</v>
      </c>
      <c r="B4316" t="s">
        <v>15394</v>
      </c>
      <c r="C4316" t="s">
        <v>98</v>
      </c>
      <c r="D4316" t="str">
        <f>VLOOKUP(data_to_clean[[#This Row],[state]],abbreviation_table[],2,FALSE)</f>
        <v>Washington</v>
      </c>
      <c r="E4316" t="s">
        <v>7184</v>
      </c>
      <c r="F4316" t="str">
        <f>TRIM(LEFT(data_to_clean[[#This Row],[revenue]],FIND(" ",data_to_clean[[#This Row],[revenue]])))</f>
        <v>15.1</v>
      </c>
      <c r="G4316" t="str">
        <f>RIGHT(data_to_clean[[#This Row],[revenue]],LEN(data_to_clean[[#This Row],[revenue]])-FIND(" ",data_to_clean[[#This Row],[revenue]]))</f>
        <v>Million</v>
      </c>
      <c r="H4316" s="7">
        <f>VALUE(IF(data_to_clean[[#This Row],[multiplicity]]="Million",_xlfn.CONCAT(SUBSTITUTE(data_to_clean[[#This Row],[number]],".",""),"00000"),_xlfn.CONCAT(SUBSTITUTE(data_to_clean[[#This Row],[number]],".",""),"00000000")))</f>
        <v>15100000</v>
      </c>
      <c r="I4316" t="s">
        <v>15396</v>
      </c>
      <c r="J4316">
        <f>ROUND(VALUE(SUBSTITUTE(data_to_clean[[#This Row],[growth_%]],".",",")),0)</f>
        <v>71</v>
      </c>
      <c r="K4316" t="s">
        <v>18</v>
      </c>
      <c r="L4316">
        <v>45</v>
      </c>
      <c r="M4316">
        <v>20</v>
      </c>
      <c r="N4316">
        <v>2005</v>
      </c>
      <c r="O4316">
        <v>2</v>
      </c>
      <c r="P4316" t="s">
        <v>15397</v>
      </c>
      <c r="Q4316" t="b">
        <f>AND(ISNUMBER(data_to_clean[[#This Row],[revenue_formatted]]),ISNUMBER(data_to_clean[[#This Row],[growth_formatted_%]]),ISNUMBER(data_to_clean[[#This Row],[workers]]),ISNUMBER(data_to_clean[[#This Row],[previous_workers]]),ISNUMBER(data_to_clean[[#This Row],[founded]]),ISNUMBER(data_to_clean[[#This Row],[yrs_on_list]]))</f>
        <v>1</v>
      </c>
    </row>
    <row r="4317" spans="1:17" x14ac:dyDescent="0.25">
      <c r="A4317">
        <v>4304</v>
      </c>
      <c r="B4317" t="s">
        <v>15398</v>
      </c>
      <c r="C4317" t="s">
        <v>294</v>
      </c>
      <c r="D4317" t="str">
        <f>VLOOKUP(data_to_clean[[#This Row],[state]],abbreviation_table[],2,FALSE)</f>
        <v>Minnesota</v>
      </c>
      <c r="E4317" t="s">
        <v>871</v>
      </c>
      <c r="F4317" t="str">
        <f>TRIM(LEFT(data_to_clean[[#This Row],[revenue]],FIND(" ",data_to_clean[[#This Row],[revenue]])))</f>
        <v>2.6</v>
      </c>
      <c r="G4317" t="str">
        <f>RIGHT(data_to_clean[[#This Row],[revenue]],LEN(data_to_clean[[#This Row],[revenue]])-FIND(" ",data_to_clean[[#This Row],[revenue]]))</f>
        <v>Million</v>
      </c>
      <c r="H4317" s="7">
        <f>VALUE(IF(data_to_clean[[#This Row],[multiplicity]]="Million",_xlfn.CONCAT(SUBSTITUTE(data_to_clean[[#This Row],[number]],".",""),"00000"),_xlfn.CONCAT(SUBSTITUTE(data_to_clean[[#This Row],[number]],".",""),"00000000")))</f>
        <v>2600000</v>
      </c>
      <c r="I4317" t="s">
        <v>15400</v>
      </c>
      <c r="J4317">
        <f>ROUND(VALUE(SUBSTITUTE(data_to_clean[[#This Row],[growth_%]],".",",")),0)</f>
        <v>71</v>
      </c>
      <c r="K4317" t="s">
        <v>623</v>
      </c>
      <c r="L4317">
        <v>50</v>
      </c>
      <c r="M4317">
        <v>8</v>
      </c>
      <c r="N4317">
        <v>2005</v>
      </c>
      <c r="O4317">
        <v>1</v>
      </c>
      <c r="P4317" t="s">
        <v>4125</v>
      </c>
      <c r="Q4317" t="b">
        <f>AND(ISNUMBER(data_to_clean[[#This Row],[revenue_formatted]]),ISNUMBER(data_to_clean[[#This Row],[growth_formatted_%]]),ISNUMBER(data_to_clean[[#This Row],[workers]]),ISNUMBER(data_to_clean[[#This Row],[previous_workers]]),ISNUMBER(data_to_clean[[#This Row],[founded]]),ISNUMBER(data_to_clean[[#This Row],[yrs_on_list]]))</f>
        <v>1</v>
      </c>
    </row>
    <row r="4318" spans="1:17" x14ac:dyDescent="0.25">
      <c r="A4318">
        <v>4305</v>
      </c>
      <c r="B4318" t="s">
        <v>15401</v>
      </c>
      <c r="C4318" t="s">
        <v>66</v>
      </c>
      <c r="D4318" t="str">
        <f>VLOOKUP(data_to_clean[[#This Row],[state]],abbreviation_table[],2,FALSE)</f>
        <v>Virginia</v>
      </c>
      <c r="E4318" t="s">
        <v>939</v>
      </c>
      <c r="F4318" t="str">
        <f>TRIM(LEFT(data_to_clean[[#This Row],[revenue]],FIND(" ",data_to_clean[[#This Row],[revenue]])))</f>
        <v>4.1</v>
      </c>
      <c r="G4318" t="str">
        <f>RIGHT(data_to_clean[[#This Row],[revenue]],LEN(data_to_clean[[#This Row],[revenue]])-FIND(" ",data_to_clean[[#This Row],[revenue]]))</f>
        <v>Million</v>
      </c>
      <c r="H4318" s="7">
        <f>VALUE(IF(data_to_clean[[#This Row],[multiplicity]]="Million",_xlfn.CONCAT(SUBSTITUTE(data_to_clean[[#This Row],[number]],".",""),"00000"),_xlfn.CONCAT(SUBSTITUTE(data_to_clean[[#This Row],[number]],".",""),"00000000")))</f>
        <v>4100000</v>
      </c>
      <c r="I4318" t="s">
        <v>15403</v>
      </c>
      <c r="J4318">
        <f>ROUND(VALUE(SUBSTITUTE(data_to_clean[[#This Row],[growth_%]],".",",")),0)</f>
        <v>71</v>
      </c>
      <c r="K4318" t="s">
        <v>297</v>
      </c>
      <c r="L4318">
        <v>34</v>
      </c>
      <c r="M4318">
        <v>26</v>
      </c>
      <c r="N4318">
        <v>1997</v>
      </c>
      <c r="O4318">
        <v>3</v>
      </c>
      <c r="P4318" t="s">
        <v>10584</v>
      </c>
      <c r="Q4318" t="b">
        <f>AND(ISNUMBER(data_to_clean[[#This Row],[revenue_formatted]]),ISNUMBER(data_to_clean[[#This Row],[growth_formatted_%]]),ISNUMBER(data_to_clean[[#This Row],[workers]]),ISNUMBER(data_to_clean[[#This Row],[previous_workers]]),ISNUMBER(data_to_clean[[#This Row],[founded]]),ISNUMBER(data_to_clean[[#This Row],[yrs_on_list]]))</f>
        <v>1</v>
      </c>
    </row>
    <row r="4319" spans="1:17" x14ac:dyDescent="0.25">
      <c r="A4319">
        <v>4306</v>
      </c>
      <c r="B4319" t="s">
        <v>15404</v>
      </c>
      <c r="C4319" t="s">
        <v>230</v>
      </c>
      <c r="D4319" t="str">
        <f>VLOOKUP(data_to_clean[[#This Row],[state]],abbreviation_table[],2,FALSE)</f>
        <v>Michigan</v>
      </c>
      <c r="E4319" t="s">
        <v>3845</v>
      </c>
      <c r="F4319" t="str">
        <f>TRIM(LEFT(data_to_clean[[#This Row],[revenue]],FIND(" ",data_to_clean[[#This Row],[revenue]])))</f>
        <v>23</v>
      </c>
      <c r="G4319" t="str">
        <f>RIGHT(data_to_clean[[#This Row],[revenue]],LEN(data_to_clean[[#This Row],[revenue]])-FIND(" ",data_to_clean[[#This Row],[revenue]]))</f>
        <v>Million</v>
      </c>
      <c r="H4319" s="7">
        <f>VALUE(IF(data_to_clean[[#This Row],[multiplicity]]="Million",_xlfn.CONCAT(SUBSTITUTE(data_to_clean[[#This Row],[number]],".",""),"00000"),_xlfn.CONCAT(SUBSTITUTE(data_to_clean[[#This Row],[number]],".",""),"00000000")))</f>
        <v>2300000</v>
      </c>
      <c r="I4319" t="s">
        <v>15406</v>
      </c>
      <c r="J4319">
        <f>ROUND(VALUE(SUBSTITUTE(data_to_clean[[#This Row],[growth_%]],".",",")),0)</f>
        <v>71</v>
      </c>
      <c r="K4319" t="s">
        <v>6043</v>
      </c>
      <c r="L4319">
        <v>290</v>
      </c>
      <c r="M4319">
        <v>132</v>
      </c>
      <c r="N4319">
        <v>2011</v>
      </c>
      <c r="O4319">
        <v>1</v>
      </c>
      <c r="P4319" t="s">
        <v>5226</v>
      </c>
      <c r="Q4319" t="b">
        <f>AND(ISNUMBER(data_to_clean[[#This Row],[revenue_formatted]]),ISNUMBER(data_to_clean[[#This Row],[growth_formatted_%]]),ISNUMBER(data_to_clean[[#This Row],[workers]]),ISNUMBER(data_to_clean[[#This Row],[previous_workers]]),ISNUMBER(data_to_clean[[#This Row],[founded]]),ISNUMBER(data_to_clean[[#This Row],[yrs_on_list]]))</f>
        <v>1</v>
      </c>
    </row>
    <row r="4320" spans="1:17" x14ac:dyDescent="0.25">
      <c r="A4320">
        <v>4307</v>
      </c>
      <c r="B4320" t="s">
        <v>15407</v>
      </c>
      <c r="C4320" t="s">
        <v>294</v>
      </c>
      <c r="D4320" t="str">
        <f>VLOOKUP(data_to_clean[[#This Row],[state]],abbreviation_table[],2,FALSE)</f>
        <v>Minnesota</v>
      </c>
      <c r="E4320" t="s">
        <v>4004</v>
      </c>
      <c r="F4320" t="str">
        <f>TRIM(LEFT(data_to_clean[[#This Row],[revenue]],FIND(" ",data_to_clean[[#This Row],[revenue]])))</f>
        <v>21.9</v>
      </c>
      <c r="G4320" t="str">
        <f>RIGHT(data_to_clean[[#This Row],[revenue]],LEN(data_to_clean[[#This Row],[revenue]])-FIND(" ",data_to_clean[[#This Row],[revenue]]))</f>
        <v>Million</v>
      </c>
      <c r="H4320" s="7">
        <f>VALUE(IF(data_to_clean[[#This Row],[multiplicity]]="Million",_xlfn.CONCAT(SUBSTITUTE(data_to_clean[[#This Row],[number]],".",""),"00000"),_xlfn.CONCAT(SUBSTITUTE(data_to_clean[[#This Row],[number]],".",""),"00000000")))</f>
        <v>21900000</v>
      </c>
      <c r="I4320" t="s">
        <v>15409</v>
      </c>
      <c r="J4320">
        <f>ROUND(VALUE(SUBSTITUTE(data_to_clean[[#This Row],[growth_%]],".",",")),0)</f>
        <v>71</v>
      </c>
      <c r="K4320" t="s">
        <v>211</v>
      </c>
      <c r="L4320">
        <v>102</v>
      </c>
      <c r="M4320">
        <v>48</v>
      </c>
      <c r="N4320">
        <v>1985</v>
      </c>
      <c r="O4320">
        <v>8</v>
      </c>
      <c r="P4320" t="s">
        <v>298</v>
      </c>
      <c r="Q4320" t="b">
        <f>AND(ISNUMBER(data_to_clean[[#This Row],[revenue_formatted]]),ISNUMBER(data_to_clean[[#This Row],[growth_formatted_%]]),ISNUMBER(data_to_clean[[#This Row],[workers]]),ISNUMBER(data_to_clean[[#This Row],[previous_workers]]),ISNUMBER(data_to_clean[[#This Row],[founded]]),ISNUMBER(data_to_clean[[#This Row],[yrs_on_list]]))</f>
        <v>1</v>
      </c>
    </row>
    <row r="4321" spans="1:17" x14ac:dyDescent="0.25">
      <c r="A4321">
        <v>4308</v>
      </c>
      <c r="B4321" t="s">
        <v>15410</v>
      </c>
      <c r="C4321" t="s">
        <v>74</v>
      </c>
      <c r="D4321" t="str">
        <f>VLOOKUP(data_to_clean[[#This Row],[state]],abbreviation_table[],2,FALSE)</f>
        <v>Ohio</v>
      </c>
      <c r="E4321" t="s">
        <v>4157</v>
      </c>
      <c r="F4321" t="str">
        <f>TRIM(LEFT(data_to_clean[[#This Row],[revenue]],FIND(" ",data_to_clean[[#This Row],[revenue]])))</f>
        <v>15</v>
      </c>
      <c r="G4321" t="str">
        <f>RIGHT(data_to_clean[[#This Row],[revenue]],LEN(data_to_clean[[#This Row],[revenue]])-FIND(" ",data_to_clean[[#This Row],[revenue]]))</f>
        <v>Million</v>
      </c>
      <c r="H4321" s="7">
        <f>VALUE(IF(data_to_clean[[#This Row],[multiplicity]]="Million",_xlfn.CONCAT(SUBSTITUTE(data_to_clean[[#This Row],[number]],".",""),"00000"),_xlfn.CONCAT(SUBSTITUTE(data_to_clean[[#This Row],[number]],".",""),"00000000")))</f>
        <v>1500000</v>
      </c>
      <c r="I4321" t="s">
        <v>15412</v>
      </c>
      <c r="J4321">
        <f>ROUND(VALUE(SUBSTITUTE(data_to_clean[[#This Row],[growth_%]],".",",")),0)</f>
        <v>71</v>
      </c>
      <c r="K4321" t="s">
        <v>257</v>
      </c>
      <c r="L4321">
        <v>120</v>
      </c>
      <c r="M4321">
        <v>80</v>
      </c>
      <c r="N4321">
        <v>2004</v>
      </c>
      <c r="O4321">
        <v>6</v>
      </c>
      <c r="P4321" t="s">
        <v>544</v>
      </c>
      <c r="Q4321" t="b">
        <f>AND(ISNUMBER(data_to_clean[[#This Row],[revenue_formatted]]),ISNUMBER(data_to_clean[[#This Row],[growth_formatted_%]]),ISNUMBER(data_to_clean[[#This Row],[workers]]),ISNUMBER(data_to_clean[[#This Row],[previous_workers]]),ISNUMBER(data_to_clean[[#This Row],[founded]]),ISNUMBER(data_to_clean[[#This Row],[yrs_on_list]]))</f>
        <v>1</v>
      </c>
    </row>
    <row r="4322" spans="1:17" x14ac:dyDescent="0.25">
      <c r="A4322">
        <v>4309</v>
      </c>
      <c r="B4322" t="s">
        <v>15413</v>
      </c>
      <c r="C4322" t="s">
        <v>860</v>
      </c>
      <c r="D4322" t="str">
        <f>VLOOKUP(data_to_clean[[#This Row],[state]],abbreviation_table[],2,FALSE)</f>
        <v>Indiana</v>
      </c>
      <c r="E4322" t="s">
        <v>15415</v>
      </c>
      <c r="F4322" t="str">
        <f>TRIM(LEFT(data_to_clean[[#This Row],[revenue]],FIND(" ",data_to_clean[[#This Row],[revenue]])))</f>
        <v>124.8</v>
      </c>
      <c r="G4322" t="str">
        <f>RIGHT(data_to_clean[[#This Row],[revenue]],LEN(data_to_clean[[#This Row],[revenue]])-FIND(" ",data_to_clean[[#This Row],[revenue]]))</f>
        <v>Million</v>
      </c>
      <c r="H4322" s="7">
        <f>VALUE(IF(data_to_clean[[#This Row],[multiplicity]]="Million",_xlfn.CONCAT(SUBSTITUTE(data_to_clean[[#This Row],[number]],".",""),"00000"),_xlfn.CONCAT(SUBSTITUTE(data_to_clean[[#This Row],[number]],".",""),"00000000")))</f>
        <v>124800000</v>
      </c>
      <c r="I4322" t="s">
        <v>15416</v>
      </c>
      <c r="J4322">
        <f>ROUND(VALUE(SUBSTITUTE(data_to_clean[[#This Row],[growth_%]],".",",")),0)</f>
        <v>71</v>
      </c>
      <c r="K4322" t="s">
        <v>308</v>
      </c>
      <c r="L4322">
        <v>144</v>
      </c>
      <c r="M4322">
        <v>49</v>
      </c>
      <c r="N4322">
        <v>2003</v>
      </c>
      <c r="O4322">
        <v>5</v>
      </c>
      <c r="P4322" t="s">
        <v>1185</v>
      </c>
      <c r="Q4322" t="b">
        <f>AND(ISNUMBER(data_to_clean[[#This Row],[revenue_formatted]]),ISNUMBER(data_to_clean[[#This Row],[growth_formatted_%]]),ISNUMBER(data_to_clean[[#This Row],[workers]]),ISNUMBER(data_to_clean[[#This Row],[previous_workers]]),ISNUMBER(data_to_clean[[#This Row],[founded]]),ISNUMBER(data_to_clean[[#This Row],[yrs_on_list]]))</f>
        <v>1</v>
      </c>
    </row>
    <row r="4323" spans="1:17" x14ac:dyDescent="0.25">
      <c r="A4323">
        <v>4310</v>
      </c>
      <c r="B4323" t="s">
        <v>15417</v>
      </c>
      <c r="C4323" t="s">
        <v>80</v>
      </c>
      <c r="D4323" t="str">
        <f>VLOOKUP(data_to_clean[[#This Row],[state]],abbreviation_table[],2,FALSE)</f>
        <v>California</v>
      </c>
      <c r="E4323" t="s">
        <v>1277</v>
      </c>
      <c r="F4323" t="str">
        <f>TRIM(LEFT(data_to_clean[[#This Row],[revenue]],FIND(" ",data_to_clean[[#This Row],[revenue]])))</f>
        <v>8.6</v>
      </c>
      <c r="G4323" t="str">
        <f>RIGHT(data_to_clean[[#This Row],[revenue]],LEN(data_to_clean[[#This Row],[revenue]])-FIND(" ",data_to_clean[[#This Row],[revenue]]))</f>
        <v>Million</v>
      </c>
      <c r="H4323" s="7">
        <f>VALUE(IF(data_to_clean[[#This Row],[multiplicity]]="Million",_xlfn.CONCAT(SUBSTITUTE(data_to_clean[[#This Row],[number]],".",""),"00000"),_xlfn.CONCAT(SUBSTITUTE(data_to_clean[[#This Row],[number]],".",""),"00000000")))</f>
        <v>8600000</v>
      </c>
      <c r="I4323" t="s">
        <v>15419</v>
      </c>
      <c r="J4323">
        <f>ROUND(VALUE(SUBSTITUTE(data_to_clean[[#This Row],[growth_%]],".",",")),0)</f>
        <v>71</v>
      </c>
      <c r="K4323" t="s">
        <v>40</v>
      </c>
      <c r="L4323">
        <v>22</v>
      </c>
      <c r="M4323">
        <v>12</v>
      </c>
      <c r="N4323">
        <v>2004</v>
      </c>
      <c r="O4323">
        <v>1</v>
      </c>
      <c r="P4323" t="s">
        <v>15420</v>
      </c>
      <c r="Q4323" t="b">
        <f>AND(ISNUMBER(data_to_clean[[#This Row],[revenue_formatted]]),ISNUMBER(data_to_clean[[#This Row],[growth_formatted_%]]),ISNUMBER(data_to_clean[[#This Row],[workers]]),ISNUMBER(data_to_clean[[#This Row],[previous_workers]]),ISNUMBER(data_to_clean[[#This Row],[founded]]),ISNUMBER(data_to_clean[[#This Row],[yrs_on_list]]))</f>
        <v>1</v>
      </c>
    </row>
    <row r="4324" spans="1:17" x14ac:dyDescent="0.25">
      <c r="A4324">
        <v>4311</v>
      </c>
      <c r="B4324" t="s">
        <v>15421</v>
      </c>
      <c r="C4324" t="s">
        <v>52</v>
      </c>
      <c r="D4324" t="str">
        <f>VLOOKUP(data_to_clean[[#This Row],[state]],abbreviation_table[],2,FALSE)</f>
        <v>Florida</v>
      </c>
      <c r="E4324" t="s">
        <v>1309</v>
      </c>
      <c r="F4324" t="str">
        <f>TRIM(LEFT(data_to_clean[[#This Row],[revenue]],FIND(" ",data_to_clean[[#This Row],[revenue]])))</f>
        <v>3.4</v>
      </c>
      <c r="G4324" t="str">
        <f>RIGHT(data_to_clean[[#This Row],[revenue]],LEN(data_to_clean[[#This Row],[revenue]])-FIND(" ",data_to_clean[[#This Row],[revenue]]))</f>
        <v>Million</v>
      </c>
      <c r="H4324" s="7">
        <f>VALUE(IF(data_to_clean[[#This Row],[multiplicity]]="Million",_xlfn.CONCAT(SUBSTITUTE(data_to_clean[[#This Row],[number]],".",""),"00000"),_xlfn.CONCAT(SUBSTITUTE(data_to_clean[[#This Row],[number]],".",""),"00000000")))</f>
        <v>3400000</v>
      </c>
      <c r="I4324" t="s">
        <v>15423</v>
      </c>
      <c r="J4324">
        <f>ROUND(VALUE(SUBSTITUTE(data_to_clean[[#This Row],[growth_%]],".",",")),0)</f>
        <v>71</v>
      </c>
      <c r="K4324" t="s">
        <v>336</v>
      </c>
      <c r="L4324">
        <v>13</v>
      </c>
      <c r="M4324">
        <v>7</v>
      </c>
      <c r="N4324">
        <v>2007</v>
      </c>
      <c r="O4324">
        <v>1</v>
      </c>
      <c r="P4324" t="s">
        <v>5836</v>
      </c>
      <c r="Q4324" t="b">
        <f>AND(ISNUMBER(data_to_clean[[#This Row],[revenue_formatted]]),ISNUMBER(data_to_clean[[#This Row],[growth_formatted_%]]),ISNUMBER(data_to_clean[[#This Row],[workers]]),ISNUMBER(data_to_clean[[#This Row],[previous_workers]]),ISNUMBER(data_to_clean[[#This Row],[founded]]),ISNUMBER(data_to_clean[[#This Row],[yrs_on_list]]))</f>
        <v>1</v>
      </c>
    </row>
    <row r="4325" spans="1:17" x14ac:dyDescent="0.25">
      <c r="A4325">
        <v>4312</v>
      </c>
      <c r="B4325" t="s">
        <v>15424</v>
      </c>
      <c r="C4325" t="s">
        <v>166</v>
      </c>
      <c r="D4325" t="str">
        <f>VLOOKUP(data_to_clean[[#This Row],[state]],abbreviation_table[],2,FALSE)</f>
        <v>Utah</v>
      </c>
      <c r="E4325" t="s">
        <v>498</v>
      </c>
      <c r="F4325" t="str">
        <f>TRIM(LEFT(data_to_clean[[#This Row],[revenue]],FIND(" ",data_to_clean[[#This Row],[revenue]])))</f>
        <v>10.4</v>
      </c>
      <c r="G4325" t="str">
        <f>RIGHT(data_to_clean[[#This Row],[revenue]],LEN(data_to_clean[[#This Row],[revenue]])-FIND(" ",data_to_clean[[#This Row],[revenue]]))</f>
        <v>Million</v>
      </c>
      <c r="H4325" s="7">
        <f>VALUE(IF(data_to_clean[[#This Row],[multiplicity]]="Million",_xlfn.CONCAT(SUBSTITUTE(data_to_clean[[#This Row],[number]],".",""),"00000"),_xlfn.CONCAT(SUBSTITUTE(data_to_clean[[#This Row],[number]],".",""),"00000000")))</f>
        <v>10400000</v>
      </c>
      <c r="I4325" t="s">
        <v>15426</v>
      </c>
      <c r="J4325">
        <f>ROUND(VALUE(SUBSTITUTE(data_to_clean[[#This Row],[growth_%]],".",",")),0)</f>
        <v>71</v>
      </c>
      <c r="K4325" t="s">
        <v>18</v>
      </c>
      <c r="L4325">
        <v>36</v>
      </c>
      <c r="M4325">
        <v>23</v>
      </c>
      <c r="N4325">
        <v>2013</v>
      </c>
      <c r="O4325">
        <v>1</v>
      </c>
      <c r="P4325" t="s">
        <v>5226</v>
      </c>
      <c r="Q4325" t="b">
        <f>AND(ISNUMBER(data_to_clean[[#This Row],[revenue_formatted]]),ISNUMBER(data_to_clean[[#This Row],[growth_formatted_%]]),ISNUMBER(data_to_clean[[#This Row],[workers]]),ISNUMBER(data_to_clean[[#This Row],[previous_workers]]),ISNUMBER(data_to_clean[[#This Row],[founded]]),ISNUMBER(data_to_clean[[#This Row],[yrs_on_list]]))</f>
        <v>1</v>
      </c>
    </row>
    <row r="4326" spans="1:17" x14ac:dyDescent="0.25">
      <c r="A4326">
        <v>4313</v>
      </c>
      <c r="B4326" t="s">
        <v>15427</v>
      </c>
      <c r="C4326" t="s">
        <v>86</v>
      </c>
      <c r="D4326" t="str">
        <f>VLOOKUP(data_to_clean[[#This Row],[state]],abbreviation_table[],2,FALSE)</f>
        <v>Colorado</v>
      </c>
      <c r="E4326" t="s">
        <v>7675</v>
      </c>
      <c r="F4326" t="str">
        <f>TRIM(LEFT(data_to_clean[[#This Row],[revenue]],FIND(" ",data_to_clean[[#This Row],[revenue]])))</f>
        <v>10.8</v>
      </c>
      <c r="G4326" t="str">
        <f>RIGHT(data_to_clean[[#This Row],[revenue]],LEN(data_to_clean[[#This Row],[revenue]])-FIND(" ",data_to_clean[[#This Row],[revenue]]))</f>
        <v>Million</v>
      </c>
      <c r="H4326" s="7">
        <f>VALUE(IF(data_to_clean[[#This Row],[multiplicity]]="Million",_xlfn.CONCAT(SUBSTITUTE(data_to_clean[[#This Row],[number]],".",""),"00000"),_xlfn.CONCAT(SUBSTITUTE(data_to_clean[[#This Row],[number]],".",""),"00000000")))</f>
        <v>10800000</v>
      </c>
      <c r="I4326" t="s">
        <v>15429</v>
      </c>
      <c r="J4326">
        <f>ROUND(VALUE(SUBSTITUTE(data_to_clean[[#This Row],[growth_%]],".",",")),0)</f>
        <v>71</v>
      </c>
      <c r="K4326" t="s">
        <v>233</v>
      </c>
      <c r="L4326">
        <v>15</v>
      </c>
      <c r="M4326">
        <v>7</v>
      </c>
      <c r="N4326">
        <v>2006</v>
      </c>
      <c r="O4326">
        <v>1</v>
      </c>
      <c r="P4326" t="s">
        <v>15430</v>
      </c>
      <c r="Q4326" t="b">
        <f>AND(ISNUMBER(data_to_clean[[#This Row],[revenue_formatted]]),ISNUMBER(data_to_clean[[#This Row],[growth_formatted_%]]),ISNUMBER(data_to_clean[[#This Row],[workers]]),ISNUMBER(data_to_clean[[#This Row],[previous_workers]]),ISNUMBER(data_to_clean[[#This Row],[founded]]),ISNUMBER(data_to_clean[[#This Row],[yrs_on_list]]))</f>
        <v>1</v>
      </c>
    </row>
    <row r="4327" spans="1:17" x14ac:dyDescent="0.25">
      <c r="A4327">
        <v>4314</v>
      </c>
      <c r="B4327" t="s">
        <v>15431</v>
      </c>
      <c r="C4327" t="s">
        <v>74</v>
      </c>
      <c r="D4327" t="str">
        <f>VLOOKUP(data_to_clean[[#This Row],[state]],abbreviation_table[],2,FALSE)</f>
        <v>Ohio</v>
      </c>
      <c r="E4327" t="s">
        <v>15433</v>
      </c>
      <c r="F4327" t="str">
        <f>TRIM(LEFT(data_to_clean[[#This Row],[revenue]],FIND(" ",data_to_clean[[#This Row],[revenue]])))</f>
        <v>203.4</v>
      </c>
      <c r="G4327" t="str">
        <f>RIGHT(data_to_clean[[#This Row],[revenue]],LEN(data_to_clean[[#This Row],[revenue]])-FIND(" ",data_to_clean[[#This Row],[revenue]]))</f>
        <v>Million</v>
      </c>
      <c r="H4327" s="7">
        <f>VALUE(IF(data_to_clean[[#This Row],[multiplicity]]="Million",_xlfn.CONCAT(SUBSTITUTE(data_to_clean[[#This Row],[number]],".",""),"00000"),_xlfn.CONCAT(SUBSTITUTE(data_to_clean[[#This Row],[number]],".",""),"00000000")))</f>
        <v>203400000</v>
      </c>
      <c r="I4327" t="s">
        <v>15434</v>
      </c>
      <c r="J4327">
        <f>ROUND(VALUE(SUBSTITUTE(data_to_clean[[#This Row],[growth_%]],".",",")),0)</f>
        <v>71</v>
      </c>
      <c r="K4327" t="s">
        <v>55</v>
      </c>
      <c r="L4327">
        <v>438</v>
      </c>
      <c r="M4327">
        <v>253</v>
      </c>
      <c r="N4327">
        <v>2009</v>
      </c>
      <c r="O4327">
        <v>6</v>
      </c>
      <c r="P4327" t="s">
        <v>15435</v>
      </c>
      <c r="Q4327" t="b">
        <f>AND(ISNUMBER(data_to_clean[[#This Row],[revenue_formatted]]),ISNUMBER(data_to_clean[[#This Row],[growth_formatted_%]]),ISNUMBER(data_to_clean[[#This Row],[workers]]),ISNUMBER(data_to_clean[[#This Row],[previous_workers]]),ISNUMBER(data_to_clean[[#This Row],[founded]]),ISNUMBER(data_to_clean[[#This Row],[yrs_on_list]]))</f>
        <v>1</v>
      </c>
    </row>
    <row r="4328" spans="1:17" x14ac:dyDescent="0.25">
      <c r="A4328">
        <v>4315</v>
      </c>
      <c r="B4328" t="s">
        <v>15436</v>
      </c>
      <c r="C4328" t="s">
        <v>66</v>
      </c>
      <c r="D4328" t="str">
        <f>VLOOKUP(data_to_clean[[#This Row],[state]],abbreviation_table[],2,FALSE)</f>
        <v>Virginia</v>
      </c>
      <c r="E4328" t="s">
        <v>7415</v>
      </c>
      <c r="F4328" t="str">
        <f>TRIM(LEFT(data_to_clean[[#This Row],[revenue]],FIND(" ",data_to_clean[[#This Row],[revenue]])))</f>
        <v>73.5</v>
      </c>
      <c r="G4328" t="str">
        <f>RIGHT(data_to_clean[[#This Row],[revenue]],LEN(data_to_clean[[#This Row],[revenue]])-FIND(" ",data_to_clean[[#This Row],[revenue]]))</f>
        <v>Million</v>
      </c>
      <c r="H4328" s="7">
        <f>VALUE(IF(data_to_clean[[#This Row],[multiplicity]]="Million",_xlfn.CONCAT(SUBSTITUTE(data_to_clean[[#This Row],[number]],".",""),"00000"),_xlfn.CONCAT(SUBSTITUTE(data_to_clean[[#This Row],[number]],".",""),"00000000")))</f>
        <v>73500000</v>
      </c>
      <c r="I4328" t="s">
        <v>15438</v>
      </c>
      <c r="J4328">
        <f>ROUND(VALUE(SUBSTITUTE(data_to_clean[[#This Row],[growth_%]],".",",")),0)</f>
        <v>71</v>
      </c>
      <c r="K4328" t="s">
        <v>69</v>
      </c>
      <c r="L4328">
        <v>256</v>
      </c>
      <c r="M4328">
        <v>125</v>
      </c>
      <c r="N4328">
        <v>1969</v>
      </c>
      <c r="O4328">
        <v>1</v>
      </c>
      <c r="P4328" t="s">
        <v>6809</v>
      </c>
      <c r="Q4328" t="b">
        <f>AND(ISNUMBER(data_to_clean[[#This Row],[revenue_formatted]]),ISNUMBER(data_to_clean[[#This Row],[growth_formatted_%]]),ISNUMBER(data_to_clean[[#This Row],[workers]]),ISNUMBER(data_to_clean[[#This Row],[previous_workers]]),ISNUMBER(data_to_clean[[#This Row],[founded]]),ISNUMBER(data_to_clean[[#This Row],[yrs_on_list]]))</f>
        <v>1</v>
      </c>
    </row>
    <row r="4329" spans="1:17" x14ac:dyDescent="0.25">
      <c r="A4329">
        <v>4316</v>
      </c>
      <c r="B4329" t="s">
        <v>15439</v>
      </c>
      <c r="C4329" t="s">
        <v>333</v>
      </c>
      <c r="D4329" t="str">
        <f>VLOOKUP(data_to_clean[[#This Row],[state]],abbreviation_table[],2,FALSE)</f>
        <v>Alabama</v>
      </c>
      <c r="E4329" t="s">
        <v>425</v>
      </c>
      <c r="F4329" t="str">
        <f>TRIM(LEFT(data_to_clean[[#This Row],[revenue]],FIND(" ",data_to_clean[[#This Row],[revenue]])))</f>
        <v>4.6</v>
      </c>
      <c r="G4329" t="str">
        <f>RIGHT(data_to_clean[[#This Row],[revenue]],LEN(data_to_clean[[#This Row],[revenue]])-FIND(" ",data_to_clean[[#This Row],[revenue]]))</f>
        <v>Million</v>
      </c>
      <c r="H4329" s="7">
        <f>VALUE(IF(data_to_clean[[#This Row],[multiplicity]]="Million",_xlfn.CONCAT(SUBSTITUTE(data_to_clean[[#This Row],[number]],".",""),"00000"),_xlfn.CONCAT(SUBSTITUTE(data_to_clean[[#This Row],[number]],".",""),"00000000")))</f>
        <v>4600000</v>
      </c>
      <c r="I4329" t="s">
        <v>15441</v>
      </c>
      <c r="J4329">
        <f>ROUND(VALUE(SUBSTITUTE(data_to_clean[[#This Row],[growth_%]],".",",")),0)</f>
        <v>71</v>
      </c>
      <c r="K4329" t="s">
        <v>107</v>
      </c>
      <c r="L4329">
        <v>36</v>
      </c>
      <c r="M4329">
        <v>24</v>
      </c>
      <c r="N4329">
        <v>2002</v>
      </c>
      <c r="O4329">
        <v>1</v>
      </c>
      <c r="P4329" t="s">
        <v>2594</v>
      </c>
      <c r="Q4329" t="b">
        <f>AND(ISNUMBER(data_to_clean[[#This Row],[revenue_formatted]]),ISNUMBER(data_to_clean[[#This Row],[growth_formatted_%]]),ISNUMBER(data_to_clean[[#This Row],[workers]]),ISNUMBER(data_to_clean[[#This Row],[previous_workers]]),ISNUMBER(data_to_clean[[#This Row],[founded]]),ISNUMBER(data_to_clean[[#This Row],[yrs_on_list]]))</f>
        <v>1</v>
      </c>
    </row>
    <row r="4330" spans="1:17" x14ac:dyDescent="0.25">
      <c r="A4330">
        <v>4317</v>
      </c>
      <c r="B4330" t="s">
        <v>15442</v>
      </c>
      <c r="C4330" t="s">
        <v>223</v>
      </c>
      <c r="D4330" t="str">
        <f>VLOOKUP(data_to_clean[[#This Row],[state]],abbreviation_table[],2,FALSE)</f>
        <v>Wisconsin</v>
      </c>
      <c r="E4330" t="s">
        <v>15444</v>
      </c>
      <c r="F4330" t="str">
        <f>TRIM(LEFT(data_to_clean[[#This Row],[revenue]],FIND(" ",data_to_clean[[#This Row],[revenue]])))</f>
        <v>51.2</v>
      </c>
      <c r="G4330" t="str">
        <f>RIGHT(data_to_clean[[#This Row],[revenue]],LEN(data_to_clean[[#This Row],[revenue]])-FIND(" ",data_to_clean[[#This Row],[revenue]]))</f>
        <v>Million</v>
      </c>
      <c r="H4330" s="7">
        <f>VALUE(IF(data_to_clean[[#This Row],[multiplicity]]="Million",_xlfn.CONCAT(SUBSTITUTE(data_to_clean[[#This Row],[number]],".",""),"00000"),_xlfn.CONCAT(SUBSTITUTE(data_to_clean[[#This Row],[number]],".",""),"00000000")))</f>
        <v>51200000</v>
      </c>
      <c r="I4330" t="s">
        <v>15445</v>
      </c>
      <c r="J4330">
        <f>ROUND(VALUE(SUBSTITUTE(data_to_clean[[#This Row],[growth_%]],".",",")),0)</f>
        <v>71</v>
      </c>
      <c r="K4330" t="s">
        <v>55</v>
      </c>
      <c r="L4330">
        <v>250</v>
      </c>
      <c r="M4330">
        <v>40</v>
      </c>
      <c r="N4330">
        <v>2012</v>
      </c>
      <c r="O4330">
        <v>3</v>
      </c>
      <c r="P4330" t="s">
        <v>227</v>
      </c>
      <c r="Q4330" t="b">
        <f>AND(ISNUMBER(data_to_clean[[#This Row],[revenue_formatted]]),ISNUMBER(data_to_clean[[#This Row],[growth_formatted_%]]),ISNUMBER(data_to_clean[[#This Row],[workers]]),ISNUMBER(data_to_clean[[#This Row],[previous_workers]]),ISNUMBER(data_to_clean[[#This Row],[founded]]),ISNUMBER(data_to_clean[[#This Row],[yrs_on_list]]))</f>
        <v>1</v>
      </c>
    </row>
    <row r="4331" spans="1:17" x14ac:dyDescent="0.25">
      <c r="A4331">
        <v>4318</v>
      </c>
      <c r="B4331" t="s">
        <v>15446</v>
      </c>
      <c r="C4331" t="s">
        <v>166</v>
      </c>
      <c r="D4331" t="str">
        <f>VLOOKUP(data_to_clean[[#This Row],[state]],abbreviation_table[],2,FALSE)</f>
        <v>Utah</v>
      </c>
      <c r="E4331" t="s">
        <v>1991</v>
      </c>
      <c r="F4331" t="str">
        <f>TRIM(LEFT(data_to_clean[[#This Row],[revenue]],FIND(" ",data_to_clean[[#This Row],[revenue]])))</f>
        <v>11.3</v>
      </c>
      <c r="G4331" t="str">
        <f>RIGHT(data_to_clean[[#This Row],[revenue]],LEN(data_to_clean[[#This Row],[revenue]])-FIND(" ",data_to_clean[[#This Row],[revenue]]))</f>
        <v>Million</v>
      </c>
      <c r="H4331" s="7">
        <f>VALUE(IF(data_to_clean[[#This Row],[multiplicity]]="Million",_xlfn.CONCAT(SUBSTITUTE(data_to_clean[[#This Row],[number]],".",""),"00000"),_xlfn.CONCAT(SUBSTITUTE(data_to_clean[[#This Row],[number]],".",""),"00000000")))</f>
        <v>11300000</v>
      </c>
      <c r="I4331" t="s">
        <v>15448</v>
      </c>
      <c r="J4331">
        <f>ROUND(VALUE(SUBSTITUTE(data_to_clean[[#This Row],[growth_%]],".",",")),0)</f>
        <v>71</v>
      </c>
      <c r="K4331" t="s">
        <v>211</v>
      </c>
      <c r="L4331">
        <v>72</v>
      </c>
      <c r="M4331">
        <v>41</v>
      </c>
      <c r="N4331">
        <v>2005</v>
      </c>
      <c r="O4331">
        <v>1</v>
      </c>
      <c r="P4331" t="s">
        <v>1734</v>
      </c>
      <c r="Q4331" t="b">
        <f>AND(ISNUMBER(data_to_clean[[#This Row],[revenue_formatted]]),ISNUMBER(data_to_clean[[#This Row],[growth_formatted_%]]),ISNUMBER(data_to_clean[[#This Row],[workers]]),ISNUMBER(data_to_clean[[#This Row],[previous_workers]]),ISNUMBER(data_to_clean[[#This Row],[founded]]),ISNUMBER(data_to_clean[[#This Row],[yrs_on_list]]))</f>
        <v>1</v>
      </c>
    </row>
    <row r="4332" spans="1:17" x14ac:dyDescent="0.25">
      <c r="A4332">
        <v>4319</v>
      </c>
      <c r="B4332" t="s">
        <v>15449</v>
      </c>
      <c r="C4332" t="s">
        <v>1011</v>
      </c>
      <c r="D4332" t="str">
        <f>VLOOKUP(data_to_clean[[#This Row],[state]],abbreviation_table[],2,FALSE)</f>
        <v>Nebraska</v>
      </c>
      <c r="E4332" t="s">
        <v>911</v>
      </c>
      <c r="F4332" t="str">
        <f>TRIM(LEFT(data_to_clean[[#This Row],[revenue]],FIND(" ",data_to_clean[[#This Row],[revenue]])))</f>
        <v>2.7</v>
      </c>
      <c r="G4332" t="str">
        <f>RIGHT(data_to_clean[[#This Row],[revenue]],LEN(data_to_clean[[#This Row],[revenue]])-FIND(" ",data_to_clean[[#This Row],[revenue]]))</f>
        <v>Million</v>
      </c>
      <c r="H4332" s="7">
        <f>VALUE(IF(data_to_clean[[#This Row],[multiplicity]]="Million",_xlfn.CONCAT(SUBSTITUTE(data_to_clean[[#This Row],[number]],".",""),"00000"),_xlfn.CONCAT(SUBSTITUTE(data_to_clean[[#This Row],[number]],".",""),"00000000")))</f>
        <v>2700000</v>
      </c>
      <c r="I4332" t="s">
        <v>15451</v>
      </c>
      <c r="J4332">
        <f>ROUND(VALUE(SUBSTITUTE(data_to_clean[[#This Row],[growth_%]],".",",")),0)</f>
        <v>70</v>
      </c>
      <c r="K4332" t="s">
        <v>336</v>
      </c>
      <c r="L4332">
        <v>10</v>
      </c>
      <c r="M4332">
        <v>7</v>
      </c>
      <c r="N4332">
        <v>2010</v>
      </c>
      <c r="O4332">
        <v>1</v>
      </c>
      <c r="P4332" t="s">
        <v>1015</v>
      </c>
      <c r="Q4332" t="b">
        <f>AND(ISNUMBER(data_to_clean[[#This Row],[revenue_formatted]]),ISNUMBER(data_to_clean[[#This Row],[growth_formatted_%]]),ISNUMBER(data_to_clean[[#This Row],[workers]]),ISNUMBER(data_to_clean[[#This Row],[previous_workers]]),ISNUMBER(data_to_clean[[#This Row],[founded]]),ISNUMBER(data_to_clean[[#This Row],[yrs_on_list]]))</f>
        <v>1</v>
      </c>
    </row>
    <row r="4333" spans="1:17" x14ac:dyDescent="0.25">
      <c r="A4333">
        <v>4320</v>
      </c>
      <c r="B4333" t="s">
        <v>15452</v>
      </c>
      <c r="C4333" t="s">
        <v>15</v>
      </c>
      <c r="D4333" t="str">
        <f>VLOOKUP(data_to_clean[[#This Row],[state]],abbreviation_table[],2,FALSE)</f>
        <v>Arizona</v>
      </c>
      <c r="E4333" t="s">
        <v>3529</v>
      </c>
      <c r="F4333" t="str">
        <f>TRIM(LEFT(data_to_clean[[#This Row],[revenue]],FIND(" ",data_to_clean[[#This Row],[revenue]])))</f>
        <v>13.1</v>
      </c>
      <c r="G4333" t="str">
        <f>RIGHT(data_to_clean[[#This Row],[revenue]],LEN(data_to_clean[[#This Row],[revenue]])-FIND(" ",data_to_clean[[#This Row],[revenue]]))</f>
        <v>Million</v>
      </c>
      <c r="H4333" s="7">
        <f>VALUE(IF(data_to_clean[[#This Row],[multiplicity]]="Million",_xlfn.CONCAT(SUBSTITUTE(data_to_clean[[#This Row],[number]],".",""),"00000"),_xlfn.CONCAT(SUBSTITUTE(data_to_clean[[#This Row],[number]],".",""),"00000000")))</f>
        <v>13100000</v>
      </c>
      <c r="I4333" t="s">
        <v>15454</v>
      </c>
      <c r="J4333">
        <f>ROUND(VALUE(SUBSTITUTE(data_to_clean[[#This Row],[growth_%]],".",",")),0)</f>
        <v>70</v>
      </c>
      <c r="K4333" t="s">
        <v>18</v>
      </c>
      <c r="L4333">
        <v>90</v>
      </c>
      <c r="M4333">
        <v>41</v>
      </c>
      <c r="N4333">
        <v>2013</v>
      </c>
      <c r="O4333">
        <v>3</v>
      </c>
      <c r="P4333" t="s">
        <v>19</v>
      </c>
      <c r="Q4333" t="b">
        <f>AND(ISNUMBER(data_to_clean[[#This Row],[revenue_formatted]]),ISNUMBER(data_to_clean[[#This Row],[growth_formatted_%]]),ISNUMBER(data_to_clean[[#This Row],[workers]]),ISNUMBER(data_to_clean[[#This Row],[previous_workers]]),ISNUMBER(data_to_clean[[#This Row],[founded]]),ISNUMBER(data_to_clean[[#This Row],[yrs_on_list]]))</f>
        <v>1</v>
      </c>
    </row>
    <row r="4334" spans="1:17" x14ac:dyDescent="0.25">
      <c r="A4334">
        <v>4321</v>
      </c>
      <c r="B4334" t="s">
        <v>15455</v>
      </c>
      <c r="C4334" t="s">
        <v>643</v>
      </c>
      <c r="D4334" t="str">
        <f>VLOOKUP(data_to_clean[[#This Row],[state]],abbreviation_table[],2,FALSE)</f>
        <v>Connecticut</v>
      </c>
      <c r="E4334" t="s">
        <v>216</v>
      </c>
      <c r="F4334" t="str">
        <f>TRIM(LEFT(data_to_clean[[#This Row],[revenue]],FIND(" ",data_to_clean[[#This Row],[revenue]])))</f>
        <v>20.8</v>
      </c>
      <c r="G4334" t="str">
        <f>RIGHT(data_to_clean[[#This Row],[revenue]],LEN(data_to_clean[[#This Row],[revenue]])-FIND(" ",data_to_clean[[#This Row],[revenue]]))</f>
        <v>Million</v>
      </c>
      <c r="H4334" s="7">
        <f>VALUE(IF(data_to_clean[[#This Row],[multiplicity]]="Million",_xlfn.CONCAT(SUBSTITUTE(data_to_clean[[#This Row],[number]],".",""),"00000"),_xlfn.CONCAT(SUBSTITUTE(data_to_clean[[#This Row],[number]],".",""),"00000000")))</f>
        <v>20800000</v>
      </c>
      <c r="I4334" t="s">
        <v>15457</v>
      </c>
      <c r="J4334">
        <f>ROUND(VALUE(SUBSTITUTE(data_to_clean[[#This Row],[growth_%]],".",",")),0)</f>
        <v>70</v>
      </c>
      <c r="K4334" t="s">
        <v>336</v>
      </c>
      <c r="L4334">
        <v>95</v>
      </c>
      <c r="M4334">
        <v>70</v>
      </c>
      <c r="N4334">
        <v>1984</v>
      </c>
      <c r="O4334">
        <v>5</v>
      </c>
      <c r="P4334" t="s">
        <v>15458</v>
      </c>
      <c r="Q4334" t="b">
        <f>AND(ISNUMBER(data_to_clean[[#This Row],[revenue_formatted]]),ISNUMBER(data_to_clean[[#This Row],[growth_formatted_%]]),ISNUMBER(data_to_clean[[#This Row],[workers]]),ISNUMBER(data_to_clean[[#This Row],[previous_workers]]),ISNUMBER(data_to_clean[[#This Row],[founded]]),ISNUMBER(data_to_clean[[#This Row],[yrs_on_list]]))</f>
        <v>1</v>
      </c>
    </row>
    <row r="4335" spans="1:17" x14ac:dyDescent="0.25">
      <c r="A4335">
        <v>4322</v>
      </c>
      <c r="B4335" t="s">
        <v>15459</v>
      </c>
      <c r="C4335" t="s">
        <v>141</v>
      </c>
      <c r="D4335" t="str">
        <f>VLOOKUP(data_to_clean[[#This Row],[state]],abbreviation_table[],2,FALSE)</f>
        <v>Kentucky</v>
      </c>
      <c r="E4335" t="s">
        <v>1063</v>
      </c>
      <c r="F4335" t="str">
        <f>TRIM(LEFT(data_to_clean[[#This Row],[revenue]],FIND(" ",data_to_clean[[#This Row],[revenue]])))</f>
        <v>18.7</v>
      </c>
      <c r="G4335" t="str">
        <f>RIGHT(data_to_clean[[#This Row],[revenue]],LEN(data_to_clean[[#This Row],[revenue]])-FIND(" ",data_to_clean[[#This Row],[revenue]]))</f>
        <v>Million</v>
      </c>
      <c r="H4335" s="7">
        <f>VALUE(IF(data_to_clean[[#This Row],[multiplicity]]="Million",_xlfn.CONCAT(SUBSTITUTE(data_to_clean[[#This Row],[number]],".",""),"00000"),_xlfn.CONCAT(SUBSTITUTE(data_to_clean[[#This Row],[number]],".",""),"00000000")))</f>
        <v>18700000</v>
      </c>
      <c r="I4335" t="s">
        <v>15461</v>
      </c>
      <c r="J4335">
        <f>ROUND(VALUE(SUBSTITUTE(data_to_clean[[#This Row],[growth_%]],".",",")),0)</f>
        <v>70</v>
      </c>
      <c r="K4335" t="s">
        <v>149</v>
      </c>
      <c r="L4335">
        <v>100</v>
      </c>
      <c r="M4335">
        <v>40</v>
      </c>
      <c r="N4335">
        <v>2005</v>
      </c>
      <c r="O4335">
        <v>1</v>
      </c>
      <c r="P4335" t="s">
        <v>13876</v>
      </c>
      <c r="Q4335" t="b">
        <f>AND(ISNUMBER(data_to_clean[[#This Row],[revenue_formatted]]),ISNUMBER(data_to_clean[[#This Row],[growth_formatted_%]]),ISNUMBER(data_to_clean[[#This Row],[workers]]),ISNUMBER(data_to_clean[[#This Row],[previous_workers]]),ISNUMBER(data_to_clean[[#This Row],[founded]]),ISNUMBER(data_to_clean[[#This Row],[yrs_on_list]]))</f>
        <v>1</v>
      </c>
    </row>
    <row r="4336" spans="1:17" x14ac:dyDescent="0.25">
      <c r="A4336">
        <v>4323</v>
      </c>
      <c r="B4336" t="s">
        <v>15462</v>
      </c>
      <c r="C4336" t="s">
        <v>119</v>
      </c>
      <c r="D4336" t="str">
        <f>VLOOKUP(data_to_clean[[#This Row],[state]],abbreviation_table[],2,FALSE)</f>
        <v>Georgia</v>
      </c>
      <c r="E4336" t="s">
        <v>3043</v>
      </c>
      <c r="F4336" t="str">
        <f>TRIM(LEFT(data_to_clean[[#This Row],[revenue]],FIND(" ",data_to_clean[[#This Row],[revenue]])))</f>
        <v>12.9</v>
      </c>
      <c r="G4336" t="str">
        <f>RIGHT(data_to_clean[[#This Row],[revenue]],LEN(data_to_clean[[#This Row],[revenue]])-FIND(" ",data_to_clean[[#This Row],[revenue]]))</f>
        <v>Million</v>
      </c>
      <c r="H4336" s="7">
        <f>VALUE(IF(data_to_clean[[#This Row],[multiplicity]]="Million",_xlfn.CONCAT(SUBSTITUTE(data_to_clean[[#This Row],[number]],".",""),"00000"),_xlfn.CONCAT(SUBSTITUTE(data_to_clean[[#This Row],[number]],".",""),"00000000")))</f>
        <v>12900000</v>
      </c>
      <c r="I4336" t="s">
        <v>15464</v>
      </c>
      <c r="J4336">
        <f>ROUND(VALUE(SUBSTITUTE(data_to_clean[[#This Row],[growth_%]],".",",")),0)</f>
        <v>70</v>
      </c>
      <c r="K4336" t="s">
        <v>48</v>
      </c>
      <c r="L4336">
        <v>35</v>
      </c>
      <c r="M4336">
        <v>14</v>
      </c>
      <c r="N4336">
        <v>1980</v>
      </c>
      <c r="O4336">
        <v>2</v>
      </c>
      <c r="P4336" t="s">
        <v>15465</v>
      </c>
      <c r="Q4336" t="b">
        <f>AND(ISNUMBER(data_to_clean[[#This Row],[revenue_formatted]]),ISNUMBER(data_to_clean[[#This Row],[growth_formatted_%]]),ISNUMBER(data_to_clean[[#This Row],[workers]]),ISNUMBER(data_to_clean[[#This Row],[previous_workers]]),ISNUMBER(data_to_clean[[#This Row],[founded]]),ISNUMBER(data_to_clean[[#This Row],[yrs_on_list]]))</f>
        <v>1</v>
      </c>
    </row>
    <row r="4337" spans="1:17" x14ac:dyDescent="0.25">
      <c r="A4337">
        <v>4324</v>
      </c>
      <c r="B4337" t="s">
        <v>15466</v>
      </c>
      <c r="C4337" t="s">
        <v>22</v>
      </c>
      <c r="D4337" t="str">
        <f>VLOOKUP(data_to_clean[[#This Row],[state]],abbreviation_table[],2,FALSE)</f>
        <v>Tennessee</v>
      </c>
      <c r="E4337" t="s">
        <v>1920</v>
      </c>
      <c r="F4337" t="str">
        <f>TRIM(LEFT(data_to_clean[[#This Row],[revenue]],FIND(" ",data_to_clean[[#This Row],[revenue]])))</f>
        <v>2.4</v>
      </c>
      <c r="G4337" t="str">
        <f>RIGHT(data_to_clean[[#This Row],[revenue]],LEN(data_to_clean[[#This Row],[revenue]])-FIND(" ",data_to_clean[[#This Row],[revenue]]))</f>
        <v>Million</v>
      </c>
      <c r="H4337" s="7">
        <f>VALUE(IF(data_to_clean[[#This Row],[multiplicity]]="Million",_xlfn.CONCAT(SUBSTITUTE(data_to_clean[[#This Row],[number]],".",""),"00000"),_xlfn.CONCAT(SUBSTITUTE(data_to_clean[[#This Row],[number]],".",""),"00000000")))</f>
        <v>2400000</v>
      </c>
      <c r="I4337" t="s">
        <v>15468</v>
      </c>
      <c r="J4337">
        <f>ROUND(VALUE(SUBSTITUTE(data_to_clean[[#This Row],[growth_%]],".",",")),0)</f>
        <v>70</v>
      </c>
      <c r="K4337" t="s">
        <v>297</v>
      </c>
      <c r="L4337">
        <v>17</v>
      </c>
      <c r="M4337">
        <v>13</v>
      </c>
      <c r="N4337">
        <v>2011</v>
      </c>
      <c r="O4337">
        <v>3</v>
      </c>
      <c r="P4337" t="s">
        <v>26</v>
      </c>
      <c r="Q4337" t="b">
        <f>AND(ISNUMBER(data_to_clean[[#This Row],[revenue_formatted]]),ISNUMBER(data_to_clean[[#This Row],[growth_formatted_%]]),ISNUMBER(data_to_clean[[#This Row],[workers]]),ISNUMBER(data_to_clean[[#This Row],[previous_workers]]),ISNUMBER(data_to_clean[[#This Row],[founded]]),ISNUMBER(data_to_clean[[#This Row],[yrs_on_list]]))</f>
        <v>1</v>
      </c>
    </row>
    <row r="4338" spans="1:17" x14ac:dyDescent="0.25">
      <c r="A4338">
        <v>4325</v>
      </c>
      <c r="B4338" t="s">
        <v>15469</v>
      </c>
      <c r="C4338" t="s">
        <v>80</v>
      </c>
      <c r="D4338" t="str">
        <f>VLOOKUP(data_to_clean[[#This Row],[state]],abbreviation_table[],2,FALSE)</f>
        <v>California</v>
      </c>
      <c r="E4338" t="s">
        <v>1494</v>
      </c>
      <c r="F4338" t="str">
        <f>TRIM(LEFT(data_to_clean[[#This Row],[revenue]],FIND(" ",data_to_clean[[#This Row],[revenue]])))</f>
        <v>27.3</v>
      </c>
      <c r="G4338" t="str">
        <f>RIGHT(data_to_clean[[#This Row],[revenue]],LEN(data_to_clean[[#This Row],[revenue]])-FIND(" ",data_to_clean[[#This Row],[revenue]]))</f>
        <v>Million</v>
      </c>
      <c r="H4338" s="7">
        <f>VALUE(IF(data_to_clean[[#This Row],[multiplicity]]="Million",_xlfn.CONCAT(SUBSTITUTE(data_to_clean[[#This Row],[number]],".",""),"00000"),_xlfn.CONCAT(SUBSTITUTE(data_to_clean[[#This Row],[number]],".",""),"00000000")))</f>
        <v>27300000</v>
      </c>
      <c r="I4338" t="s">
        <v>15471</v>
      </c>
      <c r="J4338">
        <f>ROUND(VALUE(SUBSTITUTE(data_to_clean[[#This Row],[growth_%]],".",",")),0)</f>
        <v>70</v>
      </c>
      <c r="K4338" t="s">
        <v>55</v>
      </c>
      <c r="L4338">
        <v>55</v>
      </c>
      <c r="M4338">
        <v>33</v>
      </c>
      <c r="N4338">
        <v>2010</v>
      </c>
      <c r="O4338">
        <v>1</v>
      </c>
      <c r="P4338" t="s">
        <v>10778</v>
      </c>
      <c r="Q4338" t="b">
        <f>AND(ISNUMBER(data_to_clean[[#This Row],[revenue_formatted]]),ISNUMBER(data_to_clean[[#This Row],[growth_formatted_%]]),ISNUMBER(data_to_clean[[#This Row],[workers]]),ISNUMBER(data_to_clean[[#This Row],[previous_workers]]),ISNUMBER(data_to_clean[[#This Row],[founded]]),ISNUMBER(data_to_clean[[#This Row],[yrs_on_list]]))</f>
        <v>1</v>
      </c>
    </row>
    <row r="4339" spans="1:17" x14ac:dyDescent="0.25">
      <c r="A4339">
        <v>4326</v>
      </c>
      <c r="B4339" t="s">
        <v>15472</v>
      </c>
      <c r="C4339" t="s">
        <v>80</v>
      </c>
      <c r="D4339" t="str">
        <f>VLOOKUP(data_to_clean[[#This Row],[state]],abbreviation_table[],2,FALSE)</f>
        <v>California</v>
      </c>
      <c r="E4339" t="s">
        <v>15474</v>
      </c>
      <c r="F4339" t="str">
        <f>TRIM(LEFT(data_to_clean[[#This Row],[revenue]],FIND(" ",data_to_clean[[#This Row],[revenue]])))</f>
        <v>46.5</v>
      </c>
      <c r="G4339" t="str">
        <f>RIGHT(data_to_clean[[#This Row],[revenue]],LEN(data_to_clean[[#This Row],[revenue]])-FIND(" ",data_to_clean[[#This Row],[revenue]]))</f>
        <v>Million</v>
      </c>
      <c r="H4339" s="7">
        <f>VALUE(IF(data_to_clean[[#This Row],[multiplicity]]="Million",_xlfn.CONCAT(SUBSTITUTE(data_to_clean[[#This Row],[number]],".",""),"00000"),_xlfn.CONCAT(SUBSTITUTE(data_to_clean[[#This Row],[number]],".",""),"00000000")))</f>
        <v>46500000</v>
      </c>
      <c r="I4339" t="s">
        <v>15475</v>
      </c>
      <c r="J4339">
        <f>ROUND(VALUE(SUBSTITUTE(data_to_clean[[#This Row],[growth_%]],".",",")),0)</f>
        <v>70</v>
      </c>
      <c r="K4339" t="s">
        <v>336</v>
      </c>
      <c r="L4339">
        <v>108</v>
      </c>
      <c r="M4339">
        <v>48</v>
      </c>
      <c r="N4339">
        <v>2011</v>
      </c>
      <c r="O4339">
        <v>2</v>
      </c>
      <c r="P4339" t="s">
        <v>1435</v>
      </c>
      <c r="Q4339" t="b">
        <f>AND(ISNUMBER(data_to_clean[[#This Row],[revenue_formatted]]),ISNUMBER(data_to_clean[[#This Row],[growth_formatted_%]]),ISNUMBER(data_to_clean[[#This Row],[workers]]),ISNUMBER(data_to_clean[[#This Row],[previous_workers]]),ISNUMBER(data_to_clean[[#This Row],[founded]]),ISNUMBER(data_to_clean[[#This Row],[yrs_on_list]]))</f>
        <v>1</v>
      </c>
    </row>
    <row r="4340" spans="1:17" x14ac:dyDescent="0.25">
      <c r="A4340">
        <v>4327</v>
      </c>
      <c r="B4340" t="s">
        <v>15476</v>
      </c>
      <c r="C4340" t="s">
        <v>105</v>
      </c>
      <c r="D4340" t="str">
        <f>VLOOKUP(data_to_clean[[#This Row],[state]],abbreviation_table[],2,FALSE)</f>
        <v>New York</v>
      </c>
      <c r="E4340" t="s">
        <v>1803</v>
      </c>
      <c r="F4340" t="str">
        <f>TRIM(LEFT(data_to_clean[[#This Row],[revenue]],FIND(" ",data_to_clean[[#This Row],[revenue]])))</f>
        <v>11.6</v>
      </c>
      <c r="G4340" t="str">
        <f>RIGHT(data_to_clean[[#This Row],[revenue]],LEN(data_to_clean[[#This Row],[revenue]])-FIND(" ",data_to_clean[[#This Row],[revenue]]))</f>
        <v>Million</v>
      </c>
      <c r="H4340" s="7">
        <f>VALUE(IF(data_to_clean[[#This Row],[multiplicity]]="Million",_xlfn.CONCAT(SUBSTITUTE(data_to_clean[[#This Row],[number]],".",""),"00000"),_xlfn.CONCAT(SUBSTITUTE(data_to_clean[[#This Row],[number]],".",""),"00000000")))</f>
        <v>11600000</v>
      </c>
      <c r="I4340" t="s">
        <v>15478</v>
      </c>
      <c r="J4340">
        <f>ROUND(VALUE(SUBSTITUTE(data_to_clean[[#This Row],[growth_%]],".",",")),0)</f>
        <v>70</v>
      </c>
      <c r="K4340" t="s">
        <v>156</v>
      </c>
      <c r="L4340">
        <v>291</v>
      </c>
      <c r="M4340">
        <v>170</v>
      </c>
      <c r="N4340">
        <v>2005</v>
      </c>
      <c r="O4340">
        <v>7</v>
      </c>
      <c r="P4340" t="s">
        <v>108</v>
      </c>
      <c r="Q4340" t="b">
        <f>AND(ISNUMBER(data_to_clean[[#This Row],[revenue_formatted]]),ISNUMBER(data_to_clean[[#This Row],[growth_formatted_%]]),ISNUMBER(data_to_clean[[#This Row],[workers]]),ISNUMBER(data_to_clean[[#This Row],[previous_workers]]),ISNUMBER(data_to_clean[[#This Row],[founded]]),ISNUMBER(data_to_clean[[#This Row],[yrs_on_list]]))</f>
        <v>1</v>
      </c>
    </row>
    <row r="4341" spans="1:17" x14ac:dyDescent="0.25">
      <c r="A4341">
        <v>4328</v>
      </c>
      <c r="B4341" t="s">
        <v>15479</v>
      </c>
      <c r="C4341" t="s">
        <v>80</v>
      </c>
      <c r="D4341" t="str">
        <f>VLOOKUP(data_to_clean[[#This Row],[state]],abbreviation_table[],2,FALSE)</f>
        <v>California</v>
      </c>
      <c r="E4341" t="s">
        <v>911</v>
      </c>
      <c r="F4341" t="str">
        <f>TRIM(LEFT(data_to_clean[[#This Row],[revenue]],FIND(" ",data_to_clean[[#This Row],[revenue]])))</f>
        <v>2.7</v>
      </c>
      <c r="G4341" t="str">
        <f>RIGHT(data_to_clean[[#This Row],[revenue]],LEN(data_to_clean[[#This Row],[revenue]])-FIND(" ",data_to_clean[[#This Row],[revenue]]))</f>
        <v>Million</v>
      </c>
      <c r="H4341" s="7">
        <f>VALUE(IF(data_to_clean[[#This Row],[multiplicity]]="Million",_xlfn.CONCAT(SUBSTITUTE(data_to_clean[[#This Row],[number]],".",""),"00000"),_xlfn.CONCAT(SUBSTITUTE(data_to_clean[[#This Row],[number]],".",""),"00000000")))</f>
        <v>2700000</v>
      </c>
      <c r="I4341" t="s">
        <v>15481</v>
      </c>
      <c r="J4341">
        <f>ROUND(VALUE(SUBSTITUTE(data_to_clean[[#This Row],[growth_%]],".",",")),0)</f>
        <v>70</v>
      </c>
      <c r="K4341" t="s">
        <v>297</v>
      </c>
      <c r="L4341">
        <v>19</v>
      </c>
      <c r="M4341">
        <v>13</v>
      </c>
      <c r="N4341">
        <v>1997</v>
      </c>
      <c r="O4341">
        <v>1</v>
      </c>
      <c r="P4341" t="s">
        <v>4543</v>
      </c>
      <c r="Q4341" t="b">
        <f>AND(ISNUMBER(data_to_clean[[#This Row],[revenue_formatted]]),ISNUMBER(data_to_clean[[#This Row],[growth_formatted_%]]),ISNUMBER(data_to_clean[[#This Row],[workers]]),ISNUMBER(data_to_clean[[#This Row],[previous_workers]]),ISNUMBER(data_to_clean[[#This Row],[founded]]),ISNUMBER(data_to_clean[[#This Row],[yrs_on_list]]))</f>
        <v>1</v>
      </c>
    </row>
    <row r="4342" spans="1:17" x14ac:dyDescent="0.25">
      <c r="A4342">
        <v>4329</v>
      </c>
      <c r="B4342" t="s">
        <v>15482</v>
      </c>
      <c r="C4342" t="s">
        <v>30</v>
      </c>
      <c r="D4342" t="str">
        <f>VLOOKUP(data_to_clean[[#This Row],[state]],abbreviation_table[],2,FALSE)</f>
        <v>Texas</v>
      </c>
      <c r="E4342" t="s">
        <v>518</v>
      </c>
      <c r="F4342" t="str">
        <f>TRIM(LEFT(data_to_clean[[#This Row],[revenue]],FIND(" ",data_to_clean[[#This Row],[revenue]])))</f>
        <v>6.6</v>
      </c>
      <c r="G4342" t="str">
        <f>RIGHT(data_to_clean[[#This Row],[revenue]],LEN(data_to_clean[[#This Row],[revenue]])-FIND(" ",data_to_clean[[#This Row],[revenue]]))</f>
        <v>Million</v>
      </c>
      <c r="H4342" s="7">
        <f>VALUE(IF(data_to_clean[[#This Row],[multiplicity]]="Million",_xlfn.CONCAT(SUBSTITUTE(data_to_clean[[#This Row],[number]],".",""),"00000"),_xlfn.CONCAT(SUBSTITUTE(data_to_clean[[#This Row],[number]],".",""),"00000000")))</f>
        <v>6600000</v>
      </c>
      <c r="I4342" t="s">
        <v>15484</v>
      </c>
      <c r="J4342">
        <f>ROUND(VALUE(SUBSTITUTE(data_to_clean[[#This Row],[growth_%]],".",",")),0)</f>
        <v>70</v>
      </c>
      <c r="K4342" t="s">
        <v>297</v>
      </c>
      <c r="L4342">
        <v>42</v>
      </c>
      <c r="M4342">
        <v>26</v>
      </c>
      <c r="N4342">
        <v>1993</v>
      </c>
      <c r="O4342">
        <v>4</v>
      </c>
      <c r="P4342" t="s">
        <v>34</v>
      </c>
      <c r="Q4342" t="b">
        <f>AND(ISNUMBER(data_to_clean[[#This Row],[revenue_formatted]]),ISNUMBER(data_to_clean[[#This Row],[growth_formatted_%]]),ISNUMBER(data_to_clean[[#This Row],[workers]]),ISNUMBER(data_to_clean[[#This Row],[previous_workers]]),ISNUMBER(data_to_clean[[#This Row],[founded]]),ISNUMBER(data_to_clean[[#This Row],[yrs_on_list]]))</f>
        <v>1</v>
      </c>
    </row>
    <row r="4343" spans="1:17" x14ac:dyDescent="0.25">
      <c r="A4343">
        <v>4330</v>
      </c>
      <c r="B4343" t="s">
        <v>15485</v>
      </c>
      <c r="C4343" t="s">
        <v>215</v>
      </c>
      <c r="D4343" t="str">
        <f>VLOOKUP(data_to_clean[[#This Row],[state]],abbreviation_table[],2,FALSE)</f>
        <v>North Carolina</v>
      </c>
      <c r="E4343" t="s">
        <v>4114</v>
      </c>
      <c r="F4343" t="str">
        <f>TRIM(LEFT(data_to_clean[[#This Row],[revenue]],FIND(" ",data_to_clean[[#This Row],[revenue]])))</f>
        <v>11.7</v>
      </c>
      <c r="G4343" t="str">
        <f>RIGHT(data_to_clean[[#This Row],[revenue]],LEN(data_to_clean[[#This Row],[revenue]])-FIND(" ",data_to_clean[[#This Row],[revenue]]))</f>
        <v>Million</v>
      </c>
      <c r="H4343" s="7">
        <f>VALUE(IF(data_to_clean[[#This Row],[multiplicity]]="Million",_xlfn.CONCAT(SUBSTITUTE(data_to_clean[[#This Row],[number]],".",""),"00000"),_xlfn.CONCAT(SUBSTITUTE(data_to_clean[[#This Row],[number]],".",""),"00000000")))</f>
        <v>11700000</v>
      </c>
      <c r="I4343" t="s">
        <v>15487</v>
      </c>
      <c r="J4343">
        <f>ROUND(VALUE(SUBSTITUTE(data_to_clean[[#This Row],[growth_%]],".",",")),0)</f>
        <v>70</v>
      </c>
      <c r="K4343" t="s">
        <v>233</v>
      </c>
      <c r="L4343">
        <v>69</v>
      </c>
      <c r="M4343">
        <v>45</v>
      </c>
      <c r="N4343">
        <v>1968</v>
      </c>
      <c r="O4343">
        <v>2</v>
      </c>
      <c r="P4343" t="s">
        <v>11646</v>
      </c>
      <c r="Q4343" t="b">
        <f>AND(ISNUMBER(data_to_clean[[#This Row],[revenue_formatted]]),ISNUMBER(data_to_clean[[#This Row],[growth_formatted_%]]),ISNUMBER(data_to_clean[[#This Row],[workers]]),ISNUMBER(data_to_clean[[#This Row],[previous_workers]]),ISNUMBER(data_to_clean[[#This Row],[founded]]),ISNUMBER(data_to_clean[[#This Row],[yrs_on_list]]))</f>
        <v>1</v>
      </c>
    </row>
    <row r="4344" spans="1:17" x14ac:dyDescent="0.25">
      <c r="A4344">
        <v>4331</v>
      </c>
      <c r="B4344" t="s">
        <v>15488</v>
      </c>
      <c r="C4344" t="s">
        <v>52</v>
      </c>
      <c r="D4344" t="str">
        <f>VLOOKUP(data_to_clean[[#This Row],[state]],abbreviation_table[],2,FALSE)</f>
        <v>Florida</v>
      </c>
      <c r="E4344" t="s">
        <v>760</v>
      </c>
      <c r="F4344" t="str">
        <f>TRIM(LEFT(data_to_clean[[#This Row],[revenue]],FIND(" ",data_to_clean[[#This Row],[revenue]])))</f>
        <v>2.8</v>
      </c>
      <c r="G4344" t="str">
        <f>RIGHT(data_to_clean[[#This Row],[revenue]],LEN(data_to_clean[[#This Row],[revenue]])-FIND(" ",data_to_clean[[#This Row],[revenue]]))</f>
        <v>Million</v>
      </c>
      <c r="H4344" s="7">
        <f>VALUE(IF(data_to_clean[[#This Row],[multiplicity]]="Million",_xlfn.CONCAT(SUBSTITUTE(data_to_clean[[#This Row],[number]],".",""),"00000"),_xlfn.CONCAT(SUBSTITUTE(data_to_clean[[#This Row],[number]],".",""),"00000000")))</f>
        <v>2800000</v>
      </c>
      <c r="I4344" t="s">
        <v>15490</v>
      </c>
      <c r="J4344">
        <f>ROUND(VALUE(SUBSTITUTE(data_to_clean[[#This Row],[growth_%]],".",",")),0)</f>
        <v>70</v>
      </c>
      <c r="K4344" t="s">
        <v>329</v>
      </c>
      <c r="L4344">
        <v>40</v>
      </c>
      <c r="M4344">
        <v>19</v>
      </c>
      <c r="N4344">
        <v>2000</v>
      </c>
      <c r="O4344">
        <v>1</v>
      </c>
      <c r="P4344" t="s">
        <v>662</v>
      </c>
      <c r="Q4344" t="b">
        <f>AND(ISNUMBER(data_to_clean[[#This Row],[revenue_formatted]]),ISNUMBER(data_to_clean[[#This Row],[growth_formatted_%]]),ISNUMBER(data_to_clean[[#This Row],[workers]]),ISNUMBER(data_to_clean[[#This Row],[previous_workers]]),ISNUMBER(data_to_clean[[#This Row],[founded]]),ISNUMBER(data_to_clean[[#This Row],[yrs_on_list]]))</f>
        <v>1</v>
      </c>
    </row>
    <row r="4345" spans="1:17" x14ac:dyDescent="0.25">
      <c r="A4345">
        <v>4332</v>
      </c>
      <c r="B4345" t="s">
        <v>15491</v>
      </c>
      <c r="C4345" t="s">
        <v>66</v>
      </c>
      <c r="D4345" t="str">
        <f>VLOOKUP(data_to_clean[[#This Row],[state]],abbreviation_table[],2,FALSE)</f>
        <v>Virginia</v>
      </c>
      <c r="E4345" t="s">
        <v>626</v>
      </c>
      <c r="F4345" t="str">
        <f>TRIM(LEFT(data_to_clean[[#This Row],[revenue]],FIND(" ",data_to_clean[[#This Row],[revenue]])))</f>
        <v>3.7</v>
      </c>
      <c r="G4345" t="str">
        <f>RIGHT(data_to_clean[[#This Row],[revenue]],LEN(data_to_clean[[#This Row],[revenue]])-FIND(" ",data_to_clean[[#This Row],[revenue]]))</f>
        <v>Million</v>
      </c>
      <c r="H4345" s="7">
        <f>VALUE(IF(data_to_clean[[#This Row],[multiplicity]]="Million",_xlfn.CONCAT(SUBSTITUTE(data_to_clean[[#This Row],[number]],".",""),"00000"),_xlfn.CONCAT(SUBSTITUTE(data_to_clean[[#This Row],[number]],".",""),"00000000")))</f>
        <v>3700000</v>
      </c>
      <c r="I4345" t="s">
        <v>15493</v>
      </c>
      <c r="J4345">
        <f>ROUND(VALUE(SUBSTITUTE(data_to_clean[[#This Row],[growth_%]],".",",")),0)</f>
        <v>70</v>
      </c>
      <c r="K4345" t="s">
        <v>107</v>
      </c>
      <c r="L4345">
        <v>17</v>
      </c>
      <c r="M4345">
        <v>8</v>
      </c>
      <c r="N4345">
        <v>2013</v>
      </c>
      <c r="O4345">
        <v>1</v>
      </c>
      <c r="P4345" t="s">
        <v>396</v>
      </c>
      <c r="Q4345" t="b">
        <f>AND(ISNUMBER(data_to_clean[[#This Row],[revenue_formatted]]),ISNUMBER(data_to_clean[[#This Row],[growth_formatted_%]]),ISNUMBER(data_to_clean[[#This Row],[workers]]),ISNUMBER(data_to_clean[[#This Row],[previous_workers]]),ISNUMBER(data_to_clean[[#This Row],[founded]]),ISNUMBER(data_to_clean[[#This Row],[yrs_on_list]]))</f>
        <v>1</v>
      </c>
    </row>
    <row r="4346" spans="1:17" x14ac:dyDescent="0.25">
      <c r="A4346">
        <v>4333</v>
      </c>
      <c r="B4346" t="s">
        <v>15494</v>
      </c>
      <c r="C4346" t="s">
        <v>66</v>
      </c>
      <c r="D4346" t="str">
        <f>VLOOKUP(data_to_clean[[#This Row],[state]],abbreviation_table[],2,FALSE)</f>
        <v>Virginia</v>
      </c>
      <c r="E4346" t="s">
        <v>798</v>
      </c>
      <c r="F4346" t="str">
        <f>TRIM(LEFT(data_to_clean[[#This Row],[revenue]],FIND(" ",data_to_clean[[#This Row],[revenue]])))</f>
        <v>3</v>
      </c>
      <c r="G4346" t="str">
        <f>RIGHT(data_to_clean[[#This Row],[revenue]],LEN(data_to_clean[[#This Row],[revenue]])-FIND(" ",data_to_clean[[#This Row],[revenue]]))</f>
        <v>Million</v>
      </c>
      <c r="H4346" s="7">
        <f>VALUE(IF(data_to_clean[[#This Row],[multiplicity]]="Million",_xlfn.CONCAT(SUBSTITUTE(data_to_clean[[#This Row],[number]],".",""),"00000"),_xlfn.CONCAT(SUBSTITUTE(data_to_clean[[#This Row],[number]],".",""),"00000000")))</f>
        <v>300000</v>
      </c>
      <c r="I4346" t="s">
        <v>15496</v>
      </c>
      <c r="J4346">
        <f>ROUND(VALUE(SUBSTITUTE(data_to_clean[[#This Row],[growth_%]],".",",")),0)</f>
        <v>70</v>
      </c>
      <c r="K4346" t="s">
        <v>233</v>
      </c>
      <c r="L4346">
        <v>39</v>
      </c>
      <c r="M4346">
        <v>27</v>
      </c>
      <c r="N4346">
        <v>2002</v>
      </c>
      <c r="O4346">
        <v>1</v>
      </c>
      <c r="P4346" t="s">
        <v>15497</v>
      </c>
      <c r="Q4346" t="b">
        <f>AND(ISNUMBER(data_to_clean[[#This Row],[revenue_formatted]]),ISNUMBER(data_to_clean[[#This Row],[growth_formatted_%]]),ISNUMBER(data_to_clean[[#This Row],[workers]]),ISNUMBER(data_to_clean[[#This Row],[previous_workers]]),ISNUMBER(data_to_clean[[#This Row],[founded]]),ISNUMBER(data_to_clean[[#This Row],[yrs_on_list]]))</f>
        <v>1</v>
      </c>
    </row>
    <row r="4347" spans="1:17" x14ac:dyDescent="0.25">
      <c r="A4347">
        <v>4334</v>
      </c>
      <c r="B4347" t="s">
        <v>15498</v>
      </c>
      <c r="C4347" t="s">
        <v>80</v>
      </c>
      <c r="D4347" t="str">
        <f>VLOOKUP(data_to_clean[[#This Row],[state]],abbreviation_table[],2,FALSE)</f>
        <v>California</v>
      </c>
      <c r="E4347" t="s">
        <v>5462</v>
      </c>
      <c r="F4347" t="str">
        <f>TRIM(LEFT(data_to_clean[[#This Row],[revenue]],FIND(" ",data_to_clean[[#This Row],[revenue]])))</f>
        <v>60.3</v>
      </c>
      <c r="G4347" t="str">
        <f>RIGHT(data_to_clean[[#This Row],[revenue]],LEN(data_to_clean[[#This Row],[revenue]])-FIND(" ",data_to_clean[[#This Row],[revenue]]))</f>
        <v>Million</v>
      </c>
      <c r="H4347" s="7">
        <f>VALUE(IF(data_to_clean[[#This Row],[multiplicity]]="Million",_xlfn.CONCAT(SUBSTITUTE(data_to_clean[[#This Row],[number]],".",""),"00000"),_xlfn.CONCAT(SUBSTITUTE(data_to_clean[[#This Row],[number]],".",""),"00000000")))</f>
        <v>60300000</v>
      </c>
      <c r="I4347" t="s">
        <v>15500</v>
      </c>
      <c r="J4347">
        <f>ROUND(VALUE(SUBSTITUTE(data_to_clean[[#This Row],[growth_%]],".",",")),0)</f>
        <v>70</v>
      </c>
      <c r="K4347" t="s">
        <v>69</v>
      </c>
      <c r="L4347">
        <v>134</v>
      </c>
      <c r="M4347">
        <v>110</v>
      </c>
      <c r="N4347">
        <v>2006</v>
      </c>
      <c r="O4347">
        <v>10</v>
      </c>
      <c r="P4347" t="s">
        <v>15501</v>
      </c>
      <c r="Q4347" t="b">
        <f>AND(ISNUMBER(data_to_clean[[#This Row],[revenue_formatted]]),ISNUMBER(data_to_clean[[#This Row],[growth_formatted_%]]),ISNUMBER(data_to_clean[[#This Row],[workers]]),ISNUMBER(data_to_clean[[#This Row],[previous_workers]]),ISNUMBER(data_to_clean[[#This Row],[founded]]),ISNUMBER(data_to_clean[[#This Row],[yrs_on_list]]))</f>
        <v>1</v>
      </c>
    </row>
    <row r="4348" spans="1:17" x14ac:dyDescent="0.25">
      <c r="A4348">
        <v>4335</v>
      </c>
      <c r="B4348" t="s">
        <v>15502</v>
      </c>
      <c r="C4348" t="s">
        <v>503</v>
      </c>
      <c r="D4348" t="str">
        <f>VLOOKUP(data_to_clean[[#This Row],[state]],abbreviation_table[],2,FALSE)</f>
        <v>Illinois</v>
      </c>
      <c r="E4348" t="s">
        <v>576</v>
      </c>
      <c r="F4348" t="str">
        <f>TRIM(LEFT(data_to_clean[[#This Row],[revenue]],FIND(" ",data_to_clean[[#This Row],[revenue]])))</f>
        <v>3.5</v>
      </c>
      <c r="G4348" t="str">
        <f>RIGHT(data_to_clean[[#This Row],[revenue]],LEN(data_to_clean[[#This Row],[revenue]])-FIND(" ",data_to_clean[[#This Row],[revenue]]))</f>
        <v>Million</v>
      </c>
      <c r="H4348" s="7">
        <f>VALUE(IF(data_to_clean[[#This Row],[multiplicity]]="Million",_xlfn.CONCAT(SUBSTITUTE(data_to_clean[[#This Row],[number]],".",""),"00000"),_xlfn.CONCAT(SUBSTITUTE(data_to_clean[[#This Row],[number]],".",""),"00000000")))</f>
        <v>3500000</v>
      </c>
      <c r="I4348" t="s">
        <v>15504</v>
      </c>
      <c r="J4348">
        <f>ROUND(VALUE(SUBSTITUTE(data_to_clean[[#This Row],[growth_%]],".",",")),0)</f>
        <v>70</v>
      </c>
      <c r="K4348" t="s">
        <v>297</v>
      </c>
      <c r="L4348">
        <v>21</v>
      </c>
      <c r="M4348">
        <v>11</v>
      </c>
      <c r="N4348">
        <v>2007</v>
      </c>
      <c r="O4348">
        <v>4</v>
      </c>
      <c r="P4348" t="s">
        <v>5709</v>
      </c>
      <c r="Q4348" t="b">
        <f>AND(ISNUMBER(data_to_clean[[#This Row],[revenue_formatted]]),ISNUMBER(data_to_clean[[#This Row],[growth_formatted_%]]),ISNUMBER(data_to_clean[[#This Row],[workers]]),ISNUMBER(data_to_clean[[#This Row],[previous_workers]]),ISNUMBER(data_to_clean[[#This Row],[founded]]),ISNUMBER(data_to_clean[[#This Row],[yrs_on_list]]))</f>
        <v>1</v>
      </c>
    </row>
    <row r="4349" spans="1:17" x14ac:dyDescent="0.25">
      <c r="A4349">
        <v>4336</v>
      </c>
      <c r="B4349" t="s">
        <v>15505</v>
      </c>
      <c r="C4349" t="s">
        <v>243</v>
      </c>
      <c r="D4349" t="str">
        <f>VLOOKUP(data_to_clean[[#This Row],[state]],abbreviation_table[],2,FALSE)</f>
        <v>Maryland</v>
      </c>
      <c r="E4349" t="s">
        <v>512</v>
      </c>
      <c r="F4349" t="str">
        <f>TRIM(LEFT(data_to_clean[[#This Row],[revenue]],FIND(" ",data_to_clean[[#This Row],[revenue]])))</f>
        <v>4.9</v>
      </c>
      <c r="G4349" t="str">
        <f>RIGHT(data_to_clean[[#This Row],[revenue]],LEN(data_to_clean[[#This Row],[revenue]])-FIND(" ",data_to_clean[[#This Row],[revenue]]))</f>
        <v>Million</v>
      </c>
      <c r="H4349" s="7">
        <f>VALUE(IF(data_to_clean[[#This Row],[multiplicity]]="Million",_xlfn.CONCAT(SUBSTITUTE(data_to_clean[[#This Row],[number]],".",""),"00000"),_xlfn.CONCAT(SUBSTITUTE(data_to_clean[[#This Row],[number]],".",""),"00000000")))</f>
        <v>4900000</v>
      </c>
      <c r="I4349" t="s">
        <v>15507</v>
      </c>
      <c r="J4349">
        <f>ROUND(VALUE(SUBSTITUTE(data_to_clean[[#This Row],[growth_%]],".",",")),0)</f>
        <v>70</v>
      </c>
      <c r="K4349" t="s">
        <v>211</v>
      </c>
      <c r="L4349">
        <v>5</v>
      </c>
      <c r="M4349">
        <v>4</v>
      </c>
      <c r="N4349">
        <v>2013</v>
      </c>
      <c r="O4349">
        <v>1</v>
      </c>
      <c r="P4349" t="s">
        <v>15508</v>
      </c>
      <c r="Q4349" t="b">
        <f>AND(ISNUMBER(data_to_clean[[#This Row],[revenue_formatted]]),ISNUMBER(data_to_clean[[#This Row],[growth_formatted_%]]),ISNUMBER(data_to_clean[[#This Row],[workers]]),ISNUMBER(data_to_clean[[#This Row],[previous_workers]]),ISNUMBER(data_to_clean[[#This Row],[founded]]),ISNUMBER(data_to_clean[[#This Row],[yrs_on_list]]))</f>
        <v>1</v>
      </c>
    </row>
    <row r="4350" spans="1:17" x14ac:dyDescent="0.25">
      <c r="A4350">
        <v>4337</v>
      </c>
      <c r="B4350" t="s">
        <v>15509</v>
      </c>
      <c r="C4350" t="s">
        <v>30</v>
      </c>
      <c r="D4350" t="str">
        <f>VLOOKUP(data_to_clean[[#This Row],[state]],abbreviation_table[],2,FALSE)</f>
        <v>Texas</v>
      </c>
      <c r="E4350" t="s">
        <v>15511</v>
      </c>
      <c r="F4350" t="str">
        <f>TRIM(LEFT(data_to_clean[[#This Row],[revenue]],FIND(" ",data_to_clean[[#This Row],[revenue]])))</f>
        <v>2.2</v>
      </c>
      <c r="G4350" t="str">
        <f>RIGHT(data_to_clean[[#This Row],[revenue]],LEN(data_to_clean[[#This Row],[revenue]])-FIND(" ",data_to_clean[[#This Row],[revenue]]))</f>
        <v>Billion</v>
      </c>
      <c r="H4350" s="7">
        <f>VALUE(IF(data_to_clean[[#This Row],[multiplicity]]="Million",_xlfn.CONCAT(SUBSTITUTE(data_to_clean[[#This Row],[number]],".",""),"00000"),_xlfn.CONCAT(SUBSTITUTE(data_to_clean[[#This Row],[number]],".",""),"00000000")))</f>
        <v>2200000000</v>
      </c>
      <c r="I4350" t="s">
        <v>15512</v>
      </c>
      <c r="J4350">
        <f>ROUND(VALUE(SUBSTITUTE(data_to_clean[[#This Row],[growth_%]],".",",")),0)</f>
        <v>70</v>
      </c>
      <c r="K4350" t="s">
        <v>308</v>
      </c>
      <c r="L4350">
        <v>291</v>
      </c>
      <c r="M4350">
        <v>160</v>
      </c>
      <c r="N4350">
        <v>1995</v>
      </c>
      <c r="O4350">
        <v>14</v>
      </c>
      <c r="P4350" t="s">
        <v>251</v>
      </c>
      <c r="Q4350" t="b">
        <f>AND(ISNUMBER(data_to_clean[[#This Row],[revenue_formatted]]),ISNUMBER(data_to_clean[[#This Row],[growth_formatted_%]]),ISNUMBER(data_to_clean[[#This Row],[workers]]),ISNUMBER(data_to_clean[[#This Row],[previous_workers]]),ISNUMBER(data_to_clean[[#This Row],[founded]]),ISNUMBER(data_to_clean[[#This Row],[yrs_on_list]]))</f>
        <v>1</v>
      </c>
    </row>
    <row r="4351" spans="1:17" x14ac:dyDescent="0.25">
      <c r="A4351">
        <v>4338</v>
      </c>
      <c r="B4351" t="s">
        <v>15513</v>
      </c>
      <c r="C4351" t="s">
        <v>52</v>
      </c>
      <c r="D4351" t="str">
        <f>VLOOKUP(data_to_clean[[#This Row],[state]],abbreviation_table[],2,FALSE)</f>
        <v>Florida</v>
      </c>
      <c r="E4351" t="s">
        <v>5243</v>
      </c>
      <c r="F4351" t="str">
        <f>TRIM(LEFT(data_to_clean[[#This Row],[revenue]],FIND(" ",data_to_clean[[#This Row],[revenue]])))</f>
        <v>10.6</v>
      </c>
      <c r="G4351" t="str">
        <f>RIGHT(data_to_clean[[#This Row],[revenue]],LEN(data_to_clean[[#This Row],[revenue]])-FIND(" ",data_to_clean[[#This Row],[revenue]]))</f>
        <v>Million</v>
      </c>
      <c r="H4351" s="7">
        <f>VALUE(IF(data_to_clean[[#This Row],[multiplicity]]="Million",_xlfn.CONCAT(SUBSTITUTE(data_to_clean[[#This Row],[number]],".",""),"00000"),_xlfn.CONCAT(SUBSTITUTE(data_to_clean[[#This Row],[number]],".",""),"00000000")))</f>
        <v>10600000</v>
      </c>
      <c r="I4351" t="s">
        <v>15515</v>
      </c>
      <c r="J4351">
        <f>ROUND(VALUE(SUBSTITUTE(data_to_clean[[#This Row],[growth_%]],".",",")),0)</f>
        <v>70</v>
      </c>
      <c r="K4351" t="s">
        <v>336</v>
      </c>
      <c r="L4351">
        <v>48</v>
      </c>
      <c r="M4351">
        <v>18</v>
      </c>
      <c r="N4351">
        <v>2010</v>
      </c>
      <c r="O4351">
        <v>6</v>
      </c>
      <c r="P4351" t="s">
        <v>1519</v>
      </c>
      <c r="Q4351" t="b">
        <f>AND(ISNUMBER(data_to_clean[[#This Row],[revenue_formatted]]),ISNUMBER(data_to_clean[[#This Row],[growth_formatted_%]]),ISNUMBER(data_to_clean[[#This Row],[workers]]),ISNUMBER(data_to_clean[[#This Row],[previous_workers]]),ISNUMBER(data_to_clean[[#This Row],[founded]]),ISNUMBER(data_to_clean[[#This Row],[yrs_on_list]]))</f>
        <v>1</v>
      </c>
    </row>
    <row r="4352" spans="1:17" x14ac:dyDescent="0.25">
      <c r="A4352">
        <v>4339</v>
      </c>
      <c r="B4352" t="s">
        <v>15516</v>
      </c>
      <c r="C4352" t="s">
        <v>52</v>
      </c>
      <c r="D4352" t="str">
        <f>VLOOKUP(data_to_clean[[#This Row],[state]],abbreviation_table[],2,FALSE)</f>
        <v>Florida</v>
      </c>
      <c r="E4352" t="s">
        <v>911</v>
      </c>
      <c r="F4352" t="str">
        <f>TRIM(LEFT(data_to_clean[[#This Row],[revenue]],FIND(" ",data_to_clean[[#This Row],[revenue]])))</f>
        <v>2.7</v>
      </c>
      <c r="G4352" t="str">
        <f>RIGHT(data_to_clean[[#This Row],[revenue]],LEN(data_to_clean[[#This Row],[revenue]])-FIND(" ",data_to_clean[[#This Row],[revenue]]))</f>
        <v>Million</v>
      </c>
      <c r="H4352" s="7">
        <f>VALUE(IF(data_to_clean[[#This Row],[multiplicity]]="Million",_xlfn.CONCAT(SUBSTITUTE(data_to_clean[[#This Row],[number]],".",""),"00000"),_xlfn.CONCAT(SUBSTITUTE(data_to_clean[[#This Row],[number]],".",""),"00000000")))</f>
        <v>2700000</v>
      </c>
      <c r="I4352" t="s">
        <v>15518</v>
      </c>
      <c r="J4352">
        <f>ROUND(VALUE(SUBSTITUTE(data_to_clean[[#This Row],[growth_%]],".",",")),0)</f>
        <v>70</v>
      </c>
      <c r="K4352" t="s">
        <v>329</v>
      </c>
      <c r="L4352">
        <v>65</v>
      </c>
      <c r="M4352">
        <v>50</v>
      </c>
      <c r="N4352">
        <v>2007</v>
      </c>
      <c r="O4352">
        <v>3</v>
      </c>
      <c r="P4352" t="s">
        <v>15519</v>
      </c>
      <c r="Q4352" t="b">
        <f>AND(ISNUMBER(data_to_clean[[#This Row],[revenue_formatted]]),ISNUMBER(data_to_clean[[#This Row],[growth_formatted_%]]),ISNUMBER(data_to_clean[[#This Row],[workers]]),ISNUMBER(data_to_clean[[#This Row],[previous_workers]]),ISNUMBER(data_to_clean[[#This Row],[founded]]),ISNUMBER(data_to_clean[[#This Row],[yrs_on_list]]))</f>
        <v>1</v>
      </c>
    </row>
    <row r="4353" spans="1:17" x14ac:dyDescent="0.25">
      <c r="A4353">
        <v>4340</v>
      </c>
      <c r="B4353" t="s">
        <v>15520</v>
      </c>
      <c r="C4353" t="s">
        <v>80</v>
      </c>
      <c r="D4353" t="str">
        <f>VLOOKUP(data_to_clean[[#This Row],[state]],abbreviation_table[],2,FALSE)</f>
        <v>California</v>
      </c>
      <c r="E4353" t="s">
        <v>15233</v>
      </c>
      <c r="F4353" t="str">
        <f>TRIM(LEFT(data_to_clean[[#This Row],[revenue]],FIND(" ",data_to_clean[[#This Row],[revenue]])))</f>
        <v>36</v>
      </c>
      <c r="G4353" t="str">
        <f>RIGHT(data_to_clean[[#This Row],[revenue]],LEN(data_to_clean[[#This Row],[revenue]])-FIND(" ",data_to_clean[[#This Row],[revenue]]))</f>
        <v>Million</v>
      </c>
      <c r="H4353" s="7">
        <f>VALUE(IF(data_to_clean[[#This Row],[multiplicity]]="Million",_xlfn.CONCAT(SUBSTITUTE(data_to_clean[[#This Row],[number]],".",""),"00000"),_xlfn.CONCAT(SUBSTITUTE(data_to_clean[[#This Row],[number]],".",""),"00000000")))</f>
        <v>3600000</v>
      </c>
      <c r="I4353" t="s">
        <v>15522</v>
      </c>
      <c r="J4353">
        <f>ROUND(VALUE(SUBSTITUTE(data_to_clean[[#This Row],[growth_%]],".",",")),0)</f>
        <v>70</v>
      </c>
      <c r="K4353" t="s">
        <v>329</v>
      </c>
      <c r="L4353">
        <v>89</v>
      </c>
      <c r="M4353">
        <v>67</v>
      </c>
      <c r="N4353">
        <v>1995</v>
      </c>
      <c r="O4353">
        <v>7</v>
      </c>
      <c r="P4353" t="s">
        <v>964</v>
      </c>
      <c r="Q4353" t="b">
        <f>AND(ISNUMBER(data_to_clean[[#This Row],[revenue_formatted]]),ISNUMBER(data_to_clean[[#This Row],[growth_formatted_%]]),ISNUMBER(data_to_clean[[#This Row],[workers]]),ISNUMBER(data_to_clean[[#This Row],[previous_workers]]),ISNUMBER(data_to_clean[[#This Row],[founded]]),ISNUMBER(data_to_clean[[#This Row],[yrs_on_list]]))</f>
        <v>1</v>
      </c>
    </row>
    <row r="4354" spans="1:17" x14ac:dyDescent="0.25">
      <c r="A4354">
        <v>4341</v>
      </c>
      <c r="B4354" t="s">
        <v>15523</v>
      </c>
      <c r="C4354" t="s">
        <v>215</v>
      </c>
      <c r="D4354" t="str">
        <f>VLOOKUP(data_to_clean[[#This Row],[state]],abbreviation_table[],2,FALSE)</f>
        <v>North Carolina</v>
      </c>
      <c r="E4354" t="s">
        <v>334</v>
      </c>
      <c r="F4354" t="str">
        <f>TRIM(LEFT(data_to_clean[[#This Row],[revenue]],FIND(" ",data_to_clean[[#This Row],[revenue]])))</f>
        <v>5.1</v>
      </c>
      <c r="G4354" t="str">
        <f>RIGHT(data_to_clean[[#This Row],[revenue]],LEN(data_to_clean[[#This Row],[revenue]])-FIND(" ",data_to_clean[[#This Row],[revenue]]))</f>
        <v>Million</v>
      </c>
      <c r="H4354" s="7">
        <f>VALUE(IF(data_to_clean[[#This Row],[multiplicity]]="Million",_xlfn.CONCAT(SUBSTITUTE(data_to_clean[[#This Row],[number]],".",""),"00000"),_xlfn.CONCAT(SUBSTITUTE(data_to_clean[[#This Row],[number]],".",""),"00000000")))</f>
        <v>5100000</v>
      </c>
      <c r="I4354" t="s">
        <v>15525</v>
      </c>
      <c r="J4354">
        <f>ROUND(VALUE(SUBSTITUTE(data_to_clean[[#This Row],[growth_%]],".",",")),0)</f>
        <v>70</v>
      </c>
      <c r="K4354" t="s">
        <v>55</v>
      </c>
      <c r="L4354">
        <v>29</v>
      </c>
      <c r="M4354">
        <v>9</v>
      </c>
      <c r="N4354">
        <v>2013</v>
      </c>
      <c r="O4354">
        <v>2</v>
      </c>
      <c r="P4354" t="s">
        <v>3190</v>
      </c>
      <c r="Q4354" t="b">
        <f>AND(ISNUMBER(data_to_clean[[#This Row],[revenue_formatted]]),ISNUMBER(data_to_clean[[#This Row],[growth_formatted_%]]),ISNUMBER(data_to_clean[[#This Row],[workers]]),ISNUMBER(data_to_clean[[#This Row],[previous_workers]]),ISNUMBER(data_to_clean[[#This Row],[founded]]),ISNUMBER(data_to_clean[[#This Row],[yrs_on_list]]))</f>
        <v>1</v>
      </c>
    </row>
    <row r="4355" spans="1:17" x14ac:dyDescent="0.25">
      <c r="A4355">
        <v>4342</v>
      </c>
      <c r="B4355" t="s">
        <v>15526</v>
      </c>
      <c r="C4355" t="s">
        <v>230</v>
      </c>
      <c r="D4355" t="str">
        <f>VLOOKUP(data_to_clean[[#This Row],[state]],abbreviation_table[],2,FALSE)</f>
        <v>Michigan</v>
      </c>
      <c r="E4355" t="s">
        <v>3845</v>
      </c>
      <c r="F4355" t="str">
        <f>TRIM(LEFT(data_to_clean[[#This Row],[revenue]],FIND(" ",data_to_clean[[#This Row],[revenue]])))</f>
        <v>23</v>
      </c>
      <c r="G4355" t="str">
        <f>RIGHT(data_to_clean[[#This Row],[revenue]],LEN(data_to_clean[[#This Row],[revenue]])-FIND(" ",data_to_clean[[#This Row],[revenue]]))</f>
        <v>Million</v>
      </c>
      <c r="H4355" s="7">
        <f>VALUE(IF(data_to_clean[[#This Row],[multiplicity]]="Million",_xlfn.CONCAT(SUBSTITUTE(data_to_clean[[#This Row],[number]],".",""),"00000"),_xlfn.CONCAT(SUBSTITUTE(data_to_clean[[#This Row],[number]],".",""),"00000000")))</f>
        <v>2300000</v>
      </c>
      <c r="I4355" t="s">
        <v>15528</v>
      </c>
      <c r="J4355">
        <f>ROUND(VALUE(SUBSTITUTE(data_to_clean[[#This Row],[growth_%]],".",",")),0)</f>
        <v>70</v>
      </c>
      <c r="K4355" t="s">
        <v>156</v>
      </c>
      <c r="L4355">
        <v>184</v>
      </c>
      <c r="M4355">
        <v>120</v>
      </c>
      <c r="N4355">
        <v>2000</v>
      </c>
      <c r="O4355">
        <v>9</v>
      </c>
      <c r="P4355" t="s">
        <v>15529</v>
      </c>
      <c r="Q4355" t="b">
        <f>AND(ISNUMBER(data_to_clean[[#This Row],[revenue_formatted]]),ISNUMBER(data_to_clean[[#This Row],[growth_formatted_%]]),ISNUMBER(data_to_clean[[#This Row],[workers]]),ISNUMBER(data_to_clean[[#This Row],[previous_workers]]),ISNUMBER(data_to_clean[[#This Row],[founded]]),ISNUMBER(data_to_clean[[#This Row],[yrs_on_list]]))</f>
        <v>1</v>
      </c>
    </row>
    <row r="4356" spans="1:17" x14ac:dyDescent="0.25">
      <c r="A4356">
        <v>4343</v>
      </c>
      <c r="B4356" t="s">
        <v>15530</v>
      </c>
      <c r="C4356" t="s">
        <v>852</v>
      </c>
      <c r="D4356" t="str">
        <f>VLOOKUP(data_to_clean[[#This Row],[state]],abbreviation_table[],2,FALSE)</f>
        <v>Missouri</v>
      </c>
      <c r="E4356" t="s">
        <v>1277</v>
      </c>
      <c r="F4356" t="str">
        <f>TRIM(LEFT(data_to_clean[[#This Row],[revenue]],FIND(" ",data_to_clean[[#This Row],[revenue]])))</f>
        <v>8.6</v>
      </c>
      <c r="G4356" t="str">
        <f>RIGHT(data_to_clean[[#This Row],[revenue]],LEN(data_to_clean[[#This Row],[revenue]])-FIND(" ",data_to_clean[[#This Row],[revenue]]))</f>
        <v>Million</v>
      </c>
      <c r="H4356" s="7">
        <f>VALUE(IF(data_to_clean[[#This Row],[multiplicity]]="Million",_xlfn.CONCAT(SUBSTITUTE(data_to_clean[[#This Row],[number]],".",""),"00000"),_xlfn.CONCAT(SUBSTITUTE(data_to_clean[[#This Row],[number]],".",""),"00000000")))</f>
        <v>8600000</v>
      </c>
      <c r="I4356" t="s">
        <v>15532</v>
      </c>
      <c r="J4356">
        <f>ROUND(VALUE(SUBSTITUTE(data_to_clean[[#This Row],[growth_%]],".",",")),0)</f>
        <v>70</v>
      </c>
      <c r="K4356" t="s">
        <v>107</v>
      </c>
      <c r="L4356">
        <v>42</v>
      </c>
      <c r="M4356">
        <v>28</v>
      </c>
      <c r="N4356">
        <v>2005</v>
      </c>
      <c r="O4356">
        <v>7</v>
      </c>
      <c r="P4356" t="s">
        <v>854</v>
      </c>
      <c r="Q4356" t="b">
        <f>AND(ISNUMBER(data_to_clean[[#This Row],[revenue_formatted]]),ISNUMBER(data_to_clean[[#This Row],[growth_formatted_%]]),ISNUMBER(data_to_clean[[#This Row],[workers]]),ISNUMBER(data_to_clean[[#This Row],[previous_workers]]),ISNUMBER(data_to_clean[[#This Row],[founded]]),ISNUMBER(data_to_clean[[#This Row],[yrs_on_list]]))</f>
        <v>1</v>
      </c>
    </row>
    <row r="4357" spans="1:17" x14ac:dyDescent="0.25">
      <c r="A4357">
        <v>4344</v>
      </c>
      <c r="B4357" t="s">
        <v>15533</v>
      </c>
      <c r="C4357" t="s">
        <v>30</v>
      </c>
      <c r="D4357" t="str">
        <f>VLOOKUP(data_to_clean[[#This Row],[state]],abbreviation_table[],2,FALSE)</f>
        <v>Texas</v>
      </c>
      <c r="E4357" t="s">
        <v>760</v>
      </c>
      <c r="F4357" t="str">
        <f>TRIM(LEFT(data_to_clean[[#This Row],[revenue]],FIND(" ",data_to_clean[[#This Row],[revenue]])))</f>
        <v>2.8</v>
      </c>
      <c r="G4357" t="str">
        <f>RIGHT(data_to_clean[[#This Row],[revenue]],LEN(data_to_clean[[#This Row],[revenue]])-FIND(" ",data_to_clean[[#This Row],[revenue]]))</f>
        <v>Million</v>
      </c>
      <c r="H4357" s="7">
        <f>VALUE(IF(data_to_clean[[#This Row],[multiplicity]]="Million",_xlfn.CONCAT(SUBSTITUTE(data_to_clean[[#This Row],[number]],".",""),"00000"),_xlfn.CONCAT(SUBSTITUTE(data_to_clean[[#This Row],[number]],".",""),"00000000")))</f>
        <v>2800000</v>
      </c>
      <c r="I4357" t="s">
        <v>15535</v>
      </c>
      <c r="J4357">
        <f>ROUND(VALUE(SUBSTITUTE(data_to_clean[[#This Row],[growth_%]],".",",")),0)</f>
        <v>70</v>
      </c>
      <c r="K4357" t="s">
        <v>336</v>
      </c>
      <c r="L4357">
        <v>95</v>
      </c>
      <c r="M4357">
        <v>60</v>
      </c>
      <c r="N4357">
        <v>2007</v>
      </c>
      <c r="O4357">
        <v>1</v>
      </c>
      <c r="P4357" t="s">
        <v>3796</v>
      </c>
      <c r="Q4357" t="b">
        <f>AND(ISNUMBER(data_to_clean[[#This Row],[revenue_formatted]]),ISNUMBER(data_to_clean[[#This Row],[growth_formatted_%]]),ISNUMBER(data_to_clean[[#This Row],[workers]]),ISNUMBER(data_to_clean[[#This Row],[previous_workers]]),ISNUMBER(data_to_clean[[#This Row],[founded]]),ISNUMBER(data_to_clean[[#This Row],[yrs_on_list]]))</f>
        <v>1</v>
      </c>
    </row>
    <row r="4358" spans="1:17" x14ac:dyDescent="0.25">
      <c r="A4358">
        <v>4345</v>
      </c>
      <c r="B4358" t="s">
        <v>15536</v>
      </c>
      <c r="C4358" t="s">
        <v>59</v>
      </c>
      <c r="D4358" t="str">
        <f>VLOOKUP(data_to_clean[[#This Row],[state]],abbreviation_table[],2,FALSE)</f>
        <v>New Jersey</v>
      </c>
      <c r="E4358" t="s">
        <v>15538</v>
      </c>
      <c r="F4358" t="str">
        <f>TRIM(LEFT(data_to_clean[[#This Row],[revenue]],FIND(" ",data_to_clean[[#This Row],[revenue]])))</f>
        <v>191.1</v>
      </c>
      <c r="G4358" t="str">
        <f>RIGHT(data_to_clean[[#This Row],[revenue]],LEN(data_to_clean[[#This Row],[revenue]])-FIND(" ",data_to_clean[[#This Row],[revenue]]))</f>
        <v>Million</v>
      </c>
      <c r="H4358" s="7">
        <f>VALUE(IF(data_to_clean[[#This Row],[multiplicity]]="Million",_xlfn.CONCAT(SUBSTITUTE(data_to_clean[[#This Row],[number]],".",""),"00000"),_xlfn.CONCAT(SUBSTITUTE(data_to_clean[[#This Row],[number]],".",""),"00000000")))</f>
        <v>191100000</v>
      </c>
      <c r="I4358" t="s">
        <v>15539</v>
      </c>
      <c r="J4358">
        <f>ROUND(VALUE(SUBSTITUTE(data_to_clean[[#This Row],[growth_%]],".",",")),0)</f>
        <v>70</v>
      </c>
      <c r="K4358" t="s">
        <v>308</v>
      </c>
      <c r="L4358">
        <v>2278</v>
      </c>
      <c r="M4358">
        <v>1150</v>
      </c>
      <c r="N4358">
        <v>1994</v>
      </c>
      <c r="O4358">
        <v>9</v>
      </c>
      <c r="P4358" t="s">
        <v>427</v>
      </c>
      <c r="Q4358" t="b">
        <f>AND(ISNUMBER(data_to_clean[[#This Row],[revenue_formatted]]),ISNUMBER(data_to_clean[[#This Row],[growth_formatted_%]]),ISNUMBER(data_to_clean[[#This Row],[workers]]),ISNUMBER(data_to_clean[[#This Row],[previous_workers]]),ISNUMBER(data_to_clean[[#This Row],[founded]]),ISNUMBER(data_to_clean[[#This Row],[yrs_on_list]]))</f>
        <v>1</v>
      </c>
    </row>
    <row r="4359" spans="1:17" x14ac:dyDescent="0.25">
      <c r="A4359">
        <v>4346</v>
      </c>
      <c r="B4359" t="s">
        <v>15540</v>
      </c>
      <c r="C4359" t="s">
        <v>1011</v>
      </c>
      <c r="D4359" t="str">
        <f>VLOOKUP(data_to_clean[[#This Row],[state]],abbreviation_table[],2,FALSE)</f>
        <v>Nebraska</v>
      </c>
      <c r="E4359" t="s">
        <v>4157</v>
      </c>
      <c r="F4359" t="str">
        <f>TRIM(LEFT(data_to_clean[[#This Row],[revenue]],FIND(" ",data_to_clean[[#This Row],[revenue]])))</f>
        <v>15</v>
      </c>
      <c r="G4359" t="str">
        <f>RIGHT(data_to_clean[[#This Row],[revenue]],LEN(data_to_clean[[#This Row],[revenue]])-FIND(" ",data_to_clean[[#This Row],[revenue]]))</f>
        <v>Million</v>
      </c>
      <c r="H4359" s="7">
        <f>VALUE(IF(data_to_clean[[#This Row],[multiplicity]]="Million",_xlfn.CONCAT(SUBSTITUTE(data_to_clean[[#This Row],[number]],".",""),"00000"),_xlfn.CONCAT(SUBSTITUTE(data_to_clean[[#This Row],[number]],".",""),"00000000")))</f>
        <v>1500000</v>
      </c>
      <c r="I4359" t="s">
        <v>15542</v>
      </c>
      <c r="J4359">
        <f>ROUND(VALUE(SUBSTITUTE(data_to_clean[[#This Row],[growth_%]],".",",")),0)</f>
        <v>70</v>
      </c>
      <c r="K4359" t="s">
        <v>297</v>
      </c>
      <c r="L4359">
        <v>200</v>
      </c>
      <c r="M4359">
        <v>120</v>
      </c>
      <c r="N4359">
        <v>1998</v>
      </c>
      <c r="O4359">
        <v>3</v>
      </c>
      <c r="P4359" t="s">
        <v>1015</v>
      </c>
      <c r="Q4359" t="b">
        <f>AND(ISNUMBER(data_to_clean[[#This Row],[revenue_formatted]]),ISNUMBER(data_to_clean[[#This Row],[growth_formatted_%]]),ISNUMBER(data_to_clean[[#This Row],[workers]]),ISNUMBER(data_to_clean[[#This Row],[previous_workers]]),ISNUMBER(data_to_clean[[#This Row],[founded]]),ISNUMBER(data_to_clean[[#This Row],[yrs_on_list]]))</f>
        <v>1</v>
      </c>
    </row>
    <row r="4360" spans="1:17" x14ac:dyDescent="0.25">
      <c r="A4360">
        <v>4347</v>
      </c>
      <c r="B4360" t="s">
        <v>15543</v>
      </c>
      <c r="C4360" t="s">
        <v>753</v>
      </c>
      <c r="D4360" t="str">
        <f>VLOOKUP(data_to_clean[[#This Row],[state]],abbreviation_table[],2,FALSE)</f>
        <v>Nevada</v>
      </c>
      <c r="E4360" t="s">
        <v>13361</v>
      </c>
      <c r="F4360" t="str">
        <f>TRIM(LEFT(data_to_clean[[#This Row],[revenue]],FIND(" ",data_to_clean[[#This Row],[revenue]])))</f>
        <v>64.5</v>
      </c>
      <c r="G4360" t="str">
        <f>RIGHT(data_to_clean[[#This Row],[revenue]],LEN(data_to_clean[[#This Row],[revenue]])-FIND(" ",data_to_clean[[#This Row],[revenue]]))</f>
        <v>Million</v>
      </c>
      <c r="H4360" s="7">
        <f>VALUE(IF(data_to_clean[[#This Row],[multiplicity]]="Million",_xlfn.CONCAT(SUBSTITUTE(data_to_clean[[#This Row],[number]],".",""),"00000"),_xlfn.CONCAT(SUBSTITUTE(data_to_clean[[#This Row],[number]],".",""),"00000000")))</f>
        <v>64500000</v>
      </c>
      <c r="I4360" t="s">
        <v>15545</v>
      </c>
      <c r="J4360">
        <f>ROUND(VALUE(SUBSTITUTE(data_to_clean[[#This Row],[growth_%]],".",",")),0)</f>
        <v>70</v>
      </c>
      <c r="K4360" t="s">
        <v>336</v>
      </c>
      <c r="L4360">
        <v>165</v>
      </c>
      <c r="M4360">
        <v>128</v>
      </c>
      <c r="N4360">
        <v>1999</v>
      </c>
      <c r="O4360">
        <v>6</v>
      </c>
      <c r="P4360" t="s">
        <v>757</v>
      </c>
      <c r="Q4360" t="b">
        <f>AND(ISNUMBER(data_to_clean[[#This Row],[revenue_formatted]]),ISNUMBER(data_to_clean[[#This Row],[growth_formatted_%]]),ISNUMBER(data_to_clean[[#This Row],[workers]]),ISNUMBER(data_to_clean[[#This Row],[previous_workers]]),ISNUMBER(data_to_clean[[#This Row],[founded]]),ISNUMBER(data_to_clean[[#This Row],[yrs_on_list]]))</f>
        <v>1</v>
      </c>
    </row>
    <row r="4361" spans="1:17" x14ac:dyDescent="0.25">
      <c r="A4361">
        <v>4348</v>
      </c>
      <c r="B4361" t="s">
        <v>15546</v>
      </c>
      <c r="C4361" t="s">
        <v>52</v>
      </c>
      <c r="D4361" t="str">
        <f>VLOOKUP(data_to_clean[[#This Row],[state]],abbreviation_table[],2,FALSE)</f>
        <v>Florida</v>
      </c>
      <c r="E4361" t="s">
        <v>7741</v>
      </c>
      <c r="F4361" t="str">
        <f>TRIM(LEFT(data_to_clean[[#This Row],[revenue]],FIND(" ",data_to_clean[[#This Row],[revenue]])))</f>
        <v>56.7</v>
      </c>
      <c r="G4361" t="str">
        <f>RIGHT(data_to_clean[[#This Row],[revenue]],LEN(data_to_clean[[#This Row],[revenue]])-FIND(" ",data_to_clean[[#This Row],[revenue]]))</f>
        <v>Million</v>
      </c>
      <c r="H4361" s="7">
        <f>VALUE(IF(data_to_clean[[#This Row],[multiplicity]]="Million",_xlfn.CONCAT(SUBSTITUTE(data_to_clean[[#This Row],[number]],".",""),"00000"),_xlfn.CONCAT(SUBSTITUTE(data_to_clean[[#This Row],[number]],".",""),"00000000")))</f>
        <v>56700000</v>
      </c>
      <c r="I4361" t="s">
        <v>15548</v>
      </c>
      <c r="J4361">
        <f>ROUND(VALUE(SUBSTITUTE(data_to_clean[[#This Row],[growth_%]],".",",")),0)</f>
        <v>70</v>
      </c>
      <c r="K4361" t="s">
        <v>336</v>
      </c>
      <c r="L4361">
        <v>246</v>
      </c>
      <c r="M4361">
        <v>144</v>
      </c>
      <c r="N4361">
        <v>2005</v>
      </c>
      <c r="O4361">
        <v>1</v>
      </c>
      <c r="P4361" t="s">
        <v>1519</v>
      </c>
      <c r="Q4361" t="b">
        <f>AND(ISNUMBER(data_to_clean[[#This Row],[revenue_formatted]]),ISNUMBER(data_to_clean[[#This Row],[growth_formatted_%]]),ISNUMBER(data_to_clean[[#This Row],[workers]]),ISNUMBER(data_to_clean[[#This Row],[previous_workers]]),ISNUMBER(data_to_clean[[#This Row],[founded]]),ISNUMBER(data_to_clean[[#This Row],[yrs_on_list]]))</f>
        <v>1</v>
      </c>
    </row>
    <row r="4362" spans="1:17" x14ac:dyDescent="0.25">
      <c r="A4362">
        <v>4349</v>
      </c>
      <c r="B4362" t="s">
        <v>15549</v>
      </c>
      <c r="C4362" t="s">
        <v>780</v>
      </c>
      <c r="D4362" t="str">
        <f>VLOOKUP(data_to_clean[[#This Row],[state]],abbreviation_table[],2,FALSE)</f>
        <v>New Hampshire</v>
      </c>
      <c r="E4362" t="s">
        <v>824</v>
      </c>
      <c r="F4362" t="str">
        <f>TRIM(LEFT(data_to_clean[[#This Row],[revenue]],FIND(" ",data_to_clean[[#This Row],[revenue]])))</f>
        <v>2.5</v>
      </c>
      <c r="G4362" t="str">
        <f>RIGHT(data_to_clean[[#This Row],[revenue]],LEN(data_to_clean[[#This Row],[revenue]])-FIND(" ",data_to_clean[[#This Row],[revenue]]))</f>
        <v>Million</v>
      </c>
      <c r="H4362" s="7">
        <f>VALUE(IF(data_to_clean[[#This Row],[multiplicity]]="Million",_xlfn.CONCAT(SUBSTITUTE(data_to_clean[[#This Row],[number]],".",""),"00000"),_xlfn.CONCAT(SUBSTITUTE(data_to_clean[[#This Row],[number]],".",""),"00000000")))</f>
        <v>2500000</v>
      </c>
      <c r="I4362" t="s">
        <v>15551</v>
      </c>
      <c r="J4362">
        <f>ROUND(VALUE(SUBSTITUTE(data_to_clean[[#This Row],[growth_%]],".",",")),0)</f>
        <v>70</v>
      </c>
      <c r="K4362" t="s">
        <v>107</v>
      </c>
      <c r="L4362">
        <v>15</v>
      </c>
      <c r="M4362">
        <v>10</v>
      </c>
      <c r="N4362">
        <v>2012</v>
      </c>
      <c r="O4362">
        <v>2</v>
      </c>
      <c r="P4362" t="s">
        <v>2535</v>
      </c>
      <c r="Q4362" t="b">
        <f>AND(ISNUMBER(data_to_clean[[#This Row],[revenue_formatted]]),ISNUMBER(data_to_clean[[#This Row],[growth_formatted_%]]),ISNUMBER(data_to_clean[[#This Row],[workers]]),ISNUMBER(data_to_clean[[#This Row],[previous_workers]]),ISNUMBER(data_to_clean[[#This Row],[founded]]),ISNUMBER(data_to_clean[[#This Row],[yrs_on_list]]))</f>
        <v>1</v>
      </c>
    </row>
    <row r="4363" spans="1:17" x14ac:dyDescent="0.25">
      <c r="A4363">
        <v>4350</v>
      </c>
      <c r="B4363" t="s">
        <v>15552</v>
      </c>
      <c r="C4363" t="s">
        <v>80</v>
      </c>
      <c r="D4363" t="str">
        <f>VLOOKUP(data_to_clean[[#This Row],[state]],abbreviation_table[],2,FALSE)</f>
        <v>California</v>
      </c>
      <c r="E4363" t="s">
        <v>1068</v>
      </c>
      <c r="F4363" t="str">
        <f>TRIM(LEFT(data_to_clean[[#This Row],[revenue]],FIND(" ",data_to_clean[[#This Row],[revenue]])))</f>
        <v>6.1</v>
      </c>
      <c r="G4363" t="str">
        <f>RIGHT(data_to_clean[[#This Row],[revenue]],LEN(data_to_clean[[#This Row],[revenue]])-FIND(" ",data_to_clean[[#This Row],[revenue]]))</f>
        <v>Million</v>
      </c>
      <c r="H4363" s="7">
        <f>VALUE(IF(data_to_clean[[#This Row],[multiplicity]]="Million",_xlfn.CONCAT(SUBSTITUTE(data_to_clean[[#This Row],[number]],".",""),"00000"),_xlfn.CONCAT(SUBSTITUTE(data_to_clean[[#This Row],[number]],".",""),"00000000")))</f>
        <v>6100000</v>
      </c>
      <c r="I4363" t="s">
        <v>15554</v>
      </c>
      <c r="J4363">
        <f>ROUND(VALUE(SUBSTITUTE(data_to_clean[[#This Row],[growth_%]],".",",")),0)</f>
        <v>70</v>
      </c>
      <c r="K4363" t="s">
        <v>336</v>
      </c>
      <c r="L4363">
        <v>135</v>
      </c>
      <c r="M4363">
        <v>80</v>
      </c>
      <c r="N4363">
        <v>2001</v>
      </c>
      <c r="O4363">
        <v>4</v>
      </c>
      <c r="P4363" t="s">
        <v>15555</v>
      </c>
      <c r="Q4363" t="b">
        <f>AND(ISNUMBER(data_to_clean[[#This Row],[revenue_formatted]]),ISNUMBER(data_to_clean[[#This Row],[growth_formatted_%]]),ISNUMBER(data_to_clean[[#This Row],[workers]]),ISNUMBER(data_to_clean[[#This Row],[previous_workers]]),ISNUMBER(data_to_clean[[#This Row],[founded]]),ISNUMBER(data_to_clean[[#This Row],[yrs_on_list]]))</f>
        <v>1</v>
      </c>
    </row>
    <row r="4364" spans="1:17" x14ac:dyDescent="0.25">
      <c r="A4364">
        <v>4351</v>
      </c>
      <c r="B4364" t="s">
        <v>15556</v>
      </c>
      <c r="C4364" t="s">
        <v>503</v>
      </c>
      <c r="D4364" t="str">
        <f>VLOOKUP(data_to_clean[[#This Row],[state]],abbreviation_table[],2,FALSE)</f>
        <v>Illinois</v>
      </c>
      <c r="E4364" t="s">
        <v>1442</v>
      </c>
      <c r="F4364" t="str">
        <f>TRIM(LEFT(data_to_clean[[#This Row],[revenue]],FIND(" ",data_to_clean[[#This Row],[revenue]])))</f>
        <v>2</v>
      </c>
      <c r="G4364" t="str">
        <f>RIGHT(data_to_clean[[#This Row],[revenue]],LEN(data_to_clean[[#This Row],[revenue]])-FIND(" ",data_to_clean[[#This Row],[revenue]]))</f>
        <v>Million</v>
      </c>
      <c r="H4364" s="7">
        <f>VALUE(IF(data_to_clean[[#This Row],[multiplicity]]="Million",_xlfn.CONCAT(SUBSTITUTE(data_to_clean[[#This Row],[number]],".",""),"00000"),_xlfn.CONCAT(SUBSTITUTE(data_to_clean[[#This Row],[number]],".",""),"00000000")))</f>
        <v>200000</v>
      </c>
      <c r="I4364" t="s">
        <v>15558</v>
      </c>
      <c r="J4364">
        <f>ROUND(VALUE(SUBSTITUTE(data_to_clean[[#This Row],[growth_%]],".",",")),0)</f>
        <v>69</v>
      </c>
      <c r="K4364" t="s">
        <v>40</v>
      </c>
      <c r="L4364">
        <v>19</v>
      </c>
      <c r="M4364">
        <v>13</v>
      </c>
      <c r="N4364">
        <v>1973</v>
      </c>
      <c r="O4364">
        <v>1</v>
      </c>
      <c r="P4364" t="s">
        <v>5258</v>
      </c>
      <c r="Q4364" t="b">
        <f>AND(ISNUMBER(data_to_clean[[#This Row],[revenue_formatted]]),ISNUMBER(data_to_clean[[#This Row],[growth_formatted_%]]),ISNUMBER(data_to_clean[[#This Row],[workers]]),ISNUMBER(data_to_clean[[#This Row],[previous_workers]]),ISNUMBER(data_to_clean[[#This Row],[founded]]),ISNUMBER(data_to_clean[[#This Row],[yrs_on_list]]))</f>
        <v>1</v>
      </c>
    </row>
    <row r="4365" spans="1:17" x14ac:dyDescent="0.25">
      <c r="A4365">
        <v>4352</v>
      </c>
      <c r="B4365" t="s">
        <v>15559</v>
      </c>
      <c r="C4365" t="s">
        <v>119</v>
      </c>
      <c r="D4365" t="str">
        <f>VLOOKUP(data_to_clean[[#This Row],[state]],abbreviation_table[],2,FALSE)</f>
        <v>Georgia</v>
      </c>
      <c r="E4365" t="s">
        <v>4157</v>
      </c>
      <c r="F4365" t="str">
        <f>TRIM(LEFT(data_to_clean[[#This Row],[revenue]],FIND(" ",data_to_clean[[#This Row],[revenue]])))</f>
        <v>15</v>
      </c>
      <c r="G4365" t="str">
        <f>RIGHT(data_to_clean[[#This Row],[revenue]],LEN(data_to_clean[[#This Row],[revenue]])-FIND(" ",data_to_clean[[#This Row],[revenue]]))</f>
        <v>Million</v>
      </c>
      <c r="H4365" s="7">
        <f>VALUE(IF(data_to_clean[[#This Row],[multiplicity]]="Million",_xlfn.CONCAT(SUBSTITUTE(data_to_clean[[#This Row],[number]],".",""),"00000"),_xlfn.CONCAT(SUBSTITUTE(data_to_clean[[#This Row],[number]],".",""),"00000000")))</f>
        <v>1500000</v>
      </c>
      <c r="I4365" t="s">
        <v>15561</v>
      </c>
      <c r="J4365">
        <f>ROUND(VALUE(SUBSTITUTE(data_to_clean[[#This Row],[growth_%]],".",",")),0)</f>
        <v>69</v>
      </c>
      <c r="K4365" t="s">
        <v>156</v>
      </c>
      <c r="L4365">
        <v>92</v>
      </c>
      <c r="M4365">
        <v>62</v>
      </c>
      <c r="N4365">
        <v>1998</v>
      </c>
      <c r="O4365">
        <v>8</v>
      </c>
      <c r="P4365" t="s">
        <v>2055</v>
      </c>
      <c r="Q4365" t="b">
        <f>AND(ISNUMBER(data_to_clean[[#This Row],[revenue_formatted]]),ISNUMBER(data_to_clean[[#This Row],[growth_formatted_%]]),ISNUMBER(data_to_clean[[#This Row],[workers]]),ISNUMBER(data_to_clean[[#This Row],[previous_workers]]),ISNUMBER(data_to_clean[[#This Row],[founded]]),ISNUMBER(data_to_clean[[#This Row],[yrs_on_list]]))</f>
        <v>1</v>
      </c>
    </row>
    <row r="4366" spans="1:17" x14ac:dyDescent="0.25">
      <c r="A4366">
        <v>4353</v>
      </c>
      <c r="B4366" t="s">
        <v>15562</v>
      </c>
      <c r="C4366" t="s">
        <v>105</v>
      </c>
      <c r="D4366" t="str">
        <f>VLOOKUP(data_to_clean[[#This Row],[state]],abbreviation_table[],2,FALSE)</f>
        <v>New York</v>
      </c>
      <c r="E4366" t="s">
        <v>15564</v>
      </c>
      <c r="F4366" t="str">
        <f>TRIM(LEFT(data_to_clean[[#This Row],[revenue]],FIND(" ",data_to_clean[[#This Row],[revenue]])))</f>
        <v>69</v>
      </c>
      <c r="G4366" t="str">
        <f>RIGHT(data_to_clean[[#This Row],[revenue]],LEN(data_to_clean[[#This Row],[revenue]])-FIND(" ",data_to_clean[[#This Row],[revenue]]))</f>
        <v>Million</v>
      </c>
      <c r="H4366" s="7">
        <f>VALUE(IF(data_to_clean[[#This Row],[multiplicity]]="Million",_xlfn.CONCAT(SUBSTITUTE(data_to_clean[[#This Row],[number]],".",""),"00000"),_xlfn.CONCAT(SUBSTITUTE(data_to_clean[[#This Row],[number]],".",""),"00000000")))</f>
        <v>6900000</v>
      </c>
      <c r="I4366" t="s">
        <v>15565</v>
      </c>
      <c r="J4366">
        <f>ROUND(VALUE(SUBSTITUTE(data_to_clean[[#This Row],[growth_%]],".",",")),0)</f>
        <v>69</v>
      </c>
      <c r="K4366" t="s">
        <v>6043</v>
      </c>
      <c r="L4366">
        <v>65</v>
      </c>
      <c r="M4366">
        <v>54</v>
      </c>
      <c r="N4366">
        <v>2002</v>
      </c>
      <c r="O4366">
        <v>1</v>
      </c>
      <c r="P4366" t="s">
        <v>108</v>
      </c>
      <c r="Q4366" t="b">
        <f>AND(ISNUMBER(data_to_clean[[#This Row],[revenue_formatted]]),ISNUMBER(data_to_clean[[#This Row],[growth_formatted_%]]),ISNUMBER(data_to_clean[[#This Row],[workers]]),ISNUMBER(data_to_clean[[#This Row],[previous_workers]]),ISNUMBER(data_to_clean[[#This Row],[founded]]),ISNUMBER(data_to_clean[[#This Row],[yrs_on_list]]))</f>
        <v>1</v>
      </c>
    </row>
    <row r="4367" spans="1:17" x14ac:dyDescent="0.25">
      <c r="A4367">
        <v>4354</v>
      </c>
      <c r="B4367" t="s">
        <v>15566</v>
      </c>
      <c r="C4367" t="s">
        <v>66</v>
      </c>
      <c r="D4367" t="str">
        <f>VLOOKUP(data_to_clean[[#This Row],[state]],abbreviation_table[],2,FALSE)</f>
        <v>Virginia</v>
      </c>
      <c r="E4367" t="s">
        <v>911</v>
      </c>
      <c r="F4367" t="str">
        <f>TRIM(LEFT(data_to_clean[[#This Row],[revenue]],FIND(" ",data_to_clean[[#This Row],[revenue]])))</f>
        <v>2.7</v>
      </c>
      <c r="G4367" t="str">
        <f>RIGHT(data_to_clean[[#This Row],[revenue]],LEN(data_to_clean[[#This Row],[revenue]])-FIND(" ",data_to_clean[[#This Row],[revenue]]))</f>
        <v>Million</v>
      </c>
      <c r="H4367" s="7">
        <f>VALUE(IF(data_to_clean[[#This Row],[multiplicity]]="Million",_xlfn.CONCAT(SUBSTITUTE(data_to_clean[[#This Row],[number]],".",""),"00000"),_xlfn.CONCAT(SUBSTITUTE(data_to_clean[[#This Row],[number]],".",""),"00000000")))</f>
        <v>2700000</v>
      </c>
      <c r="I4367" t="s">
        <v>15568</v>
      </c>
      <c r="J4367">
        <f>ROUND(VALUE(SUBSTITUTE(data_to_clean[[#This Row],[growth_%]],".",",")),0)</f>
        <v>69</v>
      </c>
      <c r="K4367" t="s">
        <v>181</v>
      </c>
      <c r="L4367">
        <v>23</v>
      </c>
      <c r="M4367">
        <v>15</v>
      </c>
      <c r="N4367">
        <v>2010</v>
      </c>
      <c r="O4367">
        <v>2</v>
      </c>
      <c r="P4367" t="s">
        <v>921</v>
      </c>
      <c r="Q4367" t="b">
        <f>AND(ISNUMBER(data_to_clean[[#This Row],[revenue_formatted]]),ISNUMBER(data_to_clean[[#This Row],[growth_formatted_%]]),ISNUMBER(data_to_clean[[#This Row],[workers]]),ISNUMBER(data_to_clean[[#This Row],[previous_workers]]),ISNUMBER(data_to_clean[[#This Row],[founded]]),ISNUMBER(data_to_clean[[#This Row],[yrs_on_list]]))</f>
        <v>1</v>
      </c>
    </row>
    <row r="4368" spans="1:17" x14ac:dyDescent="0.25">
      <c r="A4368">
        <v>4355</v>
      </c>
      <c r="B4368" t="s">
        <v>15569</v>
      </c>
      <c r="C4368" t="s">
        <v>15</v>
      </c>
      <c r="D4368" t="str">
        <f>VLOOKUP(data_to_clean[[#This Row],[state]],abbreviation_table[],2,FALSE)</f>
        <v>Arizona</v>
      </c>
      <c r="E4368" t="s">
        <v>3392</v>
      </c>
      <c r="F4368" t="str">
        <f>TRIM(LEFT(data_to_clean[[#This Row],[revenue]],FIND(" ",data_to_clean[[#This Row],[revenue]])))</f>
        <v>12.2</v>
      </c>
      <c r="G4368" t="str">
        <f>RIGHT(data_to_clean[[#This Row],[revenue]],LEN(data_to_clean[[#This Row],[revenue]])-FIND(" ",data_to_clean[[#This Row],[revenue]]))</f>
        <v>Million</v>
      </c>
      <c r="H4368" s="7">
        <f>VALUE(IF(data_to_clean[[#This Row],[multiplicity]]="Million",_xlfn.CONCAT(SUBSTITUTE(data_to_clean[[#This Row],[number]],".",""),"00000"),_xlfn.CONCAT(SUBSTITUTE(data_to_clean[[#This Row],[number]],".",""),"00000000")))</f>
        <v>12200000</v>
      </c>
      <c r="I4368" t="s">
        <v>15571</v>
      </c>
      <c r="J4368">
        <f>ROUND(VALUE(SUBSTITUTE(data_to_clean[[#This Row],[growth_%]],".",",")),0)</f>
        <v>69</v>
      </c>
      <c r="K4368" t="s">
        <v>233</v>
      </c>
      <c r="L4368">
        <v>90</v>
      </c>
      <c r="M4368">
        <v>50</v>
      </c>
      <c r="N4368">
        <v>1969</v>
      </c>
      <c r="O4368">
        <v>1</v>
      </c>
      <c r="P4368" t="s">
        <v>15572</v>
      </c>
      <c r="Q4368" t="b">
        <f>AND(ISNUMBER(data_to_clean[[#This Row],[revenue_formatted]]),ISNUMBER(data_to_clean[[#This Row],[growth_formatted_%]]),ISNUMBER(data_to_clean[[#This Row],[workers]]),ISNUMBER(data_to_clean[[#This Row],[previous_workers]]),ISNUMBER(data_to_clean[[#This Row],[founded]]),ISNUMBER(data_to_clean[[#This Row],[yrs_on_list]]))</f>
        <v>1</v>
      </c>
    </row>
    <row r="4369" spans="1:17" x14ac:dyDescent="0.25">
      <c r="A4369">
        <v>4356</v>
      </c>
      <c r="B4369" t="s">
        <v>15573</v>
      </c>
      <c r="C4369" t="s">
        <v>503</v>
      </c>
      <c r="D4369" t="str">
        <f>VLOOKUP(data_to_clean[[#This Row],[state]],abbreviation_table[],2,FALSE)</f>
        <v>Illinois</v>
      </c>
      <c r="E4369" t="s">
        <v>15575</v>
      </c>
      <c r="F4369" t="str">
        <f>TRIM(LEFT(data_to_clean[[#This Row],[revenue]],FIND(" ",data_to_clean[[#This Row],[revenue]])))</f>
        <v>109.5</v>
      </c>
      <c r="G4369" t="str">
        <f>RIGHT(data_to_clean[[#This Row],[revenue]],LEN(data_to_clean[[#This Row],[revenue]])-FIND(" ",data_to_clean[[#This Row],[revenue]]))</f>
        <v>Million</v>
      </c>
      <c r="H4369" s="7">
        <f>VALUE(IF(data_to_clean[[#This Row],[multiplicity]]="Million",_xlfn.CONCAT(SUBSTITUTE(data_to_clean[[#This Row],[number]],".",""),"00000"),_xlfn.CONCAT(SUBSTITUTE(data_to_clean[[#This Row],[number]],".",""),"00000000")))</f>
        <v>109500000</v>
      </c>
      <c r="I4369" t="s">
        <v>15576</v>
      </c>
      <c r="J4369">
        <f>ROUND(VALUE(SUBSTITUTE(data_to_clean[[#This Row],[growth_%]],".",",")),0)</f>
        <v>69</v>
      </c>
      <c r="K4369" t="s">
        <v>107</v>
      </c>
      <c r="L4369">
        <v>281</v>
      </c>
      <c r="M4369">
        <v>285</v>
      </c>
      <c r="N4369">
        <v>1964</v>
      </c>
      <c r="O4369">
        <v>2</v>
      </c>
      <c r="P4369" t="s">
        <v>1598</v>
      </c>
      <c r="Q4369" t="b">
        <f>AND(ISNUMBER(data_to_clean[[#This Row],[revenue_formatted]]),ISNUMBER(data_to_clean[[#This Row],[growth_formatted_%]]),ISNUMBER(data_to_clean[[#This Row],[workers]]),ISNUMBER(data_to_clean[[#This Row],[previous_workers]]),ISNUMBER(data_to_clean[[#This Row],[founded]]),ISNUMBER(data_to_clean[[#This Row],[yrs_on_list]]))</f>
        <v>1</v>
      </c>
    </row>
    <row r="4370" spans="1:17" x14ac:dyDescent="0.25">
      <c r="A4370">
        <v>4357</v>
      </c>
      <c r="B4370" t="s">
        <v>15577</v>
      </c>
      <c r="C4370" t="s">
        <v>22</v>
      </c>
      <c r="D4370" t="str">
        <f>VLOOKUP(data_to_clean[[#This Row],[state]],abbreviation_table[],2,FALSE)</f>
        <v>Tennessee</v>
      </c>
      <c r="E4370" t="s">
        <v>585</v>
      </c>
      <c r="F4370" t="str">
        <f>TRIM(LEFT(data_to_clean[[#This Row],[revenue]],FIND(" ",data_to_clean[[#This Row],[revenue]])))</f>
        <v>7.6</v>
      </c>
      <c r="G4370" t="str">
        <f>RIGHT(data_to_clean[[#This Row],[revenue]],LEN(data_to_clean[[#This Row],[revenue]])-FIND(" ",data_to_clean[[#This Row],[revenue]]))</f>
        <v>Million</v>
      </c>
      <c r="H4370" s="7">
        <f>VALUE(IF(data_to_clean[[#This Row],[multiplicity]]="Million",_xlfn.CONCAT(SUBSTITUTE(data_to_clean[[#This Row],[number]],".",""),"00000"),_xlfn.CONCAT(SUBSTITUTE(data_to_clean[[#This Row],[number]],".",""),"00000000")))</f>
        <v>7600000</v>
      </c>
      <c r="I4370" t="s">
        <v>15579</v>
      </c>
      <c r="J4370">
        <f>ROUND(VALUE(SUBSTITUTE(data_to_clean[[#This Row],[growth_%]],".",",")),0)</f>
        <v>69</v>
      </c>
      <c r="K4370" t="s">
        <v>233</v>
      </c>
      <c r="L4370">
        <v>24</v>
      </c>
      <c r="M4370">
        <v>12</v>
      </c>
      <c r="N4370">
        <v>2013</v>
      </c>
      <c r="O4370">
        <v>3</v>
      </c>
      <c r="P4370" t="s">
        <v>212</v>
      </c>
      <c r="Q4370" t="b">
        <f>AND(ISNUMBER(data_to_clean[[#This Row],[revenue_formatted]]),ISNUMBER(data_to_clean[[#This Row],[growth_formatted_%]]),ISNUMBER(data_to_clean[[#This Row],[workers]]),ISNUMBER(data_to_clean[[#This Row],[previous_workers]]),ISNUMBER(data_to_clean[[#This Row],[founded]]),ISNUMBER(data_to_clean[[#This Row],[yrs_on_list]]))</f>
        <v>1</v>
      </c>
    </row>
    <row r="4371" spans="1:17" x14ac:dyDescent="0.25">
      <c r="A4371">
        <v>4358</v>
      </c>
      <c r="B4371" t="s">
        <v>15580</v>
      </c>
      <c r="C4371" t="s">
        <v>294</v>
      </c>
      <c r="D4371" t="str">
        <f>VLOOKUP(data_to_clean[[#This Row],[state]],abbreviation_table[],2,FALSE)</f>
        <v>Minnesota</v>
      </c>
      <c r="E4371" t="s">
        <v>60</v>
      </c>
      <c r="F4371" t="str">
        <f>TRIM(LEFT(data_to_clean[[#This Row],[revenue]],FIND(" ",data_to_clean[[#This Row],[revenue]])))</f>
        <v>20.5</v>
      </c>
      <c r="G4371" t="str">
        <f>RIGHT(data_to_clean[[#This Row],[revenue]],LEN(data_to_clean[[#This Row],[revenue]])-FIND(" ",data_to_clean[[#This Row],[revenue]]))</f>
        <v>Million</v>
      </c>
      <c r="H4371" s="7">
        <f>VALUE(IF(data_to_clean[[#This Row],[multiplicity]]="Million",_xlfn.CONCAT(SUBSTITUTE(data_to_clean[[#This Row],[number]],".",""),"00000"),_xlfn.CONCAT(SUBSTITUTE(data_to_clean[[#This Row],[number]],".",""),"00000000")))</f>
        <v>20500000</v>
      </c>
      <c r="I4371" t="s">
        <v>15582</v>
      </c>
      <c r="J4371">
        <f>ROUND(VALUE(SUBSTITUTE(data_to_clean[[#This Row],[growth_%]],".",",")),0)</f>
        <v>69</v>
      </c>
      <c r="K4371" t="s">
        <v>156</v>
      </c>
      <c r="L4371">
        <v>170</v>
      </c>
      <c r="M4371">
        <v>117</v>
      </c>
      <c r="N4371">
        <v>2010</v>
      </c>
      <c r="O4371">
        <v>5</v>
      </c>
      <c r="P4371" t="s">
        <v>15583</v>
      </c>
      <c r="Q4371" t="b">
        <f>AND(ISNUMBER(data_to_clean[[#This Row],[revenue_formatted]]),ISNUMBER(data_to_clean[[#This Row],[growth_formatted_%]]),ISNUMBER(data_to_clean[[#This Row],[workers]]),ISNUMBER(data_to_clean[[#This Row],[previous_workers]]),ISNUMBER(data_to_clean[[#This Row],[founded]]),ISNUMBER(data_to_clean[[#This Row],[yrs_on_list]]))</f>
        <v>1</v>
      </c>
    </row>
    <row r="4372" spans="1:17" x14ac:dyDescent="0.25">
      <c r="A4372">
        <v>4359</v>
      </c>
      <c r="B4372" t="s">
        <v>15584</v>
      </c>
      <c r="C4372" t="s">
        <v>74</v>
      </c>
      <c r="D4372" t="str">
        <f>VLOOKUP(data_to_clean[[#This Row],[state]],abbreviation_table[],2,FALSE)</f>
        <v>Ohio</v>
      </c>
      <c r="E4372" t="s">
        <v>518</v>
      </c>
      <c r="F4372" t="str">
        <f>TRIM(LEFT(data_to_clean[[#This Row],[revenue]],FIND(" ",data_to_clean[[#This Row],[revenue]])))</f>
        <v>6.6</v>
      </c>
      <c r="G4372" t="str">
        <f>RIGHT(data_to_clean[[#This Row],[revenue]],LEN(data_to_clean[[#This Row],[revenue]])-FIND(" ",data_to_clean[[#This Row],[revenue]]))</f>
        <v>Million</v>
      </c>
      <c r="H4372" s="7">
        <f>VALUE(IF(data_to_clean[[#This Row],[multiplicity]]="Million",_xlfn.CONCAT(SUBSTITUTE(data_to_clean[[#This Row],[number]],".",""),"00000"),_xlfn.CONCAT(SUBSTITUTE(data_to_clean[[#This Row],[number]],".",""),"00000000")))</f>
        <v>6600000</v>
      </c>
      <c r="I4372" t="s">
        <v>15586</v>
      </c>
      <c r="J4372">
        <f>ROUND(VALUE(SUBSTITUTE(data_to_clean[[#This Row],[growth_%]],".",",")),0)</f>
        <v>69</v>
      </c>
      <c r="K4372" t="s">
        <v>336</v>
      </c>
      <c r="L4372">
        <v>41</v>
      </c>
      <c r="M4372">
        <v>23</v>
      </c>
      <c r="N4372">
        <v>2009</v>
      </c>
      <c r="O4372">
        <v>3</v>
      </c>
      <c r="P4372" t="s">
        <v>77</v>
      </c>
      <c r="Q4372" t="b">
        <f>AND(ISNUMBER(data_to_clean[[#This Row],[revenue_formatted]]),ISNUMBER(data_to_clean[[#This Row],[growth_formatted_%]]),ISNUMBER(data_to_clean[[#This Row],[workers]]),ISNUMBER(data_to_clean[[#This Row],[previous_workers]]),ISNUMBER(data_to_clean[[#This Row],[founded]]),ISNUMBER(data_to_clean[[#This Row],[yrs_on_list]]))</f>
        <v>1</v>
      </c>
    </row>
    <row r="4373" spans="1:17" x14ac:dyDescent="0.25">
      <c r="A4373">
        <v>4360</v>
      </c>
      <c r="B4373" t="s">
        <v>15587</v>
      </c>
      <c r="C4373" t="s">
        <v>52</v>
      </c>
      <c r="D4373" t="str">
        <f>VLOOKUP(data_to_clean[[#This Row],[state]],abbreviation_table[],2,FALSE)</f>
        <v>Florida</v>
      </c>
      <c r="E4373" t="s">
        <v>824</v>
      </c>
      <c r="F4373" t="str">
        <f>TRIM(LEFT(data_to_clean[[#This Row],[revenue]],FIND(" ",data_to_clean[[#This Row],[revenue]])))</f>
        <v>2.5</v>
      </c>
      <c r="G4373" t="str">
        <f>RIGHT(data_to_clean[[#This Row],[revenue]],LEN(data_to_clean[[#This Row],[revenue]])-FIND(" ",data_to_clean[[#This Row],[revenue]]))</f>
        <v>Million</v>
      </c>
      <c r="H4373" s="7">
        <f>VALUE(IF(data_to_clean[[#This Row],[multiplicity]]="Million",_xlfn.CONCAT(SUBSTITUTE(data_to_clean[[#This Row],[number]],".",""),"00000"),_xlfn.CONCAT(SUBSTITUTE(data_to_clean[[#This Row],[number]],".",""),"00000000")))</f>
        <v>2500000</v>
      </c>
      <c r="I4373" t="s">
        <v>15589</v>
      </c>
      <c r="J4373">
        <f>ROUND(VALUE(SUBSTITUTE(data_to_clean[[#This Row],[growth_%]],".",",")),0)</f>
        <v>69</v>
      </c>
      <c r="K4373" t="s">
        <v>156</v>
      </c>
      <c r="L4373">
        <v>15</v>
      </c>
      <c r="M4373">
        <v>8</v>
      </c>
      <c r="N4373">
        <v>2004</v>
      </c>
      <c r="O4373">
        <v>1</v>
      </c>
      <c r="P4373" t="s">
        <v>1800</v>
      </c>
      <c r="Q4373" t="b">
        <f>AND(ISNUMBER(data_to_clean[[#This Row],[revenue_formatted]]),ISNUMBER(data_to_clean[[#This Row],[growth_formatted_%]]),ISNUMBER(data_to_clean[[#This Row],[workers]]),ISNUMBER(data_to_clean[[#This Row],[previous_workers]]),ISNUMBER(data_to_clean[[#This Row],[founded]]),ISNUMBER(data_to_clean[[#This Row],[yrs_on_list]]))</f>
        <v>1</v>
      </c>
    </row>
    <row r="4374" spans="1:17" x14ac:dyDescent="0.25">
      <c r="A4374">
        <v>4361</v>
      </c>
      <c r="B4374" t="s">
        <v>15590</v>
      </c>
      <c r="C4374" t="s">
        <v>503</v>
      </c>
      <c r="D4374" t="str">
        <f>VLOOKUP(data_to_clean[[#This Row],[state]],abbreviation_table[],2,FALSE)</f>
        <v>Illinois</v>
      </c>
      <c r="E4374" t="s">
        <v>6753</v>
      </c>
      <c r="F4374" t="str">
        <f>TRIM(LEFT(data_to_clean[[#This Row],[revenue]],FIND(" ",data_to_clean[[#This Row],[revenue]])))</f>
        <v>52.5</v>
      </c>
      <c r="G4374" t="str">
        <f>RIGHT(data_to_clean[[#This Row],[revenue]],LEN(data_to_clean[[#This Row],[revenue]])-FIND(" ",data_to_clean[[#This Row],[revenue]]))</f>
        <v>Million</v>
      </c>
      <c r="H4374" s="7">
        <f>VALUE(IF(data_to_clean[[#This Row],[multiplicity]]="Million",_xlfn.CONCAT(SUBSTITUTE(data_to_clean[[#This Row],[number]],".",""),"00000"),_xlfn.CONCAT(SUBSTITUTE(data_to_clean[[#This Row],[number]],".",""),"00000000")))</f>
        <v>52500000</v>
      </c>
      <c r="I4374" t="s">
        <v>15592</v>
      </c>
      <c r="J4374">
        <f>ROUND(VALUE(SUBSTITUTE(data_to_clean[[#This Row],[growth_%]],".",",")),0)</f>
        <v>69</v>
      </c>
      <c r="K4374" t="s">
        <v>25</v>
      </c>
      <c r="L4374">
        <v>296</v>
      </c>
      <c r="M4374">
        <v>180</v>
      </c>
      <c r="N4374">
        <v>2011</v>
      </c>
      <c r="O4374">
        <v>1</v>
      </c>
      <c r="P4374" t="s">
        <v>13964</v>
      </c>
      <c r="Q4374" t="b">
        <f>AND(ISNUMBER(data_to_clean[[#This Row],[revenue_formatted]]),ISNUMBER(data_to_clean[[#This Row],[growth_formatted_%]]),ISNUMBER(data_to_clean[[#This Row],[workers]]),ISNUMBER(data_to_clean[[#This Row],[previous_workers]]),ISNUMBER(data_to_clean[[#This Row],[founded]]),ISNUMBER(data_to_clean[[#This Row],[yrs_on_list]]))</f>
        <v>1</v>
      </c>
    </row>
    <row r="4375" spans="1:17" x14ac:dyDescent="0.25">
      <c r="A4375">
        <v>4362</v>
      </c>
      <c r="B4375" t="s">
        <v>15593</v>
      </c>
      <c r="C4375" t="s">
        <v>59</v>
      </c>
      <c r="D4375" t="str">
        <f>VLOOKUP(data_to_clean[[#This Row],[state]],abbreviation_table[],2,FALSE)</f>
        <v>New Jersey</v>
      </c>
      <c r="E4375" t="s">
        <v>6446</v>
      </c>
      <c r="F4375" t="str">
        <f>TRIM(LEFT(data_to_clean[[#This Row],[revenue]],FIND(" ",data_to_clean[[#This Row],[revenue]])))</f>
        <v>29.3</v>
      </c>
      <c r="G4375" t="str">
        <f>RIGHT(data_to_clean[[#This Row],[revenue]],LEN(data_to_clean[[#This Row],[revenue]])-FIND(" ",data_to_clean[[#This Row],[revenue]]))</f>
        <v>Million</v>
      </c>
      <c r="H4375" s="7">
        <f>VALUE(IF(data_to_clean[[#This Row],[multiplicity]]="Million",_xlfn.CONCAT(SUBSTITUTE(data_to_clean[[#This Row],[number]],".",""),"00000"),_xlfn.CONCAT(SUBSTITUTE(data_to_clean[[#This Row],[number]],".",""),"00000000")))</f>
        <v>29300000</v>
      </c>
      <c r="I4375" t="s">
        <v>15595</v>
      </c>
      <c r="J4375">
        <f>ROUND(VALUE(SUBSTITUTE(data_to_clean[[#This Row],[growth_%]],".",",")),0)</f>
        <v>69</v>
      </c>
      <c r="K4375" t="s">
        <v>324</v>
      </c>
      <c r="L4375">
        <v>154</v>
      </c>
      <c r="M4375">
        <v>112</v>
      </c>
      <c r="N4375">
        <v>1985</v>
      </c>
      <c r="O4375">
        <v>1</v>
      </c>
      <c r="P4375" t="s">
        <v>8988</v>
      </c>
      <c r="Q4375" t="b">
        <f>AND(ISNUMBER(data_to_clean[[#This Row],[revenue_formatted]]),ISNUMBER(data_to_clean[[#This Row],[growth_formatted_%]]),ISNUMBER(data_to_clean[[#This Row],[workers]]),ISNUMBER(data_to_clean[[#This Row],[previous_workers]]),ISNUMBER(data_to_clean[[#This Row],[founded]]),ISNUMBER(data_to_clean[[#This Row],[yrs_on_list]]))</f>
        <v>1</v>
      </c>
    </row>
    <row r="4376" spans="1:17" x14ac:dyDescent="0.25">
      <c r="A4376">
        <v>4363</v>
      </c>
      <c r="B4376" t="s">
        <v>15596</v>
      </c>
      <c r="C4376" t="s">
        <v>15</v>
      </c>
      <c r="D4376" t="str">
        <f>VLOOKUP(data_to_clean[[#This Row],[state]],abbreviation_table[],2,FALSE)</f>
        <v>Arizona</v>
      </c>
      <c r="E4376" t="s">
        <v>993</v>
      </c>
      <c r="F4376" t="str">
        <f>TRIM(LEFT(data_to_clean[[#This Row],[revenue]],FIND(" ",data_to_clean[[#This Row],[revenue]])))</f>
        <v>2.3</v>
      </c>
      <c r="G4376" t="str">
        <f>RIGHT(data_to_clean[[#This Row],[revenue]],LEN(data_to_clean[[#This Row],[revenue]])-FIND(" ",data_to_clean[[#This Row],[revenue]]))</f>
        <v>Million</v>
      </c>
      <c r="H4376" s="7">
        <f>VALUE(IF(data_to_clean[[#This Row],[multiplicity]]="Million",_xlfn.CONCAT(SUBSTITUTE(data_to_clean[[#This Row],[number]],".",""),"00000"),_xlfn.CONCAT(SUBSTITUTE(data_to_clean[[#This Row],[number]],".",""),"00000000")))</f>
        <v>2300000</v>
      </c>
      <c r="I4376" t="s">
        <v>15598</v>
      </c>
      <c r="J4376">
        <f>ROUND(VALUE(SUBSTITUTE(data_to_clean[[#This Row],[growth_%]],".",",")),0)</f>
        <v>69</v>
      </c>
      <c r="K4376" t="s">
        <v>40</v>
      </c>
      <c r="L4376">
        <v>25</v>
      </c>
      <c r="M4376">
        <v>4</v>
      </c>
      <c r="N4376">
        <v>2008</v>
      </c>
      <c r="O4376">
        <v>1</v>
      </c>
      <c r="P4376" t="s">
        <v>19</v>
      </c>
      <c r="Q4376" t="b">
        <f>AND(ISNUMBER(data_to_clean[[#This Row],[revenue_formatted]]),ISNUMBER(data_to_clean[[#This Row],[growth_formatted_%]]),ISNUMBER(data_to_clean[[#This Row],[workers]]),ISNUMBER(data_to_clean[[#This Row],[previous_workers]]),ISNUMBER(data_to_clean[[#This Row],[founded]]),ISNUMBER(data_to_clean[[#This Row],[yrs_on_list]]))</f>
        <v>1</v>
      </c>
    </row>
    <row r="4377" spans="1:17" x14ac:dyDescent="0.25">
      <c r="A4377">
        <v>4364</v>
      </c>
      <c r="B4377" t="s">
        <v>15599</v>
      </c>
      <c r="C4377" t="s">
        <v>59</v>
      </c>
      <c r="D4377" t="str">
        <f>VLOOKUP(data_to_clean[[#This Row],[state]],abbreviation_table[],2,FALSE)</f>
        <v>New Jersey</v>
      </c>
      <c r="E4377" t="s">
        <v>1106</v>
      </c>
      <c r="F4377" t="str">
        <f>TRIM(LEFT(data_to_clean[[#This Row],[revenue]],FIND(" ",data_to_clean[[#This Row],[revenue]])))</f>
        <v>2.9</v>
      </c>
      <c r="G4377" t="str">
        <f>RIGHT(data_to_clean[[#This Row],[revenue]],LEN(data_to_clean[[#This Row],[revenue]])-FIND(" ",data_to_clean[[#This Row],[revenue]]))</f>
        <v>Million</v>
      </c>
      <c r="H4377" s="7">
        <f>VALUE(IF(data_to_clean[[#This Row],[multiplicity]]="Million",_xlfn.CONCAT(SUBSTITUTE(data_to_clean[[#This Row],[number]],".",""),"00000"),_xlfn.CONCAT(SUBSTITUTE(data_to_clean[[#This Row],[number]],".",""),"00000000")))</f>
        <v>2900000</v>
      </c>
      <c r="I4377" t="s">
        <v>15601</v>
      </c>
      <c r="J4377">
        <f>ROUND(VALUE(SUBSTITUTE(data_to_clean[[#This Row],[growth_%]],".",",")),0)</f>
        <v>69</v>
      </c>
      <c r="K4377" t="s">
        <v>156</v>
      </c>
      <c r="L4377">
        <v>24</v>
      </c>
      <c r="M4377">
        <v>4</v>
      </c>
      <c r="N4377">
        <v>2007</v>
      </c>
      <c r="O4377">
        <v>2</v>
      </c>
      <c r="P4377" t="s">
        <v>15602</v>
      </c>
      <c r="Q4377" t="b">
        <f>AND(ISNUMBER(data_to_clean[[#This Row],[revenue_formatted]]),ISNUMBER(data_to_clean[[#This Row],[growth_formatted_%]]),ISNUMBER(data_to_clean[[#This Row],[workers]]),ISNUMBER(data_to_clean[[#This Row],[previous_workers]]),ISNUMBER(data_to_clean[[#This Row],[founded]]),ISNUMBER(data_to_clean[[#This Row],[yrs_on_list]]))</f>
        <v>1</v>
      </c>
    </row>
    <row r="4378" spans="1:17" x14ac:dyDescent="0.25">
      <c r="A4378">
        <v>4365</v>
      </c>
      <c r="B4378" t="s">
        <v>15603</v>
      </c>
      <c r="C4378" t="s">
        <v>503</v>
      </c>
      <c r="D4378" t="str">
        <f>VLOOKUP(data_to_clean[[#This Row],[state]],abbreviation_table[],2,FALSE)</f>
        <v>Illinois</v>
      </c>
      <c r="E4378" t="s">
        <v>3470</v>
      </c>
      <c r="F4378" t="str">
        <f>TRIM(LEFT(data_to_clean[[#This Row],[revenue]],FIND(" ",data_to_clean[[#This Row],[revenue]])))</f>
        <v>20</v>
      </c>
      <c r="G4378" t="str">
        <f>RIGHT(data_to_clean[[#This Row],[revenue]],LEN(data_to_clean[[#This Row],[revenue]])-FIND(" ",data_to_clean[[#This Row],[revenue]]))</f>
        <v>Million</v>
      </c>
      <c r="H4378" s="7">
        <f>VALUE(IF(data_to_clean[[#This Row],[multiplicity]]="Million",_xlfn.CONCAT(SUBSTITUTE(data_to_clean[[#This Row],[number]],".",""),"00000"),_xlfn.CONCAT(SUBSTITUTE(data_to_clean[[#This Row],[number]],".",""),"00000000")))</f>
        <v>2000000</v>
      </c>
      <c r="I4378" t="s">
        <v>15605</v>
      </c>
      <c r="J4378">
        <f>ROUND(VALUE(SUBSTITUTE(data_to_clean[[#This Row],[growth_%]],".",",")),0)</f>
        <v>69</v>
      </c>
      <c r="K4378" t="s">
        <v>55</v>
      </c>
      <c r="L4378">
        <v>60</v>
      </c>
      <c r="M4378">
        <v>17</v>
      </c>
      <c r="N4378">
        <v>2009</v>
      </c>
      <c r="O4378">
        <v>3</v>
      </c>
      <c r="P4378" t="s">
        <v>15606</v>
      </c>
      <c r="Q4378" t="b">
        <f>AND(ISNUMBER(data_to_clean[[#This Row],[revenue_formatted]]),ISNUMBER(data_to_clean[[#This Row],[growth_formatted_%]]),ISNUMBER(data_to_clean[[#This Row],[workers]]),ISNUMBER(data_to_clean[[#This Row],[previous_workers]]),ISNUMBER(data_to_clean[[#This Row],[founded]]),ISNUMBER(data_to_clean[[#This Row],[yrs_on_list]]))</f>
        <v>1</v>
      </c>
    </row>
    <row r="4379" spans="1:17" x14ac:dyDescent="0.25">
      <c r="A4379">
        <v>4366</v>
      </c>
      <c r="B4379" t="s">
        <v>15607</v>
      </c>
      <c r="C4379" t="s">
        <v>1768</v>
      </c>
      <c r="D4379" t="str">
        <f>VLOOKUP(data_to_clean[[#This Row],[state]],abbreviation_table[],2,FALSE)</f>
        <v>Oregon</v>
      </c>
      <c r="E4379" t="s">
        <v>9593</v>
      </c>
      <c r="F4379" t="str">
        <f>TRIM(LEFT(data_to_clean[[#This Row],[revenue]],FIND(" ",data_to_clean[[#This Row],[revenue]])))</f>
        <v>1</v>
      </c>
      <c r="G4379" t="str">
        <f>RIGHT(data_to_clean[[#This Row],[revenue]],LEN(data_to_clean[[#This Row],[revenue]])-FIND(" ",data_to_clean[[#This Row],[revenue]]))</f>
        <v>Billion</v>
      </c>
      <c r="H4379" s="7">
        <f>VALUE(IF(data_to_clean[[#This Row],[multiplicity]]="Million",_xlfn.CONCAT(SUBSTITUTE(data_to_clean[[#This Row],[number]],".",""),"00000"),_xlfn.CONCAT(SUBSTITUTE(data_to_clean[[#This Row],[number]],".",""),"00000000")))</f>
        <v>100000000</v>
      </c>
      <c r="I4379" t="s">
        <v>15609</v>
      </c>
      <c r="J4379">
        <f>ROUND(VALUE(SUBSTITUTE(data_to_clean[[#This Row],[growth_%]],".",",")),0)</f>
        <v>69</v>
      </c>
      <c r="K4379" t="s">
        <v>69</v>
      </c>
      <c r="L4379">
        <v>1866</v>
      </c>
      <c r="M4379">
        <v>1276</v>
      </c>
      <c r="N4379">
        <v>1995</v>
      </c>
      <c r="O4379">
        <v>11</v>
      </c>
      <c r="P4379" t="s">
        <v>437</v>
      </c>
      <c r="Q4379" t="b">
        <f>AND(ISNUMBER(data_to_clean[[#This Row],[revenue_formatted]]),ISNUMBER(data_to_clean[[#This Row],[growth_formatted_%]]),ISNUMBER(data_to_clean[[#This Row],[workers]]),ISNUMBER(data_to_clean[[#This Row],[previous_workers]]),ISNUMBER(data_to_clean[[#This Row],[founded]]),ISNUMBER(data_to_clean[[#This Row],[yrs_on_list]]))</f>
        <v>1</v>
      </c>
    </row>
    <row r="4380" spans="1:17" x14ac:dyDescent="0.25">
      <c r="A4380">
        <v>4367</v>
      </c>
      <c r="B4380" t="s">
        <v>15610</v>
      </c>
      <c r="C4380" t="s">
        <v>30</v>
      </c>
      <c r="D4380" t="str">
        <f>VLOOKUP(data_to_clean[[#This Row],[state]],abbreviation_table[],2,FALSE)</f>
        <v>Texas</v>
      </c>
      <c r="E4380" t="s">
        <v>15612</v>
      </c>
      <c r="F4380" t="str">
        <f>TRIM(LEFT(data_to_clean[[#This Row],[revenue]],FIND(" ",data_to_clean[[#This Row],[revenue]])))</f>
        <v>123.9</v>
      </c>
      <c r="G4380" t="str">
        <f>RIGHT(data_to_clean[[#This Row],[revenue]],LEN(data_to_clean[[#This Row],[revenue]])-FIND(" ",data_to_clean[[#This Row],[revenue]]))</f>
        <v>Million</v>
      </c>
      <c r="H4380" s="7">
        <f>VALUE(IF(data_to_clean[[#This Row],[multiplicity]]="Million",_xlfn.CONCAT(SUBSTITUTE(data_to_clean[[#This Row],[number]],".",""),"00000"),_xlfn.CONCAT(SUBSTITUTE(data_to_clean[[#This Row],[number]],".",""),"00000000")))</f>
        <v>123900000</v>
      </c>
      <c r="I4380" t="s">
        <v>15613</v>
      </c>
      <c r="J4380">
        <f>ROUND(VALUE(SUBSTITUTE(data_to_clean[[#This Row],[growth_%]],".",",")),0)</f>
        <v>69</v>
      </c>
      <c r="K4380" t="s">
        <v>336</v>
      </c>
      <c r="L4380">
        <v>885</v>
      </c>
      <c r="M4380">
        <v>600</v>
      </c>
      <c r="N4380">
        <v>2008</v>
      </c>
      <c r="O4380">
        <v>7</v>
      </c>
      <c r="P4380" t="s">
        <v>258</v>
      </c>
      <c r="Q4380" t="b">
        <f>AND(ISNUMBER(data_to_clean[[#This Row],[revenue_formatted]]),ISNUMBER(data_to_clean[[#This Row],[growth_formatted_%]]),ISNUMBER(data_to_clean[[#This Row],[workers]]),ISNUMBER(data_to_clean[[#This Row],[previous_workers]]),ISNUMBER(data_to_clean[[#This Row],[founded]]),ISNUMBER(data_to_clean[[#This Row],[yrs_on_list]]))</f>
        <v>1</v>
      </c>
    </row>
    <row r="4381" spans="1:17" x14ac:dyDescent="0.25">
      <c r="A4381">
        <v>4368</v>
      </c>
      <c r="B4381" t="s">
        <v>15614</v>
      </c>
      <c r="C4381" t="s">
        <v>59</v>
      </c>
      <c r="D4381" t="str">
        <f>VLOOKUP(data_to_clean[[#This Row],[state]],abbreviation_table[],2,FALSE)</f>
        <v>New Jersey</v>
      </c>
      <c r="E4381" t="s">
        <v>15616</v>
      </c>
      <c r="F4381" t="str">
        <f>TRIM(LEFT(data_to_clean[[#This Row],[revenue]],FIND(" ",data_to_clean[[#This Row],[revenue]])))</f>
        <v>114.2</v>
      </c>
      <c r="G4381" t="str">
        <f>RIGHT(data_to_clean[[#This Row],[revenue]],LEN(data_to_clean[[#This Row],[revenue]])-FIND(" ",data_to_clean[[#This Row],[revenue]]))</f>
        <v>Million</v>
      </c>
      <c r="H4381" s="7">
        <f>VALUE(IF(data_to_clean[[#This Row],[multiplicity]]="Million",_xlfn.CONCAT(SUBSTITUTE(data_to_clean[[#This Row],[number]],".",""),"00000"),_xlfn.CONCAT(SUBSTITUTE(data_to_clean[[#This Row],[number]],".",""),"00000000")))</f>
        <v>114200000</v>
      </c>
      <c r="I4381" t="s">
        <v>15617</v>
      </c>
      <c r="J4381">
        <f>ROUND(VALUE(SUBSTITUTE(data_to_clean[[#This Row],[growth_%]],".",",")),0)</f>
        <v>69</v>
      </c>
      <c r="K4381" t="s">
        <v>48</v>
      </c>
      <c r="L4381">
        <v>414</v>
      </c>
      <c r="M4381">
        <v>298</v>
      </c>
      <c r="N4381">
        <v>1997</v>
      </c>
      <c r="O4381">
        <v>4</v>
      </c>
      <c r="P4381" t="s">
        <v>15618</v>
      </c>
      <c r="Q4381" t="b">
        <f>AND(ISNUMBER(data_to_clean[[#This Row],[revenue_formatted]]),ISNUMBER(data_to_clean[[#This Row],[growth_formatted_%]]),ISNUMBER(data_to_clean[[#This Row],[workers]]),ISNUMBER(data_to_clean[[#This Row],[previous_workers]]),ISNUMBER(data_to_clean[[#This Row],[founded]]),ISNUMBER(data_to_clean[[#This Row],[yrs_on_list]]))</f>
        <v>1</v>
      </c>
    </row>
    <row r="4382" spans="1:17" x14ac:dyDescent="0.25">
      <c r="A4382">
        <v>4369</v>
      </c>
      <c r="B4382" t="s">
        <v>15619</v>
      </c>
      <c r="C4382" t="s">
        <v>1262</v>
      </c>
      <c r="D4382" t="str">
        <f>VLOOKUP(data_to_clean[[#This Row],[state]],abbreviation_table[],2,FALSE)</f>
        <v>South Carolina</v>
      </c>
      <c r="E4382" t="s">
        <v>4983</v>
      </c>
      <c r="F4382" t="str">
        <f>TRIM(LEFT(data_to_clean[[#This Row],[revenue]],FIND(" ",data_to_clean[[#This Row],[revenue]])))</f>
        <v>52.2</v>
      </c>
      <c r="G4382" t="str">
        <f>RIGHT(data_to_clean[[#This Row],[revenue]],LEN(data_to_clean[[#This Row],[revenue]])-FIND(" ",data_to_clean[[#This Row],[revenue]]))</f>
        <v>Million</v>
      </c>
      <c r="H4382" s="7">
        <f>VALUE(IF(data_to_clean[[#This Row],[multiplicity]]="Million",_xlfn.CONCAT(SUBSTITUTE(data_to_clean[[#This Row],[number]],".",""),"00000"),_xlfn.CONCAT(SUBSTITUTE(data_to_clean[[#This Row],[number]],".",""),"00000000")))</f>
        <v>52200000</v>
      </c>
      <c r="I4382" t="s">
        <v>15621</v>
      </c>
      <c r="J4382">
        <f>ROUND(VALUE(SUBSTITUTE(data_to_clean[[#This Row],[growth_%]],".",",")),0)</f>
        <v>69</v>
      </c>
      <c r="K4382" t="s">
        <v>233</v>
      </c>
      <c r="L4382">
        <v>27</v>
      </c>
      <c r="M4382">
        <v>17</v>
      </c>
      <c r="N4382">
        <v>2005</v>
      </c>
      <c r="O4382">
        <v>1</v>
      </c>
      <c r="P4382" t="s">
        <v>3467</v>
      </c>
      <c r="Q4382" t="b">
        <f>AND(ISNUMBER(data_to_clean[[#This Row],[revenue_formatted]]),ISNUMBER(data_to_clean[[#This Row],[growth_formatted_%]]),ISNUMBER(data_to_clean[[#This Row],[workers]]),ISNUMBER(data_to_clean[[#This Row],[previous_workers]]),ISNUMBER(data_to_clean[[#This Row],[founded]]),ISNUMBER(data_to_clean[[#This Row],[yrs_on_list]]))</f>
        <v>1</v>
      </c>
    </row>
    <row r="4383" spans="1:17" x14ac:dyDescent="0.25">
      <c r="A4383">
        <v>4370</v>
      </c>
      <c r="B4383" t="s">
        <v>15622</v>
      </c>
      <c r="C4383" t="s">
        <v>30</v>
      </c>
      <c r="D4383" t="str">
        <f>VLOOKUP(data_to_clean[[#This Row],[state]],abbreviation_table[],2,FALSE)</f>
        <v>Texas</v>
      </c>
      <c r="E4383" t="s">
        <v>7347</v>
      </c>
      <c r="F4383" t="str">
        <f>TRIM(LEFT(data_to_clean[[#This Row],[revenue]],FIND(" ",data_to_clean[[#This Row],[revenue]])))</f>
        <v>19.3</v>
      </c>
      <c r="G4383" t="str">
        <f>RIGHT(data_to_clean[[#This Row],[revenue]],LEN(data_to_clean[[#This Row],[revenue]])-FIND(" ",data_to_clean[[#This Row],[revenue]]))</f>
        <v>Million</v>
      </c>
      <c r="H4383" s="7">
        <f>VALUE(IF(data_to_clean[[#This Row],[multiplicity]]="Million",_xlfn.CONCAT(SUBSTITUTE(data_to_clean[[#This Row],[number]],".",""),"00000"),_xlfn.CONCAT(SUBSTITUTE(data_to_clean[[#This Row],[number]],".",""),"00000000")))</f>
        <v>19300000</v>
      </c>
      <c r="I4383" t="s">
        <v>15624</v>
      </c>
      <c r="J4383">
        <f>ROUND(VALUE(SUBSTITUTE(data_to_clean[[#This Row],[growth_%]],".",",")),0)</f>
        <v>69</v>
      </c>
      <c r="K4383" t="s">
        <v>40</v>
      </c>
      <c r="L4383">
        <v>320</v>
      </c>
      <c r="M4383">
        <v>210</v>
      </c>
      <c r="N4383">
        <v>2006</v>
      </c>
      <c r="O4383">
        <v>10</v>
      </c>
      <c r="P4383" t="s">
        <v>34</v>
      </c>
      <c r="Q4383" t="b">
        <f>AND(ISNUMBER(data_to_clean[[#This Row],[revenue_formatted]]),ISNUMBER(data_to_clean[[#This Row],[growth_formatted_%]]),ISNUMBER(data_to_clean[[#This Row],[workers]]),ISNUMBER(data_to_clean[[#This Row],[previous_workers]]),ISNUMBER(data_to_clean[[#This Row],[founded]]),ISNUMBER(data_to_clean[[#This Row],[yrs_on_list]]))</f>
        <v>1</v>
      </c>
    </row>
    <row r="4384" spans="1:17" x14ac:dyDescent="0.25">
      <c r="A4384">
        <v>4371</v>
      </c>
      <c r="B4384" t="s">
        <v>15625</v>
      </c>
      <c r="C4384" t="s">
        <v>98</v>
      </c>
      <c r="D4384" t="str">
        <f>VLOOKUP(data_to_clean[[#This Row],[state]],abbreviation_table[],2,FALSE)</f>
        <v>Washington</v>
      </c>
      <c r="E4384" t="s">
        <v>7173</v>
      </c>
      <c r="F4384" t="str">
        <f>TRIM(LEFT(data_to_clean[[#This Row],[revenue]],FIND(" ",data_to_clean[[#This Row],[revenue]])))</f>
        <v>27.8</v>
      </c>
      <c r="G4384" t="str">
        <f>RIGHT(data_to_clean[[#This Row],[revenue]],LEN(data_to_clean[[#This Row],[revenue]])-FIND(" ",data_to_clean[[#This Row],[revenue]]))</f>
        <v>Million</v>
      </c>
      <c r="H4384" s="7">
        <f>VALUE(IF(data_to_clean[[#This Row],[multiplicity]]="Million",_xlfn.CONCAT(SUBSTITUTE(data_to_clean[[#This Row],[number]],".",""),"00000"),_xlfn.CONCAT(SUBSTITUTE(data_to_clean[[#This Row],[number]],".",""),"00000000")))</f>
        <v>27800000</v>
      </c>
      <c r="I4384" t="s">
        <v>15627</v>
      </c>
      <c r="J4384">
        <f>ROUND(VALUE(SUBSTITUTE(data_to_clean[[#This Row],[growth_%]],".",",")),0)</f>
        <v>69</v>
      </c>
      <c r="K4384" t="s">
        <v>48</v>
      </c>
      <c r="L4384">
        <v>57</v>
      </c>
      <c r="M4384">
        <v>50</v>
      </c>
      <c r="N4384">
        <v>2005</v>
      </c>
      <c r="O4384">
        <v>6</v>
      </c>
      <c r="P4384" t="s">
        <v>15628</v>
      </c>
      <c r="Q4384" t="b">
        <f>AND(ISNUMBER(data_to_clean[[#This Row],[revenue_formatted]]),ISNUMBER(data_to_clean[[#This Row],[growth_formatted_%]]),ISNUMBER(data_to_clean[[#This Row],[workers]]),ISNUMBER(data_to_clean[[#This Row],[previous_workers]]),ISNUMBER(data_to_clean[[#This Row],[founded]]),ISNUMBER(data_to_clean[[#This Row],[yrs_on_list]]))</f>
        <v>1</v>
      </c>
    </row>
    <row r="4385" spans="1:17" x14ac:dyDescent="0.25">
      <c r="A4385">
        <v>4372</v>
      </c>
      <c r="B4385" t="s">
        <v>15629</v>
      </c>
      <c r="C4385" t="s">
        <v>45</v>
      </c>
      <c r="D4385" t="str">
        <f>VLOOKUP(data_to_clean[[#This Row],[state]],abbreviation_table[],2,FALSE)</f>
        <v>Pennsylvania</v>
      </c>
      <c r="E4385" t="s">
        <v>626</v>
      </c>
      <c r="F4385" t="str">
        <f>TRIM(LEFT(data_to_clean[[#This Row],[revenue]],FIND(" ",data_to_clean[[#This Row],[revenue]])))</f>
        <v>3.7</v>
      </c>
      <c r="G4385" t="str">
        <f>RIGHT(data_to_clean[[#This Row],[revenue]],LEN(data_to_clean[[#This Row],[revenue]])-FIND(" ",data_to_clean[[#This Row],[revenue]]))</f>
        <v>Million</v>
      </c>
      <c r="H4385" s="7">
        <f>VALUE(IF(data_to_clean[[#This Row],[multiplicity]]="Million",_xlfn.CONCAT(SUBSTITUTE(data_to_clean[[#This Row],[number]],".",""),"00000"),_xlfn.CONCAT(SUBSTITUTE(data_to_clean[[#This Row],[number]],".",""),"00000000")))</f>
        <v>3700000</v>
      </c>
      <c r="I4385" t="s">
        <v>15631</v>
      </c>
      <c r="J4385">
        <f>ROUND(VALUE(SUBSTITUTE(data_to_clean[[#This Row],[growth_%]],".",",")),0)</f>
        <v>69</v>
      </c>
      <c r="K4385" t="s">
        <v>297</v>
      </c>
      <c r="L4385">
        <v>21</v>
      </c>
      <c r="M4385">
        <v>12</v>
      </c>
      <c r="N4385">
        <v>2013</v>
      </c>
      <c r="O4385">
        <v>2</v>
      </c>
      <c r="P4385" t="s">
        <v>2932</v>
      </c>
      <c r="Q4385" t="b">
        <f>AND(ISNUMBER(data_to_clean[[#This Row],[revenue_formatted]]),ISNUMBER(data_to_clean[[#This Row],[growth_formatted_%]]),ISNUMBER(data_to_clean[[#This Row],[workers]]),ISNUMBER(data_to_clean[[#This Row],[previous_workers]]),ISNUMBER(data_to_clean[[#This Row],[founded]]),ISNUMBER(data_to_clean[[#This Row],[yrs_on_list]]))</f>
        <v>1</v>
      </c>
    </row>
    <row r="4386" spans="1:17" x14ac:dyDescent="0.25">
      <c r="A4386">
        <v>4373</v>
      </c>
      <c r="B4386" t="s">
        <v>15632</v>
      </c>
      <c r="C4386" t="s">
        <v>230</v>
      </c>
      <c r="D4386" t="str">
        <f>VLOOKUP(data_to_clean[[#This Row],[state]],abbreviation_table[],2,FALSE)</f>
        <v>Michigan</v>
      </c>
      <c r="E4386" t="s">
        <v>1231</v>
      </c>
      <c r="F4386" t="str">
        <f>TRIM(LEFT(data_to_clean[[#This Row],[revenue]],FIND(" ",data_to_clean[[#This Row],[revenue]])))</f>
        <v>8.5</v>
      </c>
      <c r="G4386" t="str">
        <f>RIGHT(data_to_clean[[#This Row],[revenue]],LEN(data_to_clean[[#This Row],[revenue]])-FIND(" ",data_to_clean[[#This Row],[revenue]]))</f>
        <v>Million</v>
      </c>
      <c r="H4386" s="7">
        <f>VALUE(IF(data_to_clean[[#This Row],[multiplicity]]="Million",_xlfn.CONCAT(SUBSTITUTE(data_to_clean[[#This Row],[number]],".",""),"00000"),_xlfn.CONCAT(SUBSTITUTE(data_to_clean[[#This Row],[number]],".",""),"00000000")))</f>
        <v>8500000</v>
      </c>
      <c r="I4386" t="s">
        <v>15634</v>
      </c>
      <c r="J4386">
        <f>ROUND(VALUE(SUBSTITUTE(data_to_clean[[#This Row],[growth_%]],".",",")),0)</f>
        <v>69</v>
      </c>
      <c r="K4386" t="s">
        <v>40</v>
      </c>
      <c r="L4386">
        <v>56</v>
      </c>
      <c r="M4386">
        <v>38</v>
      </c>
      <c r="N4386">
        <v>1978</v>
      </c>
      <c r="O4386">
        <v>5</v>
      </c>
      <c r="P4386" t="s">
        <v>636</v>
      </c>
      <c r="Q4386" t="b">
        <f>AND(ISNUMBER(data_to_clean[[#This Row],[revenue_formatted]]),ISNUMBER(data_to_clean[[#This Row],[growth_formatted_%]]),ISNUMBER(data_to_clean[[#This Row],[workers]]),ISNUMBER(data_to_clean[[#This Row],[previous_workers]]),ISNUMBER(data_to_clean[[#This Row],[founded]]),ISNUMBER(data_to_clean[[#This Row],[yrs_on_list]]))</f>
        <v>1</v>
      </c>
    </row>
    <row r="4387" spans="1:17" x14ac:dyDescent="0.25">
      <c r="A4387">
        <v>4374</v>
      </c>
      <c r="B4387" t="s">
        <v>15635</v>
      </c>
      <c r="C4387" t="s">
        <v>230</v>
      </c>
      <c r="D4387" t="str">
        <f>VLOOKUP(data_to_clean[[#This Row],[state]],abbreviation_table[],2,FALSE)</f>
        <v>Michigan</v>
      </c>
      <c r="E4387" t="s">
        <v>2379</v>
      </c>
      <c r="F4387" t="str">
        <f>TRIM(LEFT(data_to_clean[[#This Row],[revenue]],FIND(" ",data_to_clean[[#This Row],[revenue]])))</f>
        <v>17.2</v>
      </c>
      <c r="G4387" t="str">
        <f>RIGHT(data_to_clean[[#This Row],[revenue]],LEN(data_to_clean[[#This Row],[revenue]])-FIND(" ",data_to_clean[[#This Row],[revenue]]))</f>
        <v>Million</v>
      </c>
      <c r="H4387" s="7">
        <f>VALUE(IF(data_to_clean[[#This Row],[multiplicity]]="Million",_xlfn.CONCAT(SUBSTITUTE(data_to_clean[[#This Row],[number]],".",""),"00000"),_xlfn.CONCAT(SUBSTITUTE(data_to_clean[[#This Row],[number]],".",""),"00000000")))</f>
        <v>17200000</v>
      </c>
      <c r="I4387" t="s">
        <v>15637</v>
      </c>
      <c r="J4387">
        <f>ROUND(VALUE(SUBSTITUTE(data_to_clean[[#This Row],[growth_%]],".",",")),0)</f>
        <v>69</v>
      </c>
      <c r="K4387" t="s">
        <v>336</v>
      </c>
      <c r="L4387">
        <v>68</v>
      </c>
      <c r="M4387">
        <v>43</v>
      </c>
      <c r="N4387">
        <v>1976</v>
      </c>
      <c r="O4387">
        <v>1</v>
      </c>
      <c r="P4387" t="s">
        <v>15638</v>
      </c>
      <c r="Q4387" t="b">
        <f>AND(ISNUMBER(data_to_clean[[#This Row],[revenue_formatted]]),ISNUMBER(data_to_clean[[#This Row],[growth_formatted_%]]),ISNUMBER(data_to_clean[[#This Row],[workers]]),ISNUMBER(data_to_clean[[#This Row],[previous_workers]]),ISNUMBER(data_to_clean[[#This Row],[founded]]),ISNUMBER(data_to_clean[[#This Row],[yrs_on_list]]))</f>
        <v>1</v>
      </c>
    </row>
    <row r="4388" spans="1:17" x14ac:dyDescent="0.25">
      <c r="A4388">
        <v>4375</v>
      </c>
      <c r="B4388" t="s">
        <v>15639</v>
      </c>
      <c r="C4388" t="s">
        <v>243</v>
      </c>
      <c r="D4388" t="str">
        <f>VLOOKUP(data_to_clean[[#This Row],[state]],abbreviation_table[],2,FALSE)</f>
        <v>Maryland</v>
      </c>
      <c r="E4388" t="s">
        <v>2516</v>
      </c>
      <c r="F4388" t="str">
        <f>TRIM(LEFT(data_to_clean[[#This Row],[revenue]],FIND(" ",data_to_clean[[#This Row],[revenue]])))</f>
        <v>14.9</v>
      </c>
      <c r="G4388" t="str">
        <f>RIGHT(data_to_clean[[#This Row],[revenue]],LEN(data_to_clean[[#This Row],[revenue]])-FIND(" ",data_to_clean[[#This Row],[revenue]]))</f>
        <v>Million</v>
      </c>
      <c r="H4388" s="7">
        <f>VALUE(IF(data_to_clean[[#This Row],[multiplicity]]="Million",_xlfn.CONCAT(SUBSTITUTE(data_to_clean[[#This Row],[number]],".",""),"00000"),_xlfn.CONCAT(SUBSTITUTE(data_to_clean[[#This Row],[number]],".",""),"00000000")))</f>
        <v>14900000</v>
      </c>
      <c r="I4388" t="s">
        <v>15641</v>
      </c>
      <c r="J4388">
        <f>ROUND(VALUE(SUBSTITUTE(data_to_clean[[#This Row],[growth_%]],".",",")),0)</f>
        <v>69</v>
      </c>
      <c r="K4388" t="s">
        <v>336</v>
      </c>
      <c r="L4388">
        <v>98</v>
      </c>
      <c r="M4388">
        <v>50</v>
      </c>
      <c r="N4388">
        <v>1997</v>
      </c>
      <c r="O4388">
        <v>10</v>
      </c>
      <c r="P4388" t="s">
        <v>15642</v>
      </c>
      <c r="Q4388" t="b">
        <f>AND(ISNUMBER(data_to_clean[[#This Row],[revenue_formatted]]),ISNUMBER(data_to_clean[[#This Row],[growth_formatted_%]]),ISNUMBER(data_to_clean[[#This Row],[workers]]),ISNUMBER(data_to_clean[[#This Row],[previous_workers]]),ISNUMBER(data_to_clean[[#This Row],[founded]]),ISNUMBER(data_to_clean[[#This Row],[yrs_on_list]]))</f>
        <v>1</v>
      </c>
    </row>
    <row r="4389" spans="1:17" x14ac:dyDescent="0.25">
      <c r="A4389">
        <v>4376</v>
      </c>
      <c r="B4389" t="s">
        <v>15643</v>
      </c>
      <c r="C4389" t="s">
        <v>80</v>
      </c>
      <c r="D4389" t="str">
        <f>VLOOKUP(data_to_clean[[#This Row],[state]],abbreviation_table[],2,FALSE)</f>
        <v>California</v>
      </c>
      <c r="E4389" t="s">
        <v>334</v>
      </c>
      <c r="F4389" t="str">
        <f>TRIM(LEFT(data_to_clean[[#This Row],[revenue]],FIND(" ",data_to_clean[[#This Row],[revenue]])))</f>
        <v>5.1</v>
      </c>
      <c r="G4389" t="str">
        <f>RIGHT(data_to_clean[[#This Row],[revenue]],LEN(data_to_clean[[#This Row],[revenue]])-FIND(" ",data_to_clean[[#This Row],[revenue]]))</f>
        <v>Million</v>
      </c>
      <c r="H4389" s="7">
        <f>VALUE(IF(data_to_clean[[#This Row],[multiplicity]]="Million",_xlfn.CONCAT(SUBSTITUTE(data_to_clean[[#This Row],[number]],".",""),"00000"),_xlfn.CONCAT(SUBSTITUTE(data_to_clean[[#This Row],[number]],".",""),"00000000")))</f>
        <v>5100000</v>
      </c>
      <c r="I4389" t="s">
        <v>15645</v>
      </c>
      <c r="J4389">
        <f>ROUND(VALUE(SUBSTITUTE(data_to_clean[[#This Row],[growth_%]],".",",")),0)</f>
        <v>69</v>
      </c>
      <c r="K4389" t="s">
        <v>69</v>
      </c>
      <c r="L4389">
        <v>17</v>
      </c>
      <c r="M4389">
        <v>12</v>
      </c>
      <c r="N4389">
        <v>2003</v>
      </c>
      <c r="O4389">
        <v>3</v>
      </c>
      <c r="P4389" t="s">
        <v>5482</v>
      </c>
      <c r="Q4389" t="b">
        <f>AND(ISNUMBER(data_to_clean[[#This Row],[revenue_formatted]]),ISNUMBER(data_to_clean[[#This Row],[growth_formatted_%]]),ISNUMBER(data_to_clean[[#This Row],[workers]]),ISNUMBER(data_to_clean[[#This Row],[previous_workers]]),ISNUMBER(data_to_clean[[#This Row],[founded]]),ISNUMBER(data_to_clean[[#This Row],[yrs_on_list]]))</f>
        <v>1</v>
      </c>
    </row>
    <row r="4390" spans="1:17" x14ac:dyDescent="0.25">
      <c r="A4390">
        <v>4377</v>
      </c>
      <c r="B4390" t="s">
        <v>15646</v>
      </c>
      <c r="C4390" t="s">
        <v>30</v>
      </c>
      <c r="D4390" t="str">
        <f>VLOOKUP(data_to_clean[[#This Row],[state]],abbreviation_table[],2,FALSE)</f>
        <v>Texas</v>
      </c>
      <c r="E4390" t="s">
        <v>1231</v>
      </c>
      <c r="F4390" t="str">
        <f>TRIM(LEFT(data_to_clean[[#This Row],[revenue]],FIND(" ",data_to_clean[[#This Row],[revenue]])))</f>
        <v>8.5</v>
      </c>
      <c r="G4390" t="str">
        <f>RIGHT(data_to_clean[[#This Row],[revenue]],LEN(data_to_clean[[#This Row],[revenue]])-FIND(" ",data_to_clean[[#This Row],[revenue]]))</f>
        <v>Million</v>
      </c>
      <c r="H4390" s="7">
        <f>VALUE(IF(data_to_clean[[#This Row],[multiplicity]]="Million",_xlfn.CONCAT(SUBSTITUTE(data_to_clean[[#This Row],[number]],".",""),"00000"),_xlfn.CONCAT(SUBSTITUTE(data_to_clean[[#This Row],[number]],".",""),"00000000")))</f>
        <v>8500000</v>
      </c>
      <c r="I4390" t="s">
        <v>15648</v>
      </c>
      <c r="J4390">
        <f>ROUND(VALUE(SUBSTITUTE(data_to_clean[[#This Row],[growth_%]],".",",")),0)</f>
        <v>69</v>
      </c>
      <c r="K4390" t="s">
        <v>156</v>
      </c>
      <c r="L4390">
        <v>358</v>
      </c>
      <c r="M4390">
        <v>264</v>
      </c>
      <c r="N4390">
        <v>2004</v>
      </c>
      <c r="O4390">
        <v>4</v>
      </c>
      <c r="P4390" t="s">
        <v>7367</v>
      </c>
      <c r="Q4390" t="b">
        <f>AND(ISNUMBER(data_to_clean[[#This Row],[revenue_formatted]]),ISNUMBER(data_to_clean[[#This Row],[growth_formatted_%]]),ISNUMBER(data_to_clean[[#This Row],[workers]]),ISNUMBER(data_to_clean[[#This Row],[previous_workers]]),ISNUMBER(data_to_clean[[#This Row],[founded]]),ISNUMBER(data_to_clean[[#This Row],[yrs_on_list]]))</f>
        <v>1</v>
      </c>
    </row>
    <row r="4391" spans="1:17" x14ac:dyDescent="0.25">
      <c r="A4391">
        <v>4378</v>
      </c>
      <c r="B4391" t="s">
        <v>15649</v>
      </c>
      <c r="C4391" t="s">
        <v>80</v>
      </c>
      <c r="D4391" t="str">
        <f>VLOOKUP(data_to_clean[[#This Row],[state]],abbreviation_table[],2,FALSE)</f>
        <v>California</v>
      </c>
      <c r="E4391" t="s">
        <v>1106</v>
      </c>
      <c r="F4391" t="str">
        <f>TRIM(LEFT(data_to_clean[[#This Row],[revenue]],FIND(" ",data_to_clean[[#This Row],[revenue]])))</f>
        <v>2.9</v>
      </c>
      <c r="G4391" t="str">
        <f>RIGHT(data_to_clean[[#This Row],[revenue]],LEN(data_to_clean[[#This Row],[revenue]])-FIND(" ",data_to_clean[[#This Row],[revenue]]))</f>
        <v>Million</v>
      </c>
      <c r="H4391" s="7">
        <f>VALUE(IF(data_to_clean[[#This Row],[multiplicity]]="Million",_xlfn.CONCAT(SUBSTITUTE(data_to_clean[[#This Row],[number]],".",""),"00000"),_xlfn.CONCAT(SUBSTITUTE(data_to_clean[[#This Row],[number]],".",""),"00000000")))</f>
        <v>2900000</v>
      </c>
      <c r="I4391" t="s">
        <v>15651</v>
      </c>
      <c r="J4391">
        <f>ROUND(VALUE(SUBSTITUTE(data_to_clean[[#This Row],[growth_%]],".",",")),0)</f>
        <v>69</v>
      </c>
      <c r="K4391" t="s">
        <v>6043</v>
      </c>
      <c r="L4391">
        <v>8</v>
      </c>
      <c r="M4391">
        <v>6</v>
      </c>
      <c r="N4391">
        <v>2005</v>
      </c>
      <c r="O4391">
        <v>3</v>
      </c>
      <c r="P4391" t="s">
        <v>15652</v>
      </c>
      <c r="Q4391" t="b">
        <f>AND(ISNUMBER(data_to_clean[[#This Row],[revenue_formatted]]),ISNUMBER(data_to_clean[[#This Row],[growth_formatted_%]]),ISNUMBER(data_to_clean[[#This Row],[workers]]),ISNUMBER(data_to_clean[[#This Row],[previous_workers]]),ISNUMBER(data_to_clean[[#This Row],[founded]]),ISNUMBER(data_to_clean[[#This Row],[yrs_on_list]]))</f>
        <v>1</v>
      </c>
    </row>
    <row r="4392" spans="1:17" x14ac:dyDescent="0.25">
      <c r="A4392">
        <v>4379</v>
      </c>
      <c r="B4392" t="s">
        <v>15653</v>
      </c>
      <c r="C4392" t="s">
        <v>243</v>
      </c>
      <c r="D4392" t="str">
        <f>VLOOKUP(data_to_clean[[#This Row],[state]],abbreviation_table[],2,FALSE)</f>
        <v>Maryland</v>
      </c>
      <c r="E4392" t="s">
        <v>416</v>
      </c>
      <c r="F4392" t="str">
        <f>TRIM(LEFT(data_to_clean[[#This Row],[revenue]],FIND(" ",data_to_clean[[#This Row],[revenue]])))</f>
        <v>4.7</v>
      </c>
      <c r="G4392" t="str">
        <f>RIGHT(data_to_clean[[#This Row],[revenue]],LEN(data_to_clean[[#This Row],[revenue]])-FIND(" ",data_to_clean[[#This Row],[revenue]]))</f>
        <v>Million</v>
      </c>
      <c r="H4392" s="7">
        <f>VALUE(IF(data_to_clean[[#This Row],[multiplicity]]="Million",_xlfn.CONCAT(SUBSTITUTE(data_to_clean[[#This Row],[number]],".",""),"00000"),_xlfn.CONCAT(SUBSTITUTE(data_to_clean[[#This Row],[number]],".",""),"00000000")))</f>
        <v>4700000</v>
      </c>
      <c r="I4392" t="s">
        <v>15655</v>
      </c>
      <c r="J4392">
        <f>ROUND(VALUE(SUBSTITUTE(data_to_clean[[#This Row],[growth_%]],".",",")),0)</f>
        <v>69</v>
      </c>
      <c r="K4392" t="s">
        <v>18</v>
      </c>
      <c r="L4392">
        <v>27</v>
      </c>
      <c r="M4392">
        <v>16</v>
      </c>
      <c r="N4392">
        <v>1998</v>
      </c>
      <c r="O4392">
        <v>2</v>
      </c>
      <c r="P4392" t="s">
        <v>9327</v>
      </c>
      <c r="Q4392" t="b">
        <f>AND(ISNUMBER(data_to_clean[[#This Row],[revenue_formatted]]),ISNUMBER(data_to_clean[[#This Row],[growth_formatted_%]]),ISNUMBER(data_to_clean[[#This Row],[workers]]),ISNUMBER(data_to_clean[[#This Row],[previous_workers]]),ISNUMBER(data_to_clean[[#This Row],[founded]]),ISNUMBER(data_to_clean[[#This Row],[yrs_on_list]]))</f>
        <v>1</v>
      </c>
    </row>
    <row r="4393" spans="1:17" x14ac:dyDescent="0.25">
      <c r="A4393">
        <v>4380</v>
      </c>
      <c r="B4393" t="s">
        <v>15656</v>
      </c>
      <c r="C4393" t="s">
        <v>341</v>
      </c>
      <c r="D4393" t="str">
        <f>VLOOKUP(data_to_clean[[#This Row],[state]],abbreviation_table[],2,FALSE)</f>
        <v>Massachusetts</v>
      </c>
      <c r="E4393" t="s">
        <v>2108</v>
      </c>
      <c r="F4393" t="str">
        <f>TRIM(LEFT(data_to_clean[[#This Row],[revenue]],FIND(" ",data_to_clean[[#This Row],[revenue]])))</f>
        <v>11.4</v>
      </c>
      <c r="G4393" t="str">
        <f>RIGHT(data_to_clean[[#This Row],[revenue]],LEN(data_to_clean[[#This Row],[revenue]])-FIND(" ",data_to_clean[[#This Row],[revenue]]))</f>
        <v>Million</v>
      </c>
      <c r="H4393" s="7">
        <f>VALUE(IF(data_to_clean[[#This Row],[multiplicity]]="Million",_xlfn.CONCAT(SUBSTITUTE(data_to_clean[[#This Row],[number]],".",""),"00000"),_xlfn.CONCAT(SUBSTITUTE(data_to_clean[[#This Row],[number]],".",""),"00000000")))</f>
        <v>11400000</v>
      </c>
      <c r="I4393" t="s">
        <v>15658</v>
      </c>
      <c r="J4393">
        <f>ROUND(VALUE(SUBSTITUTE(data_to_clean[[#This Row],[growth_%]],".",",")),0)</f>
        <v>69</v>
      </c>
      <c r="K4393" t="s">
        <v>308</v>
      </c>
      <c r="L4393">
        <v>70</v>
      </c>
      <c r="M4393">
        <v>40</v>
      </c>
      <c r="N4393">
        <v>2003</v>
      </c>
      <c r="O4393">
        <v>6</v>
      </c>
      <c r="P4393" t="s">
        <v>15659</v>
      </c>
      <c r="Q4393" t="b">
        <f>AND(ISNUMBER(data_to_clean[[#This Row],[revenue_formatted]]),ISNUMBER(data_to_clean[[#This Row],[growth_formatted_%]]),ISNUMBER(data_to_clean[[#This Row],[workers]]),ISNUMBER(data_to_clean[[#This Row],[previous_workers]]),ISNUMBER(data_to_clean[[#This Row],[founded]]),ISNUMBER(data_to_clean[[#This Row],[yrs_on_list]]))</f>
        <v>1</v>
      </c>
    </row>
    <row r="4394" spans="1:17" x14ac:dyDescent="0.25">
      <c r="A4394">
        <v>4381</v>
      </c>
      <c r="B4394" t="s">
        <v>15660</v>
      </c>
      <c r="C4394" t="s">
        <v>80</v>
      </c>
      <c r="D4394" t="str">
        <f>VLOOKUP(data_to_clean[[#This Row],[state]],abbreviation_table[],2,FALSE)</f>
        <v>California</v>
      </c>
      <c r="E4394" t="s">
        <v>8878</v>
      </c>
      <c r="F4394" t="str">
        <f>TRIM(LEFT(data_to_clean[[#This Row],[revenue]],FIND(" ",data_to_clean[[#This Row],[revenue]])))</f>
        <v>19.2</v>
      </c>
      <c r="G4394" t="str">
        <f>RIGHT(data_to_clean[[#This Row],[revenue]],LEN(data_to_clean[[#This Row],[revenue]])-FIND(" ",data_to_clean[[#This Row],[revenue]]))</f>
        <v>Million</v>
      </c>
      <c r="H4394" s="7">
        <f>VALUE(IF(data_to_clean[[#This Row],[multiplicity]]="Million",_xlfn.CONCAT(SUBSTITUTE(data_to_clean[[#This Row],[number]],".",""),"00000"),_xlfn.CONCAT(SUBSTITUTE(data_to_clean[[#This Row],[number]],".",""),"00000000")))</f>
        <v>19200000</v>
      </c>
      <c r="I4394" t="s">
        <v>15662</v>
      </c>
      <c r="J4394">
        <f>ROUND(VALUE(SUBSTITUTE(data_to_clean[[#This Row],[growth_%]],".",",")),0)</f>
        <v>69</v>
      </c>
      <c r="K4394" t="s">
        <v>336</v>
      </c>
      <c r="L4394">
        <v>90</v>
      </c>
      <c r="M4394">
        <v>71</v>
      </c>
      <c r="N4394">
        <v>2001</v>
      </c>
      <c r="O4394">
        <v>9</v>
      </c>
      <c r="P4394" t="s">
        <v>137</v>
      </c>
      <c r="Q4394" t="b">
        <f>AND(ISNUMBER(data_to_clean[[#This Row],[revenue_formatted]]),ISNUMBER(data_to_clean[[#This Row],[growth_formatted_%]]),ISNUMBER(data_to_clean[[#This Row],[workers]]),ISNUMBER(data_to_clean[[#This Row],[previous_workers]]),ISNUMBER(data_to_clean[[#This Row],[founded]]),ISNUMBER(data_to_clean[[#This Row],[yrs_on_list]]))</f>
        <v>1</v>
      </c>
    </row>
    <row r="4395" spans="1:17" x14ac:dyDescent="0.25">
      <c r="A4395">
        <v>4382</v>
      </c>
      <c r="B4395" t="s">
        <v>15663</v>
      </c>
      <c r="C4395" t="s">
        <v>166</v>
      </c>
      <c r="D4395" t="str">
        <f>VLOOKUP(data_to_clean[[#This Row],[state]],abbreviation_table[],2,FALSE)</f>
        <v>Utah</v>
      </c>
      <c r="E4395" t="s">
        <v>1920</v>
      </c>
      <c r="F4395" t="str">
        <f>TRIM(LEFT(data_to_clean[[#This Row],[revenue]],FIND(" ",data_to_clean[[#This Row],[revenue]])))</f>
        <v>2.4</v>
      </c>
      <c r="G4395" t="str">
        <f>RIGHT(data_to_clean[[#This Row],[revenue]],LEN(data_to_clean[[#This Row],[revenue]])-FIND(" ",data_to_clean[[#This Row],[revenue]]))</f>
        <v>Million</v>
      </c>
      <c r="H4395" s="7">
        <f>VALUE(IF(data_to_clean[[#This Row],[multiplicity]]="Million",_xlfn.CONCAT(SUBSTITUTE(data_to_clean[[#This Row],[number]],".",""),"00000"),_xlfn.CONCAT(SUBSTITUTE(data_to_clean[[#This Row],[number]],".",""),"00000000")))</f>
        <v>2400000</v>
      </c>
      <c r="I4395" t="s">
        <v>15665</v>
      </c>
      <c r="J4395">
        <f>ROUND(VALUE(SUBSTITUTE(data_to_clean[[#This Row],[growth_%]],".",",")),0)</f>
        <v>69</v>
      </c>
      <c r="K4395" t="s">
        <v>156</v>
      </c>
      <c r="L4395">
        <v>57</v>
      </c>
      <c r="M4395">
        <v>39</v>
      </c>
      <c r="N4395">
        <v>2015</v>
      </c>
      <c r="O4395">
        <v>1</v>
      </c>
      <c r="P4395" t="s">
        <v>15666</v>
      </c>
      <c r="Q4395" t="b">
        <f>AND(ISNUMBER(data_to_clean[[#This Row],[revenue_formatted]]),ISNUMBER(data_to_clean[[#This Row],[growth_formatted_%]]),ISNUMBER(data_to_clean[[#This Row],[workers]]),ISNUMBER(data_to_clean[[#This Row],[previous_workers]]),ISNUMBER(data_to_clean[[#This Row],[founded]]),ISNUMBER(data_to_clean[[#This Row],[yrs_on_list]]))</f>
        <v>1</v>
      </c>
    </row>
    <row r="4396" spans="1:17" x14ac:dyDescent="0.25">
      <c r="A4396">
        <v>4383</v>
      </c>
      <c r="B4396" t="s">
        <v>15667</v>
      </c>
      <c r="C4396" t="s">
        <v>80</v>
      </c>
      <c r="D4396" t="str">
        <f>VLOOKUP(data_to_clean[[#This Row],[state]],abbreviation_table[],2,FALSE)</f>
        <v>California</v>
      </c>
      <c r="E4396" t="s">
        <v>585</v>
      </c>
      <c r="F4396" t="str">
        <f>TRIM(LEFT(data_to_clean[[#This Row],[revenue]],FIND(" ",data_to_clean[[#This Row],[revenue]])))</f>
        <v>7.6</v>
      </c>
      <c r="G4396" t="str">
        <f>RIGHT(data_to_clean[[#This Row],[revenue]],LEN(data_to_clean[[#This Row],[revenue]])-FIND(" ",data_to_clean[[#This Row],[revenue]]))</f>
        <v>Million</v>
      </c>
      <c r="H4396" s="7">
        <f>VALUE(IF(data_to_clean[[#This Row],[multiplicity]]="Million",_xlfn.CONCAT(SUBSTITUTE(data_to_clean[[#This Row],[number]],".",""),"00000"),_xlfn.CONCAT(SUBSTITUTE(data_to_clean[[#This Row],[number]],".",""),"00000000")))</f>
        <v>7600000</v>
      </c>
      <c r="I4396" t="s">
        <v>15669</v>
      </c>
      <c r="J4396">
        <f>ROUND(VALUE(SUBSTITUTE(data_to_clean[[#This Row],[growth_%]],".",",")),0)</f>
        <v>69</v>
      </c>
      <c r="K4396" t="s">
        <v>218</v>
      </c>
      <c r="L4396">
        <v>24</v>
      </c>
      <c r="M4396">
        <v>19</v>
      </c>
      <c r="N4396">
        <v>2010</v>
      </c>
      <c r="O4396">
        <v>2</v>
      </c>
      <c r="P4396" t="s">
        <v>137</v>
      </c>
      <c r="Q4396" t="b">
        <f>AND(ISNUMBER(data_to_clean[[#This Row],[revenue_formatted]]),ISNUMBER(data_to_clean[[#This Row],[growth_formatted_%]]),ISNUMBER(data_to_clean[[#This Row],[workers]]),ISNUMBER(data_to_clean[[#This Row],[previous_workers]]),ISNUMBER(data_to_clean[[#This Row],[founded]]),ISNUMBER(data_to_clean[[#This Row],[yrs_on_list]]))</f>
        <v>1</v>
      </c>
    </row>
    <row r="4397" spans="1:17" x14ac:dyDescent="0.25">
      <c r="A4397">
        <v>4384</v>
      </c>
      <c r="B4397" t="s">
        <v>15670</v>
      </c>
      <c r="C4397" t="s">
        <v>974</v>
      </c>
      <c r="D4397" t="str">
        <f>VLOOKUP(data_to_clean[[#This Row],[state]],abbreviation_table[],2,FALSE)</f>
        <v>District of Columbia</v>
      </c>
      <c r="E4397" t="s">
        <v>15672</v>
      </c>
      <c r="F4397" t="str">
        <f>TRIM(LEFT(data_to_clean[[#This Row],[revenue]],FIND(" ",data_to_clean[[#This Row],[revenue]])))</f>
        <v>94.8</v>
      </c>
      <c r="G4397" t="str">
        <f>RIGHT(data_to_clean[[#This Row],[revenue]],LEN(data_to_clean[[#This Row],[revenue]])-FIND(" ",data_to_clean[[#This Row],[revenue]]))</f>
        <v>Million</v>
      </c>
      <c r="H4397" s="7">
        <f>VALUE(IF(data_to_clean[[#This Row],[multiplicity]]="Million",_xlfn.CONCAT(SUBSTITUTE(data_to_clean[[#This Row],[number]],".",""),"00000"),_xlfn.CONCAT(SUBSTITUTE(data_to_clean[[#This Row],[number]],".",""),"00000000")))</f>
        <v>94800000</v>
      </c>
      <c r="I4397" t="s">
        <v>15673</v>
      </c>
      <c r="J4397">
        <f>ROUND(VALUE(SUBSTITUTE(data_to_clean[[#This Row],[growth_%]],".",",")),0)</f>
        <v>69</v>
      </c>
      <c r="K4397" t="s">
        <v>175</v>
      </c>
      <c r="L4397">
        <v>71</v>
      </c>
      <c r="M4397">
        <v>30</v>
      </c>
      <c r="N4397">
        <v>2012</v>
      </c>
      <c r="O4397">
        <v>3</v>
      </c>
      <c r="P4397" t="s">
        <v>976</v>
      </c>
      <c r="Q4397" t="b">
        <f>AND(ISNUMBER(data_to_clean[[#This Row],[revenue_formatted]]),ISNUMBER(data_to_clean[[#This Row],[growth_formatted_%]]),ISNUMBER(data_to_clean[[#This Row],[workers]]),ISNUMBER(data_to_clean[[#This Row],[previous_workers]]),ISNUMBER(data_to_clean[[#This Row],[founded]]),ISNUMBER(data_to_clean[[#This Row],[yrs_on_list]]))</f>
        <v>1</v>
      </c>
    </row>
    <row r="4398" spans="1:17" x14ac:dyDescent="0.25">
      <c r="A4398">
        <v>4385</v>
      </c>
      <c r="B4398" t="s">
        <v>15674</v>
      </c>
      <c r="C4398" t="s">
        <v>66</v>
      </c>
      <c r="D4398" t="str">
        <f>VLOOKUP(data_to_clean[[#This Row],[state]],abbreviation_table[],2,FALSE)</f>
        <v>Virginia</v>
      </c>
      <c r="E4398" t="s">
        <v>1592</v>
      </c>
      <c r="F4398" t="str">
        <f>TRIM(LEFT(data_to_clean[[#This Row],[revenue]],FIND(" ",data_to_clean[[#This Row],[revenue]])))</f>
        <v>19.7</v>
      </c>
      <c r="G4398" t="str">
        <f>RIGHT(data_to_clean[[#This Row],[revenue]],LEN(data_to_clean[[#This Row],[revenue]])-FIND(" ",data_to_clean[[#This Row],[revenue]]))</f>
        <v>Million</v>
      </c>
      <c r="H4398" s="7">
        <f>VALUE(IF(data_to_clean[[#This Row],[multiplicity]]="Million",_xlfn.CONCAT(SUBSTITUTE(data_to_clean[[#This Row],[number]],".",""),"00000"),_xlfn.CONCAT(SUBSTITUTE(data_to_clean[[#This Row],[number]],".",""),"00000000")))</f>
        <v>19700000</v>
      </c>
      <c r="I4398" t="s">
        <v>15676</v>
      </c>
      <c r="J4398">
        <f>ROUND(VALUE(SUBSTITUTE(data_to_clean[[#This Row],[growth_%]],".",",")),0)</f>
        <v>69</v>
      </c>
      <c r="K4398" t="s">
        <v>336</v>
      </c>
      <c r="L4398">
        <v>55</v>
      </c>
      <c r="M4398">
        <v>35</v>
      </c>
      <c r="N4398">
        <v>1996</v>
      </c>
      <c r="O4398">
        <v>7</v>
      </c>
      <c r="P4398" t="s">
        <v>15677</v>
      </c>
      <c r="Q4398" t="b">
        <f>AND(ISNUMBER(data_to_clean[[#This Row],[revenue_formatted]]),ISNUMBER(data_to_clean[[#This Row],[growth_formatted_%]]),ISNUMBER(data_to_clean[[#This Row],[workers]]),ISNUMBER(data_to_clean[[#This Row],[previous_workers]]),ISNUMBER(data_to_clean[[#This Row],[founded]]),ISNUMBER(data_to_clean[[#This Row],[yrs_on_list]]))</f>
        <v>1</v>
      </c>
    </row>
    <row r="4399" spans="1:17" x14ac:dyDescent="0.25">
      <c r="A4399">
        <v>4386</v>
      </c>
      <c r="B4399" t="s">
        <v>15678</v>
      </c>
      <c r="C4399" t="s">
        <v>80</v>
      </c>
      <c r="D4399" t="str">
        <f>VLOOKUP(data_to_clean[[#This Row],[state]],abbreviation_table[],2,FALSE)</f>
        <v>California</v>
      </c>
      <c r="E4399" t="s">
        <v>334</v>
      </c>
      <c r="F4399" t="str">
        <f>TRIM(LEFT(data_to_clean[[#This Row],[revenue]],FIND(" ",data_to_clean[[#This Row],[revenue]])))</f>
        <v>5.1</v>
      </c>
      <c r="G4399" t="str">
        <f>RIGHT(data_to_clean[[#This Row],[revenue]],LEN(data_to_clean[[#This Row],[revenue]])-FIND(" ",data_to_clean[[#This Row],[revenue]]))</f>
        <v>Million</v>
      </c>
      <c r="H4399" s="7">
        <f>VALUE(IF(data_to_clean[[#This Row],[multiplicity]]="Million",_xlfn.CONCAT(SUBSTITUTE(data_to_clean[[#This Row],[number]],".",""),"00000"),_xlfn.CONCAT(SUBSTITUTE(data_to_clean[[#This Row],[number]],".",""),"00000000")))</f>
        <v>5100000</v>
      </c>
      <c r="I4399" t="s">
        <v>15680</v>
      </c>
      <c r="J4399">
        <f>ROUND(VALUE(SUBSTITUTE(data_to_clean[[#This Row],[growth_%]],".",",")),0)</f>
        <v>69</v>
      </c>
      <c r="K4399" t="s">
        <v>297</v>
      </c>
      <c r="L4399">
        <v>20</v>
      </c>
      <c r="M4399">
        <v>10</v>
      </c>
      <c r="N4399">
        <v>2004</v>
      </c>
      <c r="O4399">
        <v>3</v>
      </c>
      <c r="P4399" t="s">
        <v>1116</v>
      </c>
      <c r="Q4399" t="b">
        <f>AND(ISNUMBER(data_to_clean[[#This Row],[revenue_formatted]]),ISNUMBER(data_to_clean[[#This Row],[growth_formatted_%]]),ISNUMBER(data_to_clean[[#This Row],[workers]]),ISNUMBER(data_to_clean[[#This Row],[previous_workers]]),ISNUMBER(data_to_clean[[#This Row],[founded]]),ISNUMBER(data_to_clean[[#This Row],[yrs_on_list]]))</f>
        <v>1</v>
      </c>
    </row>
    <row r="4400" spans="1:17" x14ac:dyDescent="0.25">
      <c r="A4400">
        <v>4387</v>
      </c>
      <c r="B4400" t="s">
        <v>15681</v>
      </c>
      <c r="C4400" t="s">
        <v>45</v>
      </c>
      <c r="D4400" t="str">
        <f>VLOOKUP(data_to_clean[[#This Row],[state]],abbreviation_table[],2,FALSE)</f>
        <v>Pennsylvania</v>
      </c>
      <c r="E4400" t="s">
        <v>7347</v>
      </c>
      <c r="F4400" t="str">
        <f>TRIM(LEFT(data_to_clean[[#This Row],[revenue]],FIND(" ",data_to_clean[[#This Row],[revenue]])))</f>
        <v>19.3</v>
      </c>
      <c r="G4400" t="str">
        <f>RIGHT(data_to_clean[[#This Row],[revenue]],LEN(data_to_clean[[#This Row],[revenue]])-FIND(" ",data_to_clean[[#This Row],[revenue]]))</f>
        <v>Million</v>
      </c>
      <c r="H4400" s="7">
        <f>VALUE(IF(data_to_clean[[#This Row],[multiplicity]]="Million",_xlfn.CONCAT(SUBSTITUTE(data_to_clean[[#This Row],[number]],".",""),"00000"),_xlfn.CONCAT(SUBSTITUTE(data_to_clean[[#This Row],[number]],".",""),"00000000")))</f>
        <v>19300000</v>
      </c>
      <c r="I4400" t="s">
        <v>15683</v>
      </c>
      <c r="J4400">
        <f>ROUND(VALUE(SUBSTITUTE(data_to_clean[[#This Row],[growth_%]],".",",")),0)</f>
        <v>68</v>
      </c>
      <c r="K4400" t="s">
        <v>107</v>
      </c>
      <c r="L4400">
        <v>102</v>
      </c>
      <c r="M4400">
        <v>69</v>
      </c>
      <c r="N4400">
        <v>2001</v>
      </c>
      <c r="O4400">
        <v>12</v>
      </c>
      <c r="P4400" t="s">
        <v>49</v>
      </c>
      <c r="Q4400" t="b">
        <f>AND(ISNUMBER(data_to_clean[[#This Row],[revenue_formatted]]),ISNUMBER(data_to_clean[[#This Row],[growth_formatted_%]]),ISNUMBER(data_to_clean[[#This Row],[workers]]),ISNUMBER(data_to_clean[[#This Row],[previous_workers]]),ISNUMBER(data_to_clean[[#This Row],[founded]]),ISNUMBER(data_to_clean[[#This Row],[yrs_on_list]]))</f>
        <v>1</v>
      </c>
    </row>
    <row r="4401" spans="1:17" x14ac:dyDescent="0.25">
      <c r="A4401">
        <v>4388</v>
      </c>
      <c r="B4401" t="s">
        <v>15684</v>
      </c>
      <c r="C4401" t="s">
        <v>80</v>
      </c>
      <c r="D4401" t="str">
        <f>VLOOKUP(data_to_clean[[#This Row],[state]],abbreviation_table[],2,FALSE)</f>
        <v>California</v>
      </c>
      <c r="E4401" t="s">
        <v>15686</v>
      </c>
      <c r="F4401" t="str">
        <f>TRIM(LEFT(data_to_clean[[#This Row],[revenue]],FIND(" ",data_to_clean[[#This Row],[revenue]])))</f>
        <v>79.7</v>
      </c>
      <c r="G4401" t="str">
        <f>RIGHT(data_to_clean[[#This Row],[revenue]],LEN(data_to_clean[[#This Row],[revenue]])-FIND(" ",data_to_clean[[#This Row],[revenue]]))</f>
        <v>Million</v>
      </c>
      <c r="H4401" s="7">
        <f>VALUE(IF(data_to_clean[[#This Row],[multiplicity]]="Million",_xlfn.CONCAT(SUBSTITUTE(data_to_clean[[#This Row],[number]],".",""),"00000"),_xlfn.CONCAT(SUBSTITUTE(data_to_clean[[#This Row],[number]],".",""),"00000000")))</f>
        <v>79700000</v>
      </c>
      <c r="I4401" t="s">
        <v>15687</v>
      </c>
      <c r="J4401">
        <f>ROUND(VALUE(SUBSTITUTE(data_to_clean[[#This Row],[growth_%]],".",",")),0)</f>
        <v>68</v>
      </c>
      <c r="K4401" t="s">
        <v>55</v>
      </c>
      <c r="L4401">
        <v>210</v>
      </c>
      <c r="M4401">
        <v>143</v>
      </c>
      <c r="N4401">
        <v>2008</v>
      </c>
      <c r="O4401">
        <v>7</v>
      </c>
      <c r="P4401" t="s">
        <v>2693</v>
      </c>
      <c r="Q4401" t="b">
        <f>AND(ISNUMBER(data_to_clean[[#This Row],[revenue_formatted]]),ISNUMBER(data_to_clean[[#This Row],[growth_formatted_%]]),ISNUMBER(data_to_clean[[#This Row],[workers]]),ISNUMBER(data_to_clean[[#This Row],[previous_workers]]),ISNUMBER(data_to_clean[[#This Row],[founded]]),ISNUMBER(data_to_clean[[#This Row],[yrs_on_list]]))</f>
        <v>1</v>
      </c>
    </row>
    <row r="4402" spans="1:17" x14ac:dyDescent="0.25">
      <c r="A4402">
        <v>4389</v>
      </c>
      <c r="B4402" t="s">
        <v>15688</v>
      </c>
      <c r="C4402" t="s">
        <v>80</v>
      </c>
      <c r="D4402" t="str">
        <f>VLOOKUP(data_to_clean[[#This Row],[state]],abbreviation_table[],2,FALSE)</f>
        <v>California</v>
      </c>
      <c r="E4402" t="s">
        <v>15690</v>
      </c>
      <c r="F4402" t="str">
        <f>TRIM(LEFT(data_to_clean[[#This Row],[revenue]],FIND(" ",data_to_clean[[#This Row],[revenue]])))</f>
        <v>242.5</v>
      </c>
      <c r="G4402" t="str">
        <f>RIGHT(data_to_clean[[#This Row],[revenue]],LEN(data_to_clean[[#This Row],[revenue]])-FIND(" ",data_to_clean[[#This Row],[revenue]]))</f>
        <v>Million</v>
      </c>
      <c r="H4402" s="7">
        <f>VALUE(IF(data_to_clean[[#This Row],[multiplicity]]="Million",_xlfn.CONCAT(SUBSTITUTE(data_to_clean[[#This Row],[number]],".",""),"00000"),_xlfn.CONCAT(SUBSTITUTE(data_to_clean[[#This Row],[number]],".",""),"00000000")))</f>
        <v>242500000</v>
      </c>
      <c r="I4402" t="s">
        <v>15691</v>
      </c>
      <c r="J4402">
        <f>ROUND(VALUE(SUBSTITUTE(data_to_clean[[#This Row],[growth_%]],".",",")),0)</f>
        <v>68</v>
      </c>
      <c r="K4402" t="s">
        <v>187</v>
      </c>
      <c r="L4402">
        <v>80</v>
      </c>
      <c r="M4402">
        <v>77</v>
      </c>
      <c r="N4402">
        <v>1997</v>
      </c>
      <c r="O4402">
        <v>1</v>
      </c>
      <c r="P4402" t="s">
        <v>530</v>
      </c>
      <c r="Q4402" t="b">
        <f>AND(ISNUMBER(data_to_clean[[#This Row],[revenue_formatted]]),ISNUMBER(data_to_clean[[#This Row],[growth_formatted_%]]),ISNUMBER(data_to_clean[[#This Row],[workers]]),ISNUMBER(data_to_clean[[#This Row],[previous_workers]]),ISNUMBER(data_to_clean[[#This Row],[founded]]),ISNUMBER(data_to_clean[[#This Row],[yrs_on_list]]))</f>
        <v>1</v>
      </c>
    </row>
    <row r="4403" spans="1:17" x14ac:dyDescent="0.25">
      <c r="A4403">
        <v>4390</v>
      </c>
      <c r="B4403" t="s">
        <v>15692</v>
      </c>
      <c r="C4403" t="s">
        <v>503</v>
      </c>
      <c r="D4403" t="str">
        <f>VLOOKUP(data_to_clean[[#This Row],[state]],abbreviation_table[],2,FALSE)</f>
        <v>Illinois</v>
      </c>
      <c r="E4403" t="s">
        <v>896</v>
      </c>
      <c r="F4403" t="str">
        <f>TRIM(LEFT(data_to_clean[[#This Row],[revenue]],FIND(" ",data_to_clean[[#This Row],[revenue]])))</f>
        <v>10.3</v>
      </c>
      <c r="G4403" t="str">
        <f>RIGHT(data_to_clean[[#This Row],[revenue]],LEN(data_to_clean[[#This Row],[revenue]])-FIND(" ",data_to_clean[[#This Row],[revenue]]))</f>
        <v>Million</v>
      </c>
      <c r="H4403" s="7">
        <f>VALUE(IF(data_to_clean[[#This Row],[multiplicity]]="Million",_xlfn.CONCAT(SUBSTITUTE(data_to_clean[[#This Row],[number]],".",""),"00000"),_xlfn.CONCAT(SUBSTITUTE(data_to_clean[[#This Row],[number]],".",""),"00000000")))</f>
        <v>10300000</v>
      </c>
      <c r="I4403" t="s">
        <v>15694</v>
      </c>
      <c r="J4403">
        <f>ROUND(VALUE(SUBSTITUTE(data_to_clean[[#This Row],[growth_%]],".",",")),0)</f>
        <v>68</v>
      </c>
      <c r="K4403" t="s">
        <v>211</v>
      </c>
      <c r="L4403">
        <v>40</v>
      </c>
      <c r="M4403">
        <v>20</v>
      </c>
      <c r="N4403">
        <v>1983</v>
      </c>
      <c r="O4403">
        <v>2</v>
      </c>
      <c r="P4403" t="s">
        <v>1984</v>
      </c>
      <c r="Q4403" t="b">
        <f>AND(ISNUMBER(data_to_clean[[#This Row],[revenue_formatted]]),ISNUMBER(data_to_clean[[#This Row],[growth_formatted_%]]),ISNUMBER(data_to_clean[[#This Row],[workers]]),ISNUMBER(data_to_clean[[#This Row],[previous_workers]]),ISNUMBER(data_to_clean[[#This Row],[founded]]),ISNUMBER(data_to_clean[[#This Row],[yrs_on_list]]))</f>
        <v>1</v>
      </c>
    </row>
    <row r="4404" spans="1:17" x14ac:dyDescent="0.25">
      <c r="A4404">
        <v>4391</v>
      </c>
      <c r="B4404" t="s">
        <v>15695</v>
      </c>
      <c r="C4404" t="s">
        <v>80</v>
      </c>
      <c r="D4404" t="str">
        <f>VLOOKUP(data_to_clean[[#This Row],[state]],abbreviation_table[],2,FALSE)</f>
        <v>California</v>
      </c>
      <c r="E4404" t="s">
        <v>1608</v>
      </c>
      <c r="F4404" t="str">
        <f>TRIM(LEFT(data_to_clean[[#This Row],[revenue]],FIND(" ",data_to_clean[[#This Row],[revenue]])))</f>
        <v>8.1</v>
      </c>
      <c r="G4404" t="str">
        <f>RIGHT(data_to_clean[[#This Row],[revenue]],LEN(data_to_clean[[#This Row],[revenue]])-FIND(" ",data_to_clean[[#This Row],[revenue]]))</f>
        <v>Million</v>
      </c>
      <c r="H4404" s="7">
        <f>VALUE(IF(data_to_clean[[#This Row],[multiplicity]]="Million",_xlfn.CONCAT(SUBSTITUTE(data_to_clean[[#This Row],[number]],".",""),"00000"),_xlfn.CONCAT(SUBSTITUTE(data_to_clean[[#This Row],[number]],".",""),"00000000")))</f>
        <v>8100000</v>
      </c>
      <c r="I4404" t="s">
        <v>15697</v>
      </c>
      <c r="J4404">
        <f>ROUND(VALUE(SUBSTITUTE(data_to_clean[[#This Row],[growth_%]],".",",")),0)</f>
        <v>68</v>
      </c>
      <c r="K4404" t="s">
        <v>156</v>
      </c>
      <c r="L4404">
        <v>23</v>
      </c>
      <c r="M4404">
        <v>25</v>
      </c>
      <c r="N4404">
        <v>2009</v>
      </c>
      <c r="O4404">
        <v>6</v>
      </c>
      <c r="P4404" t="s">
        <v>530</v>
      </c>
      <c r="Q4404" t="b">
        <f>AND(ISNUMBER(data_to_clean[[#This Row],[revenue_formatted]]),ISNUMBER(data_to_clean[[#This Row],[growth_formatted_%]]),ISNUMBER(data_to_clean[[#This Row],[workers]]),ISNUMBER(data_to_clean[[#This Row],[previous_workers]]),ISNUMBER(data_to_clean[[#This Row],[founded]]),ISNUMBER(data_to_clean[[#This Row],[yrs_on_list]]))</f>
        <v>1</v>
      </c>
    </row>
    <row r="4405" spans="1:17" x14ac:dyDescent="0.25">
      <c r="A4405">
        <v>4392</v>
      </c>
      <c r="B4405" t="s">
        <v>15698</v>
      </c>
      <c r="C4405" t="s">
        <v>462</v>
      </c>
      <c r="D4405" t="str">
        <f>VLOOKUP(data_to_clean[[#This Row],[state]],abbreviation_table[],2,FALSE)</f>
        <v>Kansas</v>
      </c>
      <c r="E4405" t="s">
        <v>765</v>
      </c>
      <c r="F4405" t="str">
        <f>TRIM(LEFT(data_to_clean[[#This Row],[revenue]],FIND(" ",data_to_clean[[#This Row],[revenue]])))</f>
        <v>5.5</v>
      </c>
      <c r="G4405" t="str">
        <f>RIGHT(data_to_clean[[#This Row],[revenue]],LEN(data_to_clean[[#This Row],[revenue]])-FIND(" ",data_to_clean[[#This Row],[revenue]]))</f>
        <v>Million</v>
      </c>
      <c r="H4405" s="7">
        <f>VALUE(IF(data_to_clean[[#This Row],[multiplicity]]="Million",_xlfn.CONCAT(SUBSTITUTE(data_to_clean[[#This Row],[number]],".",""),"00000"),_xlfn.CONCAT(SUBSTITUTE(data_to_clean[[#This Row],[number]],".",""),"00000000")))</f>
        <v>5500000</v>
      </c>
      <c r="I4405" t="s">
        <v>15700</v>
      </c>
      <c r="J4405">
        <f>ROUND(VALUE(SUBSTITUTE(data_to_clean[[#This Row],[growth_%]],".",",")),0)</f>
        <v>68</v>
      </c>
      <c r="K4405" t="s">
        <v>233</v>
      </c>
      <c r="L4405">
        <v>30</v>
      </c>
      <c r="M4405">
        <v>20</v>
      </c>
      <c r="N4405">
        <v>1999</v>
      </c>
      <c r="O4405">
        <v>5</v>
      </c>
      <c r="P4405" t="s">
        <v>15701</v>
      </c>
      <c r="Q4405" t="b">
        <f>AND(ISNUMBER(data_to_clean[[#This Row],[revenue_formatted]]),ISNUMBER(data_to_clean[[#This Row],[growth_formatted_%]]),ISNUMBER(data_to_clean[[#This Row],[workers]]),ISNUMBER(data_to_clean[[#This Row],[previous_workers]]),ISNUMBER(data_to_clean[[#This Row],[founded]]),ISNUMBER(data_to_clean[[#This Row],[yrs_on_list]]))</f>
        <v>1</v>
      </c>
    </row>
    <row r="4406" spans="1:17" x14ac:dyDescent="0.25">
      <c r="A4406">
        <v>4393</v>
      </c>
      <c r="B4406" t="s">
        <v>15702</v>
      </c>
      <c r="C4406" t="s">
        <v>66</v>
      </c>
      <c r="D4406" t="str">
        <f>VLOOKUP(data_to_clean[[#This Row],[state]],abbreviation_table[],2,FALSE)</f>
        <v>Virginia</v>
      </c>
      <c r="E4406" t="s">
        <v>115</v>
      </c>
      <c r="F4406" t="str">
        <f>TRIM(LEFT(data_to_clean[[#This Row],[revenue]],FIND(" ",data_to_clean[[#This Row],[revenue]])))</f>
        <v>10.7</v>
      </c>
      <c r="G4406" t="str">
        <f>RIGHT(data_to_clean[[#This Row],[revenue]],LEN(data_to_clean[[#This Row],[revenue]])-FIND(" ",data_to_clean[[#This Row],[revenue]]))</f>
        <v>Million</v>
      </c>
      <c r="H4406" s="7">
        <f>VALUE(IF(data_to_clean[[#This Row],[multiplicity]]="Million",_xlfn.CONCAT(SUBSTITUTE(data_to_clean[[#This Row],[number]],".",""),"00000"),_xlfn.CONCAT(SUBSTITUTE(data_to_clean[[#This Row],[number]],".",""),"00000000")))</f>
        <v>10700000</v>
      </c>
      <c r="I4406" t="s">
        <v>15704</v>
      </c>
      <c r="J4406">
        <f>ROUND(VALUE(SUBSTITUTE(data_to_clean[[#This Row],[growth_%]],".",",")),0)</f>
        <v>68</v>
      </c>
      <c r="K4406" t="s">
        <v>181</v>
      </c>
      <c r="L4406">
        <v>70</v>
      </c>
      <c r="M4406">
        <v>50</v>
      </c>
      <c r="N4406">
        <v>1999</v>
      </c>
      <c r="O4406">
        <v>5</v>
      </c>
      <c r="P4406" t="s">
        <v>746</v>
      </c>
      <c r="Q4406" t="b">
        <f>AND(ISNUMBER(data_to_clean[[#This Row],[revenue_formatted]]),ISNUMBER(data_to_clean[[#This Row],[growth_formatted_%]]),ISNUMBER(data_to_clean[[#This Row],[workers]]),ISNUMBER(data_to_clean[[#This Row],[previous_workers]]),ISNUMBER(data_to_clean[[#This Row],[founded]]),ISNUMBER(data_to_clean[[#This Row],[yrs_on_list]]))</f>
        <v>1</v>
      </c>
    </row>
    <row r="4407" spans="1:17" x14ac:dyDescent="0.25">
      <c r="A4407">
        <v>4394</v>
      </c>
      <c r="B4407" t="s">
        <v>15705</v>
      </c>
      <c r="C4407" t="s">
        <v>30</v>
      </c>
      <c r="D4407" t="str">
        <f>VLOOKUP(data_to_clean[[#This Row],[state]],abbreviation_table[],2,FALSE)</f>
        <v>Texas</v>
      </c>
      <c r="E4407" t="s">
        <v>3148</v>
      </c>
      <c r="F4407" t="str">
        <f>TRIM(LEFT(data_to_clean[[#This Row],[revenue]],FIND(" ",data_to_clean[[#This Row],[revenue]])))</f>
        <v>19.4</v>
      </c>
      <c r="G4407" t="str">
        <f>RIGHT(data_to_clean[[#This Row],[revenue]],LEN(data_to_clean[[#This Row],[revenue]])-FIND(" ",data_to_clean[[#This Row],[revenue]]))</f>
        <v>Million</v>
      </c>
      <c r="H4407" s="7">
        <f>VALUE(IF(data_to_clean[[#This Row],[multiplicity]]="Million",_xlfn.CONCAT(SUBSTITUTE(data_to_clean[[#This Row],[number]],".",""),"00000"),_xlfn.CONCAT(SUBSTITUTE(data_to_clean[[#This Row],[number]],".",""),"00000000")))</f>
        <v>19400000</v>
      </c>
      <c r="I4407" t="s">
        <v>15707</v>
      </c>
      <c r="J4407">
        <f>ROUND(VALUE(SUBSTITUTE(data_to_clean[[#This Row],[growth_%]],".",",")),0)</f>
        <v>68</v>
      </c>
      <c r="K4407" t="s">
        <v>55</v>
      </c>
      <c r="L4407">
        <v>25</v>
      </c>
      <c r="M4407">
        <v>15</v>
      </c>
      <c r="N4407">
        <v>2012</v>
      </c>
      <c r="O4407">
        <v>4</v>
      </c>
      <c r="P4407" t="s">
        <v>5749</v>
      </c>
      <c r="Q4407" t="b">
        <f>AND(ISNUMBER(data_to_clean[[#This Row],[revenue_formatted]]),ISNUMBER(data_to_clean[[#This Row],[growth_formatted_%]]),ISNUMBER(data_to_clean[[#This Row],[workers]]),ISNUMBER(data_to_clean[[#This Row],[previous_workers]]),ISNUMBER(data_to_clean[[#This Row],[founded]]),ISNUMBER(data_to_clean[[#This Row],[yrs_on_list]]))</f>
        <v>1</v>
      </c>
    </row>
    <row r="4408" spans="1:17" x14ac:dyDescent="0.25">
      <c r="A4408">
        <v>4395</v>
      </c>
      <c r="B4408" t="s">
        <v>15708</v>
      </c>
      <c r="C4408" t="s">
        <v>105</v>
      </c>
      <c r="D4408" t="str">
        <f>VLOOKUP(data_to_clean[[#This Row],[state]],abbreviation_table[],2,FALSE)</f>
        <v>New York</v>
      </c>
      <c r="E4408" t="s">
        <v>15710</v>
      </c>
      <c r="F4408" t="str">
        <f>TRIM(LEFT(data_to_clean[[#This Row],[revenue]],FIND(" ",data_to_clean[[#This Row],[revenue]])))</f>
        <v>83.5</v>
      </c>
      <c r="G4408" t="str">
        <f>RIGHT(data_to_clean[[#This Row],[revenue]],LEN(data_to_clean[[#This Row],[revenue]])-FIND(" ",data_to_clean[[#This Row],[revenue]]))</f>
        <v>Million</v>
      </c>
      <c r="H4408" s="7">
        <f>VALUE(IF(data_to_clean[[#This Row],[multiplicity]]="Million",_xlfn.CONCAT(SUBSTITUTE(data_to_clean[[#This Row],[number]],".",""),"00000"),_xlfn.CONCAT(SUBSTITUTE(data_to_clean[[#This Row],[number]],".",""),"00000000")))</f>
        <v>83500000</v>
      </c>
      <c r="I4408" t="s">
        <v>15711</v>
      </c>
      <c r="J4408">
        <f>ROUND(VALUE(SUBSTITUTE(data_to_clean[[#This Row],[growth_%]],".",",")),0)</f>
        <v>68</v>
      </c>
      <c r="K4408" t="s">
        <v>107</v>
      </c>
      <c r="L4408">
        <v>639</v>
      </c>
      <c r="M4408">
        <v>237</v>
      </c>
      <c r="N4408">
        <v>1976</v>
      </c>
      <c r="O4408">
        <v>6</v>
      </c>
      <c r="P4408" t="s">
        <v>15712</v>
      </c>
      <c r="Q4408" t="b">
        <f>AND(ISNUMBER(data_to_clean[[#This Row],[revenue_formatted]]),ISNUMBER(data_to_clean[[#This Row],[growth_formatted_%]]),ISNUMBER(data_to_clean[[#This Row],[workers]]),ISNUMBER(data_to_clean[[#This Row],[previous_workers]]),ISNUMBER(data_to_clean[[#This Row],[founded]]),ISNUMBER(data_to_clean[[#This Row],[yrs_on_list]]))</f>
        <v>1</v>
      </c>
    </row>
    <row r="4409" spans="1:17" x14ac:dyDescent="0.25">
      <c r="A4409">
        <v>4396</v>
      </c>
      <c r="B4409" t="s">
        <v>15713</v>
      </c>
      <c r="C4409" t="s">
        <v>45</v>
      </c>
      <c r="D4409" t="str">
        <f>VLOOKUP(data_to_clean[[#This Row],[state]],abbreviation_table[],2,FALSE)</f>
        <v>Pennsylvania</v>
      </c>
      <c r="E4409" t="s">
        <v>3155</v>
      </c>
      <c r="F4409" t="str">
        <f>TRIM(LEFT(data_to_clean[[#This Row],[revenue]],FIND(" ",data_to_clean[[#This Row],[revenue]])))</f>
        <v>39.3</v>
      </c>
      <c r="G4409" t="str">
        <f>RIGHT(data_to_clean[[#This Row],[revenue]],LEN(data_to_clean[[#This Row],[revenue]])-FIND(" ",data_to_clean[[#This Row],[revenue]]))</f>
        <v>Million</v>
      </c>
      <c r="H4409" s="7">
        <f>VALUE(IF(data_to_clean[[#This Row],[multiplicity]]="Million",_xlfn.CONCAT(SUBSTITUTE(data_to_clean[[#This Row],[number]],".",""),"00000"),_xlfn.CONCAT(SUBSTITUTE(data_to_clean[[#This Row],[number]],".",""),"00000000")))</f>
        <v>39300000</v>
      </c>
      <c r="I4409" t="s">
        <v>15715</v>
      </c>
      <c r="J4409">
        <f>ROUND(VALUE(SUBSTITUTE(data_to_clean[[#This Row],[growth_%]],".",",")),0)</f>
        <v>68</v>
      </c>
      <c r="K4409" t="s">
        <v>18</v>
      </c>
      <c r="L4409">
        <v>198</v>
      </c>
      <c r="M4409">
        <v>122</v>
      </c>
      <c r="N4409">
        <v>2004</v>
      </c>
      <c r="O4409">
        <v>4</v>
      </c>
      <c r="P4409" t="s">
        <v>1724</v>
      </c>
      <c r="Q4409" t="b">
        <f>AND(ISNUMBER(data_to_clean[[#This Row],[revenue_formatted]]),ISNUMBER(data_to_clean[[#This Row],[growth_formatted_%]]),ISNUMBER(data_to_clean[[#This Row],[workers]]),ISNUMBER(data_to_clean[[#This Row],[previous_workers]]),ISNUMBER(data_to_clean[[#This Row],[founded]]),ISNUMBER(data_to_clean[[#This Row],[yrs_on_list]]))</f>
        <v>1</v>
      </c>
    </row>
    <row r="4410" spans="1:17" x14ac:dyDescent="0.25">
      <c r="A4410">
        <v>4397</v>
      </c>
      <c r="B4410" t="s">
        <v>15716</v>
      </c>
      <c r="C4410" t="s">
        <v>105</v>
      </c>
      <c r="D4410" t="str">
        <f>VLOOKUP(data_to_clean[[#This Row],[state]],abbreviation_table[],2,FALSE)</f>
        <v>New York</v>
      </c>
      <c r="E4410" t="s">
        <v>1473</v>
      </c>
      <c r="F4410" t="str">
        <f>TRIM(LEFT(data_to_clean[[#This Row],[revenue]],FIND(" ",data_to_clean[[#This Row],[revenue]])))</f>
        <v>5</v>
      </c>
      <c r="G4410" t="str">
        <f>RIGHT(data_to_clean[[#This Row],[revenue]],LEN(data_to_clean[[#This Row],[revenue]])-FIND(" ",data_to_clean[[#This Row],[revenue]]))</f>
        <v>Million</v>
      </c>
      <c r="H4410" s="7">
        <f>VALUE(IF(data_to_clean[[#This Row],[multiplicity]]="Million",_xlfn.CONCAT(SUBSTITUTE(data_to_clean[[#This Row],[number]],".",""),"00000"),_xlfn.CONCAT(SUBSTITUTE(data_to_clean[[#This Row],[number]],".",""),"00000000")))</f>
        <v>500000</v>
      </c>
      <c r="I4410" t="s">
        <v>15718</v>
      </c>
      <c r="J4410">
        <f>ROUND(VALUE(SUBSTITUTE(data_to_clean[[#This Row],[growth_%]],".",",")),0)</f>
        <v>68</v>
      </c>
      <c r="K4410" t="s">
        <v>25</v>
      </c>
      <c r="L4410">
        <v>110</v>
      </c>
      <c r="M4410">
        <v>55</v>
      </c>
      <c r="N4410">
        <v>2011</v>
      </c>
      <c r="O4410">
        <v>2</v>
      </c>
      <c r="P4410" t="s">
        <v>9867</v>
      </c>
      <c r="Q4410" t="b">
        <f>AND(ISNUMBER(data_to_clean[[#This Row],[revenue_formatted]]),ISNUMBER(data_to_clean[[#This Row],[growth_formatted_%]]),ISNUMBER(data_to_clean[[#This Row],[workers]]),ISNUMBER(data_to_clean[[#This Row],[previous_workers]]),ISNUMBER(data_to_clean[[#This Row],[founded]]),ISNUMBER(data_to_clean[[#This Row],[yrs_on_list]]))</f>
        <v>1</v>
      </c>
    </row>
    <row r="4411" spans="1:17" x14ac:dyDescent="0.25">
      <c r="A4411">
        <v>4398</v>
      </c>
      <c r="B4411" t="s">
        <v>15719</v>
      </c>
      <c r="C4411" t="s">
        <v>30</v>
      </c>
      <c r="D4411" t="str">
        <f>VLOOKUP(data_to_clean[[#This Row],[state]],abbreviation_table[],2,FALSE)</f>
        <v>Texas</v>
      </c>
      <c r="E4411" t="s">
        <v>3155</v>
      </c>
      <c r="F4411" t="str">
        <f>TRIM(LEFT(data_to_clean[[#This Row],[revenue]],FIND(" ",data_to_clean[[#This Row],[revenue]])))</f>
        <v>39.3</v>
      </c>
      <c r="G4411" t="str">
        <f>RIGHT(data_to_clean[[#This Row],[revenue]],LEN(data_to_clean[[#This Row],[revenue]])-FIND(" ",data_to_clean[[#This Row],[revenue]]))</f>
        <v>Million</v>
      </c>
      <c r="H4411" s="7">
        <f>VALUE(IF(data_to_clean[[#This Row],[multiplicity]]="Million",_xlfn.CONCAT(SUBSTITUTE(data_to_clean[[#This Row],[number]],".",""),"00000"),_xlfn.CONCAT(SUBSTITUTE(data_to_clean[[#This Row],[number]],".",""),"00000000")))</f>
        <v>39300000</v>
      </c>
      <c r="I4411" t="s">
        <v>15721</v>
      </c>
      <c r="J4411">
        <f>ROUND(VALUE(SUBSTITUTE(data_to_clean[[#This Row],[growth_%]],".",",")),0)</f>
        <v>68</v>
      </c>
      <c r="K4411" t="s">
        <v>336</v>
      </c>
      <c r="L4411">
        <v>350</v>
      </c>
      <c r="M4411">
        <v>650</v>
      </c>
      <c r="N4411">
        <v>2003</v>
      </c>
      <c r="O4411">
        <v>4</v>
      </c>
      <c r="P4411" t="s">
        <v>1789</v>
      </c>
      <c r="Q4411" t="b">
        <f>AND(ISNUMBER(data_to_clean[[#This Row],[revenue_formatted]]),ISNUMBER(data_to_clean[[#This Row],[growth_formatted_%]]),ISNUMBER(data_to_clean[[#This Row],[workers]]),ISNUMBER(data_to_clean[[#This Row],[previous_workers]]),ISNUMBER(data_to_clean[[#This Row],[founded]]),ISNUMBER(data_to_clean[[#This Row],[yrs_on_list]]))</f>
        <v>1</v>
      </c>
    </row>
    <row r="4412" spans="1:17" x14ac:dyDescent="0.25">
      <c r="A4412">
        <v>4399</v>
      </c>
      <c r="B4412" t="s">
        <v>15722</v>
      </c>
      <c r="C4412" t="s">
        <v>503</v>
      </c>
      <c r="D4412" t="str">
        <f>VLOOKUP(data_to_clean[[#This Row],[state]],abbreviation_table[],2,FALSE)</f>
        <v>Illinois</v>
      </c>
      <c r="E4412" t="s">
        <v>861</v>
      </c>
      <c r="F4412" t="str">
        <f>TRIM(LEFT(data_to_clean[[#This Row],[revenue]],FIND(" ",data_to_clean[[#This Row],[revenue]])))</f>
        <v>5.7</v>
      </c>
      <c r="G4412" t="str">
        <f>RIGHT(data_to_clean[[#This Row],[revenue]],LEN(data_to_clean[[#This Row],[revenue]])-FIND(" ",data_to_clean[[#This Row],[revenue]]))</f>
        <v>Million</v>
      </c>
      <c r="H4412" s="7">
        <f>VALUE(IF(data_to_clean[[#This Row],[multiplicity]]="Million",_xlfn.CONCAT(SUBSTITUTE(data_to_clean[[#This Row],[number]],".",""),"00000"),_xlfn.CONCAT(SUBSTITUTE(data_to_clean[[#This Row],[number]],".",""),"00000000")))</f>
        <v>5700000</v>
      </c>
      <c r="I4412" t="s">
        <v>15724</v>
      </c>
      <c r="J4412">
        <f>ROUND(VALUE(SUBSTITUTE(data_to_clean[[#This Row],[growth_%]],".",",")),0)</f>
        <v>68</v>
      </c>
      <c r="K4412" t="s">
        <v>297</v>
      </c>
      <c r="L4412">
        <v>29</v>
      </c>
      <c r="M4412">
        <v>21</v>
      </c>
      <c r="N4412">
        <v>2006</v>
      </c>
      <c r="O4412">
        <v>3</v>
      </c>
      <c r="P4412" t="s">
        <v>15265</v>
      </c>
      <c r="Q4412" t="b">
        <f>AND(ISNUMBER(data_to_clean[[#This Row],[revenue_formatted]]),ISNUMBER(data_to_clean[[#This Row],[growth_formatted_%]]),ISNUMBER(data_to_clean[[#This Row],[workers]]),ISNUMBER(data_to_clean[[#This Row],[previous_workers]]),ISNUMBER(data_to_clean[[#This Row],[founded]]),ISNUMBER(data_to_clean[[#This Row],[yrs_on_list]]))</f>
        <v>1</v>
      </c>
    </row>
    <row r="4413" spans="1:17" x14ac:dyDescent="0.25">
      <c r="A4413">
        <v>4400</v>
      </c>
      <c r="B4413" t="s">
        <v>15725</v>
      </c>
      <c r="C4413" t="s">
        <v>105</v>
      </c>
      <c r="D4413" t="str">
        <f>VLOOKUP(data_to_clean[[#This Row],[state]],abbreviation_table[],2,FALSE)</f>
        <v>New York</v>
      </c>
      <c r="E4413" t="s">
        <v>1414</v>
      </c>
      <c r="F4413" t="str">
        <f>TRIM(LEFT(data_to_clean[[#This Row],[revenue]],FIND(" ",data_to_clean[[#This Row],[revenue]])))</f>
        <v>16.1</v>
      </c>
      <c r="G4413" t="str">
        <f>RIGHT(data_to_clean[[#This Row],[revenue]],LEN(data_to_clean[[#This Row],[revenue]])-FIND(" ",data_to_clean[[#This Row],[revenue]]))</f>
        <v>Million</v>
      </c>
      <c r="H4413" s="7">
        <f>VALUE(IF(data_to_clean[[#This Row],[multiplicity]]="Million",_xlfn.CONCAT(SUBSTITUTE(data_to_clean[[#This Row],[number]],".",""),"00000"),_xlfn.CONCAT(SUBSTITUTE(data_to_clean[[#This Row],[number]],".",""),"00000000")))</f>
        <v>16100000</v>
      </c>
      <c r="I4413" t="s">
        <v>15727</v>
      </c>
      <c r="J4413">
        <f>ROUND(VALUE(SUBSTITUTE(data_to_clean[[#This Row],[growth_%]],".",",")),0)</f>
        <v>68</v>
      </c>
      <c r="K4413" t="s">
        <v>33</v>
      </c>
      <c r="L4413">
        <v>40</v>
      </c>
      <c r="M4413">
        <v>3</v>
      </c>
      <c r="N4413">
        <v>2014</v>
      </c>
      <c r="O4413">
        <v>1</v>
      </c>
      <c r="P4413" t="s">
        <v>882</v>
      </c>
      <c r="Q4413" t="b">
        <f>AND(ISNUMBER(data_to_clean[[#This Row],[revenue_formatted]]),ISNUMBER(data_to_clean[[#This Row],[growth_formatted_%]]),ISNUMBER(data_to_clean[[#This Row],[workers]]),ISNUMBER(data_to_clean[[#This Row],[previous_workers]]),ISNUMBER(data_to_clean[[#This Row],[founded]]),ISNUMBER(data_to_clean[[#This Row],[yrs_on_list]]))</f>
        <v>1</v>
      </c>
    </row>
    <row r="4414" spans="1:17" x14ac:dyDescent="0.25">
      <c r="A4414">
        <v>4401</v>
      </c>
      <c r="B4414" t="s">
        <v>15728</v>
      </c>
      <c r="C4414" t="s">
        <v>80</v>
      </c>
      <c r="D4414" t="str">
        <f>VLOOKUP(data_to_clean[[#This Row],[state]],abbreviation_table[],2,FALSE)</f>
        <v>California</v>
      </c>
      <c r="E4414" t="s">
        <v>15730</v>
      </c>
      <c r="F4414" t="str">
        <f>TRIM(LEFT(data_to_clean[[#This Row],[revenue]],FIND(" ",data_to_clean[[#This Row],[revenue]])))</f>
        <v>63</v>
      </c>
      <c r="G4414" t="str">
        <f>RIGHT(data_to_clean[[#This Row],[revenue]],LEN(data_to_clean[[#This Row],[revenue]])-FIND(" ",data_to_clean[[#This Row],[revenue]]))</f>
        <v>Million</v>
      </c>
      <c r="H4414" s="7">
        <f>VALUE(IF(data_to_clean[[#This Row],[multiplicity]]="Million",_xlfn.CONCAT(SUBSTITUTE(data_to_clean[[#This Row],[number]],".",""),"00000"),_xlfn.CONCAT(SUBSTITUTE(data_to_clean[[#This Row],[number]],".",""),"00000000")))</f>
        <v>6300000</v>
      </c>
      <c r="I4414" t="s">
        <v>15731</v>
      </c>
      <c r="J4414">
        <f>ROUND(VALUE(SUBSTITUTE(data_to_clean[[#This Row],[growth_%]],".",",")),0)</f>
        <v>68</v>
      </c>
      <c r="K4414" t="s">
        <v>40</v>
      </c>
      <c r="L4414">
        <v>68</v>
      </c>
      <c r="M4414">
        <v>60</v>
      </c>
      <c r="N4414">
        <v>1995</v>
      </c>
      <c r="O4414">
        <v>10</v>
      </c>
      <c r="P4414" t="s">
        <v>15732</v>
      </c>
      <c r="Q4414" t="b">
        <f>AND(ISNUMBER(data_to_clean[[#This Row],[revenue_formatted]]),ISNUMBER(data_to_clean[[#This Row],[growth_formatted_%]]),ISNUMBER(data_to_clean[[#This Row],[workers]]),ISNUMBER(data_to_clean[[#This Row],[previous_workers]]),ISNUMBER(data_to_clean[[#This Row],[founded]]),ISNUMBER(data_to_clean[[#This Row],[yrs_on_list]]))</f>
        <v>1</v>
      </c>
    </row>
    <row r="4415" spans="1:17" x14ac:dyDescent="0.25">
      <c r="A4415">
        <v>4402</v>
      </c>
      <c r="B4415" t="s">
        <v>15733</v>
      </c>
      <c r="C4415" t="s">
        <v>341</v>
      </c>
      <c r="D4415" t="str">
        <f>VLOOKUP(data_to_clean[[#This Row],[state]],abbreviation_table[],2,FALSE)</f>
        <v>Massachusetts</v>
      </c>
      <c r="E4415" t="s">
        <v>1580</v>
      </c>
      <c r="F4415" t="str">
        <f>TRIM(LEFT(data_to_clean[[#This Row],[revenue]],FIND(" ",data_to_clean[[#This Row],[revenue]])))</f>
        <v>35.3</v>
      </c>
      <c r="G4415" t="str">
        <f>RIGHT(data_to_clean[[#This Row],[revenue]],LEN(data_to_clean[[#This Row],[revenue]])-FIND(" ",data_to_clean[[#This Row],[revenue]]))</f>
        <v>Million</v>
      </c>
      <c r="H4415" s="7">
        <f>VALUE(IF(data_to_clean[[#This Row],[multiplicity]]="Million",_xlfn.CONCAT(SUBSTITUTE(data_to_clean[[#This Row],[number]],".",""),"00000"),_xlfn.CONCAT(SUBSTITUTE(data_to_clean[[#This Row],[number]],".",""),"00000000")))</f>
        <v>35300000</v>
      </c>
      <c r="I4415" t="s">
        <v>15735</v>
      </c>
      <c r="J4415">
        <f>ROUND(VALUE(SUBSTITUTE(data_to_clean[[#This Row],[growth_%]],".",",")),0)</f>
        <v>68</v>
      </c>
      <c r="K4415" t="s">
        <v>33</v>
      </c>
      <c r="L4415">
        <v>387</v>
      </c>
      <c r="M4415">
        <v>240</v>
      </c>
      <c r="N4415">
        <v>2009</v>
      </c>
      <c r="O4415">
        <v>1</v>
      </c>
      <c r="P4415" t="s">
        <v>9912</v>
      </c>
      <c r="Q4415" t="b">
        <f>AND(ISNUMBER(data_to_clean[[#This Row],[revenue_formatted]]),ISNUMBER(data_to_clean[[#This Row],[growth_formatted_%]]),ISNUMBER(data_to_clean[[#This Row],[workers]]),ISNUMBER(data_to_clean[[#This Row],[previous_workers]]),ISNUMBER(data_to_clean[[#This Row],[founded]]),ISNUMBER(data_to_clean[[#This Row],[yrs_on_list]]))</f>
        <v>1</v>
      </c>
    </row>
    <row r="4416" spans="1:17" x14ac:dyDescent="0.25">
      <c r="A4416">
        <v>4403</v>
      </c>
      <c r="B4416" t="s">
        <v>15736</v>
      </c>
      <c r="C4416" t="s">
        <v>30</v>
      </c>
      <c r="D4416" t="str">
        <f>VLOOKUP(data_to_clean[[#This Row],[state]],abbreviation_table[],2,FALSE)</f>
        <v>Texas</v>
      </c>
      <c r="E4416" t="s">
        <v>699</v>
      </c>
      <c r="F4416" t="str">
        <f>TRIM(LEFT(data_to_clean[[#This Row],[revenue]],FIND(" ",data_to_clean[[#This Row],[revenue]])))</f>
        <v>4</v>
      </c>
      <c r="G4416" t="str">
        <f>RIGHT(data_to_clean[[#This Row],[revenue]],LEN(data_to_clean[[#This Row],[revenue]])-FIND(" ",data_to_clean[[#This Row],[revenue]]))</f>
        <v>Million</v>
      </c>
      <c r="H4416" s="7">
        <f>VALUE(IF(data_to_clean[[#This Row],[multiplicity]]="Million",_xlfn.CONCAT(SUBSTITUTE(data_to_clean[[#This Row],[number]],".",""),"00000"),_xlfn.CONCAT(SUBSTITUTE(data_to_clean[[#This Row],[number]],".",""),"00000000")))</f>
        <v>400000</v>
      </c>
      <c r="I4416" t="s">
        <v>15738</v>
      </c>
      <c r="J4416">
        <f>ROUND(VALUE(SUBSTITUTE(data_to_clean[[#This Row],[growth_%]],".",",")),0)</f>
        <v>68</v>
      </c>
      <c r="K4416" t="s">
        <v>107</v>
      </c>
      <c r="L4416">
        <v>21</v>
      </c>
      <c r="M4416">
        <v>11</v>
      </c>
      <c r="N4416">
        <v>2011</v>
      </c>
      <c r="O4416">
        <v>1</v>
      </c>
      <c r="P4416" t="s">
        <v>3283</v>
      </c>
      <c r="Q4416" t="b">
        <f>AND(ISNUMBER(data_to_clean[[#This Row],[revenue_formatted]]),ISNUMBER(data_to_clean[[#This Row],[growth_formatted_%]]),ISNUMBER(data_to_clean[[#This Row],[workers]]),ISNUMBER(data_to_clean[[#This Row],[previous_workers]]),ISNUMBER(data_to_clean[[#This Row],[founded]]),ISNUMBER(data_to_clean[[#This Row],[yrs_on_list]]))</f>
        <v>1</v>
      </c>
    </row>
    <row r="4417" spans="1:17" x14ac:dyDescent="0.25">
      <c r="A4417">
        <v>4404</v>
      </c>
      <c r="B4417" t="s">
        <v>15739</v>
      </c>
      <c r="C4417" t="s">
        <v>333</v>
      </c>
      <c r="D4417" t="str">
        <f>VLOOKUP(data_to_clean[[#This Row],[state]],abbreviation_table[],2,FALSE)</f>
        <v>Alabama</v>
      </c>
      <c r="E4417" t="s">
        <v>5865</v>
      </c>
      <c r="F4417" t="str">
        <f>TRIM(LEFT(data_to_clean[[#This Row],[revenue]],FIND(" ",data_to_clean[[#This Row],[revenue]])))</f>
        <v>27.7</v>
      </c>
      <c r="G4417" t="str">
        <f>RIGHT(data_to_clean[[#This Row],[revenue]],LEN(data_to_clean[[#This Row],[revenue]])-FIND(" ",data_to_clean[[#This Row],[revenue]]))</f>
        <v>Million</v>
      </c>
      <c r="H4417" s="7">
        <f>VALUE(IF(data_to_clean[[#This Row],[multiplicity]]="Million",_xlfn.CONCAT(SUBSTITUTE(data_to_clean[[#This Row],[number]],".",""),"00000"),_xlfn.CONCAT(SUBSTITUTE(data_to_clean[[#This Row],[number]],".",""),"00000000")))</f>
        <v>27700000</v>
      </c>
      <c r="I4417" t="s">
        <v>15741</v>
      </c>
      <c r="J4417">
        <f>ROUND(VALUE(SUBSTITUTE(data_to_clean[[#This Row],[growth_%]],".",",")),0)</f>
        <v>68</v>
      </c>
      <c r="K4417" t="s">
        <v>181</v>
      </c>
      <c r="L4417">
        <v>202</v>
      </c>
      <c r="M4417">
        <v>115</v>
      </c>
      <c r="N4417">
        <v>2005</v>
      </c>
      <c r="O4417">
        <v>7</v>
      </c>
      <c r="P4417" t="s">
        <v>2594</v>
      </c>
      <c r="Q4417" t="b">
        <f>AND(ISNUMBER(data_to_clean[[#This Row],[revenue_formatted]]),ISNUMBER(data_to_clean[[#This Row],[growth_formatted_%]]),ISNUMBER(data_to_clean[[#This Row],[workers]]),ISNUMBER(data_to_clean[[#This Row],[previous_workers]]),ISNUMBER(data_to_clean[[#This Row],[founded]]),ISNUMBER(data_to_clean[[#This Row],[yrs_on_list]]))</f>
        <v>1</v>
      </c>
    </row>
    <row r="4418" spans="1:17" x14ac:dyDescent="0.25">
      <c r="A4418">
        <v>4405</v>
      </c>
      <c r="B4418" t="s">
        <v>15742</v>
      </c>
      <c r="C4418" t="s">
        <v>141</v>
      </c>
      <c r="D4418" t="str">
        <f>VLOOKUP(data_to_clean[[#This Row],[state]],abbreviation_table[],2,FALSE)</f>
        <v>Kentucky</v>
      </c>
      <c r="E4418" t="s">
        <v>15744</v>
      </c>
      <c r="F4418" t="str">
        <f>TRIM(LEFT(data_to_clean[[#This Row],[revenue]],FIND(" ",data_to_clean[[#This Row],[revenue]])))</f>
        <v>120.1</v>
      </c>
      <c r="G4418" t="str">
        <f>RIGHT(data_to_clean[[#This Row],[revenue]],LEN(data_to_clean[[#This Row],[revenue]])-FIND(" ",data_to_clean[[#This Row],[revenue]]))</f>
        <v>Million</v>
      </c>
      <c r="H4418" s="7">
        <f>VALUE(IF(data_to_clean[[#This Row],[multiplicity]]="Million",_xlfn.CONCAT(SUBSTITUTE(data_to_clean[[#This Row],[number]],".",""),"00000"),_xlfn.CONCAT(SUBSTITUTE(data_to_clean[[#This Row],[number]],".",""),"00000000")))</f>
        <v>120100000</v>
      </c>
      <c r="I4418" t="s">
        <v>15745</v>
      </c>
      <c r="J4418">
        <f>ROUND(VALUE(SUBSTITUTE(data_to_clean[[#This Row],[growth_%]],".",",")),0)</f>
        <v>68</v>
      </c>
      <c r="K4418" t="s">
        <v>297</v>
      </c>
      <c r="L4418">
        <v>993</v>
      </c>
      <c r="M4418">
        <v>591</v>
      </c>
      <c r="N4418">
        <v>1997</v>
      </c>
      <c r="O4418">
        <v>12</v>
      </c>
      <c r="P4418" t="s">
        <v>2326</v>
      </c>
      <c r="Q4418" t="b">
        <f>AND(ISNUMBER(data_to_clean[[#This Row],[revenue_formatted]]),ISNUMBER(data_to_clean[[#This Row],[growth_formatted_%]]),ISNUMBER(data_to_clean[[#This Row],[workers]]),ISNUMBER(data_to_clean[[#This Row],[previous_workers]]),ISNUMBER(data_to_clean[[#This Row],[founded]]),ISNUMBER(data_to_clean[[#This Row],[yrs_on_list]]))</f>
        <v>1</v>
      </c>
    </row>
    <row r="4419" spans="1:17" x14ac:dyDescent="0.25">
      <c r="A4419">
        <v>4406</v>
      </c>
      <c r="B4419" t="s">
        <v>15746</v>
      </c>
      <c r="C4419" t="s">
        <v>294</v>
      </c>
      <c r="D4419" t="str">
        <f>VLOOKUP(data_to_clean[[#This Row],[state]],abbreviation_table[],2,FALSE)</f>
        <v>Minnesota</v>
      </c>
      <c r="E4419" t="s">
        <v>3855</v>
      </c>
      <c r="F4419" t="str">
        <f>TRIM(LEFT(data_to_clean[[#This Row],[revenue]],FIND(" ",data_to_clean[[#This Row],[revenue]])))</f>
        <v>20.7</v>
      </c>
      <c r="G4419" t="str">
        <f>RIGHT(data_to_clean[[#This Row],[revenue]],LEN(data_to_clean[[#This Row],[revenue]])-FIND(" ",data_to_clean[[#This Row],[revenue]]))</f>
        <v>Million</v>
      </c>
      <c r="H4419" s="7">
        <f>VALUE(IF(data_to_clean[[#This Row],[multiplicity]]="Million",_xlfn.CONCAT(SUBSTITUTE(data_to_clean[[#This Row],[number]],".",""),"00000"),_xlfn.CONCAT(SUBSTITUTE(data_to_clean[[#This Row],[number]],".",""),"00000000")))</f>
        <v>20700000</v>
      </c>
      <c r="I4419" t="s">
        <v>15748</v>
      </c>
      <c r="J4419">
        <f>ROUND(VALUE(SUBSTITUTE(data_to_clean[[#This Row],[growth_%]],".",",")),0)</f>
        <v>68</v>
      </c>
      <c r="K4419" t="s">
        <v>156</v>
      </c>
      <c r="L4419">
        <v>115</v>
      </c>
      <c r="M4419">
        <v>75</v>
      </c>
      <c r="N4419">
        <v>2000</v>
      </c>
      <c r="O4419">
        <v>5</v>
      </c>
      <c r="P4419" t="s">
        <v>4125</v>
      </c>
      <c r="Q4419" t="b">
        <f>AND(ISNUMBER(data_to_clean[[#This Row],[revenue_formatted]]),ISNUMBER(data_to_clean[[#This Row],[growth_formatted_%]]),ISNUMBER(data_to_clean[[#This Row],[workers]]),ISNUMBER(data_to_clean[[#This Row],[previous_workers]]),ISNUMBER(data_to_clean[[#This Row],[founded]]),ISNUMBER(data_to_clean[[#This Row],[yrs_on_list]]))</f>
        <v>1</v>
      </c>
    </row>
    <row r="4420" spans="1:17" x14ac:dyDescent="0.25">
      <c r="A4420">
        <v>4407</v>
      </c>
      <c r="B4420" t="s">
        <v>15749</v>
      </c>
      <c r="C4420" t="s">
        <v>341</v>
      </c>
      <c r="D4420" t="str">
        <f>VLOOKUP(data_to_clean[[#This Row],[state]],abbreviation_table[],2,FALSE)</f>
        <v>Massachusetts</v>
      </c>
      <c r="E4420" t="s">
        <v>585</v>
      </c>
      <c r="F4420" t="str">
        <f>TRIM(LEFT(data_to_clean[[#This Row],[revenue]],FIND(" ",data_to_clean[[#This Row],[revenue]])))</f>
        <v>7.6</v>
      </c>
      <c r="G4420" t="str">
        <f>RIGHT(data_to_clean[[#This Row],[revenue]],LEN(data_to_clean[[#This Row],[revenue]])-FIND(" ",data_to_clean[[#This Row],[revenue]]))</f>
        <v>Million</v>
      </c>
      <c r="H4420" s="7">
        <f>VALUE(IF(data_to_clean[[#This Row],[multiplicity]]="Million",_xlfn.CONCAT(SUBSTITUTE(data_to_clean[[#This Row],[number]],".",""),"00000"),_xlfn.CONCAT(SUBSTITUTE(data_to_clean[[#This Row],[number]],".",""),"00000000")))</f>
        <v>7600000</v>
      </c>
      <c r="I4420" t="s">
        <v>15751</v>
      </c>
      <c r="J4420">
        <f>ROUND(VALUE(SUBSTITUTE(data_to_clean[[#This Row],[growth_%]],".",",")),0)</f>
        <v>68</v>
      </c>
      <c r="K4420" t="s">
        <v>18</v>
      </c>
      <c r="L4420">
        <v>51</v>
      </c>
      <c r="M4420">
        <v>30</v>
      </c>
      <c r="N4420">
        <v>2005</v>
      </c>
      <c r="O4420">
        <v>5</v>
      </c>
      <c r="P4420" t="s">
        <v>4067</v>
      </c>
      <c r="Q4420" t="b">
        <f>AND(ISNUMBER(data_to_clean[[#This Row],[revenue_formatted]]),ISNUMBER(data_to_clean[[#This Row],[growth_formatted_%]]),ISNUMBER(data_to_clean[[#This Row],[workers]]),ISNUMBER(data_to_clean[[#This Row],[previous_workers]]),ISNUMBER(data_to_clean[[#This Row],[founded]]),ISNUMBER(data_to_clean[[#This Row],[yrs_on_list]]))</f>
        <v>1</v>
      </c>
    </row>
    <row r="4421" spans="1:17" x14ac:dyDescent="0.25">
      <c r="A4421">
        <v>4408</v>
      </c>
      <c r="B4421" t="s">
        <v>15752</v>
      </c>
      <c r="C4421" t="s">
        <v>1337</v>
      </c>
      <c r="D4421" t="str">
        <f>VLOOKUP(data_to_clean[[#This Row],[state]],abbreviation_table[],2,FALSE)</f>
        <v>Louisiana</v>
      </c>
      <c r="E4421" t="s">
        <v>269</v>
      </c>
      <c r="F4421" t="str">
        <f>TRIM(LEFT(data_to_clean[[#This Row],[revenue]],FIND(" ",data_to_clean[[#This Row],[revenue]])))</f>
        <v>7</v>
      </c>
      <c r="G4421" t="str">
        <f>RIGHT(data_to_clean[[#This Row],[revenue]],LEN(data_to_clean[[#This Row],[revenue]])-FIND(" ",data_to_clean[[#This Row],[revenue]]))</f>
        <v>Million</v>
      </c>
      <c r="H4421" s="7">
        <f>VALUE(IF(data_to_clean[[#This Row],[multiplicity]]="Million",_xlfn.CONCAT(SUBSTITUTE(data_to_clean[[#This Row],[number]],".",""),"00000"),_xlfn.CONCAT(SUBSTITUTE(data_to_clean[[#This Row],[number]],".",""),"00000000")))</f>
        <v>700000</v>
      </c>
      <c r="I4421" t="s">
        <v>15754</v>
      </c>
      <c r="J4421">
        <f>ROUND(VALUE(SUBSTITUTE(data_to_clean[[#This Row],[growth_%]],".",",")),0)</f>
        <v>68</v>
      </c>
      <c r="K4421" t="s">
        <v>623</v>
      </c>
      <c r="L4421">
        <v>125</v>
      </c>
      <c r="M4421">
        <v>100</v>
      </c>
      <c r="N4421">
        <v>2010</v>
      </c>
      <c r="O4421">
        <v>4</v>
      </c>
      <c r="P4421" t="s">
        <v>2854</v>
      </c>
      <c r="Q4421" t="b">
        <f>AND(ISNUMBER(data_to_clean[[#This Row],[revenue_formatted]]),ISNUMBER(data_to_clean[[#This Row],[growth_formatted_%]]),ISNUMBER(data_to_clean[[#This Row],[workers]]),ISNUMBER(data_to_clean[[#This Row],[previous_workers]]),ISNUMBER(data_to_clean[[#This Row],[founded]]),ISNUMBER(data_to_clean[[#This Row],[yrs_on_list]]))</f>
        <v>1</v>
      </c>
    </row>
    <row r="4422" spans="1:17" x14ac:dyDescent="0.25">
      <c r="A4422">
        <v>4409</v>
      </c>
      <c r="B4422" t="s">
        <v>15755</v>
      </c>
      <c r="C4422" t="s">
        <v>30</v>
      </c>
      <c r="D4422" t="str">
        <f>VLOOKUP(data_to_clean[[#This Row],[state]],abbreviation_table[],2,FALSE)</f>
        <v>Texas</v>
      </c>
      <c r="E4422" t="s">
        <v>2284</v>
      </c>
      <c r="F4422" t="str">
        <f>TRIM(LEFT(data_to_clean[[#This Row],[revenue]],FIND(" ",data_to_clean[[#This Row],[revenue]])))</f>
        <v>7.9</v>
      </c>
      <c r="G4422" t="str">
        <f>RIGHT(data_to_clean[[#This Row],[revenue]],LEN(data_to_clean[[#This Row],[revenue]])-FIND(" ",data_to_clean[[#This Row],[revenue]]))</f>
        <v>Million</v>
      </c>
      <c r="H4422" s="7">
        <f>VALUE(IF(data_to_clean[[#This Row],[multiplicity]]="Million",_xlfn.CONCAT(SUBSTITUTE(data_to_clean[[#This Row],[number]],".",""),"00000"),_xlfn.CONCAT(SUBSTITUTE(data_to_clean[[#This Row],[number]],".",""),"00000000")))</f>
        <v>7900000</v>
      </c>
      <c r="I4422" t="s">
        <v>15757</v>
      </c>
      <c r="J4422">
        <f>ROUND(VALUE(SUBSTITUTE(data_to_clean[[#This Row],[growth_%]],".",",")),0)</f>
        <v>68</v>
      </c>
      <c r="K4422" t="s">
        <v>18</v>
      </c>
      <c r="L4422">
        <v>35</v>
      </c>
      <c r="M4422">
        <v>25</v>
      </c>
      <c r="N4422">
        <v>2006</v>
      </c>
      <c r="O4422">
        <v>3</v>
      </c>
      <c r="P4422" t="s">
        <v>251</v>
      </c>
      <c r="Q4422" t="b">
        <f>AND(ISNUMBER(data_to_clean[[#This Row],[revenue_formatted]]),ISNUMBER(data_to_clean[[#This Row],[growth_formatted_%]]),ISNUMBER(data_to_clean[[#This Row],[workers]]),ISNUMBER(data_to_clean[[#This Row],[previous_workers]]),ISNUMBER(data_to_clean[[#This Row],[founded]]),ISNUMBER(data_to_clean[[#This Row],[yrs_on_list]]))</f>
        <v>1</v>
      </c>
    </row>
    <row r="4423" spans="1:17" x14ac:dyDescent="0.25">
      <c r="A4423">
        <v>4410</v>
      </c>
      <c r="B4423" t="s">
        <v>15758</v>
      </c>
      <c r="C4423" t="s">
        <v>45</v>
      </c>
      <c r="D4423" t="str">
        <f>VLOOKUP(data_to_clean[[#This Row],[state]],abbreviation_table[],2,FALSE)</f>
        <v>Pennsylvania</v>
      </c>
      <c r="E4423" t="s">
        <v>15760</v>
      </c>
      <c r="F4423" t="str">
        <f>TRIM(LEFT(data_to_clean[[#This Row],[revenue]],FIND(" ",data_to_clean[[#This Row],[revenue]])))</f>
        <v>692.5</v>
      </c>
      <c r="G4423" t="str">
        <f>RIGHT(data_to_clean[[#This Row],[revenue]],LEN(data_to_clean[[#This Row],[revenue]])-FIND(" ",data_to_clean[[#This Row],[revenue]]))</f>
        <v>Million</v>
      </c>
      <c r="H4423" s="7">
        <f>VALUE(IF(data_to_clean[[#This Row],[multiplicity]]="Million",_xlfn.CONCAT(SUBSTITUTE(data_to_clean[[#This Row],[number]],".",""),"00000"),_xlfn.CONCAT(SUBSTITUTE(data_to_clean[[#This Row],[number]],".",""),"00000000")))</f>
        <v>692500000</v>
      </c>
      <c r="I4423" t="s">
        <v>15761</v>
      </c>
      <c r="J4423">
        <f>ROUND(VALUE(SUBSTITUTE(data_to_clean[[#This Row],[growth_%]],".",",")),0)</f>
        <v>68</v>
      </c>
      <c r="K4423" t="s">
        <v>187</v>
      </c>
      <c r="L4423">
        <v>1216</v>
      </c>
      <c r="M4423">
        <v>406</v>
      </c>
      <c r="N4423">
        <v>1985</v>
      </c>
      <c r="O4423">
        <v>2</v>
      </c>
      <c r="P4423" t="s">
        <v>1724</v>
      </c>
      <c r="Q4423" t="b">
        <f>AND(ISNUMBER(data_to_clean[[#This Row],[revenue_formatted]]),ISNUMBER(data_to_clean[[#This Row],[growth_formatted_%]]),ISNUMBER(data_to_clean[[#This Row],[workers]]),ISNUMBER(data_to_clean[[#This Row],[previous_workers]]),ISNUMBER(data_to_clean[[#This Row],[founded]]),ISNUMBER(data_to_clean[[#This Row],[yrs_on_list]]))</f>
        <v>1</v>
      </c>
    </row>
    <row r="4424" spans="1:17" x14ac:dyDescent="0.25">
      <c r="A4424">
        <v>4411</v>
      </c>
      <c r="B4424" t="s">
        <v>15762</v>
      </c>
      <c r="C4424" t="s">
        <v>215</v>
      </c>
      <c r="D4424" t="str">
        <f>VLOOKUP(data_to_clean[[#This Row],[state]],abbreviation_table[],2,FALSE)</f>
        <v>North Carolina</v>
      </c>
      <c r="E4424" t="s">
        <v>147</v>
      </c>
      <c r="F4424" t="str">
        <f>TRIM(LEFT(data_to_clean[[#This Row],[revenue]],FIND(" ",data_to_clean[[#This Row],[revenue]])))</f>
        <v>11.9</v>
      </c>
      <c r="G4424" t="str">
        <f>RIGHT(data_to_clean[[#This Row],[revenue]],LEN(data_to_clean[[#This Row],[revenue]])-FIND(" ",data_to_clean[[#This Row],[revenue]]))</f>
        <v>Million</v>
      </c>
      <c r="H4424" s="7">
        <f>VALUE(IF(data_to_clean[[#This Row],[multiplicity]]="Million",_xlfn.CONCAT(SUBSTITUTE(data_to_clean[[#This Row],[number]],".",""),"00000"),_xlfn.CONCAT(SUBSTITUTE(data_to_clean[[#This Row],[number]],".",""),"00000000")))</f>
        <v>11900000</v>
      </c>
      <c r="I4424" t="s">
        <v>15764</v>
      </c>
      <c r="J4424">
        <f>ROUND(VALUE(SUBSTITUTE(data_to_clean[[#This Row],[growth_%]],".",",")),0)</f>
        <v>68</v>
      </c>
      <c r="K4424" t="s">
        <v>25</v>
      </c>
      <c r="L4424">
        <v>1</v>
      </c>
      <c r="M4424">
        <v>1</v>
      </c>
      <c r="N4424">
        <v>2008</v>
      </c>
      <c r="O4424">
        <v>6</v>
      </c>
      <c r="P4424" t="s">
        <v>1954</v>
      </c>
      <c r="Q4424" t="b">
        <f>AND(ISNUMBER(data_to_clean[[#This Row],[revenue_formatted]]),ISNUMBER(data_to_clean[[#This Row],[growth_formatted_%]]),ISNUMBER(data_to_clean[[#This Row],[workers]]),ISNUMBER(data_to_clean[[#This Row],[previous_workers]]),ISNUMBER(data_to_clean[[#This Row],[founded]]),ISNUMBER(data_to_clean[[#This Row],[yrs_on_list]]))</f>
        <v>1</v>
      </c>
    </row>
    <row r="4425" spans="1:17" x14ac:dyDescent="0.25">
      <c r="A4425">
        <v>4412</v>
      </c>
      <c r="B4425" t="s">
        <v>15765</v>
      </c>
      <c r="C4425" t="s">
        <v>243</v>
      </c>
      <c r="D4425" t="str">
        <f>VLOOKUP(data_to_clean[[#This Row],[state]],abbreviation_table[],2,FALSE)</f>
        <v>Maryland</v>
      </c>
      <c r="E4425" t="s">
        <v>8878</v>
      </c>
      <c r="F4425" t="str">
        <f>TRIM(LEFT(data_to_clean[[#This Row],[revenue]],FIND(" ",data_to_clean[[#This Row],[revenue]])))</f>
        <v>19.2</v>
      </c>
      <c r="G4425" t="str">
        <f>RIGHT(data_to_clean[[#This Row],[revenue]],LEN(data_to_clean[[#This Row],[revenue]])-FIND(" ",data_to_clean[[#This Row],[revenue]]))</f>
        <v>Million</v>
      </c>
      <c r="H4425" s="7">
        <f>VALUE(IF(data_to_clean[[#This Row],[multiplicity]]="Million",_xlfn.CONCAT(SUBSTITUTE(data_to_clean[[#This Row],[number]],".",""),"00000"),_xlfn.CONCAT(SUBSTITUTE(data_to_clean[[#This Row],[number]],".",""),"00000000")))</f>
        <v>19200000</v>
      </c>
      <c r="I4425" t="s">
        <v>15767</v>
      </c>
      <c r="J4425">
        <f>ROUND(VALUE(SUBSTITUTE(data_to_clean[[#This Row],[growth_%]],".",",")),0)</f>
        <v>68</v>
      </c>
      <c r="K4425" t="s">
        <v>18</v>
      </c>
      <c r="L4425">
        <v>180</v>
      </c>
      <c r="M4425">
        <v>130</v>
      </c>
      <c r="N4425">
        <v>2002</v>
      </c>
      <c r="O4425">
        <v>1</v>
      </c>
      <c r="P4425" t="s">
        <v>596</v>
      </c>
      <c r="Q4425" t="b">
        <f>AND(ISNUMBER(data_to_clean[[#This Row],[revenue_formatted]]),ISNUMBER(data_to_clean[[#This Row],[growth_formatted_%]]),ISNUMBER(data_to_clean[[#This Row],[workers]]),ISNUMBER(data_to_clean[[#This Row],[previous_workers]]),ISNUMBER(data_to_clean[[#This Row],[founded]]),ISNUMBER(data_to_clean[[#This Row],[yrs_on_list]]))</f>
        <v>1</v>
      </c>
    </row>
    <row r="4426" spans="1:17" x14ac:dyDescent="0.25">
      <c r="A4426">
        <v>4413</v>
      </c>
      <c r="B4426" t="s">
        <v>15768</v>
      </c>
      <c r="C4426" t="s">
        <v>86</v>
      </c>
      <c r="D4426" t="str">
        <f>VLOOKUP(data_to_clean[[#This Row],[state]],abbreviation_table[],2,FALSE)</f>
        <v>Colorado</v>
      </c>
      <c r="E4426" t="s">
        <v>6253</v>
      </c>
      <c r="F4426" t="str">
        <f>TRIM(LEFT(data_to_clean[[#This Row],[revenue]],FIND(" ",data_to_clean[[#This Row],[revenue]])))</f>
        <v>28.3</v>
      </c>
      <c r="G4426" t="str">
        <f>RIGHT(data_to_clean[[#This Row],[revenue]],LEN(data_to_clean[[#This Row],[revenue]])-FIND(" ",data_to_clean[[#This Row],[revenue]]))</f>
        <v>Million</v>
      </c>
      <c r="H4426" s="7">
        <f>VALUE(IF(data_to_clean[[#This Row],[multiplicity]]="Million",_xlfn.CONCAT(SUBSTITUTE(data_to_clean[[#This Row],[number]],".",""),"00000"),_xlfn.CONCAT(SUBSTITUTE(data_to_clean[[#This Row],[number]],".",""),"00000000")))</f>
        <v>28300000</v>
      </c>
      <c r="I4426" t="s">
        <v>15770</v>
      </c>
      <c r="J4426">
        <f>ROUND(VALUE(SUBSTITUTE(data_to_clean[[#This Row],[growth_%]],".",",")),0)</f>
        <v>68</v>
      </c>
      <c r="K4426" t="s">
        <v>33</v>
      </c>
      <c r="L4426">
        <v>396</v>
      </c>
      <c r="M4426">
        <v>295</v>
      </c>
      <c r="N4426">
        <v>1995</v>
      </c>
      <c r="O4426">
        <v>2</v>
      </c>
      <c r="P4426" t="s">
        <v>89</v>
      </c>
      <c r="Q4426" t="b">
        <f>AND(ISNUMBER(data_to_clean[[#This Row],[revenue_formatted]]),ISNUMBER(data_to_clean[[#This Row],[growth_formatted_%]]),ISNUMBER(data_to_clean[[#This Row],[workers]]),ISNUMBER(data_to_clean[[#This Row],[previous_workers]]),ISNUMBER(data_to_clean[[#This Row],[founded]]),ISNUMBER(data_to_clean[[#This Row],[yrs_on_list]]))</f>
        <v>1</v>
      </c>
    </row>
    <row r="4427" spans="1:17" x14ac:dyDescent="0.25">
      <c r="A4427">
        <v>4414</v>
      </c>
      <c r="B4427" t="s">
        <v>15771</v>
      </c>
      <c r="C4427" t="s">
        <v>66</v>
      </c>
      <c r="D4427" t="str">
        <f>VLOOKUP(data_to_clean[[#This Row],[state]],abbreviation_table[],2,FALSE)</f>
        <v>Virginia</v>
      </c>
      <c r="E4427" t="s">
        <v>154</v>
      </c>
      <c r="F4427" t="str">
        <f>TRIM(LEFT(data_to_clean[[#This Row],[revenue]],FIND(" ",data_to_clean[[#This Row],[revenue]])))</f>
        <v>13.8</v>
      </c>
      <c r="G4427" t="str">
        <f>RIGHT(data_to_clean[[#This Row],[revenue]],LEN(data_to_clean[[#This Row],[revenue]])-FIND(" ",data_to_clean[[#This Row],[revenue]]))</f>
        <v>Million</v>
      </c>
      <c r="H4427" s="7">
        <f>VALUE(IF(data_to_clean[[#This Row],[multiplicity]]="Million",_xlfn.CONCAT(SUBSTITUTE(data_to_clean[[#This Row],[number]],".",""),"00000"),_xlfn.CONCAT(SUBSTITUTE(data_to_clean[[#This Row],[number]],".",""),"00000000")))</f>
        <v>13800000</v>
      </c>
      <c r="I4427" t="s">
        <v>15773</v>
      </c>
      <c r="J4427">
        <f>ROUND(VALUE(SUBSTITUTE(data_to_clean[[#This Row],[growth_%]],".",",")),0)</f>
        <v>68</v>
      </c>
      <c r="K4427" t="s">
        <v>18</v>
      </c>
      <c r="L4427">
        <v>103</v>
      </c>
      <c r="M4427">
        <v>60</v>
      </c>
      <c r="N4427">
        <v>1999</v>
      </c>
      <c r="O4427">
        <v>3</v>
      </c>
      <c r="P4427" t="s">
        <v>6809</v>
      </c>
      <c r="Q4427" t="b">
        <f>AND(ISNUMBER(data_to_clean[[#This Row],[revenue_formatted]]),ISNUMBER(data_to_clean[[#This Row],[growth_formatted_%]]),ISNUMBER(data_to_clean[[#This Row],[workers]]),ISNUMBER(data_to_clean[[#This Row],[previous_workers]]),ISNUMBER(data_to_clean[[#This Row],[founded]]),ISNUMBER(data_to_clean[[#This Row],[yrs_on_list]]))</f>
        <v>1</v>
      </c>
    </row>
    <row r="4428" spans="1:17" x14ac:dyDescent="0.25">
      <c r="A4428">
        <v>4415</v>
      </c>
      <c r="B4428" t="s">
        <v>15774</v>
      </c>
      <c r="C4428" t="s">
        <v>80</v>
      </c>
      <c r="D4428" t="str">
        <f>VLOOKUP(data_to_clean[[#This Row],[state]],abbreviation_table[],2,FALSE)</f>
        <v>California</v>
      </c>
      <c r="E4428" t="s">
        <v>957</v>
      </c>
      <c r="F4428" t="str">
        <f>TRIM(LEFT(data_to_clean[[#This Row],[revenue]],FIND(" ",data_to_clean[[#This Row],[revenue]])))</f>
        <v>2.2</v>
      </c>
      <c r="G4428" t="str">
        <f>RIGHT(data_to_clean[[#This Row],[revenue]],LEN(data_to_clean[[#This Row],[revenue]])-FIND(" ",data_to_clean[[#This Row],[revenue]]))</f>
        <v>Million</v>
      </c>
      <c r="H4428" s="7">
        <f>VALUE(IF(data_to_clean[[#This Row],[multiplicity]]="Million",_xlfn.CONCAT(SUBSTITUTE(data_to_clean[[#This Row],[number]],".",""),"00000"),_xlfn.CONCAT(SUBSTITUTE(data_to_clean[[#This Row],[number]],".",""),"00000000")))</f>
        <v>2200000</v>
      </c>
      <c r="I4428" t="s">
        <v>15776</v>
      </c>
      <c r="J4428">
        <f>ROUND(VALUE(SUBSTITUTE(data_to_clean[[#This Row],[growth_%]],".",",")),0)</f>
        <v>68</v>
      </c>
      <c r="K4428" t="s">
        <v>329</v>
      </c>
      <c r="L4428">
        <v>9</v>
      </c>
      <c r="M4428">
        <v>5</v>
      </c>
      <c r="N4428">
        <v>2008</v>
      </c>
      <c r="O4428">
        <v>1</v>
      </c>
      <c r="P4428" t="s">
        <v>10011</v>
      </c>
      <c r="Q4428" t="b">
        <f>AND(ISNUMBER(data_to_clean[[#This Row],[revenue_formatted]]),ISNUMBER(data_to_clean[[#This Row],[growth_formatted_%]]),ISNUMBER(data_to_clean[[#This Row],[workers]]),ISNUMBER(data_to_clean[[#This Row],[previous_workers]]),ISNUMBER(data_to_clean[[#This Row],[founded]]),ISNUMBER(data_to_clean[[#This Row],[yrs_on_list]]))</f>
        <v>1</v>
      </c>
    </row>
    <row r="4429" spans="1:17" x14ac:dyDescent="0.25">
      <c r="A4429">
        <v>4416</v>
      </c>
      <c r="B4429" t="s">
        <v>15777</v>
      </c>
      <c r="C4429" t="s">
        <v>503</v>
      </c>
      <c r="D4429" t="str">
        <f>VLOOKUP(data_to_clean[[#This Row],[state]],abbreviation_table[],2,FALSE)</f>
        <v>Illinois</v>
      </c>
      <c r="E4429" t="s">
        <v>2436</v>
      </c>
      <c r="F4429" t="str">
        <f>TRIM(LEFT(data_to_clean[[#This Row],[revenue]],FIND(" ",data_to_clean[[#This Row],[revenue]])))</f>
        <v>16.4</v>
      </c>
      <c r="G4429" t="str">
        <f>RIGHT(data_to_clean[[#This Row],[revenue]],LEN(data_to_clean[[#This Row],[revenue]])-FIND(" ",data_to_clean[[#This Row],[revenue]]))</f>
        <v>Million</v>
      </c>
      <c r="H4429" s="7">
        <f>VALUE(IF(data_to_clean[[#This Row],[multiplicity]]="Million",_xlfn.CONCAT(SUBSTITUTE(data_to_clean[[#This Row],[number]],".",""),"00000"),_xlfn.CONCAT(SUBSTITUTE(data_to_clean[[#This Row],[number]],".",""),"00000000")))</f>
        <v>16400000</v>
      </c>
      <c r="I4429" t="s">
        <v>15779</v>
      </c>
      <c r="J4429">
        <f>ROUND(VALUE(SUBSTITUTE(data_to_clean[[#This Row],[growth_%]],".",",")),0)</f>
        <v>68</v>
      </c>
      <c r="K4429" t="s">
        <v>336</v>
      </c>
      <c r="L4429">
        <v>82</v>
      </c>
      <c r="M4429">
        <v>46</v>
      </c>
      <c r="N4429">
        <v>1983</v>
      </c>
      <c r="O4429">
        <v>1</v>
      </c>
      <c r="P4429" t="s">
        <v>1984</v>
      </c>
      <c r="Q4429" t="b">
        <f>AND(ISNUMBER(data_to_clean[[#This Row],[revenue_formatted]]),ISNUMBER(data_to_clean[[#This Row],[growth_formatted_%]]),ISNUMBER(data_to_clean[[#This Row],[workers]]),ISNUMBER(data_to_clean[[#This Row],[previous_workers]]),ISNUMBER(data_to_clean[[#This Row],[founded]]),ISNUMBER(data_to_clean[[#This Row],[yrs_on_list]]))</f>
        <v>1</v>
      </c>
    </row>
    <row r="4430" spans="1:17" x14ac:dyDescent="0.25">
      <c r="A4430">
        <v>4417</v>
      </c>
      <c r="B4430" t="s">
        <v>15780</v>
      </c>
      <c r="C4430" t="s">
        <v>852</v>
      </c>
      <c r="D4430" t="str">
        <f>VLOOKUP(data_to_clean[[#This Row],[state]],abbreviation_table[],2,FALSE)</f>
        <v>Missouri</v>
      </c>
      <c r="E4430" t="s">
        <v>523</v>
      </c>
      <c r="F4430" t="str">
        <f>TRIM(LEFT(data_to_clean[[#This Row],[revenue]],FIND(" ",data_to_clean[[#This Row],[revenue]])))</f>
        <v>7.3</v>
      </c>
      <c r="G4430" t="str">
        <f>RIGHT(data_to_clean[[#This Row],[revenue]],LEN(data_to_clean[[#This Row],[revenue]])-FIND(" ",data_to_clean[[#This Row],[revenue]]))</f>
        <v>Million</v>
      </c>
      <c r="H4430" s="7">
        <f>VALUE(IF(data_to_clean[[#This Row],[multiplicity]]="Million",_xlfn.CONCAT(SUBSTITUTE(data_to_clean[[#This Row],[number]],".",""),"00000"),_xlfn.CONCAT(SUBSTITUTE(data_to_clean[[#This Row],[number]],".",""),"00000000")))</f>
        <v>7300000</v>
      </c>
      <c r="I4430" t="s">
        <v>15782</v>
      </c>
      <c r="J4430">
        <f>ROUND(VALUE(SUBSTITUTE(data_to_clean[[#This Row],[growth_%]],".",",")),0)</f>
        <v>68</v>
      </c>
      <c r="K4430" t="s">
        <v>18</v>
      </c>
      <c r="L4430">
        <v>82</v>
      </c>
      <c r="M4430">
        <v>68</v>
      </c>
      <c r="N4430">
        <v>2011</v>
      </c>
      <c r="O4430">
        <v>4</v>
      </c>
      <c r="P4430" t="s">
        <v>596</v>
      </c>
      <c r="Q4430" t="b">
        <f>AND(ISNUMBER(data_to_clean[[#This Row],[revenue_formatted]]),ISNUMBER(data_to_clean[[#This Row],[growth_formatted_%]]),ISNUMBER(data_to_clean[[#This Row],[workers]]),ISNUMBER(data_to_clean[[#This Row],[previous_workers]]),ISNUMBER(data_to_clean[[#This Row],[founded]]),ISNUMBER(data_to_clean[[#This Row],[yrs_on_list]]))</f>
        <v>1</v>
      </c>
    </row>
    <row r="4431" spans="1:17" x14ac:dyDescent="0.25">
      <c r="A4431">
        <v>4418</v>
      </c>
      <c r="B4431" t="s">
        <v>15783</v>
      </c>
      <c r="C4431" t="s">
        <v>341</v>
      </c>
      <c r="D4431" t="str">
        <f>VLOOKUP(data_to_clean[[#This Row],[state]],abbreviation_table[],2,FALSE)</f>
        <v>Massachusetts</v>
      </c>
      <c r="E4431" t="s">
        <v>6139</v>
      </c>
      <c r="F4431" t="str">
        <f>TRIM(LEFT(data_to_clean[[#This Row],[revenue]],FIND(" ",data_to_clean[[#This Row],[revenue]])))</f>
        <v>48.8</v>
      </c>
      <c r="G4431" t="str">
        <f>RIGHT(data_to_clean[[#This Row],[revenue]],LEN(data_to_clean[[#This Row],[revenue]])-FIND(" ",data_to_clean[[#This Row],[revenue]]))</f>
        <v>Million</v>
      </c>
      <c r="H4431" s="7">
        <f>VALUE(IF(data_to_clean[[#This Row],[multiplicity]]="Million",_xlfn.CONCAT(SUBSTITUTE(data_to_clean[[#This Row],[number]],".",""),"00000"),_xlfn.CONCAT(SUBSTITUTE(data_to_clean[[#This Row],[number]],".",""),"00000000")))</f>
        <v>48800000</v>
      </c>
      <c r="I4431" t="s">
        <v>15785</v>
      </c>
      <c r="J4431">
        <f>ROUND(VALUE(SUBSTITUTE(data_to_clean[[#This Row],[growth_%]],".",",")),0)</f>
        <v>68</v>
      </c>
      <c r="K4431" t="s">
        <v>55</v>
      </c>
      <c r="L4431">
        <v>210</v>
      </c>
      <c r="M4431">
        <v>135</v>
      </c>
      <c r="N4431">
        <v>2008</v>
      </c>
      <c r="O4431">
        <v>7</v>
      </c>
      <c r="P4431" t="s">
        <v>344</v>
      </c>
      <c r="Q4431" t="b">
        <f>AND(ISNUMBER(data_to_clean[[#This Row],[revenue_formatted]]),ISNUMBER(data_to_clean[[#This Row],[growth_formatted_%]]),ISNUMBER(data_to_clean[[#This Row],[workers]]),ISNUMBER(data_to_clean[[#This Row],[previous_workers]]),ISNUMBER(data_to_clean[[#This Row],[founded]]),ISNUMBER(data_to_clean[[#This Row],[yrs_on_list]]))</f>
        <v>1</v>
      </c>
    </row>
    <row r="4432" spans="1:17" x14ac:dyDescent="0.25">
      <c r="A4432">
        <v>4419</v>
      </c>
      <c r="B4432" t="s">
        <v>15786</v>
      </c>
      <c r="C4432" t="s">
        <v>30</v>
      </c>
      <c r="D4432" t="str">
        <f>VLOOKUP(data_to_clean[[#This Row],[state]],abbreviation_table[],2,FALSE)</f>
        <v>Texas</v>
      </c>
      <c r="E4432" t="s">
        <v>892</v>
      </c>
      <c r="F4432" t="str">
        <f>TRIM(LEFT(data_to_clean[[#This Row],[revenue]],FIND(" ",data_to_clean[[#This Row],[revenue]])))</f>
        <v>9.9</v>
      </c>
      <c r="G4432" t="str">
        <f>RIGHT(data_to_clean[[#This Row],[revenue]],LEN(data_to_clean[[#This Row],[revenue]])-FIND(" ",data_to_clean[[#This Row],[revenue]]))</f>
        <v>Million</v>
      </c>
      <c r="H4432" s="7">
        <f>VALUE(IF(data_to_clean[[#This Row],[multiplicity]]="Million",_xlfn.CONCAT(SUBSTITUTE(data_to_clean[[#This Row],[number]],".",""),"00000"),_xlfn.CONCAT(SUBSTITUTE(data_to_clean[[#This Row],[number]],".",""),"00000000")))</f>
        <v>9900000</v>
      </c>
      <c r="I4432" t="s">
        <v>15788</v>
      </c>
      <c r="J4432">
        <f>ROUND(VALUE(SUBSTITUTE(data_to_clean[[#This Row],[growth_%]],".",",")),0)</f>
        <v>67</v>
      </c>
      <c r="K4432" t="s">
        <v>55</v>
      </c>
      <c r="L4432">
        <v>135</v>
      </c>
      <c r="M4432">
        <v>60</v>
      </c>
      <c r="N4432">
        <v>2007</v>
      </c>
      <c r="O4432">
        <v>6</v>
      </c>
      <c r="P4432" t="s">
        <v>15789</v>
      </c>
      <c r="Q4432" t="b">
        <f>AND(ISNUMBER(data_to_clean[[#This Row],[revenue_formatted]]),ISNUMBER(data_to_clean[[#This Row],[growth_formatted_%]]),ISNUMBER(data_to_clean[[#This Row],[workers]]),ISNUMBER(data_to_clean[[#This Row],[previous_workers]]),ISNUMBER(data_to_clean[[#This Row],[founded]]),ISNUMBER(data_to_clean[[#This Row],[yrs_on_list]]))</f>
        <v>1</v>
      </c>
    </row>
    <row r="4433" spans="1:17" x14ac:dyDescent="0.25">
      <c r="A4433">
        <v>4420</v>
      </c>
      <c r="B4433" t="s">
        <v>15790</v>
      </c>
      <c r="C4433" t="s">
        <v>119</v>
      </c>
      <c r="D4433" t="str">
        <f>VLOOKUP(data_to_clean[[#This Row],[state]],abbreviation_table[],2,FALSE)</f>
        <v>Georgia</v>
      </c>
      <c r="E4433" t="s">
        <v>15792</v>
      </c>
      <c r="F4433" t="str">
        <f>TRIM(LEFT(data_to_clean[[#This Row],[revenue]],FIND(" ",data_to_clean[[#This Row],[revenue]])))</f>
        <v>66</v>
      </c>
      <c r="G4433" t="str">
        <f>RIGHT(data_to_clean[[#This Row],[revenue]],LEN(data_to_clean[[#This Row],[revenue]])-FIND(" ",data_to_clean[[#This Row],[revenue]]))</f>
        <v>Million</v>
      </c>
      <c r="H4433" s="7">
        <f>VALUE(IF(data_to_clean[[#This Row],[multiplicity]]="Million",_xlfn.CONCAT(SUBSTITUTE(data_to_clean[[#This Row],[number]],".",""),"00000"),_xlfn.CONCAT(SUBSTITUTE(data_to_clean[[#This Row],[number]],".",""),"00000000")))</f>
        <v>6600000</v>
      </c>
      <c r="I4433" t="s">
        <v>15793</v>
      </c>
      <c r="J4433">
        <f>ROUND(VALUE(SUBSTITUTE(data_to_clean[[#This Row],[growth_%]],".",",")),0)</f>
        <v>67</v>
      </c>
      <c r="K4433" t="s">
        <v>297</v>
      </c>
      <c r="L4433">
        <v>127</v>
      </c>
      <c r="M4433">
        <v>99</v>
      </c>
      <c r="N4433">
        <v>2004</v>
      </c>
      <c r="O4433">
        <v>9</v>
      </c>
      <c r="P4433" t="s">
        <v>122</v>
      </c>
      <c r="Q4433" t="b">
        <f>AND(ISNUMBER(data_to_clean[[#This Row],[revenue_formatted]]),ISNUMBER(data_to_clean[[#This Row],[growth_formatted_%]]),ISNUMBER(data_to_clean[[#This Row],[workers]]),ISNUMBER(data_to_clean[[#This Row],[previous_workers]]),ISNUMBER(data_to_clean[[#This Row],[founded]]),ISNUMBER(data_to_clean[[#This Row],[yrs_on_list]]))</f>
        <v>1</v>
      </c>
    </row>
    <row r="4434" spans="1:17" x14ac:dyDescent="0.25">
      <c r="A4434">
        <v>4421</v>
      </c>
      <c r="B4434" t="s">
        <v>15794</v>
      </c>
      <c r="C4434" t="s">
        <v>30</v>
      </c>
      <c r="D4434" t="str">
        <f>VLOOKUP(data_to_clean[[#This Row],[state]],abbreviation_table[],2,FALSE)</f>
        <v>Texas</v>
      </c>
      <c r="E4434" t="s">
        <v>445</v>
      </c>
      <c r="F4434" t="str">
        <f>TRIM(LEFT(data_to_clean[[#This Row],[revenue]],FIND(" ",data_to_clean[[#This Row],[revenue]])))</f>
        <v>4.3</v>
      </c>
      <c r="G4434" t="str">
        <f>RIGHT(data_to_clean[[#This Row],[revenue]],LEN(data_to_clean[[#This Row],[revenue]])-FIND(" ",data_to_clean[[#This Row],[revenue]]))</f>
        <v>Million</v>
      </c>
      <c r="H4434" s="7">
        <f>VALUE(IF(data_to_clean[[#This Row],[multiplicity]]="Million",_xlfn.CONCAT(SUBSTITUTE(data_to_clean[[#This Row],[number]],".",""),"00000"),_xlfn.CONCAT(SUBSTITUTE(data_to_clean[[#This Row],[number]],".",""),"00000000")))</f>
        <v>4300000</v>
      </c>
      <c r="I4434" t="s">
        <v>15796</v>
      </c>
      <c r="J4434">
        <f>ROUND(VALUE(SUBSTITUTE(data_to_clean[[#This Row],[growth_%]],".",",")),0)</f>
        <v>67</v>
      </c>
      <c r="K4434" t="s">
        <v>336</v>
      </c>
      <c r="L4434">
        <v>40</v>
      </c>
      <c r="M4434">
        <v>28</v>
      </c>
      <c r="N4434">
        <v>2000</v>
      </c>
      <c r="O4434">
        <v>1</v>
      </c>
      <c r="P4434" t="s">
        <v>6904</v>
      </c>
      <c r="Q4434" t="b">
        <f>AND(ISNUMBER(data_to_clean[[#This Row],[revenue_formatted]]),ISNUMBER(data_to_clean[[#This Row],[growth_formatted_%]]),ISNUMBER(data_to_clean[[#This Row],[workers]]),ISNUMBER(data_to_clean[[#This Row],[previous_workers]]),ISNUMBER(data_to_clean[[#This Row],[founded]]),ISNUMBER(data_to_clean[[#This Row],[yrs_on_list]]))</f>
        <v>1</v>
      </c>
    </row>
    <row r="4435" spans="1:17" x14ac:dyDescent="0.25">
      <c r="A4435">
        <v>4422</v>
      </c>
      <c r="B4435" t="s">
        <v>15797</v>
      </c>
      <c r="C4435" t="s">
        <v>119</v>
      </c>
      <c r="D4435" t="str">
        <f>VLOOKUP(data_to_clean[[#This Row],[state]],abbreviation_table[],2,FALSE)</f>
        <v>Georgia</v>
      </c>
      <c r="E4435" t="s">
        <v>15799</v>
      </c>
      <c r="F4435" t="str">
        <f>TRIM(LEFT(data_to_clean[[#This Row],[revenue]],FIND(" ",data_to_clean[[#This Row],[revenue]])))</f>
        <v>97.6</v>
      </c>
      <c r="G4435" t="str">
        <f>RIGHT(data_to_clean[[#This Row],[revenue]],LEN(data_to_clean[[#This Row],[revenue]])-FIND(" ",data_to_clean[[#This Row],[revenue]]))</f>
        <v>Million</v>
      </c>
      <c r="H4435" s="7">
        <f>VALUE(IF(data_to_clean[[#This Row],[multiplicity]]="Million",_xlfn.CONCAT(SUBSTITUTE(data_to_clean[[#This Row],[number]],".",""),"00000"),_xlfn.CONCAT(SUBSTITUTE(data_to_clean[[#This Row],[number]],".",""),"00000000")))</f>
        <v>97600000</v>
      </c>
      <c r="I4435" t="s">
        <v>15800</v>
      </c>
      <c r="J4435">
        <f>ROUND(VALUE(SUBSTITUTE(data_to_clean[[#This Row],[growth_%]],".",",")),0)</f>
        <v>67</v>
      </c>
      <c r="K4435" t="s">
        <v>69</v>
      </c>
      <c r="L4435">
        <v>384</v>
      </c>
      <c r="M4435">
        <v>395</v>
      </c>
      <c r="N4435">
        <v>2001</v>
      </c>
      <c r="O4435">
        <v>4</v>
      </c>
      <c r="P4435" t="s">
        <v>123</v>
      </c>
      <c r="Q4435" t="b">
        <f>AND(ISNUMBER(data_to_clean[[#This Row],[revenue_formatted]]),ISNUMBER(data_to_clean[[#This Row],[growth_formatted_%]]),ISNUMBER(data_to_clean[[#This Row],[workers]]),ISNUMBER(data_to_clean[[#This Row],[previous_workers]]),ISNUMBER(data_to_clean[[#This Row],[founded]]),ISNUMBER(data_to_clean[[#This Row],[yrs_on_list]]))</f>
        <v>1</v>
      </c>
    </row>
    <row r="4436" spans="1:17" x14ac:dyDescent="0.25">
      <c r="A4436">
        <v>4423</v>
      </c>
      <c r="B4436" t="s">
        <v>15801</v>
      </c>
      <c r="C4436" t="s">
        <v>119</v>
      </c>
      <c r="D4436" t="str">
        <f>VLOOKUP(data_to_clean[[#This Row],[state]],abbreviation_table[],2,FALSE)</f>
        <v>Georgia</v>
      </c>
      <c r="E4436" t="s">
        <v>15803</v>
      </c>
      <c r="F4436" t="str">
        <f>TRIM(LEFT(data_to_clean[[#This Row],[revenue]],FIND(" ",data_to_clean[[#This Row],[revenue]])))</f>
        <v>492.6</v>
      </c>
      <c r="G4436" t="str">
        <f>RIGHT(data_to_clean[[#This Row],[revenue]],LEN(data_to_clean[[#This Row],[revenue]])-FIND(" ",data_to_clean[[#This Row],[revenue]]))</f>
        <v>Million</v>
      </c>
      <c r="H4436" s="7">
        <f>VALUE(IF(data_to_clean[[#This Row],[multiplicity]]="Million",_xlfn.CONCAT(SUBSTITUTE(data_to_clean[[#This Row],[number]],".",""),"00000"),_xlfn.CONCAT(SUBSTITUTE(data_to_clean[[#This Row],[number]],".",""),"00000000")))</f>
        <v>492600000</v>
      </c>
      <c r="I4436" t="s">
        <v>15804</v>
      </c>
      <c r="J4436">
        <f>ROUND(VALUE(SUBSTITUTE(data_to_clean[[#This Row],[growth_%]],".",",")),0)</f>
        <v>67</v>
      </c>
      <c r="K4436" t="s">
        <v>48</v>
      </c>
      <c r="L4436">
        <v>833</v>
      </c>
      <c r="M4436">
        <v>543</v>
      </c>
      <c r="N4436">
        <v>1976</v>
      </c>
      <c r="O4436">
        <v>5</v>
      </c>
      <c r="P4436" t="s">
        <v>15805</v>
      </c>
      <c r="Q4436" t="b">
        <f>AND(ISNUMBER(data_to_clean[[#This Row],[revenue_formatted]]),ISNUMBER(data_to_clean[[#This Row],[growth_formatted_%]]),ISNUMBER(data_to_clean[[#This Row],[workers]]),ISNUMBER(data_to_clean[[#This Row],[previous_workers]]),ISNUMBER(data_to_clean[[#This Row],[founded]]),ISNUMBER(data_to_clean[[#This Row],[yrs_on_list]]))</f>
        <v>1</v>
      </c>
    </row>
    <row r="4437" spans="1:17" x14ac:dyDescent="0.25">
      <c r="A4437">
        <v>4424</v>
      </c>
      <c r="B4437" t="s">
        <v>15806</v>
      </c>
      <c r="C4437" t="s">
        <v>30</v>
      </c>
      <c r="D4437" t="str">
        <f>VLOOKUP(data_to_clean[[#This Row],[state]],abbreviation_table[],2,FALSE)</f>
        <v>Texas</v>
      </c>
      <c r="E4437" t="s">
        <v>962</v>
      </c>
      <c r="F4437" t="str">
        <f>TRIM(LEFT(data_to_clean[[#This Row],[revenue]],FIND(" ",data_to_clean[[#This Row],[revenue]])))</f>
        <v>3.6</v>
      </c>
      <c r="G4437" t="str">
        <f>RIGHT(data_to_clean[[#This Row],[revenue]],LEN(data_to_clean[[#This Row],[revenue]])-FIND(" ",data_to_clean[[#This Row],[revenue]]))</f>
        <v>Million</v>
      </c>
      <c r="H4437" s="7">
        <f>VALUE(IF(data_to_clean[[#This Row],[multiplicity]]="Million",_xlfn.CONCAT(SUBSTITUTE(data_to_clean[[#This Row],[number]],".",""),"00000"),_xlfn.CONCAT(SUBSTITUTE(data_to_clean[[#This Row],[number]],".",""),"00000000")))</f>
        <v>3600000</v>
      </c>
      <c r="I4437" t="s">
        <v>15808</v>
      </c>
      <c r="J4437">
        <f>ROUND(VALUE(SUBSTITUTE(data_to_clean[[#This Row],[growth_%]],".",",")),0)</f>
        <v>67</v>
      </c>
      <c r="K4437" t="s">
        <v>308</v>
      </c>
      <c r="L4437">
        <v>20</v>
      </c>
      <c r="M4437">
        <v>20</v>
      </c>
      <c r="N4437">
        <v>2006</v>
      </c>
      <c r="O4437">
        <v>4</v>
      </c>
      <c r="P4437" t="s">
        <v>251</v>
      </c>
      <c r="Q4437" t="b">
        <f>AND(ISNUMBER(data_to_clean[[#This Row],[revenue_formatted]]),ISNUMBER(data_to_clean[[#This Row],[growth_formatted_%]]),ISNUMBER(data_to_clean[[#This Row],[workers]]),ISNUMBER(data_to_clean[[#This Row],[previous_workers]]),ISNUMBER(data_to_clean[[#This Row],[founded]]),ISNUMBER(data_to_clean[[#This Row],[yrs_on_list]]))</f>
        <v>1</v>
      </c>
    </row>
    <row r="4438" spans="1:17" x14ac:dyDescent="0.25">
      <c r="A4438">
        <v>4425</v>
      </c>
      <c r="B4438" t="s">
        <v>15809</v>
      </c>
      <c r="C4438" t="s">
        <v>80</v>
      </c>
      <c r="D4438" t="str">
        <f>VLOOKUP(data_to_clean[[#This Row],[state]],abbreviation_table[],2,FALSE)</f>
        <v>California</v>
      </c>
      <c r="E4438" t="s">
        <v>798</v>
      </c>
      <c r="F4438" t="str">
        <f>TRIM(LEFT(data_to_clean[[#This Row],[revenue]],FIND(" ",data_to_clean[[#This Row],[revenue]])))</f>
        <v>3</v>
      </c>
      <c r="G4438" t="str">
        <f>RIGHT(data_to_clean[[#This Row],[revenue]],LEN(data_to_clean[[#This Row],[revenue]])-FIND(" ",data_to_clean[[#This Row],[revenue]]))</f>
        <v>Million</v>
      </c>
      <c r="H4438" s="7">
        <f>VALUE(IF(data_to_clean[[#This Row],[multiplicity]]="Million",_xlfn.CONCAT(SUBSTITUTE(data_to_clean[[#This Row],[number]],".",""),"00000"),_xlfn.CONCAT(SUBSTITUTE(data_to_clean[[#This Row],[number]],".",""),"00000000")))</f>
        <v>300000</v>
      </c>
      <c r="I4438" t="s">
        <v>15811</v>
      </c>
      <c r="J4438">
        <f>ROUND(VALUE(SUBSTITUTE(data_to_clean[[#This Row],[growth_%]],".",",")),0)</f>
        <v>67</v>
      </c>
      <c r="K4438" t="s">
        <v>18</v>
      </c>
      <c r="L4438">
        <v>4</v>
      </c>
      <c r="M4438">
        <v>2</v>
      </c>
      <c r="N4438">
        <v>2003</v>
      </c>
      <c r="O4438">
        <v>2</v>
      </c>
      <c r="P4438" t="s">
        <v>1475</v>
      </c>
      <c r="Q4438" t="b">
        <f>AND(ISNUMBER(data_to_clean[[#This Row],[revenue_formatted]]),ISNUMBER(data_to_clean[[#This Row],[growth_formatted_%]]),ISNUMBER(data_to_clean[[#This Row],[workers]]),ISNUMBER(data_to_clean[[#This Row],[previous_workers]]),ISNUMBER(data_to_clean[[#This Row],[founded]]),ISNUMBER(data_to_clean[[#This Row],[yrs_on_list]]))</f>
        <v>1</v>
      </c>
    </row>
    <row r="4439" spans="1:17" x14ac:dyDescent="0.25">
      <c r="A4439">
        <v>4426</v>
      </c>
      <c r="B4439" t="s">
        <v>15812</v>
      </c>
      <c r="C4439" t="s">
        <v>80</v>
      </c>
      <c r="D4439" t="str">
        <f>VLOOKUP(data_to_clean[[#This Row],[state]],abbreviation_table[],2,FALSE)</f>
        <v>California</v>
      </c>
      <c r="E4439" t="s">
        <v>957</v>
      </c>
      <c r="F4439" t="str">
        <f>TRIM(LEFT(data_to_clean[[#This Row],[revenue]],FIND(" ",data_to_clean[[#This Row],[revenue]])))</f>
        <v>2.2</v>
      </c>
      <c r="G4439" t="str">
        <f>RIGHT(data_to_clean[[#This Row],[revenue]],LEN(data_to_clean[[#This Row],[revenue]])-FIND(" ",data_to_clean[[#This Row],[revenue]]))</f>
        <v>Million</v>
      </c>
      <c r="H4439" s="7">
        <f>VALUE(IF(data_to_clean[[#This Row],[multiplicity]]="Million",_xlfn.CONCAT(SUBSTITUTE(data_to_clean[[#This Row],[number]],".",""),"00000"),_xlfn.CONCAT(SUBSTITUTE(data_to_clean[[#This Row],[number]],".",""),"00000000")))</f>
        <v>2200000</v>
      </c>
      <c r="I4439" t="s">
        <v>15814</v>
      </c>
      <c r="J4439">
        <f>ROUND(VALUE(SUBSTITUTE(data_to_clean[[#This Row],[growth_%]],".",",")),0)</f>
        <v>67</v>
      </c>
      <c r="K4439" t="s">
        <v>149</v>
      </c>
      <c r="L4439">
        <v>9</v>
      </c>
      <c r="M4439">
        <v>4</v>
      </c>
      <c r="N4439">
        <v>2012</v>
      </c>
      <c r="O4439">
        <v>2</v>
      </c>
      <c r="P4439" t="s">
        <v>632</v>
      </c>
      <c r="Q4439" t="b">
        <f>AND(ISNUMBER(data_to_clean[[#This Row],[revenue_formatted]]),ISNUMBER(data_to_clean[[#This Row],[growth_formatted_%]]),ISNUMBER(data_to_clean[[#This Row],[workers]]),ISNUMBER(data_to_clean[[#This Row],[previous_workers]]),ISNUMBER(data_to_clean[[#This Row],[founded]]),ISNUMBER(data_to_clean[[#This Row],[yrs_on_list]]))</f>
        <v>1</v>
      </c>
    </row>
    <row r="4440" spans="1:17" x14ac:dyDescent="0.25">
      <c r="A4440">
        <v>4427</v>
      </c>
      <c r="B4440" t="s">
        <v>15815</v>
      </c>
      <c r="C4440" t="s">
        <v>59</v>
      </c>
      <c r="D4440" t="str">
        <f>VLOOKUP(data_to_clean[[#This Row],[state]],abbreviation_table[],2,FALSE)</f>
        <v>New Jersey</v>
      </c>
      <c r="E4440" t="s">
        <v>1227</v>
      </c>
      <c r="F4440" t="str">
        <f>TRIM(LEFT(data_to_clean[[#This Row],[revenue]],FIND(" ",data_to_clean[[#This Row],[revenue]])))</f>
        <v>4.2</v>
      </c>
      <c r="G4440" t="str">
        <f>RIGHT(data_to_clean[[#This Row],[revenue]],LEN(data_to_clean[[#This Row],[revenue]])-FIND(" ",data_to_clean[[#This Row],[revenue]]))</f>
        <v>Million</v>
      </c>
      <c r="H4440" s="7">
        <f>VALUE(IF(data_to_clean[[#This Row],[multiplicity]]="Million",_xlfn.CONCAT(SUBSTITUTE(data_to_clean[[#This Row],[number]],".",""),"00000"),_xlfn.CONCAT(SUBSTITUTE(data_to_clean[[#This Row],[number]],".",""),"00000000")))</f>
        <v>4200000</v>
      </c>
      <c r="I4440" t="s">
        <v>15817</v>
      </c>
      <c r="J4440">
        <f>ROUND(VALUE(SUBSTITUTE(data_to_clean[[#This Row],[growth_%]],".",",")),0)</f>
        <v>67</v>
      </c>
      <c r="K4440" t="s">
        <v>69</v>
      </c>
      <c r="L4440">
        <v>28</v>
      </c>
      <c r="M4440">
        <v>25</v>
      </c>
      <c r="N4440">
        <v>1988</v>
      </c>
      <c r="O4440">
        <v>1</v>
      </c>
      <c r="P4440" t="s">
        <v>10411</v>
      </c>
      <c r="Q4440" t="b">
        <f>AND(ISNUMBER(data_to_clean[[#This Row],[revenue_formatted]]),ISNUMBER(data_to_clean[[#This Row],[growth_formatted_%]]),ISNUMBER(data_to_clean[[#This Row],[workers]]),ISNUMBER(data_to_clean[[#This Row],[previous_workers]]),ISNUMBER(data_to_clean[[#This Row],[founded]]),ISNUMBER(data_to_clean[[#This Row],[yrs_on_list]]))</f>
        <v>1</v>
      </c>
    </row>
    <row r="4441" spans="1:17" x14ac:dyDescent="0.25">
      <c r="A4441">
        <v>4428</v>
      </c>
      <c r="B4441" t="s">
        <v>15818</v>
      </c>
      <c r="C4441" t="s">
        <v>119</v>
      </c>
      <c r="D4441" t="str">
        <f>VLOOKUP(data_to_clean[[#This Row],[state]],abbreviation_table[],2,FALSE)</f>
        <v>Georgia</v>
      </c>
      <c r="E4441" t="s">
        <v>15820</v>
      </c>
      <c r="F4441" t="str">
        <f>TRIM(LEFT(data_to_clean[[#This Row],[revenue]],FIND(" ",data_to_clean[[#This Row],[revenue]])))</f>
        <v>132.9</v>
      </c>
      <c r="G4441" t="str">
        <f>RIGHT(data_to_clean[[#This Row],[revenue]],LEN(data_to_clean[[#This Row],[revenue]])-FIND(" ",data_to_clean[[#This Row],[revenue]]))</f>
        <v>Million</v>
      </c>
      <c r="H4441" s="7">
        <f>VALUE(IF(data_to_clean[[#This Row],[multiplicity]]="Million",_xlfn.CONCAT(SUBSTITUTE(data_to_clean[[#This Row],[number]],".",""),"00000"),_xlfn.CONCAT(SUBSTITUTE(data_to_clean[[#This Row],[number]],".",""),"00000000")))</f>
        <v>132900000</v>
      </c>
      <c r="I4441" t="s">
        <v>15821</v>
      </c>
      <c r="J4441">
        <f>ROUND(VALUE(SUBSTITUTE(data_to_clean[[#This Row],[growth_%]],".",",")),0)</f>
        <v>67</v>
      </c>
      <c r="K4441" t="s">
        <v>297</v>
      </c>
      <c r="L4441">
        <v>753</v>
      </c>
      <c r="M4441">
        <v>389</v>
      </c>
      <c r="N4441">
        <v>2007</v>
      </c>
      <c r="O4441">
        <v>7</v>
      </c>
      <c r="P4441" t="s">
        <v>2055</v>
      </c>
      <c r="Q4441" t="b">
        <f>AND(ISNUMBER(data_to_clean[[#This Row],[revenue_formatted]]),ISNUMBER(data_to_clean[[#This Row],[growth_formatted_%]]),ISNUMBER(data_to_clean[[#This Row],[workers]]),ISNUMBER(data_to_clean[[#This Row],[previous_workers]]),ISNUMBER(data_to_clean[[#This Row],[founded]]),ISNUMBER(data_to_clean[[#This Row],[yrs_on_list]]))</f>
        <v>1</v>
      </c>
    </row>
    <row r="4442" spans="1:17" x14ac:dyDescent="0.25">
      <c r="A4442">
        <v>4429</v>
      </c>
      <c r="B4442" t="s">
        <v>15822</v>
      </c>
      <c r="C4442" t="s">
        <v>80</v>
      </c>
      <c r="D4442" t="str">
        <f>VLOOKUP(data_to_clean[[#This Row],[state]],abbreviation_table[],2,FALSE)</f>
        <v>California</v>
      </c>
      <c r="E4442" t="s">
        <v>512</v>
      </c>
      <c r="F4442" t="str">
        <f>TRIM(LEFT(data_to_clean[[#This Row],[revenue]],FIND(" ",data_to_clean[[#This Row],[revenue]])))</f>
        <v>4.9</v>
      </c>
      <c r="G4442" t="str">
        <f>RIGHT(data_to_clean[[#This Row],[revenue]],LEN(data_to_clean[[#This Row],[revenue]])-FIND(" ",data_to_clean[[#This Row],[revenue]]))</f>
        <v>Million</v>
      </c>
      <c r="H4442" s="7">
        <f>VALUE(IF(data_to_clean[[#This Row],[multiplicity]]="Million",_xlfn.CONCAT(SUBSTITUTE(data_to_clean[[#This Row],[number]],".",""),"00000"),_xlfn.CONCAT(SUBSTITUTE(data_to_clean[[#This Row],[number]],".",""),"00000000")))</f>
        <v>4900000</v>
      </c>
      <c r="I4442" t="s">
        <v>15824</v>
      </c>
      <c r="J4442">
        <f>ROUND(VALUE(SUBSTITUTE(data_to_clean[[#This Row],[growth_%]],".",",")),0)</f>
        <v>67</v>
      </c>
      <c r="K4442" t="s">
        <v>211</v>
      </c>
      <c r="L4442">
        <v>22</v>
      </c>
      <c r="M4442">
        <v>46</v>
      </c>
      <c r="N4442">
        <v>2014</v>
      </c>
      <c r="O4442">
        <v>1</v>
      </c>
      <c r="P4442" t="s">
        <v>15825</v>
      </c>
      <c r="Q4442" t="b">
        <f>AND(ISNUMBER(data_to_clean[[#This Row],[revenue_formatted]]),ISNUMBER(data_to_clean[[#This Row],[growth_formatted_%]]),ISNUMBER(data_to_clean[[#This Row],[workers]]),ISNUMBER(data_to_clean[[#This Row],[previous_workers]]),ISNUMBER(data_to_clean[[#This Row],[founded]]),ISNUMBER(data_to_clean[[#This Row],[yrs_on_list]]))</f>
        <v>1</v>
      </c>
    </row>
    <row r="4443" spans="1:17" x14ac:dyDescent="0.25">
      <c r="A4443">
        <v>4430</v>
      </c>
      <c r="B4443" t="s">
        <v>15826</v>
      </c>
      <c r="C4443" t="s">
        <v>86</v>
      </c>
      <c r="D4443" t="str">
        <f>VLOOKUP(data_to_clean[[#This Row],[state]],abbreviation_table[],2,FALSE)</f>
        <v>Colorado</v>
      </c>
      <c r="E4443" t="s">
        <v>760</v>
      </c>
      <c r="F4443" t="str">
        <f>TRIM(LEFT(data_to_clean[[#This Row],[revenue]],FIND(" ",data_to_clean[[#This Row],[revenue]])))</f>
        <v>2.8</v>
      </c>
      <c r="G4443" t="str">
        <f>RIGHT(data_to_clean[[#This Row],[revenue]],LEN(data_to_clean[[#This Row],[revenue]])-FIND(" ",data_to_clean[[#This Row],[revenue]]))</f>
        <v>Million</v>
      </c>
      <c r="H4443" s="7">
        <f>VALUE(IF(data_to_clean[[#This Row],[multiplicity]]="Million",_xlfn.CONCAT(SUBSTITUTE(data_to_clean[[#This Row],[number]],".",""),"00000"),_xlfn.CONCAT(SUBSTITUTE(data_to_clean[[#This Row],[number]],".",""),"00000000")))</f>
        <v>2800000</v>
      </c>
      <c r="I4443" t="s">
        <v>15828</v>
      </c>
      <c r="J4443">
        <f>ROUND(VALUE(SUBSTITUTE(data_to_clean[[#This Row],[growth_%]],".",",")),0)</f>
        <v>67</v>
      </c>
      <c r="K4443" t="s">
        <v>623</v>
      </c>
      <c r="L4443">
        <v>13</v>
      </c>
      <c r="M4443">
        <v>8</v>
      </c>
      <c r="N4443">
        <v>2010</v>
      </c>
      <c r="O4443">
        <v>1</v>
      </c>
      <c r="P4443" t="s">
        <v>1189</v>
      </c>
      <c r="Q4443" t="b">
        <f>AND(ISNUMBER(data_to_clean[[#This Row],[revenue_formatted]]),ISNUMBER(data_to_clean[[#This Row],[growth_formatted_%]]),ISNUMBER(data_to_clean[[#This Row],[workers]]),ISNUMBER(data_to_clean[[#This Row],[previous_workers]]),ISNUMBER(data_to_clean[[#This Row],[founded]]),ISNUMBER(data_to_clean[[#This Row],[yrs_on_list]]))</f>
        <v>1</v>
      </c>
    </row>
    <row r="4444" spans="1:17" x14ac:dyDescent="0.25">
      <c r="A4444">
        <v>4431</v>
      </c>
      <c r="B4444" t="s">
        <v>15829</v>
      </c>
      <c r="C4444" t="s">
        <v>74</v>
      </c>
      <c r="D4444" t="str">
        <f>VLOOKUP(data_to_clean[[#This Row],[state]],abbreviation_table[],2,FALSE)</f>
        <v>Ohio</v>
      </c>
      <c r="E4444" t="s">
        <v>939</v>
      </c>
      <c r="F4444" t="str">
        <f>TRIM(LEFT(data_to_clean[[#This Row],[revenue]],FIND(" ",data_to_clean[[#This Row],[revenue]])))</f>
        <v>4.1</v>
      </c>
      <c r="G4444" t="str">
        <f>RIGHT(data_to_clean[[#This Row],[revenue]],LEN(data_to_clean[[#This Row],[revenue]])-FIND(" ",data_to_clean[[#This Row],[revenue]]))</f>
        <v>Million</v>
      </c>
      <c r="H4444" s="7">
        <f>VALUE(IF(data_to_clean[[#This Row],[multiplicity]]="Million",_xlfn.CONCAT(SUBSTITUTE(data_to_clean[[#This Row],[number]],".",""),"00000"),_xlfn.CONCAT(SUBSTITUTE(data_to_clean[[#This Row],[number]],".",""),"00000000")))</f>
        <v>4100000</v>
      </c>
      <c r="I4444" t="s">
        <v>15831</v>
      </c>
      <c r="J4444">
        <f>ROUND(VALUE(SUBSTITUTE(data_to_clean[[#This Row],[growth_%]],".",",")),0)</f>
        <v>67</v>
      </c>
      <c r="K4444" t="s">
        <v>25</v>
      </c>
      <c r="L4444">
        <v>9</v>
      </c>
      <c r="M4444">
        <v>3</v>
      </c>
      <c r="N4444">
        <v>2012</v>
      </c>
      <c r="O4444">
        <v>1</v>
      </c>
      <c r="P4444" t="s">
        <v>2886</v>
      </c>
      <c r="Q4444" t="b">
        <f>AND(ISNUMBER(data_to_clean[[#This Row],[revenue_formatted]]),ISNUMBER(data_to_clean[[#This Row],[growth_formatted_%]]),ISNUMBER(data_to_clean[[#This Row],[workers]]),ISNUMBER(data_to_clean[[#This Row],[previous_workers]]),ISNUMBER(data_to_clean[[#This Row],[founded]]),ISNUMBER(data_to_clean[[#This Row],[yrs_on_list]]))</f>
        <v>1</v>
      </c>
    </row>
    <row r="4445" spans="1:17" x14ac:dyDescent="0.25">
      <c r="A4445">
        <v>4432</v>
      </c>
      <c r="B4445" t="s">
        <v>15832</v>
      </c>
      <c r="C4445" t="s">
        <v>15</v>
      </c>
      <c r="D4445" t="str">
        <f>VLOOKUP(data_to_clean[[#This Row],[state]],abbreviation_table[],2,FALSE)</f>
        <v>Arizona</v>
      </c>
      <c r="E4445" t="s">
        <v>2013</v>
      </c>
      <c r="F4445" t="str">
        <f>TRIM(LEFT(data_to_clean[[#This Row],[revenue]],FIND(" ",data_to_clean[[#This Row],[revenue]])))</f>
        <v>7.5</v>
      </c>
      <c r="G4445" t="str">
        <f>RIGHT(data_to_clean[[#This Row],[revenue]],LEN(data_to_clean[[#This Row],[revenue]])-FIND(" ",data_to_clean[[#This Row],[revenue]]))</f>
        <v>Million</v>
      </c>
      <c r="H4445" s="7">
        <f>VALUE(IF(data_to_clean[[#This Row],[multiplicity]]="Million",_xlfn.CONCAT(SUBSTITUTE(data_to_clean[[#This Row],[number]],".",""),"00000"),_xlfn.CONCAT(SUBSTITUTE(data_to_clean[[#This Row],[number]],".",""),"00000000")))</f>
        <v>7500000</v>
      </c>
      <c r="I4445" t="s">
        <v>15834</v>
      </c>
      <c r="J4445">
        <f>ROUND(VALUE(SUBSTITUTE(data_to_clean[[#This Row],[growth_%]],".",",")),0)</f>
        <v>67</v>
      </c>
      <c r="K4445" t="s">
        <v>336</v>
      </c>
      <c r="L4445">
        <v>122</v>
      </c>
      <c r="M4445">
        <v>74</v>
      </c>
      <c r="N4445">
        <v>2012</v>
      </c>
      <c r="O4445">
        <v>3</v>
      </c>
      <c r="P4445" t="s">
        <v>19</v>
      </c>
      <c r="Q4445" t="b">
        <f>AND(ISNUMBER(data_to_clean[[#This Row],[revenue_formatted]]),ISNUMBER(data_to_clean[[#This Row],[growth_formatted_%]]),ISNUMBER(data_to_clean[[#This Row],[workers]]),ISNUMBER(data_to_clean[[#This Row],[previous_workers]]),ISNUMBER(data_to_clean[[#This Row],[founded]]),ISNUMBER(data_to_clean[[#This Row],[yrs_on_list]]))</f>
        <v>1</v>
      </c>
    </row>
    <row r="4446" spans="1:17" x14ac:dyDescent="0.25">
      <c r="A4446">
        <v>4433</v>
      </c>
      <c r="B4446" t="s">
        <v>15835</v>
      </c>
      <c r="C4446" t="s">
        <v>52</v>
      </c>
      <c r="D4446" t="str">
        <f>VLOOKUP(data_to_clean[[#This Row],[state]],abbreviation_table[],2,FALSE)</f>
        <v>Florida</v>
      </c>
      <c r="E4446" t="s">
        <v>8287</v>
      </c>
      <c r="F4446" t="str">
        <f>TRIM(LEFT(data_to_clean[[#This Row],[revenue]],FIND(" ",data_to_clean[[#This Row],[revenue]])))</f>
        <v>25.3</v>
      </c>
      <c r="G4446" t="str">
        <f>RIGHT(data_to_clean[[#This Row],[revenue]],LEN(data_to_clean[[#This Row],[revenue]])-FIND(" ",data_to_clean[[#This Row],[revenue]]))</f>
        <v>Million</v>
      </c>
      <c r="H4446" s="7">
        <f>VALUE(IF(data_to_clean[[#This Row],[multiplicity]]="Million",_xlfn.CONCAT(SUBSTITUTE(data_to_clean[[#This Row],[number]],".",""),"00000"),_xlfn.CONCAT(SUBSTITUTE(data_to_clean[[#This Row],[number]],".",""),"00000000")))</f>
        <v>25300000</v>
      </c>
      <c r="I4446" t="s">
        <v>15837</v>
      </c>
      <c r="J4446">
        <f>ROUND(VALUE(SUBSTITUTE(data_to_clean[[#This Row],[growth_%]],".",",")),0)</f>
        <v>67</v>
      </c>
      <c r="K4446" t="s">
        <v>211</v>
      </c>
      <c r="L4446">
        <v>72</v>
      </c>
      <c r="M4446">
        <v>49</v>
      </c>
      <c r="N4446">
        <v>2004</v>
      </c>
      <c r="O4446">
        <v>1</v>
      </c>
      <c r="P4446" t="s">
        <v>56</v>
      </c>
      <c r="Q4446" t="b">
        <f>AND(ISNUMBER(data_to_clean[[#This Row],[revenue_formatted]]),ISNUMBER(data_to_clean[[#This Row],[growth_formatted_%]]),ISNUMBER(data_to_clean[[#This Row],[workers]]),ISNUMBER(data_to_clean[[#This Row],[previous_workers]]),ISNUMBER(data_to_clean[[#This Row],[founded]]),ISNUMBER(data_to_clean[[#This Row],[yrs_on_list]]))</f>
        <v>1</v>
      </c>
    </row>
    <row r="4447" spans="1:17" x14ac:dyDescent="0.25">
      <c r="A4447">
        <v>4434</v>
      </c>
      <c r="B4447" t="s">
        <v>15838</v>
      </c>
      <c r="C4447" t="s">
        <v>503</v>
      </c>
      <c r="D4447" t="str">
        <f>VLOOKUP(data_to_clean[[#This Row],[state]],abbreviation_table[],2,FALSE)</f>
        <v>Illinois</v>
      </c>
      <c r="E4447" t="s">
        <v>685</v>
      </c>
      <c r="F4447" t="str">
        <f>TRIM(LEFT(data_to_clean[[#This Row],[revenue]],FIND(" ",data_to_clean[[#This Row],[revenue]])))</f>
        <v>84.8</v>
      </c>
      <c r="G4447" t="str">
        <f>RIGHT(data_to_clean[[#This Row],[revenue]],LEN(data_to_clean[[#This Row],[revenue]])-FIND(" ",data_to_clean[[#This Row],[revenue]]))</f>
        <v>Million</v>
      </c>
      <c r="H4447" s="7">
        <f>VALUE(IF(data_to_clean[[#This Row],[multiplicity]]="Million",_xlfn.CONCAT(SUBSTITUTE(data_to_clean[[#This Row],[number]],".",""),"00000"),_xlfn.CONCAT(SUBSTITUTE(data_to_clean[[#This Row],[number]],".",""),"00000000")))</f>
        <v>84800000</v>
      </c>
      <c r="I4447" t="s">
        <v>15840</v>
      </c>
      <c r="J4447">
        <f>ROUND(VALUE(SUBSTITUTE(data_to_clean[[#This Row],[growth_%]],".",",")),0)</f>
        <v>67</v>
      </c>
      <c r="K4447" t="s">
        <v>55</v>
      </c>
      <c r="L4447">
        <v>223</v>
      </c>
      <c r="M4447">
        <v>162</v>
      </c>
      <c r="N4447">
        <v>2007</v>
      </c>
      <c r="O4447">
        <v>5</v>
      </c>
      <c r="P4447" t="s">
        <v>5446</v>
      </c>
      <c r="Q4447" t="b">
        <f>AND(ISNUMBER(data_to_clean[[#This Row],[revenue_formatted]]),ISNUMBER(data_to_clean[[#This Row],[growth_formatted_%]]),ISNUMBER(data_to_clean[[#This Row],[workers]]),ISNUMBER(data_to_clean[[#This Row],[previous_workers]]),ISNUMBER(data_to_clean[[#This Row],[founded]]),ISNUMBER(data_to_clean[[#This Row],[yrs_on_list]]))</f>
        <v>1</v>
      </c>
    </row>
    <row r="4448" spans="1:17" x14ac:dyDescent="0.25">
      <c r="A4448">
        <v>4435</v>
      </c>
      <c r="B4448" t="s">
        <v>15841</v>
      </c>
      <c r="C4448" t="s">
        <v>86</v>
      </c>
      <c r="D4448" t="str">
        <f>VLOOKUP(data_to_clean[[#This Row],[state]],abbreviation_table[],2,FALSE)</f>
        <v>Colorado</v>
      </c>
      <c r="E4448" t="s">
        <v>485</v>
      </c>
      <c r="F4448" t="str">
        <f>TRIM(LEFT(data_to_clean[[#This Row],[revenue]],FIND(" ",data_to_clean[[#This Row],[revenue]])))</f>
        <v>4.5</v>
      </c>
      <c r="G4448" t="str">
        <f>RIGHT(data_to_clean[[#This Row],[revenue]],LEN(data_to_clean[[#This Row],[revenue]])-FIND(" ",data_to_clean[[#This Row],[revenue]]))</f>
        <v>Million</v>
      </c>
      <c r="H4448" s="7">
        <f>VALUE(IF(data_to_clean[[#This Row],[multiplicity]]="Million",_xlfn.CONCAT(SUBSTITUTE(data_to_clean[[#This Row],[number]],".",""),"00000"),_xlfn.CONCAT(SUBSTITUTE(data_to_clean[[#This Row],[number]],".",""),"00000000")))</f>
        <v>4500000</v>
      </c>
      <c r="I4448" t="s">
        <v>15843</v>
      </c>
      <c r="J4448">
        <f>ROUND(VALUE(SUBSTITUTE(data_to_clean[[#This Row],[growth_%]],".",",")),0)</f>
        <v>67</v>
      </c>
      <c r="K4448" t="s">
        <v>336</v>
      </c>
      <c r="L4448">
        <v>31</v>
      </c>
      <c r="M4448">
        <v>31</v>
      </c>
      <c r="N4448">
        <v>2010</v>
      </c>
      <c r="O4448">
        <v>1</v>
      </c>
      <c r="P4448" t="s">
        <v>7498</v>
      </c>
      <c r="Q4448" t="b">
        <f>AND(ISNUMBER(data_to_clean[[#This Row],[revenue_formatted]]),ISNUMBER(data_to_clean[[#This Row],[growth_formatted_%]]),ISNUMBER(data_to_clean[[#This Row],[workers]]),ISNUMBER(data_to_clean[[#This Row],[previous_workers]]),ISNUMBER(data_to_clean[[#This Row],[founded]]),ISNUMBER(data_to_clean[[#This Row],[yrs_on_list]]))</f>
        <v>1</v>
      </c>
    </row>
    <row r="4449" spans="1:17" x14ac:dyDescent="0.25">
      <c r="A4449">
        <v>4436</v>
      </c>
      <c r="B4449" t="s">
        <v>15844</v>
      </c>
      <c r="C4449" t="s">
        <v>223</v>
      </c>
      <c r="D4449" t="str">
        <f>VLOOKUP(data_to_clean[[#This Row],[state]],abbreviation_table[],2,FALSE)</f>
        <v>Wisconsin</v>
      </c>
      <c r="E4449" t="s">
        <v>10737</v>
      </c>
      <c r="F4449" t="str">
        <f>TRIM(LEFT(data_to_clean[[#This Row],[revenue]],FIND(" ",data_to_clean[[#This Row],[revenue]])))</f>
        <v>68.6</v>
      </c>
      <c r="G4449" t="str">
        <f>RIGHT(data_to_clean[[#This Row],[revenue]],LEN(data_to_clean[[#This Row],[revenue]])-FIND(" ",data_to_clean[[#This Row],[revenue]]))</f>
        <v>Million</v>
      </c>
      <c r="H4449" s="7">
        <f>VALUE(IF(data_to_clean[[#This Row],[multiplicity]]="Million",_xlfn.CONCAT(SUBSTITUTE(data_to_clean[[#This Row],[number]],".",""),"00000"),_xlfn.CONCAT(SUBSTITUTE(data_to_clean[[#This Row],[number]],".",""),"00000000")))</f>
        <v>68600000</v>
      </c>
      <c r="I4449" t="s">
        <v>15846</v>
      </c>
      <c r="J4449">
        <f>ROUND(VALUE(SUBSTITUTE(data_to_clean[[#This Row],[growth_%]],".",",")),0)</f>
        <v>67</v>
      </c>
      <c r="K4449" t="s">
        <v>211</v>
      </c>
      <c r="L4449">
        <v>256</v>
      </c>
      <c r="M4449">
        <v>209</v>
      </c>
      <c r="N4449">
        <v>1986</v>
      </c>
      <c r="O4449">
        <v>1</v>
      </c>
      <c r="P4449" t="s">
        <v>15847</v>
      </c>
      <c r="Q4449" t="b">
        <f>AND(ISNUMBER(data_to_clean[[#This Row],[revenue_formatted]]),ISNUMBER(data_to_clean[[#This Row],[growth_formatted_%]]),ISNUMBER(data_to_clean[[#This Row],[workers]]),ISNUMBER(data_to_clean[[#This Row],[previous_workers]]),ISNUMBER(data_to_clean[[#This Row],[founded]]),ISNUMBER(data_to_clean[[#This Row],[yrs_on_list]]))</f>
        <v>1</v>
      </c>
    </row>
    <row r="4450" spans="1:17" x14ac:dyDescent="0.25">
      <c r="A4450">
        <v>4437</v>
      </c>
      <c r="B4450" t="s">
        <v>15848</v>
      </c>
      <c r="C4450" t="s">
        <v>66</v>
      </c>
      <c r="D4450" t="str">
        <f>VLOOKUP(data_to_clean[[#This Row],[state]],abbreviation_table[],2,FALSE)</f>
        <v>Virginia</v>
      </c>
      <c r="E4450" t="s">
        <v>512</v>
      </c>
      <c r="F4450" t="str">
        <f>TRIM(LEFT(data_to_clean[[#This Row],[revenue]],FIND(" ",data_to_clean[[#This Row],[revenue]])))</f>
        <v>4.9</v>
      </c>
      <c r="G4450" t="str">
        <f>RIGHT(data_to_clean[[#This Row],[revenue]],LEN(data_to_clean[[#This Row],[revenue]])-FIND(" ",data_to_clean[[#This Row],[revenue]]))</f>
        <v>Million</v>
      </c>
      <c r="H4450" s="7">
        <f>VALUE(IF(data_to_clean[[#This Row],[multiplicity]]="Million",_xlfn.CONCAT(SUBSTITUTE(data_to_clean[[#This Row],[number]],".",""),"00000"),_xlfn.CONCAT(SUBSTITUTE(data_to_clean[[#This Row],[number]],".",""),"00000000")))</f>
        <v>4900000</v>
      </c>
      <c r="I4450" t="s">
        <v>15850</v>
      </c>
      <c r="J4450">
        <f>ROUND(VALUE(SUBSTITUTE(data_to_clean[[#This Row],[growth_%]],".",",")),0)</f>
        <v>67</v>
      </c>
      <c r="K4450" t="s">
        <v>55</v>
      </c>
      <c r="L4450">
        <v>42</v>
      </c>
      <c r="M4450">
        <v>12</v>
      </c>
      <c r="N4450">
        <v>2010</v>
      </c>
      <c r="O4450">
        <v>1</v>
      </c>
      <c r="P4450" t="s">
        <v>735</v>
      </c>
      <c r="Q4450" t="b">
        <f>AND(ISNUMBER(data_to_clean[[#This Row],[revenue_formatted]]),ISNUMBER(data_to_clean[[#This Row],[growth_formatted_%]]),ISNUMBER(data_to_clean[[#This Row],[workers]]),ISNUMBER(data_to_clean[[#This Row],[previous_workers]]),ISNUMBER(data_to_clean[[#This Row],[founded]]),ISNUMBER(data_to_clean[[#This Row],[yrs_on_list]]))</f>
        <v>1</v>
      </c>
    </row>
    <row r="4451" spans="1:17" x14ac:dyDescent="0.25">
      <c r="A4451">
        <v>4438</v>
      </c>
      <c r="B4451" t="s">
        <v>15851</v>
      </c>
      <c r="C4451" t="s">
        <v>341</v>
      </c>
      <c r="D4451" t="str">
        <f>VLOOKUP(data_to_clean[[#This Row],[state]],abbreviation_table[],2,FALSE)</f>
        <v>Massachusetts</v>
      </c>
      <c r="E4451" t="s">
        <v>2538</v>
      </c>
      <c r="F4451" t="str">
        <f>TRIM(LEFT(data_to_clean[[#This Row],[revenue]],FIND(" ",data_to_clean[[#This Row],[revenue]])))</f>
        <v>10.9</v>
      </c>
      <c r="G4451" t="str">
        <f>RIGHT(data_to_clean[[#This Row],[revenue]],LEN(data_to_clean[[#This Row],[revenue]])-FIND(" ",data_to_clean[[#This Row],[revenue]]))</f>
        <v>Million</v>
      </c>
      <c r="H4451" s="7">
        <f>VALUE(IF(data_to_clean[[#This Row],[multiplicity]]="Million",_xlfn.CONCAT(SUBSTITUTE(data_to_clean[[#This Row],[number]],".",""),"00000"),_xlfn.CONCAT(SUBSTITUTE(data_to_clean[[#This Row],[number]],".",""),"00000000")))</f>
        <v>10900000</v>
      </c>
      <c r="I4451" t="s">
        <v>15853</v>
      </c>
      <c r="J4451">
        <f>ROUND(VALUE(SUBSTITUTE(data_to_clean[[#This Row],[growth_%]],".",",")),0)</f>
        <v>67</v>
      </c>
      <c r="K4451" t="s">
        <v>18</v>
      </c>
      <c r="L4451">
        <v>70</v>
      </c>
      <c r="M4451">
        <v>45</v>
      </c>
      <c r="N4451">
        <v>1997</v>
      </c>
      <c r="O4451">
        <v>9</v>
      </c>
      <c r="P4451" t="s">
        <v>1196</v>
      </c>
      <c r="Q4451" t="b">
        <f>AND(ISNUMBER(data_to_clean[[#This Row],[revenue_formatted]]),ISNUMBER(data_to_clean[[#This Row],[growth_formatted_%]]),ISNUMBER(data_to_clean[[#This Row],[workers]]),ISNUMBER(data_to_clean[[#This Row],[previous_workers]]),ISNUMBER(data_to_clean[[#This Row],[founded]]),ISNUMBER(data_to_clean[[#This Row],[yrs_on_list]]))</f>
        <v>1</v>
      </c>
    </row>
    <row r="4452" spans="1:17" x14ac:dyDescent="0.25">
      <c r="A4452">
        <v>4439</v>
      </c>
      <c r="B4452" t="s">
        <v>15854</v>
      </c>
      <c r="C4452" t="s">
        <v>105</v>
      </c>
      <c r="D4452" t="str">
        <f>VLOOKUP(data_to_clean[[#This Row],[state]],abbreviation_table[],2,FALSE)</f>
        <v>New York</v>
      </c>
      <c r="E4452" t="s">
        <v>7813</v>
      </c>
      <c r="F4452" t="str">
        <f>TRIM(LEFT(data_to_clean[[#This Row],[revenue]],FIND(" ",data_to_clean[[#This Row],[revenue]])))</f>
        <v>25.7</v>
      </c>
      <c r="G4452" t="str">
        <f>RIGHT(data_to_clean[[#This Row],[revenue]],LEN(data_to_clean[[#This Row],[revenue]])-FIND(" ",data_to_clean[[#This Row],[revenue]]))</f>
        <v>Million</v>
      </c>
      <c r="H4452" s="7">
        <f>VALUE(IF(data_to_clean[[#This Row],[multiplicity]]="Million",_xlfn.CONCAT(SUBSTITUTE(data_to_clean[[#This Row],[number]],".",""),"00000"),_xlfn.CONCAT(SUBSTITUTE(data_to_clean[[#This Row],[number]],".",""),"00000000")))</f>
        <v>25700000</v>
      </c>
      <c r="I4452" t="s">
        <v>15856</v>
      </c>
      <c r="J4452">
        <f>ROUND(VALUE(SUBSTITUTE(data_to_clean[[#This Row],[growth_%]],".",",")),0)</f>
        <v>67</v>
      </c>
      <c r="K4452" t="s">
        <v>233</v>
      </c>
      <c r="L4452">
        <v>105</v>
      </c>
      <c r="M4452">
        <v>70</v>
      </c>
      <c r="N4452">
        <v>1986</v>
      </c>
      <c r="O4452">
        <v>6</v>
      </c>
      <c r="P4452" t="s">
        <v>108</v>
      </c>
      <c r="Q4452" t="b">
        <f>AND(ISNUMBER(data_to_clean[[#This Row],[revenue_formatted]]),ISNUMBER(data_to_clean[[#This Row],[growth_formatted_%]]),ISNUMBER(data_to_clean[[#This Row],[workers]]),ISNUMBER(data_to_clean[[#This Row],[previous_workers]]),ISNUMBER(data_to_clean[[#This Row],[founded]]),ISNUMBER(data_to_clean[[#This Row],[yrs_on_list]]))</f>
        <v>1</v>
      </c>
    </row>
    <row r="4453" spans="1:17" x14ac:dyDescent="0.25">
      <c r="A4453">
        <v>4440</v>
      </c>
      <c r="B4453" t="s">
        <v>15857</v>
      </c>
      <c r="C4453" t="s">
        <v>105</v>
      </c>
      <c r="D4453" t="str">
        <f>VLOOKUP(data_to_clean[[#This Row],[state]],abbreviation_table[],2,FALSE)</f>
        <v>New York</v>
      </c>
      <c r="E4453" t="s">
        <v>934</v>
      </c>
      <c r="F4453" t="str">
        <f>TRIM(LEFT(data_to_clean[[#This Row],[revenue]],FIND(" ",data_to_clean[[#This Row],[revenue]])))</f>
        <v>12.7</v>
      </c>
      <c r="G4453" t="str">
        <f>RIGHT(data_to_clean[[#This Row],[revenue]],LEN(data_to_clean[[#This Row],[revenue]])-FIND(" ",data_to_clean[[#This Row],[revenue]]))</f>
        <v>Million</v>
      </c>
      <c r="H4453" s="7">
        <f>VALUE(IF(data_to_clean[[#This Row],[multiplicity]]="Million",_xlfn.CONCAT(SUBSTITUTE(data_to_clean[[#This Row],[number]],".",""),"00000"),_xlfn.CONCAT(SUBSTITUTE(data_to_clean[[#This Row],[number]],".",""),"00000000")))</f>
        <v>12700000</v>
      </c>
      <c r="I4453" t="s">
        <v>15859</v>
      </c>
      <c r="J4453">
        <f>ROUND(VALUE(SUBSTITUTE(data_to_clean[[#This Row],[growth_%]],".",",")),0)</f>
        <v>67</v>
      </c>
      <c r="K4453" t="s">
        <v>336</v>
      </c>
      <c r="L4453">
        <v>13</v>
      </c>
      <c r="M4453">
        <v>13</v>
      </c>
      <c r="N4453">
        <v>2012</v>
      </c>
      <c r="O4453">
        <v>4</v>
      </c>
      <c r="P4453" t="s">
        <v>108</v>
      </c>
      <c r="Q4453" t="b">
        <f>AND(ISNUMBER(data_to_clean[[#This Row],[revenue_formatted]]),ISNUMBER(data_to_clean[[#This Row],[growth_formatted_%]]),ISNUMBER(data_to_clean[[#This Row],[workers]]),ISNUMBER(data_to_clean[[#This Row],[previous_workers]]),ISNUMBER(data_to_clean[[#This Row],[founded]]),ISNUMBER(data_to_clean[[#This Row],[yrs_on_list]]))</f>
        <v>1</v>
      </c>
    </row>
    <row r="4454" spans="1:17" x14ac:dyDescent="0.25">
      <c r="A4454">
        <v>4441</v>
      </c>
      <c r="B4454" t="s">
        <v>15860</v>
      </c>
      <c r="C4454" t="s">
        <v>119</v>
      </c>
      <c r="D4454" t="str">
        <f>VLOOKUP(data_to_clean[[#This Row],[state]],abbreviation_table[],2,FALSE)</f>
        <v>Georgia</v>
      </c>
      <c r="E4454" t="s">
        <v>8301</v>
      </c>
      <c r="F4454" t="str">
        <f>TRIM(LEFT(data_to_clean[[#This Row],[revenue]],FIND(" ",data_to_clean[[#This Row],[revenue]])))</f>
        <v>42.3</v>
      </c>
      <c r="G4454" t="str">
        <f>RIGHT(data_to_clean[[#This Row],[revenue]],LEN(data_to_clean[[#This Row],[revenue]])-FIND(" ",data_to_clean[[#This Row],[revenue]]))</f>
        <v>Million</v>
      </c>
      <c r="H4454" s="7">
        <f>VALUE(IF(data_to_clean[[#This Row],[multiplicity]]="Million",_xlfn.CONCAT(SUBSTITUTE(data_to_clean[[#This Row],[number]],".",""),"00000"),_xlfn.CONCAT(SUBSTITUTE(data_to_clean[[#This Row],[number]],".",""),"00000000")))</f>
        <v>42300000</v>
      </c>
      <c r="I4454" t="s">
        <v>15862</v>
      </c>
      <c r="J4454">
        <f>ROUND(VALUE(SUBSTITUTE(data_to_clean[[#This Row],[growth_%]],".",",")),0)</f>
        <v>67</v>
      </c>
      <c r="K4454" t="s">
        <v>271</v>
      </c>
      <c r="L4454">
        <v>32</v>
      </c>
      <c r="M4454">
        <v>28</v>
      </c>
      <c r="N4454">
        <v>2007</v>
      </c>
      <c r="O4454">
        <v>1</v>
      </c>
      <c r="P4454" t="s">
        <v>13245</v>
      </c>
      <c r="Q4454" t="b">
        <f>AND(ISNUMBER(data_to_clean[[#This Row],[revenue_formatted]]),ISNUMBER(data_to_clean[[#This Row],[growth_formatted_%]]),ISNUMBER(data_to_clean[[#This Row],[workers]]),ISNUMBER(data_to_clean[[#This Row],[previous_workers]]),ISNUMBER(data_to_clean[[#This Row],[founded]]),ISNUMBER(data_to_clean[[#This Row],[yrs_on_list]]))</f>
        <v>1</v>
      </c>
    </row>
    <row r="4455" spans="1:17" x14ac:dyDescent="0.25">
      <c r="A4455">
        <v>4442</v>
      </c>
      <c r="B4455" t="s">
        <v>15863</v>
      </c>
      <c r="C4455" t="s">
        <v>80</v>
      </c>
      <c r="D4455" t="str">
        <f>VLOOKUP(data_to_clean[[#This Row],[state]],abbreviation_table[],2,FALSE)</f>
        <v>California</v>
      </c>
      <c r="E4455" t="s">
        <v>15865</v>
      </c>
      <c r="F4455" t="str">
        <f>TRIM(LEFT(data_to_clean[[#This Row],[revenue]],FIND(" ",data_to_clean[[#This Row],[revenue]])))</f>
        <v>103.8</v>
      </c>
      <c r="G4455" t="str">
        <f>RIGHT(data_to_clean[[#This Row],[revenue]],LEN(data_to_clean[[#This Row],[revenue]])-FIND(" ",data_to_clean[[#This Row],[revenue]]))</f>
        <v>Million</v>
      </c>
      <c r="H4455" s="7">
        <f>VALUE(IF(data_to_clean[[#This Row],[multiplicity]]="Million",_xlfn.CONCAT(SUBSTITUTE(data_to_clean[[#This Row],[number]],".",""),"00000"),_xlfn.CONCAT(SUBSTITUTE(data_to_clean[[#This Row],[number]],".",""),"00000000")))</f>
        <v>103800000</v>
      </c>
      <c r="I4455" t="s">
        <v>15866</v>
      </c>
      <c r="J4455">
        <f>ROUND(VALUE(SUBSTITUTE(data_to_clean[[#This Row],[growth_%]],".",",")),0)</f>
        <v>67</v>
      </c>
      <c r="K4455" t="s">
        <v>1041</v>
      </c>
      <c r="L4455">
        <v>522</v>
      </c>
      <c r="M4455">
        <v>303</v>
      </c>
      <c r="N4455">
        <v>1972</v>
      </c>
      <c r="O4455">
        <v>2</v>
      </c>
      <c r="P4455" t="s">
        <v>964</v>
      </c>
      <c r="Q4455" t="b">
        <f>AND(ISNUMBER(data_to_clean[[#This Row],[revenue_formatted]]),ISNUMBER(data_to_clean[[#This Row],[growth_formatted_%]]),ISNUMBER(data_to_clean[[#This Row],[workers]]),ISNUMBER(data_to_clean[[#This Row],[previous_workers]]),ISNUMBER(data_to_clean[[#This Row],[founded]]),ISNUMBER(data_to_clean[[#This Row],[yrs_on_list]]))</f>
        <v>1</v>
      </c>
    </row>
    <row r="4456" spans="1:17" x14ac:dyDescent="0.25">
      <c r="A4456">
        <v>4443</v>
      </c>
      <c r="B4456" t="s">
        <v>15867</v>
      </c>
      <c r="C4456" t="s">
        <v>66</v>
      </c>
      <c r="D4456" t="str">
        <f>VLOOKUP(data_to_clean[[#This Row],[state]],abbreviation_table[],2,FALSE)</f>
        <v>Virginia</v>
      </c>
      <c r="E4456" t="s">
        <v>11956</v>
      </c>
      <c r="F4456" t="str">
        <f>TRIM(LEFT(data_to_clean[[#This Row],[revenue]],FIND(" ",data_to_clean[[#This Row],[revenue]])))</f>
        <v>43.1</v>
      </c>
      <c r="G4456" t="str">
        <f>RIGHT(data_to_clean[[#This Row],[revenue]],LEN(data_to_clean[[#This Row],[revenue]])-FIND(" ",data_to_clean[[#This Row],[revenue]]))</f>
        <v>Million</v>
      </c>
      <c r="H4456" s="7">
        <f>VALUE(IF(data_to_clean[[#This Row],[multiplicity]]="Million",_xlfn.CONCAT(SUBSTITUTE(data_to_clean[[#This Row],[number]],".",""),"00000"),_xlfn.CONCAT(SUBSTITUTE(data_to_clean[[#This Row],[number]],".",""),"00000000")))</f>
        <v>43100000</v>
      </c>
      <c r="I4456" t="s">
        <v>15869</v>
      </c>
      <c r="J4456">
        <f>ROUND(VALUE(SUBSTITUTE(data_to_clean[[#This Row],[growth_%]],".",",")),0)</f>
        <v>67</v>
      </c>
      <c r="K4456" t="s">
        <v>156</v>
      </c>
      <c r="L4456">
        <v>101</v>
      </c>
      <c r="M4456">
        <v>81</v>
      </c>
      <c r="N4456">
        <v>2008</v>
      </c>
      <c r="O4456">
        <v>7</v>
      </c>
      <c r="P4456" t="s">
        <v>1853</v>
      </c>
      <c r="Q4456" t="b">
        <f>AND(ISNUMBER(data_to_clean[[#This Row],[revenue_formatted]]),ISNUMBER(data_to_clean[[#This Row],[growth_formatted_%]]),ISNUMBER(data_to_clean[[#This Row],[workers]]),ISNUMBER(data_to_clean[[#This Row],[previous_workers]]),ISNUMBER(data_to_clean[[#This Row],[founded]]),ISNUMBER(data_to_clean[[#This Row],[yrs_on_list]]))</f>
        <v>1</v>
      </c>
    </row>
    <row r="4457" spans="1:17" x14ac:dyDescent="0.25">
      <c r="A4457">
        <v>4444</v>
      </c>
      <c r="B4457" t="s">
        <v>15870</v>
      </c>
      <c r="C4457" t="s">
        <v>45</v>
      </c>
      <c r="D4457" t="str">
        <f>VLOOKUP(data_to_clean[[#This Row],[state]],abbreviation_table[],2,FALSE)</f>
        <v>Pennsylvania</v>
      </c>
      <c r="E4457" t="s">
        <v>456</v>
      </c>
      <c r="F4457" t="str">
        <f>TRIM(LEFT(data_to_clean[[#This Row],[revenue]],FIND(" ",data_to_clean[[#This Row],[revenue]])))</f>
        <v>16.3</v>
      </c>
      <c r="G4457" t="str">
        <f>RIGHT(data_to_clean[[#This Row],[revenue]],LEN(data_to_clean[[#This Row],[revenue]])-FIND(" ",data_to_clean[[#This Row],[revenue]]))</f>
        <v>Million</v>
      </c>
      <c r="H4457" s="7">
        <f>VALUE(IF(data_to_clean[[#This Row],[multiplicity]]="Million",_xlfn.CONCAT(SUBSTITUTE(data_to_clean[[#This Row],[number]],".",""),"00000"),_xlfn.CONCAT(SUBSTITUTE(data_to_clean[[#This Row],[number]],".",""),"00000000")))</f>
        <v>16300000</v>
      </c>
      <c r="I4457" t="s">
        <v>15872</v>
      </c>
      <c r="J4457">
        <f>ROUND(VALUE(SUBSTITUTE(data_to_clean[[#This Row],[growth_%]],".",",")),0)</f>
        <v>67</v>
      </c>
      <c r="K4457" t="s">
        <v>211</v>
      </c>
      <c r="L4457">
        <v>97</v>
      </c>
      <c r="M4457">
        <v>64</v>
      </c>
      <c r="N4457">
        <v>2006</v>
      </c>
      <c r="O4457">
        <v>1</v>
      </c>
      <c r="P4457" t="s">
        <v>2932</v>
      </c>
      <c r="Q4457" t="b">
        <f>AND(ISNUMBER(data_to_clean[[#This Row],[revenue_formatted]]),ISNUMBER(data_to_clean[[#This Row],[growth_formatted_%]]),ISNUMBER(data_to_clean[[#This Row],[workers]]),ISNUMBER(data_to_clean[[#This Row],[previous_workers]]),ISNUMBER(data_to_clean[[#This Row],[founded]]),ISNUMBER(data_to_clean[[#This Row],[yrs_on_list]]))</f>
        <v>1</v>
      </c>
    </row>
    <row r="4458" spans="1:17" x14ac:dyDescent="0.25">
      <c r="A4458">
        <v>4445</v>
      </c>
      <c r="B4458" t="s">
        <v>15873</v>
      </c>
      <c r="C4458" t="s">
        <v>45</v>
      </c>
      <c r="D4458" t="str">
        <f>VLOOKUP(data_to_clean[[#This Row],[state]],abbreviation_table[],2,FALSE)</f>
        <v>Pennsylvania</v>
      </c>
      <c r="E4458" t="s">
        <v>6287</v>
      </c>
      <c r="F4458" t="str">
        <f>TRIM(LEFT(data_to_clean[[#This Row],[revenue]],FIND(" ",data_to_clean[[#This Row],[revenue]])))</f>
        <v>26.1</v>
      </c>
      <c r="G4458" t="str">
        <f>RIGHT(data_to_clean[[#This Row],[revenue]],LEN(data_to_clean[[#This Row],[revenue]])-FIND(" ",data_to_clean[[#This Row],[revenue]]))</f>
        <v>Million</v>
      </c>
      <c r="H4458" s="7">
        <f>VALUE(IF(data_to_clean[[#This Row],[multiplicity]]="Million",_xlfn.CONCAT(SUBSTITUTE(data_to_clean[[#This Row],[number]],".",""),"00000"),_xlfn.CONCAT(SUBSTITUTE(data_to_clean[[#This Row],[number]],".",""),"00000000")))</f>
        <v>26100000</v>
      </c>
      <c r="I4458" t="s">
        <v>15875</v>
      </c>
      <c r="J4458">
        <f>ROUND(VALUE(SUBSTITUTE(data_to_clean[[#This Row],[growth_%]],".",",")),0)</f>
        <v>67</v>
      </c>
      <c r="K4458" t="s">
        <v>297</v>
      </c>
      <c r="L4458">
        <v>80</v>
      </c>
      <c r="M4458">
        <v>36</v>
      </c>
      <c r="N4458">
        <v>2004</v>
      </c>
      <c r="O4458">
        <v>2</v>
      </c>
      <c r="P4458" t="s">
        <v>15876</v>
      </c>
      <c r="Q4458" t="b">
        <f>AND(ISNUMBER(data_to_clean[[#This Row],[revenue_formatted]]),ISNUMBER(data_to_clean[[#This Row],[growth_formatted_%]]),ISNUMBER(data_to_clean[[#This Row],[workers]]),ISNUMBER(data_to_clean[[#This Row],[previous_workers]]),ISNUMBER(data_to_clean[[#This Row],[founded]]),ISNUMBER(data_to_clean[[#This Row],[yrs_on_list]]))</f>
        <v>1</v>
      </c>
    </row>
    <row r="4459" spans="1:17" x14ac:dyDescent="0.25">
      <c r="A4459">
        <v>4446</v>
      </c>
      <c r="B4459" t="s">
        <v>15877</v>
      </c>
      <c r="C4459" t="s">
        <v>80</v>
      </c>
      <c r="D4459" t="str">
        <f>VLOOKUP(data_to_clean[[#This Row],[state]],abbreviation_table[],2,FALSE)</f>
        <v>California</v>
      </c>
      <c r="E4459" t="s">
        <v>380</v>
      </c>
      <c r="F4459" t="str">
        <f>TRIM(LEFT(data_to_clean[[#This Row],[revenue]],FIND(" ",data_to_clean[[#This Row],[revenue]])))</f>
        <v>5.8</v>
      </c>
      <c r="G4459" t="str">
        <f>RIGHT(data_to_clean[[#This Row],[revenue]],LEN(data_to_clean[[#This Row],[revenue]])-FIND(" ",data_to_clean[[#This Row],[revenue]]))</f>
        <v>Million</v>
      </c>
      <c r="H4459" s="7">
        <f>VALUE(IF(data_to_clean[[#This Row],[multiplicity]]="Million",_xlfn.CONCAT(SUBSTITUTE(data_to_clean[[#This Row],[number]],".",""),"00000"),_xlfn.CONCAT(SUBSTITUTE(data_to_clean[[#This Row],[number]],".",""),"00000000")))</f>
        <v>5800000</v>
      </c>
      <c r="I4459" t="s">
        <v>15879</v>
      </c>
      <c r="J4459">
        <f>ROUND(VALUE(SUBSTITUTE(data_to_clean[[#This Row],[growth_%]],".",",")),0)</f>
        <v>67</v>
      </c>
      <c r="K4459" t="s">
        <v>329</v>
      </c>
      <c r="L4459">
        <v>46</v>
      </c>
      <c r="M4459">
        <v>25</v>
      </c>
      <c r="N4459">
        <v>2008</v>
      </c>
      <c r="O4459">
        <v>2</v>
      </c>
      <c r="P4459" t="s">
        <v>15880</v>
      </c>
      <c r="Q4459" t="b">
        <f>AND(ISNUMBER(data_to_clean[[#This Row],[revenue_formatted]]),ISNUMBER(data_to_clean[[#This Row],[growth_formatted_%]]),ISNUMBER(data_to_clean[[#This Row],[workers]]),ISNUMBER(data_to_clean[[#This Row],[previous_workers]]),ISNUMBER(data_to_clean[[#This Row],[founded]]),ISNUMBER(data_to_clean[[#This Row],[yrs_on_list]]))</f>
        <v>1</v>
      </c>
    </row>
    <row r="4460" spans="1:17" x14ac:dyDescent="0.25">
      <c r="A4460">
        <v>4447</v>
      </c>
      <c r="B4460" t="s">
        <v>15881</v>
      </c>
      <c r="C4460" t="s">
        <v>105</v>
      </c>
      <c r="D4460" t="str">
        <f>VLOOKUP(data_to_clean[[#This Row],[state]],abbreviation_table[],2,FALSE)</f>
        <v>New York</v>
      </c>
      <c r="E4460" t="s">
        <v>1152</v>
      </c>
      <c r="F4460" t="str">
        <f>TRIM(LEFT(data_to_clean[[#This Row],[revenue]],FIND(" ",data_to_clean[[#This Row],[revenue]])))</f>
        <v>2.1</v>
      </c>
      <c r="G4460" t="str">
        <f>RIGHT(data_to_clean[[#This Row],[revenue]],LEN(data_to_clean[[#This Row],[revenue]])-FIND(" ",data_to_clean[[#This Row],[revenue]]))</f>
        <v>Million</v>
      </c>
      <c r="H4460" s="7">
        <f>VALUE(IF(data_to_clean[[#This Row],[multiplicity]]="Million",_xlfn.CONCAT(SUBSTITUTE(data_to_clean[[#This Row],[number]],".",""),"00000"),_xlfn.CONCAT(SUBSTITUTE(data_to_clean[[#This Row],[number]],".",""),"00000000")))</f>
        <v>2100000</v>
      </c>
      <c r="I4460" t="s">
        <v>15883</v>
      </c>
      <c r="J4460">
        <f>ROUND(VALUE(SUBSTITUTE(data_to_clean[[#This Row],[growth_%]],".",",")),0)</f>
        <v>67</v>
      </c>
      <c r="K4460" t="s">
        <v>18</v>
      </c>
      <c r="L4460">
        <v>1</v>
      </c>
      <c r="M4460">
        <v>1</v>
      </c>
      <c r="N4460">
        <v>2010</v>
      </c>
      <c r="O4460">
        <v>2</v>
      </c>
      <c r="P4460" t="s">
        <v>15884</v>
      </c>
      <c r="Q4460" t="b">
        <f>AND(ISNUMBER(data_to_clean[[#This Row],[revenue_formatted]]),ISNUMBER(data_to_clean[[#This Row],[growth_formatted_%]]),ISNUMBER(data_to_clean[[#This Row],[workers]]),ISNUMBER(data_to_clean[[#This Row],[previous_workers]]),ISNUMBER(data_to_clean[[#This Row],[founded]]),ISNUMBER(data_to_clean[[#This Row],[yrs_on_list]]))</f>
        <v>1</v>
      </c>
    </row>
    <row r="4461" spans="1:17" x14ac:dyDescent="0.25">
      <c r="A4461">
        <v>4448</v>
      </c>
      <c r="B4461" t="s">
        <v>15885</v>
      </c>
      <c r="C4461" t="s">
        <v>45</v>
      </c>
      <c r="D4461" t="str">
        <f>VLOOKUP(data_to_clean[[#This Row],[state]],abbreviation_table[],2,FALSE)</f>
        <v>Pennsylvania</v>
      </c>
      <c r="E4461" t="s">
        <v>1920</v>
      </c>
      <c r="F4461" t="str">
        <f>TRIM(LEFT(data_to_clean[[#This Row],[revenue]],FIND(" ",data_to_clean[[#This Row],[revenue]])))</f>
        <v>2.4</v>
      </c>
      <c r="G4461" t="str">
        <f>RIGHT(data_to_clean[[#This Row],[revenue]],LEN(data_to_clean[[#This Row],[revenue]])-FIND(" ",data_to_clean[[#This Row],[revenue]]))</f>
        <v>Million</v>
      </c>
      <c r="H4461" s="7">
        <f>VALUE(IF(data_to_clean[[#This Row],[multiplicity]]="Million",_xlfn.CONCAT(SUBSTITUTE(data_to_clean[[#This Row],[number]],".",""),"00000"),_xlfn.CONCAT(SUBSTITUTE(data_to_clean[[#This Row],[number]],".",""),"00000000")))</f>
        <v>2400000</v>
      </c>
      <c r="I4461" t="s">
        <v>15887</v>
      </c>
      <c r="J4461">
        <f>ROUND(VALUE(SUBSTITUTE(data_to_clean[[#This Row],[growth_%]],".",",")),0)</f>
        <v>67</v>
      </c>
      <c r="K4461" t="s">
        <v>175</v>
      </c>
      <c r="L4461">
        <v>13</v>
      </c>
      <c r="M4461">
        <v>4</v>
      </c>
      <c r="N4461">
        <v>2005</v>
      </c>
      <c r="O4461">
        <v>3</v>
      </c>
      <c r="P4461" t="s">
        <v>15888</v>
      </c>
      <c r="Q4461" t="b">
        <f>AND(ISNUMBER(data_to_clean[[#This Row],[revenue_formatted]]),ISNUMBER(data_to_clean[[#This Row],[growth_formatted_%]]),ISNUMBER(data_to_clean[[#This Row],[workers]]),ISNUMBER(data_to_clean[[#This Row],[previous_workers]]),ISNUMBER(data_to_clean[[#This Row],[founded]]),ISNUMBER(data_to_clean[[#This Row],[yrs_on_list]]))</f>
        <v>1</v>
      </c>
    </row>
    <row r="4462" spans="1:17" x14ac:dyDescent="0.25">
      <c r="A4462">
        <v>4449</v>
      </c>
      <c r="B4462" t="s">
        <v>15889</v>
      </c>
      <c r="C4462" t="s">
        <v>86</v>
      </c>
      <c r="D4462" t="str">
        <f>VLOOKUP(data_to_clean[[#This Row],[state]],abbreviation_table[],2,FALSE)</f>
        <v>Colorado</v>
      </c>
      <c r="E4462" t="s">
        <v>1442</v>
      </c>
      <c r="F4462" t="str">
        <f>TRIM(LEFT(data_to_clean[[#This Row],[revenue]],FIND(" ",data_to_clean[[#This Row],[revenue]])))</f>
        <v>2</v>
      </c>
      <c r="G4462" t="str">
        <f>RIGHT(data_to_clean[[#This Row],[revenue]],LEN(data_to_clean[[#This Row],[revenue]])-FIND(" ",data_to_clean[[#This Row],[revenue]]))</f>
        <v>Million</v>
      </c>
      <c r="H4462" s="7">
        <f>VALUE(IF(data_to_clean[[#This Row],[multiplicity]]="Million",_xlfn.CONCAT(SUBSTITUTE(data_to_clean[[#This Row],[number]],".",""),"00000"),_xlfn.CONCAT(SUBSTITUTE(data_to_clean[[#This Row],[number]],".",""),"00000000")))</f>
        <v>200000</v>
      </c>
      <c r="I4462" t="s">
        <v>15891</v>
      </c>
      <c r="J4462">
        <f>ROUND(VALUE(SUBSTITUTE(data_to_clean[[#This Row],[growth_%]],".",",")),0)</f>
        <v>67</v>
      </c>
      <c r="K4462" t="s">
        <v>18</v>
      </c>
      <c r="L4462">
        <v>19</v>
      </c>
      <c r="M4462">
        <v>9</v>
      </c>
      <c r="N4462">
        <v>2011</v>
      </c>
      <c r="O4462">
        <v>1</v>
      </c>
      <c r="P4462" t="s">
        <v>89</v>
      </c>
      <c r="Q4462" t="b">
        <f>AND(ISNUMBER(data_to_clean[[#This Row],[revenue_formatted]]),ISNUMBER(data_to_clean[[#This Row],[growth_formatted_%]]),ISNUMBER(data_to_clean[[#This Row],[workers]]),ISNUMBER(data_to_clean[[#This Row],[previous_workers]]),ISNUMBER(data_to_clean[[#This Row],[founded]]),ISNUMBER(data_to_clean[[#This Row],[yrs_on_list]]))</f>
        <v>1</v>
      </c>
    </row>
    <row r="4463" spans="1:17" x14ac:dyDescent="0.25">
      <c r="A4463">
        <v>4450</v>
      </c>
      <c r="B4463" t="s">
        <v>15892</v>
      </c>
      <c r="C4463" t="s">
        <v>45</v>
      </c>
      <c r="D4463" t="str">
        <f>VLOOKUP(data_to_clean[[#This Row],[state]],abbreviation_table[],2,FALSE)</f>
        <v>Pennsylvania</v>
      </c>
      <c r="E4463" t="s">
        <v>2409</v>
      </c>
      <c r="F4463" t="str">
        <f>TRIM(LEFT(data_to_clean[[#This Row],[revenue]],FIND(" ",data_to_clean[[#This Row],[revenue]])))</f>
        <v>70.7</v>
      </c>
      <c r="G4463" t="str">
        <f>RIGHT(data_to_clean[[#This Row],[revenue]],LEN(data_to_clean[[#This Row],[revenue]])-FIND(" ",data_to_clean[[#This Row],[revenue]]))</f>
        <v>Million</v>
      </c>
      <c r="H4463" s="7">
        <f>VALUE(IF(data_to_clean[[#This Row],[multiplicity]]="Million",_xlfn.CONCAT(SUBSTITUTE(data_to_clean[[#This Row],[number]],".",""),"00000"),_xlfn.CONCAT(SUBSTITUTE(data_to_clean[[#This Row],[number]],".",""),"00000000")))</f>
        <v>70700000</v>
      </c>
      <c r="I4463" t="s">
        <v>15894</v>
      </c>
      <c r="J4463">
        <f>ROUND(VALUE(SUBSTITUTE(data_to_clean[[#This Row],[growth_%]],".",",")),0)</f>
        <v>67</v>
      </c>
      <c r="K4463" t="s">
        <v>336</v>
      </c>
      <c r="L4463">
        <v>86</v>
      </c>
      <c r="M4463">
        <v>38</v>
      </c>
      <c r="N4463">
        <v>2009</v>
      </c>
      <c r="O4463">
        <v>6</v>
      </c>
      <c r="P4463" t="s">
        <v>15895</v>
      </c>
      <c r="Q4463" t="b">
        <f>AND(ISNUMBER(data_to_clean[[#This Row],[revenue_formatted]]),ISNUMBER(data_to_clean[[#This Row],[growth_formatted_%]]),ISNUMBER(data_to_clean[[#This Row],[workers]]),ISNUMBER(data_to_clean[[#This Row],[previous_workers]]),ISNUMBER(data_to_clean[[#This Row],[founded]]),ISNUMBER(data_to_clean[[#This Row],[yrs_on_list]]))</f>
        <v>1</v>
      </c>
    </row>
    <row r="4464" spans="1:17" x14ac:dyDescent="0.25">
      <c r="A4464">
        <v>4451</v>
      </c>
      <c r="B4464" t="s">
        <v>15896</v>
      </c>
      <c r="C4464" t="s">
        <v>66</v>
      </c>
      <c r="D4464" t="str">
        <f>VLOOKUP(data_to_clean[[#This Row],[state]],abbreviation_table[],2,FALSE)</f>
        <v>Virginia</v>
      </c>
      <c r="E4464" t="s">
        <v>2170</v>
      </c>
      <c r="F4464" t="str">
        <f>TRIM(LEFT(data_to_clean[[#This Row],[revenue]],FIND(" ",data_to_clean[[#This Row],[revenue]])))</f>
        <v>18.1</v>
      </c>
      <c r="G4464" t="str">
        <f>RIGHT(data_to_clean[[#This Row],[revenue]],LEN(data_to_clean[[#This Row],[revenue]])-FIND(" ",data_to_clean[[#This Row],[revenue]]))</f>
        <v>Million</v>
      </c>
      <c r="H4464" s="7">
        <f>VALUE(IF(data_to_clean[[#This Row],[multiplicity]]="Million",_xlfn.CONCAT(SUBSTITUTE(data_to_clean[[#This Row],[number]],".",""),"00000"),_xlfn.CONCAT(SUBSTITUTE(data_to_clean[[#This Row],[number]],".",""),"00000000")))</f>
        <v>18100000</v>
      </c>
      <c r="I4464" t="s">
        <v>15898</v>
      </c>
      <c r="J4464">
        <f>ROUND(VALUE(SUBSTITUTE(data_to_clean[[#This Row],[growth_%]],".",",")),0)</f>
        <v>67</v>
      </c>
      <c r="K4464" t="s">
        <v>18</v>
      </c>
      <c r="L4464">
        <v>31</v>
      </c>
      <c r="M4464">
        <v>23</v>
      </c>
      <c r="N4464">
        <v>2003</v>
      </c>
      <c r="O4464">
        <v>12</v>
      </c>
      <c r="P4464" t="s">
        <v>387</v>
      </c>
      <c r="Q4464" t="b">
        <f>AND(ISNUMBER(data_to_clean[[#This Row],[revenue_formatted]]),ISNUMBER(data_to_clean[[#This Row],[growth_formatted_%]]),ISNUMBER(data_to_clean[[#This Row],[workers]]),ISNUMBER(data_to_clean[[#This Row],[previous_workers]]),ISNUMBER(data_to_clean[[#This Row],[founded]]),ISNUMBER(data_to_clean[[#This Row],[yrs_on_list]]))</f>
        <v>1</v>
      </c>
    </row>
    <row r="4465" spans="1:17" x14ac:dyDescent="0.25">
      <c r="A4465">
        <v>4452</v>
      </c>
      <c r="B4465" t="s">
        <v>15899</v>
      </c>
      <c r="C4465" t="s">
        <v>341</v>
      </c>
      <c r="D4465" t="str">
        <f>VLOOKUP(data_to_clean[[#This Row],[state]],abbreviation_table[],2,FALSE)</f>
        <v>Massachusetts</v>
      </c>
      <c r="E4465" t="s">
        <v>161</v>
      </c>
      <c r="F4465" t="str">
        <f>TRIM(LEFT(data_to_clean[[#This Row],[revenue]],FIND(" ",data_to_clean[[#This Row],[revenue]])))</f>
        <v>10.5</v>
      </c>
      <c r="G4465" t="str">
        <f>RIGHT(data_to_clean[[#This Row],[revenue]],LEN(data_to_clean[[#This Row],[revenue]])-FIND(" ",data_to_clean[[#This Row],[revenue]]))</f>
        <v>Million</v>
      </c>
      <c r="H4465" s="7">
        <f>VALUE(IF(data_to_clean[[#This Row],[multiplicity]]="Million",_xlfn.CONCAT(SUBSTITUTE(data_to_clean[[#This Row],[number]],".",""),"00000"),_xlfn.CONCAT(SUBSTITUTE(data_to_clean[[#This Row],[number]],".",""),"00000000")))</f>
        <v>10500000</v>
      </c>
      <c r="I4465" t="s">
        <v>15901</v>
      </c>
      <c r="J4465">
        <f>ROUND(VALUE(SUBSTITUTE(data_to_clean[[#This Row],[growth_%]],".",",")),0)</f>
        <v>67</v>
      </c>
      <c r="K4465" t="s">
        <v>336</v>
      </c>
      <c r="L4465">
        <v>21</v>
      </c>
      <c r="M4465">
        <v>16</v>
      </c>
      <c r="N4465">
        <v>2004</v>
      </c>
      <c r="O4465">
        <v>4</v>
      </c>
      <c r="P4465" t="s">
        <v>12162</v>
      </c>
      <c r="Q4465" t="b">
        <f>AND(ISNUMBER(data_to_clean[[#This Row],[revenue_formatted]]),ISNUMBER(data_to_clean[[#This Row],[growth_formatted_%]]),ISNUMBER(data_to_clean[[#This Row],[workers]]),ISNUMBER(data_to_clean[[#This Row],[previous_workers]]),ISNUMBER(data_to_clean[[#This Row],[founded]]),ISNUMBER(data_to_clean[[#This Row],[yrs_on_list]]))</f>
        <v>1</v>
      </c>
    </row>
    <row r="4466" spans="1:17" x14ac:dyDescent="0.25">
      <c r="A4466">
        <v>4453</v>
      </c>
      <c r="B4466" t="s">
        <v>15902</v>
      </c>
      <c r="C4466" t="s">
        <v>52</v>
      </c>
      <c r="D4466" t="str">
        <f>VLOOKUP(data_to_clean[[#This Row],[state]],abbreviation_table[],2,FALSE)</f>
        <v>Florida</v>
      </c>
      <c r="E4466" t="s">
        <v>2210</v>
      </c>
      <c r="F4466" t="str">
        <f>TRIM(LEFT(data_to_clean[[#This Row],[revenue]],FIND(" ",data_to_clean[[#This Row],[revenue]])))</f>
        <v>8.7</v>
      </c>
      <c r="G4466" t="str">
        <f>RIGHT(data_to_clean[[#This Row],[revenue]],LEN(data_to_clean[[#This Row],[revenue]])-FIND(" ",data_to_clean[[#This Row],[revenue]]))</f>
        <v>Million</v>
      </c>
      <c r="H4466" s="7">
        <f>VALUE(IF(data_to_clean[[#This Row],[multiplicity]]="Million",_xlfn.CONCAT(SUBSTITUTE(data_to_clean[[#This Row],[number]],".",""),"00000"),_xlfn.CONCAT(SUBSTITUTE(data_to_clean[[#This Row],[number]],".",""),"00000000")))</f>
        <v>8700000</v>
      </c>
      <c r="I4466" t="s">
        <v>15904</v>
      </c>
      <c r="J4466">
        <f>ROUND(VALUE(SUBSTITUTE(data_to_clean[[#This Row],[growth_%]],".",",")),0)</f>
        <v>67</v>
      </c>
      <c r="K4466" t="s">
        <v>40</v>
      </c>
      <c r="L4466">
        <v>22</v>
      </c>
      <c r="M4466">
        <v>18</v>
      </c>
      <c r="N4466">
        <v>2009</v>
      </c>
      <c r="O4466">
        <v>2</v>
      </c>
      <c r="P4466" t="s">
        <v>15905</v>
      </c>
      <c r="Q4466" t="b">
        <f>AND(ISNUMBER(data_to_clean[[#This Row],[revenue_formatted]]),ISNUMBER(data_to_clean[[#This Row],[growth_formatted_%]]),ISNUMBER(data_to_clean[[#This Row],[workers]]),ISNUMBER(data_to_clean[[#This Row],[previous_workers]]),ISNUMBER(data_to_clean[[#This Row],[founded]]),ISNUMBER(data_to_clean[[#This Row],[yrs_on_list]]))</f>
        <v>1</v>
      </c>
    </row>
    <row r="4467" spans="1:17" x14ac:dyDescent="0.25">
      <c r="A4467">
        <v>4454</v>
      </c>
      <c r="B4467" t="s">
        <v>15906</v>
      </c>
      <c r="C4467" t="s">
        <v>105</v>
      </c>
      <c r="D4467" t="str">
        <f>VLOOKUP(data_to_clean[[#This Row],[state]],abbreviation_table[],2,FALSE)</f>
        <v>New York</v>
      </c>
      <c r="E4467" t="s">
        <v>934</v>
      </c>
      <c r="F4467" t="str">
        <f>TRIM(LEFT(data_to_clean[[#This Row],[revenue]],FIND(" ",data_to_clean[[#This Row],[revenue]])))</f>
        <v>12.7</v>
      </c>
      <c r="G4467" t="str">
        <f>RIGHT(data_to_clean[[#This Row],[revenue]],LEN(data_to_clean[[#This Row],[revenue]])-FIND(" ",data_to_clean[[#This Row],[revenue]]))</f>
        <v>Million</v>
      </c>
      <c r="H4467" s="7">
        <f>VALUE(IF(data_to_clean[[#This Row],[multiplicity]]="Million",_xlfn.CONCAT(SUBSTITUTE(data_to_clean[[#This Row],[number]],".",""),"00000"),_xlfn.CONCAT(SUBSTITUTE(data_to_clean[[#This Row],[number]],".",""),"00000000")))</f>
        <v>12700000</v>
      </c>
      <c r="I4467" t="s">
        <v>15908</v>
      </c>
      <c r="J4467">
        <f>ROUND(VALUE(SUBSTITUTE(data_to_clean[[#This Row],[growth_%]],".",",")),0)</f>
        <v>67</v>
      </c>
      <c r="K4467" t="s">
        <v>1041</v>
      </c>
      <c r="L4467">
        <v>43</v>
      </c>
      <c r="M4467">
        <v>38</v>
      </c>
      <c r="N4467">
        <v>1997</v>
      </c>
      <c r="O4467">
        <v>2</v>
      </c>
      <c r="P4467" t="s">
        <v>2389</v>
      </c>
      <c r="Q4467" t="b">
        <f>AND(ISNUMBER(data_to_clean[[#This Row],[revenue_formatted]]),ISNUMBER(data_to_clean[[#This Row],[growth_formatted_%]]),ISNUMBER(data_to_clean[[#This Row],[workers]]),ISNUMBER(data_to_clean[[#This Row],[previous_workers]]),ISNUMBER(data_to_clean[[#This Row],[founded]]),ISNUMBER(data_to_clean[[#This Row],[yrs_on_list]]))</f>
        <v>1</v>
      </c>
    </row>
    <row r="4468" spans="1:17" x14ac:dyDescent="0.25">
      <c r="A4468">
        <v>4455</v>
      </c>
      <c r="B4468" t="s">
        <v>15909</v>
      </c>
      <c r="C4468" t="s">
        <v>860</v>
      </c>
      <c r="D4468" t="str">
        <f>VLOOKUP(data_to_clean[[#This Row],[state]],abbreviation_table[],2,FALSE)</f>
        <v>Indiana</v>
      </c>
      <c r="E4468" t="s">
        <v>15911</v>
      </c>
      <c r="F4468" t="str">
        <f>TRIM(LEFT(data_to_clean[[#This Row],[revenue]],FIND(" ",data_to_clean[[#This Row],[revenue]])))</f>
        <v>125.7</v>
      </c>
      <c r="G4468" t="str">
        <f>RIGHT(data_to_clean[[#This Row],[revenue]],LEN(data_to_clean[[#This Row],[revenue]])-FIND(" ",data_to_clean[[#This Row],[revenue]]))</f>
        <v>Million</v>
      </c>
      <c r="H4468" s="7">
        <f>VALUE(IF(data_to_clean[[#This Row],[multiplicity]]="Million",_xlfn.CONCAT(SUBSTITUTE(data_to_clean[[#This Row],[number]],".",""),"00000"),_xlfn.CONCAT(SUBSTITUTE(data_to_clean[[#This Row],[number]],".",""),"00000000")))</f>
        <v>125700000</v>
      </c>
      <c r="I4468" t="s">
        <v>15912</v>
      </c>
      <c r="J4468">
        <f>ROUND(VALUE(SUBSTITUTE(data_to_clean[[#This Row],[growth_%]],".",",")),0)</f>
        <v>67</v>
      </c>
      <c r="K4468" t="s">
        <v>271</v>
      </c>
      <c r="L4468">
        <v>517</v>
      </c>
      <c r="M4468">
        <v>430</v>
      </c>
      <c r="N4468">
        <v>2011</v>
      </c>
      <c r="O4468">
        <v>1</v>
      </c>
      <c r="P4468" t="s">
        <v>15913</v>
      </c>
      <c r="Q4468" t="b">
        <f>AND(ISNUMBER(data_to_clean[[#This Row],[revenue_formatted]]),ISNUMBER(data_to_clean[[#This Row],[growth_formatted_%]]),ISNUMBER(data_to_clean[[#This Row],[workers]]),ISNUMBER(data_to_clean[[#This Row],[previous_workers]]),ISNUMBER(data_to_clean[[#This Row],[founded]]),ISNUMBER(data_to_clean[[#This Row],[yrs_on_list]]))</f>
        <v>1</v>
      </c>
    </row>
    <row r="4469" spans="1:17" x14ac:dyDescent="0.25">
      <c r="A4469">
        <v>4456</v>
      </c>
      <c r="B4469" t="s">
        <v>15914</v>
      </c>
      <c r="C4469" t="s">
        <v>105</v>
      </c>
      <c r="D4469" t="str">
        <f>VLOOKUP(data_to_clean[[#This Row],[state]],abbreviation_table[],2,FALSE)</f>
        <v>New York</v>
      </c>
      <c r="E4469" t="s">
        <v>528</v>
      </c>
      <c r="F4469" t="str">
        <f>TRIM(LEFT(data_to_clean[[#This Row],[revenue]],FIND(" ",data_to_clean[[#This Row],[revenue]])))</f>
        <v>7.4</v>
      </c>
      <c r="G4469" t="str">
        <f>RIGHT(data_to_clean[[#This Row],[revenue]],LEN(data_to_clean[[#This Row],[revenue]])-FIND(" ",data_to_clean[[#This Row],[revenue]]))</f>
        <v>Million</v>
      </c>
      <c r="H4469" s="7">
        <f>VALUE(IF(data_to_clean[[#This Row],[multiplicity]]="Million",_xlfn.CONCAT(SUBSTITUTE(data_to_clean[[#This Row],[number]],".",""),"00000"),_xlfn.CONCAT(SUBSTITUTE(data_to_clean[[#This Row],[number]],".",""),"00000000")))</f>
        <v>7400000</v>
      </c>
      <c r="I4469" t="s">
        <v>15916</v>
      </c>
      <c r="J4469">
        <f>ROUND(VALUE(SUBSTITUTE(data_to_clean[[#This Row],[growth_%]],".",",")),0)</f>
        <v>67</v>
      </c>
      <c r="K4469" t="s">
        <v>6043</v>
      </c>
      <c r="L4469">
        <v>50</v>
      </c>
      <c r="M4469">
        <v>26</v>
      </c>
      <c r="N4469">
        <v>2010</v>
      </c>
      <c r="O4469">
        <v>3</v>
      </c>
      <c r="P4469" t="s">
        <v>15917</v>
      </c>
      <c r="Q4469" t="b">
        <f>AND(ISNUMBER(data_to_clean[[#This Row],[revenue_formatted]]),ISNUMBER(data_to_clean[[#This Row],[growth_formatted_%]]),ISNUMBER(data_to_clean[[#This Row],[workers]]),ISNUMBER(data_to_clean[[#This Row],[previous_workers]]),ISNUMBER(data_to_clean[[#This Row],[founded]]),ISNUMBER(data_to_clean[[#This Row],[yrs_on_list]]))</f>
        <v>1</v>
      </c>
    </row>
    <row r="4470" spans="1:17" x14ac:dyDescent="0.25">
      <c r="A4470">
        <v>4457</v>
      </c>
      <c r="B4470" t="s">
        <v>15918</v>
      </c>
      <c r="C4470" t="s">
        <v>30</v>
      </c>
      <c r="D4470" t="str">
        <f>VLOOKUP(data_to_clean[[#This Row],[state]],abbreviation_table[],2,FALSE)</f>
        <v>Texas</v>
      </c>
      <c r="E4470" t="s">
        <v>993</v>
      </c>
      <c r="F4470" t="str">
        <f>TRIM(LEFT(data_to_clean[[#This Row],[revenue]],FIND(" ",data_to_clean[[#This Row],[revenue]])))</f>
        <v>2.3</v>
      </c>
      <c r="G4470" t="str">
        <f>RIGHT(data_to_clean[[#This Row],[revenue]],LEN(data_to_clean[[#This Row],[revenue]])-FIND(" ",data_to_clean[[#This Row],[revenue]]))</f>
        <v>Million</v>
      </c>
      <c r="H4470" s="7">
        <f>VALUE(IF(data_to_clean[[#This Row],[multiplicity]]="Million",_xlfn.CONCAT(SUBSTITUTE(data_to_clean[[#This Row],[number]],".",""),"00000"),_xlfn.CONCAT(SUBSTITUTE(data_to_clean[[#This Row],[number]],".",""),"00000000")))</f>
        <v>2300000</v>
      </c>
      <c r="I4470" t="s">
        <v>15920</v>
      </c>
      <c r="J4470">
        <f>ROUND(VALUE(SUBSTITUTE(data_to_clean[[#This Row],[growth_%]],".",",")),0)</f>
        <v>67</v>
      </c>
      <c r="K4470" t="s">
        <v>48</v>
      </c>
      <c r="L4470">
        <v>7</v>
      </c>
      <c r="M4470">
        <v>7</v>
      </c>
      <c r="N4470">
        <v>2009</v>
      </c>
      <c r="O4470">
        <v>1</v>
      </c>
      <c r="P4470" t="s">
        <v>176</v>
      </c>
      <c r="Q4470" t="b">
        <f>AND(ISNUMBER(data_to_clean[[#This Row],[revenue_formatted]]),ISNUMBER(data_to_clean[[#This Row],[growth_formatted_%]]),ISNUMBER(data_to_clean[[#This Row],[workers]]),ISNUMBER(data_to_clean[[#This Row],[previous_workers]]),ISNUMBER(data_to_clean[[#This Row],[founded]]),ISNUMBER(data_to_clean[[#This Row],[yrs_on_list]]))</f>
        <v>1</v>
      </c>
    </row>
    <row r="4471" spans="1:17" x14ac:dyDescent="0.25">
      <c r="A4471">
        <v>4458</v>
      </c>
      <c r="B4471" t="s">
        <v>15921</v>
      </c>
      <c r="C4471" t="s">
        <v>52</v>
      </c>
      <c r="D4471" t="str">
        <f>VLOOKUP(data_to_clean[[#This Row],[state]],abbreviation_table[],2,FALSE)</f>
        <v>Florida</v>
      </c>
      <c r="E4471" t="s">
        <v>6446</v>
      </c>
      <c r="F4471" t="str">
        <f>TRIM(LEFT(data_to_clean[[#This Row],[revenue]],FIND(" ",data_to_clean[[#This Row],[revenue]])))</f>
        <v>29.3</v>
      </c>
      <c r="G4471" t="str">
        <f>RIGHT(data_to_clean[[#This Row],[revenue]],LEN(data_to_clean[[#This Row],[revenue]])-FIND(" ",data_to_clean[[#This Row],[revenue]]))</f>
        <v>Million</v>
      </c>
      <c r="H4471" s="7">
        <f>VALUE(IF(data_to_clean[[#This Row],[multiplicity]]="Million",_xlfn.CONCAT(SUBSTITUTE(data_to_clean[[#This Row],[number]],".",""),"00000"),_xlfn.CONCAT(SUBSTITUTE(data_to_clean[[#This Row],[number]],".",""),"00000000")))</f>
        <v>29300000</v>
      </c>
      <c r="I4471" t="s">
        <v>15923</v>
      </c>
      <c r="J4471">
        <f>ROUND(VALUE(SUBSTITUTE(data_to_clean[[#This Row],[growth_%]],".",",")),0)</f>
        <v>67</v>
      </c>
      <c r="K4471" t="s">
        <v>297</v>
      </c>
      <c r="L4471">
        <v>165</v>
      </c>
      <c r="M4471">
        <v>105</v>
      </c>
      <c r="N4471">
        <v>2002</v>
      </c>
      <c r="O4471">
        <v>4</v>
      </c>
      <c r="P4471" t="s">
        <v>5954</v>
      </c>
      <c r="Q4471" t="b">
        <f>AND(ISNUMBER(data_to_clean[[#This Row],[revenue_formatted]]),ISNUMBER(data_to_clean[[#This Row],[growth_formatted_%]]),ISNUMBER(data_to_clean[[#This Row],[workers]]),ISNUMBER(data_to_clean[[#This Row],[previous_workers]]),ISNUMBER(data_to_clean[[#This Row],[founded]]),ISNUMBER(data_to_clean[[#This Row],[yrs_on_list]]))</f>
        <v>1</v>
      </c>
    </row>
    <row r="4472" spans="1:17" x14ac:dyDescent="0.25">
      <c r="A4472">
        <v>4459</v>
      </c>
      <c r="B4472" t="s">
        <v>15924</v>
      </c>
      <c r="C4472" t="s">
        <v>243</v>
      </c>
      <c r="D4472" t="str">
        <f>VLOOKUP(data_to_clean[[#This Row],[state]],abbreviation_table[],2,FALSE)</f>
        <v>Maryland</v>
      </c>
      <c r="E4472" t="s">
        <v>845</v>
      </c>
      <c r="F4472" t="str">
        <f>TRIM(LEFT(data_to_clean[[#This Row],[revenue]],FIND(" ",data_to_clean[[#This Row],[revenue]])))</f>
        <v>53.1</v>
      </c>
      <c r="G4472" t="str">
        <f>RIGHT(data_to_clean[[#This Row],[revenue]],LEN(data_to_clean[[#This Row],[revenue]])-FIND(" ",data_to_clean[[#This Row],[revenue]]))</f>
        <v>Million</v>
      </c>
      <c r="H4472" s="7">
        <f>VALUE(IF(data_to_clean[[#This Row],[multiplicity]]="Million",_xlfn.CONCAT(SUBSTITUTE(data_to_clean[[#This Row],[number]],".",""),"00000"),_xlfn.CONCAT(SUBSTITUTE(data_to_clean[[#This Row],[number]],".",""),"00000000")))</f>
        <v>53100000</v>
      </c>
      <c r="I4472" t="s">
        <v>15926</v>
      </c>
      <c r="J4472">
        <f>ROUND(VALUE(SUBSTITUTE(data_to_clean[[#This Row],[growth_%]],".",",")),0)</f>
        <v>67</v>
      </c>
      <c r="K4472" t="s">
        <v>55</v>
      </c>
      <c r="L4472">
        <v>429</v>
      </c>
      <c r="M4472">
        <v>189</v>
      </c>
      <c r="N4472">
        <v>2002</v>
      </c>
      <c r="O4472">
        <v>5</v>
      </c>
      <c r="P4472" t="s">
        <v>15927</v>
      </c>
      <c r="Q4472" t="b">
        <f>AND(ISNUMBER(data_to_clean[[#This Row],[revenue_formatted]]),ISNUMBER(data_to_clean[[#This Row],[growth_formatted_%]]),ISNUMBER(data_to_clean[[#This Row],[workers]]),ISNUMBER(data_to_clean[[#This Row],[previous_workers]]),ISNUMBER(data_to_clean[[#This Row],[founded]]),ISNUMBER(data_to_clean[[#This Row],[yrs_on_list]]))</f>
        <v>1</v>
      </c>
    </row>
    <row r="4473" spans="1:17" x14ac:dyDescent="0.25">
      <c r="A4473">
        <v>4460</v>
      </c>
      <c r="B4473" t="s">
        <v>15928</v>
      </c>
      <c r="C4473" t="s">
        <v>45</v>
      </c>
      <c r="D4473" t="str">
        <f>VLOOKUP(data_to_clean[[#This Row],[state]],abbreviation_table[],2,FALSE)</f>
        <v>Pennsylvania</v>
      </c>
      <c r="E4473" t="s">
        <v>523</v>
      </c>
      <c r="F4473" t="str">
        <f>TRIM(LEFT(data_to_clean[[#This Row],[revenue]],FIND(" ",data_to_clean[[#This Row],[revenue]])))</f>
        <v>7.3</v>
      </c>
      <c r="G4473" t="str">
        <f>RIGHT(data_to_clean[[#This Row],[revenue]],LEN(data_to_clean[[#This Row],[revenue]])-FIND(" ",data_to_clean[[#This Row],[revenue]]))</f>
        <v>Million</v>
      </c>
      <c r="H4473" s="7">
        <f>VALUE(IF(data_to_clean[[#This Row],[multiplicity]]="Million",_xlfn.CONCAT(SUBSTITUTE(data_to_clean[[#This Row],[number]],".",""),"00000"),_xlfn.CONCAT(SUBSTITUTE(data_to_clean[[#This Row],[number]],".",""),"00000000")))</f>
        <v>7300000</v>
      </c>
      <c r="I4473" t="s">
        <v>15930</v>
      </c>
      <c r="J4473">
        <f>ROUND(VALUE(SUBSTITUTE(data_to_clean[[#This Row],[growth_%]],".",",")),0)</f>
        <v>67</v>
      </c>
      <c r="K4473" t="s">
        <v>18</v>
      </c>
      <c r="L4473">
        <v>43</v>
      </c>
      <c r="M4473">
        <v>24</v>
      </c>
      <c r="N4473">
        <v>1989</v>
      </c>
      <c r="O4473">
        <v>3</v>
      </c>
      <c r="P4473" t="s">
        <v>2157</v>
      </c>
      <c r="Q4473" t="b">
        <f>AND(ISNUMBER(data_to_clean[[#This Row],[revenue_formatted]]),ISNUMBER(data_to_clean[[#This Row],[growth_formatted_%]]),ISNUMBER(data_to_clean[[#This Row],[workers]]),ISNUMBER(data_to_clean[[#This Row],[previous_workers]]),ISNUMBER(data_to_clean[[#This Row],[founded]]),ISNUMBER(data_to_clean[[#This Row],[yrs_on_list]]))</f>
        <v>1</v>
      </c>
    </row>
    <row r="4474" spans="1:17" x14ac:dyDescent="0.25">
      <c r="A4474">
        <v>4461</v>
      </c>
      <c r="B4474" t="s">
        <v>15931</v>
      </c>
      <c r="C4474" t="s">
        <v>243</v>
      </c>
      <c r="D4474" t="str">
        <f>VLOOKUP(data_to_clean[[#This Row],[state]],abbreviation_table[],2,FALSE)</f>
        <v>Maryland</v>
      </c>
      <c r="E4474" t="s">
        <v>15933</v>
      </c>
      <c r="F4474" t="str">
        <f>TRIM(LEFT(data_to_clean[[#This Row],[revenue]],FIND(" ",data_to_clean[[#This Row],[revenue]])))</f>
        <v>123.6</v>
      </c>
      <c r="G4474" t="str">
        <f>RIGHT(data_to_clean[[#This Row],[revenue]],LEN(data_to_clean[[#This Row],[revenue]])-FIND(" ",data_to_clean[[#This Row],[revenue]]))</f>
        <v>Million</v>
      </c>
      <c r="H4474" s="7">
        <f>VALUE(IF(data_to_clean[[#This Row],[multiplicity]]="Million",_xlfn.CONCAT(SUBSTITUTE(data_to_clean[[#This Row],[number]],".",""),"00000"),_xlfn.CONCAT(SUBSTITUTE(data_to_clean[[#This Row],[number]],".",""),"00000000")))</f>
        <v>123600000</v>
      </c>
      <c r="I4474" t="s">
        <v>15934</v>
      </c>
      <c r="J4474">
        <f>ROUND(VALUE(SUBSTITUTE(data_to_clean[[#This Row],[growth_%]],".",",")),0)</f>
        <v>66</v>
      </c>
      <c r="K4474" t="s">
        <v>187</v>
      </c>
      <c r="L4474">
        <v>18</v>
      </c>
      <c r="M4474">
        <v>3</v>
      </c>
      <c r="N4474">
        <v>2014</v>
      </c>
      <c r="O4474">
        <v>2</v>
      </c>
      <c r="P4474" t="s">
        <v>15935</v>
      </c>
      <c r="Q4474" t="b">
        <f>AND(ISNUMBER(data_to_clean[[#This Row],[revenue_formatted]]),ISNUMBER(data_to_clean[[#This Row],[growth_formatted_%]]),ISNUMBER(data_to_clean[[#This Row],[workers]]),ISNUMBER(data_to_clean[[#This Row],[previous_workers]]),ISNUMBER(data_to_clean[[#This Row],[founded]]),ISNUMBER(data_to_clean[[#This Row],[yrs_on_list]]))</f>
        <v>1</v>
      </c>
    </row>
    <row r="4475" spans="1:17" x14ac:dyDescent="0.25">
      <c r="A4475">
        <v>4462</v>
      </c>
      <c r="B4475" t="s">
        <v>15936</v>
      </c>
      <c r="C4475" t="s">
        <v>45</v>
      </c>
      <c r="D4475" t="str">
        <f>VLOOKUP(data_to_clean[[#This Row],[state]],abbreviation_table[],2,FALSE)</f>
        <v>Pennsylvania</v>
      </c>
      <c r="E4475" t="s">
        <v>15938</v>
      </c>
      <c r="F4475" t="str">
        <f>TRIM(LEFT(data_to_clean[[#This Row],[revenue]],FIND(" ",data_to_clean[[#This Row],[revenue]])))</f>
        <v>570</v>
      </c>
      <c r="G4475" t="str">
        <f>RIGHT(data_to_clean[[#This Row],[revenue]],LEN(data_to_clean[[#This Row],[revenue]])-FIND(" ",data_to_clean[[#This Row],[revenue]]))</f>
        <v>Million</v>
      </c>
      <c r="H4475" s="7">
        <f>VALUE(IF(data_to_clean[[#This Row],[multiplicity]]="Million",_xlfn.CONCAT(SUBSTITUTE(data_to_clean[[#This Row],[number]],".",""),"00000"),_xlfn.CONCAT(SUBSTITUTE(data_to_clean[[#This Row],[number]],".",""),"00000000")))</f>
        <v>57000000</v>
      </c>
      <c r="I4475" t="s">
        <v>15939</v>
      </c>
      <c r="J4475">
        <f>ROUND(VALUE(SUBSTITUTE(data_to_clean[[#This Row],[growth_%]],".",",")),0)</f>
        <v>66</v>
      </c>
      <c r="K4475" t="s">
        <v>55</v>
      </c>
      <c r="L4475">
        <v>841</v>
      </c>
      <c r="M4475">
        <v>582</v>
      </c>
      <c r="N4475">
        <v>1994</v>
      </c>
      <c r="O4475">
        <v>13</v>
      </c>
      <c r="P4475" t="s">
        <v>1724</v>
      </c>
      <c r="Q4475" t="b">
        <f>AND(ISNUMBER(data_to_clean[[#This Row],[revenue_formatted]]),ISNUMBER(data_to_clean[[#This Row],[growth_formatted_%]]),ISNUMBER(data_to_clean[[#This Row],[workers]]),ISNUMBER(data_to_clean[[#This Row],[previous_workers]]),ISNUMBER(data_to_clean[[#This Row],[founded]]),ISNUMBER(data_to_clean[[#This Row],[yrs_on_list]]))</f>
        <v>1</v>
      </c>
    </row>
    <row r="4476" spans="1:17" x14ac:dyDescent="0.25">
      <c r="A4476">
        <v>4463</v>
      </c>
      <c r="B4476" t="s">
        <v>15940</v>
      </c>
      <c r="C4476" t="s">
        <v>30</v>
      </c>
      <c r="D4476" t="str">
        <f>VLOOKUP(data_to_clean[[#This Row],[state]],abbreviation_table[],2,FALSE)</f>
        <v>Texas</v>
      </c>
      <c r="E4476" t="s">
        <v>572</v>
      </c>
      <c r="F4476" t="str">
        <f>TRIM(LEFT(data_to_clean[[#This Row],[revenue]],FIND(" ",data_to_clean[[#This Row],[revenue]])))</f>
        <v>11.1</v>
      </c>
      <c r="G4476" t="str">
        <f>RIGHT(data_to_clean[[#This Row],[revenue]],LEN(data_to_clean[[#This Row],[revenue]])-FIND(" ",data_to_clean[[#This Row],[revenue]]))</f>
        <v>Million</v>
      </c>
      <c r="H4476" s="7">
        <f>VALUE(IF(data_to_clean[[#This Row],[multiplicity]]="Million",_xlfn.CONCAT(SUBSTITUTE(data_to_clean[[#This Row],[number]],".",""),"00000"),_xlfn.CONCAT(SUBSTITUTE(data_to_clean[[#This Row],[number]],".",""),"00000000")))</f>
        <v>11100000</v>
      </c>
      <c r="I4476" t="s">
        <v>15942</v>
      </c>
      <c r="J4476">
        <f>ROUND(VALUE(SUBSTITUTE(data_to_clean[[#This Row],[growth_%]],".",",")),0)</f>
        <v>66</v>
      </c>
      <c r="K4476" t="s">
        <v>308</v>
      </c>
      <c r="L4476">
        <v>50</v>
      </c>
      <c r="M4476">
        <v>40</v>
      </c>
      <c r="N4476">
        <v>2011</v>
      </c>
      <c r="O4476">
        <v>4</v>
      </c>
      <c r="P4476" t="s">
        <v>251</v>
      </c>
      <c r="Q4476" t="b">
        <f>AND(ISNUMBER(data_to_clean[[#This Row],[revenue_formatted]]),ISNUMBER(data_to_clean[[#This Row],[growth_formatted_%]]),ISNUMBER(data_to_clean[[#This Row],[workers]]),ISNUMBER(data_to_clean[[#This Row],[previous_workers]]),ISNUMBER(data_to_clean[[#This Row],[founded]]),ISNUMBER(data_to_clean[[#This Row],[yrs_on_list]]))</f>
        <v>1</v>
      </c>
    </row>
    <row r="4477" spans="1:17" x14ac:dyDescent="0.25">
      <c r="A4477">
        <v>4464</v>
      </c>
      <c r="B4477" t="s">
        <v>15943</v>
      </c>
      <c r="C4477" t="s">
        <v>52</v>
      </c>
      <c r="D4477" t="str">
        <f>VLOOKUP(data_to_clean[[#This Row],[state]],abbreviation_table[],2,FALSE)</f>
        <v>Florida</v>
      </c>
      <c r="E4477" t="s">
        <v>4418</v>
      </c>
      <c r="F4477" t="str">
        <f>TRIM(LEFT(data_to_clean[[#This Row],[revenue]],FIND(" ",data_to_clean[[#This Row],[revenue]])))</f>
        <v>16.6</v>
      </c>
      <c r="G4477" t="str">
        <f>RIGHT(data_to_clean[[#This Row],[revenue]],LEN(data_to_clean[[#This Row],[revenue]])-FIND(" ",data_to_clean[[#This Row],[revenue]]))</f>
        <v>Million</v>
      </c>
      <c r="H4477" s="7">
        <f>VALUE(IF(data_to_clean[[#This Row],[multiplicity]]="Million",_xlfn.CONCAT(SUBSTITUTE(data_to_clean[[#This Row],[number]],".",""),"00000"),_xlfn.CONCAT(SUBSTITUTE(data_to_clean[[#This Row],[number]],".",""),"00000000")))</f>
        <v>16600000</v>
      </c>
      <c r="I4477" t="s">
        <v>15945</v>
      </c>
      <c r="J4477">
        <f>ROUND(VALUE(SUBSTITUTE(data_to_clean[[#This Row],[growth_%]],".",",")),0)</f>
        <v>66</v>
      </c>
      <c r="K4477" t="s">
        <v>1041</v>
      </c>
      <c r="L4477">
        <v>55</v>
      </c>
      <c r="M4477">
        <v>43</v>
      </c>
      <c r="N4477">
        <v>2007</v>
      </c>
      <c r="O4477">
        <v>8</v>
      </c>
      <c r="P4477" t="s">
        <v>15946</v>
      </c>
      <c r="Q4477" t="b">
        <f>AND(ISNUMBER(data_to_clean[[#This Row],[revenue_formatted]]),ISNUMBER(data_to_clean[[#This Row],[growth_formatted_%]]),ISNUMBER(data_to_clean[[#This Row],[workers]]),ISNUMBER(data_to_clean[[#This Row],[previous_workers]]),ISNUMBER(data_to_clean[[#This Row],[founded]]),ISNUMBER(data_to_clean[[#This Row],[yrs_on_list]]))</f>
        <v>1</v>
      </c>
    </row>
    <row r="4478" spans="1:17" x14ac:dyDescent="0.25">
      <c r="A4478">
        <v>4465</v>
      </c>
      <c r="B4478" t="s">
        <v>15947</v>
      </c>
      <c r="C4478" t="s">
        <v>86</v>
      </c>
      <c r="D4478" t="str">
        <f>VLOOKUP(data_to_clean[[#This Row],[state]],abbreviation_table[],2,FALSE)</f>
        <v>Colorado</v>
      </c>
      <c r="E4478" t="s">
        <v>1080</v>
      </c>
      <c r="F4478" t="str">
        <f>TRIM(LEFT(data_to_clean[[#This Row],[revenue]],FIND(" ",data_to_clean[[#This Row],[revenue]])))</f>
        <v>7.7</v>
      </c>
      <c r="G4478" t="str">
        <f>RIGHT(data_to_clean[[#This Row],[revenue]],LEN(data_to_clean[[#This Row],[revenue]])-FIND(" ",data_to_clean[[#This Row],[revenue]]))</f>
        <v>Million</v>
      </c>
      <c r="H4478" s="7">
        <f>VALUE(IF(data_to_clean[[#This Row],[multiplicity]]="Million",_xlfn.CONCAT(SUBSTITUTE(data_to_clean[[#This Row],[number]],".",""),"00000"),_xlfn.CONCAT(SUBSTITUTE(data_to_clean[[#This Row],[number]],".",""),"00000000")))</f>
        <v>7700000</v>
      </c>
      <c r="I4478" t="s">
        <v>15949</v>
      </c>
      <c r="J4478">
        <f>ROUND(VALUE(SUBSTITUTE(data_to_clean[[#This Row],[growth_%]],".",",")),0)</f>
        <v>66</v>
      </c>
      <c r="K4478" t="s">
        <v>308</v>
      </c>
      <c r="L4478">
        <v>122</v>
      </c>
      <c r="M4478">
        <v>70</v>
      </c>
      <c r="N4478">
        <v>2010</v>
      </c>
      <c r="O4478">
        <v>1</v>
      </c>
      <c r="P4478" t="s">
        <v>89</v>
      </c>
      <c r="Q4478" t="b">
        <f>AND(ISNUMBER(data_to_clean[[#This Row],[revenue_formatted]]),ISNUMBER(data_to_clean[[#This Row],[growth_formatted_%]]),ISNUMBER(data_to_clean[[#This Row],[workers]]),ISNUMBER(data_to_clean[[#This Row],[previous_workers]]),ISNUMBER(data_to_clean[[#This Row],[founded]]),ISNUMBER(data_to_clean[[#This Row],[yrs_on_list]]))</f>
        <v>1</v>
      </c>
    </row>
    <row r="4479" spans="1:17" x14ac:dyDescent="0.25">
      <c r="A4479">
        <v>4466</v>
      </c>
      <c r="B4479" t="s">
        <v>15950</v>
      </c>
      <c r="C4479" t="s">
        <v>66</v>
      </c>
      <c r="D4479" t="str">
        <f>VLOOKUP(data_to_clean[[#This Row],[state]],abbreviation_table[],2,FALSE)</f>
        <v>Virginia</v>
      </c>
      <c r="E4479" t="s">
        <v>87</v>
      </c>
      <c r="F4479" t="str">
        <f>TRIM(LEFT(data_to_clean[[#This Row],[revenue]],FIND(" ",data_to_clean[[#This Row],[revenue]])))</f>
        <v>13.9</v>
      </c>
      <c r="G4479" t="str">
        <f>RIGHT(data_to_clean[[#This Row],[revenue]],LEN(data_to_clean[[#This Row],[revenue]])-FIND(" ",data_to_clean[[#This Row],[revenue]]))</f>
        <v>Million</v>
      </c>
      <c r="H4479" s="7">
        <f>VALUE(IF(data_to_clean[[#This Row],[multiplicity]]="Million",_xlfn.CONCAT(SUBSTITUTE(data_to_clean[[#This Row],[number]],".",""),"00000"),_xlfn.CONCAT(SUBSTITUTE(data_to_clean[[#This Row],[number]],".",""),"00000000")))</f>
        <v>13900000</v>
      </c>
      <c r="I4479" t="s">
        <v>15952</v>
      </c>
      <c r="J4479">
        <f>ROUND(VALUE(SUBSTITUTE(data_to_clean[[#This Row],[growth_%]],".",",")),0)</f>
        <v>66</v>
      </c>
      <c r="K4479" t="s">
        <v>181</v>
      </c>
      <c r="L4479">
        <v>85</v>
      </c>
      <c r="M4479">
        <v>45</v>
      </c>
      <c r="N4479">
        <v>2002</v>
      </c>
      <c r="O4479">
        <v>1</v>
      </c>
      <c r="P4479" t="s">
        <v>565</v>
      </c>
      <c r="Q4479" t="b">
        <f>AND(ISNUMBER(data_to_clean[[#This Row],[revenue_formatted]]),ISNUMBER(data_to_clean[[#This Row],[growth_formatted_%]]),ISNUMBER(data_to_clean[[#This Row],[workers]]),ISNUMBER(data_to_clean[[#This Row],[previous_workers]]),ISNUMBER(data_to_clean[[#This Row],[founded]]),ISNUMBER(data_to_clean[[#This Row],[yrs_on_list]]))</f>
        <v>1</v>
      </c>
    </row>
    <row r="4480" spans="1:17" x14ac:dyDescent="0.25">
      <c r="A4480">
        <v>4467</v>
      </c>
      <c r="B4480" t="s">
        <v>15953</v>
      </c>
      <c r="C4480" t="s">
        <v>30</v>
      </c>
      <c r="D4480" t="str">
        <f>VLOOKUP(data_to_clean[[#This Row],[state]],abbreviation_table[],2,FALSE)</f>
        <v>Texas</v>
      </c>
      <c r="E4480" t="s">
        <v>962</v>
      </c>
      <c r="F4480" t="str">
        <f>TRIM(LEFT(data_to_clean[[#This Row],[revenue]],FIND(" ",data_to_clean[[#This Row],[revenue]])))</f>
        <v>3.6</v>
      </c>
      <c r="G4480" t="str">
        <f>RIGHT(data_to_clean[[#This Row],[revenue]],LEN(data_to_clean[[#This Row],[revenue]])-FIND(" ",data_to_clean[[#This Row],[revenue]]))</f>
        <v>Million</v>
      </c>
      <c r="H4480" s="7">
        <f>VALUE(IF(data_to_clean[[#This Row],[multiplicity]]="Million",_xlfn.CONCAT(SUBSTITUTE(data_to_clean[[#This Row],[number]],".",""),"00000"),_xlfn.CONCAT(SUBSTITUTE(data_to_clean[[#This Row],[number]],".",""),"00000000")))</f>
        <v>3600000</v>
      </c>
      <c r="I4480" t="s">
        <v>15955</v>
      </c>
      <c r="J4480">
        <f>ROUND(VALUE(SUBSTITUTE(data_to_clean[[#This Row],[growth_%]],".",",")),0)</f>
        <v>66</v>
      </c>
      <c r="K4480" t="s">
        <v>55</v>
      </c>
      <c r="L4480">
        <v>25</v>
      </c>
      <c r="M4480">
        <v>15</v>
      </c>
      <c r="N4480">
        <v>2002</v>
      </c>
      <c r="O4480">
        <v>2</v>
      </c>
      <c r="P4480" t="s">
        <v>6566</v>
      </c>
      <c r="Q4480" t="b">
        <f>AND(ISNUMBER(data_to_clean[[#This Row],[revenue_formatted]]),ISNUMBER(data_to_clean[[#This Row],[growth_formatted_%]]),ISNUMBER(data_to_clean[[#This Row],[workers]]),ISNUMBER(data_to_clean[[#This Row],[previous_workers]]),ISNUMBER(data_to_clean[[#This Row],[founded]]),ISNUMBER(data_to_clean[[#This Row],[yrs_on_list]]))</f>
        <v>1</v>
      </c>
    </row>
    <row r="4481" spans="1:17" x14ac:dyDescent="0.25">
      <c r="A4481">
        <v>4468</v>
      </c>
      <c r="B4481" t="s">
        <v>15956</v>
      </c>
      <c r="C4481" t="s">
        <v>503</v>
      </c>
      <c r="D4481" t="str">
        <f>VLOOKUP(data_to_clean[[#This Row],[state]],abbreviation_table[],2,FALSE)</f>
        <v>Illinois</v>
      </c>
      <c r="E4481" t="s">
        <v>15958</v>
      </c>
      <c r="F4481" t="str">
        <f>TRIM(LEFT(data_to_clean[[#This Row],[revenue]],FIND(" ",data_to_clean[[#This Row],[revenue]])))</f>
        <v>106.5</v>
      </c>
      <c r="G4481" t="str">
        <f>RIGHT(data_to_clean[[#This Row],[revenue]],LEN(data_to_clean[[#This Row],[revenue]])-FIND(" ",data_to_clean[[#This Row],[revenue]]))</f>
        <v>Million</v>
      </c>
      <c r="H4481" s="7">
        <f>VALUE(IF(data_to_clean[[#This Row],[multiplicity]]="Million",_xlfn.CONCAT(SUBSTITUTE(data_to_clean[[#This Row],[number]],".",""),"00000"),_xlfn.CONCAT(SUBSTITUTE(data_to_clean[[#This Row],[number]],".",""),"00000000")))</f>
        <v>106500000</v>
      </c>
      <c r="I4481" t="s">
        <v>15959</v>
      </c>
      <c r="J4481">
        <f>ROUND(VALUE(SUBSTITUTE(data_to_clean[[#This Row],[growth_%]],".",",")),0)</f>
        <v>66</v>
      </c>
      <c r="K4481" t="s">
        <v>55</v>
      </c>
      <c r="L4481">
        <v>235</v>
      </c>
      <c r="M4481">
        <v>136</v>
      </c>
      <c r="N4481">
        <v>1994</v>
      </c>
      <c r="O4481">
        <v>4</v>
      </c>
      <c r="P4481" t="s">
        <v>15960</v>
      </c>
      <c r="Q4481" t="b">
        <f>AND(ISNUMBER(data_to_clean[[#This Row],[revenue_formatted]]),ISNUMBER(data_to_clean[[#This Row],[growth_formatted_%]]),ISNUMBER(data_to_clean[[#This Row],[workers]]),ISNUMBER(data_to_clean[[#This Row],[previous_workers]]),ISNUMBER(data_to_clean[[#This Row],[founded]]),ISNUMBER(data_to_clean[[#This Row],[yrs_on_list]]))</f>
        <v>1</v>
      </c>
    </row>
    <row r="4482" spans="1:17" x14ac:dyDescent="0.25">
      <c r="A4482">
        <v>4469</v>
      </c>
      <c r="B4482" t="s">
        <v>15961</v>
      </c>
      <c r="C4482" t="s">
        <v>45</v>
      </c>
      <c r="D4482" t="str">
        <f>VLOOKUP(data_to_clean[[#This Row],[state]],abbreviation_table[],2,FALSE)</f>
        <v>Pennsylvania</v>
      </c>
      <c r="E4482" t="s">
        <v>962</v>
      </c>
      <c r="F4482" t="str">
        <f>TRIM(LEFT(data_to_clean[[#This Row],[revenue]],FIND(" ",data_to_clean[[#This Row],[revenue]])))</f>
        <v>3.6</v>
      </c>
      <c r="G4482" t="str">
        <f>RIGHT(data_to_clean[[#This Row],[revenue]],LEN(data_to_clean[[#This Row],[revenue]])-FIND(" ",data_to_clean[[#This Row],[revenue]]))</f>
        <v>Million</v>
      </c>
      <c r="H4482" s="7">
        <f>VALUE(IF(data_to_clean[[#This Row],[multiplicity]]="Million",_xlfn.CONCAT(SUBSTITUTE(data_to_clean[[#This Row],[number]],".",""),"00000"),_xlfn.CONCAT(SUBSTITUTE(data_to_clean[[#This Row],[number]],".",""),"00000000")))</f>
        <v>3600000</v>
      </c>
      <c r="I4482" t="s">
        <v>15963</v>
      </c>
      <c r="J4482">
        <f>ROUND(VALUE(SUBSTITUTE(data_to_clean[[#This Row],[growth_%]],".",",")),0)</f>
        <v>66</v>
      </c>
      <c r="K4482" t="s">
        <v>211</v>
      </c>
      <c r="L4482">
        <v>20</v>
      </c>
      <c r="M4482">
        <v>14</v>
      </c>
      <c r="N4482">
        <v>1989</v>
      </c>
      <c r="O4482">
        <v>2</v>
      </c>
      <c r="P4482" t="s">
        <v>15964</v>
      </c>
      <c r="Q4482" t="b">
        <f>AND(ISNUMBER(data_to_clean[[#This Row],[revenue_formatted]]),ISNUMBER(data_to_clean[[#This Row],[growth_formatted_%]]),ISNUMBER(data_to_clean[[#This Row],[workers]]),ISNUMBER(data_to_clean[[#This Row],[previous_workers]]),ISNUMBER(data_to_clean[[#This Row],[founded]]),ISNUMBER(data_to_clean[[#This Row],[yrs_on_list]]))</f>
        <v>1</v>
      </c>
    </row>
    <row r="4483" spans="1:17" x14ac:dyDescent="0.25">
      <c r="A4483">
        <v>4470</v>
      </c>
      <c r="B4483" t="s">
        <v>15965</v>
      </c>
      <c r="C4483" t="s">
        <v>1337</v>
      </c>
      <c r="D4483" t="str">
        <f>VLOOKUP(data_to_clean[[#This Row],[state]],abbreviation_table[],2,FALSE)</f>
        <v>Louisiana</v>
      </c>
      <c r="E4483" t="s">
        <v>704</v>
      </c>
      <c r="F4483" t="str">
        <f>TRIM(LEFT(data_to_clean[[#This Row],[revenue]],FIND(" ",data_to_clean[[#This Row],[revenue]])))</f>
        <v>5.4</v>
      </c>
      <c r="G4483" t="str">
        <f>RIGHT(data_to_clean[[#This Row],[revenue]],LEN(data_to_clean[[#This Row],[revenue]])-FIND(" ",data_to_clean[[#This Row],[revenue]]))</f>
        <v>Million</v>
      </c>
      <c r="H4483" s="7">
        <f>VALUE(IF(data_to_clean[[#This Row],[multiplicity]]="Million",_xlfn.CONCAT(SUBSTITUTE(data_to_clean[[#This Row],[number]],".",""),"00000"),_xlfn.CONCAT(SUBSTITUTE(data_to_clean[[#This Row],[number]],".",""),"00000000")))</f>
        <v>5400000</v>
      </c>
      <c r="I4483" t="s">
        <v>15967</v>
      </c>
      <c r="J4483">
        <f>ROUND(VALUE(SUBSTITUTE(data_to_clean[[#This Row],[growth_%]],".",",")),0)</f>
        <v>66</v>
      </c>
      <c r="K4483" t="s">
        <v>271</v>
      </c>
      <c r="L4483">
        <v>75</v>
      </c>
      <c r="M4483">
        <v>60</v>
      </c>
      <c r="N4483">
        <v>2002</v>
      </c>
      <c r="O4483">
        <v>1</v>
      </c>
      <c r="P4483" t="s">
        <v>15968</v>
      </c>
      <c r="Q4483" t="b">
        <f>AND(ISNUMBER(data_to_clean[[#This Row],[revenue_formatted]]),ISNUMBER(data_to_clean[[#This Row],[growth_formatted_%]]),ISNUMBER(data_to_clean[[#This Row],[workers]]),ISNUMBER(data_to_clean[[#This Row],[previous_workers]]),ISNUMBER(data_to_clean[[#This Row],[founded]]),ISNUMBER(data_to_clean[[#This Row],[yrs_on_list]]))</f>
        <v>1</v>
      </c>
    </row>
    <row r="4484" spans="1:17" x14ac:dyDescent="0.25">
      <c r="A4484">
        <v>4471</v>
      </c>
      <c r="B4484" t="s">
        <v>15969</v>
      </c>
      <c r="C4484" t="s">
        <v>503</v>
      </c>
      <c r="D4484" t="str">
        <f>VLOOKUP(data_to_clean[[#This Row],[state]],abbreviation_table[],2,FALSE)</f>
        <v>Illinois</v>
      </c>
      <c r="E4484" t="s">
        <v>794</v>
      </c>
      <c r="F4484" t="str">
        <f>TRIM(LEFT(data_to_clean[[#This Row],[revenue]],FIND(" ",data_to_clean[[#This Row],[revenue]])))</f>
        <v>13.6</v>
      </c>
      <c r="G4484" t="str">
        <f>RIGHT(data_to_clean[[#This Row],[revenue]],LEN(data_to_clean[[#This Row],[revenue]])-FIND(" ",data_to_clean[[#This Row],[revenue]]))</f>
        <v>Million</v>
      </c>
      <c r="H4484" s="7">
        <f>VALUE(IF(data_to_clean[[#This Row],[multiplicity]]="Million",_xlfn.CONCAT(SUBSTITUTE(data_to_clean[[#This Row],[number]],".",""),"00000"),_xlfn.CONCAT(SUBSTITUTE(data_to_clean[[#This Row],[number]],".",""),"00000000")))</f>
        <v>13600000</v>
      </c>
      <c r="I4484" t="s">
        <v>15971</v>
      </c>
      <c r="J4484">
        <f>ROUND(VALUE(SUBSTITUTE(data_to_clean[[#This Row],[growth_%]],".",",")),0)</f>
        <v>66</v>
      </c>
      <c r="K4484" t="s">
        <v>297</v>
      </c>
      <c r="L4484">
        <v>84</v>
      </c>
      <c r="M4484">
        <v>53</v>
      </c>
      <c r="N4484">
        <v>2002</v>
      </c>
      <c r="O4484">
        <v>4</v>
      </c>
      <c r="P4484" t="s">
        <v>15972</v>
      </c>
      <c r="Q4484" t="b">
        <f>AND(ISNUMBER(data_to_clean[[#This Row],[revenue_formatted]]),ISNUMBER(data_to_clean[[#This Row],[growth_formatted_%]]),ISNUMBER(data_to_clean[[#This Row],[workers]]),ISNUMBER(data_to_clean[[#This Row],[previous_workers]]),ISNUMBER(data_to_clean[[#This Row],[founded]]),ISNUMBER(data_to_clean[[#This Row],[yrs_on_list]]))</f>
        <v>1</v>
      </c>
    </row>
    <row r="4485" spans="1:17" x14ac:dyDescent="0.25">
      <c r="A4485">
        <v>4472</v>
      </c>
      <c r="B4485" t="s">
        <v>15973</v>
      </c>
      <c r="C4485" t="s">
        <v>45</v>
      </c>
      <c r="D4485" t="str">
        <f>VLOOKUP(data_to_clean[[#This Row],[state]],abbreviation_table[],2,FALSE)</f>
        <v>Pennsylvania</v>
      </c>
      <c r="E4485" t="s">
        <v>1535</v>
      </c>
      <c r="F4485" t="str">
        <f>TRIM(LEFT(data_to_clean[[#This Row],[revenue]],FIND(" ",data_to_clean[[#This Row],[revenue]])))</f>
        <v>6</v>
      </c>
      <c r="G4485" t="str">
        <f>RIGHT(data_to_clean[[#This Row],[revenue]],LEN(data_to_clean[[#This Row],[revenue]])-FIND(" ",data_to_clean[[#This Row],[revenue]]))</f>
        <v>Million</v>
      </c>
      <c r="H4485" s="7">
        <f>VALUE(IF(data_to_clean[[#This Row],[multiplicity]]="Million",_xlfn.CONCAT(SUBSTITUTE(data_to_clean[[#This Row],[number]],".",""),"00000"),_xlfn.CONCAT(SUBSTITUTE(data_to_clean[[#This Row],[number]],".",""),"00000000")))</f>
        <v>600000</v>
      </c>
      <c r="I4485" t="s">
        <v>15975</v>
      </c>
      <c r="J4485">
        <f>ROUND(VALUE(SUBSTITUTE(data_to_clean[[#This Row],[growth_%]],".",",")),0)</f>
        <v>66</v>
      </c>
      <c r="K4485" t="s">
        <v>308</v>
      </c>
      <c r="L4485">
        <v>163</v>
      </c>
      <c r="M4485">
        <v>129</v>
      </c>
      <c r="N4485">
        <v>2010</v>
      </c>
      <c r="O4485">
        <v>4</v>
      </c>
      <c r="P4485" t="s">
        <v>49</v>
      </c>
      <c r="Q4485" t="b">
        <f>AND(ISNUMBER(data_to_clean[[#This Row],[revenue_formatted]]),ISNUMBER(data_to_clean[[#This Row],[growth_formatted_%]]),ISNUMBER(data_to_clean[[#This Row],[workers]]),ISNUMBER(data_to_clean[[#This Row],[previous_workers]]),ISNUMBER(data_to_clean[[#This Row],[founded]]),ISNUMBER(data_to_clean[[#This Row],[yrs_on_list]]))</f>
        <v>1</v>
      </c>
    </row>
    <row r="4486" spans="1:17" x14ac:dyDescent="0.25">
      <c r="A4486">
        <v>4473</v>
      </c>
      <c r="B4486" t="s">
        <v>15976</v>
      </c>
      <c r="C4486" t="s">
        <v>105</v>
      </c>
      <c r="D4486" t="str">
        <f>VLOOKUP(data_to_clean[[#This Row],[state]],abbreviation_table[],2,FALSE)</f>
        <v>New York</v>
      </c>
      <c r="E4486" t="s">
        <v>46</v>
      </c>
      <c r="F4486" t="str">
        <f>TRIM(LEFT(data_to_clean[[#This Row],[revenue]],FIND(" ",data_to_clean[[#This Row],[revenue]])))</f>
        <v>22.5</v>
      </c>
      <c r="G4486" t="str">
        <f>RIGHT(data_to_clean[[#This Row],[revenue]],LEN(data_to_clean[[#This Row],[revenue]])-FIND(" ",data_to_clean[[#This Row],[revenue]]))</f>
        <v>Million</v>
      </c>
      <c r="H4486" s="7">
        <f>VALUE(IF(data_to_clean[[#This Row],[multiplicity]]="Million",_xlfn.CONCAT(SUBSTITUTE(data_to_clean[[#This Row],[number]],".",""),"00000"),_xlfn.CONCAT(SUBSTITUTE(data_to_clean[[#This Row],[number]],".",""),"00000000")))</f>
        <v>22500000</v>
      </c>
      <c r="I4486" t="s">
        <v>15978</v>
      </c>
      <c r="J4486">
        <f>ROUND(VALUE(SUBSTITUTE(data_to_clean[[#This Row],[growth_%]],".",",")),0)</f>
        <v>66</v>
      </c>
      <c r="K4486" t="s">
        <v>55</v>
      </c>
      <c r="L4486">
        <v>246</v>
      </c>
      <c r="M4486">
        <v>167</v>
      </c>
      <c r="N4486">
        <v>2006</v>
      </c>
      <c r="O4486">
        <v>3</v>
      </c>
      <c r="P4486" t="s">
        <v>15979</v>
      </c>
      <c r="Q4486" t="b">
        <f>AND(ISNUMBER(data_to_clean[[#This Row],[revenue_formatted]]),ISNUMBER(data_to_clean[[#This Row],[growth_formatted_%]]),ISNUMBER(data_to_clean[[#This Row],[workers]]),ISNUMBER(data_to_clean[[#This Row],[previous_workers]]),ISNUMBER(data_to_clean[[#This Row],[founded]]),ISNUMBER(data_to_clean[[#This Row],[yrs_on_list]]))</f>
        <v>1</v>
      </c>
    </row>
    <row r="4487" spans="1:17" x14ac:dyDescent="0.25">
      <c r="A4487">
        <v>4474</v>
      </c>
      <c r="B4487" t="s">
        <v>15980</v>
      </c>
      <c r="C4487" t="s">
        <v>341</v>
      </c>
      <c r="D4487" t="str">
        <f>VLOOKUP(data_to_clean[[#This Row],[state]],abbreviation_table[],2,FALSE)</f>
        <v>Massachusetts</v>
      </c>
      <c r="E4487" t="s">
        <v>485</v>
      </c>
      <c r="F4487" t="str">
        <f>TRIM(LEFT(data_to_clean[[#This Row],[revenue]],FIND(" ",data_to_clean[[#This Row],[revenue]])))</f>
        <v>4.5</v>
      </c>
      <c r="G4487" t="str">
        <f>RIGHT(data_to_clean[[#This Row],[revenue]],LEN(data_to_clean[[#This Row],[revenue]])-FIND(" ",data_to_clean[[#This Row],[revenue]]))</f>
        <v>Million</v>
      </c>
      <c r="H4487" s="7">
        <f>VALUE(IF(data_to_clean[[#This Row],[multiplicity]]="Million",_xlfn.CONCAT(SUBSTITUTE(data_to_clean[[#This Row],[number]],".",""),"00000"),_xlfn.CONCAT(SUBSTITUTE(data_to_clean[[#This Row],[number]],".",""),"00000000")))</f>
        <v>4500000</v>
      </c>
      <c r="I4487" t="s">
        <v>15982</v>
      </c>
      <c r="J4487">
        <f>ROUND(VALUE(SUBSTITUTE(data_to_clean[[#This Row],[growth_%]],".",",")),0)</f>
        <v>66</v>
      </c>
      <c r="K4487" t="s">
        <v>336</v>
      </c>
      <c r="L4487">
        <v>20</v>
      </c>
      <c r="M4487">
        <v>10</v>
      </c>
      <c r="N4487">
        <v>2004</v>
      </c>
      <c r="O4487">
        <v>1</v>
      </c>
      <c r="P4487" t="s">
        <v>344</v>
      </c>
      <c r="Q4487" t="b">
        <f>AND(ISNUMBER(data_to_clean[[#This Row],[revenue_formatted]]),ISNUMBER(data_to_clean[[#This Row],[growth_formatted_%]]),ISNUMBER(data_to_clean[[#This Row],[workers]]),ISNUMBER(data_to_clean[[#This Row],[previous_workers]]),ISNUMBER(data_to_clean[[#This Row],[founded]]),ISNUMBER(data_to_clean[[#This Row],[yrs_on_list]]))</f>
        <v>1</v>
      </c>
    </row>
    <row r="4488" spans="1:17" x14ac:dyDescent="0.25">
      <c r="A4488">
        <v>4475</v>
      </c>
      <c r="B4488" t="s">
        <v>15983</v>
      </c>
      <c r="C4488" t="s">
        <v>503</v>
      </c>
      <c r="D4488" t="str">
        <f>VLOOKUP(data_to_clean[[#This Row],[state]],abbreviation_table[],2,FALSE)</f>
        <v>Illinois</v>
      </c>
      <c r="E4488" t="s">
        <v>1442</v>
      </c>
      <c r="F4488" t="str">
        <f>TRIM(LEFT(data_to_clean[[#This Row],[revenue]],FIND(" ",data_to_clean[[#This Row],[revenue]])))</f>
        <v>2</v>
      </c>
      <c r="G4488" t="str">
        <f>RIGHT(data_to_clean[[#This Row],[revenue]],LEN(data_to_clean[[#This Row],[revenue]])-FIND(" ",data_to_clean[[#This Row],[revenue]]))</f>
        <v>Million</v>
      </c>
      <c r="H4488" s="7">
        <f>VALUE(IF(data_to_clean[[#This Row],[multiplicity]]="Million",_xlfn.CONCAT(SUBSTITUTE(data_to_clean[[#This Row],[number]],".",""),"00000"),_xlfn.CONCAT(SUBSTITUTE(data_to_clean[[#This Row],[number]],".",""),"00000000")))</f>
        <v>200000</v>
      </c>
      <c r="I4488" t="s">
        <v>15985</v>
      </c>
      <c r="J4488">
        <f>ROUND(VALUE(SUBSTITUTE(data_to_clean[[#This Row],[growth_%]],".",",")),0)</f>
        <v>66</v>
      </c>
      <c r="K4488" t="s">
        <v>218</v>
      </c>
      <c r="L4488">
        <v>8</v>
      </c>
      <c r="M4488">
        <v>2</v>
      </c>
      <c r="N4488">
        <v>2011</v>
      </c>
      <c r="O4488">
        <v>1</v>
      </c>
      <c r="P4488" t="s">
        <v>355</v>
      </c>
      <c r="Q4488" t="b">
        <f>AND(ISNUMBER(data_to_clean[[#This Row],[revenue_formatted]]),ISNUMBER(data_to_clean[[#This Row],[growth_formatted_%]]),ISNUMBER(data_to_clean[[#This Row],[workers]]),ISNUMBER(data_to_clean[[#This Row],[previous_workers]]),ISNUMBER(data_to_clean[[#This Row],[founded]]),ISNUMBER(data_to_clean[[#This Row],[yrs_on_list]]))</f>
        <v>1</v>
      </c>
    </row>
    <row r="4489" spans="1:17" x14ac:dyDescent="0.25">
      <c r="A4489">
        <v>4476</v>
      </c>
      <c r="B4489" t="s">
        <v>15986</v>
      </c>
      <c r="C4489" t="s">
        <v>59</v>
      </c>
      <c r="D4489" t="str">
        <f>VLOOKUP(data_to_clean[[#This Row],[state]],abbreviation_table[],2,FALSE)</f>
        <v>New Jersey</v>
      </c>
      <c r="E4489" t="s">
        <v>6375</v>
      </c>
      <c r="F4489" t="str">
        <f>TRIM(LEFT(data_to_clean[[#This Row],[revenue]],FIND(" ",data_to_clean[[#This Row],[revenue]])))</f>
        <v>27.9</v>
      </c>
      <c r="G4489" t="str">
        <f>RIGHT(data_to_clean[[#This Row],[revenue]],LEN(data_to_clean[[#This Row],[revenue]])-FIND(" ",data_to_clean[[#This Row],[revenue]]))</f>
        <v>Million</v>
      </c>
      <c r="H4489" s="7">
        <f>VALUE(IF(data_to_clean[[#This Row],[multiplicity]]="Million",_xlfn.CONCAT(SUBSTITUTE(data_to_clean[[#This Row],[number]],".",""),"00000"),_xlfn.CONCAT(SUBSTITUTE(data_to_clean[[#This Row],[number]],".",""),"00000000")))</f>
        <v>27900000</v>
      </c>
      <c r="I4489" t="s">
        <v>15988</v>
      </c>
      <c r="J4489">
        <f>ROUND(VALUE(SUBSTITUTE(data_to_clean[[#This Row],[growth_%]],".",",")),0)</f>
        <v>66</v>
      </c>
      <c r="K4489" t="s">
        <v>33</v>
      </c>
      <c r="L4489">
        <v>129</v>
      </c>
      <c r="M4489">
        <v>80</v>
      </c>
      <c r="N4489">
        <v>1996</v>
      </c>
      <c r="O4489">
        <v>8</v>
      </c>
      <c r="P4489" t="s">
        <v>14212</v>
      </c>
      <c r="Q4489" t="b">
        <f>AND(ISNUMBER(data_to_clean[[#This Row],[revenue_formatted]]),ISNUMBER(data_to_clean[[#This Row],[growth_formatted_%]]),ISNUMBER(data_to_clean[[#This Row],[workers]]),ISNUMBER(data_to_clean[[#This Row],[previous_workers]]),ISNUMBER(data_to_clean[[#This Row],[founded]]),ISNUMBER(data_to_clean[[#This Row],[yrs_on_list]]))</f>
        <v>1</v>
      </c>
    </row>
    <row r="4490" spans="1:17" x14ac:dyDescent="0.25">
      <c r="A4490">
        <v>4477</v>
      </c>
      <c r="B4490" t="s">
        <v>15989</v>
      </c>
      <c r="C4490" t="s">
        <v>52</v>
      </c>
      <c r="D4490" t="str">
        <f>VLOOKUP(data_to_clean[[#This Row],[state]],abbreviation_table[],2,FALSE)</f>
        <v>Florida</v>
      </c>
      <c r="E4490" t="s">
        <v>278</v>
      </c>
      <c r="F4490" t="str">
        <f>TRIM(LEFT(data_to_clean[[#This Row],[revenue]],FIND(" ",data_to_clean[[#This Row],[revenue]])))</f>
        <v>6.2</v>
      </c>
      <c r="G4490" t="str">
        <f>RIGHT(data_to_clean[[#This Row],[revenue]],LEN(data_to_clean[[#This Row],[revenue]])-FIND(" ",data_to_clean[[#This Row],[revenue]]))</f>
        <v>Million</v>
      </c>
      <c r="H4490" s="7">
        <f>VALUE(IF(data_to_clean[[#This Row],[multiplicity]]="Million",_xlfn.CONCAT(SUBSTITUTE(data_to_clean[[#This Row],[number]],".",""),"00000"),_xlfn.CONCAT(SUBSTITUTE(data_to_clean[[#This Row],[number]],".",""),"00000000")))</f>
        <v>6200000</v>
      </c>
      <c r="I4490" t="s">
        <v>15991</v>
      </c>
      <c r="J4490">
        <f>ROUND(VALUE(SUBSTITUTE(data_to_clean[[#This Row],[growth_%]],".",",")),0)</f>
        <v>66</v>
      </c>
      <c r="K4490" t="s">
        <v>18</v>
      </c>
      <c r="L4490">
        <v>31</v>
      </c>
      <c r="M4490">
        <v>16</v>
      </c>
      <c r="N4490">
        <v>2009</v>
      </c>
      <c r="O4490">
        <v>1</v>
      </c>
      <c r="P4490" t="s">
        <v>56</v>
      </c>
      <c r="Q4490" t="b">
        <f>AND(ISNUMBER(data_to_clean[[#This Row],[revenue_formatted]]),ISNUMBER(data_to_clean[[#This Row],[growth_formatted_%]]),ISNUMBER(data_to_clean[[#This Row],[workers]]),ISNUMBER(data_to_clean[[#This Row],[previous_workers]]),ISNUMBER(data_to_clean[[#This Row],[founded]]),ISNUMBER(data_to_clean[[#This Row],[yrs_on_list]]))</f>
        <v>1</v>
      </c>
    </row>
    <row r="4491" spans="1:17" x14ac:dyDescent="0.25">
      <c r="A4491">
        <v>4478</v>
      </c>
      <c r="B4491" t="s">
        <v>15992</v>
      </c>
      <c r="C4491" t="s">
        <v>59</v>
      </c>
      <c r="D4491" t="str">
        <f>VLOOKUP(data_to_clean[[#This Row],[state]],abbreviation_table[],2,FALSE)</f>
        <v>New Jersey</v>
      </c>
      <c r="E4491" t="s">
        <v>4114</v>
      </c>
      <c r="F4491" t="str">
        <f>TRIM(LEFT(data_to_clean[[#This Row],[revenue]],FIND(" ",data_to_clean[[#This Row],[revenue]])))</f>
        <v>11.7</v>
      </c>
      <c r="G4491" t="str">
        <f>RIGHT(data_to_clean[[#This Row],[revenue]],LEN(data_to_clean[[#This Row],[revenue]])-FIND(" ",data_to_clean[[#This Row],[revenue]]))</f>
        <v>Million</v>
      </c>
      <c r="H4491" s="7">
        <f>VALUE(IF(data_to_clean[[#This Row],[multiplicity]]="Million",_xlfn.CONCAT(SUBSTITUTE(data_to_clean[[#This Row],[number]],".",""),"00000"),_xlfn.CONCAT(SUBSTITUTE(data_to_clean[[#This Row],[number]],".",""),"00000000")))</f>
        <v>11700000</v>
      </c>
      <c r="I4491" t="s">
        <v>15994</v>
      </c>
      <c r="J4491">
        <f>ROUND(VALUE(SUBSTITUTE(data_to_clean[[#This Row],[growth_%]],".",",")),0)</f>
        <v>66</v>
      </c>
      <c r="K4491" t="s">
        <v>297</v>
      </c>
      <c r="L4491">
        <v>52</v>
      </c>
      <c r="M4491">
        <v>30</v>
      </c>
      <c r="N4491">
        <v>2009</v>
      </c>
      <c r="O4491">
        <v>2</v>
      </c>
      <c r="P4491" t="s">
        <v>7622</v>
      </c>
      <c r="Q4491" t="b">
        <f>AND(ISNUMBER(data_to_clean[[#This Row],[revenue_formatted]]),ISNUMBER(data_to_clean[[#This Row],[growth_formatted_%]]),ISNUMBER(data_to_clean[[#This Row],[workers]]),ISNUMBER(data_to_clean[[#This Row],[previous_workers]]),ISNUMBER(data_to_clean[[#This Row],[founded]]),ISNUMBER(data_to_clean[[#This Row],[yrs_on_list]]))</f>
        <v>1</v>
      </c>
    </row>
    <row r="4492" spans="1:17" x14ac:dyDescent="0.25">
      <c r="A4492">
        <v>4479</v>
      </c>
      <c r="B4492" t="s">
        <v>15995</v>
      </c>
      <c r="C4492" t="s">
        <v>15</v>
      </c>
      <c r="D4492" t="str">
        <f>VLOOKUP(data_to_clean[[#This Row],[state]],abbreviation_table[],2,FALSE)</f>
        <v>Arizona</v>
      </c>
      <c r="E4492" t="s">
        <v>880</v>
      </c>
      <c r="F4492" t="str">
        <f>TRIM(LEFT(data_to_clean[[#This Row],[revenue]],FIND(" ",data_to_clean[[#This Row],[revenue]])))</f>
        <v>12</v>
      </c>
      <c r="G4492" t="str">
        <f>RIGHT(data_to_clean[[#This Row],[revenue]],LEN(data_to_clean[[#This Row],[revenue]])-FIND(" ",data_to_clean[[#This Row],[revenue]]))</f>
        <v>Million</v>
      </c>
      <c r="H4492" s="7">
        <f>VALUE(IF(data_to_clean[[#This Row],[multiplicity]]="Million",_xlfn.CONCAT(SUBSTITUTE(data_to_clean[[#This Row],[number]],".",""),"00000"),_xlfn.CONCAT(SUBSTITUTE(data_to_clean[[#This Row],[number]],".",""),"00000000")))</f>
        <v>1200000</v>
      </c>
      <c r="I4492" t="s">
        <v>15997</v>
      </c>
      <c r="J4492">
        <f>ROUND(VALUE(SUBSTITUTE(data_to_clean[[#This Row],[growth_%]],".",",")),0)</f>
        <v>66</v>
      </c>
      <c r="K4492" t="s">
        <v>308</v>
      </c>
      <c r="L4492">
        <v>222</v>
      </c>
      <c r="M4492">
        <v>136</v>
      </c>
      <c r="N4492">
        <v>2010</v>
      </c>
      <c r="O4492">
        <v>4</v>
      </c>
      <c r="P4492" t="s">
        <v>2238</v>
      </c>
      <c r="Q4492" t="b">
        <f>AND(ISNUMBER(data_to_clean[[#This Row],[revenue_formatted]]),ISNUMBER(data_to_clean[[#This Row],[growth_formatted_%]]),ISNUMBER(data_to_clean[[#This Row],[workers]]),ISNUMBER(data_to_clean[[#This Row],[previous_workers]]),ISNUMBER(data_to_clean[[#This Row],[founded]]),ISNUMBER(data_to_clean[[#This Row],[yrs_on_list]]))</f>
        <v>1</v>
      </c>
    </row>
    <row r="4493" spans="1:17" x14ac:dyDescent="0.25">
      <c r="A4493">
        <v>4480</v>
      </c>
      <c r="B4493" t="s">
        <v>15998</v>
      </c>
      <c r="C4493" t="s">
        <v>852</v>
      </c>
      <c r="D4493" t="str">
        <f>VLOOKUP(data_to_clean[[#This Row],[state]],abbreviation_table[],2,FALSE)</f>
        <v>Missouri</v>
      </c>
      <c r="E4493" t="s">
        <v>238</v>
      </c>
      <c r="F4493" t="str">
        <f>TRIM(LEFT(data_to_clean[[#This Row],[revenue]],FIND(" ",data_to_clean[[#This Row],[revenue]])))</f>
        <v>24</v>
      </c>
      <c r="G4493" t="str">
        <f>RIGHT(data_to_clean[[#This Row],[revenue]],LEN(data_to_clean[[#This Row],[revenue]])-FIND(" ",data_to_clean[[#This Row],[revenue]]))</f>
        <v>Million</v>
      </c>
      <c r="H4493" s="7">
        <f>VALUE(IF(data_to_clean[[#This Row],[multiplicity]]="Million",_xlfn.CONCAT(SUBSTITUTE(data_to_clean[[#This Row],[number]],".",""),"00000"),_xlfn.CONCAT(SUBSTITUTE(data_to_clean[[#This Row],[number]],".",""),"00000000")))</f>
        <v>2400000</v>
      </c>
      <c r="I4493" t="s">
        <v>16000</v>
      </c>
      <c r="J4493">
        <f>ROUND(VALUE(SUBSTITUTE(data_to_clean[[#This Row],[growth_%]],".",",")),0)</f>
        <v>66</v>
      </c>
      <c r="K4493" t="s">
        <v>233</v>
      </c>
      <c r="L4493">
        <v>110</v>
      </c>
      <c r="M4493">
        <v>45</v>
      </c>
      <c r="N4493">
        <v>1990</v>
      </c>
      <c r="O4493">
        <v>1</v>
      </c>
      <c r="P4493" t="s">
        <v>16001</v>
      </c>
      <c r="Q4493" t="b">
        <f>AND(ISNUMBER(data_to_clean[[#This Row],[revenue_formatted]]),ISNUMBER(data_to_clean[[#This Row],[growth_formatted_%]]),ISNUMBER(data_to_clean[[#This Row],[workers]]),ISNUMBER(data_to_clean[[#This Row],[previous_workers]]),ISNUMBER(data_to_clean[[#This Row],[founded]]),ISNUMBER(data_to_clean[[#This Row],[yrs_on_list]]))</f>
        <v>1</v>
      </c>
    </row>
    <row r="4494" spans="1:17" x14ac:dyDescent="0.25">
      <c r="A4494">
        <v>4481</v>
      </c>
      <c r="B4494" t="s">
        <v>16002</v>
      </c>
      <c r="C4494" t="s">
        <v>80</v>
      </c>
      <c r="D4494" t="str">
        <f>VLOOKUP(data_to_clean[[#This Row],[state]],abbreviation_table[],2,FALSE)</f>
        <v>California</v>
      </c>
      <c r="E4494" t="s">
        <v>1787</v>
      </c>
      <c r="F4494" t="str">
        <f>TRIM(LEFT(data_to_clean[[#This Row],[revenue]],FIND(" ",data_to_clean[[#This Row],[revenue]])))</f>
        <v>32.7</v>
      </c>
      <c r="G4494" t="str">
        <f>RIGHT(data_to_clean[[#This Row],[revenue]],LEN(data_to_clean[[#This Row],[revenue]])-FIND(" ",data_to_clean[[#This Row],[revenue]]))</f>
        <v>Million</v>
      </c>
      <c r="H4494" s="7">
        <f>VALUE(IF(data_to_clean[[#This Row],[multiplicity]]="Million",_xlfn.CONCAT(SUBSTITUTE(data_to_clean[[#This Row],[number]],".",""),"00000"),_xlfn.CONCAT(SUBSTITUTE(data_to_clean[[#This Row],[number]],".",""),"00000000")))</f>
        <v>32700000</v>
      </c>
      <c r="I4494" t="s">
        <v>16004</v>
      </c>
      <c r="J4494">
        <f>ROUND(VALUE(SUBSTITUTE(data_to_clean[[#This Row],[growth_%]],".",",")),0)</f>
        <v>66</v>
      </c>
      <c r="K4494" t="s">
        <v>107</v>
      </c>
      <c r="L4494">
        <v>26</v>
      </c>
      <c r="M4494">
        <v>13</v>
      </c>
      <c r="N4494">
        <v>2007</v>
      </c>
      <c r="O4494">
        <v>5</v>
      </c>
      <c r="P4494" t="s">
        <v>132</v>
      </c>
      <c r="Q4494" t="b">
        <f>AND(ISNUMBER(data_to_clean[[#This Row],[revenue_formatted]]),ISNUMBER(data_to_clean[[#This Row],[growth_formatted_%]]),ISNUMBER(data_to_clean[[#This Row],[workers]]),ISNUMBER(data_to_clean[[#This Row],[previous_workers]]),ISNUMBER(data_to_clean[[#This Row],[founded]]),ISNUMBER(data_to_clean[[#This Row],[yrs_on_list]]))</f>
        <v>1</v>
      </c>
    </row>
    <row r="4495" spans="1:17" x14ac:dyDescent="0.25">
      <c r="A4495">
        <v>4482</v>
      </c>
      <c r="B4495" t="s">
        <v>16005</v>
      </c>
      <c r="C4495" t="s">
        <v>52</v>
      </c>
      <c r="D4495" t="str">
        <f>VLOOKUP(data_to_clean[[#This Row],[state]],abbreviation_table[],2,FALSE)</f>
        <v>Florida</v>
      </c>
      <c r="E4495" t="s">
        <v>512</v>
      </c>
      <c r="F4495" t="str">
        <f>TRIM(LEFT(data_to_clean[[#This Row],[revenue]],FIND(" ",data_to_clean[[#This Row],[revenue]])))</f>
        <v>4.9</v>
      </c>
      <c r="G4495" t="str">
        <f>RIGHT(data_to_clean[[#This Row],[revenue]],LEN(data_to_clean[[#This Row],[revenue]])-FIND(" ",data_to_clean[[#This Row],[revenue]]))</f>
        <v>Million</v>
      </c>
      <c r="H4495" s="7">
        <f>VALUE(IF(data_to_clean[[#This Row],[multiplicity]]="Million",_xlfn.CONCAT(SUBSTITUTE(data_to_clean[[#This Row],[number]],".",""),"00000"),_xlfn.CONCAT(SUBSTITUTE(data_to_clean[[#This Row],[number]],".",""),"00000000")))</f>
        <v>4900000</v>
      </c>
      <c r="I4495" t="s">
        <v>16007</v>
      </c>
      <c r="J4495">
        <f>ROUND(VALUE(SUBSTITUTE(data_to_clean[[#This Row],[growth_%]],".",",")),0)</f>
        <v>66</v>
      </c>
      <c r="K4495" t="s">
        <v>55</v>
      </c>
      <c r="L4495">
        <v>31</v>
      </c>
      <c r="M4495">
        <v>33</v>
      </c>
      <c r="N4495">
        <v>2008</v>
      </c>
      <c r="O4495">
        <v>1</v>
      </c>
      <c r="P4495" t="s">
        <v>203</v>
      </c>
      <c r="Q4495" t="b">
        <f>AND(ISNUMBER(data_to_clean[[#This Row],[revenue_formatted]]),ISNUMBER(data_to_clean[[#This Row],[growth_formatted_%]]),ISNUMBER(data_to_clean[[#This Row],[workers]]),ISNUMBER(data_to_clean[[#This Row],[previous_workers]]),ISNUMBER(data_to_clean[[#This Row],[founded]]),ISNUMBER(data_to_clean[[#This Row],[yrs_on_list]]))</f>
        <v>1</v>
      </c>
    </row>
    <row r="4496" spans="1:17" x14ac:dyDescent="0.25">
      <c r="A4496">
        <v>4483</v>
      </c>
      <c r="B4496" t="s">
        <v>16008</v>
      </c>
      <c r="C4496" t="s">
        <v>80</v>
      </c>
      <c r="D4496" t="str">
        <f>VLOOKUP(data_to_clean[[#This Row],[state]],abbreviation_table[],2,FALSE)</f>
        <v>California</v>
      </c>
      <c r="E4496" t="s">
        <v>16010</v>
      </c>
      <c r="F4496" t="str">
        <f>TRIM(LEFT(data_to_clean[[#This Row],[revenue]],FIND(" ",data_to_clean[[#This Row],[revenue]])))</f>
        <v>89.3</v>
      </c>
      <c r="G4496" t="str">
        <f>RIGHT(data_to_clean[[#This Row],[revenue]],LEN(data_to_clean[[#This Row],[revenue]])-FIND(" ",data_to_clean[[#This Row],[revenue]]))</f>
        <v>Million</v>
      </c>
      <c r="H4496" s="7">
        <f>VALUE(IF(data_to_clean[[#This Row],[multiplicity]]="Million",_xlfn.CONCAT(SUBSTITUTE(data_to_clean[[#This Row],[number]],".",""),"00000"),_xlfn.CONCAT(SUBSTITUTE(data_to_clean[[#This Row],[number]],".",""),"00000000")))</f>
        <v>89300000</v>
      </c>
      <c r="I4496" t="s">
        <v>16011</v>
      </c>
      <c r="J4496">
        <f>ROUND(VALUE(SUBSTITUTE(data_to_clean[[#This Row],[growth_%]],".",",")),0)</f>
        <v>66</v>
      </c>
      <c r="K4496" t="s">
        <v>233</v>
      </c>
      <c r="L4496">
        <v>54</v>
      </c>
      <c r="M4496">
        <v>37</v>
      </c>
      <c r="N4496">
        <v>2010</v>
      </c>
      <c r="O4496">
        <v>1</v>
      </c>
      <c r="P4496" t="s">
        <v>3925</v>
      </c>
      <c r="Q4496" t="b">
        <f>AND(ISNUMBER(data_to_clean[[#This Row],[revenue_formatted]]),ISNUMBER(data_to_clean[[#This Row],[growth_formatted_%]]),ISNUMBER(data_to_clean[[#This Row],[workers]]),ISNUMBER(data_to_clean[[#This Row],[previous_workers]]),ISNUMBER(data_to_clean[[#This Row],[founded]]),ISNUMBER(data_to_clean[[#This Row],[yrs_on_list]]))</f>
        <v>1</v>
      </c>
    </row>
    <row r="4497" spans="1:17" x14ac:dyDescent="0.25">
      <c r="A4497">
        <v>4484</v>
      </c>
      <c r="B4497" t="s">
        <v>16012</v>
      </c>
      <c r="C4497" t="s">
        <v>30</v>
      </c>
      <c r="D4497" t="str">
        <f>VLOOKUP(data_to_clean[[#This Row],[state]],abbreviation_table[],2,FALSE)</f>
        <v>Texas</v>
      </c>
      <c r="E4497" t="s">
        <v>399</v>
      </c>
      <c r="F4497" t="str">
        <f>TRIM(LEFT(data_to_clean[[#This Row],[revenue]],FIND(" ",data_to_clean[[#This Row],[revenue]])))</f>
        <v>9</v>
      </c>
      <c r="G4497" t="str">
        <f>RIGHT(data_to_clean[[#This Row],[revenue]],LEN(data_to_clean[[#This Row],[revenue]])-FIND(" ",data_to_clean[[#This Row],[revenue]]))</f>
        <v>Million</v>
      </c>
      <c r="H4497" s="7">
        <f>VALUE(IF(data_to_clean[[#This Row],[multiplicity]]="Million",_xlfn.CONCAT(SUBSTITUTE(data_to_clean[[#This Row],[number]],".",""),"00000"),_xlfn.CONCAT(SUBSTITUTE(data_to_clean[[#This Row],[number]],".",""),"00000000")))</f>
        <v>900000</v>
      </c>
      <c r="I4497" t="s">
        <v>16014</v>
      </c>
      <c r="J4497">
        <f>ROUND(VALUE(SUBSTITUTE(data_to_clean[[#This Row],[growth_%]],".",",")),0)</f>
        <v>66</v>
      </c>
      <c r="K4497" t="s">
        <v>107</v>
      </c>
      <c r="L4497">
        <v>65</v>
      </c>
      <c r="M4497">
        <v>50</v>
      </c>
      <c r="N4497">
        <v>2011</v>
      </c>
      <c r="O4497">
        <v>5</v>
      </c>
      <c r="P4497" t="s">
        <v>34</v>
      </c>
      <c r="Q4497" t="b">
        <f>AND(ISNUMBER(data_to_clean[[#This Row],[revenue_formatted]]),ISNUMBER(data_to_clean[[#This Row],[growth_formatted_%]]),ISNUMBER(data_to_clean[[#This Row],[workers]]),ISNUMBER(data_to_clean[[#This Row],[previous_workers]]),ISNUMBER(data_to_clean[[#This Row],[founded]]),ISNUMBER(data_to_clean[[#This Row],[yrs_on_list]]))</f>
        <v>1</v>
      </c>
    </row>
    <row r="4498" spans="1:17" x14ac:dyDescent="0.25">
      <c r="A4498">
        <v>4485</v>
      </c>
      <c r="B4498" t="s">
        <v>16015</v>
      </c>
      <c r="C4498" t="s">
        <v>86</v>
      </c>
      <c r="D4498" t="str">
        <f>VLOOKUP(data_to_clean[[#This Row],[state]],abbreviation_table[],2,FALSE)</f>
        <v>Colorado</v>
      </c>
      <c r="E4498" t="s">
        <v>665</v>
      </c>
      <c r="F4498" t="str">
        <f>TRIM(LEFT(data_to_clean[[#This Row],[revenue]],FIND(" ",data_to_clean[[#This Row],[revenue]])))</f>
        <v>3.2</v>
      </c>
      <c r="G4498" t="str">
        <f>RIGHT(data_to_clean[[#This Row],[revenue]],LEN(data_to_clean[[#This Row],[revenue]])-FIND(" ",data_to_clean[[#This Row],[revenue]]))</f>
        <v>Million</v>
      </c>
      <c r="H4498" s="7">
        <f>VALUE(IF(data_to_clean[[#This Row],[multiplicity]]="Million",_xlfn.CONCAT(SUBSTITUTE(data_to_clean[[#This Row],[number]],".",""),"00000"),_xlfn.CONCAT(SUBSTITUTE(data_to_clean[[#This Row],[number]],".",""),"00000000")))</f>
        <v>3200000</v>
      </c>
      <c r="I4498" t="s">
        <v>16017</v>
      </c>
      <c r="J4498">
        <f>ROUND(VALUE(SUBSTITUTE(data_to_clean[[#This Row],[growth_%]],".",",")),0)</f>
        <v>66</v>
      </c>
      <c r="K4498" t="s">
        <v>107</v>
      </c>
      <c r="L4498">
        <v>9</v>
      </c>
      <c r="M4498">
        <v>3</v>
      </c>
      <c r="N4498">
        <v>2011</v>
      </c>
      <c r="O4498">
        <v>1</v>
      </c>
      <c r="P4498" t="s">
        <v>7498</v>
      </c>
      <c r="Q4498" t="b">
        <f>AND(ISNUMBER(data_to_clean[[#This Row],[revenue_formatted]]),ISNUMBER(data_to_clean[[#This Row],[growth_formatted_%]]),ISNUMBER(data_to_clean[[#This Row],[workers]]),ISNUMBER(data_to_clean[[#This Row],[previous_workers]]),ISNUMBER(data_to_clean[[#This Row],[founded]]),ISNUMBER(data_to_clean[[#This Row],[yrs_on_list]]))</f>
        <v>1</v>
      </c>
    </row>
    <row r="4499" spans="1:17" x14ac:dyDescent="0.25">
      <c r="A4499">
        <v>4486</v>
      </c>
      <c r="B4499" t="s">
        <v>16018</v>
      </c>
      <c r="C4499" t="s">
        <v>66</v>
      </c>
      <c r="D4499" t="str">
        <f>VLOOKUP(data_to_clean[[#This Row],[state]],abbreviation_table[],2,FALSE)</f>
        <v>Virginia</v>
      </c>
      <c r="E4499" t="s">
        <v>3011</v>
      </c>
      <c r="F4499" t="str">
        <f>TRIM(LEFT(data_to_clean[[#This Row],[revenue]],FIND(" ",data_to_clean[[#This Row],[revenue]])))</f>
        <v>23.7</v>
      </c>
      <c r="G4499" t="str">
        <f>RIGHT(data_to_clean[[#This Row],[revenue]],LEN(data_to_clean[[#This Row],[revenue]])-FIND(" ",data_to_clean[[#This Row],[revenue]]))</f>
        <v>Million</v>
      </c>
      <c r="H4499" s="7">
        <f>VALUE(IF(data_to_clean[[#This Row],[multiplicity]]="Million",_xlfn.CONCAT(SUBSTITUTE(data_to_clean[[#This Row],[number]],".",""),"00000"),_xlfn.CONCAT(SUBSTITUTE(data_to_clean[[#This Row],[number]],".",""),"00000000")))</f>
        <v>23700000</v>
      </c>
      <c r="I4499" t="s">
        <v>16020</v>
      </c>
      <c r="J4499">
        <f>ROUND(VALUE(SUBSTITUTE(data_to_clean[[#This Row],[growth_%]],".",",")),0)</f>
        <v>66</v>
      </c>
      <c r="K4499" t="s">
        <v>1041</v>
      </c>
      <c r="L4499">
        <v>152</v>
      </c>
      <c r="M4499">
        <v>108</v>
      </c>
      <c r="N4499">
        <v>1897</v>
      </c>
      <c r="O4499">
        <v>1</v>
      </c>
      <c r="P4499" t="s">
        <v>1896</v>
      </c>
      <c r="Q4499" t="b">
        <f>AND(ISNUMBER(data_to_clean[[#This Row],[revenue_formatted]]),ISNUMBER(data_to_clean[[#This Row],[growth_formatted_%]]),ISNUMBER(data_to_clean[[#This Row],[workers]]),ISNUMBER(data_to_clean[[#This Row],[previous_workers]]),ISNUMBER(data_to_clean[[#This Row],[founded]]),ISNUMBER(data_to_clean[[#This Row],[yrs_on_list]]))</f>
        <v>1</v>
      </c>
    </row>
    <row r="4500" spans="1:17" x14ac:dyDescent="0.25">
      <c r="A4500">
        <v>4487</v>
      </c>
      <c r="B4500" t="s">
        <v>16021</v>
      </c>
      <c r="C4500" t="s">
        <v>80</v>
      </c>
      <c r="D4500" t="str">
        <f>VLOOKUP(data_to_clean[[#This Row],[state]],abbreviation_table[],2,FALSE)</f>
        <v>California</v>
      </c>
      <c r="E4500" t="s">
        <v>3845</v>
      </c>
      <c r="F4500" t="str">
        <f>TRIM(LEFT(data_to_clean[[#This Row],[revenue]],FIND(" ",data_to_clean[[#This Row],[revenue]])))</f>
        <v>23</v>
      </c>
      <c r="G4500" t="str">
        <f>RIGHT(data_to_clean[[#This Row],[revenue]],LEN(data_to_clean[[#This Row],[revenue]])-FIND(" ",data_to_clean[[#This Row],[revenue]]))</f>
        <v>Million</v>
      </c>
      <c r="H4500" s="7">
        <f>VALUE(IF(data_to_clean[[#This Row],[multiplicity]]="Million",_xlfn.CONCAT(SUBSTITUTE(data_to_clean[[#This Row],[number]],".",""),"00000"),_xlfn.CONCAT(SUBSTITUTE(data_to_clean[[#This Row],[number]],".",""),"00000000")))</f>
        <v>2300000</v>
      </c>
      <c r="I4500" t="s">
        <v>16023</v>
      </c>
      <c r="J4500">
        <f>ROUND(VALUE(SUBSTITUTE(data_to_clean[[#This Row],[growth_%]],".",",")),0)</f>
        <v>66</v>
      </c>
      <c r="K4500" t="s">
        <v>107</v>
      </c>
      <c r="L4500">
        <v>95</v>
      </c>
      <c r="M4500">
        <v>50</v>
      </c>
      <c r="N4500">
        <v>1996</v>
      </c>
      <c r="O4500">
        <v>1</v>
      </c>
      <c r="P4500" t="s">
        <v>16024</v>
      </c>
      <c r="Q4500" t="b">
        <f>AND(ISNUMBER(data_to_clean[[#This Row],[revenue_formatted]]),ISNUMBER(data_to_clean[[#This Row],[growth_formatted_%]]),ISNUMBER(data_to_clean[[#This Row],[workers]]),ISNUMBER(data_to_clean[[#This Row],[previous_workers]]),ISNUMBER(data_to_clean[[#This Row],[founded]]),ISNUMBER(data_to_clean[[#This Row],[yrs_on_list]]))</f>
        <v>1</v>
      </c>
    </row>
    <row r="4501" spans="1:17" x14ac:dyDescent="0.25">
      <c r="A4501">
        <v>4488</v>
      </c>
      <c r="B4501" t="s">
        <v>16025</v>
      </c>
      <c r="C4501" t="s">
        <v>105</v>
      </c>
      <c r="D4501" t="str">
        <f>VLOOKUP(data_to_clean[[#This Row],[state]],abbreviation_table[],2,FALSE)</f>
        <v>New York</v>
      </c>
      <c r="E4501" t="s">
        <v>1473</v>
      </c>
      <c r="F4501" t="str">
        <f>TRIM(LEFT(data_to_clean[[#This Row],[revenue]],FIND(" ",data_to_clean[[#This Row],[revenue]])))</f>
        <v>5</v>
      </c>
      <c r="G4501" t="str">
        <f>RIGHT(data_to_clean[[#This Row],[revenue]],LEN(data_to_clean[[#This Row],[revenue]])-FIND(" ",data_to_clean[[#This Row],[revenue]]))</f>
        <v>Million</v>
      </c>
      <c r="H4501" s="7">
        <f>VALUE(IF(data_to_clean[[#This Row],[multiplicity]]="Million",_xlfn.CONCAT(SUBSTITUTE(data_to_clean[[#This Row],[number]],".",""),"00000"),_xlfn.CONCAT(SUBSTITUTE(data_to_clean[[#This Row],[number]],".",""),"00000000")))</f>
        <v>500000</v>
      </c>
      <c r="I4501" t="s">
        <v>16027</v>
      </c>
      <c r="J4501">
        <f>ROUND(VALUE(SUBSTITUTE(data_to_clean[[#This Row],[growth_%]],".",",")),0)</f>
        <v>66</v>
      </c>
      <c r="K4501" t="s">
        <v>1041</v>
      </c>
      <c r="L4501">
        <v>28</v>
      </c>
      <c r="M4501">
        <v>18</v>
      </c>
      <c r="N4501">
        <v>2005</v>
      </c>
      <c r="O4501">
        <v>3</v>
      </c>
      <c r="P4501" t="s">
        <v>108</v>
      </c>
      <c r="Q4501" t="b">
        <f>AND(ISNUMBER(data_to_clean[[#This Row],[revenue_formatted]]),ISNUMBER(data_to_clean[[#This Row],[growth_formatted_%]]),ISNUMBER(data_to_clean[[#This Row],[workers]]),ISNUMBER(data_to_clean[[#This Row],[previous_workers]]),ISNUMBER(data_to_clean[[#This Row],[founded]]),ISNUMBER(data_to_clean[[#This Row],[yrs_on_list]]))</f>
        <v>1</v>
      </c>
    </row>
    <row r="4502" spans="1:17" x14ac:dyDescent="0.25">
      <c r="A4502">
        <v>4489</v>
      </c>
      <c r="B4502" t="s">
        <v>16028</v>
      </c>
      <c r="C4502" t="s">
        <v>1960</v>
      </c>
      <c r="D4502" t="str">
        <f>VLOOKUP(data_to_clean[[#This Row],[state]],abbreviation_table[],2,FALSE)</f>
        <v>Iowa</v>
      </c>
      <c r="E4502" t="s">
        <v>523</v>
      </c>
      <c r="F4502" t="str">
        <f>TRIM(LEFT(data_to_clean[[#This Row],[revenue]],FIND(" ",data_to_clean[[#This Row],[revenue]])))</f>
        <v>7.3</v>
      </c>
      <c r="G4502" t="str">
        <f>RIGHT(data_to_clean[[#This Row],[revenue]],LEN(data_to_clean[[#This Row],[revenue]])-FIND(" ",data_to_clean[[#This Row],[revenue]]))</f>
        <v>Million</v>
      </c>
      <c r="H4502" s="7">
        <f>VALUE(IF(data_to_clean[[#This Row],[multiplicity]]="Million",_xlfn.CONCAT(SUBSTITUTE(data_to_clean[[#This Row],[number]],".",""),"00000"),_xlfn.CONCAT(SUBSTITUTE(data_to_clean[[#This Row],[number]],".",""),"00000000")))</f>
        <v>7300000</v>
      </c>
      <c r="I4502" t="s">
        <v>16030</v>
      </c>
      <c r="J4502">
        <f>ROUND(VALUE(SUBSTITUTE(data_to_clean[[#This Row],[growth_%]],".",",")),0)</f>
        <v>66</v>
      </c>
      <c r="K4502" t="s">
        <v>187</v>
      </c>
      <c r="L4502">
        <v>10</v>
      </c>
      <c r="M4502">
        <v>6</v>
      </c>
      <c r="N4502">
        <v>2003</v>
      </c>
      <c r="O4502">
        <v>5</v>
      </c>
      <c r="P4502" t="s">
        <v>6576</v>
      </c>
      <c r="Q4502" t="b">
        <f>AND(ISNUMBER(data_to_clean[[#This Row],[revenue_formatted]]),ISNUMBER(data_to_clean[[#This Row],[growth_formatted_%]]),ISNUMBER(data_to_clean[[#This Row],[workers]]),ISNUMBER(data_to_clean[[#This Row],[previous_workers]]),ISNUMBER(data_to_clean[[#This Row],[founded]]),ISNUMBER(data_to_clean[[#This Row],[yrs_on_list]]))</f>
        <v>1</v>
      </c>
    </row>
    <row r="4503" spans="1:17" x14ac:dyDescent="0.25">
      <c r="A4503">
        <v>4490</v>
      </c>
      <c r="B4503" t="s">
        <v>16031</v>
      </c>
      <c r="C4503" t="s">
        <v>15</v>
      </c>
      <c r="D4503" t="str">
        <f>VLOOKUP(data_to_clean[[#This Row],[state]],abbreviation_table[],2,FALSE)</f>
        <v>Arizona</v>
      </c>
      <c r="E4503" t="s">
        <v>4114</v>
      </c>
      <c r="F4503" t="str">
        <f>TRIM(LEFT(data_to_clean[[#This Row],[revenue]],FIND(" ",data_to_clean[[#This Row],[revenue]])))</f>
        <v>11.7</v>
      </c>
      <c r="G4503" t="str">
        <f>RIGHT(data_to_clean[[#This Row],[revenue]],LEN(data_to_clean[[#This Row],[revenue]])-FIND(" ",data_to_clean[[#This Row],[revenue]]))</f>
        <v>Million</v>
      </c>
      <c r="H4503" s="7">
        <f>VALUE(IF(data_to_clean[[#This Row],[multiplicity]]="Million",_xlfn.CONCAT(SUBSTITUTE(data_to_clean[[#This Row],[number]],".",""),"00000"),_xlfn.CONCAT(SUBSTITUTE(data_to_clean[[#This Row],[number]],".",""),"00000000")))</f>
        <v>11700000</v>
      </c>
      <c r="I4503" t="s">
        <v>16033</v>
      </c>
      <c r="J4503">
        <f>ROUND(VALUE(SUBSTITUTE(data_to_clean[[#This Row],[growth_%]],".",",")),0)</f>
        <v>66</v>
      </c>
      <c r="K4503" t="s">
        <v>336</v>
      </c>
      <c r="L4503">
        <v>91</v>
      </c>
      <c r="M4503">
        <v>68</v>
      </c>
      <c r="N4503">
        <v>2004</v>
      </c>
      <c r="O4503">
        <v>2</v>
      </c>
      <c r="P4503" t="s">
        <v>16034</v>
      </c>
      <c r="Q4503" t="b">
        <f>AND(ISNUMBER(data_to_clean[[#This Row],[revenue_formatted]]),ISNUMBER(data_to_clean[[#This Row],[growth_formatted_%]]),ISNUMBER(data_to_clean[[#This Row],[workers]]),ISNUMBER(data_to_clean[[#This Row],[previous_workers]]),ISNUMBER(data_to_clean[[#This Row],[founded]]),ISNUMBER(data_to_clean[[#This Row],[yrs_on_list]]))</f>
        <v>1</v>
      </c>
    </row>
    <row r="4504" spans="1:17" x14ac:dyDescent="0.25">
      <c r="A4504">
        <v>4491</v>
      </c>
      <c r="B4504" t="s">
        <v>16035</v>
      </c>
      <c r="C4504" t="s">
        <v>80</v>
      </c>
      <c r="D4504" t="str">
        <f>VLOOKUP(data_to_clean[[#This Row],[state]],abbreviation_table[],2,FALSE)</f>
        <v>California</v>
      </c>
      <c r="E4504" t="s">
        <v>342</v>
      </c>
      <c r="F4504" t="str">
        <f>TRIM(LEFT(data_to_clean[[#This Row],[revenue]],FIND(" ",data_to_clean[[#This Row],[revenue]])))</f>
        <v>8</v>
      </c>
      <c r="G4504" t="str">
        <f>RIGHT(data_to_clean[[#This Row],[revenue]],LEN(data_to_clean[[#This Row],[revenue]])-FIND(" ",data_to_clean[[#This Row],[revenue]]))</f>
        <v>Million</v>
      </c>
      <c r="H4504" s="7">
        <f>VALUE(IF(data_to_clean[[#This Row],[multiplicity]]="Million",_xlfn.CONCAT(SUBSTITUTE(data_to_clean[[#This Row],[number]],".",""),"00000"),_xlfn.CONCAT(SUBSTITUTE(data_to_clean[[#This Row],[number]],".",""),"00000000")))</f>
        <v>800000</v>
      </c>
      <c r="I4504" t="s">
        <v>16037</v>
      </c>
      <c r="J4504">
        <f>ROUND(VALUE(SUBSTITUTE(data_to_clean[[#This Row],[growth_%]],".",",")),0)</f>
        <v>66</v>
      </c>
      <c r="K4504" t="s">
        <v>40</v>
      </c>
      <c r="L4504">
        <v>30</v>
      </c>
      <c r="M4504">
        <v>30</v>
      </c>
      <c r="N4504">
        <v>2004</v>
      </c>
      <c r="O4504">
        <v>6</v>
      </c>
      <c r="P4504" t="s">
        <v>5695</v>
      </c>
      <c r="Q4504" t="b">
        <f>AND(ISNUMBER(data_to_clean[[#This Row],[revenue_formatted]]),ISNUMBER(data_to_clean[[#This Row],[growth_formatted_%]]),ISNUMBER(data_to_clean[[#This Row],[workers]]),ISNUMBER(data_to_clean[[#This Row],[previous_workers]]),ISNUMBER(data_to_clean[[#This Row],[founded]]),ISNUMBER(data_to_clean[[#This Row],[yrs_on_list]]))</f>
        <v>1</v>
      </c>
    </row>
    <row r="4505" spans="1:17" x14ac:dyDescent="0.25">
      <c r="A4505">
        <v>4492</v>
      </c>
      <c r="B4505" t="s">
        <v>16038</v>
      </c>
      <c r="C4505" t="s">
        <v>166</v>
      </c>
      <c r="D4505" t="str">
        <f>VLOOKUP(data_to_clean[[#This Row],[state]],abbreviation_table[],2,FALSE)</f>
        <v>Utah</v>
      </c>
      <c r="E4505" t="s">
        <v>269</v>
      </c>
      <c r="F4505" t="str">
        <f>TRIM(LEFT(data_to_clean[[#This Row],[revenue]],FIND(" ",data_to_clean[[#This Row],[revenue]])))</f>
        <v>7</v>
      </c>
      <c r="G4505" t="str">
        <f>RIGHT(data_to_clean[[#This Row],[revenue]],LEN(data_to_clean[[#This Row],[revenue]])-FIND(" ",data_to_clean[[#This Row],[revenue]]))</f>
        <v>Million</v>
      </c>
      <c r="H4505" s="7">
        <f>VALUE(IF(data_to_clean[[#This Row],[multiplicity]]="Million",_xlfn.CONCAT(SUBSTITUTE(data_to_clean[[#This Row],[number]],".",""),"00000"),_xlfn.CONCAT(SUBSTITUTE(data_to_clean[[#This Row],[number]],".",""),"00000000")))</f>
        <v>700000</v>
      </c>
      <c r="I4505" t="s">
        <v>16040</v>
      </c>
      <c r="J4505">
        <f>ROUND(VALUE(SUBSTITUTE(data_to_clean[[#This Row],[growth_%]],".",",")),0)</f>
        <v>66</v>
      </c>
      <c r="K4505" t="s">
        <v>107</v>
      </c>
      <c r="L4505">
        <v>40</v>
      </c>
      <c r="M4505">
        <v>27</v>
      </c>
      <c r="N4505">
        <v>2009</v>
      </c>
      <c r="O4505">
        <v>2</v>
      </c>
      <c r="P4505" t="s">
        <v>2619</v>
      </c>
      <c r="Q4505" t="b">
        <f>AND(ISNUMBER(data_to_clean[[#This Row],[revenue_formatted]]),ISNUMBER(data_to_clean[[#This Row],[growth_formatted_%]]),ISNUMBER(data_to_clean[[#This Row],[workers]]),ISNUMBER(data_to_clean[[#This Row],[previous_workers]]),ISNUMBER(data_to_clean[[#This Row],[founded]]),ISNUMBER(data_to_clean[[#This Row],[yrs_on_list]]))</f>
        <v>1</v>
      </c>
    </row>
    <row r="4506" spans="1:17" x14ac:dyDescent="0.25">
      <c r="A4506">
        <v>4493</v>
      </c>
      <c r="B4506" t="s">
        <v>16041</v>
      </c>
      <c r="C4506" t="s">
        <v>141</v>
      </c>
      <c r="D4506" t="str">
        <f>VLOOKUP(data_to_clean[[#This Row],[state]],abbreviation_table[],2,FALSE)</f>
        <v>Kentucky</v>
      </c>
      <c r="E4506" t="s">
        <v>16043</v>
      </c>
      <c r="F4506" t="str">
        <f>TRIM(LEFT(data_to_clean[[#This Row],[revenue]],FIND(" ",data_to_clean[[#This Row],[revenue]])))</f>
        <v>872.1</v>
      </c>
      <c r="G4506" t="str">
        <f>RIGHT(data_to_clean[[#This Row],[revenue]],LEN(data_to_clean[[#This Row],[revenue]])-FIND(" ",data_to_clean[[#This Row],[revenue]]))</f>
        <v>Million</v>
      </c>
      <c r="H4506" s="7">
        <f>VALUE(IF(data_to_clean[[#This Row],[multiplicity]]="Million",_xlfn.CONCAT(SUBSTITUTE(data_to_clean[[#This Row],[number]],".",""),"00000"),_xlfn.CONCAT(SUBSTITUTE(data_to_clean[[#This Row],[number]],".",""),"00000000")))</f>
        <v>872100000</v>
      </c>
      <c r="I4506" t="s">
        <v>16044</v>
      </c>
      <c r="J4506">
        <f>ROUND(VALUE(SUBSTITUTE(data_to_clean[[#This Row],[growth_%]],".",",")),0)</f>
        <v>66</v>
      </c>
      <c r="K4506" t="s">
        <v>211</v>
      </c>
      <c r="L4506">
        <v>3087</v>
      </c>
      <c r="M4506">
        <v>1957</v>
      </c>
      <c r="N4506">
        <v>1998</v>
      </c>
      <c r="O4506">
        <v>9</v>
      </c>
      <c r="P4506" t="s">
        <v>13876</v>
      </c>
      <c r="Q4506" t="b">
        <f>AND(ISNUMBER(data_to_clean[[#This Row],[revenue_formatted]]),ISNUMBER(data_to_clean[[#This Row],[growth_formatted_%]]),ISNUMBER(data_to_clean[[#This Row],[workers]]),ISNUMBER(data_to_clean[[#This Row],[previous_workers]]),ISNUMBER(data_to_clean[[#This Row],[founded]]),ISNUMBER(data_to_clean[[#This Row],[yrs_on_list]]))</f>
        <v>1</v>
      </c>
    </row>
    <row r="4507" spans="1:17" x14ac:dyDescent="0.25">
      <c r="A4507">
        <v>4494</v>
      </c>
      <c r="B4507" t="s">
        <v>16045</v>
      </c>
      <c r="C4507" t="s">
        <v>230</v>
      </c>
      <c r="D4507" t="str">
        <f>VLOOKUP(data_to_clean[[#This Row],[state]],abbreviation_table[],2,FALSE)</f>
        <v>Michigan</v>
      </c>
      <c r="E4507" t="s">
        <v>820</v>
      </c>
      <c r="F4507" t="str">
        <f>TRIM(LEFT(data_to_clean[[#This Row],[revenue]],FIND(" ",data_to_clean[[#This Row],[revenue]])))</f>
        <v>13.3</v>
      </c>
      <c r="G4507" t="str">
        <f>RIGHT(data_to_clean[[#This Row],[revenue]],LEN(data_to_clean[[#This Row],[revenue]])-FIND(" ",data_to_clean[[#This Row],[revenue]]))</f>
        <v>Million</v>
      </c>
      <c r="H4507" s="7">
        <f>VALUE(IF(data_to_clean[[#This Row],[multiplicity]]="Million",_xlfn.CONCAT(SUBSTITUTE(data_to_clean[[#This Row],[number]],".",""),"00000"),_xlfn.CONCAT(SUBSTITUTE(data_to_clean[[#This Row],[number]],".",""),"00000000")))</f>
        <v>13300000</v>
      </c>
      <c r="I4507" t="s">
        <v>16047</v>
      </c>
      <c r="J4507">
        <f>ROUND(VALUE(SUBSTITUTE(data_to_clean[[#This Row],[growth_%]],".",",")),0)</f>
        <v>66</v>
      </c>
      <c r="K4507" t="s">
        <v>336</v>
      </c>
      <c r="L4507">
        <v>160</v>
      </c>
      <c r="M4507">
        <v>90</v>
      </c>
      <c r="N4507">
        <v>1997</v>
      </c>
      <c r="O4507">
        <v>1</v>
      </c>
      <c r="P4507" t="s">
        <v>4191</v>
      </c>
      <c r="Q4507" t="b">
        <f>AND(ISNUMBER(data_to_clean[[#This Row],[revenue_formatted]]),ISNUMBER(data_to_clean[[#This Row],[growth_formatted_%]]),ISNUMBER(data_to_clean[[#This Row],[workers]]),ISNUMBER(data_to_clean[[#This Row],[previous_workers]]),ISNUMBER(data_to_clean[[#This Row],[founded]]),ISNUMBER(data_to_clean[[#This Row],[yrs_on_list]]))</f>
        <v>1</v>
      </c>
    </row>
    <row r="4508" spans="1:17" x14ac:dyDescent="0.25">
      <c r="A4508">
        <v>4495</v>
      </c>
      <c r="B4508" t="s">
        <v>16048</v>
      </c>
      <c r="C4508" t="s">
        <v>503</v>
      </c>
      <c r="D4508" t="str">
        <f>VLOOKUP(data_to_clean[[#This Row],[state]],abbreviation_table[],2,FALSE)</f>
        <v>Illinois</v>
      </c>
      <c r="E4508" t="s">
        <v>639</v>
      </c>
      <c r="F4508" t="str">
        <f>TRIM(LEFT(data_to_clean[[#This Row],[revenue]],FIND(" ",data_to_clean[[#This Row],[revenue]])))</f>
        <v>12.3</v>
      </c>
      <c r="G4508" t="str">
        <f>RIGHT(data_to_clean[[#This Row],[revenue]],LEN(data_to_clean[[#This Row],[revenue]])-FIND(" ",data_to_clean[[#This Row],[revenue]]))</f>
        <v>Million</v>
      </c>
      <c r="H4508" s="7">
        <f>VALUE(IF(data_to_clean[[#This Row],[multiplicity]]="Million",_xlfn.CONCAT(SUBSTITUTE(data_to_clean[[#This Row],[number]],".",""),"00000"),_xlfn.CONCAT(SUBSTITUTE(data_to_clean[[#This Row],[number]],".",""),"00000000")))</f>
        <v>12300000</v>
      </c>
      <c r="I4508" t="s">
        <v>16050</v>
      </c>
      <c r="J4508">
        <f>ROUND(VALUE(SUBSTITUTE(data_to_clean[[#This Row],[growth_%]],".",",")),0)</f>
        <v>66</v>
      </c>
      <c r="K4508" t="s">
        <v>6043</v>
      </c>
      <c r="L4508">
        <v>52</v>
      </c>
      <c r="M4508">
        <v>32</v>
      </c>
      <c r="N4508">
        <v>2004</v>
      </c>
      <c r="O4508">
        <v>1</v>
      </c>
      <c r="P4508" t="s">
        <v>506</v>
      </c>
      <c r="Q4508" t="b">
        <f>AND(ISNUMBER(data_to_clean[[#This Row],[revenue_formatted]]),ISNUMBER(data_to_clean[[#This Row],[growth_formatted_%]]),ISNUMBER(data_to_clean[[#This Row],[workers]]),ISNUMBER(data_to_clean[[#This Row],[previous_workers]]),ISNUMBER(data_to_clean[[#This Row],[founded]]),ISNUMBER(data_to_clean[[#This Row],[yrs_on_list]]))</f>
        <v>1</v>
      </c>
    </row>
    <row r="4509" spans="1:17" x14ac:dyDescent="0.25">
      <c r="A4509">
        <v>4496</v>
      </c>
      <c r="B4509" t="s">
        <v>16051</v>
      </c>
      <c r="C4509" t="s">
        <v>243</v>
      </c>
      <c r="D4509" t="str">
        <f>VLOOKUP(data_to_clean[[#This Row],[state]],abbreviation_table[],2,FALSE)</f>
        <v>Maryland</v>
      </c>
      <c r="E4509" t="s">
        <v>16053</v>
      </c>
      <c r="F4509" t="str">
        <f>TRIM(LEFT(data_to_clean[[#This Row],[revenue]],FIND(" ",data_to_clean[[#This Row],[revenue]])))</f>
        <v>43.4</v>
      </c>
      <c r="G4509" t="str">
        <f>RIGHT(data_to_clean[[#This Row],[revenue]],LEN(data_to_clean[[#This Row],[revenue]])-FIND(" ",data_to_clean[[#This Row],[revenue]]))</f>
        <v>Million</v>
      </c>
      <c r="H4509" s="7">
        <f>VALUE(IF(data_to_clean[[#This Row],[multiplicity]]="Million",_xlfn.CONCAT(SUBSTITUTE(data_to_clean[[#This Row],[number]],".",""),"00000"),_xlfn.CONCAT(SUBSTITUTE(data_to_clean[[#This Row],[number]],".",""),"00000000")))</f>
        <v>43400000</v>
      </c>
      <c r="I4509" t="s">
        <v>16054</v>
      </c>
      <c r="J4509">
        <f>ROUND(VALUE(SUBSTITUTE(data_to_clean[[#This Row],[growth_%]],".",",")),0)</f>
        <v>66</v>
      </c>
      <c r="K4509" t="s">
        <v>181</v>
      </c>
      <c r="L4509">
        <v>252</v>
      </c>
      <c r="M4509">
        <v>150</v>
      </c>
      <c r="N4509">
        <v>2005</v>
      </c>
      <c r="O4509">
        <v>10</v>
      </c>
      <c r="P4509" t="s">
        <v>13355</v>
      </c>
      <c r="Q4509" t="b">
        <f>AND(ISNUMBER(data_to_clean[[#This Row],[revenue_formatted]]),ISNUMBER(data_to_clean[[#This Row],[growth_formatted_%]]),ISNUMBER(data_to_clean[[#This Row],[workers]]),ISNUMBER(data_to_clean[[#This Row],[previous_workers]]),ISNUMBER(data_to_clean[[#This Row],[founded]]),ISNUMBER(data_to_clean[[#This Row],[yrs_on_list]]))</f>
        <v>1</v>
      </c>
    </row>
    <row r="4510" spans="1:17" x14ac:dyDescent="0.25">
      <c r="A4510">
        <v>4497</v>
      </c>
      <c r="B4510" t="s">
        <v>16055</v>
      </c>
      <c r="C4510" t="s">
        <v>59</v>
      </c>
      <c r="D4510" t="str">
        <f>VLOOKUP(data_to_clean[[#This Row],[state]],abbreviation_table[],2,FALSE)</f>
        <v>New Jersey</v>
      </c>
      <c r="E4510" t="s">
        <v>16057</v>
      </c>
      <c r="F4510" t="str">
        <f>TRIM(LEFT(data_to_clean[[#This Row],[revenue]],FIND(" ",data_to_clean[[#This Row],[revenue]])))</f>
        <v>275.4</v>
      </c>
      <c r="G4510" t="str">
        <f>RIGHT(data_to_clean[[#This Row],[revenue]],LEN(data_to_clean[[#This Row],[revenue]])-FIND(" ",data_to_clean[[#This Row],[revenue]]))</f>
        <v>Million</v>
      </c>
      <c r="H4510" s="7">
        <f>VALUE(IF(data_to_clean[[#This Row],[multiplicity]]="Million",_xlfn.CONCAT(SUBSTITUTE(data_to_clean[[#This Row],[number]],".",""),"00000"),_xlfn.CONCAT(SUBSTITUTE(data_to_clean[[#This Row],[number]],".",""),"00000000")))</f>
        <v>275400000</v>
      </c>
      <c r="I4510" t="s">
        <v>16058</v>
      </c>
      <c r="J4510">
        <f>ROUND(VALUE(SUBSTITUTE(data_to_clean[[#This Row],[growth_%]],".",",")),0)</f>
        <v>66</v>
      </c>
      <c r="K4510" t="s">
        <v>175</v>
      </c>
      <c r="L4510">
        <v>1581</v>
      </c>
      <c r="M4510">
        <v>882</v>
      </c>
      <c r="N4510">
        <v>1994</v>
      </c>
      <c r="O4510">
        <v>6</v>
      </c>
      <c r="P4510" t="s">
        <v>16059</v>
      </c>
      <c r="Q4510" t="b">
        <f>AND(ISNUMBER(data_to_clean[[#This Row],[revenue_formatted]]),ISNUMBER(data_to_clean[[#This Row],[growth_formatted_%]]),ISNUMBER(data_to_clean[[#This Row],[workers]]),ISNUMBER(data_to_clean[[#This Row],[previous_workers]]),ISNUMBER(data_to_clean[[#This Row],[founded]]),ISNUMBER(data_to_clean[[#This Row],[yrs_on_list]]))</f>
        <v>1</v>
      </c>
    </row>
    <row r="4511" spans="1:17" x14ac:dyDescent="0.25">
      <c r="A4511">
        <v>4498</v>
      </c>
      <c r="B4511" t="s">
        <v>16060</v>
      </c>
      <c r="C4511" t="s">
        <v>80</v>
      </c>
      <c r="D4511" t="str">
        <f>VLOOKUP(data_to_clean[[#This Row],[state]],abbreviation_table[],2,FALSE)</f>
        <v>California</v>
      </c>
      <c r="E4511" t="s">
        <v>1920</v>
      </c>
      <c r="F4511" t="str">
        <f>TRIM(LEFT(data_to_clean[[#This Row],[revenue]],FIND(" ",data_to_clean[[#This Row],[revenue]])))</f>
        <v>2.4</v>
      </c>
      <c r="G4511" t="str">
        <f>RIGHT(data_to_clean[[#This Row],[revenue]],LEN(data_to_clean[[#This Row],[revenue]])-FIND(" ",data_to_clean[[#This Row],[revenue]]))</f>
        <v>Million</v>
      </c>
      <c r="H4511" s="7">
        <f>VALUE(IF(data_to_clean[[#This Row],[multiplicity]]="Million",_xlfn.CONCAT(SUBSTITUTE(data_to_clean[[#This Row],[number]],".",""),"00000"),_xlfn.CONCAT(SUBSTITUTE(data_to_clean[[#This Row],[number]],".",""),"00000000")))</f>
        <v>2400000</v>
      </c>
      <c r="I4511" t="s">
        <v>16062</v>
      </c>
      <c r="J4511">
        <f>ROUND(VALUE(SUBSTITUTE(data_to_clean[[#This Row],[growth_%]],".",",")),0)</f>
        <v>66</v>
      </c>
      <c r="K4511" t="s">
        <v>336</v>
      </c>
      <c r="L4511">
        <v>3</v>
      </c>
      <c r="M4511">
        <v>2</v>
      </c>
      <c r="N4511">
        <v>2014</v>
      </c>
      <c r="O4511">
        <v>1</v>
      </c>
      <c r="P4511" t="s">
        <v>83</v>
      </c>
      <c r="Q4511" t="b">
        <f>AND(ISNUMBER(data_to_clean[[#This Row],[revenue_formatted]]),ISNUMBER(data_to_clean[[#This Row],[growth_formatted_%]]),ISNUMBER(data_to_clean[[#This Row],[workers]]),ISNUMBER(data_to_clean[[#This Row],[previous_workers]]),ISNUMBER(data_to_clean[[#This Row],[founded]]),ISNUMBER(data_to_clean[[#This Row],[yrs_on_list]]))</f>
        <v>1</v>
      </c>
    </row>
    <row r="4512" spans="1:17" x14ac:dyDescent="0.25">
      <c r="A4512">
        <v>4499</v>
      </c>
      <c r="B4512" t="s">
        <v>16063</v>
      </c>
      <c r="C4512" t="s">
        <v>119</v>
      </c>
      <c r="D4512" t="str">
        <f>VLOOKUP(data_to_clean[[#This Row],[state]],abbreviation_table[],2,FALSE)</f>
        <v>Georgia</v>
      </c>
      <c r="E4512" t="s">
        <v>6253</v>
      </c>
      <c r="F4512" t="str">
        <f>TRIM(LEFT(data_to_clean[[#This Row],[revenue]],FIND(" ",data_to_clean[[#This Row],[revenue]])))</f>
        <v>28.3</v>
      </c>
      <c r="G4512" t="str">
        <f>RIGHT(data_to_clean[[#This Row],[revenue]],LEN(data_to_clean[[#This Row],[revenue]])-FIND(" ",data_to_clean[[#This Row],[revenue]]))</f>
        <v>Million</v>
      </c>
      <c r="H4512" s="7">
        <f>VALUE(IF(data_to_clean[[#This Row],[multiplicity]]="Million",_xlfn.CONCAT(SUBSTITUTE(data_to_clean[[#This Row],[number]],".",""),"00000"),_xlfn.CONCAT(SUBSTITUTE(data_to_clean[[#This Row],[number]],".",""),"00000000")))</f>
        <v>28300000</v>
      </c>
      <c r="I4512" t="s">
        <v>16065</v>
      </c>
      <c r="J4512">
        <f>ROUND(VALUE(SUBSTITUTE(data_to_clean[[#This Row],[growth_%]],".",",")),0)</f>
        <v>66</v>
      </c>
      <c r="K4512" t="s">
        <v>107</v>
      </c>
      <c r="L4512">
        <v>185</v>
      </c>
      <c r="M4512">
        <v>161</v>
      </c>
      <c r="N4512">
        <v>2001</v>
      </c>
      <c r="O4512">
        <v>3</v>
      </c>
      <c r="P4512" t="s">
        <v>2055</v>
      </c>
      <c r="Q4512" t="b">
        <f>AND(ISNUMBER(data_to_clean[[#This Row],[revenue_formatted]]),ISNUMBER(data_to_clean[[#This Row],[growth_formatted_%]]),ISNUMBER(data_to_clean[[#This Row],[workers]]),ISNUMBER(data_to_clean[[#This Row],[previous_workers]]),ISNUMBER(data_to_clean[[#This Row],[founded]]),ISNUMBER(data_to_clean[[#This Row],[yrs_on_list]]))</f>
        <v>1</v>
      </c>
    </row>
    <row r="4513" spans="1:17" x14ac:dyDescent="0.25">
      <c r="A4513">
        <v>4500</v>
      </c>
      <c r="B4513" t="s">
        <v>16066</v>
      </c>
      <c r="C4513" t="s">
        <v>852</v>
      </c>
      <c r="D4513" t="str">
        <f>VLOOKUP(data_to_clean[[#This Row],[state]],abbreviation_table[],2,FALSE)</f>
        <v>Missouri</v>
      </c>
      <c r="E4513" t="s">
        <v>603</v>
      </c>
      <c r="F4513" t="str">
        <f>TRIM(LEFT(data_to_clean[[#This Row],[revenue]],FIND(" ",data_to_clean[[#This Row],[revenue]])))</f>
        <v>3.8</v>
      </c>
      <c r="G4513" t="str">
        <f>RIGHT(data_to_clean[[#This Row],[revenue]],LEN(data_to_clean[[#This Row],[revenue]])-FIND(" ",data_to_clean[[#This Row],[revenue]]))</f>
        <v>Million</v>
      </c>
      <c r="H4513" s="7">
        <f>VALUE(IF(data_to_clean[[#This Row],[multiplicity]]="Million",_xlfn.CONCAT(SUBSTITUTE(data_to_clean[[#This Row],[number]],".",""),"00000"),_xlfn.CONCAT(SUBSTITUTE(data_to_clean[[#This Row],[number]],".",""),"00000000")))</f>
        <v>3800000</v>
      </c>
      <c r="I4513" t="s">
        <v>16068</v>
      </c>
      <c r="J4513">
        <f>ROUND(VALUE(SUBSTITUTE(data_to_clean[[#This Row],[growth_%]],".",",")),0)</f>
        <v>66</v>
      </c>
      <c r="K4513" t="s">
        <v>336</v>
      </c>
      <c r="L4513">
        <v>25</v>
      </c>
      <c r="M4513">
        <v>15</v>
      </c>
      <c r="N4513">
        <v>2003</v>
      </c>
      <c r="O4513">
        <v>1</v>
      </c>
      <c r="P4513" t="s">
        <v>16069</v>
      </c>
      <c r="Q4513" t="b">
        <f>AND(ISNUMBER(data_to_clean[[#This Row],[revenue_formatted]]),ISNUMBER(data_to_clean[[#This Row],[growth_formatted_%]]),ISNUMBER(data_to_clean[[#This Row],[workers]]),ISNUMBER(data_to_clean[[#This Row],[previous_workers]]),ISNUMBER(data_to_clean[[#This Row],[founded]]),ISNUMBER(data_to_clean[[#This Row],[yrs_on_list]]))</f>
        <v>1</v>
      </c>
    </row>
    <row r="4514" spans="1:17" x14ac:dyDescent="0.25">
      <c r="A4514">
        <v>4501</v>
      </c>
      <c r="B4514" t="s">
        <v>16070</v>
      </c>
      <c r="C4514" t="s">
        <v>74</v>
      </c>
      <c r="D4514" t="str">
        <f>VLOOKUP(data_to_clean[[#This Row],[state]],abbreviation_table[],2,FALSE)</f>
        <v>Ohio</v>
      </c>
      <c r="E4514" t="s">
        <v>4997</v>
      </c>
      <c r="F4514" t="str">
        <f>TRIM(LEFT(data_to_clean[[#This Row],[revenue]],FIND(" ",data_to_clean[[#This Row],[revenue]])))</f>
        <v>20.3</v>
      </c>
      <c r="G4514" t="str">
        <f>RIGHT(data_to_clean[[#This Row],[revenue]],LEN(data_to_clean[[#This Row],[revenue]])-FIND(" ",data_to_clean[[#This Row],[revenue]]))</f>
        <v>Million</v>
      </c>
      <c r="H4514" s="7">
        <f>VALUE(IF(data_to_clean[[#This Row],[multiplicity]]="Million",_xlfn.CONCAT(SUBSTITUTE(data_to_clean[[#This Row],[number]],".",""),"00000"),_xlfn.CONCAT(SUBSTITUTE(data_to_clean[[#This Row],[number]],".",""),"00000000")))</f>
        <v>20300000</v>
      </c>
      <c r="I4514" t="s">
        <v>16072</v>
      </c>
      <c r="J4514">
        <f>ROUND(VALUE(SUBSTITUTE(data_to_clean[[#This Row],[growth_%]],".",",")),0)</f>
        <v>65</v>
      </c>
      <c r="K4514" t="s">
        <v>181</v>
      </c>
      <c r="L4514">
        <v>120</v>
      </c>
      <c r="M4514">
        <v>75</v>
      </c>
      <c r="N4514">
        <v>2001</v>
      </c>
      <c r="O4514">
        <v>4</v>
      </c>
      <c r="P4514" t="s">
        <v>13228</v>
      </c>
      <c r="Q4514" t="b">
        <f>AND(ISNUMBER(data_to_clean[[#This Row],[revenue_formatted]]),ISNUMBER(data_to_clean[[#This Row],[growth_formatted_%]]),ISNUMBER(data_to_clean[[#This Row],[workers]]),ISNUMBER(data_to_clean[[#This Row],[previous_workers]]),ISNUMBER(data_to_clean[[#This Row],[founded]]),ISNUMBER(data_to_clean[[#This Row],[yrs_on_list]]))</f>
        <v>1</v>
      </c>
    </row>
    <row r="4515" spans="1:17" x14ac:dyDescent="0.25">
      <c r="A4515">
        <v>4502</v>
      </c>
      <c r="B4515" t="s">
        <v>16073</v>
      </c>
      <c r="C4515" t="s">
        <v>66</v>
      </c>
      <c r="D4515" t="str">
        <f>VLOOKUP(data_to_clean[[#This Row],[state]],abbreviation_table[],2,FALSE)</f>
        <v>Virginia</v>
      </c>
      <c r="E4515" t="s">
        <v>1297</v>
      </c>
      <c r="F4515" t="str">
        <f>TRIM(LEFT(data_to_clean[[#This Row],[revenue]],FIND(" ",data_to_clean[[#This Row],[revenue]])))</f>
        <v>8.4</v>
      </c>
      <c r="G4515" t="str">
        <f>RIGHT(data_to_clean[[#This Row],[revenue]],LEN(data_to_clean[[#This Row],[revenue]])-FIND(" ",data_to_clean[[#This Row],[revenue]]))</f>
        <v>Million</v>
      </c>
      <c r="H4515" s="7">
        <f>VALUE(IF(data_to_clean[[#This Row],[multiplicity]]="Million",_xlfn.CONCAT(SUBSTITUTE(data_to_clean[[#This Row],[number]],".",""),"00000"),_xlfn.CONCAT(SUBSTITUTE(data_to_clean[[#This Row],[number]],".",""),"00000000")))</f>
        <v>8400000</v>
      </c>
      <c r="I4515" t="s">
        <v>16075</v>
      </c>
      <c r="J4515">
        <f>ROUND(VALUE(SUBSTITUTE(data_to_clean[[#This Row],[growth_%]],".",",")),0)</f>
        <v>65</v>
      </c>
      <c r="K4515" t="s">
        <v>257</v>
      </c>
      <c r="L4515">
        <v>72</v>
      </c>
      <c r="M4515">
        <v>51</v>
      </c>
      <c r="N4515">
        <v>2009</v>
      </c>
      <c r="O4515">
        <v>6</v>
      </c>
      <c r="P4515" t="s">
        <v>16076</v>
      </c>
      <c r="Q4515" t="b">
        <f>AND(ISNUMBER(data_to_clean[[#This Row],[revenue_formatted]]),ISNUMBER(data_to_clean[[#This Row],[growth_formatted_%]]),ISNUMBER(data_to_clean[[#This Row],[workers]]),ISNUMBER(data_to_clean[[#This Row],[previous_workers]]),ISNUMBER(data_to_clean[[#This Row],[founded]]),ISNUMBER(data_to_clean[[#This Row],[yrs_on_list]]))</f>
        <v>1</v>
      </c>
    </row>
    <row r="4516" spans="1:17" x14ac:dyDescent="0.25">
      <c r="A4516">
        <v>4503</v>
      </c>
      <c r="B4516" t="s">
        <v>16077</v>
      </c>
      <c r="C4516" t="s">
        <v>22</v>
      </c>
      <c r="D4516" t="str">
        <f>VLOOKUP(data_to_clean[[#This Row],[state]],abbreviation_table[],2,FALSE)</f>
        <v>Tennessee</v>
      </c>
      <c r="E4516" t="s">
        <v>301</v>
      </c>
      <c r="F4516" t="str">
        <f>TRIM(LEFT(data_to_clean[[#This Row],[revenue]],FIND(" ",data_to_clean[[#This Row],[revenue]])))</f>
        <v>7.1</v>
      </c>
      <c r="G4516" t="str">
        <f>RIGHT(data_to_clean[[#This Row],[revenue]],LEN(data_to_clean[[#This Row],[revenue]])-FIND(" ",data_to_clean[[#This Row],[revenue]]))</f>
        <v>Million</v>
      </c>
      <c r="H4516" s="7">
        <f>VALUE(IF(data_to_clean[[#This Row],[multiplicity]]="Million",_xlfn.CONCAT(SUBSTITUTE(data_to_clean[[#This Row],[number]],".",""),"00000"),_xlfn.CONCAT(SUBSTITUTE(data_to_clean[[#This Row],[number]],".",""),"00000000")))</f>
        <v>7100000</v>
      </c>
      <c r="I4516" t="s">
        <v>16079</v>
      </c>
      <c r="J4516">
        <f>ROUND(VALUE(SUBSTITUTE(data_to_clean[[#This Row],[growth_%]],".",",")),0)</f>
        <v>65</v>
      </c>
      <c r="K4516" t="s">
        <v>308</v>
      </c>
      <c r="L4516">
        <v>75</v>
      </c>
      <c r="M4516">
        <v>68</v>
      </c>
      <c r="N4516">
        <v>2006</v>
      </c>
      <c r="O4516">
        <v>3</v>
      </c>
      <c r="P4516" t="s">
        <v>26</v>
      </c>
      <c r="Q4516" t="b">
        <f>AND(ISNUMBER(data_to_clean[[#This Row],[revenue_formatted]]),ISNUMBER(data_to_clean[[#This Row],[growth_formatted_%]]),ISNUMBER(data_to_clean[[#This Row],[workers]]),ISNUMBER(data_to_clean[[#This Row],[previous_workers]]),ISNUMBER(data_to_clean[[#This Row],[founded]]),ISNUMBER(data_to_clean[[#This Row],[yrs_on_list]]))</f>
        <v>1</v>
      </c>
    </row>
    <row r="4517" spans="1:17" x14ac:dyDescent="0.25">
      <c r="A4517">
        <v>4504</v>
      </c>
      <c r="B4517" t="s">
        <v>16080</v>
      </c>
      <c r="C4517" t="s">
        <v>86</v>
      </c>
      <c r="D4517" t="str">
        <f>VLOOKUP(data_to_clean[[#This Row],[state]],abbreviation_table[],2,FALSE)</f>
        <v>Colorado</v>
      </c>
      <c r="E4517" t="s">
        <v>749</v>
      </c>
      <c r="F4517" t="str">
        <f>TRIM(LEFT(data_to_clean[[#This Row],[revenue]],FIND(" ",data_to_clean[[#This Row],[revenue]])))</f>
        <v>9.2</v>
      </c>
      <c r="G4517" t="str">
        <f>RIGHT(data_to_clean[[#This Row],[revenue]],LEN(data_to_clean[[#This Row],[revenue]])-FIND(" ",data_to_clean[[#This Row],[revenue]]))</f>
        <v>Million</v>
      </c>
      <c r="H4517" s="7">
        <f>VALUE(IF(data_to_clean[[#This Row],[multiplicity]]="Million",_xlfn.CONCAT(SUBSTITUTE(data_to_clean[[#This Row],[number]],".",""),"00000"),_xlfn.CONCAT(SUBSTITUTE(data_to_clean[[#This Row],[number]],".",""),"00000000")))</f>
        <v>9200000</v>
      </c>
      <c r="I4517" t="s">
        <v>16082</v>
      </c>
      <c r="J4517">
        <f>ROUND(VALUE(SUBSTITUTE(data_to_clean[[#This Row],[growth_%]],".",",")),0)</f>
        <v>65</v>
      </c>
      <c r="K4517" t="s">
        <v>107</v>
      </c>
      <c r="L4517">
        <v>55</v>
      </c>
      <c r="M4517">
        <v>40</v>
      </c>
      <c r="N4517">
        <v>2002</v>
      </c>
      <c r="O4517">
        <v>2</v>
      </c>
      <c r="P4517" t="s">
        <v>2861</v>
      </c>
      <c r="Q4517" t="b">
        <f>AND(ISNUMBER(data_to_clean[[#This Row],[revenue_formatted]]),ISNUMBER(data_to_clean[[#This Row],[growth_formatted_%]]),ISNUMBER(data_to_clean[[#This Row],[workers]]),ISNUMBER(data_to_clean[[#This Row],[previous_workers]]),ISNUMBER(data_to_clean[[#This Row],[founded]]),ISNUMBER(data_to_clean[[#This Row],[yrs_on_list]]))</f>
        <v>1</v>
      </c>
    </row>
    <row r="4518" spans="1:17" x14ac:dyDescent="0.25">
      <c r="A4518">
        <v>4505</v>
      </c>
      <c r="B4518" t="s">
        <v>16083</v>
      </c>
      <c r="C4518" t="s">
        <v>223</v>
      </c>
      <c r="D4518" t="str">
        <f>VLOOKUP(data_to_clean[[#This Row],[state]],abbreviation_table[],2,FALSE)</f>
        <v>Wisconsin</v>
      </c>
      <c r="E4518" t="s">
        <v>1961</v>
      </c>
      <c r="F4518" t="str">
        <f>TRIM(LEFT(data_to_clean[[#This Row],[revenue]],FIND(" ",data_to_clean[[#This Row],[revenue]])))</f>
        <v>45.1</v>
      </c>
      <c r="G4518" t="str">
        <f>RIGHT(data_to_clean[[#This Row],[revenue]],LEN(data_to_clean[[#This Row],[revenue]])-FIND(" ",data_to_clean[[#This Row],[revenue]]))</f>
        <v>Million</v>
      </c>
      <c r="H4518" s="7">
        <f>VALUE(IF(data_to_clean[[#This Row],[multiplicity]]="Million",_xlfn.CONCAT(SUBSTITUTE(data_to_clean[[#This Row],[number]],".",""),"00000"),_xlfn.CONCAT(SUBSTITUTE(data_to_clean[[#This Row],[number]],".",""),"00000000")))</f>
        <v>45100000</v>
      </c>
      <c r="I4518" t="s">
        <v>16085</v>
      </c>
      <c r="J4518">
        <f>ROUND(VALUE(SUBSTITUTE(data_to_clean[[#This Row],[growth_%]],".",",")),0)</f>
        <v>65</v>
      </c>
      <c r="K4518" t="s">
        <v>149</v>
      </c>
      <c r="L4518">
        <v>42</v>
      </c>
      <c r="M4518">
        <v>28</v>
      </c>
      <c r="N4518">
        <v>2006</v>
      </c>
      <c r="O4518">
        <v>6</v>
      </c>
      <c r="P4518" t="s">
        <v>16086</v>
      </c>
      <c r="Q4518" t="b">
        <f>AND(ISNUMBER(data_to_clean[[#This Row],[revenue_formatted]]),ISNUMBER(data_to_clean[[#This Row],[growth_formatted_%]]),ISNUMBER(data_to_clean[[#This Row],[workers]]),ISNUMBER(data_to_clean[[#This Row],[previous_workers]]),ISNUMBER(data_to_clean[[#This Row],[founded]]),ISNUMBER(data_to_clean[[#This Row],[yrs_on_list]]))</f>
        <v>1</v>
      </c>
    </row>
    <row r="4519" spans="1:17" x14ac:dyDescent="0.25">
      <c r="A4519">
        <v>4506</v>
      </c>
      <c r="B4519" t="s">
        <v>16087</v>
      </c>
      <c r="C4519" t="s">
        <v>105</v>
      </c>
      <c r="D4519" t="str">
        <f>VLOOKUP(data_to_clean[[#This Row],[state]],abbreviation_table[],2,FALSE)</f>
        <v>New York</v>
      </c>
      <c r="E4519" t="s">
        <v>3524</v>
      </c>
      <c r="F4519" t="str">
        <f>TRIM(LEFT(data_to_clean[[#This Row],[revenue]],FIND(" ",data_to_clean[[#This Row],[revenue]])))</f>
        <v>11.2</v>
      </c>
      <c r="G4519" t="str">
        <f>RIGHT(data_to_clean[[#This Row],[revenue]],LEN(data_to_clean[[#This Row],[revenue]])-FIND(" ",data_to_clean[[#This Row],[revenue]]))</f>
        <v>Million</v>
      </c>
      <c r="H4519" s="7">
        <f>VALUE(IF(data_to_clean[[#This Row],[multiplicity]]="Million",_xlfn.CONCAT(SUBSTITUTE(data_to_clean[[#This Row],[number]],".",""),"00000"),_xlfn.CONCAT(SUBSTITUTE(data_to_clean[[#This Row],[number]],".",""),"00000000")))</f>
        <v>11200000</v>
      </c>
      <c r="I4519" t="s">
        <v>16089</v>
      </c>
      <c r="J4519">
        <f>ROUND(VALUE(SUBSTITUTE(data_to_clean[[#This Row],[growth_%]],".",",")),0)</f>
        <v>65</v>
      </c>
      <c r="K4519" t="s">
        <v>18</v>
      </c>
      <c r="L4519">
        <v>57</v>
      </c>
      <c r="M4519">
        <v>34</v>
      </c>
      <c r="N4519">
        <v>2006</v>
      </c>
      <c r="O4519">
        <v>4</v>
      </c>
      <c r="P4519" t="s">
        <v>108</v>
      </c>
      <c r="Q4519" t="b">
        <f>AND(ISNUMBER(data_to_clean[[#This Row],[revenue_formatted]]),ISNUMBER(data_to_clean[[#This Row],[growth_formatted_%]]),ISNUMBER(data_to_clean[[#This Row],[workers]]),ISNUMBER(data_to_clean[[#This Row],[previous_workers]]),ISNUMBER(data_to_clean[[#This Row],[founded]]),ISNUMBER(data_to_clean[[#This Row],[yrs_on_list]]))</f>
        <v>1</v>
      </c>
    </row>
    <row r="4520" spans="1:17" x14ac:dyDescent="0.25">
      <c r="A4520">
        <v>4507</v>
      </c>
      <c r="B4520" t="s">
        <v>16090</v>
      </c>
      <c r="C4520" t="s">
        <v>503</v>
      </c>
      <c r="D4520" t="str">
        <f>VLOOKUP(data_to_clean[[#This Row],[state]],abbreviation_table[],2,FALSE)</f>
        <v>Illinois</v>
      </c>
      <c r="E4520" t="s">
        <v>1277</v>
      </c>
      <c r="F4520" t="str">
        <f>TRIM(LEFT(data_to_clean[[#This Row],[revenue]],FIND(" ",data_to_clean[[#This Row],[revenue]])))</f>
        <v>8.6</v>
      </c>
      <c r="G4520" t="str">
        <f>RIGHT(data_to_clean[[#This Row],[revenue]],LEN(data_to_clean[[#This Row],[revenue]])-FIND(" ",data_to_clean[[#This Row],[revenue]]))</f>
        <v>Million</v>
      </c>
      <c r="H4520" s="7">
        <f>VALUE(IF(data_to_clean[[#This Row],[multiplicity]]="Million",_xlfn.CONCAT(SUBSTITUTE(data_to_clean[[#This Row],[number]],".",""),"00000"),_xlfn.CONCAT(SUBSTITUTE(data_to_clean[[#This Row],[number]],".",""),"00000000")))</f>
        <v>8600000</v>
      </c>
      <c r="I4520" t="s">
        <v>16092</v>
      </c>
      <c r="J4520">
        <f>ROUND(VALUE(SUBSTITUTE(data_to_clean[[#This Row],[growth_%]],".",",")),0)</f>
        <v>65</v>
      </c>
      <c r="K4520" t="s">
        <v>156</v>
      </c>
      <c r="L4520">
        <v>428</v>
      </c>
      <c r="M4520">
        <v>307</v>
      </c>
      <c r="N4520">
        <v>2007</v>
      </c>
      <c r="O4520">
        <v>6</v>
      </c>
      <c r="P4520" t="s">
        <v>1984</v>
      </c>
      <c r="Q4520" t="b">
        <f>AND(ISNUMBER(data_to_clean[[#This Row],[revenue_formatted]]),ISNUMBER(data_to_clean[[#This Row],[growth_formatted_%]]),ISNUMBER(data_to_clean[[#This Row],[workers]]),ISNUMBER(data_to_clean[[#This Row],[previous_workers]]),ISNUMBER(data_to_clean[[#This Row],[founded]]),ISNUMBER(data_to_clean[[#This Row],[yrs_on_list]]))</f>
        <v>1</v>
      </c>
    </row>
    <row r="4521" spans="1:17" x14ac:dyDescent="0.25">
      <c r="A4521">
        <v>4508</v>
      </c>
      <c r="B4521" t="s">
        <v>16093</v>
      </c>
      <c r="C4521" t="s">
        <v>30</v>
      </c>
      <c r="D4521" t="str">
        <f>VLOOKUP(data_to_clean[[#This Row],[state]],abbreviation_table[],2,FALSE)</f>
        <v>Texas</v>
      </c>
      <c r="E4521" t="s">
        <v>8056</v>
      </c>
      <c r="F4521" t="str">
        <f>TRIM(LEFT(data_to_clean[[#This Row],[revenue]],FIND(" ",data_to_clean[[#This Row],[revenue]])))</f>
        <v>69.3</v>
      </c>
      <c r="G4521" t="str">
        <f>RIGHT(data_to_clean[[#This Row],[revenue]],LEN(data_to_clean[[#This Row],[revenue]])-FIND(" ",data_to_clean[[#This Row],[revenue]]))</f>
        <v>Million</v>
      </c>
      <c r="H4521" s="7">
        <f>VALUE(IF(data_to_clean[[#This Row],[multiplicity]]="Million",_xlfn.CONCAT(SUBSTITUTE(data_to_clean[[#This Row],[number]],".",""),"00000"),_xlfn.CONCAT(SUBSTITUTE(data_to_clean[[#This Row],[number]],".",""),"00000000")))</f>
        <v>69300000</v>
      </c>
      <c r="I4521" t="s">
        <v>16095</v>
      </c>
      <c r="J4521">
        <f>ROUND(VALUE(SUBSTITUTE(data_to_clean[[#This Row],[growth_%]],".",",")),0)</f>
        <v>65</v>
      </c>
      <c r="K4521" t="s">
        <v>107</v>
      </c>
      <c r="L4521">
        <v>356</v>
      </c>
      <c r="M4521">
        <v>215</v>
      </c>
      <c r="N4521">
        <v>2010</v>
      </c>
      <c r="O4521">
        <v>3</v>
      </c>
      <c r="P4521" t="s">
        <v>258</v>
      </c>
      <c r="Q4521" t="b">
        <f>AND(ISNUMBER(data_to_clean[[#This Row],[revenue_formatted]]),ISNUMBER(data_to_clean[[#This Row],[growth_formatted_%]]),ISNUMBER(data_to_clean[[#This Row],[workers]]),ISNUMBER(data_to_clean[[#This Row],[previous_workers]]),ISNUMBER(data_to_clean[[#This Row],[founded]]),ISNUMBER(data_to_clean[[#This Row],[yrs_on_list]]))</f>
        <v>1</v>
      </c>
    </row>
    <row r="4522" spans="1:17" x14ac:dyDescent="0.25">
      <c r="A4522">
        <v>4509</v>
      </c>
      <c r="B4522" t="s">
        <v>16096</v>
      </c>
      <c r="C4522" t="s">
        <v>105</v>
      </c>
      <c r="D4522" t="str">
        <f>VLOOKUP(data_to_clean[[#This Row],[state]],abbreviation_table[],2,FALSE)</f>
        <v>New York</v>
      </c>
      <c r="E4522" t="s">
        <v>765</v>
      </c>
      <c r="F4522" t="str">
        <f>TRIM(LEFT(data_to_clean[[#This Row],[revenue]],FIND(" ",data_to_clean[[#This Row],[revenue]])))</f>
        <v>5.5</v>
      </c>
      <c r="G4522" t="str">
        <f>RIGHT(data_to_clean[[#This Row],[revenue]],LEN(data_to_clean[[#This Row],[revenue]])-FIND(" ",data_to_clean[[#This Row],[revenue]]))</f>
        <v>Million</v>
      </c>
      <c r="H4522" s="7">
        <f>VALUE(IF(data_to_clean[[#This Row],[multiplicity]]="Million",_xlfn.CONCAT(SUBSTITUTE(data_to_clean[[#This Row],[number]],".",""),"00000"),_xlfn.CONCAT(SUBSTITUTE(data_to_clean[[#This Row],[number]],".",""),"00000000")))</f>
        <v>5500000</v>
      </c>
      <c r="I4522" t="s">
        <v>16098</v>
      </c>
      <c r="J4522">
        <f>ROUND(VALUE(SUBSTITUTE(data_to_clean[[#This Row],[growth_%]],".",",")),0)</f>
        <v>65</v>
      </c>
      <c r="K4522" t="s">
        <v>25</v>
      </c>
      <c r="L4522">
        <v>15</v>
      </c>
      <c r="M4522">
        <v>10</v>
      </c>
      <c r="N4522">
        <v>2013</v>
      </c>
      <c r="O4522">
        <v>3</v>
      </c>
      <c r="P4522" t="s">
        <v>882</v>
      </c>
      <c r="Q4522" t="b">
        <f>AND(ISNUMBER(data_to_clean[[#This Row],[revenue_formatted]]),ISNUMBER(data_to_clean[[#This Row],[growth_formatted_%]]),ISNUMBER(data_to_clean[[#This Row],[workers]]),ISNUMBER(data_to_clean[[#This Row],[previous_workers]]),ISNUMBER(data_to_clean[[#This Row],[founded]]),ISNUMBER(data_to_clean[[#This Row],[yrs_on_list]]))</f>
        <v>1</v>
      </c>
    </row>
    <row r="4523" spans="1:17" x14ac:dyDescent="0.25">
      <c r="A4523">
        <v>4510</v>
      </c>
      <c r="B4523" t="s">
        <v>16099</v>
      </c>
      <c r="C4523" t="s">
        <v>45</v>
      </c>
      <c r="D4523" t="str">
        <f>VLOOKUP(data_to_clean[[#This Row],[state]],abbreviation_table[],2,FALSE)</f>
        <v>Pennsylvania</v>
      </c>
      <c r="E4523" t="s">
        <v>1022</v>
      </c>
      <c r="F4523" t="str">
        <f>TRIM(LEFT(data_to_clean[[#This Row],[revenue]],FIND(" ",data_to_clean[[#This Row],[revenue]])))</f>
        <v>22.3</v>
      </c>
      <c r="G4523" t="str">
        <f>RIGHT(data_to_clean[[#This Row],[revenue]],LEN(data_to_clean[[#This Row],[revenue]])-FIND(" ",data_to_clean[[#This Row],[revenue]]))</f>
        <v>Million</v>
      </c>
      <c r="H4523" s="7">
        <f>VALUE(IF(data_to_clean[[#This Row],[multiplicity]]="Million",_xlfn.CONCAT(SUBSTITUTE(data_to_clean[[#This Row],[number]],".",""),"00000"),_xlfn.CONCAT(SUBSTITUTE(data_to_clean[[#This Row],[number]],".",""),"00000000")))</f>
        <v>22300000</v>
      </c>
      <c r="I4523" t="s">
        <v>16101</v>
      </c>
      <c r="J4523">
        <f>ROUND(VALUE(SUBSTITUTE(data_to_clean[[#This Row],[growth_%]],".",",")),0)</f>
        <v>65</v>
      </c>
      <c r="K4523" t="s">
        <v>1041</v>
      </c>
      <c r="L4523">
        <v>110</v>
      </c>
      <c r="M4523">
        <v>90</v>
      </c>
      <c r="N4523">
        <v>2001</v>
      </c>
      <c r="O4523">
        <v>1</v>
      </c>
      <c r="P4523" t="s">
        <v>16102</v>
      </c>
      <c r="Q4523" t="b">
        <f>AND(ISNUMBER(data_to_clean[[#This Row],[revenue_formatted]]),ISNUMBER(data_to_clean[[#This Row],[growth_formatted_%]]),ISNUMBER(data_to_clean[[#This Row],[workers]]),ISNUMBER(data_to_clean[[#This Row],[previous_workers]]),ISNUMBER(data_to_clean[[#This Row],[founded]]),ISNUMBER(data_to_clean[[#This Row],[yrs_on_list]]))</f>
        <v>1</v>
      </c>
    </row>
    <row r="4524" spans="1:17" x14ac:dyDescent="0.25">
      <c r="A4524">
        <v>4511</v>
      </c>
      <c r="B4524" t="s">
        <v>16103</v>
      </c>
      <c r="C4524" t="s">
        <v>503</v>
      </c>
      <c r="D4524" t="str">
        <f>VLOOKUP(data_to_clean[[#This Row],[state]],abbreviation_table[],2,FALSE)</f>
        <v>Illinois</v>
      </c>
      <c r="E4524" t="s">
        <v>840</v>
      </c>
      <c r="F4524" t="str">
        <f>TRIM(LEFT(data_to_clean[[#This Row],[revenue]],FIND(" ",data_to_clean[[#This Row],[revenue]])))</f>
        <v>15.5</v>
      </c>
      <c r="G4524" t="str">
        <f>RIGHT(data_to_clean[[#This Row],[revenue]],LEN(data_to_clean[[#This Row],[revenue]])-FIND(" ",data_to_clean[[#This Row],[revenue]]))</f>
        <v>Million</v>
      </c>
      <c r="H4524" s="7">
        <f>VALUE(IF(data_to_clean[[#This Row],[multiplicity]]="Million",_xlfn.CONCAT(SUBSTITUTE(data_to_clean[[#This Row],[number]],".",""),"00000"),_xlfn.CONCAT(SUBSTITUTE(data_to_clean[[#This Row],[number]],".",""),"00000000")))</f>
        <v>15500000</v>
      </c>
      <c r="I4524" t="s">
        <v>16105</v>
      </c>
      <c r="J4524">
        <f>ROUND(VALUE(SUBSTITUTE(data_to_clean[[#This Row],[growth_%]],".",",")),0)</f>
        <v>65</v>
      </c>
      <c r="K4524" t="s">
        <v>25</v>
      </c>
      <c r="L4524">
        <v>22</v>
      </c>
      <c r="M4524">
        <v>13</v>
      </c>
      <c r="N4524">
        <v>2010</v>
      </c>
      <c r="O4524">
        <v>3</v>
      </c>
      <c r="P4524" t="s">
        <v>506</v>
      </c>
      <c r="Q4524" t="b">
        <f>AND(ISNUMBER(data_to_clean[[#This Row],[revenue_formatted]]),ISNUMBER(data_to_clean[[#This Row],[growth_formatted_%]]),ISNUMBER(data_to_clean[[#This Row],[workers]]),ISNUMBER(data_to_clean[[#This Row],[previous_workers]]),ISNUMBER(data_to_clean[[#This Row],[founded]]),ISNUMBER(data_to_clean[[#This Row],[yrs_on_list]]))</f>
        <v>1</v>
      </c>
    </row>
    <row r="4525" spans="1:17" x14ac:dyDescent="0.25">
      <c r="A4525">
        <v>4512</v>
      </c>
      <c r="B4525" t="s">
        <v>16106</v>
      </c>
      <c r="C4525" t="s">
        <v>80</v>
      </c>
      <c r="D4525" t="str">
        <f>VLOOKUP(data_to_clean[[#This Row],[state]],abbreviation_table[],2,FALSE)</f>
        <v>California</v>
      </c>
      <c r="E4525" t="s">
        <v>3971</v>
      </c>
      <c r="F4525" t="str">
        <f>TRIM(LEFT(data_to_clean[[#This Row],[revenue]],FIND(" ",data_to_clean[[#This Row],[revenue]])))</f>
        <v>23.4</v>
      </c>
      <c r="G4525" t="str">
        <f>RIGHT(data_to_clean[[#This Row],[revenue]],LEN(data_to_clean[[#This Row],[revenue]])-FIND(" ",data_to_clean[[#This Row],[revenue]]))</f>
        <v>Million</v>
      </c>
      <c r="H4525" s="7">
        <f>VALUE(IF(data_to_clean[[#This Row],[multiplicity]]="Million",_xlfn.CONCAT(SUBSTITUTE(data_to_clean[[#This Row],[number]],".",""),"00000"),_xlfn.CONCAT(SUBSTITUTE(data_to_clean[[#This Row],[number]],".",""),"00000000")))</f>
        <v>23400000</v>
      </c>
      <c r="I4525" t="s">
        <v>16108</v>
      </c>
      <c r="J4525">
        <f>ROUND(VALUE(SUBSTITUTE(data_to_clean[[#This Row],[growth_%]],".",",")),0)</f>
        <v>65</v>
      </c>
      <c r="K4525" t="s">
        <v>156</v>
      </c>
      <c r="L4525">
        <v>65</v>
      </c>
      <c r="M4525">
        <v>26</v>
      </c>
      <c r="N4525">
        <v>2007</v>
      </c>
      <c r="O4525">
        <v>5</v>
      </c>
      <c r="P4525" t="s">
        <v>3113</v>
      </c>
      <c r="Q4525" t="b">
        <f>AND(ISNUMBER(data_to_clean[[#This Row],[revenue_formatted]]),ISNUMBER(data_to_clean[[#This Row],[growth_formatted_%]]),ISNUMBER(data_to_clean[[#This Row],[workers]]),ISNUMBER(data_to_clean[[#This Row],[previous_workers]]),ISNUMBER(data_to_clean[[#This Row],[founded]]),ISNUMBER(data_to_clean[[#This Row],[yrs_on_list]]))</f>
        <v>1</v>
      </c>
    </row>
    <row r="4526" spans="1:17" x14ac:dyDescent="0.25">
      <c r="A4526">
        <v>4513</v>
      </c>
      <c r="B4526" t="s">
        <v>16109</v>
      </c>
      <c r="C4526" t="s">
        <v>503</v>
      </c>
      <c r="D4526" t="str">
        <f>VLOOKUP(data_to_clean[[#This Row],[state]],abbreviation_table[],2,FALSE)</f>
        <v>Illinois</v>
      </c>
      <c r="E4526" t="s">
        <v>16111</v>
      </c>
      <c r="F4526" t="str">
        <f>TRIM(LEFT(data_to_clean[[#This Row],[revenue]],FIND(" ",data_to_clean[[#This Row],[revenue]])))</f>
        <v>802.6</v>
      </c>
      <c r="G4526" t="str">
        <f>RIGHT(data_to_clean[[#This Row],[revenue]],LEN(data_to_clean[[#This Row],[revenue]])-FIND(" ",data_to_clean[[#This Row],[revenue]]))</f>
        <v>Million</v>
      </c>
      <c r="H4526" s="7">
        <f>VALUE(IF(data_to_clean[[#This Row],[multiplicity]]="Million",_xlfn.CONCAT(SUBSTITUTE(data_to_clean[[#This Row],[number]],".",""),"00000"),_xlfn.CONCAT(SUBSTITUTE(data_to_clean[[#This Row],[number]],".",""),"00000000")))</f>
        <v>802600000</v>
      </c>
      <c r="I4526" t="s">
        <v>16112</v>
      </c>
      <c r="J4526">
        <f>ROUND(VALUE(SUBSTITUTE(data_to_clean[[#This Row],[growth_%]],".",",")),0)</f>
        <v>65</v>
      </c>
      <c r="K4526" t="s">
        <v>107</v>
      </c>
      <c r="L4526">
        <v>4642</v>
      </c>
      <c r="M4526">
        <v>2885</v>
      </c>
      <c r="N4526">
        <v>2000</v>
      </c>
      <c r="O4526">
        <v>10</v>
      </c>
      <c r="P4526" t="s">
        <v>506</v>
      </c>
      <c r="Q4526" t="b">
        <f>AND(ISNUMBER(data_to_clean[[#This Row],[revenue_formatted]]),ISNUMBER(data_to_clean[[#This Row],[growth_formatted_%]]),ISNUMBER(data_to_clean[[#This Row],[workers]]),ISNUMBER(data_to_clean[[#This Row],[previous_workers]]),ISNUMBER(data_to_clean[[#This Row],[founded]]),ISNUMBER(data_to_clean[[#This Row],[yrs_on_list]]))</f>
        <v>1</v>
      </c>
    </row>
    <row r="4527" spans="1:17" x14ac:dyDescent="0.25">
      <c r="A4527">
        <v>4514</v>
      </c>
      <c r="B4527" t="s">
        <v>16113</v>
      </c>
      <c r="C4527" t="s">
        <v>30</v>
      </c>
      <c r="D4527" t="str">
        <f>VLOOKUP(data_to_clean[[#This Row],[state]],abbreviation_table[],2,FALSE)</f>
        <v>Texas</v>
      </c>
      <c r="E4527" t="s">
        <v>626</v>
      </c>
      <c r="F4527" t="str">
        <f>TRIM(LEFT(data_to_clean[[#This Row],[revenue]],FIND(" ",data_to_clean[[#This Row],[revenue]])))</f>
        <v>3.7</v>
      </c>
      <c r="G4527" t="str">
        <f>RIGHT(data_to_clean[[#This Row],[revenue]],LEN(data_to_clean[[#This Row],[revenue]])-FIND(" ",data_to_clean[[#This Row],[revenue]]))</f>
        <v>Million</v>
      </c>
      <c r="H4527" s="7">
        <f>VALUE(IF(data_to_clean[[#This Row],[multiplicity]]="Million",_xlfn.CONCAT(SUBSTITUTE(data_to_clean[[#This Row],[number]],".",""),"00000"),_xlfn.CONCAT(SUBSTITUTE(data_to_clean[[#This Row],[number]],".",""),"00000000")))</f>
        <v>3700000</v>
      </c>
      <c r="I4527" t="s">
        <v>16115</v>
      </c>
      <c r="J4527">
        <f>ROUND(VALUE(SUBSTITUTE(data_to_clean[[#This Row],[growth_%]],".",",")),0)</f>
        <v>65</v>
      </c>
      <c r="K4527" t="s">
        <v>156</v>
      </c>
      <c r="L4527">
        <v>28</v>
      </c>
      <c r="M4527">
        <v>36</v>
      </c>
      <c r="N4527">
        <v>2007</v>
      </c>
      <c r="O4527">
        <v>4</v>
      </c>
      <c r="P4527" t="s">
        <v>251</v>
      </c>
      <c r="Q4527" t="b">
        <f>AND(ISNUMBER(data_to_clean[[#This Row],[revenue_formatted]]),ISNUMBER(data_to_clean[[#This Row],[growth_formatted_%]]),ISNUMBER(data_to_clean[[#This Row],[workers]]),ISNUMBER(data_to_clean[[#This Row],[previous_workers]]),ISNUMBER(data_to_clean[[#This Row],[founded]]),ISNUMBER(data_to_clean[[#This Row],[yrs_on_list]]))</f>
        <v>1</v>
      </c>
    </row>
    <row r="4528" spans="1:17" x14ac:dyDescent="0.25">
      <c r="A4528">
        <v>4515</v>
      </c>
      <c r="B4528" t="s">
        <v>16116</v>
      </c>
      <c r="C4528" t="s">
        <v>80</v>
      </c>
      <c r="D4528" t="str">
        <f>VLOOKUP(data_to_clean[[#This Row],[state]],abbreviation_table[],2,FALSE)</f>
        <v>California</v>
      </c>
      <c r="E4528" t="s">
        <v>1719</v>
      </c>
      <c r="F4528" t="str">
        <f>TRIM(LEFT(data_to_clean[[#This Row],[revenue]],FIND(" ",data_to_clean[[#This Row],[revenue]])))</f>
        <v>19.5</v>
      </c>
      <c r="G4528" t="str">
        <f>RIGHT(data_to_clean[[#This Row],[revenue]],LEN(data_to_clean[[#This Row],[revenue]])-FIND(" ",data_to_clean[[#This Row],[revenue]]))</f>
        <v>Million</v>
      </c>
      <c r="H4528" s="7">
        <f>VALUE(IF(data_to_clean[[#This Row],[multiplicity]]="Million",_xlfn.CONCAT(SUBSTITUTE(data_to_clean[[#This Row],[number]],".",""),"00000"),_xlfn.CONCAT(SUBSTITUTE(data_to_clean[[#This Row],[number]],".",""),"00000000")))</f>
        <v>19500000</v>
      </c>
      <c r="I4528" t="s">
        <v>16118</v>
      </c>
      <c r="J4528">
        <f>ROUND(VALUE(SUBSTITUTE(data_to_clean[[#This Row],[growth_%]],".",",")),0)</f>
        <v>65</v>
      </c>
      <c r="K4528" t="s">
        <v>33</v>
      </c>
      <c r="L4528">
        <v>143</v>
      </c>
      <c r="M4528">
        <v>82</v>
      </c>
      <c r="N4528">
        <v>1995</v>
      </c>
      <c r="O4528">
        <v>6</v>
      </c>
      <c r="P4528" t="s">
        <v>13435</v>
      </c>
      <c r="Q4528" t="b">
        <f>AND(ISNUMBER(data_to_clean[[#This Row],[revenue_formatted]]),ISNUMBER(data_to_clean[[#This Row],[growth_formatted_%]]),ISNUMBER(data_to_clean[[#This Row],[workers]]),ISNUMBER(data_to_clean[[#This Row],[previous_workers]]),ISNUMBER(data_to_clean[[#This Row],[founded]]),ISNUMBER(data_to_clean[[#This Row],[yrs_on_list]]))</f>
        <v>1</v>
      </c>
    </row>
    <row r="4529" spans="1:17" x14ac:dyDescent="0.25">
      <c r="A4529">
        <v>4516</v>
      </c>
      <c r="B4529" t="s">
        <v>16119</v>
      </c>
      <c r="C4529" t="s">
        <v>119</v>
      </c>
      <c r="D4529" t="str">
        <f>VLOOKUP(data_to_clean[[#This Row],[state]],abbreviation_table[],2,FALSE)</f>
        <v>Georgia</v>
      </c>
      <c r="E4529" t="s">
        <v>16121</v>
      </c>
      <c r="F4529" t="str">
        <f>TRIM(LEFT(data_to_clean[[#This Row],[revenue]],FIND(" ",data_to_clean[[#This Row],[revenue]])))</f>
        <v>99.3</v>
      </c>
      <c r="G4529" t="str">
        <f>RIGHT(data_to_clean[[#This Row],[revenue]],LEN(data_to_clean[[#This Row],[revenue]])-FIND(" ",data_to_clean[[#This Row],[revenue]]))</f>
        <v>Million</v>
      </c>
      <c r="H4529" s="7">
        <f>VALUE(IF(data_to_clean[[#This Row],[multiplicity]]="Million",_xlfn.CONCAT(SUBSTITUTE(data_to_clean[[#This Row],[number]],".",""),"00000"),_xlfn.CONCAT(SUBSTITUTE(data_to_clean[[#This Row],[number]],".",""),"00000000")))</f>
        <v>99300000</v>
      </c>
      <c r="I4529" t="s">
        <v>16122</v>
      </c>
      <c r="J4529">
        <f>ROUND(VALUE(SUBSTITUTE(data_to_clean[[#This Row],[growth_%]],".",",")),0)</f>
        <v>65</v>
      </c>
      <c r="K4529" t="s">
        <v>336</v>
      </c>
      <c r="L4529">
        <v>22</v>
      </c>
      <c r="M4529">
        <v>15</v>
      </c>
      <c r="N4529">
        <v>1988</v>
      </c>
      <c r="O4529">
        <v>7</v>
      </c>
      <c r="P4529" t="s">
        <v>122</v>
      </c>
      <c r="Q4529" t="b">
        <f>AND(ISNUMBER(data_to_clean[[#This Row],[revenue_formatted]]),ISNUMBER(data_to_clean[[#This Row],[growth_formatted_%]]),ISNUMBER(data_to_clean[[#This Row],[workers]]),ISNUMBER(data_to_clean[[#This Row],[previous_workers]]),ISNUMBER(data_to_clean[[#This Row],[founded]]),ISNUMBER(data_to_clean[[#This Row],[yrs_on_list]]))</f>
        <v>1</v>
      </c>
    </row>
    <row r="4530" spans="1:17" x14ac:dyDescent="0.25">
      <c r="A4530">
        <v>4517</v>
      </c>
      <c r="B4530" t="s">
        <v>16123</v>
      </c>
      <c r="C4530" t="s">
        <v>98</v>
      </c>
      <c r="D4530" t="str">
        <f>VLOOKUP(data_to_clean[[#This Row],[state]],abbreviation_table[],2,FALSE)</f>
        <v>Washington</v>
      </c>
      <c r="E4530" t="s">
        <v>1535</v>
      </c>
      <c r="F4530" t="str">
        <f>TRIM(LEFT(data_to_clean[[#This Row],[revenue]],FIND(" ",data_to_clean[[#This Row],[revenue]])))</f>
        <v>6</v>
      </c>
      <c r="G4530" t="str">
        <f>RIGHT(data_to_clean[[#This Row],[revenue]],LEN(data_to_clean[[#This Row],[revenue]])-FIND(" ",data_to_clean[[#This Row],[revenue]]))</f>
        <v>Million</v>
      </c>
      <c r="H4530" s="7">
        <f>VALUE(IF(data_to_clean[[#This Row],[multiplicity]]="Million",_xlfn.CONCAT(SUBSTITUTE(data_to_clean[[#This Row],[number]],".",""),"00000"),_xlfn.CONCAT(SUBSTITUTE(data_to_clean[[#This Row],[number]],".",""),"00000000")))</f>
        <v>600000</v>
      </c>
      <c r="I4530" t="s">
        <v>16125</v>
      </c>
      <c r="J4530">
        <f>ROUND(VALUE(SUBSTITUTE(data_to_clean[[#This Row],[growth_%]],".",",")),0)</f>
        <v>65</v>
      </c>
      <c r="K4530" t="s">
        <v>308</v>
      </c>
      <c r="L4530">
        <v>35</v>
      </c>
      <c r="M4530">
        <v>18</v>
      </c>
      <c r="N4530">
        <v>2013</v>
      </c>
      <c r="O4530">
        <v>2</v>
      </c>
      <c r="P4530" t="s">
        <v>101</v>
      </c>
      <c r="Q4530" t="b">
        <f>AND(ISNUMBER(data_to_clean[[#This Row],[revenue_formatted]]),ISNUMBER(data_to_clean[[#This Row],[growth_formatted_%]]),ISNUMBER(data_to_clean[[#This Row],[workers]]),ISNUMBER(data_to_clean[[#This Row],[previous_workers]]),ISNUMBER(data_to_clean[[#This Row],[founded]]),ISNUMBER(data_to_clean[[#This Row],[yrs_on_list]]))</f>
        <v>1</v>
      </c>
    </row>
    <row r="4531" spans="1:17" x14ac:dyDescent="0.25">
      <c r="A4531">
        <v>4518</v>
      </c>
      <c r="B4531" t="s">
        <v>16126</v>
      </c>
      <c r="C4531" t="s">
        <v>852</v>
      </c>
      <c r="D4531" t="str">
        <f>VLOOKUP(data_to_clean[[#This Row],[state]],abbreviation_table[],2,FALSE)</f>
        <v>Missouri</v>
      </c>
      <c r="E4531" t="s">
        <v>16128</v>
      </c>
      <c r="F4531" t="str">
        <f>TRIM(LEFT(data_to_clean[[#This Row],[revenue]],FIND(" ",data_to_clean[[#This Row],[revenue]])))</f>
        <v>41.5</v>
      </c>
      <c r="G4531" t="str">
        <f>RIGHT(data_to_clean[[#This Row],[revenue]],LEN(data_to_clean[[#This Row],[revenue]])-FIND(" ",data_to_clean[[#This Row],[revenue]]))</f>
        <v>Million</v>
      </c>
      <c r="H4531" s="7">
        <f>VALUE(IF(data_to_clean[[#This Row],[multiplicity]]="Million",_xlfn.CONCAT(SUBSTITUTE(data_to_clean[[#This Row],[number]],".",""),"00000"),_xlfn.CONCAT(SUBSTITUTE(data_to_clean[[#This Row],[number]],".",""),"00000000")))</f>
        <v>41500000</v>
      </c>
      <c r="I4531" t="s">
        <v>16129</v>
      </c>
      <c r="J4531">
        <f>ROUND(VALUE(SUBSTITUTE(data_to_clean[[#This Row],[growth_%]],".",",")),0)</f>
        <v>65</v>
      </c>
      <c r="K4531" t="s">
        <v>187</v>
      </c>
      <c r="L4531">
        <v>95</v>
      </c>
      <c r="M4531">
        <v>92</v>
      </c>
      <c r="N4531">
        <v>1925</v>
      </c>
      <c r="O4531">
        <v>4</v>
      </c>
      <c r="P4531" t="s">
        <v>985</v>
      </c>
      <c r="Q4531" t="b">
        <f>AND(ISNUMBER(data_to_clean[[#This Row],[revenue_formatted]]),ISNUMBER(data_to_clean[[#This Row],[growth_formatted_%]]),ISNUMBER(data_to_clean[[#This Row],[workers]]),ISNUMBER(data_to_clean[[#This Row],[previous_workers]]),ISNUMBER(data_to_clean[[#This Row],[founded]]),ISNUMBER(data_to_clean[[#This Row],[yrs_on_list]]))</f>
        <v>1</v>
      </c>
    </row>
    <row r="4532" spans="1:17" x14ac:dyDescent="0.25">
      <c r="A4532">
        <v>4519</v>
      </c>
      <c r="B4532" t="s">
        <v>16130</v>
      </c>
      <c r="C4532" t="s">
        <v>341</v>
      </c>
      <c r="D4532" t="str">
        <f>VLOOKUP(data_to_clean[[#This Row],[state]],abbreviation_table[],2,FALSE)</f>
        <v>Massachusetts</v>
      </c>
      <c r="E4532" t="s">
        <v>2683</v>
      </c>
      <c r="F4532" t="str">
        <f>TRIM(LEFT(data_to_clean[[#This Row],[revenue]],FIND(" ",data_to_clean[[#This Row],[revenue]])))</f>
        <v>22.8</v>
      </c>
      <c r="G4532" t="str">
        <f>RIGHT(data_to_clean[[#This Row],[revenue]],LEN(data_to_clean[[#This Row],[revenue]])-FIND(" ",data_to_clean[[#This Row],[revenue]]))</f>
        <v>Million</v>
      </c>
      <c r="H4532" s="7">
        <f>VALUE(IF(data_to_clean[[#This Row],[multiplicity]]="Million",_xlfn.CONCAT(SUBSTITUTE(data_to_clean[[#This Row],[number]],".",""),"00000"),_xlfn.CONCAT(SUBSTITUTE(data_to_clean[[#This Row],[number]],".",""),"00000000")))</f>
        <v>22800000</v>
      </c>
      <c r="I4532" t="s">
        <v>16132</v>
      </c>
      <c r="J4532">
        <f>ROUND(VALUE(SUBSTITUTE(data_to_clean[[#This Row],[growth_%]],".",",")),0)</f>
        <v>65</v>
      </c>
      <c r="K4532" t="s">
        <v>233</v>
      </c>
      <c r="L4532">
        <v>40</v>
      </c>
      <c r="M4532">
        <v>32</v>
      </c>
      <c r="N4532">
        <v>1993</v>
      </c>
      <c r="O4532">
        <v>1</v>
      </c>
      <c r="P4532" t="s">
        <v>1196</v>
      </c>
      <c r="Q4532" t="b">
        <f>AND(ISNUMBER(data_to_clean[[#This Row],[revenue_formatted]]),ISNUMBER(data_to_clean[[#This Row],[growth_formatted_%]]),ISNUMBER(data_to_clean[[#This Row],[workers]]),ISNUMBER(data_to_clean[[#This Row],[previous_workers]]),ISNUMBER(data_to_clean[[#This Row],[founded]]),ISNUMBER(data_to_clean[[#This Row],[yrs_on_list]]))</f>
        <v>1</v>
      </c>
    </row>
    <row r="4533" spans="1:17" x14ac:dyDescent="0.25">
      <c r="A4533">
        <v>4520</v>
      </c>
      <c r="B4533" t="s">
        <v>16133</v>
      </c>
      <c r="C4533" t="s">
        <v>80</v>
      </c>
      <c r="D4533" t="str">
        <f>VLOOKUP(data_to_clean[[#This Row],[state]],abbreviation_table[],2,FALSE)</f>
        <v>California</v>
      </c>
      <c r="E4533" t="s">
        <v>3845</v>
      </c>
      <c r="F4533" t="str">
        <f>TRIM(LEFT(data_to_clean[[#This Row],[revenue]],FIND(" ",data_to_clean[[#This Row],[revenue]])))</f>
        <v>23</v>
      </c>
      <c r="G4533" t="str">
        <f>RIGHT(data_to_clean[[#This Row],[revenue]],LEN(data_to_clean[[#This Row],[revenue]])-FIND(" ",data_to_clean[[#This Row],[revenue]]))</f>
        <v>Million</v>
      </c>
      <c r="H4533" s="7">
        <f>VALUE(IF(data_to_clean[[#This Row],[multiplicity]]="Million",_xlfn.CONCAT(SUBSTITUTE(data_to_clean[[#This Row],[number]],".",""),"00000"),_xlfn.CONCAT(SUBSTITUTE(data_to_clean[[#This Row],[number]],".",""),"00000000")))</f>
        <v>2300000</v>
      </c>
      <c r="I4533" t="s">
        <v>16135</v>
      </c>
      <c r="J4533">
        <f>ROUND(VALUE(SUBSTITUTE(data_to_clean[[#This Row],[growth_%]],".",",")),0)</f>
        <v>65</v>
      </c>
      <c r="K4533" t="s">
        <v>55</v>
      </c>
      <c r="L4533">
        <v>680</v>
      </c>
      <c r="M4533">
        <v>500</v>
      </c>
      <c r="N4533">
        <v>1979</v>
      </c>
      <c r="O4533">
        <v>3</v>
      </c>
      <c r="P4533" t="s">
        <v>83</v>
      </c>
      <c r="Q4533" t="b">
        <f>AND(ISNUMBER(data_to_clean[[#This Row],[revenue_formatted]]),ISNUMBER(data_to_clean[[#This Row],[growth_formatted_%]]),ISNUMBER(data_to_clean[[#This Row],[workers]]),ISNUMBER(data_to_clean[[#This Row],[previous_workers]]),ISNUMBER(data_to_clean[[#This Row],[founded]]),ISNUMBER(data_to_clean[[#This Row],[yrs_on_list]]))</f>
        <v>1</v>
      </c>
    </row>
    <row r="4534" spans="1:17" x14ac:dyDescent="0.25">
      <c r="A4534">
        <v>4521</v>
      </c>
      <c r="B4534" t="s">
        <v>16136</v>
      </c>
      <c r="C4534" t="s">
        <v>1031</v>
      </c>
      <c r="D4534" t="str">
        <f>VLOOKUP(data_to_clean[[#This Row],[state]],abbreviation_table[],2,FALSE)</f>
        <v>Wyoming</v>
      </c>
      <c r="E4534" t="s">
        <v>621</v>
      </c>
      <c r="F4534" t="str">
        <f>TRIM(LEFT(data_to_clean[[#This Row],[revenue]],FIND(" ",data_to_clean[[#This Row],[revenue]])))</f>
        <v>3.1</v>
      </c>
      <c r="G4534" t="str">
        <f>RIGHT(data_to_clean[[#This Row],[revenue]],LEN(data_to_clean[[#This Row],[revenue]])-FIND(" ",data_to_clean[[#This Row],[revenue]]))</f>
        <v>Million</v>
      </c>
      <c r="H4534" s="7">
        <f>VALUE(IF(data_to_clean[[#This Row],[multiplicity]]="Million",_xlfn.CONCAT(SUBSTITUTE(data_to_clean[[#This Row],[number]],".",""),"00000"),_xlfn.CONCAT(SUBSTITUTE(data_to_clean[[#This Row],[number]],".",""),"00000000")))</f>
        <v>3100000</v>
      </c>
      <c r="I4534" t="s">
        <v>16138</v>
      </c>
      <c r="J4534">
        <f>ROUND(VALUE(SUBSTITUTE(data_to_clean[[#This Row],[growth_%]],".",",")),0)</f>
        <v>65</v>
      </c>
      <c r="K4534" t="s">
        <v>181</v>
      </c>
      <c r="L4534">
        <v>38</v>
      </c>
      <c r="M4534">
        <v>8</v>
      </c>
      <c r="N4534">
        <v>2011</v>
      </c>
      <c r="O4534">
        <v>1</v>
      </c>
      <c r="P4534" t="s">
        <v>1033</v>
      </c>
      <c r="Q4534" t="b">
        <f>AND(ISNUMBER(data_to_clean[[#This Row],[revenue_formatted]]),ISNUMBER(data_to_clean[[#This Row],[growth_formatted_%]]),ISNUMBER(data_to_clean[[#This Row],[workers]]),ISNUMBER(data_to_clean[[#This Row],[previous_workers]]),ISNUMBER(data_to_clean[[#This Row],[founded]]),ISNUMBER(data_to_clean[[#This Row],[yrs_on_list]]))</f>
        <v>1</v>
      </c>
    </row>
    <row r="4535" spans="1:17" x14ac:dyDescent="0.25">
      <c r="A4535">
        <v>4522</v>
      </c>
      <c r="B4535" t="s">
        <v>16139</v>
      </c>
      <c r="C4535" t="s">
        <v>780</v>
      </c>
      <c r="D4535" t="str">
        <f>VLOOKUP(data_to_clean[[#This Row],[state]],abbreviation_table[],2,FALSE)</f>
        <v>New Hampshire</v>
      </c>
      <c r="E4535" t="s">
        <v>512</v>
      </c>
      <c r="F4535" t="str">
        <f>TRIM(LEFT(data_to_clean[[#This Row],[revenue]],FIND(" ",data_to_clean[[#This Row],[revenue]])))</f>
        <v>4.9</v>
      </c>
      <c r="G4535" t="str">
        <f>RIGHT(data_to_clean[[#This Row],[revenue]],LEN(data_to_clean[[#This Row],[revenue]])-FIND(" ",data_to_clean[[#This Row],[revenue]]))</f>
        <v>Million</v>
      </c>
      <c r="H4535" s="7">
        <f>VALUE(IF(data_to_clean[[#This Row],[multiplicity]]="Million",_xlfn.CONCAT(SUBSTITUTE(data_to_clean[[#This Row],[number]],".",""),"00000"),_xlfn.CONCAT(SUBSTITUTE(data_to_clean[[#This Row],[number]],".",""),"00000000")))</f>
        <v>4900000</v>
      </c>
      <c r="I4535" t="s">
        <v>16141</v>
      </c>
      <c r="J4535">
        <f>ROUND(VALUE(SUBSTITUTE(data_to_clean[[#This Row],[growth_%]],".",",")),0)</f>
        <v>65</v>
      </c>
      <c r="K4535" t="s">
        <v>211</v>
      </c>
      <c r="L4535">
        <v>8</v>
      </c>
      <c r="M4535">
        <v>11</v>
      </c>
      <c r="N4535">
        <v>1991</v>
      </c>
      <c r="O4535">
        <v>3</v>
      </c>
      <c r="P4535" t="s">
        <v>16142</v>
      </c>
      <c r="Q4535" t="b">
        <f>AND(ISNUMBER(data_to_clean[[#This Row],[revenue_formatted]]),ISNUMBER(data_to_clean[[#This Row],[growth_formatted_%]]),ISNUMBER(data_to_clean[[#This Row],[workers]]),ISNUMBER(data_to_clean[[#This Row],[previous_workers]]),ISNUMBER(data_to_clean[[#This Row],[founded]]),ISNUMBER(data_to_clean[[#This Row],[yrs_on_list]]))</f>
        <v>1</v>
      </c>
    </row>
    <row r="4536" spans="1:17" x14ac:dyDescent="0.25">
      <c r="A4536">
        <v>4523</v>
      </c>
      <c r="B4536" t="s">
        <v>16143</v>
      </c>
      <c r="C4536" t="s">
        <v>86</v>
      </c>
      <c r="D4536" t="str">
        <f>VLOOKUP(data_to_clean[[#This Row],[state]],abbreviation_table[],2,FALSE)</f>
        <v>Colorado</v>
      </c>
      <c r="E4536" t="s">
        <v>3474</v>
      </c>
      <c r="F4536" t="str">
        <f>TRIM(LEFT(data_to_clean[[#This Row],[revenue]],FIND(" ",data_to_clean[[#This Row],[revenue]])))</f>
        <v>14.5</v>
      </c>
      <c r="G4536" t="str">
        <f>RIGHT(data_to_clean[[#This Row],[revenue]],LEN(data_to_clean[[#This Row],[revenue]])-FIND(" ",data_to_clean[[#This Row],[revenue]]))</f>
        <v>Million</v>
      </c>
      <c r="H4536" s="7">
        <f>VALUE(IF(data_to_clean[[#This Row],[multiplicity]]="Million",_xlfn.CONCAT(SUBSTITUTE(data_to_clean[[#This Row],[number]],".",""),"00000"),_xlfn.CONCAT(SUBSTITUTE(data_to_clean[[#This Row],[number]],".",""),"00000000")))</f>
        <v>14500000</v>
      </c>
      <c r="I4536" t="s">
        <v>16145</v>
      </c>
      <c r="J4536">
        <f>ROUND(VALUE(SUBSTITUTE(data_to_clean[[#This Row],[growth_%]],".",",")),0)</f>
        <v>65</v>
      </c>
      <c r="K4536" t="s">
        <v>1041</v>
      </c>
      <c r="L4536">
        <v>80</v>
      </c>
      <c r="M4536">
        <v>25</v>
      </c>
      <c r="N4536">
        <v>2007</v>
      </c>
      <c r="O4536">
        <v>3</v>
      </c>
      <c r="P4536" t="s">
        <v>2085</v>
      </c>
      <c r="Q4536" t="b">
        <f>AND(ISNUMBER(data_to_clean[[#This Row],[revenue_formatted]]),ISNUMBER(data_to_clean[[#This Row],[growth_formatted_%]]),ISNUMBER(data_to_clean[[#This Row],[workers]]),ISNUMBER(data_to_clean[[#This Row],[previous_workers]]),ISNUMBER(data_to_clean[[#This Row],[founded]]),ISNUMBER(data_to_clean[[#This Row],[yrs_on_list]]))</f>
        <v>1</v>
      </c>
    </row>
    <row r="4537" spans="1:17" x14ac:dyDescent="0.25">
      <c r="A4537">
        <v>4524</v>
      </c>
      <c r="B4537" t="s">
        <v>16146</v>
      </c>
      <c r="C4537" t="s">
        <v>141</v>
      </c>
      <c r="D4537" t="str">
        <f>VLOOKUP(data_to_clean[[#This Row],[state]],abbreviation_table[],2,FALSE)</f>
        <v>Kentucky</v>
      </c>
      <c r="E4537" t="s">
        <v>6807</v>
      </c>
      <c r="F4537" t="str">
        <f>TRIM(LEFT(data_to_clean[[#This Row],[revenue]],FIND(" ",data_to_clean[[#This Row],[revenue]])))</f>
        <v>36.6</v>
      </c>
      <c r="G4537" t="str">
        <f>RIGHT(data_to_clean[[#This Row],[revenue]],LEN(data_to_clean[[#This Row],[revenue]])-FIND(" ",data_to_clean[[#This Row],[revenue]]))</f>
        <v>Million</v>
      </c>
      <c r="H4537" s="7">
        <f>VALUE(IF(data_to_clean[[#This Row],[multiplicity]]="Million",_xlfn.CONCAT(SUBSTITUTE(data_to_clean[[#This Row],[number]],".",""),"00000"),_xlfn.CONCAT(SUBSTITUTE(data_to_clean[[#This Row],[number]],".",""),"00000000")))</f>
        <v>36600000</v>
      </c>
      <c r="I4537" t="s">
        <v>16148</v>
      </c>
      <c r="J4537">
        <f>ROUND(VALUE(SUBSTITUTE(data_to_clean[[#This Row],[growth_%]],".",",")),0)</f>
        <v>65</v>
      </c>
      <c r="K4537" t="s">
        <v>25</v>
      </c>
      <c r="L4537">
        <v>32</v>
      </c>
      <c r="M4537">
        <v>32</v>
      </c>
      <c r="N4537">
        <v>2008</v>
      </c>
      <c r="O4537">
        <v>1</v>
      </c>
      <c r="P4537" t="s">
        <v>13876</v>
      </c>
      <c r="Q4537" t="b">
        <f>AND(ISNUMBER(data_to_clean[[#This Row],[revenue_formatted]]),ISNUMBER(data_to_clean[[#This Row],[growth_formatted_%]]),ISNUMBER(data_to_clean[[#This Row],[workers]]),ISNUMBER(data_to_clean[[#This Row],[previous_workers]]),ISNUMBER(data_to_clean[[#This Row],[founded]]),ISNUMBER(data_to_clean[[#This Row],[yrs_on_list]]))</f>
        <v>1</v>
      </c>
    </row>
    <row r="4538" spans="1:17" x14ac:dyDescent="0.25">
      <c r="A4538">
        <v>4525</v>
      </c>
      <c r="B4538" t="s">
        <v>16149</v>
      </c>
      <c r="C4538" t="s">
        <v>80</v>
      </c>
      <c r="D4538" t="str">
        <f>VLOOKUP(data_to_clean[[#This Row],[state]],abbreviation_table[],2,FALSE)</f>
        <v>California</v>
      </c>
      <c r="E4538" t="s">
        <v>896</v>
      </c>
      <c r="F4538" t="str">
        <f>TRIM(LEFT(data_to_clean[[#This Row],[revenue]],FIND(" ",data_to_clean[[#This Row],[revenue]])))</f>
        <v>10.3</v>
      </c>
      <c r="G4538" t="str">
        <f>RIGHT(data_to_clean[[#This Row],[revenue]],LEN(data_to_clean[[#This Row],[revenue]])-FIND(" ",data_to_clean[[#This Row],[revenue]]))</f>
        <v>Million</v>
      </c>
      <c r="H4538" s="7">
        <f>VALUE(IF(data_to_clean[[#This Row],[multiplicity]]="Million",_xlfn.CONCAT(SUBSTITUTE(data_to_clean[[#This Row],[number]],".",""),"00000"),_xlfn.CONCAT(SUBSTITUTE(data_to_clean[[#This Row],[number]],".",""),"00000000")))</f>
        <v>10300000</v>
      </c>
      <c r="I4538" t="s">
        <v>16151</v>
      </c>
      <c r="J4538">
        <f>ROUND(VALUE(SUBSTITUTE(data_to_clean[[#This Row],[growth_%]],".",",")),0)</f>
        <v>65</v>
      </c>
      <c r="K4538" t="s">
        <v>18</v>
      </c>
      <c r="L4538">
        <v>24</v>
      </c>
      <c r="M4538">
        <v>12</v>
      </c>
      <c r="N4538">
        <v>1993</v>
      </c>
      <c r="O4538">
        <v>2</v>
      </c>
      <c r="P4538" t="s">
        <v>1819</v>
      </c>
      <c r="Q4538" t="b">
        <f>AND(ISNUMBER(data_to_clean[[#This Row],[revenue_formatted]]),ISNUMBER(data_to_clean[[#This Row],[growth_formatted_%]]),ISNUMBER(data_to_clean[[#This Row],[workers]]),ISNUMBER(data_to_clean[[#This Row],[previous_workers]]),ISNUMBER(data_to_clean[[#This Row],[founded]]),ISNUMBER(data_to_clean[[#This Row],[yrs_on_list]]))</f>
        <v>1</v>
      </c>
    </row>
    <row r="4539" spans="1:17" x14ac:dyDescent="0.25">
      <c r="A4539">
        <v>4526</v>
      </c>
      <c r="B4539" t="s">
        <v>16152</v>
      </c>
      <c r="C4539" t="s">
        <v>74</v>
      </c>
      <c r="D4539" t="str">
        <f>VLOOKUP(data_to_clean[[#This Row],[state]],abbreviation_table[],2,FALSE)</f>
        <v>Ohio</v>
      </c>
      <c r="E4539" t="s">
        <v>16154</v>
      </c>
      <c r="F4539" t="str">
        <f>TRIM(LEFT(data_to_clean[[#This Row],[revenue]],FIND(" ",data_to_clean[[#This Row],[revenue]])))</f>
        <v>62.5</v>
      </c>
      <c r="G4539" t="str">
        <f>RIGHT(data_to_clean[[#This Row],[revenue]],LEN(data_to_clean[[#This Row],[revenue]])-FIND(" ",data_to_clean[[#This Row],[revenue]]))</f>
        <v>Million</v>
      </c>
      <c r="H4539" s="7">
        <f>VALUE(IF(data_to_clean[[#This Row],[multiplicity]]="Million",_xlfn.CONCAT(SUBSTITUTE(data_to_clean[[#This Row],[number]],".",""),"00000"),_xlfn.CONCAT(SUBSTITUTE(data_to_clean[[#This Row],[number]],".",""),"00000000")))</f>
        <v>62500000</v>
      </c>
      <c r="I4539" t="s">
        <v>16155</v>
      </c>
      <c r="J4539">
        <f>ROUND(VALUE(SUBSTITUTE(data_to_clean[[#This Row],[growth_%]],".",",")),0)</f>
        <v>65</v>
      </c>
      <c r="K4539" t="s">
        <v>25</v>
      </c>
      <c r="L4539">
        <v>200</v>
      </c>
      <c r="M4539">
        <v>157</v>
      </c>
      <c r="N4539">
        <v>2007</v>
      </c>
      <c r="O4539">
        <v>4</v>
      </c>
      <c r="P4539" t="s">
        <v>77</v>
      </c>
      <c r="Q4539" t="b">
        <f>AND(ISNUMBER(data_to_clean[[#This Row],[revenue_formatted]]),ISNUMBER(data_to_clean[[#This Row],[growth_formatted_%]]),ISNUMBER(data_to_clean[[#This Row],[workers]]),ISNUMBER(data_to_clean[[#This Row],[previous_workers]]),ISNUMBER(data_to_clean[[#This Row],[founded]]),ISNUMBER(data_to_clean[[#This Row],[yrs_on_list]]))</f>
        <v>1</v>
      </c>
    </row>
    <row r="4540" spans="1:17" x14ac:dyDescent="0.25">
      <c r="A4540">
        <v>4527</v>
      </c>
      <c r="B4540" t="s">
        <v>16156</v>
      </c>
      <c r="C4540" t="s">
        <v>30</v>
      </c>
      <c r="D4540" t="str">
        <f>VLOOKUP(data_to_clean[[#This Row],[state]],abbreviation_table[],2,FALSE)</f>
        <v>Texas</v>
      </c>
      <c r="E4540" t="s">
        <v>430</v>
      </c>
      <c r="F4540" t="str">
        <f>TRIM(LEFT(data_to_clean[[#This Row],[revenue]],FIND(" ",data_to_clean[[#This Row],[revenue]])))</f>
        <v>6.7</v>
      </c>
      <c r="G4540" t="str">
        <f>RIGHT(data_to_clean[[#This Row],[revenue]],LEN(data_to_clean[[#This Row],[revenue]])-FIND(" ",data_to_clean[[#This Row],[revenue]]))</f>
        <v>Million</v>
      </c>
      <c r="H4540" s="7">
        <f>VALUE(IF(data_to_clean[[#This Row],[multiplicity]]="Million",_xlfn.CONCAT(SUBSTITUTE(data_to_clean[[#This Row],[number]],".",""),"00000"),_xlfn.CONCAT(SUBSTITUTE(data_to_clean[[#This Row],[number]],".",""),"00000000")))</f>
        <v>6700000</v>
      </c>
      <c r="I4540" t="s">
        <v>16158</v>
      </c>
      <c r="J4540">
        <f>ROUND(VALUE(SUBSTITUTE(data_to_clean[[#This Row],[growth_%]],".",",")),0)</f>
        <v>65</v>
      </c>
      <c r="K4540" t="s">
        <v>55</v>
      </c>
      <c r="L4540">
        <v>2000</v>
      </c>
      <c r="M4540">
        <v>1500</v>
      </c>
      <c r="N4540">
        <v>2003</v>
      </c>
      <c r="O4540">
        <v>4</v>
      </c>
      <c r="P4540" t="s">
        <v>16159</v>
      </c>
      <c r="Q4540" t="b">
        <f>AND(ISNUMBER(data_to_clean[[#This Row],[revenue_formatted]]),ISNUMBER(data_to_clean[[#This Row],[growth_formatted_%]]),ISNUMBER(data_to_clean[[#This Row],[workers]]),ISNUMBER(data_to_clean[[#This Row],[previous_workers]]),ISNUMBER(data_to_clean[[#This Row],[founded]]),ISNUMBER(data_to_clean[[#This Row],[yrs_on_list]]))</f>
        <v>1</v>
      </c>
    </row>
    <row r="4541" spans="1:17" x14ac:dyDescent="0.25">
      <c r="A4541">
        <v>4528</v>
      </c>
      <c r="B4541" t="s">
        <v>16160</v>
      </c>
      <c r="C4541" t="s">
        <v>52</v>
      </c>
      <c r="D4541" t="str">
        <f>VLOOKUP(data_to_clean[[#This Row],[state]],abbreviation_table[],2,FALSE)</f>
        <v>Florida</v>
      </c>
      <c r="E4541" t="s">
        <v>6052</v>
      </c>
      <c r="F4541" t="str">
        <f>TRIM(LEFT(data_to_clean[[#This Row],[revenue]],FIND(" ",data_to_clean[[#This Row],[revenue]])))</f>
        <v>18.9</v>
      </c>
      <c r="G4541" t="str">
        <f>RIGHT(data_to_clean[[#This Row],[revenue]],LEN(data_to_clean[[#This Row],[revenue]])-FIND(" ",data_to_clean[[#This Row],[revenue]]))</f>
        <v>Million</v>
      </c>
      <c r="H4541" s="7">
        <f>VALUE(IF(data_to_clean[[#This Row],[multiplicity]]="Million",_xlfn.CONCAT(SUBSTITUTE(data_to_clean[[#This Row],[number]],".",""),"00000"),_xlfn.CONCAT(SUBSTITUTE(data_to_clean[[#This Row],[number]],".",""),"00000000")))</f>
        <v>18900000</v>
      </c>
      <c r="I4541" t="s">
        <v>16162</v>
      </c>
      <c r="J4541">
        <f>ROUND(VALUE(SUBSTITUTE(data_to_clean[[#This Row],[growth_%]],".",",")),0)</f>
        <v>65</v>
      </c>
      <c r="K4541" t="s">
        <v>233</v>
      </c>
      <c r="L4541">
        <v>120</v>
      </c>
      <c r="M4541">
        <v>66</v>
      </c>
      <c r="N4541">
        <v>1982</v>
      </c>
      <c r="O4541">
        <v>1</v>
      </c>
      <c r="P4541" t="s">
        <v>9424</v>
      </c>
      <c r="Q4541" t="b">
        <f>AND(ISNUMBER(data_to_clean[[#This Row],[revenue_formatted]]),ISNUMBER(data_to_clean[[#This Row],[growth_formatted_%]]),ISNUMBER(data_to_clean[[#This Row],[workers]]),ISNUMBER(data_to_clean[[#This Row],[previous_workers]]),ISNUMBER(data_to_clean[[#This Row],[founded]]),ISNUMBER(data_to_clean[[#This Row],[yrs_on_list]]))</f>
        <v>1</v>
      </c>
    </row>
    <row r="4542" spans="1:17" x14ac:dyDescent="0.25">
      <c r="A4542">
        <v>4529</v>
      </c>
      <c r="B4542" t="s">
        <v>16163</v>
      </c>
      <c r="C4542" t="s">
        <v>105</v>
      </c>
      <c r="D4542" t="str">
        <f>VLOOKUP(data_to_clean[[#This Row],[state]],abbreviation_table[],2,FALSE)</f>
        <v>New York</v>
      </c>
      <c r="E4542" t="s">
        <v>16165</v>
      </c>
      <c r="F4542" t="str">
        <f>TRIM(LEFT(data_to_clean[[#This Row],[revenue]],FIND(" ",data_to_clean[[#This Row],[revenue]])))</f>
        <v>151.4</v>
      </c>
      <c r="G4542" t="str">
        <f>RIGHT(data_to_clean[[#This Row],[revenue]],LEN(data_to_clean[[#This Row],[revenue]])-FIND(" ",data_to_clean[[#This Row],[revenue]]))</f>
        <v>Million</v>
      </c>
      <c r="H4542" s="7">
        <f>VALUE(IF(data_to_clean[[#This Row],[multiplicity]]="Million",_xlfn.CONCAT(SUBSTITUTE(data_to_clean[[#This Row],[number]],".",""),"00000"),_xlfn.CONCAT(SUBSTITUTE(data_to_clean[[#This Row],[number]],".",""),"00000000")))</f>
        <v>151400000</v>
      </c>
      <c r="I4542" t="s">
        <v>16166</v>
      </c>
      <c r="J4542">
        <f>ROUND(VALUE(SUBSTITUTE(data_to_clean[[#This Row],[growth_%]],".",",")),0)</f>
        <v>65</v>
      </c>
      <c r="K4542" t="s">
        <v>297</v>
      </c>
      <c r="L4542">
        <v>93</v>
      </c>
      <c r="M4542">
        <v>96</v>
      </c>
      <c r="N4542">
        <v>2003</v>
      </c>
      <c r="O4542">
        <v>11</v>
      </c>
      <c r="P4542" t="s">
        <v>108</v>
      </c>
      <c r="Q4542" t="b">
        <f>AND(ISNUMBER(data_to_clean[[#This Row],[revenue_formatted]]),ISNUMBER(data_to_clean[[#This Row],[growth_formatted_%]]),ISNUMBER(data_to_clean[[#This Row],[workers]]),ISNUMBER(data_to_clean[[#This Row],[previous_workers]]),ISNUMBER(data_to_clean[[#This Row],[founded]]),ISNUMBER(data_to_clean[[#This Row],[yrs_on_list]]))</f>
        <v>1</v>
      </c>
    </row>
    <row r="4543" spans="1:17" x14ac:dyDescent="0.25">
      <c r="A4543">
        <v>4530</v>
      </c>
      <c r="B4543" t="s">
        <v>16167</v>
      </c>
      <c r="C4543" t="s">
        <v>230</v>
      </c>
      <c r="D4543" t="str">
        <f>VLOOKUP(data_to_clean[[#This Row],[state]],abbreviation_table[],2,FALSE)</f>
        <v>Michigan</v>
      </c>
      <c r="E4543" t="s">
        <v>295</v>
      </c>
      <c r="F4543" t="str">
        <f>TRIM(LEFT(data_to_clean[[#This Row],[revenue]],FIND(" ",data_to_clean[[#This Row],[revenue]])))</f>
        <v>9.8</v>
      </c>
      <c r="G4543" t="str">
        <f>RIGHT(data_to_clean[[#This Row],[revenue]],LEN(data_to_clean[[#This Row],[revenue]])-FIND(" ",data_to_clean[[#This Row],[revenue]]))</f>
        <v>Million</v>
      </c>
      <c r="H4543" s="7">
        <f>VALUE(IF(data_to_clean[[#This Row],[multiplicity]]="Million",_xlfn.CONCAT(SUBSTITUTE(data_to_clean[[#This Row],[number]],".",""),"00000"),_xlfn.CONCAT(SUBSTITUTE(data_to_clean[[#This Row],[number]],".",""),"00000000")))</f>
        <v>9800000</v>
      </c>
      <c r="I4543" t="s">
        <v>16169</v>
      </c>
      <c r="J4543">
        <f>ROUND(VALUE(SUBSTITUTE(data_to_clean[[#This Row],[growth_%]],".",",")),0)</f>
        <v>65</v>
      </c>
      <c r="K4543" t="s">
        <v>40</v>
      </c>
      <c r="L4543">
        <v>51</v>
      </c>
      <c r="M4543">
        <v>27</v>
      </c>
      <c r="N4543">
        <v>2001</v>
      </c>
      <c r="O4543">
        <v>2</v>
      </c>
      <c r="P4543" t="s">
        <v>16170</v>
      </c>
      <c r="Q4543" t="b">
        <f>AND(ISNUMBER(data_to_clean[[#This Row],[revenue_formatted]]),ISNUMBER(data_to_clean[[#This Row],[growth_formatted_%]]),ISNUMBER(data_to_clean[[#This Row],[workers]]),ISNUMBER(data_to_clean[[#This Row],[previous_workers]]),ISNUMBER(data_to_clean[[#This Row],[founded]]),ISNUMBER(data_to_clean[[#This Row],[yrs_on_list]]))</f>
        <v>1</v>
      </c>
    </row>
    <row r="4544" spans="1:17" x14ac:dyDescent="0.25">
      <c r="A4544">
        <v>4531</v>
      </c>
      <c r="B4544" t="s">
        <v>16171</v>
      </c>
      <c r="C4544" t="s">
        <v>30</v>
      </c>
      <c r="D4544" t="str">
        <f>VLOOKUP(data_to_clean[[#This Row],[state]],abbreviation_table[],2,FALSE)</f>
        <v>Texas</v>
      </c>
      <c r="E4544" t="s">
        <v>142</v>
      </c>
      <c r="F4544" t="str">
        <f>TRIM(LEFT(data_to_clean[[#This Row],[revenue]],FIND(" ",data_to_clean[[#This Row],[revenue]])))</f>
        <v>10.2</v>
      </c>
      <c r="G4544" t="str">
        <f>RIGHT(data_to_clean[[#This Row],[revenue]],LEN(data_to_clean[[#This Row],[revenue]])-FIND(" ",data_to_clean[[#This Row],[revenue]]))</f>
        <v>Million</v>
      </c>
      <c r="H4544" s="7">
        <f>VALUE(IF(data_to_clean[[#This Row],[multiplicity]]="Million",_xlfn.CONCAT(SUBSTITUTE(data_to_clean[[#This Row],[number]],".",""),"00000"),_xlfn.CONCAT(SUBSTITUTE(data_to_clean[[#This Row],[number]],".",""),"00000000")))</f>
        <v>10200000</v>
      </c>
      <c r="I4544" t="s">
        <v>16173</v>
      </c>
      <c r="J4544">
        <f>ROUND(VALUE(SUBSTITUTE(data_to_clean[[#This Row],[growth_%]],".",",")),0)</f>
        <v>65</v>
      </c>
      <c r="K4544" t="s">
        <v>69</v>
      </c>
      <c r="L4544">
        <v>38</v>
      </c>
      <c r="M4544">
        <v>38</v>
      </c>
      <c r="N4544">
        <v>2002</v>
      </c>
      <c r="O4544">
        <v>9</v>
      </c>
      <c r="P4544" t="s">
        <v>34</v>
      </c>
      <c r="Q4544" t="b">
        <f>AND(ISNUMBER(data_to_clean[[#This Row],[revenue_formatted]]),ISNUMBER(data_to_clean[[#This Row],[growth_formatted_%]]),ISNUMBER(data_to_clean[[#This Row],[workers]]),ISNUMBER(data_to_clean[[#This Row],[previous_workers]]),ISNUMBER(data_to_clean[[#This Row],[founded]]),ISNUMBER(data_to_clean[[#This Row],[yrs_on_list]]))</f>
        <v>1</v>
      </c>
    </row>
    <row r="4545" spans="1:17" x14ac:dyDescent="0.25">
      <c r="A4545">
        <v>4532</v>
      </c>
      <c r="B4545" t="s">
        <v>16174</v>
      </c>
      <c r="C4545" t="s">
        <v>852</v>
      </c>
      <c r="D4545" t="str">
        <f>VLOOKUP(data_to_clean[[#This Row],[state]],abbreviation_table[],2,FALSE)</f>
        <v>Missouri</v>
      </c>
      <c r="E4545" t="s">
        <v>993</v>
      </c>
      <c r="F4545" t="str">
        <f>TRIM(LEFT(data_to_clean[[#This Row],[revenue]],FIND(" ",data_to_clean[[#This Row],[revenue]])))</f>
        <v>2.3</v>
      </c>
      <c r="G4545" t="str">
        <f>RIGHT(data_to_clean[[#This Row],[revenue]],LEN(data_to_clean[[#This Row],[revenue]])-FIND(" ",data_to_clean[[#This Row],[revenue]]))</f>
        <v>Million</v>
      </c>
      <c r="H4545" s="7">
        <f>VALUE(IF(data_to_clean[[#This Row],[multiplicity]]="Million",_xlfn.CONCAT(SUBSTITUTE(data_to_clean[[#This Row],[number]],".",""),"00000"),_xlfn.CONCAT(SUBSTITUTE(data_to_clean[[#This Row],[number]],".",""),"00000000")))</f>
        <v>2300000</v>
      </c>
      <c r="I4545" t="s">
        <v>16176</v>
      </c>
      <c r="J4545">
        <f>ROUND(VALUE(SUBSTITUTE(data_to_clean[[#This Row],[growth_%]],".",",")),0)</f>
        <v>65</v>
      </c>
      <c r="K4545" t="s">
        <v>18</v>
      </c>
      <c r="L4545">
        <v>16</v>
      </c>
      <c r="M4545">
        <v>16</v>
      </c>
      <c r="N4545">
        <v>2008</v>
      </c>
      <c r="O4545">
        <v>3</v>
      </c>
      <c r="P4545" t="s">
        <v>16177</v>
      </c>
      <c r="Q4545" t="b">
        <f>AND(ISNUMBER(data_to_clean[[#This Row],[revenue_formatted]]),ISNUMBER(data_to_clean[[#This Row],[growth_formatted_%]]),ISNUMBER(data_to_clean[[#This Row],[workers]]),ISNUMBER(data_to_clean[[#This Row],[previous_workers]]),ISNUMBER(data_to_clean[[#This Row],[founded]]),ISNUMBER(data_to_clean[[#This Row],[yrs_on_list]]))</f>
        <v>1</v>
      </c>
    </row>
    <row r="4546" spans="1:17" x14ac:dyDescent="0.25">
      <c r="A4546">
        <v>4533</v>
      </c>
      <c r="B4546" t="s">
        <v>16178</v>
      </c>
      <c r="C4546" t="s">
        <v>52</v>
      </c>
      <c r="D4546" t="str">
        <f>VLOOKUP(data_to_clean[[#This Row],[state]],abbreviation_table[],2,FALSE)</f>
        <v>Florida</v>
      </c>
      <c r="E4546" t="s">
        <v>2009</v>
      </c>
      <c r="F4546" t="str">
        <f>TRIM(LEFT(data_to_clean[[#This Row],[revenue]],FIND(" ",data_to_clean[[#This Row],[revenue]])))</f>
        <v>18.8</v>
      </c>
      <c r="G4546" t="str">
        <f>RIGHT(data_to_clean[[#This Row],[revenue]],LEN(data_to_clean[[#This Row],[revenue]])-FIND(" ",data_to_clean[[#This Row],[revenue]]))</f>
        <v>Million</v>
      </c>
      <c r="H4546" s="7">
        <f>VALUE(IF(data_to_clean[[#This Row],[multiplicity]]="Million",_xlfn.CONCAT(SUBSTITUTE(data_to_clean[[#This Row],[number]],".",""),"00000"),_xlfn.CONCAT(SUBSTITUTE(data_to_clean[[#This Row],[number]],".",""),"00000000")))</f>
        <v>18800000</v>
      </c>
      <c r="I4546" t="s">
        <v>16180</v>
      </c>
      <c r="J4546">
        <f>ROUND(VALUE(SUBSTITUTE(data_to_clean[[#This Row],[growth_%]],".",",")),0)</f>
        <v>65</v>
      </c>
      <c r="K4546" t="s">
        <v>187</v>
      </c>
      <c r="L4546">
        <v>40</v>
      </c>
      <c r="M4546">
        <v>36</v>
      </c>
      <c r="N4546">
        <v>2006</v>
      </c>
      <c r="O4546">
        <v>1</v>
      </c>
      <c r="P4546" t="s">
        <v>198</v>
      </c>
      <c r="Q4546" t="b">
        <f>AND(ISNUMBER(data_to_clean[[#This Row],[revenue_formatted]]),ISNUMBER(data_to_clean[[#This Row],[growth_formatted_%]]),ISNUMBER(data_to_clean[[#This Row],[workers]]),ISNUMBER(data_to_clean[[#This Row],[previous_workers]]),ISNUMBER(data_to_clean[[#This Row],[founded]]),ISNUMBER(data_to_clean[[#This Row],[yrs_on_list]]))</f>
        <v>1</v>
      </c>
    </row>
    <row r="4547" spans="1:17" x14ac:dyDescent="0.25">
      <c r="A4547">
        <v>4534</v>
      </c>
      <c r="B4547" t="s">
        <v>16181</v>
      </c>
      <c r="C4547" t="s">
        <v>98</v>
      </c>
      <c r="D4547" t="str">
        <f>VLOOKUP(data_to_clean[[#This Row],[state]],abbreviation_table[],2,FALSE)</f>
        <v>Washington</v>
      </c>
      <c r="E4547" t="s">
        <v>416</v>
      </c>
      <c r="F4547" t="str">
        <f>TRIM(LEFT(data_to_clean[[#This Row],[revenue]],FIND(" ",data_to_clean[[#This Row],[revenue]])))</f>
        <v>4.7</v>
      </c>
      <c r="G4547" t="str">
        <f>RIGHT(data_to_clean[[#This Row],[revenue]],LEN(data_to_clean[[#This Row],[revenue]])-FIND(" ",data_to_clean[[#This Row],[revenue]]))</f>
        <v>Million</v>
      </c>
      <c r="H4547" s="7">
        <f>VALUE(IF(data_to_clean[[#This Row],[multiplicity]]="Million",_xlfn.CONCAT(SUBSTITUTE(data_to_clean[[#This Row],[number]],".",""),"00000"),_xlfn.CONCAT(SUBSTITUTE(data_to_clean[[#This Row],[number]],".",""),"00000000")))</f>
        <v>4700000</v>
      </c>
      <c r="I4547" t="s">
        <v>16183</v>
      </c>
      <c r="J4547">
        <f>ROUND(VALUE(SUBSTITUTE(data_to_clean[[#This Row],[growth_%]],".",",")),0)</f>
        <v>65</v>
      </c>
      <c r="K4547" t="s">
        <v>55</v>
      </c>
      <c r="L4547">
        <v>130</v>
      </c>
      <c r="M4547">
        <v>85</v>
      </c>
      <c r="N4547">
        <v>2003</v>
      </c>
      <c r="O4547">
        <v>4</v>
      </c>
      <c r="P4547" t="s">
        <v>101</v>
      </c>
      <c r="Q4547" t="b">
        <f>AND(ISNUMBER(data_to_clean[[#This Row],[revenue_formatted]]),ISNUMBER(data_to_clean[[#This Row],[growth_formatted_%]]),ISNUMBER(data_to_clean[[#This Row],[workers]]),ISNUMBER(data_to_clean[[#This Row],[previous_workers]]),ISNUMBER(data_to_clean[[#This Row],[founded]]),ISNUMBER(data_to_clean[[#This Row],[yrs_on_list]]))</f>
        <v>1</v>
      </c>
    </row>
    <row r="4548" spans="1:17" x14ac:dyDescent="0.25">
      <c r="A4548">
        <v>4535</v>
      </c>
      <c r="B4548" t="s">
        <v>16184</v>
      </c>
      <c r="C4548" t="s">
        <v>80</v>
      </c>
      <c r="D4548" t="str">
        <f>VLOOKUP(data_to_clean[[#This Row],[state]],abbreviation_table[],2,FALSE)</f>
        <v>California</v>
      </c>
      <c r="E4548" t="s">
        <v>939</v>
      </c>
      <c r="F4548" t="str">
        <f>TRIM(LEFT(data_to_clean[[#This Row],[revenue]],FIND(" ",data_to_clean[[#This Row],[revenue]])))</f>
        <v>4.1</v>
      </c>
      <c r="G4548" t="str">
        <f>RIGHT(data_to_clean[[#This Row],[revenue]],LEN(data_to_clean[[#This Row],[revenue]])-FIND(" ",data_to_clean[[#This Row],[revenue]]))</f>
        <v>Million</v>
      </c>
      <c r="H4548" s="7">
        <f>VALUE(IF(data_to_clean[[#This Row],[multiplicity]]="Million",_xlfn.CONCAT(SUBSTITUTE(data_to_clean[[#This Row],[number]],".",""),"00000"),_xlfn.CONCAT(SUBSTITUTE(data_to_clean[[#This Row],[number]],".",""),"00000000")))</f>
        <v>4100000</v>
      </c>
      <c r="I4548" t="s">
        <v>16186</v>
      </c>
      <c r="J4548">
        <f>ROUND(VALUE(SUBSTITUTE(data_to_clean[[#This Row],[growth_%]],".",",")),0)</f>
        <v>65</v>
      </c>
      <c r="K4548" t="s">
        <v>336</v>
      </c>
      <c r="L4548">
        <v>25</v>
      </c>
      <c r="M4548">
        <v>20</v>
      </c>
      <c r="N4548">
        <v>2001</v>
      </c>
      <c r="O4548">
        <v>4</v>
      </c>
      <c r="P4548" t="s">
        <v>5591</v>
      </c>
      <c r="Q4548" t="b">
        <f>AND(ISNUMBER(data_to_clean[[#This Row],[revenue_formatted]]),ISNUMBER(data_to_clean[[#This Row],[growth_formatted_%]]),ISNUMBER(data_to_clean[[#This Row],[workers]]),ISNUMBER(data_to_clean[[#This Row],[previous_workers]]),ISNUMBER(data_to_clean[[#This Row],[founded]]),ISNUMBER(data_to_clean[[#This Row],[yrs_on_list]]))</f>
        <v>1</v>
      </c>
    </row>
    <row r="4549" spans="1:17" x14ac:dyDescent="0.25">
      <c r="A4549">
        <v>4536</v>
      </c>
      <c r="B4549" t="s">
        <v>16187</v>
      </c>
      <c r="C4549" t="s">
        <v>1960</v>
      </c>
      <c r="D4549" t="str">
        <f>VLOOKUP(data_to_clean[[#This Row],[state]],abbreviation_table[],2,FALSE)</f>
        <v>Iowa</v>
      </c>
      <c r="E4549" t="s">
        <v>5782</v>
      </c>
      <c r="F4549" t="str">
        <f>TRIM(LEFT(data_to_clean[[#This Row],[revenue]],FIND(" ",data_to_clean[[#This Row],[revenue]])))</f>
        <v>52.6</v>
      </c>
      <c r="G4549" t="str">
        <f>RIGHT(data_to_clean[[#This Row],[revenue]],LEN(data_to_clean[[#This Row],[revenue]])-FIND(" ",data_to_clean[[#This Row],[revenue]]))</f>
        <v>Million</v>
      </c>
      <c r="H4549" s="7">
        <f>VALUE(IF(data_to_clean[[#This Row],[multiplicity]]="Million",_xlfn.CONCAT(SUBSTITUTE(data_to_clean[[#This Row],[number]],".",""),"00000"),_xlfn.CONCAT(SUBSTITUTE(data_to_clean[[#This Row],[number]],".",""),"00000000")))</f>
        <v>52600000</v>
      </c>
      <c r="I4549" t="s">
        <v>16189</v>
      </c>
      <c r="J4549">
        <f>ROUND(VALUE(SUBSTITUTE(data_to_clean[[#This Row],[growth_%]],".",",")),0)</f>
        <v>65</v>
      </c>
      <c r="K4549" t="s">
        <v>297</v>
      </c>
      <c r="L4549">
        <v>245</v>
      </c>
      <c r="M4549">
        <v>185</v>
      </c>
      <c r="N4549">
        <v>2007</v>
      </c>
      <c r="O4549">
        <v>7</v>
      </c>
      <c r="P4549" t="s">
        <v>8853</v>
      </c>
      <c r="Q4549" t="b">
        <f>AND(ISNUMBER(data_to_clean[[#This Row],[revenue_formatted]]),ISNUMBER(data_to_clean[[#This Row],[growth_formatted_%]]),ISNUMBER(data_to_clean[[#This Row],[workers]]),ISNUMBER(data_to_clean[[#This Row],[previous_workers]]),ISNUMBER(data_to_clean[[#This Row],[founded]]),ISNUMBER(data_to_clean[[#This Row],[yrs_on_list]]))</f>
        <v>1</v>
      </c>
    </row>
    <row r="4550" spans="1:17" x14ac:dyDescent="0.25">
      <c r="A4550">
        <v>4537</v>
      </c>
      <c r="B4550" t="s">
        <v>16190</v>
      </c>
      <c r="C4550" t="s">
        <v>141</v>
      </c>
      <c r="D4550" t="str">
        <f>VLOOKUP(data_to_clean[[#This Row],[state]],abbreviation_table[],2,FALSE)</f>
        <v>Kentucky</v>
      </c>
      <c r="E4550" t="s">
        <v>639</v>
      </c>
      <c r="F4550" t="str">
        <f>TRIM(LEFT(data_to_clean[[#This Row],[revenue]],FIND(" ",data_to_clean[[#This Row],[revenue]])))</f>
        <v>12.3</v>
      </c>
      <c r="G4550" t="str">
        <f>RIGHT(data_to_clean[[#This Row],[revenue]],LEN(data_to_clean[[#This Row],[revenue]])-FIND(" ",data_to_clean[[#This Row],[revenue]]))</f>
        <v>Million</v>
      </c>
      <c r="H4550" s="7">
        <f>VALUE(IF(data_to_clean[[#This Row],[multiplicity]]="Million",_xlfn.CONCAT(SUBSTITUTE(data_to_clean[[#This Row],[number]],".",""),"00000"),_xlfn.CONCAT(SUBSTITUTE(data_to_clean[[#This Row],[number]],".",""),"00000000")))</f>
        <v>12300000</v>
      </c>
      <c r="I4550" t="s">
        <v>16192</v>
      </c>
      <c r="J4550">
        <f>ROUND(VALUE(SUBSTITUTE(data_to_clean[[#This Row],[growth_%]],".",",")),0)</f>
        <v>65</v>
      </c>
      <c r="K4550" t="s">
        <v>289</v>
      </c>
      <c r="L4550">
        <v>19</v>
      </c>
      <c r="M4550">
        <v>14</v>
      </c>
      <c r="N4550">
        <v>1996</v>
      </c>
      <c r="O4550">
        <v>5</v>
      </c>
      <c r="P4550" t="s">
        <v>2326</v>
      </c>
      <c r="Q4550" t="b">
        <f>AND(ISNUMBER(data_to_clean[[#This Row],[revenue_formatted]]),ISNUMBER(data_to_clean[[#This Row],[growth_formatted_%]]),ISNUMBER(data_to_clean[[#This Row],[workers]]),ISNUMBER(data_to_clean[[#This Row],[previous_workers]]),ISNUMBER(data_to_clean[[#This Row],[founded]]),ISNUMBER(data_to_clean[[#This Row],[yrs_on_list]]))</f>
        <v>1</v>
      </c>
    </row>
    <row r="4551" spans="1:17" x14ac:dyDescent="0.25">
      <c r="A4551">
        <v>4538</v>
      </c>
      <c r="B4551" t="s">
        <v>16193</v>
      </c>
      <c r="C4551" t="s">
        <v>52</v>
      </c>
      <c r="D4551" t="str">
        <f>VLOOKUP(data_to_clean[[#This Row],[state]],abbreviation_table[],2,FALSE)</f>
        <v>Florida</v>
      </c>
      <c r="E4551" t="s">
        <v>1692</v>
      </c>
      <c r="F4551" t="str">
        <f>TRIM(LEFT(data_to_clean[[#This Row],[revenue]],FIND(" ",data_to_clean[[#This Row],[revenue]])))</f>
        <v>21.6</v>
      </c>
      <c r="G4551" t="str">
        <f>RIGHT(data_to_clean[[#This Row],[revenue]],LEN(data_to_clean[[#This Row],[revenue]])-FIND(" ",data_to_clean[[#This Row],[revenue]]))</f>
        <v>Million</v>
      </c>
      <c r="H4551" s="7">
        <f>VALUE(IF(data_to_clean[[#This Row],[multiplicity]]="Million",_xlfn.CONCAT(SUBSTITUTE(data_to_clean[[#This Row],[number]],".",""),"00000"),_xlfn.CONCAT(SUBSTITUTE(data_to_clean[[#This Row],[number]],".",""),"00000000")))</f>
        <v>21600000</v>
      </c>
      <c r="I4551" t="s">
        <v>16195</v>
      </c>
      <c r="J4551">
        <f>ROUND(VALUE(SUBSTITUTE(data_to_clean[[#This Row],[growth_%]],".",",")),0)</f>
        <v>65</v>
      </c>
      <c r="K4551" t="s">
        <v>40</v>
      </c>
      <c r="L4551">
        <v>75</v>
      </c>
      <c r="M4551">
        <v>45</v>
      </c>
      <c r="N4551">
        <v>2005</v>
      </c>
      <c r="O4551">
        <v>2</v>
      </c>
      <c r="P4551" t="s">
        <v>662</v>
      </c>
      <c r="Q4551" t="b">
        <f>AND(ISNUMBER(data_to_clean[[#This Row],[revenue_formatted]]),ISNUMBER(data_to_clean[[#This Row],[growth_formatted_%]]),ISNUMBER(data_to_clean[[#This Row],[workers]]),ISNUMBER(data_to_clean[[#This Row],[previous_workers]]),ISNUMBER(data_to_clean[[#This Row],[founded]]),ISNUMBER(data_to_clean[[#This Row],[yrs_on_list]]))</f>
        <v>1</v>
      </c>
    </row>
    <row r="4552" spans="1:17" x14ac:dyDescent="0.25">
      <c r="A4552">
        <v>4539</v>
      </c>
      <c r="B4552" t="s">
        <v>16196</v>
      </c>
      <c r="C4552" t="s">
        <v>66</v>
      </c>
      <c r="D4552" t="str">
        <f>VLOOKUP(data_to_clean[[#This Row],[state]],abbreviation_table[],2,FALSE)</f>
        <v>Virginia</v>
      </c>
      <c r="E4552" t="s">
        <v>16198</v>
      </c>
      <c r="F4552" t="str">
        <f>TRIM(LEFT(data_to_clean[[#This Row],[revenue]],FIND(" ",data_to_clean[[#This Row],[revenue]])))</f>
        <v>53.7</v>
      </c>
      <c r="G4552" t="str">
        <f>RIGHT(data_to_clean[[#This Row],[revenue]],LEN(data_to_clean[[#This Row],[revenue]])-FIND(" ",data_to_clean[[#This Row],[revenue]]))</f>
        <v>Million</v>
      </c>
      <c r="H4552" s="7">
        <f>VALUE(IF(data_to_clean[[#This Row],[multiplicity]]="Million",_xlfn.CONCAT(SUBSTITUTE(data_to_clean[[#This Row],[number]],".",""),"00000"),_xlfn.CONCAT(SUBSTITUTE(data_to_clean[[#This Row],[number]],".",""),"00000000")))</f>
        <v>53700000</v>
      </c>
      <c r="I4552" t="s">
        <v>16199</v>
      </c>
      <c r="J4552">
        <f>ROUND(VALUE(SUBSTITUTE(data_to_clean[[#This Row],[growth_%]],".",",")),0)</f>
        <v>65</v>
      </c>
      <c r="K4552" t="s">
        <v>156</v>
      </c>
      <c r="L4552">
        <v>899</v>
      </c>
      <c r="M4552">
        <v>657</v>
      </c>
      <c r="N4552">
        <v>2006</v>
      </c>
      <c r="O4552">
        <v>8</v>
      </c>
      <c r="P4552" t="s">
        <v>746</v>
      </c>
      <c r="Q4552" t="b">
        <f>AND(ISNUMBER(data_to_clean[[#This Row],[revenue_formatted]]),ISNUMBER(data_to_clean[[#This Row],[growth_formatted_%]]),ISNUMBER(data_to_clean[[#This Row],[workers]]),ISNUMBER(data_to_clean[[#This Row],[previous_workers]]),ISNUMBER(data_to_clean[[#This Row],[founded]]),ISNUMBER(data_to_clean[[#This Row],[yrs_on_list]]))</f>
        <v>1</v>
      </c>
    </row>
    <row r="4553" spans="1:17" x14ac:dyDescent="0.25">
      <c r="A4553">
        <v>4540</v>
      </c>
      <c r="B4553" t="s">
        <v>16200</v>
      </c>
      <c r="C4553" t="s">
        <v>503</v>
      </c>
      <c r="D4553" t="str">
        <f>VLOOKUP(data_to_clean[[#This Row],[state]],abbreviation_table[],2,FALSE)</f>
        <v>Illinois</v>
      </c>
      <c r="E4553" t="s">
        <v>533</v>
      </c>
      <c r="F4553" t="str">
        <f>TRIM(LEFT(data_to_clean[[#This Row],[revenue]],FIND(" ",data_to_clean[[#This Row],[revenue]])))</f>
        <v>15.3</v>
      </c>
      <c r="G4553" t="str">
        <f>RIGHT(data_to_clean[[#This Row],[revenue]],LEN(data_to_clean[[#This Row],[revenue]])-FIND(" ",data_to_clean[[#This Row],[revenue]]))</f>
        <v>Million</v>
      </c>
      <c r="H4553" s="7">
        <f>VALUE(IF(data_to_clean[[#This Row],[multiplicity]]="Million",_xlfn.CONCAT(SUBSTITUTE(data_to_clean[[#This Row],[number]],".",""),"00000"),_xlfn.CONCAT(SUBSTITUTE(data_to_clean[[#This Row],[number]],".",""),"00000000")))</f>
        <v>15300000</v>
      </c>
      <c r="I4553" t="s">
        <v>16202</v>
      </c>
      <c r="J4553">
        <f>ROUND(VALUE(SUBSTITUTE(data_to_clean[[#This Row],[growth_%]],".",",")),0)</f>
        <v>65</v>
      </c>
      <c r="K4553" t="s">
        <v>33</v>
      </c>
      <c r="L4553">
        <v>54</v>
      </c>
      <c r="M4553">
        <v>30</v>
      </c>
      <c r="N4553">
        <v>1998</v>
      </c>
      <c r="O4553">
        <v>12</v>
      </c>
      <c r="P4553" t="s">
        <v>16203</v>
      </c>
      <c r="Q4553" t="b">
        <f>AND(ISNUMBER(data_to_clean[[#This Row],[revenue_formatted]]),ISNUMBER(data_to_clean[[#This Row],[growth_formatted_%]]),ISNUMBER(data_to_clean[[#This Row],[workers]]),ISNUMBER(data_to_clean[[#This Row],[previous_workers]]),ISNUMBER(data_to_clean[[#This Row],[founded]]),ISNUMBER(data_to_clean[[#This Row],[yrs_on_list]]))</f>
        <v>1</v>
      </c>
    </row>
    <row r="4554" spans="1:17" x14ac:dyDescent="0.25">
      <c r="A4554">
        <v>4541</v>
      </c>
      <c r="B4554" t="s">
        <v>16204</v>
      </c>
      <c r="C4554" t="s">
        <v>166</v>
      </c>
      <c r="D4554" t="str">
        <f>VLOOKUP(data_to_clean[[#This Row],[state]],abbreviation_table[],2,FALSE)</f>
        <v>Utah</v>
      </c>
      <c r="E4554" t="s">
        <v>16206</v>
      </c>
      <c r="F4554" t="str">
        <f>TRIM(LEFT(data_to_clean[[#This Row],[revenue]],FIND(" ",data_to_clean[[#This Row],[revenue]])))</f>
        <v>73.7</v>
      </c>
      <c r="G4554" t="str">
        <f>RIGHT(data_to_clean[[#This Row],[revenue]],LEN(data_to_clean[[#This Row],[revenue]])-FIND(" ",data_to_clean[[#This Row],[revenue]]))</f>
        <v>Million</v>
      </c>
      <c r="H4554" s="7">
        <f>VALUE(IF(data_to_clean[[#This Row],[multiplicity]]="Million",_xlfn.CONCAT(SUBSTITUTE(data_to_clean[[#This Row],[number]],".",""),"00000"),_xlfn.CONCAT(SUBSTITUTE(data_to_clean[[#This Row],[number]],".",""),"00000000")))</f>
        <v>73700000</v>
      </c>
      <c r="I4554" t="s">
        <v>16207</v>
      </c>
      <c r="J4554">
        <f>ROUND(VALUE(SUBSTITUTE(data_to_clean[[#This Row],[growth_%]],".",",")),0)</f>
        <v>64</v>
      </c>
      <c r="K4554" t="s">
        <v>308</v>
      </c>
      <c r="L4554">
        <v>131</v>
      </c>
      <c r="M4554">
        <v>79</v>
      </c>
      <c r="N4554">
        <v>1969</v>
      </c>
      <c r="O4554">
        <v>1</v>
      </c>
      <c r="P4554" t="s">
        <v>16208</v>
      </c>
      <c r="Q4554" t="b">
        <f>AND(ISNUMBER(data_to_clean[[#This Row],[revenue_formatted]]),ISNUMBER(data_to_clean[[#This Row],[growth_formatted_%]]),ISNUMBER(data_to_clean[[#This Row],[workers]]),ISNUMBER(data_to_clean[[#This Row],[previous_workers]]),ISNUMBER(data_to_clean[[#This Row],[founded]]),ISNUMBER(data_to_clean[[#This Row],[yrs_on_list]]))</f>
        <v>1</v>
      </c>
    </row>
    <row r="4555" spans="1:17" x14ac:dyDescent="0.25">
      <c r="A4555">
        <v>4542</v>
      </c>
      <c r="B4555" t="s">
        <v>16209</v>
      </c>
      <c r="C4555" t="s">
        <v>59</v>
      </c>
      <c r="D4555" t="str">
        <f>VLOOKUP(data_to_clean[[#This Row],[state]],abbreviation_table[],2,FALSE)</f>
        <v>New Jersey</v>
      </c>
      <c r="E4555" t="s">
        <v>710</v>
      </c>
      <c r="F4555" t="str">
        <f>TRIM(LEFT(data_to_clean[[#This Row],[revenue]],FIND(" ",data_to_clean[[#This Row],[revenue]])))</f>
        <v>6.5</v>
      </c>
      <c r="G4555" t="str">
        <f>RIGHT(data_to_clean[[#This Row],[revenue]],LEN(data_to_clean[[#This Row],[revenue]])-FIND(" ",data_to_clean[[#This Row],[revenue]]))</f>
        <v>Million</v>
      </c>
      <c r="H4555" s="7">
        <f>VALUE(IF(data_to_clean[[#This Row],[multiplicity]]="Million",_xlfn.CONCAT(SUBSTITUTE(data_to_clean[[#This Row],[number]],".",""),"00000"),_xlfn.CONCAT(SUBSTITUTE(data_to_clean[[#This Row],[number]],".",""),"00000000")))</f>
        <v>6500000</v>
      </c>
      <c r="I4555" t="s">
        <v>16211</v>
      </c>
      <c r="J4555">
        <f>ROUND(VALUE(SUBSTITUTE(data_to_clean[[#This Row],[growth_%]],".",",")),0)</f>
        <v>64</v>
      </c>
      <c r="K4555" t="s">
        <v>6043</v>
      </c>
      <c r="L4555">
        <v>28</v>
      </c>
      <c r="M4555">
        <v>24</v>
      </c>
      <c r="N4555">
        <v>1994</v>
      </c>
      <c r="O4555">
        <v>1</v>
      </c>
      <c r="P4555" t="s">
        <v>16212</v>
      </c>
      <c r="Q4555" t="b">
        <f>AND(ISNUMBER(data_to_clean[[#This Row],[revenue_formatted]]),ISNUMBER(data_to_clean[[#This Row],[growth_formatted_%]]),ISNUMBER(data_to_clean[[#This Row],[workers]]),ISNUMBER(data_to_clean[[#This Row],[previous_workers]]),ISNUMBER(data_to_clean[[#This Row],[founded]]),ISNUMBER(data_to_clean[[#This Row],[yrs_on_list]]))</f>
        <v>1</v>
      </c>
    </row>
    <row r="4556" spans="1:17" x14ac:dyDescent="0.25">
      <c r="A4556">
        <v>4543</v>
      </c>
      <c r="B4556" t="s">
        <v>16213</v>
      </c>
      <c r="C4556" t="s">
        <v>80</v>
      </c>
      <c r="D4556" t="str">
        <f>VLOOKUP(data_to_clean[[#This Row],[state]],abbreviation_table[],2,FALSE)</f>
        <v>California</v>
      </c>
      <c r="E4556" t="s">
        <v>115</v>
      </c>
      <c r="F4556" t="str">
        <f>TRIM(LEFT(data_to_clean[[#This Row],[revenue]],FIND(" ",data_to_clean[[#This Row],[revenue]])))</f>
        <v>10.7</v>
      </c>
      <c r="G4556" t="str">
        <f>RIGHT(data_to_clean[[#This Row],[revenue]],LEN(data_to_clean[[#This Row],[revenue]])-FIND(" ",data_to_clean[[#This Row],[revenue]]))</f>
        <v>Million</v>
      </c>
      <c r="H4556" s="7">
        <f>VALUE(IF(data_to_clean[[#This Row],[multiplicity]]="Million",_xlfn.CONCAT(SUBSTITUTE(data_to_clean[[#This Row],[number]],".",""),"00000"),_xlfn.CONCAT(SUBSTITUTE(data_to_clean[[#This Row],[number]],".",""),"00000000")))</f>
        <v>10700000</v>
      </c>
      <c r="I4556" t="s">
        <v>16215</v>
      </c>
      <c r="J4556">
        <f>ROUND(VALUE(SUBSTITUTE(data_to_clean[[#This Row],[growth_%]],".",",")),0)</f>
        <v>64</v>
      </c>
      <c r="K4556" t="s">
        <v>211</v>
      </c>
      <c r="L4556">
        <v>76</v>
      </c>
      <c r="M4556">
        <v>41</v>
      </c>
      <c r="N4556">
        <v>1985</v>
      </c>
      <c r="O4556">
        <v>1</v>
      </c>
      <c r="P4556" t="s">
        <v>10566</v>
      </c>
      <c r="Q4556" t="b">
        <f>AND(ISNUMBER(data_to_clean[[#This Row],[revenue_formatted]]),ISNUMBER(data_to_clean[[#This Row],[growth_formatted_%]]),ISNUMBER(data_to_clean[[#This Row],[workers]]),ISNUMBER(data_to_clean[[#This Row],[previous_workers]]),ISNUMBER(data_to_clean[[#This Row],[founded]]),ISNUMBER(data_to_clean[[#This Row],[yrs_on_list]]))</f>
        <v>1</v>
      </c>
    </row>
    <row r="4557" spans="1:17" x14ac:dyDescent="0.25">
      <c r="A4557">
        <v>4544</v>
      </c>
      <c r="B4557" t="s">
        <v>16216</v>
      </c>
      <c r="C4557" t="s">
        <v>52</v>
      </c>
      <c r="D4557" t="str">
        <f>VLOOKUP(data_to_clean[[#This Row],[state]],abbreviation_table[],2,FALSE)</f>
        <v>Florida</v>
      </c>
      <c r="E4557" t="s">
        <v>4366</v>
      </c>
      <c r="F4557" t="str">
        <f>TRIM(LEFT(data_to_clean[[#This Row],[revenue]],FIND(" ",data_to_clean[[#This Row],[revenue]])))</f>
        <v>17.7</v>
      </c>
      <c r="G4557" t="str">
        <f>RIGHT(data_to_clean[[#This Row],[revenue]],LEN(data_to_clean[[#This Row],[revenue]])-FIND(" ",data_to_clean[[#This Row],[revenue]]))</f>
        <v>Million</v>
      </c>
      <c r="H4557" s="7">
        <f>VALUE(IF(data_to_clean[[#This Row],[multiplicity]]="Million",_xlfn.CONCAT(SUBSTITUTE(data_to_clean[[#This Row],[number]],".",""),"00000"),_xlfn.CONCAT(SUBSTITUTE(data_to_clean[[#This Row],[number]],".",""),"00000000")))</f>
        <v>17700000</v>
      </c>
      <c r="I4557" t="s">
        <v>16218</v>
      </c>
      <c r="J4557">
        <f>ROUND(VALUE(SUBSTITUTE(data_to_clean[[#This Row],[growth_%]],".",",")),0)</f>
        <v>64</v>
      </c>
      <c r="K4557" t="s">
        <v>297</v>
      </c>
      <c r="L4557">
        <v>89</v>
      </c>
      <c r="M4557">
        <v>55</v>
      </c>
      <c r="N4557">
        <v>2002</v>
      </c>
      <c r="O4557">
        <v>10</v>
      </c>
      <c r="P4557" t="s">
        <v>203</v>
      </c>
      <c r="Q4557" t="b">
        <f>AND(ISNUMBER(data_to_clean[[#This Row],[revenue_formatted]]),ISNUMBER(data_to_clean[[#This Row],[growth_formatted_%]]),ISNUMBER(data_to_clean[[#This Row],[workers]]),ISNUMBER(data_to_clean[[#This Row],[previous_workers]]),ISNUMBER(data_to_clean[[#This Row],[founded]]),ISNUMBER(data_to_clean[[#This Row],[yrs_on_list]]))</f>
        <v>1</v>
      </c>
    </row>
    <row r="4558" spans="1:17" x14ac:dyDescent="0.25">
      <c r="A4558">
        <v>4545</v>
      </c>
      <c r="B4558" t="s">
        <v>16219</v>
      </c>
      <c r="C4558" t="s">
        <v>119</v>
      </c>
      <c r="D4558" t="str">
        <f>VLOOKUP(data_to_clean[[#This Row],[state]],abbreviation_table[],2,FALSE)</f>
        <v>Georgia</v>
      </c>
      <c r="E4558" t="s">
        <v>1442</v>
      </c>
      <c r="F4558" t="str">
        <f>TRIM(LEFT(data_to_clean[[#This Row],[revenue]],FIND(" ",data_to_clean[[#This Row],[revenue]])))</f>
        <v>2</v>
      </c>
      <c r="G4558" t="str">
        <f>RIGHT(data_to_clean[[#This Row],[revenue]],LEN(data_to_clean[[#This Row],[revenue]])-FIND(" ",data_to_clean[[#This Row],[revenue]]))</f>
        <v>Million</v>
      </c>
      <c r="H4558" s="7">
        <f>VALUE(IF(data_to_clean[[#This Row],[multiplicity]]="Million",_xlfn.CONCAT(SUBSTITUTE(data_to_clean[[#This Row],[number]],".",""),"00000"),_xlfn.CONCAT(SUBSTITUTE(data_to_clean[[#This Row],[number]],".",""),"00000000")))</f>
        <v>200000</v>
      </c>
      <c r="I4558" t="s">
        <v>16221</v>
      </c>
      <c r="J4558">
        <f>ROUND(VALUE(SUBSTITUTE(data_to_clean[[#This Row],[growth_%]],".",",")),0)</f>
        <v>64</v>
      </c>
      <c r="K4558" t="s">
        <v>289</v>
      </c>
      <c r="L4558">
        <v>25</v>
      </c>
      <c r="M4558">
        <v>4</v>
      </c>
      <c r="N4558">
        <v>2013</v>
      </c>
      <c r="O4558">
        <v>1</v>
      </c>
      <c r="P4558" t="s">
        <v>13245</v>
      </c>
      <c r="Q4558" t="b">
        <f>AND(ISNUMBER(data_to_clean[[#This Row],[revenue_formatted]]),ISNUMBER(data_to_clean[[#This Row],[growth_formatted_%]]),ISNUMBER(data_to_clean[[#This Row],[workers]]),ISNUMBER(data_to_clean[[#This Row],[previous_workers]]),ISNUMBER(data_to_clean[[#This Row],[founded]]),ISNUMBER(data_to_clean[[#This Row],[yrs_on_list]]))</f>
        <v>1</v>
      </c>
    </row>
    <row r="4559" spans="1:17" x14ac:dyDescent="0.25">
      <c r="A4559">
        <v>4546</v>
      </c>
      <c r="B4559" t="s">
        <v>16222</v>
      </c>
      <c r="C4559" t="s">
        <v>753</v>
      </c>
      <c r="D4559" t="str">
        <f>VLOOKUP(data_to_clean[[#This Row],[state]],abbreviation_table[],2,FALSE)</f>
        <v>Nevada</v>
      </c>
      <c r="E4559" t="s">
        <v>892</v>
      </c>
      <c r="F4559" t="str">
        <f>TRIM(LEFT(data_to_clean[[#This Row],[revenue]],FIND(" ",data_to_clean[[#This Row],[revenue]])))</f>
        <v>9.9</v>
      </c>
      <c r="G4559" t="str">
        <f>RIGHT(data_to_clean[[#This Row],[revenue]],LEN(data_to_clean[[#This Row],[revenue]])-FIND(" ",data_to_clean[[#This Row],[revenue]]))</f>
        <v>Million</v>
      </c>
      <c r="H4559" s="7">
        <f>VALUE(IF(data_to_clean[[#This Row],[multiplicity]]="Million",_xlfn.CONCAT(SUBSTITUTE(data_to_clean[[#This Row],[number]],".",""),"00000"),_xlfn.CONCAT(SUBSTITUTE(data_to_clean[[#This Row],[number]],".",""),"00000000")))</f>
        <v>9900000</v>
      </c>
      <c r="I4559" t="s">
        <v>16224</v>
      </c>
      <c r="J4559">
        <f>ROUND(VALUE(SUBSTITUTE(data_to_clean[[#This Row],[growth_%]],".",",")),0)</f>
        <v>64</v>
      </c>
      <c r="K4559" t="s">
        <v>40</v>
      </c>
      <c r="L4559">
        <v>25</v>
      </c>
      <c r="M4559">
        <v>10</v>
      </c>
      <c r="N4559">
        <v>2010</v>
      </c>
      <c r="O4559">
        <v>1</v>
      </c>
      <c r="P4559" t="s">
        <v>757</v>
      </c>
      <c r="Q4559" t="b">
        <f>AND(ISNUMBER(data_to_clean[[#This Row],[revenue_formatted]]),ISNUMBER(data_to_clean[[#This Row],[growth_formatted_%]]),ISNUMBER(data_to_clean[[#This Row],[workers]]),ISNUMBER(data_to_clean[[#This Row],[previous_workers]]),ISNUMBER(data_to_clean[[#This Row],[founded]]),ISNUMBER(data_to_clean[[#This Row],[yrs_on_list]]))</f>
        <v>1</v>
      </c>
    </row>
    <row r="4560" spans="1:17" x14ac:dyDescent="0.25">
      <c r="A4560">
        <v>4547</v>
      </c>
      <c r="B4560" t="s">
        <v>16225</v>
      </c>
      <c r="C4560" t="s">
        <v>45</v>
      </c>
      <c r="D4560" t="str">
        <f>VLOOKUP(data_to_clean[[#This Row],[state]],abbreviation_table[],2,FALSE)</f>
        <v>Pennsylvania</v>
      </c>
      <c r="E4560" t="s">
        <v>440</v>
      </c>
      <c r="F4560" t="str">
        <f>TRIM(LEFT(data_to_clean[[#This Row],[revenue]],FIND(" ",data_to_clean[[#This Row],[revenue]])))</f>
        <v>8.2</v>
      </c>
      <c r="G4560" t="str">
        <f>RIGHT(data_to_clean[[#This Row],[revenue]],LEN(data_to_clean[[#This Row],[revenue]])-FIND(" ",data_to_clean[[#This Row],[revenue]]))</f>
        <v>Million</v>
      </c>
      <c r="H4560" s="7">
        <f>VALUE(IF(data_to_clean[[#This Row],[multiplicity]]="Million",_xlfn.CONCAT(SUBSTITUTE(data_to_clean[[#This Row],[number]],".",""),"00000"),_xlfn.CONCAT(SUBSTITUTE(data_to_clean[[#This Row],[number]],".",""),"00000000")))</f>
        <v>8200000</v>
      </c>
      <c r="I4560" t="s">
        <v>16227</v>
      </c>
      <c r="J4560">
        <f>ROUND(VALUE(SUBSTITUTE(data_to_clean[[#This Row],[growth_%]],".",",")),0)</f>
        <v>64</v>
      </c>
      <c r="K4560" t="s">
        <v>55</v>
      </c>
      <c r="L4560">
        <v>400</v>
      </c>
      <c r="M4560">
        <v>150</v>
      </c>
      <c r="N4560">
        <v>2011</v>
      </c>
      <c r="O4560">
        <v>4</v>
      </c>
      <c r="P4560" t="s">
        <v>16228</v>
      </c>
      <c r="Q4560" t="b">
        <f>AND(ISNUMBER(data_to_clean[[#This Row],[revenue_formatted]]),ISNUMBER(data_to_clean[[#This Row],[growth_formatted_%]]),ISNUMBER(data_to_clean[[#This Row],[workers]]),ISNUMBER(data_to_clean[[#This Row],[previous_workers]]),ISNUMBER(data_to_clean[[#This Row],[founded]]),ISNUMBER(data_to_clean[[#This Row],[yrs_on_list]]))</f>
        <v>1</v>
      </c>
    </row>
    <row r="4561" spans="1:17" x14ac:dyDescent="0.25">
      <c r="A4561">
        <v>4548</v>
      </c>
      <c r="B4561" t="s">
        <v>16229</v>
      </c>
      <c r="C4561" t="s">
        <v>15</v>
      </c>
      <c r="D4561" t="str">
        <f>VLOOKUP(data_to_clean[[#This Row],[state]],abbreviation_table[],2,FALSE)</f>
        <v>Arizona</v>
      </c>
      <c r="E4561" t="s">
        <v>699</v>
      </c>
      <c r="F4561" t="str">
        <f>TRIM(LEFT(data_to_clean[[#This Row],[revenue]],FIND(" ",data_to_clean[[#This Row],[revenue]])))</f>
        <v>4</v>
      </c>
      <c r="G4561" t="str">
        <f>RIGHT(data_to_clean[[#This Row],[revenue]],LEN(data_to_clean[[#This Row],[revenue]])-FIND(" ",data_to_clean[[#This Row],[revenue]]))</f>
        <v>Million</v>
      </c>
      <c r="H4561" s="7">
        <f>VALUE(IF(data_to_clean[[#This Row],[multiplicity]]="Million",_xlfn.CONCAT(SUBSTITUTE(data_to_clean[[#This Row],[number]],".",""),"00000"),_xlfn.CONCAT(SUBSTITUTE(data_to_clean[[#This Row],[number]],".",""),"00000000")))</f>
        <v>400000</v>
      </c>
      <c r="I4561" t="s">
        <v>16231</v>
      </c>
      <c r="J4561">
        <f>ROUND(VALUE(SUBSTITUTE(data_to_clean[[#This Row],[growth_%]],".",",")),0)</f>
        <v>64</v>
      </c>
      <c r="K4561" t="s">
        <v>233</v>
      </c>
      <c r="L4561">
        <v>33</v>
      </c>
      <c r="M4561">
        <v>19</v>
      </c>
      <c r="N4561">
        <v>1998</v>
      </c>
      <c r="O4561">
        <v>1</v>
      </c>
      <c r="P4561" t="s">
        <v>4263</v>
      </c>
      <c r="Q4561" t="b">
        <f>AND(ISNUMBER(data_to_clean[[#This Row],[revenue_formatted]]),ISNUMBER(data_to_clean[[#This Row],[growth_formatted_%]]),ISNUMBER(data_to_clean[[#This Row],[workers]]),ISNUMBER(data_to_clean[[#This Row],[previous_workers]]),ISNUMBER(data_to_clean[[#This Row],[founded]]),ISNUMBER(data_to_clean[[#This Row],[yrs_on_list]]))</f>
        <v>1</v>
      </c>
    </row>
    <row r="4562" spans="1:17" x14ac:dyDescent="0.25">
      <c r="A4562">
        <v>4549</v>
      </c>
      <c r="B4562" t="s">
        <v>16232</v>
      </c>
      <c r="C4562" t="s">
        <v>45</v>
      </c>
      <c r="D4562" t="str">
        <f>VLOOKUP(data_to_clean[[#This Row],[state]],abbreviation_table[],2,FALSE)</f>
        <v>Pennsylvania</v>
      </c>
      <c r="E4562" t="s">
        <v>2516</v>
      </c>
      <c r="F4562" t="str">
        <f>TRIM(LEFT(data_to_clean[[#This Row],[revenue]],FIND(" ",data_to_clean[[#This Row],[revenue]])))</f>
        <v>14.9</v>
      </c>
      <c r="G4562" t="str">
        <f>RIGHT(data_to_clean[[#This Row],[revenue]],LEN(data_to_clean[[#This Row],[revenue]])-FIND(" ",data_to_clean[[#This Row],[revenue]]))</f>
        <v>Million</v>
      </c>
      <c r="H4562" s="7">
        <f>VALUE(IF(data_to_clean[[#This Row],[multiplicity]]="Million",_xlfn.CONCAT(SUBSTITUTE(data_to_clean[[#This Row],[number]],".",""),"00000"),_xlfn.CONCAT(SUBSTITUTE(data_to_clean[[#This Row],[number]],".",""),"00000000")))</f>
        <v>14900000</v>
      </c>
      <c r="I4562" t="s">
        <v>16234</v>
      </c>
      <c r="J4562">
        <f>ROUND(VALUE(SUBSTITUTE(data_to_clean[[#This Row],[growth_%]],".",",")),0)</f>
        <v>64</v>
      </c>
      <c r="K4562" t="s">
        <v>289</v>
      </c>
      <c r="L4562">
        <v>76</v>
      </c>
      <c r="M4562">
        <v>47</v>
      </c>
      <c r="N4562">
        <v>1993</v>
      </c>
      <c r="O4562">
        <v>5</v>
      </c>
      <c r="P4562" t="s">
        <v>16235</v>
      </c>
      <c r="Q4562" t="b">
        <f>AND(ISNUMBER(data_to_clean[[#This Row],[revenue_formatted]]),ISNUMBER(data_to_clean[[#This Row],[growth_formatted_%]]),ISNUMBER(data_to_clean[[#This Row],[workers]]),ISNUMBER(data_to_clean[[#This Row],[previous_workers]]),ISNUMBER(data_to_clean[[#This Row],[founded]]),ISNUMBER(data_to_clean[[#This Row],[yrs_on_list]]))</f>
        <v>1</v>
      </c>
    </row>
    <row r="4563" spans="1:17" x14ac:dyDescent="0.25">
      <c r="A4563">
        <v>4550</v>
      </c>
      <c r="B4563" t="s">
        <v>16236</v>
      </c>
      <c r="C4563" t="s">
        <v>503</v>
      </c>
      <c r="D4563" t="str">
        <f>VLOOKUP(data_to_clean[[#This Row],[state]],abbreviation_table[],2,FALSE)</f>
        <v>Illinois</v>
      </c>
      <c r="E4563" t="s">
        <v>3077</v>
      </c>
      <c r="F4563" t="str">
        <f>TRIM(LEFT(data_to_clean[[#This Row],[revenue]],FIND(" ",data_to_clean[[#This Row],[revenue]])))</f>
        <v>17.8</v>
      </c>
      <c r="G4563" t="str">
        <f>RIGHT(data_to_clean[[#This Row],[revenue]],LEN(data_to_clean[[#This Row],[revenue]])-FIND(" ",data_to_clean[[#This Row],[revenue]]))</f>
        <v>Million</v>
      </c>
      <c r="H4563" s="7">
        <f>VALUE(IF(data_to_clean[[#This Row],[multiplicity]]="Million",_xlfn.CONCAT(SUBSTITUTE(data_to_clean[[#This Row],[number]],".",""),"00000"),_xlfn.CONCAT(SUBSTITUTE(data_to_clean[[#This Row],[number]],".",""),"00000000")))</f>
        <v>17800000</v>
      </c>
      <c r="I4563" t="s">
        <v>16238</v>
      </c>
      <c r="J4563">
        <f>ROUND(VALUE(SUBSTITUTE(data_to_clean[[#This Row],[growth_%]],".",",")),0)</f>
        <v>64</v>
      </c>
      <c r="K4563" t="s">
        <v>336</v>
      </c>
      <c r="L4563">
        <v>49</v>
      </c>
      <c r="M4563">
        <v>40</v>
      </c>
      <c r="N4563">
        <v>1999</v>
      </c>
      <c r="O4563">
        <v>1</v>
      </c>
      <c r="P4563" t="s">
        <v>1617</v>
      </c>
      <c r="Q4563" t="b">
        <f>AND(ISNUMBER(data_to_clean[[#This Row],[revenue_formatted]]),ISNUMBER(data_to_clean[[#This Row],[growth_formatted_%]]),ISNUMBER(data_to_clean[[#This Row],[workers]]),ISNUMBER(data_to_clean[[#This Row],[previous_workers]]),ISNUMBER(data_to_clean[[#This Row],[founded]]),ISNUMBER(data_to_clean[[#This Row],[yrs_on_list]]))</f>
        <v>1</v>
      </c>
    </row>
    <row r="4564" spans="1:17" x14ac:dyDescent="0.25">
      <c r="A4564">
        <v>4551</v>
      </c>
      <c r="B4564" t="s">
        <v>16239</v>
      </c>
      <c r="C4564" t="s">
        <v>52</v>
      </c>
      <c r="D4564" t="str">
        <f>VLOOKUP(data_to_clean[[#This Row],[state]],abbreviation_table[],2,FALSE)</f>
        <v>Florida</v>
      </c>
      <c r="E4564" t="s">
        <v>261</v>
      </c>
      <c r="F4564" t="str">
        <f>TRIM(LEFT(data_to_clean[[#This Row],[revenue]],FIND(" ",data_to_clean[[#This Row],[revenue]])))</f>
        <v>8.3</v>
      </c>
      <c r="G4564" t="str">
        <f>RIGHT(data_to_clean[[#This Row],[revenue]],LEN(data_to_clean[[#This Row],[revenue]])-FIND(" ",data_to_clean[[#This Row],[revenue]]))</f>
        <v>Million</v>
      </c>
      <c r="H4564" s="7">
        <f>VALUE(IF(data_to_clean[[#This Row],[multiplicity]]="Million",_xlfn.CONCAT(SUBSTITUTE(data_to_clean[[#This Row],[number]],".",""),"00000"),_xlfn.CONCAT(SUBSTITUTE(data_to_clean[[#This Row],[number]],".",""),"00000000")))</f>
        <v>8300000</v>
      </c>
      <c r="I4564" t="s">
        <v>16241</v>
      </c>
      <c r="J4564">
        <f>ROUND(VALUE(SUBSTITUTE(data_to_clean[[#This Row],[growth_%]],".",",")),0)</f>
        <v>64</v>
      </c>
      <c r="K4564" t="s">
        <v>25</v>
      </c>
      <c r="L4564">
        <v>45</v>
      </c>
      <c r="M4564">
        <v>26</v>
      </c>
      <c r="N4564">
        <v>2010</v>
      </c>
      <c r="O4564">
        <v>2</v>
      </c>
      <c r="P4564" t="s">
        <v>662</v>
      </c>
      <c r="Q4564" t="b">
        <f>AND(ISNUMBER(data_to_clean[[#This Row],[revenue_formatted]]),ISNUMBER(data_to_clean[[#This Row],[growth_formatted_%]]),ISNUMBER(data_to_clean[[#This Row],[workers]]),ISNUMBER(data_to_clean[[#This Row],[previous_workers]]),ISNUMBER(data_to_clean[[#This Row],[founded]]),ISNUMBER(data_to_clean[[#This Row],[yrs_on_list]]))</f>
        <v>1</v>
      </c>
    </row>
    <row r="4565" spans="1:17" x14ac:dyDescent="0.25">
      <c r="A4565">
        <v>4552</v>
      </c>
      <c r="B4565" t="s">
        <v>16242</v>
      </c>
      <c r="C4565" t="s">
        <v>105</v>
      </c>
      <c r="D4565" t="str">
        <f>VLOOKUP(data_to_clean[[#This Row],[state]],abbreviation_table[],2,FALSE)</f>
        <v>New York</v>
      </c>
      <c r="E4565" t="s">
        <v>13734</v>
      </c>
      <c r="F4565" t="str">
        <f>TRIM(LEFT(data_to_clean[[#This Row],[revenue]],FIND(" ",data_to_clean[[#This Row],[revenue]])))</f>
        <v>28.5</v>
      </c>
      <c r="G4565" t="str">
        <f>RIGHT(data_to_clean[[#This Row],[revenue]],LEN(data_to_clean[[#This Row],[revenue]])-FIND(" ",data_to_clean[[#This Row],[revenue]]))</f>
        <v>Million</v>
      </c>
      <c r="H4565" s="7">
        <f>VALUE(IF(data_to_clean[[#This Row],[multiplicity]]="Million",_xlfn.CONCAT(SUBSTITUTE(data_to_clean[[#This Row],[number]],".",""),"00000"),_xlfn.CONCAT(SUBSTITUTE(data_to_clean[[#This Row],[number]],".",""),"00000000")))</f>
        <v>28500000</v>
      </c>
      <c r="I4565" t="s">
        <v>16244</v>
      </c>
      <c r="J4565">
        <f>ROUND(VALUE(SUBSTITUTE(data_to_clean[[#This Row],[growth_%]],".",",")),0)</f>
        <v>64</v>
      </c>
      <c r="K4565" t="s">
        <v>6043</v>
      </c>
      <c r="L4565">
        <v>107</v>
      </c>
      <c r="M4565">
        <v>88</v>
      </c>
      <c r="N4565">
        <v>2008</v>
      </c>
      <c r="O4565">
        <v>2</v>
      </c>
      <c r="P4565" t="s">
        <v>108</v>
      </c>
      <c r="Q4565" t="b">
        <f>AND(ISNUMBER(data_to_clean[[#This Row],[revenue_formatted]]),ISNUMBER(data_to_clean[[#This Row],[growth_formatted_%]]),ISNUMBER(data_to_clean[[#This Row],[workers]]),ISNUMBER(data_to_clean[[#This Row],[previous_workers]]),ISNUMBER(data_to_clean[[#This Row],[founded]]),ISNUMBER(data_to_clean[[#This Row],[yrs_on_list]]))</f>
        <v>1</v>
      </c>
    </row>
    <row r="4566" spans="1:17" x14ac:dyDescent="0.25">
      <c r="A4566">
        <v>4553</v>
      </c>
      <c r="B4566" t="s">
        <v>16245</v>
      </c>
      <c r="C4566" t="s">
        <v>45</v>
      </c>
      <c r="D4566" t="str">
        <f>VLOOKUP(data_to_clean[[#This Row],[state]],abbreviation_table[],2,FALSE)</f>
        <v>Pennsylvania</v>
      </c>
      <c r="E4566" t="s">
        <v>1608</v>
      </c>
      <c r="F4566" t="str">
        <f>TRIM(LEFT(data_to_clean[[#This Row],[revenue]],FIND(" ",data_to_clean[[#This Row],[revenue]])))</f>
        <v>8.1</v>
      </c>
      <c r="G4566" t="str">
        <f>RIGHT(data_to_clean[[#This Row],[revenue]],LEN(data_to_clean[[#This Row],[revenue]])-FIND(" ",data_to_clean[[#This Row],[revenue]]))</f>
        <v>Million</v>
      </c>
      <c r="H4566" s="7">
        <f>VALUE(IF(data_to_clean[[#This Row],[multiplicity]]="Million",_xlfn.CONCAT(SUBSTITUTE(data_to_clean[[#This Row],[number]],".",""),"00000"),_xlfn.CONCAT(SUBSTITUTE(data_to_clean[[#This Row],[number]],".",""),"00000000")))</f>
        <v>8100000</v>
      </c>
      <c r="I4566" t="s">
        <v>16247</v>
      </c>
      <c r="J4566">
        <f>ROUND(VALUE(SUBSTITUTE(data_to_clean[[#This Row],[growth_%]],".",",")),0)</f>
        <v>64</v>
      </c>
      <c r="K4566" t="s">
        <v>623</v>
      </c>
      <c r="L4566">
        <v>31</v>
      </c>
      <c r="M4566">
        <v>20</v>
      </c>
      <c r="N4566">
        <v>2002</v>
      </c>
      <c r="O4566">
        <v>8</v>
      </c>
      <c r="P4566" t="s">
        <v>7352</v>
      </c>
      <c r="Q4566" t="b">
        <f>AND(ISNUMBER(data_to_clean[[#This Row],[revenue_formatted]]),ISNUMBER(data_to_clean[[#This Row],[growth_formatted_%]]),ISNUMBER(data_to_clean[[#This Row],[workers]]),ISNUMBER(data_to_clean[[#This Row],[previous_workers]]),ISNUMBER(data_to_clean[[#This Row],[founded]]),ISNUMBER(data_to_clean[[#This Row],[yrs_on_list]]))</f>
        <v>1</v>
      </c>
    </row>
    <row r="4567" spans="1:17" x14ac:dyDescent="0.25">
      <c r="A4567">
        <v>4554</v>
      </c>
      <c r="B4567" t="s">
        <v>16248</v>
      </c>
      <c r="C4567" t="s">
        <v>30</v>
      </c>
      <c r="D4567" t="str">
        <f>VLOOKUP(data_to_clean[[#This Row],[state]],abbreviation_table[],2,FALSE)</f>
        <v>Texas</v>
      </c>
      <c r="E4567" t="s">
        <v>2070</v>
      </c>
      <c r="F4567" t="str">
        <f>TRIM(LEFT(data_to_clean[[#This Row],[revenue]],FIND(" ",data_to_clean[[#This Row],[revenue]])))</f>
        <v>22.1</v>
      </c>
      <c r="G4567" t="str">
        <f>RIGHT(data_to_clean[[#This Row],[revenue]],LEN(data_to_clean[[#This Row],[revenue]])-FIND(" ",data_to_clean[[#This Row],[revenue]]))</f>
        <v>Million</v>
      </c>
      <c r="H4567" s="7">
        <f>VALUE(IF(data_to_clean[[#This Row],[multiplicity]]="Million",_xlfn.CONCAT(SUBSTITUTE(data_to_clean[[#This Row],[number]],".",""),"00000"),_xlfn.CONCAT(SUBSTITUTE(data_to_clean[[#This Row],[number]],".",""),"00000000")))</f>
        <v>22100000</v>
      </c>
      <c r="I4567" t="s">
        <v>16250</v>
      </c>
      <c r="J4567">
        <f>ROUND(VALUE(SUBSTITUTE(data_to_clean[[#This Row],[growth_%]],".",",")),0)</f>
        <v>64</v>
      </c>
      <c r="K4567" t="s">
        <v>257</v>
      </c>
      <c r="L4567">
        <v>700</v>
      </c>
      <c r="M4567">
        <v>550</v>
      </c>
      <c r="N4567">
        <v>2000</v>
      </c>
      <c r="O4567">
        <v>7</v>
      </c>
      <c r="P4567" t="s">
        <v>251</v>
      </c>
      <c r="Q4567" t="b">
        <f>AND(ISNUMBER(data_to_clean[[#This Row],[revenue_formatted]]),ISNUMBER(data_to_clean[[#This Row],[growth_formatted_%]]),ISNUMBER(data_to_clean[[#This Row],[workers]]),ISNUMBER(data_to_clean[[#This Row],[previous_workers]]),ISNUMBER(data_to_clean[[#This Row],[founded]]),ISNUMBER(data_to_clean[[#This Row],[yrs_on_list]]))</f>
        <v>1</v>
      </c>
    </row>
    <row r="4568" spans="1:17" x14ac:dyDescent="0.25">
      <c r="A4568">
        <v>4555</v>
      </c>
      <c r="B4568" t="s">
        <v>16251</v>
      </c>
      <c r="C4568" t="s">
        <v>45</v>
      </c>
      <c r="D4568" t="str">
        <f>VLOOKUP(data_to_clean[[#This Row],[state]],abbreviation_table[],2,FALSE)</f>
        <v>Pennsylvania</v>
      </c>
      <c r="E4568" t="s">
        <v>2379</v>
      </c>
      <c r="F4568" t="str">
        <f>TRIM(LEFT(data_to_clean[[#This Row],[revenue]],FIND(" ",data_to_clean[[#This Row],[revenue]])))</f>
        <v>17.2</v>
      </c>
      <c r="G4568" t="str">
        <f>RIGHT(data_to_clean[[#This Row],[revenue]],LEN(data_to_clean[[#This Row],[revenue]])-FIND(" ",data_to_clean[[#This Row],[revenue]]))</f>
        <v>Million</v>
      </c>
      <c r="H4568" s="7">
        <f>VALUE(IF(data_to_clean[[#This Row],[multiplicity]]="Million",_xlfn.CONCAT(SUBSTITUTE(data_to_clean[[#This Row],[number]],".",""),"00000"),_xlfn.CONCAT(SUBSTITUTE(data_to_clean[[#This Row],[number]],".",""),"00000000")))</f>
        <v>17200000</v>
      </c>
      <c r="I4568" t="s">
        <v>16253</v>
      </c>
      <c r="J4568">
        <f>ROUND(VALUE(SUBSTITUTE(data_to_clean[[#This Row],[growth_%]],".",",")),0)</f>
        <v>64</v>
      </c>
      <c r="K4568" t="s">
        <v>211</v>
      </c>
      <c r="L4568">
        <v>107</v>
      </c>
      <c r="M4568">
        <v>81</v>
      </c>
      <c r="N4568">
        <v>2008</v>
      </c>
      <c r="O4568">
        <v>4</v>
      </c>
      <c r="P4568" t="s">
        <v>16254</v>
      </c>
      <c r="Q4568" t="b">
        <f>AND(ISNUMBER(data_to_clean[[#This Row],[revenue_formatted]]),ISNUMBER(data_to_clean[[#This Row],[growth_formatted_%]]),ISNUMBER(data_to_clean[[#This Row],[workers]]),ISNUMBER(data_to_clean[[#This Row],[previous_workers]]),ISNUMBER(data_to_clean[[#This Row],[founded]]),ISNUMBER(data_to_clean[[#This Row],[yrs_on_list]]))</f>
        <v>1</v>
      </c>
    </row>
    <row r="4569" spans="1:17" x14ac:dyDescent="0.25">
      <c r="A4569">
        <v>4556</v>
      </c>
      <c r="B4569" t="s">
        <v>16255</v>
      </c>
      <c r="C4569" t="s">
        <v>66</v>
      </c>
      <c r="D4569" t="str">
        <f>VLOOKUP(data_to_clean[[#This Row],[state]],abbreviation_table[],2,FALSE)</f>
        <v>Virginia</v>
      </c>
      <c r="E4569" t="s">
        <v>6896</v>
      </c>
      <c r="F4569" t="str">
        <f>TRIM(LEFT(data_to_clean[[#This Row],[revenue]],FIND(" ",data_to_clean[[#This Row],[revenue]])))</f>
        <v>44.7</v>
      </c>
      <c r="G4569" t="str">
        <f>RIGHT(data_to_clean[[#This Row],[revenue]],LEN(data_to_clean[[#This Row],[revenue]])-FIND(" ",data_to_clean[[#This Row],[revenue]]))</f>
        <v>Million</v>
      </c>
      <c r="H4569" s="7">
        <f>VALUE(IF(data_to_clean[[#This Row],[multiplicity]]="Million",_xlfn.CONCAT(SUBSTITUTE(data_to_clean[[#This Row],[number]],".",""),"00000"),_xlfn.CONCAT(SUBSTITUTE(data_to_clean[[#This Row],[number]],".",""),"00000000")))</f>
        <v>44700000</v>
      </c>
      <c r="I4569" t="s">
        <v>16257</v>
      </c>
      <c r="J4569">
        <f>ROUND(VALUE(SUBSTITUTE(data_to_clean[[#This Row],[growth_%]],".",",")),0)</f>
        <v>64</v>
      </c>
      <c r="K4569" t="s">
        <v>181</v>
      </c>
      <c r="L4569">
        <v>0</v>
      </c>
      <c r="M4569">
        <v>682</v>
      </c>
      <c r="N4569">
        <v>2006</v>
      </c>
      <c r="O4569">
        <v>3</v>
      </c>
      <c r="P4569" t="s">
        <v>396</v>
      </c>
      <c r="Q4569" t="b">
        <f>AND(ISNUMBER(data_to_clean[[#This Row],[revenue_formatted]]),ISNUMBER(data_to_clean[[#This Row],[growth_formatted_%]]),ISNUMBER(data_to_clean[[#This Row],[workers]]),ISNUMBER(data_to_clean[[#This Row],[previous_workers]]),ISNUMBER(data_to_clean[[#This Row],[founded]]),ISNUMBER(data_to_clean[[#This Row],[yrs_on_list]]))</f>
        <v>1</v>
      </c>
    </row>
    <row r="4570" spans="1:17" x14ac:dyDescent="0.25">
      <c r="A4570">
        <v>4557</v>
      </c>
      <c r="B4570" t="s">
        <v>16258</v>
      </c>
      <c r="C4570" t="s">
        <v>80</v>
      </c>
      <c r="D4570" t="str">
        <f>VLOOKUP(data_to_clean[[#This Row],[state]],abbreviation_table[],2,FALSE)</f>
        <v>California</v>
      </c>
      <c r="E4570" t="s">
        <v>957</v>
      </c>
      <c r="F4570" t="str">
        <f>TRIM(LEFT(data_to_clean[[#This Row],[revenue]],FIND(" ",data_to_clean[[#This Row],[revenue]])))</f>
        <v>2.2</v>
      </c>
      <c r="G4570" t="str">
        <f>RIGHT(data_to_clean[[#This Row],[revenue]],LEN(data_to_clean[[#This Row],[revenue]])-FIND(" ",data_to_clean[[#This Row],[revenue]]))</f>
        <v>Million</v>
      </c>
      <c r="H4570" s="7">
        <f>VALUE(IF(data_to_clean[[#This Row],[multiplicity]]="Million",_xlfn.CONCAT(SUBSTITUTE(data_to_clean[[#This Row],[number]],".",""),"00000"),_xlfn.CONCAT(SUBSTITUTE(data_to_clean[[#This Row],[number]],".",""),"00000000")))</f>
        <v>2200000</v>
      </c>
      <c r="I4570" t="s">
        <v>16260</v>
      </c>
      <c r="J4570">
        <f>ROUND(VALUE(SUBSTITUTE(data_to_clean[[#This Row],[growth_%]],".",",")),0)</f>
        <v>64</v>
      </c>
      <c r="K4570" t="s">
        <v>218</v>
      </c>
      <c r="L4570">
        <v>13</v>
      </c>
      <c r="M4570">
        <v>11</v>
      </c>
      <c r="N4570">
        <v>2011</v>
      </c>
      <c r="O4570">
        <v>1</v>
      </c>
      <c r="P4570" t="s">
        <v>9157</v>
      </c>
      <c r="Q4570" t="b">
        <f>AND(ISNUMBER(data_to_clean[[#This Row],[revenue_formatted]]),ISNUMBER(data_to_clean[[#This Row],[growth_formatted_%]]),ISNUMBER(data_to_clean[[#This Row],[workers]]),ISNUMBER(data_to_clean[[#This Row],[previous_workers]]),ISNUMBER(data_to_clean[[#This Row],[founded]]),ISNUMBER(data_to_clean[[#This Row],[yrs_on_list]]))</f>
        <v>1</v>
      </c>
    </row>
    <row r="4571" spans="1:17" x14ac:dyDescent="0.25">
      <c r="A4571">
        <v>4558</v>
      </c>
      <c r="B4571" t="s">
        <v>16261</v>
      </c>
      <c r="C4571" t="s">
        <v>243</v>
      </c>
      <c r="D4571" t="str">
        <f>VLOOKUP(data_to_clean[[#This Row],[state]],abbreviation_table[],2,FALSE)</f>
        <v>Maryland</v>
      </c>
      <c r="E4571" t="s">
        <v>7455</v>
      </c>
      <c r="F4571" t="str">
        <f>TRIM(LEFT(data_to_clean[[#This Row],[revenue]],FIND(" ",data_to_clean[[#This Row],[revenue]])))</f>
        <v>26.7</v>
      </c>
      <c r="G4571" t="str">
        <f>RIGHT(data_to_clean[[#This Row],[revenue]],LEN(data_to_clean[[#This Row],[revenue]])-FIND(" ",data_to_clean[[#This Row],[revenue]]))</f>
        <v>Million</v>
      </c>
      <c r="H4571" s="7">
        <f>VALUE(IF(data_to_clean[[#This Row],[multiplicity]]="Million",_xlfn.CONCAT(SUBSTITUTE(data_to_clean[[#This Row],[number]],".",""),"00000"),_xlfn.CONCAT(SUBSTITUTE(data_to_clean[[#This Row],[number]],".",""),"00000000")))</f>
        <v>26700000</v>
      </c>
      <c r="I4571" t="s">
        <v>16263</v>
      </c>
      <c r="J4571">
        <f>ROUND(VALUE(SUBSTITUTE(data_to_clean[[#This Row],[growth_%]],".",",")),0)</f>
        <v>64</v>
      </c>
      <c r="K4571" t="s">
        <v>181</v>
      </c>
      <c r="L4571">
        <v>140</v>
      </c>
      <c r="M4571">
        <v>110</v>
      </c>
      <c r="N4571">
        <v>1999</v>
      </c>
      <c r="O4571">
        <v>5</v>
      </c>
      <c r="P4571" t="s">
        <v>5997</v>
      </c>
      <c r="Q4571" t="b">
        <f>AND(ISNUMBER(data_to_clean[[#This Row],[revenue_formatted]]),ISNUMBER(data_to_clean[[#This Row],[growth_formatted_%]]),ISNUMBER(data_to_clean[[#This Row],[workers]]),ISNUMBER(data_to_clean[[#This Row],[previous_workers]]),ISNUMBER(data_to_clean[[#This Row],[founded]]),ISNUMBER(data_to_clean[[#This Row],[yrs_on_list]]))</f>
        <v>1</v>
      </c>
    </row>
    <row r="4572" spans="1:17" x14ac:dyDescent="0.25">
      <c r="A4572">
        <v>4559</v>
      </c>
      <c r="B4572" t="s">
        <v>16264</v>
      </c>
      <c r="C4572" t="s">
        <v>59</v>
      </c>
      <c r="D4572" t="str">
        <f>VLOOKUP(data_to_clean[[#This Row],[state]],abbreviation_table[],2,FALSE)</f>
        <v>New Jersey</v>
      </c>
      <c r="E4572" t="s">
        <v>2777</v>
      </c>
      <c r="F4572" t="str">
        <f>TRIM(LEFT(data_to_clean[[#This Row],[revenue]],FIND(" ",data_to_clean[[#This Row],[revenue]])))</f>
        <v>17.6</v>
      </c>
      <c r="G4572" t="str">
        <f>RIGHT(data_to_clean[[#This Row],[revenue]],LEN(data_to_clean[[#This Row],[revenue]])-FIND(" ",data_to_clean[[#This Row],[revenue]]))</f>
        <v>Million</v>
      </c>
      <c r="H4572" s="7">
        <f>VALUE(IF(data_to_clean[[#This Row],[multiplicity]]="Million",_xlfn.CONCAT(SUBSTITUTE(data_to_clean[[#This Row],[number]],".",""),"00000"),_xlfn.CONCAT(SUBSTITUTE(data_to_clean[[#This Row],[number]],".",""),"00000000")))</f>
        <v>17600000</v>
      </c>
      <c r="I4572" t="s">
        <v>16266</v>
      </c>
      <c r="J4572">
        <f>ROUND(VALUE(SUBSTITUTE(data_to_clean[[#This Row],[growth_%]],".",",")),0)</f>
        <v>64</v>
      </c>
      <c r="K4572" t="s">
        <v>6043</v>
      </c>
      <c r="L4572">
        <v>53</v>
      </c>
      <c r="M4572">
        <v>34</v>
      </c>
      <c r="N4572">
        <v>2010</v>
      </c>
      <c r="O4572">
        <v>1</v>
      </c>
      <c r="P4572" t="s">
        <v>5258</v>
      </c>
      <c r="Q4572" t="b">
        <f>AND(ISNUMBER(data_to_clean[[#This Row],[revenue_formatted]]),ISNUMBER(data_to_clean[[#This Row],[growth_formatted_%]]),ISNUMBER(data_to_clean[[#This Row],[workers]]),ISNUMBER(data_to_clean[[#This Row],[previous_workers]]),ISNUMBER(data_to_clean[[#This Row],[founded]]),ISNUMBER(data_to_clean[[#This Row],[yrs_on_list]]))</f>
        <v>1</v>
      </c>
    </row>
    <row r="4573" spans="1:17" x14ac:dyDescent="0.25">
      <c r="A4573">
        <v>4560</v>
      </c>
      <c r="B4573" t="s">
        <v>16267</v>
      </c>
      <c r="C4573" t="s">
        <v>215</v>
      </c>
      <c r="D4573" t="str">
        <f>VLOOKUP(data_to_clean[[#This Row],[state]],abbreviation_table[],2,FALSE)</f>
        <v>North Carolina</v>
      </c>
      <c r="E4573" t="s">
        <v>9335</v>
      </c>
      <c r="F4573" t="str">
        <f>TRIM(LEFT(data_to_clean[[#This Row],[revenue]],FIND(" ",data_to_clean[[#This Row],[revenue]])))</f>
        <v>74.1</v>
      </c>
      <c r="G4573" t="str">
        <f>RIGHT(data_to_clean[[#This Row],[revenue]],LEN(data_to_clean[[#This Row],[revenue]])-FIND(" ",data_to_clean[[#This Row],[revenue]]))</f>
        <v>Million</v>
      </c>
      <c r="H4573" s="7">
        <f>VALUE(IF(data_to_clean[[#This Row],[multiplicity]]="Million",_xlfn.CONCAT(SUBSTITUTE(data_to_clean[[#This Row],[number]],".",""),"00000"),_xlfn.CONCAT(SUBSTITUTE(data_to_clean[[#This Row],[number]],".",""),"00000000")))</f>
        <v>74100000</v>
      </c>
      <c r="I4573" t="s">
        <v>16269</v>
      </c>
      <c r="J4573">
        <f>ROUND(VALUE(SUBSTITUTE(data_to_clean[[#This Row],[growth_%]],".",",")),0)</f>
        <v>64</v>
      </c>
      <c r="K4573" t="s">
        <v>18</v>
      </c>
      <c r="L4573">
        <v>184</v>
      </c>
      <c r="M4573">
        <v>238</v>
      </c>
      <c r="N4573">
        <v>2009</v>
      </c>
      <c r="O4573">
        <v>7</v>
      </c>
      <c r="P4573" t="s">
        <v>5009</v>
      </c>
      <c r="Q4573" t="b">
        <f>AND(ISNUMBER(data_to_clean[[#This Row],[revenue_formatted]]),ISNUMBER(data_to_clean[[#This Row],[growth_formatted_%]]),ISNUMBER(data_to_clean[[#This Row],[workers]]),ISNUMBER(data_to_clean[[#This Row],[previous_workers]]),ISNUMBER(data_to_clean[[#This Row],[founded]]),ISNUMBER(data_to_clean[[#This Row],[yrs_on_list]]))</f>
        <v>1</v>
      </c>
    </row>
    <row r="4574" spans="1:17" x14ac:dyDescent="0.25">
      <c r="A4574">
        <v>4561</v>
      </c>
      <c r="B4574" t="s">
        <v>16270</v>
      </c>
      <c r="C4574" t="s">
        <v>243</v>
      </c>
      <c r="D4574" t="str">
        <f>VLOOKUP(data_to_clean[[#This Row],[state]],abbreviation_table[],2,FALSE)</f>
        <v>Maryland</v>
      </c>
      <c r="E4574" t="s">
        <v>2070</v>
      </c>
      <c r="F4574" t="str">
        <f>TRIM(LEFT(data_to_clean[[#This Row],[revenue]],FIND(" ",data_to_clean[[#This Row],[revenue]])))</f>
        <v>22.1</v>
      </c>
      <c r="G4574" t="str">
        <f>RIGHT(data_to_clean[[#This Row],[revenue]],LEN(data_to_clean[[#This Row],[revenue]])-FIND(" ",data_to_clean[[#This Row],[revenue]]))</f>
        <v>Million</v>
      </c>
      <c r="H4574" s="7">
        <f>VALUE(IF(data_to_clean[[#This Row],[multiplicity]]="Million",_xlfn.CONCAT(SUBSTITUTE(data_to_clean[[#This Row],[number]],".",""),"00000"),_xlfn.CONCAT(SUBSTITUTE(data_to_clean[[#This Row],[number]],".",""),"00000000")))</f>
        <v>22100000</v>
      </c>
      <c r="I4574" t="s">
        <v>16272</v>
      </c>
      <c r="J4574">
        <f>ROUND(VALUE(SUBSTITUTE(data_to_clean[[#This Row],[growth_%]],".",",")),0)</f>
        <v>64</v>
      </c>
      <c r="K4574" t="s">
        <v>233</v>
      </c>
      <c r="L4574">
        <v>20</v>
      </c>
      <c r="M4574">
        <v>7</v>
      </c>
      <c r="N4574">
        <v>2014</v>
      </c>
      <c r="O4574">
        <v>1</v>
      </c>
      <c r="P4574" t="s">
        <v>596</v>
      </c>
      <c r="Q4574" t="b">
        <f>AND(ISNUMBER(data_to_clean[[#This Row],[revenue_formatted]]),ISNUMBER(data_to_clean[[#This Row],[growth_formatted_%]]),ISNUMBER(data_to_clean[[#This Row],[workers]]),ISNUMBER(data_to_clean[[#This Row],[previous_workers]]),ISNUMBER(data_to_clean[[#This Row],[founded]]),ISNUMBER(data_to_clean[[#This Row],[yrs_on_list]]))</f>
        <v>1</v>
      </c>
    </row>
    <row r="4575" spans="1:17" x14ac:dyDescent="0.25">
      <c r="A4575">
        <v>4562</v>
      </c>
      <c r="B4575" t="s">
        <v>16273</v>
      </c>
      <c r="C4575" t="s">
        <v>30</v>
      </c>
      <c r="D4575" t="str">
        <f>VLOOKUP(data_to_clean[[#This Row],[state]],abbreviation_table[],2,FALSE)</f>
        <v>Texas</v>
      </c>
      <c r="E4575" t="s">
        <v>5601</v>
      </c>
      <c r="F4575" t="str">
        <f>TRIM(LEFT(data_to_clean[[#This Row],[revenue]],FIND(" ",data_to_clean[[#This Row],[revenue]])))</f>
        <v>55.6</v>
      </c>
      <c r="G4575" t="str">
        <f>RIGHT(data_to_clean[[#This Row],[revenue]],LEN(data_to_clean[[#This Row],[revenue]])-FIND(" ",data_to_clean[[#This Row],[revenue]]))</f>
        <v>Million</v>
      </c>
      <c r="H4575" s="7">
        <f>VALUE(IF(data_to_clean[[#This Row],[multiplicity]]="Million",_xlfn.CONCAT(SUBSTITUTE(data_to_clean[[#This Row],[number]],".",""),"00000"),_xlfn.CONCAT(SUBSTITUTE(data_to_clean[[#This Row],[number]],".",""),"00000000")))</f>
        <v>55600000</v>
      </c>
      <c r="I4575" t="s">
        <v>16275</v>
      </c>
      <c r="J4575">
        <f>ROUND(VALUE(SUBSTITUTE(data_to_clean[[#This Row],[growth_%]],".",",")),0)</f>
        <v>64</v>
      </c>
      <c r="K4575" t="s">
        <v>233</v>
      </c>
      <c r="L4575">
        <v>38</v>
      </c>
      <c r="M4575">
        <v>17</v>
      </c>
      <c r="N4575">
        <v>2010</v>
      </c>
      <c r="O4575">
        <v>2</v>
      </c>
      <c r="P4575" t="s">
        <v>251</v>
      </c>
      <c r="Q4575" t="b">
        <f>AND(ISNUMBER(data_to_clean[[#This Row],[revenue_formatted]]),ISNUMBER(data_to_clean[[#This Row],[growth_formatted_%]]),ISNUMBER(data_to_clean[[#This Row],[workers]]),ISNUMBER(data_to_clean[[#This Row],[previous_workers]]),ISNUMBER(data_to_clean[[#This Row],[founded]]),ISNUMBER(data_to_clean[[#This Row],[yrs_on_list]]))</f>
        <v>1</v>
      </c>
    </row>
    <row r="4576" spans="1:17" x14ac:dyDescent="0.25">
      <c r="A4576">
        <v>4563</v>
      </c>
      <c r="B4576" t="s">
        <v>16276</v>
      </c>
      <c r="C4576" t="s">
        <v>80</v>
      </c>
      <c r="D4576" t="str">
        <f>VLOOKUP(data_to_clean[[#This Row],[state]],abbreviation_table[],2,FALSE)</f>
        <v>California</v>
      </c>
      <c r="E4576" t="s">
        <v>962</v>
      </c>
      <c r="F4576" t="str">
        <f>TRIM(LEFT(data_to_clean[[#This Row],[revenue]],FIND(" ",data_to_clean[[#This Row],[revenue]])))</f>
        <v>3.6</v>
      </c>
      <c r="G4576" t="str">
        <f>RIGHT(data_to_clean[[#This Row],[revenue]],LEN(data_to_clean[[#This Row],[revenue]])-FIND(" ",data_to_clean[[#This Row],[revenue]]))</f>
        <v>Million</v>
      </c>
      <c r="H4576" s="7">
        <f>VALUE(IF(data_to_clean[[#This Row],[multiplicity]]="Million",_xlfn.CONCAT(SUBSTITUTE(data_to_clean[[#This Row],[number]],".",""),"00000"),_xlfn.CONCAT(SUBSTITUTE(data_to_clean[[#This Row],[number]],".",""),"00000000")))</f>
        <v>3600000</v>
      </c>
      <c r="I4576" t="s">
        <v>16278</v>
      </c>
      <c r="J4576">
        <f>ROUND(VALUE(SUBSTITUTE(data_to_clean[[#This Row],[growth_%]],".",",")),0)</f>
        <v>64</v>
      </c>
      <c r="K4576" t="s">
        <v>324</v>
      </c>
      <c r="L4576">
        <v>32</v>
      </c>
      <c r="M4576">
        <v>16</v>
      </c>
      <c r="N4576">
        <v>2002</v>
      </c>
      <c r="O4576">
        <v>2</v>
      </c>
      <c r="P4576" t="s">
        <v>10566</v>
      </c>
      <c r="Q4576" t="b">
        <f>AND(ISNUMBER(data_to_clean[[#This Row],[revenue_formatted]]),ISNUMBER(data_to_clean[[#This Row],[growth_formatted_%]]),ISNUMBER(data_to_clean[[#This Row],[workers]]),ISNUMBER(data_to_clean[[#This Row],[previous_workers]]),ISNUMBER(data_to_clean[[#This Row],[founded]]),ISNUMBER(data_to_clean[[#This Row],[yrs_on_list]]))</f>
        <v>1</v>
      </c>
    </row>
    <row r="4577" spans="1:17" x14ac:dyDescent="0.25">
      <c r="A4577">
        <v>4564</v>
      </c>
      <c r="B4577" t="s">
        <v>16279</v>
      </c>
      <c r="C4577" t="s">
        <v>294</v>
      </c>
      <c r="D4577" t="str">
        <f>VLOOKUP(data_to_clean[[#This Row],[state]],abbreviation_table[],2,FALSE)</f>
        <v>Minnesota</v>
      </c>
      <c r="E4577" t="s">
        <v>2396</v>
      </c>
      <c r="F4577" t="str">
        <f>TRIM(LEFT(data_to_clean[[#This Row],[revenue]],FIND(" ",data_to_clean[[#This Row],[revenue]])))</f>
        <v>16.7</v>
      </c>
      <c r="G4577" t="str">
        <f>RIGHT(data_to_clean[[#This Row],[revenue]],LEN(data_to_clean[[#This Row],[revenue]])-FIND(" ",data_to_clean[[#This Row],[revenue]]))</f>
        <v>Million</v>
      </c>
      <c r="H4577" s="7">
        <f>VALUE(IF(data_to_clean[[#This Row],[multiplicity]]="Million",_xlfn.CONCAT(SUBSTITUTE(data_to_clean[[#This Row],[number]],".",""),"00000"),_xlfn.CONCAT(SUBSTITUTE(data_to_clean[[#This Row],[number]],".",""),"00000000")))</f>
        <v>16700000</v>
      </c>
      <c r="I4577" t="s">
        <v>16281</v>
      </c>
      <c r="J4577">
        <f>ROUND(VALUE(SUBSTITUTE(data_to_clean[[#This Row],[growth_%]],".",",")),0)</f>
        <v>64</v>
      </c>
      <c r="K4577" t="s">
        <v>25</v>
      </c>
      <c r="L4577">
        <v>10</v>
      </c>
      <c r="M4577">
        <v>8</v>
      </c>
      <c r="N4577">
        <v>1990</v>
      </c>
      <c r="O4577">
        <v>3</v>
      </c>
      <c r="P4577" t="s">
        <v>4268</v>
      </c>
      <c r="Q4577" t="b">
        <f>AND(ISNUMBER(data_to_clean[[#This Row],[revenue_formatted]]),ISNUMBER(data_to_clean[[#This Row],[growth_formatted_%]]),ISNUMBER(data_to_clean[[#This Row],[workers]]),ISNUMBER(data_to_clean[[#This Row],[previous_workers]]),ISNUMBER(data_to_clean[[#This Row],[founded]]),ISNUMBER(data_to_clean[[#This Row],[yrs_on_list]]))</f>
        <v>1</v>
      </c>
    </row>
    <row r="4578" spans="1:17" x14ac:dyDescent="0.25">
      <c r="A4578">
        <v>4565</v>
      </c>
      <c r="B4578" t="s">
        <v>16282</v>
      </c>
      <c r="C4578" t="s">
        <v>119</v>
      </c>
      <c r="D4578" t="str">
        <f>VLOOKUP(data_to_clean[[#This Row],[state]],abbreviation_table[],2,FALSE)</f>
        <v>Georgia</v>
      </c>
      <c r="E4578" t="s">
        <v>12081</v>
      </c>
      <c r="F4578" t="str">
        <f>TRIM(LEFT(data_to_clean[[#This Row],[revenue]],FIND(" ",data_to_clean[[#This Row],[revenue]])))</f>
        <v>54.6</v>
      </c>
      <c r="G4578" t="str">
        <f>RIGHT(data_to_clean[[#This Row],[revenue]],LEN(data_to_clean[[#This Row],[revenue]])-FIND(" ",data_to_clean[[#This Row],[revenue]]))</f>
        <v>Million</v>
      </c>
      <c r="H4578" s="7">
        <f>VALUE(IF(data_to_clean[[#This Row],[multiplicity]]="Million",_xlfn.CONCAT(SUBSTITUTE(data_to_clean[[#This Row],[number]],".",""),"00000"),_xlfn.CONCAT(SUBSTITUTE(data_to_clean[[#This Row],[number]],".",""),"00000000")))</f>
        <v>54600000</v>
      </c>
      <c r="I4578" t="s">
        <v>16284</v>
      </c>
      <c r="J4578">
        <f>ROUND(VALUE(SUBSTITUTE(data_to_clean[[#This Row],[growth_%]],".",",")),0)</f>
        <v>64</v>
      </c>
      <c r="K4578" t="s">
        <v>18</v>
      </c>
      <c r="L4578">
        <v>105</v>
      </c>
      <c r="M4578">
        <v>98</v>
      </c>
      <c r="N4578">
        <v>2007</v>
      </c>
      <c r="O4578">
        <v>10</v>
      </c>
      <c r="P4578" t="s">
        <v>122</v>
      </c>
      <c r="Q4578" t="b">
        <f>AND(ISNUMBER(data_to_clean[[#This Row],[revenue_formatted]]),ISNUMBER(data_to_clean[[#This Row],[growth_formatted_%]]),ISNUMBER(data_to_clean[[#This Row],[workers]]),ISNUMBER(data_to_clean[[#This Row],[previous_workers]]),ISNUMBER(data_to_clean[[#This Row],[founded]]),ISNUMBER(data_to_clean[[#This Row],[yrs_on_list]]))</f>
        <v>1</v>
      </c>
    </row>
    <row r="4579" spans="1:17" x14ac:dyDescent="0.25">
      <c r="A4579">
        <v>4566</v>
      </c>
      <c r="B4579" t="s">
        <v>16285</v>
      </c>
      <c r="C4579" t="s">
        <v>30</v>
      </c>
      <c r="D4579" t="str">
        <f>VLOOKUP(data_to_clean[[#This Row],[state]],abbreviation_table[],2,FALSE)</f>
        <v>Texas</v>
      </c>
      <c r="E4579" t="s">
        <v>704</v>
      </c>
      <c r="F4579" t="str">
        <f>TRIM(LEFT(data_to_clean[[#This Row],[revenue]],FIND(" ",data_to_clean[[#This Row],[revenue]])))</f>
        <v>5.4</v>
      </c>
      <c r="G4579" t="str">
        <f>RIGHT(data_to_clean[[#This Row],[revenue]],LEN(data_to_clean[[#This Row],[revenue]])-FIND(" ",data_to_clean[[#This Row],[revenue]]))</f>
        <v>Million</v>
      </c>
      <c r="H4579" s="7">
        <f>VALUE(IF(data_to_clean[[#This Row],[multiplicity]]="Million",_xlfn.CONCAT(SUBSTITUTE(data_to_clean[[#This Row],[number]],".",""),"00000"),_xlfn.CONCAT(SUBSTITUTE(data_to_clean[[#This Row],[number]],".",""),"00000000")))</f>
        <v>5400000</v>
      </c>
      <c r="I4579" t="s">
        <v>16287</v>
      </c>
      <c r="J4579">
        <f>ROUND(VALUE(SUBSTITUTE(data_to_clean[[#This Row],[growth_%]],".",",")),0)</f>
        <v>64</v>
      </c>
      <c r="K4579" t="s">
        <v>6043</v>
      </c>
      <c r="L4579">
        <v>42</v>
      </c>
      <c r="M4579">
        <v>30</v>
      </c>
      <c r="N4579">
        <v>2000</v>
      </c>
      <c r="O4579">
        <v>1</v>
      </c>
      <c r="P4579" t="s">
        <v>258</v>
      </c>
      <c r="Q4579" t="b">
        <f>AND(ISNUMBER(data_to_clean[[#This Row],[revenue_formatted]]),ISNUMBER(data_to_clean[[#This Row],[growth_formatted_%]]),ISNUMBER(data_to_clean[[#This Row],[workers]]),ISNUMBER(data_to_clean[[#This Row],[previous_workers]]),ISNUMBER(data_to_clean[[#This Row],[founded]]),ISNUMBER(data_to_clean[[#This Row],[yrs_on_list]]))</f>
        <v>1</v>
      </c>
    </row>
    <row r="4580" spans="1:17" x14ac:dyDescent="0.25">
      <c r="A4580">
        <v>4567</v>
      </c>
      <c r="B4580" t="s">
        <v>16288</v>
      </c>
      <c r="C4580" t="s">
        <v>30</v>
      </c>
      <c r="D4580" t="str">
        <f>VLOOKUP(data_to_clean[[#This Row],[state]],abbreviation_table[],2,FALSE)</f>
        <v>Texas</v>
      </c>
      <c r="E4580" t="s">
        <v>665</v>
      </c>
      <c r="F4580" t="str">
        <f>TRIM(LEFT(data_to_clean[[#This Row],[revenue]],FIND(" ",data_to_clean[[#This Row],[revenue]])))</f>
        <v>3.2</v>
      </c>
      <c r="G4580" t="str">
        <f>RIGHT(data_to_clean[[#This Row],[revenue]],LEN(data_to_clean[[#This Row],[revenue]])-FIND(" ",data_to_clean[[#This Row],[revenue]]))</f>
        <v>Million</v>
      </c>
      <c r="H4580" s="7">
        <f>VALUE(IF(data_to_clean[[#This Row],[multiplicity]]="Million",_xlfn.CONCAT(SUBSTITUTE(data_to_clean[[#This Row],[number]],".",""),"00000"),_xlfn.CONCAT(SUBSTITUTE(data_to_clean[[#This Row],[number]],".",""),"00000000")))</f>
        <v>3200000</v>
      </c>
      <c r="I4580" t="s">
        <v>16290</v>
      </c>
      <c r="J4580">
        <f>ROUND(VALUE(SUBSTITUTE(data_to_clean[[#This Row],[growth_%]],".",",")),0)</f>
        <v>64</v>
      </c>
      <c r="K4580" t="s">
        <v>211</v>
      </c>
      <c r="L4580">
        <v>8</v>
      </c>
      <c r="M4580">
        <v>9</v>
      </c>
      <c r="N4580">
        <v>2005</v>
      </c>
      <c r="O4580">
        <v>2</v>
      </c>
      <c r="P4580" t="s">
        <v>258</v>
      </c>
      <c r="Q4580" t="b">
        <f>AND(ISNUMBER(data_to_clean[[#This Row],[revenue_formatted]]),ISNUMBER(data_to_clean[[#This Row],[growth_formatted_%]]),ISNUMBER(data_to_clean[[#This Row],[workers]]),ISNUMBER(data_to_clean[[#This Row],[previous_workers]]),ISNUMBER(data_to_clean[[#This Row],[founded]]),ISNUMBER(data_to_clean[[#This Row],[yrs_on_list]]))</f>
        <v>1</v>
      </c>
    </row>
    <row r="4581" spans="1:17" x14ac:dyDescent="0.25">
      <c r="A4581">
        <v>4568</v>
      </c>
      <c r="B4581" t="s">
        <v>16291</v>
      </c>
      <c r="C4581" t="s">
        <v>30</v>
      </c>
      <c r="D4581" t="str">
        <f>VLOOKUP(data_to_clean[[#This Row],[state]],abbreviation_table[],2,FALSE)</f>
        <v>Texas</v>
      </c>
      <c r="E4581" t="s">
        <v>4377</v>
      </c>
      <c r="F4581" t="str">
        <f>TRIM(LEFT(data_to_clean[[#This Row],[revenue]],FIND(" ",data_to_clean[[#This Row],[revenue]])))</f>
        <v>9.4</v>
      </c>
      <c r="G4581" t="str">
        <f>RIGHT(data_to_clean[[#This Row],[revenue]],LEN(data_to_clean[[#This Row],[revenue]])-FIND(" ",data_to_clean[[#This Row],[revenue]]))</f>
        <v>Million</v>
      </c>
      <c r="H4581" s="7">
        <f>VALUE(IF(data_to_clean[[#This Row],[multiplicity]]="Million",_xlfn.CONCAT(SUBSTITUTE(data_to_clean[[#This Row],[number]],".",""),"00000"),_xlfn.CONCAT(SUBSTITUTE(data_to_clean[[#This Row],[number]],".",""),"00000000")))</f>
        <v>9400000</v>
      </c>
      <c r="I4581" t="s">
        <v>16293</v>
      </c>
      <c r="J4581">
        <f>ROUND(VALUE(SUBSTITUTE(data_to_clean[[#This Row],[growth_%]],".",",")),0)</f>
        <v>64</v>
      </c>
      <c r="K4581" t="s">
        <v>233</v>
      </c>
      <c r="L4581">
        <v>44</v>
      </c>
      <c r="M4581">
        <v>38</v>
      </c>
      <c r="N4581">
        <v>1998</v>
      </c>
      <c r="O4581">
        <v>2</v>
      </c>
      <c r="P4581" t="s">
        <v>16294</v>
      </c>
      <c r="Q4581" t="b">
        <f>AND(ISNUMBER(data_to_clean[[#This Row],[revenue_formatted]]),ISNUMBER(data_to_clean[[#This Row],[growth_formatted_%]]),ISNUMBER(data_to_clean[[#This Row],[workers]]),ISNUMBER(data_to_clean[[#This Row],[previous_workers]]),ISNUMBER(data_to_clean[[#This Row],[founded]]),ISNUMBER(data_to_clean[[#This Row],[yrs_on_list]]))</f>
        <v>1</v>
      </c>
    </row>
    <row r="4582" spans="1:17" x14ac:dyDescent="0.25">
      <c r="A4582">
        <v>4569</v>
      </c>
      <c r="B4582" t="s">
        <v>16295</v>
      </c>
      <c r="C4582" t="s">
        <v>98</v>
      </c>
      <c r="D4582" t="str">
        <f>VLOOKUP(data_to_clean[[#This Row],[state]],abbreviation_table[],2,FALSE)</f>
        <v>Washington</v>
      </c>
      <c r="E4582" t="s">
        <v>126</v>
      </c>
      <c r="F4582" t="str">
        <f>TRIM(LEFT(data_to_clean[[#This Row],[revenue]],FIND(" ",data_to_clean[[#This Row],[revenue]])))</f>
        <v>19</v>
      </c>
      <c r="G4582" t="str">
        <f>RIGHT(data_to_clean[[#This Row],[revenue]],LEN(data_to_clean[[#This Row],[revenue]])-FIND(" ",data_to_clean[[#This Row],[revenue]]))</f>
        <v>Million</v>
      </c>
      <c r="H4582" s="7">
        <f>VALUE(IF(data_to_clean[[#This Row],[multiplicity]]="Million",_xlfn.CONCAT(SUBSTITUTE(data_to_clean[[#This Row],[number]],".",""),"00000"),_xlfn.CONCAT(SUBSTITUTE(data_to_clean[[#This Row],[number]],".",""),"00000000")))</f>
        <v>1900000</v>
      </c>
      <c r="I4582" t="s">
        <v>16297</v>
      </c>
      <c r="J4582">
        <f>ROUND(VALUE(SUBSTITUTE(data_to_clean[[#This Row],[growth_%]],".",",")),0)</f>
        <v>64</v>
      </c>
      <c r="K4582" t="s">
        <v>55</v>
      </c>
      <c r="L4582">
        <v>22</v>
      </c>
      <c r="M4582">
        <v>18</v>
      </c>
      <c r="N4582">
        <v>2011</v>
      </c>
      <c r="O4582">
        <v>5</v>
      </c>
      <c r="P4582" t="s">
        <v>3735</v>
      </c>
      <c r="Q4582" t="b">
        <f>AND(ISNUMBER(data_to_clean[[#This Row],[revenue_formatted]]),ISNUMBER(data_to_clean[[#This Row],[growth_formatted_%]]),ISNUMBER(data_to_clean[[#This Row],[workers]]),ISNUMBER(data_to_clean[[#This Row],[previous_workers]]),ISNUMBER(data_to_clean[[#This Row],[founded]]),ISNUMBER(data_to_clean[[#This Row],[yrs_on_list]]))</f>
        <v>1</v>
      </c>
    </row>
    <row r="4583" spans="1:17" x14ac:dyDescent="0.25">
      <c r="A4583">
        <v>4570</v>
      </c>
      <c r="B4583" t="s">
        <v>16298</v>
      </c>
      <c r="C4583" t="s">
        <v>45</v>
      </c>
      <c r="D4583" t="str">
        <f>VLOOKUP(data_to_clean[[#This Row],[state]],abbreviation_table[],2,FALSE)</f>
        <v>Pennsylvania</v>
      </c>
      <c r="E4583" t="s">
        <v>16300</v>
      </c>
      <c r="F4583" t="str">
        <f>TRIM(LEFT(data_to_clean[[#This Row],[revenue]],FIND(" ",data_to_clean[[#This Row],[revenue]])))</f>
        <v>42.6</v>
      </c>
      <c r="G4583" t="str">
        <f>RIGHT(data_to_clean[[#This Row],[revenue]],LEN(data_to_clean[[#This Row],[revenue]])-FIND(" ",data_to_clean[[#This Row],[revenue]]))</f>
        <v>Million</v>
      </c>
      <c r="H4583" s="7">
        <f>VALUE(IF(data_to_clean[[#This Row],[multiplicity]]="Million",_xlfn.CONCAT(SUBSTITUTE(data_to_clean[[#This Row],[number]],".",""),"00000"),_xlfn.CONCAT(SUBSTITUTE(data_to_clean[[#This Row],[number]],".",""),"00000000")))</f>
        <v>42600000</v>
      </c>
      <c r="I4583" t="s">
        <v>16301</v>
      </c>
      <c r="J4583">
        <f>ROUND(VALUE(SUBSTITUTE(data_to_clean[[#This Row],[growth_%]],".",",")),0)</f>
        <v>64</v>
      </c>
      <c r="K4583" t="s">
        <v>175</v>
      </c>
      <c r="L4583">
        <v>170</v>
      </c>
      <c r="M4583">
        <v>120</v>
      </c>
      <c r="N4583">
        <v>1998</v>
      </c>
      <c r="O4583">
        <v>11</v>
      </c>
      <c r="P4583" t="s">
        <v>49</v>
      </c>
      <c r="Q4583" t="b">
        <f>AND(ISNUMBER(data_to_clean[[#This Row],[revenue_formatted]]),ISNUMBER(data_to_clean[[#This Row],[growth_formatted_%]]),ISNUMBER(data_to_clean[[#This Row],[workers]]),ISNUMBER(data_to_clean[[#This Row],[previous_workers]]),ISNUMBER(data_to_clean[[#This Row],[founded]]),ISNUMBER(data_to_clean[[#This Row],[yrs_on_list]]))</f>
        <v>1</v>
      </c>
    </row>
    <row r="4584" spans="1:17" x14ac:dyDescent="0.25">
      <c r="A4584">
        <v>4571</v>
      </c>
      <c r="B4584" t="s">
        <v>16302</v>
      </c>
      <c r="C4584" t="s">
        <v>30</v>
      </c>
      <c r="D4584" t="str">
        <f>VLOOKUP(data_to_clean[[#This Row],[state]],abbreviation_table[],2,FALSE)</f>
        <v>Texas</v>
      </c>
      <c r="E4584" t="s">
        <v>576</v>
      </c>
      <c r="F4584" t="str">
        <f>TRIM(LEFT(data_to_clean[[#This Row],[revenue]],FIND(" ",data_to_clean[[#This Row],[revenue]])))</f>
        <v>3.5</v>
      </c>
      <c r="G4584" t="str">
        <f>RIGHT(data_to_clean[[#This Row],[revenue]],LEN(data_to_clean[[#This Row],[revenue]])-FIND(" ",data_to_clean[[#This Row],[revenue]]))</f>
        <v>Million</v>
      </c>
      <c r="H4584" s="7">
        <f>VALUE(IF(data_to_clean[[#This Row],[multiplicity]]="Million",_xlfn.CONCAT(SUBSTITUTE(data_to_clean[[#This Row],[number]],".",""),"00000"),_xlfn.CONCAT(SUBSTITUTE(data_to_clean[[#This Row],[number]],".",""),"00000000")))</f>
        <v>3500000</v>
      </c>
      <c r="I4584" t="s">
        <v>16304</v>
      </c>
      <c r="J4584">
        <f>ROUND(VALUE(SUBSTITUTE(data_to_clean[[#This Row],[growth_%]],".",",")),0)</f>
        <v>64</v>
      </c>
      <c r="K4584" t="s">
        <v>187</v>
      </c>
      <c r="L4584">
        <v>7</v>
      </c>
      <c r="M4584">
        <v>5</v>
      </c>
      <c r="N4584">
        <v>2010</v>
      </c>
      <c r="O4584">
        <v>2</v>
      </c>
      <c r="P4584" t="s">
        <v>176</v>
      </c>
      <c r="Q4584" t="b">
        <f>AND(ISNUMBER(data_to_clean[[#This Row],[revenue_formatted]]),ISNUMBER(data_to_clean[[#This Row],[growth_formatted_%]]),ISNUMBER(data_to_clean[[#This Row],[workers]]),ISNUMBER(data_to_clean[[#This Row],[previous_workers]]),ISNUMBER(data_to_clean[[#This Row],[founded]]),ISNUMBER(data_to_clean[[#This Row],[yrs_on_list]]))</f>
        <v>1</v>
      </c>
    </row>
    <row r="4585" spans="1:17" x14ac:dyDescent="0.25">
      <c r="A4585">
        <v>4572</v>
      </c>
      <c r="B4585" t="s">
        <v>16305</v>
      </c>
      <c r="C4585" t="s">
        <v>80</v>
      </c>
      <c r="D4585" t="str">
        <f>VLOOKUP(data_to_clean[[#This Row],[state]],abbreviation_table[],2,FALSE)</f>
        <v>California</v>
      </c>
      <c r="E4585" t="s">
        <v>255</v>
      </c>
      <c r="F4585" t="str">
        <f>TRIM(LEFT(data_to_clean[[#This Row],[revenue]],FIND(" ",data_to_clean[[#This Row],[revenue]])))</f>
        <v>15.2</v>
      </c>
      <c r="G4585" t="str">
        <f>RIGHT(data_to_clean[[#This Row],[revenue]],LEN(data_to_clean[[#This Row],[revenue]])-FIND(" ",data_to_clean[[#This Row],[revenue]]))</f>
        <v>Million</v>
      </c>
      <c r="H4585" s="7">
        <f>VALUE(IF(data_to_clean[[#This Row],[multiplicity]]="Million",_xlfn.CONCAT(SUBSTITUTE(data_to_clean[[#This Row],[number]],".",""),"00000"),_xlfn.CONCAT(SUBSTITUTE(data_to_clean[[#This Row],[number]],".",""),"00000000")))</f>
        <v>15200000</v>
      </c>
      <c r="I4585" t="s">
        <v>16307</v>
      </c>
      <c r="J4585">
        <f>ROUND(VALUE(SUBSTITUTE(data_to_clean[[#This Row],[growth_%]],".",",")),0)</f>
        <v>64</v>
      </c>
      <c r="K4585" t="s">
        <v>211</v>
      </c>
      <c r="L4585">
        <v>70</v>
      </c>
      <c r="M4585">
        <v>150</v>
      </c>
      <c r="N4585">
        <v>2011</v>
      </c>
      <c r="O4585">
        <v>4</v>
      </c>
      <c r="P4585" t="s">
        <v>16308</v>
      </c>
      <c r="Q4585" t="b">
        <f>AND(ISNUMBER(data_to_clean[[#This Row],[revenue_formatted]]),ISNUMBER(data_to_clean[[#This Row],[growth_formatted_%]]),ISNUMBER(data_to_clean[[#This Row],[workers]]),ISNUMBER(data_to_clean[[#This Row],[previous_workers]]),ISNUMBER(data_to_clean[[#This Row],[founded]]),ISNUMBER(data_to_clean[[#This Row],[yrs_on_list]]))</f>
        <v>1</v>
      </c>
    </row>
    <row r="4586" spans="1:17" x14ac:dyDescent="0.25">
      <c r="A4586">
        <v>4573</v>
      </c>
      <c r="B4586" t="s">
        <v>16309</v>
      </c>
      <c r="C4586" t="s">
        <v>80</v>
      </c>
      <c r="D4586" t="str">
        <f>VLOOKUP(data_to_clean[[#This Row],[state]],abbreviation_table[],2,FALSE)</f>
        <v>California</v>
      </c>
      <c r="E4586" t="s">
        <v>993</v>
      </c>
      <c r="F4586" t="str">
        <f>TRIM(LEFT(data_to_clean[[#This Row],[revenue]],FIND(" ",data_to_clean[[#This Row],[revenue]])))</f>
        <v>2.3</v>
      </c>
      <c r="G4586" t="str">
        <f>RIGHT(data_to_clean[[#This Row],[revenue]],LEN(data_to_clean[[#This Row],[revenue]])-FIND(" ",data_to_clean[[#This Row],[revenue]]))</f>
        <v>Million</v>
      </c>
      <c r="H4586" s="7">
        <f>VALUE(IF(data_to_clean[[#This Row],[multiplicity]]="Million",_xlfn.CONCAT(SUBSTITUTE(data_to_clean[[#This Row],[number]],".",""),"00000"),_xlfn.CONCAT(SUBSTITUTE(data_to_clean[[#This Row],[number]],".",""),"00000000")))</f>
        <v>2300000</v>
      </c>
      <c r="I4586" t="s">
        <v>16311</v>
      </c>
      <c r="J4586">
        <f>ROUND(VALUE(SUBSTITUTE(data_to_clean[[#This Row],[growth_%]],".",",")),0)</f>
        <v>64</v>
      </c>
      <c r="K4586" t="s">
        <v>18</v>
      </c>
      <c r="L4586">
        <v>15</v>
      </c>
      <c r="M4586">
        <v>9</v>
      </c>
      <c r="N4586">
        <v>1990</v>
      </c>
      <c r="O4586">
        <v>1</v>
      </c>
      <c r="P4586" t="s">
        <v>5719</v>
      </c>
      <c r="Q4586" t="b">
        <f>AND(ISNUMBER(data_to_clean[[#This Row],[revenue_formatted]]),ISNUMBER(data_to_clean[[#This Row],[growth_formatted_%]]),ISNUMBER(data_to_clean[[#This Row],[workers]]),ISNUMBER(data_to_clean[[#This Row],[previous_workers]]),ISNUMBER(data_to_clean[[#This Row],[founded]]),ISNUMBER(data_to_clean[[#This Row],[yrs_on_list]]))</f>
        <v>1</v>
      </c>
    </row>
    <row r="4587" spans="1:17" x14ac:dyDescent="0.25">
      <c r="A4587">
        <v>4574</v>
      </c>
      <c r="B4587" t="s">
        <v>16312</v>
      </c>
      <c r="C4587" t="s">
        <v>119</v>
      </c>
      <c r="D4587" t="str">
        <f>VLOOKUP(data_to_clean[[#This Row],[state]],abbreviation_table[],2,FALSE)</f>
        <v>Georgia</v>
      </c>
      <c r="E4587" t="s">
        <v>16314</v>
      </c>
      <c r="F4587" t="str">
        <f>TRIM(LEFT(data_to_clean[[#This Row],[revenue]],FIND(" ",data_to_clean[[#This Row],[revenue]])))</f>
        <v>34.3</v>
      </c>
      <c r="G4587" t="str">
        <f>RIGHT(data_to_clean[[#This Row],[revenue]],LEN(data_to_clean[[#This Row],[revenue]])-FIND(" ",data_to_clean[[#This Row],[revenue]]))</f>
        <v>Million</v>
      </c>
      <c r="H4587" s="7">
        <f>VALUE(IF(data_to_clean[[#This Row],[multiplicity]]="Million",_xlfn.CONCAT(SUBSTITUTE(data_to_clean[[#This Row],[number]],".",""),"00000"),_xlfn.CONCAT(SUBSTITUTE(data_to_clean[[#This Row],[number]],".",""),"00000000")))</f>
        <v>34300000</v>
      </c>
      <c r="I4587" t="s">
        <v>16315</v>
      </c>
      <c r="J4587">
        <f>ROUND(VALUE(SUBSTITUTE(data_to_clean[[#This Row],[growth_%]],".",",")),0)</f>
        <v>64</v>
      </c>
      <c r="K4587" t="s">
        <v>107</v>
      </c>
      <c r="L4587">
        <v>151</v>
      </c>
      <c r="M4587">
        <v>63</v>
      </c>
      <c r="N4587">
        <v>2003</v>
      </c>
      <c r="O4587">
        <v>8</v>
      </c>
      <c r="P4587" t="s">
        <v>122</v>
      </c>
      <c r="Q4587" t="b">
        <f>AND(ISNUMBER(data_to_clean[[#This Row],[revenue_formatted]]),ISNUMBER(data_to_clean[[#This Row],[growth_formatted_%]]),ISNUMBER(data_to_clean[[#This Row],[workers]]),ISNUMBER(data_to_clean[[#This Row],[previous_workers]]),ISNUMBER(data_to_clean[[#This Row],[founded]]),ISNUMBER(data_to_clean[[#This Row],[yrs_on_list]]))</f>
        <v>1</v>
      </c>
    </row>
    <row r="4588" spans="1:17" x14ac:dyDescent="0.25">
      <c r="A4588">
        <v>4575</v>
      </c>
      <c r="B4588" t="s">
        <v>16316</v>
      </c>
      <c r="C4588" t="s">
        <v>66</v>
      </c>
      <c r="D4588" t="str">
        <f>VLOOKUP(data_to_clean[[#This Row],[state]],abbreviation_table[],2,FALSE)</f>
        <v>Virginia</v>
      </c>
      <c r="E4588" t="s">
        <v>394</v>
      </c>
      <c r="F4588" t="str">
        <f>TRIM(LEFT(data_to_clean[[#This Row],[revenue]],FIND(" ",data_to_clean[[#This Row],[revenue]])))</f>
        <v>12.8</v>
      </c>
      <c r="G4588" t="str">
        <f>RIGHT(data_to_clean[[#This Row],[revenue]],LEN(data_to_clean[[#This Row],[revenue]])-FIND(" ",data_to_clean[[#This Row],[revenue]]))</f>
        <v>Million</v>
      </c>
      <c r="H4588" s="7">
        <f>VALUE(IF(data_to_clean[[#This Row],[multiplicity]]="Million",_xlfn.CONCAT(SUBSTITUTE(data_to_clean[[#This Row],[number]],".",""),"00000"),_xlfn.CONCAT(SUBSTITUTE(data_to_clean[[#This Row],[number]],".",""),"00000000")))</f>
        <v>12800000</v>
      </c>
      <c r="I4588" t="s">
        <v>16318</v>
      </c>
      <c r="J4588">
        <f>ROUND(VALUE(SUBSTITUTE(data_to_clean[[#This Row],[growth_%]],".",",")),0)</f>
        <v>64</v>
      </c>
      <c r="K4588" t="s">
        <v>297</v>
      </c>
      <c r="L4588">
        <v>173</v>
      </c>
      <c r="M4588">
        <v>122</v>
      </c>
      <c r="N4588">
        <v>2006</v>
      </c>
      <c r="O4588">
        <v>5</v>
      </c>
      <c r="P4588" t="s">
        <v>1896</v>
      </c>
      <c r="Q4588" t="b">
        <f>AND(ISNUMBER(data_to_clean[[#This Row],[revenue_formatted]]),ISNUMBER(data_to_clean[[#This Row],[growth_formatted_%]]),ISNUMBER(data_to_clean[[#This Row],[workers]]),ISNUMBER(data_to_clean[[#This Row],[previous_workers]]),ISNUMBER(data_to_clean[[#This Row],[founded]]),ISNUMBER(data_to_clean[[#This Row],[yrs_on_list]]))</f>
        <v>1</v>
      </c>
    </row>
    <row r="4589" spans="1:17" x14ac:dyDescent="0.25">
      <c r="A4589">
        <v>4576</v>
      </c>
      <c r="B4589" t="s">
        <v>16319</v>
      </c>
      <c r="C4589" t="s">
        <v>52</v>
      </c>
      <c r="D4589" t="str">
        <f>VLOOKUP(data_to_clean[[#This Row],[state]],abbreviation_table[],2,FALSE)</f>
        <v>Florida</v>
      </c>
      <c r="E4589" t="s">
        <v>585</v>
      </c>
      <c r="F4589" t="str">
        <f>TRIM(LEFT(data_to_clean[[#This Row],[revenue]],FIND(" ",data_to_clean[[#This Row],[revenue]])))</f>
        <v>7.6</v>
      </c>
      <c r="G4589" t="str">
        <f>RIGHT(data_to_clean[[#This Row],[revenue]],LEN(data_to_clean[[#This Row],[revenue]])-FIND(" ",data_to_clean[[#This Row],[revenue]]))</f>
        <v>Million</v>
      </c>
      <c r="H4589" s="7">
        <f>VALUE(IF(data_to_clean[[#This Row],[multiplicity]]="Million",_xlfn.CONCAT(SUBSTITUTE(data_to_clean[[#This Row],[number]],".",""),"00000"),_xlfn.CONCAT(SUBSTITUTE(data_to_clean[[#This Row],[number]],".",""),"00000000")))</f>
        <v>7600000</v>
      </c>
      <c r="I4589" t="s">
        <v>16321</v>
      </c>
      <c r="J4589">
        <f>ROUND(VALUE(SUBSTITUTE(data_to_clean[[#This Row],[growth_%]],".",",")),0)</f>
        <v>64</v>
      </c>
      <c r="K4589" t="s">
        <v>218</v>
      </c>
      <c r="L4589">
        <v>49</v>
      </c>
      <c r="M4589">
        <v>30</v>
      </c>
      <c r="N4589">
        <v>2008</v>
      </c>
      <c r="O4589">
        <v>4</v>
      </c>
      <c r="P4589" t="s">
        <v>1004</v>
      </c>
      <c r="Q4589" t="b">
        <f>AND(ISNUMBER(data_to_clean[[#This Row],[revenue_formatted]]),ISNUMBER(data_to_clean[[#This Row],[growth_formatted_%]]),ISNUMBER(data_to_clean[[#This Row],[workers]]),ISNUMBER(data_to_clean[[#This Row],[previous_workers]]),ISNUMBER(data_to_clean[[#This Row],[founded]]),ISNUMBER(data_to_clean[[#This Row],[yrs_on_list]]))</f>
        <v>1</v>
      </c>
    </row>
    <row r="4590" spans="1:17" x14ac:dyDescent="0.25">
      <c r="A4590">
        <v>4577</v>
      </c>
      <c r="B4590" t="s">
        <v>16322</v>
      </c>
      <c r="C4590" t="s">
        <v>215</v>
      </c>
      <c r="D4590" t="str">
        <f>VLOOKUP(data_to_clean[[#This Row],[state]],abbreviation_table[],2,FALSE)</f>
        <v>North Carolina</v>
      </c>
      <c r="E4590" t="s">
        <v>1231</v>
      </c>
      <c r="F4590" t="str">
        <f>TRIM(LEFT(data_to_clean[[#This Row],[revenue]],FIND(" ",data_to_clean[[#This Row],[revenue]])))</f>
        <v>8.5</v>
      </c>
      <c r="G4590" t="str">
        <f>RIGHT(data_to_clean[[#This Row],[revenue]],LEN(data_to_clean[[#This Row],[revenue]])-FIND(" ",data_to_clean[[#This Row],[revenue]]))</f>
        <v>Million</v>
      </c>
      <c r="H4590" s="7">
        <f>VALUE(IF(data_to_clean[[#This Row],[multiplicity]]="Million",_xlfn.CONCAT(SUBSTITUTE(data_to_clean[[#This Row],[number]],".",""),"00000"),_xlfn.CONCAT(SUBSTITUTE(data_to_clean[[#This Row],[number]],".",""),"00000000")))</f>
        <v>8500000</v>
      </c>
      <c r="I4590" t="s">
        <v>16324</v>
      </c>
      <c r="J4590">
        <f>ROUND(VALUE(SUBSTITUTE(data_to_clean[[#This Row],[growth_%]],".",",")),0)</f>
        <v>64</v>
      </c>
      <c r="K4590" t="s">
        <v>336</v>
      </c>
      <c r="L4590">
        <v>25</v>
      </c>
      <c r="M4590">
        <v>18</v>
      </c>
      <c r="N4590">
        <v>2013</v>
      </c>
      <c r="O4590">
        <v>2</v>
      </c>
      <c r="P4590" t="s">
        <v>3633</v>
      </c>
      <c r="Q4590" t="b">
        <f>AND(ISNUMBER(data_to_clean[[#This Row],[revenue_formatted]]),ISNUMBER(data_to_clean[[#This Row],[growth_formatted_%]]),ISNUMBER(data_to_clean[[#This Row],[workers]]),ISNUMBER(data_to_clean[[#This Row],[previous_workers]]),ISNUMBER(data_to_clean[[#This Row],[founded]]),ISNUMBER(data_to_clean[[#This Row],[yrs_on_list]]))</f>
        <v>1</v>
      </c>
    </row>
    <row r="4591" spans="1:17" x14ac:dyDescent="0.25">
      <c r="A4591">
        <v>4578</v>
      </c>
      <c r="B4591" t="s">
        <v>16325</v>
      </c>
      <c r="C4591" t="s">
        <v>503</v>
      </c>
      <c r="D4591" t="str">
        <f>VLOOKUP(data_to_clean[[#This Row],[state]],abbreviation_table[],2,FALSE)</f>
        <v>Illinois</v>
      </c>
      <c r="E4591" t="s">
        <v>704</v>
      </c>
      <c r="F4591" t="str">
        <f>TRIM(LEFT(data_to_clean[[#This Row],[revenue]],FIND(" ",data_to_clean[[#This Row],[revenue]])))</f>
        <v>5.4</v>
      </c>
      <c r="G4591" t="str">
        <f>RIGHT(data_to_clean[[#This Row],[revenue]],LEN(data_to_clean[[#This Row],[revenue]])-FIND(" ",data_to_clean[[#This Row],[revenue]]))</f>
        <v>Million</v>
      </c>
      <c r="H4591" s="7">
        <f>VALUE(IF(data_to_clean[[#This Row],[multiplicity]]="Million",_xlfn.CONCAT(SUBSTITUTE(data_to_clean[[#This Row],[number]],".",""),"00000"),_xlfn.CONCAT(SUBSTITUTE(data_to_clean[[#This Row],[number]],".",""),"00000000")))</f>
        <v>5400000</v>
      </c>
      <c r="I4591" t="s">
        <v>16327</v>
      </c>
      <c r="J4591">
        <f>ROUND(VALUE(SUBSTITUTE(data_to_clean[[#This Row],[growth_%]],".",",")),0)</f>
        <v>63</v>
      </c>
      <c r="K4591" t="s">
        <v>1041</v>
      </c>
      <c r="L4591">
        <v>100</v>
      </c>
      <c r="M4591">
        <v>30</v>
      </c>
      <c r="N4591">
        <v>2008</v>
      </c>
      <c r="O4591">
        <v>1</v>
      </c>
      <c r="P4591" t="s">
        <v>16328</v>
      </c>
      <c r="Q4591" t="b">
        <f>AND(ISNUMBER(data_to_clean[[#This Row],[revenue_formatted]]),ISNUMBER(data_to_clean[[#This Row],[growth_formatted_%]]),ISNUMBER(data_to_clean[[#This Row],[workers]]),ISNUMBER(data_to_clean[[#This Row],[previous_workers]]),ISNUMBER(data_to_clean[[#This Row],[founded]]),ISNUMBER(data_to_clean[[#This Row],[yrs_on_list]]))</f>
        <v>1</v>
      </c>
    </row>
    <row r="4592" spans="1:17" x14ac:dyDescent="0.25">
      <c r="A4592">
        <v>4579</v>
      </c>
      <c r="B4592" t="s">
        <v>16329</v>
      </c>
      <c r="C4592" t="s">
        <v>243</v>
      </c>
      <c r="D4592" t="str">
        <f>VLOOKUP(data_to_clean[[#This Row],[state]],abbreviation_table[],2,FALSE)</f>
        <v>Maryland</v>
      </c>
      <c r="E4592" t="s">
        <v>4418</v>
      </c>
      <c r="F4592" t="str">
        <f>TRIM(LEFT(data_to_clean[[#This Row],[revenue]],FIND(" ",data_to_clean[[#This Row],[revenue]])))</f>
        <v>16.6</v>
      </c>
      <c r="G4592" t="str">
        <f>RIGHT(data_to_clean[[#This Row],[revenue]],LEN(data_to_clean[[#This Row],[revenue]])-FIND(" ",data_to_clean[[#This Row],[revenue]]))</f>
        <v>Million</v>
      </c>
      <c r="H4592" s="7">
        <f>VALUE(IF(data_to_clean[[#This Row],[multiplicity]]="Million",_xlfn.CONCAT(SUBSTITUTE(data_to_clean[[#This Row],[number]],".",""),"00000"),_xlfn.CONCAT(SUBSTITUTE(data_to_clean[[#This Row],[number]],".",""),"00000000")))</f>
        <v>16600000</v>
      </c>
      <c r="I4592" t="s">
        <v>16331</v>
      </c>
      <c r="J4592">
        <f>ROUND(VALUE(SUBSTITUTE(data_to_clean[[#This Row],[growth_%]],".",",")),0)</f>
        <v>63</v>
      </c>
      <c r="K4592" t="s">
        <v>211</v>
      </c>
      <c r="L4592">
        <v>23</v>
      </c>
      <c r="M4592">
        <v>17</v>
      </c>
      <c r="N4592">
        <v>2007</v>
      </c>
      <c r="O4592">
        <v>5</v>
      </c>
      <c r="P4592" t="s">
        <v>16332</v>
      </c>
      <c r="Q4592" t="b">
        <f>AND(ISNUMBER(data_to_clean[[#This Row],[revenue_formatted]]),ISNUMBER(data_to_clean[[#This Row],[growth_formatted_%]]),ISNUMBER(data_to_clean[[#This Row],[workers]]),ISNUMBER(data_to_clean[[#This Row],[previous_workers]]),ISNUMBER(data_to_clean[[#This Row],[founded]]),ISNUMBER(data_to_clean[[#This Row],[yrs_on_list]]))</f>
        <v>1</v>
      </c>
    </row>
    <row r="4593" spans="1:17" x14ac:dyDescent="0.25">
      <c r="A4593">
        <v>4580</v>
      </c>
      <c r="B4593" t="s">
        <v>16333</v>
      </c>
      <c r="C4593" t="s">
        <v>45</v>
      </c>
      <c r="D4593" t="str">
        <f>VLOOKUP(data_to_clean[[#This Row],[state]],abbreviation_table[],2,FALSE)</f>
        <v>Pennsylvania</v>
      </c>
      <c r="E4593" t="s">
        <v>3193</v>
      </c>
      <c r="F4593" t="str">
        <f>TRIM(LEFT(data_to_clean[[#This Row],[revenue]],FIND(" ",data_to_clean[[#This Row],[revenue]])))</f>
        <v>25.4</v>
      </c>
      <c r="G4593" t="str">
        <f>RIGHT(data_to_clean[[#This Row],[revenue]],LEN(data_to_clean[[#This Row],[revenue]])-FIND(" ",data_to_clean[[#This Row],[revenue]]))</f>
        <v>Million</v>
      </c>
      <c r="H4593" s="7">
        <f>VALUE(IF(data_to_clean[[#This Row],[multiplicity]]="Million",_xlfn.CONCAT(SUBSTITUTE(data_to_clean[[#This Row],[number]],".",""),"00000"),_xlfn.CONCAT(SUBSTITUTE(data_to_clean[[#This Row],[number]],".",""),"00000000")))</f>
        <v>25400000</v>
      </c>
      <c r="I4593" t="s">
        <v>16335</v>
      </c>
      <c r="J4593">
        <f>ROUND(VALUE(SUBSTITUTE(data_to_clean[[#This Row],[growth_%]],".",",")),0)</f>
        <v>63</v>
      </c>
      <c r="K4593" t="s">
        <v>40</v>
      </c>
      <c r="L4593">
        <v>34</v>
      </c>
      <c r="M4593">
        <v>22</v>
      </c>
      <c r="N4593">
        <v>1985</v>
      </c>
      <c r="O4593">
        <v>1</v>
      </c>
      <c r="P4593" t="s">
        <v>1259</v>
      </c>
      <c r="Q4593" t="b">
        <f>AND(ISNUMBER(data_to_clean[[#This Row],[revenue_formatted]]),ISNUMBER(data_to_clean[[#This Row],[growth_formatted_%]]),ISNUMBER(data_to_clean[[#This Row],[workers]]),ISNUMBER(data_to_clean[[#This Row],[previous_workers]]),ISNUMBER(data_to_clean[[#This Row],[founded]]),ISNUMBER(data_to_clean[[#This Row],[yrs_on_list]]))</f>
        <v>1</v>
      </c>
    </row>
    <row r="4594" spans="1:17" x14ac:dyDescent="0.25">
      <c r="A4594">
        <v>4581</v>
      </c>
      <c r="B4594" t="s">
        <v>16336</v>
      </c>
      <c r="C4594" t="s">
        <v>74</v>
      </c>
      <c r="D4594" t="str">
        <f>VLOOKUP(data_to_clean[[#This Row],[state]],abbreviation_table[],2,FALSE)</f>
        <v>Ohio</v>
      </c>
      <c r="E4594" t="s">
        <v>861</v>
      </c>
      <c r="F4594" t="str">
        <f>TRIM(LEFT(data_to_clean[[#This Row],[revenue]],FIND(" ",data_to_clean[[#This Row],[revenue]])))</f>
        <v>5.7</v>
      </c>
      <c r="G4594" t="str">
        <f>RIGHT(data_to_clean[[#This Row],[revenue]],LEN(data_to_clean[[#This Row],[revenue]])-FIND(" ",data_to_clean[[#This Row],[revenue]]))</f>
        <v>Million</v>
      </c>
      <c r="H4594" s="7">
        <f>VALUE(IF(data_to_clean[[#This Row],[multiplicity]]="Million",_xlfn.CONCAT(SUBSTITUTE(data_to_clean[[#This Row],[number]],".",""),"00000"),_xlfn.CONCAT(SUBSTITUTE(data_to_clean[[#This Row],[number]],".",""),"00000000")))</f>
        <v>5700000</v>
      </c>
      <c r="I4594" t="s">
        <v>16338</v>
      </c>
      <c r="J4594">
        <f>ROUND(VALUE(SUBSTITUTE(data_to_clean[[#This Row],[growth_%]],".",",")),0)</f>
        <v>63</v>
      </c>
      <c r="K4594" t="s">
        <v>40</v>
      </c>
      <c r="L4594">
        <v>48</v>
      </c>
      <c r="M4594">
        <v>36</v>
      </c>
      <c r="N4594">
        <v>1996</v>
      </c>
      <c r="O4594">
        <v>5</v>
      </c>
      <c r="P4594" t="s">
        <v>1189</v>
      </c>
      <c r="Q4594" t="b">
        <f>AND(ISNUMBER(data_to_clean[[#This Row],[revenue_formatted]]),ISNUMBER(data_to_clean[[#This Row],[growth_formatted_%]]),ISNUMBER(data_to_clean[[#This Row],[workers]]),ISNUMBER(data_to_clean[[#This Row],[previous_workers]]),ISNUMBER(data_to_clean[[#This Row],[founded]]),ISNUMBER(data_to_clean[[#This Row],[yrs_on_list]]))</f>
        <v>1</v>
      </c>
    </row>
    <row r="4595" spans="1:17" x14ac:dyDescent="0.25">
      <c r="A4595">
        <v>4582</v>
      </c>
      <c r="B4595" t="s">
        <v>16339</v>
      </c>
      <c r="C4595" t="s">
        <v>119</v>
      </c>
      <c r="D4595" t="str">
        <f>VLOOKUP(data_to_clean[[#This Row],[state]],abbreviation_table[],2,FALSE)</f>
        <v>Georgia</v>
      </c>
      <c r="E4595" t="s">
        <v>896</v>
      </c>
      <c r="F4595" t="str">
        <f>TRIM(LEFT(data_to_clean[[#This Row],[revenue]],FIND(" ",data_to_clean[[#This Row],[revenue]])))</f>
        <v>10.3</v>
      </c>
      <c r="G4595" t="str">
        <f>RIGHT(data_to_clean[[#This Row],[revenue]],LEN(data_to_clean[[#This Row],[revenue]])-FIND(" ",data_to_clean[[#This Row],[revenue]]))</f>
        <v>Million</v>
      </c>
      <c r="H4595" s="7">
        <f>VALUE(IF(data_to_clean[[#This Row],[multiplicity]]="Million",_xlfn.CONCAT(SUBSTITUTE(data_to_clean[[#This Row],[number]],".",""),"00000"),_xlfn.CONCAT(SUBSTITUTE(data_to_clean[[#This Row],[number]],".",""),"00000000")))</f>
        <v>10300000</v>
      </c>
      <c r="I4595" t="s">
        <v>16341</v>
      </c>
      <c r="J4595">
        <f>ROUND(VALUE(SUBSTITUTE(data_to_clean[[#This Row],[growth_%]],".",",")),0)</f>
        <v>63</v>
      </c>
      <c r="K4595" t="s">
        <v>156</v>
      </c>
      <c r="L4595">
        <v>56</v>
      </c>
      <c r="M4595">
        <v>20</v>
      </c>
      <c r="N4595">
        <v>2008</v>
      </c>
      <c r="O4595">
        <v>6</v>
      </c>
      <c r="P4595" t="s">
        <v>6840</v>
      </c>
      <c r="Q4595" t="b">
        <f>AND(ISNUMBER(data_to_clean[[#This Row],[revenue_formatted]]),ISNUMBER(data_to_clean[[#This Row],[growth_formatted_%]]),ISNUMBER(data_to_clean[[#This Row],[workers]]),ISNUMBER(data_to_clean[[#This Row],[previous_workers]]),ISNUMBER(data_to_clean[[#This Row],[founded]]),ISNUMBER(data_to_clean[[#This Row],[yrs_on_list]]))</f>
        <v>1</v>
      </c>
    </row>
    <row r="4596" spans="1:17" x14ac:dyDescent="0.25">
      <c r="A4596">
        <v>4583</v>
      </c>
      <c r="B4596" t="s">
        <v>16342</v>
      </c>
      <c r="C4596" t="s">
        <v>503</v>
      </c>
      <c r="D4596" t="str">
        <f>VLOOKUP(data_to_clean[[#This Row],[state]],abbreviation_table[],2,FALSE)</f>
        <v>Illinois</v>
      </c>
      <c r="E4596" t="s">
        <v>896</v>
      </c>
      <c r="F4596" t="str">
        <f>TRIM(LEFT(data_to_clean[[#This Row],[revenue]],FIND(" ",data_to_clean[[#This Row],[revenue]])))</f>
        <v>10.3</v>
      </c>
      <c r="G4596" t="str">
        <f>RIGHT(data_to_clean[[#This Row],[revenue]],LEN(data_to_clean[[#This Row],[revenue]])-FIND(" ",data_to_clean[[#This Row],[revenue]]))</f>
        <v>Million</v>
      </c>
      <c r="H4596" s="7">
        <f>VALUE(IF(data_to_clean[[#This Row],[multiplicity]]="Million",_xlfn.CONCAT(SUBSTITUTE(data_to_clean[[#This Row],[number]],".",""),"00000"),_xlfn.CONCAT(SUBSTITUTE(data_to_clean[[#This Row],[number]],".",""),"00000000")))</f>
        <v>10300000</v>
      </c>
      <c r="I4596" t="s">
        <v>16344</v>
      </c>
      <c r="J4596">
        <f>ROUND(VALUE(SUBSTITUTE(data_to_clean[[#This Row],[growth_%]],".",",")),0)</f>
        <v>63</v>
      </c>
      <c r="K4596" t="s">
        <v>297</v>
      </c>
      <c r="L4596">
        <v>80</v>
      </c>
      <c r="M4596">
        <v>35</v>
      </c>
      <c r="N4596">
        <v>2004</v>
      </c>
      <c r="O4596">
        <v>5</v>
      </c>
      <c r="P4596" t="s">
        <v>1984</v>
      </c>
      <c r="Q4596" t="b">
        <f>AND(ISNUMBER(data_to_clean[[#This Row],[revenue_formatted]]),ISNUMBER(data_to_clean[[#This Row],[growth_formatted_%]]),ISNUMBER(data_to_clean[[#This Row],[workers]]),ISNUMBER(data_to_clean[[#This Row],[previous_workers]]),ISNUMBER(data_to_clean[[#This Row],[founded]]),ISNUMBER(data_to_clean[[#This Row],[yrs_on_list]]))</f>
        <v>1</v>
      </c>
    </row>
    <row r="4597" spans="1:17" x14ac:dyDescent="0.25">
      <c r="A4597">
        <v>4584</v>
      </c>
      <c r="B4597" t="s">
        <v>16345</v>
      </c>
      <c r="C4597" t="s">
        <v>66</v>
      </c>
      <c r="D4597" t="str">
        <f>VLOOKUP(data_to_clean[[#This Row],[state]],abbreviation_table[],2,FALSE)</f>
        <v>Virginia</v>
      </c>
      <c r="E4597" t="s">
        <v>1507</v>
      </c>
      <c r="F4597" t="str">
        <f>TRIM(LEFT(data_to_clean[[#This Row],[revenue]],FIND(" ",data_to_clean[[#This Row],[revenue]])))</f>
        <v>16.2</v>
      </c>
      <c r="G4597" t="str">
        <f>RIGHT(data_to_clean[[#This Row],[revenue]],LEN(data_to_clean[[#This Row],[revenue]])-FIND(" ",data_to_clean[[#This Row],[revenue]]))</f>
        <v>Million</v>
      </c>
      <c r="H4597" s="7">
        <f>VALUE(IF(data_to_clean[[#This Row],[multiplicity]]="Million",_xlfn.CONCAT(SUBSTITUTE(data_to_clean[[#This Row],[number]],".",""),"00000"),_xlfn.CONCAT(SUBSTITUTE(data_to_clean[[#This Row],[number]],".",""),"00000000")))</f>
        <v>16200000</v>
      </c>
      <c r="I4597" t="s">
        <v>16347</v>
      </c>
      <c r="J4597">
        <f>ROUND(VALUE(SUBSTITUTE(data_to_clean[[#This Row],[growth_%]],".",",")),0)</f>
        <v>63</v>
      </c>
      <c r="K4597" t="s">
        <v>6043</v>
      </c>
      <c r="L4597">
        <v>402</v>
      </c>
      <c r="M4597">
        <v>25</v>
      </c>
      <c r="N4597">
        <v>2004</v>
      </c>
      <c r="O4597">
        <v>1</v>
      </c>
      <c r="P4597" t="s">
        <v>735</v>
      </c>
      <c r="Q4597" t="b">
        <f>AND(ISNUMBER(data_to_clean[[#This Row],[revenue_formatted]]),ISNUMBER(data_to_clean[[#This Row],[growth_formatted_%]]),ISNUMBER(data_to_clean[[#This Row],[workers]]),ISNUMBER(data_to_clean[[#This Row],[previous_workers]]),ISNUMBER(data_to_clean[[#This Row],[founded]]),ISNUMBER(data_to_clean[[#This Row],[yrs_on_list]]))</f>
        <v>1</v>
      </c>
    </row>
    <row r="4598" spans="1:17" x14ac:dyDescent="0.25">
      <c r="A4598">
        <v>4585</v>
      </c>
      <c r="B4598" t="s">
        <v>16348</v>
      </c>
      <c r="C4598" t="s">
        <v>15</v>
      </c>
      <c r="D4598" t="str">
        <f>VLOOKUP(data_to_clean[[#This Row],[state]],abbreviation_table[],2,FALSE)</f>
        <v>Arizona</v>
      </c>
      <c r="E4598" t="s">
        <v>16350</v>
      </c>
      <c r="F4598" t="str">
        <f>TRIM(LEFT(data_to_clean[[#This Row],[revenue]],FIND(" ",data_to_clean[[#This Row],[revenue]])))</f>
        <v>96.4</v>
      </c>
      <c r="G4598" t="str">
        <f>RIGHT(data_to_clean[[#This Row],[revenue]],LEN(data_to_clean[[#This Row],[revenue]])-FIND(" ",data_to_clean[[#This Row],[revenue]]))</f>
        <v>Million</v>
      </c>
      <c r="H4598" s="7">
        <f>VALUE(IF(data_to_clean[[#This Row],[multiplicity]]="Million",_xlfn.CONCAT(SUBSTITUTE(data_to_clean[[#This Row],[number]],".",""),"00000"),_xlfn.CONCAT(SUBSTITUTE(data_to_clean[[#This Row],[number]],".",""),"00000000")))</f>
        <v>96400000</v>
      </c>
      <c r="I4598" t="s">
        <v>16351</v>
      </c>
      <c r="J4598">
        <f>ROUND(VALUE(SUBSTITUTE(data_to_clean[[#This Row],[growth_%]],".",",")),0)</f>
        <v>63</v>
      </c>
      <c r="K4598" t="s">
        <v>48</v>
      </c>
      <c r="L4598">
        <v>125</v>
      </c>
      <c r="M4598">
        <v>75</v>
      </c>
      <c r="N4598">
        <v>1999</v>
      </c>
      <c r="O4598">
        <v>4</v>
      </c>
      <c r="P4598" t="s">
        <v>4263</v>
      </c>
      <c r="Q4598" t="b">
        <f>AND(ISNUMBER(data_to_clean[[#This Row],[revenue_formatted]]),ISNUMBER(data_to_clean[[#This Row],[growth_formatted_%]]),ISNUMBER(data_to_clean[[#This Row],[workers]]),ISNUMBER(data_to_clean[[#This Row],[previous_workers]]),ISNUMBER(data_to_clean[[#This Row],[founded]]),ISNUMBER(data_to_clean[[#This Row],[yrs_on_list]]))</f>
        <v>1</v>
      </c>
    </row>
    <row r="4599" spans="1:17" x14ac:dyDescent="0.25">
      <c r="A4599">
        <v>4586</v>
      </c>
      <c r="B4599" t="s">
        <v>16352</v>
      </c>
      <c r="C4599" t="s">
        <v>30</v>
      </c>
      <c r="D4599" t="str">
        <f>VLOOKUP(data_to_clean[[#This Row],[state]],abbreviation_table[],2,FALSE)</f>
        <v>Texas</v>
      </c>
      <c r="E4599" t="s">
        <v>16354</v>
      </c>
      <c r="F4599" t="str">
        <f>TRIM(LEFT(data_to_clean[[#This Row],[revenue]],FIND(" ",data_to_clean[[#This Row],[revenue]])))</f>
        <v>41.6</v>
      </c>
      <c r="G4599" t="str">
        <f>RIGHT(data_to_clean[[#This Row],[revenue]],LEN(data_to_clean[[#This Row],[revenue]])-FIND(" ",data_to_clean[[#This Row],[revenue]]))</f>
        <v>Million</v>
      </c>
      <c r="H4599" s="7">
        <f>VALUE(IF(data_to_clean[[#This Row],[multiplicity]]="Million",_xlfn.CONCAT(SUBSTITUTE(data_to_clean[[#This Row],[number]],".",""),"00000"),_xlfn.CONCAT(SUBSTITUTE(data_to_clean[[#This Row],[number]],".",""),"00000000")))</f>
        <v>41600000</v>
      </c>
      <c r="I4599" t="s">
        <v>16355</v>
      </c>
      <c r="J4599">
        <f>ROUND(VALUE(SUBSTITUTE(data_to_clean[[#This Row],[growth_%]],".",",")),0)</f>
        <v>63</v>
      </c>
      <c r="K4599" t="s">
        <v>233</v>
      </c>
      <c r="L4599">
        <v>100</v>
      </c>
      <c r="M4599">
        <v>80</v>
      </c>
      <c r="N4599">
        <v>1982</v>
      </c>
      <c r="O4599">
        <v>6</v>
      </c>
      <c r="P4599" t="s">
        <v>34</v>
      </c>
      <c r="Q4599" t="b">
        <f>AND(ISNUMBER(data_to_clean[[#This Row],[revenue_formatted]]),ISNUMBER(data_to_clean[[#This Row],[growth_formatted_%]]),ISNUMBER(data_to_clean[[#This Row],[workers]]),ISNUMBER(data_to_clean[[#This Row],[previous_workers]]),ISNUMBER(data_to_clean[[#This Row],[founded]]),ISNUMBER(data_to_clean[[#This Row],[yrs_on_list]]))</f>
        <v>1</v>
      </c>
    </row>
    <row r="4600" spans="1:17" x14ac:dyDescent="0.25">
      <c r="A4600">
        <v>4587</v>
      </c>
      <c r="B4600" t="s">
        <v>16356</v>
      </c>
      <c r="C4600" t="s">
        <v>190</v>
      </c>
      <c r="D4600" t="str">
        <f>VLOOKUP(data_to_clean[[#This Row],[state]],abbreviation_table[],2,FALSE)</f>
        <v>Montana</v>
      </c>
      <c r="E4600" t="s">
        <v>493</v>
      </c>
      <c r="F4600" t="str">
        <f>TRIM(LEFT(data_to_clean[[#This Row],[revenue]],FIND(" ",data_to_clean[[#This Row],[revenue]])))</f>
        <v>3.9</v>
      </c>
      <c r="G4600" t="str">
        <f>RIGHT(data_to_clean[[#This Row],[revenue]],LEN(data_to_clean[[#This Row],[revenue]])-FIND(" ",data_to_clean[[#This Row],[revenue]]))</f>
        <v>Million</v>
      </c>
      <c r="H4600" s="7">
        <f>VALUE(IF(data_to_clean[[#This Row],[multiplicity]]="Million",_xlfn.CONCAT(SUBSTITUTE(data_to_clean[[#This Row],[number]],".",""),"00000"),_xlfn.CONCAT(SUBSTITUTE(data_to_clean[[#This Row],[number]],".",""),"00000000")))</f>
        <v>3900000</v>
      </c>
      <c r="I4600" t="s">
        <v>16358</v>
      </c>
      <c r="J4600">
        <f>ROUND(VALUE(SUBSTITUTE(data_to_clean[[#This Row],[growth_%]],".",",")),0)</f>
        <v>63</v>
      </c>
      <c r="K4600" t="s">
        <v>1041</v>
      </c>
      <c r="L4600">
        <v>24</v>
      </c>
      <c r="M4600">
        <v>19</v>
      </c>
      <c r="N4600">
        <v>1994</v>
      </c>
      <c r="O4600">
        <v>2</v>
      </c>
      <c r="P4600" t="s">
        <v>2351</v>
      </c>
      <c r="Q4600" t="b">
        <f>AND(ISNUMBER(data_to_clean[[#This Row],[revenue_formatted]]),ISNUMBER(data_to_clean[[#This Row],[growth_formatted_%]]),ISNUMBER(data_to_clean[[#This Row],[workers]]),ISNUMBER(data_to_clean[[#This Row],[previous_workers]]),ISNUMBER(data_to_clean[[#This Row],[founded]]),ISNUMBER(data_to_clean[[#This Row],[yrs_on_list]]))</f>
        <v>1</v>
      </c>
    </row>
    <row r="4601" spans="1:17" x14ac:dyDescent="0.25">
      <c r="A4601">
        <v>4588</v>
      </c>
      <c r="B4601" t="s">
        <v>16359</v>
      </c>
      <c r="C4601" t="s">
        <v>15</v>
      </c>
      <c r="D4601" t="str">
        <f>VLOOKUP(data_to_clean[[#This Row],[state]],abbreviation_table[],2,FALSE)</f>
        <v>Arizona</v>
      </c>
      <c r="E4601" t="s">
        <v>1227</v>
      </c>
      <c r="F4601" t="str">
        <f>TRIM(LEFT(data_to_clean[[#This Row],[revenue]],FIND(" ",data_to_clean[[#This Row],[revenue]])))</f>
        <v>4.2</v>
      </c>
      <c r="G4601" t="str">
        <f>RIGHT(data_to_clean[[#This Row],[revenue]],LEN(data_to_clean[[#This Row],[revenue]])-FIND(" ",data_to_clean[[#This Row],[revenue]]))</f>
        <v>Million</v>
      </c>
      <c r="H4601" s="7">
        <f>VALUE(IF(data_to_clean[[#This Row],[multiplicity]]="Million",_xlfn.CONCAT(SUBSTITUTE(data_to_clean[[#This Row],[number]],".",""),"00000"),_xlfn.CONCAT(SUBSTITUTE(data_to_clean[[#This Row],[number]],".",""),"00000000")))</f>
        <v>4200000</v>
      </c>
      <c r="I4601" t="s">
        <v>16361</v>
      </c>
      <c r="J4601">
        <f>ROUND(VALUE(SUBSTITUTE(data_to_clean[[#This Row],[growth_%]],".",",")),0)</f>
        <v>63</v>
      </c>
      <c r="K4601" t="s">
        <v>187</v>
      </c>
      <c r="L4601">
        <v>21</v>
      </c>
      <c r="M4601">
        <v>16</v>
      </c>
      <c r="N4601">
        <v>2012</v>
      </c>
      <c r="O4601">
        <v>2</v>
      </c>
      <c r="P4601" t="s">
        <v>4200</v>
      </c>
      <c r="Q4601" t="b">
        <f>AND(ISNUMBER(data_to_clean[[#This Row],[revenue_formatted]]),ISNUMBER(data_to_clean[[#This Row],[growth_formatted_%]]),ISNUMBER(data_to_clean[[#This Row],[workers]]),ISNUMBER(data_to_clean[[#This Row],[previous_workers]]),ISNUMBER(data_to_clean[[#This Row],[founded]]),ISNUMBER(data_to_clean[[#This Row],[yrs_on_list]]))</f>
        <v>1</v>
      </c>
    </row>
    <row r="4602" spans="1:17" x14ac:dyDescent="0.25">
      <c r="A4602">
        <v>4589</v>
      </c>
      <c r="B4602" t="s">
        <v>16362</v>
      </c>
      <c r="C4602" t="s">
        <v>503</v>
      </c>
      <c r="D4602" t="str">
        <f>VLOOKUP(data_to_clean[[#This Row],[state]],abbreviation_table[],2,FALSE)</f>
        <v>Illinois</v>
      </c>
      <c r="E4602" t="s">
        <v>760</v>
      </c>
      <c r="F4602" t="str">
        <f>TRIM(LEFT(data_to_clean[[#This Row],[revenue]],FIND(" ",data_to_clean[[#This Row],[revenue]])))</f>
        <v>2.8</v>
      </c>
      <c r="G4602" t="str">
        <f>RIGHT(data_to_clean[[#This Row],[revenue]],LEN(data_to_clean[[#This Row],[revenue]])-FIND(" ",data_to_clean[[#This Row],[revenue]]))</f>
        <v>Million</v>
      </c>
      <c r="H4602" s="7">
        <f>VALUE(IF(data_to_clean[[#This Row],[multiplicity]]="Million",_xlfn.CONCAT(SUBSTITUTE(data_to_clean[[#This Row],[number]],".",""),"00000"),_xlfn.CONCAT(SUBSTITUTE(data_to_clean[[#This Row],[number]],".",""),"00000000")))</f>
        <v>2800000</v>
      </c>
      <c r="I4602" t="s">
        <v>16364</v>
      </c>
      <c r="J4602">
        <f>ROUND(VALUE(SUBSTITUTE(data_to_clean[[#This Row],[growth_%]],".",",")),0)</f>
        <v>63</v>
      </c>
      <c r="K4602" t="s">
        <v>187</v>
      </c>
      <c r="L4602">
        <v>9</v>
      </c>
      <c r="M4602">
        <v>5</v>
      </c>
      <c r="N4602">
        <v>1978</v>
      </c>
      <c r="O4602">
        <v>4</v>
      </c>
      <c r="P4602" t="s">
        <v>506</v>
      </c>
      <c r="Q4602" t="b">
        <f>AND(ISNUMBER(data_to_clean[[#This Row],[revenue_formatted]]),ISNUMBER(data_to_clean[[#This Row],[growth_formatted_%]]),ISNUMBER(data_to_clean[[#This Row],[workers]]),ISNUMBER(data_to_clean[[#This Row],[previous_workers]]),ISNUMBER(data_to_clean[[#This Row],[founded]]),ISNUMBER(data_to_clean[[#This Row],[yrs_on_list]]))</f>
        <v>1</v>
      </c>
    </row>
    <row r="4603" spans="1:17" x14ac:dyDescent="0.25">
      <c r="A4603">
        <v>4590</v>
      </c>
      <c r="B4603" t="s">
        <v>16365</v>
      </c>
      <c r="C4603" t="s">
        <v>80</v>
      </c>
      <c r="D4603" t="str">
        <f>VLOOKUP(data_to_clean[[#This Row],[state]],abbreviation_table[],2,FALSE)</f>
        <v>California</v>
      </c>
      <c r="E4603" t="s">
        <v>1442</v>
      </c>
      <c r="F4603" t="str">
        <f>TRIM(LEFT(data_to_clean[[#This Row],[revenue]],FIND(" ",data_to_clean[[#This Row],[revenue]])))</f>
        <v>2</v>
      </c>
      <c r="G4603" t="str">
        <f>RIGHT(data_to_clean[[#This Row],[revenue]],LEN(data_to_clean[[#This Row],[revenue]])-FIND(" ",data_to_clean[[#This Row],[revenue]]))</f>
        <v>Million</v>
      </c>
      <c r="H4603" s="7">
        <f>VALUE(IF(data_to_clean[[#This Row],[multiplicity]]="Million",_xlfn.CONCAT(SUBSTITUTE(data_to_clean[[#This Row],[number]],".",""),"00000"),_xlfn.CONCAT(SUBSTITUTE(data_to_clean[[#This Row],[number]],".",""),"00000000")))</f>
        <v>200000</v>
      </c>
      <c r="I4603" t="s">
        <v>16367</v>
      </c>
      <c r="J4603">
        <f>ROUND(VALUE(SUBSTITUTE(data_to_clean[[#This Row],[growth_%]],".",",")),0)</f>
        <v>63</v>
      </c>
      <c r="K4603" t="s">
        <v>233</v>
      </c>
      <c r="L4603">
        <v>5</v>
      </c>
      <c r="M4603">
        <v>4</v>
      </c>
      <c r="N4603">
        <v>2003</v>
      </c>
      <c r="O4603">
        <v>1</v>
      </c>
      <c r="P4603" t="s">
        <v>5719</v>
      </c>
      <c r="Q4603" t="b">
        <f>AND(ISNUMBER(data_to_clean[[#This Row],[revenue_formatted]]),ISNUMBER(data_to_clean[[#This Row],[growth_formatted_%]]),ISNUMBER(data_to_clean[[#This Row],[workers]]),ISNUMBER(data_to_clean[[#This Row],[previous_workers]]),ISNUMBER(data_to_clean[[#This Row],[founded]]),ISNUMBER(data_to_clean[[#This Row],[yrs_on_list]]))</f>
        <v>1</v>
      </c>
    </row>
    <row r="4604" spans="1:17" x14ac:dyDescent="0.25">
      <c r="A4604">
        <v>4591</v>
      </c>
      <c r="B4604" t="s">
        <v>16368</v>
      </c>
      <c r="C4604" t="s">
        <v>294</v>
      </c>
      <c r="D4604" t="str">
        <f>VLOOKUP(data_to_clean[[#This Row],[state]],abbreviation_table[],2,FALSE)</f>
        <v>Minnesota</v>
      </c>
      <c r="E4604" t="s">
        <v>911</v>
      </c>
      <c r="F4604" t="str">
        <f>TRIM(LEFT(data_to_clean[[#This Row],[revenue]],FIND(" ",data_to_clean[[#This Row],[revenue]])))</f>
        <v>2.7</v>
      </c>
      <c r="G4604" t="str">
        <f>RIGHT(data_to_clean[[#This Row],[revenue]],LEN(data_to_clean[[#This Row],[revenue]])-FIND(" ",data_to_clean[[#This Row],[revenue]]))</f>
        <v>Million</v>
      </c>
      <c r="H4604" s="7">
        <f>VALUE(IF(data_to_clean[[#This Row],[multiplicity]]="Million",_xlfn.CONCAT(SUBSTITUTE(data_to_clean[[#This Row],[number]],".",""),"00000"),_xlfn.CONCAT(SUBSTITUTE(data_to_clean[[#This Row],[number]],".",""),"00000000")))</f>
        <v>2700000</v>
      </c>
      <c r="I4604" t="s">
        <v>16370</v>
      </c>
      <c r="J4604">
        <f>ROUND(VALUE(SUBSTITUTE(data_to_clean[[#This Row],[growth_%]],".",",")),0)</f>
        <v>63</v>
      </c>
      <c r="K4604" t="s">
        <v>218</v>
      </c>
      <c r="L4604">
        <v>10</v>
      </c>
      <c r="M4604">
        <v>5</v>
      </c>
      <c r="N4604">
        <v>2008</v>
      </c>
      <c r="O4604">
        <v>1</v>
      </c>
      <c r="P4604" t="s">
        <v>298</v>
      </c>
      <c r="Q4604" t="b">
        <f>AND(ISNUMBER(data_to_clean[[#This Row],[revenue_formatted]]),ISNUMBER(data_to_clean[[#This Row],[growth_formatted_%]]),ISNUMBER(data_to_clean[[#This Row],[workers]]),ISNUMBER(data_to_clean[[#This Row],[previous_workers]]),ISNUMBER(data_to_clean[[#This Row],[founded]]),ISNUMBER(data_to_clean[[#This Row],[yrs_on_list]]))</f>
        <v>1</v>
      </c>
    </row>
    <row r="4605" spans="1:17" x14ac:dyDescent="0.25">
      <c r="A4605">
        <v>4592</v>
      </c>
      <c r="B4605" t="s">
        <v>16371</v>
      </c>
      <c r="C4605" t="s">
        <v>503</v>
      </c>
      <c r="D4605" t="str">
        <f>VLOOKUP(data_to_clean[[#This Row],[state]],abbreviation_table[],2,FALSE)</f>
        <v>Illinois</v>
      </c>
      <c r="E4605" t="s">
        <v>274</v>
      </c>
      <c r="F4605" t="str">
        <f>TRIM(LEFT(data_to_clean[[#This Row],[revenue]],FIND(" ",data_to_clean[[#This Row],[revenue]])))</f>
        <v>8.8</v>
      </c>
      <c r="G4605" t="str">
        <f>RIGHT(data_to_clean[[#This Row],[revenue]],LEN(data_to_clean[[#This Row],[revenue]])-FIND(" ",data_to_clean[[#This Row],[revenue]]))</f>
        <v>Million</v>
      </c>
      <c r="H4605" s="7">
        <f>VALUE(IF(data_to_clean[[#This Row],[multiplicity]]="Million",_xlfn.CONCAT(SUBSTITUTE(data_to_clean[[#This Row],[number]],".",""),"00000"),_xlfn.CONCAT(SUBSTITUTE(data_to_clean[[#This Row],[number]],".",""),"00000000")))</f>
        <v>8800000</v>
      </c>
      <c r="I4605" t="s">
        <v>16373</v>
      </c>
      <c r="J4605">
        <f>ROUND(VALUE(SUBSTITUTE(data_to_clean[[#This Row],[growth_%]],".",",")),0)</f>
        <v>63</v>
      </c>
      <c r="K4605" t="s">
        <v>18</v>
      </c>
      <c r="L4605">
        <v>27</v>
      </c>
      <c r="M4605">
        <v>15</v>
      </c>
      <c r="N4605">
        <v>2001</v>
      </c>
      <c r="O4605">
        <v>2</v>
      </c>
      <c r="P4605" t="s">
        <v>7911</v>
      </c>
      <c r="Q4605" t="b">
        <f>AND(ISNUMBER(data_to_clean[[#This Row],[revenue_formatted]]),ISNUMBER(data_to_clean[[#This Row],[growth_formatted_%]]),ISNUMBER(data_to_clean[[#This Row],[workers]]),ISNUMBER(data_to_clean[[#This Row],[previous_workers]]),ISNUMBER(data_to_clean[[#This Row],[founded]]),ISNUMBER(data_to_clean[[#This Row],[yrs_on_list]]))</f>
        <v>1</v>
      </c>
    </row>
    <row r="4606" spans="1:17" x14ac:dyDescent="0.25">
      <c r="A4606">
        <v>4593</v>
      </c>
      <c r="B4606" t="s">
        <v>16374</v>
      </c>
      <c r="C4606" t="s">
        <v>52</v>
      </c>
      <c r="D4606" t="str">
        <f>VLOOKUP(data_to_clean[[#This Row],[state]],abbreviation_table[],2,FALSE)</f>
        <v>Florida</v>
      </c>
      <c r="E4606" t="s">
        <v>5824</v>
      </c>
      <c r="F4606" t="str">
        <f>TRIM(LEFT(data_to_clean[[#This Row],[revenue]],FIND(" ",data_to_clean[[#This Row],[revenue]])))</f>
        <v>22.2</v>
      </c>
      <c r="G4606" t="str">
        <f>RIGHT(data_to_clean[[#This Row],[revenue]],LEN(data_to_clean[[#This Row],[revenue]])-FIND(" ",data_to_clean[[#This Row],[revenue]]))</f>
        <v>Million</v>
      </c>
      <c r="H4606" s="7">
        <f>VALUE(IF(data_to_clean[[#This Row],[multiplicity]]="Million",_xlfn.CONCAT(SUBSTITUTE(data_to_clean[[#This Row],[number]],".",""),"00000"),_xlfn.CONCAT(SUBSTITUTE(data_to_clean[[#This Row],[number]],".",""),"00000000")))</f>
        <v>22200000</v>
      </c>
      <c r="I4606" t="s">
        <v>16376</v>
      </c>
      <c r="J4606">
        <f>ROUND(VALUE(SUBSTITUTE(data_to_clean[[#This Row],[growth_%]],".",",")),0)</f>
        <v>63</v>
      </c>
      <c r="K4606" t="s">
        <v>336</v>
      </c>
      <c r="L4606">
        <v>92</v>
      </c>
      <c r="M4606">
        <v>48</v>
      </c>
      <c r="N4606">
        <v>2003</v>
      </c>
      <c r="O4606">
        <v>3</v>
      </c>
      <c r="P4606" t="s">
        <v>2677</v>
      </c>
      <c r="Q4606" t="b">
        <f>AND(ISNUMBER(data_to_clean[[#This Row],[revenue_formatted]]),ISNUMBER(data_to_clean[[#This Row],[growth_formatted_%]]),ISNUMBER(data_to_clean[[#This Row],[workers]]),ISNUMBER(data_to_clean[[#This Row],[previous_workers]]),ISNUMBER(data_to_clean[[#This Row],[founded]]),ISNUMBER(data_to_clean[[#This Row],[yrs_on_list]]))</f>
        <v>1</v>
      </c>
    </row>
    <row r="4607" spans="1:17" x14ac:dyDescent="0.25">
      <c r="A4607">
        <v>4594</v>
      </c>
      <c r="B4607" t="s">
        <v>16377</v>
      </c>
      <c r="C4607" t="s">
        <v>52</v>
      </c>
      <c r="D4607" t="str">
        <f>VLOOKUP(data_to_clean[[#This Row],[state]],abbreviation_table[],2,FALSE)</f>
        <v>Florida</v>
      </c>
      <c r="E4607" t="s">
        <v>1277</v>
      </c>
      <c r="F4607" t="str">
        <f>TRIM(LEFT(data_to_clean[[#This Row],[revenue]],FIND(" ",data_to_clean[[#This Row],[revenue]])))</f>
        <v>8.6</v>
      </c>
      <c r="G4607" t="str">
        <f>RIGHT(data_to_clean[[#This Row],[revenue]],LEN(data_to_clean[[#This Row],[revenue]])-FIND(" ",data_to_clean[[#This Row],[revenue]]))</f>
        <v>Million</v>
      </c>
      <c r="H4607" s="7">
        <f>VALUE(IF(data_to_clean[[#This Row],[multiplicity]]="Million",_xlfn.CONCAT(SUBSTITUTE(data_to_clean[[#This Row],[number]],".",""),"00000"),_xlfn.CONCAT(SUBSTITUTE(data_to_clean[[#This Row],[number]],".",""),"00000000")))</f>
        <v>8600000</v>
      </c>
      <c r="I4607" t="s">
        <v>16379</v>
      </c>
      <c r="J4607">
        <f>ROUND(VALUE(SUBSTITUTE(data_to_clean[[#This Row],[growth_%]],".",",")),0)</f>
        <v>63</v>
      </c>
      <c r="K4607" t="s">
        <v>25</v>
      </c>
      <c r="L4607">
        <v>30</v>
      </c>
      <c r="M4607">
        <v>8</v>
      </c>
      <c r="N4607">
        <v>2007</v>
      </c>
      <c r="O4607">
        <v>1</v>
      </c>
      <c r="P4607" t="s">
        <v>1800</v>
      </c>
      <c r="Q4607" t="b">
        <f>AND(ISNUMBER(data_to_clean[[#This Row],[revenue_formatted]]),ISNUMBER(data_to_clean[[#This Row],[growth_formatted_%]]),ISNUMBER(data_to_clean[[#This Row],[workers]]),ISNUMBER(data_to_clean[[#This Row],[previous_workers]]),ISNUMBER(data_to_clean[[#This Row],[founded]]),ISNUMBER(data_to_clean[[#This Row],[yrs_on_list]]))</f>
        <v>1</v>
      </c>
    </row>
    <row r="4608" spans="1:17" x14ac:dyDescent="0.25">
      <c r="A4608">
        <v>4595</v>
      </c>
      <c r="B4608" t="s">
        <v>16380</v>
      </c>
      <c r="C4608" t="s">
        <v>294</v>
      </c>
      <c r="D4608" t="str">
        <f>VLOOKUP(data_to_clean[[#This Row],[state]],abbreviation_table[],2,FALSE)</f>
        <v>Minnesota</v>
      </c>
      <c r="E4608" t="s">
        <v>993</v>
      </c>
      <c r="F4608" t="str">
        <f>TRIM(LEFT(data_to_clean[[#This Row],[revenue]],FIND(" ",data_to_clean[[#This Row],[revenue]])))</f>
        <v>2.3</v>
      </c>
      <c r="G4608" t="str">
        <f>RIGHT(data_to_clean[[#This Row],[revenue]],LEN(data_to_clean[[#This Row],[revenue]])-FIND(" ",data_to_clean[[#This Row],[revenue]]))</f>
        <v>Million</v>
      </c>
      <c r="H4608" s="7">
        <f>VALUE(IF(data_to_clean[[#This Row],[multiplicity]]="Million",_xlfn.CONCAT(SUBSTITUTE(data_to_clean[[#This Row],[number]],".",""),"00000"),_xlfn.CONCAT(SUBSTITUTE(data_to_clean[[#This Row],[number]],".",""),"00000000")))</f>
        <v>2300000</v>
      </c>
      <c r="I4608" t="s">
        <v>16382</v>
      </c>
      <c r="J4608">
        <f>ROUND(VALUE(SUBSTITUTE(data_to_clean[[#This Row],[growth_%]],".",",")),0)</f>
        <v>63</v>
      </c>
      <c r="K4608" t="s">
        <v>156</v>
      </c>
      <c r="L4608">
        <v>19</v>
      </c>
      <c r="M4608">
        <v>9</v>
      </c>
      <c r="N4608">
        <v>1986</v>
      </c>
      <c r="O4608">
        <v>1</v>
      </c>
      <c r="P4608" t="s">
        <v>298</v>
      </c>
      <c r="Q4608" t="b">
        <f>AND(ISNUMBER(data_to_clean[[#This Row],[revenue_formatted]]),ISNUMBER(data_to_clean[[#This Row],[growth_formatted_%]]),ISNUMBER(data_to_clean[[#This Row],[workers]]),ISNUMBER(data_to_clean[[#This Row],[previous_workers]]),ISNUMBER(data_to_clean[[#This Row],[founded]]),ISNUMBER(data_to_clean[[#This Row],[yrs_on_list]]))</f>
        <v>1</v>
      </c>
    </row>
    <row r="4609" spans="1:17" x14ac:dyDescent="0.25">
      <c r="A4609">
        <v>4596</v>
      </c>
      <c r="B4609" t="s">
        <v>16383</v>
      </c>
      <c r="C4609" t="s">
        <v>230</v>
      </c>
      <c r="D4609" t="str">
        <f>VLOOKUP(data_to_clean[[#This Row],[state]],abbreviation_table[],2,FALSE)</f>
        <v>Michigan</v>
      </c>
      <c r="E4609" t="s">
        <v>10813</v>
      </c>
      <c r="F4609" t="str">
        <f>TRIM(LEFT(data_to_clean[[#This Row],[revenue]],FIND(" ",data_to_clean[[#This Row],[revenue]])))</f>
        <v>113.4</v>
      </c>
      <c r="G4609" t="str">
        <f>RIGHT(data_to_clean[[#This Row],[revenue]],LEN(data_to_clean[[#This Row],[revenue]])-FIND(" ",data_to_clean[[#This Row],[revenue]]))</f>
        <v>Million</v>
      </c>
      <c r="H4609" s="7">
        <f>VALUE(IF(data_to_clean[[#This Row],[multiplicity]]="Million",_xlfn.CONCAT(SUBSTITUTE(data_to_clean[[#This Row],[number]],".",""),"00000"),_xlfn.CONCAT(SUBSTITUTE(data_to_clean[[#This Row],[number]],".",""),"00000000")))</f>
        <v>113400000</v>
      </c>
      <c r="I4609" t="s">
        <v>16385</v>
      </c>
      <c r="J4609">
        <f>ROUND(VALUE(SUBSTITUTE(data_to_clean[[#This Row],[growth_%]],".",",")),0)</f>
        <v>63</v>
      </c>
      <c r="K4609" t="s">
        <v>297</v>
      </c>
      <c r="L4609">
        <v>531</v>
      </c>
      <c r="M4609">
        <v>449</v>
      </c>
      <c r="N4609">
        <v>1997</v>
      </c>
      <c r="O4609">
        <v>12</v>
      </c>
      <c r="P4609" t="s">
        <v>1501</v>
      </c>
      <c r="Q4609" t="b">
        <f>AND(ISNUMBER(data_to_clean[[#This Row],[revenue_formatted]]),ISNUMBER(data_to_clean[[#This Row],[growth_formatted_%]]),ISNUMBER(data_to_clean[[#This Row],[workers]]),ISNUMBER(data_to_clean[[#This Row],[previous_workers]]),ISNUMBER(data_to_clean[[#This Row],[founded]]),ISNUMBER(data_to_clean[[#This Row],[yrs_on_list]]))</f>
        <v>1</v>
      </c>
    </row>
    <row r="4610" spans="1:17" x14ac:dyDescent="0.25">
      <c r="A4610">
        <v>4597</v>
      </c>
      <c r="B4610" t="s">
        <v>16386</v>
      </c>
      <c r="C4610" t="s">
        <v>86</v>
      </c>
      <c r="D4610" t="str">
        <f>VLOOKUP(data_to_clean[[#This Row],[state]],abbreviation_table[],2,FALSE)</f>
        <v>Colorado</v>
      </c>
      <c r="E4610" t="s">
        <v>4957</v>
      </c>
      <c r="F4610" t="str">
        <f>TRIM(LEFT(data_to_clean[[#This Row],[revenue]],FIND(" ",data_to_clean[[#This Row],[revenue]])))</f>
        <v>20.2</v>
      </c>
      <c r="G4610" t="str">
        <f>RIGHT(data_to_clean[[#This Row],[revenue]],LEN(data_to_clean[[#This Row],[revenue]])-FIND(" ",data_to_clean[[#This Row],[revenue]]))</f>
        <v>Million</v>
      </c>
      <c r="H4610" s="7">
        <f>VALUE(IF(data_to_clean[[#This Row],[multiplicity]]="Million",_xlfn.CONCAT(SUBSTITUTE(data_to_clean[[#This Row],[number]],".",""),"00000"),_xlfn.CONCAT(SUBSTITUTE(data_to_clean[[#This Row],[number]],".",""),"00000000")))</f>
        <v>20200000</v>
      </c>
      <c r="I4610" t="s">
        <v>16388</v>
      </c>
      <c r="J4610">
        <f>ROUND(VALUE(SUBSTITUTE(data_to_clean[[#This Row],[growth_%]],".",",")),0)</f>
        <v>63</v>
      </c>
      <c r="K4610" t="s">
        <v>48</v>
      </c>
      <c r="L4610">
        <v>21</v>
      </c>
      <c r="M4610">
        <v>16</v>
      </c>
      <c r="N4610">
        <v>2009</v>
      </c>
      <c r="O4610">
        <v>7</v>
      </c>
      <c r="P4610" t="s">
        <v>3365</v>
      </c>
      <c r="Q4610" t="b">
        <f>AND(ISNUMBER(data_to_clean[[#This Row],[revenue_formatted]]),ISNUMBER(data_to_clean[[#This Row],[growth_formatted_%]]),ISNUMBER(data_to_clean[[#This Row],[workers]]),ISNUMBER(data_to_clean[[#This Row],[previous_workers]]),ISNUMBER(data_to_clean[[#This Row],[founded]]),ISNUMBER(data_to_clean[[#This Row],[yrs_on_list]]))</f>
        <v>1</v>
      </c>
    </row>
    <row r="4611" spans="1:17" x14ac:dyDescent="0.25">
      <c r="A4611">
        <v>4598</v>
      </c>
      <c r="B4611" t="s">
        <v>16389</v>
      </c>
      <c r="C4611" t="s">
        <v>80</v>
      </c>
      <c r="D4611" t="str">
        <f>VLOOKUP(data_to_clean[[#This Row],[state]],abbreviation_table[],2,FALSE)</f>
        <v>California</v>
      </c>
      <c r="E4611" t="s">
        <v>11000</v>
      </c>
      <c r="F4611" t="str">
        <f>TRIM(LEFT(data_to_clean[[#This Row],[revenue]],FIND(" ",data_to_clean[[#This Row],[revenue]])))</f>
        <v>52</v>
      </c>
      <c r="G4611" t="str">
        <f>RIGHT(data_to_clean[[#This Row],[revenue]],LEN(data_to_clean[[#This Row],[revenue]])-FIND(" ",data_to_clean[[#This Row],[revenue]]))</f>
        <v>Million</v>
      </c>
      <c r="H4611" s="7">
        <f>VALUE(IF(data_to_clean[[#This Row],[multiplicity]]="Million",_xlfn.CONCAT(SUBSTITUTE(data_to_clean[[#This Row],[number]],".",""),"00000"),_xlfn.CONCAT(SUBSTITUTE(data_to_clean[[#This Row],[number]],".",""),"00000000")))</f>
        <v>5200000</v>
      </c>
      <c r="I4611" t="s">
        <v>16391</v>
      </c>
      <c r="J4611">
        <f>ROUND(VALUE(SUBSTITUTE(data_to_clean[[#This Row],[growth_%]],".",",")),0)</f>
        <v>63</v>
      </c>
      <c r="K4611" t="s">
        <v>233</v>
      </c>
      <c r="L4611">
        <v>500</v>
      </c>
      <c r="M4611">
        <v>300</v>
      </c>
      <c r="N4611">
        <v>2002</v>
      </c>
      <c r="O4611">
        <v>4</v>
      </c>
      <c r="P4611" t="s">
        <v>964</v>
      </c>
      <c r="Q4611" t="b">
        <f>AND(ISNUMBER(data_to_clean[[#This Row],[revenue_formatted]]),ISNUMBER(data_to_clean[[#This Row],[growth_formatted_%]]),ISNUMBER(data_to_clean[[#This Row],[workers]]),ISNUMBER(data_to_clean[[#This Row],[previous_workers]]),ISNUMBER(data_to_clean[[#This Row],[founded]]),ISNUMBER(data_to_clean[[#This Row],[yrs_on_list]]))</f>
        <v>1</v>
      </c>
    </row>
    <row r="4612" spans="1:17" x14ac:dyDescent="0.25">
      <c r="A4612">
        <v>4599</v>
      </c>
      <c r="B4612" t="s">
        <v>16392</v>
      </c>
      <c r="C4612" t="s">
        <v>80</v>
      </c>
      <c r="D4612" t="str">
        <f>VLOOKUP(data_to_clean[[#This Row],[state]],abbreviation_table[],2,FALSE)</f>
        <v>California</v>
      </c>
      <c r="E4612" t="s">
        <v>6163</v>
      </c>
      <c r="F4612" t="str">
        <f>TRIM(LEFT(data_to_clean[[#This Row],[revenue]],FIND(" ",data_to_clean[[#This Row],[revenue]])))</f>
        <v>11.5</v>
      </c>
      <c r="G4612" t="str">
        <f>RIGHT(data_to_clean[[#This Row],[revenue]],LEN(data_to_clean[[#This Row],[revenue]])-FIND(" ",data_to_clean[[#This Row],[revenue]]))</f>
        <v>Million</v>
      </c>
      <c r="H4612" s="7">
        <f>VALUE(IF(data_to_clean[[#This Row],[multiplicity]]="Million",_xlfn.CONCAT(SUBSTITUTE(data_to_clean[[#This Row],[number]],".",""),"00000"),_xlfn.CONCAT(SUBSTITUTE(data_to_clean[[#This Row],[number]],".",""),"00000000")))</f>
        <v>11500000</v>
      </c>
      <c r="I4612" t="s">
        <v>16394</v>
      </c>
      <c r="J4612">
        <f>ROUND(VALUE(SUBSTITUTE(data_to_clean[[#This Row],[growth_%]],".",",")),0)</f>
        <v>63</v>
      </c>
      <c r="K4612" t="s">
        <v>33</v>
      </c>
      <c r="L4612">
        <v>35</v>
      </c>
      <c r="M4612">
        <v>24</v>
      </c>
      <c r="N4612">
        <v>1987</v>
      </c>
      <c r="O4612">
        <v>2</v>
      </c>
      <c r="P4612" t="s">
        <v>16395</v>
      </c>
      <c r="Q4612" t="b">
        <f>AND(ISNUMBER(data_to_clean[[#This Row],[revenue_formatted]]),ISNUMBER(data_to_clean[[#This Row],[growth_formatted_%]]),ISNUMBER(data_to_clean[[#This Row],[workers]]),ISNUMBER(data_to_clean[[#This Row],[previous_workers]]),ISNUMBER(data_to_clean[[#This Row],[founded]]),ISNUMBER(data_to_clean[[#This Row],[yrs_on_list]]))</f>
        <v>1</v>
      </c>
    </row>
    <row r="4613" spans="1:17" x14ac:dyDescent="0.25">
      <c r="A4613">
        <v>4600</v>
      </c>
      <c r="B4613" t="s">
        <v>16396</v>
      </c>
      <c r="C4613" t="s">
        <v>80</v>
      </c>
      <c r="D4613" t="str">
        <f>VLOOKUP(data_to_clean[[#This Row],[state]],abbreviation_table[],2,FALSE)</f>
        <v>California</v>
      </c>
      <c r="E4613" t="s">
        <v>6056</v>
      </c>
      <c r="F4613" t="str">
        <f>TRIM(LEFT(data_to_clean[[#This Row],[revenue]],FIND(" ",data_to_clean[[#This Row],[revenue]])))</f>
        <v>17.9</v>
      </c>
      <c r="G4613" t="str">
        <f>RIGHT(data_to_clean[[#This Row],[revenue]],LEN(data_to_clean[[#This Row],[revenue]])-FIND(" ",data_to_clean[[#This Row],[revenue]]))</f>
        <v>Million</v>
      </c>
      <c r="H4613" s="7">
        <f>VALUE(IF(data_to_clean[[#This Row],[multiplicity]]="Million",_xlfn.CONCAT(SUBSTITUTE(data_to_clean[[#This Row],[number]],".",""),"00000"),_xlfn.CONCAT(SUBSTITUTE(data_to_clean[[#This Row],[number]],".",""),"00000000")))</f>
        <v>17900000</v>
      </c>
      <c r="I4613" t="s">
        <v>16398</v>
      </c>
      <c r="J4613">
        <f>ROUND(VALUE(SUBSTITUTE(data_to_clean[[#This Row],[growth_%]],".",",")),0)</f>
        <v>63</v>
      </c>
      <c r="K4613" t="s">
        <v>18</v>
      </c>
      <c r="L4613">
        <v>74</v>
      </c>
      <c r="M4613">
        <v>55</v>
      </c>
      <c r="N4613">
        <v>2008</v>
      </c>
      <c r="O4613">
        <v>7</v>
      </c>
      <c r="P4613" t="s">
        <v>163</v>
      </c>
      <c r="Q4613" t="b">
        <f>AND(ISNUMBER(data_to_clean[[#This Row],[revenue_formatted]]),ISNUMBER(data_to_clean[[#This Row],[growth_formatted_%]]),ISNUMBER(data_to_clean[[#This Row],[workers]]),ISNUMBER(data_to_clean[[#This Row],[previous_workers]]),ISNUMBER(data_to_clean[[#This Row],[founded]]),ISNUMBER(data_to_clean[[#This Row],[yrs_on_list]]))</f>
        <v>1</v>
      </c>
    </row>
    <row r="4614" spans="1:17" x14ac:dyDescent="0.25">
      <c r="A4614">
        <v>4601</v>
      </c>
      <c r="B4614" t="s">
        <v>16399</v>
      </c>
      <c r="C4614" t="s">
        <v>52</v>
      </c>
      <c r="D4614" t="str">
        <f>VLOOKUP(data_to_clean[[#This Row],[state]],abbreviation_table[],2,FALSE)</f>
        <v>Florida</v>
      </c>
      <c r="E4614" t="s">
        <v>699</v>
      </c>
      <c r="F4614" t="str">
        <f>TRIM(LEFT(data_to_clean[[#This Row],[revenue]],FIND(" ",data_to_clean[[#This Row],[revenue]])))</f>
        <v>4</v>
      </c>
      <c r="G4614" t="str">
        <f>RIGHT(data_to_clean[[#This Row],[revenue]],LEN(data_to_clean[[#This Row],[revenue]])-FIND(" ",data_to_clean[[#This Row],[revenue]]))</f>
        <v>Million</v>
      </c>
      <c r="H4614" s="7">
        <f>VALUE(IF(data_to_clean[[#This Row],[multiplicity]]="Million",_xlfn.CONCAT(SUBSTITUTE(data_to_clean[[#This Row],[number]],".",""),"00000"),_xlfn.CONCAT(SUBSTITUTE(data_to_clean[[#This Row],[number]],".",""),"00000000")))</f>
        <v>400000</v>
      </c>
      <c r="I4614" t="s">
        <v>16401</v>
      </c>
      <c r="J4614">
        <f>ROUND(VALUE(SUBSTITUTE(data_to_clean[[#This Row],[growth_%]],".",",")),0)</f>
        <v>63</v>
      </c>
      <c r="K4614" t="s">
        <v>211</v>
      </c>
      <c r="L4614">
        <v>15</v>
      </c>
      <c r="M4614">
        <v>9</v>
      </c>
      <c r="N4614">
        <v>1999</v>
      </c>
      <c r="O4614">
        <v>2</v>
      </c>
      <c r="P4614" t="s">
        <v>16402</v>
      </c>
      <c r="Q4614" t="b">
        <f>AND(ISNUMBER(data_to_clean[[#This Row],[revenue_formatted]]),ISNUMBER(data_to_clean[[#This Row],[growth_formatted_%]]),ISNUMBER(data_to_clean[[#This Row],[workers]]),ISNUMBER(data_to_clean[[#This Row],[previous_workers]]),ISNUMBER(data_to_clean[[#This Row],[founded]]),ISNUMBER(data_to_clean[[#This Row],[yrs_on_list]]))</f>
        <v>1</v>
      </c>
    </row>
    <row r="4615" spans="1:17" x14ac:dyDescent="0.25">
      <c r="A4615">
        <v>4602</v>
      </c>
      <c r="B4615" t="s">
        <v>16403</v>
      </c>
      <c r="C4615" t="s">
        <v>66</v>
      </c>
      <c r="D4615" t="str">
        <f>VLOOKUP(data_to_clean[[#This Row],[state]],abbreviation_table[],2,FALSE)</f>
        <v>Virginia</v>
      </c>
      <c r="E4615" t="s">
        <v>6583</v>
      </c>
      <c r="F4615" t="str">
        <f>TRIM(LEFT(data_to_clean[[#This Row],[revenue]],FIND(" ",data_to_clean[[#This Row],[revenue]])))</f>
        <v>34.7</v>
      </c>
      <c r="G4615" t="str">
        <f>RIGHT(data_to_clean[[#This Row],[revenue]],LEN(data_to_clean[[#This Row],[revenue]])-FIND(" ",data_to_clean[[#This Row],[revenue]]))</f>
        <v>Million</v>
      </c>
      <c r="H4615" s="7">
        <f>VALUE(IF(data_to_clean[[#This Row],[multiplicity]]="Million",_xlfn.CONCAT(SUBSTITUTE(data_to_clean[[#This Row],[number]],".",""),"00000"),_xlfn.CONCAT(SUBSTITUTE(data_to_clean[[#This Row],[number]],".",""),"00000000")))</f>
        <v>34700000</v>
      </c>
      <c r="I4615" t="s">
        <v>16405</v>
      </c>
      <c r="J4615">
        <f>ROUND(VALUE(SUBSTITUTE(data_to_clean[[#This Row],[growth_%]],".",",")),0)</f>
        <v>63</v>
      </c>
      <c r="K4615" t="s">
        <v>107</v>
      </c>
      <c r="L4615">
        <v>155</v>
      </c>
      <c r="M4615">
        <v>113</v>
      </c>
      <c r="N4615">
        <v>2001</v>
      </c>
      <c r="O4615">
        <v>5</v>
      </c>
      <c r="P4615" t="s">
        <v>11905</v>
      </c>
      <c r="Q4615" t="b">
        <f>AND(ISNUMBER(data_to_clean[[#This Row],[revenue_formatted]]),ISNUMBER(data_to_clean[[#This Row],[growth_formatted_%]]),ISNUMBER(data_to_clean[[#This Row],[workers]]),ISNUMBER(data_to_clean[[#This Row],[previous_workers]]),ISNUMBER(data_to_clean[[#This Row],[founded]]),ISNUMBER(data_to_clean[[#This Row],[yrs_on_list]]))</f>
        <v>1</v>
      </c>
    </row>
    <row r="4616" spans="1:17" x14ac:dyDescent="0.25">
      <c r="A4616">
        <v>4603</v>
      </c>
      <c r="B4616" t="s">
        <v>16406</v>
      </c>
      <c r="C4616" t="s">
        <v>852</v>
      </c>
      <c r="D4616" t="str">
        <f>VLOOKUP(data_to_clean[[#This Row],[state]],abbreviation_table[],2,FALSE)</f>
        <v>Missouri</v>
      </c>
      <c r="E4616" t="s">
        <v>1290</v>
      </c>
      <c r="F4616" t="str">
        <f>TRIM(LEFT(data_to_clean[[#This Row],[revenue]],FIND(" ",data_to_clean[[#This Row],[revenue]])))</f>
        <v>18.4</v>
      </c>
      <c r="G4616" t="str">
        <f>RIGHT(data_to_clean[[#This Row],[revenue]],LEN(data_to_clean[[#This Row],[revenue]])-FIND(" ",data_to_clean[[#This Row],[revenue]]))</f>
        <v>Million</v>
      </c>
      <c r="H4616" s="7">
        <f>VALUE(IF(data_to_clean[[#This Row],[multiplicity]]="Million",_xlfn.CONCAT(SUBSTITUTE(data_to_clean[[#This Row],[number]],".",""),"00000"),_xlfn.CONCAT(SUBSTITUTE(data_to_clean[[#This Row],[number]],".",""),"00000000")))</f>
        <v>18400000</v>
      </c>
      <c r="I4616" t="s">
        <v>16408</v>
      </c>
      <c r="J4616">
        <f>ROUND(VALUE(SUBSTITUTE(data_to_clean[[#This Row],[growth_%]],".",",")),0)</f>
        <v>63</v>
      </c>
      <c r="K4616" t="s">
        <v>55</v>
      </c>
      <c r="L4616">
        <v>160</v>
      </c>
      <c r="M4616">
        <v>90</v>
      </c>
      <c r="N4616">
        <v>1994</v>
      </c>
      <c r="O4616">
        <v>2</v>
      </c>
      <c r="P4616" t="s">
        <v>854</v>
      </c>
      <c r="Q4616" t="b">
        <f>AND(ISNUMBER(data_to_clean[[#This Row],[revenue_formatted]]),ISNUMBER(data_to_clean[[#This Row],[growth_formatted_%]]),ISNUMBER(data_to_clean[[#This Row],[workers]]),ISNUMBER(data_to_clean[[#This Row],[previous_workers]]),ISNUMBER(data_to_clean[[#This Row],[founded]]),ISNUMBER(data_to_clean[[#This Row],[yrs_on_list]]))</f>
        <v>1</v>
      </c>
    </row>
    <row r="4617" spans="1:17" x14ac:dyDescent="0.25">
      <c r="A4617">
        <v>4604</v>
      </c>
      <c r="B4617" t="s">
        <v>16409</v>
      </c>
      <c r="C4617" t="s">
        <v>105</v>
      </c>
      <c r="D4617" t="str">
        <f>VLOOKUP(data_to_clean[[#This Row],[state]],abbreviation_table[],2,FALSE)</f>
        <v>New York</v>
      </c>
      <c r="E4617" t="s">
        <v>1385</v>
      </c>
      <c r="F4617" t="str">
        <f>TRIM(LEFT(data_to_clean[[#This Row],[revenue]],FIND(" ",data_to_clean[[#This Row],[revenue]])))</f>
        <v>14.1</v>
      </c>
      <c r="G4617" t="str">
        <f>RIGHT(data_to_clean[[#This Row],[revenue]],LEN(data_to_clean[[#This Row],[revenue]])-FIND(" ",data_to_clean[[#This Row],[revenue]]))</f>
        <v>Million</v>
      </c>
      <c r="H4617" s="7">
        <f>VALUE(IF(data_to_clean[[#This Row],[multiplicity]]="Million",_xlfn.CONCAT(SUBSTITUTE(data_to_clean[[#This Row],[number]],".",""),"00000"),_xlfn.CONCAT(SUBSTITUTE(data_to_clean[[#This Row],[number]],".",""),"00000000")))</f>
        <v>14100000</v>
      </c>
      <c r="I4617" t="s">
        <v>16411</v>
      </c>
      <c r="J4617">
        <f>ROUND(VALUE(SUBSTITUTE(data_to_clean[[#This Row],[growth_%]],".",",")),0)</f>
        <v>63</v>
      </c>
      <c r="K4617" t="s">
        <v>289</v>
      </c>
      <c r="L4617">
        <v>60</v>
      </c>
      <c r="M4617">
        <v>55</v>
      </c>
      <c r="N4617">
        <v>2004</v>
      </c>
      <c r="O4617">
        <v>7</v>
      </c>
      <c r="P4617" t="s">
        <v>16412</v>
      </c>
      <c r="Q4617" t="b">
        <f>AND(ISNUMBER(data_to_clean[[#This Row],[revenue_formatted]]),ISNUMBER(data_to_clean[[#This Row],[growth_formatted_%]]),ISNUMBER(data_to_clean[[#This Row],[workers]]),ISNUMBER(data_to_clean[[#This Row],[previous_workers]]),ISNUMBER(data_to_clean[[#This Row],[founded]]),ISNUMBER(data_to_clean[[#This Row],[yrs_on_list]]))</f>
        <v>1</v>
      </c>
    </row>
    <row r="4618" spans="1:17" x14ac:dyDescent="0.25">
      <c r="A4618">
        <v>4605</v>
      </c>
      <c r="B4618" t="s">
        <v>16413</v>
      </c>
      <c r="C4618" t="s">
        <v>974</v>
      </c>
      <c r="D4618" t="str">
        <f>VLOOKUP(data_to_clean[[#This Row],[state]],abbreviation_table[],2,FALSE)</f>
        <v>District of Columbia</v>
      </c>
      <c r="E4618" t="s">
        <v>2763</v>
      </c>
      <c r="F4618" t="str">
        <f>TRIM(LEFT(data_to_clean[[#This Row],[revenue]],FIND(" ",data_to_clean[[#This Row],[revenue]])))</f>
        <v>12.1</v>
      </c>
      <c r="G4618" t="str">
        <f>RIGHT(data_to_clean[[#This Row],[revenue]],LEN(data_to_clean[[#This Row],[revenue]])-FIND(" ",data_to_clean[[#This Row],[revenue]]))</f>
        <v>Million</v>
      </c>
      <c r="H4618" s="7">
        <f>VALUE(IF(data_to_clean[[#This Row],[multiplicity]]="Million",_xlfn.CONCAT(SUBSTITUTE(data_to_clean[[#This Row],[number]],".",""),"00000"),_xlfn.CONCAT(SUBSTITUTE(data_to_clean[[#This Row],[number]],".",""),"00000000")))</f>
        <v>12100000</v>
      </c>
      <c r="I4618" t="s">
        <v>16415</v>
      </c>
      <c r="J4618">
        <f>ROUND(VALUE(SUBSTITUTE(data_to_clean[[#This Row],[growth_%]],".",",")),0)</f>
        <v>63</v>
      </c>
      <c r="K4618" t="s">
        <v>336</v>
      </c>
      <c r="L4618">
        <v>19</v>
      </c>
      <c r="M4618">
        <v>13</v>
      </c>
      <c r="N4618">
        <v>2007</v>
      </c>
      <c r="O4618">
        <v>1</v>
      </c>
      <c r="P4618" t="s">
        <v>976</v>
      </c>
      <c r="Q4618" t="b">
        <f>AND(ISNUMBER(data_to_clean[[#This Row],[revenue_formatted]]),ISNUMBER(data_to_clean[[#This Row],[growth_formatted_%]]),ISNUMBER(data_to_clean[[#This Row],[workers]]),ISNUMBER(data_to_clean[[#This Row],[previous_workers]]),ISNUMBER(data_to_clean[[#This Row],[founded]]),ISNUMBER(data_to_clean[[#This Row],[yrs_on_list]]))</f>
        <v>1</v>
      </c>
    </row>
    <row r="4619" spans="1:17" x14ac:dyDescent="0.25">
      <c r="A4619">
        <v>4606</v>
      </c>
      <c r="B4619" t="s">
        <v>16416</v>
      </c>
      <c r="C4619" t="s">
        <v>80</v>
      </c>
      <c r="D4619" t="str">
        <f>VLOOKUP(data_to_clean[[#This Row],[state]],abbreviation_table[],2,FALSE)</f>
        <v>California</v>
      </c>
      <c r="E4619" t="s">
        <v>2170</v>
      </c>
      <c r="F4619" t="str">
        <f>TRIM(LEFT(data_to_clean[[#This Row],[revenue]],FIND(" ",data_to_clean[[#This Row],[revenue]])))</f>
        <v>18.1</v>
      </c>
      <c r="G4619" t="str">
        <f>RIGHT(data_to_clean[[#This Row],[revenue]],LEN(data_to_clean[[#This Row],[revenue]])-FIND(" ",data_to_clean[[#This Row],[revenue]]))</f>
        <v>Million</v>
      </c>
      <c r="H4619" s="7">
        <f>VALUE(IF(data_to_clean[[#This Row],[multiplicity]]="Million",_xlfn.CONCAT(SUBSTITUTE(data_to_clean[[#This Row],[number]],".",""),"00000"),_xlfn.CONCAT(SUBSTITUTE(data_to_clean[[#This Row],[number]],".",""),"00000000")))</f>
        <v>18100000</v>
      </c>
      <c r="I4619" t="s">
        <v>16418</v>
      </c>
      <c r="J4619">
        <f>ROUND(VALUE(SUBSTITUTE(data_to_clean[[#This Row],[growth_%]],".",",")),0)</f>
        <v>63</v>
      </c>
      <c r="K4619" t="s">
        <v>18</v>
      </c>
      <c r="L4619">
        <v>71</v>
      </c>
      <c r="M4619">
        <v>79</v>
      </c>
      <c r="N4619">
        <v>1998</v>
      </c>
      <c r="O4619">
        <v>9</v>
      </c>
      <c r="P4619" t="s">
        <v>391</v>
      </c>
      <c r="Q4619" t="b">
        <f>AND(ISNUMBER(data_to_clean[[#This Row],[revenue_formatted]]),ISNUMBER(data_to_clean[[#This Row],[growth_formatted_%]]),ISNUMBER(data_to_clean[[#This Row],[workers]]),ISNUMBER(data_to_clean[[#This Row],[previous_workers]]),ISNUMBER(data_to_clean[[#This Row],[founded]]),ISNUMBER(data_to_clean[[#This Row],[yrs_on_list]]))</f>
        <v>1</v>
      </c>
    </row>
    <row r="4620" spans="1:17" x14ac:dyDescent="0.25">
      <c r="A4620">
        <v>4607</v>
      </c>
      <c r="B4620" t="s">
        <v>16419</v>
      </c>
      <c r="C4620" t="s">
        <v>105</v>
      </c>
      <c r="D4620" t="str">
        <f>VLOOKUP(data_to_clean[[#This Row],[state]],abbreviation_table[],2,FALSE)</f>
        <v>New York</v>
      </c>
      <c r="E4620" t="s">
        <v>6163</v>
      </c>
      <c r="F4620" t="str">
        <f>TRIM(LEFT(data_to_clean[[#This Row],[revenue]],FIND(" ",data_to_clean[[#This Row],[revenue]])))</f>
        <v>11.5</v>
      </c>
      <c r="G4620" t="str">
        <f>RIGHT(data_to_clean[[#This Row],[revenue]],LEN(data_to_clean[[#This Row],[revenue]])-FIND(" ",data_to_clean[[#This Row],[revenue]]))</f>
        <v>Million</v>
      </c>
      <c r="H4620" s="7">
        <f>VALUE(IF(data_to_clean[[#This Row],[multiplicity]]="Million",_xlfn.CONCAT(SUBSTITUTE(data_to_clean[[#This Row],[number]],".",""),"00000"),_xlfn.CONCAT(SUBSTITUTE(data_to_clean[[#This Row],[number]],".",""),"00000000")))</f>
        <v>11500000</v>
      </c>
      <c r="I4620" t="s">
        <v>16421</v>
      </c>
      <c r="J4620">
        <f>ROUND(VALUE(SUBSTITUTE(data_to_clean[[#This Row],[growth_%]],".",",")),0)</f>
        <v>63</v>
      </c>
      <c r="K4620" t="s">
        <v>308</v>
      </c>
      <c r="L4620">
        <v>61</v>
      </c>
      <c r="M4620">
        <v>50</v>
      </c>
      <c r="N4620">
        <v>2007</v>
      </c>
      <c r="O4620">
        <v>4</v>
      </c>
      <c r="P4620" t="s">
        <v>108</v>
      </c>
      <c r="Q4620" t="b">
        <f>AND(ISNUMBER(data_to_clean[[#This Row],[revenue_formatted]]),ISNUMBER(data_to_clean[[#This Row],[growth_formatted_%]]),ISNUMBER(data_to_clean[[#This Row],[workers]]),ISNUMBER(data_to_clean[[#This Row],[previous_workers]]),ISNUMBER(data_to_clean[[#This Row],[founded]]),ISNUMBER(data_to_clean[[#This Row],[yrs_on_list]]))</f>
        <v>1</v>
      </c>
    </row>
    <row r="4621" spans="1:17" x14ac:dyDescent="0.25">
      <c r="A4621">
        <v>4608</v>
      </c>
      <c r="B4621" t="s">
        <v>16422</v>
      </c>
      <c r="C4621" t="s">
        <v>860</v>
      </c>
      <c r="D4621" t="str">
        <f>VLOOKUP(data_to_clean[[#This Row],[state]],abbreviation_table[],2,FALSE)</f>
        <v>Indiana</v>
      </c>
      <c r="E4621" t="s">
        <v>10932</v>
      </c>
      <c r="F4621" t="str">
        <f>TRIM(LEFT(data_to_clean[[#This Row],[revenue]],FIND(" ",data_to_clean[[#This Row],[revenue]])))</f>
        <v>30.6</v>
      </c>
      <c r="G4621" t="str">
        <f>RIGHT(data_to_clean[[#This Row],[revenue]],LEN(data_to_clean[[#This Row],[revenue]])-FIND(" ",data_to_clean[[#This Row],[revenue]]))</f>
        <v>Million</v>
      </c>
      <c r="H4621" s="7">
        <f>VALUE(IF(data_to_clean[[#This Row],[multiplicity]]="Million",_xlfn.CONCAT(SUBSTITUTE(data_to_clean[[#This Row],[number]],".",""),"00000"),_xlfn.CONCAT(SUBSTITUTE(data_to_clean[[#This Row],[number]],".",""),"00000000")))</f>
        <v>30600000</v>
      </c>
      <c r="I4621" t="s">
        <v>16424</v>
      </c>
      <c r="J4621">
        <f>ROUND(VALUE(SUBSTITUTE(data_to_clean[[#This Row],[growth_%]],".",",")),0)</f>
        <v>63</v>
      </c>
      <c r="K4621" t="s">
        <v>336</v>
      </c>
      <c r="L4621">
        <v>190</v>
      </c>
      <c r="M4621">
        <v>139</v>
      </c>
      <c r="N4621">
        <v>1991</v>
      </c>
      <c r="O4621">
        <v>6</v>
      </c>
      <c r="P4621" t="s">
        <v>1185</v>
      </c>
      <c r="Q4621" t="b">
        <f>AND(ISNUMBER(data_to_clean[[#This Row],[revenue_formatted]]),ISNUMBER(data_to_clean[[#This Row],[growth_formatted_%]]),ISNUMBER(data_to_clean[[#This Row],[workers]]),ISNUMBER(data_to_clean[[#This Row],[previous_workers]]),ISNUMBER(data_to_clean[[#This Row],[founded]]),ISNUMBER(data_to_clean[[#This Row],[yrs_on_list]]))</f>
        <v>1</v>
      </c>
    </row>
    <row r="4622" spans="1:17" x14ac:dyDescent="0.25">
      <c r="A4622">
        <v>4609</v>
      </c>
      <c r="B4622" t="s">
        <v>16425</v>
      </c>
      <c r="C4622" t="s">
        <v>74</v>
      </c>
      <c r="D4622" t="str">
        <f>VLOOKUP(data_to_clean[[#This Row],[state]],abbreviation_table[],2,FALSE)</f>
        <v>Ohio</v>
      </c>
      <c r="E4622" t="s">
        <v>16427</v>
      </c>
      <c r="F4622" t="str">
        <f>TRIM(LEFT(data_to_clean[[#This Row],[revenue]],FIND(" ",data_to_clean[[#This Row],[revenue]])))</f>
        <v>3.6</v>
      </c>
      <c r="G4622" t="str">
        <f>RIGHT(data_to_clean[[#This Row],[revenue]],LEN(data_to_clean[[#This Row],[revenue]])-FIND(" ",data_to_clean[[#This Row],[revenue]]))</f>
        <v>Billion</v>
      </c>
      <c r="H4622" s="7">
        <f>VALUE(IF(data_to_clean[[#This Row],[multiplicity]]="Million",_xlfn.CONCAT(SUBSTITUTE(data_to_clean[[#This Row],[number]],".",""),"00000"),_xlfn.CONCAT(SUBSTITUTE(data_to_clean[[#This Row],[number]],".",""),"00000000")))</f>
        <v>3600000000</v>
      </c>
      <c r="I4622" t="s">
        <v>16428</v>
      </c>
      <c r="J4622">
        <f>ROUND(VALUE(SUBSTITUTE(data_to_clean[[#This Row],[growth_%]],".",",")),0)</f>
        <v>63</v>
      </c>
      <c r="K4622" t="s">
        <v>25</v>
      </c>
      <c r="L4622">
        <v>5493</v>
      </c>
      <c r="M4622">
        <v>3791</v>
      </c>
      <c r="N4622">
        <v>1997</v>
      </c>
      <c r="O4622">
        <v>14</v>
      </c>
      <c r="P4622" t="s">
        <v>349</v>
      </c>
      <c r="Q4622" t="b">
        <f>AND(ISNUMBER(data_to_clean[[#This Row],[revenue_formatted]]),ISNUMBER(data_to_clean[[#This Row],[growth_formatted_%]]),ISNUMBER(data_to_clean[[#This Row],[workers]]),ISNUMBER(data_to_clean[[#This Row],[previous_workers]]),ISNUMBER(data_to_clean[[#This Row],[founded]]),ISNUMBER(data_to_clean[[#This Row],[yrs_on_list]]))</f>
        <v>1</v>
      </c>
    </row>
    <row r="4623" spans="1:17" x14ac:dyDescent="0.25">
      <c r="A4623">
        <v>4610</v>
      </c>
      <c r="B4623" t="s">
        <v>16429</v>
      </c>
      <c r="C4623" t="s">
        <v>80</v>
      </c>
      <c r="D4623" t="str">
        <f>VLOOKUP(data_to_clean[[#This Row],[state]],abbreviation_table[],2,FALSE)</f>
        <v>California</v>
      </c>
      <c r="E4623" t="s">
        <v>1665</v>
      </c>
      <c r="F4623" t="str">
        <f>TRIM(LEFT(data_to_clean[[#This Row],[revenue]],FIND(" ",data_to_clean[[#This Row],[revenue]])))</f>
        <v>21.7</v>
      </c>
      <c r="G4623" t="str">
        <f>RIGHT(data_to_clean[[#This Row],[revenue]],LEN(data_to_clean[[#This Row],[revenue]])-FIND(" ",data_to_clean[[#This Row],[revenue]]))</f>
        <v>Million</v>
      </c>
      <c r="H4623" s="7">
        <f>VALUE(IF(data_to_clean[[#This Row],[multiplicity]]="Million",_xlfn.CONCAT(SUBSTITUTE(data_to_clean[[#This Row],[number]],".",""),"00000"),_xlfn.CONCAT(SUBSTITUTE(data_to_clean[[#This Row],[number]],".",""),"00000000")))</f>
        <v>21700000</v>
      </c>
      <c r="I4623" t="s">
        <v>16431</v>
      </c>
      <c r="J4623">
        <f>ROUND(VALUE(SUBSTITUTE(data_to_clean[[#This Row],[growth_%]],".",",")),0)</f>
        <v>63</v>
      </c>
      <c r="K4623" t="s">
        <v>107</v>
      </c>
      <c r="L4623">
        <v>71</v>
      </c>
      <c r="M4623">
        <v>50</v>
      </c>
      <c r="N4623">
        <v>2007</v>
      </c>
      <c r="O4623">
        <v>5</v>
      </c>
      <c r="P4623" t="s">
        <v>137</v>
      </c>
      <c r="Q4623" t="b">
        <f>AND(ISNUMBER(data_to_clean[[#This Row],[revenue_formatted]]),ISNUMBER(data_to_clean[[#This Row],[growth_formatted_%]]),ISNUMBER(data_to_clean[[#This Row],[workers]]),ISNUMBER(data_to_clean[[#This Row],[previous_workers]]),ISNUMBER(data_to_clean[[#This Row],[founded]]),ISNUMBER(data_to_clean[[#This Row],[yrs_on_list]]))</f>
        <v>1</v>
      </c>
    </row>
    <row r="4624" spans="1:17" x14ac:dyDescent="0.25">
      <c r="A4624">
        <v>4611</v>
      </c>
      <c r="B4624" t="s">
        <v>16432</v>
      </c>
      <c r="C4624" t="s">
        <v>86</v>
      </c>
      <c r="D4624" t="str">
        <f>VLOOKUP(data_to_clean[[#This Row],[state]],abbreviation_table[],2,FALSE)</f>
        <v>Colorado</v>
      </c>
      <c r="E4624" t="s">
        <v>12126</v>
      </c>
      <c r="F4624" t="str">
        <f>TRIM(LEFT(data_to_clean[[#This Row],[revenue]],FIND(" ",data_to_clean[[#This Row],[revenue]])))</f>
        <v>98.9</v>
      </c>
      <c r="G4624" t="str">
        <f>RIGHT(data_to_clean[[#This Row],[revenue]],LEN(data_to_clean[[#This Row],[revenue]])-FIND(" ",data_to_clean[[#This Row],[revenue]]))</f>
        <v>Million</v>
      </c>
      <c r="H4624" s="7">
        <f>VALUE(IF(data_to_clean[[#This Row],[multiplicity]]="Million",_xlfn.CONCAT(SUBSTITUTE(data_to_clean[[#This Row],[number]],".",""),"00000"),_xlfn.CONCAT(SUBSTITUTE(data_to_clean[[#This Row],[number]],".",""),"00000000")))</f>
        <v>98900000</v>
      </c>
      <c r="I4624" t="s">
        <v>16434</v>
      </c>
      <c r="J4624">
        <f>ROUND(VALUE(SUBSTITUTE(data_to_clean[[#This Row],[growth_%]],".",",")),0)</f>
        <v>63</v>
      </c>
      <c r="K4624" t="s">
        <v>69</v>
      </c>
      <c r="L4624">
        <v>482</v>
      </c>
      <c r="M4624">
        <v>312</v>
      </c>
      <c r="N4624">
        <v>2003</v>
      </c>
      <c r="O4624">
        <v>8</v>
      </c>
      <c r="P4624" t="s">
        <v>89</v>
      </c>
      <c r="Q4624" t="b">
        <f>AND(ISNUMBER(data_to_clean[[#This Row],[revenue_formatted]]),ISNUMBER(data_to_clean[[#This Row],[growth_formatted_%]]),ISNUMBER(data_to_clean[[#This Row],[workers]]),ISNUMBER(data_to_clean[[#This Row],[previous_workers]]),ISNUMBER(data_to_clean[[#This Row],[founded]]),ISNUMBER(data_to_clean[[#This Row],[yrs_on_list]]))</f>
        <v>1</v>
      </c>
    </row>
    <row r="4625" spans="1:17" x14ac:dyDescent="0.25">
      <c r="A4625">
        <v>4612</v>
      </c>
      <c r="B4625" t="s">
        <v>16435</v>
      </c>
      <c r="C4625" t="s">
        <v>105</v>
      </c>
      <c r="D4625" t="str">
        <f>VLOOKUP(data_to_clean[[#This Row],[state]],abbreviation_table[],2,FALSE)</f>
        <v>New York</v>
      </c>
      <c r="E4625" t="s">
        <v>420</v>
      </c>
      <c r="F4625" t="str">
        <f>TRIM(LEFT(data_to_clean[[#This Row],[revenue]],FIND(" ",data_to_clean[[#This Row],[revenue]])))</f>
        <v>20.9</v>
      </c>
      <c r="G4625" t="str">
        <f>RIGHT(data_to_clean[[#This Row],[revenue]],LEN(data_to_clean[[#This Row],[revenue]])-FIND(" ",data_to_clean[[#This Row],[revenue]]))</f>
        <v>Million</v>
      </c>
      <c r="H4625" s="7">
        <f>VALUE(IF(data_to_clean[[#This Row],[multiplicity]]="Million",_xlfn.CONCAT(SUBSTITUTE(data_to_clean[[#This Row],[number]],".",""),"00000"),_xlfn.CONCAT(SUBSTITUTE(data_to_clean[[#This Row],[number]],".",""),"00000000")))</f>
        <v>20900000</v>
      </c>
      <c r="I4625" t="s">
        <v>16437</v>
      </c>
      <c r="J4625">
        <f>ROUND(VALUE(SUBSTITUTE(data_to_clean[[#This Row],[growth_%]],".",",")),0)</f>
        <v>63</v>
      </c>
      <c r="K4625" t="s">
        <v>233</v>
      </c>
      <c r="L4625">
        <v>101</v>
      </c>
      <c r="M4625">
        <v>79</v>
      </c>
      <c r="N4625">
        <v>2001</v>
      </c>
      <c r="O4625">
        <v>2</v>
      </c>
      <c r="P4625" t="s">
        <v>108</v>
      </c>
      <c r="Q4625" t="b">
        <f>AND(ISNUMBER(data_to_clean[[#This Row],[revenue_formatted]]),ISNUMBER(data_to_clean[[#This Row],[growth_formatted_%]]),ISNUMBER(data_to_clean[[#This Row],[workers]]),ISNUMBER(data_to_clean[[#This Row],[previous_workers]]),ISNUMBER(data_to_clean[[#This Row],[founded]]),ISNUMBER(data_to_clean[[#This Row],[yrs_on_list]]))</f>
        <v>1</v>
      </c>
    </row>
    <row r="4626" spans="1:17" x14ac:dyDescent="0.25">
      <c r="A4626">
        <v>4613</v>
      </c>
      <c r="B4626" t="s">
        <v>16438</v>
      </c>
      <c r="C4626" t="s">
        <v>119</v>
      </c>
      <c r="D4626" t="str">
        <f>VLOOKUP(data_to_clean[[#This Row],[state]],abbreviation_table[],2,FALSE)</f>
        <v>Georgia</v>
      </c>
      <c r="E4626" t="s">
        <v>621</v>
      </c>
      <c r="F4626" t="str">
        <f>TRIM(LEFT(data_to_clean[[#This Row],[revenue]],FIND(" ",data_to_clean[[#This Row],[revenue]])))</f>
        <v>3.1</v>
      </c>
      <c r="G4626" t="str">
        <f>RIGHT(data_to_clean[[#This Row],[revenue]],LEN(data_to_clean[[#This Row],[revenue]])-FIND(" ",data_to_clean[[#This Row],[revenue]]))</f>
        <v>Million</v>
      </c>
      <c r="H4626" s="7">
        <f>VALUE(IF(data_to_clean[[#This Row],[multiplicity]]="Million",_xlfn.CONCAT(SUBSTITUTE(data_to_clean[[#This Row],[number]],".",""),"00000"),_xlfn.CONCAT(SUBSTITUTE(data_to_clean[[#This Row],[number]],".",""),"00000000")))</f>
        <v>3100000</v>
      </c>
      <c r="I4626" t="s">
        <v>16440</v>
      </c>
      <c r="J4626">
        <f>ROUND(VALUE(SUBSTITUTE(data_to_clean[[#This Row],[growth_%]],".",",")),0)</f>
        <v>63</v>
      </c>
      <c r="K4626" t="s">
        <v>55</v>
      </c>
      <c r="L4626">
        <v>27</v>
      </c>
      <c r="M4626">
        <v>16</v>
      </c>
      <c r="N4626">
        <v>2011</v>
      </c>
      <c r="O4626">
        <v>1</v>
      </c>
      <c r="P4626" t="s">
        <v>8581</v>
      </c>
      <c r="Q4626" t="b">
        <f>AND(ISNUMBER(data_to_clean[[#This Row],[revenue_formatted]]),ISNUMBER(data_to_clean[[#This Row],[growth_formatted_%]]),ISNUMBER(data_to_clean[[#This Row],[workers]]),ISNUMBER(data_to_clean[[#This Row],[previous_workers]]),ISNUMBER(data_to_clean[[#This Row],[founded]]),ISNUMBER(data_to_clean[[#This Row],[yrs_on_list]]))</f>
        <v>1</v>
      </c>
    </row>
    <row r="4627" spans="1:17" x14ac:dyDescent="0.25">
      <c r="A4627">
        <v>4614</v>
      </c>
      <c r="B4627" t="s">
        <v>16441</v>
      </c>
      <c r="C4627" t="s">
        <v>80</v>
      </c>
      <c r="D4627" t="str">
        <f>VLOOKUP(data_to_clean[[#This Row],[state]],abbreviation_table[],2,FALSE)</f>
        <v>California</v>
      </c>
      <c r="E4627" t="s">
        <v>710</v>
      </c>
      <c r="F4627" t="str">
        <f>TRIM(LEFT(data_to_clean[[#This Row],[revenue]],FIND(" ",data_to_clean[[#This Row],[revenue]])))</f>
        <v>6.5</v>
      </c>
      <c r="G4627" t="str">
        <f>RIGHT(data_to_clean[[#This Row],[revenue]],LEN(data_to_clean[[#This Row],[revenue]])-FIND(" ",data_to_clean[[#This Row],[revenue]]))</f>
        <v>Million</v>
      </c>
      <c r="H4627" s="7">
        <f>VALUE(IF(data_to_clean[[#This Row],[multiplicity]]="Million",_xlfn.CONCAT(SUBSTITUTE(data_to_clean[[#This Row],[number]],".",""),"00000"),_xlfn.CONCAT(SUBSTITUTE(data_to_clean[[#This Row],[number]],".",""),"00000000")))</f>
        <v>6500000</v>
      </c>
      <c r="I4627" t="s">
        <v>16443</v>
      </c>
      <c r="J4627">
        <f>ROUND(VALUE(SUBSTITUTE(data_to_clean[[#This Row],[growth_%]],".",",")),0)</f>
        <v>63</v>
      </c>
      <c r="K4627" t="s">
        <v>336</v>
      </c>
      <c r="L4627">
        <v>25</v>
      </c>
      <c r="M4627">
        <v>18</v>
      </c>
      <c r="N4627">
        <v>1991</v>
      </c>
      <c r="O4627">
        <v>1</v>
      </c>
      <c r="P4627" t="s">
        <v>1979</v>
      </c>
      <c r="Q4627" t="b">
        <f>AND(ISNUMBER(data_to_clean[[#This Row],[revenue_formatted]]),ISNUMBER(data_to_clean[[#This Row],[growth_formatted_%]]),ISNUMBER(data_to_clean[[#This Row],[workers]]),ISNUMBER(data_to_clean[[#This Row],[previous_workers]]),ISNUMBER(data_to_clean[[#This Row],[founded]]),ISNUMBER(data_to_clean[[#This Row],[yrs_on_list]]))</f>
        <v>1</v>
      </c>
    </row>
    <row r="4628" spans="1:17" x14ac:dyDescent="0.25">
      <c r="A4628">
        <v>4615</v>
      </c>
      <c r="B4628" t="s">
        <v>16444</v>
      </c>
      <c r="C4628" t="s">
        <v>45</v>
      </c>
      <c r="D4628" t="str">
        <f>VLOOKUP(data_to_clean[[#This Row],[state]],abbreviation_table[],2,FALSE)</f>
        <v>Pennsylvania</v>
      </c>
      <c r="E4628" t="s">
        <v>603</v>
      </c>
      <c r="F4628" t="str">
        <f>TRIM(LEFT(data_to_clean[[#This Row],[revenue]],FIND(" ",data_to_clean[[#This Row],[revenue]])))</f>
        <v>3.8</v>
      </c>
      <c r="G4628" t="str">
        <f>RIGHT(data_to_clean[[#This Row],[revenue]],LEN(data_to_clean[[#This Row],[revenue]])-FIND(" ",data_to_clean[[#This Row],[revenue]]))</f>
        <v>Million</v>
      </c>
      <c r="H4628" s="7">
        <f>VALUE(IF(data_to_clean[[#This Row],[multiplicity]]="Million",_xlfn.CONCAT(SUBSTITUTE(data_to_clean[[#This Row],[number]],".",""),"00000"),_xlfn.CONCAT(SUBSTITUTE(data_to_clean[[#This Row],[number]],".",""),"00000000")))</f>
        <v>3800000</v>
      </c>
      <c r="I4628" t="s">
        <v>16446</v>
      </c>
      <c r="J4628">
        <f>ROUND(VALUE(SUBSTITUTE(data_to_clean[[#This Row],[growth_%]],".",",")),0)</f>
        <v>62</v>
      </c>
      <c r="K4628" t="s">
        <v>308</v>
      </c>
      <c r="L4628">
        <v>12</v>
      </c>
      <c r="M4628">
        <v>6</v>
      </c>
      <c r="N4628">
        <v>2006</v>
      </c>
      <c r="O4628">
        <v>3</v>
      </c>
      <c r="P4628" t="s">
        <v>291</v>
      </c>
      <c r="Q4628" t="b">
        <f>AND(ISNUMBER(data_to_clean[[#This Row],[revenue_formatted]]),ISNUMBER(data_to_clean[[#This Row],[growth_formatted_%]]),ISNUMBER(data_to_clean[[#This Row],[workers]]),ISNUMBER(data_to_clean[[#This Row],[previous_workers]]),ISNUMBER(data_to_clean[[#This Row],[founded]]),ISNUMBER(data_to_clean[[#This Row],[yrs_on_list]]))</f>
        <v>1</v>
      </c>
    </row>
    <row r="4629" spans="1:17" x14ac:dyDescent="0.25">
      <c r="A4629">
        <v>4616</v>
      </c>
      <c r="B4629" t="s">
        <v>16447</v>
      </c>
      <c r="C4629" t="s">
        <v>223</v>
      </c>
      <c r="D4629" t="str">
        <f>VLOOKUP(data_to_clean[[#This Row],[state]],abbreviation_table[],2,FALSE)</f>
        <v>Wisconsin</v>
      </c>
      <c r="E4629" t="s">
        <v>4119</v>
      </c>
      <c r="F4629" t="str">
        <f>TRIM(LEFT(data_to_clean[[#This Row],[revenue]],FIND(" ",data_to_clean[[#This Row],[revenue]])))</f>
        <v>49.5</v>
      </c>
      <c r="G4629" t="str">
        <f>RIGHT(data_to_clean[[#This Row],[revenue]],LEN(data_to_clean[[#This Row],[revenue]])-FIND(" ",data_to_clean[[#This Row],[revenue]]))</f>
        <v>Million</v>
      </c>
      <c r="H4629" s="7">
        <f>VALUE(IF(data_to_clean[[#This Row],[multiplicity]]="Million",_xlfn.CONCAT(SUBSTITUTE(data_to_clean[[#This Row],[number]],".",""),"00000"),_xlfn.CONCAT(SUBSTITUTE(data_to_clean[[#This Row],[number]],".",""),"00000000")))</f>
        <v>49500000</v>
      </c>
      <c r="I4629" t="s">
        <v>16449</v>
      </c>
      <c r="J4629">
        <f>ROUND(VALUE(SUBSTITUTE(data_to_clean[[#This Row],[growth_%]],".",",")),0)</f>
        <v>62</v>
      </c>
      <c r="K4629" t="s">
        <v>233</v>
      </c>
      <c r="L4629">
        <v>135</v>
      </c>
      <c r="M4629">
        <v>110</v>
      </c>
      <c r="N4629">
        <v>2007</v>
      </c>
      <c r="O4629">
        <v>1</v>
      </c>
      <c r="P4629" t="s">
        <v>16450</v>
      </c>
      <c r="Q4629" t="b">
        <f>AND(ISNUMBER(data_to_clean[[#This Row],[revenue_formatted]]),ISNUMBER(data_to_clean[[#This Row],[growth_formatted_%]]),ISNUMBER(data_to_clean[[#This Row],[workers]]),ISNUMBER(data_to_clean[[#This Row],[previous_workers]]),ISNUMBER(data_to_clean[[#This Row],[founded]]),ISNUMBER(data_to_clean[[#This Row],[yrs_on_list]]))</f>
        <v>1</v>
      </c>
    </row>
    <row r="4630" spans="1:17" x14ac:dyDescent="0.25">
      <c r="A4630">
        <v>4617</v>
      </c>
      <c r="B4630" t="s">
        <v>16451</v>
      </c>
      <c r="C4630" t="s">
        <v>15</v>
      </c>
      <c r="D4630" t="str">
        <f>VLOOKUP(data_to_clean[[#This Row],[state]],abbreviation_table[],2,FALSE)</f>
        <v>Arizona</v>
      </c>
      <c r="E4630" t="s">
        <v>4278</v>
      </c>
      <c r="F4630" t="str">
        <f>TRIM(LEFT(data_to_clean[[#This Row],[revenue]],FIND(" ",data_to_clean[[#This Row],[revenue]])))</f>
        <v>50.7</v>
      </c>
      <c r="G4630" t="str">
        <f>RIGHT(data_to_clean[[#This Row],[revenue]],LEN(data_to_clean[[#This Row],[revenue]])-FIND(" ",data_to_clean[[#This Row],[revenue]]))</f>
        <v>Million</v>
      </c>
      <c r="H4630" s="7">
        <f>VALUE(IF(data_to_clean[[#This Row],[multiplicity]]="Million",_xlfn.CONCAT(SUBSTITUTE(data_to_clean[[#This Row],[number]],".",""),"00000"),_xlfn.CONCAT(SUBSTITUTE(data_to_clean[[#This Row],[number]],".",""),"00000000")))</f>
        <v>50700000</v>
      </c>
      <c r="I4630" t="s">
        <v>16453</v>
      </c>
      <c r="J4630">
        <f>ROUND(VALUE(SUBSTITUTE(data_to_clean[[#This Row],[growth_%]],".",",")),0)</f>
        <v>62</v>
      </c>
      <c r="K4630" t="s">
        <v>233</v>
      </c>
      <c r="L4630">
        <v>286</v>
      </c>
      <c r="M4630">
        <v>185</v>
      </c>
      <c r="N4630">
        <v>1990</v>
      </c>
      <c r="O4630">
        <v>1</v>
      </c>
      <c r="P4630" t="s">
        <v>19</v>
      </c>
      <c r="Q4630" t="b">
        <f>AND(ISNUMBER(data_to_clean[[#This Row],[revenue_formatted]]),ISNUMBER(data_to_clean[[#This Row],[growth_formatted_%]]),ISNUMBER(data_to_clean[[#This Row],[workers]]),ISNUMBER(data_to_clean[[#This Row],[previous_workers]]),ISNUMBER(data_to_clean[[#This Row],[founded]]),ISNUMBER(data_to_clean[[#This Row],[yrs_on_list]]))</f>
        <v>1</v>
      </c>
    </row>
    <row r="4631" spans="1:17" x14ac:dyDescent="0.25">
      <c r="A4631">
        <v>4618</v>
      </c>
      <c r="B4631" t="s">
        <v>16454</v>
      </c>
      <c r="C4631" t="s">
        <v>80</v>
      </c>
      <c r="D4631" t="str">
        <f>VLOOKUP(data_to_clean[[#This Row],[state]],abbreviation_table[],2,FALSE)</f>
        <v>California</v>
      </c>
      <c r="E4631" t="s">
        <v>1297</v>
      </c>
      <c r="F4631" t="str">
        <f>TRIM(LEFT(data_to_clean[[#This Row],[revenue]],FIND(" ",data_to_clean[[#This Row],[revenue]])))</f>
        <v>8.4</v>
      </c>
      <c r="G4631" t="str">
        <f>RIGHT(data_to_clean[[#This Row],[revenue]],LEN(data_to_clean[[#This Row],[revenue]])-FIND(" ",data_to_clean[[#This Row],[revenue]]))</f>
        <v>Million</v>
      </c>
      <c r="H4631" s="7">
        <f>VALUE(IF(data_to_clean[[#This Row],[multiplicity]]="Million",_xlfn.CONCAT(SUBSTITUTE(data_to_clean[[#This Row],[number]],".",""),"00000"),_xlfn.CONCAT(SUBSTITUTE(data_to_clean[[#This Row],[number]],".",""),"00000000")))</f>
        <v>8400000</v>
      </c>
      <c r="I4631" t="s">
        <v>16456</v>
      </c>
      <c r="J4631">
        <f>ROUND(VALUE(SUBSTITUTE(data_to_clean[[#This Row],[growth_%]],".",",")),0)</f>
        <v>62</v>
      </c>
      <c r="K4631" t="s">
        <v>297</v>
      </c>
      <c r="L4631">
        <v>126</v>
      </c>
      <c r="M4631">
        <v>52</v>
      </c>
      <c r="N4631">
        <v>2005</v>
      </c>
      <c r="O4631">
        <v>3</v>
      </c>
      <c r="P4631" t="s">
        <v>137</v>
      </c>
      <c r="Q4631" t="b">
        <f>AND(ISNUMBER(data_to_clean[[#This Row],[revenue_formatted]]),ISNUMBER(data_to_clean[[#This Row],[growth_formatted_%]]),ISNUMBER(data_to_clean[[#This Row],[workers]]),ISNUMBER(data_to_clean[[#This Row],[previous_workers]]),ISNUMBER(data_to_clean[[#This Row],[founded]]),ISNUMBER(data_to_clean[[#This Row],[yrs_on_list]]))</f>
        <v>1</v>
      </c>
    </row>
    <row r="4632" spans="1:17" x14ac:dyDescent="0.25">
      <c r="A4632">
        <v>4619</v>
      </c>
      <c r="B4632" t="s">
        <v>16457</v>
      </c>
      <c r="C4632" t="s">
        <v>166</v>
      </c>
      <c r="D4632" t="str">
        <f>VLOOKUP(data_to_clean[[#This Row],[state]],abbreviation_table[],2,FALSE)</f>
        <v>Utah</v>
      </c>
      <c r="E4632" t="s">
        <v>1063</v>
      </c>
      <c r="F4632" t="str">
        <f>TRIM(LEFT(data_to_clean[[#This Row],[revenue]],FIND(" ",data_to_clean[[#This Row],[revenue]])))</f>
        <v>18.7</v>
      </c>
      <c r="G4632" t="str">
        <f>RIGHT(data_to_clean[[#This Row],[revenue]],LEN(data_to_clean[[#This Row],[revenue]])-FIND(" ",data_to_clean[[#This Row],[revenue]]))</f>
        <v>Million</v>
      </c>
      <c r="H4632" s="7">
        <f>VALUE(IF(data_to_clean[[#This Row],[multiplicity]]="Million",_xlfn.CONCAT(SUBSTITUTE(data_to_clean[[#This Row],[number]],".",""),"00000"),_xlfn.CONCAT(SUBSTITUTE(data_to_clean[[#This Row],[number]],".",""),"00000000")))</f>
        <v>18700000</v>
      </c>
      <c r="I4632" t="s">
        <v>16459</v>
      </c>
      <c r="J4632">
        <f>ROUND(VALUE(SUBSTITUTE(data_to_clean[[#This Row],[growth_%]],".",",")),0)</f>
        <v>62</v>
      </c>
      <c r="K4632" t="s">
        <v>156</v>
      </c>
      <c r="L4632">
        <v>97</v>
      </c>
      <c r="M4632">
        <v>51</v>
      </c>
      <c r="N4632">
        <v>1999</v>
      </c>
      <c r="O4632">
        <v>9</v>
      </c>
      <c r="P4632" t="s">
        <v>2823</v>
      </c>
      <c r="Q4632" t="b">
        <f>AND(ISNUMBER(data_to_clean[[#This Row],[revenue_formatted]]),ISNUMBER(data_to_clean[[#This Row],[growth_formatted_%]]),ISNUMBER(data_to_clean[[#This Row],[workers]]),ISNUMBER(data_to_clean[[#This Row],[previous_workers]]),ISNUMBER(data_to_clean[[#This Row],[founded]]),ISNUMBER(data_to_clean[[#This Row],[yrs_on_list]]))</f>
        <v>1</v>
      </c>
    </row>
    <row r="4633" spans="1:17" x14ac:dyDescent="0.25">
      <c r="A4633">
        <v>4620</v>
      </c>
      <c r="B4633" t="s">
        <v>16460</v>
      </c>
      <c r="C4633" t="s">
        <v>66</v>
      </c>
      <c r="D4633" t="str">
        <f>VLOOKUP(data_to_clean[[#This Row],[state]],abbreviation_table[],2,FALSE)</f>
        <v>Virginia</v>
      </c>
      <c r="E4633" t="s">
        <v>8287</v>
      </c>
      <c r="F4633" t="str">
        <f>TRIM(LEFT(data_to_clean[[#This Row],[revenue]],FIND(" ",data_to_clean[[#This Row],[revenue]])))</f>
        <v>25.3</v>
      </c>
      <c r="G4633" t="str">
        <f>RIGHT(data_to_clean[[#This Row],[revenue]],LEN(data_to_clean[[#This Row],[revenue]])-FIND(" ",data_to_clean[[#This Row],[revenue]]))</f>
        <v>Million</v>
      </c>
      <c r="H4633" s="7">
        <f>VALUE(IF(data_to_clean[[#This Row],[multiplicity]]="Million",_xlfn.CONCAT(SUBSTITUTE(data_to_clean[[#This Row],[number]],".",""),"00000"),_xlfn.CONCAT(SUBSTITUTE(data_to_clean[[#This Row],[number]],".",""),"00000000")))</f>
        <v>25300000</v>
      </c>
      <c r="I4633" t="s">
        <v>16462</v>
      </c>
      <c r="J4633">
        <f>ROUND(VALUE(SUBSTITUTE(data_to_clean[[#This Row],[growth_%]],".",",")),0)</f>
        <v>62</v>
      </c>
      <c r="K4633" t="s">
        <v>297</v>
      </c>
      <c r="L4633">
        <v>106</v>
      </c>
      <c r="M4633">
        <v>70</v>
      </c>
      <c r="N4633">
        <v>2004</v>
      </c>
      <c r="O4633">
        <v>6</v>
      </c>
      <c r="P4633" t="s">
        <v>3271</v>
      </c>
      <c r="Q4633" t="b">
        <f>AND(ISNUMBER(data_to_clean[[#This Row],[revenue_formatted]]),ISNUMBER(data_to_clean[[#This Row],[growth_formatted_%]]),ISNUMBER(data_to_clean[[#This Row],[workers]]),ISNUMBER(data_to_clean[[#This Row],[previous_workers]]),ISNUMBER(data_to_clean[[#This Row],[founded]]),ISNUMBER(data_to_clean[[#This Row],[yrs_on_list]]))</f>
        <v>1</v>
      </c>
    </row>
    <row r="4634" spans="1:17" x14ac:dyDescent="0.25">
      <c r="A4634">
        <v>4621</v>
      </c>
      <c r="B4634" t="s">
        <v>16463</v>
      </c>
      <c r="C4634" t="s">
        <v>52</v>
      </c>
      <c r="D4634" t="str">
        <f>VLOOKUP(data_to_clean[[#This Row],[state]],abbreviation_table[],2,FALSE)</f>
        <v>Florida</v>
      </c>
      <c r="E4634" t="s">
        <v>7675</v>
      </c>
      <c r="F4634" t="str">
        <f>TRIM(LEFT(data_to_clean[[#This Row],[revenue]],FIND(" ",data_to_clean[[#This Row],[revenue]])))</f>
        <v>10.8</v>
      </c>
      <c r="G4634" t="str">
        <f>RIGHT(data_to_clean[[#This Row],[revenue]],LEN(data_to_clean[[#This Row],[revenue]])-FIND(" ",data_to_clean[[#This Row],[revenue]]))</f>
        <v>Million</v>
      </c>
      <c r="H4634" s="7">
        <f>VALUE(IF(data_to_clean[[#This Row],[multiplicity]]="Million",_xlfn.CONCAT(SUBSTITUTE(data_to_clean[[#This Row],[number]],".",""),"00000"),_xlfn.CONCAT(SUBSTITUTE(data_to_clean[[#This Row],[number]],".",""),"00000000")))</f>
        <v>10800000</v>
      </c>
      <c r="I4634" t="s">
        <v>16465</v>
      </c>
      <c r="J4634">
        <f>ROUND(VALUE(SUBSTITUTE(data_to_clean[[#This Row],[growth_%]],".",",")),0)</f>
        <v>62</v>
      </c>
      <c r="K4634" t="s">
        <v>233</v>
      </c>
      <c r="L4634">
        <v>81</v>
      </c>
      <c r="M4634">
        <v>27</v>
      </c>
      <c r="N4634">
        <v>2008</v>
      </c>
      <c r="O4634">
        <v>2</v>
      </c>
      <c r="P4634" t="s">
        <v>1163</v>
      </c>
      <c r="Q4634" t="b">
        <f>AND(ISNUMBER(data_to_clean[[#This Row],[revenue_formatted]]),ISNUMBER(data_to_clean[[#This Row],[growth_formatted_%]]),ISNUMBER(data_to_clean[[#This Row],[workers]]),ISNUMBER(data_to_clean[[#This Row],[previous_workers]]),ISNUMBER(data_to_clean[[#This Row],[founded]]),ISNUMBER(data_to_clean[[#This Row],[yrs_on_list]]))</f>
        <v>1</v>
      </c>
    </row>
    <row r="4635" spans="1:17" x14ac:dyDescent="0.25">
      <c r="A4635">
        <v>4622</v>
      </c>
      <c r="B4635" t="s">
        <v>16466</v>
      </c>
      <c r="C4635" t="s">
        <v>1011</v>
      </c>
      <c r="D4635" t="str">
        <f>VLOOKUP(data_to_clean[[#This Row],[state]],abbreviation_table[],2,FALSE)</f>
        <v>Nebraska</v>
      </c>
      <c r="E4635" t="s">
        <v>2538</v>
      </c>
      <c r="F4635" t="str">
        <f>TRIM(LEFT(data_to_clean[[#This Row],[revenue]],FIND(" ",data_to_clean[[#This Row],[revenue]])))</f>
        <v>10.9</v>
      </c>
      <c r="G4635" t="str">
        <f>RIGHT(data_to_clean[[#This Row],[revenue]],LEN(data_to_clean[[#This Row],[revenue]])-FIND(" ",data_to_clean[[#This Row],[revenue]]))</f>
        <v>Million</v>
      </c>
      <c r="H4635" s="7">
        <f>VALUE(IF(data_to_clean[[#This Row],[multiplicity]]="Million",_xlfn.CONCAT(SUBSTITUTE(data_to_clean[[#This Row],[number]],".",""),"00000"),_xlfn.CONCAT(SUBSTITUTE(data_to_clean[[#This Row],[number]],".",""),"00000000")))</f>
        <v>10900000</v>
      </c>
      <c r="I4635" t="s">
        <v>16468</v>
      </c>
      <c r="J4635">
        <f>ROUND(VALUE(SUBSTITUTE(data_to_clean[[#This Row],[growth_%]],".",",")),0)</f>
        <v>62</v>
      </c>
      <c r="K4635" t="s">
        <v>156</v>
      </c>
      <c r="L4635">
        <v>66</v>
      </c>
      <c r="M4635">
        <v>30</v>
      </c>
      <c r="N4635">
        <v>2002</v>
      </c>
      <c r="O4635">
        <v>6</v>
      </c>
      <c r="P4635" t="s">
        <v>1015</v>
      </c>
      <c r="Q4635" t="b">
        <f>AND(ISNUMBER(data_to_clean[[#This Row],[revenue_formatted]]),ISNUMBER(data_to_clean[[#This Row],[growth_formatted_%]]),ISNUMBER(data_to_clean[[#This Row],[workers]]),ISNUMBER(data_to_clean[[#This Row],[previous_workers]]),ISNUMBER(data_to_clean[[#This Row],[founded]]),ISNUMBER(data_to_clean[[#This Row],[yrs_on_list]]))</f>
        <v>1</v>
      </c>
    </row>
    <row r="4636" spans="1:17" x14ac:dyDescent="0.25">
      <c r="A4636">
        <v>4623</v>
      </c>
      <c r="B4636" t="s">
        <v>16469</v>
      </c>
      <c r="C4636" t="s">
        <v>434</v>
      </c>
      <c r="D4636" t="str">
        <f>VLOOKUP(data_to_clean[[#This Row],[state]],abbreviation_table[],2,FALSE)</f>
        <v>Maine</v>
      </c>
      <c r="E4636" t="s">
        <v>541</v>
      </c>
      <c r="F4636" t="str">
        <f>TRIM(LEFT(data_to_clean[[#This Row],[revenue]],FIND(" ",data_to_clean[[#This Row],[revenue]])))</f>
        <v>4.8</v>
      </c>
      <c r="G4636" t="str">
        <f>RIGHT(data_to_clean[[#This Row],[revenue]],LEN(data_to_clean[[#This Row],[revenue]])-FIND(" ",data_to_clean[[#This Row],[revenue]]))</f>
        <v>Million</v>
      </c>
      <c r="H4636" s="7">
        <f>VALUE(IF(data_to_clean[[#This Row],[multiplicity]]="Million",_xlfn.CONCAT(SUBSTITUTE(data_to_clean[[#This Row],[number]],".",""),"00000"),_xlfn.CONCAT(SUBSTITUTE(data_to_clean[[#This Row],[number]],".",""),"00000000")))</f>
        <v>4800000</v>
      </c>
      <c r="I4636" t="s">
        <v>16471</v>
      </c>
      <c r="J4636">
        <f>ROUND(VALUE(SUBSTITUTE(data_to_clean[[#This Row],[growth_%]],".",",")),0)</f>
        <v>62</v>
      </c>
      <c r="K4636" t="s">
        <v>181</v>
      </c>
      <c r="L4636">
        <v>10</v>
      </c>
      <c r="M4636">
        <v>7</v>
      </c>
      <c r="N4636">
        <v>2008</v>
      </c>
      <c r="O4636">
        <v>5</v>
      </c>
      <c r="P4636" t="s">
        <v>437</v>
      </c>
      <c r="Q4636" t="b">
        <f>AND(ISNUMBER(data_to_clean[[#This Row],[revenue_formatted]]),ISNUMBER(data_to_clean[[#This Row],[growth_formatted_%]]),ISNUMBER(data_to_clean[[#This Row],[workers]]),ISNUMBER(data_to_clean[[#This Row],[previous_workers]]),ISNUMBER(data_to_clean[[#This Row],[founded]]),ISNUMBER(data_to_clean[[#This Row],[yrs_on_list]]))</f>
        <v>1</v>
      </c>
    </row>
    <row r="4637" spans="1:17" x14ac:dyDescent="0.25">
      <c r="A4637">
        <v>4624</v>
      </c>
      <c r="B4637" t="s">
        <v>16472</v>
      </c>
      <c r="C4637" t="s">
        <v>503</v>
      </c>
      <c r="D4637" t="str">
        <f>VLOOKUP(data_to_clean[[#This Row],[state]],abbreviation_table[],2,FALSE)</f>
        <v>Illinois</v>
      </c>
      <c r="E4637" t="s">
        <v>4843</v>
      </c>
      <c r="F4637" t="str">
        <f>TRIM(LEFT(data_to_clean[[#This Row],[revenue]],FIND(" ",data_to_clean[[#This Row],[revenue]])))</f>
        <v>25.2</v>
      </c>
      <c r="G4637" t="str">
        <f>RIGHT(data_to_clean[[#This Row],[revenue]],LEN(data_to_clean[[#This Row],[revenue]])-FIND(" ",data_to_clean[[#This Row],[revenue]]))</f>
        <v>Million</v>
      </c>
      <c r="H4637" s="7">
        <f>VALUE(IF(data_to_clean[[#This Row],[multiplicity]]="Million",_xlfn.CONCAT(SUBSTITUTE(data_to_clean[[#This Row],[number]],".",""),"00000"),_xlfn.CONCAT(SUBSTITUTE(data_to_clean[[#This Row],[number]],".",""),"00000000")))</f>
        <v>25200000</v>
      </c>
      <c r="I4637" t="s">
        <v>16474</v>
      </c>
      <c r="J4637">
        <f>ROUND(VALUE(SUBSTITUTE(data_to_clean[[#This Row],[growth_%]],".",",")),0)</f>
        <v>62</v>
      </c>
      <c r="K4637" t="s">
        <v>308</v>
      </c>
      <c r="L4637">
        <v>6000</v>
      </c>
      <c r="M4637">
        <v>5500</v>
      </c>
      <c r="N4637">
        <v>2007</v>
      </c>
      <c r="O4637">
        <v>1</v>
      </c>
      <c r="P4637" t="s">
        <v>506</v>
      </c>
      <c r="Q4637" t="b">
        <f>AND(ISNUMBER(data_to_clean[[#This Row],[revenue_formatted]]),ISNUMBER(data_to_clean[[#This Row],[growth_formatted_%]]),ISNUMBER(data_to_clean[[#This Row],[workers]]),ISNUMBER(data_to_clean[[#This Row],[previous_workers]]),ISNUMBER(data_to_clean[[#This Row],[founded]]),ISNUMBER(data_to_clean[[#This Row],[yrs_on_list]]))</f>
        <v>1</v>
      </c>
    </row>
    <row r="4638" spans="1:17" x14ac:dyDescent="0.25">
      <c r="A4638">
        <v>4625</v>
      </c>
      <c r="B4638" t="s">
        <v>16475</v>
      </c>
      <c r="C4638" t="s">
        <v>15</v>
      </c>
      <c r="D4638" t="str">
        <f>VLOOKUP(data_to_clean[[#This Row],[state]],abbreviation_table[],2,FALSE)</f>
        <v>Arizona</v>
      </c>
      <c r="E4638" t="s">
        <v>440</v>
      </c>
      <c r="F4638" t="str">
        <f>TRIM(LEFT(data_to_clean[[#This Row],[revenue]],FIND(" ",data_to_clean[[#This Row],[revenue]])))</f>
        <v>8.2</v>
      </c>
      <c r="G4638" t="str">
        <f>RIGHT(data_to_clean[[#This Row],[revenue]],LEN(data_to_clean[[#This Row],[revenue]])-FIND(" ",data_to_clean[[#This Row],[revenue]]))</f>
        <v>Million</v>
      </c>
      <c r="H4638" s="7">
        <f>VALUE(IF(data_to_clean[[#This Row],[multiplicity]]="Million",_xlfn.CONCAT(SUBSTITUTE(data_to_clean[[#This Row],[number]],".",""),"00000"),_xlfn.CONCAT(SUBSTITUTE(data_to_clean[[#This Row],[number]],".",""),"00000000")))</f>
        <v>8200000</v>
      </c>
      <c r="I4638" t="s">
        <v>16477</v>
      </c>
      <c r="J4638">
        <f>ROUND(VALUE(SUBSTITUTE(data_to_clean[[#This Row],[growth_%]],".",",")),0)</f>
        <v>62</v>
      </c>
      <c r="K4638" t="s">
        <v>211</v>
      </c>
      <c r="L4638">
        <v>30</v>
      </c>
      <c r="M4638">
        <v>27</v>
      </c>
      <c r="N4638">
        <v>2001</v>
      </c>
      <c r="O4638">
        <v>1</v>
      </c>
      <c r="P4638" t="s">
        <v>4200</v>
      </c>
      <c r="Q4638" t="b">
        <f>AND(ISNUMBER(data_to_clean[[#This Row],[revenue_formatted]]),ISNUMBER(data_to_clean[[#This Row],[growth_formatted_%]]),ISNUMBER(data_to_clean[[#This Row],[workers]]),ISNUMBER(data_to_clean[[#This Row],[previous_workers]]),ISNUMBER(data_to_clean[[#This Row],[founded]]),ISNUMBER(data_to_clean[[#This Row],[yrs_on_list]]))</f>
        <v>1</v>
      </c>
    </row>
    <row r="4639" spans="1:17" x14ac:dyDescent="0.25">
      <c r="A4639">
        <v>4626</v>
      </c>
      <c r="B4639" t="s">
        <v>16478</v>
      </c>
      <c r="C4639" t="s">
        <v>59</v>
      </c>
      <c r="D4639" t="str">
        <f>VLOOKUP(data_to_clean[[#This Row],[state]],abbreviation_table[],2,FALSE)</f>
        <v>New Jersey</v>
      </c>
      <c r="E4639" t="s">
        <v>115</v>
      </c>
      <c r="F4639" t="str">
        <f>TRIM(LEFT(data_to_clean[[#This Row],[revenue]],FIND(" ",data_to_clean[[#This Row],[revenue]])))</f>
        <v>10.7</v>
      </c>
      <c r="G4639" t="str">
        <f>RIGHT(data_to_clean[[#This Row],[revenue]],LEN(data_to_clean[[#This Row],[revenue]])-FIND(" ",data_to_clean[[#This Row],[revenue]]))</f>
        <v>Million</v>
      </c>
      <c r="H4639" s="7">
        <f>VALUE(IF(data_to_clean[[#This Row],[multiplicity]]="Million",_xlfn.CONCAT(SUBSTITUTE(data_to_clean[[#This Row],[number]],".",""),"00000"),_xlfn.CONCAT(SUBSTITUTE(data_to_clean[[#This Row],[number]],".",""),"00000000")))</f>
        <v>10700000</v>
      </c>
      <c r="I4639" t="s">
        <v>16480</v>
      </c>
      <c r="J4639">
        <f>ROUND(VALUE(SUBSTITUTE(data_to_clean[[#This Row],[growth_%]],".",",")),0)</f>
        <v>62</v>
      </c>
      <c r="K4639" t="s">
        <v>40</v>
      </c>
      <c r="L4639">
        <v>65</v>
      </c>
      <c r="M4639">
        <v>46</v>
      </c>
      <c r="N4639">
        <v>2009</v>
      </c>
      <c r="O4639">
        <v>6</v>
      </c>
      <c r="P4639" t="s">
        <v>8216</v>
      </c>
      <c r="Q4639" t="b">
        <f>AND(ISNUMBER(data_to_clean[[#This Row],[revenue_formatted]]),ISNUMBER(data_to_clean[[#This Row],[growth_formatted_%]]),ISNUMBER(data_to_clean[[#This Row],[workers]]),ISNUMBER(data_to_clean[[#This Row],[previous_workers]]),ISNUMBER(data_to_clean[[#This Row],[founded]]),ISNUMBER(data_to_clean[[#This Row],[yrs_on_list]]))</f>
        <v>1</v>
      </c>
    </row>
    <row r="4640" spans="1:17" x14ac:dyDescent="0.25">
      <c r="A4640">
        <v>4627</v>
      </c>
      <c r="B4640" t="s">
        <v>16481</v>
      </c>
      <c r="C4640" t="s">
        <v>223</v>
      </c>
      <c r="D4640" t="str">
        <f>VLOOKUP(data_to_clean[[#This Row],[state]],abbreviation_table[],2,FALSE)</f>
        <v>Wisconsin</v>
      </c>
      <c r="E4640" t="s">
        <v>785</v>
      </c>
      <c r="F4640" t="str">
        <f>TRIM(LEFT(data_to_clean[[#This Row],[revenue]],FIND(" ",data_to_clean[[#This Row],[revenue]])))</f>
        <v>28.4</v>
      </c>
      <c r="G4640" t="str">
        <f>RIGHT(data_to_clean[[#This Row],[revenue]],LEN(data_to_clean[[#This Row],[revenue]])-FIND(" ",data_to_clean[[#This Row],[revenue]]))</f>
        <v>Million</v>
      </c>
      <c r="H4640" s="7">
        <f>VALUE(IF(data_to_clean[[#This Row],[multiplicity]]="Million",_xlfn.CONCAT(SUBSTITUTE(data_to_clean[[#This Row],[number]],".",""),"00000"),_xlfn.CONCAT(SUBSTITUTE(data_to_clean[[#This Row],[number]],".",""),"00000000")))</f>
        <v>28400000</v>
      </c>
      <c r="I4640" t="s">
        <v>16483</v>
      </c>
      <c r="J4640">
        <f>ROUND(VALUE(SUBSTITUTE(data_to_clean[[#This Row],[growth_%]],".",",")),0)</f>
        <v>62</v>
      </c>
      <c r="K4640" t="s">
        <v>55</v>
      </c>
      <c r="L4640">
        <v>275</v>
      </c>
      <c r="M4640">
        <v>258</v>
      </c>
      <c r="N4640">
        <v>1964</v>
      </c>
      <c r="O4640">
        <v>11</v>
      </c>
      <c r="P4640" t="s">
        <v>16484</v>
      </c>
      <c r="Q4640" t="b">
        <f>AND(ISNUMBER(data_to_clean[[#This Row],[revenue_formatted]]),ISNUMBER(data_to_clean[[#This Row],[growth_formatted_%]]),ISNUMBER(data_to_clean[[#This Row],[workers]]),ISNUMBER(data_to_clean[[#This Row],[previous_workers]]),ISNUMBER(data_to_clean[[#This Row],[founded]]),ISNUMBER(data_to_clean[[#This Row],[yrs_on_list]]))</f>
        <v>1</v>
      </c>
    </row>
    <row r="4641" spans="1:17" x14ac:dyDescent="0.25">
      <c r="A4641">
        <v>4628</v>
      </c>
      <c r="B4641" t="s">
        <v>16485</v>
      </c>
      <c r="C4641" t="s">
        <v>80</v>
      </c>
      <c r="D4641" t="str">
        <f>VLOOKUP(data_to_clean[[#This Row],[state]],abbreviation_table[],2,FALSE)</f>
        <v>California</v>
      </c>
      <c r="E4641" t="s">
        <v>16487</v>
      </c>
      <c r="F4641" t="str">
        <f>TRIM(LEFT(data_to_clean[[#This Row],[revenue]],FIND(" ",data_to_clean[[#This Row],[revenue]])))</f>
        <v>203.7</v>
      </c>
      <c r="G4641" t="str">
        <f>RIGHT(data_to_clean[[#This Row],[revenue]],LEN(data_to_clean[[#This Row],[revenue]])-FIND(" ",data_to_clean[[#This Row],[revenue]]))</f>
        <v>Million</v>
      </c>
      <c r="H4641" s="7">
        <f>VALUE(IF(data_to_clean[[#This Row],[multiplicity]]="Million",_xlfn.CONCAT(SUBSTITUTE(data_to_clean[[#This Row],[number]],".",""),"00000"),_xlfn.CONCAT(SUBSTITUTE(data_to_clean[[#This Row],[number]],".",""),"00000000")))</f>
        <v>203700000</v>
      </c>
      <c r="I4641" t="s">
        <v>16488</v>
      </c>
      <c r="J4641">
        <f>ROUND(VALUE(SUBSTITUTE(data_to_clean[[#This Row],[growth_%]],".",",")),0)</f>
        <v>62</v>
      </c>
      <c r="K4641" t="s">
        <v>40</v>
      </c>
      <c r="L4641">
        <v>69</v>
      </c>
      <c r="M4641">
        <v>57</v>
      </c>
      <c r="N4641">
        <v>1993</v>
      </c>
      <c r="O4641">
        <v>4</v>
      </c>
      <c r="P4641" t="s">
        <v>4100</v>
      </c>
      <c r="Q4641" t="b">
        <f>AND(ISNUMBER(data_to_clean[[#This Row],[revenue_formatted]]),ISNUMBER(data_to_clean[[#This Row],[growth_formatted_%]]),ISNUMBER(data_to_clean[[#This Row],[workers]]),ISNUMBER(data_to_clean[[#This Row],[previous_workers]]),ISNUMBER(data_to_clean[[#This Row],[founded]]),ISNUMBER(data_to_clean[[#This Row],[yrs_on_list]]))</f>
        <v>1</v>
      </c>
    </row>
    <row r="4642" spans="1:17" x14ac:dyDescent="0.25">
      <c r="A4642">
        <v>4629</v>
      </c>
      <c r="B4642" t="s">
        <v>8581</v>
      </c>
      <c r="C4642" t="s">
        <v>80</v>
      </c>
      <c r="D4642" t="str">
        <f>VLOOKUP(data_to_clean[[#This Row],[state]],abbreviation_table[],2,FALSE)</f>
        <v>California</v>
      </c>
      <c r="E4642" t="s">
        <v>16490</v>
      </c>
      <c r="F4642" t="str">
        <f>TRIM(LEFT(data_to_clean[[#This Row],[revenue]],FIND(" ",data_to_clean[[#This Row],[revenue]])))</f>
        <v>166.4</v>
      </c>
      <c r="G4642" t="str">
        <f>RIGHT(data_to_clean[[#This Row],[revenue]],LEN(data_to_clean[[#This Row],[revenue]])-FIND(" ",data_to_clean[[#This Row],[revenue]]))</f>
        <v>Million</v>
      </c>
      <c r="H4642" s="7">
        <f>VALUE(IF(data_to_clean[[#This Row],[multiplicity]]="Million",_xlfn.CONCAT(SUBSTITUTE(data_to_clean[[#This Row],[number]],".",""),"00000"),_xlfn.CONCAT(SUBSTITUTE(data_to_clean[[#This Row],[number]],".",""),"00000000")))</f>
        <v>166400000</v>
      </c>
      <c r="I4642" t="s">
        <v>16491</v>
      </c>
      <c r="J4642">
        <f>ROUND(VALUE(SUBSTITUTE(data_to_clean[[#This Row],[growth_%]],".",",")),0)</f>
        <v>62</v>
      </c>
      <c r="K4642" t="s">
        <v>233</v>
      </c>
      <c r="L4642">
        <v>750</v>
      </c>
      <c r="M4642">
        <v>400</v>
      </c>
      <c r="N4642">
        <v>1996</v>
      </c>
      <c r="O4642">
        <v>3</v>
      </c>
      <c r="P4642" t="s">
        <v>83</v>
      </c>
      <c r="Q4642" t="b">
        <f>AND(ISNUMBER(data_to_clean[[#This Row],[revenue_formatted]]),ISNUMBER(data_to_clean[[#This Row],[growth_formatted_%]]),ISNUMBER(data_to_clean[[#This Row],[workers]]),ISNUMBER(data_to_clean[[#This Row],[previous_workers]]),ISNUMBER(data_to_clean[[#This Row],[founded]]),ISNUMBER(data_to_clean[[#This Row],[yrs_on_list]]))</f>
        <v>1</v>
      </c>
    </row>
    <row r="4643" spans="1:17" x14ac:dyDescent="0.25">
      <c r="A4643">
        <v>4630</v>
      </c>
      <c r="B4643" t="s">
        <v>16492</v>
      </c>
      <c r="C4643" t="s">
        <v>86</v>
      </c>
      <c r="D4643" t="str">
        <f>VLOOKUP(data_to_clean[[#This Row],[state]],abbreviation_table[],2,FALSE)</f>
        <v>Colorado</v>
      </c>
      <c r="E4643" t="s">
        <v>7675</v>
      </c>
      <c r="F4643" t="str">
        <f>TRIM(LEFT(data_to_clean[[#This Row],[revenue]],FIND(" ",data_to_clean[[#This Row],[revenue]])))</f>
        <v>10.8</v>
      </c>
      <c r="G4643" t="str">
        <f>RIGHT(data_to_clean[[#This Row],[revenue]],LEN(data_to_clean[[#This Row],[revenue]])-FIND(" ",data_to_clean[[#This Row],[revenue]]))</f>
        <v>Million</v>
      </c>
      <c r="H4643" s="7">
        <f>VALUE(IF(data_to_clean[[#This Row],[multiplicity]]="Million",_xlfn.CONCAT(SUBSTITUTE(data_to_clean[[#This Row],[number]],".",""),"00000"),_xlfn.CONCAT(SUBSTITUTE(data_to_clean[[#This Row],[number]],".",""),"00000000")))</f>
        <v>10800000</v>
      </c>
      <c r="I4643" t="s">
        <v>16494</v>
      </c>
      <c r="J4643">
        <f>ROUND(VALUE(SUBSTITUTE(data_to_clean[[#This Row],[growth_%]],".",",")),0)</f>
        <v>62</v>
      </c>
      <c r="K4643" t="s">
        <v>271</v>
      </c>
      <c r="L4643">
        <v>21</v>
      </c>
      <c r="M4643">
        <v>15</v>
      </c>
      <c r="N4643">
        <v>2012</v>
      </c>
      <c r="O4643">
        <v>4</v>
      </c>
      <c r="P4643" t="s">
        <v>470</v>
      </c>
      <c r="Q4643" t="b">
        <f>AND(ISNUMBER(data_to_clean[[#This Row],[revenue_formatted]]),ISNUMBER(data_to_clean[[#This Row],[growth_formatted_%]]),ISNUMBER(data_to_clean[[#This Row],[workers]]),ISNUMBER(data_to_clean[[#This Row],[previous_workers]]),ISNUMBER(data_to_clean[[#This Row],[founded]]),ISNUMBER(data_to_clean[[#This Row],[yrs_on_list]]))</f>
        <v>1</v>
      </c>
    </row>
    <row r="4644" spans="1:17" x14ac:dyDescent="0.25">
      <c r="A4644">
        <v>4631</v>
      </c>
      <c r="B4644" t="s">
        <v>16495</v>
      </c>
      <c r="C4644" t="s">
        <v>59</v>
      </c>
      <c r="D4644" t="str">
        <f>VLOOKUP(data_to_clean[[#This Row],[state]],abbreviation_table[],2,FALSE)</f>
        <v>New Jersey</v>
      </c>
      <c r="E4644" t="s">
        <v>10210</v>
      </c>
      <c r="F4644" t="str">
        <f>TRIM(LEFT(data_to_clean[[#This Row],[revenue]],FIND(" ",data_to_clean[[#This Row],[revenue]])))</f>
        <v>27.1</v>
      </c>
      <c r="G4644" t="str">
        <f>RIGHT(data_to_clean[[#This Row],[revenue]],LEN(data_to_clean[[#This Row],[revenue]])-FIND(" ",data_to_clean[[#This Row],[revenue]]))</f>
        <v>Million</v>
      </c>
      <c r="H4644" s="7">
        <f>VALUE(IF(data_to_clean[[#This Row],[multiplicity]]="Million",_xlfn.CONCAT(SUBSTITUTE(data_to_clean[[#This Row],[number]],".",""),"00000"),_xlfn.CONCAT(SUBSTITUTE(data_to_clean[[#This Row],[number]],".",""),"00000000")))</f>
        <v>27100000</v>
      </c>
      <c r="I4644" t="s">
        <v>16497</v>
      </c>
      <c r="J4644">
        <f>ROUND(VALUE(SUBSTITUTE(data_to_clean[[#This Row],[growth_%]],".",",")),0)</f>
        <v>62</v>
      </c>
      <c r="K4644" t="s">
        <v>336</v>
      </c>
      <c r="L4644">
        <v>210</v>
      </c>
      <c r="M4644">
        <v>140</v>
      </c>
      <c r="N4644">
        <v>1997</v>
      </c>
      <c r="O4644">
        <v>6</v>
      </c>
      <c r="P4644" t="s">
        <v>3408</v>
      </c>
      <c r="Q4644" t="b">
        <f>AND(ISNUMBER(data_to_clean[[#This Row],[revenue_formatted]]),ISNUMBER(data_to_clean[[#This Row],[growth_formatted_%]]),ISNUMBER(data_to_clean[[#This Row],[workers]]),ISNUMBER(data_to_clean[[#This Row],[previous_workers]]),ISNUMBER(data_to_clean[[#This Row],[founded]]),ISNUMBER(data_to_clean[[#This Row],[yrs_on_list]]))</f>
        <v>1</v>
      </c>
    </row>
    <row r="4645" spans="1:17" x14ac:dyDescent="0.25">
      <c r="A4645">
        <v>4632</v>
      </c>
      <c r="B4645" t="s">
        <v>16498</v>
      </c>
      <c r="C4645" t="s">
        <v>80</v>
      </c>
      <c r="D4645" t="str">
        <f>VLOOKUP(data_to_clean[[#This Row],[state]],abbreviation_table[],2,FALSE)</f>
        <v>California</v>
      </c>
      <c r="E4645" t="s">
        <v>1152</v>
      </c>
      <c r="F4645" t="str">
        <f>TRIM(LEFT(data_to_clean[[#This Row],[revenue]],FIND(" ",data_to_clean[[#This Row],[revenue]])))</f>
        <v>2.1</v>
      </c>
      <c r="G4645" t="str">
        <f>RIGHT(data_to_clean[[#This Row],[revenue]],LEN(data_to_clean[[#This Row],[revenue]])-FIND(" ",data_to_clean[[#This Row],[revenue]]))</f>
        <v>Million</v>
      </c>
      <c r="H4645" s="7">
        <f>VALUE(IF(data_to_clean[[#This Row],[multiplicity]]="Million",_xlfn.CONCAT(SUBSTITUTE(data_to_clean[[#This Row],[number]],".",""),"00000"),_xlfn.CONCAT(SUBSTITUTE(data_to_clean[[#This Row],[number]],".",""),"00000000")))</f>
        <v>2100000</v>
      </c>
      <c r="I4645" t="s">
        <v>16500</v>
      </c>
      <c r="J4645">
        <f>ROUND(VALUE(SUBSTITUTE(data_to_clean[[#This Row],[growth_%]],".",",")),0)</f>
        <v>62</v>
      </c>
      <c r="K4645" t="s">
        <v>289</v>
      </c>
      <c r="L4645">
        <v>16</v>
      </c>
      <c r="M4645">
        <v>6</v>
      </c>
      <c r="N4645">
        <v>2009</v>
      </c>
      <c r="O4645">
        <v>1</v>
      </c>
      <c r="P4645" t="s">
        <v>16501</v>
      </c>
      <c r="Q4645" t="b">
        <f>AND(ISNUMBER(data_to_clean[[#This Row],[revenue_formatted]]),ISNUMBER(data_to_clean[[#This Row],[growth_formatted_%]]),ISNUMBER(data_to_clean[[#This Row],[workers]]),ISNUMBER(data_to_clean[[#This Row],[previous_workers]]),ISNUMBER(data_to_clean[[#This Row],[founded]]),ISNUMBER(data_to_clean[[#This Row],[yrs_on_list]]))</f>
        <v>1</v>
      </c>
    </row>
    <row r="4646" spans="1:17" x14ac:dyDescent="0.25">
      <c r="A4646">
        <v>4633</v>
      </c>
      <c r="B4646" t="s">
        <v>16502</v>
      </c>
      <c r="C4646" t="s">
        <v>52</v>
      </c>
      <c r="D4646" t="str">
        <f>VLOOKUP(data_to_clean[[#This Row],[state]],abbreviation_table[],2,FALSE)</f>
        <v>Florida</v>
      </c>
      <c r="E4646" t="s">
        <v>185</v>
      </c>
      <c r="F4646" t="str">
        <f>TRIM(LEFT(data_to_clean[[#This Row],[revenue]],FIND(" ",data_to_clean[[#This Row],[revenue]])))</f>
        <v>7.8</v>
      </c>
      <c r="G4646" t="str">
        <f>RIGHT(data_to_clean[[#This Row],[revenue]],LEN(data_to_clean[[#This Row],[revenue]])-FIND(" ",data_to_clean[[#This Row],[revenue]]))</f>
        <v>Million</v>
      </c>
      <c r="H4646" s="7">
        <f>VALUE(IF(data_to_clean[[#This Row],[multiplicity]]="Million",_xlfn.CONCAT(SUBSTITUTE(data_to_clean[[#This Row],[number]],".",""),"00000"),_xlfn.CONCAT(SUBSTITUTE(data_to_clean[[#This Row],[number]],".",""),"00000000")))</f>
        <v>7800000</v>
      </c>
      <c r="I4646" t="s">
        <v>16504</v>
      </c>
      <c r="J4646">
        <f>ROUND(VALUE(SUBSTITUTE(data_to_clean[[#This Row],[growth_%]],".",",")),0)</f>
        <v>62</v>
      </c>
      <c r="K4646" t="s">
        <v>18</v>
      </c>
      <c r="L4646">
        <v>25</v>
      </c>
      <c r="M4646">
        <v>15</v>
      </c>
      <c r="N4646">
        <v>1987</v>
      </c>
      <c r="O4646">
        <v>5</v>
      </c>
      <c r="P4646" t="s">
        <v>198</v>
      </c>
      <c r="Q4646" t="b">
        <f>AND(ISNUMBER(data_to_clean[[#This Row],[revenue_formatted]]),ISNUMBER(data_to_clean[[#This Row],[growth_formatted_%]]),ISNUMBER(data_to_clean[[#This Row],[workers]]),ISNUMBER(data_to_clean[[#This Row],[previous_workers]]),ISNUMBER(data_to_clean[[#This Row],[founded]]),ISNUMBER(data_to_clean[[#This Row],[yrs_on_list]]))</f>
        <v>1</v>
      </c>
    </row>
    <row r="4647" spans="1:17" x14ac:dyDescent="0.25">
      <c r="A4647">
        <v>4634</v>
      </c>
      <c r="B4647" t="s">
        <v>16505</v>
      </c>
      <c r="C4647" t="s">
        <v>503</v>
      </c>
      <c r="D4647" t="str">
        <f>VLOOKUP(data_to_clean[[#This Row],[state]],abbreviation_table[],2,FALSE)</f>
        <v>Illinois</v>
      </c>
      <c r="E4647" t="s">
        <v>5561</v>
      </c>
      <c r="F4647" t="str">
        <f>TRIM(LEFT(data_to_clean[[#This Row],[revenue]],FIND(" ",data_to_clean[[#This Row],[revenue]])))</f>
        <v>21.2</v>
      </c>
      <c r="G4647" t="str">
        <f>RIGHT(data_to_clean[[#This Row],[revenue]],LEN(data_to_clean[[#This Row],[revenue]])-FIND(" ",data_to_clean[[#This Row],[revenue]]))</f>
        <v>Million</v>
      </c>
      <c r="H4647" s="7">
        <f>VALUE(IF(data_to_clean[[#This Row],[multiplicity]]="Million",_xlfn.CONCAT(SUBSTITUTE(data_to_clean[[#This Row],[number]],".",""),"00000"),_xlfn.CONCAT(SUBSTITUTE(data_to_clean[[#This Row],[number]],".",""),"00000000")))</f>
        <v>21200000</v>
      </c>
      <c r="I4647" t="s">
        <v>16507</v>
      </c>
      <c r="J4647">
        <f>ROUND(VALUE(SUBSTITUTE(data_to_clean[[#This Row],[growth_%]],".",",")),0)</f>
        <v>62</v>
      </c>
      <c r="K4647" t="s">
        <v>233</v>
      </c>
      <c r="L4647">
        <v>100</v>
      </c>
      <c r="M4647">
        <v>85</v>
      </c>
      <c r="N4647">
        <v>1982</v>
      </c>
      <c r="O4647">
        <v>3</v>
      </c>
      <c r="P4647" t="s">
        <v>10758</v>
      </c>
      <c r="Q4647" t="b">
        <f>AND(ISNUMBER(data_to_clean[[#This Row],[revenue_formatted]]),ISNUMBER(data_to_clean[[#This Row],[growth_formatted_%]]),ISNUMBER(data_to_clean[[#This Row],[workers]]),ISNUMBER(data_to_clean[[#This Row],[previous_workers]]),ISNUMBER(data_to_clean[[#This Row],[founded]]),ISNUMBER(data_to_clean[[#This Row],[yrs_on_list]]))</f>
        <v>1</v>
      </c>
    </row>
    <row r="4648" spans="1:17" x14ac:dyDescent="0.25">
      <c r="A4648">
        <v>4635</v>
      </c>
      <c r="B4648" t="s">
        <v>16508</v>
      </c>
      <c r="C4648" t="s">
        <v>341</v>
      </c>
      <c r="D4648" t="str">
        <f>VLOOKUP(data_to_clean[[#This Row],[state]],abbreviation_table[],2,FALSE)</f>
        <v>Massachusetts</v>
      </c>
      <c r="E4648" t="s">
        <v>1152</v>
      </c>
      <c r="F4648" t="str">
        <f>TRIM(LEFT(data_to_clean[[#This Row],[revenue]],FIND(" ",data_to_clean[[#This Row],[revenue]])))</f>
        <v>2.1</v>
      </c>
      <c r="G4648" t="str">
        <f>RIGHT(data_to_clean[[#This Row],[revenue]],LEN(data_to_clean[[#This Row],[revenue]])-FIND(" ",data_to_clean[[#This Row],[revenue]]))</f>
        <v>Million</v>
      </c>
      <c r="H4648" s="7">
        <f>VALUE(IF(data_to_clean[[#This Row],[multiplicity]]="Million",_xlfn.CONCAT(SUBSTITUTE(data_to_clean[[#This Row],[number]],".",""),"00000"),_xlfn.CONCAT(SUBSTITUTE(data_to_clean[[#This Row],[number]],".",""),"00000000")))</f>
        <v>2100000</v>
      </c>
      <c r="I4648" t="s">
        <v>16510</v>
      </c>
      <c r="J4648">
        <f>ROUND(VALUE(SUBSTITUTE(data_to_clean[[#This Row],[growth_%]],".",",")),0)</f>
        <v>62</v>
      </c>
      <c r="K4648" t="s">
        <v>48</v>
      </c>
      <c r="L4648">
        <v>5</v>
      </c>
      <c r="M4648">
        <v>4</v>
      </c>
      <c r="N4648">
        <v>2004</v>
      </c>
      <c r="O4648">
        <v>1</v>
      </c>
      <c r="P4648" t="s">
        <v>1196</v>
      </c>
      <c r="Q4648" t="b">
        <f>AND(ISNUMBER(data_to_clean[[#This Row],[revenue_formatted]]),ISNUMBER(data_to_clean[[#This Row],[growth_formatted_%]]),ISNUMBER(data_to_clean[[#This Row],[workers]]),ISNUMBER(data_to_clean[[#This Row],[previous_workers]]),ISNUMBER(data_to_clean[[#This Row],[founded]]),ISNUMBER(data_to_clean[[#This Row],[yrs_on_list]]))</f>
        <v>1</v>
      </c>
    </row>
    <row r="4649" spans="1:17" x14ac:dyDescent="0.25">
      <c r="A4649">
        <v>4636</v>
      </c>
      <c r="B4649" t="s">
        <v>16511</v>
      </c>
      <c r="C4649" t="s">
        <v>333</v>
      </c>
      <c r="D4649" t="str">
        <f>VLOOKUP(data_to_clean[[#This Row],[state]],abbreviation_table[],2,FALSE)</f>
        <v>Alabama</v>
      </c>
      <c r="E4649" t="s">
        <v>16513</v>
      </c>
      <c r="F4649" t="str">
        <f>TRIM(LEFT(data_to_clean[[#This Row],[revenue]],FIND(" ",data_to_clean[[#This Row],[revenue]])))</f>
        <v>41.7</v>
      </c>
      <c r="G4649" t="str">
        <f>RIGHT(data_to_clean[[#This Row],[revenue]],LEN(data_to_clean[[#This Row],[revenue]])-FIND(" ",data_to_clean[[#This Row],[revenue]]))</f>
        <v>Million</v>
      </c>
      <c r="H4649" s="7">
        <f>VALUE(IF(data_to_clean[[#This Row],[multiplicity]]="Million",_xlfn.CONCAT(SUBSTITUTE(data_to_clean[[#This Row],[number]],".",""),"00000"),_xlfn.CONCAT(SUBSTITUTE(data_to_clean[[#This Row],[number]],".",""),"00000000")))</f>
        <v>41700000</v>
      </c>
      <c r="I4649" t="s">
        <v>16514</v>
      </c>
      <c r="J4649">
        <f>ROUND(VALUE(SUBSTITUTE(data_to_clean[[#This Row],[growth_%]],".",",")),0)</f>
        <v>62</v>
      </c>
      <c r="K4649" t="s">
        <v>324</v>
      </c>
      <c r="L4649">
        <v>332</v>
      </c>
      <c r="M4649">
        <v>324</v>
      </c>
      <c r="N4649">
        <v>1984</v>
      </c>
      <c r="O4649">
        <v>1</v>
      </c>
      <c r="P4649" t="s">
        <v>338</v>
      </c>
      <c r="Q4649" t="b">
        <f>AND(ISNUMBER(data_to_clean[[#This Row],[revenue_formatted]]),ISNUMBER(data_to_clean[[#This Row],[growth_formatted_%]]),ISNUMBER(data_to_clean[[#This Row],[workers]]),ISNUMBER(data_to_clean[[#This Row],[previous_workers]]),ISNUMBER(data_to_clean[[#This Row],[founded]]),ISNUMBER(data_to_clean[[#This Row],[yrs_on_list]]))</f>
        <v>1</v>
      </c>
    </row>
    <row r="4650" spans="1:17" x14ac:dyDescent="0.25">
      <c r="A4650">
        <v>4637</v>
      </c>
      <c r="B4650" t="s">
        <v>16515</v>
      </c>
      <c r="C4650" t="s">
        <v>80</v>
      </c>
      <c r="D4650" t="str">
        <f>VLOOKUP(data_to_clean[[#This Row],[state]],abbreviation_table[],2,FALSE)</f>
        <v>California</v>
      </c>
      <c r="E4650" t="s">
        <v>1418</v>
      </c>
      <c r="F4650" t="str">
        <f>TRIM(LEFT(data_to_clean[[#This Row],[revenue]],FIND(" ",data_to_clean[[#This Row],[revenue]])))</f>
        <v>6.8</v>
      </c>
      <c r="G4650" t="str">
        <f>RIGHT(data_to_clean[[#This Row],[revenue]],LEN(data_to_clean[[#This Row],[revenue]])-FIND(" ",data_to_clean[[#This Row],[revenue]]))</f>
        <v>Million</v>
      </c>
      <c r="H4650" s="7">
        <f>VALUE(IF(data_to_clean[[#This Row],[multiplicity]]="Million",_xlfn.CONCAT(SUBSTITUTE(data_to_clean[[#This Row],[number]],".",""),"00000"),_xlfn.CONCAT(SUBSTITUTE(data_to_clean[[#This Row],[number]],".",""),"00000000")))</f>
        <v>6800000</v>
      </c>
      <c r="I4650" t="s">
        <v>16517</v>
      </c>
      <c r="J4650">
        <f>ROUND(VALUE(SUBSTITUTE(data_to_clean[[#This Row],[growth_%]],".",",")),0)</f>
        <v>62</v>
      </c>
      <c r="K4650" t="s">
        <v>336</v>
      </c>
      <c r="L4650">
        <v>16</v>
      </c>
      <c r="M4650">
        <v>10</v>
      </c>
      <c r="N4650">
        <v>2001</v>
      </c>
      <c r="O4650">
        <v>1</v>
      </c>
      <c r="P4650" t="s">
        <v>1116</v>
      </c>
      <c r="Q4650" t="b">
        <f>AND(ISNUMBER(data_to_clean[[#This Row],[revenue_formatted]]),ISNUMBER(data_to_clean[[#This Row],[growth_formatted_%]]),ISNUMBER(data_to_clean[[#This Row],[workers]]),ISNUMBER(data_to_clean[[#This Row],[previous_workers]]),ISNUMBER(data_to_clean[[#This Row],[founded]]),ISNUMBER(data_to_clean[[#This Row],[yrs_on_list]]))</f>
        <v>1</v>
      </c>
    </row>
    <row r="4651" spans="1:17" x14ac:dyDescent="0.25">
      <c r="A4651">
        <v>4638</v>
      </c>
      <c r="B4651" t="s">
        <v>16518</v>
      </c>
      <c r="C4651" t="s">
        <v>86</v>
      </c>
      <c r="D4651" t="str">
        <f>VLOOKUP(data_to_clean[[#This Row],[state]],abbreviation_table[],2,FALSE)</f>
        <v>Colorado</v>
      </c>
      <c r="E4651" t="s">
        <v>749</v>
      </c>
      <c r="F4651" t="str">
        <f>TRIM(LEFT(data_to_clean[[#This Row],[revenue]],FIND(" ",data_to_clean[[#This Row],[revenue]])))</f>
        <v>9.2</v>
      </c>
      <c r="G4651" t="str">
        <f>RIGHT(data_to_clean[[#This Row],[revenue]],LEN(data_to_clean[[#This Row],[revenue]])-FIND(" ",data_to_clean[[#This Row],[revenue]]))</f>
        <v>Million</v>
      </c>
      <c r="H4651" s="7">
        <f>VALUE(IF(data_to_clean[[#This Row],[multiplicity]]="Million",_xlfn.CONCAT(SUBSTITUTE(data_to_clean[[#This Row],[number]],".",""),"00000"),_xlfn.CONCAT(SUBSTITUTE(data_to_clean[[#This Row],[number]],".",""),"00000000")))</f>
        <v>9200000</v>
      </c>
      <c r="I4651" t="s">
        <v>16520</v>
      </c>
      <c r="J4651">
        <f>ROUND(VALUE(SUBSTITUTE(data_to_clean[[#This Row],[growth_%]],".",",")),0)</f>
        <v>62</v>
      </c>
      <c r="K4651" t="s">
        <v>336</v>
      </c>
      <c r="L4651">
        <v>44</v>
      </c>
      <c r="M4651">
        <v>22</v>
      </c>
      <c r="N4651">
        <v>1985</v>
      </c>
      <c r="O4651">
        <v>5</v>
      </c>
      <c r="P4651" t="s">
        <v>1444</v>
      </c>
      <c r="Q4651" t="b">
        <f>AND(ISNUMBER(data_to_clean[[#This Row],[revenue_formatted]]),ISNUMBER(data_to_clean[[#This Row],[growth_formatted_%]]),ISNUMBER(data_to_clean[[#This Row],[workers]]),ISNUMBER(data_to_clean[[#This Row],[previous_workers]]),ISNUMBER(data_to_clean[[#This Row],[founded]]),ISNUMBER(data_to_clean[[#This Row],[yrs_on_list]]))</f>
        <v>1</v>
      </c>
    </row>
    <row r="4652" spans="1:17" x14ac:dyDescent="0.25">
      <c r="A4652">
        <v>4639</v>
      </c>
      <c r="B4652" t="s">
        <v>16521</v>
      </c>
      <c r="C4652" t="s">
        <v>30</v>
      </c>
      <c r="D4652" t="str">
        <f>VLOOKUP(data_to_clean[[#This Row],[state]],abbreviation_table[],2,FALSE)</f>
        <v>Texas</v>
      </c>
      <c r="E4652" t="s">
        <v>493</v>
      </c>
      <c r="F4652" t="str">
        <f>TRIM(LEFT(data_to_clean[[#This Row],[revenue]],FIND(" ",data_to_clean[[#This Row],[revenue]])))</f>
        <v>3.9</v>
      </c>
      <c r="G4652" t="str">
        <f>RIGHT(data_to_clean[[#This Row],[revenue]],LEN(data_to_clean[[#This Row],[revenue]])-FIND(" ",data_to_clean[[#This Row],[revenue]]))</f>
        <v>Million</v>
      </c>
      <c r="H4652" s="7">
        <f>VALUE(IF(data_to_clean[[#This Row],[multiplicity]]="Million",_xlfn.CONCAT(SUBSTITUTE(data_to_clean[[#This Row],[number]],".",""),"00000"),_xlfn.CONCAT(SUBSTITUTE(data_to_clean[[#This Row],[number]],".",""),"00000000")))</f>
        <v>3900000</v>
      </c>
      <c r="I4652" t="s">
        <v>16523</v>
      </c>
      <c r="J4652">
        <f>ROUND(VALUE(SUBSTITUTE(data_to_clean[[#This Row],[growth_%]],".",",")),0)</f>
        <v>62</v>
      </c>
      <c r="K4652" t="s">
        <v>40</v>
      </c>
      <c r="L4652">
        <v>18</v>
      </c>
      <c r="M4652">
        <v>12</v>
      </c>
      <c r="N4652">
        <v>1997</v>
      </c>
      <c r="O4652">
        <v>1</v>
      </c>
      <c r="P4652" t="s">
        <v>1496</v>
      </c>
      <c r="Q4652" t="b">
        <f>AND(ISNUMBER(data_to_clean[[#This Row],[revenue_formatted]]),ISNUMBER(data_to_clean[[#This Row],[growth_formatted_%]]),ISNUMBER(data_to_clean[[#This Row],[workers]]),ISNUMBER(data_to_clean[[#This Row],[previous_workers]]),ISNUMBER(data_to_clean[[#This Row],[founded]]),ISNUMBER(data_to_clean[[#This Row],[yrs_on_list]]))</f>
        <v>1</v>
      </c>
    </row>
    <row r="4653" spans="1:17" x14ac:dyDescent="0.25">
      <c r="A4653">
        <v>4640</v>
      </c>
      <c r="B4653" t="s">
        <v>16524</v>
      </c>
      <c r="C4653" t="s">
        <v>294</v>
      </c>
      <c r="D4653" t="str">
        <f>VLOOKUP(data_to_clean[[#This Row],[state]],abbreviation_table[],2,FALSE)</f>
        <v>Minnesota</v>
      </c>
      <c r="E4653" t="s">
        <v>16526</v>
      </c>
      <c r="F4653" t="str">
        <f>TRIM(LEFT(data_to_clean[[#This Row],[revenue]],FIND(" ",data_to_clean[[#This Row],[revenue]])))</f>
        <v>141.4</v>
      </c>
      <c r="G4653" t="str">
        <f>RIGHT(data_to_clean[[#This Row],[revenue]],LEN(data_to_clean[[#This Row],[revenue]])-FIND(" ",data_to_clean[[#This Row],[revenue]]))</f>
        <v>Million</v>
      </c>
      <c r="H4653" s="7">
        <f>VALUE(IF(data_to_clean[[#This Row],[multiplicity]]="Million",_xlfn.CONCAT(SUBSTITUTE(data_to_clean[[#This Row],[number]],".",""),"00000"),_xlfn.CONCAT(SUBSTITUTE(data_to_clean[[#This Row],[number]],".",""),"00000000")))</f>
        <v>141400000</v>
      </c>
      <c r="I4653" t="s">
        <v>16527</v>
      </c>
      <c r="J4653">
        <f>ROUND(VALUE(SUBSTITUTE(data_to_clean[[#This Row],[growth_%]],".",",")),0)</f>
        <v>62</v>
      </c>
      <c r="K4653" t="s">
        <v>336</v>
      </c>
      <c r="L4653">
        <v>285</v>
      </c>
      <c r="M4653">
        <v>175</v>
      </c>
      <c r="N4653">
        <v>2001</v>
      </c>
      <c r="O4653">
        <v>11</v>
      </c>
      <c r="P4653" t="s">
        <v>16528</v>
      </c>
      <c r="Q4653" t="b">
        <f>AND(ISNUMBER(data_to_clean[[#This Row],[revenue_formatted]]),ISNUMBER(data_to_clean[[#This Row],[growth_formatted_%]]),ISNUMBER(data_to_clean[[#This Row],[workers]]),ISNUMBER(data_to_clean[[#This Row],[previous_workers]]),ISNUMBER(data_to_clean[[#This Row],[founded]]),ISNUMBER(data_to_clean[[#This Row],[yrs_on_list]]))</f>
        <v>1</v>
      </c>
    </row>
    <row r="4654" spans="1:17" x14ac:dyDescent="0.25">
      <c r="A4654">
        <v>4641</v>
      </c>
      <c r="B4654" t="s">
        <v>16529</v>
      </c>
      <c r="C4654" t="s">
        <v>80</v>
      </c>
      <c r="D4654" t="str">
        <f>VLOOKUP(data_to_clean[[#This Row],[state]],abbreviation_table[],2,FALSE)</f>
        <v>California</v>
      </c>
      <c r="E4654" t="s">
        <v>16531</v>
      </c>
      <c r="F4654" t="str">
        <f>TRIM(LEFT(data_to_clean[[#This Row],[revenue]],FIND(" ",data_to_clean[[#This Row],[revenue]])))</f>
        <v>349.9</v>
      </c>
      <c r="G4654" t="str">
        <f>RIGHT(data_to_clean[[#This Row],[revenue]],LEN(data_to_clean[[#This Row],[revenue]])-FIND(" ",data_to_clean[[#This Row],[revenue]]))</f>
        <v>Million</v>
      </c>
      <c r="H4654" s="7">
        <f>VALUE(IF(data_to_clean[[#This Row],[multiplicity]]="Million",_xlfn.CONCAT(SUBSTITUTE(data_to_clean[[#This Row],[number]],".",""),"00000"),_xlfn.CONCAT(SUBSTITUTE(data_to_clean[[#This Row],[number]],".",""),"00000000")))</f>
        <v>349900000</v>
      </c>
      <c r="I4654" t="s">
        <v>16532</v>
      </c>
      <c r="J4654">
        <f>ROUND(VALUE(SUBSTITUTE(data_to_clean[[#This Row],[growth_%]],".",",")),0)</f>
        <v>62</v>
      </c>
      <c r="K4654" t="s">
        <v>69</v>
      </c>
      <c r="L4654">
        <v>85</v>
      </c>
      <c r="M4654">
        <v>50</v>
      </c>
      <c r="N4654">
        <v>2001</v>
      </c>
      <c r="O4654">
        <v>1</v>
      </c>
      <c r="P4654" t="s">
        <v>16533</v>
      </c>
      <c r="Q4654" t="b">
        <f>AND(ISNUMBER(data_to_clean[[#This Row],[revenue_formatted]]),ISNUMBER(data_to_clean[[#This Row],[growth_formatted_%]]),ISNUMBER(data_to_clean[[#This Row],[workers]]),ISNUMBER(data_to_clean[[#This Row],[previous_workers]]),ISNUMBER(data_to_clean[[#This Row],[founded]]),ISNUMBER(data_to_clean[[#This Row],[yrs_on_list]]))</f>
        <v>1</v>
      </c>
    </row>
    <row r="4655" spans="1:17" x14ac:dyDescent="0.25">
      <c r="A4655">
        <v>4642</v>
      </c>
      <c r="B4655" t="s">
        <v>16534</v>
      </c>
      <c r="C4655" t="s">
        <v>119</v>
      </c>
      <c r="D4655" t="str">
        <f>VLOOKUP(data_to_clean[[#This Row],[state]],abbreviation_table[],2,FALSE)</f>
        <v>Georgia</v>
      </c>
      <c r="E4655" t="s">
        <v>456</v>
      </c>
      <c r="F4655" t="str">
        <f>TRIM(LEFT(data_to_clean[[#This Row],[revenue]],FIND(" ",data_to_clean[[#This Row],[revenue]])))</f>
        <v>16.3</v>
      </c>
      <c r="G4655" t="str">
        <f>RIGHT(data_to_clean[[#This Row],[revenue]],LEN(data_to_clean[[#This Row],[revenue]])-FIND(" ",data_to_clean[[#This Row],[revenue]]))</f>
        <v>Million</v>
      </c>
      <c r="H4655" s="7">
        <f>VALUE(IF(data_to_clean[[#This Row],[multiplicity]]="Million",_xlfn.CONCAT(SUBSTITUTE(data_to_clean[[#This Row],[number]],".",""),"00000"),_xlfn.CONCAT(SUBSTITUTE(data_to_clean[[#This Row],[number]],".",""),"00000000")))</f>
        <v>16300000</v>
      </c>
      <c r="I4655" t="s">
        <v>16536</v>
      </c>
      <c r="J4655">
        <f>ROUND(VALUE(SUBSTITUTE(data_to_clean[[#This Row],[growth_%]],".",",")),0)</f>
        <v>62</v>
      </c>
      <c r="K4655" t="s">
        <v>308</v>
      </c>
      <c r="L4655">
        <v>285</v>
      </c>
      <c r="M4655">
        <v>162</v>
      </c>
      <c r="N4655">
        <v>1998</v>
      </c>
      <c r="O4655">
        <v>4</v>
      </c>
      <c r="P4655" t="s">
        <v>1100</v>
      </c>
      <c r="Q4655" t="b">
        <f>AND(ISNUMBER(data_to_clean[[#This Row],[revenue_formatted]]),ISNUMBER(data_to_clean[[#This Row],[growth_formatted_%]]),ISNUMBER(data_to_clean[[#This Row],[workers]]),ISNUMBER(data_to_clean[[#This Row],[previous_workers]]),ISNUMBER(data_to_clean[[#This Row],[founded]]),ISNUMBER(data_to_clean[[#This Row],[yrs_on_list]]))</f>
        <v>1</v>
      </c>
    </row>
    <row r="4656" spans="1:17" x14ac:dyDescent="0.25">
      <c r="A4656">
        <v>4643</v>
      </c>
      <c r="B4656" t="s">
        <v>16537</v>
      </c>
      <c r="C4656" t="s">
        <v>74</v>
      </c>
      <c r="D4656" t="str">
        <f>VLOOKUP(data_to_clean[[#This Row],[state]],abbreviation_table[],2,FALSE)</f>
        <v>Ohio</v>
      </c>
      <c r="E4656" t="s">
        <v>2538</v>
      </c>
      <c r="F4656" t="str">
        <f>TRIM(LEFT(data_to_clean[[#This Row],[revenue]],FIND(" ",data_to_clean[[#This Row],[revenue]])))</f>
        <v>10.9</v>
      </c>
      <c r="G4656" t="str">
        <f>RIGHT(data_to_clean[[#This Row],[revenue]],LEN(data_to_clean[[#This Row],[revenue]])-FIND(" ",data_to_clean[[#This Row],[revenue]]))</f>
        <v>Million</v>
      </c>
      <c r="H4656" s="7">
        <f>VALUE(IF(data_to_clean[[#This Row],[multiplicity]]="Million",_xlfn.CONCAT(SUBSTITUTE(data_to_clean[[#This Row],[number]],".",""),"00000"),_xlfn.CONCAT(SUBSTITUTE(data_to_clean[[#This Row],[number]],".",""),"00000000")))</f>
        <v>10900000</v>
      </c>
      <c r="I4656" t="s">
        <v>16539</v>
      </c>
      <c r="J4656">
        <f>ROUND(VALUE(SUBSTITUTE(data_to_clean[[#This Row],[growth_%]],".",",")),0)</f>
        <v>62</v>
      </c>
      <c r="K4656" t="s">
        <v>336</v>
      </c>
      <c r="L4656">
        <v>12</v>
      </c>
      <c r="M4656">
        <v>9</v>
      </c>
      <c r="N4656">
        <v>2007</v>
      </c>
      <c r="O4656">
        <v>3</v>
      </c>
      <c r="P4656" t="s">
        <v>16540</v>
      </c>
      <c r="Q4656" t="b">
        <f>AND(ISNUMBER(data_to_clean[[#This Row],[revenue_formatted]]),ISNUMBER(data_to_clean[[#This Row],[growth_formatted_%]]),ISNUMBER(data_to_clean[[#This Row],[workers]]),ISNUMBER(data_to_clean[[#This Row],[previous_workers]]),ISNUMBER(data_to_clean[[#This Row],[founded]]),ISNUMBER(data_to_clean[[#This Row],[yrs_on_list]]))</f>
        <v>1</v>
      </c>
    </row>
    <row r="4657" spans="1:17" x14ac:dyDescent="0.25">
      <c r="A4657">
        <v>4644</v>
      </c>
      <c r="B4657" t="s">
        <v>16541</v>
      </c>
      <c r="C4657" t="s">
        <v>860</v>
      </c>
      <c r="D4657" t="str">
        <f>VLOOKUP(data_to_clean[[#This Row],[state]],abbreviation_table[],2,FALSE)</f>
        <v>Indiana</v>
      </c>
      <c r="E4657" t="s">
        <v>3615</v>
      </c>
      <c r="F4657" t="str">
        <f>TRIM(LEFT(data_to_clean[[#This Row],[revenue]],FIND(" ",data_to_clean[[#This Row],[revenue]])))</f>
        <v>15.7</v>
      </c>
      <c r="G4657" t="str">
        <f>RIGHT(data_to_clean[[#This Row],[revenue]],LEN(data_to_clean[[#This Row],[revenue]])-FIND(" ",data_to_clean[[#This Row],[revenue]]))</f>
        <v>Million</v>
      </c>
      <c r="H4657" s="7">
        <f>VALUE(IF(data_to_clean[[#This Row],[multiplicity]]="Million",_xlfn.CONCAT(SUBSTITUTE(data_to_clean[[#This Row],[number]],".",""),"00000"),_xlfn.CONCAT(SUBSTITUTE(data_to_clean[[#This Row],[number]],".",""),"00000000")))</f>
        <v>15700000</v>
      </c>
      <c r="I4657" t="s">
        <v>16543</v>
      </c>
      <c r="J4657">
        <f>ROUND(VALUE(SUBSTITUTE(data_to_clean[[#This Row],[growth_%]],".",",")),0)</f>
        <v>62</v>
      </c>
      <c r="K4657" t="s">
        <v>40</v>
      </c>
      <c r="L4657">
        <v>120</v>
      </c>
      <c r="M4657">
        <v>40</v>
      </c>
      <c r="N4657">
        <v>1986</v>
      </c>
      <c r="O4657">
        <v>1</v>
      </c>
      <c r="P4657" t="s">
        <v>1185</v>
      </c>
      <c r="Q4657" t="b">
        <f>AND(ISNUMBER(data_to_clean[[#This Row],[revenue_formatted]]),ISNUMBER(data_to_clean[[#This Row],[growth_formatted_%]]),ISNUMBER(data_to_clean[[#This Row],[workers]]),ISNUMBER(data_to_clean[[#This Row],[previous_workers]]),ISNUMBER(data_to_clean[[#This Row],[founded]]),ISNUMBER(data_to_clean[[#This Row],[yrs_on_list]]))</f>
        <v>1</v>
      </c>
    </row>
    <row r="4658" spans="1:17" x14ac:dyDescent="0.25">
      <c r="A4658">
        <v>4645</v>
      </c>
      <c r="B4658" t="s">
        <v>16544</v>
      </c>
      <c r="C4658" t="s">
        <v>15</v>
      </c>
      <c r="D4658" t="str">
        <f>VLOOKUP(data_to_clean[[#This Row],[state]],abbreviation_table[],2,FALSE)</f>
        <v>Arizona</v>
      </c>
      <c r="E4658" t="s">
        <v>11761</v>
      </c>
      <c r="F4658" t="str">
        <f>TRIM(LEFT(data_to_clean[[#This Row],[revenue]],FIND(" ",data_to_clean[[#This Row],[revenue]])))</f>
        <v>29</v>
      </c>
      <c r="G4658" t="str">
        <f>RIGHT(data_to_clean[[#This Row],[revenue]],LEN(data_to_clean[[#This Row],[revenue]])-FIND(" ",data_to_clean[[#This Row],[revenue]]))</f>
        <v>Million</v>
      </c>
      <c r="H4658" s="7">
        <f>VALUE(IF(data_to_clean[[#This Row],[multiplicity]]="Million",_xlfn.CONCAT(SUBSTITUTE(data_to_clean[[#This Row],[number]],".",""),"00000"),_xlfn.CONCAT(SUBSTITUTE(data_to_clean[[#This Row],[number]],".",""),"00000000")))</f>
        <v>2900000</v>
      </c>
      <c r="I4658" t="s">
        <v>16546</v>
      </c>
      <c r="J4658">
        <f>ROUND(VALUE(SUBSTITUTE(data_to_clean[[#This Row],[growth_%]],".",",")),0)</f>
        <v>62</v>
      </c>
      <c r="K4658" t="s">
        <v>55</v>
      </c>
      <c r="L4658">
        <v>20</v>
      </c>
      <c r="M4658">
        <v>27</v>
      </c>
      <c r="N4658">
        <v>1998</v>
      </c>
      <c r="O4658">
        <v>1</v>
      </c>
      <c r="P4658" t="s">
        <v>16547</v>
      </c>
      <c r="Q4658" t="b">
        <f>AND(ISNUMBER(data_to_clean[[#This Row],[revenue_formatted]]),ISNUMBER(data_to_clean[[#This Row],[growth_formatted_%]]),ISNUMBER(data_to_clean[[#This Row],[workers]]),ISNUMBER(data_to_clean[[#This Row],[previous_workers]]),ISNUMBER(data_to_clean[[#This Row],[founded]]),ISNUMBER(data_to_clean[[#This Row],[yrs_on_list]]))</f>
        <v>1</v>
      </c>
    </row>
    <row r="4659" spans="1:17" x14ac:dyDescent="0.25">
      <c r="A4659">
        <v>4646</v>
      </c>
      <c r="B4659" t="s">
        <v>16548</v>
      </c>
      <c r="C4659" t="s">
        <v>30</v>
      </c>
      <c r="D4659" t="str">
        <f>VLOOKUP(data_to_clean[[#This Row],[state]],abbreviation_table[],2,FALSE)</f>
        <v>Texas</v>
      </c>
      <c r="E4659" t="s">
        <v>485</v>
      </c>
      <c r="F4659" t="str">
        <f>TRIM(LEFT(data_to_clean[[#This Row],[revenue]],FIND(" ",data_to_clean[[#This Row],[revenue]])))</f>
        <v>4.5</v>
      </c>
      <c r="G4659" t="str">
        <f>RIGHT(data_to_clean[[#This Row],[revenue]],LEN(data_to_clean[[#This Row],[revenue]])-FIND(" ",data_to_clean[[#This Row],[revenue]]))</f>
        <v>Million</v>
      </c>
      <c r="H4659" s="7">
        <f>VALUE(IF(data_to_clean[[#This Row],[multiplicity]]="Million",_xlfn.CONCAT(SUBSTITUTE(data_to_clean[[#This Row],[number]],".",""),"00000"),_xlfn.CONCAT(SUBSTITUTE(data_to_clean[[#This Row],[number]],".",""),"00000000")))</f>
        <v>4500000</v>
      </c>
      <c r="I4659" t="s">
        <v>16550</v>
      </c>
      <c r="J4659">
        <f>ROUND(VALUE(SUBSTITUTE(data_to_clean[[#This Row],[growth_%]],".",",")),0)</f>
        <v>62</v>
      </c>
      <c r="K4659" t="s">
        <v>336</v>
      </c>
      <c r="L4659">
        <v>17</v>
      </c>
      <c r="M4659">
        <v>18</v>
      </c>
      <c r="N4659">
        <v>2009</v>
      </c>
      <c r="O4659">
        <v>1</v>
      </c>
      <c r="P4659" t="s">
        <v>258</v>
      </c>
      <c r="Q4659" t="b">
        <f>AND(ISNUMBER(data_to_clean[[#This Row],[revenue_formatted]]),ISNUMBER(data_to_clean[[#This Row],[growth_formatted_%]]),ISNUMBER(data_to_clean[[#This Row],[workers]]),ISNUMBER(data_to_clean[[#This Row],[previous_workers]]),ISNUMBER(data_to_clean[[#This Row],[founded]]),ISNUMBER(data_to_clean[[#This Row],[yrs_on_list]]))</f>
        <v>1</v>
      </c>
    </row>
    <row r="4660" spans="1:17" x14ac:dyDescent="0.25">
      <c r="A4660">
        <v>4647</v>
      </c>
      <c r="B4660" t="s">
        <v>16551</v>
      </c>
      <c r="C4660" t="s">
        <v>52</v>
      </c>
      <c r="D4660" t="str">
        <f>VLOOKUP(data_to_clean[[#This Row],[state]],abbreviation_table[],2,FALSE)</f>
        <v>Florida</v>
      </c>
      <c r="E4660" t="s">
        <v>3524</v>
      </c>
      <c r="F4660" t="str">
        <f>TRIM(LEFT(data_to_clean[[#This Row],[revenue]],FIND(" ",data_to_clean[[#This Row],[revenue]])))</f>
        <v>11.2</v>
      </c>
      <c r="G4660" t="str">
        <f>RIGHT(data_to_clean[[#This Row],[revenue]],LEN(data_to_clean[[#This Row],[revenue]])-FIND(" ",data_to_clean[[#This Row],[revenue]]))</f>
        <v>Million</v>
      </c>
      <c r="H4660" s="7">
        <f>VALUE(IF(data_to_clean[[#This Row],[multiplicity]]="Million",_xlfn.CONCAT(SUBSTITUTE(data_to_clean[[#This Row],[number]],".",""),"00000"),_xlfn.CONCAT(SUBSTITUTE(data_to_clean[[#This Row],[number]],".",""),"00000000")))</f>
        <v>11200000</v>
      </c>
      <c r="I4660" t="s">
        <v>16553</v>
      </c>
      <c r="J4660">
        <f>ROUND(VALUE(SUBSTITUTE(data_to_clean[[#This Row],[growth_%]],".",",")),0)</f>
        <v>62</v>
      </c>
      <c r="K4660" t="s">
        <v>211</v>
      </c>
      <c r="L4660">
        <v>70</v>
      </c>
      <c r="M4660">
        <v>45</v>
      </c>
      <c r="N4660">
        <v>2004</v>
      </c>
      <c r="O4660">
        <v>2</v>
      </c>
      <c r="P4660" t="s">
        <v>1004</v>
      </c>
      <c r="Q4660" t="b">
        <f>AND(ISNUMBER(data_to_clean[[#This Row],[revenue_formatted]]),ISNUMBER(data_to_clean[[#This Row],[growth_formatted_%]]),ISNUMBER(data_to_clean[[#This Row],[workers]]),ISNUMBER(data_to_clean[[#This Row],[previous_workers]]),ISNUMBER(data_to_clean[[#This Row],[founded]]),ISNUMBER(data_to_clean[[#This Row],[yrs_on_list]]))</f>
        <v>1</v>
      </c>
    </row>
    <row r="4661" spans="1:17" x14ac:dyDescent="0.25">
      <c r="A4661">
        <v>4648</v>
      </c>
      <c r="B4661" t="s">
        <v>16554</v>
      </c>
      <c r="C4661" t="s">
        <v>74</v>
      </c>
      <c r="D4661" t="str">
        <f>VLOOKUP(data_to_clean[[#This Row],[state]],abbreviation_table[],2,FALSE)</f>
        <v>Ohio</v>
      </c>
      <c r="E4661" t="s">
        <v>1473</v>
      </c>
      <c r="F4661" t="str">
        <f>TRIM(LEFT(data_to_clean[[#This Row],[revenue]],FIND(" ",data_to_clean[[#This Row],[revenue]])))</f>
        <v>5</v>
      </c>
      <c r="G4661" t="str">
        <f>RIGHT(data_to_clean[[#This Row],[revenue]],LEN(data_to_clean[[#This Row],[revenue]])-FIND(" ",data_to_clean[[#This Row],[revenue]]))</f>
        <v>Million</v>
      </c>
      <c r="H4661" s="7">
        <f>VALUE(IF(data_to_clean[[#This Row],[multiplicity]]="Million",_xlfn.CONCAT(SUBSTITUTE(data_to_clean[[#This Row],[number]],".",""),"00000"),_xlfn.CONCAT(SUBSTITUTE(data_to_clean[[#This Row],[number]],".",""),"00000000")))</f>
        <v>500000</v>
      </c>
      <c r="I4661" t="s">
        <v>16556</v>
      </c>
      <c r="J4661">
        <f>ROUND(VALUE(SUBSTITUTE(data_to_clean[[#This Row],[growth_%]],".",",")),0)</f>
        <v>62</v>
      </c>
      <c r="K4661" t="s">
        <v>297</v>
      </c>
      <c r="L4661">
        <v>30</v>
      </c>
      <c r="M4661">
        <v>17</v>
      </c>
      <c r="N4661">
        <v>2001</v>
      </c>
      <c r="O4661">
        <v>3</v>
      </c>
      <c r="P4661" t="s">
        <v>77</v>
      </c>
      <c r="Q4661" t="b">
        <f>AND(ISNUMBER(data_to_clean[[#This Row],[revenue_formatted]]),ISNUMBER(data_to_clean[[#This Row],[growth_formatted_%]]),ISNUMBER(data_to_clean[[#This Row],[workers]]),ISNUMBER(data_to_clean[[#This Row],[previous_workers]]),ISNUMBER(data_to_clean[[#This Row],[founded]]),ISNUMBER(data_to_clean[[#This Row],[yrs_on_list]]))</f>
        <v>1</v>
      </c>
    </row>
    <row r="4662" spans="1:17" x14ac:dyDescent="0.25">
      <c r="A4662">
        <v>4649</v>
      </c>
      <c r="B4662" t="s">
        <v>16557</v>
      </c>
      <c r="C4662" t="s">
        <v>59</v>
      </c>
      <c r="D4662" t="str">
        <f>VLOOKUP(data_to_clean[[#This Row],[state]],abbreviation_table[],2,FALSE)</f>
        <v>New Jersey</v>
      </c>
      <c r="E4662" t="s">
        <v>1442</v>
      </c>
      <c r="F4662" t="str">
        <f>TRIM(LEFT(data_to_clean[[#This Row],[revenue]],FIND(" ",data_to_clean[[#This Row],[revenue]])))</f>
        <v>2</v>
      </c>
      <c r="G4662" t="str">
        <f>RIGHT(data_to_clean[[#This Row],[revenue]],LEN(data_to_clean[[#This Row],[revenue]])-FIND(" ",data_to_clean[[#This Row],[revenue]]))</f>
        <v>Million</v>
      </c>
      <c r="H4662" s="7">
        <f>VALUE(IF(data_to_clean[[#This Row],[multiplicity]]="Million",_xlfn.CONCAT(SUBSTITUTE(data_to_clean[[#This Row],[number]],".",""),"00000"),_xlfn.CONCAT(SUBSTITUTE(data_to_clean[[#This Row],[number]],".",""),"00000000")))</f>
        <v>200000</v>
      </c>
      <c r="I4662" t="s">
        <v>16559</v>
      </c>
      <c r="J4662">
        <f>ROUND(VALUE(SUBSTITUTE(data_to_clean[[#This Row],[growth_%]],".",",")),0)</f>
        <v>62</v>
      </c>
      <c r="K4662" t="s">
        <v>33</v>
      </c>
      <c r="L4662">
        <v>40</v>
      </c>
      <c r="M4662">
        <v>10</v>
      </c>
      <c r="N4662">
        <v>2012</v>
      </c>
      <c r="O4662">
        <v>2</v>
      </c>
      <c r="P4662" t="s">
        <v>16560</v>
      </c>
      <c r="Q4662" t="b">
        <f>AND(ISNUMBER(data_to_clean[[#This Row],[revenue_formatted]]),ISNUMBER(data_to_clean[[#This Row],[growth_formatted_%]]),ISNUMBER(data_to_clean[[#This Row],[workers]]),ISNUMBER(data_to_clean[[#This Row],[previous_workers]]),ISNUMBER(data_to_clean[[#This Row],[founded]]),ISNUMBER(data_to_clean[[#This Row],[yrs_on_list]]))</f>
        <v>1</v>
      </c>
    </row>
    <row r="4663" spans="1:17" x14ac:dyDescent="0.25">
      <c r="A4663">
        <v>4650</v>
      </c>
      <c r="B4663" t="s">
        <v>16561</v>
      </c>
      <c r="C4663" t="s">
        <v>119</v>
      </c>
      <c r="D4663" t="str">
        <f>VLOOKUP(data_to_clean[[#This Row],[state]],abbreviation_table[],2,FALSE)</f>
        <v>Georgia</v>
      </c>
      <c r="E4663" t="s">
        <v>626</v>
      </c>
      <c r="F4663" t="str">
        <f>TRIM(LEFT(data_to_clean[[#This Row],[revenue]],FIND(" ",data_to_clean[[#This Row],[revenue]])))</f>
        <v>3.7</v>
      </c>
      <c r="G4663" t="str">
        <f>RIGHT(data_to_clean[[#This Row],[revenue]],LEN(data_to_clean[[#This Row],[revenue]])-FIND(" ",data_to_clean[[#This Row],[revenue]]))</f>
        <v>Million</v>
      </c>
      <c r="H4663" s="7">
        <f>VALUE(IF(data_to_clean[[#This Row],[multiplicity]]="Million",_xlfn.CONCAT(SUBSTITUTE(data_to_clean[[#This Row],[number]],".",""),"00000"),_xlfn.CONCAT(SUBSTITUTE(data_to_clean[[#This Row],[number]],".",""),"00000000")))</f>
        <v>3700000</v>
      </c>
      <c r="I4663" t="s">
        <v>16563</v>
      </c>
      <c r="J4663">
        <f>ROUND(VALUE(SUBSTITUTE(data_to_clean[[#This Row],[growth_%]],".",",")),0)</f>
        <v>62</v>
      </c>
      <c r="K4663" t="s">
        <v>48</v>
      </c>
      <c r="L4663">
        <v>26</v>
      </c>
      <c r="M4663">
        <v>18</v>
      </c>
      <c r="N4663">
        <v>1953</v>
      </c>
      <c r="O4663">
        <v>1</v>
      </c>
      <c r="P4663" t="s">
        <v>122</v>
      </c>
      <c r="Q4663" t="b">
        <f>AND(ISNUMBER(data_to_clean[[#This Row],[revenue_formatted]]),ISNUMBER(data_to_clean[[#This Row],[growth_formatted_%]]),ISNUMBER(data_to_clean[[#This Row],[workers]]),ISNUMBER(data_to_clean[[#This Row],[previous_workers]]),ISNUMBER(data_to_clean[[#This Row],[founded]]),ISNUMBER(data_to_clean[[#This Row],[yrs_on_list]]))</f>
        <v>1</v>
      </c>
    </row>
    <row r="4664" spans="1:17" x14ac:dyDescent="0.25">
      <c r="A4664">
        <v>4651</v>
      </c>
      <c r="B4664" t="s">
        <v>16564</v>
      </c>
      <c r="C4664" t="s">
        <v>860</v>
      </c>
      <c r="D4664" t="str">
        <f>VLOOKUP(data_to_clean[[#This Row],[state]],abbreviation_table[],2,FALSE)</f>
        <v>Indiana</v>
      </c>
      <c r="E4664" t="s">
        <v>770</v>
      </c>
      <c r="F4664" t="str">
        <f>TRIM(LEFT(data_to_clean[[#This Row],[revenue]],FIND(" ",data_to_clean[[#This Row],[revenue]])))</f>
        <v>4.4</v>
      </c>
      <c r="G4664" t="str">
        <f>RIGHT(data_to_clean[[#This Row],[revenue]],LEN(data_to_clean[[#This Row],[revenue]])-FIND(" ",data_to_clean[[#This Row],[revenue]]))</f>
        <v>Million</v>
      </c>
      <c r="H4664" s="7">
        <f>VALUE(IF(data_to_clean[[#This Row],[multiplicity]]="Million",_xlfn.CONCAT(SUBSTITUTE(data_to_clean[[#This Row],[number]],".",""),"00000"),_xlfn.CONCAT(SUBSTITUTE(data_to_clean[[#This Row],[number]],".",""),"00000000")))</f>
        <v>4400000</v>
      </c>
      <c r="I4664" t="s">
        <v>16566</v>
      </c>
      <c r="J4664">
        <f>ROUND(VALUE(SUBSTITUTE(data_to_clean[[#This Row],[growth_%]],".",",")),0)</f>
        <v>62</v>
      </c>
      <c r="K4664" t="s">
        <v>211</v>
      </c>
      <c r="L4664">
        <v>47</v>
      </c>
      <c r="M4664">
        <v>31</v>
      </c>
      <c r="N4664">
        <v>1941</v>
      </c>
      <c r="O4664">
        <v>3</v>
      </c>
      <c r="P4664" t="s">
        <v>9697</v>
      </c>
      <c r="Q4664" t="b">
        <f>AND(ISNUMBER(data_to_clean[[#This Row],[revenue_formatted]]),ISNUMBER(data_to_clean[[#This Row],[growth_formatted_%]]),ISNUMBER(data_to_clean[[#This Row],[workers]]),ISNUMBER(data_to_clean[[#This Row],[previous_workers]]),ISNUMBER(data_to_clean[[#This Row],[founded]]),ISNUMBER(data_to_clean[[#This Row],[yrs_on_list]]))</f>
        <v>1</v>
      </c>
    </row>
    <row r="4665" spans="1:17" x14ac:dyDescent="0.25">
      <c r="A4665">
        <v>4652</v>
      </c>
      <c r="B4665" t="s">
        <v>16567</v>
      </c>
      <c r="C4665" t="s">
        <v>341</v>
      </c>
      <c r="D4665" t="str">
        <f>VLOOKUP(data_to_clean[[#This Row],[state]],abbreviation_table[],2,FALSE)</f>
        <v>Massachusetts</v>
      </c>
      <c r="E4665" t="s">
        <v>2183</v>
      </c>
      <c r="F4665" t="str">
        <f>TRIM(LEFT(data_to_clean[[#This Row],[revenue]],FIND(" ",data_to_clean[[#This Row],[revenue]])))</f>
        <v>84.3</v>
      </c>
      <c r="G4665" t="str">
        <f>RIGHT(data_to_clean[[#This Row],[revenue]],LEN(data_to_clean[[#This Row],[revenue]])-FIND(" ",data_to_clean[[#This Row],[revenue]]))</f>
        <v>Million</v>
      </c>
      <c r="H4665" s="7">
        <f>VALUE(IF(data_to_clean[[#This Row],[multiplicity]]="Million",_xlfn.CONCAT(SUBSTITUTE(data_to_clean[[#This Row],[number]],".",""),"00000"),_xlfn.CONCAT(SUBSTITUTE(data_to_clean[[#This Row],[number]],".",""),"00000000")))</f>
        <v>84300000</v>
      </c>
      <c r="I4665" t="s">
        <v>16569</v>
      </c>
      <c r="J4665">
        <f>ROUND(VALUE(SUBSTITUTE(data_to_clean[[#This Row],[growth_%]],".",",")),0)</f>
        <v>62</v>
      </c>
      <c r="K4665" t="s">
        <v>308</v>
      </c>
      <c r="L4665">
        <v>130</v>
      </c>
      <c r="M4665">
        <v>75</v>
      </c>
      <c r="N4665">
        <v>1993</v>
      </c>
      <c r="O4665">
        <v>5</v>
      </c>
      <c r="P4665" t="s">
        <v>6999</v>
      </c>
      <c r="Q4665" t="b">
        <f>AND(ISNUMBER(data_to_clean[[#This Row],[revenue_formatted]]),ISNUMBER(data_to_clean[[#This Row],[growth_formatted_%]]),ISNUMBER(data_to_clean[[#This Row],[workers]]),ISNUMBER(data_to_clean[[#This Row],[previous_workers]]),ISNUMBER(data_to_clean[[#This Row],[founded]]),ISNUMBER(data_to_clean[[#This Row],[yrs_on_list]]))</f>
        <v>1</v>
      </c>
    </row>
    <row r="4666" spans="1:17" x14ac:dyDescent="0.25">
      <c r="A4666">
        <v>4653</v>
      </c>
      <c r="B4666" t="s">
        <v>16570</v>
      </c>
      <c r="C4666" t="s">
        <v>80</v>
      </c>
      <c r="D4666" t="str">
        <f>VLOOKUP(data_to_clean[[#This Row],[state]],abbreviation_table[],2,FALSE)</f>
        <v>California</v>
      </c>
      <c r="E4666" t="s">
        <v>6421</v>
      </c>
      <c r="F4666" t="str">
        <f>TRIM(LEFT(data_to_clean[[#This Row],[revenue]],FIND(" ",data_to_clean[[#This Row],[revenue]])))</f>
        <v>37.7</v>
      </c>
      <c r="G4666" t="str">
        <f>RIGHT(data_to_clean[[#This Row],[revenue]],LEN(data_to_clean[[#This Row],[revenue]])-FIND(" ",data_to_clean[[#This Row],[revenue]]))</f>
        <v>Million</v>
      </c>
      <c r="H4666" s="7">
        <f>VALUE(IF(data_to_clean[[#This Row],[multiplicity]]="Million",_xlfn.CONCAT(SUBSTITUTE(data_to_clean[[#This Row],[number]],".",""),"00000"),_xlfn.CONCAT(SUBSTITUTE(data_to_clean[[#This Row],[number]],".",""),"00000000")))</f>
        <v>37700000</v>
      </c>
      <c r="I4666" t="s">
        <v>16572</v>
      </c>
      <c r="J4666">
        <f>ROUND(VALUE(SUBSTITUTE(data_to_clean[[#This Row],[growth_%]],".",",")),0)</f>
        <v>61</v>
      </c>
      <c r="K4666" t="s">
        <v>308</v>
      </c>
      <c r="L4666">
        <v>180</v>
      </c>
      <c r="M4666">
        <v>99</v>
      </c>
      <c r="N4666">
        <v>1999</v>
      </c>
      <c r="O4666">
        <v>8</v>
      </c>
      <c r="P4666" t="s">
        <v>2693</v>
      </c>
      <c r="Q4666" t="b">
        <f>AND(ISNUMBER(data_to_clean[[#This Row],[revenue_formatted]]),ISNUMBER(data_to_clean[[#This Row],[growth_formatted_%]]),ISNUMBER(data_to_clean[[#This Row],[workers]]),ISNUMBER(data_to_clean[[#This Row],[previous_workers]]),ISNUMBER(data_to_clean[[#This Row],[founded]]),ISNUMBER(data_to_clean[[#This Row],[yrs_on_list]]))</f>
        <v>1</v>
      </c>
    </row>
    <row r="4667" spans="1:17" x14ac:dyDescent="0.25">
      <c r="A4667">
        <v>4654</v>
      </c>
      <c r="B4667" t="s">
        <v>16573</v>
      </c>
      <c r="C4667" t="s">
        <v>503</v>
      </c>
      <c r="D4667" t="str">
        <f>VLOOKUP(data_to_clean[[#This Row],[state]],abbreviation_table[],2,FALSE)</f>
        <v>Illinois</v>
      </c>
      <c r="E4667" t="s">
        <v>6647</v>
      </c>
      <c r="F4667" t="str">
        <f>TRIM(LEFT(data_to_clean[[#This Row],[revenue]],FIND(" ",data_to_clean[[#This Row],[revenue]])))</f>
        <v>22.7</v>
      </c>
      <c r="G4667" t="str">
        <f>RIGHT(data_to_clean[[#This Row],[revenue]],LEN(data_to_clean[[#This Row],[revenue]])-FIND(" ",data_to_clean[[#This Row],[revenue]]))</f>
        <v>Million</v>
      </c>
      <c r="H4667" s="7">
        <f>VALUE(IF(data_to_clean[[#This Row],[multiplicity]]="Million",_xlfn.CONCAT(SUBSTITUTE(data_to_clean[[#This Row],[number]],".",""),"00000"),_xlfn.CONCAT(SUBSTITUTE(data_to_clean[[#This Row],[number]],".",""),"00000000")))</f>
        <v>22700000</v>
      </c>
      <c r="I4667" t="s">
        <v>16575</v>
      </c>
      <c r="J4667">
        <f>ROUND(VALUE(SUBSTITUTE(data_to_clean[[#This Row],[growth_%]],".",",")),0)</f>
        <v>61</v>
      </c>
      <c r="K4667" t="s">
        <v>336</v>
      </c>
      <c r="L4667">
        <v>95</v>
      </c>
      <c r="M4667">
        <v>61</v>
      </c>
      <c r="N4667">
        <v>2003</v>
      </c>
      <c r="O4667">
        <v>6</v>
      </c>
      <c r="P4667" t="s">
        <v>506</v>
      </c>
      <c r="Q4667" t="b">
        <f>AND(ISNUMBER(data_to_clean[[#This Row],[revenue_formatted]]),ISNUMBER(data_to_clean[[#This Row],[growth_formatted_%]]),ISNUMBER(data_to_clean[[#This Row],[workers]]),ISNUMBER(data_to_clean[[#This Row],[previous_workers]]),ISNUMBER(data_to_clean[[#This Row],[founded]]),ISNUMBER(data_to_clean[[#This Row],[yrs_on_list]]))</f>
        <v>1</v>
      </c>
    </row>
    <row r="4668" spans="1:17" x14ac:dyDescent="0.25">
      <c r="A4668">
        <v>4655</v>
      </c>
      <c r="B4668" t="s">
        <v>16576</v>
      </c>
      <c r="C4668" t="s">
        <v>30</v>
      </c>
      <c r="D4668" t="str">
        <f>VLOOKUP(data_to_clean[[#This Row],[state]],abbreviation_table[],2,FALSE)</f>
        <v>Texas</v>
      </c>
      <c r="E4668" t="s">
        <v>8878</v>
      </c>
      <c r="F4668" t="str">
        <f>TRIM(LEFT(data_to_clean[[#This Row],[revenue]],FIND(" ",data_to_clean[[#This Row],[revenue]])))</f>
        <v>19.2</v>
      </c>
      <c r="G4668" t="str">
        <f>RIGHT(data_to_clean[[#This Row],[revenue]],LEN(data_to_clean[[#This Row],[revenue]])-FIND(" ",data_to_clean[[#This Row],[revenue]]))</f>
        <v>Million</v>
      </c>
      <c r="H4668" s="7">
        <f>VALUE(IF(data_to_clean[[#This Row],[multiplicity]]="Million",_xlfn.CONCAT(SUBSTITUTE(data_to_clean[[#This Row],[number]],".",""),"00000"),_xlfn.CONCAT(SUBSTITUTE(data_to_clean[[#This Row],[number]],".",""),"00000000")))</f>
        <v>19200000</v>
      </c>
      <c r="I4668" t="s">
        <v>16578</v>
      </c>
      <c r="J4668">
        <f>ROUND(VALUE(SUBSTITUTE(data_to_clean[[#This Row],[growth_%]],".",",")),0)</f>
        <v>61</v>
      </c>
      <c r="K4668" t="s">
        <v>55</v>
      </c>
      <c r="L4668">
        <v>69</v>
      </c>
      <c r="M4668">
        <v>36</v>
      </c>
      <c r="N4668">
        <v>2007</v>
      </c>
      <c r="O4668">
        <v>5</v>
      </c>
      <c r="P4668" t="s">
        <v>251</v>
      </c>
      <c r="Q4668" t="b">
        <f>AND(ISNUMBER(data_to_clean[[#This Row],[revenue_formatted]]),ISNUMBER(data_to_clean[[#This Row],[growth_formatted_%]]),ISNUMBER(data_to_clean[[#This Row],[workers]]),ISNUMBER(data_to_clean[[#This Row],[previous_workers]]),ISNUMBER(data_to_clean[[#This Row],[founded]]),ISNUMBER(data_to_clean[[#This Row],[yrs_on_list]]))</f>
        <v>1</v>
      </c>
    </row>
    <row r="4669" spans="1:17" x14ac:dyDescent="0.25">
      <c r="A4669">
        <v>4656</v>
      </c>
      <c r="B4669" t="s">
        <v>16579</v>
      </c>
      <c r="C4669" t="s">
        <v>30</v>
      </c>
      <c r="D4669" t="str">
        <f>VLOOKUP(data_to_clean[[#This Row],[state]],abbreviation_table[],2,FALSE)</f>
        <v>Texas</v>
      </c>
      <c r="E4669" t="s">
        <v>10643</v>
      </c>
      <c r="F4669" t="str">
        <f>TRIM(LEFT(data_to_clean[[#This Row],[revenue]],FIND(" ",data_to_clean[[#This Row],[revenue]])))</f>
        <v>29.5</v>
      </c>
      <c r="G4669" t="str">
        <f>RIGHT(data_to_clean[[#This Row],[revenue]],LEN(data_to_clean[[#This Row],[revenue]])-FIND(" ",data_to_clean[[#This Row],[revenue]]))</f>
        <v>Million</v>
      </c>
      <c r="H4669" s="7">
        <f>VALUE(IF(data_to_clean[[#This Row],[multiplicity]]="Million",_xlfn.CONCAT(SUBSTITUTE(data_to_clean[[#This Row],[number]],".",""),"00000"),_xlfn.CONCAT(SUBSTITUTE(data_to_clean[[#This Row],[number]],".",""),"00000000")))</f>
        <v>29500000</v>
      </c>
      <c r="I4669" t="s">
        <v>16581</v>
      </c>
      <c r="J4669">
        <f>ROUND(VALUE(SUBSTITUTE(data_to_clean[[#This Row],[growth_%]],".",",")),0)</f>
        <v>61</v>
      </c>
      <c r="K4669" t="s">
        <v>55</v>
      </c>
      <c r="L4669">
        <v>115</v>
      </c>
      <c r="M4669">
        <v>75</v>
      </c>
      <c r="N4669">
        <v>1997</v>
      </c>
      <c r="O4669">
        <v>7</v>
      </c>
      <c r="P4669" t="s">
        <v>251</v>
      </c>
      <c r="Q4669" t="b">
        <f>AND(ISNUMBER(data_to_clean[[#This Row],[revenue_formatted]]),ISNUMBER(data_to_clean[[#This Row],[growth_formatted_%]]),ISNUMBER(data_to_clean[[#This Row],[workers]]),ISNUMBER(data_to_clean[[#This Row],[previous_workers]]),ISNUMBER(data_to_clean[[#This Row],[founded]]),ISNUMBER(data_to_clean[[#This Row],[yrs_on_list]]))</f>
        <v>1</v>
      </c>
    </row>
    <row r="4670" spans="1:17" x14ac:dyDescent="0.25">
      <c r="A4670">
        <v>4657</v>
      </c>
      <c r="B4670" t="s">
        <v>16582</v>
      </c>
      <c r="C4670" t="s">
        <v>80</v>
      </c>
      <c r="D4670" t="str">
        <f>VLOOKUP(data_to_clean[[#This Row],[state]],abbreviation_table[],2,FALSE)</f>
        <v>California</v>
      </c>
      <c r="E4670" t="s">
        <v>1080</v>
      </c>
      <c r="F4670" t="str">
        <f>TRIM(LEFT(data_to_clean[[#This Row],[revenue]],FIND(" ",data_to_clean[[#This Row],[revenue]])))</f>
        <v>7.7</v>
      </c>
      <c r="G4670" t="str">
        <f>RIGHT(data_to_clean[[#This Row],[revenue]],LEN(data_to_clean[[#This Row],[revenue]])-FIND(" ",data_to_clean[[#This Row],[revenue]]))</f>
        <v>Million</v>
      </c>
      <c r="H4670" s="7">
        <f>VALUE(IF(data_to_clean[[#This Row],[multiplicity]]="Million",_xlfn.CONCAT(SUBSTITUTE(data_to_clean[[#This Row],[number]],".",""),"00000"),_xlfn.CONCAT(SUBSTITUTE(data_to_clean[[#This Row],[number]],".",""),"00000000")))</f>
        <v>7700000</v>
      </c>
      <c r="I4670" t="s">
        <v>16584</v>
      </c>
      <c r="J4670">
        <f>ROUND(VALUE(SUBSTITUTE(data_to_clean[[#This Row],[growth_%]],".",",")),0)</f>
        <v>61</v>
      </c>
      <c r="K4670" t="s">
        <v>297</v>
      </c>
      <c r="L4670">
        <v>61</v>
      </c>
      <c r="M4670">
        <v>31</v>
      </c>
      <c r="N4670">
        <v>2003</v>
      </c>
      <c r="O4670">
        <v>6</v>
      </c>
      <c r="P4670" t="s">
        <v>16585</v>
      </c>
      <c r="Q4670" t="b">
        <f>AND(ISNUMBER(data_to_clean[[#This Row],[revenue_formatted]]),ISNUMBER(data_to_clean[[#This Row],[growth_formatted_%]]),ISNUMBER(data_to_clean[[#This Row],[workers]]),ISNUMBER(data_to_clean[[#This Row],[previous_workers]]),ISNUMBER(data_to_clean[[#This Row],[founded]]),ISNUMBER(data_to_clean[[#This Row],[yrs_on_list]]))</f>
        <v>1</v>
      </c>
    </row>
    <row r="4671" spans="1:17" x14ac:dyDescent="0.25">
      <c r="A4671">
        <v>4658</v>
      </c>
      <c r="B4671" t="s">
        <v>16586</v>
      </c>
      <c r="C4671" t="s">
        <v>80</v>
      </c>
      <c r="D4671" t="str">
        <f>VLOOKUP(data_to_clean[[#This Row],[state]],abbreviation_table[],2,FALSE)</f>
        <v>California</v>
      </c>
      <c r="E4671" t="s">
        <v>16588</v>
      </c>
      <c r="F4671" t="str">
        <f>TRIM(LEFT(data_to_clean[[#This Row],[revenue]],FIND(" ",data_to_clean[[#This Row],[revenue]])))</f>
        <v>201.1</v>
      </c>
      <c r="G4671" t="str">
        <f>RIGHT(data_to_clean[[#This Row],[revenue]],LEN(data_to_clean[[#This Row],[revenue]])-FIND(" ",data_to_clean[[#This Row],[revenue]]))</f>
        <v>Million</v>
      </c>
      <c r="H4671" s="7">
        <f>VALUE(IF(data_to_clean[[#This Row],[multiplicity]]="Million",_xlfn.CONCAT(SUBSTITUTE(data_to_clean[[#This Row],[number]],".",""),"00000"),_xlfn.CONCAT(SUBSTITUTE(data_to_clean[[#This Row],[number]],".",""),"00000000")))</f>
        <v>201100000</v>
      </c>
      <c r="I4671" t="s">
        <v>16589</v>
      </c>
      <c r="J4671">
        <f>ROUND(VALUE(SUBSTITUTE(data_to_clean[[#This Row],[growth_%]],".",",")),0)</f>
        <v>61</v>
      </c>
      <c r="K4671" t="s">
        <v>297</v>
      </c>
      <c r="L4671">
        <v>67</v>
      </c>
      <c r="M4671">
        <v>58</v>
      </c>
      <c r="N4671">
        <v>1991</v>
      </c>
      <c r="O4671">
        <v>9</v>
      </c>
      <c r="P4671" t="s">
        <v>2693</v>
      </c>
      <c r="Q4671" t="b">
        <f>AND(ISNUMBER(data_to_clean[[#This Row],[revenue_formatted]]),ISNUMBER(data_to_clean[[#This Row],[growth_formatted_%]]),ISNUMBER(data_to_clean[[#This Row],[workers]]),ISNUMBER(data_to_clean[[#This Row],[previous_workers]]),ISNUMBER(data_to_clean[[#This Row],[founded]]),ISNUMBER(data_to_clean[[#This Row],[yrs_on_list]]))</f>
        <v>1</v>
      </c>
    </row>
    <row r="4672" spans="1:17" x14ac:dyDescent="0.25">
      <c r="A4672">
        <v>4659</v>
      </c>
      <c r="B4672" t="s">
        <v>16590</v>
      </c>
      <c r="C4672" t="s">
        <v>860</v>
      </c>
      <c r="D4672" t="str">
        <f>VLOOKUP(data_to_clean[[#This Row],[state]],abbreviation_table[],2,FALSE)</f>
        <v>Indiana</v>
      </c>
      <c r="E4672" t="s">
        <v>274</v>
      </c>
      <c r="F4672" t="str">
        <f>TRIM(LEFT(data_to_clean[[#This Row],[revenue]],FIND(" ",data_to_clean[[#This Row],[revenue]])))</f>
        <v>8.8</v>
      </c>
      <c r="G4672" t="str">
        <f>RIGHT(data_to_clean[[#This Row],[revenue]],LEN(data_to_clean[[#This Row],[revenue]])-FIND(" ",data_to_clean[[#This Row],[revenue]]))</f>
        <v>Million</v>
      </c>
      <c r="H4672" s="7">
        <f>VALUE(IF(data_to_clean[[#This Row],[multiplicity]]="Million",_xlfn.CONCAT(SUBSTITUTE(data_to_clean[[#This Row],[number]],".",""),"00000"),_xlfn.CONCAT(SUBSTITUTE(data_to_clean[[#This Row],[number]],".",""),"00000000")))</f>
        <v>8800000</v>
      </c>
      <c r="I4672" t="s">
        <v>16592</v>
      </c>
      <c r="J4672">
        <f>ROUND(VALUE(SUBSTITUTE(data_to_clean[[#This Row],[growth_%]],".",",")),0)</f>
        <v>61</v>
      </c>
      <c r="K4672" t="s">
        <v>55</v>
      </c>
      <c r="L4672">
        <v>55</v>
      </c>
      <c r="M4672">
        <v>30</v>
      </c>
      <c r="N4672">
        <v>2012</v>
      </c>
      <c r="O4672">
        <v>2</v>
      </c>
      <c r="P4672" t="s">
        <v>1185</v>
      </c>
      <c r="Q4672" t="b">
        <f>AND(ISNUMBER(data_to_clean[[#This Row],[revenue_formatted]]),ISNUMBER(data_to_clean[[#This Row],[growth_formatted_%]]),ISNUMBER(data_to_clean[[#This Row],[workers]]),ISNUMBER(data_to_clean[[#This Row],[previous_workers]]),ISNUMBER(data_to_clean[[#This Row],[founded]]),ISNUMBER(data_to_clean[[#This Row],[yrs_on_list]]))</f>
        <v>1</v>
      </c>
    </row>
    <row r="4673" spans="1:17" x14ac:dyDescent="0.25">
      <c r="A4673">
        <v>4660</v>
      </c>
      <c r="B4673" t="s">
        <v>16593</v>
      </c>
      <c r="C4673" t="s">
        <v>341</v>
      </c>
      <c r="D4673" t="str">
        <f>VLOOKUP(data_to_clean[[#This Row],[state]],abbreviation_table[],2,FALSE)</f>
        <v>Massachusetts</v>
      </c>
      <c r="E4673" t="s">
        <v>1991</v>
      </c>
      <c r="F4673" t="str">
        <f>TRIM(LEFT(data_to_clean[[#This Row],[revenue]],FIND(" ",data_to_clean[[#This Row],[revenue]])))</f>
        <v>11.3</v>
      </c>
      <c r="G4673" t="str">
        <f>RIGHT(data_to_clean[[#This Row],[revenue]],LEN(data_to_clean[[#This Row],[revenue]])-FIND(" ",data_to_clean[[#This Row],[revenue]]))</f>
        <v>Million</v>
      </c>
      <c r="H4673" s="7">
        <f>VALUE(IF(data_to_clean[[#This Row],[multiplicity]]="Million",_xlfn.CONCAT(SUBSTITUTE(data_to_clean[[#This Row],[number]],".",""),"00000"),_xlfn.CONCAT(SUBSTITUTE(data_to_clean[[#This Row],[number]],".",""),"00000000")))</f>
        <v>11300000</v>
      </c>
      <c r="I4673" t="s">
        <v>16595</v>
      </c>
      <c r="J4673">
        <f>ROUND(VALUE(SUBSTITUTE(data_to_clean[[#This Row],[growth_%]],".",",")),0)</f>
        <v>61</v>
      </c>
      <c r="K4673" t="s">
        <v>297</v>
      </c>
      <c r="L4673">
        <v>45</v>
      </c>
      <c r="M4673">
        <v>25</v>
      </c>
      <c r="N4673">
        <v>1989</v>
      </c>
      <c r="O4673">
        <v>3</v>
      </c>
      <c r="P4673" t="s">
        <v>12162</v>
      </c>
      <c r="Q4673" t="b">
        <f>AND(ISNUMBER(data_to_clean[[#This Row],[revenue_formatted]]),ISNUMBER(data_to_clean[[#This Row],[growth_formatted_%]]),ISNUMBER(data_to_clean[[#This Row],[workers]]),ISNUMBER(data_to_clean[[#This Row],[previous_workers]]),ISNUMBER(data_to_clean[[#This Row],[founded]]),ISNUMBER(data_to_clean[[#This Row],[yrs_on_list]]))</f>
        <v>1</v>
      </c>
    </row>
    <row r="4674" spans="1:17" x14ac:dyDescent="0.25">
      <c r="A4674">
        <v>4661</v>
      </c>
      <c r="B4674" t="s">
        <v>16596</v>
      </c>
      <c r="C4674" t="s">
        <v>1960</v>
      </c>
      <c r="D4674" t="str">
        <f>VLOOKUP(data_to_clean[[#This Row],[state]],abbreviation_table[],2,FALSE)</f>
        <v>Iowa</v>
      </c>
      <c r="E4674" t="s">
        <v>10275</v>
      </c>
      <c r="F4674" t="str">
        <f>TRIM(LEFT(data_to_clean[[#This Row],[revenue]],FIND(" ",data_to_clean[[#This Row],[revenue]])))</f>
        <v>45.8</v>
      </c>
      <c r="G4674" t="str">
        <f>RIGHT(data_to_clean[[#This Row],[revenue]],LEN(data_to_clean[[#This Row],[revenue]])-FIND(" ",data_to_clean[[#This Row],[revenue]]))</f>
        <v>Million</v>
      </c>
      <c r="H4674" s="7">
        <f>VALUE(IF(data_to_clean[[#This Row],[multiplicity]]="Million",_xlfn.CONCAT(SUBSTITUTE(data_to_clean[[#This Row],[number]],".",""),"00000"),_xlfn.CONCAT(SUBSTITUTE(data_to_clean[[#This Row],[number]],".",""),"00000000")))</f>
        <v>45800000</v>
      </c>
      <c r="I4674" t="s">
        <v>16598</v>
      </c>
      <c r="J4674">
        <f>ROUND(VALUE(SUBSTITUTE(data_to_clean[[#This Row],[growth_%]],".",",")),0)</f>
        <v>61</v>
      </c>
      <c r="K4674" t="s">
        <v>40</v>
      </c>
      <c r="L4674">
        <v>173</v>
      </c>
      <c r="M4674">
        <v>145</v>
      </c>
      <c r="N4674">
        <v>2005</v>
      </c>
      <c r="O4674">
        <v>10</v>
      </c>
      <c r="P4674" t="s">
        <v>9943</v>
      </c>
      <c r="Q4674" t="b">
        <f>AND(ISNUMBER(data_to_clean[[#This Row],[revenue_formatted]]),ISNUMBER(data_to_clean[[#This Row],[growth_formatted_%]]),ISNUMBER(data_to_clean[[#This Row],[workers]]),ISNUMBER(data_to_clean[[#This Row],[previous_workers]]),ISNUMBER(data_to_clean[[#This Row],[founded]]),ISNUMBER(data_to_clean[[#This Row],[yrs_on_list]]))</f>
        <v>1</v>
      </c>
    </row>
    <row r="4675" spans="1:17" x14ac:dyDescent="0.25">
      <c r="A4675">
        <v>4662</v>
      </c>
      <c r="B4675" t="s">
        <v>16599</v>
      </c>
      <c r="C4675" t="s">
        <v>80</v>
      </c>
      <c r="D4675" t="str">
        <f>VLOOKUP(data_to_clean[[#This Row],[state]],abbreviation_table[],2,FALSE)</f>
        <v>California</v>
      </c>
      <c r="E4675" t="s">
        <v>1798</v>
      </c>
      <c r="F4675" t="str">
        <f>TRIM(LEFT(data_to_clean[[#This Row],[revenue]],FIND(" ",data_to_clean[[#This Row],[revenue]])))</f>
        <v>5.6</v>
      </c>
      <c r="G4675" t="str">
        <f>RIGHT(data_to_clean[[#This Row],[revenue]],LEN(data_to_clean[[#This Row],[revenue]])-FIND(" ",data_to_clean[[#This Row],[revenue]]))</f>
        <v>Million</v>
      </c>
      <c r="H4675" s="7">
        <f>VALUE(IF(data_to_clean[[#This Row],[multiplicity]]="Million",_xlfn.CONCAT(SUBSTITUTE(data_to_clean[[#This Row],[number]],".",""),"00000"),_xlfn.CONCAT(SUBSTITUTE(data_to_clean[[#This Row],[number]],".",""),"00000000")))</f>
        <v>5600000</v>
      </c>
      <c r="I4675" t="s">
        <v>16598</v>
      </c>
      <c r="J4675">
        <f>ROUND(VALUE(SUBSTITUTE(data_to_clean[[#This Row],[growth_%]],".",",")),0)</f>
        <v>61</v>
      </c>
      <c r="K4675" t="s">
        <v>107</v>
      </c>
      <c r="L4675">
        <v>12</v>
      </c>
      <c r="M4675">
        <v>8</v>
      </c>
      <c r="N4675">
        <v>1994</v>
      </c>
      <c r="O4675">
        <v>1</v>
      </c>
      <c r="P4675" t="s">
        <v>16601</v>
      </c>
      <c r="Q4675" t="b">
        <f>AND(ISNUMBER(data_to_clean[[#This Row],[revenue_formatted]]),ISNUMBER(data_to_clean[[#This Row],[growth_formatted_%]]),ISNUMBER(data_to_clean[[#This Row],[workers]]),ISNUMBER(data_to_clean[[#This Row],[previous_workers]]),ISNUMBER(data_to_clean[[#This Row],[founded]]),ISNUMBER(data_to_clean[[#This Row],[yrs_on_list]]))</f>
        <v>1</v>
      </c>
    </row>
    <row r="4676" spans="1:17" x14ac:dyDescent="0.25">
      <c r="A4676">
        <v>4663</v>
      </c>
      <c r="B4676" t="s">
        <v>16602</v>
      </c>
      <c r="C4676" t="s">
        <v>59</v>
      </c>
      <c r="D4676" t="str">
        <f>VLOOKUP(data_to_clean[[#This Row],[state]],abbreviation_table[],2,FALSE)</f>
        <v>New Jersey</v>
      </c>
      <c r="E4676" t="s">
        <v>2284</v>
      </c>
      <c r="F4676" t="str">
        <f>TRIM(LEFT(data_to_clean[[#This Row],[revenue]],FIND(" ",data_to_clean[[#This Row],[revenue]])))</f>
        <v>7.9</v>
      </c>
      <c r="G4676" t="str">
        <f>RIGHT(data_to_clean[[#This Row],[revenue]],LEN(data_to_clean[[#This Row],[revenue]])-FIND(" ",data_to_clean[[#This Row],[revenue]]))</f>
        <v>Million</v>
      </c>
      <c r="H4676" s="7">
        <f>VALUE(IF(data_to_clean[[#This Row],[multiplicity]]="Million",_xlfn.CONCAT(SUBSTITUTE(data_to_clean[[#This Row],[number]],".",""),"00000"),_xlfn.CONCAT(SUBSTITUTE(data_to_clean[[#This Row],[number]],".",""),"00000000")))</f>
        <v>7900000</v>
      </c>
      <c r="I4676" t="s">
        <v>16604</v>
      </c>
      <c r="J4676">
        <f>ROUND(VALUE(SUBSTITUTE(data_to_clean[[#This Row],[growth_%]],".",",")),0)</f>
        <v>61</v>
      </c>
      <c r="K4676" t="s">
        <v>156</v>
      </c>
      <c r="L4676">
        <v>45</v>
      </c>
      <c r="M4676">
        <v>30</v>
      </c>
      <c r="N4676">
        <v>1996</v>
      </c>
      <c r="O4676">
        <v>7</v>
      </c>
      <c r="P4676" t="s">
        <v>1742</v>
      </c>
      <c r="Q4676" t="b">
        <f>AND(ISNUMBER(data_to_clean[[#This Row],[revenue_formatted]]),ISNUMBER(data_to_clean[[#This Row],[growth_formatted_%]]),ISNUMBER(data_to_clean[[#This Row],[workers]]),ISNUMBER(data_to_clean[[#This Row],[previous_workers]]),ISNUMBER(data_to_clean[[#This Row],[founded]]),ISNUMBER(data_to_clean[[#This Row],[yrs_on_list]]))</f>
        <v>1</v>
      </c>
    </row>
    <row r="4677" spans="1:17" x14ac:dyDescent="0.25">
      <c r="A4677">
        <v>4664</v>
      </c>
      <c r="B4677" t="s">
        <v>16605</v>
      </c>
      <c r="C4677" t="s">
        <v>105</v>
      </c>
      <c r="D4677" t="str">
        <f>VLOOKUP(data_to_clean[[#This Row],[state]],abbreviation_table[],2,FALSE)</f>
        <v>New York</v>
      </c>
      <c r="E4677" t="s">
        <v>1798</v>
      </c>
      <c r="F4677" t="str">
        <f>TRIM(LEFT(data_to_clean[[#This Row],[revenue]],FIND(" ",data_to_clean[[#This Row],[revenue]])))</f>
        <v>5.6</v>
      </c>
      <c r="G4677" t="str">
        <f>RIGHT(data_to_clean[[#This Row],[revenue]],LEN(data_to_clean[[#This Row],[revenue]])-FIND(" ",data_to_clean[[#This Row],[revenue]]))</f>
        <v>Million</v>
      </c>
      <c r="H4677" s="7">
        <f>VALUE(IF(data_to_clean[[#This Row],[multiplicity]]="Million",_xlfn.CONCAT(SUBSTITUTE(data_to_clean[[#This Row],[number]],".",""),"00000"),_xlfn.CONCAT(SUBSTITUTE(data_to_clean[[#This Row],[number]],".",""),"00000000")))</f>
        <v>5600000</v>
      </c>
      <c r="I4677" t="s">
        <v>16607</v>
      </c>
      <c r="J4677">
        <f>ROUND(VALUE(SUBSTITUTE(data_to_clean[[#This Row],[growth_%]],".",",")),0)</f>
        <v>61</v>
      </c>
      <c r="K4677" t="s">
        <v>156</v>
      </c>
      <c r="L4677">
        <v>42</v>
      </c>
      <c r="M4677">
        <v>96</v>
      </c>
      <c r="N4677">
        <v>2012</v>
      </c>
      <c r="O4677">
        <v>1</v>
      </c>
      <c r="P4677" t="s">
        <v>108</v>
      </c>
      <c r="Q4677" t="b">
        <f>AND(ISNUMBER(data_to_clean[[#This Row],[revenue_formatted]]),ISNUMBER(data_to_clean[[#This Row],[growth_formatted_%]]),ISNUMBER(data_to_clean[[#This Row],[workers]]),ISNUMBER(data_to_clean[[#This Row],[previous_workers]]),ISNUMBER(data_to_clean[[#This Row],[founded]]),ISNUMBER(data_to_clean[[#This Row],[yrs_on_list]]))</f>
        <v>1</v>
      </c>
    </row>
    <row r="4678" spans="1:17" x14ac:dyDescent="0.25">
      <c r="A4678">
        <v>4665</v>
      </c>
      <c r="B4678" t="s">
        <v>16608</v>
      </c>
      <c r="C4678" t="s">
        <v>190</v>
      </c>
      <c r="D4678" t="str">
        <f>VLOOKUP(data_to_clean[[#This Row],[state]],abbreviation_table[],2,FALSE)</f>
        <v>Montana</v>
      </c>
      <c r="E4678" t="s">
        <v>493</v>
      </c>
      <c r="F4678" t="str">
        <f>TRIM(LEFT(data_to_clean[[#This Row],[revenue]],FIND(" ",data_to_clean[[#This Row],[revenue]])))</f>
        <v>3.9</v>
      </c>
      <c r="G4678" t="str">
        <f>RIGHT(data_to_clean[[#This Row],[revenue]],LEN(data_to_clean[[#This Row],[revenue]])-FIND(" ",data_to_clean[[#This Row],[revenue]]))</f>
        <v>Million</v>
      </c>
      <c r="H4678" s="7">
        <f>VALUE(IF(data_to_clean[[#This Row],[multiplicity]]="Million",_xlfn.CONCAT(SUBSTITUTE(data_to_clean[[#This Row],[number]],".",""),"00000"),_xlfn.CONCAT(SUBSTITUTE(data_to_clean[[#This Row],[number]],".",""),"00000000")))</f>
        <v>3900000</v>
      </c>
      <c r="I4678" t="s">
        <v>16610</v>
      </c>
      <c r="J4678">
        <f>ROUND(VALUE(SUBSTITUTE(data_to_clean[[#This Row],[growth_%]],".",",")),0)</f>
        <v>61</v>
      </c>
      <c r="K4678" t="s">
        <v>156</v>
      </c>
      <c r="L4678">
        <v>18</v>
      </c>
      <c r="M4678">
        <v>18</v>
      </c>
      <c r="N4678">
        <v>1998</v>
      </c>
      <c r="O4678">
        <v>1</v>
      </c>
      <c r="P4678" t="s">
        <v>2351</v>
      </c>
      <c r="Q4678" t="b">
        <f>AND(ISNUMBER(data_to_clean[[#This Row],[revenue_formatted]]),ISNUMBER(data_to_clean[[#This Row],[growth_formatted_%]]),ISNUMBER(data_to_clean[[#This Row],[workers]]),ISNUMBER(data_to_clean[[#This Row],[previous_workers]]),ISNUMBER(data_to_clean[[#This Row],[founded]]),ISNUMBER(data_to_clean[[#This Row],[yrs_on_list]]))</f>
        <v>1</v>
      </c>
    </row>
    <row r="4679" spans="1:17" x14ac:dyDescent="0.25">
      <c r="A4679">
        <v>4666</v>
      </c>
      <c r="B4679" t="s">
        <v>16611</v>
      </c>
      <c r="C4679" t="s">
        <v>22</v>
      </c>
      <c r="D4679" t="str">
        <f>VLOOKUP(data_to_clean[[#This Row],[state]],abbreviation_table[],2,FALSE)</f>
        <v>Tennessee</v>
      </c>
      <c r="E4679" t="s">
        <v>2609</v>
      </c>
      <c r="F4679" t="str">
        <f>TRIM(LEFT(data_to_clean[[#This Row],[revenue]],FIND(" ",data_to_clean[[#This Row],[revenue]])))</f>
        <v>22.9</v>
      </c>
      <c r="G4679" t="str">
        <f>RIGHT(data_to_clean[[#This Row],[revenue]],LEN(data_to_clean[[#This Row],[revenue]])-FIND(" ",data_to_clean[[#This Row],[revenue]]))</f>
        <v>Million</v>
      </c>
      <c r="H4679" s="7">
        <f>VALUE(IF(data_to_clean[[#This Row],[multiplicity]]="Million",_xlfn.CONCAT(SUBSTITUTE(data_to_clean[[#This Row],[number]],".",""),"00000"),_xlfn.CONCAT(SUBSTITUTE(data_to_clean[[#This Row],[number]],".",""),"00000000")))</f>
        <v>22900000</v>
      </c>
      <c r="I4679" t="s">
        <v>16613</v>
      </c>
      <c r="J4679">
        <f>ROUND(VALUE(SUBSTITUTE(data_to_clean[[#This Row],[growth_%]],".",",")),0)</f>
        <v>61</v>
      </c>
      <c r="K4679" t="s">
        <v>257</v>
      </c>
      <c r="L4679">
        <v>109</v>
      </c>
      <c r="M4679">
        <v>88</v>
      </c>
      <c r="N4679">
        <v>1997</v>
      </c>
      <c r="O4679">
        <v>4</v>
      </c>
      <c r="P4679" t="s">
        <v>26</v>
      </c>
      <c r="Q4679" t="b">
        <f>AND(ISNUMBER(data_to_clean[[#This Row],[revenue_formatted]]),ISNUMBER(data_to_clean[[#This Row],[growth_formatted_%]]),ISNUMBER(data_to_clean[[#This Row],[workers]]),ISNUMBER(data_to_clean[[#This Row],[previous_workers]]),ISNUMBER(data_to_clean[[#This Row],[founded]]),ISNUMBER(data_to_clean[[#This Row],[yrs_on_list]]))</f>
        <v>1</v>
      </c>
    </row>
    <row r="4680" spans="1:17" x14ac:dyDescent="0.25">
      <c r="A4680">
        <v>4667</v>
      </c>
      <c r="B4680" t="s">
        <v>16614</v>
      </c>
      <c r="C4680" t="s">
        <v>98</v>
      </c>
      <c r="D4680" t="str">
        <f>VLOOKUP(data_to_clean[[#This Row],[state]],abbreviation_table[],2,FALSE)</f>
        <v>Washington</v>
      </c>
      <c r="E4680" t="s">
        <v>498</v>
      </c>
      <c r="F4680" t="str">
        <f>TRIM(LEFT(data_to_clean[[#This Row],[revenue]],FIND(" ",data_to_clean[[#This Row],[revenue]])))</f>
        <v>10.4</v>
      </c>
      <c r="G4680" t="str">
        <f>RIGHT(data_to_clean[[#This Row],[revenue]],LEN(data_to_clean[[#This Row],[revenue]])-FIND(" ",data_to_clean[[#This Row],[revenue]]))</f>
        <v>Million</v>
      </c>
      <c r="H4680" s="7">
        <f>VALUE(IF(data_to_clean[[#This Row],[multiplicity]]="Million",_xlfn.CONCAT(SUBSTITUTE(data_to_clean[[#This Row],[number]],".",""),"00000"),_xlfn.CONCAT(SUBSTITUTE(data_to_clean[[#This Row],[number]],".",""),"00000000")))</f>
        <v>10400000</v>
      </c>
      <c r="I4680" t="s">
        <v>16616</v>
      </c>
      <c r="J4680">
        <f>ROUND(VALUE(SUBSTITUTE(data_to_clean[[#This Row],[growth_%]],".",",")),0)</f>
        <v>61</v>
      </c>
      <c r="K4680" t="s">
        <v>336</v>
      </c>
      <c r="L4680">
        <v>86</v>
      </c>
      <c r="M4680">
        <v>39</v>
      </c>
      <c r="N4680">
        <v>2013</v>
      </c>
      <c r="O4680">
        <v>1</v>
      </c>
      <c r="P4680" t="s">
        <v>101</v>
      </c>
      <c r="Q4680" t="b">
        <f>AND(ISNUMBER(data_to_clean[[#This Row],[revenue_formatted]]),ISNUMBER(data_to_clean[[#This Row],[growth_formatted_%]]),ISNUMBER(data_to_clean[[#This Row],[workers]]),ISNUMBER(data_to_clean[[#This Row],[previous_workers]]),ISNUMBER(data_to_clean[[#This Row],[founded]]),ISNUMBER(data_to_clean[[#This Row],[yrs_on_list]]))</f>
        <v>1</v>
      </c>
    </row>
    <row r="4681" spans="1:17" x14ac:dyDescent="0.25">
      <c r="A4681">
        <v>4668</v>
      </c>
      <c r="B4681" t="s">
        <v>16617</v>
      </c>
      <c r="C4681" t="s">
        <v>119</v>
      </c>
      <c r="D4681" t="str">
        <f>VLOOKUP(data_to_clean[[#This Row],[state]],abbreviation_table[],2,FALSE)</f>
        <v>Georgia</v>
      </c>
      <c r="E4681" t="s">
        <v>4884</v>
      </c>
      <c r="F4681" t="str">
        <f>TRIM(LEFT(data_to_clean[[#This Row],[revenue]],FIND(" ",data_to_clean[[#This Row],[revenue]])))</f>
        <v>24.8</v>
      </c>
      <c r="G4681" t="str">
        <f>RIGHT(data_to_clean[[#This Row],[revenue]],LEN(data_to_clean[[#This Row],[revenue]])-FIND(" ",data_to_clean[[#This Row],[revenue]]))</f>
        <v>Million</v>
      </c>
      <c r="H4681" s="7">
        <f>VALUE(IF(data_to_clean[[#This Row],[multiplicity]]="Million",_xlfn.CONCAT(SUBSTITUTE(data_to_clean[[#This Row],[number]],".",""),"00000"),_xlfn.CONCAT(SUBSTITUTE(data_to_clean[[#This Row],[number]],".",""),"00000000")))</f>
        <v>24800000</v>
      </c>
      <c r="I4681" t="s">
        <v>16619</v>
      </c>
      <c r="J4681">
        <f>ROUND(VALUE(SUBSTITUTE(data_to_clean[[#This Row],[growth_%]],".",",")),0)</f>
        <v>61</v>
      </c>
      <c r="K4681" t="s">
        <v>233</v>
      </c>
      <c r="L4681">
        <v>22</v>
      </c>
      <c r="M4681">
        <v>18</v>
      </c>
      <c r="N4681">
        <v>1991</v>
      </c>
      <c r="O4681">
        <v>6</v>
      </c>
      <c r="P4681" t="s">
        <v>1100</v>
      </c>
      <c r="Q4681" t="b">
        <f>AND(ISNUMBER(data_to_clean[[#This Row],[revenue_formatted]]),ISNUMBER(data_to_clean[[#This Row],[growth_formatted_%]]),ISNUMBER(data_to_clean[[#This Row],[workers]]),ISNUMBER(data_to_clean[[#This Row],[previous_workers]]),ISNUMBER(data_to_clean[[#This Row],[founded]]),ISNUMBER(data_to_clean[[#This Row],[yrs_on_list]]))</f>
        <v>1</v>
      </c>
    </row>
    <row r="4682" spans="1:17" x14ac:dyDescent="0.25">
      <c r="A4682">
        <v>4669</v>
      </c>
      <c r="B4682" t="s">
        <v>16620</v>
      </c>
      <c r="C4682" t="s">
        <v>230</v>
      </c>
      <c r="D4682" t="str">
        <f>VLOOKUP(data_to_clean[[#This Row],[state]],abbreviation_table[],2,FALSE)</f>
        <v>Michigan</v>
      </c>
      <c r="E4682" t="s">
        <v>1309</v>
      </c>
      <c r="F4682" t="str">
        <f>TRIM(LEFT(data_to_clean[[#This Row],[revenue]],FIND(" ",data_to_clean[[#This Row],[revenue]])))</f>
        <v>3.4</v>
      </c>
      <c r="G4682" t="str">
        <f>RIGHT(data_to_clean[[#This Row],[revenue]],LEN(data_to_clean[[#This Row],[revenue]])-FIND(" ",data_to_clean[[#This Row],[revenue]]))</f>
        <v>Million</v>
      </c>
      <c r="H4682" s="7">
        <f>VALUE(IF(data_to_clean[[#This Row],[multiplicity]]="Million",_xlfn.CONCAT(SUBSTITUTE(data_to_clean[[#This Row],[number]],".",""),"00000"),_xlfn.CONCAT(SUBSTITUTE(data_to_clean[[#This Row],[number]],".",""),"00000000")))</f>
        <v>3400000</v>
      </c>
      <c r="I4682" t="s">
        <v>16622</v>
      </c>
      <c r="J4682">
        <f>ROUND(VALUE(SUBSTITUTE(data_to_clean[[#This Row],[growth_%]],".",",")),0)</f>
        <v>61</v>
      </c>
      <c r="K4682" t="s">
        <v>6043</v>
      </c>
      <c r="L4682">
        <v>20</v>
      </c>
      <c r="M4682">
        <v>13</v>
      </c>
      <c r="N4682">
        <v>2012</v>
      </c>
      <c r="O4682">
        <v>1</v>
      </c>
      <c r="P4682" t="s">
        <v>16623</v>
      </c>
      <c r="Q4682" t="b">
        <f>AND(ISNUMBER(data_to_clean[[#This Row],[revenue_formatted]]),ISNUMBER(data_to_clean[[#This Row],[growth_formatted_%]]),ISNUMBER(data_to_clean[[#This Row],[workers]]),ISNUMBER(data_to_clean[[#This Row],[previous_workers]]),ISNUMBER(data_to_clean[[#This Row],[founded]]),ISNUMBER(data_to_clean[[#This Row],[yrs_on_list]]))</f>
        <v>1</v>
      </c>
    </row>
    <row r="4683" spans="1:17" x14ac:dyDescent="0.25">
      <c r="A4683">
        <v>4670</v>
      </c>
      <c r="B4683" t="s">
        <v>16624</v>
      </c>
      <c r="C4683" t="s">
        <v>52</v>
      </c>
      <c r="D4683" t="str">
        <f>VLOOKUP(data_to_clean[[#This Row],[state]],abbreviation_table[],2,FALSE)</f>
        <v>Florida</v>
      </c>
      <c r="E4683" t="s">
        <v>269</v>
      </c>
      <c r="F4683" t="str">
        <f>TRIM(LEFT(data_to_clean[[#This Row],[revenue]],FIND(" ",data_to_clean[[#This Row],[revenue]])))</f>
        <v>7</v>
      </c>
      <c r="G4683" t="str">
        <f>RIGHT(data_to_clean[[#This Row],[revenue]],LEN(data_to_clean[[#This Row],[revenue]])-FIND(" ",data_to_clean[[#This Row],[revenue]]))</f>
        <v>Million</v>
      </c>
      <c r="H4683" s="7">
        <f>VALUE(IF(data_to_clean[[#This Row],[multiplicity]]="Million",_xlfn.CONCAT(SUBSTITUTE(data_to_clean[[#This Row],[number]],".",""),"00000"),_xlfn.CONCAT(SUBSTITUTE(data_to_clean[[#This Row],[number]],".",""),"00000000")))</f>
        <v>700000</v>
      </c>
      <c r="I4683" t="s">
        <v>16626</v>
      </c>
      <c r="J4683">
        <f>ROUND(VALUE(SUBSTITUTE(data_to_clean[[#This Row],[growth_%]],".",",")),0)</f>
        <v>61</v>
      </c>
      <c r="K4683" t="s">
        <v>40</v>
      </c>
      <c r="L4683">
        <v>14</v>
      </c>
      <c r="M4683">
        <v>8</v>
      </c>
      <c r="N4683">
        <v>2003</v>
      </c>
      <c r="O4683">
        <v>1</v>
      </c>
      <c r="P4683" t="s">
        <v>16627</v>
      </c>
      <c r="Q4683" t="b">
        <f>AND(ISNUMBER(data_to_clean[[#This Row],[revenue_formatted]]),ISNUMBER(data_to_clean[[#This Row],[growth_formatted_%]]),ISNUMBER(data_to_clean[[#This Row],[workers]]),ISNUMBER(data_to_clean[[#This Row],[previous_workers]]),ISNUMBER(data_to_clean[[#This Row],[founded]]),ISNUMBER(data_to_clean[[#This Row],[yrs_on_list]]))</f>
        <v>1</v>
      </c>
    </row>
    <row r="4684" spans="1:17" x14ac:dyDescent="0.25">
      <c r="A4684">
        <v>4671</v>
      </c>
      <c r="B4684" t="s">
        <v>16628</v>
      </c>
      <c r="C4684" t="s">
        <v>223</v>
      </c>
      <c r="D4684" t="str">
        <f>VLOOKUP(data_to_clean[[#This Row],[state]],abbreviation_table[],2,FALSE)</f>
        <v>Wisconsin</v>
      </c>
      <c r="E4684" t="s">
        <v>8893</v>
      </c>
      <c r="F4684" t="str">
        <f>TRIM(LEFT(data_to_clean[[#This Row],[revenue]],FIND(" ",data_to_clean[[#This Row],[revenue]])))</f>
        <v>18</v>
      </c>
      <c r="G4684" t="str">
        <f>RIGHT(data_to_clean[[#This Row],[revenue]],LEN(data_to_clean[[#This Row],[revenue]])-FIND(" ",data_to_clean[[#This Row],[revenue]]))</f>
        <v>Million</v>
      </c>
      <c r="H4684" s="7">
        <f>VALUE(IF(data_to_clean[[#This Row],[multiplicity]]="Million",_xlfn.CONCAT(SUBSTITUTE(data_to_clean[[#This Row],[number]],".",""),"00000"),_xlfn.CONCAT(SUBSTITUTE(data_to_clean[[#This Row],[number]],".",""),"00000000")))</f>
        <v>1800000</v>
      </c>
      <c r="I4684" t="s">
        <v>16630</v>
      </c>
      <c r="J4684">
        <f>ROUND(VALUE(SUBSTITUTE(data_to_clean[[#This Row],[growth_%]],".",",")),0)</f>
        <v>61</v>
      </c>
      <c r="K4684" t="s">
        <v>107</v>
      </c>
      <c r="L4684">
        <v>70</v>
      </c>
      <c r="M4684">
        <v>44</v>
      </c>
      <c r="N4684">
        <v>2001</v>
      </c>
      <c r="O4684">
        <v>2</v>
      </c>
      <c r="P4684" t="s">
        <v>16631</v>
      </c>
      <c r="Q4684" t="b">
        <f>AND(ISNUMBER(data_to_clean[[#This Row],[revenue_formatted]]),ISNUMBER(data_to_clean[[#This Row],[growth_formatted_%]]),ISNUMBER(data_to_clean[[#This Row],[workers]]),ISNUMBER(data_to_clean[[#This Row],[previous_workers]]),ISNUMBER(data_to_clean[[#This Row],[founded]]),ISNUMBER(data_to_clean[[#This Row],[yrs_on_list]]))</f>
        <v>1</v>
      </c>
    </row>
    <row r="4685" spans="1:17" x14ac:dyDescent="0.25">
      <c r="A4685">
        <v>4672</v>
      </c>
      <c r="B4685" t="s">
        <v>16632</v>
      </c>
      <c r="C4685" t="s">
        <v>66</v>
      </c>
      <c r="D4685" t="str">
        <f>VLOOKUP(data_to_clean[[#This Row],[state]],abbreviation_table[],2,FALSE)</f>
        <v>Virginia</v>
      </c>
      <c r="E4685" t="s">
        <v>16634</v>
      </c>
      <c r="F4685" t="str">
        <f>TRIM(LEFT(data_to_clean[[#This Row],[revenue]],FIND(" ",data_to_clean[[#This Row],[revenue]])))</f>
        <v>213.2</v>
      </c>
      <c r="G4685" t="str">
        <f>RIGHT(data_to_clean[[#This Row],[revenue]],LEN(data_to_clean[[#This Row],[revenue]])-FIND(" ",data_to_clean[[#This Row],[revenue]]))</f>
        <v>Million</v>
      </c>
      <c r="H4685" s="7">
        <f>VALUE(IF(data_to_clean[[#This Row],[multiplicity]]="Million",_xlfn.CONCAT(SUBSTITUTE(data_to_clean[[#This Row],[number]],".",""),"00000"),_xlfn.CONCAT(SUBSTITUTE(data_to_clean[[#This Row],[number]],".",""),"00000000")))</f>
        <v>213200000</v>
      </c>
      <c r="I4685" t="s">
        <v>16635</v>
      </c>
      <c r="J4685">
        <f>ROUND(VALUE(SUBSTITUTE(data_to_clean[[#This Row],[growth_%]],".",",")),0)</f>
        <v>61</v>
      </c>
      <c r="K4685" t="s">
        <v>1041</v>
      </c>
      <c r="L4685">
        <v>1000</v>
      </c>
      <c r="M4685">
        <v>600</v>
      </c>
      <c r="N4685">
        <v>1993</v>
      </c>
      <c r="O4685">
        <v>9</v>
      </c>
      <c r="P4685" t="s">
        <v>565</v>
      </c>
      <c r="Q4685" t="b">
        <f>AND(ISNUMBER(data_to_clean[[#This Row],[revenue_formatted]]),ISNUMBER(data_to_clean[[#This Row],[growth_formatted_%]]),ISNUMBER(data_to_clean[[#This Row],[workers]]),ISNUMBER(data_to_clean[[#This Row],[previous_workers]]),ISNUMBER(data_to_clean[[#This Row],[founded]]),ISNUMBER(data_to_clean[[#This Row],[yrs_on_list]]))</f>
        <v>1</v>
      </c>
    </row>
    <row r="4686" spans="1:17" x14ac:dyDescent="0.25">
      <c r="A4686">
        <v>4673</v>
      </c>
      <c r="B4686" t="s">
        <v>16636</v>
      </c>
      <c r="C4686" t="s">
        <v>215</v>
      </c>
      <c r="D4686" t="str">
        <f>VLOOKUP(data_to_clean[[#This Row],[state]],abbreviation_table[],2,FALSE)</f>
        <v>North Carolina</v>
      </c>
      <c r="E4686" t="s">
        <v>7184</v>
      </c>
      <c r="F4686" t="str">
        <f>TRIM(LEFT(data_to_clean[[#This Row],[revenue]],FIND(" ",data_to_clean[[#This Row],[revenue]])))</f>
        <v>15.1</v>
      </c>
      <c r="G4686" t="str">
        <f>RIGHT(data_to_clean[[#This Row],[revenue]],LEN(data_to_clean[[#This Row],[revenue]])-FIND(" ",data_to_clean[[#This Row],[revenue]]))</f>
        <v>Million</v>
      </c>
      <c r="H4686" s="7">
        <f>VALUE(IF(data_to_clean[[#This Row],[multiplicity]]="Million",_xlfn.CONCAT(SUBSTITUTE(data_to_clean[[#This Row],[number]],".",""),"00000"),_xlfn.CONCAT(SUBSTITUTE(data_to_clean[[#This Row],[number]],".",""),"00000000")))</f>
        <v>15100000</v>
      </c>
      <c r="I4686" t="s">
        <v>16638</v>
      </c>
      <c r="J4686">
        <f>ROUND(VALUE(SUBSTITUTE(data_to_clean[[#This Row],[growth_%]],".",",")),0)</f>
        <v>61</v>
      </c>
      <c r="K4686" t="s">
        <v>6043</v>
      </c>
      <c r="L4686">
        <v>68</v>
      </c>
      <c r="M4686">
        <v>57</v>
      </c>
      <c r="N4686">
        <v>1996</v>
      </c>
      <c r="O4686">
        <v>1</v>
      </c>
      <c r="P4686" t="s">
        <v>422</v>
      </c>
      <c r="Q4686" t="b">
        <f>AND(ISNUMBER(data_to_clean[[#This Row],[revenue_formatted]]),ISNUMBER(data_to_clean[[#This Row],[growth_formatted_%]]),ISNUMBER(data_to_clean[[#This Row],[workers]]),ISNUMBER(data_to_clean[[#This Row],[previous_workers]]),ISNUMBER(data_to_clean[[#This Row],[founded]]),ISNUMBER(data_to_clean[[#This Row],[yrs_on_list]]))</f>
        <v>1</v>
      </c>
    </row>
    <row r="4687" spans="1:17" x14ac:dyDescent="0.25">
      <c r="A4687">
        <v>4674</v>
      </c>
      <c r="B4687" t="s">
        <v>16639</v>
      </c>
      <c r="C4687" t="s">
        <v>215</v>
      </c>
      <c r="D4687" t="str">
        <f>VLOOKUP(data_to_clean[[#This Row],[state]],abbreviation_table[],2,FALSE)</f>
        <v>North Carolina</v>
      </c>
      <c r="E4687" t="s">
        <v>10606</v>
      </c>
      <c r="F4687" t="str">
        <f>TRIM(LEFT(data_to_clean[[#This Row],[revenue]],FIND(" ",data_to_clean[[#This Row],[revenue]])))</f>
        <v>53</v>
      </c>
      <c r="G4687" t="str">
        <f>RIGHT(data_to_clean[[#This Row],[revenue]],LEN(data_to_clean[[#This Row],[revenue]])-FIND(" ",data_to_clean[[#This Row],[revenue]]))</f>
        <v>Million</v>
      </c>
      <c r="H4687" s="7">
        <f>VALUE(IF(data_to_clean[[#This Row],[multiplicity]]="Million",_xlfn.CONCAT(SUBSTITUTE(data_to_clean[[#This Row],[number]],".",""),"00000"),_xlfn.CONCAT(SUBSTITUTE(data_to_clean[[#This Row],[number]],".",""),"00000000")))</f>
        <v>5300000</v>
      </c>
      <c r="I4687" t="s">
        <v>16641</v>
      </c>
      <c r="J4687">
        <f>ROUND(VALUE(SUBSTITUTE(data_to_clean[[#This Row],[growth_%]],".",",")),0)</f>
        <v>61</v>
      </c>
      <c r="K4687" t="s">
        <v>156</v>
      </c>
      <c r="L4687">
        <v>90</v>
      </c>
      <c r="M4687">
        <v>65</v>
      </c>
      <c r="N4687">
        <v>2005</v>
      </c>
      <c r="O4687">
        <v>8</v>
      </c>
      <c r="P4687" t="s">
        <v>422</v>
      </c>
      <c r="Q4687" t="b">
        <f>AND(ISNUMBER(data_to_clean[[#This Row],[revenue_formatted]]),ISNUMBER(data_to_clean[[#This Row],[growth_formatted_%]]),ISNUMBER(data_to_clean[[#This Row],[workers]]),ISNUMBER(data_to_clean[[#This Row],[previous_workers]]),ISNUMBER(data_to_clean[[#This Row],[founded]]),ISNUMBER(data_to_clean[[#This Row],[yrs_on_list]]))</f>
        <v>1</v>
      </c>
    </row>
    <row r="4688" spans="1:17" x14ac:dyDescent="0.25">
      <c r="A4688">
        <v>4675</v>
      </c>
      <c r="B4688" t="s">
        <v>16642</v>
      </c>
      <c r="C4688" t="s">
        <v>503</v>
      </c>
      <c r="D4688" t="str">
        <f>VLOOKUP(data_to_clean[[#This Row],[state]],abbreviation_table[],2,FALSE)</f>
        <v>Illinois</v>
      </c>
      <c r="E4688" t="s">
        <v>1991</v>
      </c>
      <c r="F4688" t="str">
        <f>TRIM(LEFT(data_to_clean[[#This Row],[revenue]],FIND(" ",data_to_clean[[#This Row],[revenue]])))</f>
        <v>11.3</v>
      </c>
      <c r="G4688" t="str">
        <f>RIGHT(data_to_clean[[#This Row],[revenue]],LEN(data_to_clean[[#This Row],[revenue]])-FIND(" ",data_to_clean[[#This Row],[revenue]]))</f>
        <v>Million</v>
      </c>
      <c r="H4688" s="7">
        <f>VALUE(IF(data_to_clean[[#This Row],[multiplicity]]="Million",_xlfn.CONCAT(SUBSTITUTE(data_to_clean[[#This Row],[number]],".",""),"00000"),_xlfn.CONCAT(SUBSTITUTE(data_to_clean[[#This Row],[number]],".",""),"00000000")))</f>
        <v>11300000</v>
      </c>
      <c r="I4688" t="s">
        <v>16644</v>
      </c>
      <c r="J4688">
        <f>ROUND(VALUE(SUBSTITUTE(data_to_clean[[#This Row],[growth_%]],".",",")),0)</f>
        <v>61</v>
      </c>
      <c r="K4688" t="s">
        <v>69</v>
      </c>
      <c r="L4688">
        <v>25</v>
      </c>
      <c r="M4688">
        <v>15</v>
      </c>
      <c r="N4688">
        <v>1988</v>
      </c>
      <c r="O4688">
        <v>1</v>
      </c>
      <c r="P4688" t="s">
        <v>16645</v>
      </c>
      <c r="Q4688" t="b">
        <f>AND(ISNUMBER(data_to_clean[[#This Row],[revenue_formatted]]),ISNUMBER(data_to_clean[[#This Row],[growth_formatted_%]]),ISNUMBER(data_to_clean[[#This Row],[workers]]),ISNUMBER(data_to_clean[[#This Row],[previous_workers]]),ISNUMBER(data_to_clean[[#This Row],[founded]]),ISNUMBER(data_to_clean[[#This Row],[yrs_on_list]]))</f>
        <v>1</v>
      </c>
    </row>
    <row r="4689" spans="1:17" x14ac:dyDescent="0.25">
      <c r="A4689">
        <v>4676</v>
      </c>
      <c r="B4689" t="s">
        <v>16646</v>
      </c>
      <c r="C4689" t="s">
        <v>52</v>
      </c>
      <c r="D4689" t="str">
        <f>VLOOKUP(data_to_clean[[#This Row],[state]],abbreviation_table[],2,FALSE)</f>
        <v>Florida</v>
      </c>
      <c r="E4689" t="s">
        <v>11900</v>
      </c>
      <c r="F4689" t="str">
        <f>TRIM(LEFT(data_to_clean[[#This Row],[revenue]],FIND(" ",data_to_clean[[#This Row],[revenue]])))</f>
        <v>178.7</v>
      </c>
      <c r="G4689" t="str">
        <f>RIGHT(data_to_clean[[#This Row],[revenue]],LEN(data_to_clean[[#This Row],[revenue]])-FIND(" ",data_to_clean[[#This Row],[revenue]]))</f>
        <v>Million</v>
      </c>
      <c r="H4689" s="7">
        <f>VALUE(IF(data_to_clean[[#This Row],[multiplicity]]="Million",_xlfn.CONCAT(SUBSTITUTE(data_to_clean[[#This Row],[number]],".",""),"00000"),_xlfn.CONCAT(SUBSTITUTE(data_to_clean[[#This Row],[number]],".",""),"00000000")))</f>
        <v>178700000</v>
      </c>
      <c r="I4689" t="s">
        <v>16648</v>
      </c>
      <c r="J4689">
        <f>ROUND(VALUE(SUBSTITUTE(data_to_clean[[#This Row],[growth_%]],".",",")),0)</f>
        <v>61</v>
      </c>
      <c r="K4689" t="s">
        <v>233</v>
      </c>
      <c r="L4689">
        <v>135</v>
      </c>
      <c r="M4689">
        <v>90</v>
      </c>
      <c r="N4689">
        <v>1984</v>
      </c>
      <c r="O4689">
        <v>3</v>
      </c>
      <c r="P4689" t="s">
        <v>1004</v>
      </c>
      <c r="Q4689" t="b">
        <f>AND(ISNUMBER(data_to_clean[[#This Row],[revenue_formatted]]),ISNUMBER(data_to_clean[[#This Row],[growth_formatted_%]]),ISNUMBER(data_to_clean[[#This Row],[workers]]),ISNUMBER(data_to_clean[[#This Row],[previous_workers]]),ISNUMBER(data_to_clean[[#This Row],[founded]]),ISNUMBER(data_to_clean[[#This Row],[yrs_on_list]]))</f>
        <v>1</v>
      </c>
    </row>
    <row r="4690" spans="1:17" x14ac:dyDescent="0.25">
      <c r="A4690">
        <v>4677</v>
      </c>
      <c r="B4690" t="s">
        <v>16649</v>
      </c>
      <c r="C4690" t="s">
        <v>22</v>
      </c>
      <c r="D4690" t="str">
        <f>VLOOKUP(data_to_clean[[#This Row],[state]],abbreviation_table[],2,FALSE)</f>
        <v>Tennessee</v>
      </c>
      <c r="E4690" t="s">
        <v>16651</v>
      </c>
      <c r="F4690" t="str">
        <f>TRIM(LEFT(data_to_clean[[#This Row],[revenue]],FIND(" ",data_to_clean[[#This Row],[revenue]])))</f>
        <v>64.9</v>
      </c>
      <c r="G4690" t="str">
        <f>RIGHT(data_to_clean[[#This Row],[revenue]],LEN(data_to_clean[[#This Row],[revenue]])-FIND(" ",data_to_clean[[#This Row],[revenue]]))</f>
        <v>Million</v>
      </c>
      <c r="H4690" s="7">
        <f>VALUE(IF(data_to_clean[[#This Row],[multiplicity]]="Million",_xlfn.CONCAT(SUBSTITUTE(data_to_clean[[#This Row],[number]],".",""),"00000"),_xlfn.CONCAT(SUBSTITUTE(data_to_clean[[#This Row],[number]],".",""),"00000000")))</f>
        <v>64900000</v>
      </c>
      <c r="I4690" t="s">
        <v>16652</v>
      </c>
      <c r="J4690">
        <f>ROUND(VALUE(SUBSTITUTE(data_to_clean[[#This Row],[growth_%]],".",",")),0)</f>
        <v>61</v>
      </c>
      <c r="K4690" t="s">
        <v>187</v>
      </c>
      <c r="L4690">
        <v>1012</v>
      </c>
      <c r="M4690">
        <v>485</v>
      </c>
      <c r="N4690">
        <v>2006</v>
      </c>
      <c r="O4690">
        <v>5</v>
      </c>
      <c r="P4690" t="s">
        <v>5979</v>
      </c>
      <c r="Q4690" t="b">
        <f>AND(ISNUMBER(data_to_clean[[#This Row],[revenue_formatted]]),ISNUMBER(data_to_clean[[#This Row],[growth_formatted_%]]),ISNUMBER(data_to_clean[[#This Row],[workers]]),ISNUMBER(data_to_clean[[#This Row],[previous_workers]]),ISNUMBER(data_to_clean[[#This Row],[founded]]),ISNUMBER(data_to_clean[[#This Row],[yrs_on_list]]))</f>
        <v>1</v>
      </c>
    </row>
    <row r="4691" spans="1:17" x14ac:dyDescent="0.25">
      <c r="A4691">
        <v>4678</v>
      </c>
      <c r="B4691" t="s">
        <v>16653</v>
      </c>
      <c r="C4691" t="s">
        <v>30</v>
      </c>
      <c r="D4691" t="str">
        <f>VLOOKUP(data_to_clean[[#This Row],[state]],abbreviation_table[],2,FALSE)</f>
        <v>Texas</v>
      </c>
      <c r="E4691" t="s">
        <v>2683</v>
      </c>
      <c r="F4691" t="str">
        <f>TRIM(LEFT(data_to_clean[[#This Row],[revenue]],FIND(" ",data_to_clean[[#This Row],[revenue]])))</f>
        <v>22.8</v>
      </c>
      <c r="G4691" t="str">
        <f>RIGHT(data_to_clean[[#This Row],[revenue]],LEN(data_to_clean[[#This Row],[revenue]])-FIND(" ",data_to_clean[[#This Row],[revenue]]))</f>
        <v>Million</v>
      </c>
      <c r="H4691" s="7">
        <f>VALUE(IF(data_to_clean[[#This Row],[multiplicity]]="Million",_xlfn.CONCAT(SUBSTITUTE(data_to_clean[[#This Row],[number]],".",""),"00000"),_xlfn.CONCAT(SUBSTITUTE(data_to_clean[[#This Row],[number]],".",""),"00000000")))</f>
        <v>22800000</v>
      </c>
      <c r="I4691" t="s">
        <v>16655</v>
      </c>
      <c r="J4691">
        <f>ROUND(VALUE(SUBSTITUTE(data_to_clean[[#This Row],[growth_%]],".",",")),0)</f>
        <v>61</v>
      </c>
      <c r="K4691" t="s">
        <v>308</v>
      </c>
      <c r="L4691">
        <v>188</v>
      </c>
      <c r="M4691">
        <v>149</v>
      </c>
      <c r="N4691">
        <v>1996</v>
      </c>
      <c r="O4691">
        <v>3</v>
      </c>
      <c r="P4691" t="s">
        <v>258</v>
      </c>
      <c r="Q4691" t="b">
        <f>AND(ISNUMBER(data_to_clean[[#This Row],[revenue_formatted]]),ISNUMBER(data_to_clean[[#This Row],[growth_formatted_%]]),ISNUMBER(data_to_clean[[#This Row],[workers]]),ISNUMBER(data_to_clean[[#This Row],[previous_workers]]),ISNUMBER(data_to_clean[[#This Row],[founded]]),ISNUMBER(data_to_clean[[#This Row],[yrs_on_list]]))</f>
        <v>1</v>
      </c>
    </row>
    <row r="4692" spans="1:17" x14ac:dyDescent="0.25">
      <c r="A4692">
        <v>4679</v>
      </c>
      <c r="B4692" t="s">
        <v>16656</v>
      </c>
      <c r="C4692" t="s">
        <v>52</v>
      </c>
      <c r="D4692" t="str">
        <f>VLOOKUP(data_to_clean[[#This Row],[state]],abbreviation_table[],2,FALSE)</f>
        <v>Florida</v>
      </c>
      <c r="E4692" t="s">
        <v>9388</v>
      </c>
      <c r="F4692" t="str">
        <f>TRIM(LEFT(data_to_clean[[#This Row],[revenue]],FIND(" ",data_to_clean[[#This Row],[revenue]])))</f>
        <v>82.6</v>
      </c>
      <c r="G4692" t="str">
        <f>RIGHT(data_to_clean[[#This Row],[revenue]],LEN(data_to_clean[[#This Row],[revenue]])-FIND(" ",data_to_clean[[#This Row],[revenue]]))</f>
        <v>Million</v>
      </c>
      <c r="H4692" s="7">
        <f>VALUE(IF(data_to_clean[[#This Row],[multiplicity]]="Million",_xlfn.CONCAT(SUBSTITUTE(data_to_clean[[#This Row],[number]],".",""),"00000"),_xlfn.CONCAT(SUBSTITUTE(data_to_clean[[#This Row],[number]],".",""),"00000000")))</f>
        <v>82600000</v>
      </c>
      <c r="I4692" t="s">
        <v>16658</v>
      </c>
      <c r="J4692">
        <f>ROUND(VALUE(SUBSTITUTE(data_to_clean[[#This Row],[growth_%]],".",",")),0)</f>
        <v>61</v>
      </c>
      <c r="K4692" t="s">
        <v>187</v>
      </c>
      <c r="L4692">
        <v>50</v>
      </c>
      <c r="M4692">
        <v>40</v>
      </c>
      <c r="N4692">
        <v>1986</v>
      </c>
      <c r="O4692">
        <v>1</v>
      </c>
      <c r="P4692" t="s">
        <v>16659</v>
      </c>
      <c r="Q4692" t="b">
        <f>AND(ISNUMBER(data_to_clean[[#This Row],[revenue_formatted]]),ISNUMBER(data_to_clean[[#This Row],[growth_formatted_%]]),ISNUMBER(data_to_clean[[#This Row],[workers]]),ISNUMBER(data_to_clean[[#This Row],[previous_workers]]),ISNUMBER(data_to_clean[[#This Row],[founded]]),ISNUMBER(data_to_clean[[#This Row],[yrs_on_list]]))</f>
        <v>1</v>
      </c>
    </row>
    <row r="4693" spans="1:17" x14ac:dyDescent="0.25">
      <c r="A4693">
        <v>4680</v>
      </c>
      <c r="B4693" t="s">
        <v>16660</v>
      </c>
      <c r="C4693" t="s">
        <v>503</v>
      </c>
      <c r="D4693" t="str">
        <f>VLOOKUP(data_to_clean[[#This Row],[state]],abbreviation_table[],2,FALSE)</f>
        <v>Illinois</v>
      </c>
      <c r="E4693" t="s">
        <v>1608</v>
      </c>
      <c r="F4693" t="str">
        <f>TRIM(LEFT(data_to_clean[[#This Row],[revenue]],FIND(" ",data_to_clean[[#This Row],[revenue]])))</f>
        <v>8.1</v>
      </c>
      <c r="G4693" t="str">
        <f>RIGHT(data_to_clean[[#This Row],[revenue]],LEN(data_to_clean[[#This Row],[revenue]])-FIND(" ",data_to_clean[[#This Row],[revenue]]))</f>
        <v>Million</v>
      </c>
      <c r="H4693" s="7">
        <f>VALUE(IF(data_to_clean[[#This Row],[multiplicity]]="Million",_xlfn.CONCAT(SUBSTITUTE(data_to_clean[[#This Row],[number]],".",""),"00000"),_xlfn.CONCAT(SUBSTITUTE(data_to_clean[[#This Row],[number]],".",""),"00000000")))</f>
        <v>8100000</v>
      </c>
      <c r="I4693" t="s">
        <v>16662</v>
      </c>
      <c r="J4693">
        <f>ROUND(VALUE(SUBSTITUTE(data_to_clean[[#This Row],[growth_%]],".",",")),0)</f>
        <v>61</v>
      </c>
      <c r="K4693" t="s">
        <v>25</v>
      </c>
      <c r="L4693">
        <v>16</v>
      </c>
      <c r="M4693">
        <v>12</v>
      </c>
      <c r="N4693">
        <v>2010</v>
      </c>
      <c r="O4693">
        <v>4</v>
      </c>
      <c r="P4693" t="s">
        <v>14395</v>
      </c>
      <c r="Q4693" t="b">
        <f>AND(ISNUMBER(data_to_clean[[#This Row],[revenue_formatted]]),ISNUMBER(data_to_clean[[#This Row],[growth_formatted_%]]),ISNUMBER(data_to_clean[[#This Row],[workers]]),ISNUMBER(data_to_clean[[#This Row],[previous_workers]]),ISNUMBER(data_to_clean[[#This Row],[founded]]),ISNUMBER(data_to_clean[[#This Row],[yrs_on_list]]))</f>
        <v>1</v>
      </c>
    </row>
    <row r="4694" spans="1:17" x14ac:dyDescent="0.25">
      <c r="A4694">
        <v>4681</v>
      </c>
      <c r="B4694" t="s">
        <v>16663</v>
      </c>
      <c r="C4694" t="s">
        <v>80</v>
      </c>
      <c r="D4694" t="str">
        <f>VLOOKUP(data_to_clean[[#This Row],[state]],abbreviation_table[],2,FALSE)</f>
        <v>California</v>
      </c>
      <c r="E4694" t="s">
        <v>130</v>
      </c>
      <c r="F4694" t="str">
        <f>TRIM(LEFT(data_to_clean[[#This Row],[revenue]],FIND(" ",data_to_clean[[#This Row],[revenue]])))</f>
        <v>24.4</v>
      </c>
      <c r="G4694" t="str">
        <f>RIGHT(data_to_clean[[#This Row],[revenue]],LEN(data_to_clean[[#This Row],[revenue]])-FIND(" ",data_to_clean[[#This Row],[revenue]]))</f>
        <v>Million</v>
      </c>
      <c r="H4694" s="7">
        <f>VALUE(IF(data_to_clean[[#This Row],[multiplicity]]="Million",_xlfn.CONCAT(SUBSTITUTE(data_to_clean[[#This Row],[number]],".",""),"00000"),_xlfn.CONCAT(SUBSTITUTE(data_to_clean[[#This Row],[number]],".",""),"00000000")))</f>
        <v>24400000</v>
      </c>
      <c r="I4694" t="s">
        <v>16665</v>
      </c>
      <c r="J4694">
        <f>ROUND(VALUE(SUBSTITUTE(data_to_clean[[#This Row],[growth_%]],".",",")),0)</f>
        <v>61</v>
      </c>
      <c r="K4694" t="s">
        <v>211</v>
      </c>
      <c r="L4694">
        <v>150</v>
      </c>
      <c r="M4694">
        <v>115</v>
      </c>
      <c r="N4694">
        <v>1987</v>
      </c>
      <c r="O4694">
        <v>1</v>
      </c>
      <c r="P4694" t="s">
        <v>8693</v>
      </c>
      <c r="Q4694" t="b">
        <f>AND(ISNUMBER(data_to_clean[[#This Row],[revenue_formatted]]),ISNUMBER(data_to_clean[[#This Row],[growth_formatted_%]]),ISNUMBER(data_to_clean[[#This Row],[workers]]),ISNUMBER(data_to_clean[[#This Row],[previous_workers]]),ISNUMBER(data_to_clean[[#This Row],[founded]]),ISNUMBER(data_to_clean[[#This Row],[yrs_on_list]]))</f>
        <v>1</v>
      </c>
    </row>
    <row r="4695" spans="1:17" x14ac:dyDescent="0.25">
      <c r="A4695">
        <v>4682</v>
      </c>
      <c r="B4695" t="s">
        <v>16666</v>
      </c>
      <c r="C4695" t="s">
        <v>52</v>
      </c>
      <c r="D4695" t="str">
        <f>VLOOKUP(data_to_clean[[#This Row],[state]],abbreviation_table[],2,FALSE)</f>
        <v>Florida</v>
      </c>
      <c r="E4695" t="s">
        <v>493</v>
      </c>
      <c r="F4695" t="str">
        <f>TRIM(LEFT(data_to_clean[[#This Row],[revenue]],FIND(" ",data_to_clean[[#This Row],[revenue]])))</f>
        <v>3.9</v>
      </c>
      <c r="G4695" t="str">
        <f>RIGHT(data_to_clean[[#This Row],[revenue]],LEN(data_to_clean[[#This Row],[revenue]])-FIND(" ",data_to_clean[[#This Row],[revenue]]))</f>
        <v>Million</v>
      </c>
      <c r="H4695" s="7">
        <f>VALUE(IF(data_to_clean[[#This Row],[multiplicity]]="Million",_xlfn.CONCAT(SUBSTITUTE(data_to_clean[[#This Row],[number]],".",""),"00000"),_xlfn.CONCAT(SUBSTITUTE(data_to_clean[[#This Row],[number]],".",""),"00000000")))</f>
        <v>3900000</v>
      </c>
      <c r="I4695" t="s">
        <v>16668</v>
      </c>
      <c r="J4695">
        <f>ROUND(VALUE(SUBSTITUTE(data_to_clean[[#This Row],[growth_%]],".",",")),0)</f>
        <v>61</v>
      </c>
      <c r="K4695" t="s">
        <v>623</v>
      </c>
      <c r="L4695">
        <v>7</v>
      </c>
      <c r="M4695">
        <v>5</v>
      </c>
      <c r="N4695">
        <v>2008</v>
      </c>
      <c r="O4695">
        <v>2</v>
      </c>
      <c r="P4695" t="s">
        <v>1369</v>
      </c>
      <c r="Q4695" t="b">
        <f>AND(ISNUMBER(data_to_clean[[#This Row],[revenue_formatted]]),ISNUMBER(data_to_clean[[#This Row],[growth_formatted_%]]),ISNUMBER(data_to_clean[[#This Row],[workers]]),ISNUMBER(data_to_clean[[#This Row],[previous_workers]]),ISNUMBER(data_to_clean[[#This Row],[founded]]),ISNUMBER(data_to_clean[[#This Row],[yrs_on_list]]))</f>
        <v>1</v>
      </c>
    </row>
    <row r="4696" spans="1:17" x14ac:dyDescent="0.25">
      <c r="A4696">
        <v>4683</v>
      </c>
      <c r="B4696" t="s">
        <v>16669</v>
      </c>
      <c r="C4696" t="s">
        <v>74</v>
      </c>
      <c r="D4696" t="str">
        <f>VLOOKUP(data_to_clean[[#This Row],[state]],abbreviation_table[],2,FALSE)</f>
        <v>Ohio</v>
      </c>
      <c r="E4696" t="s">
        <v>425</v>
      </c>
      <c r="F4696" t="str">
        <f>TRIM(LEFT(data_to_clean[[#This Row],[revenue]],FIND(" ",data_to_clean[[#This Row],[revenue]])))</f>
        <v>4.6</v>
      </c>
      <c r="G4696" t="str">
        <f>RIGHT(data_to_clean[[#This Row],[revenue]],LEN(data_to_clean[[#This Row],[revenue]])-FIND(" ",data_to_clean[[#This Row],[revenue]]))</f>
        <v>Million</v>
      </c>
      <c r="H4696" s="7">
        <f>VALUE(IF(data_to_clean[[#This Row],[multiplicity]]="Million",_xlfn.CONCAT(SUBSTITUTE(data_to_clean[[#This Row],[number]],".",""),"00000"),_xlfn.CONCAT(SUBSTITUTE(data_to_clean[[#This Row],[number]],".",""),"00000000")))</f>
        <v>4600000</v>
      </c>
      <c r="I4696" t="s">
        <v>16671</v>
      </c>
      <c r="J4696">
        <f>ROUND(VALUE(SUBSTITUTE(data_to_clean[[#This Row],[growth_%]],".",",")),0)</f>
        <v>61</v>
      </c>
      <c r="K4696" t="s">
        <v>107</v>
      </c>
      <c r="L4696">
        <v>17</v>
      </c>
      <c r="M4696">
        <v>12</v>
      </c>
      <c r="N4696">
        <v>2011</v>
      </c>
      <c r="O4696">
        <v>1</v>
      </c>
      <c r="P4696" t="s">
        <v>16672</v>
      </c>
      <c r="Q4696" t="b">
        <f>AND(ISNUMBER(data_to_clean[[#This Row],[revenue_formatted]]),ISNUMBER(data_to_clean[[#This Row],[growth_formatted_%]]),ISNUMBER(data_to_clean[[#This Row],[workers]]),ISNUMBER(data_to_clean[[#This Row],[previous_workers]]),ISNUMBER(data_to_clean[[#This Row],[founded]]),ISNUMBER(data_to_clean[[#This Row],[yrs_on_list]]))</f>
        <v>1</v>
      </c>
    </row>
    <row r="4697" spans="1:17" x14ac:dyDescent="0.25">
      <c r="A4697">
        <v>4684</v>
      </c>
      <c r="B4697" t="s">
        <v>16673</v>
      </c>
      <c r="C4697" t="s">
        <v>52</v>
      </c>
      <c r="D4697" t="str">
        <f>VLOOKUP(data_to_clean[[#This Row],[state]],abbreviation_table[],2,FALSE)</f>
        <v>Florida</v>
      </c>
      <c r="E4697" t="s">
        <v>1157</v>
      </c>
      <c r="F4697" t="str">
        <f>TRIM(LEFT(data_to_clean[[#This Row],[revenue]],FIND(" ",data_to_clean[[#This Row],[revenue]])))</f>
        <v>5.3</v>
      </c>
      <c r="G4697" t="str">
        <f>RIGHT(data_to_clean[[#This Row],[revenue]],LEN(data_to_clean[[#This Row],[revenue]])-FIND(" ",data_to_clean[[#This Row],[revenue]]))</f>
        <v>Million</v>
      </c>
      <c r="H4697" s="7">
        <f>VALUE(IF(data_to_clean[[#This Row],[multiplicity]]="Million",_xlfn.CONCAT(SUBSTITUTE(data_to_clean[[#This Row],[number]],".",""),"00000"),_xlfn.CONCAT(SUBSTITUTE(data_to_clean[[#This Row],[number]],".",""),"00000000")))</f>
        <v>5300000</v>
      </c>
      <c r="I4697" t="s">
        <v>16675</v>
      </c>
      <c r="J4697">
        <f>ROUND(VALUE(SUBSTITUTE(data_to_clean[[#This Row],[growth_%]],".",",")),0)</f>
        <v>61</v>
      </c>
      <c r="K4697" t="s">
        <v>33</v>
      </c>
      <c r="L4697">
        <v>25</v>
      </c>
      <c r="M4697">
        <v>6</v>
      </c>
      <c r="N4697">
        <v>2010</v>
      </c>
      <c r="O4697">
        <v>3</v>
      </c>
      <c r="P4697" t="s">
        <v>3637</v>
      </c>
      <c r="Q4697" t="b">
        <f>AND(ISNUMBER(data_to_clean[[#This Row],[revenue_formatted]]),ISNUMBER(data_to_clean[[#This Row],[growth_formatted_%]]),ISNUMBER(data_to_clean[[#This Row],[workers]]),ISNUMBER(data_to_clean[[#This Row],[previous_workers]]),ISNUMBER(data_to_clean[[#This Row],[founded]]),ISNUMBER(data_to_clean[[#This Row],[yrs_on_list]]))</f>
        <v>1</v>
      </c>
    </row>
    <row r="4698" spans="1:17" x14ac:dyDescent="0.25">
      <c r="A4698">
        <v>4685</v>
      </c>
      <c r="B4698" t="s">
        <v>16676</v>
      </c>
      <c r="C4698" t="s">
        <v>52</v>
      </c>
      <c r="D4698" t="str">
        <f>VLOOKUP(data_to_clean[[#This Row],[state]],abbreviation_table[],2,FALSE)</f>
        <v>Florida</v>
      </c>
      <c r="E4698" t="s">
        <v>824</v>
      </c>
      <c r="F4698" t="str">
        <f>TRIM(LEFT(data_to_clean[[#This Row],[revenue]],FIND(" ",data_to_clean[[#This Row],[revenue]])))</f>
        <v>2.5</v>
      </c>
      <c r="G4698" t="str">
        <f>RIGHT(data_to_clean[[#This Row],[revenue]],LEN(data_to_clean[[#This Row],[revenue]])-FIND(" ",data_to_clean[[#This Row],[revenue]]))</f>
        <v>Million</v>
      </c>
      <c r="H4698" s="7">
        <f>VALUE(IF(data_to_clean[[#This Row],[multiplicity]]="Million",_xlfn.CONCAT(SUBSTITUTE(data_to_clean[[#This Row],[number]],".",""),"00000"),_xlfn.CONCAT(SUBSTITUTE(data_to_clean[[#This Row],[number]],".",""),"00000000")))</f>
        <v>2500000</v>
      </c>
      <c r="I4698" t="s">
        <v>16678</v>
      </c>
      <c r="J4698">
        <f>ROUND(VALUE(SUBSTITUTE(data_to_clean[[#This Row],[growth_%]],".",",")),0)</f>
        <v>61</v>
      </c>
      <c r="K4698" t="s">
        <v>40</v>
      </c>
      <c r="L4698">
        <v>25</v>
      </c>
      <c r="M4698">
        <v>15</v>
      </c>
      <c r="N4698">
        <v>2009</v>
      </c>
      <c r="O4698">
        <v>1</v>
      </c>
      <c r="P4698" t="s">
        <v>662</v>
      </c>
      <c r="Q4698" t="b">
        <f>AND(ISNUMBER(data_to_clean[[#This Row],[revenue_formatted]]),ISNUMBER(data_to_clean[[#This Row],[growth_formatted_%]]),ISNUMBER(data_to_clean[[#This Row],[workers]]),ISNUMBER(data_to_clean[[#This Row],[previous_workers]]),ISNUMBER(data_to_clean[[#This Row],[founded]]),ISNUMBER(data_to_clean[[#This Row],[yrs_on_list]]))</f>
        <v>1</v>
      </c>
    </row>
    <row r="4699" spans="1:17" x14ac:dyDescent="0.25">
      <c r="A4699">
        <v>4686</v>
      </c>
      <c r="B4699" t="s">
        <v>16679</v>
      </c>
      <c r="C4699" t="s">
        <v>80</v>
      </c>
      <c r="D4699" t="str">
        <f>VLOOKUP(data_to_clean[[#This Row],[state]],abbreviation_table[],2,FALSE)</f>
        <v>California</v>
      </c>
      <c r="E4699" t="s">
        <v>5243</v>
      </c>
      <c r="F4699" t="str">
        <f>TRIM(LEFT(data_to_clean[[#This Row],[revenue]],FIND(" ",data_to_clean[[#This Row],[revenue]])))</f>
        <v>10.6</v>
      </c>
      <c r="G4699" t="str">
        <f>RIGHT(data_to_clean[[#This Row],[revenue]],LEN(data_to_clean[[#This Row],[revenue]])-FIND(" ",data_to_clean[[#This Row],[revenue]]))</f>
        <v>Million</v>
      </c>
      <c r="H4699" s="7">
        <f>VALUE(IF(data_to_clean[[#This Row],[multiplicity]]="Million",_xlfn.CONCAT(SUBSTITUTE(data_to_clean[[#This Row],[number]],".",""),"00000"),_xlfn.CONCAT(SUBSTITUTE(data_to_clean[[#This Row],[number]],".",""),"00000000")))</f>
        <v>10600000</v>
      </c>
      <c r="I4699" t="s">
        <v>16681</v>
      </c>
      <c r="J4699">
        <f>ROUND(VALUE(SUBSTITUTE(data_to_clean[[#This Row],[growth_%]],".",",")),0)</f>
        <v>61</v>
      </c>
      <c r="K4699" t="s">
        <v>233</v>
      </c>
      <c r="L4699">
        <v>72</v>
      </c>
      <c r="M4699">
        <v>42</v>
      </c>
      <c r="N4699">
        <v>1989</v>
      </c>
      <c r="O4699">
        <v>6</v>
      </c>
      <c r="P4699" t="s">
        <v>16682</v>
      </c>
      <c r="Q4699" t="b">
        <f>AND(ISNUMBER(data_to_clean[[#This Row],[revenue_formatted]]),ISNUMBER(data_to_clean[[#This Row],[growth_formatted_%]]),ISNUMBER(data_to_clean[[#This Row],[workers]]),ISNUMBER(data_to_clean[[#This Row],[previous_workers]]),ISNUMBER(data_to_clean[[#This Row],[founded]]),ISNUMBER(data_to_clean[[#This Row],[yrs_on_list]]))</f>
        <v>1</v>
      </c>
    </row>
    <row r="4700" spans="1:17" x14ac:dyDescent="0.25">
      <c r="A4700">
        <v>4687</v>
      </c>
      <c r="B4700" t="s">
        <v>16683</v>
      </c>
      <c r="C4700" t="s">
        <v>753</v>
      </c>
      <c r="D4700" t="str">
        <f>VLOOKUP(data_to_clean[[#This Row],[state]],abbreviation_table[],2,FALSE)</f>
        <v>Nevada</v>
      </c>
      <c r="E4700" t="s">
        <v>1277</v>
      </c>
      <c r="F4700" t="str">
        <f>TRIM(LEFT(data_to_clean[[#This Row],[revenue]],FIND(" ",data_to_clean[[#This Row],[revenue]])))</f>
        <v>8.6</v>
      </c>
      <c r="G4700" t="str">
        <f>RIGHT(data_to_clean[[#This Row],[revenue]],LEN(data_to_clean[[#This Row],[revenue]])-FIND(" ",data_to_clean[[#This Row],[revenue]]))</f>
        <v>Million</v>
      </c>
      <c r="H4700" s="7">
        <f>VALUE(IF(data_to_clean[[#This Row],[multiplicity]]="Million",_xlfn.CONCAT(SUBSTITUTE(data_to_clean[[#This Row],[number]],".",""),"00000"),_xlfn.CONCAT(SUBSTITUTE(data_to_clean[[#This Row],[number]],".",""),"00000000")))</f>
        <v>8600000</v>
      </c>
      <c r="I4700" t="s">
        <v>16685</v>
      </c>
      <c r="J4700">
        <f>ROUND(VALUE(SUBSTITUTE(data_to_clean[[#This Row],[growth_%]],".",",")),0)</f>
        <v>61</v>
      </c>
      <c r="K4700" t="s">
        <v>18</v>
      </c>
      <c r="L4700">
        <v>3</v>
      </c>
      <c r="M4700">
        <v>4</v>
      </c>
      <c r="N4700">
        <v>2000</v>
      </c>
      <c r="O4700">
        <v>1</v>
      </c>
      <c r="P4700" t="s">
        <v>757</v>
      </c>
      <c r="Q4700" t="b">
        <f>AND(ISNUMBER(data_to_clean[[#This Row],[revenue_formatted]]),ISNUMBER(data_to_clean[[#This Row],[growth_formatted_%]]),ISNUMBER(data_to_clean[[#This Row],[workers]]),ISNUMBER(data_to_clean[[#This Row],[previous_workers]]),ISNUMBER(data_to_clean[[#This Row],[founded]]),ISNUMBER(data_to_clean[[#This Row],[yrs_on_list]]))</f>
        <v>1</v>
      </c>
    </row>
    <row r="4701" spans="1:17" x14ac:dyDescent="0.25">
      <c r="A4701">
        <v>4688</v>
      </c>
      <c r="B4701" t="s">
        <v>16686</v>
      </c>
      <c r="C4701" t="s">
        <v>80</v>
      </c>
      <c r="D4701" t="str">
        <f>VLOOKUP(data_to_clean[[#This Row],[state]],abbreviation_table[],2,FALSE)</f>
        <v>California</v>
      </c>
      <c r="E4701" t="s">
        <v>4377</v>
      </c>
      <c r="F4701" t="str">
        <f>TRIM(LEFT(data_to_clean[[#This Row],[revenue]],FIND(" ",data_to_clean[[#This Row],[revenue]])))</f>
        <v>9.4</v>
      </c>
      <c r="G4701" t="str">
        <f>RIGHT(data_to_clean[[#This Row],[revenue]],LEN(data_to_clean[[#This Row],[revenue]])-FIND(" ",data_to_clean[[#This Row],[revenue]]))</f>
        <v>Million</v>
      </c>
      <c r="H4701" s="7">
        <f>VALUE(IF(data_to_clean[[#This Row],[multiplicity]]="Million",_xlfn.CONCAT(SUBSTITUTE(data_to_clean[[#This Row],[number]],".",""),"00000"),_xlfn.CONCAT(SUBSTITUTE(data_to_clean[[#This Row],[number]],".",""),"00000000")))</f>
        <v>9400000</v>
      </c>
      <c r="I4701" t="s">
        <v>16688</v>
      </c>
      <c r="J4701">
        <f>ROUND(VALUE(SUBSTITUTE(data_to_clean[[#This Row],[growth_%]],".",",")),0)</f>
        <v>61</v>
      </c>
      <c r="K4701" t="s">
        <v>107</v>
      </c>
      <c r="L4701">
        <v>38</v>
      </c>
      <c r="M4701">
        <v>24</v>
      </c>
      <c r="N4701">
        <v>2012</v>
      </c>
      <c r="O4701">
        <v>1</v>
      </c>
      <c r="P4701" t="s">
        <v>530</v>
      </c>
      <c r="Q4701" t="b">
        <f>AND(ISNUMBER(data_to_clean[[#This Row],[revenue_formatted]]),ISNUMBER(data_to_clean[[#This Row],[growth_formatted_%]]),ISNUMBER(data_to_clean[[#This Row],[workers]]),ISNUMBER(data_to_clean[[#This Row],[previous_workers]]),ISNUMBER(data_to_clean[[#This Row],[founded]]),ISNUMBER(data_to_clean[[#This Row],[yrs_on_list]]))</f>
        <v>1</v>
      </c>
    </row>
    <row r="4702" spans="1:17" x14ac:dyDescent="0.25">
      <c r="A4702">
        <v>4689</v>
      </c>
      <c r="B4702" t="s">
        <v>16689</v>
      </c>
      <c r="C4702" t="s">
        <v>80</v>
      </c>
      <c r="D4702" t="str">
        <f>VLOOKUP(data_to_clean[[#This Row],[state]],abbreviation_table[],2,FALSE)</f>
        <v>California</v>
      </c>
      <c r="E4702" t="s">
        <v>1640</v>
      </c>
      <c r="F4702" t="str">
        <f>TRIM(LEFT(data_to_clean[[#This Row],[revenue]],FIND(" ",data_to_clean[[#This Row],[revenue]])))</f>
        <v>28</v>
      </c>
      <c r="G4702" t="str">
        <f>RIGHT(data_to_clean[[#This Row],[revenue]],LEN(data_to_clean[[#This Row],[revenue]])-FIND(" ",data_to_clean[[#This Row],[revenue]]))</f>
        <v>Million</v>
      </c>
      <c r="H4702" s="7">
        <f>VALUE(IF(data_to_clean[[#This Row],[multiplicity]]="Million",_xlfn.CONCAT(SUBSTITUTE(data_to_clean[[#This Row],[number]],".",""),"00000"),_xlfn.CONCAT(SUBSTITUTE(data_to_clean[[#This Row],[number]],".",""),"00000000")))</f>
        <v>2800000</v>
      </c>
      <c r="I4702" t="s">
        <v>16691</v>
      </c>
      <c r="J4702">
        <f>ROUND(VALUE(SUBSTITUTE(data_to_clean[[#This Row],[growth_%]],".",",")),0)</f>
        <v>61</v>
      </c>
      <c r="K4702" t="s">
        <v>336</v>
      </c>
      <c r="L4702">
        <v>89</v>
      </c>
      <c r="M4702">
        <v>25</v>
      </c>
      <c r="N4702">
        <v>2014</v>
      </c>
      <c r="O4702">
        <v>2</v>
      </c>
      <c r="P4702" t="s">
        <v>2693</v>
      </c>
      <c r="Q4702" t="b">
        <f>AND(ISNUMBER(data_to_clean[[#This Row],[revenue_formatted]]),ISNUMBER(data_to_clean[[#This Row],[growth_formatted_%]]),ISNUMBER(data_to_clean[[#This Row],[workers]]),ISNUMBER(data_to_clean[[#This Row],[previous_workers]]),ISNUMBER(data_to_clean[[#This Row],[founded]]),ISNUMBER(data_to_clean[[#This Row],[yrs_on_list]]))</f>
        <v>1</v>
      </c>
    </row>
    <row r="4703" spans="1:17" x14ac:dyDescent="0.25">
      <c r="A4703">
        <v>4690</v>
      </c>
      <c r="B4703" t="s">
        <v>16692</v>
      </c>
      <c r="C4703" t="s">
        <v>860</v>
      </c>
      <c r="D4703" t="str">
        <f>VLOOKUP(data_to_clean[[#This Row],[state]],abbreviation_table[],2,FALSE)</f>
        <v>Indiana</v>
      </c>
      <c r="E4703" t="s">
        <v>380</v>
      </c>
      <c r="F4703" t="str">
        <f>TRIM(LEFT(data_to_clean[[#This Row],[revenue]],FIND(" ",data_to_clean[[#This Row],[revenue]])))</f>
        <v>5.8</v>
      </c>
      <c r="G4703" t="str">
        <f>RIGHT(data_to_clean[[#This Row],[revenue]],LEN(data_to_clean[[#This Row],[revenue]])-FIND(" ",data_to_clean[[#This Row],[revenue]]))</f>
        <v>Million</v>
      </c>
      <c r="H4703" s="7">
        <f>VALUE(IF(data_to_clean[[#This Row],[multiplicity]]="Million",_xlfn.CONCAT(SUBSTITUTE(data_to_clean[[#This Row],[number]],".",""),"00000"),_xlfn.CONCAT(SUBSTITUTE(data_to_clean[[#This Row],[number]],".",""),"00000000")))</f>
        <v>5800000</v>
      </c>
      <c r="I4703" t="s">
        <v>16694</v>
      </c>
      <c r="J4703">
        <f>ROUND(VALUE(SUBSTITUTE(data_to_clean[[#This Row],[growth_%]],".",",")),0)</f>
        <v>61</v>
      </c>
      <c r="K4703" t="s">
        <v>211</v>
      </c>
      <c r="L4703">
        <v>54</v>
      </c>
      <c r="M4703">
        <v>43</v>
      </c>
      <c r="N4703">
        <v>1990</v>
      </c>
      <c r="O4703">
        <v>1</v>
      </c>
      <c r="P4703" t="s">
        <v>16695</v>
      </c>
      <c r="Q4703" t="b">
        <f>AND(ISNUMBER(data_to_clean[[#This Row],[revenue_formatted]]),ISNUMBER(data_to_clean[[#This Row],[growth_formatted_%]]),ISNUMBER(data_to_clean[[#This Row],[workers]]),ISNUMBER(data_to_clean[[#This Row],[previous_workers]]),ISNUMBER(data_to_clean[[#This Row],[founded]]),ISNUMBER(data_to_clean[[#This Row],[yrs_on_list]]))</f>
        <v>1</v>
      </c>
    </row>
    <row r="4704" spans="1:17" x14ac:dyDescent="0.25">
      <c r="A4704">
        <v>4691</v>
      </c>
      <c r="B4704" t="s">
        <v>16696</v>
      </c>
      <c r="C4704" t="s">
        <v>141</v>
      </c>
      <c r="D4704" t="str">
        <f>VLOOKUP(data_to_clean[[#This Row],[state]],abbreviation_table[],2,FALSE)</f>
        <v>Kentucky</v>
      </c>
      <c r="E4704" t="s">
        <v>4114</v>
      </c>
      <c r="F4704" t="str">
        <f>TRIM(LEFT(data_to_clean[[#This Row],[revenue]],FIND(" ",data_to_clean[[#This Row],[revenue]])))</f>
        <v>11.7</v>
      </c>
      <c r="G4704" t="str">
        <f>RIGHT(data_to_clean[[#This Row],[revenue]],LEN(data_to_clean[[#This Row],[revenue]])-FIND(" ",data_to_clean[[#This Row],[revenue]]))</f>
        <v>Million</v>
      </c>
      <c r="H4704" s="7">
        <f>VALUE(IF(data_to_clean[[#This Row],[multiplicity]]="Million",_xlfn.CONCAT(SUBSTITUTE(data_to_clean[[#This Row],[number]],".",""),"00000"),_xlfn.CONCAT(SUBSTITUTE(data_to_clean[[#This Row],[number]],".",""),"00000000")))</f>
        <v>11700000</v>
      </c>
      <c r="I4704" t="s">
        <v>16698</v>
      </c>
      <c r="J4704">
        <f>ROUND(VALUE(SUBSTITUTE(data_to_clean[[#This Row],[growth_%]],".",",")),0)</f>
        <v>61</v>
      </c>
      <c r="K4704" t="s">
        <v>336</v>
      </c>
      <c r="L4704">
        <v>100</v>
      </c>
      <c r="M4704">
        <v>65</v>
      </c>
      <c r="N4704">
        <v>2004</v>
      </c>
      <c r="O4704">
        <v>10</v>
      </c>
      <c r="P4704" t="s">
        <v>2326</v>
      </c>
      <c r="Q4704" t="b">
        <f>AND(ISNUMBER(data_to_clean[[#This Row],[revenue_formatted]]),ISNUMBER(data_to_clean[[#This Row],[growth_formatted_%]]),ISNUMBER(data_to_clean[[#This Row],[workers]]),ISNUMBER(data_to_clean[[#This Row],[previous_workers]]),ISNUMBER(data_to_clean[[#This Row],[founded]]),ISNUMBER(data_to_clean[[#This Row],[yrs_on_list]]))</f>
        <v>1</v>
      </c>
    </row>
    <row r="4705" spans="1:17" x14ac:dyDescent="0.25">
      <c r="A4705">
        <v>4692</v>
      </c>
      <c r="B4705" t="s">
        <v>16699</v>
      </c>
      <c r="C4705" t="s">
        <v>74</v>
      </c>
      <c r="D4705" t="str">
        <f>VLOOKUP(data_to_clean[[#This Row],[state]],abbreviation_table[],2,FALSE)</f>
        <v>Ohio</v>
      </c>
      <c r="E4705" t="s">
        <v>231</v>
      </c>
      <c r="F4705" t="str">
        <f>TRIM(LEFT(data_to_clean[[#This Row],[revenue]],FIND(" ",data_to_clean[[#This Row],[revenue]])))</f>
        <v>48.9</v>
      </c>
      <c r="G4705" t="str">
        <f>RIGHT(data_to_clean[[#This Row],[revenue]],LEN(data_to_clean[[#This Row],[revenue]])-FIND(" ",data_to_clean[[#This Row],[revenue]]))</f>
        <v>Million</v>
      </c>
      <c r="H4705" s="7">
        <f>VALUE(IF(data_to_clean[[#This Row],[multiplicity]]="Million",_xlfn.CONCAT(SUBSTITUTE(data_to_clean[[#This Row],[number]],".",""),"00000"),_xlfn.CONCAT(SUBSTITUTE(data_to_clean[[#This Row],[number]],".",""),"00000000")))</f>
        <v>48900000</v>
      </c>
      <c r="I4705" t="s">
        <v>16701</v>
      </c>
      <c r="J4705">
        <f>ROUND(VALUE(SUBSTITUTE(data_to_clean[[#This Row],[growth_%]],".",",")),0)</f>
        <v>61</v>
      </c>
      <c r="K4705" t="s">
        <v>308</v>
      </c>
      <c r="L4705">
        <v>1200</v>
      </c>
      <c r="M4705">
        <v>800</v>
      </c>
      <c r="N4705">
        <v>1994</v>
      </c>
      <c r="O4705">
        <v>1</v>
      </c>
      <c r="P4705" t="s">
        <v>16702</v>
      </c>
      <c r="Q4705" t="b">
        <f>AND(ISNUMBER(data_to_clean[[#This Row],[revenue_formatted]]),ISNUMBER(data_to_clean[[#This Row],[growth_formatted_%]]),ISNUMBER(data_to_clean[[#This Row],[workers]]),ISNUMBER(data_to_clean[[#This Row],[previous_workers]]),ISNUMBER(data_to_clean[[#This Row],[founded]]),ISNUMBER(data_to_clean[[#This Row],[yrs_on_list]]))</f>
        <v>1</v>
      </c>
    </row>
    <row r="4706" spans="1:17" x14ac:dyDescent="0.25">
      <c r="A4706">
        <v>4693</v>
      </c>
      <c r="B4706" t="s">
        <v>16703</v>
      </c>
      <c r="C4706" t="s">
        <v>52</v>
      </c>
      <c r="D4706" t="str">
        <f>VLOOKUP(data_to_clean[[#This Row],[state]],abbreviation_table[],2,FALSE)</f>
        <v>Florida</v>
      </c>
      <c r="E4706" t="s">
        <v>939</v>
      </c>
      <c r="F4706" t="str">
        <f>TRIM(LEFT(data_to_clean[[#This Row],[revenue]],FIND(" ",data_to_clean[[#This Row],[revenue]])))</f>
        <v>4.1</v>
      </c>
      <c r="G4706" t="str">
        <f>RIGHT(data_to_clean[[#This Row],[revenue]],LEN(data_to_clean[[#This Row],[revenue]])-FIND(" ",data_to_clean[[#This Row],[revenue]]))</f>
        <v>Million</v>
      </c>
      <c r="H4706" s="7">
        <f>VALUE(IF(data_to_clean[[#This Row],[multiplicity]]="Million",_xlfn.CONCAT(SUBSTITUTE(data_to_clean[[#This Row],[number]],".",""),"00000"),_xlfn.CONCAT(SUBSTITUTE(data_to_clean[[#This Row],[number]],".",""),"00000000")))</f>
        <v>4100000</v>
      </c>
      <c r="I4706" t="s">
        <v>16705</v>
      </c>
      <c r="J4706">
        <f>ROUND(VALUE(SUBSTITUTE(data_to_clean[[#This Row],[growth_%]],".",",")),0)</f>
        <v>60</v>
      </c>
      <c r="K4706" t="s">
        <v>18</v>
      </c>
      <c r="L4706">
        <v>28</v>
      </c>
      <c r="M4706">
        <v>20</v>
      </c>
      <c r="N4706">
        <v>2011</v>
      </c>
      <c r="O4706">
        <v>4</v>
      </c>
      <c r="P4706" t="s">
        <v>1163</v>
      </c>
      <c r="Q4706" t="b">
        <f>AND(ISNUMBER(data_to_clean[[#This Row],[revenue_formatted]]),ISNUMBER(data_to_clean[[#This Row],[growth_formatted_%]]),ISNUMBER(data_to_clean[[#This Row],[workers]]),ISNUMBER(data_to_clean[[#This Row],[previous_workers]]),ISNUMBER(data_to_clean[[#This Row],[founded]]),ISNUMBER(data_to_clean[[#This Row],[yrs_on_list]]))</f>
        <v>1</v>
      </c>
    </row>
    <row r="4707" spans="1:17" x14ac:dyDescent="0.25">
      <c r="A4707">
        <v>4694</v>
      </c>
      <c r="B4707" t="s">
        <v>16706</v>
      </c>
      <c r="C4707" t="s">
        <v>230</v>
      </c>
      <c r="D4707" t="str">
        <f>VLOOKUP(data_to_clean[[#This Row],[state]],abbreviation_table[],2,FALSE)</f>
        <v>Michigan</v>
      </c>
      <c r="E4707" t="s">
        <v>785</v>
      </c>
      <c r="F4707" t="str">
        <f>TRIM(LEFT(data_to_clean[[#This Row],[revenue]],FIND(" ",data_to_clean[[#This Row],[revenue]])))</f>
        <v>28.4</v>
      </c>
      <c r="G4707" t="str">
        <f>RIGHT(data_to_clean[[#This Row],[revenue]],LEN(data_to_clean[[#This Row],[revenue]])-FIND(" ",data_to_clean[[#This Row],[revenue]]))</f>
        <v>Million</v>
      </c>
      <c r="H4707" s="7">
        <f>VALUE(IF(data_to_clean[[#This Row],[multiplicity]]="Million",_xlfn.CONCAT(SUBSTITUTE(data_to_clean[[#This Row],[number]],".",""),"00000"),_xlfn.CONCAT(SUBSTITUTE(data_to_clean[[#This Row],[number]],".",""),"00000000")))</f>
        <v>28400000</v>
      </c>
      <c r="I4707" t="s">
        <v>16708</v>
      </c>
      <c r="J4707">
        <f>ROUND(VALUE(SUBSTITUTE(data_to_clean[[#This Row],[growth_%]],".",",")),0)</f>
        <v>60</v>
      </c>
      <c r="K4707" t="s">
        <v>40</v>
      </c>
      <c r="L4707">
        <v>307</v>
      </c>
      <c r="M4707">
        <v>230</v>
      </c>
      <c r="N4707">
        <v>2001</v>
      </c>
      <c r="O4707">
        <v>9</v>
      </c>
      <c r="P4707" t="s">
        <v>4223</v>
      </c>
      <c r="Q4707" t="b">
        <f>AND(ISNUMBER(data_to_clean[[#This Row],[revenue_formatted]]),ISNUMBER(data_to_clean[[#This Row],[growth_formatted_%]]),ISNUMBER(data_to_clean[[#This Row],[workers]]),ISNUMBER(data_to_clean[[#This Row],[previous_workers]]),ISNUMBER(data_to_clean[[#This Row],[founded]]),ISNUMBER(data_to_clean[[#This Row],[yrs_on_list]]))</f>
        <v>1</v>
      </c>
    </row>
    <row r="4708" spans="1:17" x14ac:dyDescent="0.25">
      <c r="A4708">
        <v>4695</v>
      </c>
      <c r="B4708" t="s">
        <v>16709</v>
      </c>
      <c r="C4708" t="s">
        <v>98</v>
      </c>
      <c r="D4708" t="str">
        <f>VLOOKUP(data_to_clean[[#This Row],[state]],abbreviation_table[],2,FALSE)</f>
        <v>Washington</v>
      </c>
      <c r="E4708" t="s">
        <v>4073</v>
      </c>
      <c r="F4708" t="str">
        <f>TRIM(LEFT(data_to_clean[[#This Row],[revenue]],FIND(" ",data_to_clean[[#This Row],[revenue]])))</f>
        <v>50.1</v>
      </c>
      <c r="G4708" t="str">
        <f>RIGHT(data_to_clean[[#This Row],[revenue]],LEN(data_to_clean[[#This Row],[revenue]])-FIND(" ",data_to_clean[[#This Row],[revenue]]))</f>
        <v>Million</v>
      </c>
      <c r="H4708" s="7">
        <f>VALUE(IF(data_to_clean[[#This Row],[multiplicity]]="Million",_xlfn.CONCAT(SUBSTITUTE(data_to_clean[[#This Row],[number]],".",""),"00000"),_xlfn.CONCAT(SUBSTITUTE(data_to_clean[[#This Row],[number]],".",""),"00000000")))</f>
        <v>50100000</v>
      </c>
      <c r="I4708" t="s">
        <v>16711</v>
      </c>
      <c r="J4708">
        <f>ROUND(VALUE(SUBSTITUTE(data_to_clean[[#This Row],[growth_%]],".",",")),0)</f>
        <v>60</v>
      </c>
      <c r="K4708" t="s">
        <v>336</v>
      </c>
      <c r="L4708">
        <v>238</v>
      </c>
      <c r="M4708">
        <v>162</v>
      </c>
      <c r="N4708">
        <v>2007</v>
      </c>
      <c r="O4708">
        <v>8</v>
      </c>
      <c r="P4708" t="s">
        <v>2838</v>
      </c>
      <c r="Q4708" t="b">
        <f>AND(ISNUMBER(data_to_clean[[#This Row],[revenue_formatted]]),ISNUMBER(data_to_clean[[#This Row],[growth_formatted_%]]),ISNUMBER(data_to_clean[[#This Row],[workers]]),ISNUMBER(data_to_clean[[#This Row],[previous_workers]]),ISNUMBER(data_to_clean[[#This Row],[founded]]),ISNUMBER(data_to_clean[[#This Row],[yrs_on_list]]))</f>
        <v>1</v>
      </c>
    </row>
    <row r="4709" spans="1:17" x14ac:dyDescent="0.25">
      <c r="A4709">
        <v>4696</v>
      </c>
      <c r="B4709" t="s">
        <v>16712</v>
      </c>
      <c r="C4709" t="s">
        <v>105</v>
      </c>
      <c r="D4709" t="str">
        <f>VLOOKUP(data_to_clean[[#This Row],[state]],abbreviation_table[],2,FALSE)</f>
        <v>New York</v>
      </c>
      <c r="E4709" t="s">
        <v>1612</v>
      </c>
      <c r="F4709" t="str">
        <f>TRIM(LEFT(data_to_clean[[#This Row],[revenue]],FIND(" ",data_to_clean[[#This Row],[revenue]])))</f>
        <v>5.9</v>
      </c>
      <c r="G4709" t="str">
        <f>RIGHT(data_to_clean[[#This Row],[revenue]],LEN(data_to_clean[[#This Row],[revenue]])-FIND(" ",data_to_clean[[#This Row],[revenue]]))</f>
        <v>Million</v>
      </c>
      <c r="H4709" s="7">
        <f>VALUE(IF(data_to_clean[[#This Row],[multiplicity]]="Million",_xlfn.CONCAT(SUBSTITUTE(data_to_clean[[#This Row],[number]],".",""),"00000"),_xlfn.CONCAT(SUBSTITUTE(data_to_clean[[#This Row],[number]],".",""),"00000000")))</f>
        <v>5900000</v>
      </c>
      <c r="I4709" t="s">
        <v>16714</v>
      </c>
      <c r="J4709">
        <f>ROUND(VALUE(SUBSTITUTE(data_to_clean[[#This Row],[growth_%]],".",",")),0)</f>
        <v>60</v>
      </c>
      <c r="K4709" t="s">
        <v>55</v>
      </c>
      <c r="L4709">
        <v>27</v>
      </c>
      <c r="M4709">
        <v>20</v>
      </c>
      <c r="N4709">
        <v>2007</v>
      </c>
      <c r="O4709">
        <v>2</v>
      </c>
      <c r="P4709" t="s">
        <v>16715</v>
      </c>
      <c r="Q4709" t="b">
        <f>AND(ISNUMBER(data_to_clean[[#This Row],[revenue_formatted]]),ISNUMBER(data_to_clean[[#This Row],[growth_formatted_%]]),ISNUMBER(data_to_clean[[#This Row],[workers]]),ISNUMBER(data_to_clean[[#This Row],[previous_workers]]),ISNUMBER(data_to_clean[[#This Row],[founded]]),ISNUMBER(data_to_clean[[#This Row],[yrs_on_list]]))</f>
        <v>1</v>
      </c>
    </row>
    <row r="4710" spans="1:17" x14ac:dyDescent="0.25">
      <c r="A4710">
        <v>4697</v>
      </c>
      <c r="B4710" t="s">
        <v>16716</v>
      </c>
      <c r="C4710" t="s">
        <v>59</v>
      </c>
      <c r="D4710" t="str">
        <f>VLOOKUP(data_to_clean[[#This Row],[state]],abbreviation_table[],2,FALSE)</f>
        <v>New Jersey</v>
      </c>
      <c r="E4710" t="s">
        <v>603</v>
      </c>
      <c r="F4710" t="str">
        <f>TRIM(LEFT(data_to_clean[[#This Row],[revenue]],FIND(" ",data_to_clean[[#This Row],[revenue]])))</f>
        <v>3.8</v>
      </c>
      <c r="G4710" t="str">
        <f>RIGHT(data_to_clean[[#This Row],[revenue]],LEN(data_to_clean[[#This Row],[revenue]])-FIND(" ",data_to_clean[[#This Row],[revenue]]))</f>
        <v>Million</v>
      </c>
      <c r="H4710" s="7">
        <f>VALUE(IF(data_to_clean[[#This Row],[multiplicity]]="Million",_xlfn.CONCAT(SUBSTITUTE(data_to_clean[[#This Row],[number]],".",""),"00000"),_xlfn.CONCAT(SUBSTITUTE(data_to_clean[[#This Row],[number]],".",""),"00000000")))</f>
        <v>3800000</v>
      </c>
      <c r="I4710" t="s">
        <v>16718</v>
      </c>
      <c r="J4710">
        <f>ROUND(VALUE(SUBSTITUTE(data_to_clean[[#This Row],[growth_%]],".",",")),0)</f>
        <v>60</v>
      </c>
      <c r="K4710" t="s">
        <v>336</v>
      </c>
      <c r="L4710">
        <v>100</v>
      </c>
      <c r="M4710">
        <v>50</v>
      </c>
      <c r="N4710">
        <v>2003</v>
      </c>
      <c r="O4710">
        <v>3</v>
      </c>
      <c r="P4710" t="s">
        <v>16719</v>
      </c>
      <c r="Q4710" t="b">
        <f>AND(ISNUMBER(data_to_clean[[#This Row],[revenue_formatted]]),ISNUMBER(data_to_clean[[#This Row],[growth_formatted_%]]),ISNUMBER(data_to_clean[[#This Row],[workers]]),ISNUMBER(data_to_clean[[#This Row],[previous_workers]]),ISNUMBER(data_to_clean[[#This Row],[founded]]),ISNUMBER(data_to_clean[[#This Row],[yrs_on_list]]))</f>
        <v>1</v>
      </c>
    </row>
    <row r="4711" spans="1:17" x14ac:dyDescent="0.25">
      <c r="A4711">
        <v>4698</v>
      </c>
      <c r="B4711" t="s">
        <v>16720</v>
      </c>
      <c r="C4711" t="s">
        <v>30</v>
      </c>
      <c r="D4711" t="str">
        <f>VLOOKUP(data_to_clean[[#This Row],[state]],abbreviation_table[],2,FALSE)</f>
        <v>Texas</v>
      </c>
      <c r="E4711" t="s">
        <v>9516</v>
      </c>
      <c r="F4711" t="str">
        <f>TRIM(LEFT(data_to_clean[[#This Row],[revenue]],FIND(" ",data_to_clean[[#This Row],[revenue]])))</f>
        <v>68.3</v>
      </c>
      <c r="G4711" t="str">
        <f>RIGHT(data_to_clean[[#This Row],[revenue]],LEN(data_to_clean[[#This Row],[revenue]])-FIND(" ",data_to_clean[[#This Row],[revenue]]))</f>
        <v>Million</v>
      </c>
      <c r="H4711" s="7">
        <f>VALUE(IF(data_to_clean[[#This Row],[multiplicity]]="Million",_xlfn.CONCAT(SUBSTITUTE(data_to_clean[[#This Row],[number]],".",""),"00000"),_xlfn.CONCAT(SUBSTITUTE(data_to_clean[[#This Row],[number]],".",""),"00000000")))</f>
        <v>68300000</v>
      </c>
      <c r="I4711" t="s">
        <v>16722</v>
      </c>
      <c r="J4711">
        <f>ROUND(VALUE(SUBSTITUTE(data_to_clean[[#This Row],[growth_%]],".",",")),0)</f>
        <v>60</v>
      </c>
      <c r="K4711" t="s">
        <v>297</v>
      </c>
      <c r="L4711">
        <v>390</v>
      </c>
      <c r="M4711">
        <v>286</v>
      </c>
      <c r="N4711">
        <v>2007</v>
      </c>
      <c r="O4711">
        <v>10</v>
      </c>
      <c r="P4711" t="s">
        <v>1789</v>
      </c>
      <c r="Q4711" t="b">
        <f>AND(ISNUMBER(data_to_clean[[#This Row],[revenue_formatted]]),ISNUMBER(data_to_clean[[#This Row],[growth_formatted_%]]),ISNUMBER(data_to_clean[[#This Row],[workers]]),ISNUMBER(data_to_clean[[#This Row],[previous_workers]]),ISNUMBER(data_to_clean[[#This Row],[founded]]),ISNUMBER(data_to_clean[[#This Row],[yrs_on_list]]))</f>
        <v>1</v>
      </c>
    </row>
    <row r="4712" spans="1:17" x14ac:dyDescent="0.25">
      <c r="A4712">
        <v>4699</v>
      </c>
      <c r="B4712" t="s">
        <v>16723</v>
      </c>
      <c r="C4712" t="s">
        <v>80</v>
      </c>
      <c r="D4712" t="str">
        <f>VLOOKUP(data_to_clean[[#This Row],[state]],abbreviation_table[],2,FALSE)</f>
        <v>California</v>
      </c>
      <c r="E4712" t="s">
        <v>7347</v>
      </c>
      <c r="F4712" t="str">
        <f>TRIM(LEFT(data_to_clean[[#This Row],[revenue]],FIND(" ",data_to_clean[[#This Row],[revenue]])))</f>
        <v>19.3</v>
      </c>
      <c r="G4712" t="str">
        <f>RIGHT(data_to_clean[[#This Row],[revenue]],LEN(data_to_clean[[#This Row],[revenue]])-FIND(" ",data_to_clean[[#This Row],[revenue]]))</f>
        <v>Million</v>
      </c>
      <c r="H4712" s="7">
        <f>VALUE(IF(data_to_clean[[#This Row],[multiplicity]]="Million",_xlfn.CONCAT(SUBSTITUTE(data_to_clean[[#This Row],[number]],".",""),"00000"),_xlfn.CONCAT(SUBSTITUTE(data_to_clean[[#This Row],[number]],".",""),"00000000")))</f>
        <v>19300000</v>
      </c>
      <c r="I4712" t="s">
        <v>16725</v>
      </c>
      <c r="J4712">
        <f>ROUND(VALUE(SUBSTITUTE(data_to_clean[[#This Row],[growth_%]],".",",")),0)</f>
        <v>60</v>
      </c>
      <c r="K4712" t="s">
        <v>18</v>
      </c>
      <c r="L4712">
        <v>82</v>
      </c>
      <c r="M4712">
        <v>46</v>
      </c>
      <c r="N4712">
        <v>2005</v>
      </c>
      <c r="O4712">
        <v>4</v>
      </c>
      <c r="P4712" t="s">
        <v>475</v>
      </c>
      <c r="Q4712" t="b">
        <f>AND(ISNUMBER(data_to_clean[[#This Row],[revenue_formatted]]),ISNUMBER(data_to_clean[[#This Row],[growth_formatted_%]]),ISNUMBER(data_to_clean[[#This Row],[workers]]),ISNUMBER(data_to_clean[[#This Row],[previous_workers]]),ISNUMBER(data_to_clean[[#This Row],[founded]]),ISNUMBER(data_to_clean[[#This Row],[yrs_on_list]]))</f>
        <v>1</v>
      </c>
    </row>
    <row r="4713" spans="1:17" x14ac:dyDescent="0.25">
      <c r="A4713">
        <v>4700</v>
      </c>
      <c r="B4713" t="s">
        <v>16726</v>
      </c>
      <c r="C4713" t="s">
        <v>30</v>
      </c>
      <c r="D4713" t="str">
        <f>VLOOKUP(data_to_clean[[#This Row],[state]],abbreviation_table[],2,FALSE)</f>
        <v>Texas</v>
      </c>
      <c r="E4713" t="s">
        <v>1684</v>
      </c>
      <c r="F4713" t="str">
        <f>TRIM(LEFT(data_to_clean[[#This Row],[revenue]],FIND(" ",data_to_clean[[#This Row],[revenue]])))</f>
        <v>31.4</v>
      </c>
      <c r="G4713" t="str">
        <f>RIGHT(data_to_clean[[#This Row],[revenue]],LEN(data_to_clean[[#This Row],[revenue]])-FIND(" ",data_to_clean[[#This Row],[revenue]]))</f>
        <v>Million</v>
      </c>
      <c r="H4713" s="7">
        <f>VALUE(IF(data_to_clean[[#This Row],[multiplicity]]="Million",_xlfn.CONCAT(SUBSTITUTE(data_to_clean[[#This Row],[number]],".",""),"00000"),_xlfn.CONCAT(SUBSTITUTE(data_to_clean[[#This Row],[number]],".",""),"00000000")))</f>
        <v>31400000</v>
      </c>
      <c r="I4713" t="s">
        <v>16728</v>
      </c>
      <c r="J4713">
        <f>ROUND(VALUE(SUBSTITUTE(data_to_clean[[#This Row],[growth_%]],".",",")),0)</f>
        <v>60</v>
      </c>
      <c r="K4713" t="s">
        <v>271</v>
      </c>
      <c r="L4713">
        <v>45</v>
      </c>
      <c r="M4713">
        <v>24</v>
      </c>
      <c r="N4713">
        <v>2008</v>
      </c>
      <c r="O4713">
        <v>2</v>
      </c>
      <c r="P4713" t="s">
        <v>251</v>
      </c>
      <c r="Q4713" t="b">
        <f>AND(ISNUMBER(data_to_clean[[#This Row],[revenue_formatted]]),ISNUMBER(data_to_clean[[#This Row],[growth_formatted_%]]),ISNUMBER(data_to_clean[[#This Row],[workers]]),ISNUMBER(data_to_clean[[#This Row],[previous_workers]]),ISNUMBER(data_to_clean[[#This Row],[founded]]),ISNUMBER(data_to_clean[[#This Row],[yrs_on_list]]))</f>
        <v>1</v>
      </c>
    </row>
    <row r="4714" spans="1:17" x14ac:dyDescent="0.25">
      <c r="A4714">
        <v>4701</v>
      </c>
      <c r="B4714" t="s">
        <v>16729</v>
      </c>
      <c r="C4714" t="s">
        <v>119</v>
      </c>
      <c r="D4714" t="str">
        <f>VLOOKUP(data_to_clean[[#This Row],[state]],abbreviation_table[],2,FALSE)</f>
        <v>Georgia</v>
      </c>
      <c r="E4714" t="s">
        <v>445</v>
      </c>
      <c r="F4714" t="str">
        <f>TRIM(LEFT(data_to_clean[[#This Row],[revenue]],FIND(" ",data_to_clean[[#This Row],[revenue]])))</f>
        <v>4.3</v>
      </c>
      <c r="G4714" t="str">
        <f>RIGHT(data_to_clean[[#This Row],[revenue]],LEN(data_to_clean[[#This Row],[revenue]])-FIND(" ",data_to_clean[[#This Row],[revenue]]))</f>
        <v>Million</v>
      </c>
      <c r="H4714" s="7">
        <f>VALUE(IF(data_to_clean[[#This Row],[multiplicity]]="Million",_xlfn.CONCAT(SUBSTITUTE(data_to_clean[[#This Row],[number]],".",""),"00000"),_xlfn.CONCAT(SUBSTITUTE(data_to_clean[[#This Row],[number]],".",""),"00000000")))</f>
        <v>4300000</v>
      </c>
      <c r="I4714" t="s">
        <v>16731</v>
      </c>
      <c r="J4714">
        <f>ROUND(VALUE(SUBSTITUTE(data_to_clean[[#This Row],[growth_%]],".",",")),0)</f>
        <v>60</v>
      </c>
      <c r="K4714" t="s">
        <v>55</v>
      </c>
      <c r="L4714">
        <v>36</v>
      </c>
      <c r="M4714">
        <v>21</v>
      </c>
      <c r="N4714">
        <v>2007</v>
      </c>
      <c r="O4714">
        <v>2</v>
      </c>
      <c r="P4714" t="s">
        <v>4351</v>
      </c>
      <c r="Q4714" t="b">
        <f>AND(ISNUMBER(data_to_clean[[#This Row],[revenue_formatted]]),ISNUMBER(data_to_clean[[#This Row],[growth_formatted_%]]),ISNUMBER(data_to_clean[[#This Row],[workers]]),ISNUMBER(data_to_clean[[#This Row],[previous_workers]]),ISNUMBER(data_to_clean[[#This Row],[founded]]),ISNUMBER(data_to_clean[[#This Row],[yrs_on_list]]))</f>
        <v>1</v>
      </c>
    </row>
    <row r="4715" spans="1:17" x14ac:dyDescent="0.25">
      <c r="A4715">
        <v>4702</v>
      </c>
      <c r="B4715" t="s">
        <v>16732</v>
      </c>
      <c r="C4715" t="s">
        <v>80</v>
      </c>
      <c r="D4715" t="str">
        <f>VLOOKUP(data_to_clean[[#This Row],[state]],abbreviation_table[],2,FALSE)</f>
        <v>California</v>
      </c>
      <c r="E4715" t="s">
        <v>485</v>
      </c>
      <c r="F4715" t="str">
        <f>TRIM(LEFT(data_to_clean[[#This Row],[revenue]],FIND(" ",data_to_clean[[#This Row],[revenue]])))</f>
        <v>4.5</v>
      </c>
      <c r="G4715" t="str">
        <f>RIGHT(data_to_clean[[#This Row],[revenue]],LEN(data_to_clean[[#This Row],[revenue]])-FIND(" ",data_to_clean[[#This Row],[revenue]]))</f>
        <v>Million</v>
      </c>
      <c r="H4715" s="7">
        <f>VALUE(IF(data_to_clean[[#This Row],[multiplicity]]="Million",_xlfn.CONCAT(SUBSTITUTE(data_to_clean[[#This Row],[number]],".",""),"00000"),_xlfn.CONCAT(SUBSTITUTE(data_to_clean[[#This Row],[number]],".",""),"00000000")))</f>
        <v>4500000</v>
      </c>
      <c r="I4715" t="s">
        <v>16734</v>
      </c>
      <c r="J4715">
        <f>ROUND(VALUE(SUBSTITUTE(data_to_clean[[#This Row],[growth_%]],".",",")),0)</f>
        <v>60</v>
      </c>
      <c r="K4715" t="s">
        <v>336</v>
      </c>
      <c r="L4715">
        <v>15</v>
      </c>
      <c r="M4715">
        <v>8</v>
      </c>
      <c r="N4715">
        <v>2012</v>
      </c>
      <c r="O4715">
        <v>3</v>
      </c>
      <c r="P4715" t="s">
        <v>12259</v>
      </c>
      <c r="Q4715" t="b">
        <f>AND(ISNUMBER(data_to_clean[[#This Row],[revenue_formatted]]),ISNUMBER(data_to_clean[[#This Row],[growth_formatted_%]]),ISNUMBER(data_to_clean[[#This Row],[workers]]),ISNUMBER(data_to_clean[[#This Row],[previous_workers]]),ISNUMBER(data_to_clean[[#This Row],[founded]]),ISNUMBER(data_to_clean[[#This Row],[yrs_on_list]]))</f>
        <v>1</v>
      </c>
    </row>
    <row r="4716" spans="1:17" x14ac:dyDescent="0.25">
      <c r="A4716">
        <v>4703</v>
      </c>
      <c r="B4716" t="s">
        <v>16735</v>
      </c>
      <c r="C4716" t="s">
        <v>22</v>
      </c>
      <c r="D4716" t="str">
        <f>VLOOKUP(data_to_clean[[#This Row],[state]],abbreviation_table[],2,FALSE)</f>
        <v>Tennessee</v>
      </c>
      <c r="E4716" t="s">
        <v>824</v>
      </c>
      <c r="F4716" t="str">
        <f>TRIM(LEFT(data_to_clean[[#This Row],[revenue]],FIND(" ",data_to_clean[[#This Row],[revenue]])))</f>
        <v>2.5</v>
      </c>
      <c r="G4716" t="str">
        <f>RIGHT(data_to_clean[[#This Row],[revenue]],LEN(data_to_clean[[#This Row],[revenue]])-FIND(" ",data_to_clean[[#This Row],[revenue]]))</f>
        <v>Million</v>
      </c>
      <c r="H4716" s="7">
        <f>VALUE(IF(data_to_clean[[#This Row],[multiplicity]]="Million",_xlfn.CONCAT(SUBSTITUTE(data_to_clean[[#This Row],[number]],".",""),"00000"),_xlfn.CONCAT(SUBSTITUTE(data_to_clean[[#This Row],[number]],".",""),"00000000")))</f>
        <v>2500000</v>
      </c>
      <c r="I4716" t="s">
        <v>16737</v>
      </c>
      <c r="J4716">
        <f>ROUND(VALUE(SUBSTITUTE(data_to_clean[[#This Row],[growth_%]],".",",")),0)</f>
        <v>60</v>
      </c>
      <c r="K4716" t="s">
        <v>55</v>
      </c>
      <c r="L4716">
        <v>9</v>
      </c>
      <c r="M4716">
        <v>5</v>
      </c>
      <c r="N4716">
        <v>2007</v>
      </c>
      <c r="O4716">
        <v>1</v>
      </c>
      <c r="P4716" t="s">
        <v>26</v>
      </c>
      <c r="Q4716" t="b">
        <f>AND(ISNUMBER(data_to_clean[[#This Row],[revenue_formatted]]),ISNUMBER(data_to_clean[[#This Row],[growth_formatted_%]]),ISNUMBER(data_to_clean[[#This Row],[workers]]),ISNUMBER(data_to_clean[[#This Row],[previous_workers]]),ISNUMBER(data_to_clean[[#This Row],[founded]]),ISNUMBER(data_to_clean[[#This Row],[yrs_on_list]]))</f>
        <v>1</v>
      </c>
    </row>
    <row r="4717" spans="1:17" x14ac:dyDescent="0.25">
      <c r="A4717">
        <v>4704</v>
      </c>
      <c r="B4717" t="s">
        <v>16738</v>
      </c>
      <c r="C4717" t="s">
        <v>30</v>
      </c>
      <c r="D4717" t="str">
        <f>VLOOKUP(data_to_clean[[#This Row],[state]],abbreviation_table[],2,FALSE)</f>
        <v>Texas</v>
      </c>
      <c r="E4717" t="s">
        <v>12108</v>
      </c>
      <c r="F4717" t="str">
        <f>TRIM(LEFT(data_to_clean[[#This Row],[revenue]],FIND(" ",data_to_clean[[#This Row],[revenue]])))</f>
        <v>49.3</v>
      </c>
      <c r="G4717" t="str">
        <f>RIGHT(data_to_clean[[#This Row],[revenue]],LEN(data_to_clean[[#This Row],[revenue]])-FIND(" ",data_to_clean[[#This Row],[revenue]]))</f>
        <v>Million</v>
      </c>
      <c r="H4717" s="7">
        <f>VALUE(IF(data_to_clean[[#This Row],[multiplicity]]="Million",_xlfn.CONCAT(SUBSTITUTE(data_to_clean[[#This Row],[number]],".",""),"00000"),_xlfn.CONCAT(SUBSTITUTE(data_to_clean[[#This Row],[number]],".",""),"00000000")))</f>
        <v>49300000</v>
      </c>
      <c r="I4717" t="s">
        <v>16740</v>
      </c>
      <c r="J4717">
        <f>ROUND(VALUE(SUBSTITUTE(data_to_clean[[#This Row],[growth_%]],".",",")),0)</f>
        <v>60</v>
      </c>
      <c r="K4717" t="s">
        <v>33</v>
      </c>
      <c r="L4717">
        <v>101</v>
      </c>
      <c r="M4717">
        <v>24</v>
      </c>
      <c r="N4717">
        <v>1973</v>
      </c>
      <c r="O4717">
        <v>1</v>
      </c>
      <c r="P4717" t="s">
        <v>258</v>
      </c>
      <c r="Q4717" t="b">
        <f>AND(ISNUMBER(data_to_clean[[#This Row],[revenue_formatted]]),ISNUMBER(data_to_clean[[#This Row],[growth_formatted_%]]),ISNUMBER(data_to_clean[[#This Row],[workers]]),ISNUMBER(data_to_clean[[#This Row],[previous_workers]]),ISNUMBER(data_to_clean[[#This Row],[founded]]),ISNUMBER(data_to_clean[[#This Row],[yrs_on_list]]))</f>
        <v>1</v>
      </c>
    </row>
    <row r="4718" spans="1:17" x14ac:dyDescent="0.25">
      <c r="A4718">
        <v>4705</v>
      </c>
      <c r="B4718" t="s">
        <v>16741</v>
      </c>
      <c r="C4718" t="s">
        <v>105</v>
      </c>
      <c r="D4718" t="str">
        <f>VLOOKUP(data_to_clean[[#This Row],[state]],abbreviation_table[],2,FALSE)</f>
        <v>New York</v>
      </c>
      <c r="E4718" t="s">
        <v>2070</v>
      </c>
      <c r="F4718" t="str">
        <f>TRIM(LEFT(data_to_clean[[#This Row],[revenue]],FIND(" ",data_to_clean[[#This Row],[revenue]])))</f>
        <v>22.1</v>
      </c>
      <c r="G4718" t="str">
        <f>RIGHT(data_to_clean[[#This Row],[revenue]],LEN(data_to_clean[[#This Row],[revenue]])-FIND(" ",data_to_clean[[#This Row],[revenue]]))</f>
        <v>Million</v>
      </c>
      <c r="H4718" s="7">
        <f>VALUE(IF(data_to_clean[[#This Row],[multiplicity]]="Million",_xlfn.CONCAT(SUBSTITUTE(data_to_clean[[#This Row],[number]],".",""),"00000"),_xlfn.CONCAT(SUBSTITUTE(data_to_clean[[#This Row],[number]],".",""),"00000000")))</f>
        <v>22100000</v>
      </c>
      <c r="I4718" t="s">
        <v>16743</v>
      </c>
      <c r="J4718">
        <f>ROUND(VALUE(SUBSTITUTE(data_to_clean[[#This Row],[growth_%]],".",",")),0)</f>
        <v>60</v>
      </c>
      <c r="K4718" t="s">
        <v>55</v>
      </c>
      <c r="L4718">
        <v>367</v>
      </c>
      <c r="M4718">
        <v>223</v>
      </c>
      <c r="N4718">
        <v>2003</v>
      </c>
      <c r="O4718">
        <v>1</v>
      </c>
      <c r="P4718" t="s">
        <v>16744</v>
      </c>
      <c r="Q4718" t="b">
        <f>AND(ISNUMBER(data_to_clean[[#This Row],[revenue_formatted]]),ISNUMBER(data_to_clean[[#This Row],[growth_formatted_%]]),ISNUMBER(data_to_clean[[#This Row],[workers]]),ISNUMBER(data_to_clean[[#This Row],[previous_workers]]),ISNUMBER(data_to_clean[[#This Row],[founded]]),ISNUMBER(data_to_clean[[#This Row],[yrs_on_list]]))</f>
        <v>1</v>
      </c>
    </row>
    <row r="4719" spans="1:17" x14ac:dyDescent="0.25">
      <c r="A4719">
        <v>4706</v>
      </c>
      <c r="B4719" t="s">
        <v>16745</v>
      </c>
      <c r="C4719" t="s">
        <v>119</v>
      </c>
      <c r="D4719" t="str">
        <f>VLOOKUP(data_to_clean[[#This Row],[state]],abbreviation_table[],2,FALSE)</f>
        <v>Georgia</v>
      </c>
      <c r="E4719" t="s">
        <v>2992</v>
      </c>
      <c r="F4719" t="str">
        <f>TRIM(LEFT(data_to_clean[[#This Row],[revenue]],FIND(" ",data_to_clean[[#This Row],[revenue]])))</f>
        <v>33.1</v>
      </c>
      <c r="G4719" t="str">
        <f>RIGHT(data_to_clean[[#This Row],[revenue]],LEN(data_to_clean[[#This Row],[revenue]])-FIND(" ",data_to_clean[[#This Row],[revenue]]))</f>
        <v>Million</v>
      </c>
      <c r="H4719" s="7">
        <f>VALUE(IF(data_to_clean[[#This Row],[multiplicity]]="Million",_xlfn.CONCAT(SUBSTITUTE(data_to_clean[[#This Row],[number]],".",""),"00000"),_xlfn.CONCAT(SUBSTITUTE(data_to_clean[[#This Row],[number]],".",""),"00000000")))</f>
        <v>33100000</v>
      </c>
      <c r="I4719" t="s">
        <v>16747</v>
      </c>
      <c r="J4719">
        <f>ROUND(VALUE(SUBSTITUTE(data_to_clean[[#This Row],[growth_%]],".",",")),0)</f>
        <v>60</v>
      </c>
      <c r="K4719" t="s">
        <v>18</v>
      </c>
      <c r="L4719">
        <v>120</v>
      </c>
      <c r="M4719">
        <v>80</v>
      </c>
      <c r="N4719">
        <v>1994</v>
      </c>
      <c r="O4719">
        <v>3</v>
      </c>
      <c r="P4719" t="s">
        <v>16748</v>
      </c>
      <c r="Q4719" t="b">
        <f>AND(ISNUMBER(data_to_clean[[#This Row],[revenue_formatted]]),ISNUMBER(data_to_clean[[#This Row],[growth_formatted_%]]),ISNUMBER(data_to_clean[[#This Row],[workers]]),ISNUMBER(data_to_clean[[#This Row],[previous_workers]]),ISNUMBER(data_to_clean[[#This Row],[founded]]),ISNUMBER(data_to_clean[[#This Row],[yrs_on_list]]))</f>
        <v>1</v>
      </c>
    </row>
    <row r="4720" spans="1:17" x14ac:dyDescent="0.25">
      <c r="A4720">
        <v>4707</v>
      </c>
      <c r="B4720" t="s">
        <v>16749</v>
      </c>
      <c r="C4720" t="s">
        <v>294</v>
      </c>
      <c r="D4720" t="str">
        <f>VLOOKUP(data_to_clean[[#This Row],[state]],abbreviation_table[],2,FALSE)</f>
        <v>Minnesota</v>
      </c>
      <c r="E4720" t="s">
        <v>770</v>
      </c>
      <c r="F4720" t="str">
        <f>TRIM(LEFT(data_to_clean[[#This Row],[revenue]],FIND(" ",data_to_clean[[#This Row],[revenue]])))</f>
        <v>4.4</v>
      </c>
      <c r="G4720" t="str">
        <f>RIGHT(data_to_clean[[#This Row],[revenue]],LEN(data_to_clean[[#This Row],[revenue]])-FIND(" ",data_to_clean[[#This Row],[revenue]]))</f>
        <v>Million</v>
      </c>
      <c r="H4720" s="7">
        <f>VALUE(IF(data_to_clean[[#This Row],[multiplicity]]="Million",_xlfn.CONCAT(SUBSTITUTE(data_to_clean[[#This Row],[number]],".",""),"00000"),_xlfn.CONCAT(SUBSTITUTE(data_to_clean[[#This Row],[number]],".",""),"00000000")))</f>
        <v>4400000</v>
      </c>
      <c r="I4720" t="s">
        <v>16751</v>
      </c>
      <c r="J4720">
        <f>ROUND(VALUE(SUBSTITUTE(data_to_clean[[#This Row],[growth_%]],".",",")),0)</f>
        <v>60</v>
      </c>
      <c r="K4720" t="s">
        <v>156</v>
      </c>
      <c r="L4720">
        <v>24</v>
      </c>
      <c r="M4720">
        <v>12</v>
      </c>
      <c r="N4720">
        <v>2010</v>
      </c>
      <c r="O4720">
        <v>2</v>
      </c>
      <c r="P4720" t="s">
        <v>298</v>
      </c>
      <c r="Q4720" t="b">
        <f>AND(ISNUMBER(data_to_clean[[#This Row],[revenue_formatted]]),ISNUMBER(data_to_clean[[#This Row],[growth_formatted_%]]),ISNUMBER(data_to_clean[[#This Row],[workers]]),ISNUMBER(data_to_clean[[#This Row],[previous_workers]]),ISNUMBER(data_to_clean[[#This Row],[founded]]),ISNUMBER(data_to_clean[[#This Row],[yrs_on_list]]))</f>
        <v>1</v>
      </c>
    </row>
    <row r="4721" spans="1:17" x14ac:dyDescent="0.25">
      <c r="A4721">
        <v>4708</v>
      </c>
      <c r="B4721" t="s">
        <v>16752</v>
      </c>
      <c r="C4721" t="s">
        <v>80</v>
      </c>
      <c r="D4721" t="str">
        <f>VLOOKUP(data_to_clean[[#This Row],[state]],abbreviation_table[],2,FALSE)</f>
        <v>California</v>
      </c>
      <c r="E4721" t="s">
        <v>871</v>
      </c>
      <c r="F4721" t="str">
        <f>TRIM(LEFT(data_to_clean[[#This Row],[revenue]],FIND(" ",data_to_clean[[#This Row],[revenue]])))</f>
        <v>2.6</v>
      </c>
      <c r="G4721" t="str">
        <f>RIGHT(data_to_clean[[#This Row],[revenue]],LEN(data_to_clean[[#This Row],[revenue]])-FIND(" ",data_to_clean[[#This Row],[revenue]]))</f>
        <v>Million</v>
      </c>
      <c r="H4721" s="7">
        <f>VALUE(IF(data_to_clean[[#This Row],[multiplicity]]="Million",_xlfn.CONCAT(SUBSTITUTE(data_to_clean[[#This Row],[number]],".",""),"00000"),_xlfn.CONCAT(SUBSTITUTE(data_to_clean[[#This Row],[number]],".",""),"00000000")))</f>
        <v>2600000</v>
      </c>
      <c r="I4721" t="s">
        <v>16754</v>
      </c>
      <c r="J4721">
        <f>ROUND(VALUE(SUBSTITUTE(data_to_clean[[#This Row],[growth_%]],".",",")),0)</f>
        <v>60</v>
      </c>
      <c r="K4721" t="s">
        <v>211</v>
      </c>
      <c r="L4721">
        <v>22</v>
      </c>
      <c r="M4721">
        <v>10</v>
      </c>
      <c r="N4721">
        <v>1999</v>
      </c>
      <c r="O4721">
        <v>1</v>
      </c>
      <c r="P4721" t="s">
        <v>16755</v>
      </c>
      <c r="Q4721" t="b">
        <f>AND(ISNUMBER(data_to_clean[[#This Row],[revenue_formatted]]),ISNUMBER(data_to_clean[[#This Row],[growth_formatted_%]]),ISNUMBER(data_to_clean[[#This Row],[workers]]),ISNUMBER(data_to_clean[[#This Row],[previous_workers]]),ISNUMBER(data_to_clean[[#This Row],[founded]]),ISNUMBER(data_to_clean[[#This Row],[yrs_on_list]]))</f>
        <v>1</v>
      </c>
    </row>
    <row r="4722" spans="1:17" x14ac:dyDescent="0.25">
      <c r="A4722">
        <v>4709</v>
      </c>
      <c r="B4722" t="s">
        <v>16756</v>
      </c>
      <c r="C4722" t="s">
        <v>74</v>
      </c>
      <c r="D4722" t="str">
        <f>VLOOKUP(data_to_clean[[#This Row],[state]],abbreviation_table[],2,FALSE)</f>
        <v>Ohio</v>
      </c>
      <c r="E4722" t="s">
        <v>16758</v>
      </c>
      <c r="F4722" t="str">
        <f>TRIM(LEFT(data_to_clean[[#This Row],[revenue]],FIND(" ",data_to_clean[[#This Row],[revenue]])))</f>
        <v>738.2</v>
      </c>
      <c r="G4722" t="str">
        <f>RIGHT(data_to_clean[[#This Row],[revenue]],LEN(data_to_clean[[#This Row],[revenue]])-FIND(" ",data_to_clean[[#This Row],[revenue]]))</f>
        <v>Million</v>
      </c>
      <c r="H4722" s="7">
        <f>VALUE(IF(data_to_clean[[#This Row],[multiplicity]]="Million",_xlfn.CONCAT(SUBSTITUTE(data_to_clean[[#This Row],[number]],".",""),"00000"),_xlfn.CONCAT(SUBSTITUTE(data_to_clean[[#This Row],[number]],".",""),"00000000")))</f>
        <v>738200000</v>
      </c>
      <c r="I4722" t="s">
        <v>16759</v>
      </c>
      <c r="J4722">
        <f>ROUND(VALUE(SUBSTITUTE(data_to_clean[[#This Row],[growth_%]],".",",")),0)</f>
        <v>60</v>
      </c>
      <c r="K4722" t="s">
        <v>211</v>
      </c>
      <c r="L4722">
        <v>1269</v>
      </c>
      <c r="M4722">
        <v>792</v>
      </c>
      <c r="N4722">
        <v>1895</v>
      </c>
      <c r="O4722">
        <v>9</v>
      </c>
      <c r="P4722" t="s">
        <v>77</v>
      </c>
      <c r="Q4722" t="b">
        <f>AND(ISNUMBER(data_to_clean[[#This Row],[revenue_formatted]]),ISNUMBER(data_to_clean[[#This Row],[growth_formatted_%]]),ISNUMBER(data_to_clean[[#This Row],[workers]]),ISNUMBER(data_to_clean[[#This Row],[previous_workers]]),ISNUMBER(data_to_clean[[#This Row],[founded]]),ISNUMBER(data_to_clean[[#This Row],[yrs_on_list]]))</f>
        <v>1</v>
      </c>
    </row>
    <row r="4723" spans="1:17" x14ac:dyDescent="0.25">
      <c r="A4723">
        <v>4710</v>
      </c>
      <c r="B4723" t="s">
        <v>16760</v>
      </c>
      <c r="C4723" t="s">
        <v>341</v>
      </c>
      <c r="D4723" t="str">
        <f>VLOOKUP(data_to_clean[[#This Row],[state]],abbreviation_table[],2,FALSE)</f>
        <v>Massachusetts</v>
      </c>
      <c r="E4723" t="s">
        <v>209</v>
      </c>
      <c r="F4723" t="str">
        <f>TRIM(LEFT(data_to_clean[[#This Row],[revenue]],FIND(" ",data_to_clean[[#This Row],[revenue]])))</f>
        <v>7.2</v>
      </c>
      <c r="G4723" t="str">
        <f>RIGHT(data_to_clean[[#This Row],[revenue]],LEN(data_to_clean[[#This Row],[revenue]])-FIND(" ",data_to_clean[[#This Row],[revenue]]))</f>
        <v>Million</v>
      </c>
      <c r="H4723" s="7">
        <f>VALUE(IF(data_to_clean[[#This Row],[multiplicity]]="Million",_xlfn.CONCAT(SUBSTITUTE(data_to_clean[[#This Row],[number]],".",""),"00000"),_xlfn.CONCAT(SUBSTITUTE(data_to_clean[[#This Row],[number]],".",""),"00000000")))</f>
        <v>7200000</v>
      </c>
      <c r="I4723" t="s">
        <v>16762</v>
      </c>
      <c r="J4723">
        <f>ROUND(VALUE(SUBSTITUTE(data_to_clean[[#This Row],[growth_%]],".",",")),0)</f>
        <v>60</v>
      </c>
      <c r="K4723" t="s">
        <v>18</v>
      </c>
      <c r="L4723">
        <v>22</v>
      </c>
      <c r="M4723">
        <v>15</v>
      </c>
      <c r="N4723">
        <v>2008</v>
      </c>
      <c r="O4723">
        <v>7</v>
      </c>
      <c r="P4723" t="s">
        <v>6999</v>
      </c>
      <c r="Q4723" t="b">
        <f>AND(ISNUMBER(data_to_clean[[#This Row],[revenue_formatted]]),ISNUMBER(data_to_clean[[#This Row],[growth_formatted_%]]),ISNUMBER(data_to_clean[[#This Row],[workers]]),ISNUMBER(data_to_clean[[#This Row],[previous_workers]]),ISNUMBER(data_to_clean[[#This Row],[founded]]),ISNUMBER(data_to_clean[[#This Row],[yrs_on_list]]))</f>
        <v>1</v>
      </c>
    </row>
    <row r="4724" spans="1:17" x14ac:dyDescent="0.25">
      <c r="A4724">
        <v>4711</v>
      </c>
      <c r="B4724" t="s">
        <v>16763</v>
      </c>
      <c r="C4724" t="s">
        <v>45</v>
      </c>
      <c r="D4724" t="str">
        <f>VLOOKUP(data_to_clean[[#This Row],[state]],abbreviation_table[],2,FALSE)</f>
        <v>Pennsylvania</v>
      </c>
      <c r="E4724" t="s">
        <v>626</v>
      </c>
      <c r="F4724" t="str">
        <f>TRIM(LEFT(data_to_clean[[#This Row],[revenue]],FIND(" ",data_to_clean[[#This Row],[revenue]])))</f>
        <v>3.7</v>
      </c>
      <c r="G4724" t="str">
        <f>RIGHT(data_to_clean[[#This Row],[revenue]],LEN(data_to_clean[[#This Row],[revenue]])-FIND(" ",data_to_clean[[#This Row],[revenue]]))</f>
        <v>Million</v>
      </c>
      <c r="H4724" s="7">
        <f>VALUE(IF(data_to_clean[[#This Row],[multiplicity]]="Million",_xlfn.CONCAT(SUBSTITUTE(data_to_clean[[#This Row],[number]],".",""),"00000"),_xlfn.CONCAT(SUBSTITUTE(data_to_clean[[#This Row],[number]],".",""),"00000000")))</f>
        <v>3700000</v>
      </c>
      <c r="I4724" t="s">
        <v>16765</v>
      </c>
      <c r="J4724">
        <f>ROUND(VALUE(SUBSTITUTE(data_to_clean[[#This Row],[growth_%]],".",",")),0)</f>
        <v>60</v>
      </c>
      <c r="K4724" t="s">
        <v>18</v>
      </c>
      <c r="L4724">
        <v>34</v>
      </c>
      <c r="M4724">
        <v>34</v>
      </c>
      <c r="N4724">
        <v>2002</v>
      </c>
      <c r="O4724">
        <v>2</v>
      </c>
      <c r="P4724" t="s">
        <v>16766</v>
      </c>
      <c r="Q4724" t="b">
        <f>AND(ISNUMBER(data_to_clean[[#This Row],[revenue_formatted]]),ISNUMBER(data_to_clean[[#This Row],[growth_formatted_%]]),ISNUMBER(data_to_clean[[#This Row],[workers]]),ISNUMBER(data_to_clean[[#This Row],[previous_workers]]),ISNUMBER(data_to_clean[[#This Row],[founded]]),ISNUMBER(data_to_clean[[#This Row],[yrs_on_list]]))</f>
        <v>1</v>
      </c>
    </row>
    <row r="4725" spans="1:17" x14ac:dyDescent="0.25">
      <c r="A4725">
        <v>4712</v>
      </c>
      <c r="B4725" t="s">
        <v>16767</v>
      </c>
      <c r="C4725" t="s">
        <v>30</v>
      </c>
      <c r="D4725" t="str">
        <f>VLOOKUP(data_to_clean[[#This Row],[state]],abbreviation_table[],2,FALSE)</f>
        <v>Texas</v>
      </c>
      <c r="E4725" t="s">
        <v>2440</v>
      </c>
      <c r="F4725" t="str">
        <f>TRIM(LEFT(data_to_clean[[#This Row],[revenue]],FIND(" ",data_to_clean[[#This Row],[revenue]])))</f>
        <v>12.5</v>
      </c>
      <c r="G4725" t="str">
        <f>RIGHT(data_to_clean[[#This Row],[revenue]],LEN(data_to_clean[[#This Row],[revenue]])-FIND(" ",data_to_clean[[#This Row],[revenue]]))</f>
        <v>Million</v>
      </c>
      <c r="H4725" s="7">
        <f>VALUE(IF(data_to_clean[[#This Row],[multiplicity]]="Million",_xlfn.CONCAT(SUBSTITUTE(data_to_clean[[#This Row],[number]],".",""),"00000"),_xlfn.CONCAT(SUBSTITUTE(data_to_clean[[#This Row],[number]],".",""),"00000000")))</f>
        <v>12500000</v>
      </c>
      <c r="I4725" t="s">
        <v>16769</v>
      </c>
      <c r="J4725">
        <f>ROUND(VALUE(SUBSTITUTE(data_to_clean[[#This Row],[growth_%]],".",",")),0)</f>
        <v>60</v>
      </c>
      <c r="K4725" t="s">
        <v>40</v>
      </c>
      <c r="L4725">
        <v>82</v>
      </c>
      <c r="M4725">
        <v>46</v>
      </c>
      <c r="N4725">
        <v>1999</v>
      </c>
      <c r="O4725">
        <v>1</v>
      </c>
      <c r="P4725" t="s">
        <v>34</v>
      </c>
      <c r="Q4725" t="b">
        <f>AND(ISNUMBER(data_to_clean[[#This Row],[revenue_formatted]]),ISNUMBER(data_to_clean[[#This Row],[growth_formatted_%]]),ISNUMBER(data_to_clean[[#This Row],[workers]]),ISNUMBER(data_to_clean[[#This Row],[previous_workers]]),ISNUMBER(data_to_clean[[#This Row],[founded]]),ISNUMBER(data_to_clean[[#This Row],[yrs_on_list]]))</f>
        <v>1</v>
      </c>
    </row>
    <row r="4726" spans="1:17" x14ac:dyDescent="0.25">
      <c r="A4726">
        <v>4713</v>
      </c>
      <c r="B4726" t="s">
        <v>16770</v>
      </c>
      <c r="C4726" t="s">
        <v>780</v>
      </c>
      <c r="D4726" t="str">
        <f>VLOOKUP(data_to_clean[[#This Row],[state]],abbreviation_table[],2,FALSE)</f>
        <v>New Hampshire</v>
      </c>
      <c r="E4726" t="s">
        <v>16772</v>
      </c>
      <c r="F4726" t="str">
        <f>TRIM(LEFT(data_to_clean[[#This Row],[revenue]],FIND(" ",data_to_clean[[#This Row],[revenue]])))</f>
        <v>193.3</v>
      </c>
      <c r="G4726" t="str">
        <f>RIGHT(data_to_clean[[#This Row],[revenue]],LEN(data_to_clean[[#This Row],[revenue]])-FIND(" ",data_to_clean[[#This Row],[revenue]]))</f>
        <v>Million</v>
      </c>
      <c r="H4726" s="7">
        <f>VALUE(IF(data_to_clean[[#This Row],[multiplicity]]="Million",_xlfn.CONCAT(SUBSTITUTE(data_to_clean[[#This Row],[number]],".",""),"00000"),_xlfn.CONCAT(SUBSTITUTE(data_to_clean[[#This Row],[number]],".",""),"00000000")))</f>
        <v>193300000</v>
      </c>
      <c r="I4726" t="s">
        <v>16773</v>
      </c>
      <c r="J4726">
        <f>ROUND(VALUE(SUBSTITUTE(data_to_clean[[#This Row],[growth_%]],".",",")),0)</f>
        <v>60</v>
      </c>
      <c r="K4726" t="s">
        <v>55</v>
      </c>
      <c r="L4726">
        <v>310</v>
      </c>
      <c r="M4726">
        <v>211</v>
      </c>
      <c r="N4726">
        <v>2014</v>
      </c>
      <c r="O4726">
        <v>4</v>
      </c>
      <c r="P4726" t="s">
        <v>16774</v>
      </c>
      <c r="Q4726" t="b">
        <f>AND(ISNUMBER(data_to_clean[[#This Row],[revenue_formatted]]),ISNUMBER(data_to_clean[[#This Row],[growth_formatted_%]]),ISNUMBER(data_to_clean[[#This Row],[workers]]),ISNUMBER(data_to_clean[[#This Row],[previous_workers]]),ISNUMBER(data_to_clean[[#This Row],[founded]]),ISNUMBER(data_to_clean[[#This Row],[yrs_on_list]]))</f>
        <v>1</v>
      </c>
    </row>
    <row r="4727" spans="1:17" x14ac:dyDescent="0.25">
      <c r="A4727">
        <v>4714</v>
      </c>
      <c r="B4727" t="s">
        <v>16775</v>
      </c>
      <c r="C4727" t="s">
        <v>105</v>
      </c>
      <c r="D4727" t="str">
        <f>VLOOKUP(data_to_clean[[#This Row],[state]],abbreviation_table[],2,FALSE)</f>
        <v>New York</v>
      </c>
      <c r="E4727" t="s">
        <v>2346</v>
      </c>
      <c r="F4727" t="str">
        <f>TRIM(LEFT(data_to_clean[[#This Row],[revenue]],FIND(" ",data_to_clean[[#This Row],[revenue]])))</f>
        <v>11</v>
      </c>
      <c r="G4727" t="str">
        <f>RIGHT(data_to_clean[[#This Row],[revenue]],LEN(data_to_clean[[#This Row],[revenue]])-FIND(" ",data_to_clean[[#This Row],[revenue]]))</f>
        <v>Million</v>
      </c>
      <c r="H4727" s="7">
        <f>VALUE(IF(data_to_clean[[#This Row],[multiplicity]]="Million",_xlfn.CONCAT(SUBSTITUTE(data_to_clean[[#This Row],[number]],".",""),"00000"),_xlfn.CONCAT(SUBSTITUTE(data_to_clean[[#This Row],[number]],".",""),"00000000")))</f>
        <v>1100000</v>
      </c>
      <c r="I4727" t="s">
        <v>16777</v>
      </c>
      <c r="J4727">
        <f>ROUND(VALUE(SUBSTITUTE(data_to_clean[[#This Row],[growth_%]],".",",")),0)</f>
        <v>60</v>
      </c>
      <c r="K4727" t="s">
        <v>336</v>
      </c>
      <c r="L4727">
        <v>30</v>
      </c>
      <c r="M4727">
        <v>6</v>
      </c>
      <c r="N4727">
        <v>0</v>
      </c>
      <c r="O4727">
        <v>6</v>
      </c>
      <c r="P4727" t="s">
        <v>16778</v>
      </c>
      <c r="Q4727" t="b">
        <f>AND(ISNUMBER(data_to_clean[[#This Row],[revenue_formatted]]),ISNUMBER(data_to_clean[[#This Row],[growth_formatted_%]]),ISNUMBER(data_to_clean[[#This Row],[workers]]),ISNUMBER(data_to_clean[[#This Row],[previous_workers]]),ISNUMBER(data_to_clean[[#This Row],[founded]]),ISNUMBER(data_to_clean[[#This Row],[yrs_on_list]]))</f>
        <v>1</v>
      </c>
    </row>
    <row r="4728" spans="1:17" x14ac:dyDescent="0.25">
      <c r="A4728">
        <v>4715</v>
      </c>
      <c r="B4728" t="s">
        <v>16779</v>
      </c>
      <c r="C4728" t="s">
        <v>52</v>
      </c>
      <c r="D4728" t="str">
        <f>VLOOKUP(data_to_clean[[#This Row],[state]],abbreviation_table[],2,FALSE)</f>
        <v>Florida</v>
      </c>
      <c r="E4728" t="s">
        <v>871</v>
      </c>
      <c r="F4728" t="str">
        <f>TRIM(LEFT(data_to_clean[[#This Row],[revenue]],FIND(" ",data_to_clean[[#This Row],[revenue]])))</f>
        <v>2.6</v>
      </c>
      <c r="G4728" t="str">
        <f>RIGHT(data_to_clean[[#This Row],[revenue]],LEN(data_to_clean[[#This Row],[revenue]])-FIND(" ",data_to_clean[[#This Row],[revenue]]))</f>
        <v>Million</v>
      </c>
      <c r="H4728" s="7">
        <f>VALUE(IF(data_to_clean[[#This Row],[multiplicity]]="Million",_xlfn.CONCAT(SUBSTITUTE(data_to_clean[[#This Row],[number]],".",""),"00000"),_xlfn.CONCAT(SUBSTITUTE(data_to_clean[[#This Row],[number]],".",""),"00000000")))</f>
        <v>2600000</v>
      </c>
      <c r="I4728" t="s">
        <v>16781</v>
      </c>
      <c r="J4728">
        <f>ROUND(VALUE(SUBSTITUTE(data_to_clean[[#This Row],[growth_%]],".",",")),0)</f>
        <v>60</v>
      </c>
      <c r="K4728" t="s">
        <v>33</v>
      </c>
      <c r="L4728">
        <v>34</v>
      </c>
      <c r="M4728">
        <v>27</v>
      </c>
      <c r="N4728">
        <v>2011</v>
      </c>
      <c r="O4728">
        <v>2</v>
      </c>
      <c r="P4728" t="s">
        <v>1019</v>
      </c>
      <c r="Q4728" t="b">
        <f>AND(ISNUMBER(data_to_clean[[#This Row],[revenue_formatted]]),ISNUMBER(data_to_clean[[#This Row],[growth_formatted_%]]),ISNUMBER(data_to_clean[[#This Row],[workers]]),ISNUMBER(data_to_clean[[#This Row],[previous_workers]]),ISNUMBER(data_to_clean[[#This Row],[founded]]),ISNUMBER(data_to_clean[[#This Row],[yrs_on_list]]))</f>
        <v>1</v>
      </c>
    </row>
    <row r="4729" spans="1:17" x14ac:dyDescent="0.25">
      <c r="A4729">
        <v>4716</v>
      </c>
      <c r="B4729" t="s">
        <v>16782</v>
      </c>
      <c r="C4729" t="s">
        <v>503</v>
      </c>
      <c r="D4729" t="str">
        <f>VLOOKUP(data_to_clean[[#This Row],[state]],abbreviation_table[],2,FALSE)</f>
        <v>Illinois</v>
      </c>
      <c r="E4729" t="s">
        <v>760</v>
      </c>
      <c r="F4729" t="str">
        <f>TRIM(LEFT(data_to_clean[[#This Row],[revenue]],FIND(" ",data_to_clean[[#This Row],[revenue]])))</f>
        <v>2.8</v>
      </c>
      <c r="G4729" t="str">
        <f>RIGHT(data_to_clean[[#This Row],[revenue]],LEN(data_to_clean[[#This Row],[revenue]])-FIND(" ",data_to_clean[[#This Row],[revenue]]))</f>
        <v>Million</v>
      </c>
      <c r="H4729" s="7">
        <f>VALUE(IF(data_to_clean[[#This Row],[multiplicity]]="Million",_xlfn.CONCAT(SUBSTITUTE(data_to_clean[[#This Row],[number]],".",""),"00000"),_xlfn.CONCAT(SUBSTITUTE(data_to_clean[[#This Row],[number]],".",""),"00000000")))</f>
        <v>2800000</v>
      </c>
      <c r="I4729" t="s">
        <v>16784</v>
      </c>
      <c r="J4729">
        <f>ROUND(VALUE(SUBSTITUTE(data_to_clean[[#This Row],[growth_%]],".",",")),0)</f>
        <v>60</v>
      </c>
      <c r="K4729" t="s">
        <v>187</v>
      </c>
      <c r="L4729">
        <v>4</v>
      </c>
      <c r="M4729">
        <v>7</v>
      </c>
      <c r="N4729">
        <v>2004</v>
      </c>
      <c r="O4729">
        <v>2</v>
      </c>
      <c r="P4729" t="s">
        <v>506</v>
      </c>
      <c r="Q4729" t="b">
        <f>AND(ISNUMBER(data_to_clean[[#This Row],[revenue_formatted]]),ISNUMBER(data_to_clean[[#This Row],[growth_formatted_%]]),ISNUMBER(data_to_clean[[#This Row],[workers]]),ISNUMBER(data_to_clean[[#This Row],[previous_workers]]),ISNUMBER(data_to_clean[[#This Row],[founded]]),ISNUMBER(data_to_clean[[#This Row],[yrs_on_list]]))</f>
        <v>1</v>
      </c>
    </row>
    <row r="4730" spans="1:17" x14ac:dyDescent="0.25">
      <c r="A4730">
        <v>4717</v>
      </c>
      <c r="B4730" t="s">
        <v>16785</v>
      </c>
      <c r="C4730" t="s">
        <v>462</v>
      </c>
      <c r="D4730" t="str">
        <f>VLOOKUP(data_to_clean[[#This Row],[state]],abbreviation_table[],2,FALSE)</f>
        <v>Kansas</v>
      </c>
      <c r="E4730" t="s">
        <v>2339</v>
      </c>
      <c r="F4730" t="str">
        <f>TRIM(LEFT(data_to_clean[[#This Row],[revenue]],FIND(" ",data_to_clean[[#This Row],[revenue]])))</f>
        <v>37.6</v>
      </c>
      <c r="G4730" t="str">
        <f>RIGHT(data_to_clean[[#This Row],[revenue]],LEN(data_to_clean[[#This Row],[revenue]])-FIND(" ",data_to_clean[[#This Row],[revenue]]))</f>
        <v>Million</v>
      </c>
      <c r="H4730" s="7">
        <f>VALUE(IF(data_to_clean[[#This Row],[multiplicity]]="Million",_xlfn.CONCAT(SUBSTITUTE(data_to_clean[[#This Row],[number]],".",""),"00000"),_xlfn.CONCAT(SUBSTITUTE(data_to_clean[[#This Row],[number]],".",""),"00000000")))</f>
        <v>37600000</v>
      </c>
      <c r="I4730" t="s">
        <v>16787</v>
      </c>
      <c r="J4730">
        <f>ROUND(VALUE(SUBSTITUTE(data_to_clean[[#This Row],[growth_%]],".",",")),0)</f>
        <v>60</v>
      </c>
      <c r="K4730" t="s">
        <v>336</v>
      </c>
      <c r="L4730">
        <v>225</v>
      </c>
      <c r="M4730">
        <v>158</v>
      </c>
      <c r="N4730">
        <v>1993</v>
      </c>
      <c r="O4730">
        <v>5</v>
      </c>
      <c r="P4730" t="s">
        <v>466</v>
      </c>
      <c r="Q4730" t="b">
        <f>AND(ISNUMBER(data_to_clean[[#This Row],[revenue_formatted]]),ISNUMBER(data_to_clean[[#This Row],[growth_formatted_%]]),ISNUMBER(data_to_clean[[#This Row],[workers]]),ISNUMBER(data_to_clean[[#This Row],[previous_workers]]),ISNUMBER(data_to_clean[[#This Row],[founded]]),ISNUMBER(data_to_clean[[#This Row],[yrs_on_list]]))</f>
        <v>1</v>
      </c>
    </row>
    <row r="4731" spans="1:17" x14ac:dyDescent="0.25">
      <c r="A4731">
        <v>4718</v>
      </c>
      <c r="B4731" t="s">
        <v>16788</v>
      </c>
      <c r="C4731" t="s">
        <v>215</v>
      </c>
      <c r="D4731" t="str">
        <f>VLOOKUP(data_to_clean[[#This Row],[state]],abbreviation_table[],2,FALSE)</f>
        <v>North Carolina</v>
      </c>
      <c r="E4731" t="s">
        <v>2440</v>
      </c>
      <c r="F4731" t="str">
        <f>TRIM(LEFT(data_to_clean[[#This Row],[revenue]],FIND(" ",data_to_clean[[#This Row],[revenue]])))</f>
        <v>12.5</v>
      </c>
      <c r="G4731" t="str">
        <f>RIGHT(data_to_clean[[#This Row],[revenue]],LEN(data_to_clean[[#This Row],[revenue]])-FIND(" ",data_to_clean[[#This Row],[revenue]]))</f>
        <v>Million</v>
      </c>
      <c r="H4731" s="7">
        <f>VALUE(IF(data_to_clean[[#This Row],[multiplicity]]="Million",_xlfn.CONCAT(SUBSTITUTE(data_to_clean[[#This Row],[number]],".",""),"00000"),_xlfn.CONCAT(SUBSTITUTE(data_to_clean[[#This Row],[number]],".",""),"00000000")))</f>
        <v>12500000</v>
      </c>
      <c r="I4731" t="s">
        <v>16790</v>
      </c>
      <c r="J4731">
        <f>ROUND(VALUE(SUBSTITUTE(data_to_clean[[#This Row],[growth_%]],".",",")),0)</f>
        <v>60</v>
      </c>
      <c r="K4731" t="s">
        <v>233</v>
      </c>
      <c r="L4731">
        <v>156</v>
      </c>
      <c r="M4731">
        <v>100</v>
      </c>
      <c r="N4731">
        <v>2015</v>
      </c>
      <c r="O4731">
        <v>1</v>
      </c>
      <c r="P4731" t="s">
        <v>1879</v>
      </c>
      <c r="Q4731" t="b">
        <f>AND(ISNUMBER(data_to_clean[[#This Row],[revenue_formatted]]),ISNUMBER(data_to_clean[[#This Row],[growth_formatted_%]]),ISNUMBER(data_to_clean[[#This Row],[workers]]),ISNUMBER(data_to_clean[[#This Row],[previous_workers]]),ISNUMBER(data_to_clean[[#This Row],[founded]]),ISNUMBER(data_to_clean[[#This Row],[yrs_on_list]]))</f>
        <v>1</v>
      </c>
    </row>
    <row r="4732" spans="1:17" x14ac:dyDescent="0.25">
      <c r="A4732">
        <v>4719</v>
      </c>
      <c r="B4732" t="s">
        <v>16791</v>
      </c>
      <c r="C4732" t="s">
        <v>80</v>
      </c>
      <c r="D4732" t="str">
        <f>VLOOKUP(data_to_clean[[#This Row],[state]],abbreviation_table[],2,FALSE)</f>
        <v>California</v>
      </c>
      <c r="E4732" t="s">
        <v>440</v>
      </c>
      <c r="F4732" t="str">
        <f>TRIM(LEFT(data_to_clean[[#This Row],[revenue]],FIND(" ",data_to_clean[[#This Row],[revenue]])))</f>
        <v>8.2</v>
      </c>
      <c r="G4732" t="str">
        <f>RIGHT(data_to_clean[[#This Row],[revenue]],LEN(data_to_clean[[#This Row],[revenue]])-FIND(" ",data_to_clean[[#This Row],[revenue]]))</f>
        <v>Million</v>
      </c>
      <c r="H4732" s="7">
        <f>VALUE(IF(data_to_clean[[#This Row],[multiplicity]]="Million",_xlfn.CONCAT(SUBSTITUTE(data_to_clean[[#This Row],[number]],".",""),"00000"),_xlfn.CONCAT(SUBSTITUTE(data_to_clean[[#This Row],[number]],".",""),"00000000")))</f>
        <v>8200000</v>
      </c>
      <c r="I4732" t="s">
        <v>16793</v>
      </c>
      <c r="J4732">
        <f>ROUND(VALUE(SUBSTITUTE(data_to_clean[[#This Row],[growth_%]],".",",")),0)</f>
        <v>60</v>
      </c>
      <c r="K4732" t="s">
        <v>336</v>
      </c>
      <c r="L4732">
        <v>55</v>
      </c>
      <c r="M4732">
        <v>35</v>
      </c>
      <c r="N4732">
        <v>2010</v>
      </c>
      <c r="O4732">
        <v>4</v>
      </c>
      <c r="P4732" t="s">
        <v>137</v>
      </c>
      <c r="Q4732" t="b">
        <f>AND(ISNUMBER(data_to_clean[[#This Row],[revenue_formatted]]),ISNUMBER(data_to_clean[[#This Row],[growth_formatted_%]]),ISNUMBER(data_to_clean[[#This Row],[workers]]),ISNUMBER(data_to_clean[[#This Row],[previous_workers]]),ISNUMBER(data_to_clean[[#This Row],[founded]]),ISNUMBER(data_to_clean[[#This Row],[yrs_on_list]]))</f>
        <v>1</v>
      </c>
    </row>
    <row r="4733" spans="1:17" x14ac:dyDescent="0.25">
      <c r="A4733">
        <v>4720</v>
      </c>
      <c r="B4733" t="s">
        <v>16794</v>
      </c>
      <c r="C4733" t="s">
        <v>66</v>
      </c>
      <c r="D4733" t="str">
        <f>VLOOKUP(data_to_clean[[#This Row],[state]],abbreviation_table[],2,FALSE)</f>
        <v>Virginia</v>
      </c>
      <c r="E4733" t="s">
        <v>871</v>
      </c>
      <c r="F4733" t="str">
        <f>TRIM(LEFT(data_to_clean[[#This Row],[revenue]],FIND(" ",data_to_clean[[#This Row],[revenue]])))</f>
        <v>2.6</v>
      </c>
      <c r="G4733" t="str">
        <f>RIGHT(data_to_clean[[#This Row],[revenue]],LEN(data_to_clean[[#This Row],[revenue]])-FIND(" ",data_to_clean[[#This Row],[revenue]]))</f>
        <v>Million</v>
      </c>
      <c r="H4733" s="7">
        <f>VALUE(IF(data_to_clean[[#This Row],[multiplicity]]="Million",_xlfn.CONCAT(SUBSTITUTE(data_to_clean[[#This Row],[number]],".",""),"00000"),_xlfn.CONCAT(SUBSTITUTE(data_to_clean[[#This Row],[number]],".",""),"00000000")))</f>
        <v>2600000</v>
      </c>
      <c r="I4733" t="s">
        <v>16796</v>
      </c>
      <c r="J4733">
        <f>ROUND(VALUE(SUBSTITUTE(data_to_clean[[#This Row],[growth_%]],".",",")),0)</f>
        <v>60</v>
      </c>
      <c r="K4733" t="s">
        <v>33</v>
      </c>
      <c r="L4733">
        <v>13</v>
      </c>
      <c r="M4733">
        <v>7</v>
      </c>
      <c r="N4733">
        <v>2010</v>
      </c>
      <c r="O4733">
        <v>1</v>
      </c>
      <c r="P4733" t="s">
        <v>3021</v>
      </c>
      <c r="Q4733" t="b">
        <f>AND(ISNUMBER(data_to_clean[[#This Row],[revenue_formatted]]),ISNUMBER(data_to_clean[[#This Row],[growth_formatted_%]]),ISNUMBER(data_to_clean[[#This Row],[workers]]),ISNUMBER(data_to_clean[[#This Row],[previous_workers]]),ISNUMBER(data_to_clean[[#This Row],[founded]]),ISNUMBER(data_to_clean[[#This Row],[yrs_on_list]]))</f>
        <v>1</v>
      </c>
    </row>
    <row r="4734" spans="1:17" x14ac:dyDescent="0.25">
      <c r="A4734">
        <v>4721</v>
      </c>
      <c r="B4734" t="s">
        <v>16797</v>
      </c>
      <c r="C4734" t="s">
        <v>30</v>
      </c>
      <c r="D4734" t="str">
        <f>VLOOKUP(data_to_clean[[#This Row],[state]],abbreviation_table[],2,FALSE)</f>
        <v>Texas</v>
      </c>
      <c r="E4734" t="s">
        <v>4651</v>
      </c>
      <c r="F4734" t="str">
        <f>TRIM(LEFT(data_to_clean[[#This Row],[revenue]],FIND(" ",data_to_clean[[#This Row],[revenue]])))</f>
        <v>29.2</v>
      </c>
      <c r="G4734" t="str">
        <f>RIGHT(data_to_clean[[#This Row],[revenue]],LEN(data_to_clean[[#This Row],[revenue]])-FIND(" ",data_to_clean[[#This Row],[revenue]]))</f>
        <v>Million</v>
      </c>
      <c r="H4734" s="7">
        <f>VALUE(IF(data_to_clean[[#This Row],[multiplicity]]="Million",_xlfn.CONCAT(SUBSTITUTE(data_to_clean[[#This Row],[number]],".",""),"00000"),_xlfn.CONCAT(SUBSTITUTE(data_to_clean[[#This Row],[number]],".",""),"00000000")))</f>
        <v>29200000</v>
      </c>
      <c r="I4734" t="s">
        <v>16799</v>
      </c>
      <c r="J4734">
        <f>ROUND(VALUE(SUBSTITUTE(data_to_clean[[#This Row],[growth_%]],".",",")),0)</f>
        <v>60</v>
      </c>
      <c r="K4734" t="s">
        <v>25</v>
      </c>
      <c r="L4734">
        <v>76</v>
      </c>
      <c r="M4734">
        <v>55</v>
      </c>
      <c r="N4734">
        <v>2002</v>
      </c>
      <c r="O4734">
        <v>11</v>
      </c>
      <c r="P4734" t="s">
        <v>34</v>
      </c>
      <c r="Q4734" t="b">
        <f>AND(ISNUMBER(data_to_clean[[#This Row],[revenue_formatted]]),ISNUMBER(data_to_clean[[#This Row],[growth_formatted_%]]),ISNUMBER(data_to_clean[[#This Row],[workers]]),ISNUMBER(data_to_clean[[#This Row],[previous_workers]]),ISNUMBER(data_to_clean[[#This Row],[founded]]),ISNUMBER(data_to_clean[[#This Row],[yrs_on_list]]))</f>
        <v>1</v>
      </c>
    </row>
    <row r="4735" spans="1:17" x14ac:dyDescent="0.25">
      <c r="A4735">
        <v>4722</v>
      </c>
      <c r="B4735" t="s">
        <v>16800</v>
      </c>
      <c r="C4735" t="s">
        <v>852</v>
      </c>
      <c r="D4735" t="str">
        <f>VLOOKUP(data_to_clean[[#This Row],[state]],abbreviation_table[],2,FALSE)</f>
        <v>Missouri</v>
      </c>
      <c r="E4735" t="s">
        <v>16802</v>
      </c>
      <c r="F4735" t="str">
        <f>TRIM(LEFT(data_to_clean[[#This Row],[revenue]],FIND(" ",data_to_clean[[#This Row],[revenue]])))</f>
        <v>155.5</v>
      </c>
      <c r="G4735" t="str">
        <f>RIGHT(data_to_clean[[#This Row],[revenue]],LEN(data_to_clean[[#This Row],[revenue]])-FIND(" ",data_to_clean[[#This Row],[revenue]]))</f>
        <v>Million</v>
      </c>
      <c r="H4735" s="7">
        <f>VALUE(IF(data_to_clean[[#This Row],[multiplicity]]="Million",_xlfn.CONCAT(SUBSTITUTE(data_to_clean[[#This Row],[number]],".",""),"00000"),_xlfn.CONCAT(SUBSTITUTE(data_to_clean[[#This Row],[number]],".",""),"00000000")))</f>
        <v>155500000</v>
      </c>
      <c r="I4735" t="s">
        <v>16803</v>
      </c>
      <c r="J4735">
        <f>ROUND(VALUE(SUBSTITUTE(data_to_clean[[#This Row],[growth_%]],".",",")),0)</f>
        <v>60</v>
      </c>
      <c r="K4735" t="s">
        <v>211</v>
      </c>
      <c r="L4735">
        <v>1020</v>
      </c>
      <c r="M4735">
        <v>580</v>
      </c>
      <c r="N4735">
        <v>1949</v>
      </c>
      <c r="O4735">
        <v>1</v>
      </c>
      <c r="P4735" t="s">
        <v>16804</v>
      </c>
      <c r="Q4735" t="b">
        <f>AND(ISNUMBER(data_to_clean[[#This Row],[revenue_formatted]]),ISNUMBER(data_to_clean[[#This Row],[growth_formatted_%]]),ISNUMBER(data_to_clean[[#This Row],[workers]]),ISNUMBER(data_to_clean[[#This Row],[previous_workers]]),ISNUMBER(data_to_clean[[#This Row],[founded]]),ISNUMBER(data_to_clean[[#This Row],[yrs_on_list]]))</f>
        <v>1</v>
      </c>
    </row>
    <row r="4736" spans="1:17" x14ac:dyDescent="0.25">
      <c r="A4736">
        <v>4723</v>
      </c>
      <c r="B4736" t="s">
        <v>16805</v>
      </c>
      <c r="C4736" t="s">
        <v>59</v>
      </c>
      <c r="D4736" t="str">
        <f>VLOOKUP(data_to_clean[[#This Row],[state]],abbreviation_table[],2,FALSE)</f>
        <v>New Jersey</v>
      </c>
      <c r="E4736" t="s">
        <v>1227</v>
      </c>
      <c r="F4736" t="str">
        <f>TRIM(LEFT(data_to_clean[[#This Row],[revenue]],FIND(" ",data_to_clean[[#This Row],[revenue]])))</f>
        <v>4.2</v>
      </c>
      <c r="G4736" t="str">
        <f>RIGHT(data_to_clean[[#This Row],[revenue]],LEN(data_to_clean[[#This Row],[revenue]])-FIND(" ",data_to_clean[[#This Row],[revenue]]))</f>
        <v>Million</v>
      </c>
      <c r="H4736" s="7">
        <f>VALUE(IF(data_to_clean[[#This Row],[multiplicity]]="Million",_xlfn.CONCAT(SUBSTITUTE(data_to_clean[[#This Row],[number]],".",""),"00000"),_xlfn.CONCAT(SUBSTITUTE(data_to_clean[[#This Row],[number]],".",""),"00000000")))</f>
        <v>4200000</v>
      </c>
      <c r="I4736" t="s">
        <v>16807</v>
      </c>
      <c r="J4736">
        <f>ROUND(VALUE(SUBSTITUTE(data_to_clean[[#This Row],[growth_%]],".",",")),0)</f>
        <v>60</v>
      </c>
      <c r="K4736" t="s">
        <v>6043</v>
      </c>
      <c r="L4736">
        <v>20</v>
      </c>
      <c r="M4736">
        <v>14</v>
      </c>
      <c r="N4736">
        <v>2005</v>
      </c>
      <c r="O4736">
        <v>2</v>
      </c>
      <c r="P4736" t="s">
        <v>16808</v>
      </c>
      <c r="Q4736" t="b">
        <f>AND(ISNUMBER(data_to_clean[[#This Row],[revenue_formatted]]),ISNUMBER(data_to_clean[[#This Row],[growth_formatted_%]]),ISNUMBER(data_to_clean[[#This Row],[workers]]),ISNUMBER(data_to_clean[[#This Row],[previous_workers]]),ISNUMBER(data_to_clean[[#This Row],[founded]]),ISNUMBER(data_to_clean[[#This Row],[yrs_on_list]]))</f>
        <v>1</v>
      </c>
    </row>
    <row r="4737" spans="1:17" x14ac:dyDescent="0.25">
      <c r="A4737">
        <v>4724</v>
      </c>
      <c r="B4737" t="s">
        <v>16809</v>
      </c>
      <c r="C4737" t="s">
        <v>1768</v>
      </c>
      <c r="D4737" t="str">
        <f>VLOOKUP(data_to_clean[[#This Row],[state]],abbreviation_table[],2,FALSE)</f>
        <v>Oregon</v>
      </c>
      <c r="E4737" t="s">
        <v>1442</v>
      </c>
      <c r="F4737" t="str">
        <f>TRIM(LEFT(data_to_clean[[#This Row],[revenue]],FIND(" ",data_to_clean[[#This Row],[revenue]])))</f>
        <v>2</v>
      </c>
      <c r="G4737" t="str">
        <f>RIGHT(data_to_clean[[#This Row],[revenue]],LEN(data_to_clean[[#This Row],[revenue]])-FIND(" ",data_to_clean[[#This Row],[revenue]]))</f>
        <v>Million</v>
      </c>
      <c r="H4737" s="7">
        <f>VALUE(IF(data_to_clean[[#This Row],[multiplicity]]="Million",_xlfn.CONCAT(SUBSTITUTE(data_to_clean[[#This Row],[number]],".",""),"00000"),_xlfn.CONCAT(SUBSTITUTE(data_to_clean[[#This Row],[number]],".",""),"00000000")))</f>
        <v>200000</v>
      </c>
      <c r="I4737" t="s">
        <v>16811</v>
      </c>
      <c r="J4737">
        <f>ROUND(VALUE(SUBSTITUTE(data_to_clean[[#This Row],[growth_%]],".",",")),0)</f>
        <v>60</v>
      </c>
      <c r="K4737" t="s">
        <v>6043</v>
      </c>
      <c r="L4737">
        <v>11</v>
      </c>
      <c r="M4737">
        <v>7</v>
      </c>
      <c r="N4737">
        <v>1994</v>
      </c>
      <c r="O4737">
        <v>1</v>
      </c>
      <c r="P4737" t="s">
        <v>437</v>
      </c>
      <c r="Q4737" t="b">
        <f>AND(ISNUMBER(data_to_clean[[#This Row],[revenue_formatted]]),ISNUMBER(data_to_clean[[#This Row],[growth_formatted_%]]),ISNUMBER(data_to_clean[[#This Row],[workers]]),ISNUMBER(data_to_clean[[#This Row],[previous_workers]]),ISNUMBER(data_to_clean[[#This Row],[founded]]),ISNUMBER(data_to_clean[[#This Row],[yrs_on_list]]))</f>
        <v>1</v>
      </c>
    </row>
    <row r="4738" spans="1:17" x14ac:dyDescent="0.25">
      <c r="A4738">
        <v>4725</v>
      </c>
      <c r="B4738" t="s">
        <v>16812</v>
      </c>
      <c r="C4738" t="s">
        <v>223</v>
      </c>
      <c r="D4738" t="str">
        <f>VLOOKUP(data_to_clean[[#This Row],[state]],abbreviation_table[],2,FALSE)</f>
        <v>Wisconsin</v>
      </c>
      <c r="E4738" t="s">
        <v>617</v>
      </c>
      <c r="F4738" t="str">
        <f>TRIM(LEFT(data_to_clean[[#This Row],[revenue]],FIND(" ",data_to_clean[[#This Row],[revenue]])))</f>
        <v>3.3</v>
      </c>
      <c r="G4738" t="str">
        <f>RIGHT(data_to_clean[[#This Row],[revenue]],LEN(data_to_clean[[#This Row],[revenue]])-FIND(" ",data_to_clean[[#This Row],[revenue]]))</f>
        <v>Million</v>
      </c>
      <c r="H4738" s="7">
        <f>VALUE(IF(data_to_clean[[#This Row],[multiplicity]]="Million",_xlfn.CONCAT(SUBSTITUTE(data_to_clean[[#This Row],[number]],".",""),"00000"),_xlfn.CONCAT(SUBSTITUTE(data_to_clean[[#This Row],[number]],".",""),"00000000")))</f>
        <v>3300000</v>
      </c>
      <c r="I4738" t="s">
        <v>16814</v>
      </c>
      <c r="J4738">
        <f>ROUND(VALUE(SUBSTITUTE(data_to_clean[[#This Row],[growth_%]],".",",")),0)</f>
        <v>60</v>
      </c>
      <c r="K4738" t="s">
        <v>233</v>
      </c>
      <c r="L4738">
        <v>31</v>
      </c>
      <c r="M4738">
        <v>22</v>
      </c>
      <c r="N4738">
        <v>2011</v>
      </c>
      <c r="O4738">
        <v>1</v>
      </c>
      <c r="P4738" t="s">
        <v>16815</v>
      </c>
      <c r="Q4738" t="b">
        <f>AND(ISNUMBER(data_to_clean[[#This Row],[revenue_formatted]]),ISNUMBER(data_to_clean[[#This Row],[growth_formatted_%]]),ISNUMBER(data_to_clean[[#This Row],[workers]]),ISNUMBER(data_to_clean[[#This Row],[previous_workers]]),ISNUMBER(data_to_clean[[#This Row],[founded]]),ISNUMBER(data_to_clean[[#This Row],[yrs_on_list]]))</f>
        <v>1</v>
      </c>
    </row>
    <row r="4739" spans="1:17" x14ac:dyDescent="0.25">
      <c r="A4739">
        <v>4726</v>
      </c>
      <c r="B4739" t="s">
        <v>16816</v>
      </c>
      <c r="C4739" t="s">
        <v>59</v>
      </c>
      <c r="D4739" t="str">
        <f>VLOOKUP(data_to_clean[[#This Row],[state]],abbreviation_table[],2,FALSE)</f>
        <v>New Jersey</v>
      </c>
      <c r="E4739" t="s">
        <v>1227</v>
      </c>
      <c r="F4739" t="str">
        <f>TRIM(LEFT(data_to_clean[[#This Row],[revenue]],FIND(" ",data_to_clean[[#This Row],[revenue]])))</f>
        <v>4.2</v>
      </c>
      <c r="G4739" t="str">
        <f>RIGHT(data_to_clean[[#This Row],[revenue]],LEN(data_to_clean[[#This Row],[revenue]])-FIND(" ",data_to_clean[[#This Row],[revenue]]))</f>
        <v>Million</v>
      </c>
      <c r="H4739" s="7">
        <f>VALUE(IF(data_to_clean[[#This Row],[multiplicity]]="Million",_xlfn.CONCAT(SUBSTITUTE(data_to_clean[[#This Row],[number]],".",""),"00000"),_xlfn.CONCAT(SUBSTITUTE(data_to_clean[[#This Row],[number]],".",""),"00000000")))</f>
        <v>4200000</v>
      </c>
      <c r="I4739" t="s">
        <v>16818</v>
      </c>
      <c r="J4739">
        <f>ROUND(VALUE(SUBSTITUTE(data_to_clean[[#This Row],[growth_%]],".",",")),0)</f>
        <v>60</v>
      </c>
      <c r="K4739" t="s">
        <v>55</v>
      </c>
      <c r="L4739">
        <v>20</v>
      </c>
      <c r="M4739">
        <v>7</v>
      </c>
      <c r="N4739">
        <v>2010</v>
      </c>
      <c r="O4739">
        <v>2</v>
      </c>
      <c r="P4739" t="s">
        <v>16819</v>
      </c>
      <c r="Q4739" t="b">
        <f>AND(ISNUMBER(data_to_clean[[#This Row],[revenue_formatted]]),ISNUMBER(data_to_clean[[#This Row],[growth_formatted_%]]),ISNUMBER(data_to_clean[[#This Row],[workers]]),ISNUMBER(data_to_clean[[#This Row],[previous_workers]]),ISNUMBER(data_to_clean[[#This Row],[founded]]),ISNUMBER(data_to_clean[[#This Row],[yrs_on_list]]))</f>
        <v>1</v>
      </c>
    </row>
    <row r="4740" spans="1:17" x14ac:dyDescent="0.25">
      <c r="A4740">
        <v>4727</v>
      </c>
      <c r="B4740" t="s">
        <v>16820</v>
      </c>
      <c r="C4740" t="s">
        <v>74</v>
      </c>
      <c r="D4740" t="str">
        <f>VLOOKUP(data_to_clean[[#This Row],[state]],abbreviation_table[],2,FALSE)</f>
        <v>Ohio</v>
      </c>
      <c r="E4740" t="s">
        <v>6514</v>
      </c>
      <c r="F4740" t="str">
        <f>TRIM(LEFT(data_to_clean[[#This Row],[revenue]],FIND(" ",data_to_clean[[#This Row],[revenue]])))</f>
        <v>49</v>
      </c>
      <c r="G4740" t="str">
        <f>RIGHT(data_to_clean[[#This Row],[revenue]],LEN(data_to_clean[[#This Row],[revenue]])-FIND(" ",data_to_clean[[#This Row],[revenue]]))</f>
        <v>Million</v>
      </c>
      <c r="H4740" s="7">
        <f>VALUE(IF(data_to_clean[[#This Row],[multiplicity]]="Million",_xlfn.CONCAT(SUBSTITUTE(data_to_clean[[#This Row],[number]],".",""),"00000"),_xlfn.CONCAT(SUBSTITUTE(data_to_clean[[#This Row],[number]],".",""),"00000000")))</f>
        <v>4900000</v>
      </c>
      <c r="I4740" t="s">
        <v>16822</v>
      </c>
      <c r="J4740">
        <f>ROUND(VALUE(SUBSTITUTE(data_to_clean[[#This Row],[growth_%]],".",",")),0)</f>
        <v>60</v>
      </c>
      <c r="K4740" t="s">
        <v>25</v>
      </c>
      <c r="L4740">
        <v>60</v>
      </c>
      <c r="M4740">
        <v>40</v>
      </c>
      <c r="N4740">
        <v>2007</v>
      </c>
      <c r="O4740">
        <v>8</v>
      </c>
      <c r="P4740" t="s">
        <v>544</v>
      </c>
      <c r="Q4740" t="b">
        <f>AND(ISNUMBER(data_to_clean[[#This Row],[revenue_formatted]]),ISNUMBER(data_to_clean[[#This Row],[growth_formatted_%]]),ISNUMBER(data_to_clean[[#This Row],[workers]]),ISNUMBER(data_to_clean[[#This Row],[previous_workers]]),ISNUMBER(data_to_clean[[#This Row],[founded]]),ISNUMBER(data_to_clean[[#This Row],[yrs_on_list]]))</f>
        <v>1</v>
      </c>
    </row>
    <row r="4741" spans="1:17" x14ac:dyDescent="0.25">
      <c r="A4741">
        <v>4728</v>
      </c>
      <c r="B4741" t="s">
        <v>16823</v>
      </c>
      <c r="C4741" t="s">
        <v>852</v>
      </c>
      <c r="D4741" t="str">
        <f>VLOOKUP(data_to_clean[[#This Row],[state]],abbreviation_table[],2,FALSE)</f>
        <v>Missouri</v>
      </c>
      <c r="E4741" t="s">
        <v>4798</v>
      </c>
      <c r="F4741" t="str">
        <f>TRIM(LEFT(data_to_clean[[#This Row],[revenue]],FIND(" ",data_to_clean[[#This Row],[revenue]])))</f>
        <v>13.5</v>
      </c>
      <c r="G4741" t="str">
        <f>RIGHT(data_to_clean[[#This Row],[revenue]],LEN(data_to_clean[[#This Row],[revenue]])-FIND(" ",data_to_clean[[#This Row],[revenue]]))</f>
        <v>Million</v>
      </c>
      <c r="H4741" s="7">
        <f>VALUE(IF(data_to_clean[[#This Row],[multiplicity]]="Million",_xlfn.CONCAT(SUBSTITUTE(data_to_clean[[#This Row],[number]],".",""),"00000"),_xlfn.CONCAT(SUBSTITUTE(data_to_clean[[#This Row],[number]],".",""),"00000000")))</f>
        <v>13500000</v>
      </c>
      <c r="I4741" t="s">
        <v>16825</v>
      </c>
      <c r="J4741">
        <f>ROUND(VALUE(SUBSTITUTE(data_to_clean[[#This Row],[growth_%]],".",",")),0)</f>
        <v>60</v>
      </c>
      <c r="K4741" t="s">
        <v>1041</v>
      </c>
      <c r="L4741">
        <v>70</v>
      </c>
      <c r="M4741">
        <v>55</v>
      </c>
      <c r="N4741">
        <v>2008</v>
      </c>
      <c r="O4741">
        <v>5</v>
      </c>
      <c r="P4741" t="s">
        <v>1200</v>
      </c>
      <c r="Q4741" t="b">
        <f>AND(ISNUMBER(data_to_clean[[#This Row],[revenue_formatted]]),ISNUMBER(data_to_clean[[#This Row],[growth_formatted_%]]),ISNUMBER(data_to_clean[[#This Row],[workers]]),ISNUMBER(data_to_clean[[#This Row],[previous_workers]]),ISNUMBER(data_to_clean[[#This Row],[founded]]),ISNUMBER(data_to_clean[[#This Row],[yrs_on_list]]))</f>
        <v>1</v>
      </c>
    </row>
    <row r="4742" spans="1:17" x14ac:dyDescent="0.25">
      <c r="A4742">
        <v>4729</v>
      </c>
      <c r="B4742" t="s">
        <v>16826</v>
      </c>
      <c r="C4742" t="s">
        <v>66</v>
      </c>
      <c r="D4742" t="str">
        <f>VLOOKUP(data_to_clean[[#This Row],[state]],abbreviation_table[],2,FALSE)</f>
        <v>Virginia</v>
      </c>
      <c r="E4742" t="s">
        <v>1798</v>
      </c>
      <c r="F4742" t="str">
        <f>TRIM(LEFT(data_to_clean[[#This Row],[revenue]],FIND(" ",data_to_clean[[#This Row],[revenue]])))</f>
        <v>5.6</v>
      </c>
      <c r="G4742" t="str">
        <f>RIGHT(data_to_clean[[#This Row],[revenue]],LEN(data_to_clean[[#This Row],[revenue]])-FIND(" ",data_to_clean[[#This Row],[revenue]]))</f>
        <v>Million</v>
      </c>
      <c r="H4742" s="7">
        <f>VALUE(IF(data_to_clean[[#This Row],[multiplicity]]="Million",_xlfn.CONCAT(SUBSTITUTE(data_to_clean[[#This Row],[number]],".",""),"00000"),_xlfn.CONCAT(SUBSTITUTE(data_to_clean[[#This Row],[number]],".",""),"00000000")))</f>
        <v>5600000</v>
      </c>
      <c r="I4742" t="s">
        <v>16828</v>
      </c>
      <c r="J4742">
        <f>ROUND(VALUE(SUBSTITUTE(data_to_clean[[#This Row],[growth_%]],".",",")),0)</f>
        <v>60</v>
      </c>
      <c r="K4742" t="s">
        <v>181</v>
      </c>
      <c r="L4742">
        <v>40</v>
      </c>
      <c r="M4742">
        <v>18</v>
      </c>
      <c r="N4742">
        <v>2010</v>
      </c>
      <c r="O4742">
        <v>4</v>
      </c>
      <c r="P4742" t="s">
        <v>396</v>
      </c>
      <c r="Q4742" t="b">
        <f>AND(ISNUMBER(data_to_clean[[#This Row],[revenue_formatted]]),ISNUMBER(data_to_clean[[#This Row],[growth_formatted_%]]),ISNUMBER(data_to_clean[[#This Row],[workers]]),ISNUMBER(data_to_clean[[#This Row],[previous_workers]]),ISNUMBER(data_to_clean[[#This Row],[founded]]),ISNUMBER(data_to_clean[[#This Row],[yrs_on_list]]))</f>
        <v>1</v>
      </c>
    </row>
    <row r="4743" spans="1:17" x14ac:dyDescent="0.25">
      <c r="A4743">
        <v>4730</v>
      </c>
      <c r="B4743" t="s">
        <v>16829</v>
      </c>
      <c r="C4743" t="s">
        <v>105</v>
      </c>
      <c r="D4743" t="str">
        <f>VLOOKUP(data_to_clean[[#This Row],[state]],abbreviation_table[],2,FALSE)</f>
        <v>New York</v>
      </c>
      <c r="E4743" t="s">
        <v>2284</v>
      </c>
      <c r="F4743" t="str">
        <f>TRIM(LEFT(data_to_clean[[#This Row],[revenue]],FIND(" ",data_to_clean[[#This Row],[revenue]])))</f>
        <v>7.9</v>
      </c>
      <c r="G4743" t="str">
        <f>RIGHT(data_to_clean[[#This Row],[revenue]],LEN(data_to_clean[[#This Row],[revenue]])-FIND(" ",data_to_clean[[#This Row],[revenue]]))</f>
        <v>Million</v>
      </c>
      <c r="H4743" s="7">
        <f>VALUE(IF(data_to_clean[[#This Row],[multiplicity]]="Million",_xlfn.CONCAT(SUBSTITUTE(data_to_clean[[#This Row],[number]],".",""),"00000"),_xlfn.CONCAT(SUBSTITUTE(data_to_clean[[#This Row],[number]],".",""),"00000000")))</f>
        <v>7900000</v>
      </c>
      <c r="I4743" t="s">
        <v>16831</v>
      </c>
      <c r="J4743">
        <f>ROUND(VALUE(SUBSTITUTE(data_to_clean[[#This Row],[growth_%]],".",",")),0)</f>
        <v>60</v>
      </c>
      <c r="K4743" t="s">
        <v>218</v>
      </c>
      <c r="L4743">
        <v>22</v>
      </c>
      <c r="M4743">
        <v>20</v>
      </c>
      <c r="N4743">
        <v>2007</v>
      </c>
      <c r="O4743">
        <v>5</v>
      </c>
      <c r="P4743" t="s">
        <v>108</v>
      </c>
      <c r="Q4743" t="b">
        <f>AND(ISNUMBER(data_to_clean[[#This Row],[revenue_formatted]]),ISNUMBER(data_to_clean[[#This Row],[growth_formatted_%]]),ISNUMBER(data_to_clean[[#This Row],[workers]]),ISNUMBER(data_to_clean[[#This Row],[previous_workers]]),ISNUMBER(data_to_clean[[#This Row],[founded]]),ISNUMBER(data_to_clean[[#This Row],[yrs_on_list]]))</f>
        <v>1</v>
      </c>
    </row>
    <row r="4744" spans="1:17" x14ac:dyDescent="0.25">
      <c r="A4744">
        <v>4731</v>
      </c>
      <c r="B4744" t="s">
        <v>16832</v>
      </c>
      <c r="C4744" t="s">
        <v>66</v>
      </c>
      <c r="D4744" t="str">
        <f>VLOOKUP(data_to_clean[[#This Row],[state]],abbreviation_table[],2,FALSE)</f>
        <v>Virginia</v>
      </c>
      <c r="E4744" t="s">
        <v>5361</v>
      </c>
      <c r="F4744" t="str">
        <f>TRIM(LEFT(data_to_clean[[#This Row],[revenue]],FIND(" ",data_to_clean[[#This Row],[revenue]])))</f>
        <v>17</v>
      </c>
      <c r="G4744" t="str">
        <f>RIGHT(data_to_clean[[#This Row],[revenue]],LEN(data_to_clean[[#This Row],[revenue]])-FIND(" ",data_to_clean[[#This Row],[revenue]]))</f>
        <v>Million</v>
      </c>
      <c r="H4744" s="7">
        <f>VALUE(IF(data_to_clean[[#This Row],[multiplicity]]="Million",_xlfn.CONCAT(SUBSTITUTE(data_to_clean[[#This Row],[number]],".",""),"00000"),_xlfn.CONCAT(SUBSTITUTE(data_to_clean[[#This Row],[number]],".",""),"00000000")))</f>
        <v>1700000</v>
      </c>
      <c r="I4744" t="s">
        <v>16834</v>
      </c>
      <c r="J4744">
        <f>ROUND(VALUE(SUBSTITUTE(data_to_clean[[#This Row],[growth_%]],".",",")),0)</f>
        <v>60</v>
      </c>
      <c r="K4744" t="s">
        <v>181</v>
      </c>
      <c r="L4744">
        <v>105</v>
      </c>
      <c r="M4744">
        <v>93</v>
      </c>
      <c r="N4744">
        <v>2003</v>
      </c>
      <c r="O4744">
        <v>5</v>
      </c>
      <c r="P4744" t="s">
        <v>565</v>
      </c>
      <c r="Q4744" t="b">
        <f>AND(ISNUMBER(data_to_clean[[#This Row],[revenue_formatted]]),ISNUMBER(data_to_clean[[#This Row],[growth_formatted_%]]),ISNUMBER(data_to_clean[[#This Row],[workers]]),ISNUMBER(data_to_clean[[#This Row],[previous_workers]]),ISNUMBER(data_to_clean[[#This Row],[founded]]),ISNUMBER(data_to_clean[[#This Row],[yrs_on_list]]))</f>
        <v>1</v>
      </c>
    </row>
    <row r="4745" spans="1:17" x14ac:dyDescent="0.25">
      <c r="A4745">
        <v>4732</v>
      </c>
      <c r="B4745" t="s">
        <v>16835</v>
      </c>
      <c r="C4745" t="s">
        <v>166</v>
      </c>
      <c r="D4745" t="str">
        <f>VLOOKUP(data_to_clean[[#This Row],[state]],abbreviation_table[],2,FALSE)</f>
        <v>Utah</v>
      </c>
      <c r="E4745" t="s">
        <v>394</v>
      </c>
      <c r="F4745" t="str">
        <f>TRIM(LEFT(data_to_clean[[#This Row],[revenue]],FIND(" ",data_to_clean[[#This Row],[revenue]])))</f>
        <v>12.8</v>
      </c>
      <c r="G4745" t="str">
        <f>RIGHT(data_to_clean[[#This Row],[revenue]],LEN(data_to_clean[[#This Row],[revenue]])-FIND(" ",data_to_clean[[#This Row],[revenue]]))</f>
        <v>Million</v>
      </c>
      <c r="H4745" s="7">
        <f>VALUE(IF(data_to_clean[[#This Row],[multiplicity]]="Million",_xlfn.CONCAT(SUBSTITUTE(data_to_clean[[#This Row],[number]],".",""),"00000"),_xlfn.CONCAT(SUBSTITUTE(data_to_clean[[#This Row],[number]],".",""),"00000000")))</f>
        <v>12800000</v>
      </c>
      <c r="I4745" t="s">
        <v>16837</v>
      </c>
      <c r="J4745">
        <f>ROUND(VALUE(SUBSTITUTE(data_to_clean[[#This Row],[growth_%]],".",",")),0)</f>
        <v>60</v>
      </c>
      <c r="K4745" t="s">
        <v>40</v>
      </c>
      <c r="L4745">
        <v>26</v>
      </c>
      <c r="M4745">
        <v>20</v>
      </c>
      <c r="N4745">
        <v>2008</v>
      </c>
      <c r="O4745">
        <v>5</v>
      </c>
      <c r="P4745" t="s">
        <v>16838</v>
      </c>
      <c r="Q4745" t="b">
        <f>AND(ISNUMBER(data_to_clean[[#This Row],[revenue_formatted]]),ISNUMBER(data_to_clean[[#This Row],[growth_formatted_%]]),ISNUMBER(data_to_clean[[#This Row],[workers]]),ISNUMBER(data_to_clean[[#This Row],[previous_workers]]),ISNUMBER(data_to_clean[[#This Row],[founded]]),ISNUMBER(data_to_clean[[#This Row],[yrs_on_list]]))</f>
        <v>1</v>
      </c>
    </row>
    <row r="4746" spans="1:17" x14ac:dyDescent="0.25">
      <c r="A4746">
        <v>4733</v>
      </c>
      <c r="B4746" t="s">
        <v>16839</v>
      </c>
      <c r="C4746" t="s">
        <v>80</v>
      </c>
      <c r="D4746" t="str">
        <f>VLOOKUP(data_to_clean[[#This Row],[state]],abbreviation_table[],2,FALSE)</f>
        <v>California</v>
      </c>
      <c r="E4746" t="s">
        <v>2777</v>
      </c>
      <c r="F4746" t="str">
        <f>TRIM(LEFT(data_to_clean[[#This Row],[revenue]],FIND(" ",data_to_clean[[#This Row],[revenue]])))</f>
        <v>17.6</v>
      </c>
      <c r="G4746" t="str">
        <f>RIGHT(data_to_clean[[#This Row],[revenue]],LEN(data_to_clean[[#This Row],[revenue]])-FIND(" ",data_to_clean[[#This Row],[revenue]]))</f>
        <v>Million</v>
      </c>
      <c r="H4746" s="7">
        <f>VALUE(IF(data_to_clean[[#This Row],[multiplicity]]="Million",_xlfn.CONCAT(SUBSTITUTE(data_to_clean[[#This Row],[number]],".",""),"00000"),_xlfn.CONCAT(SUBSTITUTE(data_to_clean[[#This Row],[number]],".",""),"00000000")))</f>
        <v>17600000</v>
      </c>
      <c r="I4746" t="s">
        <v>16841</v>
      </c>
      <c r="J4746">
        <f>ROUND(VALUE(SUBSTITUTE(data_to_clean[[#This Row],[growth_%]],".",",")),0)</f>
        <v>60</v>
      </c>
      <c r="K4746" t="s">
        <v>156</v>
      </c>
      <c r="L4746">
        <v>105</v>
      </c>
      <c r="M4746">
        <v>93</v>
      </c>
      <c r="N4746">
        <v>2003</v>
      </c>
      <c r="O4746">
        <v>7</v>
      </c>
      <c r="P4746" t="s">
        <v>1116</v>
      </c>
      <c r="Q4746" t="b">
        <f>AND(ISNUMBER(data_to_clean[[#This Row],[revenue_formatted]]),ISNUMBER(data_to_clean[[#This Row],[growth_formatted_%]]),ISNUMBER(data_to_clean[[#This Row],[workers]]),ISNUMBER(data_to_clean[[#This Row],[previous_workers]]),ISNUMBER(data_to_clean[[#This Row],[founded]]),ISNUMBER(data_to_clean[[#This Row],[yrs_on_list]]))</f>
        <v>1</v>
      </c>
    </row>
    <row r="4747" spans="1:17" x14ac:dyDescent="0.25">
      <c r="A4747">
        <v>4734</v>
      </c>
      <c r="B4747" t="s">
        <v>16842</v>
      </c>
      <c r="C4747" t="s">
        <v>80</v>
      </c>
      <c r="D4747" t="str">
        <f>VLOOKUP(data_to_clean[[#This Row],[state]],abbreviation_table[],2,FALSE)</f>
        <v>California</v>
      </c>
      <c r="E4747" t="s">
        <v>425</v>
      </c>
      <c r="F4747" t="str">
        <f>TRIM(LEFT(data_to_clean[[#This Row],[revenue]],FIND(" ",data_to_clean[[#This Row],[revenue]])))</f>
        <v>4.6</v>
      </c>
      <c r="G4747" t="str">
        <f>RIGHT(data_to_clean[[#This Row],[revenue]],LEN(data_to_clean[[#This Row],[revenue]])-FIND(" ",data_to_clean[[#This Row],[revenue]]))</f>
        <v>Million</v>
      </c>
      <c r="H4747" s="7">
        <f>VALUE(IF(data_to_clean[[#This Row],[multiplicity]]="Million",_xlfn.CONCAT(SUBSTITUTE(data_to_clean[[#This Row],[number]],".",""),"00000"),_xlfn.CONCAT(SUBSTITUTE(data_to_clean[[#This Row],[number]],".",""),"00000000")))</f>
        <v>4600000</v>
      </c>
      <c r="I4747" t="s">
        <v>16844</v>
      </c>
      <c r="J4747">
        <f>ROUND(VALUE(SUBSTITUTE(data_to_clean[[#This Row],[growth_%]],".",",")),0)</f>
        <v>60</v>
      </c>
      <c r="K4747" t="s">
        <v>233</v>
      </c>
      <c r="L4747">
        <v>45</v>
      </c>
      <c r="M4747">
        <v>25</v>
      </c>
      <c r="N4747">
        <v>2013</v>
      </c>
      <c r="O4747">
        <v>3</v>
      </c>
      <c r="P4747" t="s">
        <v>8747</v>
      </c>
      <c r="Q4747" t="b">
        <f>AND(ISNUMBER(data_to_clean[[#This Row],[revenue_formatted]]),ISNUMBER(data_to_clean[[#This Row],[growth_formatted_%]]),ISNUMBER(data_to_clean[[#This Row],[workers]]),ISNUMBER(data_to_clean[[#This Row],[previous_workers]]),ISNUMBER(data_to_clean[[#This Row],[founded]]),ISNUMBER(data_to_clean[[#This Row],[yrs_on_list]]))</f>
        <v>1</v>
      </c>
    </row>
    <row r="4748" spans="1:17" x14ac:dyDescent="0.25">
      <c r="A4748">
        <v>4735</v>
      </c>
      <c r="B4748" t="s">
        <v>16845</v>
      </c>
      <c r="C4748" t="s">
        <v>119</v>
      </c>
      <c r="D4748" t="str">
        <f>VLOOKUP(data_to_clean[[#This Row],[state]],abbreviation_table[],2,FALSE)</f>
        <v>Georgia</v>
      </c>
      <c r="E4748" t="s">
        <v>3470</v>
      </c>
      <c r="F4748" t="str">
        <f>TRIM(LEFT(data_to_clean[[#This Row],[revenue]],FIND(" ",data_to_clean[[#This Row],[revenue]])))</f>
        <v>20</v>
      </c>
      <c r="G4748" t="str">
        <f>RIGHT(data_to_clean[[#This Row],[revenue]],LEN(data_to_clean[[#This Row],[revenue]])-FIND(" ",data_to_clean[[#This Row],[revenue]]))</f>
        <v>Million</v>
      </c>
      <c r="H4748" s="7">
        <f>VALUE(IF(data_to_clean[[#This Row],[multiplicity]]="Million",_xlfn.CONCAT(SUBSTITUTE(data_to_clean[[#This Row],[number]],".",""),"00000"),_xlfn.CONCAT(SUBSTITUTE(data_to_clean[[#This Row],[number]],".",""),"00000000")))</f>
        <v>2000000</v>
      </c>
      <c r="I4748" t="s">
        <v>16847</v>
      </c>
      <c r="J4748">
        <f>ROUND(VALUE(SUBSTITUTE(data_to_clean[[#This Row],[growth_%]],".",",")),0)</f>
        <v>60</v>
      </c>
      <c r="K4748" t="s">
        <v>18</v>
      </c>
      <c r="L4748">
        <v>111</v>
      </c>
      <c r="M4748">
        <v>46</v>
      </c>
      <c r="N4748">
        <v>1995</v>
      </c>
      <c r="O4748">
        <v>7</v>
      </c>
      <c r="P4748" t="s">
        <v>122</v>
      </c>
      <c r="Q4748" t="b">
        <f>AND(ISNUMBER(data_to_clean[[#This Row],[revenue_formatted]]),ISNUMBER(data_to_clean[[#This Row],[growth_formatted_%]]),ISNUMBER(data_to_clean[[#This Row],[workers]]),ISNUMBER(data_to_clean[[#This Row],[previous_workers]]),ISNUMBER(data_to_clean[[#This Row],[founded]]),ISNUMBER(data_to_clean[[#This Row],[yrs_on_list]]))</f>
        <v>1</v>
      </c>
    </row>
    <row r="4749" spans="1:17" x14ac:dyDescent="0.25">
      <c r="A4749">
        <v>4736</v>
      </c>
      <c r="B4749" t="s">
        <v>16848</v>
      </c>
      <c r="C4749" t="s">
        <v>98</v>
      </c>
      <c r="D4749" t="str">
        <f>VLOOKUP(data_to_clean[[#This Row],[state]],abbreviation_table[],2,FALSE)</f>
        <v>Washington</v>
      </c>
      <c r="E4749" t="s">
        <v>16850</v>
      </c>
      <c r="F4749" t="str">
        <f>TRIM(LEFT(data_to_clean[[#This Row],[revenue]],FIND(" ",data_to_clean[[#This Row],[revenue]])))</f>
        <v>113.3</v>
      </c>
      <c r="G4749" t="str">
        <f>RIGHT(data_to_clean[[#This Row],[revenue]],LEN(data_to_clean[[#This Row],[revenue]])-FIND(" ",data_to_clean[[#This Row],[revenue]]))</f>
        <v>Million</v>
      </c>
      <c r="H4749" s="7">
        <f>VALUE(IF(data_to_clean[[#This Row],[multiplicity]]="Million",_xlfn.CONCAT(SUBSTITUTE(data_to_clean[[#This Row],[number]],".",""),"00000"),_xlfn.CONCAT(SUBSTITUTE(data_to_clean[[#This Row],[number]],".",""),"00000000")))</f>
        <v>113300000</v>
      </c>
      <c r="I4749" t="s">
        <v>16851</v>
      </c>
      <c r="J4749">
        <f>ROUND(VALUE(SUBSTITUTE(data_to_clean[[#This Row],[growth_%]],".",",")),0)</f>
        <v>59</v>
      </c>
      <c r="K4749" t="s">
        <v>187</v>
      </c>
      <c r="L4749">
        <v>30</v>
      </c>
      <c r="M4749">
        <v>20</v>
      </c>
      <c r="N4749">
        <v>2009</v>
      </c>
      <c r="O4749">
        <v>4</v>
      </c>
      <c r="P4749" t="s">
        <v>3735</v>
      </c>
      <c r="Q4749" t="b">
        <f>AND(ISNUMBER(data_to_clean[[#This Row],[revenue_formatted]]),ISNUMBER(data_to_clean[[#This Row],[growth_formatted_%]]),ISNUMBER(data_to_clean[[#This Row],[workers]]),ISNUMBER(data_to_clean[[#This Row],[previous_workers]]),ISNUMBER(data_to_clean[[#This Row],[founded]]),ISNUMBER(data_to_clean[[#This Row],[yrs_on_list]]))</f>
        <v>1</v>
      </c>
    </row>
    <row r="4750" spans="1:17" x14ac:dyDescent="0.25">
      <c r="A4750">
        <v>4737</v>
      </c>
      <c r="B4750" t="s">
        <v>16852</v>
      </c>
      <c r="C4750" t="s">
        <v>230</v>
      </c>
      <c r="D4750" t="str">
        <f>VLOOKUP(data_to_clean[[#This Row],[state]],abbreviation_table[],2,FALSE)</f>
        <v>Michigan</v>
      </c>
      <c r="E4750" t="s">
        <v>13082</v>
      </c>
      <c r="F4750" t="str">
        <f>TRIM(LEFT(data_to_clean[[#This Row],[revenue]],FIND(" ",data_to_clean[[#This Row],[revenue]])))</f>
        <v>91.8</v>
      </c>
      <c r="G4750" t="str">
        <f>RIGHT(data_to_clean[[#This Row],[revenue]],LEN(data_to_clean[[#This Row],[revenue]])-FIND(" ",data_to_clean[[#This Row],[revenue]]))</f>
        <v>Million</v>
      </c>
      <c r="H4750" s="7">
        <f>VALUE(IF(data_to_clean[[#This Row],[multiplicity]]="Million",_xlfn.CONCAT(SUBSTITUTE(data_to_clean[[#This Row],[number]],".",""),"00000"),_xlfn.CONCAT(SUBSTITUTE(data_to_clean[[#This Row],[number]],".",""),"00000000")))</f>
        <v>91800000</v>
      </c>
      <c r="I4750" t="s">
        <v>16854</v>
      </c>
      <c r="J4750">
        <f>ROUND(VALUE(SUBSTITUTE(data_to_clean[[#This Row],[growth_%]],".",",")),0)</f>
        <v>59</v>
      </c>
      <c r="K4750" t="s">
        <v>336</v>
      </c>
      <c r="L4750">
        <v>401</v>
      </c>
      <c r="M4750">
        <v>241</v>
      </c>
      <c r="N4750">
        <v>1987</v>
      </c>
      <c r="O4750">
        <v>1</v>
      </c>
      <c r="P4750" t="s">
        <v>636</v>
      </c>
      <c r="Q4750" t="b">
        <f>AND(ISNUMBER(data_to_clean[[#This Row],[revenue_formatted]]),ISNUMBER(data_to_clean[[#This Row],[growth_formatted_%]]),ISNUMBER(data_to_clean[[#This Row],[workers]]),ISNUMBER(data_to_clean[[#This Row],[previous_workers]]),ISNUMBER(data_to_clean[[#This Row],[founded]]),ISNUMBER(data_to_clean[[#This Row],[yrs_on_list]]))</f>
        <v>1</v>
      </c>
    </row>
    <row r="4751" spans="1:17" x14ac:dyDescent="0.25">
      <c r="A4751">
        <v>4738</v>
      </c>
      <c r="B4751" t="s">
        <v>16855</v>
      </c>
      <c r="C4751" t="s">
        <v>753</v>
      </c>
      <c r="D4751" t="str">
        <f>VLOOKUP(data_to_clean[[#This Row],[state]],abbreviation_table[],2,FALSE)</f>
        <v>Nevada</v>
      </c>
      <c r="E4751" t="s">
        <v>1106</v>
      </c>
      <c r="F4751" t="str">
        <f>TRIM(LEFT(data_to_clean[[#This Row],[revenue]],FIND(" ",data_to_clean[[#This Row],[revenue]])))</f>
        <v>2.9</v>
      </c>
      <c r="G4751" t="str">
        <f>RIGHT(data_to_clean[[#This Row],[revenue]],LEN(data_to_clean[[#This Row],[revenue]])-FIND(" ",data_to_clean[[#This Row],[revenue]]))</f>
        <v>Million</v>
      </c>
      <c r="H4751" s="7">
        <f>VALUE(IF(data_to_clean[[#This Row],[multiplicity]]="Million",_xlfn.CONCAT(SUBSTITUTE(data_to_clean[[#This Row],[number]],".",""),"00000"),_xlfn.CONCAT(SUBSTITUTE(data_to_clean[[#This Row],[number]],".",""),"00000000")))</f>
        <v>2900000</v>
      </c>
      <c r="I4751" t="s">
        <v>16854</v>
      </c>
      <c r="J4751">
        <f>ROUND(VALUE(SUBSTITUTE(data_to_clean[[#This Row],[growth_%]],".",",")),0)</f>
        <v>59</v>
      </c>
      <c r="K4751" t="s">
        <v>55</v>
      </c>
      <c r="L4751">
        <v>12</v>
      </c>
      <c r="M4751">
        <v>15</v>
      </c>
      <c r="N4751">
        <v>1993</v>
      </c>
      <c r="O4751">
        <v>1</v>
      </c>
      <c r="P4751" t="s">
        <v>757</v>
      </c>
      <c r="Q4751" t="b">
        <f>AND(ISNUMBER(data_to_clean[[#This Row],[revenue_formatted]]),ISNUMBER(data_to_clean[[#This Row],[growth_formatted_%]]),ISNUMBER(data_to_clean[[#This Row],[workers]]),ISNUMBER(data_to_clean[[#This Row],[previous_workers]]),ISNUMBER(data_to_clean[[#This Row],[founded]]),ISNUMBER(data_to_clean[[#This Row],[yrs_on_list]]))</f>
        <v>1</v>
      </c>
    </row>
    <row r="4752" spans="1:17" x14ac:dyDescent="0.25">
      <c r="A4752">
        <v>4739</v>
      </c>
      <c r="B4752" t="s">
        <v>16857</v>
      </c>
      <c r="C4752" t="s">
        <v>52</v>
      </c>
      <c r="D4752" t="str">
        <f>VLOOKUP(data_to_clean[[#This Row],[state]],abbreviation_table[],2,FALSE)</f>
        <v>Florida</v>
      </c>
      <c r="E4752" t="s">
        <v>16859</v>
      </c>
      <c r="F4752" t="str">
        <f>TRIM(LEFT(data_to_clean[[#This Row],[revenue]],FIND(" ",data_to_clean[[#This Row],[revenue]])))</f>
        <v>427.6</v>
      </c>
      <c r="G4752" t="str">
        <f>RIGHT(data_to_clean[[#This Row],[revenue]],LEN(data_to_clean[[#This Row],[revenue]])-FIND(" ",data_to_clean[[#This Row],[revenue]]))</f>
        <v>Million</v>
      </c>
      <c r="H4752" s="7">
        <f>VALUE(IF(data_to_clean[[#This Row],[multiplicity]]="Million",_xlfn.CONCAT(SUBSTITUTE(data_to_clean[[#This Row],[number]],".",""),"00000"),_xlfn.CONCAT(SUBSTITUTE(data_to_clean[[#This Row],[number]],".",""),"00000000")))</f>
        <v>427600000</v>
      </c>
      <c r="I4752" t="s">
        <v>16860</v>
      </c>
      <c r="J4752">
        <f>ROUND(VALUE(SUBSTITUTE(data_to_clean[[#This Row],[growth_%]],".",",")),0)</f>
        <v>59</v>
      </c>
      <c r="K4752" t="s">
        <v>329</v>
      </c>
      <c r="L4752">
        <v>700</v>
      </c>
      <c r="M4752">
        <v>410</v>
      </c>
      <c r="N4752">
        <v>2004</v>
      </c>
      <c r="O4752">
        <v>4</v>
      </c>
      <c r="P4752" t="s">
        <v>56</v>
      </c>
      <c r="Q4752" t="b">
        <f>AND(ISNUMBER(data_to_clean[[#This Row],[revenue_formatted]]),ISNUMBER(data_to_clean[[#This Row],[growth_formatted_%]]),ISNUMBER(data_to_clean[[#This Row],[workers]]),ISNUMBER(data_to_clean[[#This Row],[previous_workers]]),ISNUMBER(data_to_clean[[#This Row],[founded]]),ISNUMBER(data_to_clean[[#This Row],[yrs_on_list]]))</f>
        <v>1</v>
      </c>
    </row>
    <row r="4753" spans="1:17" x14ac:dyDescent="0.25">
      <c r="A4753">
        <v>4740</v>
      </c>
      <c r="B4753" t="s">
        <v>16861</v>
      </c>
      <c r="C4753" t="s">
        <v>166</v>
      </c>
      <c r="D4753" t="str">
        <f>VLOOKUP(data_to_clean[[#This Row],[state]],abbreviation_table[],2,FALSE)</f>
        <v>Utah</v>
      </c>
      <c r="E4753" t="s">
        <v>191</v>
      </c>
      <c r="F4753" t="str">
        <f>TRIM(LEFT(data_to_clean[[#This Row],[revenue]],FIND(" ",data_to_clean[[#This Row],[revenue]])))</f>
        <v>11.8</v>
      </c>
      <c r="G4753" t="str">
        <f>RIGHT(data_to_clean[[#This Row],[revenue]],LEN(data_to_clean[[#This Row],[revenue]])-FIND(" ",data_to_clean[[#This Row],[revenue]]))</f>
        <v>Million</v>
      </c>
      <c r="H4753" s="7">
        <f>VALUE(IF(data_to_clean[[#This Row],[multiplicity]]="Million",_xlfn.CONCAT(SUBSTITUTE(data_to_clean[[#This Row],[number]],".",""),"00000"),_xlfn.CONCAT(SUBSTITUTE(data_to_clean[[#This Row],[number]],".",""),"00000000")))</f>
        <v>11800000</v>
      </c>
      <c r="I4753" t="s">
        <v>16863</v>
      </c>
      <c r="J4753">
        <f>ROUND(VALUE(SUBSTITUTE(data_to_clean[[#This Row],[growth_%]],".",",")),0)</f>
        <v>59</v>
      </c>
      <c r="K4753" t="s">
        <v>18</v>
      </c>
      <c r="L4753">
        <v>70</v>
      </c>
      <c r="M4753">
        <v>25</v>
      </c>
      <c r="N4753">
        <v>2008</v>
      </c>
      <c r="O4753">
        <v>4</v>
      </c>
      <c r="P4753" t="s">
        <v>16864</v>
      </c>
      <c r="Q4753" t="b">
        <f>AND(ISNUMBER(data_to_clean[[#This Row],[revenue_formatted]]),ISNUMBER(data_to_clean[[#This Row],[growth_formatted_%]]),ISNUMBER(data_to_clean[[#This Row],[workers]]),ISNUMBER(data_to_clean[[#This Row],[previous_workers]]),ISNUMBER(data_to_clean[[#This Row],[founded]]),ISNUMBER(data_to_clean[[#This Row],[yrs_on_list]]))</f>
        <v>1</v>
      </c>
    </row>
    <row r="4754" spans="1:17" x14ac:dyDescent="0.25">
      <c r="A4754">
        <v>4741</v>
      </c>
      <c r="B4754" t="s">
        <v>16865</v>
      </c>
      <c r="C4754" t="s">
        <v>860</v>
      </c>
      <c r="D4754" t="str">
        <f>VLOOKUP(data_to_clean[[#This Row],[state]],abbreviation_table[],2,FALSE)</f>
        <v>Indiana</v>
      </c>
      <c r="E4754" t="s">
        <v>5099</v>
      </c>
      <c r="F4754" t="str">
        <f>TRIM(LEFT(data_to_clean[[#This Row],[revenue]],FIND(" ",data_to_clean[[#This Row],[revenue]])))</f>
        <v>37.8</v>
      </c>
      <c r="G4754" t="str">
        <f>RIGHT(data_to_clean[[#This Row],[revenue]],LEN(data_to_clean[[#This Row],[revenue]])-FIND(" ",data_to_clean[[#This Row],[revenue]]))</f>
        <v>Million</v>
      </c>
      <c r="H4754" s="7">
        <f>VALUE(IF(data_to_clean[[#This Row],[multiplicity]]="Million",_xlfn.CONCAT(SUBSTITUTE(data_to_clean[[#This Row],[number]],".",""),"00000"),_xlfn.CONCAT(SUBSTITUTE(data_to_clean[[#This Row],[number]],".",""),"00000000")))</f>
        <v>37800000</v>
      </c>
      <c r="I4754" t="s">
        <v>16867</v>
      </c>
      <c r="J4754">
        <f>ROUND(VALUE(SUBSTITUTE(data_to_clean[[#This Row],[growth_%]],".",",")),0)</f>
        <v>59</v>
      </c>
      <c r="K4754" t="s">
        <v>336</v>
      </c>
      <c r="L4754">
        <v>230</v>
      </c>
      <c r="M4754">
        <v>185</v>
      </c>
      <c r="N4754">
        <v>1993</v>
      </c>
      <c r="O4754">
        <v>1</v>
      </c>
      <c r="P4754" t="s">
        <v>1185</v>
      </c>
      <c r="Q4754" t="b">
        <f>AND(ISNUMBER(data_to_clean[[#This Row],[revenue_formatted]]),ISNUMBER(data_to_clean[[#This Row],[growth_formatted_%]]),ISNUMBER(data_to_clean[[#This Row],[workers]]),ISNUMBER(data_to_clean[[#This Row],[previous_workers]]),ISNUMBER(data_to_clean[[#This Row],[founded]]),ISNUMBER(data_to_clean[[#This Row],[yrs_on_list]]))</f>
        <v>1</v>
      </c>
    </row>
    <row r="4755" spans="1:17" x14ac:dyDescent="0.25">
      <c r="A4755">
        <v>4742</v>
      </c>
      <c r="B4755" t="s">
        <v>16868</v>
      </c>
      <c r="C4755" t="s">
        <v>30</v>
      </c>
      <c r="D4755" t="str">
        <f>VLOOKUP(data_to_clean[[#This Row],[state]],abbreviation_table[],2,FALSE)</f>
        <v>Texas</v>
      </c>
      <c r="E4755" t="s">
        <v>16870</v>
      </c>
      <c r="F4755" t="str">
        <f>TRIM(LEFT(data_to_clean[[#This Row],[revenue]],FIND(" ",data_to_clean[[#This Row],[revenue]])))</f>
        <v>257.2</v>
      </c>
      <c r="G4755" t="str">
        <f>RIGHT(data_to_clean[[#This Row],[revenue]],LEN(data_to_clean[[#This Row],[revenue]])-FIND(" ",data_to_clean[[#This Row],[revenue]]))</f>
        <v>Million</v>
      </c>
      <c r="H4755" s="7">
        <f>VALUE(IF(data_to_clean[[#This Row],[multiplicity]]="Million",_xlfn.CONCAT(SUBSTITUTE(data_to_clean[[#This Row],[number]],".",""),"00000"),_xlfn.CONCAT(SUBSTITUTE(data_to_clean[[#This Row],[number]],".",""),"00000000")))</f>
        <v>257200000</v>
      </c>
      <c r="I4755" t="s">
        <v>16871</v>
      </c>
      <c r="J4755">
        <f>ROUND(VALUE(SUBSTITUTE(data_to_clean[[#This Row],[growth_%]],".",",")),0)</f>
        <v>59</v>
      </c>
      <c r="K4755" t="s">
        <v>33</v>
      </c>
      <c r="L4755">
        <v>5350</v>
      </c>
      <c r="M4755">
        <v>3375</v>
      </c>
      <c r="N4755">
        <v>1998</v>
      </c>
      <c r="O4755">
        <v>4</v>
      </c>
      <c r="P4755" t="s">
        <v>258</v>
      </c>
      <c r="Q4755" t="b">
        <f>AND(ISNUMBER(data_to_clean[[#This Row],[revenue_formatted]]),ISNUMBER(data_to_clean[[#This Row],[growth_formatted_%]]),ISNUMBER(data_to_clean[[#This Row],[workers]]),ISNUMBER(data_to_clean[[#This Row],[previous_workers]]),ISNUMBER(data_to_clean[[#This Row],[founded]]),ISNUMBER(data_to_clean[[#This Row],[yrs_on_list]]))</f>
        <v>1</v>
      </c>
    </row>
    <row r="4756" spans="1:17" x14ac:dyDescent="0.25">
      <c r="A4756">
        <v>4743</v>
      </c>
      <c r="B4756" t="s">
        <v>16872</v>
      </c>
      <c r="C4756" t="s">
        <v>80</v>
      </c>
      <c r="D4756" t="str">
        <f>VLOOKUP(data_to_clean[[#This Row],[state]],abbreviation_table[],2,FALSE)</f>
        <v>California</v>
      </c>
      <c r="E4756" t="s">
        <v>16874</v>
      </c>
      <c r="F4756" t="str">
        <f>TRIM(LEFT(data_to_clean[[#This Row],[revenue]],FIND(" ",data_to_clean[[#This Row],[revenue]])))</f>
        <v>82.9</v>
      </c>
      <c r="G4756" t="str">
        <f>RIGHT(data_to_clean[[#This Row],[revenue]],LEN(data_to_clean[[#This Row],[revenue]])-FIND(" ",data_to_clean[[#This Row],[revenue]]))</f>
        <v>Million</v>
      </c>
      <c r="H4756" s="7">
        <f>VALUE(IF(data_to_clean[[#This Row],[multiplicity]]="Million",_xlfn.CONCAT(SUBSTITUTE(data_to_clean[[#This Row],[number]],".",""),"00000"),_xlfn.CONCAT(SUBSTITUTE(data_to_clean[[#This Row],[number]],".",""),"00000000")))</f>
        <v>82900000</v>
      </c>
      <c r="I4756" t="s">
        <v>16875</v>
      </c>
      <c r="J4756">
        <f>ROUND(VALUE(SUBSTITUTE(data_to_clean[[#This Row],[growth_%]],".",",")),0)</f>
        <v>59</v>
      </c>
      <c r="K4756" t="s">
        <v>233</v>
      </c>
      <c r="L4756">
        <v>371</v>
      </c>
      <c r="M4756">
        <v>237</v>
      </c>
      <c r="N4756">
        <v>2000</v>
      </c>
      <c r="O4756">
        <v>10</v>
      </c>
      <c r="P4756" t="s">
        <v>500</v>
      </c>
      <c r="Q4756" t="b">
        <f>AND(ISNUMBER(data_to_clean[[#This Row],[revenue_formatted]]),ISNUMBER(data_to_clean[[#This Row],[growth_formatted_%]]),ISNUMBER(data_to_clean[[#This Row],[workers]]),ISNUMBER(data_to_clean[[#This Row],[previous_workers]]),ISNUMBER(data_to_clean[[#This Row],[founded]]),ISNUMBER(data_to_clean[[#This Row],[yrs_on_list]]))</f>
        <v>1</v>
      </c>
    </row>
    <row r="4757" spans="1:17" x14ac:dyDescent="0.25">
      <c r="A4757">
        <v>4744</v>
      </c>
      <c r="B4757" t="s">
        <v>16876</v>
      </c>
      <c r="C4757" t="s">
        <v>503</v>
      </c>
      <c r="D4757" t="str">
        <f>VLOOKUP(data_to_clean[[#This Row],[state]],abbreviation_table[],2,FALSE)</f>
        <v>Illinois</v>
      </c>
      <c r="E4757" t="s">
        <v>2440</v>
      </c>
      <c r="F4757" t="str">
        <f>TRIM(LEFT(data_to_clean[[#This Row],[revenue]],FIND(" ",data_to_clean[[#This Row],[revenue]])))</f>
        <v>12.5</v>
      </c>
      <c r="G4757" t="str">
        <f>RIGHT(data_to_clean[[#This Row],[revenue]],LEN(data_to_clean[[#This Row],[revenue]])-FIND(" ",data_to_clean[[#This Row],[revenue]]))</f>
        <v>Million</v>
      </c>
      <c r="H4757" s="7">
        <f>VALUE(IF(data_to_clean[[#This Row],[multiplicity]]="Million",_xlfn.CONCAT(SUBSTITUTE(data_to_clean[[#This Row],[number]],".",""),"00000"),_xlfn.CONCAT(SUBSTITUTE(data_to_clean[[#This Row],[number]],".",""),"00000000")))</f>
        <v>12500000</v>
      </c>
      <c r="I4757" t="s">
        <v>16878</v>
      </c>
      <c r="J4757">
        <f>ROUND(VALUE(SUBSTITUTE(data_to_clean[[#This Row],[growth_%]],".",",")),0)</f>
        <v>59</v>
      </c>
      <c r="K4757" t="s">
        <v>336</v>
      </c>
      <c r="L4757">
        <v>52</v>
      </c>
      <c r="M4757">
        <v>35</v>
      </c>
      <c r="N4757">
        <v>1973</v>
      </c>
      <c r="O4757">
        <v>1</v>
      </c>
      <c r="P4757" t="s">
        <v>506</v>
      </c>
      <c r="Q4757" t="b">
        <f>AND(ISNUMBER(data_to_clean[[#This Row],[revenue_formatted]]),ISNUMBER(data_to_clean[[#This Row],[growth_formatted_%]]),ISNUMBER(data_to_clean[[#This Row],[workers]]),ISNUMBER(data_to_clean[[#This Row],[previous_workers]]),ISNUMBER(data_to_clean[[#This Row],[founded]]),ISNUMBER(data_to_clean[[#This Row],[yrs_on_list]]))</f>
        <v>1</v>
      </c>
    </row>
    <row r="4758" spans="1:17" x14ac:dyDescent="0.25">
      <c r="A4758">
        <v>4745</v>
      </c>
      <c r="B4758" t="s">
        <v>16879</v>
      </c>
      <c r="C4758" t="s">
        <v>66</v>
      </c>
      <c r="D4758" t="str">
        <f>VLOOKUP(data_to_clean[[#This Row],[state]],abbreviation_table[],2,FALSE)</f>
        <v>Virginia</v>
      </c>
      <c r="E4758" t="s">
        <v>820</v>
      </c>
      <c r="F4758" t="str">
        <f>TRIM(LEFT(data_to_clean[[#This Row],[revenue]],FIND(" ",data_to_clean[[#This Row],[revenue]])))</f>
        <v>13.3</v>
      </c>
      <c r="G4758" t="str">
        <f>RIGHT(data_to_clean[[#This Row],[revenue]],LEN(data_to_clean[[#This Row],[revenue]])-FIND(" ",data_to_clean[[#This Row],[revenue]]))</f>
        <v>Million</v>
      </c>
      <c r="H4758" s="7">
        <f>VALUE(IF(data_to_clean[[#This Row],[multiplicity]]="Million",_xlfn.CONCAT(SUBSTITUTE(data_to_clean[[#This Row],[number]],".",""),"00000"),_xlfn.CONCAT(SUBSTITUTE(data_to_clean[[#This Row],[number]],".",""),"00000000")))</f>
        <v>13300000</v>
      </c>
      <c r="I4758" t="s">
        <v>16881</v>
      </c>
      <c r="J4758">
        <f>ROUND(VALUE(SUBSTITUTE(data_to_clean[[#This Row],[growth_%]],".",",")),0)</f>
        <v>59</v>
      </c>
      <c r="K4758" t="s">
        <v>156</v>
      </c>
      <c r="L4758">
        <v>101</v>
      </c>
      <c r="M4758">
        <v>70</v>
      </c>
      <c r="N4758">
        <v>1999</v>
      </c>
      <c r="O4758">
        <v>7</v>
      </c>
      <c r="P4758" t="s">
        <v>5204</v>
      </c>
      <c r="Q4758" t="b">
        <f>AND(ISNUMBER(data_to_clean[[#This Row],[revenue_formatted]]),ISNUMBER(data_to_clean[[#This Row],[growth_formatted_%]]),ISNUMBER(data_to_clean[[#This Row],[workers]]),ISNUMBER(data_to_clean[[#This Row],[previous_workers]]),ISNUMBER(data_to_clean[[#This Row],[founded]]),ISNUMBER(data_to_clean[[#This Row],[yrs_on_list]]))</f>
        <v>1</v>
      </c>
    </row>
    <row r="4759" spans="1:17" x14ac:dyDescent="0.25">
      <c r="A4759">
        <v>4746</v>
      </c>
      <c r="B4759" t="s">
        <v>16882</v>
      </c>
      <c r="C4759" t="s">
        <v>503</v>
      </c>
      <c r="D4759" t="str">
        <f>VLOOKUP(data_to_clean[[#This Row],[state]],abbreviation_table[],2,FALSE)</f>
        <v>Illinois</v>
      </c>
      <c r="E4759" t="s">
        <v>16884</v>
      </c>
      <c r="F4759" t="str">
        <f>TRIM(LEFT(data_to_clean[[#This Row],[revenue]],FIND(" ",data_to_clean[[#This Row],[revenue]])))</f>
        <v>61.4</v>
      </c>
      <c r="G4759" t="str">
        <f>RIGHT(data_to_clean[[#This Row],[revenue]],LEN(data_to_clean[[#This Row],[revenue]])-FIND(" ",data_to_clean[[#This Row],[revenue]]))</f>
        <v>Million</v>
      </c>
      <c r="H4759" s="7">
        <f>VALUE(IF(data_to_clean[[#This Row],[multiplicity]]="Million",_xlfn.CONCAT(SUBSTITUTE(data_to_clean[[#This Row],[number]],".",""),"00000"),_xlfn.CONCAT(SUBSTITUTE(data_to_clean[[#This Row],[number]],".",""),"00000000")))</f>
        <v>61400000</v>
      </c>
      <c r="I4759" t="s">
        <v>16885</v>
      </c>
      <c r="J4759">
        <f>ROUND(VALUE(SUBSTITUTE(data_to_clean[[#This Row],[growth_%]],".",",")),0)</f>
        <v>59</v>
      </c>
      <c r="K4759" t="s">
        <v>218</v>
      </c>
      <c r="L4759">
        <v>5799</v>
      </c>
      <c r="M4759">
        <v>4537</v>
      </c>
      <c r="N4759">
        <v>1995</v>
      </c>
      <c r="O4759">
        <v>13</v>
      </c>
      <c r="P4759" t="s">
        <v>1617</v>
      </c>
      <c r="Q4759" t="b">
        <f>AND(ISNUMBER(data_to_clean[[#This Row],[revenue_formatted]]),ISNUMBER(data_to_clean[[#This Row],[growth_formatted_%]]),ISNUMBER(data_to_clean[[#This Row],[workers]]),ISNUMBER(data_to_clean[[#This Row],[previous_workers]]),ISNUMBER(data_to_clean[[#This Row],[founded]]),ISNUMBER(data_to_clean[[#This Row],[yrs_on_list]]))</f>
        <v>1</v>
      </c>
    </row>
    <row r="4760" spans="1:17" x14ac:dyDescent="0.25">
      <c r="A4760">
        <v>4747</v>
      </c>
      <c r="B4760" t="s">
        <v>16886</v>
      </c>
      <c r="C4760" t="s">
        <v>1337</v>
      </c>
      <c r="D4760" t="str">
        <f>VLOOKUP(data_to_clean[[#This Row],[state]],abbreviation_table[],2,FALSE)</f>
        <v>Louisiana</v>
      </c>
      <c r="E4760" t="s">
        <v>1012</v>
      </c>
      <c r="F4760" t="str">
        <f>TRIM(LEFT(data_to_clean[[#This Row],[revenue]],FIND(" ",data_to_clean[[#This Row],[revenue]])))</f>
        <v>113.5</v>
      </c>
      <c r="G4760" t="str">
        <f>RIGHT(data_to_clean[[#This Row],[revenue]],LEN(data_to_clean[[#This Row],[revenue]])-FIND(" ",data_to_clean[[#This Row],[revenue]]))</f>
        <v>Million</v>
      </c>
      <c r="H4760" s="7">
        <f>VALUE(IF(data_to_clean[[#This Row],[multiplicity]]="Million",_xlfn.CONCAT(SUBSTITUTE(data_to_clean[[#This Row],[number]],".",""),"00000"),_xlfn.CONCAT(SUBSTITUTE(data_to_clean[[#This Row],[number]],".",""),"00000000")))</f>
        <v>113500000</v>
      </c>
      <c r="I4760" t="s">
        <v>16888</v>
      </c>
      <c r="J4760">
        <f>ROUND(VALUE(SUBSTITUTE(data_to_clean[[#This Row],[growth_%]],".",",")),0)</f>
        <v>59</v>
      </c>
      <c r="K4760" t="s">
        <v>40</v>
      </c>
      <c r="L4760">
        <v>244</v>
      </c>
      <c r="M4760">
        <v>140</v>
      </c>
      <c r="N4760">
        <v>1998</v>
      </c>
      <c r="O4760">
        <v>1</v>
      </c>
      <c r="P4760" t="s">
        <v>2854</v>
      </c>
      <c r="Q4760" t="b">
        <f>AND(ISNUMBER(data_to_clean[[#This Row],[revenue_formatted]]),ISNUMBER(data_to_clean[[#This Row],[growth_formatted_%]]),ISNUMBER(data_to_clean[[#This Row],[workers]]),ISNUMBER(data_to_clean[[#This Row],[previous_workers]]),ISNUMBER(data_to_clean[[#This Row],[founded]]),ISNUMBER(data_to_clean[[#This Row],[yrs_on_list]]))</f>
        <v>1</v>
      </c>
    </row>
    <row r="4761" spans="1:17" x14ac:dyDescent="0.25">
      <c r="A4761">
        <v>4748</v>
      </c>
      <c r="B4761" t="s">
        <v>16889</v>
      </c>
      <c r="C4761" t="s">
        <v>30</v>
      </c>
      <c r="D4761" t="str">
        <f>VLOOKUP(data_to_clean[[#This Row],[state]],abbreviation_table[],2,FALSE)</f>
        <v>Texas</v>
      </c>
      <c r="E4761" t="s">
        <v>1584</v>
      </c>
      <c r="F4761" t="str">
        <f>TRIM(LEFT(data_to_clean[[#This Row],[revenue]],FIND(" ",data_to_clean[[#This Row],[revenue]])))</f>
        <v>24.2</v>
      </c>
      <c r="G4761" t="str">
        <f>RIGHT(data_to_clean[[#This Row],[revenue]],LEN(data_to_clean[[#This Row],[revenue]])-FIND(" ",data_to_clean[[#This Row],[revenue]]))</f>
        <v>Million</v>
      </c>
      <c r="H4761" s="7">
        <f>VALUE(IF(data_to_clean[[#This Row],[multiplicity]]="Million",_xlfn.CONCAT(SUBSTITUTE(data_to_clean[[#This Row],[number]],".",""),"00000"),_xlfn.CONCAT(SUBSTITUTE(data_to_clean[[#This Row],[number]],".",""),"00000000")))</f>
        <v>24200000</v>
      </c>
      <c r="I4761" t="s">
        <v>16891</v>
      </c>
      <c r="J4761">
        <f>ROUND(VALUE(SUBSTITUTE(data_to_clean[[#This Row],[growth_%]],".",",")),0)</f>
        <v>59</v>
      </c>
      <c r="K4761" t="s">
        <v>211</v>
      </c>
      <c r="L4761">
        <v>114</v>
      </c>
      <c r="M4761">
        <v>94</v>
      </c>
      <c r="N4761">
        <v>1973</v>
      </c>
      <c r="O4761">
        <v>1</v>
      </c>
      <c r="P4761" t="s">
        <v>16892</v>
      </c>
      <c r="Q4761" t="b">
        <f>AND(ISNUMBER(data_to_clean[[#This Row],[revenue_formatted]]),ISNUMBER(data_to_clean[[#This Row],[growth_formatted_%]]),ISNUMBER(data_to_clean[[#This Row],[workers]]),ISNUMBER(data_to_clean[[#This Row],[previous_workers]]),ISNUMBER(data_to_clean[[#This Row],[founded]]),ISNUMBER(data_to_clean[[#This Row],[yrs_on_list]]))</f>
        <v>1</v>
      </c>
    </row>
    <row r="4762" spans="1:17" x14ac:dyDescent="0.25">
      <c r="A4762">
        <v>4749</v>
      </c>
      <c r="B4762" t="s">
        <v>16893</v>
      </c>
      <c r="C4762" t="s">
        <v>30</v>
      </c>
      <c r="D4762" t="str">
        <f>VLOOKUP(data_to_clean[[#This Row],[state]],abbreviation_table[],2,FALSE)</f>
        <v>Texas</v>
      </c>
      <c r="E4762" t="s">
        <v>911</v>
      </c>
      <c r="F4762" t="str">
        <f>TRIM(LEFT(data_to_clean[[#This Row],[revenue]],FIND(" ",data_to_clean[[#This Row],[revenue]])))</f>
        <v>2.7</v>
      </c>
      <c r="G4762" t="str">
        <f>RIGHT(data_to_clean[[#This Row],[revenue]],LEN(data_to_clean[[#This Row],[revenue]])-FIND(" ",data_to_clean[[#This Row],[revenue]]))</f>
        <v>Million</v>
      </c>
      <c r="H4762" s="7">
        <f>VALUE(IF(data_to_clean[[#This Row],[multiplicity]]="Million",_xlfn.CONCAT(SUBSTITUTE(data_to_clean[[#This Row],[number]],".",""),"00000"),_xlfn.CONCAT(SUBSTITUTE(data_to_clean[[#This Row],[number]],".",""),"00000000")))</f>
        <v>2700000</v>
      </c>
      <c r="I4762" t="s">
        <v>16895</v>
      </c>
      <c r="J4762">
        <f>ROUND(VALUE(SUBSTITUTE(data_to_clean[[#This Row],[growth_%]],".",",")),0)</f>
        <v>59</v>
      </c>
      <c r="K4762" t="s">
        <v>1041</v>
      </c>
      <c r="L4762">
        <v>12</v>
      </c>
      <c r="M4762">
        <v>8</v>
      </c>
      <c r="N4762">
        <v>2011</v>
      </c>
      <c r="O4762">
        <v>1</v>
      </c>
      <c r="P4762" t="s">
        <v>6566</v>
      </c>
      <c r="Q4762" t="b">
        <f>AND(ISNUMBER(data_to_clean[[#This Row],[revenue_formatted]]),ISNUMBER(data_to_clean[[#This Row],[growth_formatted_%]]),ISNUMBER(data_to_clean[[#This Row],[workers]]),ISNUMBER(data_to_clean[[#This Row],[previous_workers]]),ISNUMBER(data_to_clean[[#This Row],[founded]]),ISNUMBER(data_to_clean[[#This Row],[yrs_on_list]]))</f>
        <v>1</v>
      </c>
    </row>
    <row r="4763" spans="1:17" x14ac:dyDescent="0.25">
      <c r="A4763">
        <v>4750</v>
      </c>
      <c r="B4763" t="s">
        <v>16896</v>
      </c>
      <c r="C4763" t="s">
        <v>30</v>
      </c>
      <c r="D4763" t="str">
        <f>VLOOKUP(data_to_clean[[#This Row],[state]],abbreviation_table[],2,FALSE)</f>
        <v>Texas</v>
      </c>
      <c r="E4763" t="s">
        <v>993</v>
      </c>
      <c r="F4763" t="str">
        <f>TRIM(LEFT(data_to_clean[[#This Row],[revenue]],FIND(" ",data_to_clean[[#This Row],[revenue]])))</f>
        <v>2.3</v>
      </c>
      <c r="G4763" t="str">
        <f>RIGHT(data_to_clean[[#This Row],[revenue]],LEN(data_to_clean[[#This Row],[revenue]])-FIND(" ",data_to_clean[[#This Row],[revenue]]))</f>
        <v>Million</v>
      </c>
      <c r="H4763" s="7">
        <f>VALUE(IF(data_to_clean[[#This Row],[multiplicity]]="Million",_xlfn.CONCAT(SUBSTITUTE(data_to_clean[[#This Row],[number]],".",""),"00000"),_xlfn.CONCAT(SUBSTITUTE(data_to_clean[[#This Row],[number]],".",""),"00000000")))</f>
        <v>2300000</v>
      </c>
      <c r="I4763" t="s">
        <v>16898</v>
      </c>
      <c r="J4763">
        <f>ROUND(VALUE(SUBSTITUTE(data_to_clean[[#This Row],[growth_%]],".",",")),0)</f>
        <v>59</v>
      </c>
      <c r="K4763" t="s">
        <v>18</v>
      </c>
      <c r="L4763">
        <v>17</v>
      </c>
      <c r="M4763">
        <v>14</v>
      </c>
      <c r="N4763">
        <v>1998</v>
      </c>
      <c r="O4763">
        <v>1</v>
      </c>
      <c r="P4763" t="s">
        <v>34</v>
      </c>
      <c r="Q4763" t="b">
        <f>AND(ISNUMBER(data_to_clean[[#This Row],[revenue_formatted]]),ISNUMBER(data_to_clean[[#This Row],[growth_formatted_%]]),ISNUMBER(data_to_clean[[#This Row],[workers]]),ISNUMBER(data_to_clean[[#This Row],[previous_workers]]),ISNUMBER(data_to_clean[[#This Row],[founded]]),ISNUMBER(data_to_clean[[#This Row],[yrs_on_list]]))</f>
        <v>1</v>
      </c>
    </row>
    <row r="4764" spans="1:17" x14ac:dyDescent="0.25">
      <c r="A4764">
        <v>4751</v>
      </c>
      <c r="B4764" t="s">
        <v>16899</v>
      </c>
      <c r="C4764" t="s">
        <v>503</v>
      </c>
      <c r="D4764" t="str">
        <f>VLOOKUP(data_to_clean[[#This Row],[state]],abbreviation_table[],2,FALSE)</f>
        <v>Illinois</v>
      </c>
      <c r="E4764" t="s">
        <v>871</v>
      </c>
      <c r="F4764" t="str">
        <f>TRIM(LEFT(data_to_clean[[#This Row],[revenue]],FIND(" ",data_to_clean[[#This Row],[revenue]])))</f>
        <v>2.6</v>
      </c>
      <c r="G4764" t="str">
        <f>RIGHT(data_to_clean[[#This Row],[revenue]],LEN(data_to_clean[[#This Row],[revenue]])-FIND(" ",data_to_clean[[#This Row],[revenue]]))</f>
        <v>Million</v>
      </c>
      <c r="H4764" s="7">
        <f>VALUE(IF(data_to_clean[[#This Row],[multiplicity]]="Million",_xlfn.CONCAT(SUBSTITUTE(data_to_clean[[#This Row],[number]],".",""),"00000"),_xlfn.CONCAT(SUBSTITUTE(data_to_clean[[#This Row],[number]],".",""),"00000000")))</f>
        <v>2600000</v>
      </c>
      <c r="I4764" t="s">
        <v>16901</v>
      </c>
      <c r="J4764">
        <f>ROUND(VALUE(SUBSTITUTE(data_to_clean[[#This Row],[growth_%]],".",",")),0)</f>
        <v>59</v>
      </c>
      <c r="K4764" t="s">
        <v>233</v>
      </c>
      <c r="L4764">
        <v>16</v>
      </c>
      <c r="M4764">
        <v>6</v>
      </c>
      <c r="N4764">
        <v>2011</v>
      </c>
      <c r="O4764">
        <v>1</v>
      </c>
      <c r="P4764" t="s">
        <v>16902</v>
      </c>
      <c r="Q4764" t="b">
        <f>AND(ISNUMBER(data_to_clean[[#This Row],[revenue_formatted]]),ISNUMBER(data_to_clean[[#This Row],[growth_formatted_%]]),ISNUMBER(data_to_clean[[#This Row],[workers]]),ISNUMBER(data_to_clean[[#This Row],[previous_workers]]),ISNUMBER(data_to_clean[[#This Row],[founded]]),ISNUMBER(data_to_clean[[#This Row],[yrs_on_list]]))</f>
        <v>1</v>
      </c>
    </row>
    <row r="4765" spans="1:17" x14ac:dyDescent="0.25">
      <c r="A4765">
        <v>4752</v>
      </c>
      <c r="B4765" t="s">
        <v>16903</v>
      </c>
      <c r="C4765" t="s">
        <v>22</v>
      </c>
      <c r="D4765" t="str">
        <f>VLOOKUP(data_to_clean[[#This Row],[state]],abbreviation_table[],2,FALSE)</f>
        <v>Tennessee</v>
      </c>
      <c r="E4765" t="s">
        <v>603</v>
      </c>
      <c r="F4765" t="str">
        <f>TRIM(LEFT(data_to_clean[[#This Row],[revenue]],FIND(" ",data_to_clean[[#This Row],[revenue]])))</f>
        <v>3.8</v>
      </c>
      <c r="G4765" t="str">
        <f>RIGHT(data_to_clean[[#This Row],[revenue]],LEN(data_to_clean[[#This Row],[revenue]])-FIND(" ",data_to_clean[[#This Row],[revenue]]))</f>
        <v>Million</v>
      </c>
      <c r="H4765" s="7">
        <f>VALUE(IF(data_to_clean[[#This Row],[multiplicity]]="Million",_xlfn.CONCAT(SUBSTITUTE(data_to_clean[[#This Row],[number]],".",""),"00000"),_xlfn.CONCAT(SUBSTITUTE(data_to_clean[[#This Row],[number]],".",""),"00000000")))</f>
        <v>3800000</v>
      </c>
      <c r="I4765" t="s">
        <v>16905</v>
      </c>
      <c r="J4765">
        <f>ROUND(VALUE(SUBSTITUTE(data_to_clean[[#This Row],[growth_%]],".",",")),0)</f>
        <v>59</v>
      </c>
      <c r="K4765" t="s">
        <v>55</v>
      </c>
      <c r="L4765">
        <v>79</v>
      </c>
      <c r="M4765">
        <v>50</v>
      </c>
      <c r="N4765">
        <v>2009</v>
      </c>
      <c r="O4765">
        <v>4</v>
      </c>
      <c r="P4765" t="s">
        <v>5979</v>
      </c>
      <c r="Q4765" t="b">
        <f>AND(ISNUMBER(data_to_clean[[#This Row],[revenue_formatted]]),ISNUMBER(data_to_clean[[#This Row],[growth_formatted_%]]),ISNUMBER(data_to_clean[[#This Row],[workers]]),ISNUMBER(data_to_clean[[#This Row],[previous_workers]]),ISNUMBER(data_to_clean[[#This Row],[founded]]),ISNUMBER(data_to_clean[[#This Row],[yrs_on_list]]))</f>
        <v>1</v>
      </c>
    </row>
    <row r="4766" spans="1:17" x14ac:dyDescent="0.25">
      <c r="A4766">
        <v>4753</v>
      </c>
      <c r="B4766" t="s">
        <v>16906</v>
      </c>
      <c r="C4766" t="s">
        <v>80</v>
      </c>
      <c r="D4766" t="str">
        <f>VLOOKUP(data_to_clean[[#This Row],[state]],abbreviation_table[],2,FALSE)</f>
        <v>California</v>
      </c>
      <c r="E4766" t="s">
        <v>2444</v>
      </c>
      <c r="F4766" t="str">
        <f>TRIM(LEFT(data_to_clean[[#This Row],[revenue]],FIND(" ",data_to_clean[[#This Row],[revenue]])))</f>
        <v>37.3</v>
      </c>
      <c r="G4766" t="str">
        <f>RIGHT(data_to_clean[[#This Row],[revenue]],LEN(data_to_clean[[#This Row],[revenue]])-FIND(" ",data_to_clean[[#This Row],[revenue]]))</f>
        <v>Million</v>
      </c>
      <c r="H4766" s="7">
        <f>VALUE(IF(data_to_clean[[#This Row],[multiplicity]]="Million",_xlfn.CONCAT(SUBSTITUTE(data_to_clean[[#This Row],[number]],".",""),"00000"),_xlfn.CONCAT(SUBSTITUTE(data_to_clean[[#This Row],[number]],".",""),"00000000")))</f>
        <v>37300000</v>
      </c>
      <c r="I4766" t="s">
        <v>16908</v>
      </c>
      <c r="J4766">
        <f>ROUND(VALUE(SUBSTITUTE(data_to_clean[[#This Row],[growth_%]],".",",")),0)</f>
        <v>59</v>
      </c>
      <c r="K4766" t="s">
        <v>211</v>
      </c>
      <c r="L4766">
        <v>97</v>
      </c>
      <c r="M4766">
        <v>62</v>
      </c>
      <c r="N4766">
        <v>2011</v>
      </c>
      <c r="O4766">
        <v>1</v>
      </c>
      <c r="P4766" t="s">
        <v>4488</v>
      </c>
      <c r="Q4766" t="b">
        <f>AND(ISNUMBER(data_to_clean[[#This Row],[revenue_formatted]]),ISNUMBER(data_to_clean[[#This Row],[growth_formatted_%]]),ISNUMBER(data_to_clean[[#This Row],[workers]]),ISNUMBER(data_to_clean[[#This Row],[previous_workers]]),ISNUMBER(data_to_clean[[#This Row],[founded]]),ISNUMBER(data_to_clean[[#This Row],[yrs_on_list]]))</f>
        <v>1</v>
      </c>
    </row>
    <row r="4767" spans="1:17" x14ac:dyDescent="0.25">
      <c r="A4767">
        <v>4754</v>
      </c>
      <c r="B4767" t="s">
        <v>16909</v>
      </c>
      <c r="C4767" t="s">
        <v>66</v>
      </c>
      <c r="D4767" t="str">
        <f>VLOOKUP(data_to_clean[[#This Row],[state]],abbreviation_table[],2,FALSE)</f>
        <v>Virginia</v>
      </c>
      <c r="E4767" t="s">
        <v>485</v>
      </c>
      <c r="F4767" t="str">
        <f>TRIM(LEFT(data_to_clean[[#This Row],[revenue]],FIND(" ",data_to_clean[[#This Row],[revenue]])))</f>
        <v>4.5</v>
      </c>
      <c r="G4767" t="str">
        <f>RIGHT(data_to_clean[[#This Row],[revenue]],LEN(data_to_clean[[#This Row],[revenue]])-FIND(" ",data_to_clean[[#This Row],[revenue]]))</f>
        <v>Million</v>
      </c>
      <c r="H4767" s="7">
        <f>VALUE(IF(data_to_clean[[#This Row],[multiplicity]]="Million",_xlfn.CONCAT(SUBSTITUTE(data_to_clean[[#This Row],[number]],".",""),"00000"),_xlfn.CONCAT(SUBSTITUTE(data_to_clean[[#This Row],[number]],".",""),"00000000")))</f>
        <v>4500000</v>
      </c>
      <c r="I4767" t="s">
        <v>16911</v>
      </c>
      <c r="J4767">
        <f>ROUND(VALUE(SUBSTITUTE(data_to_clean[[#This Row],[growth_%]],".",",")),0)</f>
        <v>59</v>
      </c>
      <c r="K4767" t="s">
        <v>181</v>
      </c>
      <c r="L4767">
        <v>20</v>
      </c>
      <c r="M4767">
        <v>12</v>
      </c>
      <c r="N4767">
        <v>2013</v>
      </c>
      <c r="O4767">
        <v>1</v>
      </c>
      <c r="P4767" t="s">
        <v>746</v>
      </c>
      <c r="Q4767" t="b">
        <f>AND(ISNUMBER(data_to_clean[[#This Row],[revenue_formatted]]),ISNUMBER(data_to_clean[[#This Row],[growth_formatted_%]]),ISNUMBER(data_to_clean[[#This Row],[workers]]),ISNUMBER(data_to_clean[[#This Row],[previous_workers]]),ISNUMBER(data_to_clean[[#This Row],[founded]]),ISNUMBER(data_to_clean[[#This Row],[yrs_on_list]]))</f>
        <v>1</v>
      </c>
    </row>
    <row r="4768" spans="1:17" x14ac:dyDescent="0.25">
      <c r="A4768">
        <v>4755</v>
      </c>
      <c r="B4768" t="s">
        <v>16912</v>
      </c>
      <c r="C4768" t="s">
        <v>74</v>
      </c>
      <c r="D4768" t="str">
        <f>VLOOKUP(data_to_clean[[#This Row],[state]],abbreviation_table[],2,FALSE)</f>
        <v>Ohio</v>
      </c>
      <c r="E4768" t="s">
        <v>7714</v>
      </c>
      <c r="F4768" t="str">
        <f>TRIM(LEFT(data_to_clean[[#This Row],[revenue]],FIND(" ",data_to_clean[[#This Row],[revenue]])))</f>
        <v>62.2</v>
      </c>
      <c r="G4768" t="str">
        <f>RIGHT(data_to_clean[[#This Row],[revenue]],LEN(data_to_clean[[#This Row],[revenue]])-FIND(" ",data_to_clean[[#This Row],[revenue]]))</f>
        <v>Million</v>
      </c>
      <c r="H4768" s="7">
        <f>VALUE(IF(data_to_clean[[#This Row],[multiplicity]]="Million",_xlfn.CONCAT(SUBSTITUTE(data_to_clean[[#This Row],[number]],".",""),"00000"),_xlfn.CONCAT(SUBSTITUTE(data_to_clean[[#This Row],[number]],".",""),"00000000")))</f>
        <v>62200000</v>
      </c>
      <c r="I4768" t="s">
        <v>16914</v>
      </c>
      <c r="J4768">
        <f>ROUND(VALUE(SUBSTITUTE(data_to_clean[[#This Row],[growth_%]],".",",")),0)</f>
        <v>59</v>
      </c>
      <c r="K4768" t="s">
        <v>48</v>
      </c>
      <c r="L4768">
        <v>47</v>
      </c>
      <c r="M4768">
        <v>38</v>
      </c>
      <c r="N4768">
        <v>1987</v>
      </c>
      <c r="O4768">
        <v>5</v>
      </c>
      <c r="P4768" t="s">
        <v>16915</v>
      </c>
      <c r="Q4768" t="b">
        <f>AND(ISNUMBER(data_to_clean[[#This Row],[revenue_formatted]]),ISNUMBER(data_to_clean[[#This Row],[growth_formatted_%]]),ISNUMBER(data_to_clean[[#This Row],[workers]]),ISNUMBER(data_to_clean[[#This Row],[previous_workers]]),ISNUMBER(data_to_clean[[#This Row],[founded]]),ISNUMBER(data_to_clean[[#This Row],[yrs_on_list]]))</f>
        <v>1</v>
      </c>
    </row>
    <row r="4769" spans="1:17" x14ac:dyDescent="0.25">
      <c r="A4769">
        <v>4756</v>
      </c>
      <c r="B4769" t="s">
        <v>16916</v>
      </c>
      <c r="C4769" t="s">
        <v>74</v>
      </c>
      <c r="D4769" t="str">
        <f>VLOOKUP(data_to_clean[[#This Row],[state]],abbreviation_table[],2,FALSE)</f>
        <v>Ohio</v>
      </c>
      <c r="E4769" t="s">
        <v>115</v>
      </c>
      <c r="F4769" t="str">
        <f>TRIM(LEFT(data_to_clean[[#This Row],[revenue]],FIND(" ",data_to_clean[[#This Row],[revenue]])))</f>
        <v>10.7</v>
      </c>
      <c r="G4769" t="str">
        <f>RIGHT(data_to_clean[[#This Row],[revenue]],LEN(data_to_clean[[#This Row],[revenue]])-FIND(" ",data_to_clean[[#This Row],[revenue]]))</f>
        <v>Million</v>
      </c>
      <c r="H4769" s="7">
        <f>VALUE(IF(data_to_clean[[#This Row],[multiplicity]]="Million",_xlfn.CONCAT(SUBSTITUTE(data_to_clean[[#This Row],[number]],".",""),"00000"),_xlfn.CONCAT(SUBSTITUTE(data_to_clean[[#This Row],[number]],".",""),"00000000")))</f>
        <v>10700000</v>
      </c>
      <c r="I4769" t="s">
        <v>16918</v>
      </c>
      <c r="J4769">
        <f>ROUND(VALUE(SUBSTITUTE(data_to_clean[[#This Row],[growth_%]],".",",")),0)</f>
        <v>59</v>
      </c>
      <c r="K4769" t="s">
        <v>40</v>
      </c>
      <c r="L4769">
        <v>59</v>
      </c>
      <c r="M4769">
        <v>29</v>
      </c>
      <c r="N4769">
        <v>1928</v>
      </c>
      <c r="O4769">
        <v>2</v>
      </c>
      <c r="P4769" t="s">
        <v>349</v>
      </c>
      <c r="Q4769" t="b">
        <f>AND(ISNUMBER(data_to_clean[[#This Row],[revenue_formatted]]),ISNUMBER(data_to_clean[[#This Row],[growth_formatted_%]]),ISNUMBER(data_to_clean[[#This Row],[workers]]),ISNUMBER(data_to_clean[[#This Row],[previous_workers]]),ISNUMBER(data_to_clean[[#This Row],[founded]]),ISNUMBER(data_to_clean[[#This Row],[yrs_on_list]]))</f>
        <v>1</v>
      </c>
    </row>
    <row r="4770" spans="1:17" x14ac:dyDescent="0.25">
      <c r="A4770">
        <v>4757</v>
      </c>
      <c r="B4770" t="s">
        <v>16919</v>
      </c>
      <c r="C4770" t="s">
        <v>503</v>
      </c>
      <c r="D4770" t="str">
        <f>VLOOKUP(data_to_clean[[#This Row],[state]],abbreviation_table[],2,FALSE)</f>
        <v>Illinois</v>
      </c>
      <c r="E4770" t="s">
        <v>871</v>
      </c>
      <c r="F4770" t="str">
        <f>TRIM(LEFT(data_to_clean[[#This Row],[revenue]],FIND(" ",data_to_clean[[#This Row],[revenue]])))</f>
        <v>2.6</v>
      </c>
      <c r="G4770" t="str">
        <f>RIGHT(data_to_clean[[#This Row],[revenue]],LEN(data_to_clean[[#This Row],[revenue]])-FIND(" ",data_to_clean[[#This Row],[revenue]]))</f>
        <v>Million</v>
      </c>
      <c r="H4770" s="7">
        <f>VALUE(IF(data_to_clean[[#This Row],[multiplicity]]="Million",_xlfn.CONCAT(SUBSTITUTE(data_to_clean[[#This Row],[number]],".",""),"00000"),_xlfn.CONCAT(SUBSTITUTE(data_to_clean[[#This Row],[number]],".",""),"00000000")))</f>
        <v>2600000</v>
      </c>
      <c r="I4770" t="s">
        <v>16921</v>
      </c>
      <c r="J4770">
        <f>ROUND(VALUE(SUBSTITUTE(data_to_clean[[#This Row],[growth_%]],".",",")),0)</f>
        <v>59</v>
      </c>
      <c r="K4770" t="s">
        <v>336</v>
      </c>
      <c r="L4770">
        <v>19</v>
      </c>
      <c r="M4770">
        <v>13</v>
      </c>
      <c r="N4770">
        <v>2005</v>
      </c>
      <c r="O4770">
        <v>1</v>
      </c>
      <c r="P4770" t="s">
        <v>1274</v>
      </c>
      <c r="Q4770" t="b">
        <f>AND(ISNUMBER(data_to_clean[[#This Row],[revenue_formatted]]),ISNUMBER(data_to_clean[[#This Row],[growth_formatted_%]]),ISNUMBER(data_to_clean[[#This Row],[workers]]),ISNUMBER(data_to_clean[[#This Row],[previous_workers]]),ISNUMBER(data_to_clean[[#This Row],[founded]]),ISNUMBER(data_to_clean[[#This Row],[yrs_on_list]]))</f>
        <v>1</v>
      </c>
    </row>
    <row r="4771" spans="1:17" x14ac:dyDescent="0.25">
      <c r="A4771">
        <v>4758</v>
      </c>
      <c r="B4771" t="s">
        <v>16922</v>
      </c>
      <c r="C4771" t="s">
        <v>503</v>
      </c>
      <c r="D4771" t="str">
        <f>VLOOKUP(data_to_clean[[#This Row],[state]],abbreviation_table[],2,FALSE)</f>
        <v>Illinois</v>
      </c>
      <c r="E4771" t="s">
        <v>1499</v>
      </c>
      <c r="F4771" t="str">
        <f>TRIM(LEFT(data_to_clean[[#This Row],[revenue]],FIND(" ",data_to_clean[[#This Row],[revenue]])))</f>
        <v>9.7</v>
      </c>
      <c r="G4771" t="str">
        <f>RIGHT(data_to_clean[[#This Row],[revenue]],LEN(data_to_clean[[#This Row],[revenue]])-FIND(" ",data_to_clean[[#This Row],[revenue]]))</f>
        <v>Million</v>
      </c>
      <c r="H4771" s="7">
        <f>VALUE(IF(data_to_clean[[#This Row],[multiplicity]]="Million",_xlfn.CONCAT(SUBSTITUTE(data_to_clean[[#This Row],[number]],".",""),"00000"),_xlfn.CONCAT(SUBSTITUTE(data_to_clean[[#This Row],[number]],".",""),"00000000")))</f>
        <v>9700000</v>
      </c>
      <c r="I4771" t="s">
        <v>16924</v>
      </c>
      <c r="J4771">
        <f>ROUND(VALUE(SUBSTITUTE(data_to_clean[[#This Row],[growth_%]],".",",")),0)</f>
        <v>59</v>
      </c>
      <c r="K4771" t="s">
        <v>336</v>
      </c>
      <c r="L4771">
        <v>60</v>
      </c>
      <c r="M4771">
        <v>30</v>
      </c>
      <c r="N4771">
        <v>2005</v>
      </c>
      <c r="O4771">
        <v>2</v>
      </c>
      <c r="P4771" t="s">
        <v>5464</v>
      </c>
      <c r="Q4771" t="b">
        <f>AND(ISNUMBER(data_to_clean[[#This Row],[revenue_formatted]]),ISNUMBER(data_to_clean[[#This Row],[growth_formatted_%]]),ISNUMBER(data_to_clean[[#This Row],[workers]]),ISNUMBER(data_to_clean[[#This Row],[previous_workers]]),ISNUMBER(data_to_clean[[#This Row],[founded]]),ISNUMBER(data_to_clean[[#This Row],[yrs_on_list]]))</f>
        <v>1</v>
      </c>
    </row>
    <row r="4772" spans="1:17" x14ac:dyDescent="0.25">
      <c r="A4772">
        <v>4759</v>
      </c>
      <c r="B4772" t="s">
        <v>16925</v>
      </c>
      <c r="C4772" t="s">
        <v>30</v>
      </c>
      <c r="D4772" t="str">
        <f>VLOOKUP(data_to_clean[[#This Row],[state]],abbreviation_table[],2,FALSE)</f>
        <v>Texas</v>
      </c>
      <c r="E4772" t="s">
        <v>16927</v>
      </c>
      <c r="F4772" t="str">
        <f>TRIM(LEFT(data_to_clean[[#This Row],[revenue]],FIND(" ",data_to_clean[[#This Row],[revenue]])))</f>
        <v>522.6</v>
      </c>
      <c r="G4772" t="str">
        <f>RIGHT(data_to_clean[[#This Row],[revenue]],LEN(data_to_clean[[#This Row],[revenue]])-FIND(" ",data_to_clean[[#This Row],[revenue]]))</f>
        <v>Million</v>
      </c>
      <c r="H4772" s="7">
        <f>VALUE(IF(data_to_clean[[#This Row],[multiplicity]]="Million",_xlfn.CONCAT(SUBSTITUTE(data_to_clean[[#This Row],[number]],".",""),"00000"),_xlfn.CONCAT(SUBSTITUTE(data_to_clean[[#This Row],[number]],".",""),"00000000")))</f>
        <v>522600000</v>
      </c>
      <c r="I4772" t="s">
        <v>16928</v>
      </c>
      <c r="J4772">
        <f>ROUND(VALUE(SUBSTITUTE(data_to_clean[[#This Row],[growth_%]],".",",")),0)</f>
        <v>59</v>
      </c>
      <c r="K4772" t="s">
        <v>233</v>
      </c>
      <c r="L4772">
        <v>2336</v>
      </c>
      <c r="M4772">
        <v>1579</v>
      </c>
      <c r="N4772">
        <v>1986</v>
      </c>
      <c r="O4772">
        <v>8</v>
      </c>
      <c r="P4772" t="s">
        <v>16929</v>
      </c>
      <c r="Q4772" t="b">
        <f>AND(ISNUMBER(data_to_clean[[#This Row],[revenue_formatted]]),ISNUMBER(data_to_clean[[#This Row],[growth_formatted_%]]),ISNUMBER(data_to_clean[[#This Row],[workers]]),ISNUMBER(data_to_clean[[#This Row],[previous_workers]]),ISNUMBER(data_to_clean[[#This Row],[founded]]),ISNUMBER(data_to_clean[[#This Row],[yrs_on_list]]))</f>
        <v>1</v>
      </c>
    </row>
    <row r="4773" spans="1:17" x14ac:dyDescent="0.25">
      <c r="A4773">
        <v>4760</v>
      </c>
      <c r="B4773" t="s">
        <v>16930</v>
      </c>
      <c r="C4773" t="s">
        <v>22</v>
      </c>
      <c r="D4773" t="str">
        <f>VLOOKUP(data_to_clean[[#This Row],[state]],abbreviation_table[],2,FALSE)</f>
        <v>Tennessee</v>
      </c>
      <c r="E4773" t="s">
        <v>255</v>
      </c>
      <c r="F4773" t="str">
        <f>TRIM(LEFT(data_to_clean[[#This Row],[revenue]],FIND(" ",data_to_clean[[#This Row],[revenue]])))</f>
        <v>15.2</v>
      </c>
      <c r="G4773" t="str">
        <f>RIGHT(data_to_clean[[#This Row],[revenue]],LEN(data_to_clean[[#This Row],[revenue]])-FIND(" ",data_to_clean[[#This Row],[revenue]]))</f>
        <v>Million</v>
      </c>
      <c r="H4773" s="7">
        <f>VALUE(IF(data_to_clean[[#This Row],[multiplicity]]="Million",_xlfn.CONCAT(SUBSTITUTE(data_to_clean[[#This Row],[number]],".",""),"00000"),_xlfn.CONCAT(SUBSTITUTE(data_to_clean[[#This Row],[number]],".",""),"00000000")))</f>
        <v>15200000</v>
      </c>
      <c r="I4773" t="s">
        <v>16932</v>
      </c>
      <c r="J4773">
        <f>ROUND(VALUE(SUBSTITUTE(data_to_clean[[#This Row],[growth_%]],".",",")),0)</f>
        <v>59</v>
      </c>
      <c r="K4773" t="s">
        <v>181</v>
      </c>
      <c r="L4773">
        <v>68</v>
      </c>
      <c r="M4773">
        <v>24</v>
      </c>
      <c r="N4773">
        <v>2007</v>
      </c>
      <c r="O4773">
        <v>1</v>
      </c>
      <c r="P4773" t="s">
        <v>14081</v>
      </c>
      <c r="Q4773" t="b">
        <f>AND(ISNUMBER(data_to_clean[[#This Row],[revenue_formatted]]),ISNUMBER(data_to_clean[[#This Row],[growth_formatted_%]]),ISNUMBER(data_to_clean[[#This Row],[workers]]),ISNUMBER(data_to_clean[[#This Row],[previous_workers]]),ISNUMBER(data_to_clean[[#This Row],[founded]]),ISNUMBER(data_to_clean[[#This Row],[yrs_on_list]]))</f>
        <v>1</v>
      </c>
    </row>
    <row r="4774" spans="1:17" x14ac:dyDescent="0.25">
      <c r="A4774">
        <v>4761</v>
      </c>
      <c r="B4774" t="s">
        <v>16933</v>
      </c>
      <c r="C4774" t="s">
        <v>1960</v>
      </c>
      <c r="D4774" t="str">
        <f>VLOOKUP(data_to_clean[[#This Row],[state]],abbreviation_table[],2,FALSE)</f>
        <v>Iowa</v>
      </c>
      <c r="E4774" t="s">
        <v>828</v>
      </c>
      <c r="F4774" t="str">
        <f>TRIM(LEFT(data_to_clean[[#This Row],[revenue]],FIND(" ",data_to_clean[[#This Row],[revenue]])))</f>
        <v>15.9</v>
      </c>
      <c r="G4774" t="str">
        <f>RIGHT(data_to_clean[[#This Row],[revenue]],LEN(data_to_clean[[#This Row],[revenue]])-FIND(" ",data_to_clean[[#This Row],[revenue]]))</f>
        <v>Million</v>
      </c>
      <c r="H4774" s="7">
        <f>VALUE(IF(data_to_clean[[#This Row],[multiplicity]]="Million",_xlfn.CONCAT(SUBSTITUTE(data_to_clean[[#This Row],[number]],".",""),"00000"),_xlfn.CONCAT(SUBSTITUTE(data_to_clean[[#This Row],[number]],".",""),"00000000")))</f>
        <v>15900000</v>
      </c>
      <c r="I4774" t="s">
        <v>16935</v>
      </c>
      <c r="J4774">
        <f>ROUND(VALUE(SUBSTITUTE(data_to_clean[[#This Row],[growth_%]],".",",")),0)</f>
        <v>59</v>
      </c>
      <c r="K4774" t="s">
        <v>149</v>
      </c>
      <c r="L4774">
        <v>40</v>
      </c>
      <c r="M4774">
        <v>23</v>
      </c>
      <c r="N4774">
        <v>2003</v>
      </c>
      <c r="O4774">
        <v>6</v>
      </c>
      <c r="P4774" t="s">
        <v>16936</v>
      </c>
      <c r="Q4774" t="b">
        <f>AND(ISNUMBER(data_to_clean[[#This Row],[revenue_formatted]]),ISNUMBER(data_to_clean[[#This Row],[growth_formatted_%]]),ISNUMBER(data_to_clean[[#This Row],[workers]]),ISNUMBER(data_to_clean[[#This Row],[previous_workers]]),ISNUMBER(data_to_clean[[#This Row],[founded]]),ISNUMBER(data_to_clean[[#This Row],[yrs_on_list]]))</f>
        <v>1</v>
      </c>
    </row>
    <row r="4775" spans="1:17" x14ac:dyDescent="0.25">
      <c r="A4775">
        <v>4762</v>
      </c>
      <c r="B4775" t="s">
        <v>16937</v>
      </c>
      <c r="C4775" t="s">
        <v>230</v>
      </c>
      <c r="D4775" t="str">
        <f>VLOOKUP(data_to_clean[[#This Row],[state]],abbreviation_table[],2,FALSE)</f>
        <v>Michigan</v>
      </c>
      <c r="E4775" t="s">
        <v>1418</v>
      </c>
      <c r="F4775" t="str">
        <f>TRIM(LEFT(data_to_clean[[#This Row],[revenue]],FIND(" ",data_to_clean[[#This Row],[revenue]])))</f>
        <v>6.8</v>
      </c>
      <c r="G4775" t="str">
        <f>RIGHT(data_to_clean[[#This Row],[revenue]],LEN(data_to_clean[[#This Row],[revenue]])-FIND(" ",data_to_clean[[#This Row],[revenue]]))</f>
        <v>Million</v>
      </c>
      <c r="H4775" s="7">
        <f>VALUE(IF(data_to_clean[[#This Row],[multiplicity]]="Million",_xlfn.CONCAT(SUBSTITUTE(data_to_clean[[#This Row],[number]],".",""),"00000"),_xlfn.CONCAT(SUBSTITUTE(data_to_clean[[#This Row],[number]],".",""),"00000000")))</f>
        <v>6800000</v>
      </c>
      <c r="I4775" t="s">
        <v>16939</v>
      </c>
      <c r="J4775">
        <f>ROUND(VALUE(SUBSTITUTE(data_to_clean[[#This Row],[growth_%]],".",",")),0)</f>
        <v>59</v>
      </c>
      <c r="K4775" t="s">
        <v>40</v>
      </c>
      <c r="L4775">
        <v>21</v>
      </c>
      <c r="M4775">
        <v>17</v>
      </c>
      <c r="N4775">
        <v>1969</v>
      </c>
      <c r="O4775">
        <v>3</v>
      </c>
      <c r="P4775" t="s">
        <v>235</v>
      </c>
      <c r="Q4775" t="b">
        <f>AND(ISNUMBER(data_to_clean[[#This Row],[revenue_formatted]]),ISNUMBER(data_to_clean[[#This Row],[growth_formatted_%]]),ISNUMBER(data_to_clean[[#This Row],[workers]]),ISNUMBER(data_to_clean[[#This Row],[previous_workers]]),ISNUMBER(data_to_clean[[#This Row],[founded]]),ISNUMBER(data_to_clean[[#This Row],[yrs_on_list]]))</f>
        <v>1</v>
      </c>
    </row>
    <row r="4776" spans="1:17" x14ac:dyDescent="0.25">
      <c r="A4776">
        <v>4763</v>
      </c>
      <c r="B4776" t="s">
        <v>16940</v>
      </c>
      <c r="C4776" t="s">
        <v>333</v>
      </c>
      <c r="D4776" t="str">
        <f>VLOOKUP(data_to_clean[[#This Row],[state]],abbreviation_table[],2,FALSE)</f>
        <v>Alabama</v>
      </c>
      <c r="E4776" t="s">
        <v>10643</v>
      </c>
      <c r="F4776" t="str">
        <f>TRIM(LEFT(data_to_clean[[#This Row],[revenue]],FIND(" ",data_to_clean[[#This Row],[revenue]])))</f>
        <v>29.5</v>
      </c>
      <c r="G4776" t="str">
        <f>RIGHT(data_to_clean[[#This Row],[revenue]],LEN(data_to_clean[[#This Row],[revenue]])-FIND(" ",data_to_clean[[#This Row],[revenue]]))</f>
        <v>Million</v>
      </c>
      <c r="H4776" s="7">
        <f>VALUE(IF(data_to_clean[[#This Row],[multiplicity]]="Million",_xlfn.CONCAT(SUBSTITUTE(data_to_clean[[#This Row],[number]],".",""),"00000"),_xlfn.CONCAT(SUBSTITUTE(data_to_clean[[#This Row],[number]],".",""),"00000000")))</f>
        <v>29500000</v>
      </c>
      <c r="I4776" t="s">
        <v>16942</v>
      </c>
      <c r="J4776">
        <f>ROUND(VALUE(SUBSTITUTE(data_to_clean[[#This Row],[growth_%]],".",",")),0)</f>
        <v>59</v>
      </c>
      <c r="K4776" t="s">
        <v>308</v>
      </c>
      <c r="L4776">
        <v>137</v>
      </c>
      <c r="M4776">
        <v>81</v>
      </c>
      <c r="N4776">
        <v>1994</v>
      </c>
      <c r="O4776">
        <v>13</v>
      </c>
      <c r="P4776" t="s">
        <v>338</v>
      </c>
      <c r="Q4776" t="b">
        <f>AND(ISNUMBER(data_to_clean[[#This Row],[revenue_formatted]]),ISNUMBER(data_to_clean[[#This Row],[growth_formatted_%]]),ISNUMBER(data_to_clean[[#This Row],[workers]]),ISNUMBER(data_to_clean[[#This Row],[previous_workers]]),ISNUMBER(data_to_clean[[#This Row],[founded]]),ISNUMBER(data_to_clean[[#This Row],[yrs_on_list]]))</f>
        <v>1</v>
      </c>
    </row>
    <row r="4777" spans="1:17" x14ac:dyDescent="0.25">
      <c r="A4777">
        <v>4764</v>
      </c>
      <c r="B4777" t="s">
        <v>16943</v>
      </c>
      <c r="C4777" t="s">
        <v>1768</v>
      </c>
      <c r="D4777" t="str">
        <f>VLOOKUP(data_to_clean[[#This Row],[state]],abbreviation_table[],2,FALSE)</f>
        <v>Oregon</v>
      </c>
      <c r="E4777" t="s">
        <v>11765</v>
      </c>
      <c r="F4777" t="str">
        <f>TRIM(LEFT(data_to_clean[[#This Row],[revenue]],FIND(" ",data_to_clean[[#This Row],[revenue]])))</f>
        <v>41.4</v>
      </c>
      <c r="G4777" t="str">
        <f>RIGHT(data_to_clean[[#This Row],[revenue]],LEN(data_to_clean[[#This Row],[revenue]])-FIND(" ",data_to_clean[[#This Row],[revenue]]))</f>
        <v>Million</v>
      </c>
      <c r="H4777" s="7">
        <f>VALUE(IF(data_to_clean[[#This Row],[multiplicity]]="Million",_xlfn.CONCAT(SUBSTITUTE(data_to_clean[[#This Row],[number]],".",""),"00000"),_xlfn.CONCAT(SUBSTITUTE(data_to_clean[[#This Row],[number]],".",""),"00000000")))</f>
        <v>41400000</v>
      </c>
      <c r="I4777" t="s">
        <v>16945</v>
      </c>
      <c r="J4777">
        <f>ROUND(VALUE(SUBSTITUTE(data_to_clean[[#This Row],[growth_%]],".",",")),0)</f>
        <v>59</v>
      </c>
      <c r="K4777" t="s">
        <v>336</v>
      </c>
      <c r="L4777">
        <v>170</v>
      </c>
      <c r="M4777">
        <v>100</v>
      </c>
      <c r="N4777">
        <v>1996</v>
      </c>
      <c r="O4777">
        <v>8</v>
      </c>
      <c r="P4777" t="s">
        <v>437</v>
      </c>
      <c r="Q4777" t="b">
        <f>AND(ISNUMBER(data_to_clean[[#This Row],[revenue_formatted]]),ISNUMBER(data_to_clean[[#This Row],[growth_formatted_%]]),ISNUMBER(data_to_clean[[#This Row],[workers]]),ISNUMBER(data_to_clean[[#This Row],[previous_workers]]),ISNUMBER(data_to_clean[[#This Row],[founded]]),ISNUMBER(data_to_clean[[#This Row],[yrs_on_list]]))</f>
        <v>1</v>
      </c>
    </row>
    <row r="4778" spans="1:17" x14ac:dyDescent="0.25">
      <c r="A4778">
        <v>4765</v>
      </c>
      <c r="B4778" t="s">
        <v>16946</v>
      </c>
      <c r="C4778" t="s">
        <v>503</v>
      </c>
      <c r="D4778" t="str">
        <f>VLOOKUP(data_to_clean[[#This Row],[state]],abbreviation_table[],2,FALSE)</f>
        <v>Illinois</v>
      </c>
      <c r="E4778" t="s">
        <v>342</v>
      </c>
      <c r="F4778" t="str">
        <f>TRIM(LEFT(data_to_clean[[#This Row],[revenue]],FIND(" ",data_to_clean[[#This Row],[revenue]])))</f>
        <v>8</v>
      </c>
      <c r="G4778" t="str">
        <f>RIGHT(data_to_clean[[#This Row],[revenue]],LEN(data_to_clean[[#This Row],[revenue]])-FIND(" ",data_to_clean[[#This Row],[revenue]]))</f>
        <v>Million</v>
      </c>
      <c r="H4778" s="7">
        <f>VALUE(IF(data_to_clean[[#This Row],[multiplicity]]="Million",_xlfn.CONCAT(SUBSTITUTE(data_to_clean[[#This Row],[number]],".",""),"00000"),_xlfn.CONCAT(SUBSTITUTE(data_to_clean[[#This Row],[number]],".",""),"00000000")))</f>
        <v>800000</v>
      </c>
      <c r="I4778" t="s">
        <v>16948</v>
      </c>
      <c r="J4778">
        <f>ROUND(VALUE(SUBSTITUTE(data_to_clean[[#This Row],[growth_%]],".",",")),0)</f>
        <v>59</v>
      </c>
      <c r="K4778" t="s">
        <v>297</v>
      </c>
      <c r="L4778">
        <v>72</v>
      </c>
      <c r="M4778">
        <v>52</v>
      </c>
      <c r="N4778">
        <v>2000</v>
      </c>
      <c r="O4778">
        <v>8</v>
      </c>
      <c r="P4778" t="s">
        <v>506</v>
      </c>
      <c r="Q4778" t="b">
        <f>AND(ISNUMBER(data_to_clean[[#This Row],[revenue_formatted]]),ISNUMBER(data_to_clean[[#This Row],[growth_formatted_%]]),ISNUMBER(data_to_clean[[#This Row],[workers]]),ISNUMBER(data_to_clean[[#This Row],[previous_workers]]),ISNUMBER(data_to_clean[[#This Row],[founded]]),ISNUMBER(data_to_clean[[#This Row],[yrs_on_list]]))</f>
        <v>1</v>
      </c>
    </row>
    <row r="4779" spans="1:17" x14ac:dyDescent="0.25">
      <c r="A4779">
        <v>4766</v>
      </c>
      <c r="B4779" t="s">
        <v>16949</v>
      </c>
      <c r="C4779" t="s">
        <v>52</v>
      </c>
      <c r="D4779" t="str">
        <f>VLOOKUP(data_to_clean[[#This Row],[state]],abbreviation_table[],2,FALSE)</f>
        <v>Florida</v>
      </c>
      <c r="E4779" t="s">
        <v>760</v>
      </c>
      <c r="F4779" t="str">
        <f>TRIM(LEFT(data_to_clean[[#This Row],[revenue]],FIND(" ",data_to_clean[[#This Row],[revenue]])))</f>
        <v>2.8</v>
      </c>
      <c r="G4779" t="str">
        <f>RIGHT(data_to_clean[[#This Row],[revenue]],LEN(data_to_clean[[#This Row],[revenue]])-FIND(" ",data_to_clean[[#This Row],[revenue]]))</f>
        <v>Million</v>
      </c>
      <c r="H4779" s="7">
        <f>VALUE(IF(data_to_clean[[#This Row],[multiplicity]]="Million",_xlfn.CONCAT(SUBSTITUTE(data_to_clean[[#This Row],[number]],".",""),"00000"),_xlfn.CONCAT(SUBSTITUTE(data_to_clean[[#This Row],[number]],".",""),"00000000")))</f>
        <v>2800000</v>
      </c>
      <c r="I4779" t="s">
        <v>16951</v>
      </c>
      <c r="J4779">
        <f>ROUND(VALUE(SUBSTITUTE(data_to_clean[[#This Row],[growth_%]],".",",")),0)</f>
        <v>59</v>
      </c>
      <c r="K4779" t="s">
        <v>289</v>
      </c>
      <c r="L4779">
        <v>21</v>
      </c>
      <c r="M4779">
        <v>8</v>
      </c>
      <c r="N4779">
        <v>2010</v>
      </c>
      <c r="O4779">
        <v>1</v>
      </c>
      <c r="P4779" t="s">
        <v>1315</v>
      </c>
      <c r="Q4779" t="b">
        <f>AND(ISNUMBER(data_to_clean[[#This Row],[revenue_formatted]]),ISNUMBER(data_to_clean[[#This Row],[growth_formatted_%]]),ISNUMBER(data_to_clean[[#This Row],[workers]]),ISNUMBER(data_to_clean[[#This Row],[previous_workers]]),ISNUMBER(data_to_clean[[#This Row],[founded]]),ISNUMBER(data_to_clean[[#This Row],[yrs_on_list]]))</f>
        <v>1</v>
      </c>
    </row>
    <row r="4780" spans="1:17" x14ac:dyDescent="0.25">
      <c r="A4780">
        <v>4767</v>
      </c>
      <c r="B4780" t="s">
        <v>16952</v>
      </c>
      <c r="C4780" t="s">
        <v>15</v>
      </c>
      <c r="D4780" t="str">
        <f>VLOOKUP(data_to_clean[[#This Row],[state]],abbreviation_table[],2,FALSE)</f>
        <v>Arizona</v>
      </c>
      <c r="E4780" t="s">
        <v>824</v>
      </c>
      <c r="F4780" t="str">
        <f>TRIM(LEFT(data_to_clean[[#This Row],[revenue]],FIND(" ",data_to_clean[[#This Row],[revenue]])))</f>
        <v>2.5</v>
      </c>
      <c r="G4780" t="str">
        <f>RIGHT(data_to_clean[[#This Row],[revenue]],LEN(data_to_clean[[#This Row],[revenue]])-FIND(" ",data_to_clean[[#This Row],[revenue]]))</f>
        <v>Million</v>
      </c>
      <c r="H4780" s="7">
        <f>VALUE(IF(data_to_clean[[#This Row],[multiplicity]]="Million",_xlfn.CONCAT(SUBSTITUTE(data_to_clean[[#This Row],[number]],".",""),"00000"),_xlfn.CONCAT(SUBSTITUTE(data_to_clean[[#This Row],[number]],".",""),"00000000")))</f>
        <v>2500000</v>
      </c>
      <c r="I4780" t="s">
        <v>16954</v>
      </c>
      <c r="J4780">
        <f>ROUND(VALUE(SUBSTITUTE(data_to_clean[[#This Row],[growth_%]],".",",")),0)</f>
        <v>59</v>
      </c>
      <c r="K4780" t="s">
        <v>55</v>
      </c>
      <c r="L4780">
        <v>12</v>
      </c>
      <c r="M4780">
        <v>6</v>
      </c>
      <c r="N4780">
        <v>2002</v>
      </c>
      <c r="O4780">
        <v>1</v>
      </c>
      <c r="P4780" t="s">
        <v>16955</v>
      </c>
      <c r="Q4780" t="b">
        <f>AND(ISNUMBER(data_to_clean[[#This Row],[revenue_formatted]]),ISNUMBER(data_to_clean[[#This Row],[growth_formatted_%]]),ISNUMBER(data_to_clean[[#This Row],[workers]]),ISNUMBER(data_to_clean[[#This Row],[previous_workers]]),ISNUMBER(data_to_clean[[#This Row],[founded]]),ISNUMBER(data_to_clean[[#This Row],[yrs_on_list]]))</f>
        <v>1</v>
      </c>
    </row>
    <row r="4781" spans="1:17" x14ac:dyDescent="0.25">
      <c r="A4781">
        <v>4768</v>
      </c>
      <c r="B4781" t="s">
        <v>16956</v>
      </c>
      <c r="C4781" t="s">
        <v>80</v>
      </c>
      <c r="D4781" t="str">
        <f>VLOOKUP(data_to_clean[[#This Row],[state]],abbreviation_table[],2,FALSE)</f>
        <v>California</v>
      </c>
      <c r="E4781" t="s">
        <v>871</v>
      </c>
      <c r="F4781" t="str">
        <f>TRIM(LEFT(data_to_clean[[#This Row],[revenue]],FIND(" ",data_to_clean[[#This Row],[revenue]])))</f>
        <v>2.6</v>
      </c>
      <c r="G4781" t="str">
        <f>RIGHT(data_to_clean[[#This Row],[revenue]],LEN(data_to_clean[[#This Row],[revenue]])-FIND(" ",data_to_clean[[#This Row],[revenue]]))</f>
        <v>Million</v>
      </c>
      <c r="H4781" s="7">
        <f>VALUE(IF(data_to_clean[[#This Row],[multiplicity]]="Million",_xlfn.CONCAT(SUBSTITUTE(data_to_clean[[#This Row],[number]],".",""),"00000"),_xlfn.CONCAT(SUBSTITUTE(data_to_clean[[#This Row],[number]],".",""),"00000000")))</f>
        <v>2600000</v>
      </c>
      <c r="I4781" t="s">
        <v>16958</v>
      </c>
      <c r="J4781">
        <f>ROUND(VALUE(SUBSTITUTE(data_to_clean[[#This Row],[growth_%]],".",",")),0)</f>
        <v>59</v>
      </c>
      <c r="K4781" t="s">
        <v>107</v>
      </c>
      <c r="L4781">
        <v>12</v>
      </c>
      <c r="M4781">
        <v>3</v>
      </c>
      <c r="N4781">
        <v>2006</v>
      </c>
      <c r="O4781">
        <v>3</v>
      </c>
      <c r="P4781" t="s">
        <v>632</v>
      </c>
      <c r="Q4781" t="b">
        <f>AND(ISNUMBER(data_to_clean[[#This Row],[revenue_formatted]]),ISNUMBER(data_to_clean[[#This Row],[growth_formatted_%]]),ISNUMBER(data_to_clean[[#This Row],[workers]]),ISNUMBER(data_to_clean[[#This Row],[previous_workers]]),ISNUMBER(data_to_clean[[#This Row],[founded]]),ISNUMBER(data_to_clean[[#This Row],[yrs_on_list]]))</f>
        <v>1</v>
      </c>
    </row>
    <row r="4782" spans="1:17" x14ac:dyDescent="0.25">
      <c r="A4782">
        <v>4769</v>
      </c>
      <c r="B4782" t="s">
        <v>16959</v>
      </c>
      <c r="C4782" t="s">
        <v>643</v>
      </c>
      <c r="D4782" t="str">
        <f>VLOOKUP(data_to_clean[[#This Row],[state]],abbreviation_table[],2,FALSE)</f>
        <v>Connecticut</v>
      </c>
      <c r="E4782" t="s">
        <v>727</v>
      </c>
      <c r="F4782" t="str">
        <f>TRIM(LEFT(data_to_clean[[#This Row],[revenue]],FIND(" ",data_to_clean[[#This Row],[revenue]])))</f>
        <v>101.1</v>
      </c>
      <c r="G4782" t="str">
        <f>RIGHT(data_to_clean[[#This Row],[revenue]],LEN(data_to_clean[[#This Row],[revenue]])-FIND(" ",data_to_clean[[#This Row],[revenue]]))</f>
        <v>Million</v>
      </c>
      <c r="H4782" s="7">
        <f>VALUE(IF(data_to_clean[[#This Row],[multiplicity]]="Million",_xlfn.CONCAT(SUBSTITUTE(data_to_clean[[#This Row],[number]],".",""),"00000"),_xlfn.CONCAT(SUBSTITUTE(data_to_clean[[#This Row],[number]],".",""),"00000000")))</f>
        <v>101100000</v>
      </c>
      <c r="I4782" t="s">
        <v>16961</v>
      </c>
      <c r="J4782">
        <f>ROUND(VALUE(SUBSTITUTE(data_to_clean[[#This Row],[growth_%]],".",",")),0)</f>
        <v>59</v>
      </c>
      <c r="K4782" t="s">
        <v>156</v>
      </c>
      <c r="L4782">
        <v>136</v>
      </c>
      <c r="M4782">
        <v>108</v>
      </c>
      <c r="N4782">
        <v>2007</v>
      </c>
      <c r="O4782">
        <v>7</v>
      </c>
      <c r="P4782" t="s">
        <v>227</v>
      </c>
      <c r="Q4782" t="b">
        <f>AND(ISNUMBER(data_to_clean[[#This Row],[revenue_formatted]]),ISNUMBER(data_to_clean[[#This Row],[growth_formatted_%]]),ISNUMBER(data_to_clean[[#This Row],[workers]]),ISNUMBER(data_to_clean[[#This Row],[previous_workers]]),ISNUMBER(data_to_clean[[#This Row],[founded]]),ISNUMBER(data_to_clean[[#This Row],[yrs_on_list]]))</f>
        <v>1</v>
      </c>
    </row>
    <row r="4783" spans="1:17" x14ac:dyDescent="0.25">
      <c r="A4783">
        <v>4770</v>
      </c>
      <c r="B4783" t="s">
        <v>16962</v>
      </c>
      <c r="C4783" t="s">
        <v>80</v>
      </c>
      <c r="D4783" t="str">
        <f>VLOOKUP(data_to_clean[[#This Row],[state]],abbreviation_table[],2,FALSE)</f>
        <v>California</v>
      </c>
      <c r="E4783" t="s">
        <v>3368</v>
      </c>
      <c r="F4783" t="str">
        <f>TRIM(LEFT(data_to_clean[[#This Row],[revenue]],FIND(" ",data_to_clean[[#This Row],[revenue]])))</f>
        <v>24.3</v>
      </c>
      <c r="G4783" t="str">
        <f>RIGHT(data_to_clean[[#This Row],[revenue]],LEN(data_to_clean[[#This Row],[revenue]])-FIND(" ",data_to_clean[[#This Row],[revenue]]))</f>
        <v>Million</v>
      </c>
      <c r="H4783" s="7">
        <f>VALUE(IF(data_to_clean[[#This Row],[multiplicity]]="Million",_xlfn.CONCAT(SUBSTITUTE(data_to_clean[[#This Row],[number]],".",""),"00000"),_xlfn.CONCAT(SUBSTITUTE(data_to_clean[[#This Row],[number]],".",""),"00000000")))</f>
        <v>24300000</v>
      </c>
      <c r="I4783" t="s">
        <v>16964</v>
      </c>
      <c r="J4783">
        <f>ROUND(VALUE(SUBSTITUTE(data_to_clean[[#This Row],[growth_%]],".",",")),0)</f>
        <v>59</v>
      </c>
      <c r="K4783" t="s">
        <v>149</v>
      </c>
      <c r="L4783">
        <v>10</v>
      </c>
      <c r="M4783">
        <v>6</v>
      </c>
      <c r="N4783">
        <v>2005</v>
      </c>
      <c r="O4783">
        <v>4</v>
      </c>
      <c r="P4783" t="s">
        <v>4100</v>
      </c>
      <c r="Q4783" t="b">
        <f>AND(ISNUMBER(data_to_clean[[#This Row],[revenue_formatted]]),ISNUMBER(data_to_clean[[#This Row],[growth_formatted_%]]),ISNUMBER(data_to_clean[[#This Row],[workers]]),ISNUMBER(data_to_clean[[#This Row],[previous_workers]]),ISNUMBER(data_to_clean[[#This Row],[founded]]),ISNUMBER(data_to_clean[[#This Row],[yrs_on_list]]))</f>
        <v>1</v>
      </c>
    </row>
    <row r="4784" spans="1:17" x14ac:dyDescent="0.25">
      <c r="A4784">
        <v>4771</v>
      </c>
      <c r="B4784" t="s">
        <v>16965</v>
      </c>
      <c r="C4784" t="s">
        <v>86</v>
      </c>
      <c r="D4784" t="str">
        <f>VLOOKUP(data_to_clean[[#This Row],[state]],abbreviation_table[],2,FALSE)</f>
        <v>Colorado</v>
      </c>
      <c r="E4784" t="s">
        <v>16967</v>
      </c>
      <c r="F4784" t="str">
        <f>TRIM(LEFT(data_to_clean[[#This Row],[revenue]],FIND(" ",data_to_clean[[#This Row],[revenue]])))</f>
        <v>183.3</v>
      </c>
      <c r="G4784" t="str">
        <f>RIGHT(data_to_clean[[#This Row],[revenue]],LEN(data_to_clean[[#This Row],[revenue]])-FIND(" ",data_to_clean[[#This Row],[revenue]]))</f>
        <v>Million</v>
      </c>
      <c r="H4784" s="7">
        <f>VALUE(IF(data_to_clean[[#This Row],[multiplicity]]="Million",_xlfn.CONCAT(SUBSTITUTE(data_to_clean[[#This Row],[number]],".",""),"00000"),_xlfn.CONCAT(SUBSTITUTE(data_to_clean[[#This Row],[number]],".",""),"00000000")))</f>
        <v>183300000</v>
      </c>
      <c r="I4784" t="s">
        <v>16968</v>
      </c>
      <c r="J4784">
        <f>ROUND(VALUE(SUBSTITUTE(data_to_clean[[#This Row],[growth_%]],".",",")),0)</f>
        <v>59</v>
      </c>
      <c r="K4784" t="s">
        <v>55</v>
      </c>
      <c r="L4784">
        <v>1300</v>
      </c>
      <c r="M4784">
        <v>770</v>
      </c>
      <c r="N4784">
        <v>2008</v>
      </c>
      <c r="O4784">
        <v>5</v>
      </c>
      <c r="P4784" t="s">
        <v>89</v>
      </c>
      <c r="Q4784" t="b">
        <f>AND(ISNUMBER(data_to_clean[[#This Row],[revenue_formatted]]),ISNUMBER(data_to_clean[[#This Row],[growth_formatted_%]]),ISNUMBER(data_to_clean[[#This Row],[workers]]),ISNUMBER(data_to_clean[[#This Row],[previous_workers]]),ISNUMBER(data_to_clean[[#This Row],[founded]]),ISNUMBER(data_to_clean[[#This Row],[yrs_on_list]]))</f>
        <v>1</v>
      </c>
    </row>
    <row r="4785" spans="1:17" x14ac:dyDescent="0.25">
      <c r="A4785">
        <v>4772</v>
      </c>
      <c r="B4785" t="s">
        <v>16969</v>
      </c>
      <c r="C4785" t="s">
        <v>66</v>
      </c>
      <c r="D4785" t="str">
        <f>VLOOKUP(data_to_clean[[#This Row],[state]],abbreviation_table[],2,FALSE)</f>
        <v>Virginia</v>
      </c>
      <c r="E4785" t="s">
        <v>699</v>
      </c>
      <c r="F4785" t="str">
        <f>TRIM(LEFT(data_to_clean[[#This Row],[revenue]],FIND(" ",data_to_clean[[#This Row],[revenue]])))</f>
        <v>4</v>
      </c>
      <c r="G4785" t="str">
        <f>RIGHT(data_to_clean[[#This Row],[revenue]],LEN(data_to_clean[[#This Row],[revenue]])-FIND(" ",data_to_clean[[#This Row],[revenue]]))</f>
        <v>Million</v>
      </c>
      <c r="H4785" s="7">
        <f>VALUE(IF(data_to_clean[[#This Row],[multiplicity]]="Million",_xlfn.CONCAT(SUBSTITUTE(data_to_clean[[#This Row],[number]],".",""),"00000"),_xlfn.CONCAT(SUBSTITUTE(data_to_clean[[#This Row],[number]],".",""),"00000000")))</f>
        <v>400000</v>
      </c>
      <c r="I4785" t="s">
        <v>16971</v>
      </c>
      <c r="J4785">
        <f>ROUND(VALUE(SUBSTITUTE(data_to_clean[[#This Row],[growth_%]],".",",")),0)</f>
        <v>59</v>
      </c>
      <c r="K4785" t="s">
        <v>55</v>
      </c>
      <c r="L4785">
        <v>72</v>
      </c>
      <c r="M4785">
        <v>35</v>
      </c>
      <c r="N4785">
        <v>1993</v>
      </c>
      <c r="O4785">
        <v>1</v>
      </c>
      <c r="P4785" t="s">
        <v>1896</v>
      </c>
      <c r="Q4785" t="b">
        <f>AND(ISNUMBER(data_to_clean[[#This Row],[revenue_formatted]]),ISNUMBER(data_to_clean[[#This Row],[growth_formatted_%]]),ISNUMBER(data_to_clean[[#This Row],[workers]]),ISNUMBER(data_to_clean[[#This Row],[previous_workers]]),ISNUMBER(data_to_clean[[#This Row],[founded]]),ISNUMBER(data_to_clean[[#This Row],[yrs_on_list]]))</f>
        <v>1</v>
      </c>
    </row>
    <row r="4786" spans="1:17" x14ac:dyDescent="0.25">
      <c r="A4786">
        <v>4773</v>
      </c>
      <c r="B4786" t="s">
        <v>16972</v>
      </c>
      <c r="C4786" t="s">
        <v>80</v>
      </c>
      <c r="D4786" t="str">
        <f>VLOOKUP(data_to_clean[[#This Row],[state]],abbreviation_table[],2,FALSE)</f>
        <v>California</v>
      </c>
      <c r="E4786" t="s">
        <v>3529</v>
      </c>
      <c r="F4786" t="str">
        <f>TRIM(LEFT(data_to_clean[[#This Row],[revenue]],FIND(" ",data_to_clean[[#This Row],[revenue]])))</f>
        <v>13.1</v>
      </c>
      <c r="G4786" t="str">
        <f>RIGHT(data_to_clean[[#This Row],[revenue]],LEN(data_to_clean[[#This Row],[revenue]])-FIND(" ",data_to_clean[[#This Row],[revenue]]))</f>
        <v>Million</v>
      </c>
      <c r="H4786" s="7">
        <f>VALUE(IF(data_to_clean[[#This Row],[multiplicity]]="Million",_xlfn.CONCAT(SUBSTITUTE(data_to_clean[[#This Row],[number]],".",""),"00000"),_xlfn.CONCAT(SUBSTITUTE(data_to_clean[[#This Row],[number]],".",""),"00000000")))</f>
        <v>13100000</v>
      </c>
      <c r="I4786" t="s">
        <v>16974</v>
      </c>
      <c r="J4786">
        <f>ROUND(VALUE(SUBSTITUTE(data_to_clean[[#This Row],[growth_%]],".",",")),0)</f>
        <v>59</v>
      </c>
      <c r="K4786" t="s">
        <v>55</v>
      </c>
      <c r="L4786">
        <v>180</v>
      </c>
      <c r="M4786">
        <v>105</v>
      </c>
      <c r="N4786">
        <v>2004</v>
      </c>
      <c r="O4786">
        <v>6</v>
      </c>
      <c r="P4786" t="s">
        <v>5591</v>
      </c>
      <c r="Q4786" t="b">
        <f>AND(ISNUMBER(data_to_clean[[#This Row],[revenue_formatted]]),ISNUMBER(data_to_clean[[#This Row],[growth_formatted_%]]),ISNUMBER(data_to_clean[[#This Row],[workers]]),ISNUMBER(data_to_clean[[#This Row],[previous_workers]]),ISNUMBER(data_to_clean[[#This Row],[founded]]),ISNUMBER(data_to_clean[[#This Row],[yrs_on_list]]))</f>
        <v>1</v>
      </c>
    </row>
    <row r="4787" spans="1:17" x14ac:dyDescent="0.25">
      <c r="A4787">
        <v>4774</v>
      </c>
      <c r="B4787" t="s">
        <v>16975</v>
      </c>
      <c r="C4787" t="s">
        <v>141</v>
      </c>
      <c r="D4787" t="str">
        <f>VLOOKUP(data_to_clean[[#This Row],[state]],abbreviation_table[],2,FALSE)</f>
        <v>Kentucky</v>
      </c>
      <c r="E4787" t="s">
        <v>626</v>
      </c>
      <c r="F4787" t="str">
        <f>TRIM(LEFT(data_to_clean[[#This Row],[revenue]],FIND(" ",data_to_clean[[#This Row],[revenue]])))</f>
        <v>3.7</v>
      </c>
      <c r="G4787" t="str">
        <f>RIGHT(data_to_clean[[#This Row],[revenue]],LEN(data_to_clean[[#This Row],[revenue]])-FIND(" ",data_to_clean[[#This Row],[revenue]]))</f>
        <v>Million</v>
      </c>
      <c r="H4787" s="7">
        <f>VALUE(IF(data_to_clean[[#This Row],[multiplicity]]="Million",_xlfn.CONCAT(SUBSTITUTE(data_to_clean[[#This Row],[number]],".",""),"00000"),_xlfn.CONCAT(SUBSTITUTE(data_to_clean[[#This Row],[number]],".",""),"00000000")))</f>
        <v>3700000</v>
      </c>
      <c r="I4787" t="s">
        <v>16977</v>
      </c>
      <c r="J4787">
        <f>ROUND(VALUE(SUBSTITUTE(data_to_clean[[#This Row],[growth_%]],".",",")),0)</f>
        <v>59</v>
      </c>
      <c r="K4787" t="s">
        <v>324</v>
      </c>
      <c r="L4787">
        <v>37</v>
      </c>
      <c r="M4787">
        <v>25</v>
      </c>
      <c r="N4787">
        <v>2005</v>
      </c>
      <c r="O4787">
        <v>3</v>
      </c>
      <c r="P4787" t="s">
        <v>2326</v>
      </c>
      <c r="Q4787" t="b">
        <f>AND(ISNUMBER(data_to_clean[[#This Row],[revenue_formatted]]),ISNUMBER(data_to_clean[[#This Row],[growth_formatted_%]]),ISNUMBER(data_to_clean[[#This Row],[workers]]),ISNUMBER(data_to_clean[[#This Row],[previous_workers]]),ISNUMBER(data_to_clean[[#This Row],[founded]]),ISNUMBER(data_to_clean[[#This Row],[yrs_on_list]]))</f>
        <v>1</v>
      </c>
    </row>
    <row r="4788" spans="1:17" x14ac:dyDescent="0.25">
      <c r="A4788">
        <v>4775</v>
      </c>
      <c r="B4788" t="s">
        <v>16978</v>
      </c>
      <c r="C4788" t="s">
        <v>15</v>
      </c>
      <c r="D4788" t="str">
        <f>VLOOKUP(data_to_clean[[#This Row],[state]],abbreviation_table[],2,FALSE)</f>
        <v>Arizona</v>
      </c>
      <c r="E4788" t="s">
        <v>1920</v>
      </c>
      <c r="F4788" t="str">
        <f>TRIM(LEFT(data_to_clean[[#This Row],[revenue]],FIND(" ",data_to_clean[[#This Row],[revenue]])))</f>
        <v>2.4</v>
      </c>
      <c r="G4788" t="str">
        <f>RIGHT(data_to_clean[[#This Row],[revenue]],LEN(data_to_clean[[#This Row],[revenue]])-FIND(" ",data_to_clean[[#This Row],[revenue]]))</f>
        <v>Million</v>
      </c>
      <c r="H4788" s="7">
        <f>VALUE(IF(data_to_clean[[#This Row],[multiplicity]]="Million",_xlfn.CONCAT(SUBSTITUTE(data_to_clean[[#This Row],[number]],".",""),"00000"),_xlfn.CONCAT(SUBSTITUTE(data_to_clean[[#This Row],[number]],".",""),"00000000")))</f>
        <v>2400000</v>
      </c>
      <c r="I4788" t="s">
        <v>16980</v>
      </c>
      <c r="J4788">
        <f>ROUND(VALUE(SUBSTITUTE(data_to_clean[[#This Row],[growth_%]],".",",")),0)</f>
        <v>59</v>
      </c>
      <c r="K4788" t="s">
        <v>48</v>
      </c>
      <c r="L4788">
        <v>3</v>
      </c>
      <c r="M4788">
        <v>2</v>
      </c>
      <c r="N4788">
        <v>2014</v>
      </c>
      <c r="O4788">
        <v>1</v>
      </c>
      <c r="P4788" t="s">
        <v>2238</v>
      </c>
      <c r="Q4788" t="b">
        <f>AND(ISNUMBER(data_to_clean[[#This Row],[revenue_formatted]]),ISNUMBER(data_to_clean[[#This Row],[growth_formatted_%]]),ISNUMBER(data_to_clean[[#This Row],[workers]]),ISNUMBER(data_to_clean[[#This Row],[previous_workers]]),ISNUMBER(data_to_clean[[#This Row],[founded]]),ISNUMBER(data_to_clean[[#This Row],[yrs_on_list]]))</f>
        <v>1</v>
      </c>
    </row>
    <row r="4789" spans="1:17" x14ac:dyDescent="0.25">
      <c r="A4789">
        <v>4776</v>
      </c>
      <c r="B4789" t="s">
        <v>16981</v>
      </c>
      <c r="C4789" t="s">
        <v>22</v>
      </c>
      <c r="D4789" t="str">
        <f>VLOOKUP(data_to_clean[[#This Row],[state]],abbreviation_table[],2,FALSE)</f>
        <v>Tennessee</v>
      </c>
      <c r="E4789" t="s">
        <v>1157</v>
      </c>
      <c r="F4789" t="str">
        <f>TRIM(LEFT(data_to_clean[[#This Row],[revenue]],FIND(" ",data_to_clean[[#This Row],[revenue]])))</f>
        <v>5.3</v>
      </c>
      <c r="G4789" t="str">
        <f>RIGHT(data_to_clean[[#This Row],[revenue]],LEN(data_to_clean[[#This Row],[revenue]])-FIND(" ",data_to_clean[[#This Row],[revenue]]))</f>
        <v>Million</v>
      </c>
      <c r="H4789" s="7">
        <f>VALUE(IF(data_to_clean[[#This Row],[multiplicity]]="Million",_xlfn.CONCAT(SUBSTITUTE(data_to_clean[[#This Row],[number]],".",""),"00000"),_xlfn.CONCAT(SUBSTITUTE(data_to_clean[[#This Row],[number]],".",""),"00000000")))</f>
        <v>5300000</v>
      </c>
      <c r="I4789" t="s">
        <v>16983</v>
      </c>
      <c r="J4789">
        <f>ROUND(VALUE(SUBSTITUTE(data_to_clean[[#This Row],[growth_%]],".",",")),0)</f>
        <v>59</v>
      </c>
      <c r="K4789" t="s">
        <v>336</v>
      </c>
      <c r="L4789">
        <v>50</v>
      </c>
      <c r="M4789">
        <v>35</v>
      </c>
      <c r="N4789">
        <v>2001</v>
      </c>
      <c r="O4789">
        <v>2</v>
      </c>
      <c r="P4789" t="s">
        <v>7275</v>
      </c>
      <c r="Q4789" t="b">
        <f>AND(ISNUMBER(data_to_clean[[#This Row],[revenue_formatted]]),ISNUMBER(data_to_clean[[#This Row],[growth_formatted_%]]),ISNUMBER(data_to_clean[[#This Row],[workers]]),ISNUMBER(data_to_clean[[#This Row],[previous_workers]]),ISNUMBER(data_to_clean[[#This Row],[founded]]),ISNUMBER(data_to_clean[[#This Row],[yrs_on_list]]))</f>
        <v>1</v>
      </c>
    </row>
    <row r="4790" spans="1:17" x14ac:dyDescent="0.25">
      <c r="A4790">
        <v>4777</v>
      </c>
      <c r="B4790" t="s">
        <v>16984</v>
      </c>
      <c r="C4790" t="s">
        <v>22</v>
      </c>
      <c r="D4790" t="str">
        <f>VLOOKUP(data_to_clean[[#This Row],[state]],abbreviation_table[],2,FALSE)</f>
        <v>Tennessee</v>
      </c>
      <c r="E4790" t="s">
        <v>1612</v>
      </c>
      <c r="F4790" t="str">
        <f>TRIM(LEFT(data_to_clean[[#This Row],[revenue]],FIND(" ",data_to_clean[[#This Row],[revenue]])))</f>
        <v>5.9</v>
      </c>
      <c r="G4790" t="str">
        <f>RIGHT(data_to_clean[[#This Row],[revenue]],LEN(data_to_clean[[#This Row],[revenue]])-FIND(" ",data_to_clean[[#This Row],[revenue]]))</f>
        <v>Million</v>
      </c>
      <c r="H4790" s="7">
        <f>VALUE(IF(data_to_clean[[#This Row],[multiplicity]]="Million",_xlfn.CONCAT(SUBSTITUTE(data_to_clean[[#This Row],[number]],".",""),"00000"),_xlfn.CONCAT(SUBSTITUTE(data_to_clean[[#This Row],[number]],".",""),"00000000")))</f>
        <v>5900000</v>
      </c>
      <c r="I4790" t="s">
        <v>16986</v>
      </c>
      <c r="J4790">
        <f>ROUND(VALUE(SUBSTITUTE(data_to_clean[[#This Row],[growth_%]],".",",")),0)</f>
        <v>59</v>
      </c>
      <c r="K4790" t="s">
        <v>233</v>
      </c>
      <c r="L4790">
        <v>13</v>
      </c>
      <c r="M4790">
        <v>12</v>
      </c>
      <c r="N4790">
        <v>2007</v>
      </c>
      <c r="O4790">
        <v>4</v>
      </c>
      <c r="P4790" t="s">
        <v>26</v>
      </c>
      <c r="Q4790" t="b">
        <f>AND(ISNUMBER(data_to_clean[[#This Row],[revenue_formatted]]),ISNUMBER(data_to_clean[[#This Row],[growth_formatted_%]]),ISNUMBER(data_to_clean[[#This Row],[workers]]),ISNUMBER(data_to_clean[[#This Row],[previous_workers]]),ISNUMBER(data_to_clean[[#This Row],[founded]]),ISNUMBER(data_to_clean[[#This Row],[yrs_on_list]]))</f>
        <v>1</v>
      </c>
    </row>
    <row r="4791" spans="1:17" x14ac:dyDescent="0.25">
      <c r="A4791">
        <v>4778</v>
      </c>
      <c r="B4791" t="s">
        <v>16987</v>
      </c>
      <c r="C4791" t="s">
        <v>1262</v>
      </c>
      <c r="D4791" t="str">
        <f>VLOOKUP(data_to_clean[[#This Row],[state]],abbreviation_table[],2,FALSE)</f>
        <v>South Carolina</v>
      </c>
      <c r="E4791" t="s">
        <v>11264</v>
      </c>
      <c r="F4791" t="str">
        <f>TRIM(LEFT(data_to_clean[[#This Row],[revenue]],FIND(" ",data_to_clean[[#This Row],[revenue]])))</f>
        <v>21.1</v>
      </c>
      <c r="G4791" t="str">
        <f>RIGHT(data_to_clean[[#This Row],[revenue]],LEN(data_to_clean[[#This Row],[revenue]])-FIND(" ",data_to_clean[[#This Row],[revenue]]))</f>
        <v>Million</v>
      </c>
      <c r="H4791" s="7">
        <f>VALUE(IF(data_to_clean[[#This Row],[multiplicity]]="Million",_xlfn.CONCAT(SUBSTITUTE(data_to_clean[[#This Row],[number]],".",""),"00000"),_xlfn.CONCAT(SUBSTITUTE(data_to_clean[[#This Row],[number]],".",""),"00000000")))</f>
        <v>21100000</v>
      </c>
      <c r="I4791" t="s">
        <v>16989</v>
      </c>
      <c r="J4791">
        <f>ROUND(VALUE(SUBSTITUTE(data_to_clean[[#This Row],[growth_%]],".",",")),0)</f>
        <v>59</v>
      </c>
      <c r="K4791" t="s">
        <v>211</v>
      </c>
      <c r="L4791">
        <v>48</v>
      </c>
      <c r="M4791">
        <v>39</v>
      </c>
      <c r="N4791">
        <v>2002</v>
      </c>
      <c r="O4791">
        <v>8</v>
      </c>
      <c r="P4791" t="s">
        <v>596</v>
      </c>
      <c r="Q4791" t="b">
        <f>AND(ISNUMBER(data_to_clean[[#This Row],[revenue_formatted]]),ISNUMBER(data_to_clean[[#This Row],[growth_formatted_%]]),ISNUMBER(data_to_clean[[#This Row],[workers]]),ISNUMBER(data_to_clean[[#This Row],[previous_workers]]),ISNUMBER(data_to_clean[[#This Row],[founded]]),ISNUMBER(data_to_clean[[#This Row],[yrs_on_list]]))</f>
        <v>1</v>
      </c>
    </row>
    <row r="4792" spans="1:17" x14ac:dyDescent="0.25">
      <c r="A4792">
        <v>4779</v>
      </c>
      <c r="B4792" t="s">
        <v>16990</v>
      </c>
      <c r="C4792" t="s">
        <v>294</v>
      </c>
      <c r="D4792" t="str">
        <f>VLOOKUP(data_to_clean[[#This Row],[state]],abbreviation_table[],2,FALSE)</f>
        <v>Minnesota</v>
      </c>
      <c r="E4792" t="s">
        <v>798</v>
      </c>
      <c r="F4792" t="str">
        <f>TRIM(LEFT(data_to_clean[[#This Row],[revenue]],FIND(" ",data_to_clean[[#This Row],[revenue]])))</f>
        <v>3</v>
      </c>
      <c r="G4792" t="str">
        <f>RIGHT(data_to_clean[[#This Row],[revenue]],LEN(data_to_clean[[#This Row],[revenue]])-FIND(" ",data_to_clean[[#This Row],[revenue]]))</f>
        <v>Million</v>
      </c>
      <c r="H4792" s="7">
        <f>VALUE(IF(data_to_clean[[#This Row],[multiplicity]]="Million",_xlfn.CONCAT(SUBSTITUTE(data_to_clean[[#This Row],[number]],".",""),"00000"),_xlfn.CONCAT(SUBSTITUTE(data_to_clean[[#This Row],[number]],".",""),"00000000")))</f>
        <v>300000</v>
      </c>
      <c r="I4792" t="s">
        <v>16992</v>
      </c>
      <c r="J4792">
        <f>ROUND(VALUE(SUBSTITUTE(data_to_clean[[#This Row],[growth_%]],".",",")),0)</f>
        <v>59</v>
      </c>
      <c r="K4792" t="s">
        <v>297</v>
      </c>
      <c r="L4792">
        <v>11</v>
      </c>
      <c r="M4792">
        <v>8</v>
      </c>
      <c r="N4792">
        <v>2004</v>
      </c>
      <c r="O4792">
        <v>3</v>
      </c>
      <c r="P4792" t="s">
        <v>298</v>
      </c>
      <c r="Q4792" t="b">
        <f>AND(ISNUMBER(data_to_clean[[#This Row],[revenue_formatted]]),ISNUMBER(data_to_clean[[#This Row],[growth_formatted_%]]),ISNUMBER(data_to_clean[[#This Row],[workers]]),ISNUMBER(data_to_clean[[#This Row],[previous_workers]]),ISNUMBER(data_to_clean[[#This Row],[founded]]),ISNUMBER(data_to_clean[[#This Row],[yrs_on_list]]))</f>
        <v>1</v>
      </c>
    </row>
    <row r="4793" spans="1:17" x14ac:dyDescent="0.25">
      <c r="A4793">
        <v>4780</v>
      </c>
      <c r="B4793" t="s">
        <v>16993</v>
      </c>
      <c r="C4793" t="s">
        <v>74</v>
      </c>
      <c r="D4793" t="str">
        <f>VLOOKUP(data_to_clean[[#This Row],[state]],abbreviation_table[],2,FALSE)</f>
        <v>Ohio</v>
      </c>
      <c r="E4793" t="s">
        <v>2538</v>
      </c>
      <c r="F4793" t="str">
        <f>TRIM(LEFT(data_to_clean[[#This Row],[revenue]],FIND(" ",data_to_clean[[#This Row],[revenue]])))</f>
        <v>10.9</v>
      </c>
      <c r="G4793" t="str">
        <f>RIGHT(data_to_clean[[#This Row],[revenue]],LEN(data_to_clean[[#This Row],[revenue]])-FIND(" ",data_to_clean[[#This Row],[revenue]]))</f>
        <v>Million</v>
      </c>
      <c r="H4793" s="7">
        <f>VALUE(IF(data_to_clean[[#This Row],[multiplicity]]="Million",_xlfn.CONCAT(SUBSTITUTE(data_to_clean[[#This Row],[number]],".",""),"00000"),_xlfn.CONCAT(SUBSTITUTE(data_to_clean[[#This Row],[number]],".",""),"00000000")))</f>
        <v>10900000</v>
      </c>
      <c r="I4793" t="s">
        <v>16995</v>
      </c>
      <c r="J4793">
        <f>ROUND(VALUE(SUBSTITUTE(data_to_clean[[#This Row],[growth_%]],".",",")),0)</f>
        <v>59</v>
      </c>
      <c r="K4793" t="s">
        <v>336</v>
      </c>
      <c r="L4793">
        <v>65</v>
      </c>
      <c r="M4793">
        <v>53</v>
      </c>
      <c r="N4793">
        <v>1990</v>
      </c>
      <c r="O4793">
        <v>1</v>
      </c>
      <c r="P4793" t="s">
        <v>544</v>
      </c>
      <c r="Q4793" t="b">
        <f>AND(ISNUMBER(data_to_clean[[#This Row],[revenue_formatted]]),ISNUMBER(data_to_clean[[#This Row],[growth_formatted_%]]),ISNUMBER(data_to_clean[[#This Row],[workers]]),ISNUMBER(data_to_clean[[#This Row],[previous_workers]]),ISNUMBER(data_to_clean[[#This Row],[founded]]),ISNUMBER(data_to_clean[[#This Row],[yrs_on_list]]))</f>
        <v>1</v>
      </c>
    </row>
    <row r="4794" spans="1:17" x14ac:dyDescent="0.25">
      <c r="A4794">
        <v>4781</v>
      </c>
      <c r="B4794" t="s">
        <v>16996</v>
      </c>
      <c r="C4794" t="s">
        <v>243</v>
      </c>
      <c r="D4794" t="str">
        <f>VLOOKUP(data_to_clean[[#This Row],[state]],abbreviation_table[],2,FALSE)</f>
        <v>Maryland</v>
      </c>
      <c r="E4794" t="s">
        <v>201</v>
      </c>
      <c r="F4794" t="str">
        <f>TRIM(LEFT(data_to_clean[[#This Row],[revenue]],FIND(" ",data_to_clean[[#This Row],[revenue]])))</f>
        <v>20.4</v>
      </c>
      <c r="G4794" t="str">
        <f>RIGHT(data_to_clean[[#This Row],[revenue]],LEN(data_to_clean[[#This Row],[revenue]])-FIND(" ",data_to_clean[[#This Row],[revenue]]))</f>
        <v>Million</v>
      </c>
      <c r="H4794" s="7">
        <f>VALUE(IF(data_to_clean[[#This Row],[multiplicity]]="Million",_xlfn.CONCAT(SUBSTITUTE(data_to_clean[[#This Row],[number]],".",""),"00000"),_xlfn.CONCAT(SUBSTITUTE(data_to_clean[[#This Row],[number]],".",""),"00000000")))</f>
        <v>20400000</v>
      </c>
      <c r="I4794" t="s">
        <v>16998</v>
      </c>
      <c r="J4794">
        <f>ROUND(VALUE(SUBSTITUTE(data_to_clean[[#This Row],[growth_%]],".",",")),0)</f>
        <v>59</v>
      </c>
      <c r="K4794" t="s">
        <v>18</v>
      </c>
      <c r="L4794">
        <v>132</v>
      </c>
      <c r="M4794">
        <v>106</v>
      </c>
      <c r="N4794">
        <v>1999</v>
      </c>
      <c r="O4794">
        <v>4</v>
      </c>
      <c r="P4794" t="s">
        <v>15181</v>
      </c>
      <c r="Q4794" t="b">
        <f>AND(ISNUMBER(data_to_clean[[#This Row],[revenue_formatted]]),ISNUMBER(data_to_clean[[#This Row],[growth_formatted_%]]),ISNUMBER(data_to_clean[[#This Row],[workers]]),ISNUMBER(data_to_clean[[#This Row],[previous_workers]]),ISNUMBER(data_to_clean[[#This Row],[founded]]),ISNUMBER(data_to_clean[[#This Row],[yrs_on_list]]))</f>
        <v>1</v>
      </c>
    </row>
    <row r="4795" spans="1:17" x14ac:dyDescent="0.25">
      <c r="A4795">
        <v>4782</v>
      </c>
      <c r="B4795" t="s">
        <v>16999</v>
      </c>
      <c r="C4795" t="s">
        <v>30</v>
      </c>
      <c r="D4795" t="str">
        <f>VLOOKUP(data_to_clean[[#This Row],[state]],abbreviation_table[],2,FALSE)</f>
        <v>Texas</v>
      </c>
      <c r="E4795" t="s">
        <v>5176</v>
      </c>
      <c r="F4795" t="str">
        <f>TRIM(LEFT(data_to_clean[[#This Row],[revenue]],FIND(" ",data_to_clean[[#This Row],[revenue]])))</f>
        <v>28.8</v>
      </c>
      <c r="G4795" t="str">
        <f>RIGHT(data_to_clean[[#This Row],[revenue]],LEN(data_to_clean[[#This Row],[revenue]])-FIND(" ",data_to_clean[[#This Row],[revenue]]))</f>
        <v>Million</v>
      </c>
      <c r="H4795" s="7">
        <f>VALUE(IF(data_to_clean[[#This Row],[multiplicity]]="Million",_xlfn.CONCAT(SUBSTITUTE(data_to_clean[[#This Row],[number]],".",""),"00000"),_xlfn.CONCAT(SUBSTITUTE(data_to_clean[[#This Row],[number]],".",""),"00000000")))</f>
        <v>28800000</v>
      </c>
      <c r="I4795" t="s">
        <v>17001</v>
      </c>
      <c r="J4795">
        <f>ROUND(VALUE(SUBSTITUTE(data_to_clean[[#This Row],[growth_%]],".",",")),0)</f>
        <v>59</v>
      </c>
      <c r="K4795" t="s">
        <v>211</v>
      </c>
      <c r="L4795">
        <v>44</v>
      </c>
      <c r="M4795">
        <v>23</v>
      </c>
      <c r="N4795">
        <v>2005</v>
      </c>
      <c r="O4795">
        <v>5</v>
      </c>
      <c r="P4795" t="s">
        <v>251</v>
      </c>
      <c r="Q4795" t="b">
        <f>AND(ISNUMBER(data_to_clean[[#This Row],[revenue_formatted]]),ISNUMBER(data_to_clean[[#This Row],[growth_formatted_%]]),ISNUMBER(data_to_clean[[#This Row],[workers]]),ISNUMBER(data_to_clean[[#This Row],[previous_workers]]),ISNUMBER(data_to_clean[[#This Row],[founded]]),ISNUMBER(data_to_clean[[#This Row],[yrs_on_list]]))</f>
        <v>1</v>
      </c>
    </row>
    <row r="4796" spans="1:17" x14ac:dyDescent="0.25">
      <c r="A4796">
        <v>4783</v>
      </c>
      <c r="B4796" t="s">
        <v>17002</v>
      </c>
      <c r="C4796" t="s">
        <v>22</v>
      </c>
      <c r="D4796" t="str">
        <f>VLOOKUP(data_to_clean[[#This Row],[state]],abbreviation_table[],2,FALSE)</f>
        <v>Tennessee</v>
      </c>
      <c r="E4796" t="s">
        <v>512</v>
      </c>
      <c r="F4796" t="str">
        <f>TRIM(LEFT(data_to_clean[[#This Row],[revenue]],FIND(" ",data_to_clean[[#This Row],[revenue]])))</f>
        <v>4.9</v>
      </c>
      <c r="G4796" t="str">
        <f>RIGHT(data_to_clean[[#This Row],[revenue]],LEN(data_to_clean[[#This Row],[revenue]])-FIND(" ",data_to_clean[[#This Row],[revenue]]))</f>
        <v>Million</v>
      </c>
      <c r="H4796" s="7">
        <f>VALUE(IF(data_to_clean[[#This Row],[multiplicity]]="Million",_xlfn.CONCAT(SUBSTITUTE(data_to_clean[[#This Row],[number]],".",""),"00000"),_xlfn.CONCAT(SUBSTITUTE(data_to_clean[[#This Row],[number]],".",""),"00000000")))</f>
        <v>4900000</v>
      </c>
      <c r="I4796" t="s">
        <v>17004</v>
      </c>
      <c r="J4796">
        <f>ROUND(VALUE(SUBSTITUTE(data_to_clean[[#This Row],[growth_%]],".",",")),0)</f>
        <v>58</v>
      </c>
      <c r="K4796" t="s">
        <v>18</v>
      </c>
      <c r="L4796">
        <v>45</v>
      </c>
      <c r="M4796">
        <v>28</v>
      </c>
      <c r="N4796">
        <v>2010</v>
      </c>
      <c r="O4796">
        <v>5</v>
      </c>
      <c r="P4796" t="s">
        <v>26</v>
      </c>
      <c r="Q4796" t="b">
        <f>AND(ISNUMBER(data_to_clean[[#This Row],[revenue_formatted]]),ISNUMBER(data_to_clean[[#This Row],[growth_formatted_%]]),ISNUMBER(data_to_clean[[#This Row],[workers]]),ISNUMBER(data_to_clean[[#This Row],[previous_workers]]),ISNUMBER(data_to_clean[[#This Row],[founded]]),ISNUMBER(data_to_clean[[#This Row],[yrs_on_list]]))</f>
        <v>1</v>
      </c>
    </row>
    <row r="4797" spans="1:17" x14ac:dyDescent="0.25">
      <c r="A4797">
        <v>4784</v>
      </c>
      <c r="B4797" t="s">
        <v>17005</v>
      </c>
      <c r="C4797" t="s">
        <v>30</v>
      </c>
      <c r="D4797" t="str">
        <f>VLOOKUP(data_to_clean[[#This Row],[state]],abbreviation_table[],2,FALSE)</f>
        <v>Texas</v>
      </c>
      <c r="E4797" t="s">
        <v>485</v>
      </c>
      <c r="F4797" t="str">
        <f>TRIM(LEFT(data_to_clean[[#This Row],[revenue]],FIND(" ",data_to_clean[[#This Row],[revenue]])))</f>
        <v>4.5</v>
      </c>
      <c r="G4797" t="str">
        <f>RIGHT(data_to_clean[[#This Row],[revenue]],LEN(data_to_clean[[#This Row],[revenue]])-FIND(" ",data_to_clean[[#This Row],[revenue]]))</f>
        <v>Million</v>
      </c>
      <c r="H4797" s="7">
        <f>VALUE(IF(data_to_clean[[#This Row],[multiplicity]]="Million",_xlfn.CONCAT(SUBSTITUTE(data_to_clean[[#This Row],[number]],".",""),"00000"),_xlfn.CONCAT(SUBSTITUTE(data_to_clean[[#This Row],[number]],".",""),"00000000")))</f>
        <v>4500000</v>
      </c>
      <c r="I4797" t="s">
        <v>17007</v>
      </c>
      <c r="J4797">
        <f>ROUND(VALUE(SUBSTITUTE(data_to_clean[[#This Row],[growth_%]],".",",")),0)</f>
        <v>58</v>
      </c>
      <c r="K4797" t="s">
        <v>6043</v>
      </c>
      <c r="L4797">
        <v>16</v>
      </c>
      <c r="M4797">
        <v>17</v>
      </c>
      <c r="N4797">
        <v>2004</v>
      </c>
      <c r="O4797">
        <v>2</v>
      </c>
      <c r="P4797" t="s">
        <v>7367</v>
      </c>
      <c r="Q4797" t="b">
        <f>AND(ISNUMBER(data_to_clean[[#This Row],[revenue_formatted]]),ISNUMBER(data_to_clean[[#This Row],[growth_formatted_%]]),ISNUMBER(data_to_clean[[#This Row],[workers]]),ISNUMBER(data_to_clean[[#This Row],[previous_workers]]),ISNUMBER(data_to_clean[[#This Row],[founded]]),ISNUMBER(data_to_clean[[#This Row],[yrs_on_list]]))</f>
        <v>1</v>
      </c>
    </row>
    <row r="4798" spans="1:17" x14ac:dyDescent="0.25">
      <c r="A4798">
        <v>4785</v>
      </c>
      <c r="B4798" t="s">
        <v>17008</v>
      </c>
      <c r="C4798" t="s">
        <v>80</v>
      </c>
      <c r="D4798" t="str">
        <f>VLOOKUP(data_to_clean[[#This Row],[state]],abbreviation_table[],2,FALSE)</f>
        <v>California</v>
      </c>
      <c r="E4798" t="s">
        <v>760</v>
      </c>
      <c r="F4798" t="str">
        <f>TRIM(LEFT(data_to_clean[[#This Row],[revenue]],FIND(" ",data_to_clean[[#This Row],[revenue]])))</f>
        <v>2.8</v>
      </c>
      <c r="G4798" t="str">
        <f>RIGHT(data_to_clean[[#This Row],[revenue]],LEN(data_to_clean[[#This Row],[revenue]])-FIND(" ",data_to_clean[[#This Row],[revenue]]))</f>
        <v>Million</v>
      </c>
      <c r="H4798" s="7">
        <f>VALUE(IF(data_to_clean[[#This Row],[multiplicity]]="Million",_xlfn.CONCAT(SUBSTITUTE(data_to_clean[[#This Row],[number]],".",""),"00000"),_xlfn.CONCAT(SUBSTITUTE(data_to_clean[[#This Row],[number]],".",""),"00000000")))</f>
        <v>2800000</v>
      </c>
      <c r="I4798" t="s">
        <v>17010</v>
      </c>
      <c r="J4798">
        <f>ROUND(VALUE(SUBSTITUTE(data_to_clean[[#This Row],[growth_%]],".",",")),0)</f>
        <v>58</v>
      </c>
      <c r="K4798" t="s">
        <v>107</v>
      </c>
      <c r="L4798">
        <v>17</v>
      </c>
      <c r="M4798">
        <v>9</v>
      </c>
      <c r="N4798">
        <v>2006</v>
      </c>
      <c r="O4798">
        <v>3</v>
      </c>
      <c r="P4798" t="s">
        <v>17011</v>
      </c>
      <c r="Q4798" t="b">
        <f>AND(ISNUMBER(data_to_clean[[#This Row],[revenue_formatted]]),ISNUMBER(data_to_clean[[#This Row],[growth_formatted_%]]),ISNUMBER(data_to_clean[[#This Row],[workers]]),ISNUMBER(data_to_clean[[#This Row],[previous_workers]]),ISNUMBER(data_to_clean[[#This Row],[founded]]),ISNUMBER(data_to_clean[[#This Row],[yrs_on_list]]))</f>
        <v>1</v>
      </c>
    </row>
    <row r="4799" spans="1:17" x14ac:dyDescent="0.25">
      <c r="A4799">
        <v>4786</v>
      </c>
      <c r="B4799" t="s">
        <v>17012</v>
      </c>
      <c r="C4799" t="s">
        <v>166</v>
      </c>
      <c r="D4799" t="str">
        <f>VLOOKUP(data_to_clean[[#This Row],[state]],abbreviation_table[],2,FALSE)</f>
        <v>Utah</v>
      </c>
      <c r="E4799" t="s">
        <v>896</v>
      </c>
      <c r="F4799" t="str">
        <f>TRIM(LEFT(data_to_clean[[#This Row],[revenue]],FIND(" ",data_to_clean[[#This Row],[revenue]])))</f>
        <v>10.3</v>
      </c>
      <c r="G4799" t="str">
        <f>RIGHT(data_to_clean[[#This Row],[revenue]],LEN(data_to_clean[[#This Row],[revenue]])-FIND(" ",data_to_clean[[#This Row],[revenue]]))</f>
        <v>Million</v>
      </c>
      <c r="H4799" s="7">
        <f>VALUE(IF(data_to_clean[[#This Row],[multiplicity]]="Million",_xlfn.CONCAT(SUBSTITUTE(data_to_clean[[#This Row],[number]],".",""),"00000"),_xlfn.CONCAT(SUBSTITUTE(data_to_clean[[#This Row],[number]],".",""),"00000000")))</f>
        <v>10300000</v>
      </c>
      <c r="I4799" t="s">
        <v>17014</v>
      </c>
      <c r="J4799">
        <f>ROUND(VALUE(SUBSTITUTE(data_to_clean[[#This Row],[growth_%]],".",",")),0)</f>
        <v>58</v>
      </c>
      <c r="K4799" t="s">
        <v>149</v>
      </c>
      <c r="L4799">
        <v>48</v>
      </c>
      <c r="M4799">
        <v>13</v>
      </c>
      <c r="N4799">
        <v>2014</v>
      </c>
      <c r="O4799">
        <v>1</v>
      </c>
      <c r="P4799" t="s">
        <v>13194</v>
      </c>
      <c r="Q4799" t="b">
        <f>AND(ISNUMBER(data_to_clean[[#This Row],[revenue_formatted]]),ISNUMBER(data_to_clean[[#This Row],[growth_formatted_%]]),ISNUMBER(data_to_clean[[#This Row],[workers]]),ISNUMBER(data_to_clean[[#This Row],[previous_workers]]),ISNUMBER(data_to_clean[[#This Row],[founded]]),ISNUMBER(data_to_clean[[#This Row],[yrs_on_list]]))</f>
        <v>1</v>
      </c>
    </row>
    <row r="4800" spans="1:17" x14ac:dyDescent="0.25">
      <c r="A4800">
        <v>4787</v>
      </c>
      <c r="B4800" t="s">
        <v>17015</v>
      </c>
      <c r="C4800" t="s">
        <v>52</v>
      </c>
      <c r="D4800" t="str">
        <f>VLOOKUP(data_to_clean[[#This Row],[state]],abbreviation_table[],2,FALSE)</f>
        <v>Florida</v>
      </c>
      <c r="E4800" t="s">
        <v>6514</v>
      </c>
      <c r="F4800" t="str">
        <f>TRIM(LEFT(data_to_clean[[#This Row],[revenue]],FIND(" ",data_to_clean[[#This Row],[revenue]])))</f>
        <v>49</v>
      </c>
      <c r="G4800" t="str">
        <f>RIGHT(data_to_clean[[#This Row],[revenue]],LEN(data_to_clean[[#This Row],[revenue]])-FIND(" ",data_to_clean[[#This Row],[revenue]]))</f>
        <v>Million</v>
      </c>
      <c r="H4800" s="7">
        <f>VALUE(IF(data_to_clean[[#This Row],[multiplicity]]="Million",_xlfn.CONCAT(SUBSTITUTE(data_to_clean[[#This Row],[number]],".",""),"00000"),_xlfn.CONCAT(SUBSTITUTE(data_to_clean[[#This Row],[number]],".",""),"00000000")))</f>
        <v>4900000</v>
      </c>
      <c r="I4800" t="s">
        <v>17017</v>
      </c>
      <c r="J4800">
        <f>ROUND(VALUE(SUBSTITUTE(data_to_clean[[#This Row],[growth_%]],".",",")),0)</f>
        <v>58</v>
      </c>
      <c r="K4800" t="s">
        <v>156</v>
      </c>
      <c r="L4800">
        <v>170</v>
      </c>
      <c r="M4800">
        <v>130</v>
      </c>
      <c r="N4800">
        <v>1982</v>
      </c>
      <c r="O4800">
        <v>1</v>
      </c>
      <c r="P4800" t="s">
        <v>1315</v>
      </c>
      <c r="Q4800" t="b">
        <f>AND(ISNUMBER(data_to_clean[[#This Row],[revenue_formatted]]),ISNUMBER(data_to_clean[[#This Row],[growth_formatted_%]]),ISNUMBER(data_to_clean[[#This Row],[workers]]),ISNUMBER(data_to_clean[[#This Row],[previous_workers]]),ISNUMBER(data_to_clean[[#This Row],[founded]]),ISNUMBER(data_to_clean[[#This Row],[yrs_on_list]]))</f>
        <v>1</v>
      </c>
    </row>
    <row r="4801" spans="1:17" x14ac:dyDescent="0.25">
      <c r="A4801">
        <v>4788</v>
      </c>
      <c r="B4801" t="s">
        <v>17018</v>
      </c>
      <c r="C4801" t="s">
        <v>294</v>
      </c>
      <c r="D4801" t="str">
        <f>VLOOKUP(data_to_clean[[#This Row],[state]],abbreviation_table[],2,FALSE)</f>
        <v>Minnesota</v>
      </c>
      <c r="E4801" t="s">
        <v>7156</v>
      </c>
      <c r="F4801" t="str">
        <f>TRIM(LEFT(data_to_clean[[#This Row],[revenue]],FIND(" ",data_to_clean[[#This Row],[revenue]])))</f>
        <v>35.2</v>
      </c>
      <c r="G4801" t="str">
        <f>RIGHT(data_to_clean[[#This Row],[revenue]],LEN(data_to_clean[[#This Row],[revenue]])-FIND(" ",data_to_clean[[#This Row],[revenue]]))</f>
        <v>Million</v>
      </c>
      <c r="H4801" s="7">
        <f>VALUE(IF(data_to_clean[[#This Row],[multiplicity]]="Million",_xlfn.CONCAT(SUBSTITUTE(data_to_clean[[#This Row],[number]],".",""),"00000"),_xlfn.CONCAT(SUBSTITUTE(data_to_clean[[#This Row],[number]],".",""),"00000000")))</f>
        <v>35200000</v>
      </c>
      <c r="I4801" t="s">
        <v>17020</v>
      </c>
      <c r="J4801">
        <f>ROUND(VALUE(SUBSTITUTE(data_to_clean[[#This Row],[growth_%]],".",",")),0)</f>
        <v>58</v>
      </c>
      <c r="K4801" t="s">
        <v>297</v>
      </c>
      <c r="L4801">
        <v>46</v>
      </c>
      <c r="M4801">
        <v>29</v>
      </c>
      <c r="N4801">
        <v>2001</v>
      </c>
      <c r="O4801">
        <v>7</v>
      </c>
      <c r="P4801" t="s">
        <v>17021</v>
      </c>
      <c r="Q4801" t="b">
        <f>AND(ISNUMBER(data_to_clean[[#This Row],[revenue_formatted]]),ISNUMBER(data_to_clean[[#This Row],[growth_formatted_%]]),ISNUMBER(data_to_clean[[#This Row],[workers]]),ISNUMBER(data_to_clean[[#This Row],[previous_workers]]),ISNUMBER(data_to_clean[[#This Row],[founded]]),ISNUMBER(data_to_clean[[#This Row],[yrs_on_list]]))</f>
        <v>1</v>
      </c>
    </row>
    <row r="4802" spans="1:17" x14ac:dyDescent="0.25">
      <c r="A4802">
        <v>4789</v>
      </c>
      <c r="B4802" t="s">
        <v>17022</v>
      </c>
      <c r="C4802" t="s">
        <v>119</v>
      </c>
      <c r="D4802" t="str">
        <f>VLOOKUP(data_to_clean[[#This Row],[state]],abbreviation_table[],2,FALSE)</f>
        <v>Georgia</v>
      </c>
      <c r="E4802" t="s">
        <v>301</v>
      </c>
      <c r="F4802" t="str">
        <f>TRIM(LEFT(data_to_clean[[#This Row],[revenue]],FIND(" ",data_to_clean[[#This Row],[revenue]])))</f>
        <v>7.1</v>
      </c>
      <c r="G4802" t="str">
        <f>RIGHT(data_to_clean[[#This Row],[revenue]],LEN(data_to_clean[[#This Row],[revenue]])-FIND(" ",data_to_clean[[#This Row],[revenue]]))</f>
        <v>Million</v>
      </c>
      <c r="H4802" s="7">
        <f>VALUE(IF(data_to_clean[[#This Row],[multiplicity]]="Million",_xlfn.CONCAT(SUBSTITUTE(data_to_clean[[#This Row],[number]],".",""),"00000"),_xlfn.CONCAT(SUBSTITUTE(data_to_clean[[#This Row],[number]],".",""),"00000000")))</f>
        <v>7100000</v>
      </c>
      <c r="I4802" t="s">
        <v>17024</v>
      </c>
      <c r="J4802">
        <f>ROUND(VALUE(SUBSTITUTE(data_to_clean[[#This Row],[growth_%]],".",",")),0)</f>
        <v>58</v>
      </c>
      <c r="K4802" t="s">
        <v>297</v>
      </c>
      <c r="L4802">
        <v>44</v>
      </c>
      <c r="M4802">
        <v>32</v>
      </c>
      <c r="N4802">
        <v>1996</v>
      </c>
      <c r="O4802">
        <v>2</v>
      </c>
      <c r="P4802" t="s">
        <v>17025</v>
      </c>
      <c r="Q4802" t="b">
        <f>AND(ISNUMBER(data_to_clean[[#This Row],[revenue_formatted]]),ISNUMBER(data_to_clean[[#This Row],[growth_formatted_%]]),ISNUMBER(data_to_clean[[#This Row],[workers]]),ISNUMBER(data_to_clean[[#This Row],[previous_workers]]),ISNUMBER(data_to_clean[[#This Row],[founded]]),ISNUMBER(data_to_clean[[#This Row],[yrs_on_list]]))</f>
        <v>1</v>
      </c>
    </row>
    <row r="4803" spans="1:17" x14ac:dyDescent="0.25">
      <c r="A4803">
        <v>4790</v>
      </c>
      <c r="B4803" t="s">
        <v>17026</v>
      </c>
      <c r="C4803" t="s">
        <v>74</v>
      </c>
      <c r="D4803" t="str">
        <f>VLOOKUP(data_to_clean[[#This Row],[state]],abbreviation_table[],2,FALSE)</f>
        <v>Ohio</v>
      </c>
      <c r="E4803" t="s">
        <v>5865</v>
      </c>
      <c r="F4803" t="str">
        <f>TRIM(LEFT(data_to_clean[[#This Row],[revenue]],FIND(" ",data_to_clean[[#This Row],[revenue]])))</f>
        <v>27.7</v>
      </c>
      <c r="G4803" t="str">
        <f>RIGHT(data_to_clean[[#This Row],[revenue]],LEN(data_to_clean[[#This Row],[revenue]])-FIND(" ",data_to_clean[[#This Row],[revenue]]))</f>
        <v>Million</v>
      </c>
      <c r="H4803" s="7">
        <f>VALUE(IF(data_to_clean[[#This Row],[multiplicity]]="Million",_xlfn.CONCAT(SUBSTITUTE(data_to_clean[[#This Row],[number]],".",""),"00000"),_xlfn.CONCAT(SUBSTITUTE(data_to_clean[[#This Row],[number]],".",""),"00000000")))</f>
        <v>27700000</v>
      </c>
      <c r="I4803" t="s">
        <v>17028</v>
      </c>
      <c r="J4803">
        <f>ROUND(VALUE(SUBSTITUTE(data_to_clean[[#This Row],[growth_%]],".",",")),0)</f>
        <v>58</v>
      </c>
      <c r="K4803" t="s">
        <v>25</v>
      </c>
      <c r="L4803">
        <v>73</v>
      </c>
      <c r="M4803">
        <v>42</v>
      </c>
      <c r="N4803">
        <v>1976</v>
      </c>
      <c r="O4803">
        <v>2</v>
      </c>
      <c r="P4803" t="s">
        <v>77</v>
      </c>
      <c r="Q4803" t="b">
        <f>AND(ISNUMBER(data_to_clean[[#This Row],[revenue_formatted]]),ISNUMBER(data_to_clean[[#This Row],[growth_formatted_%]]),ISNUMBER(data_to_clean[[#This Row],[workers]]),ISNUMBER(data_to_clean[[#This Row],[previous_workers]]),ISNUMBER(data_to_clean[[#This Row],[founded]]),ISNUMBER(data_to_clean[[#This Row],[yrs_on_list]]))</f>
        <v>1</v>
      </c>
    </row>
    <row r="4804" spans="1:17" x14ac:dyDescent="0.25">
      <c r="A4804">
        <v>4791</v>
      </c>
      <c r="B4804" t="s">
        <v>17029</v>
      </c>
      <c r="C4804" t="s">
        <v>30</v>
      </c>
      <c r="D4804" t="str">
        <f>VLOOKUP(data_to_clean[[#This Row],[state]],abbreviation_table[],2,FALSE)</f>
        <v>Texas</v>
      </c>
      <c r="E4804" t="s">
        <v>17031</v>
      </c>
      <c r="F4804" t="str">
        <f>TRIM(LEFT(data_to_clean[[#This Row],[revenue]],FIND(" ",data_to_clean[[#This Row],[revenue]])))</f>
        <v>134.8</v>
      </c>
      <c r="G4804" t="str">
        <f>RIGHT(data_to_clean[[#This Row],[revenue]],LEN(data_to_clean[[#This Row],[revenue]])-FIND(" ",data_to_clean[[#This Row],[revenue]]))</f>
        <v>Million</v>
      </c>
      <c r="H4804" s="7">
        <f>VALUE(IF(data_to_clean[[#This Row],[multiplicity]]="Million",_xlfn.CONCAT(SUBSTITUTE(data_to_clean[[#This Row],[number]],".",""),"00000"),_xlfn.CONCAT(SUBSTITUTE(data_to_clean[[#This Row],[number]],".",""),"00000000")))</f>
        <v>134800000</v>
      </c>
      <c r="I4804" t="s">
        <v>17032</v>
      </c>
      <c r="J4804">
        <f>ROUND(VALUE(SUBSTITUTE(data_to_clean[[#This Row],[growth_%]],".",",")),0)</f>
        <v>58</v>
      </c>
      <c r="K4804" t="s">
        <v>297</v>
      </c>
      <c r="L4804">
        <v>646</v>
      </c>
      <c r="M4804">
        <v>451</v>
      </c>
      <c r="N4804">
        <v>2003</v>
      </c>
      <c r="O4804">
        <v>11</v>
      </c>
      <c r="P4804" t="s">
        <v>258</v>
      </c>
      <c r="Q4804" t="b">
        <f>AND(ISNUMBER(data_to_clean[[#This Row],[revenue_formatted]]),ISNUMBER(data_to_clean[[#This Row],[growth_formatted_%]]),ISNUMBER(data_to_clean[[#This Row],[workers]]),ISNUMBER(data_to_clean[[#This Row],[previous_workers]]),ISNUMBER(data_to_clean[[#This Row],[founded]]),ISNUMBER(data_to_clean[[#This Row],[yrs_on_list]]))</f>
        <v>1</v>
      </c>
    </row>
    <row r="4805" spans="1:17" x14ac:dyDescent="0.25">
      <c r="A4805">
        <v>4792</v>
      </c>
      <c r="B4805" t="s">
        <v>17033</v>
      </c>
      <c r="C4805" t="s">
        <v>22</v>
      </c>
      <c r="D4805" t="str">
        <f>VLOOKUP(data_to_clean[[#This Row],[state]],abbreviation_table[],2,FALSE)</f>
        <v>Tennessee</v>
      </c>
      <c r="E4805" t="s">
        <v>2108</v>
      </c>
      <c r="F4805" t="str">
        <f>TRIM(LEFT(data_to_clean[[#This Row],[revenue]],FIND(" ",data_to_clean[[#This Row],[revenue]])))</f>
        <v>11.4</v>
      </c>
      <c r="G4805" t="str">
        <f>RIGHT(data_to_clean[[#This Row],[revenue]],LEN(data_to_clean[[#This Row],[revenue]])-FIND(" ",data_to_clean[[#This Row],[revenue]]))</f>
        <v>Million</v>
      </c>
      <c r="H4805" s="7">
        <f>VALUE(IF(data_to_clean[[#This Row],[multiplicity]]="Million",_xlfn.CONCAT(SUBSTITUTE(data_to_clean[[#This Row],[number]],".",""),"00000"),_xlfn.CONCAT(SUBSTITUTE(data_to_clean[[#This Row],[number]],".",""),"00000000")))</f>
        <v>11400000</v>
      </c>
      <c r="I4805" t="s">
        <v>17035</v>
      </c>
      <c r="J4805">
        <f>ROUND(VALUE(SUBSTITUTE(data_to_clean[[#This Row],[growth_%]],".",",")),0)</f>
        <v>58</v>
      </c>
      <c r="K4805" t="s">
        <v>289</v>
      </c>
      <c r="L4805">
        <v>465</v>
      </c>
      <c r="M4805">
        <v>310</v>
      </c>
      <c r="N4805">
        <v>2009</v>
      </c>
      <c r="O4805">
        <v>5</v>
      </c>
      <c r="P4805" t="s">
        <v>3939</v>
      </c>
      <c r="Q4805" t="b">
        <f>AND(ISNUMBER(data_to_clean[[#This Row],[revenue_formatted]]),ISNUMBER(data_to_clean[[#This Row],[growth_formatted_%]]),ISNUMBER(data_to_clean[[#This Row],[workers]]),ISNUMBER(data_to_clean[[#This Row],[previous_workers]]),ISNUMBER(data_to_clean[[#This Row],[founded]]),ISNUMBER(data_to_clean[[#This Row],[yrs_on_list]]))</f>
        <v>1</v>
      </c>
    </row>
    <row r="4806" spans="1:17" x14ac:dyDescent="0.25">
      <c r="A4806">
        <v>4793</v>
      </c>
      <c r="B4806" t="s">
        <v>17036</v>
      </c>
      <c r="C4806" t="s">
        <v>166</v>
      </c>
      <c r="D4806" t="str">
        <f>VLOOKUP(data_to_clean[[#This Row],[state]],abbreviation_table[],2,FALSE)</f>
        <v>Utah</v>
      </c>
      <c r="E4806" t="s">
        <v>11916</v>
      </c>
      <c r="F4806" t="str">
        <f>TRIM(LEFT(data_to_clean[[#This Row],[revenue]],FIND(" ",data_to_clean[[#This Row],[revenue]])))</f>
        <v>1.5</v>
      </c>
      <c r="G4806" t="str">
        <f>RIGHT(data_to_clean[[#This Row],[revenue]],LEN(data_to_clean[[#This Row],[revenue]])-FIND(" ",data_to_clean[[#This Row],[revenue]]))</f>
        <v>Billion</v>
      </c>
      <c r="H4806" s="7">
        <f>VALUE(IF(data_to_clean[[#This Row],[multiplicity]]="Million",_xlfn.CONCAT(SUBSTITUTE(data_to_clean[[#This Row],[number]],".",""),"00000"),_xlfn.CONCAT(SUBSTITUTE(data_to_clean[[#This Row],[number]],".",""),"00000000")))</f>
        <v>1500000000</v>
      </c>
      <c r="I4806" t="s">
        <v>17038</v>
      </c>
      <c r="J4806">
        <f>ROUND(VALUE(SUBSTITUTE(data_to_clean[[#This Row],[growth_%]],".",",")),0)</f>
        <v>58</v>
      </c>
      <c r="K4806" t="s">
        <v>233</v>
      </c>
      <c r="L4806">
        <v>1423</v>
      </c>
      <c r="M4806">
        <v>1082</v>
      </c>
      <c r="N4806">
        <v>1967</v>
      </c>
      <c r="O4806">
        <v>1</v>
      </c>
      <c r="P4806" t="s">
        <v>1734</v>
      </c>
      <c r="Q4806" t="b">
        <f>AND(ISNUMBER(data_to_clean[[#This Row],[revenue_formatted]]),ISNUMBER(data_to_clean[[#This Row],[growth_formatted_%]]),ISNUMBER(data_to_clean[[#This Row],[workers]]),ISNUMBER(data_to_clean[[#This Row],[previous_workers]]),ISNUMBER(data_to_clean[[#This Row],[founded]]),ISNUMBER(data_to_clean[[#This Row],[yrs_on_list]]))</f>
        <v>1</v>
      </c>
    </row>
    <row r="4807" spans="1:17" x14ac:dyDescent="0.25">
      <c r="A4807">
        <v>4794</v>
      </c>
      <c r="B4807" t="s">
        <v>17039</v>
      </c>
      <c r="C4807" t="s">
        <v>86</v>
      </c>
      <c r="D4807" t="str">
        <f>VLOOKUP(data_to_clean[[#This Row],[state]],abbreviation_table[],2,FALSE)</f>
        <v>Colorado</v>
      </c>
      <c r="E4807" t="s">
        <v>179</v>
      </c>
      <c r="F4807" t="str">
        <f>TRIM(LEFT(data_to_clean[[#This Row],[revenue]],FIND(" ",data_to_clean[[#This Row],[revenue]])))</f>
        <v>15.8</v>
      </c>
      <c r="G4807" t="str">
        <f>RIGHT(data_to_clean[[#This Row],[revenue]],LEN(data_to_clean[[#This Row],[revenue]])-FIND(" ",data_to_clean[[#This Row],[revenue]]))</f>
        <v>Million</v>
      </c>
      <c r="H4807" s="7">
        <f>VALUE(IF(data_to_clean[[#This Row],[multiplicity]]="Million",_xlfn.CONCAT(SUBSTITUTE(data_to_clean[[#This Row],[number]],".",""),"00000"),_xlfn.CONCAT(SUBSTITUTE(data_to_clean[[#This Row],[number]],".",""),"00000000")))</f>
        <v>15800000</v>
      </c>
      <c r="I4807" t="s">
        <v>17041</v>
      </c>
      <c r="J4807">
        <f>ROUND(VALUE(SUBSTITUTE(data_to_clean[[#This Row],[growth_%]],".",",")),0)</f>
        <v>58</v>
      </c>
      <c r="K4807" t="s">
        <v>308</v>
      </c>
      <c r="L4807">
        <v>34</v>
      </c>
      <c r="M4807">
        <v>24</v>
      </c>
      <c r="N4807">
        <v>1998</v>
      </c>
      <c r="O4807">
        <v>8</v>
      </c>
      <c r="P4807" t="s">
        <v>89</v>
      </c>
      <c r="Q4807" t="b">
        <f>AND(ISNUMBER(data_to_clean[[#This Row],[revenue_formatted]]),ISNUMBER(data_to_clean[[#This Row],[growth_formatted_%]]),ISNUMBER(data_to_clean[[#This Row],[workers]]),ISNUMBER(data_to_clean[[#This Row],[previous_workers]]),ISNUMBER(data_to_clean[[#This Row],[founded]]),ISNUMBER(data_to_clean[[#This Row],[yrs_on_list]]))</f>
        <v>1</v>
      </c>
    </row>
    <row r="4808" spans="1:17" x14ac:dyDescent="0.25">
      <c r="A4808">
        <v>4795</v>
      </c>
      <c r="B4808" t="s">
        <v>17042</v>
      </c>
      <c r="C4808" t="s">
        <v>59</v>
      </c>
      <c r="D4808" t="str">
        <f>VLOOKUP(data_to_clean[[#This Row],[state]],abbreviation_table[],2,FALSE)</f>
        <v>New Jersey</v>
      </c>
      <c r="E4808" t="s">
        <v>17044</v>
      </c>
      <c r="F4808" t="str">
        <f>TRIM(LEFT(data_to_clean[[#This Row],[revenue]],FIND(" ",data_to_clean[[#This Row],[revenue]])))</f>
        <v>76.6</v>
      </c>
      <c r="G4808" t="str">
        <f>RIGHT(data_to_clean[[#This Row],[revenue]],LEN(data_to_clean[[#This Row],[revenue]])-FIND(" ",data_to_clean[[#This Row],[revenue]]))</f>
        <v>Million</v>
      </c>
      <c r="H4808" s="7">
        <f>VALUE(IF(data_to_clean[[#This Row],[multiplicity]]="Million",_xlfn.CONCAT(SUBSTITUTE(data_to_clean[[#This Row],[number]],".",""),"00000"),_xlfn.CONCAT(SUBSTITUTE(data_to_clean[[#This Row],[number]],".",""),"00000000")))</f>
        <v>76600000</v>
      </c>
      <c r="I4808" t="s">
        <v>17045</v>
      </c>
      <c r="J4808">
        <f>ROUND(VALUE(SUBSTITUTE(data_to_clean[[#This Row],[growth_%]],".",",")),0)</f>
        <v>58</v>
      </c>
      <c r="K4808" t="s">
        <v>336</v>
      </c>
      <c r="L4808">
        <v>44</v>
      </c>
      <c r="M4808">
        <v>35</v>
      </c>
      <c r="N4808">
        <v>2000</v>
      </c>
      <c r="O4808">
        <v>4</v>
      </c>
      <c r="P4808" t="s">
        <v>17046</v>
      </c>
      <c r="Q4808" t="b">
        <f>AND(ISNUMBER(data_to_clean[[#This Row],[revenue_formatted]]),ISNUMBER(data_to_clean[[#This Row],[growth_formatted_%]]),ISNUMBER(data_to_clean[[#This Row],[workers]]),ISNUMBER(data_to_clean[[#This Row],[previous_workers]]),ISNUMBER(data_to_clean[[#This Row],[founded]]),ISNUMBER(data_to_clean[[#This Row],[yrs_on_list]]))</f>
        <v>1</v>
      </c>
    </row>
    <row r="4809" spans="1:17" x14ac:dyDescent="0.25">
      <c r="A4809">
        <v>4796</v>
      </c>
      <c r="B4809" t="s">
        <v>17047</v>
      </c>
      <c r="C4809" t="s">
        <v>45</v>
      </c>
      <c r="D4809" t="str">
        <f>VLOOKUP(data_to_clean[[#This Row],[state]],abbreviation_table[],2,FALSE)</f>
        <v>Pennsylvania</v>
      </c>
      <c r="E4809" t="s">
        <v>142</v>
      </c>
      <c r="F4809" t="str">
        <f>TRIM(LEFT(data_to_clean[[#This Row],[revenue]],FIND(" ",data_to_clean[[#This Row],[revenue]])))</f>
        <v>10.2</v>
      </c>
      <c r="G4809" t="str">
        <f>RIGHT(data_to_clean[[#This Row],[revenue]],LEN(data_to_clean[[#This Row],[revenue]])-FIND(" ",data_to_clean[[#This Row],[revenue]]))</f>
        <v>Million</v>
      </c>
      <c r="H4809" s="7">
        <f>VALUE(IF(data_to_clean[[#This Row],[multiplicity]]="Million",_xlfn.CONCAT(SUBSTITUTE(data_to_clean[[#This Row],[number]],".",""),"00000"),_xlfn.CONCAT(SUBSTITUTE(data_to_clean[[#This Row],[number]],".",""),"00000000")))</f>
        <v>10200000</v>
      </c>
      <c r="I4809" t="s">
        <v>17049</v>
      </c>
      <c r="J4809">
        <f>ROUND(VALUE(SUBSTITUTE(data_to_clean[[#This Row],[growth_%]],".",",")),0)</f>
        <v>58</v>
      </c>
      <c r="K4809" t="s">
        <v>336</v>
      </c>
      <c r="L4809">
        <v>70</v>
      </c>
      <c r="M4809">
        <v>20</v>
      </c>
      <c r="N4809">
        <v>2014</v>
      </c>
      <c r="O4809">
        <v>1</v>
      </c>
      <c r="P4809" t="s">
        <v>49</v>
      </c>
      <c r="Q4809" t="b">
        <f>AND(ISNUMBER(data_to_clean[[#This Row],[revenue_formatted]]),ISNUMBER(data_to_clean[[#This Row],[growth_formatted_%]]),ISNUMBER(data_to_clean[[#This Row],[workers]]),ISNUMBER(data_to_clean[[#This Row],[previous_workers]]),ISNUMBER(data_to_clean[[#This Row],[founded]]),ISNUMBER(data_to_clean[[#This Row],[yrs_on_list]]))</f>
        <v>1</v>
      </c>
    </row>
    <row r="4810" spans="1:17" x14ac:dyDescent="0.25">
      <c r="A4810">
        <v>4797</v>
      </c>
      <c r="B4810" t="s">
        <v>17050</v>
      </c>
      <c r="C4810" t="s">
        <v>105</v>
      </c>
      <c r="D4810" t="str">
        <f>VLOOKUP(data_to_clean[[#This Row],[state]],abbreviation_table[],2,FALSE)</f>
        <v>New York</v>
      </c>
      <c r="E4810" t="s">
        <v>2464</v>
      </c>
      <c r="F4810" t="str">
        <f>TRIM(LEFT(data_to_clean[[#This Row],[revenue]],FIND(" ",data_to_clean[[#This Row],[revenue]])))</f>
        <v>17.1</v>
      </c>
      <c r="G4810" t="str">
        <f>RIGHT(data_to_clean[[#This Row],[revenue]],LEN(data_to_clean[[#This Row],[revenue]])-FIND(" ",data_to_clean[[#This Row],[revenue]]))</f>
        <v>Million</v>
      </c>
      <c r="H4810" s="7">
        <f>VALUE(IF(data_to_clean[[#This Row],[multiplicity]]="Million",_xlfn.CONCAT(SUBSTITUTE(data_to_clean[[#This Row],[number]],".",""),"00000"),_xlfn.CONCAT(SUBSTITUTE(data_to_clean[[#This Row],[number]],".",""),"00000000")))</f>
        <v>17100000</v>
      </c>
      <c r="I4810" t="s">
        <v>17052</v>
      </c>
      <c r="J4810">
        <f>ROUND(VALUE(SUBSTITUTE(data_to_clean[[#This Row],[growth_%]],".",",")),0)</f>
        <v>58</v>
      </c>
      <c r="K4810" t="s">
        <v>18</v>
      </c>
      <c r="L4810">
        <v>65</v>
      </c>
      <c r="M4810">
        <v>39</v>
      </c>
      <c r="N4810">
        <v>2013</v>
      </c>
      <c r="O4810">
        <v>1</v>
      </c>
      <c r="P4810" t="s">
        <v>108</v>
      </c>
      <c r="Q4810" t="b">
        <f>AND(ISNUMBER(data_to_clean[[#This Row],[revenue_formatted]]),ISNUMBER(data_to_clean[[#This Row],[growth_formatted_%]]),ISNUMBER(data_to_clean[[#This Row],[workers]]),ISNUMBER(data_to_clean[[#This Row],[previous_workers]]),ISNUMBER(data_to_clean[[#This Row],[founded]]),ISNUMBER(data_to_clean[[#This Row],[yrs_on_list]]))</f>
        <v>1</v>
      </c>
    </row>
    <row r="4811" spans="1:17" x14ac:dyDescent="0.25">
      <c r="A4811">
        <v>4798</v>
      </c>
      <c r="B4811" t="s">
        <v>17053</v>
      </c>
      <c r="C4811" t="s">
        <v>45</v>
      </c>
      <c r="D4811" t="str">
        <f>VLOOKUP(data_to_clean[[#This Row],[state]],abbreviation_table[],2,FALSE)</f>
        <v>Pennsylvania</v>
      </c>
      <c r="E4811" t="s">
        <v>1309</v>
      </c>
      <c r="F4811" t="str">
        <f>TRIM(LEFT(data_to_clean[[#This Row],[revenue]],FIND(" ",data_to_clean[[#This Row],[revenue]])))</f>
        <v>3.4</v>
      </c>
      <c r="G4811" t="str">
        <f>RIGHT(data_to_clean[[#This Row],[revenue]],LEN(data_to_clean[[#This Row],[revenue]])-FIND(" ",data_to_clean[[#This Row],[revenue]]))</f>
        <v>Million</v>
      </c>
      <c r="H4811" s="7">
        <f>VALUE(IF(data_to_clean[[#This Row],[multiplicity]]="Million",_xlfn.CONCAT(SUBSTITUTE(data_to_clean[[#This Row],[number]],".",""),"00000"),_xlfn.CONCAT(SUBSTITUTE(data_to_clean[[#This Row],[number]],".",""),"00000000")))</f>
        <v>3400000</v>
      </c>
      <c r="I4811" t="s">
        <v>17055</v>
      </c>
      <c r="J4811">
        <f>ROUND(VALUE(SUBSTITUTE(data_to_clean[[#This Row],[growth_%]],".",",")),0)</f>
        <v>58</v>
      </c>
      <c r="K4811" t="s">
        <v>336</v>
      </c>
      <c r="L4811">
        <v>21</v>
      </c>
      <c r="M4811">
        <v>12</v>
      </c>
      <c r="N4811">
        <v>2012</v>
      </c>
      <c r="O4811">
        <v>3</v>
      </c>
      <c r="P4811" t="s">
        <v>17056</v>
      </c>
      <c r="Q4811" t="b">
        <f>AND(ISNUMBER(data_to_clean[[#This Row],[revenue_formatted]]),ISNUMBER(data_to_clean[[#This Row],[growth_formatted_%]]),ISNUMBER(data_to_clean[[#This Row],[workers]]),ISNUMBER(data_to_clean[[#This Row],[previous_workers]]),ISNUMBER(data_to_clean[[#This Row],[founded]]),ISNUMBER(data_to_clean[[#This Row],[yrs_on_list]]))</f>
        <v>1</v>
      </c>
    </row>
    <row r="4812" spans="1:17" x14ac:dyDescent="0.25">
      <c r="A4812">
        <v>4799</v>
      </c>
      <c r="B4812" t="s">
        <v>17057</v>
      </c>
      <c r="C4812" t="s">
        <v>1960</v>
      </c>
      <c r="D4812" t="str">
        <f>VLOOKUP(data_to_clean[[#This Row],[state]],abbreviation_table[],2,FALSE)</f>
        <v>Iowa</v>
      </c>
      <c r="E4812" t="s">
        <v>6056</v>
      </c>
      <c r="F4812" t="str">
        <f>TRIM(LEFT(data_to_clean[[#This Row],[revenue]],FIND(" ",data_to_clean[[#This Row],[revenue]])))</f>
        <v>17.9</v>
      </c>
      <c r="G4812" t="str">
        <f>RIGHT(data_to_clean[[#This Row],[revenue]],LEN(data_to_clean[[#This Row],[revenue]])-FIND(" ",data_to_clean[[#This Row],[revenue]]))</f>
        <v>Million</v>
      </c>
      <c r="H4812" s="7">
        <f>VALUE(IF(data_to_clean[[#This Row],[multiplicity]]="Million",_xlfn.CONCAT(SUBSTITUTE(data_to_clean[[#This Row],[number]],".",""),"00000"),_xlfn.CONCAT(SUBSTITUTE(data_to_clean[[#This Row],[number]],".",""),"00000000")))</f>
        <v>17900000</v>
      </c>
      <c r="I4812" t="s">
        <v>17059</v>
      </c>
      <c r="J4812">
        <f>ROUND(VALUE(SUBSTITUTE(data_to_clean[[#This Row],[growth_%]],".",",")),0)</f>
        <v>58</v>
      </c>
      <c r="K4812" t="s">
        <v>48</v>
      </c>
      <c r="L4812">
        <v>24</v>
      </c>
      <c r="M4812">
        <v>13</v>
      </c>
      <c r="N4812">
        <v>2015</v>
      </c>
      <c r="O4812">
        <v>1</v>
      </c>
      <c r="P4812" t="s">
        <v>6576</v>
      </c>
      <c r="Q4812" t="b">
        <f>AND(ISNUMBER(data_to_clean[[#This Row],[revenue_formatted]]),ISNUMBER(data_to_clean[[#This Row],[growth_formatted_%]]),ISNUMBER(data_to_clean[[#This Row],[workers]]),ISNUMBER(data_to_clean[[#This Row],[previous_workers]]),ISNUMBER(data_to_clean[[#This Row],[founded]]),ISNUMBER(data_to_clean[[#This Row],[yrs_on_list]]))</f>
        <v>1</v>
      </c>
    </row>
    <row r="4813" spans="1:17" x14ac:dyDescent="0.25">
      <c r="A4813">
        <v>4800</v>
      </c>
      <c r="B4813" t="s">
        <v>17060</v>
      </c>
      <c r="C4813" t="s">
        <v>643</v>
      </c>
      <c r="D4813" t="str">
        <f>VLOOKUP(data_to_clean[[#This Row],[state]],abbreviation_table[],2,FALSE)</f>
        <v>Connecticut</v>
      </c>
      <c r="E4813" t="s">
        <v>8301</v>
      </c>
      <c r="F4813" t="str">
        <f>TRIM(LEFT(data_to_clean[[#This Row],[revenue]],FIND(" ",data_to_clean[[#This Row],[revenue]])))</f>
        <v>42.3</v>
      </c>
      <c r="G4813" t="str">
        <f>RIGHT(data_to_clean[[#This Row],[revenue]],LEN(data_to_clean[[#This Row],[revenue]])-FIND(" ",data_to_clean[[#This Row],[revenue]]))</f>
        <v>Million</v>
      </c>
      <c r="H4813" s="7">
        <f>VALUE(IF(data_to_clean[[#This Row],[multiplicity]]="Million",_xlfn.CONCAT(SUBSTITUTE(data_to_clean[[#This Row],[number]],".",""),"00000"),_xlfn.CONCAT(SUBSTITUTE(data_to_clean[[#This Row],[number]],".",""),"00000000")))</f>
        <v>42300000</v>
      </c>
      <c r="I4813" t="s">
        <v>17062</v>
      </c>
      <c r="J4813">
        <f>ROUND(VALUE(SUBSTITUTE(data_to_clean[[#This Row],[growth_%]],".",",")),0)</f>
        <v>58</v>
      </c>
      <c r="K4813" t="s">
        <v>40</v>
      </c>
      <c r="L4813">
        <v>31</v>
      </c>
      <c r="M4813">
        <v>27</v>
      </c>
      <c r="N4813">
        <v>2010</v>
      </c>
      <c r="O4813">
        <v>3</v>
      </c>
      <c r="P4813" t="s">
        <v>2606</v>
      </c>
      <c r="Q4813" t="b">
        <f>AND(ISNUMBER(data_to_clean[[#This Row],[revenue_formatted]]),ISNUMBER(data_to_clean[[#This Row],[growth_formatted_%]]),ISNUMBER(data_to_clean[[#This Row],[workers]]),ISNUMBER(data_to_clean[[#This Row],[previous_workers]]),ISNUMBER(data_to_clean[[#This Row],[founded]]),ISNUMBER(data_to_clean[[#This Row],[yrs_on_list]]))</f>
        <v>1</v>
      </c>
    </row>
    <row r="4814" spans="1:17" x14ac:dyDescent="0.25">
      <c r="A4814">
        <v>4801</v>
      </c>
      <c r="B4814" t="s">
        <v>17063</v>
      </c>
      <c r="C4814" t="s">
        <v>503</v>
      </c>
      <c r="D4814" t="str">
        <f>VLOOKUP(data_to_clean[[#This Row],[state]],abbreviation_table[],2,FALSE)</f>
        <v>Illinois</v>
      </c>
      <c r="E4814" t="s">
        <v>10032</v>
      </c>
      <c r="F4814" t="str">
        <f>TRIM(LEFT(data_to_clean[[#This Row],[revenue]],FIND(" ",data_to_clean[[#This Row],[revenue]])))</f>
        <v>1.1</v>
      </c>
      <c r="G4814" t="str">
        <f>RIGHT(data_to_clean[[#This Row],[revenue]],LEN(data_to_clean[[#This Row],[revenue]])-FIND(" ",data_to_clean[[#This Row],[revenue]]))</f>
        <v>Billion</v>
      </c>
      <c r="H4814" s="7">
        <f>VALUE(IF(data_to_clean[[#This Row],[multiplicity]]="Million",_xlfn.CONCAT(SUBSTITUTE(data_to_clean[[#This Row],[number]],".",""),"00000"),_xlfn.CONCAT(SUBSTITUTE(data_to_clean[[#This Row],[number]],".",""),"00000000")))</f>
        <v>1100000000</v>
      </c>
      <c r="I4814" t="s">
        <v>17065</v>
      </c>
      <c r="J4814">
        <f>ROUND(VALUE(SUBSTITUTE(data_to_clean[[#This Row],[growth_%]],".",",")),0)</f>
        <v>58</v>
      </c>
      <c r="K4814" t="s">
        <v>40</v>
      </c>
      <c r="L4814">
        <v>1200</v>
      </c>
      <c r="M4814">
        <v>700</v>
      </c>
      <c r="N4814">
        <v>2011</v>
      </c>
      <c r="O4814">
        <v>2</v>
      </c>
      <c r="P4814" t="s">
        <v>1598</v>
      </c>
      <c r="Q4814" t="b">
        <f>AND(ISNUMBER(data_to_clean[[#This Row],[revenue_formatted]]),ISNUMBER(data_to_clean[[#This Row],[growth_formatted_%]]),ISNUMBER(data_to_clean[[#This Row],[workers]]),ISNUMBER(data_to_clean[[#This Row],[previous_workers]]),ISNUMBER(data_to_clean[[#This Row],[founded]]),ISNUMBER(data_to_clean[[#This Row],[yrs_on_list]]))</f>
        <v>1</v>
      </c>
    </row>
    <row r="4815" spans="1:17" x14ac:dyDescent="0.25">
      <c r="A4815">
        <v>4802</v>
      </c>
      <c r="B4815" t="s">
        <v>17066</v>
      </c>
      <c r="C4815" t="s">
        <v>74</v>
      </c>
      <c r="D4815" t="str">
        <f>VLOOKUP(data_to_clean[[#This Row],[state]],abbreviation_table[],2,FALSE)</f>
        <v>Ohio</v>
      </c>
      <c r="E4815" t="s">
        <v>425</v>
      </c>
      <c r="F4815" t="str">
        <f>TRIM(LEFT(data_to_clean[[#This Row],[revenue]],FIND(" ",data_to_clean[[#This Row],[revenue]])))</f>
        <v>4.6</v>
      </c>
      <c r="G4815" t="str">
        <f>RIGHT(data_to_clean[[#This Row],[revenue]],LEN(data_to_clean[[#This Row],[revenue]])-FIND(" ",data_to_clean[[#This Row],[revenue]]))</f>
        <v>Million</v>
      </c>
      <c r="H4815" s="7">
        <f>VALUE(IF(data_to_clean[[#This Row],[multiplicity]]="Million",_xlfn.CONCAT(SUBSTITUTE(data_to_clean[[#This Row],[number]],".",""),"00000"),_xlfn.CONCAT(SUBSTITUTE(data_to_clean[[#This Row],[number]],".",""),"00000000")))</f>
        <v>4600000</v>
      </c>
      <c r="I4815" t="s">
        <v>17068</v>
      </c>
      <c r="J4815">
        <f>ROUND(VALUE(SUBSTITUTE(data_to_clean[[#This Row],[growth_%]],".",",")),0)</f>
        <v>58</v>
      </c>
      <c r="K4815" t="s">
        <v>211</v>
      </c>
      <c r="L4815">
        <v>13</v>
      </c>
      <c r="M4815">
        <v>11</v>
      </c>
      <c r="N4815">
        <v>2003</v>
      </c>
      <c r="O4815">
        <v>1</v>
      </c>
      <c r="P4815" t="s">
        <v>544</v>
      </c>
      <c r="Q4815" t="b">
        <f>AND(ISNUMBER(data_to_clean[[#This Row],[revenue_formatted]]),ISNUMBER(data_to_clean[[#This Row],[growth_formatted_%]]),ISNUMBER(data_to_clean[[#This Row],[workers]]),ISNUMBER(data_to_clean[[#This Row],[previous_workers]]),ISNUMBER(data_to_clean[[#This Row],[founded]]),ISNUMBER(data_to_clean[[#This Row],[yrs_on_list]]))</f>
        <v>1</v>
      </c>
    </row>
    <row r="4816" spans="1:17" x14ac:dyDescent="0.25">
      <c r="A4816">
        <v>4803</v>
      </c>
      <c r="B4816" t="s">
        <v>17069</v>
      </c>
      <c r="C4816" t="s">
        <v>243</v>
      </c>
      <c r="D4816" t="str">
        <f>VLOOKUP(data_to_clean[[#This Row],[state]],abbreviation_table[],2,FALSE)</f>
        <v>Maryland</v>
      </c>
      <c r="E4816" t="s">
        <v>896</v>
      </c>
      <c r="F4816" t="str">
        <f>TRIM(LEFT(data_to_clean[[#This Row],[revenue]],FIND(" ",data_to_clean[[#This Row],[revenue]])))</f>
        <v>10.3</v>
      </c>
      <c r="G4816" t="str">
        <f>RIGHT(data_to_clean[[#This Row],[revenue]],LEN(data_to_clean[[#This Row],[revenue]])-FIND(" ",data_to_clean[[#This Row],[revenue]]))</f>
        <v>Million</v>
      </c>
      <c r="H4816" s="7">
        <f>VALUE(IF(data_to_clean[[#This Row],[multiplicity]]="Million",_xlfn.CONCAT(SUBSTITUTE(data_to_clean[[#This Row],[number]],".",""),"00000"),_xlfn.CONCAT(SUBSTITUTE(data_to_clean[[#This Row],[number]],".",""),"00000000")))</f>
        <v>10300000</v>
      </c>
      <c r="I4816" t="s">
        <v>17071</v>
      </c>
      <c r="J4816">
        <f>ROUND(VALUE(SUBSTITUTE(data_to_clean[[#This Row],[growth_%]],".",",")),0)</f>
        <v>58</v>
      </c>
      <c r="K4816" t="s">
        <v>40</v>
      </c>
      <c r="L4816">
        <v>26</v>
      </c>
      <c r="M4816">
        <v>18</v>
      </c>
      <c r="N4816">
        <v>2007</v>
      </c>
      <c r="O4816">
        <v>2</v>
      </c>
      <c r="P4816" t="s">
        <v>830</v>
      </c>
      <c r="Q4816" t="b">
        <f>AND(ISNUMBER(data_to_clean[[#This Row],[revenue_formatted]]),ISNUMBER(data_to_clean[[#This Row],[growth_formatted_%]]),ISNUMBER(data_to_clean[[#This Row],[workers]]),ISNUMBER(data_to_clean[[#This Row],[previous_workers]]),ISNUMBER(data_to_clean[[#This Row],[founded]]),ISNUMBER(data_to_clean[[#This Row],[yrs_on_list]]))</f>
        <v>1</v>
      </c>
    </row>
    <row r="4817" spans="1:17" x14ac:dyDescent="0.25">
      <c r="A4817">
        <v>4804</v>
      </c>
      <c r="B4817" t="s">
        <v>17072</v>
      </c>
      <c r="C4817" t="s">
        <v>45</v>
      </c>
      <c r="D4817" t="str">
        <f>VLOOKUP(data_to_clean[[#This Row],[state]],abbreviation_table[],2,FALSE)</f>
        <v>Pennsylvania</v>
      </c>
      <c r="E4817" t="s">
        <v>3193</v>
      </c>
      <c r="F4817" t="str">
        <f>TRIM(LEFT(data_to_clean[[#This Row],[revenue]],FIND(" ",data_to_clean[[#This Row],[revenue]])))</f>
        <v>25.4</v>
      </c>
      <c r="G4817" t="str">
        <f>RIGHT(data_to_clean[[#This Row],[revenue]],LEN(data_to_clean[[#This Row],[revenue]])-FIND(" ",data_to_clean[[#This Row],[revenue]]))</f>
        <v>Million</v>
      </c>
      <c r="H4817" s="7">
        <f>VALUE(IF(data_to_clean[[#This Row],[multiplicity]]="Million",_xlfn.CONCAT(SUBSTITUTE(data_to_clean[[#This Row],[number]],".",""),"00000"),_xlfn.CONCAT(SUBSTITUTE(data_to_clean[[#This Row],[number]],".",""),"00000000")))</f>
        <v>25400000</v>
      </c>
      <c r="I4817" t="s">
        <v>17074</v>
      </c>
      <c r="J4817">
        <f>ROUND(VALUE(SUBSTITUTE(data_to_clean[[#This Row],[growth_%]],".",",")),0)</f>
        <v>58</v>
      </c>
      <c r="K4817" t="s">
        <v>289</v>
      </c>
      <c r="L4817">
        <v>114</v>
      </c>
      <c r="M4817">
        <v>98</v>
      </c>
      <c r="N4817">
        <v>2005</v>
      </c>
      <c r="O4817">
        <v>6</v>
      </c>
      <c r="P4817" t="s">
        <v>3906</v>
      </c>
      <c r="Q4817" t="b">
        <f>AND(ISNUMBER(data_to_clean[[#This Row],[revenue_formatted]]),ISNUMBER(data_to_clean[[#This Row],[growth_formatted_%]]),ISNUMBER(data_to_clean[[#This Row],[workers]]),ISNUMBER(data_to_clean[[#This Row],[previous_workers]]),ISNUMBER(data_to_clean[[#This Row],[founded]]),ISNUMBER(data_to_clean[[#This Row],[yrs_on_list]]))</f>
        <v>1</v>
      </c>
    </row>
    <row r="4818" spans="1:17" x14ac:dyDescent="0.25">
      <c r="A4818">
        <v>4805</v>
      </c>
      <c r="B4818" t="s">
        <v>17075</v>
      </c>
      <c r="C4818" t="s">
        <v>45</v>
      </c>
      <c r="D4818" t="str">
        <f>VLOOKUP(data_to_clean[[#This Row],[state]],abbreviation_table[],2,FALSE)</f>
        <v>Pennsylvania</v>
      </c>
      <c r="E4818" t="s">
        <v>17077</v>
      </c>
      <c r="F4818" t="str">
        <f>TRIM(LEFT(data_to_clean[[#This Row],[revenue]],FIND(" ",data_to_clean[[#This Row],[revenue]])))</f>
        <v>157.5</v>
      </c>
      <c r="G4818" t="str">
        <f>RIGHT(data_to_clean[[#This Row],[revenue]],LEN(data_to_clean[[#This Row],[revenue]])-FIND(" ",data_to_clean[[#This Row],[revenue]]))</f>
        <v>Million</v>
      </c>
      <c r="H4818" s="7">
        <f>VALUE(IF(data_to_clean[[#This Row],[multiplicity]]="Million",_xlfn.CONCAT(SUBSTITUTE(data_to_clean[[#This Row],[number]],".",""),"00000"),_xlfn.CONCAT(SUBSTITUTE(data_to_clean[[#This Row],[number]],".",""),"00000000")))</f>
        <v>157500000</v>
      </c>
      <c r="I4818" t="s">
        <v>17078</v>
      </c>
      <c r="J4818">
        <f>ROUND(VALUE(SUBSTITUTE(data_to_clean[[#This Row],[growth_%]],".",",")),0)</f>
        <v>58</v>
      </c>
      <c r="K4818" t="s">
        <v>156</v>
      </c>
      <c r="L4818">
        <v>700</v>
      </c>
      <c r="M4818">
        <v>475</v>
      </c>
      <c r="N4818">
        <v>1995</v>
      </c>
      <c r="O4818">
        <v>11</v>
      </c>
      <c r="P4818" t="s">
        <v>9902</v>
      </c>
      <c r="Q4818" t="b">
        <f>AND(ISNUMBER(data_to_clean[[#This Row],[revenue_formatted]]),ISNUMBER(data_to_clean[[#This Row],[growth_formatted_%]]),ISNUMBER(data_to_clean[[#This Row],[workers]]),ISNUMBER(data_to_clean[[#This Row],[previous_workers]]),ISNUMBER(data_to_clean[[#This Row],[founded]]),ISNUMBER(data_to_clean[[#This Row],[yrs_on_list]]))</f>
        <v>1</v>
      </c>
    </row>
    <row r="4819" spans="1:17" x14ac:dyDescent="0.25">
      <c r="A4819">
        <v>4806</v>
      </c>
      <c r="B4819" t="s">
        <v>17079</v>
      </c>
      <c r="C4819" t="s">
        <v>223</v>
      </c>
      <c r="D4819" t="str">
        <f>VLOOKUP(data_to_clean[[#This Row],[state]],abbreviation_table[],2,FALSE)</f>
        <v>Wisconsin</v>
      </c>
      <c r="E4819" t="s">
        <v>367</v>
      </c>
      <c r="F4819" t="str">
        <f>TRIM(LEFT(data_to_clean[[#This Row],[revenue]],FIND(" ",data_to_clean[[#This Row],[revenue]])))</f>
        <v>21.5</v>
      </c>
      <c r="G4819" t="str">
        <f>RIGHT(data_to_clean[[#This Row],[revenue]],LEN(data_to_clean[[#This Row],[revenue]])-FIND(" ",data_to_clean[[#This Row],[revenue]]))</f>
        <v>Million</v>
      </c>
      <c r="H4819" s="7">
        <f>VALUE(IF(data_to_clean[[#This Row],[multiplicity]]="Million",_xlfn.CONCAT(SUBSTITUTE(data_to_clean[[#This Row],[number]],".",""),"00000"),_xlfn.CONCAT(SUBSTITUTE(data_to_clean[[#This Row],[number]],".",""),"00000000")))</f>
        <v>21500000</v>
      </c>
      <c r="I4819" t="s">
        <v>17081</v>
      </c>
      <c r="J4819">
        <f>ROUND(VALUE(SUBSTITUTE(data_to_clean[[#This Row],[growth_%]],".",",")),0)</f>
        <v>58</v>
      </c>
      <c r="K4819" t="s">
        <v>336</v>
      </c>
      <c r="L4819">
        <v>106</v>
      </c>
      <c r="M4819">
        <v>73</v>
      </c>
      <c r="N4819">
        <v>2009</v>
      </c>
      <c r="O4819">
        <v>4</v>
      </c>
      <c r="P4819" t="s">
        <v>1860</v>
      </c>
      <c r="Q4819" t="b">
        <f>AND(ISNUMBER(data_to_clean[[#This Row],[revenue_formatted]]),ISNUMBER(data_to_clean[[#This Row],[growth_formatted_%]]),ISNUMBER(data_to_clean[[#This Row],[workers]]),ISNUMBER(data_to_clean[[#This Row],[previous_workers]]),ISNUMBER(data_to_clean[[#This Row],[founded]]),ISNUMBER(data_to_clean[[#This Row],[yrs_on_list]]))</f>
        <v>1</v>
      </c>
    </row>
    <row r="4820" spans="1:17" x14ac:dyDescent="0.25">
      <c r="A4820">
        <v>4807</v>
      </c>
      <c r="B4820" t="s">
        <v>17082</v>
      </c>
      <c r="C4820" t="s">
        <v>80</v>
      </c>
      <c r="D4820" t="str">
        <f>VLOOKUP(data_to_clean[[#This Row],[state]],abbreviation_table[],2,FALSE)</f>
        <v>California</v>
      </c>
      <c r="E4820" t="s">
        <v>512</v>
      </c>
      <c r="F4820" t="str">
        <f>TRIM(LEFT(data_to_clean[[#This Row],[revenue]],FIND(" ",data_to_clean[[#This Row],[revenue]])))</f>
        <v>4.9</v>
      </c>
      <c r="G4820" t="str">
        <f>RIGHT(data_to_clean[[#This Row],[revenue]],LEN(data_to_clean[[#This Row],[revenue]])-FIND(" ",data_to_clean[[#This Row],[revenue]]))</f>
        <v>Million</v>
      </c>
      <c r="H4820" s="7">
        <f>VALUE(IF(data_to_clean[[#This Row],[multiplicity]]="Million",_xlfn.CONCAT(SUBSTITUTE(data_to_clean[[#This Row],[number]],".",""),"00000"),_xlfn.CONCAT(SUBSTITUTE(data_to_clean[[#This Row],[number]],".",""),"00000000")))</f>
        <v>4900000</v>
      </c>
      <c r="I4820" t="s">
        <v>17084</v>
      </c>
      <c r="J4820">
        <f>ROUND(VALUE(SUBSTITUTE(data_to_clean[[#This Row],[growth_%]],".",",")),0)</f>
        <v>58</v>
      </c>
      <c r="K4820" t="s">
        <v>18</v>
      </c>
      <c r="L4820">
        <v>65</v>
      </c>
      <c r="M4820">
        <v>35</v>
      </c>
      <c r="N4820">
        <v>2009</v>
      </c>
      <c r="O4820">
        <v>1</v>
      </c>
      <c r="P4820" t="s">
        <v>83</v>
      </c>
      <c r="Q4820" t="b">
        <f>AND(ISNUMBER(data_to_clean[[#This Row],[revenue_formatted]]),ISNUMBER(data_to_clean[[#This Row],[growth_formatted_%]]),ISNUMBER(data_to_clean[[#This Row],[workers]]),ISNUMBER(data_to_clean[[#This Row],[previous_workers]]),ISNUMBER(data_to_clean[[#This Row],[founded]]),ISNUMBER(data_to_clean[[#This Row],[yrs_on_list]]))</f>
        <v>1</v>
      </c>
    </row>
    <row r="4821" spans="1:17" x14ac:dyDescent="0.25">
      <c r="A4821">
        <v>4808</v>
      </c>
      <c r="B4821" t="s">
        <v>17085</v>
      </c>
      <c r="C4821" t="s">
        <v>80</v>
      </c>
      <c r="D4821" t="str">
        <f>VLOOKUP(data_to_clean[[#This Row],[state]],abbreviation_table[],2,FALSE)</f>
        <v>California</v>
      </c>
      <c r="E4821" t="s">
        <v>342</v>
      </c>
      <c r="F4821" t="str">
        <f>TRIM(LEFT(data_to_clean[[#This Row],[revenue]],FIND(" ",data_to_clean[[#This Row],[revenue]])))</f>
        <v>8</v>
      </c>
      <c r="G4821" t="str">
        <f>RIGHT(data_to_clean[[#This Row],[revenue]],LEN(data_to_clean[[#This Row],[revenue]])-FIND(" ",data_to_clean[[#This Row],[revenue]]))</f>
        <v>Million</v>
      </c>
      <c r="H4821" s="7">
        <f>VALUE(IF(data_to_clean[[#This Row],[multiplicity]]="Million",_xlfn.CONCAT(SUBSTITUTE(data_to_clean[[#This Row],[number]],".",""),"00000"),_xlfn.CONCAT(SUBSTITUTE(data_to_clean[[#This Row],[number]],".",""),"00000000")))</f>
        <v>800000</v>
      </c>
      <c r="I4821" t="s">
        <v>17087</v>
      </c>
      <c r="J4821">
        <f>ROUND(VALUE(SUBSTITUTE(data_to_clean[[#This Row],[growth_%]],".",",")),0)</f>
        <v>58</v>
      </c>
      <c r="K4821" t="s">
        <v>336</v>
      </c>
      <c r="L4821">
        <v>49</v>
      </c>
      <c r="M4821">
        <v>27</v>
      </c>
      <c r="N4821">
        <v>2004</v>
      </c>
      <c r="O4821">
        <v>5</v>
      </c>
      <c r="P4821" t="s">
        <v>137</v>
      </c>
      <c r="Q4821" t="b">
        <f>AND(ISNUMBER(data_to_clean[[#This Row],[revenue_formatted]]),ISNUMBER(data_to_clean[[#This Row],[growth_formatted_%]]),ISNUMBER(data_to_clean[[#This Row],[workers]]),ISNUMBER(data_to_clean[[#This Row],[previous_workers]]),ISNUMBER(data_to_clean[[#This Row],[founded]]),ISNUMBER(data_to_clean[[#This Row],[yrs_on_list]]))</f>
        <v>1</v>
      </c>
    </row>
    <row r="4822" spans="1:17" x14ac:dyDescent="0.25">
      <c r="A4822">
        <v>4809</v>
      </c>
      <c r="B4822" t="s">
        <v>17088</v>
      </c>
      <c r="C4822" t="s">
        <v>503</v>
      </c>
      <c r="D4822" t="str">
        <f>VLOOKUP(data_to_clean[[#This Row],[state]],abbreviation_table[],2,FALSE)</f>
        <v>Illinois</v>
      </c>
      <c r="E4822" t="s">
        <v>13144</v>
      </c>
      <c r="F4822" t="str">
        <f>TRIM(LEFT(data_to_clean[[#This Row],[revenue]],FIND(" ",data_to_clean[[#This Row],[revenue]])))</f>
        <v>32.3</v>
      </c>
      <c r="G4822" t="str">
        <f>RIGHT(data_to_clean[[#This Row],[revenue]],LEN(data_to_clean[[#This Row],[revenue]])-FIND(" ",data_to_clean[[#This Row],[revenue]]))</f>
        <v>Million</v>
      </c>
      <c r="H4822" s="7">
        <f>VALUE(IF(data_to_clean[[#This Row],[multiplicity]]="Million",_xlfn.CONCAT(SUBSTITUTE(data_to_clean[[#This Row],[number]],".",""),"00000"),_xlfn.CONCAT(SUBSTITUTE(data_to_clean[[#This Row],[number]],".",""),"00000000")))</f>
        <v>32300000</v>
      </c>
      <c r="I4822" t="s">
        <v>17090</v>
      </c>
      <c r="J4822">
        <f>ROUND(VALUE(SUBSTITUTE(data_to_clean[[#This Row],[growth_%]],".",",")),0)</f>
        <v>58</v>
      </c>
      <c r="K4822" t="s">
        <v>336</v>
      </c>
      <c r="L4822">
        <v>124</v>
      </c>
      <c r="M4822">
        <v>27</v>
      </c>
      <c r="N4822">
        <v>2003</v>
      </c>
      <c r="O4822">
        <v>4</v>
      </c>
      <c r="P4822" t="s">
        <v>12030</v>
      </c>
      <c r="Q4822" t="b">
        <f>AND(ISNUMBER(data_to_clean[[#This Row],[revenue_formatted]]),ISNUMBER(data_to_clean[[#This Row],[growth_formatted_%]]),ISNUMBER(data_to_clean[[#This Row],[workers]]),ISNUMBER(data_to_clean[[#This Row],[previous_workers]]),ISNUMBER(data_to_clean[[#This Row],[founded]]),ISNUMBER(data_to_clean[[#This Row],[yrs_on_list]]))</f>
        <v>1</v>
      </c>
    </row>
    <row r="4823" spans="1:17" x14ac:dyDescent="0.25">
      <c r="A4823">
        <v>4810</v>
      </c>
      <c r="B4823" t="s">
        <v>17091</v>
      </c>
      <c r="C4823" t="s">
        <v>45</v>
      </c>
      <c r="D4823" t="str">
        <f>VLOOKUP(data_to_clean[[#This Row],[state]],abbreviation_table[],2,FALSE)</f>
        <v>Pennsylvania</v>
      </c>
      <c r="E4823" t="s">
        <v>1473</v>
      </c>
      <c r="F4823" t="str">
        <f>TRIM(LEFT(data_to_clean[[#This Row],[revenue]],FIND(" ",data_to_clean[[#This Row],[revenue]])))</f>
        <v>5</v>
      </c>
      <c r="G4823" t="str">
        <f>RIGHT(data_to_clean[[#This Row],[revenue]],LEN(data_to_clean[[#This Row],[revenue]])-FIND(" ",data_to_clean[[#This Row],[revenue]]))</f>
        <v>Million</v>
      </c>
      <c r="H4823" s="7">
        <f>VALUE(IF(data_to_clean[[#This Row],[multiplicity]]="Million",_xlfn.CONCAT(SUBSTITUTE(data_to_clean[[#This Row],[number]],".",""),"00000"),_xlfn.CONCAT(SUBSTITUTE(data_to_clean[[#This Row],[number]],".",""),"00000000")))</f>
        <v>500000</v>
      </c>
      <c r="I4823" t="s">
        <v>17093</v>
      </c>
      <c r="J4823">
        <f>ROUND(VALUE(SUBSTITUTE(data_to_clean[[#This Row],[growth_%]],".",",")),0)</f>
        <v>58</v>
      </c>
      <c r="K4823" t="s">
        <v>187</v>
      </c>
      <c r="L4823">
        <v>33</v>
      </c>
      <c r="M4823">
        <v>14</v>
      </c>
      <c r="N4823">
        <v>2009</v>
      </c>
      <c r="O4823">
        <v>4</v>
      </c>
      <c r="P4823" t="s">
        <v>1259</v>
      </c>
      <c r="Q4823" t="b">
        <f>AND(ISNUMBER(data_to_clean[[#This Row],[revenue_formatted]]),ISNUMBER(data_to_clean[[#This Row],[growth_formatted_%]]),ISNUMBER(data_to_clean[[#This Row],[workers]]),ISNUMBER(data_to_clean[[#This Row],[previous_workers]]),ISNUMBER(data_to_clean[[#This Row],[founded]]),ISNUMBER(data_to_clean[[#This Row],[yrs_on_list]]))</f>
        <v>1</v>
      </c>
    </row>
    <row r="4824" spans="1:17" x14ac:dyDescent="0.25">
      <c r="A4824">
        <v>4811</v>
      </c>
      <c r="B4824" t="s">
        <v>17094</v>
      </c>
      <c r="C4824" t="s">
        <v>3523</v>
      </c>
      <c r="D4824" t="str">
        <f>VLOOKUP(data_to_clean[[#This Row],[state]],abbreviation_table[],2,FALSE)</f>
        <v>South Dakota</v>
      </c>
      <c r="E4824" t="s">
        <v>17096</v>
      </c>
      <c r="F4824" t="str">
        <f>TRIM(LEFT(data_to_clean[[#This Row],[revenue]],FIND(" ",data_to_clean[[#This Row],[revenue]])))</f>
        <v>520.1</v>
      </c>
      <c r="G4824" t="str">
        <f>RIGHT(data_to_clean[[#This Row],[revenue]],LEN(data_to_clean[[#This Row],[revenue]])-FIND(" ",data_to_clean[[#This Row],[revenue]]))</f>
        <v>Million</v>
      </c>
      <c r="H4824" s="7">
        <f>VALUE(IF(data_to_clean[[#This Row],[multiplicity]]="Million",_xlfn.CONCAT(SUBSTITUTE(data_to_clean[[#This Row],[number]],".",""),"00000"),_xlfn.CONCAT(SUBSTITUTE(data_to_clean[[#This Row],[number]],".",""),"00000000")))</f>
        <v>520100000</v>
      </c>
      <c r="I4824" t="s">
        <v>17097</v>
      </c>
      <c r="J4824">
        <f>ROUND(VALUE(SUBSTITUTE(data_to_clean[[#This Row],[growth_%]],".",",")),0)</f>
        <v>58</v>
      </c>
      <c r="K4824" t="s">
        <v>181</v>
      </c>
      <c r="L4824">
        <v>180</v>
      </c>
      <c r="M4824">
        <v>140</v>
      </c>
      <c r="N4824">
        <v>1996</v>
      </c>
      <c r="O4824">
        <v>8</v>
      </c>
      <c r="P4824" t="s">
        <v>17098</v>
      </c>
      <c r="Q4824" t="b">
        <f>AND(ISNUMBER(data_to_clean[[#This Row],[revenue_formatted]]),ISNUMBER(data_to_clean[[#This Row],[growth_formatted_%]]),ISNUMBER(data_to_clean[[#This Row],[workers]]),ISNUMBER(data_to_clean[[#This Row],[previous_workers]]),ISNUMBER(data_to_clean[[#This Row],[founded]]),ISNUMBER(data_to_clean[[#This Row],[yrs_on_list]]))</f>
        <v>1</v>
      </c>
    </row>
    <row r="4825" spans="1:17" x14ac:dyDescent="0.25">
      <c r="A4825">
        <v>4812</v>
      </c>
      <c r="B4825" t="s">
        <v>17099</v>
      </c>
      <c r="C4825" t="s">
        <v>243</v>
      </c>
      <c r="D4825" t="str">
        <f>VLOOKUP(data_to_clean[[#This Row],[state]],abbreviation_table[],2,FALSE)</f>
        <v>Maryland</v>
      </c>
      <c r="E4825" t="s">
        <v>3474</v>
      </c>
      <c r="F4825" t="str">
        <f>TRIM(LEFT(data_to_clean[[#This Row],[revenue]],FIND(" ",data_to_clean[[#This Row],[revenue]])))</f>
        <v>14.5</v>
      </c>
      <c r="G4825" t="str">
        <f>RIGHT(data_to_clean[[#This Row],[revenue]],LEN(data_to_clean[[#This Row],[revenue]])-FIND(" ",data_to_clean[[#This Row],[revenue]]))</f>
        <v>Million</v>
      </c>
      <c r="H4825" s="7">
        <f>VALUE(IF(data_to_clean[[#This Row],[multiplicity]]="Million",_xlfn.CONCAT(SUBSTITUTE(data_to_clean[[#This Row],[number]],".",""),"00000"),_xlfn.CONCAT(SUBSTITUTE(data_to_clean[[#This Row],[number]],".",""),"00000000")))</f>
        <v>14500000</v>
      </c>
      <c r="I4825" t="s">
        <v>17101</v>
      </c>
      <c r="J4825">
        <f>ROUND(VALUE(SUBSTITUTE(data_to_clean[[#This Row],[growth_%]],".",",")),0)</f>
        <v>58</v>
      </c>
      <c r="K4825" t="s">
        <v>181</v>
      </c>
      <c r="L4825">
        <v>85</v>
      </c>
      <c r="M4825">
        <v>69</v>
      </c>
      <c r="N4825">
        <v>2002</v>
      </c>
      <c r="O4825">
        <v>5</v>
      </c>
      <c r="P4825" t="s">
        <v>2123</v>
      </c>
      <c r="Q4825" t="b">
        <f>AND(ISNUMBER(data_to_clean[[#This Row],[revenue_formatted]]),ISNUMBER(data_to_clean[[#This Row],[growth_formatted_%]]),ISNUMBER(data_to_clean[[#This Row],[workers]]),ISNUMBER(data_to_clean[[#This Row],[previous_workers]]),ISNUMBER(data_to_clean[[#This Row],[founded]]),ISNUMBER(data_to_clean[[#This Row],[yrs_on_list]]))</f>
        <v>1</v>
      </c>
    </row>
    <row r="4826" spans="1:17" x14ac:dyDescent="0.25">
      <c r="A4826">
        <v>4813</v>
      </c>
      <c r="B4826" t="s">
        <v>17102</v>
      </c>
      <c r="C4826" t="s">
        <v>80</v>
      </c>
      <c r="D4826" t="str">
        <f>VLOOKUP(data_to_clean[[#This Row],[state]],abbreviation_table[],2,FALSE)</f>
        <v>California</v>
      </c>
      <c r="E4826" t="s">
        <v>5361</v>
      </c>
      <c r="F4826" t="str">
        <f>TRIM(LEFT(data_to_clean[[#This Row],[revenue]],FIND(" ",data_to_clean[[#This Row],[revenue]])))</f>
        <v>17</v>
      </c>
      <c r="G4826" t="str">
        <f>RIGHT(data_to_clean[[#This Row],[revenue]],LEN(data_to_clean[[#This Row],[revenue]])-FIND(" ",data_to_clean[[#This Row],[revenue]]))</f>
        <v>Million</v>
      </c>
      <c r="H4826" s="7">
        <f>VALUE(IF(data_to_clean[[#This Row],[multiplicity]]="Million",_xlfn.CONCAT(SUBSTITUTE(data_to_clean[[#This Row],[number]],".",""),"00000"),_xlfn.CONCAT(SUBSTITUTE(data_to_clean[[#This Row],[number]],".",""),"00000000")))</f>
        <v>1700000</v>
      </c>
      <c r="I4826" t="s">
        <v>17104</v>
      </c>
      <c r="J4826">
        <f>ROUND(VALUE(SUBSTITUTE(data_to_clean[[#This Row],[growth_%]],".",",")),0)</f>
        <v>58</v>
      </c>
      <c r="K4826" t="s">
        <v>107</v>
      </c>
      <c r="L4826">
        <v>57</v>
      </c>
      <c r="M4826">
        <v>46</v>
      </c>
      <c r="N4826">
        <v>2002</v>
      </c>
      <c r="O4826">
        <v>8</v>
      </c>
      <c r="P4826" t="s">
        <v>578</v>
      </c>
      <c r="Q4826" t="b">
        <f>AND(ISNUMBER(data_to_clean[[#This Row],[revenue_formatted]]),ISNUMBER(data_to_clean[[#This Row],[growth_formatted_%]]),ISNUMBER(data_to_clean[[#This Row],[workers]]),ISNUMBER(data_to_clean[[#This Row],[previous_workers]]),ISNUMBER(data_to_clean[[#This Row],[founded]]),ISNUMBER(data_to_clean[[#This Row],[yrs_on_list]]))</f>
        <v>1</v>
      </c>
    </row>
    <row r="4827" spans="1:17" x14ac:dyDescent="0.25">
      <c r="A4827">
        <v>4814</v>
      </c>
      <c r="B4827" t="s">
        <v>17105</v>
      </c>
      <c r="C4827" t="s">
        <v>1768</v>
      </c>
      <c r="D4827" t="str">
        <f>VLOOKUP(data_to_clean[[#This Row],[state]],abbreviation_table[],2,FALSE)</f>
        <v>Oregon</v>
      </c>
      <c r="E4827" t="s">
        <v>665</v>
      </c>
      <c r="F4827" t="str">
        <f>TRIM(LEFT(data_to_clean[[#This Row],[revenue]],FIND(" ",data_to_clean[[#This Row],[revenue]])))</f>
        <v>3.2</v>
      </c>
      <c r="G4827" t="str">
        <f>RIGHT(data_to_clean[[#This Row],[revenue]],LEN(data_to_clean[[#This Row],[revenue]])-FIND(" ",data_to_clean[[#This Row],[revenue]]))</f>
        <v>Million</v>
      </c>
      <c r="H4827" s="7">
        <f>VALUE(IF(data_to_clean[[#This Row],[multiplicity]]="Million",_xlfn.CONCAT(SUBSTITUTE(data_to_clean[[#This Row],[number]],".",""),"00000"),_xlfn.CONCAT(SUBSTITUTE(data_to_clean[[#This Row],[number]],".",""),"00000000")))</f>
        <v>3200000</v>
      </c>
      <c r="I4827" t="s">
        <v>17107</v>
      </c>
      <c r="J4827">
        <f>ROUND(VALUE(SUBSTITUTE(data_to_clean[[#This Row],[growth_%]],".",",")),0)</f>
        <v>58</v>
      </c>
      <c r="K4827" t="s">
        <v>107</v>
      </c>
      <c r="L4827">
        <v>27</v>
      </c>
      <c r="M4827">
        <v>21</v>
      </c>
      <c r="N4827">
        <v>1982</v>
      </c>
      <c r="O4827">
        <v>3</v>
      </c>
      <c r="P4827" t="s">
        <v>2304</v>
      </c>
      <c r="Q4827" t="b">
        <f>AND(ISNUMBER(data_to_clean[[#This Row],[revenue_formatted]]),ISNUMBER(data_to_clean[[#This Row],[growth_formatted_%]]),ISNUMBER(data_to_clean[[#This Row],[workers]]),ISNUMBER(data_to_clean[[#This Row],[previous_workers]]),ISNUMBER(data_to_clean[[#This Row],[founded]]),ISNUMBER(data_to_clean[[#This Row],[yrs_on_list]]))</f>
        <v>1</v>
      </c>
    </row>
    <row r="4828" spans="1:17" x14ac:dyDescent="0.25">
      <c r="A4828">
        <v>4815</v>
      </c>
      <c r="B4828" t="s">
        <v>17108</v>
      </c>
      <c r="C4828" t="s">
        <v>294</v>
      </c>
      <c r="D4828" t="str">
        <f>VLOOKUP(data_to_clean[[#This Row],[state]],abbreviation_table[],2,FALSE)</f>
        <v>Minnesota</v>
      </c>
      <c r="E4828" t="s">
        <v>269</v>
      </c>
      <c r="F4828" t="str">
        <f>TRIM(LEFT(data_to_clean[[#This Row],[revenue]],FIND(" ",data_to_clean[[#This Row],[revenue]])))</f>
        <v>7</v>
      </c>
      <c r="G4828" t="str">
        <f>RIGHT(data_to_clean[[#This Row],[revenue]],LEN(data_to_clean[[#This Row],[revenue]])-FIND(" ",data_to_clean[[#This Row],[revenue]]))</f>
        <v>Million</v>
      </c>
      <c r="H4828" s="7">
        <f>VALUE(IF(data_to_clean[[#This Row],[multiplicity]]="Million",_xlfn.CONCAT(SUBSTITUTE(data_to_clean[[#This Row],[number]],".",""),"00000"),_xlfn.CONCAT(SUBSTITUTE(data_to_clean[[#This Row],[number]],".",""),"00000000")))</f>
        <v>700000</v>
      </c>
      <c r="I4828" t="s">
        <v>17110</v>
      </c>
      <c r="J4828">
        <f>ROUND(VALUE(SUBSTITUTE(data_to_clean[[#This Row],[growth_%]],".",",")),0)</f>
        <v>58</v>
      </c>
      <c r="K4828" t="s">
        <v>18</v>
      </c>
      <c r="L4828">
        <v>52</v>
      </c>
      <c r="M4828">
        <v>46</v>
      </c>
      <c r="N4828">
        <v>2005</v>
      </c>
      <c r="O4828">
        <v>4</v>
      </c>
      <c r="P4828" t="s">
        <v>14400</v>
      </c>
      <c r="Q4828" t="b">
        <f>AND(ISNUMBER(data_to_clean[[#This Row],[revenue_formatted]]),ISNUMBER(data_to_clean[[#This Row],[growth_formatted_%]]),ISNUMBER(data_to_clean[[#This Row],[workers]]),ISNUMBER(data_to_clean[[#This Row],[previous_workers]]),ISNUMBER(data_to_clean[[#This Row],[founded]]),ISNUMBER(data_to_clean[[#This Row],[yrs_on_list]]))</f>
        <v>1</v>
      </c>
    </row>
    <row r="4829" spans="1:17" x14ac:dyDescent="0.25">
      <c r="A4829">
        <v>4816</v>
      </c>
      <c r="B4829" t="s">
        <v>17111</v>
      </c>
      <c r="C4829" t="s">
        <v>86</v>
      </c>
      <c r="D4829" t="str">
        <f>VLOOKUP(data_to_clean[[#This Row],[state]],abbreviation_table[],2,FALSE)</f>
        <v>Colorado</v>
      </c>
      <c r="E4829" t="s">
        <v>1418</v>
      </c>
      <c r="F4829" t="str">
        <f>TRIM(LEFT(data_to_clean[[#This Row],[revenue]],FIND(" ",data_to_clean[[#This Row],[revenue]])))</f>
        <v>6.8</v>
      </c>
      <c r="G4829" t="str">
        <f>RIGHT(data_to_clean[[#This Row],[revenue]],LEN(data_to_clean[[#This Row],[revenue]])-FIND(" ",data_to_clean[[#This Row],[revenue]]))</f>
        <v>Million</v>
      </c>
      <c r="H4829" s="7">
        <f>VALUE(IF(data_to_clean[[#This Row],[multiplicity]]="Million",_xlfn.CONCAT(SUBSTITUTE(data_to_clean[[#This Row],[number]],".",""),"00000"),_xlfn.CONCAT(SUBSTITUTE(data_to_clean[[#This Row],[number]],".",""),"00000000")))</f>
        <v>6800000</v>
      </c>
      <c r="I4829" t="s">
        <v>17113</v>
      </c>
      <c r="J4829">
        <f>ROUND(VALUE(SUBSTITUTE(data_to_clean[[#This Row],[growth_%]],".",",")),0)</f>
        <v>58</v>
      </c>
      <c r="K4829" t="s">
        <v>40</v>
      </c>
      <c r="L4829">
        <v>45</v>
      </c>
      <c r="M4829">
        <v>35</v>
      </c>
      <c r="N4829">
        <v>2006</v>
      </c>
      <c r="O4829">
        <v>3</v>
      </c>
      <c r="P4829" t="s">
        <v>2886</v>
      </c>
      <c r="Q4829" t="b">
        <f>AND(ISNUMBER(data_to_clean[[#This Row],[revenue_formatted]]),ISNUMBER(data_to_clean[[#This Row],[growth_formatted_%]]),ISNUMBER(data_to_clean[[#This Row],[workers]]),ISNUMBER(data_to_clean[[#This Row],[previous_workers]]),ISNUMBER(data_to_clean[[#This Row],[founded]]),ISNUMBER(data_to_clean[[#This Row],[yrs_on_list]]))</f>
        <v>1</v>
      </c>
    </row>
    <row r="4830" spans="1:17" x14ac:dyDescent="0.25">
      <c r="A4830">
        <v>4817</v>
      </c>
      <c r="B4830" t="s">
        <v>17114</v>
      </c>
      <c r="C4830" t="s">
        <v>86</v>
      </c>
      <c r="D4830" t="str">
        <f>VLOOKUP(data_to_clean[[#This Row],[state]],abbreviation_table[],2,FALSE)</f>
        <v>Colorado</v>
      </c>
      <c r="E4830" t="s">
        <v>760</v>
      </c>
      <c r="F4830" t="str">
        <f>TRIM(LEFT(data_to_clean[[#This Row],[revenue]],FIND(" ",data_to_clean[[#This Row],[revenue]])))</f>
        <v>2.8</v>
      </c>
      <c r="G4830" t="str">
        <f>RIGHT(data_to_clean[[#This Row],[revenue]],LEN(data_to_clean[[#This Row],[revenue]])-FIND(" ",data_to_clean[[#This Row],[revenue]]))</f>
        <v>Million</v>
      </c>
      <c r="H4830" s="7">
        <f>VALUE(IF(data_to_clean[[#This Row],[multiplicity]]="Million",_xlfn.CONCAT(SUBSTITUTE(data_to_clean[[#This Row],[number]],".",""),"00000"),_xlfn.CONCAT(SUBSTITUTE(data_to_clean[[#This Row],[number]],".",""),"00000000")))</f>
        <v>2800000</v>
      </c>
      <c r="I4830" t="s">
        <v>17116</v>
      </c>
      <c r="J4830">
        <f>ROUND(VALUE(SUBSTITUTE(data_to_clean[[#This Row],[growth_%]],".",",")),0)</f>
        <v>58</v>
      </c>
      <c r="K4830" t="s">
        <v>18</v>
      </c>
      <c r="L4830">
        <v>17</v>
      </c>
      <c r="M4830">
        <v>12</v>
      </c>
      <c r="N4830">
        <v>2009</v>
      </c>
      <c r="O4830">
        <v>3</v>
      </c>
      <c r="P4830" t="s">
        <v>2085</v>
      </c>
      <c r="Q4830" t="b">
        <f>AND(ISNUMBER(data_to_clean[[#This Row],[revenue_formatted]]),ISNUMBER(data_to_clean[[#This Row],[growth_formatted_%]]),ISNUMBER(data_to_clean[[#This Row],[workers]]),ISNUMBER(data_to_clean[[#This Row],[previous_workers]]),ISNUMBER(data_to_clean[[#This Row],[founded]]),ISNUMBER(data_to_clean[[#This Row],[yrs_on_list]]))</f>
        <v>1</v>
      </c>
    </row>
    <row r="4831" spans="1:17" x14ac:dyDescent="0.25">
      <c r="A4831">
        <v>4818</v>
      </c>
      <c r="B4831" t="s">
        <v>17117</v>
      </c>
      <c r="C4831" t="s">
        <v>66</v>
      </c>
      <c r="D4831" t="str">
        <f>VLOOKUP(data_to_clean[[#This Row],[state]],abbreviation_table[],2,FALSE)</f>
        <v>Virginia</v>
      </c>
      <c r="E4831" t="s">
        <v>1920</v>
      </c>
      <c r="F4831" t="str">
        <f>TRIM(LEFT(data_to_clean[[#This Row],[revenue]],FIND(" ",data_to_clean[[#This Row],[revenue]])))</f>
        <v>2.4</v>
      </c>
      <c r="G4831" t="str">
        <f>RIGHT(data_to_clean[[#This Row],[revenue]],LEN(data_to_clean[[#This Row],[revenue]])-FIND(" ",data_to_clean[[#This Row],[revenue]]))</f>
        <v>Million</v>
      </c>
      <c r="H4831" s="7">
        <f>VALUE(IF(data_to_clean[[#This Row],[multiplicity]]="Million",_xlfn.CONCAT(SUBSTITUTE(data_to_clean[[#This Row],[number]],".",""),"00000"),_xlfn.CONCAT(SUBSTITUTE(data_to_clean[[#This Row],[number]],".",""),"00000000")))</f>
        <v>2400000</v>
      </c>
      <c r="I4831" t="s">
        <v>17119</v>
      </c>
      <c r="J4831">
        <f>ROUND(VALUE(SUBSTITUTE(data_to_clean[[#This Row],[growth_%]],".",",")),0)</f>
        <v>58</v>
      </c>
      <c r="K4831" t="s">
        <v>181</v>
      </c>
      <c r="L4831">
        <v>12</v>
      </c>
      <c r="M4831">
        <v>8</v>
      </c>
      <c r="N4831">
        <v>2012</v>
      </c>
      <c r="O4831">
        <v>1</v>
      </c>
      <c r="P4831" t="s">
        <v>396</v>
      </c>
      <c r="Q4831" t="b">
        <f>AND(ISNUMBER(data_to_clean[[#This Row],[revenue_formatted]]),ISNUMBER(data_to_clean[[#This Row],[growth_formatted_%]]),ISNUMBER(data_to_clean[[#This Row],[workers]]),ISNUMBER(data_to_clean[[#This Row],[previous_workers]]),ISNUMBER(data_to_clean[[#This Row],[founded]]),ISNUMBER(data_to_clean[[#This Row],[yrs_on_list]]))</f>
        <v>1</v>
      </c>
    </row>
    <row r="4832" spans="1:17" x14ac:dyDescent="0.25">
      <c r="A4832">
        <v>4819</v>
      </c>
      <c r="B4832" t="s">
        <v>17120</v>
      </c>
      <c r="C4832" t="s">
        <v>52</v>
      </c>
      <c r="D4832" t="str">
        <f>VLOOKUP(data_to_clean[[#This Row],[state]],abbreviation_table[],2,FALSE)</f>
        <v>Florida</v>
      </c>
      <c r="E4832" t="s">
        <v>824</v>
      </c>
      <c r="F4832" t="str">
        <f>TRIM(LEFT(data_to_clean[[#This Row],[revenue]],FIND(" ",data_to_clean[[#This Row],[revenue]])))</f>
        <v>2.5</v>
      </c>
      <c r="G4832" t="str">
        <f>RIGHT(data_to_clean[[#This Row],[revenue]],LEN(data_to_clean[[#This Row],[revenue]])-FIND(" ",data_to_clean[[#This Row],[revenue]]))</f>
        <v>Million</v>
      </c>
      <c r="H4832" s="7">
        <f>VALUE(IF(data_to_clean[[#This Row],[multiplicity]]="Million",_xlfn.CONCAT(SUBSTITUTE(data_to_clean[[#This Row],[number]],".",""),"00000"),_xlfn.CONCAT(SUBSTITUTE(data_to_clean[[#This Row],[number]],".",""),"00000000")))</f>
        <v>2500000</v>
      </c>
      <c r="I4832" t="s">
        <v>17122</v>
      </c>
      <c r="J4832">
        <f>ROUND(VALUE(SUBSTITUTE(data_to_clean[[#This Row],[growth_%]],".",",")),0)</f>
        <v>58</v>
      </c>
      <c r="K4832" t="s">
        <v>6043</v>
      </c>
      <c r="L4832">
        <v>34</v>
      </c>
      <c r="M4832">
        <v>15</v>
      </c>
      <c r="N4832">
        <v>2011</v>
      </c>
      <c r="O4832">
        <v>1</v>
      </c>
      <c r="P4832" t="s">
        <v>56</v>
      </c>
      <c r="Q4832" t="b">
        <f>AND(ISNUMBER(data_to_clean[[#This Row],[revenue_formatted]]),ISNUMBER(data_to_clean[[#This Row],[growth_formatted_%]]),ISNUMBER(data_to_clean[[#This Row],[workers]]),ISNUMBER(data_to_clean[[#This Row],[previous_workers]]),ISNUMBER(data_to_clean[[#This Row],[founded]]),ISNUMBER(data_to_clean[[#This Row],[yrs_on_list]]))</f>
        <v>1</v>
      </c>
    </row>
    <row r="4833" spans="1:17" x14ac:dyDescent="0.25">
      <c r="A4833">
        <v>4820</v>
      </c>
      <c r="B4833" t="s">
        <v>17123</v>
      </c>
      <c r="C4833" t="s">
        <v>30</v>
      </c>
      <c r="D4833" t="str">
        <f>VLOOKUP(data_to_clean[[#This Row],[state]],abbreviation_table[],2,FALSE)</f>
        <v>Texas</v>
      </c>
      <c r="E4833" t="s">
        <v>892</v>
      </c>
      <c r="F4833" t="str">
        <f>TRIM(LEFT(data_to_clean[[#This Row],[revenue]],FIND(" ",data_to_clean[[#This Row],[revenue]])))</f>
        <v>9.9</v>
      </c>
      <c r="G4833" t="str">
        <f>RIGHT(data_to_clean[[#This Row],[revenue]],LEN(data_to_clean[[#This Row],[revenue]])-FIND(" ",data_to_clean[[#This Row],[revenue]]))</f>
        <v>Million</v>
      </c>
      <c r="H4833" s="7">
        <f>VALUE(IF(data_to_clean[[#This Row],[multiplicity]]="Million",_xlfn.CONCAT(SUBSTITUTE(data_to_clean[[#This Row],[number]],".",""),"00000"),_xlfn.CONCAT(SUBSTITUTE(data_to_clean[[#This Row],[number]],".",""),"00000000")))</f>
        <v>9900000</v>
      </c>
      <c r="I4833" t="s">
        <v>17125</v>
      </c>
      <c r="J4833">
        <f>ROUND(VALUE(SUBSTITUTE(data_to_clean[[#This Row],[growth_%]],".",",")),0)</f>
        <v>58</v>
      </c>
      <c r="K4833" t="s">
        <v>187</v>
      </c>
      <c r="L4833">
        <v>200</v>
      </c>
      <c r="M4833">
        <v>90</v>
      </c>
      <c r="N4833">
        <v>2006</v>
      </c>
      <c r="O4833">
        <v>3</v>
      </c>
      <c r="P4833" t="s">
        <v>258</v>
      </c>
      <c r="Q4833" t="b">
        <f>AND(ISNUMBER(data_to_clean[[#This Row],[revenue_formatted]]),ISNUMBER(data_to_clean[[#This Row],[growth_formatted_%]]),ISNUMBER(data_to_clean[[#This Row],[workers]]),ISNUMBER(data_to_clean[[#This Row],[previous_workers]]),ISNUMBER(data_to_clean[[#This Row],[founded]]),ISNUMBER(data_to_clean[[#This Row],[yrs_on_list]]))</f>
        <v>1</v>
      </c>
    </row>
    <row r="4834" spans="1:17" x14ac:dyDescent="0.25">
      <c r="A4834">
        <v>4821</v>
      </c>
      <c r="B4834" t="s">
        <v>17126</v>
      </c>
      <c r="C4834" t="s">
        <v>45</v>
      </c>
      <c r="D4834" t="str">
        <f>VLOOKUP(data_to_clean[[#This Row],[state]],abbreviation_table[],2,FALSE)</f>
        <v>Pennsylvania</v>
      </c>
      <c r="E4834" t="s">
        <v>6939</v>
      </c>
      <c r="F4834" t="str">
        <f>TRIM(LEFT(data_to_clean[[#This Row],[revenue]],FIND(" ",data_to_clean[[#This Row],[revenue]])))</f>
        <v>26.5</v>
      </c>
      <c r="G4834" t="str">
        <f>RIGHT(data_to_clean[[#This Row],[revenue]],LEN(data_to_clean[[#This Row],[revenue]])-FIND(" ",data_to_clean[[#This Row],[revenue]]))</f>
        <v>Million</v>
      </c>
      <c r="H4834" s="7">
        <f>VALUE(IF(data_to_clean[[#This Row],[multiplicity]]="Million",_xlfn.CONCAT(SUBSTITUTE(data_to_clean[[#This Row],[number]],".",""),"00000"),_xlfn.CONCAT(SUBSTITUTE(data_to_clean[[#This Row],[number]],".",""),"00000000")))</f>
        <v>26500000</v>
      </c>
      <c r="I4834" t="s">
        <v>17128</v>
      </c>
      <c r="J4834">
        <f>ROUND(VALUE(SUBSTITUTE(data_to_clean[[#This Row],[growth_%]],".",",")),0)</f>
        <v>58</v>
      </c>
      <c r="K4834" t="s">
        <v>1041</v>
      </c>
      <c r="L4834">
        <v>160</v>
      </c>
      <c r="M4834">
        <v>101</v>
      </c>
      <c r="N4834">
        <v>1986</v>
      </c>
      <c r="O4834">
        <v>11</v>
      </c>
      <c r="P4834" t="s">
        <v>17129</v>
      </c>
      <c r="Q4834" t="b">
        <f>AND(ISNUMBER(data_to_clean[[#This Row],[revenue_formatted]]),ISNUMBER(data_to_clean[[#This Row],[growth_formatted_%]]),ISNUMBER(data_to_clean[[#This Row],[workers]]),ISNUMBER(data_to_clean[[#This Row],[previous_workers]]),ISNUMBER(data_to_clean[[#This Row],[founded]]),ISNUMBER(data_to_clean[[#This Row],[yrs_on_list]]))</f>
        <v>1</v>
      </c>
    </row>
    <row r="4835" spans="1:17" x14ac:dyDescent="0.25">
      <c r="A4835">
        <v>4822</v>
      </c>
      <c r="B4835" t="s">
        <v>17130</v>
      </c>
      <c r="C4835" t="s">
        <v>52</v>
      </c>
      <c r="D4835" t="str">
        <f>VLOOKUP(data_to_clean[[#This Row],[state]],abbreviation_table[],2,FALSE)</f>
        <v>Florida</v>
      </c>
      <c r="E4835" t="s">
        <v>161</v>
      </c>
      <c r="F4835" t="str">
        <f>TRIM(LEFT(data_to_clean[[#This Row],[revenue]],FIND(" ",data_to_clean[[#This Row],[revenue]])))</f>
        <v>10.5</v>
      </c>
      <c r="G4835" t="str">
        <f>RIGHT(data_to_clean[[#This Row],[revenue]],LEN(data_to_clean[[#This Row],[revenue]])-FIND(" ",data_to_clean[[#This Row],[revenue]]))</f>
        <v>Million</v>
      </c>
      <c r="H4835" s="7">
        <f>VALUE(IF(data_to_clean[[#This Row],[multiplicity]]="Million",_xlfn.CONCAT(SUBSTITUTE(data_to_clean[[#This Row],[number]],".",""),"00000"),_xlfn.CONCAT(SUBSTITUTE(data_to_clean[[#This Row],[number]],".",""),"00000000")))</f>
        <v>10500000</v>
      </c>
      <c r="I4835" t="s">
        <v>17132</v>
      </c>
      <c r="J4835">
        <f>ROUND(VALUE(SUBSTITUTE(data_to_clean[[#This Row],[growth_%]],".",",")),0)</f>
        <v>58</v>
      </c>
      <c r="K4835" t="s">
        <v>181</v>
      </c>
      <c r="L4835">
        <v>51</v>
      </c>
      <c r="M4835">
        <v>20</v>
      </c>
      <c r="N4835">
        <v>2011</v>
      </c>
      <c r="O4835">
        <v>3</v>
      </c>
      <c r="P4835" t="s">
        <v>1004</v>
      </c>
      <c r="Q4835" t="b">
        <f>AND(ISNUMBER(data_to_clean[[#This Row],[revenue_formatted]]),ISNUMBER(data_to_clean[[#This Row],[growth_formatted_%]]),ISNUMBER(data_to_clean[[#This Row],[workers]]),ISNUMBER(data_to_clean[[#This Row],[previous_workers]]),ISNUMBER(data_to_clean[[#This Row],[founded]]),ISNUMBER(data_to_clean[[#This Row],[yrs_on_list]]))</f>
        <v>1</v>
      </c>
    </row>
    <row r="4836" spans="1:17" x14ac:dyDescent="0.25">
      <c r="A4836">
        <v>4823</v>
      </c>
      <c r="B4836" t="s">
        <v>17133</v>
      </c>
      <c r="C4836" t="s">
        <v>66</v>
      </c>
      <c r="D4836" t="str">
        <f>VLOOKUP(data_to_clean[[#This Row],[state]],abbreviation_table[],2,FALSE)</f>
        <v>Virginia</v>
      </c>
      <c r="E4836" t="s">
        <v>1592</v>
      </c>
      <c r="F4836" t="str">
        <f>TRIM(LEFT(data_to_clean[[#This Row],[revenue]],FIND(" ",data_to_clean[[#This Row],[revenue]])))</f>
        <v>19.7</v>
      </c>
      <c r="G4836" t="str">
        <f>RIGHT(data_to_clean[[#This Row],[revenue]],LEN(data_to_clean[[#This Row],[revenue]])-FIND(" ",data_to_clean[[#This Row],[revenue]]))</f>
        <v>Million</v>
      </c>
      <c r="H4836" s="7">
        <f>VALUE(IF(data_to_clean[[#This Row],[multiplicity]]="Million",_xlfn.CONCAT(SUBSTITUTE(data_to_clean[[#This Row],[number]],".",""),"00000"),_xlfn.CONCAT(SUBSTITUTE(data_to_clean[[#This Row],[number]],".",""),"00000000")))</f>
        <v>19700000</v>
      </c>
      <c r="I4836" t="s">
        <v>17135</v>
      </c>
      <c r="J4836">
        <f>ROUND(VALUE(SUBSTITUTE(data_to_clean[[#This Row],[growth_%]],".",",")),0)</f>
        <v>58</v>
      </c>
      <c r="K4836" t="s">
        <v>107</v>
      </c>
      <c r="L4836">
        <v>49</v>
      </c>
      <c r="M4836">
        <v>36</v>
      </c>
      <c r="N4836">
        <v>1993</v>
      </c>
      <c r="O4836">
        <v>8</v>
      </c>
      <c r="P4836" t="s">
        <v>2147</v>
      </c>
      <c r="Q4836" t="b">
        <f>AND(ISNUMBER(data_to_clean[[#This Row],[revenue_formatted]]),ISNUMBER(data_to_clean[[#This Row],[growth_formatted_%]]),ISNUMBER(data_to_clean[[#This Row],[workers]]),ISNUMBER(data_to_clean[[#This Row],[previous_workers]]),ISNUMBER(data_to_clean[[#This Row],[founded]]),ISNUMBER(data_to_clean[[#This Row],[yrs_on_list]]))</f>
        <v>1</v>
      </c>
    </row>
    <row r="4837" spans="1:17" x14ac:dyDescent="0.25">
      <c r="A4837">
        <v>4824</v>
      </c>
      <c r="B4837" t="s">
        <v>17136</v>
      </c>
      <c r="C4837" t="s">
        <v>333</v>
      </c>
      <c r="D4837" t="str">
        <f>VLOOKUP(data_to_clean[[#This Row],[state]],abbreviation_table[],2,FALSE)</f>
        <v>Alabama</v>
      </c>
      <c r="E4837" t="s">
        <v>939</v>
      </c>
      <c r="F4837" t="str">
        <f>TRIM(LEFT(data_to_clean[[#This Row],[revenue]],FIND(" ",data_to_clean[[#This Row],[revenue]])))</f>
        <v>4.1</v>
      </c>
      <c r="G4837" t="str">
        <f>RIGHT(data_to_clean[[#This Row],[revenue]],LEN(data_to_clean[[#This Row],[revenue]])-FIND(" ",data_to_clean[[#This Row],[revenue]]))</f>
        <v>Million</v>
      </c>
      <c r="H4837" s="7">
        <f>VALUE(IF(data_to_clean[[#This Row],[multiplicity]]="Million",_xlfn.CONCAT(SUBSTITUTE(data_to_clean[[#This Row],[number]],".",""),"00000"),_xlfn.CONCAT(SUBSTITUTE(data_to_clean[[#This Row],[number]],".",""),"00000000")))</f>
        <v>4100000</v>
      </c>
      <c r="I4837" t="s">
        <v>17138</v>
      </c>
      <c r="J4837">
        <f>ROUND(VALUE(SUBSTITUTE(data_to_clean[[#This Row],[growth_%]],".",",")),0)</f>
        <v>57</v>
      </c>
      <c r="K4837" t="s">
        <v>6043</v>
      </c>
      <c r="L4837">
        <v>38</v>
      </c>
      <c r="M4837">
        <v>29</v>
      </c>
      <c r="N4837">
        <v>2001</v>
      </c>
      <c r="O4837">
        <v>2</v>
      </c>
      <c r="P4837" t="s">
        <v>9241</v>
      </c>
      <c r="Q4837" t="b">
        <f>AND(ISNUMBER(data_to_clean[[#This Row],[revenue_formatted]]),ISNUMBER(data_to_clean[[#This Row],[growth_formatted_%]]),ISNUMBER(data_to_clean[[#This Row],[workers]]),ISNUMBER(data_to_clean[[#This Row],[previous_workers]]),ISNUMBER(data_to_clean[[#This Row],[founded]]),ISNUMBER(data_to_clean[[#This Row],[yrs_on_list]]))</f>
        <v>1</v>
      </c>
    </row>
    <row r="4838" spans="1:17" x14ac:dyDescent="0.25">
      <c r="A4838">
        <v>4825</v>
      </c>
      <c r="B4838" t="s">
        <v>17139</v>
      </c>
      <c r="C4838" t="s">
        <v>852</v>
      </c>
      <c r="D4838" t="str">
        <f>VLOOKUP(data_to_clean[[#This Row],[state]],abbreviation_table[],2,FALSE)</f>
        <v>Missouri</v>
      </c>
      <c r="E4838" t="s">
        <v>1297</v>
      </c>
      <c r="F4838" t="str">
        <f>TRIM(LEFT(data_to_clean[[#This Row],[revenue]],FIND(" ",data_to_clean[[#This Row],[revenue]])))</f>
        <v>8.4</v>
      </c>
      <c r="G4838" t="str">
        <f>RIGHT(data_to_clean[[#This Row],[revenue]],LEN(data_to_clean[[#This Row],[revenue]])-FIND(" ",data_to_clean[[#This Row],[revenue]]))</f>
        <v>Million</v>
      </c>
      <c r="H4838" s="7">
        <f>VALUE(IF(data_to_clean[[#This Row],[multiplicity]]="Million",_xlfn.CONCAT(SUBSTITUTE(data_to_clean[[#This Row],[number]],".",""),"00000"),_xlfn.CONCAT(SUBSTITUTE(data_to_clean[[#This Row],[number]],".",""),"00000000")))</f>
        <v>8400000</v>
      </c>
      <c r="I4838" t="s">
        <v>17141</v>
      </c>
      <c r="J4838">
        <f>ROUND(VALUE(SUBSTITUTE(data_to_clean[[#This Row],[growth_%]],".",",")),0)</f>
        <v>57</v>
      </c>
      <c r="K4838" t="s">
        <v>336</v>
      </c>
      <c r="L4838">
        <v>36</v>
      </c>
      <c r="M4838">
        <v>30</v>
      </c>
      <c r="N4838">
        <v>2004</v>
      </c>
      <c r="O4838">
        <v>3</v>
      </c>
      <c r="P4838" t="s">
        <v>854</v>
      </c>
      <c r="Q4838" t="b">
        <f>AND(ISNUMBER(data_to_clean[[#This Row],[revenue_formatted]]),ISNUMBER(data_to_clean[[#This Row],[growth_formatted_%]]),ISNUMBER(data_to_clean[[#This Row],[workers]]),ISNUMBER(data_to_clean[[#This Row],[previous_workers]]),ISNUMBER(data_to_clean[[#This Row],[founded]]),ISNUMBER(data_to_clean[[#This Row],[yrs_on_list]]))</f>
        <v>1</v>
      </c>
    </row>
    <row r="4839" spans="1:17" x14ac:dyDescent="0.25">
      <c r="A4839">
        <v>4826</v>
      </c>
      <c r="B4839" t="s">
        <v>17142</v>
      </c>
      <c r="C4839" t="s">
        <v>80</v>
      </c>
      <c r="D4839" t="str">
        <f>VLOOKUP(data_to_clean[[#This Row],[state]],abbreviation_table[],2,FALSE)</f>
        <v>California</v>
      </c>
      <c r="E4839" t="s">
        <v>3529</v>
      </c>
      <c r="F4839" t="str">
        <f>TRIM(LEFT(data_to_clean[[#This Row],[revenue]],FIND(" ",data_to_clean[[#This Row],[revenue]])))</f>
        <v>13.1</v>
      </c>
      <c r="G4839" t="str">
        <f>RIGHT(data_to_clean[[#This Row],[revenue]],LEN(data_to_clean[[#This Row],[revenue]])-FIND(" ",data_to_clean[[#This Row],[revenue]]))</f>
        <v>Million</v>
      </c>
      <c r="H4839" s="7">
        <f>VALUE(IF(data_to_clean[[#This Row],[multiplicity]]="Million",_xlfn.CONCAT(SUBSTITUTE(data_to_clean[[#This Row],[number]],".",""),"00000"),_xlfn.CONCAT(SUBSTITUTE(data_to_clean[[#This Row],[number]],".",""),"00000000")))</f>
        <v>13100000</v>
      </c>
      <c r="I4839" t="s">
        <v>17144</v>
      </c>
      <c r="J4839">
        <f>ROUND(VALUE(SUBSTITUTE(data_to_clean[[#This Row],[growth_%]],".",",")),0)</f>
        <v>57</v>
      </c>
      <c r="K4839" t="s">
        <v>297</v>
      </c>
      <c r="L4839">
        <v>71</v>
      </c>
      <c r="M4839">
        <v>54</v>
      </c>
      <c r="N4839">
        <v>2002</v>
      </c>
      <c r="O4839">
        <v>2</v>
      </c>
      <c r="P4839" t="s">
        <v>137</v>
      </c>
      <c r="Q4839" t="b">
        <f>AND(ISNUMBER(data_to_clean[[#This Row],[revenue_formatted]]),ISNUMBER(data_to_clean[[#This Row],[growth_formatted_%]]),ISNUMBER(data_to_clean[[#This Row],[workers]]),ISNUMBER(data_to_clean[[#This Row],[previous_workers]]),ISNUMBER(data_to_clean[[#This Row],[founded]]),ISNUMBER(data_to_clean[[#This Row],[yrs_on_list]]))</f>
        <v>1</v>
      </c>
    </row>
    <row r="4840" spans="1:17" x14ac:dyDescent="0.25">
      <c r="A4840">
        <v>4827</v>
      </c>
      <c r="B4840" t="s">
        <v>17145</v>
      </c>
      <c r="C4840" t="s">
        <v>119</v>
      </c>
      <c r="D4840" t="str">
        <f>VLOOKUP(data_to_clean[[#This Row],[state]],abbreviation_table[],2,FALSE)</f>
        <v>Georgia</v>
      </c>
      <c r="E4840" t="s">
        <v>1152</v>
      </c>
      <c r="F4840" t="str">
        <f>TRIM(LEFT(data_to_clean[[#This Row],[revenue]],FIND(" ",data_to_clean[[#This Row],[revenue]])))</f>
        <v>2.1</v>
      </c>
      <c r="G4840" t="str">
        <f>RIGHT(data_to_clean[[#This Row],[revenue]],LEN(data_to_clean[[#This Row],[revenue]])-FIND(" ",data_to_clean[[#This Row],[revenue]]))</f>
        <v>Million</v>
      </c>
      <c r="H4840" s="7">
        <f>VALUE(IF(data_to_clean[[#This Row],[multiplicity]]="Million",_xlfn.CONCAT(SUBSTITUTE(data_to_clean[[#This Row],[number]],".",""),"00000"),_xlfn.CONCAT(SUBSTITUTE(data_to_clean[[#This Row],[number]],".",""),"00000000")))</f>
        <v>2100000</v>
      </c>
      <c r="I4840" t="s">
        <v>17147</v>
      </c>
      <c r="J4840">
        <f>ROUND(VALUE(SUBSTITUTE(data_to_clean[[#This Row],[growth_%]],".",",")),0)</f>
        <v>57</v>
      </c>
      <c r="K4840" t="s">
        <v>6043</v>
      </c>
      <c r="L4840">
        <v>10</v>
      </c>
      <c r="M4840">
        <v>6</v>
      </c>
      <c r="N4840">
        <v>2008</v>
      </c>
      <c r="O4840">
        <v>1</v>
      </c>
      <c r="P4840" t="s">
        <v>122</v>
      </c>
      <c r="Q4840" t="b">
        <f>AND(ISNUMBER(data_to_clean[[#This Row],[revenue_formatted]]),ISNUMBER(data_to_clean[[#This Row],[growth_formatted_%]]),ISNUMBER(data_to_clean[[#This Row],[workers]]),ISNUMBER(data_to_clean[[#This Row],[previous_workers]]),ISNUMBER(data_to_clean[[#This Row],[founded]]),ISNUMBER(data_to_clean[[#This Row],[yrs_on_list]]))</f>
        <v>1</v>
      </c>
    </row>
    <row r="4841" spans="1:17" x14ac:dyDescent="0.25">
      <c r="A4841">
        <v>4828</v>
      </c>
      <c r="B4841" t="s">
        <v>17148</v>
      </c>
      <c r="C4841" t="s">
        <v>80</v>
      </c>
      <c r="D4841" t="str">
        <f>VLOOKUP(data_to_clean[[#This Row],[state]],abbreviation_table[],2,FALSE)</f>
        <v>California</v>
      </c>
      <c r="E4841" t="s">
        <v>824</v>
      </c>
      <c r="F4841" t="str">
        <f>TRIM(LEFT(data_to_clean[[#This Row],[revenue]],FIND(" ",data_to_clean[[#This Row],[revenue]])))</f>
        <v>2.5</v>
      </c>
      <c r="G4841" t="str">
        <f>RIGHT(data_to_clean[[#This Row],[revenue]],LEN(data_to_clean[[#This Row],[revenue]])-FIND(" ",data_to_clean[[#This Row],[revenue]]))</f>
        <v>Million</v>
      </c>
      <c r="H4841" s="7">
        <f>VALUE(IF(data_to_clean[[#This Row],[multiplicity]]="Million",_xlfn.CONCAT(SUBSTITUTE(data_to_clean[[#This Row],[number]],".",""),"00000"),_xlfn.CONCAT(SUBSTITUTE(data_to_clean[[#This Row],[number]],".",""),"00000000")))</f>
        <v>2500000</v>
      </c>
      <c r="I4841" t="s">
        <v>17150</v>
      </c>
      <c r="J4841">
        <f>ROUND(VALUE(SUBSTITUTE(data_to_clean[[#This Row],[growth_%]],".",",")),0)</f>
        <v>57</v>
      </c>
      <c r="K4841" t="s">
        <v>211</v>
      </c>
      <c r="L4841">
        <v>6</v>
      </c>
      <c r="M4841">
        <v>8</v>
      </c>
      <c r="N4841">
        <v>2010</v>
      </c>
      <c r="O4841">
        <v>1</v>
      </c>
      <c r="P4841" t="s">
        <v>1351</v>
      </c>
      <c r="Q4841" t="b">
        <f>AND(ISNUMBER(data_to_clean[[#This Row],[revenue_formatted]]),ISNUMBER(data_to_clean[[#This Row],[growth_formatted_%]]),ISNUMBER(data_to_clean[[#This Row],[workers]]),ISNUMBER(data_to_clean[[#This Row],[previous_workers]]),ISNUMBER(data_to_clean[[#This Row],[founded]]),ISNUMBER(data_to_clean[[#This Row],[yrs_on_list]]))</f>
        <v>1</v>
      </c>
    </row>
    <row r="4842" spans="1:17" x14ac:dyDescent="0.25">
      <c r="A4842">
        <v>4829</v>
      </c>
      <c r="B4842" t="s">
        <v>17151</v>
      </c>
      <c r="C4842" t="s">
        <v>80</v>
      </c>
      <c r="D4842" t="str">
        <f>VLOOKUP(data_to_clean[[#This Row],[state]],abbreviation_table[],2,FALSE)</f>
        <v>California</v>
      </c>
      <c r="E4842" t="s">
        <v>17153</v>
      </c>
      <c r="F4842" t="str">
        <f>TRIM(LEFT(data_to_clean[[#This Row],[revenue]],FIND(" ",data_to_clean[[#This Row],[revenue]])))</f>
        <v>152.5</v>
      </c>
      <c r="G4842" t="str">
        <f>RIGHT(data_to_clean[[#This Row],[revenue]],LEN(data_to_clean[[#This Row],[revenue]])-FIND(" ",data_to_clean[[#This Row],[revenue]]))</f>
        <v>Million</v>
      </c>
      <c r="H4842" s="7">
        <f>VALUE(IF(data_to_clean[[#This Row],[multiplicity]]="Million",_xlfn.CONCAT(SUBSTITUTE(data_to_clean[[#This Row],[number]],".",""),"00000"),_xlfn.CONCAT(SUBSTITUTE(data_to_clean[[#This Row],[number]],".",""),"00000000")))</f>
        <v>152500000</v>
      </c>
      <c r="I4842" t="s">
        <v>17154</v>
      </c>
      <c r="J4842">
        <f>ROUND(VALUE(SUBSTITUTE(data_to_clean[[#This Row],[growth_%]],".",",")),0)</f>
        <v>57</v>
      </c>
      <c r="K4842" t="s">
        <v>324</v>
      </c>
      <c r="L4842">
        <v>751</v>
      </c>
      <c r="M4842">
        <v>564</v>
      </c>
      <c r="N4842">
        <v>2007</v>
      </c>
      <c r="O4842">
        <v>5</v>
      </c>
      <c r="P4842" t="s">
        <v>6761</v>
      </c>
      <c r="Q4842" t="b">
        <f>AND(ISNUMBER(data_to_clean[[#This Row],[revenue_formatted]]),ISNUMBER(data_to_clean[[#This Row],[growth_formatted_%]]),ISNUMBER(data_to_clean[[#This Row],[workers]]),ISNUMBER(data_to_clean[[#This Row],[previous_workers]]),ISNUMBER(data_to_clean[[#This Row],[founded]]),ISNUMBER(data_to_clean[[#This Row],[yrs_on_list]]))</f>
        <v>1</v>
      </c>
    </row>
    <row r="4843" spans="1:17" x14ac:dyDescent="0.25">
      <c r="A4843">
        <v>4830</v>
      </c>
      <c r="B4843" t="s">
        <v>17155</v>
      </c>
      <c r="C4843" t="s">
        <v>80</v>
      </c>
      <c r="D4843" t="str">
        <f>VLOOKUP(data_to_clean[[#This Row],[state]],abbreviation_table[],2,FALSE)</f>
        <v>California</v>
      </c>
      <c r="E4843" t="s">
        <v>541</v>
      </c>
      <c r="F4843" t="str">
        <f>TRIM(LEFT(data_to_clean[[#This Row],[revenue]],FIND(" ",data_to_clean[[#This Row],[revenue]])))</f>
        <v>4.8</v>
      </c>
      <c r="G4843" t="str">
        <f>RIGHT(data_to_clean[[#This Row],[revenue]],LEN(data_to_clean[[#This Row],[revenue]])-FIND(" ",data_to_clean[[#This Row],[revenue]]))</f>
        <v>Million</v>
      </c>
      <c r="H4843" s="7">
        <f>VALUE(IF(data_to_clean[[#This Row],[multiplicity]]="Million",_xlfn.CONCAT(SUBSTITUTE(data_to_clean[[#This Row],[number]],".",""),"00000"),_xlfn.CONCAT(SUBSTITUTE(data_to_clean[[#This Row],[number]],".",""),"00000000")))</f>
        <v>4800000</v>
      </c>
      <c r="I4843" t="s">
        <v>17157</v>
      </c>
      <c r="J4843">
        <f>ROUND(VALUE(SUBSTITUTE(data_to_clean[[#This Row],[growth_%]],".",",")),0)</f>
        <v>57</v>
      </c>
      <c r="K4843" t="s">
        <v>6043</v>
      </c>
      <c r="L4843">
        <v>33</v>
      </c>
      <c r="M4843">
        <v>28</v>
      </c>
      <c r="N4843">
        <v>2009</v>
      </c>
      <c r="O4843">
        <v>3</v>
      </c>
      <c r="P4843" t="s">
        <v>15555</v>
      </c>
      <c r="Q4843" t="b">
        <f>AND(ISNUMBER(data_to_clean[[#This Row],[revenue_formatted]]),ISNUMBER(data_to_clean[[#This Row],[growth_formatted_%]]),ISNUMBER(data_to_clean[[#This Row],[workers]]),ISNUMBER(data_to_clean[[#This Row],[previous_workers]]),ISNUMBER(data_to_clean[[#This Row],[founded]]),ISNUMBER(data_to_clean[[#This Row],[yrs_on_list]]))</f>
        <v>1</v>
      </c>
    </row>
    <row r="4844" spans="1:17" x14ac:dyDescent="0.25">
      <c r="A4844">
        <v>4831</v>
      </c>
      <c r="B4844" t="s">
        <v>17158</v>
      </c>
      <c r="C4844" t="s">
        <v>45</v>
      </c>
      <c r="D4844" t="str">
        <f>VLOOKUP(data_to_clean[[#This Row],[state]],abbreviation_table[],2,FALSE)</f>
        <v>Pennsylvania</v>
      </c>
      <c r="E4844" t="s">
        <v>3855</v>
      </c>
      <c r="F4844" t="str">
        <f>TRIM(LEFT(data_to_clean[[#This Row],[revenue]],FIND(" ",data_to_clean[[#This Row],[revenue]])))</f>
        <v>20.7</v>
      </c>
      <c r="G4844" t="str">
        <f>RIGHT(data_to_clean[[#This Row],[revenue]],LEN(data_to_clean[[#This Row],[revenue]])-FIND(" ",data_to_clean[[#This Row],[revenue]]))</f>
        <v>Million</v>
      </c>
      <c r="H4844" s="7">
        <f>VALUE(IF(data_to_clean[[#This Row],[multiplicity]]="Million",_xlfn.CONCAT(SUBSTITUTE(data_to_clean[[#This Row],[number]],".",""),"00000"),_xlfn.CONCAT(SUBSTITUTE(data_to_clean[[#This Row],[number]],".",""),"00000000")))</f>
        <v>20700000</v>
      </c>
      <c r="I4844" t="s">
        <v>17160</v>
      </c>
      <c r="J4844">
        <f>ROUND(VALUE(SUBSTITUTE(data_to_clean[[#This Row],[growth_%]],".",",")),0)</f>
        <v>57</v>
      </c>
      <c r="K4844" t="s">
        <v>1041</v>
      </c>
      <c r="L4844">
        <v>150</v>
      </c>
      <c r="M4844">
        <v>95</v>
      </c>
      <c r="N4844">
        <v>1989</v>
      </c>
      <c r="O4844">
        <v>5</v>
      </c>
      <c r="P4844" t="s">
        <v>17161</v>
      </c>
      <c r="Q4844" t="b">
        <f>AND(ISNUMBER(data_to_clean[[#This Row],[revenue_formatted]]),ISNUMBER(data_to_clean[[#This Row],[growth_formatted_%]]),ISNUMBER(data_to_clean[[#This Row],[workers]]),ISNUMBER(data_to_clean[[#This Row],[previous_workers]]),ISNUMBER(data_to_clean[[#This Row],[founded]]),ISNUMBER(data_to_clean[[#This Row],[yrs_on_list]]))</f>
        <v>1</v>
      </c>
    </row>
    <row r="4845" spans="1:17" x14ac:dyDescent="0.25">
      <c r="A4845">
        <v>4832</v>
      </c>
      <c r="B4845" t="s">
        <v>17162</v>
      </c>
      <c r="C4845" t="s">
        <v>45</v>
      </c>
      <c r="D4845" t="str">
        <f>VLOOKUP(data_to_clean[[#This Row],[state]],abbreviation_table[],2,FALSE)</f>
        <v>Pennsylvania</v>
      </c>
      <c r="E4845" t="s">
        <v>1665</v>
      </c>
      <c r="F4845" t="str">
        <f>TRIM(LEFT(data_to_clean[[#This Row],[revenue]],FIND(" ",data_to_clean[[#This Row],[revenue]])))</f>
        <v>21.7</v>
      </c>
      <c r="G4845" t="str">
        <f>RIGHT(data_to_clean[[#This Row],[revenue]],LEN(data_to_clean[[#This Row],[revenue]])-FIND(" ",data_to_clean[[#This Row],[revenue]]))</f>
        <v>Million</v>
      </c>
      <c r="H4845" s="7">
        <f>VALUE(IF(data_to_clean[[#This Row],[multiplicity]]="Million",_xlfn.CONCAT(SUBSTITUTE(data_to_clean[[#This Row],[number]],".",""),"00000"),_xlfn.CONCAT(SUBSTITUTE(data_to_clean[[#This Row],[number]],".",""),"00000000")))</f>
        <v>21700000</v>
      </c>
      <c r="I4845" t="s">
        <v>17164</v>
      </c>
      <c r="J4845">
        <f>ROUND(VALUE(SUBSTITUTE(data_to_clean[[#This Row],[growth_%]],".",",")),0)</f>
        <v>57</v>
      </c>
      <c r="K4845" t="s">
        <v>18</v>
      </c>
      <c r="L4845">
        <v>131</v>
      </c>
      <c r="M4845">
        <v>94</v>
      </c>
      <c r="N4845">
        <v>1989</v>
      </c>
      <c r="O4845">
        <v>4</v>
      </c>
      <c r="P4845" t="s">
        <v>2932</v>
      </c>
      <c r="Q4845" t="b">
        <f>AND(ISNUMBER(data_to_clean[[#This Row],[revenue_formatted]]),ISNUMBER(data_to_clean[[#This Row],[growth_formatted_%]]),ISNUMBER(data_to_clean[[#This Row],[workers]]),ISNUMBER(data_to_clean[[#This Row],[previous_workers]]),ISNUMBER(data_to_clean[[#This Row],[founded]]),ISNUMBER(data_to_clean[[#This Row],[yrs_on_list]]))</f>
        <v>1</v>
      </c>
    </row>
    <row r="4846" spans="1:17" x14ac:dyDescent="0.25">
      <c r="A4846">
        <v>4833</v>
      </c>
      <c r="B4846" t="s">
        <v>17165</v>
      </c>
      <c r="C4846" t="s">
        <v>52</v>
      </c>
      <c r="D4846" t="str">
        <f>VLOOKUP(data_to_clean[[#This Row],[state]],abbreviation_table[],2,FALSE)</f>
        <v>Florida</v>
      </c>
      <c r="E4846" t="s">
        <v>445</v>
      </c>
      <c r="F4846" t="str">
        <f>TRIM(LEFT(data_to_clean[[#This Row],[revenue]],FIND(" ",data_to_clean[[#This Row],[revenue]])))</f>
        <v>4.3</v>
      </c>
      <c r="G4846" t="str">
        <f>RIGHT(data_to_clean[[#This Row],[revenue]],LEN(data_to_clean[[#This Row],[revenue]])-FIND(" ",data_to_clean[[#This Row],[revenue]]))</f>
        <v>Million</v>
      </c>
      <c r="H4846" s="7">
        <f>VALUE(IF(data_to_clean[[#This Row],[multiplicity]]="Million",_xlfn.CONCAT(SUBSTITUTE(data_to_clean[[#This Row],[number]],".",""),"00000"),_xlfn.CONCAT(SUBSTITUTE(data_to_clean[[#This Row],[number]],".",""),"00000000")))</f>
        <v>4300000</v>
      </c>
      <c r="I4846" t="s">
        <v>17167</v>
      </c>
      <c r="J4846">
        <f>ROUND(VALUE(SUBSTITUTE(data_to_clean[[#This Row],[growth_%]],".",",")),0)</f>
        <v>57</v>
      </c>
      <c r="K4846" t="s">
        <v>156</v>
      </c>
      <c r="L4846">
        <v>19</v>
      </c>
      <c r="M4846">
        <v>8</v>
      </c>
      <c r="N4846">
        <v>2011</v>
      </c>
      <c r="O4846">
        <v>2</v>
      </c>
      <c r="P4846" t="s">
        <v>17168</v>
      </c>
      <c r="Q4846" t="b">
        <f>AND(ISNUMBER(data_to_clean[[#This Row],[revenue_formatted]]),ISNUMBER(data_to_clean[[#This Row],[growth_formatted_%]]),ISNUMBER(data_to_clean[[#This Row],[workers]]),ISNUMBER(data_to_clean[[#This Row],[previous_workers]]),ISNUMBER(data_to_clean[[#This Row],[founded]]),ISNUMBER(data_to_clean[[#This Row],[yrs_on_list]]))</f>
        <v>1</v>
      </c>
    </row>
    <row r="4847" spans="1:17" x14ac:dyDescent="0.25">
      <c r="A4847">
        <v>4834</v>
      </c>
      <c r="B4847" t="s">
        <v>17169</v>
      </c>
      <c r="C4847" t="s">
        <v>80</v>
      </c>
      <c r="D4847" t="str">
        <f>VLOOKUP(data_to_clean[[#This Row],[state]],abbreviation_table[],2,FALSE)</f>
        <v>California</v>
      </c>
      <c r="E4847" t="s">
        <v>5561</v>
      </c>
      <c r="F4847" t="str">
        <f>TRIM(LEFT(data_to_clean[[#This Row],[revenue]],FIND(" ",data_to_clean[[#This Row],[revenue]])))</f>
        <v>21.2</v>
      </c>
      <c r="G4847" t="str">
        <f>RIGHT(data_to_clean[[#This Row],[revenue]],LEN(data_to_clean[[#This Row],[revenue]])-FIND(" ",data_to_clean[[#This Row],[revenue]]))</f>
        <v>Million</v>
      </c>
      <c r="H4847" s="7">
        <f>VALUE(IF(data_to_clean[[#This Row],[multiplicity]]="Million",_xlfn.CONCAT(SUBSTITUTE(data_to_clean[[#This Row],[number]],".",""),"00000"),_xlfn.CONCAT(SUBSTITUTE(data_to_clean[[#This Row],[number]],".",""),"00000000")))</f>
        <v>21200000</v>
      </c>
      <c r="I4847" t="s">
        <v>17171</v>
      </c>
      <c r="J4847">
        <f>ROUND(VALUE(SUBSTITUTE(data_to_clean[[#This Row],[growth_%]],".",",")),0)</f>
        <v>57</v>
      </c>
      <c r="K4847" t="s">
        <v>336</v>
      </c>
      <c r="L4847">
        <v>195</v>
      </c>
      <c r="M4847">
        <v>45</v>
      </c>
      <c r="N4847">
        <v>2007</v>
      </c>
      <c r="O4847">
        <v>2</v>
      </c>
      <c r="P4847" t="s">
        <v>6761</v>
      </c>
      <c r="Q4847" t="b">
        <f>AND(ISNUMBER(data_to_clean[[#This Row],[revenue_formatted]]),ISNUMBER(data_to_clean[[#This Row],[growth_formatted_%]]),ISNUMBER(data_to_clean[[#This Row],[workers]]),ISNUMBER(data_to_clean[[#This Row],[previous_workers]]),ISNUMBER(data_to_clean[[#This Row],[founded]]),ISNUMBER(data_to_clean[[#This Row],[yrs_on_list]]))</f>
        <v>1</v>
      </c>
    </row>
    <row r="4848" spans="1:17" x14ac:dyDescent="0.25">
      <c r="A4848">
        <v>4835</v>
      </c>
      <c r="B4848" t="s">
        <v>17172</v>
      </c>
      <c r="C4848" t="s">
        <v>30</v>
      </c>
      <c r="D4848" t="str">
        <f>VLOOKUP(data_to_clean[[#This Row],[state]],abbreviation_table[],2,FALSE)</f>
        <v>Texas</v>
      </c>
      <c r="E4848" t="s">
        <v>4514</v>
      </c>
      <c r="F4848" t="str">
        <f>TRIM(LEFT(data_to_clean[[#This Row],[revenue]],FIND(" ",data_to_clean[[#This Row],[revenue]])))</f>
        <v>50.6</v>
      </c>
      <c r="G4848" t="str">
        <f>RIGHT(data_to_clean[[#This Row],[revenue]],LEN(data_to_clean[[#This Row],[revenue]])-FIND(" ",data_to_clean[[#This Row],[revenue]]))</f>
        <v>Million</v>
      </c>
      <c r="H4848" s="7">
        <f>VALUE(IF(data_to_clean[[#This Row],[multiplicity]]="Million",_xlfn.CONCAT(SUBSTITUTE(data_to_clean[[#This Row],[number]],".",""),"00000"),_xlfn.CONCAT(SUBSTITUTE(data_to_clean[[#This Row],[number]],".",""),"00000000")))</f>
        <v>50600000</v>
      </c>
      <c r="I4848" t="s">
        <v>17174</v>
      </c>
      <c r="J4848">
        <f>ROUND(VALUE(SUBSTITUTE(data_to_clean[[#This Row],[growth_%]],".",",")),0)</f>
        <v>57</v>
      </c>
      <c r="K4848" t="s">
        <v>107</v>
      </c>
      <c r="L4848">
        <v>105</v>
      </c>
      <c r="M4848">
        <v>72</v>
      </c>
      <c r="N4848">
        <v>2011</v>
      </c>
      <c r="O4848">
        <v>1</v>
      </c>
      <c r="P4848" t="s">
        <v>1789</v>
      </c>
      <c r="Q4848" t="b">
        <f>AND(ISNUMBER(data_to_clean[[#This Row],[revenue_formatted]]),ISNUMBER(data_to_clean[[#This Row],[growth_formatted_%]]),ISNUMBER(data_to_clean[[#This Row],[workers]]),ISNUMBER(data_to_clean[[#This Row],[previous_workers]]),ISNUMBER(data_to_clean[[#This Row],[founded]]),ISNUMBER(data_to_clean[[#This Row],[yrs_on_list]]))</f>
        <v>1</v>
      </c>
    </row>
    <row r="4849" spans="1:17" x14ac:dyDescent="0.25">
      <c r="A4849">
        <v>4836</v>
      </c>
      <c r="B4849" t="s">
        <v>17175</v>
      </c>
      <c r="C4849" t="s">
        <v>341</v>
      </c>
      <c r="D4849" t="str">
        <f>VLOOKUP(data_to_clean[[#This Row],[state]],abbreviation_table[],2,FALSE)</f>
        <v>Massachusetts</v>
      </c>
      <c r="E4849" t="s">
        <v>16588</v>
      </c>
      <c r="F4849" t="str">
        <f>TRIM(LEFT(data_to_clean[[#This Row],[revenue]],FIND(" ",data_to_clean[[#This Row],[revenue]])))</f>
        <v>201.1</v>
      </c>
      <c r="G4849" t="str">
        <f>RIGHT(data_to_clean[[#This Row],[revenue]],LEN(data_to_clean[[#This Row],[revenue]])-FIND(" ",data_to_clean[[#This Row],[revenue]]))</f>
        <v>Million</v>
      </c>
      <c r="H4849" s="7">
        <f>VALUE(IF(data_to_clean[[#This Row],[multiplicity]]="Million",_xlfn.CONCAT(SUBSTITUTE(data_to_clean[[#This Row],[number]],".",""),"00000"),_xlfn.CONCAT(SUBSTITUTE(data_to_clean[[#This Row],[number]],".",""),"00000000")))</f>
        <v>201100000</v>
      </c>
      <c r="I4849" t="s">
        <v>17177</v>
      </c>
      <c r="J4849">
        <f>ROUND(VALUE(SUBSTITUTE(data_to_clean[[#This Row],[growth_%]],".",",")),0)</f>
        <v>57</v>
      </c>
      <c r="K4849" t="s">
        <v>156</v>
      </c>
      <c r="L4849">
        <v>880</v>
      </c>
      <c r="M4849">
        <v>730</v>
      </c>
      <c r="N4849">
        <v>2007</v>
      </c>
      <c r="O4849">
        <v>8</v>
      </c>
      <c r="P4849" t="s">
        <v>344</v>
      </c>
      <c r="Q4849" t="b">
        <f>AND(ISNUMBER(data_to_clean[[#This Row],[revenue_formatted]]),ISNUMBER(data_to_clean[[#This Row],[growth_formatted_%]]),ISNUMBER(data_to_clean[[#This Row],[workers]]),ISNUMBER(data_to_clean[[#This Row],[previous_workers]]),ISNUMBER(data_to_clean[[#This Row],[founded]]),ISNUMBER(data_to_clean[[#This Row],[yrs_on_list]]))</f>
        <v>1</v>
      </c>
    </row>
    <row r="4850" spans="1:17" x14ac:dyDescent="0.25">
      <c r="A4850">
        <v>4837</v>
      </c>
      <c r="B4850" t="s">
        <v>17178</v>
      </c>
      <c r="C4850" t="s">
        <v>80</v>
      </c>
      <c r="D4850" t="str">
        <f>VLOOKUP(data_to_clean[[#This Row],[state]],abbreviation_table[],2,FALSE)</f>
        <v>California</v>
      </c>
      <c r="E4850" t="s">
        <v>1227</v>
      </c>
      <c r="F4850" t="str">
        <f>TRIM(LEFT(data_to_clean[[#This Row],[revenue]],FIND(" ",data_to_clean[[#This Row],[revenue]])))</f>
        <v>4.2</v>
      </c>
      <c r="G4850" t="str">
        <f>RIGHT(data_to_clean[[#This Row],[revenue]],LEN(data_to_clean[[#This Row],[revenue]])-FIND(" ",data_to_clean[[#This Row],[revenue]]))</f>
        <v>Million</v>
      </c>
      <c r="H4850" s="7">
        <f>VALUE(IF(data_to_clean[[#This Row],[multiplicity]]="Million",_xlfn.CONCAT(SUBSTITUTE(data_to_clean[[#This Row],[number]],".",""),"00000"),_xlfn.CONCAT(SUBSTITUTE(data_to_clean[[#This Row],[number]],".",""),"00000000")))</f>
        <v>4200000</v>
      </c>
      <c r="I4850" t="s">
        <v>17180</v>
      </c>
      <c r="J4850">
        <f>ROUND(VALUE(SUBSTITUTE(data_to_clean[[#This Row],[growth_%]],".",",")),0)</f>
        <v>57</v>
      </c>
      <c r="K4850" t="s">
        <v>40</v>
      </c>
      <c r="L4850">
        <v>17</v>
      </c>
      <c r="M4850">
        <v>10</v>
      </c>
      <c r="N4850">
        <v>1977</v>
      </c>
      <c r="O4850">
        <v>1</v>
      </c>
      <c r="P4850" t="s">
        <v>83</v>
      </c>
      <c r="Q4850" t="b">
        <f>AND(ISNUMBER(data_to_clean[[#This Row],[revenue_formatted]]),ISNUMBER(data_to_clean[[#This Row],[growth_formatted_%]]),ISNUMBER(data_to_clean[[#This Row],[workers]]),ISNUMBER(data_to_clean[[#This Row],[previous_workers]]),ISNUMBER(data_to_clean[[#This Row],[founded]]),ISNUMBER(data_to_clean[[#This Row],[yrs_on_list]]))</f>
        <v>1</v>
      </c>
    </row>
    <row r="4851" spans="1:17" x14ac:dyDescent="0.25">
      <c r="A4851">
        <v>4838</v>
      </c>
      <c r="B4851" t="s">
        <v>17181</v>
      </c>
      <c r="C4851" t="s">
        <v>294</v>
      </c>
      <c r="D4851" t="str">
        <f>VLOOKUP(data_to_clean[[#This Row],[state]],abbreviation_table[],2,FALSE)</f>
        <v>Minnesota</v>
      </c>
      <c r="E4851" t="s">
        <v>1803</v>
      </c>
      <c r="F4851" t="str">
        <f>TRIM(LEFT(data_to_clean[[#This Row],[revenue]],FIND(" ",data_to_clean[[#This Row],[revenue]])))</f>
        <v>11.6</v>
      </c>
      <c r="G4851" t="str">
        <f>RIGHT(data_to_clean[[#This Row],[revenue]],LEN(data_to_clean[[#This Row],[revenue]])-FIND(" ",data_to_clean[[#This Row],[revenue]]))</f>
        <v>Million</v>
      </c>
      <c r="H4851" s="7">
        <f>VALUE(IF(data_to_clean[[#This Row],[multiplicity]]="Million",_xlfn.CONCAT(SUBSTITUTE(data_to_clean[[#This Row],[number]],".",""),"00000"),_xlfn.CONCAT(SUBSTITUTE(data_to_clean[[#This Row],[number]],".",""),"00000000")))</f>
        <v>11600000</v>
      </c>
      <c r="I4851" t="s">
        <v>17183</v>
      </c>
      <c r="J4851">
        <f>ROUND(VALUE(SUBSTITUTE(data_to_clean[[#This Row],[growth_%]],".",",")),0)</f>
        <v>57</v>
      </c>
      <c r="K4851" t="s">
        <v>297</v>
      </c>
      <c r="L4851">
        <v>210</v>
      </c>
      <c r="M4851">
        <v>146</v>
      </c>
      <c r="N4851">
        <v>2000</v>
      </c>
      <c r="O4851">
        <v>2</v>
      </c>
      <c r="P4851" t="s">
        <v>298</v>
      </c>
      <c r="Q4851" t="b">
        <f>AND(ISNUMBER(data_to_clean[[#This Row],[revenue_formatted]]),ISNUMBER(data_to_clean[[#This Row],[growth_formatted_%]]),ISNUMBER(data_to_clean[[#This Row],[workers]]),ISNUMBER(data_to_clean[[#This Row],[previous_workers]]),ISNUMBER(data_to_clean[[#This Row],[founded]]),ISNUMBER(data_to_clean[[#This Row],[yrs_on_list]]))</f>
        <v>1</v>
      </c>
    </row>
    <row r="4852" spans="1:17" x14ac:dyDescent="0.25">
      <c r="A4852">
        <v>4839</v>
      </c>
      <c r="B4852" t="s">
        <v>17184</v>
      </c>
      <c r="C4852" t="s">
        <v>119</v>
      </c>
      <c r="D4852" t="str">
        <f>VLOOKUP(data_to_clean[[#This Row],[state]],abbreviation_table[],2,FALSE)</f>
        <v>Georgia</v>
      </c>
      <c r="E4852" t="s">
        <v>621</v>
      </c>
      <c r="F4852" t="str">
        <f>TRIM(LEFT(data_to_clean[[#This Row],[revenue]],FIND(" ",data_to_clean[[#This Row],[revenue]])))</f>
        <v>3.1</v>
      </c>
      <c r="G4852" t="str">
        <f>RIGHT(data_to_clean[[#This Row],[revenue]],LEN(data_to_clean[[#This Row],[revenue]])-FIND(" ",data_to_clean[[#This Row],[revenue]]))</f>
        <v>Million</v>
      </c>
      <c r="H4852" s="7">
        <f>VALUE(IF(data_to_clean[[#This Row],[multiplicity]]="Million",_xlfn.CONCAT(SUBSTITUTE(data_to_clean[[#This Row],[number]],".",""),"00000"),_xlfn.CONCAT(SUBSTITUTE(data_to_clean[[#This Row],[number]],".",""),"00000000")))</f>
        <v>3100000</v>
      </c>
      <c r="I4852" t="s">
        <v>17186</v>
      </c>
      <c r="J4852">
        <f>ROUND(VALUE(SUBSTITUTE(data_to_clean[[#This Row],[growth_%]],".",",")),0)</f>
        <v>57</v>
      </c>
      <c r="K4852" t="s">
        <v>308</v>
      </c>
      <c r="L4852">
        <v>21</v>
      </c>
      <c r="M4852">
        <v>13</v>
      </c>
      <c r="N4852">
        <v>2003</v>
      </c>
      <c r="O4852">
        <v>3</v>
      </c>
      <c r="P4852" t="s">
        <v>2055</v>
      </c>
      <c r="Q4852" t="b">
        <f>AND(ISNUMBER(data_to_clean[[#This Row],[revenue_formatted]]),ISNUMBER(data_to_clean[[#This Row],[growth_formatted_%]]),ISNUMBER(data_to_clean[[#This Row],[workers]]),ISNUMBER(data_to_clean[[#This Row],[previous_workers]]),ISNUMBER(data_to_clean[[#This Row],[founded]]),ISNUMBER(data_to_clean[[#This Row],[yrs_on_list]]))</f>
        <v>1</v>
      </c>
    </row>
    <row r="4853" spans="1:17" x14ac:dyDescent="0.25">
      <c r="A4853">
        <v>4840</v>
      </c>
      <c r="B4853" t="s">
        <v>17187</v>
      </c>
      <c r="C4853" t="s">
        <v>66</v>
      </c>
      <c r="D4853" t="str">
        <f>VLOOKUP(data_to_clean[[#This Row],[state]],abbreviation_table[],2,FALSE)</f>
        <v>Virginia</v>
      </c>
      <c r="E4853" t="s">
        <v>261</v>
      </c>
      <c r="F4853" t="str">
        <f>TRIM(LEFT(data_to_clean[[#This Row],[revenue]],FIND(" ",data_to_clean[[#This Row],[revenue]])))</f>
        <v>8.3</v>
      </c>
      <c r="G4853" t="str">
        <f>RIGHT(data_to_clean[[#This Row],[revenue]],LEN(data_to_clean[[#This Row],[revenue]])-FIND(" ",data_to_clean[[#This Row],[revenue]]))</f>
        <v>Million</v>
      </c>
      <c r="H4853" s="7">
        <f>VALUE(IF(data_to_clean[[#This Row],[multiplicity]]="Million",_xlfn.CONCAT(SUBSTITUTE(data_to_clean[[#This Row],[number]],".",""),"00000"),_xlfn.CONCAT(SUBSTITUTE(data_to_clean[[#This Row],[number]],".",""),"00000000")))</f>
        <v>8300000</v>
      </c>
      <c r="I4853" t="s">
        <v>17186</v>
      </c>
      <c r="J4853">
        <f>ROUND(VALUE(SUBSTITUTE(data_to_clean[[#This Row],[growth_%]],".",",")),0)</f>
        <v>57</v>
      </c>
      <c r="K4853" t="s">
        <v>181</v>
      </c>
      <c r="L4853">
        <v>49</v>
      </c>
      <c r="M4853">
        <v>26</v>
      </c>
      <c r="N4853">
        <v>2006</v>
      </c>
      <c r="O4853">
        <v>6</v>
      </c>
      <c r="P4853" t="s">
        <v>735</v>
      </c>
      <c r="Q4853" t="b">
        <f>AND(ISNUMBER(data_to_clean[[#This Row],[revenue_formatted]]),ISNUMBER(data_to_clean[[#This Row],[growth_formatted_%]]),ISNUMBER(data_to_clean[[#This Row],[workers]]),ISNUMBER(data_to_clean[[#This Row],[previous_workers]]),ISNUMBER(data_to_clean[[#This Row],[founded]]),ISNUMBER(data_to_clean[[#This Row],[yrs_on_list]]))</f>
        <v>1</v>
      </c>
    </row>
    <row r="4854" spans="1:17" x14ac:dyDescent="0.25">
      <c r="A4854">
        <v>4841</v>
      </c>
      <c r="B4854" t="s">
        <v>17189</v>
      </c>
      <c r="C4854" t="s">
        <v>230</v>
      </c>
      <c r="D4854" t="str">
        <f>VLOOKUP(data_to_clean[[#This Row],[state]],abbreviation_table[],2,FALSE)</f>
        <v>Michigan</v>
      </c>
      <c r="E4854" t="s">
        <v>770</v>
      </c>
      <c r="F4854" t="str">
        <f>TRIM(LEFT(data_to_clean[[#This Row],[revenue]],FIND(" ",data_to_clean[[#This Row],[revenue]])))</f>
        <v>4.4</v>
      </c>
      <c r="G4854" t="str">
        <f>RIGHT(data_to_clean[[#This Row],[revenue]],LEN(data_to_clean[[#This Row],[revenue]])-FIND(" ",data_to_clean[[#This Row],[revenue]]))</f>
        <v>Million</v>
      </c>
      <c r="H4854" s="7">
        <f>VALUE(IF(data_to_clean[[#This Row],[multiplicity]]="Million",_xlfn.CONCAT(SUBSTITUTE(data_to_clean[[#This Row],[number]],".",""),"00000"),_xlfn.CONCAT(SUBSTITUTE(data_to_clean[[#This Row],[number]],".",""),"00000000")))</f>
        <v>4400000</v>
      </c>
      <c r="I4854" t="s">
        <v>17191</v>
      </c>
      <c r="J4854">
        <f>ROUND(VALUE(SUBSTITUTE(data_to_clean[[#This Row],[growth_%]],".",",")),0)</f>
        <v>57</v>
      </c>
      <c r="K4854" t="s">
        <v>156</v>
      </c>
      <c r="L4854">
        <v>31</v>
      </c>
      <c r="M4854">
        <v>23</v>
      </c>
      <c r="N4854">
        <v>2001</v>
      </c>
      <c r="O4854">
        <v>1</v>
      </c>
      <c r="P4854" t="s">
        <v>17192</v>
      </c>
      <c r="Q4854" t="b">
        <f>AND(ISNUMBER(data_to_clean[[#This Row],[revenue_formatted]]),ISNUMBER(data_to_clean[[#This Row],[growth_formatted_%]]),ISNUMBER(data_to_clean[[#This Row],[workers]]),ISNUMBER(data_to_clean[[#This Row],[previous_workers]]),ISNUMBER(data_to_clean[[#This Row],[founded]]),ISNUMBER(data_to_clean[[#This Row],[yrs_on_list]]))</f>
        <v>1</v>
      </c>
    </row>
    <row r="4855" spans="1:17" x14ac:dyDescent="0.25">
      <c r="A4855">
        <v>4842</v>
      </c>
      <c r="B4855" t="s">
        <v>17193</v>
      </c>
      <c r="C4855" t="s">
        <v>80</v>
      </c>
      <c r="D4855" t="str">
        <f>VLOOKUP(data_to_clean[[#This Row],[state]],abbreviation_table[],2,FALSE)</f>
        <v>California</v>
      </c>
      <c r="E4855" t="s">
        <v>17195</v>
      </c>
      <c r="F4855" t="str">
        <f>TRIM(LEFT(data_to_clean[[#This Row],[revenue]],FIND(" ",data_to_clean[[#This Row],[revenue]])))</f>
        <v>285.6</v>
      </c>
      <c r="G4855" t="str">
        <f>RIGHT(data_to_clean[[#This Row],[revenue]],LEN(data_to_clean[[#This Row],[revenue]])-FIND(" ",data_to_clean[[#This Row],[revenue]]))</f>
        <v>Million</v>
      </c>
      <c r="H4855" s="7">
        <f>VALUE(IF(data_to_clean[[#This Row],[multiplicity]]="Million",_xlfn.CONCAT(SUBSTITUTE(data_to_clean[[#This Row],[number]],".",""),"00000"),_xlfn.CONCAT(SUBSTITUTE(data_to_clean[[#This Row],[number]],".",""),"00000000")))</f>
        <v>285600000</v>
      </c>
      <c r="I4855" t="s">
        <v>17196</v>
      </c>
      <c r="J4855">
        <f>ROUND(VALUE(SUBSTITUTE(data_to_clean[[#This Row],[growth_%]],".",",")),0)</f>
        <v>57</v>
      </c>
      <c r="K4855" t="s">
        <v>233</v>
      </c>
      <c r="L4855">
        <v>1170</v>
      </c>
      <c r="M4855">
        <v>776</v>
      </c>
      <c r="N4855">
        <v>1989</v>
      </c>
      <c r="O4855">
        <v>10</v>
      </c>
      <c r="P4855" t="s">
        <v>3211</v>
      </c>
      <c r="Q4855" t="b">
        <f>AND(ISNUMBER(data_to_clean[[#This Row],[revenue_formatted]]),ISNUMBER(data_to_clean[[#This Row],[growth_formatted_%]]),ISNUMBER(data_to_clean[[#This Row],[workers]]),ISNUMBER(data_to_clean[[#This Row],[previous_workers]]),ISNUMBER(data_to_clean[[#This Row],[founded]]),ISNUMBER(data_to_clean[[#This Row],[yrs_on_list]]))</f>
        <v>1</v>
      </c>
    </row>
    <row r="4856" spans="1:17" x14ac:dyDescent="0.25">
      <c r="A4856">
        <v>4843</v>
      </c>
      <c r="B4856" t="s">
        <v>17197</v>
      </c>
      <c r="C4856" t="s">
        <v>74</v>
      </c>
      <c r="D4856" t="str">
        <f>VLOOKUP(data_to_clean[[#This Row],[state]],abbreviation_table[],2,FALSE)</f>
        <v>Ohio</v>
      </c>
      <c r="E4856" t="s">
        <v>12076</v>
      </c>
      <c r="F4856" t="str">
        <f>TRIM(LEFT(data_to_clean[[#This Row],[revenue]],FIND(" ",data_to_clean[[#This Row],[revenue]])))</f>
        <v>81.2</v>
      </c>
      <c r="G4856" t="str">
        <f>RIGHT(data_to_clean[[#This Row],[revenue]],LEN(data_to_clean[[#This Row],[revenue]])-FIND(" ",data_to_clean[[#This Row],[revenue]]))</f>
        <v>Million</v>
      </c>
      <c r="H4856" s="7">
        <f>VALUE(IF(data_to_clean[[#This Row],[multiplicity]]="Million",_xlfn.CONCAT(SUBSTITUTE(data_to_clean[[#This Row],[number]],".",""),"00000"),_xlfn.CONCAT(SUBSTITUTE(data_to_clean[[#This Row],[number]],".",""),"00000000")))</f>
        <v>81200000</v>
      </c>
      <c r="I4856" t="s">
        <v>17199</v>
      </c>
      <c r="J4856">
        <f>ROUND(VALUE(SUBSTITUTE(data_to_clean[[#This Row],[growth_%]],".",",")),0)</f>
        <v>57</v>
      </c>
      <c r="K4856" t="s">
        <v>211</v>
      </c>
      <c r="L4856">
        <v>254</v>
      </c>
      <c r="M4856">
        <v>178</v>
      </c>
      <c r="N4856">
        <v>1986</v>
      </c>
      <c r="O4856">
        <v>8</v>
      </c>
      <c r="P4856" t="s">
        <v>1189</v>
      </c>
      <c r="Q4856" t="b">
        <f>AND(ISNUMBER(data_to_clean[[#This Row],[revenue_formatted]]),ISNUMBER(data_to_clean[[#This Row],[growth_formatted_%]]),ISNUMBER(data_to_clean[[#This Row],[workers]]),ISNUMBER(data_to_clean[[#This Row],[previous_workers]]),ISNUMBER(data_to_clean[[#This Row],[founded]]),ISNUMBER(data_to_clean[[#This Row],[yrs_on_list]]))</f>
        <v>1</v>
      </c>
    </row>
    <row r="4857" spans="1:17" x14ac:dyDescent="0.25">
      <c r="A4857">
        <v>4844</v>
      </c>
      <c r="B4857" t="s">
        <v>17200</v>
      </c>
      <c r="C4857" t="s">
        <v>243</v>
      </c>
      <c r="D4857" t="str">
        <f>VLOOKUP(data_to_clean[[#This Row],[state]],abbreviation_table[],2,FALSE)</f>
        <v>Maryland</v>
      </c>
      <c r="E4857" t="s">
        <v>2992</v>
      </c>
      <c r="F4857" t="str">
        <f>TRIM(LEFT(data_to_clean[[#This Row],[revenue]],FIND(" ",data_to_clean[[#This Row],[revenue]])))</f>
        <v>33.1</v>
      </c>
      <c r="G4857" t="str">
        <f>RIGHT(data_to_clean[[#This Row],[revenue]],LEN(data_to_clean[[#This Row],[revenue]])-FIND(" ",data_to_clean[[#This Row],[revenue]]))</f>
        <v>Million</v>
      </c>
      <c r="H4857" s="7">
        <f>VALUE(IF(data_to_clean[[#This Row],[multiplicity]]="Million",_xlfn.CONCAT(SUBSTITUTE(data_to_clean[[#This Row],[number]],".",""),"00000"),_xlfn.CONCAT(SUBSTITUTE(data_to_clean[[#This Row],[number]],".",""),"00000000")))</f>
        <v>33100000</v>
      </c>
      <c r="I4857" t="s">
        <v>17202</v>
      </c>
      <c r="J4857">
        <f>ROUND(VALUE(SUBSTITUTE(data_to_clean[[#This Row],[growth_%]],".",",")),0)</f>
        <v>57</v>
      </c>
      <c r="K4857" t="s">
        <v>181</v>
      </c>
      <c r="L4857">
        <v>235</v>
      </c>
      <c r="M4857">
        <v>146</v>
      </c>
      <c r="N4857">
        <v>2005</v>
      </c>
      <c r="O4857">
        <v>1</v>
      </c>
      <c r="P4857" t="s">
        <v>6511</v>
      </c>
      <c r="Q4857" t="b">
        <f>AND(ISNUMBER(data_to_clean[[#This Row],[revenue_formatted]]),ISNUMBER(data_to_clean[[#This Row],[growth_formatted_%]]),ISNUMBER(data_to_clean[[#This Row],[workers]]),ISNUMBER(data_to_clean[[#This Row],[previous_workers]]),ISNUMBER(data_to_clean[[#This Row],[founded]]),ISNUMBER(data_to_clean[[#This Row],[yrs_on_list]]))</f>
        <v>1</v>
      </c>
    </row>
    <row r="4858" spans="1:17" x14ac:dyDescent="0.25">
      <c r="A4858">
        <v>4845</v>
      </c>
      <c r="B4858" t="s">
        <v>17203</v>
      </c>
      <c r="C4858" t="s">
        <v>52</v>
      </c>
      <c r="D4858" t="str">
        <f>VLOOKUP(data_to_clean[[#This Row],[state]],abbreviation_table[],2,FALSE)</f>
        <v>Florida</v>
      </c>
      <c r="E4858" t="s">
        <v>1231</v>
      </c>
      <c r="F4858" t="str">
        <f>TRIM(LEFT(data_to_clean[[#This Row],[revenue]],FIND(" ",data_to_clean[[#This Row],[revenue]])))</f>
        <v>8.5</v>
      </c>
      <c r="G4858" t="str">
        <f>RIGHT(data_to_clean[[#This Row],[revenue]],LEN(data_to_clean[[#This Row],[revenue]])-FIND(" ",data_to_clean[[#This Row],[revenue]]))</f>
        <v>Million</v>
      </c>
      <c r="H4858" s="7">
        <f>VALUE(IF(data_to_clean[[#This Row],[multiplicity]]="Million",_xlfn.CONCAT(SUBSTITUTE(data_to_clean[[#This Row],[number]],".",""),"00000"),_xlfn.CONCAT(SUBSTITUTE(data_to_clean[[#This Row],[number]],".",""),"00000000")))</f>
        <v>8500000</v>
      </c>
      <c r="I4858" t="s">
        <v>17205</v>
      </c>
      <c r="J4858">
        <f>ROUND(VALUE(SUBSTITUTE(data_to_clean[[#This Row],[growth_%]],".",",")),0)</f>
        <v>57</v>
      </c>
      <c r="K4858" t="s">
        <v>336</v>
      </c>
      <c r="L4858">
        <v>21</v>
      </c>
      <c r="M4858">
        <v>21</v>
      </c>
      <c r="N4858">
        <v>2009</v>
      </c>
      <c r="O4858">
        <v>2</v>
      </c>
      <c r="P4858" t="s">
        <v>56</v>
      </c>
      <c r="Q4858" t="b">
        <f>AND(ISNUMBER(data_to_clean[[#This Row],[revenue_formatted]]),ISNUMBER(data_to_clean[[#This Row],[growth_formatted_%]]),ISNUMBER(data_to_clean[[#This Row],[workers]]),ISNUMBER(data_to_clean[[#This Row],[previous_workers]]),ISNUMBER(data_to_clean[[#This Row],[founded]]),ISNUMBER(data_to_clean[[#This Row],[yrs_on_list]]))</f>
        <v>1</v>
      </c>
    </row>
    <row r="4859" spans="1:17" x14ac:dyDescent="0.25">
      <c r="A4859">
        <v>4846</v>
      </c>
      <c r="B4859" t="s">
        <v>17206</v>
      </c>
      <c r="C4859" t="s">
        <v>341</v>
      </c>
      <c r="D4859" t="str">
        <f>VLOOKUP(data_to_clean[[#This Row],[state]],abbreviation_table[],2,FALSE)</f>
        <v>Massachusetts</v>
      </c>
      <c r="E4859" t="s">
        <v>875</v>
      </c>
      <c r="F4859" t="str">
        <f>TRIM(LEFT(data_to_clean[[#This Row],[revenue]],FIND(" ",data_to_clean[[#This Row],[revenue]])))</f>
        <v>14.2</v>
      </c>
      <c r="G4859" t="str">
        <f>RIGHT(data_to_clean[[#This Row],[revenue]],LEN(data_to_clean[[#This Row],[revenue]])-FIND(" ",data_to_clean[[#This Row],[revenue]]))</f>
        <v>Million</v>
      </c>
      <c r="H4859" s="7">
        <f>VALUE(IF(data_to_clean[[#This Row],[multiplicity]]="Million",_xlfn.CONCAT(SUBSTITUTE(data_to_clean[[#This Row],[number]],".",""),"00000"),_xlfn.CONCAT(SUBSTITUTE(data_to_clean[[#This Row],[number]],".",""),"00000000")))</f>
        <v>14200000</v>
      </c>
      <c r="I4859" t="s">
        <v>17208</v>
      </c>
      <c r="J4859">
        <f>ROUND(VALUE(SUBSTITUTE(data_to_clean[[#This Row],[growth_%]],".",",")),0)</f>
        <v>57</v>
      </c>
      <c r="K4859" t="s">
        <v>329</v>
      </c>
      <c r="L4859">
        <v>79</v>
      </c>
      <c r="M4859">
        <v>59</v>
      </c>
      <c r="N4859">
        <v>1974</v>
      </c>
      <c r="O4859">
        <v>1</v>
      </c>
      <c r="P4859" t="s">
        <v>17209</v>
      </c>
      <c r="Q4859" t="b">
        <f>AND(ISNUMBER(data_to_clean[[#This Row],[revenue_formatted]]),ISNUMBER(data_to_clean[[#This Row],[growth_formatted_%]]),ISNUMBER(data_to_clean[[#This Row],[workers]]),ISNUMBER(data_to_clean[[#This Row],[previous_workers]]),ISNUMBER(data_to_clean[[#This Row],[founded]]),ISNUMBER(data_to_clean[[#This Row],[yrs_on_list]]))</f>
        <v>1</v>
      </c>
    </row>
    <row r="4860" spans="1:17" x14ac:dyDescent="0.25">
      <c r="A4860">
        <v>4847</v>
      </c>
      <c r="B4860" t="s">
        <v>17210</v>
      </c>
      <c r="C4860" t="s">
        <v>974</v>
      </c>
      <c r="D4860" t="str">
        <f>VLOOKUP(data_to_clean[[#This Row],[state]],abbreviation_table[],2,FALSE)</f>
        <v>District of Columbia</v>
      </c>
      <c r="E4860" t="s">
        <v>1106</v>
      </c>
      <c r="F4860" t="str">
        <f>TRIM(LEFT(data_to_clean[[#This Row],[revenue]],FIND(" ",data_to_clean[[#This Row],[revenue]])))</f>
        <v>2.9</v>
      </c>
      <c r="G4860" t="str">
        <f>RIGHT(data_to_clean[[#This Row],[revenue]],LEN(data_to_clean[[#This Row],[revenue]])-FIND(" ",data_to_clean[[#This Row],[revenue]]))</f>
        <v>Million</v>
      </c>
      <c r="H4860" s="7">
        <f>VALUE(IF(data_to_clean[[#This Row],[multiplicity]]="Million",_xlfn.CONCAT(SUBSTITUTE(data_to_clean[[#This Row],[number]],".",""),"00000"),_xlfn.CONCAT(SUBSTITUTE(data_to_clean[[#This Row],[number]],".",""),"00000000")))</f>
        <v>2900000</v>
      </c>
      <c r="I4860" t="s">
        <v>17212</v>
      </c>
      <c r="J4860">
        <f>ROUND(VALUE(SUBSTITUTE(data_to_clean[[#This Row],[growth_%]],".",",")),0)</f>
        <v>57</v>
      </c>
      <c r="K4860" t="s">
        <v>18</v>
      </c>
      <c r="L4860">
        <v>20</v>
      </c>
      <c r="M4860">
        <v>15</v>
      </c>
      <c r="N4860">
        <v>2012</v>
      </c>
      <c r="O4860">
        <v>1</v>
      </c>
      <c r="P4860" t="s">
        <v>976</v>
      </c>
      <c r="Q4860" t="b">
        <f>AND(ISNUMBER(data_to_clean[[#This Row],[revenue_formatted]]),ISNUMBER(data_to_clean[[#This Row],[growth_formatted_%]]),ISNUMBER(data_to_clean[[#This Row],[workers]]),ISNUMBER(data_to_clean[[#This Row],[previous_workers]]),ISNUMBER(data_to_clean[[#This Row],[founded]]),ISNUMBER(data_to_clean[[#This Row],[yrs_on_list]]))</f>
        <v>1</v>
      </c>
    </row>
    <row r="4861" spans="1:17" x14ac:dyDescent="0.25">
      <c r="A4861">
        <v>4848</v>
      </c>
      <c r="B4861" t="s">
        <v>17213</v>
      </c>
      <c r="C4861" t="s">
        <v>15</v>
      </c>
      <c r="D4861" t="str">
        <f>VLOOKUP(data_to_clean[[#This Row],[state]],abbreviation_table[],2,FALSE)</f>
        <v>Arizona</v>
      </c>
      <c r="E4861" t="s">
        <v>1473</v>
      </c>
      <c r="F4861" t="str">
        <f>TRIM(LEFT(data_to_clean[[#This Row],[revenue]],FIND(" ",data_to_clean[[#This Row],[revenue]])))</f>
        <v>5</v>
      </c>
      <c r="G4861" t="str">
        <f>RIGHT(data_to_clean[[#This Row],[revenue]],LEN(data_to_clean[[#This Row],[revenue]])-FIND(" ",data_to_clean[[#This Row],[revenue]]))</f>
        <v>Million</v>
      </c>
      <c r="H4861" s="7">
        <f>VALUE(IF(data_to_clean[[#This Row],[multiplicity]]="Million",_xlfn.CONCAT(SUBSTITUTE(data_to_clean[[#This Row],[number]],".",""),"00000"),_xlfn.CONCAT(SUBSTITUTE(data_to_clean[[#This Row],[number]],".",""),"00000000")))</f>
        <v>500000</v>
      </c>
      <c r="I4861" t="s">
        <v>17215</v>
      </c>
      <c r="J4861">
        <f>ROUND(VALUE(SUBSTITUTE(data_to_clean[[#This Row],[growth_%]],".",",")),0)</f>
        <v>57</v>
      </c>
      <c r="K4861" t="s">
        <v>233</v>
      </c>
      <c r="L4861">
        <v>31</v>
      </c>
      <c r="M4861">
        <v>12</v>
      </c>
      <c r="N4861">
        <v>1990</v>
      </c>
      <c r="O4861">
        <v>1</v>
      </c>
      <c r="P4861" t="s">
        <v>17216</v>
      </c>
      <c r="Q4861" t="b">
        <f>AND(ISNUMBER(data_to_clean[[#This Row],[revenue_formatted]]),ISNUMBER(data_to_clean[[#This Row],[growth_formatted_%]]),ISNUMBER(data_to_clean[[#This Row],[workers]]),ISNUMBER(data_to_clean[[#This Row],[previous_workers]]),ISNUMBER(data_to_clean[[#This Row],[founded]]),ISNUMBER(data_to_clean[[#This Row],[yrs_on_list]]))</f>
        <v>1</v>
      </c>
    </row>
    <row r="4862" spans="1:17" x14ac:dyDescent="0.25">
      <c r="A4862">
        <v>4849</v>
      </c>
      <c r="B4862" t="s">
        <v>17217</v>
      </c>
      <c r="C4862" t="s">
        <v>341</v>
      </c>
      <c r="D4862" t="str">
        <f>VLOOKUP(data_to_clean[[#This Row],[state]],abbreviation_table[],2,FALSE)</f>
        <v>Massachusetts</v>
      </c>
      <c r="E4862" t="s">
        <v>572</v>
      </c>
      <c r="F4862" t="str">
        <f>TRIM(LEFT(data_to_clean[[#This Row],[revenue]],FIND(" ",data_to_clean[[#This Row],[revenue]])))</f>
        <v>11.1</v>
      </c>
      <c r="G4862" t="str">
        <f>RIGHT(data_to_clean[[#This Row],[revenue]],LEN(data_to_clean[[#This Row],[revenue]])-FIND(" ",data_to_clean[[#This Row],[revenue]]))</f>
        <v>Million</v>
      </c>
      <c r="H4862" s="7">
        <f>VALUE(IF(data_to_clean[[#This Row],[multiplicity]]="Million",_xlfn.CONCAT(SUBSTITUTE(data_to_clean[[#This Row],[number]],".",""),"00000"),_xlfn.CONCAT(SUBSTITUTE(data_to_clean[[#This Row],[number]],".",""),"00000000")))</f>
        <v>11100000</v>
      </c>
      <c r="I4862" t="s">
        <v>17219</v>
      </c>
      <c r="J4862">
        <f>ROUND(VALUE(SUBSTITUTE(data_to_clean[[#This Row],[growth_%]],".",",")),0)</f>
        <v>57</v>
      </c>
      <c r="K4862" t="s">
        <v>18</v>
      </c>
      <c r="L4862">
        <v>42</v>
      </c>
      <c r="M4862">
        <v>25</v>
      </c>
      <c r="N4862">
        <v>1991</v>
      </c>
      <c r="O4862">
        <v>5</v>
      </c>
      <c r="P4862" t="s">
        <v>4067</v>
      </c>
      <c r="Q4862" t="b">
        <f>AND(ISNUMBER(data_to_clean[[#This Row],[revenue_formatted]]),ISNUMBER(data_to_clean[[#This Row],[growth_formatted_%]]),ISNUMBER(data_to_clean[[#This Row],[workers]]),ISNUMBER(data_to_clean[[#This Row],[previous_workers]]),ISNUMBER(data_to_clean[[#This Row],[founded]]),ISNUMBER(data_to_clean[[#This Row],[yrs_on_list]]))</f>
        <v>1</v>
      </c>
    </row>
    <row r="4863" spans="1:17" x14ac:dyDescent="0.25">
      <c r="A4863">
        <v>4850</v>
      </c>
      <c r="B4863" t="s">
        <v>17220</v>
      </c>
      <c r="C4863" t="s">
        <v>86</v>
      </c>
      <c r="D4863" t="str">
        <f>VLOOKUP(data_to_clean[[#This Row],[state]],abbreviation_table[],2,FALSE)</f>
        <v>Colorado</v>
      </c>
      <c r="E4863" t="s">
        <v>4289</v>
      </c>
      <c r="F4863" t="str">
        <f>TRIM(LEFT(data_to_clean[[#This Row],[revenue]],FIND(" ",data_to_clean[[#This Row],[revenue]])))</f>
        <v>30.4</v>
      </c>
      <c r="G4863" t="str">
        <f>RIGHT(data_to_clean[[#This Row],[revenue]],LEN(data_to_clean[[#This Row],[revenue]])-FIND(" ",data_to_clean[[#This Row],[revenue]]))</f>
        <v>Million</v>
      </c>
      <c r="H4863" s="7">
        <f>VALUE(IF(data_to_clean[[#This Row],[multiplicity]]="Million",_xlfn.CONCAT(SUBSTITUTE(data_to_clean[[#This Row],[number]],".",""),"00000"),_xlfn.CONCAT(SUBSTITUTE(data_to_clean[[#This Row],[number]],".",""),"00000000")))</f>
        <v>30400000</v>
      </c>
      <c r="I4863" t="s">
        <v>17222</v>
      </c>
      <c r="J4863">
        <f>ROUND(VALUE(SUBSTITUTE(data_to_clean[[#This Row],[growth_%]],".",",")),0)</f>
        <v>57</v>
      </c>
      <c r="K4863" t="s">
        <v>156</v>
      </c>
      <c r="L4863">
        <v>178</v>
      </c>
      <c r="M4863">
        <v>85</v>
      </c>
      <c r="N4863">
        <v>1999</v>
      </c>
      <c r="O4863">
        <v>10</v>
      </c>
      <c r="P4863" t="s">
        <v>89</v>
      </c>
      <c r="Q4863" t="b">
        <f>AND(ISNUMBER(data_to_clean[[#This Row],[revenue_formatted]]),ISNUMBER(data_to_clean[[#This Row],[growth_formatted_%]]),ISNUMBER(data_to_clean[[#This Row],[workers]]),ISNUMBER(data_to_clean[[#This Row],[previous_workers]]),ISNUMBER(data_to_clean[[#This Row],[founded]]),ISNUMBER(data_to_clean[[#This Row],[yrs_on_list]]))</f>
        <v>1</v>
      </c>
    </row>
    <row r="4864" spans="1:17" x14ac:dyDescent="0.25">
      <c r="A4864">
        <v>4851</v>
      </c>
      <c r="B4864" t="s">
        <v>17223</v>
      </c>
      <c r="C4864" t="s">
        <v>80</v>
      </c>
      <c r="D4864" t="str">
        <f>VLOOKUP(data_to_clean[[#This Row],[state]],abbreviation_table[],2,FALSE)</f>
        <v>California</v>
      </c>
      <c r="E4864" t="s">
        <v>435</v>
      </c>
      <c r="F4864" t="str">
        <f>TRIM(LEFT(data_to_clean[[#This Row],[revenue]],FIND(" ",data_to_clean[[#This Row],[revenue]])))</f>
        <v>10</v>
      </c>
      <c r="G4864" t="str">
        <f>RIGHT(data_to_clean[[#This Row],[revenue]],LEN(data_to_clean[[#This Row],[revenue]])-FIND(" ",data_to_clean[[#This Row],[revenue]]))</f>
        <v>Million</v>
      </c>
      <c r="H4864" s="7">
        <f>VALUE(IF(data_to_clean[[#This Row],[multiplicity]]="Million",_xlfn.CONCAT(SUBSTITUTE(data_to_clean[[#This Row],[number]],".",""),"00000"),_xlfn.CONCAT(SUBSTITUTE(data_to_clean[[#This Row],[number]],".",""),"00000000")))</f>
        <v>1000000</v>
      </c>
      <c r="I4864" t="s">
        <v>17225</v>
      </c>
      <c r="J4864">
        <f>ROUND(VALUE(SUBSTITUTE(data_to_clean[[#This Row],[growth_%]],".",",")),0)</f>
        <v>57</v>
      </c>
      <c r="K4864" t="s">
        <v>55</v>
      </c>
      <c r="L4864">
        <v>28</v>
      </c>
      <c r="M4864">
        <v>13</v>
      </c>
      <c r="N4864">
        <v>1998</v>
      </c>
      <c r="O4864">
        <v>8</v>
      </c>
      <c r="P4864" t="s">
        <v>163</v>
      </c>
      <c r="Q4864" t="b">
        <f>AND(ISNUMBER(data_to_clean[[#This Row],[revenue_formatted]]),ISNUMBER(data_to_clean[[#This Row],[growth_formatted_%]]),ISNUMBER(data_to_clean[[#This Row],[workers]]),ISNUMBER(data_to_clean[[#This Row],[previous_workers]]),ISNUMBER(data_to_clean[[#This Row],[founded]]),ISNUMBER(data_to_clean[[#This Row],[yrs_on_list]]))</f>
        <v>1</v>
      </c>
    </row>
    <row r="4865" spans="1:17" x14ac:dyDescent="0.25">
      <c r="A4865">
        <v>4852</v>
      </c>
      <c r="B4865" t="s">
        <v>17226</v>
      </c>
      <c r="C4865" t="s">
        <v>294</v>
      </c>
      <c r="D4865" t="str">
        <f>VLOOKUP(data_to_clean[[#This Row],[state]],abbreviation_table[],2,FALSE)</f>
        <v>Minnesota</v>
      </c>
      <c r="E4865" t="s">
        <v>3392</v>
      </c>
      <c r="F4865" t="str">
        <f>TRIM(LEFT(data_to_clean[[#This Row],[revenue]],FIND(" ",data_to_clean[[#This Row],[revenue]])))</f>
        <v>12.2</v>
      </c>
      <c r="G4865" t="str">
        <f>RIGHT(data_to_clean[[#This Row],[revenue]],LEN(data_to_clean[[#This Row],[revenue]])-FIND(" ",data_to_clean[[#This Row],[revenue]]))</f>
        <v>Million</v>
      </c>
      <c r="H4865" s="7">
        <f>VALUE(IF(data_to_clean[[#This Row],[multiplicity]]="Million",_xlfn.CONCAT(SUBSTITUTE(data_to_clean[[#This Row],[number]],".",""),"00000"),_xlfn.CONCAT(SUBSTITUTE(data_to_clean[[#This Row],[number]],".",""),"00000000")))</f>
        <v>12200000</v>
      </c>
      <c r="I4865" t="s">
        <v>17228</v>
      </c>
      <c r="J4865">
        <f>ROUND(VALUE(SUBSTITUTE(data_to_clean[[#This Row],[growth_%]],".",",")),0)</f>
        <v>57</v>
      </c>
      <c r="K4865" t="s">
        <v>18</v>
      </c>
      <c r="L4865">
        <v>85</v>
      </c>
      <c r="M4865">
        <v>45</v>
      </c>
      <c r="N4865">
        <v>2005</v>
      </c>
      <c r="O4865">
        <v>7</v>
      </c>
      <c r="P4865" t="s">
        <v>298</v>
      </c>
      <c r="Q4865" t="b">
        <f>AND(ISNUMBER(data_to_clean[[#This Row],[revenue_formatted]]),ISNUMBER(data_to_clean[[#This Row],[growth_formatted_%]]),ISNUMBER(data_to_clean[[#This Row],[workers]]),ISNUMBER(data_to_clean[[#This Row],[previous_workers]]),ISNUMBER(data_to_clean[[#This Row],[founded]]),ISNUMBER(data_to_clean[[#This Row],[yrs_on_list]]))</f>
        <v>1</v>
      </c>
    </row>
    <row r="4866" spans="1:17" x14ac:dyDescent="0.25">
      <c r="A4866">
        <v>4853</v>
      </c>
      <c r="B4866" t="s">
        <v>17229</v>
      </c>
      <c r="C4866" t="s">
        <v>74</v>
      </c>
      <c r="D4866" t="str">
        <f>VLOOKUP(data_to_clean[[#This Row],[state]],abbreviation_table[],2,FALSE)</f>
        <v>Ohio</v>
      </c>
      <c r="E4866" t="s">
        <v>665</v>
      </c>
      <c r="F4866" t="str">
        <f>TRIM(LEFT(data_to_clean[[#This Row],[revenue]],FIND(" ",data_to_clean[[#This Row],[revenue]])))</f>
        <v>3.2</v>
      </c>
      <c r="G4866" t="str">
        <f>RIGHT(data_to_clean[[#This Row],[revenue]],LEN(data_to_clean[[#This Row],[revenue]])-FIND(" ",data_to_clean[[#This Row],[revenue]]))</f>
        <v>Million</v>
      </c>
      <c r="H4866" s="7">
        <f>VALUE(IF(data_to_clean[[#This Row],[multiplicity]]="Million",_xlfn.CONCAT(SUBSTITUTE(data_to_clean[[#This Row],[number]],".",""),"00000"),_xlfn.CONCAT(SUBSTITUTE(data_to_clean[[#This Row],[number]],".",""),"00000000")))</f>
        <v>3200000</v>
      </c>
      <c r="I4866" t="s">
        <v>17231</v>
      </c>
      <c r="J4866">
        <f>ROUND(VALUE(SUBSTITUTE(data_to_clean[[#This Row],[growth_%]],".",",")),0)</f>
        <v>57</v>
      </c>
      <c r="K4866" t="s">
        <v>336</v>
      </c>
      <c r="L4866">
        <v>30</v>
      </c>
      <c r="M4866">
        <v>25</v>
      </c>
      <c r="N4866">
        <v>2010</v>
      </c>
      <c r="O4866">
        <v>4</v>
      </c>
      <c r="P4866" t="s">
        <v>9666</v>
      </c>
      <c r="Q4866" t="b">
        <f>AND(ISNUMBER(data_to_clean[[#This Row],[revenue_formatted]]),ISNUMBER(data_to_clean[[#This Row],[growth_formatted_%]]),ISNUMBER(data_to_clean[[#This Row],[workers]]),ISNUMBER(data_to_clean[[#This Row],[previous_workers]]),ISNUMBER(data_to_clean[[#This Row],[founded]]),ISNUMBER(data_to_clean[[#This Row],[yrs_on_list]]))</f>
        <v>1</v>
      </c>
    </row>
    <row r="4867" spans="1:17" x14ac:dyDescent="0.25">
      <c r="A4867">
        <v>4854</v>
      </c>
      <c r="B4867" t="s">
        <v>17232</v>
      </c>
      <c r="C4867" t="s">
        <v>3523</v>
      </c>
      <c r="D4867" t="str">
        <f>VLOOKUP(data_to_clean[[#This Row],[state]],abbreviation_table[],2,FALSE)</f>
        <v>South Dakota</v>
      </c>
      <c r="E4867" t="s">
        <v>6583</v>
      </c>
      <c r="F4867" t="str">
        <f>TRIM(LEFT(data_to_clean[[#This Row],[revenue]],FIND(" ",data_to_clean[[#This Row],[revenue]])))</f>
        <v>34.7</v>
      </c>
      <c r="G4867" t="str">
        <f>RIGHT(data_to_clean[[#This Row],[revenue]],LEN(data_to_clean[[#This Row],[revenue]])-FIND(" ",data_to_clean[[#This Row],[revenue]]))</f>
        <v>Million</v>
      </c>
      <c r="H4867" s="7">
        <f>VALUE(IF(data_to_clean[[#This Row],[multiplicity]]="Million",_xlfn.CONCAT(SUBSTITUTE(data_to_clean[[#This Row],[number]],".",""),"00000"),_xlfn.CONCAT(SUBSTITUTE(data_to_clean[[#This Row],[number]],".",""),"00000000")))</f>
        <v>34700000</v>
      </c>
      <c r="I4867" t="s">
        <v>17234</v>
      </c>
      <c r="J4867">
        <f>ROUND(VALUE(SUBSTITUTE(data_to_clean[[#This Row],[growth_%]],".",",")),0)</f>
        <v>57</v>
      </c>
      <c r="K4867" t="s">
        <v>55</v>
      </c>
      <c r="L4867">
        <v>149</v>
      </c>
      <c r="M4867">
        <v>83</v>
      </c>
      <c r="N4867">
        <v>2013</v>
      </c>
      <c r="O4867">
        <v>1</v>
      </c>
      <c r="P4867" t="s">
        <v>5080</v>
      </c>
      <c r="Q4867" t="b">
        <f>AND(ISNUMBER(data_to_clean[[#This Row],[revenue_formatted]]),ISNUMBER(data_to_clean[[#This Row],[growth_formatted_%]]),ISNUMBER(data_to_clean[[#This Row],[workers]]),ISNUMBER(data_to_clean[[#This Row],[previous_workers]]),ISNUMBER(data_to_clean[[#This Row],[founded]]),ISNUMBER(data_to_clean[[#This Row],[yrs_on_list]]))</f>
        <v>1</v>
      </c>
    </row>
    <row r="4868" spans="1:17" x14ac:dyDescent="0.25">
      <c r="A4868">
        <v>4855</v>
      </c>
      <c r="B4868" t="s">
        <v>17235</v>
      </c>
      <c r="C4868" t="s">
        <v>119</v>
      </c>
      <c r="D4868" t="str">
        <f>VLOOKUP(data_to_clean[[#This Row],[state]],abbreviation_table[],2,FALSE)</f>
        <v>Georgia</v>
      </c>
      <c r="E4868" t="s">
        <v>17237</v>
      </c>
      <c r="F4868" t="str">
        <f>TRIM(LEFT(data_to_clean[[#This Row],[revenue]],FIND(" ",data_to_clean[[#This Row],[revenue]])))</f>
        <v>51.4</v>
      </c>
      <c r="G4868" t="str">
        <f>RIGHT(data_to_clean[[#This Row],[revenue]],LEN(data_to_clean[[#This Row],[revenue]])-FIND(" ",data_to_clean[[#This Row],[revenue]]))</f>
        <v>Million</v>
      </c>
      <c r="H4868" s="7">
        <f>VALUE(IF(data_to_clean[[#This Row],[multiplicity]]="Million",_xlfn.CONCAT(SUBSTITUTE(data_to_clean[[#This Row],[number]],".",""),"00000"),_xlfn.CONCAT(SUBSTITUTE(data_to_clean[[#This Row],[number]],".",""),"00000000")))</f>
        <v>51400000</v>
      </c>
      <c r="I4868" t="s">
        <v>17238</v>
      </c>
      <c r="J4868">
        <f>ROUND(VALUE(SUBSTITUTE(data_to_clean[[#This Row],[growth_%]],".",",")),0)</f>
        <v>57</v>
      </c>
      <c r="K4868" t="s">
        <v>69</v>
      </c>
      <c r="L4868">
        <v>300</v>
      </c>
      <c r="M4868">
        <v>216</v>
      </c>
      <c r="N4868">
        <v>1987</v>
      </c>
      <c r="O4868">
        <v>2</v>
      </c>
      <c r="P4868" t="s">
        <v>2658</v>
      </c>
      <c r="Q4868" t="b">
        <f>AND(ISNUMBER(data_to_clean[[#This Row],[revenue_formatted]]),ISNUMBER(data_to_clean[[#This Row],[growth_formatted_%]]),ISNUMBER(data_to_clean[[#This Row],[workers]]),ISNUMBER(data_to_clean[[#This Row],[previous_workers]]),ISNUMBER(data_to_clean[[#This Row],[founded]]),ISNUMBER(data_to_clean[[#This Row],[yrs_on_list]]))</f>
        <v>1</v>
      </c>
    </row>
    <row r="4869" spans="1:17" x14ac:dyDescent="0.25">
      <c r="A4869">
        <v>4856</v>
      </c>
      <c r="B4869" t="s">
        <v>17239</v>
      </c>
      <c r="C4869" t="s">
        <v>45</v>
      </c>
      <c r="D4869" t="str">
        <f>VLOOKUP(data_to_clean[[#This Row],[state]],abbreviation_table[],2,FALSE)</f>
        <v>Pennsylvania</v>
      </c>
      <c r="E4869" t="s">
        <v>4157</v>
      </c>
      <c r="F4869" t="str">
        <f>TRIM(LEFT(data_to_clean[[#This Row],[revenue]],FIND(" ",data_to_clean[[#This Row],[revenue]])))</f>
        <v>15</v>
      </c>
      <c r="G4869" t="str">
        <f>RIGHT(data_to_clean[[#This Row],[revenue]],LEN(data_to_clean[[#This Row],[revenue]])-FIND(" ",data_to_clean[[#This Row],[revenue]]))</f>
        <v>Million</v>
      </c>
      <c r="H4869" s="7">
        <f>VALUE(IF(data_to_clean[[#This Row],[multiplicity]]="Million",_xlfn.CONCAT(SUBSTITUTE(data_to_clean[[#This Row],[number]],".",""),"00000"),_xlfn.CONCAT(SUBSTITUTE(data_to_clean[[#This Row],[number]],".",""),"00000000")))</f>
        <v>1500000</v>
      </c>
      <c r="I4869" t="s">
        <v>17241</v>
      </c>
      <c r="J4869">
        <f>ROUND(VALUE(SUBSTITUTE(data_to_clean[[#This Row],[growth_%]],".",",")),0)</f>
        <v>57</v>
      </c>
      <c r="K4869" t="s">
        <v>297</v>
      </c>
      <c r="L4869">
        <v>90</v>
      </c>
      <c r="M4869">
        <v>95</v>
      </c>
      <c r="N4869">
        <v>2010</v>
      </c>
      <c r="O4869">
        <v>5</v>
      </c>
      <c r="P4869" t="s">
        <v>17242</v>
      </c>
      <c r="Q4869" t="b">
        <f>AND(ISNUMBER(data_to_clean[[#This Row],[revenue_formatted]]),ISNUMBER(data_to_clean[[#This Row],[growth_formatted_%]]),ISNUMBER(data_to_clean[[#This Row],[workers]]),ISNUMBER(data_to_clean[[#This Row],[previous_workers]]),ISNUMBER(data_to_clean[[#This Row],[founded]]),ISNUMBER(data_to_clean[[#This Row],[yrs_on_list]]))</f>
        <v>1</v>
      </c>
    </row>
    <row r="4870" spans="1:17" x14ac:dyDescent="0.25">
      <c r="A4870">
        <v>4857</v>
      </c>
      <c r="B4870" t="s">
        <v>17243</v>
      </c>
      <c r="C4870" t="s">
        <v>294</v>
      </c>
      <c r="D4870" t="str">
        <f>VLOOKUP(data_to_clean[[#This Row],[state]],abbreviation_table[],2,FALSE)</f>
        <v>Minnesota</v>
      </c>
      <c r="E4870" t="s">
        <v>1535</v>
      </c>
      <c r="F4870" t="str">
        <f>TRIM(LEFT(data_to_clean[[#This Row],[revenue]],FIND(" ",data_to_clean[[#This Row],[revenue]])))</f>
        <v>6</v>
      </c>
      <c r="G4870" t="str">
        <f>RIGHT(data_to_clean[[#This Row],[revenue]],LEN(data_to_clean[[#This Row],[revenue]])-FIND(" ",data_to_clean[[#This Row],[revenue]]))</f>
        <v>Million</v>
      </c>
      <c r="H4870" s="7">
        <f>VALUE(IF(data_to_clean[[#This Row],[multiplicity]]="Million",_xlfn.CONCAT(SUBSTITUTE(data_to_clean[[#This Row],[number]],".",""),"00000"),_xlfn.CONCAT(SUBSTITUTE(data_to_clean[[#This Row],[number]],".",""),"00000000")))</f>
        <v>600000</v>
      </c>
      <c r="I4870" t="s">
        <v>17245</v>
      </c>
      <c r="J4870">
        <f>ROUND(VALUE(SUBSTITUTE(data_to_clean[[#This Row],[growth_%]],".",",")),0)</f>
        <v>57</v>
      </c>
      <c r="K4870" t="s">
        <v>181</v>
      </c>
      <c r="L4870">
        <v>47</v>
      </c>
      <c r="M4870">
        <v>38</v>
      </c>
      <c r="N4870">
        <v>2003</v>
      </c>
      <c r="O4870">
        <v>2</v>
      </c>
      <c r="P4870" t="s">
        <v>16528</v>
      </c>
      <c r="Q4870" t="b">
        <f>AND(ISNUMBER(data_to_clean[[#This Row],[revenue_formatted]]),ISNUMBER(data_to_clean[[#This Row],[growth_formatted_%]]),ISNUMBER(data_to_clean[[#This Row],[workers]]),ISNUMBER(data_to_clean[[#This Row],[previous_workers]]),ISNUMBER(data_to_clean[[#This Row],[founded]]),ISNUMBER(data_to_clean[[#This Row],[yrs_on_list]]))</f>
        <v>1</v>
      </c>
    </row>
    <row r="4871" spans="1:17" x14ac:dyDescent="0.25">
      <c r="A4871">
        <v>4858</v>
      </c>
      <c r="B4871" t="s">
        <v>17246</v>
      </c>
      <c r="C4871" t="s">
        <v>30</v>
      </c>
      <c r="D4871" t="str">
        <f>VLOOKUP(data_to_clean[[#This Row],[state]],abbreviation_table[],2,FALSE)</f>
        <v>Texas</v>
      </c>
      <c r="E4871" t="s">
        <v>3615</v>
      </c>
      <c r="F4871" t="str">
        <f>TRIM(LEFT(data_to_clean[[#This Row],[revenue]],FIND(" ",data_to_clean[[#This Row],[revenue]])))</f>
        <v>15.7</v>
      </c>
      <c r="G4871" t="str">
        <f>RIGHT(data_to_clean[[#This Row],[revenue]],LEN(data_to_clean[[#This Row],[revenue]])-FIND(" ",data_to_clean[[#This Row],[revenue]]))</f>
        <v>Million</v>
      </c>
      <c r="H4871" s="7">
        <f>VALUE(IF(data_to_clean[[#This Row],[multiplicity]]="Million",_xlfn.CONCAT(SUBSTITUTE(data_to_clean[[#This Row],[number]],".",""),"00000"),_xlfn.CONCAT(SUBSTITUTE(data_to_clean[[#This Row],[number]],".",""),"00000000")))</f>
        <v>15700000</v>
      </c>
      <c r="I4871" t="s">
        <v>17248</v>
      </c>
      <c r="J4871">
        <f>ROUND(VALUE(SUBSTITUTE(data_to_clean[[#This Row],[growth_%]],".",",")),0)</f>
        <v>57</v>
      </c>
      <c r="K4871" t="s">
        <v>55</v>
      </c>
      <c r="L4871">
        <v>400</v>
      </c>
      <c r="M4871">
        <v>200</v>
      </c>
      <c r="N4871">
        <v>2011</v>
      </c>
      <c r="O4871">
        <v>2</v>
      </c>
      <c r="P4871" t="s">
        <v>258</v>
      </c>
      <c r="Q4871" t="b">
        <f>AND(ISNUMBER(data_to_clean[[#This Row],[revenue_formatted]]),ISNUMBER(data_to_clean[[#This Row],[growth_formatted_%]]),ISNUMBER(data_to_clean[[#This Row],[workers]]),ISNUMBER(data_to_clean[[#This Row],[previous_workers]]),ISNUMBER(data_to_clean[[#This Row],[founded]]),ISNUMBER(data_to_clean[[#This Row],[yrs_on_list]]))</f>
        <v>1</v>
      </c>
    </row>
    <row r="4872" spans="1:17" x14ac:dyDescent="0.25">
      <c r="A4872">
        <v>4859</v>
      </c>
      <c r="B4872" t="s">
        <v>17249</v>
      </c>
      <c r="C4872" t="s">
        <v>105</v>
      </c>
      <c r="D4872" t="str">
        <f>VLOOKUP(data_to_clean[[#This Row],[state]],abbreviation_table[],2,FALSE)</f>
        <v>New York</v>
      </c>
      <c r="E4872" t="s">
        <v>621</v>
      </c>
      <c r="F4872" t="str">
        <f>TRIM(LEFT(data_to_clean[[#This Row],[revenue]],FIND(" ",data_to_clean[[#This Row],[revenue]])))</f>
        <v>3.1</v>
      </c>
      <c r="G4872" t="str">
        <f>RIGHT(data_to_clean[[#This Row],[revenue]],LEN(data_to_clean[[#This Row],[revenue]])-FIND(" ",data_to_clean[[#This Row],[revenue]]))</f>
        <v>Million</v>
      </c>
      <c r="H4872" s="7">
        <f>VALUE(IF(data_to_clean[[#This Row],[multiplicity]]="Million",_xlfn.CONCAT(SUBSTITUTE(data_to_clean[[#This Row],[number]],".",""),"00000"),_xlfn.CONCAT(SUBSTITUTE(data_to_clean[[#This Row],[number]],".",""),"00000000")))</f>
        <v>3100000</v>
      </c>
      <c r="I4872" t="s">
        <v>17251</v>
      </c>
      <c r="J4872">
        <f>ROUND(VALUE(SUBSTITUTE(data_to_clean[[#This Row],[growth_%]],".",",")),0)</f>
        <v>57</v>
      </c>
      <c r="K4872" t="s">
        <v>297</v>
      </c>
      <c r="L4872">
        <v>45</v>
      </c>
      <c r="M4872">
        <v>38</v>
      </c>
      <c r="N4872">
        <v>2006</v>
      </c>
      <c r="O4872">
        <v>3</v>
      </c>
      <c r="P4872" t="s">
        <v>17252</v>
      </c>
      <c r="Q4872" t="b">
        <f>AND(ISNUMBER(data_to_clean[[#This Row],[revenue_formatted]]),ISNUMBER(data_to_clean[[#This Row],[growth_formatted_%]]),ISNUMBER(data_to_clean[[#This Row],[workers]]),ISNUMBER(data_to_clean[[#This Row],[previous_workers]]),ISNUMBER(data_to_clean[[#This Row],[founded]]),ISNUMBER(data_to_clean[[#This Row],[yrs_on_list]]))</f>
        <v>1</v>
      </c>
    </row>
    <row r="4873" spans="1:17" x14ac:dyDescent="0.25">
      <c r="A4873">
        <v>4860</v>
      </c>
      <c r="B4873" t="s">
        <v>17253</v>
      </c>
      <c r="C4873" t="s">
        <v>80</v>
      </c>
      <c r="D4873" t="str">
        <f>VLOOKUP(data_to_clean[[#This Row],[state]],abbreviation_table[],2,FALSE)</f>
        <v>California</v>
      </c>
      <c r="E4873" t="s">
        <v>4505</v>
      </c>
      <c r="F4873" t="str">
        <f>TRIM(LEFT(data_to_clean[[#This Row],[revenue]],FIND(" ",data_to_clean[[#This Row],[revenue]])))</f>
        <v>19.9</v>
      </c>
      <c r="G4873" t="str">
        <f>RIGHT(data_to_clean[[#This Row],[revenue]],LEN(data_to_clean[[#This Row],[revenue]])-FIND(" ",data_to_clean[[#This Row],[revenue]]))</f>
        <v>Million</v>
      </c>
      <c r="H4873" s="7">
        <f>VALUE(IF(data_to_clean[[#This Row],[multiplicity]]="Million",_xlfn.CONCAT(SUBSTITUTE(data_to_clean[[#This Row],[number]],".",""),"00000"),_xlfn.CONCAT(SUBSTITUTE(data_to_clean[[#This Row],[number]],".",""),"00000000")))</f>
        <v>19900000</v>
      </c>
      <c r="I4873" t="s">
        <v>17255</v>
      </c>
      <c r="J4873">
        <f>ROUND(VALUE(SUBSTITUTE(data_to_clean[[#This Row],[growth_%]],".",",")),0)</f>
        <v>57</v>
      </c>
      <c r="K4873" t="s">
        <v>336</v>
      </c>
      <c r="L4873">
        <v>7</v>
      </c>
      <c r="M4873">
        <v>6</v>
      </c>
      <c r="N4873">
        <v>2004</v>
      </c>
      <c r="O4873">
        <v>4</v>
      </c>
      <c r="P4873" t="s">
        <v>137</v>
      </c>
      <c r="Q4873" t="b">
        <f>AND(ISNUMBER(data_to_clean[[#This Row],[revenue_formatted]]),ISNUMBER(data_to_clean[[#This Row],[growth_formatted_%]]),ISNUMBER(data_to_clean[[#This Row],[workers]]),ISNUMBER(data_to_clean[[#This Row],[previous_workers]]),ISNUMBER(data_to_clean[[#This Row],[founded]]),ISNUMBER(data_to_clean[[#This Row],[yrs_on_list]]))</f>
        <v>1</v>
      </c>
    </row>
    <row r="4874" spans="1:17" x14ac:dyDescent="0.25">
      <c r="A4874">
        <v>4861</v>
      </c>
      <c r="B4874" t="s">
        <v>17256</v>
      </c>
      <c r="C4874" t="s">
        <v>22</v>
      </c>
      <c r="D4874" t="str">
        <f>VLOOKUP(data_to_clean[[#This Row],[state]],abbreviation_table[],2,FALSE)</f>
        <v>Tennessee</v>
      </c>
      <c r="E4874" t="s">
        <v>1277</v>
      </c>
      <c r="F4874" t="str">
        <f>TRIM(LEFT(data_to_clean[[#This Row],[revenue]],FIND(" ",data_to_clean[[#This Row],[revenue]])))</f>
        <v>8.6</v>
      </c>
      <c r="G4874" t="str">
        <f>RIGHT(data_to_clean[[#This Row],[revenue]],LEN(data_to_clean[[#This Row],[revenue]])-FIND(" ",data_to_clean[[#This Row],[revenue]]))</f>
        <v>Million</v>
      </c>
      <c r="H4874" s="7">
        <f>VALUE(IF(data_to_clean[[#This Row],[multiplicity]]="Million",_xlfn.CONCAT(SUBSTITUTE(data_to_clean[[#This Row],[number]],".",""),"00000"),_xlfn.CONCAT(SUBSTITUTE(data_to_clean[[#This Row],[number]],".",""),"00000000")))</f>
        <v>8600000</v>
      </c>
      <c r="I4874" t="s">
        <v>17258</v>
      </c>
      <c r="J4874">
        <f>ROUND(VALUE(SUBSTITUTE(data_to_clean[[#This Row],[growth_%]],".",",")),0)</f>
        <v>57</v>
      </c>
      <c r="K4874" t="s">
        <v>18</v>
      </c>
      <c r="L4874">
        <v>45</v>
      </c>
      <c r="M4874">
        <v>32</v>
      </c>
      <c r="N4874">
        <v>2001</v>
      </c>
      <c r="O4874">
        <v>7</v>
      </c>
      <c r="P4874" t="s">
        <v>26</v>
      </c>
      <c r="Q4874" t="b">
        <f>AND(ISNUMBER(data_to_clean[[#This Row],[revenue_formatted]]),ISNUMBER(data_to_clean[[#This Row],[growth_formatted_%]]),ISNUMBER(data_to_clean[[#This Row],[workers]]),ISNUMBER(data_to_clean[[#This Row],[previous_workers]]),ISNUMBER(data_to_clean[[#This Row],[founded]]),ISNUMBER(data_to_clean[[#This Row],[yrs_on_list]]))</f>
        <v>1</v>
      </c>
    </row>
    <row r="4875" spans="1:17" x14ac:dyDescent="0.25">
      <c r="A4875">
        <v>4862</v>
      </c>
      <c r="B4875" t="s">
        <v>17259</v>
      </c>
      <c r="C4875" t="s">
        <v>341</v>
      </c>
      <c r="D4875" t="str">
        <f>VLOOKUP(data_to_clean[[#This Row],[state]],abbreviation_table[],2,FALSE)</f>
        <v>Massachusetts</v>
      </c>
      <c r="E4875" t="s">
        <v>17261</v>
      </c>
      <c r="F4875" t="str">
        <f>TRIM(LEFT(data_to_clean[[#This Row],[revenue]],FIND(" ",data_to_clean[[#This Row],[revenue]])))</f>
        <v>101.4</v>
      </c>
      <c r="G4875" t="str">
        <f>RIGHT(data_to_clean[[#This Row],[revenue]],LEN(data_to_clean[[#This Row],[revenue]])-FIND(" ",data_to_clean[[#This Row],[revenue]]))</f>
        <v>Million</v>
      </c>
      <c r="H4875" s="7">
        <f>VALUE(IF(data_to_clean[[#This Row],[multiplicity]]="Million",_xlfn.CONCAT(SUBSTITUTE(data_to_clean[[#This Row],[number]],".",""),"00000"),_xlfn.CONCAT(SUBSTITUTE(data_to_clean[[#This Row],[number]],".",""),"00000000")))</f>
        <v>101400000</v>
      </c>
      <c r="I4875" t="s">
        <v>17262</v>
      </c>
      <c r="J4875">
        <f>ROUND(VALUE(SUBSTITUTE(data_to_clean[[#This Row],[growth_%]],".",",")),0)</f>
        <v>57</v>
      </c>
      <c r="K4875" t="s">
        <v>233</v>
      </c>
      <c r="L4875">
        <v>185</v>
      </c>
      <c r="M4875">
        <v>125</v>
      </c>
      <c r="N4875">
        <v>1972</v>
      </c>
      <c r="O4875">
        <v>6</v>
      </c>
      <c r="P4875" t="s">
        <v>11922</v>
      </c>
      <c r="Q4875" t="b">
        <f>AND(ISNUMBER(data_to_clean[[#This Row],[revenue_formatted]]),ISNUMBER(data_to_clean[[#This Row],[growth_formatted_%]]),ISNUMBER(data_to_clean[[#This Row],[workers]]),ISNUMBER(data_to_clean[[#This Row],[previous_workers]]),ISNUMBER(data_to_clean[[#This Row],[founded]]),ISNUMBER(data_to_clean[[#This Row],[yrs_on_list]]))</f>
        <v>1</v>
      </c>
    </row>
    <row r="4876" spans="1:17" x14ac:dyDescent="0.25">
      <c r="A4876">
        <v>4863</v>
      </c>
      <c r="B4876" t="s">
        <v>17263</v>
      </c>
      <c r="C4876" t="s">
        <v>74</v>
      </c>
      <c r="D4876" t="str">
        <f>VLOOKUP(data_to_clean[[#This Row],[state]],abbreviation_table[],2,FALSE)</f>
        <v>Ohio</v>
      </c>
      <c r="E4876" t="s">
        <v>17265</v>
      </c>
      <c r="F4876" t="str">
        <f>TRIM(LEFT(data_to_clean[[#This Row],[revenue]],FIND(" ",data_to_clean[[#This Row],[revenue]])))</f>
        <v>151.6</v>
      </c>
      <c r="G4876" t="str">
        <f>RIGHT(data_to_clean[[#This Row],[revenue]],LEN(data_to_clean[[#This Row],[revenue]])-FIND(" ",data_to_clean[[#This Row],[revenue]]))</f>
        <v>Million</v>
      </c>
      <c r="H4876" s="7">
        <f>VALUE(IF(data_to_clean[[#This Row],[multiplicity]]="Million",_xlfn.CONCAT(SUBSTITUTE(data_to_clean[[#This Row],[number]],".",""),"00000"),_xlfn.CONCAT(SUBSTITUTE(data_to_clean[[#This Row],[number]],".",""),"00000000")))</f>
        <v>151600000</v>
      </c>
      <c r="I4876" t="s">
        <v>17266</v>
      </c>
      <c r="J4876">
        <f>ROUND(VALUE(SUBSTITUTE(data_to_clean[[#This Row],[growth_%]],".",",")),0)</f>
        <v>57</v>
      </c>
      <c r="K4876" t="s">
        <v>25</v>
      </c>
      <c r="L4876">
        <v>30</v>
      </c>
      <c r="M4876">
        <v>13</v>
      </c>
      <c r="N4876">
        <v>2007</v>
      </c>
      <c r="O4876">
        <v>4</v>
      </c>
      <c r="P4876" t="s">
        <v>349</v>
      </c>
      <c r="Q4876" t="b">
        <f>AND(ISNUMBER(data_to_clean[[#This Row],[revenue_formatted]]),ISNUMBER(data_to_clean[[#This Row],[growth_formatted_%]]),ISNUMBER(data_to_clean[[#This Row],[workers]]),ISNUMBER(data_to_clean[[#This Row],[previous_workers]]),ISNUMBER(data_to_clean[[#This Row],[founded]]),ISNUMBER(data_to_clean[[#This Row],[yrs_on_list]]))</f>
        <v>1</v>
      </c>
    </row>
    <row r="4877" spans="1:17" x14ac:dyDescent="0.25">
      <c r="A4877">
        <v>4864</v>
      </c>
      <c r="B4877" t="s">
        <v>17267</v>
      </c>
      <c r="C4877" t="s">
        <v>230</v>
      </c>
      <c r="D4877" t="str">
        <f>VLOOKUP(data_to_clean[[#This Row],[state]],abbreviation_table[],2,FALSE)</f>
        <v>Michigan</v>
      </c>
      <c r="E4877" t="s">
        <v>1080</v>
      </c>
      <c r="F4877" t="str">
        <f>TRIM(LEFT(data_to_clean[[#This Row],[revenue]],FIND(" ",data_to_clean[[#This Row],[revenue]])))</f>
        <v>7.7</v>
      </c>
      <c r="G4877" t="str">
        <f>RIGHT(data_to_clean[[#This Row],[revenue]],LEN(data_to_clean[[#This Row],[revenue]])-FIND(" ",data_to_clean[[#This Row],[revenue]]))</f>
        <v>Million</v>
      </c>
      <c r="H4877" s="7">
        <f>VALUE(IF(data_to_clean[[#This Row],[multiplicity]]="Million",_xlfn.CONCAT(SUBSTITUTE(data_to_clean[[#This Row],[number]],".",""),"00000"),_xlfn.CONCAT(SUBSTITUTE(data_to_clean[[#This Row],[number]],".",""),"00000000")))</f>
        <v>7700000</v>
      </c>
      <c r="I4877" t="s">
        <v>17269</v>
      </c>
      <c r="J4877">
        <f>ROUND(VALUE(SUBSTITUTE(data_to_clean[[#This Row],[growth_%]],".",",")),0)</f>
        <v>56</v>
      </c>
      <c r="K4877" t="s">
        <v>257</v>
      </c>
      <c r="L4877">
        <v>90</v>
      </c>
      <c r="M4877">
        <v>75</v>
      </c>
      <c r="N4877">
        <v>1998</v>
      </c>
      <c r="O4877">
        <v>5</v>
      </c>
      <c r="P4877" t="s">
        <v>17270</v>
      </c>
      <c r="Q4877" t="b">
        <f>AND(ISNUMBER(data_to_clean[[#This Row],[revenue_formatted]]),ISNUMBER(data_to_clean[[#This Row],[growth_formatted_%]]),ISNUMBER(data_to_clean[[#This Row],[workers]]),ISNUMBER(data_to_clean[[#This Row],[previous_workers]]),ISNUMBER(data_to_clean[[#This Row],[founded]]),ISNUMBER(data_to_clean[[#This Row],[yrs_on_list]]))</f>
        <v>1</v>
      </c>
    </row>
    <row r="4878" spans="1:17" x14ac:dyDescent="0.25">
      <c r="A4878">
        <v>4865</v>
      </c>
      <c r="B4878" t="s">
        <v>17271</v>
      </c>
      <c r="C4878" t="s">
        <v>66</v>
      </c>
      <c r="D4878" t="str">
        <f>VLOOKUP(data_to_clean[[#This Row],[state]],abbreviation_table[],2,FALSE)</f>
        <v>Virginia</v>
      </c>
      <c r="E4878" t="s">
        <v>699</v>
      </c>
      <c r="F4878" t="str">
        <f>TRIM(LEFT(data_to_clean[[#This Row],[revenue]],FIND(" ",data_to_clean[[#This Row],[revenue]])))</f>
        <v>4</v>
      </c>
      <c r="G4878" t="str">
        <f>RIGHT(data_to_clean[[#This Row],[revenue]],LEN(data_to_clean[[#This Row],[revenue]])-FIND(" ",data_to_clean[[#This Row],[revenue]]))</f>
        <v>Million</v>
      </c>
      <c r="H4878" s="7">
        <f>VALUE(IF(data_to_clean[[#This Row],[multiplicity]]="Million",_xlfn.CONCAT(SUBSTITUTE(data_to_clean[[#This Row],[number]],".",""),"00000"),_xlfn.CONCAT(SUBSTITUTE(data_to_clean[[#This Row],[number]],".",""),"00000000")))</f>
        <v>400000</v>
      </c>
      <c r="I4878" t="s">
        <v>17273</v>
      </c>
      <c r="J4878">
        <f>ROUND(VALUE(SUBSTITUTE(data_to_clean[[#This Row],[growth_%]],".",",")),0)</f>
        <v>56</v>
      </c>
      <c r="K4878" t="s">
        <v>289</v>
      </c>
      <c r="L4878">
        <v>31</v>
      </c>
      <c r="M4878">
        <v>22</v>
      </c>
      <c r="N4878">
        <v>2008</v>
      </c>
      <c r="O4878">
        <v>2</v>
      </c>
      <c r="P4878" t="s">
        <v>396</v>
      </c>
      <c r="Q4878" t="b">
        <f>AND(ISNUMBER(data_to_clean[[#This Row],[revenue_formatted]]),ISNUMBER(data_to_clean[[#This Row],[growth_formatted_%]]),ISNUMBER(data_to_clean[[#This Row],[workers]]),ISNUMBER(data_to_clean[[#This Row],[previous_workers]]),ISNUMBER(data_to_clean[[#This Row],[founded]]),ISNUMBER(data_to_clean[[#This Row],[yrs_on_list]]))</f>
        <v>1</v>
      </c>
    </row>
    <row r="4879" spans="1:17" x14ac:dyDescent="0.25">
      <c r="A4879">
        <v>4866</v>
      </c>
      <c r="B4879" t="s">
        <v>17274</v>
      </c>
      <c r="C4879" t="s">
        <v>1011</v>
      </c>
      <c r="D4879" t="str">
        <f>VLOOKUP(data_to_clean[[#This Row],[state]],abbreviation_table[],2,FALSE)</f>
        <v>Nebraska</v>
      </c>
      <c r="E4879" t="s">
        <v>283</v>
      </c>
      <c r="F4879" t="str">
        <f>TRIM(LEFT(data_to_clean[[#This Row],[revenue]],FIND(" ",data_to_clean[[#This Row],[revenue]])))</f>
        <v>16.9</v>
      </c>
      <c r="G4879" t="str">
        <f>RIGHT(data_to_clean[[#This Row],[revenue]],LEN(data_to_clean[[#This Row],[revenue]])-FIND(" ",data_to_clean[[#This Row],[revenue]]))</f>
        <v>Million</v>
      </c>
      <c r="H4879" s="7">
        <f>VALUE(IF(data_to_clean[[#This Row],[multiplicity]]="Million",_xlfn.CONCAT(SUBSTITUTE(data_to_clean[[#This Row],[number]],".",""),"00000"),_xlfn.CONCAT(SUBSTITUTE(data_to_clean[[#This Row],[number]],".",""),"00000000")))</f>
        <v>16900000</v>
      </c>
      <c r="I4879" t="s">
        <v>17276</v>
      </c>
      <c r="J4879">
        <f>ROUND(VALUE(SUBSTITUTE(data_to_clean[[#This Row],[growth_%]],".",",")),0)</f>
        <v>56</v>
      </c>
      <c r="K4879" t="s">
        <v>233</v>
      </c>
      <c r="L4879">
        <v>100</v>
      </c>
      <c r="M4879">
        <v>80</v>
      </c>
      <c r="N4879">
        <v>1984</v>
      </c>
      <c r="O4879">
        <v>4</v>
      </c>
      <c r="P4879" t="s">
        <v>1015</v>
      </c>
      <c r="Q4879" t="b">
        <f>AND(ISNUMBER(data_to_clean[[#This Row],[revenue_formatted]]),ISNUMBER(data_to_clean[[#This Row],[growth_formatted_%]]),ISNUMBER(data_to_clean[[#This Row],[workers]]),ISNUMBER(data_to_clean[[#This Row],[previous_workers]]),ISNUMBER(data_to_clean[[#This Row],[founded]]),ISNUMBER(data_to_clean[[#This Row],[yrs_on_list]]))</f>
        <v>1</v>
      </c>
    </row>
    <row r="4880" spans="1:17" x14ac:dyDescent="0.25">
      <c r="A4880">
        <v>4867</v>
      </c>
      <c r="B4880" t="s">
        <v>17277</v>
      </c>
      <c r="C4880" t="s">
        <v>215</v>
      </c>
      <c r="D4880" t="str">
        <f>VLOOKUP(data_to_clean[[#This Row],[state]],abbreviation_table[],2,FALSE)</f>
        <v>North Carolina</v>
      </c>
      <c r="E4880" t="s">
        <v>3277</v>
      </c>
      <c r="F4880" t="str">
        <f>TRIM(LEFT(data_to_clean[[#This Row],[revenue]],FIND(" ",data_to_clean[[#This Row],[revenue]])))</f>
        <v>35.6</v>
      </c>
      <c r="G4880" t="str">
        <f>RIGHT(data_to_clean[[#This Row],[revenue]],LEN(data_to_clean[[#This Row],[revenue]])-FIND(" ",data_to_clean[[#This Row],[revenue]]))</f>
        <v>Million</v>
      </c>
      <c r="H4880" s="7">
        <f>VALUE(IF(data_to_clean[[#This Row],[multiplicity]]="Million",_xlfn.CONCAT(SUBSTITUTE(data_to_clean[[#This Row],[number]],".",""),"00000"),_xlfn.CONCAT(SUBSTITUTE(data_to_clean[[#This Row],[number]],".",""),"00000000")))</f>
        <v>35600000</v>
      </c>
      <c r="I4880" t="s">
        <v>17279</v>
      </c>
      <c r="J4880">
        <f>ROUND(VALUE(SUBSTITUTE(data_to_clean[[#This Row],[growth_%]],".",",")),0)</f>
        <v>56</v>
      </c>
      <c r="K4880" t="s">
        <v>308</v>
      </c>
      <c r="L4880">
        <v>2531</v>
      </c>
      <c r="M4880">
        <v>1600</v>
      </c>
      <c r="N4880">
        <v>1986</v>
      </c>
      <c r="O4880">
        <v>1</v>
      </c>
      <c r="P4880" t="s">
        <v>422</v>
      </c>
      <c r="Q4880" t="b">
        <f>AND(ISNUMBER(data_to_clean[[#This Row],[revenue_formatted]]),ISNUMBER(data_to_clean[[#This Row],[growth_formatted_%]]),ISNUMBER(data_to_clean[[#This Row],[workers]]),ISNUMBER(data_to_clean[[#This Row],[previous_workers]]),ISNUMBER(data_to_clean[[#This Row],[founded]]),ISNUMBER(data_to_clean[[#This Row],[yrs_on_list]]))</f>
        <v>1</v>
      </c>
    </row>
    <row r="4881" spans="1:17" x14ac:dyDescent="0.25">
      <c r="A4881">
        <v>4868</v>
      </c>
      <c r="B4881" t="s">
        <v>17280</v>
      </c>
      <c r="C4881" t="s">
        <v>852</v>
      </c>
      <c r="D4881" t="str">
        <f>VLOOKUP(data_to_clean[[#This Row],[state]],abbreviation_table[],2,FALSE)</f>
        <v>Missouri</v>
      </c>
      <c r="E4881" t="s">
        <v>11264</v>
      </c>
      <c r="F4881" t="str">
        <f>TRIM(LEFT(data_to_clean[[#This Row],[revenue]],FIND(" ",data_to_clean[[#This Row],[revenue]])))</f>
        <v>21.1</v>
      </c>
      <c r="G4881" t="str">
        <f>RIGHT(data_to_clean[[#This Row],[revenue]],LEN(data_to_clean[[#This Row],[revenue]])-FIND(" ",data_to_clean[[#This Row],[revenue]]))</f>
        <v>Million</v>
      </c>
      <c r="H4881" s="7">
        <f>VALUE(IF(data_to_clean[[#This Row],[multiplicity]]="Million",_xlfn.CONCAT(SUBSTITUTE(data_to_clean[[#This Row],[number]],".",""),"00000"),_xlfn.CONCAT(SUBSTITUTE(data_to_clean[[#This Row],[number]],".",""),"00000000")))</f>
        <v>21100000</v>
      </c>
      <c r="I4881" t="s">
        <v>17282</v>
      </c>
      <c r="J4881">
        <f>ROUND(VALUE(SUBSTITUTE(data_to_clean[[#This Row],[growth_%]],".",",")),0)</f>
        <v>56</v>
      </c>
      <c r="K4881" t="s">
        <v>211</v>
      </c>
      <c r="L4881">
        <v>80</v>
      </c>
      <c r="M4881">
        <v>60</v>
      </c>
      <c r="N4881">
        <v>2011</v>
      </c>
      <c r="O4881">
        <v>2</v>
      </c>
      <c r="P4881" t="s">
        <v>4195</v>
      </c>
      <c r="Q4881" t="b">
        <f>AND(ISNUMBER(data_to_clean[[#This Row],[revenue_formatted]]),ISNUMBER(data_to_clean[[#This Row],[growth_formatted_%]]),ISNUMBER(data_to_clean[[#This Row],[workers]]),ISNUMBER(data_to_clean[[#This Row],[previous_workers]]),ISNUMBER(data_to_clean[[#This Row],[founded]]),ISNUMBER(data_to_clean[[#This Row],[yrs_on_list]]))</f>
        <v>1</v>
      </c>
    </row>
    <row r="4882" spans="1:17" x14ac:dyDescent="0.25">
      <c r="A4882">
        <v>4869</v>
      </c>
      <c r="B4882" t="s">
        <v>17283</v>
      </c>
      <c r="C4882" t="s">
        <v>98</v>
      </c>
      <c r="D4882" t="str">
        <f>VLOOKUP(data_to_clean[[#This Row],[state]],abbreviation_table[],2,FALSE)</f>
        <v>Washington</v>
      </c>
      <c r="E4882" t="s">
        <v>17285</v>
      </c>
      <c r="F4882" t="str">
        <f>TRIM(LEFT(data_to_clean[[#This Row],[revenue]],FIND(" ",data_to_clean[[#This Row],[revenue]])))</f>
        <v>199.8</v>
      </c>
      <c r="G4882" t="str">
        <f>RIGHT(data_to_clean[[#This Row],[revenue]],LEN(data_to_clean[[#This Row],[revenue]])-FIND(" ",data_to_clean[[#This Row],[revenue]]))</f>
        <v>Million</v>
      </c>
      <c r="H4882" s="7">
        <f>VALUE(IF(data_to_clean[[#This Row],[multiplicity]]="Million",_xlfn.CONCAT(SUBSTITUTE(data_to_clean[[#This Row],[number]],".",""),"00000"),_xlfn.CONCAT(SUBSTITUTE(data_to_clean[[#This Row],[number]],".",""),"00000000")))</f>
        <v>199800000</v>
      </c>
      <c r="I4882" t="s">
        <v>17286</v>
      </c>
      <c r="J4882">
        <f>ROUND(VALUE(SUBSTITUTE(data_to_clean[[#This Row],[growth_%]],".",",")),0)</f>
        <v>56</v>
      </c>
      <c r="K4882" t="s">
        <v>187</v>
      </c>
      <c r="L4882">
        <v>765</v>
      </c>
      <c r="M4882">
        <v>522</v>
      </c>
      <c r="N4882">
        <v>1969</v>
      </c>
      <c r="O4882">
        <v>6</v>
      </c>
      <c r="P4882" t="s">
        <v>101</v>
      </c>
      <c r="Q4882" t="b">
        <f>AND(ISNUMBER(data_to_clean[[#This Row],[revenue_formatted]]),ISNUMBER(data_to_clean[[#This Row],[growth_formatted_%]]),ISNUMBER(data_to_clean[[#This Row],[workers]]),ISNUMBER(data_to_clean[[#This Row],[previous_workers]]),ISNUMBER(data_to_clean[[#This Row],[founded]]),ISNUMBER(data_to_clean[[#This Row],[yrs_on_list]]))</f>
        <v>1</v>
      </c>
    </row>
    <row r="4883" spans="1:17" x14ac:dyDescent="0.25">
      <c r="A4883">
        <v>4870</v>
      </c>
      <c r="B4883" t="s">
        <v>17287</v>
      </c>
      <c r="C4883" t="s">
        <v>86</v>
      </c>
      <c r="D4883" t="str">
        <f>VLOOKUP(data_to_clean[[#This Row],[state]],abbreviation_table[],2,FALSE)</f>
        <v>Colorado</v>
      </c>
      <c r="E4883" t="s">
        <v>1106</v>
      </c>
      <c r="F4883" t="str">
        <f>TRIM(LEFT(data_to_clean[[#This Row],[revenue]],FIND(" ",data_to_clean[[#This Row],[revenue]])))</f>
        <v>2.9</v>
      </c>
      <c r="G4883" t="str">
        <f>RIGHT(data_to_clean[[#This Row],[revenue]],LEN(data_to_clean[[#This Row],[revenue]])-FIND(" ",data_to_clean[[#This Row],[revenue]]))</f>
        <v>Million</v>
      </c>
      <c r="H4883" s="7">
        <f>VALUE(IF(data_to_clean[[#This Row],[multiplicity]]="Million",_xlfn.CONCAT(SUBSTITUTE(data_to_clean[[#This Row],[number]],".",""),"00000"),_xlfn.CONCAT(SUBSTITUTE(data_to_clean[[#This Row],[number]],".",""),"00000000")))</f>
        <v>2900000</v>
      </c>
      <c r="I4883" t="s">
        <v>17289</v>
      </c>
      <c r="J4883">
        <f>ROUND(VALUE(SUBSTITUTE(data_to_clean[[#This Row],[growth_%]],".",",")),0)</f>
        <v>56</v>
      </c>
      <c r="K4883" t="s">
        <v>308</v>
      </c>
      <c r="L4883">
        <v>26</v>
      </c>
      <c r="M4883">
        <v>18</v>
      </c>
      <c r="N4883">
        <v>2010</v>
      </c>
      <c r="O4883">
        <v>2</v>
      </c>
      <c r="P4883" t="s">
        <v>2085</v>
      </c>
      <c r="Q4883" t="b">
        <f>AND(ISNUMBER(data_to_clean[[#This Row],[revenue_formatted]]),ISNUMBER(data_to_clean[[#This Row],[growth_formatted_%]]),ISNUMBER(data_to_clean[[#This Row],[workers]]),ISNUMBER(data_to_clean[[#This Row],[previous_workers]]),ISNUMBER(data_to_clean[[#This Row],[founded]]),ISNUMBER(data_to_clean[[#This Row],[yrs_on_list]]))</f>
        <v>1</v>
      </c>
    </row>
    <row r="4884" spans="1:17" x14ac:dyDescent="0.25">
      <c r="A4884">
        <v>4871</v>
      </c>
      <c r="B4884" t="s">
        <v>17290</v>
      </c>
      <c r="C4884" t="s">
        <v>15</v>
      </c>
      <c r="D4884" t="str">
        <f>VLOOKUP(data_to_clean[[#This Row],[state]],abbreviation_table[],2,FALSE)</f>
        <v>Arizona</v>
      </c>
      <c r="E4884" t="s">
        <v>416</v>
      </c>
      <c r="F4884" t="str">
        <f>TRIM(LEFT(data_to_clean[[#This Row],[revenue]],FIND(" ",data_to_clean[[#This Row],[revenue]])))</f>
        <v>4.7</v>
      </c>
      <c r="G4884" t="str">
        <f>RIGHT(data_to_clean[[#This Row],[revenue]],LEN(data_to_clean[[#This Row],[revenue]])-FIND(" ",data_to_clean[[#This Row],[revenue]]))</f>
        <v>Million</v>
      </c>
      <c r="H4884" s="7">
        <f>VALUE(IF(data_to_clean[[#This Row],[multiplicity]]="Million",_xlfn.CONCAT(SUBSTITUTE(data_to_clean[[#This Row],[number]],".",""),"00000"),_xlfn.CONCAT(SUBSTITUTE(data_to_clean[[#This Row],[number]],".",""),"00000000")))</f>
        <v>4700000</v>
      </c>
      <c r="I4884" t="s">
        <v>17292</v>
      </c>
      <c r="J4884">
        <f>ROUND(VALUE(SUBSTITUTE(data_to_clean[[#This Row],[growth_%]],".",",")),0)</f>
        <v>56</v>
      </c>
      <c r="K4884" t="s">
        <v>25</v>
      </c>
      <c r="L4884">
        <v>75</v>
      </c>
      <c r="M4884">
        <v>40</v>
      </c>
      <c r="N4884">
        <v>2008</v>
      </c>
      <c r="O4884">
        <v>1</v>
      </c>
      <c r="P4884" t="s">
        <v>19</v>
      </c>
      <c r="Q4884" t="b">
        <f>AND(ISNUMBER(data_to_clean[[#This Row],[revenue_formatted]]),ISNUMBER(data_to_clean[[#This Row],[growth_formatted_%]]),ISNUMBER(data_to_clean[[#This Row],[workers]]),ISNUMBER(data_to_clean[[#This Row],[previous_workers]]),ISNUMBER(data_to_clean[[#This Row],[founded]]),ISNUMBER(data_to_clean[[#This Row],[yrs_on_list]]))</f>
        <v>1</v>
      </c>
    </row>
    <row r="4885" spans="1:17" x14ac:dyDescent="0.25">
      <c r="A4885">
        <v>4872</v>
      </c>
      <c r="B4885" t="s">
        <v>17293</v>
      </c>
      <c r="C4885" t="s">
        <v>860</v>
      </c>
      <c r="D4885" t="str">
        <f>VLOOKUP(data_to_clean[[#This Row],[state]],abbreviation_table[],2,FALSE)</f>
        <v>Indiana</v>
      </c>
      <c r="E4885" t="s">
        <v>2284</v>
      </c>
      <c r="F4885" t="str">
        <f>TRIM(LEFT(data_to_clean[[#This Row],[revenue]],FIND(" ",data_to_clean[[#This Row],[revenue]])))</f>
        <v>7.9</v>
      </c>
      <c r="G4885" t="str">
        <f>RIGHT(data_to_clean[[#This Row],[revenue]],LEN(data_to_clean[[#This Row],[revenue]])-FIND(" ",data_to_clean[[#This Row],[revenue]]))</f>
        <v>Million</v>
      </c>
      <c r="H4885" s="7">
        <f>VALUE(IF(data_to_clean[[#This Row],[multiplicity]]="Million",_xlfn.CONCAT(SUBSTITUTE(data_to_clean[[#This Row],[number]],".",""),"00000"),_xlfn.CONCAT(SUBSTITUTE(data_to_clean[[#This Row],[number]],".",""),"00000000")))</f>
        <v>7900000</v>
      </c>
      <c r="I4885" t="s">
        <v>17295</v>
      </c>
      <c r="J4885">
        <f>ROUND(VALUE(SUBSTITUTE(data_to_clean[[#This Row],[growth_%]],".",",")),0)</f>
        <v>56</v>
      </c>
      <c r="K4885" t="s">
        <v>55</v>
      </c>
      <c r="L4885">
        <v>275</v>
      </c>
      <c r="M4885">
        <v>150</v>
      </c>
      <c r="N4885">
        <v>2006</v>
      </c>
      <c r="O4885">
        <v>7</v>
      </c>
      <c r="P4885" t="s">
        <v>17296</v>
      </c>
      <c r="Q4885" t="b">
        <f>AND(ISNUMBER(data_to_clean[[#This Row],[revenue_formatted]]),ISNUMBER(data_to_clean[[#This Row],[growth_formatted_%]]),ISNUMBER(data_to_clean[[#This Row],[workers]]),ISNUMBER(data_to_clean[[#This Row],[previous_workers]]),ISNUMBER(data_to_clean[[#This Row],[founded]]),ISNUMBER(data_to_clean[[#This Row],[yrs_on_list]]))</f>
        <v>1</v>
      </c>
    </row>
    <row r="4886" spans="1:17" x14ac:dyDescent="0.25">
      <c r="A4886">
        <v>4873</v>
      </c>
      <c r="B4886" t="s">
        <v>17297</v>
      </c>
      <c r="C4886" t="s">
        <v>66</v>
      </c>
      <c r="D4886" t="str">
        <f>VLOOKUP(data_to_clean[[#This Row],[state]],abbreviation_table[],2,FALSE)</f>
        <v>Virginia</v>
      </c>
      <c r="E4886" t="s">
        <v>710</v>
      </c>
      <c r="F4886" t="str">
        <f>TRIM(LEFT(data_to_clean[[#This Row],[revenue]],FIND(" ",data_to_clean[[#This Row],[revenue]])))</f>
        <v>6.5</v>
      </c>
      <c r="G4886" t="str">
        <f>RIGHT(data_to_clean[[#This Row],[revenue]],LEN(data_to_clean[[#This Row],[revenue]])-FIND(" ",data_to_clean[[#This Row],[revenue]]))</f>
        <v>Million</v>
      </c>
      <c r="H4886" s="7">
        <f>VALUE(IF(data_to_clean[[#This Row],[multiplicity]]="Million",_xlfn.CONCAT(SUBSTITUTE(data_to_clean[[#This Row],[number]],".",""),"00000"),_xlfn.CONCAT(SUBSTITUTE(data_to_clean[[#This Row],[number]],".",""),"00000000")))</f>
        <v>6500000</v>
      </c>
      <c r="I4886" t="s">
        <v>17299</v>
      </c>
      <c r="J4886">
        <f>ROUND(VALUE(SUBSTITUTE(data_to_clean[[#This Row],[growth_%]],".",",")),0)</f>
        <v>56</v>
      </c>
      <c r="K4886" t="s">
        <v>257</v>
      </c>
      <c r="L4886">
        <v>18</v>
      </c>
      <c r="M4886">
        <v>12</v>
      </c>
      <c r="N4886">
        <v>2003</v>
      </c>
      <c r="O4886">
        <v>4</v>
      </c>
      <c r="P4886" t="s">
        <v>2650</v>
      </c>
      <c r="Q4886" t="b">
        <f>AND(ISNUMBER(data_to_clean[[#This Row],[revenue_formatted]]),ISNUMBER(data_to_clean[[#This Row],[growth_formatted_%]]),ISNUMBER(data_to_clean[[#This Row],[workers]]),ISNUMBER(data_to_clean[[#This Row],[previous_workers]]),ISNUMBER(data_to_clean[[#This Row],[founded]]),ISNUMBER(data_to_clean[[#This Row],[yrs_on_list]]))</f>
        <v>1</v>
      </c>
    </row>
    <row r="4887" spans="1:17" x14ac:dyDescent="0.25">
      <c r="A4887">
        <v>4874</v>
      </c>
      <c r="B4887" t="s">
        <v>17300</v>
      </c>
      <c r="C4887" t="s">
        <v>52</v>
      </c>
      <c r="D4887" t="str">
        <f>VLOOKUP(data_to_clean[[#This Row],[state]],abbreviation_table[],2,FALSE)</f>
        <v>Florida</v>
      </c>
      <c r="E4887" t="s">
        <v>528</v>
      </c>
      <c r="F4887" t="str">
        <f>TRIM(LEFT(data_to_clean[[#This Row],[revenue]],FIND(" ",data_to_clean[[#This Row],[revenue]])))</f>
        <v>7.4</v>
      </c>
      <c r="G4887" t="str">
        <f>RIGHT(data_to_clean[[#This Row],[revenue]],LEN(data_to_clean[[#This Row],[revenue]])-FIND(" ",data_to_clean[[#This Row],[revenue]]))</f>
        <v>Million</v>
      </c>
      <c r="H4887" s="7">
        <f>VALUE(IF(data_to_clean[[#This Row],[multiplicity]]="Million",_xlfn.CONCAT(SUBSTITUTE(data_to_clean[[#This Row],[number]],".",""),"00000"),_xlfn.CONCAT(SUBSTITUTE(data_to_clean[[#This Row],[number]],".",""),"00000000")))</f>
        <v>7400000</v>
      </c>
      <c r="I4887" t="s">
        <v>17302</v>
      </c>
      <c r="J4887">
        <f>ROUND(VALUE(SUBSTITUTE(data_to_clean[[#This Row],[growth_%]],".",",")),0)</f>
        <v>56</v>
      </c>
      <c r="K4887" t="s">
        <v>18</v>
      </c>
      <c r="L4887">
        <v>32</v>
      </c>
      <c r="M4887">
        <v>24</v>
      </c>
      <c r="N4887">
        <v>2002</v>
      </c>
      <c r="O4887">
        <v>1</v>
      </c>
      <c r="P4887" t="s">
        <v>4327</v>
      </c>
      <c r="Q4887" t="b">
        <f>AND(ISNUMBER(data_to_clean[[#This Row],[revenue_formatted]]),ISNUMBER(data_to_clean[[#This Row],[growth_formatted_%]]),ISNUMBER(data_to_clean[[#This Row],[workers]]),ISNUMBER(data_to_clean[[#This Row],[previous_workers]]),ISNUMBER(data_to_clean[[#This Row],[founded]]),ISNUMBER(data_to_clean[[#This Row],[yrs_on_list]]))</f>
        <v>1</v>
      </c>
    </row>
    <row r="4888" spans="1:17" x14ac:dyDescent="0.25">
      <c r="A4888">
        <v>4875</v>
      </c>
      <c r="B4888" t="s">
        <v>17303</v>
      </c>
      <c r="C4888" t="s">
        <v>223</v>
      </c>
      <c r="D4888" t="str">
        <f>VLOOKUP(data_to_clean[[#This Row],[state]],abbreviation_table[],2,FALSE)</f>
        <v>Wisconsin</v>
      </c>
      <c r="E4888" t="s">
        <v>572</v>
      </c>
      <c r="F4888" t="str">
        <f>TRIM(LEFT(data_to_clean[[#This Row],[revenue]],FIND(" ",data_to_clean[[#This Row],[revenue]])))</f>
        <v>11.1</v>
      </c>
      <c r="G4888" t="str">
        <f>RIGHT(data_to_clean[[#This Row],[revenue]],LEN(data_to_clean[[#This Row],[revenue]])-FIND(" ",data_to_clean[[#This Row],[revenue]]))</f>
        <v>Million</v>
      </c>
      <c r="H4888" s="7">
        <f>VALUE(IF(data_to_clean[[#This Row],[multiplicity]]="Million",_xlfn.CONCAT(SUBSTITUTE(data_to_clean[[#This Row],[number]],".",""),"00000"),_xlfn.CONCAT(SUBSTITUTE(data_to_clean[[#This Row],[number]],".",""),"00000000")))</f>
        <v>11100000</v>
      </c>
      <c r="I4888" t="s">
        <v>17305</v>
      </c>
      <c r="J4888">
        <f>ROUND(VALUE(SUBSTITUTE(data_to_clean[[#This Row],[growth_%]],".",",")),0)</f>
        <v>56</v>
      </c>
      <c r="K4888" t="s">
        <v>308</v>
      </c>
      <c r="L4888">
        <v>34</v>
      </c>
      <c r="M4888">
        <v>26</v>
      </c>
      <c r="N4888">
        <v>2002</v>
      </c>
      <c r="O4888">
        <v>1</v>
      </c>
      <c r="P4888" t="s">
        <v>1860</v>
      </c>
      <c r="Q4888" t="b">
        <f>AND(ISNUMBER(data_to_clean[[#This Row],[revenue_formatted]]),ISNUMBER(data_to_clean[[#This Row],[growth_formatted_%]]),ISNUMBER(data_to_clean[[#This Row],[workers]]),ISNUMBER(data_to_clean[[#This Row],[previous_workers]]),ISNUMBER(data_to_clean[[#This Row],[founded]]),ISNUMBER(data_to_clean[[#This Row],[yrs_on_list]]))</f>
        <v>1</v>
      </c>
    </row>
    <row r="4889" spans="1:17" x14ac:dyDescent="0.25">
      <c r="A4889">
        <v>4876</v>
      </c>
      <c r="B4889" t="s">
        <v>17306</v>
      </c>
      <c r="C4889" t="s">
        <v>80</v>
      </c>
      <c r="D4889" t="str">
        <f>VLOOKUP(data_to_clean[[#This Row],[state]],abbreviation_table[],2,FALSE)</f>
        <v>California</v>
      </c>
      <c r="E4889" t="s">
        <v>8878</v>
      </c>
      <c r="F4889" t="str">
        <f>TRIM(LEFT(data_to_clean[[#This Row],[revenue]],FIND(" ",data_to_clean[[#This Row],[revenue]])))</f>
        <v>19.2</v>
      </c>
      <c r="G4889" t="str">
        <f>RIGHT(data_to_clean[[#This Row],[revenue]],LEN(data_to_clean[[#This Row],[revenue]])-FIND(" ",data_to_clean[[#This Row],[revenue]]))</f>
        <v>Million</v>
      </c>
      <c r="H4889" s="7">
        <f>VALUE(IF(data_to_clean[[#This Row],[multiplicity]]="Million",_xlfn.CONCAT(SUBSTITUTE(data_to_clean[[#This Row],[number]],".",""),"00000"),_xlfn.CONCAT(SUBSTITUTE(data_to_clean[[#This Row],[number]],".",""),"00000000")))</f>
        <v>19200000</v>
      </c>
      <c r="I4889" t="s">
        <v>17308</v>
      </c>
      <c r="J4889">
        <f>ROUND(VALUE(SUBSTITUTE(data_to_clean[[#This Row],[growth_%]],".",",")),0)</f>
        <v>56</v>
      </c>
      <c r="K4889" t="s">
        <v>107</v>
      </c>
      <c r="L4889">
        <v>83</v>
      </c>
      <c r="M4889">
        <v>41</v>
      </c>
      <c r="N4889">
        <v>2005</v>
      </c>
      <c r="O4889">
        <v>7</v>
      </c>
      <c r="P4889" t="s">
        <v>1602</v>
      </c>
      <c r="Q4889" t="b">
        <f>AND(ISNUMBER(data_to_clean[[#This Row],[revenue_formatted]]),ISNUMBER(data_to_clean[[#This Row],[growth_formatted_%]]),ISNUMBER(data_to_clean[[#This Row],[workers]]),ISNUMBER(data_to_clean[[#This Row],[previous_workers]]),ISNUMBER(data_to_clean[[#This Row],[founded]]),ISNUMBER(data_to_clean[[#This Row],[yrs_on_list]]))</f>
        <v>1</v>
      </c>
    </row>
    <row r="4890" spans="1:17" x14ac:dyDescent="0.25">
      <c r="A4890">
        <v>4877</v>
      </c>
      <c r="B4890" t="s">
        <v>17309</v>
      </c>
      <c r="C4890" t="s">
        <v>462</v>
      </c>
      <c r="D4890" t="str">
        <f>VLOOKUP(data_to_clean[[#This Row],[state]],abbreviation_table[],2,FALSE)</f>
        <v>Kansas</v>
      </c>
      <c r="E4890" t="s">
        <v>2974</v>
      </c>
      <c r="F4890" t="str">
        <f>TRIM(LEFT(data_to_clean[[#This Row],[revenue]],FIND(" ",data_to_clean[[#This Row],[revenue]])))</f>
        <v>18.3</v>
      </c>
      <c r="G4890" t="str">
        <f>RIGHT(data_to_clean[[#This Row],[revenue]],LEN(data_to_clean[[#This Row],[revenue]])-FIND(" ",data_to_clean[[#This Row],[revenue]]))</f>
        <v>Million</v>
      </c>
      <c r="H4890" s="7">
        <f>VALUE(IF(data_to_clean[[#This Row],[multiplicity]]="Million",_xlfn.CONCAT(SUBSTITUTE(data_to_clean[[#This Row],[number]],".",""),"00000"),_xlfn.CONCAT(SUBSTITUTE(data_to_clean[[#This Row],[number]],".",""),"00000000")))</f>
        <v>18300000</v>
      </c>
      <c r="I4890" t="s">
        <v>17311</v>
      </c>
      <c r="J4890">
        <f>ROUND(VALUE(SUBSTITUTE(data_to_clean[[#This Row],[growth_%]],".",",")),0)</f>
        <v>56</v>
      </c>
      <c r="K4890" t="s">
        <v>6043</v>
      </c>
      <c r="L4890">
        <v>81</v>
      </c>
      <c r="M4890">
        <v>60</v>
      </c>
      <c r="N4890">
        <v>2006</v>
      </c>
      <c r="O4890">
        <v>1</v>
      </c>
      <c r="P4890" t="s">
        <v>466</v>
      </c>
      <c r="Q4890" t="b">
        <f>AND(ISNUMBER(data_to_clean[[#This Row],[revenue_formatted]]),ISNUMBER(data_to_clean[[#This Row],[growth_formatted_%]]),ISNUMBER(data_to_clean[[#This Row],[workers]]),ISNUMBER(data_to_clean[[#This Row],[previous_workers]]),ISNUMBER(data_to_clean[[#This Row],[founded]]),ISNUMBER(data_to_clean[[#This Row],[yrs_on_list]]))</f>
        <v>1</v>
      </c>
    </row>
    <row r="4891" spans="1:17" x14ac:dyDescent="0.25">
      <c r="A4891">
        <v>4878</v>
      </c>
      <c r="B4891" t="s">
        <v>17312</v>
      </c>
      <c r="C4891" t="s">
        <v>52</v>
      </c>
      <c r="D4891" t="str">
        <f>VLOOKUP(data_to_clean[[#This Row],[state]],abbreviation_table[],2,FALSE)</f>
        <v>Florida</v>
      </c>
      <c r="E4891" t="s">
        <v>957</v>
      </c>
      <c r="F4891" t="str">
        <f>TRIM(LEFT(data_to_clean[[#This Row],[revenue]],FIND(" ",data_to_clean[[#This Row],[revenue]])))</f>
        <v>2.2</v>
      </c>
      <c r="G4891" t="str">
        <f>RIGHT(data_to_clean[[#This Row],[revenue]],LEN(data_to_clean[[#This Row],[revenue]])-FIND(" ",data_to_clean[[#This Row],[revenue]]))</f>
        <v>Million</v>
      </c>
      <c r="H4891" s="7">
        <f>VALUE(IF(data_to_clean[[#This Row],[multiplicity]]="Million",_xlfn.CONCAT(SUBSTITUTE(data_to_clean[[#This Row],[number]],".",""),"00000"),_xlfn.CONCAT(SUBSTITUTE(data_to_clean[[#This Row],[number]],".",""),"00000000")))</f>
        <v>2200000</v>
      </c>
      <c r="I4891" t="s">
        <v>17314</v>
      </c>
      <c r="J4891">
        <f>ROUND(VALUE(SUBSTITUTE(data_to_clean[[#This Row],[growth_%]],".",",")),0)</f>
        <v>56</v>
      </c>
      <c r="K4891" t="s">
        <v>336</v>
      </c>
      <c r="L4891">
        <v>16</v>
      </c>
      <c r="M4891">
        <v>12</v>
      </c>
      <c r="N4891">
        <v>2008</v>
      </c>
      <c r="O4891">
        <v>1</v>
      </c>
      <c r="P4891" t="s">
        <v>1004</v>
      </c>
      <c r="Q4891" t="b">
        <f>AND(ISNUMBER(data_to_clean[[#This Row],[revenue_formatted]]),ISNUMBER(data_to_clean[[#This Row],[growth_formatted_%]]),ISNUMBER(data_to_clean[[#This Row],[workers]]),ISNUMBER(data_to_clean[[#This Row],[previous_workers]]),ISNUMBER(data_to_clean[[#This Row],[founded]]),ISNUMBER(data_to_clean[[#This Row],[yrs_on_list]]))</f>
        <v>1</v>
      </c>
    </row>
    <row r="4892" spans="1:17" x14ac:dyDescent="0.25">
      <c r="A4892">
        <v>4879</v>
      </c>
      <c r="B4892" t="s">
        <v>17315</v>
      </c>
      <c r="C4892" t="s">
        <v>230</v>
      </c>
      <c r="D4892" t="str">
        <f>VLOOKUP(data_to_clean[[#This Row],[state]],abbreviation_table[],2,FALSE)</f>
        <v>Michigan</v>
      </c>
      <c r="E4892" t="s">
        <v>1305</v>
      </c>
      <c r="F4892" t="str">
        <f>TRIM(LEFT(data_to_clean[[#This Row],[revenue]],FIND(" ",data_to_clean[[#This Row],[revenue]])))</f>
        <v>5.2</v>
      </c>
      <c r="G4892" t="str">
        <f>RIGHT(data_to_clean[[#This Row],[revenue]],LEN(data_to_clean[[#This Row],[revenue]])-FIND(" ",data_to_clean[[#This Row],[revenue]]))</f>
        <v>Million</v>
      </c>
      <c r="H4892" s="7">
        <f>VALUE(IF(data_to_clean[[#This Row],[multiplicity]]="Million",_xlfn.CONCAT(SUBSTITUTE(data_to_clean[[#This Row],[number]],".",""),"00000"),_xlfn.CONCAT(SUBSTITUTE(data_to_clean[[#This Row],[number]],".",""),"00000000")))</f>
        <v>5200000</v>
      </c>
      <c r="I4892" t="s">
        <v>17317</v>
      </c>
      <c r="J4892">
        <f>ROUND(VALUE(SUBSTITUTE(data_to_clean[[#This Row],[growth_%]],".",",")),0)</f>
        <v>56</v>
      </c>
      <c r="K4892" t="s">
        <v>18</v>
      </c>
      <c r="L4892">
        <v>45</v>
      </c>
      <c r="M4892">
        <v>20</v>
      </c>
      <c r="N4892">
        <v>2009</v>
      </c>
      <c r="O4892">
        <v>3</v>
      </c>
      <c r="P4892" t="s">
        <v>17318</v>
      </c>
      <c r="Q4892" t="b">
        <f>AND(ISNUMBER(data_to_clean[[#This Row],[revenue_formatted]]),ISNUMBER(data_to_clean[[#This Row],[growth_formatted_%]]),ISNUMBER(data_to_clean[[#This Row],[workers]]),ISNUMBER(data_to_clean[[#This Row],[previous_workers]]),ISNUMBER(data_to_clean[[#This Row],[founded]]),ISNUMBER(data_to_clean[[#This Row],[yrs_on_list]]))</f>
        <v>1</v>
      </c>
    </row>
    <row r="4893" spans="1:17" x14ac:dyDescent="0.25">
      <c r="A4893">
        <v>4880</v>
      </c>
      <c r="B4893" t="s">
        <v>17319</v>
      </c>
      <c r="C4893" t="s">
        <v>105</v>
      </c>
      <c r="D4893" t="str">
        <f>VLOOKUP(data_to_clean[[#This Row],[state]],abbreviation_table[],2,FALSE)</f>
        <v>New York</v>
      </c>
      <c r="E4893" t="s">
        <v>1080</v>
      </c>
      <c r="F4893" t="str">
        <f>TRIM(LEFT(data_to_clean[[#This Row],[revenue]],FIND(" ",data_to_clean[[#This Row],[revenue]])))</f>
        <v>7.7</v>
      </c>
      <c r="G4893" t="str">
        <f>RIGHT(data_to_clean[[#This Row],[revenue]],LEN(data_to_clean[[#This Row],[revenue]])-FIND(" ",data_to_clean[[#This Row],[revenue]]))</f>
        <v>Million</v>
      </c>
      <c r="H4893" s="7">
        <f>VALUE(IF(data_to_clean[[#This Row],[multiplicity]]="Million",_xlfn.CONCAT(SUBSTITUTE(data_to_clean[[#This Row],[number]],".",""),"00000"),_xlfn.CONCAT(SUBSTITUTE(data_to_clean[[#This Row],[number]],".",""),"00000000")))</f>
        <v>7700000</v>
      </c>
      <c r="I4893" t="s">
        <v>17321</v>
      </c>
      <c r="J4893">
        <f>ROUND(VALUE(SUBSTITUTE(data_to_clean[[#This Row],[growth_%]],".",",")),0)</f>
        <v>56</v>
      </c>
      <c r="K4893" t="s">
        <v>156</v>
      </c>
      <c r="L4893">
        <v>43</v>
      </c>
      <c r="M4893">
        <v>34</v>
      </c>
      <c r="N4893">
        <v>2010</v>
      </c>
      <c r="O4893">
        <v>4</v>
      </c>
      <c r="P4893" t="s">
        <v>11562</v>
      </c>
      <c r="Q4893" t="b">
        <f>AND(ISNUMBER(data_to_clean[[#This Row],[revenue_formatted]]),ISNUMBER(data_to_clean[[#This Row],[growth_formatted_%]]),ISNUMBER(data_to_clean[[#This Row],[workers]]),ISNUMBER(data_to_clean[[#This Row],[previous_workers]]),ISNUMBER(data_to_clean[[#This Row],[founded]]),ISNUMBER(data_to_clean[[#This Row],[yrs_on_list]]))</f>
        <v>1</v>
      </c>
    </row>
    <row r="4894" spans="1:17" x14ac:dyDescent="0.25">
      <c r="A4894">
        <v>4881</v>
      </c>
      <c r="B4894" t="s">
        <v>17322</v>
      </c>
      <c r="C4894" t="s">
        <v>105</v>
      </c>
      <c r="D4894" t="str">
        <f>VLOOKUP(data_to_clean[[#This Row],[state]],abbreviation_table[],2,FALSE)</f>
        <v>New York</v>
      </c>
      <c r="E4894" t="s">
        <v>5584</v>
      </c>
      <c r="F4894" t="str">
        <f>TRIM(LEFT(data_to_clean[[#This Row],[revenue]],FIND(" ",data_to_clean[[#This Row],[revenue]])))</f>
        <v>22</v>
      </c>
      <c r="G4894" t="str">
        <f>RIGHT(data_to_clean[[#This Row],[revenue]],LEN(data_to_clean[[#This Row],[revenue]])-FIND(" ",data_to_clean[[#This Row],[revenue]]))</f>
        <v>Million</v>
      </c>
      <c r="H4894" s="7">
        <f>VALUE(IF(data_to_clean[[#This Row],[multiplicity]]="Million",_xlfn.CONCAT(SUBSTITUTE(data_to_clean[[#This Row],[number]],".",""),"00000"),_xlfn.CONCAT(SUBSTITUTE(data_to_clean[[#This Row],[number]],".",""),"00000000")))</f>
        <v>2200000</v>
      </c>
      <c r="I4894" t="s">
        <v>17324</v>
      </c>
      <c r="J4894">
        <f>ROUND(VALUE(SUBSTITUTE(data_to_clean[[#This Row],[growth_%]],".",",")),0)</f>
        <v>56</v>
      </c>
      <c r="K4894" t="s">
        <v>6043</v>
      </c>
      <c r="L4894">
        <v>82</v>
      </c>
      <c r="M4894">
        <v>60</v>
      </c>
      <c r="N4894">
        <v>2001</v>
      </c>
      <c r="O4894">
        <v>10</v>
      </c>
      <c r="P4894" t="s">
        <v>882</v>
      </c>
      <c r="Q4894" t="b">
        <f>AND(ISNUMBER(data_to_clean[[#This Row],[revenue_formatted]]),ISNUMBER(data_to_clean[[#This Row],[growth_formatted_%]]),ISNUMBER(data_to_clean[[#This Row],[workers]]),ISNUMBER(data_to_clean[[#This Row],[previous_workers]]),ISNUMBER(data_to_clean[[#This Row],[founded]]),ISNUMBER(data_to_clean[[#This Row],[yrs_on_list]]))</f>
        <v>1</v>
      </c>
    </row>
    <row r="4895" spans="1:17" x14ac:dyDescent="0.25">
      <c r="A4895">
        <v>4882</v>
      </c>
      <c r="B4895" t="s">
        <v>17325</v>
      </c>
      <c r="C4895" t="s">
        <v>86</v>
      </c>
      <c r="D4895" t="str">
        <f>VLOOKUP(data_to_clean[[#This Row],[state]],abbreviation_table[],2,FALSE)</f>
        <v>Colorado</v>
      </c>
      <c r="E4895" t="s">
        <v>824</v>
      </c>
      <c r="F4895" t="str">
        <f>TRIM(LEFT(data_to_clean[[#This Row],[revenue]],FIND(" ",data_to_clean[[#This Row],[revenue]])))</f>
        <v>2.5</v>
      </c>
      <c r="G4895" t="str">
        <f>RIGHT(data_to_clean[[#This Row],[revenue]],LEN(data_to_clean[[#This Row],[revenue]])-FIND(" ",data_to_clean[[#This Row],[revenue]]))</f>
        <v>Million</v>
      </c>
      <c r="H4895" s="7">
        <f>VALUE(IF(data_to_clean[[#This Row],[multiplicity]]="Million",_xlfn.CONCAT(SUBSTITUTE(data_to_clean[[#This Row],[number]],".",""),"00000"),_xlfn.CONCAT(SUBSTITUTE(data_to_clean[[#This Row],[number]],".",""),"00000000")))</f>
        <v>2500000</v>
      </c>
      <c r="I4895" t="s">
        <v>17327</v>
      </c>
      <c r="J4895">
        <f>ROUND(VALUE(SUBSTITUTE(data_to_clean[[#This Row],[growth_%]],".",",")),0)</f>
        <v>56</v>
      </c>
      <c r="K4895" t="s">
        <v>336</v>
      </c>
      <c r="L4895">
        <v>18</v>
      </c>
      <c r="M4895">
        <v>10</v>
      </c>
      <c r="N4895">
        <v>2008</v>
      </c>
      <c r="O4895">
        <v>2</v>
      </c>
      <c r="P4895" t="s">
        <v>240</v>
      </c>
      <c r="Q4895" t="b">
        <f>AND(ISNUMBER(data_to_clean[[#This Row],[revenue_formatted]]),ISNUMBER(data_to_clean[[#This Row],[growth_formatted_%]]),ISNUMBER(data_to_clean[[#This Row],[workers]]),ISNUMBER(data_to_clean[[#This Row],[previous_workers]]),ISNUMBER(data_to_clean[[#This Row],[founded]]),ISNUMBER(data_to_clean[[#This Row],[yrs_on_list]]))</f>
        <v>1</v>
      </c>
    </row>
    <row r="4896" spans="1:17" x14ac:dyDescent="0.25">
      <c r="A4896">
        <v>4883</v>
      </c>
      <c r="B4896" t="s">
        <v>17328</v>
      </c>
      <c r="C4896" t="s">
        <v>503</v>
      </c>
      <c r="D4896" t="str">
        <f>VLOOKUP(data_to_clean[[#This Row],[state]],abbreviation_table[],2,FALSE)</f>
        <v>Illinois</v>
      </c>
      <c r="E4896" t="s">
        <v>4377</v>
      </c>
      <c r="F4896" t="str">
        <f>TRIM(LEFT(data_to_clean[[#This Row],[revenue]],FIND(" ",data_to_clean[[#This Row],[revenue]])))</f>
        <v>9.4</v>
      </c>
      <c r="G4896" t="str">
        <f>RIGHT(data_to_clean[[#This Row],[revenue]],LEN(data_to_clean[[#This Row],[revenue]])-FIND(" ",data_to_clean[[#This Row],[revenue]]))</f>
        <v>Million</v>
      </c>
      <c r="H4896" s="7">
        <f>VALUE(IF(data_to_clean[[#This Row],[multiplicity]]="Million",_xlfn.CONCAT(SUBSTITUTE(data_to_clean[[#This Row],[number]],".",""),"00000"),_xlfn.CONCAT(SUBSTITUTE(data_to_clean[[#This Row],[number]],".",""),"00000000")))</f>
        <v>9400000</v>
      </c>
      <c r="I4896" t="s">
        <v>17330</v>
      </c>
      <c r="J4896">
        <f>ROUND(VALUE(SUBSTITUTE(data_to_clean[[#This Row],[growth_%]],".",",")),0)</f>
        <v>56</v>
      </c>
      <c r="K4896" t="s">
        <v>18</v>
      </c>
      <c r="L4896">
        <v>41</v>
      </c>
      <c r="M4896">
        <v>38</v>
      </c>
      <c r="N4896">
        <v>2015</v>
      </c>
      <c r="O4896">
        <v>1</v>
      </c>
      <c r="P4896" t="s">
        <v>15265</v>
      </c>
      <c r="Q4896" t="b">
        <f>AND(ISNUMBER(data_to_clean[[#This Row],[revenue_formatted]]),ISNUMBER(data_to_clean[[#This Row],[growth_formatted_%]]),ISNUMBER(data_to_clean[[#This Row],[workers]]),ISNUMBER(data_to_clean[[#This Row],[previous_workers]]),ISNUMBER(data_to_clean[[#This Row],[founded]]),ISNUMBER(data_to_clean[[#This Row],[yrs_on_list]]))</f>
        <v>1</v>
      </c>
    </row>
    <row r="4897" spans="1:17" x14ac:dyDescent="0.25">
      <c r="A4897">
        <v>4884</v>
      </c>
      <c r="B4897" t="s">
        <v>17331</v>
      </c>
      <c r="C4897" t="s">
        <v>80</v>
      </c>
      <c r="D4897" t="str">
        <f>VLOOKUP(data_to_clean[[#This Row],[state]],abbreviation_table[],2,FALSE)</f>
        <v>California</v>
      </c>
      <c r="E4897" t="s">
        <v>317</v>
      </c>
      <c r="F4897" t="str">
        <f>TRIM(LEFT(data_to_clean[[#This Row],[revenue]],FIND(" ",data_to_clean[[#This Row],[revenue]])))</f>
        <v>42.5</v>
      </c>
      <c r="G4897" t="str">
        <f>RIGHT(data_to_clean[[#This Row],[revenue]],LEN(data_to_clean[[#This Row],[revenue]])-FIND(" ",data_to_clean[[#This Row],[revenue]]))</f>
        <v>Million</v>
      </c>
      <c r="H4897" s="7">
        <f>VALUE(IF(data_to_clean[[#This Row],[multiplicity]]="Million",_xlfn.CONCAT(SUBSTITUTE(data_to_clean[[#This Row],[number]],".",""),"00000"),_xlfn.CONCAT(SUBSTITUTE(data_to_clean[[#This Row],[number]],".",""),"00000000")))</f>
        <v>42500000</v>
      </c>
      <c r="I4897" t="s">
        <v>17333</v>
      </c>
      <c r="J4897">
        <f>ROUND(VALUE(SUBSTITUTE(data_to_clean[[#This Row],[growth_%]],".",",")),0)</f>
        <v>56</v>
      </c>
      <c r="K4897" t="s">
        <v>33</v>
      </c>
      <c r="L4897">
        <v>69</v>
      </c>
      <c r="M4897">
        <v>66</v>
      </c>
      <c r="N4897">
        <v>1996</v>
      </c>
      <c r="O4897">
        <v>8</v>
      </c>
      <c r="P4897" t="s">
        <v>730</v>
      </c>
      <c r="Q4897" t="b">
        <f>AND(ISNUMBER(data_to_clean[[#This Row],[revenue_formatted]]),ISNUMBER(data_to_clean[[#This Row],[growth_formatted_%]]),ISNUMBER(data_to_clean[[#This Row],[workers]]),ISNUMBER(data_to_clean[[#This Row],[previous_workers]]),ISNUMBER(data_to_clean[[#This Row],[founded]]),ISNUMBER(data_to_clean[[#This Row],[yrs_on_list]]))</f>
        <v>1</v>
      </c>
    </row>
    <row r="4898" spans="1:17" x14ac:dyDescent="0.25">
      <c r="A4898">
        <v>4885</v>
      </c>
      <c r="B4898" t="s">
        <v>17334</v>
      </c>
      <c r="C4898" t="s">
        <v>1337</v>
      </c>
      <c r="D4898" t="str">
        <f>VLOOKUP(data_to_clean[[#This Row],[state]],abbreviation_table[],2,FALSE)</f>
        <v>Louisiana</v>
      </c>
      <c r="E4898" t="s">
        <v>17336</v>
      </c>
      <c r="F4898" t="str">
        <f>TRIM(LEFT(data_to_clean[[#This Row],[revenue]],FIND(" ",data_to_clean[[#This Row],[revenue]])))</f>
        <v>60.4</v>
      </c>
      <c r="G4898" t="str">
        <f>RIGHT(data_to_clean[[#This Row],[revenue]],LEN(data_to_clean[[#This Row],[revenue]])-FIND(" ",data_to_clean[[#This Row],[revenue]]))</f>
        <v>Million</v>
      </c>
      <c r="H4898" s="7">
        <f>VALUE(IF(data_to_clean[[#This Row],[multiplicity]]="Million",_xlfn.CONCAT(SUBSTITUTE(data_to_clean[[#This Row],[number]],".",""),"00000"),_xlfn.CONCAT(SUBSTITUTE(data_to_clean[[#This Row],[number]],".",""),"00000000")))</f>
        <v>60400000</v>
      </c>
      <c r="I4898" t="s">
        <v>17337</v>
      </c>
      <c r="J4898">
        <f>ROUND(VALUE(SUBSTITUTE(data_to_clean[[#This Row],[growth_%]],".",",")),0)</f>
        <v>56</v>
      </c>
      <c r="K4898" t="s">
        <v>107</v>
      </c>
      <c r="L4898">
        <v>285</v>
      </c>
      <c r="M4898">
        <v>126</v>
      </c>
      <c r="N4898">
        <v>1990</v>
      </c>
      <c r="O4898">
        <v>2</v>
      </c>
      <c r="P4898" t="s">
        <v>17338</v>
      </c>
      <c r="Q4898" t="b">
        <f>AND(ISNUMBER(data_to_clean[[#This Row],[revenue_formatted]]),ISNUMBER(data_to_clean[[#This Row],[growth_formatted_%]]),ISNUMBER(data_to_clean[[#This Row],[workers]]),ISNUMBER(data_to_clean[[#This Row],[previous_workers]]),ISNUMBER(data_to_clean[[#This Row],[founded]]),ISNUMBER(data_to_clean[[#This Row],[yrs_on_list]]))</f>
        <v>1</v>
      </c>
    </row>
    <row r="4899" spans="1:17" x14ac:dyDescent="0.25">
      <c r="A4899">
        <v>4886</v>
      </c>
      <c r="B4899" t="s">
        <v>17339</v>
      </c>
      <c r="C4899" t="s">
        <v>30</v>
      </c>
      <c r="D4899" t="str">
        <f>VLOOKUP(data_to_clean[[#This Row],[state]],abbreviation_table[],2,FALSE)</f>
        <v>Texas</v>
      </c>
      <c r="E4899" t="s">
        <v>957</v>
      </c>
      <c r="F4899" t="str">
        <f>TRIM(LEFT(data_to_clean[[#This Row],[revenue]],FIND(" ",data_to_clean[[#This Row],[revenue]])))</f>
        <v>2.2</v>
      </c>
      <c r="G4899" t="str">
        <f>RIGHT(data_to_clean[[#This Row],[revenue]],LEN(data_to_clean[[#This Row],[revenue]])-FIND(" ",data_to_clean[[#This Row],[revenue]]))</f>
        <v>Million</v>
      </c>
      <c r="H4899" s="7">
        <f>VALUE(IF(data_to_clean[[#This Row],[multiplicity]]="Million",_xlfn.CONCAT(SUBSTITUTE(data_to_clean[[#This Row],[number]],".",""),"00000"),_xlfn.CONCAT(SUBSTITUTE(data_to_clean[[#This Row],[number]],".",""),"00000000")))</f>
        <v>2200000</v>
      </c>
      <c r="I4899" t="s">
        <v>17341</v>
      </c>
      <c r="J4899">
        <f>ROUND(VALUE(SUBSTITUTE(data_to_clean[[#This Row],[growth_%]],".",",")),0)</f>
        <v>56</v>
      </c>
      <c r="K4899" t="s">
        <v>308</v>
      </c>
      <c r="L4899">
        <v>40</v>
      </c>
      <c r="M4899">
        <v>25</v>
      </c>
      <c r="N4899">
        <v>2003</v>
      </c>
      <c r="O4899">
        <v>1</v>
      </c>
      <c r="P4899" t="s">
        <v>2939</v>
      </c>
      <c r="Q4899" t="b">
        <f>AND(ISNUMBER(data_to_clean[[#This Row],[revenue_formatted]]),ISNUMBER(data_to_clean[[#This Row],[growth_formatted_%]]),ISNUMBER(data_to_clean[[#This Row],[workers]]),ISNUMBER(data_to_clean[[#This Row],[previous_workers]]),ISNUMBER(data_to_clean[[#This Row],[founded]]),ISNUMBER(data_to_clean[[#This Row],[yrs_on_list]]))</f>
        <v>1</v>
      </c>
    </row>
    <row r="4900" spans="1:17" x14ac:dyDescent="0.25">
      <c r="A4900">
        <v>4887</v>
      </c>
      <c r="B4900" t="s">
        <v>17342</v>
      </c>
      <c r="C4900" t="s">
        <v>52</v>
      </c>
      <c r="D4900" t="str">
        <f>VLOOKUP(data_to_clean[[#This Row],[state]],abbreviation_table[],2,FALSE)</f>
        <v>Florida</v>
      </c>
      <c r="E4900" t="s">
        <v>185</v>
      </c>
      <c r="F4900" t="str">
        <f>TRIM(LEFT(data_to_clean[[#This Row],[revenue]],FIND(" ",data_to_clean[[#This Row],[revenue]])))</f>
        <v>7.8</v>
      </c>
      <c r="G4900" t="str">
        <f>RIGHT(data_to_clean[[#This Row],[revenue]],LEN(data_to_clean[[#This Row],[revenue]])-FIND(" ",data_to_clean[[#This Row],[revenue]]))</f>
        <v>Million</v>
      </c>
      <c r="H4900" s="7">
        <f>VALUE(IF(data_to_clean[[#This Row],[multiplicity]]="Million",_xlfn.CONCAT(SUBSTITUTE(data_to_clean[[#This Row],[number]],".",""),"00000"),_xlfn.CONCAT(SUBSTITUTE(data_to_clean[[#This Row],[number]],".",""),"00000000")))</f>
        <v>7800000</v>
      </c>
      <c r="I4900" t="s">
        <v>17344</v>
      </c>
      <c r="J4900">
        <f>ROUND(VALUE(SUBSTITUTE(data_to_clean[[#This Row],[growth_%]],".",",")),0)</f>
        <v>56</v>
      </c>
      <c r="K4900" t="s">
        <v>48</v>
      </c>
      <c r="L4900">
        <v>63</v>
      </c>
      <c r="M4900">
        <v>40</v>
      </c>
      <c r="N4900">
        <v>2006</v>
      </c>
      <c r="O4900">
        <v>3</v>
      </c>
      <c r="P4900" t="s">
        <v>198</v>
      </c>
      <c r="Q4900" t="b">
        <f>AND(ISNUMBER(data_to_clean[[#This Row],[revenue_formatted]]),ISNUMBER(data_to_clean[[#This Row],[growth_formatted_%]]),ISNUMBER(data_to_clean[[#This Row],[workers]]),ISNUMBER(data_to_clean[[#This Row],[previous_workers]]),ISNUMBER(data_to_clean[[#This Row],[founded]]),ISNUMBER(data_to_clean[[#This Row],[yrs_on_list]]))</f>
        <v>1</v>
      </c>
    </row>
    <row r="4901" spans="1:17" x14ac:dyDescent="0.25">
      <c r="A4901">
        <v>4888</v>
      </c>
      <c r="B4901" t="s">
        <v>17345</v>
      </c>
      <c r="C4901" t="s">
        <v>22</v>
      </c>
      <c r="D4901" t="str">
        <f>VLOOKUP(data_to_clean[[#This Row],[state]],abbreviation_table[],2,FALSE)</f>
        <v>Tennessee</v>
      </c>
      <c r="E4901" t="s">
        <v>1535</v>
      </c>
      <c r="F4901" t="str">
        <f>TRIM(LEFT(data_to_clean[[#This Row],[revenue]],FIND(" ",data_to_clean[[#This Row],[revenue]])))</f>
        <v>6</v>
      </c>
      <c r="G4901" t="str">
        <f>RIGHT(data_to_clean[[#This Row],[revenue]],LEN(data_to_clean[[#This Row],[revenue]])-FIND(" ",data_to_clean[[#This Row],[revenue]]))</f>
        <v>Million</v>
      </c>
      <c r="H4901" s="7">
        <f>VALUE(IF(data_to_clean[[#This Row],[multiplicity]]="Million",_xlfn.CONCAT(SUBSTITUTE(data_to_clean[[#This Row],[number]],".",""),"00000"),_xlfn.CONCAT(SUBSTITUTE(data_to_clean[[#This Row],[number]],".",""),"00000000")))</f>
        <v>600000</v>
      </c>
      <c r="I4901" t="s">
        <v>17347</v>
      </c>
      <c r="J4901">
        <f>ROUND(VALUE(SUBSTITUTE(data_to_clean[[#This Row],[growth_%]],".",",")),0)</f>
        <v>56</v>
      </c>
      <c r="K4901" t="s">
        <v>40</v>
      </c>
      <c r="L4901">
        <v>45</v>
      </c>
      <c r="M4901">
        <v>33</v>
      </c>
      <c r="N4901">
        <v>1961</v>
      </c>
      <c r="O4901">
        <v>1</v>
      </c>
      <c r="P4901" t="s">
        <v>26</v>
      </c>
      <c r="Q4901" t="b">
        <f>AND(ISNUMBER(data_to_clean[[#This Row],[revenue_formatted]]),ISNUMBER(data_to_clean[[#This Row],[growth_formatted_%]]),ISNUMBER(data_to_clean[[#This Row],[workers]]),ISNUMBER(data_to_clean[[#This Row],[previous_workers]]),ISNUMBER(data_to_clean[[#This Row],[founded]]),ISNUMBER(data_to_clean[[#This Row],[yrs_on_list]]))</f>
        <v>1</v>
      </c>
    </row>
    <row r="4902" spans="1:17" x14ac:dyDescent="0.25">
      <c r="A4902">
        <v>4889</v>
      </c>
      <c r="B4902" t="s">
        <v>17348</v>
      </c>
      <c r="C4902" t="s">
        <v>66</v>
      </c>
      <c r="D4902" t="str">
        <f>VLOOKUP(data_to_clean[[#This Row],[state]],abbreviation_table[],2,FALSE)</f>
        <v>Virginia</v>
      </c>
      <c r="E4902" t="s">
        <v>17350</v>
      </c>
      <c r="F4902" t="str">
        <f>TRIM(LEFT(data_to_clean[[#This Row],[revenue]],FIND(" ",data_to_clean[[#This Row],[revenue]])))</f>
        <v>86.4</v>
      </c>
      <c r="G4902" t="str">
        <f>RIGHT(data_to_clean[[#This Row],[revenue]],LEN(data_to_clean[[#This Row],[revenue]])-FIND(" ",data_to_clean[[#This Row],[revenue]]))</f>
        <v>Million</v>
      </c>
      <c r="H4902" s="7">
        <f>VALUE(IF(data_to_clean[[#This Row],[multiplicity]]="Million",_xlfn.CONCAT(SUBSTITUTE(data_to_clean[[#This Row],[number]],".",""),"00000"),_xlfn.CONCAT(SUBSTITUTE(data_to_clean[[#This Row],[number]],".",""),"00000000")))</f>
        <v>86400000</v>
      </c>
      <c r="I4902" t="s">
        <v>17351</v>
      </c>
      <c r="J4902">
        <f>ROUND(VALUE(SUBSTITUTE(data_to_clean[[#This Row],[growth_%]],".",",")),0)</f>
        <v>56</v>
      </c>
      <c r="K4902" t="s">
        <v>1041</v>
      </c>
      <c r="L4902">
        <v>541</v>
      </c>
      <c r="M4902">
        <v>381</v>
      </c>
      <c r="N4902">
        <v>1953</v>
      </c>
      <c r="O4902">
        <v>4</v>
      </c>
      <c r="P4902" t="s">
        <v>1896</v>
      </c>
      <c r="Q4902" t="b">
        <f>AND(ISNUMBER(data_to_clean[[#This Row],[revenue_formatted]]),ISNUMBER(data_to_clean[[#This Row],[growth_formatted_%]]),ISNUMBER(data_to_clean[[#This Row],[workers]]),ISNUMBER(data_to_clean[[#This Row],[previous_workers]]),ISNUMBER(data_to_clean[[#This Row],[founded]]),ISNUMBER(data_to_clean[[#This Row],[yrs_on_list]]))</f>
        <v>1</v>
      </c>
    </row>
    <row r="4903" spans="1:17" x14ac:dyDescent="0.25">
      <c r="A4903">
        <v>4890</v>
      </c>
      <c r="B4903" t="s">
        <v>17352</v>
      </c>
      <c r="C4903" t="s">
        <v>294</v>
      </c>
      <c r="D4903" t="str">
        <f>VLOOKUP(data_to_clean[[#This Row],[state]],abbreviation_table[],2,FALSE)</f>
        <v>Minnesota</v>
      </c>
      <c r="E4903" t="s">
        <v>626</v>
      </c>
      <c r="F4903" t="str">
        <f>TRIM(LEFT(data_to_clean[[#This Row],[revenue]],FIND(" ",data_to_clean[[#This Row],[revenue]])))</f>
        <v>3.7</v>
      </c>
      <c r="G4903" t="str">
        <f>RIGHT(data_to_clean[[#This Row],[revenue]],LEN(data_to_clean[[#This Row],[revenue]])-FIND(" ",data_to_clean[[#This Row],[revenue]]))</f>
        <v>Million</v>
      </c>
      <c r="H4903" s="7">
        <f>VALUE(IF(data_to_clean[[#This Row],[multiplicity]]="Million",_xlfn.CONCAT(SUBSTITUTE(data_to_clean[[#This Row],[number]],".",""),"00000"),_xlfn.CONCAT(SUBSTITUTE(data_to_clean[[#This Row],[number]],".",""),"00000000")))</f>
        <v>3700000</v>
      </c>
      <c r="I4903" t="s">
        <v>17354</v>
      </c>
      <c r="J4903">
        <f>ROUND(VALUE(SUBSTITUTE(data_to_clean[[#This Row],[growth_%]],".",",")),0)</f>
        <v>56</v>
      </c>
      <c r="K4903" t="s">
        <v>336</v>
      </c>
      <c r="L4903">
        <v>4</v>
      </c>
      <c r="M4903">
        <v>4</v>
      </c>
      <c r="N4903">
        <v>1977</v>
      </c>
      <c r="O4903">
        <v>1</v>
      </c>
      <c r="P4903" t="s">
        <v>17355</v>
      </c>
      <c r="Q4903" t="b">
        <f>AND(ISNUMBER(data_to_clean[[#This Row],[revenue_formatted]]),ISNUMBER(data_to_clean[[#This Row],[growth_formatted_%]]),ISNUMBER(data_to_clean[[#This Row],[workers]]),ISNUMBER(data_to_clean[[#This Row],[previous_workers]]),ISNUMBER(data_to_clean[[#This Row],[founded]]),ISNUMBER(data_to_clean[[#This Row],[yrs_on_list]]))</f>
        <v>1</v>
      </c>
    </row>
    <row r="4904" spans="1:17" x14ac:dyDescent="0.25">
      <c r="A4904">
        <v>4891</v>
      </c>
      <c r="B4904" t="s">
        <v>17356</v>
      </c>
      <c r="C4904" t="s">
        <v>30</v>
      </c>
      <c r="D4904" t="str">
        <f>VLOOKUP(data_to_clean[[#This Row],[state]],abbreviation_table[],2,FALSE)</f>
        <v>Texas</v>
      </c>
      <c r="E4904" t="s">
        <v>185</v>
      </c>
      <c r="F4904" t="str">
        <f>TRIM(LEFT(data_to_clean[[#This Row],[revenue]],FIND(" ",data_to_clean[[#This Row],[revenue]])))</f>
        <v>7.8</v>
      </c>
      <c r="G4904" t="str">
        <f>RIGHT(data_to_clean[[#This Row],[revenue]],LEN(data_to_clean[[#This Row],[revenue]])-FIND(" ",data_to_clean[[#This Row],[revenue]]))</f>
        <v>Million</v>
      </c>
      <c r="H4904" s="7">
        <f>VALUE(IF(data_to_clean[[#This Row],[multiplicity]]="Million",_xlfn.CONCAT(SUBSTITUTE(data_to_clean[[#This Row],[number]],".",""),"00000"),_xlfn.CONCAT(SUBSTITUTE(data_to_clean[[#This Row],[number]],".",""),"00000000")))</f>
        <v>7800000</v>
      </c>
      <c r="I4904" t="s">
        <v>17358</v>
      </c>
      <c r="J4904">
        <f>ROUND(VALUE(SUBSTITUTE(data_to_clean[[#This Row],[growth_%]],".",",")),0)</f>
        <v>56</v>
      </c>
      <c r="K4904" t="s">
        <v>107</v>
      </c>
      <c r="L4904">
        <v>40</v>
      </c>
      <c r="M4904">
        <v>32</v>
      </c>
      <c r="N4904">
        <v>2002</v>
      </c>
      <c r="O4904">
        <v>1</v>
      </c>
      <c r="P4904" t="s">
        <v>34</v>
      </c>
      <c r="Q4904" t="b">
        <f>AND(ISNUMBER(data_to_clean[[#This Row],[revenue_formatted]]),ISNUMBER(data_to_clean[[#This Row],[growth_formatted_%]]),ISNUMBER(data_to_clean[[#This Row],[workers]]),ISNUMBER(data_to_clean[[#This Row],[previous_workers]]),ISNUMBER(data_to_clean[[#This Row],[founded]]),ISNUMBER(data_to_clean[[#This Row],[yrs_on_list]]))</f>
        <v>1</v>
      </c>
    </row>
    <row r="4905" spans="1:17" x14ac:dyDescent="0.25">
      <c r="A4905">
        <v>4892</v>
      </c>
      <c r="B4905" t="s">
        <v>17359</v>
      </c>
      <c r="C4905" t="s">
        <v>80</v>
      </c>
      <c r="D4905" t="str">
        <f>VLOOKUP(data_to_clean[[#This Row],[state]],abbreviation_table[],2,FALSE)</f>
        <v>California</v>
      </c>
      <c r="E4905" t="s">
        <v>10210</v>
      </c>
      <c r="F4905" t="str">
        <f>TRIM(LEFT(data_to_clean[[#This Row],[revenue]],FIND(" ",data_to_clean[[#This Row],[revenue]])))</f>
        <v>27.1</v>
      </c>
      <c r="G4905" t="str">
        <f>RIGHT(data_to_clean[[#This Row],[revenue]],LEN(data_to_clean[[#This Row],[revenue]])-FIND(" ",data_to_clean[[#This Row],[revenue]]))</f>
        <v>Million</v>
      </c>
      <c r="H4905" s="7">
        <f>VALUE(IF(data_to_clean[[#This Row],[multiplicity]]="Million",_xlfn.CONCAT(SUBSTITUTE(data_to_clean[[#This Row],[number]],".",""),"00000"),_xlfn.CONCAT(SUBSTITUTE(data_to_clean[[#This Row],[number]],".",""),"00000000")))</f>
        <v>27100000</v>
      </c>
      <c r="I4905" t="s">
        <v>17361</v>
      </c>
      <c r="J4905">
        <f>ROUND(VALUE(SUBSTITUTE(data_to_clean[[#This Row],[growth_%]],".",",")),0)</f>
        <v>56</v>
      </c>
      <c r="K4905" t="s">
        <v>336</v>
      </c>
      <c r="L4905">
        <v>54</v>
      </c>
      <c r="M4905">
        <v>32</v>
      </c>
      <c r="N4905">
        <v>2006</v>
      </c>
      <c r="O4905">
        <v>7</v>
      </c>
      <c r="P4905" t="s">
        <v>137</v>
      </c>
      <c r="Q4905" t="b">
        <f>AND(ISNUMBER(data_to_clean[[#This Row],[revenue_formatted]]),ISNUMBER(data_to_clean[[#This Row],[growth_formatted_%]]),ISNUMBER(data_to_clean[[#This Row],[workers]]),ISNUMBER(data_to_clean[[#This Row],[previous_workers]]),ISNUMBER(data_to_clean[[#This Row],[founded]]),ISNUMBER(data_to_clean[[#This Row],[yrs_on_list]]))</f>
        <v>1</v>
      </c>
    </row>
    <row r="4906" spans="1:17" x14ac:dyDescent="0.25">
      <c r="A4906">
        <v>4893</v>
      </c>
      <c r="B4906" t="s">
        <v>17362</v>
      </c>
      <c r="C4906" t="s">
        <v>86</v>
      </c>
      <c r="D4906" t="str">
        <f>VLOOKUP(data_to_clean[[#This Row],[state]],abbreviation_table[],2,FALSE)</f>
        <v>Colorado</v>
      </c>
      <c r="E4906" t="s">
        <v>2224</v>
      </c>
      <c r="F4906" t="str">
        <f>TRIM(LEFT(data_to_clean[[#This Row],[revenue]],FIND(" ",data_to_clean[[#This Row],[revenue]])))</f>
        <v>12.6</v>
      </c>
      <c r="G4906" t="str">
        <f>RIGHT(data_to_clean[[#This Row],[revenue]],LEN(data_to_clean[[#This Row],[revenue]])-FIND(" ",data_to_clean[[#This Row],[revenue]]))</f>
        <v>Million</v>
      </c>
      <c r="H4906" s="7">
        <f>VALUE(IF(data_to_clean[[#This Row],[multiplicity]]="Million",_xlfn.CONCAT(SUBSTITUTE(data_to_clean[[#This Row],[number]],".",""),"00000"),_xlfn.CONCAT(SUBSTITUTE(data_to_clean[[#This Row],[number]],".",""),"00000000")))</f>
        <v>12600000</v>
      </c>
      <c r="I4906" t="s">
        <v>17364</v>
      </c>
      <c r="J4906">
        <f>ROUND(VALUE(SUBSTITUTE(data_to_clean[[#This Row],[growth_%]],".",",")),0)</f>
        <v>56</v>
      </c>
      <c r="K4906" t="s">
        <v>55</v>
      </c>
      <c r="L4906">
        <v>30</v>
      </c>
      <c r="M4906">
        <v>9</v>
      </c>
      <c r="N4906">
        <v>2001</v>
      </c>
      <c r="O4906">
        <v>6</v>
      </c>
      <c r="P4906" t="s">
        <v>3830</v>
      </c>
      <c r="Q4906" t="b">
        <f>AND(ISNUMBER(data_to_clean[[#This Row],[revenue_formatted]]),ISNUMBER(data_to_clean[[#This Row],[growth_formatted_%]]),ISNUMBER(data_to_clean[[#This Row],[workers]]),ISNUMBER(data_to_clean[[#This Row],[previous_workers]]),ISNUMBER(data_to_clean[[#This Row],[founded]]),ISNUMBER(data_to_clean[[#This Row],[yrs_on_list]]))</f>
        <v>1</v>
      </c>
    </row>
    <row r="4907" spans="1:17" x14ac:dyDescent="0.25">
      <c r="A4907">
        <v>4894</v>
      </c>
      <c r="B4907" t="s">
        <v>17365</v>
      </c>
      <c r="C4907" t="s">
        <v>45</v>
      </c>
      <c r="D4907" t="str">
        <f>VLOOKUP(data_to_clean[[#This Row],[state]],abbreviation_table[],2,FALSE)</f>
        <v>Pennsylvania</v>
      </c>
      <c r="E4907" t="s">
        <v>142</v>
      </c>
      <c r="F4907" t="str">
        <f>TRIM(LEFT(data_to_clean[[#This Row],[revenue]],FIND(" ",data_to_clean[[#This Row],[revenue]])))</f>
        <v>10.2</v>
      </c>
      <c r="G4907" t="str">
        <f>RIGHT(data_to_clean[[#This Row],[revenue]],LEN(data_to_clean[[#This Row],[revenue]])-FIND(" ",data_to_clean[[#This Row],[revenue]]))</f>
        <v>Million</v>
      </c>
      <c r="H4907" s="7">
        <f>VALUE(IF(data_to_clean[[#This Row],[multiplicity]]="Million",_xlfn.CONCAT(SUBSTITUTE(data_to_clean[[#This Row],[number]],".",""),"00000"),_xlfn.CONCAT(SUBSTITUTE(data_to_clean[[#This Row],[number]],".",""),"00000000")))</f>
        <v>10200000</v>
      </c>
      <c r="I4907" t="s">
        <v>17367</v>
      </c>
      <c r="J4907">
        <f>ROUND(VALUE(SUBSTITUTE(data_to_clean[[#This Row],[growth_%]],".",",")),0)</f>
        <v>55</v>
      </c>
      <c r="K4907" t="s">
        <v>18</v>
      </c>
      <c r="L4907">
        <v>52</v>
      </c>
      <c r="M4907">
        <v>30</v>
      </c>
      <c r="N4907">
        <v>2007</v>
      </c>
      <c r="O4907">
        <v>4</v>
      </c>
      <c r="P4907" t="s">
        <v>8050</v>
      </c>
      <c r="Q4907" t="b">
        <f>AND(ISNUMBER(data_to_clean[[#This Row],[revenue_formatted]]),ISNUMBER(data_to_clean[[#This Row],[growth_formatted_%]]),ISNUMBER(data_to_clean[[#This Row],[workers]]),ISNUMBER(data_to_clean[[#This Row],[previous_workers]]),ISNUMBER(data_to_clean[[#This Row],[founded]]),ISNUMBER(data_to_clean[[#This Row],[yrs_on_list]]))</f>
        <v>1</v>
      </c>
    </row>
    <row r="4908" spans="1:17" x14ac:dyDescent="0.25">
      <c r="A4908">
        <v>4895</v>
      </c>
      <c r="B4908" t="s">
        <v>17368</v>
      </c>
      <c r="C4908" t="s">
        <v>52</v>
      </c>
      <c r="D4908" t="str">
        <f>VLOOKUP(data_to_clean[[#This Row],[state]],abbreviation_table[],2,FALSE)</f>
        <v>Florida</v>
      </c>
      <c r="E4908" t="s">
        <v>1152</v>
      </c>
      <c r="F4908" t="str">
        <f>TRIM(LEFT(data_to_clean[[#This Row],[revenue]],FIND(" ",data_to_clean[[#This Row],[revenue]])))</f>
        <v>2.1</v>
      </c>
      <c r="G4908" t="str">
        <f>RIGHT(data_to_clean[[#This Row],[revenue]],LEN(data_to_clean[[#This Row],[revenue]])-FIND(" ",data_to_clean[[#This Row],[revenue]]))</f>
        <v>Million</v>
      </c>
      <c r="H4908" s="7">
        <f>VALUE(IF(data_to_clean[[#This Row],[multiplicity]]="Million",_xlfn.CONCAT(SUBSTITUTE(data_to_clean[[#This Row],[number]],".",""),"00000"),_xlfn.CONCAT(SUBSTITUTE(data_to_clean[[#This Row],[number]],".",""),"00000000")))</f>
        <v>2100000</v>
      </c>
      <c r="I4908" t="s">
        <v>17370</v>
      </c>
      <c r="J4908">
        <f>ROUND(VALUE(SUBSTITUTE(data_to_clean[[#This Row],[growth_%]],".",",")),0)</f>
        <v>55</v>
      </c>
      <c r="K4908" t="s">
        <v>257</v>
      </c>
      <c r="L4908">
        <v>16</v>
      </c>
      <c r="M4908">
        <v>11</v>
      </c>
      <c r="N4908">
        <v>2004</v>
      </c>
      <c r="O4908">
        <v>2</v>
      </c>
      <c r="P4908" t="s">
        <v>1315</v>
      </c>
      <c r="Q4908" t="b">
        <f>AND(ISNUMBER(data_to_clean[[#This Row],[revenue_formatted]]),ISNUMBER(data_to_clean[[#This Row],[growth_formatted_%]]),ISNUMBER(data_to_clean[[#This Row],[workers]]),ISNUMBER(data_to_clean[[#This Row],[previous_workers]]),ISNUMBER(data_to_clean[[#This Row],[founded]]),ISNUMBER(data_to_clean[[#This Row],[yrs_on_list]]))</f>
        <v>1</v>
      </c>
    </row>
    <row r="4909" spans="1:17" x14ac:dyDescent="0.25">
      <c r="A4909">
        <v>4896</v>
      </c>
      <c r="B4909" t="s">
        <v>17371</v>
      </c>
      <c r="C4909" t="s">
        <v>503</v>
      </c>
      <c r="D4909" t="str">
        <f>VLOOKUP(data_to_clean[[#This Row],[state]],abbreviation_table[],2,FALSE)</f>
        <v>Illinois</v>
      </c>
      <c r="E4909" t="s">
        <v>209</v>
      </c>
      <c r="F4909" t="str">
        <f>TRIM(LEFT(data_to_clean[[#This Row],[revenue]],FIND(" ",data_to_clean[[#This Row],[revenue]])))</f>
        <v>7.2</v>
      </c>
      <c r="G4909" t="str">
        <f>RIGHT(data_to_clean[[#This Row],[revenue]],LEN(data_to_clean[[#This Row],[revenue]])-FIND(" ",data_to_clean[[#This Row],[revenue]]))</f>
        <v>Million</v>
      </c>
      <c r="H4909" s="7">
        <f>VALUE(IF(data_to_clean[[#This Row],[multiplicity]]="Million",_xlfn.CONCAT(SUBSTITUTE(data_to_clean[[#This Row],[number]],".",""),"00000"),_xlfn.CONCAT(SUBSTITUTE(data_to_clean[[#This Row],[number]],".",""),"00000000")))</f>
        <v>7200000</v>
      </c>
      <c r="I4909" t="s">
        <v>17373</v>
      </c>
      <c r="J4909">
        <f>ROUND(VALUE(SUBSTITUTE(data_to_clean[[#This Row],[growth_%]],".",",")),0)</f>
        <v>55</v>
      </c>
      <c r="K4909" t="s">
        <v>40</v>
      </c>
      <c r="L4909">
        <v>34</v>
      </c>
      <c r="M4909">
        <v>16</v>
      </c>
      <c r="N4909">
        <v>2008</v>
      </c>
      <c r="O4909">
        <v>5</v>
      </c>
      <c r="P4909" t="s">
        <v>506</v>
      </c>
      <c r="Q4909" t="b">
        <f>AND(ISNUMBER(data_to_clean[[#This Row],[revenue_formatted]]),ISNUMBER(data_to_clean[[#This Row],[growth_formatted_%]]),ISNUMBER(data_to_clean[[#This Row],[workers]]),ISNUMBER(data_to_clean[[#This Row],[previous_workers]]),ISNUMBER(data_to_clean[[#This Row],[founded]]),ISNUMBER(data_to_clean[[#This Row],[yrs_on_list]]))</f>
        <v>1</v>
      </c>
    </row>
    <row r="4910" spans="1:17" x14ac:dyDescent="0.25">
      <c r="A4910">
        <v>4897</v>
      </c>
      <c r="B4910" t="s">
        <v>17374</v>
      </c>
      <c r="C4910" t="s">
        <v>230</v>
      </c>
      <c r="D4910" t="str">
        <f>VLOOKUP(data_to_clean[[#This Row],[state]],abbreviation_table[],2,FALSE)</f>
        <v>Michigan</v>
      </c>
      <c r="E4910" t="s">
        <v>665</v>
      </c>
      <c r="F4910" t="str">
        <f>TRIM(LEFT(data_to_clean[[#This Row],[revenue]],FIND(" ",data_to_clean[[#This Row],[revenue]])))</f>
        <v>3.2</v>
      </c>
      <c r="G4910" t="str">
        <f>RIGHT(data_to_clean[[#This Row],[revenue]],LEN(data_to_clean[[#This Row],[revenue]])-FIND(" ",data_to_clean[[#This Row],[revenue]]))</f>
        <v>Million</v>
      </c>
      <c r="H4910" s="7">
        <f>VALUE(IF(data_to_clean[[#This Row],[multiplicity]]="Million",_xlfn.CONCAT(SUBSTITUTE(data_to_clean[[#This Row],[number]],".",""),"00000"),_xlfn.CONCAT(SUBSTITUTE(data_to_clean[[#This Row],[number]],".",""),"00000000")))</f>
        <v>3200000</v>
      </c>
      <c r="I4910" t="s">
        <v>17376</v>
      </c>
      <c r="J4910">
        <f>ROUND(VALUE(SUBSTITUTE(data_to_clean[[#This Row],[growth_%]],".",",")),0)</f>
        <v>55</v>
      </c>
      <c r="K4910" t="s">
        <v>257</v>
      </c>
      <c r="L4910">
        <v>25</v>
      </c>
      <c r="M4910">
        <v>15</v>
      </c>
      <c r="N4910">
        <v>2009</v>
      </c>
      <c r="O4910">
        <v>4</v>
      </c>
      <c r="P4910" t="s">
        <v>4191</v>
      </c>
      <c r="Q4910" t="b">
        <f>AND(ISNUMBER(data_to_clean[[#This Row],[revenue_formatted]]),ISNUMBER(data_to_clean[[#This Row],[growth_formatted_%]]),ISNUMBER(data_to_clean[[#This Row],[workers]]),ISNUMBER(data_to_clean[[#This Row],[previous_workers]]),ISNUMBER(data_to_clean[[#This Row],[founded]]),ISNUMBER(data_to_clean[[#This Row],[yrs_on_list]]))</f>
        <v>1</v>
      </c>
    </row>
    <row r="4911" spans="1:17" x14ac:dyDescent="0.25">
      <c r="A4911">
        <v>4898</v>
      </c>
      <c r="B4911" t="s">
        <v>17377</v>
      </c>
      <c r="C4911" t="s">
        <v>294</v>
      </c>
      <c r="D4911" t="str">
        <f>VLOOKUP(data_to_clean[[#This Row],[state]],abbreviation_table[],2,FALSE)</f>
        <v>Minnesota</v>
      </c>
      <c r="E4911" t="s">
        <v>4935</v>
      </c>
      <c r="F4911" t="str">
        <f>TRIM(LEFT(data_to_clean[[#This Row],[revenue]],FIND(" ",data_to_clean[[#This Row],[revenue]])))</f>
        <v>101.6</v>
      </c>
      <c r="G4911" t="str">
        <f>RIGHT(data_to_clean[[#This Row],[revenue]],LEN(data_to_clean[[#This Row],[revenue]])-FIND(" ",data_to_clean[[#This Row],[revenue]]))</f>
        <v>Million</v>
      </c>
      <c r="H4911" s="7">
        <f>VALUE(IF(data_to_clean[[#This Row],[multiplicity]]="Million",_xlfn.CONCAT(SUBSTITUTE(data_to_clean[[#This Row],[number]],".",""),"00000"),_xlfn.CONCAT(SUBSTITUTE(data_to_clean[[#This Row],[number]],".",""),"00000000")))</f>
        <v>101600000</v>
      </c>
      <c r="I4911" t="s">
        <v>17379</v>
      </c>
      <c r="J4911">
        <f>ROUND(VALUE(SUBSTITUTE(data_to_clean[[#This Row],[growth_%]],".",",")),0)</f>
        <v>55</v>
      </c>
      <c r="K4911" t="s">
        <v>297</v>
      </c>
      <c r="L4911">
        <v>710</v>
      </c>
      <c r="M4911">
        <v>403</v>
      </c>
      <c r="N4911">
        <v>2003</v>
      </c>
      <c r="O4911">
        <v>11</v>
      </c>
      <c r="P4911" t="s">
        <v>17380</v>
      </c>
      <c r="Q4911" t="b">
        <f>AND(ISNUMBER(data_to_clean[[#This Row],[revenue_formatted]]),ISNUMBER(data_to_clean[[#This Row],[growth_formatted_%]]),ISNUMBER(data_to_clean[[#This Row],[workers]]),ISNUMBER(data_to_clean[[#This Row],[previous_workers]]),ISNUMBER(data_to_clean[[#This Row],[founded]]),ISNUMBER(data_to_clean[[#This Row],[yrs_on_list]]))</f>
        <v>1</v>
      </c>
    </row>
    <row r="4912" spans="1:17" x14ac:dyDescent="0.25">
      <c r="A4912">
        <v>4899</v>
      </c>
      <c r="B4912" t="s">
        <v>17381</v>
      </c>
      <c r="C4912" t="s">
        <v>80</v>
      </c>
      <c r="D4912" t="str">
        <f>VLOOKUP(data_to_clean[[#This Row],[state]],abbreviation_table[],2,FALSE)</f>
        <v>California</v>
      </c>
      <c r="E4912" t="s">
        <v>7591</v>
      </c>
      <c r="F4912" t="str">
        <f>TRIM(LEFT(data_to_clean[[#This Row],[revenue]],FIND(" ",data_to_clean[[#This Row],[revenue]])))</f>
        <v>23.1</v>
      </c>
      <c r="G4912" t="str">
        <f>RIGHT(data_to_clean[[#This Row],[revenue]],LEN(data_to_clean[[#This Row],[revenue]])-FIND(" ",data_to_clean[[#This Row],[revenue]]))</f>
        <v>Million</v>
      </c>
      <c r="H4912" s="7">
        <f>VALUE(IF(data_to_clean[[#This Row],[multiplicity]]="Million",_xlfn.CONCAT(SUBSTITUTE(data_to_clean[[#This Row],[number]],".",""),"00000"),_xlfn.CONCAT(SUBSTITUTE(data_to_clean[[#This Row],[number]],".",""),"00000000")))</f>
        <v>23100000</v>
      </c>
      <c r="I4912" t="s">
        <v>17383</v>
      </c>
      <c r="J4912">
        <f>ROUND(VALUE(SUBSTITUTE(data_to_clean[[#This Row],[growth_%]],".",",")),0)</f>
        <v>55</v>
      </c>
      <c r="K4912" t="s">
        <v>18</v>
      </c>
      <c r="L4912">
        <v>23</v>
      </c>
      <c r="M4912">
        <v>14</v>
      </c>
      <c r="N4912">
        <v>2010</v>
      </c>
      <c r="O4912">
        <v>3</v>
      </c>
      <c r="P4912" t="s">
        <v>163</v>
      </c>
      <c r="Q4912" t="b">
        <f>AND(ISNUMBER(data_to_clean[[#This Row],[revenue_formatted]]),ISNUMBER(data_to_clean[[#This Row],[growth_formatted_%]]),ISNUMBER(data_to_clean[[#This Row],[workers]]),ISNUMBER(data_to_clean[[#This Row],[previous_workers]]),ISNUMBER(data_to_clean[[#This Row],[founded]]),ISNUMBER(data_to_clean[[#This Row],[yrs_on_list]]))</f>
        <v>1</v>
      </c>
    </row>
    <row r="4913" spans="1:17" x14ac:dyDescent="0.25">
      <c r="A4913">
        <v>4900</v>
      </c>
      <c r="B4913" t="s">
        <v>17384</v>
      </c>
      <c r="C4913" t="s">
        <v>462</v>
      </c>
      <c r="D4913" t="str">
        <f>VLOOKUP(data_to_clean[[#This Row],[state]],abbreviation_table[],2,FALSE)</f>
        <v>Kansas</v>
      </c>
      <c r="E4913" t="s">
        <v>699</v>
      </c>
      <c r="F4913" t="str">
        <f>TRIM(LEFT(data_to_clean[[#This Row],[revenue]],FIND(" ",data_to_clean[[#This Row],[revenue]])))</f>
        <v>4</v>
      </c>
      <c r="G4913" t="str">
        <f>RIGHT(data_to_clean[[#This Row],[revenue]],LEN(data_to_clean[[#This Row],[revenue]])-FIND(" ",data_to_clean[[#This Row],[revenue]]))</f>
        <v>Million</v>
      </c>
      <c r="H4913" s="7">
        <f>VALUE(IF(data_to_clean[[#This Row],[multiplicity]]="Million",_xlfn.CONCAT(SUBSTITUTE(data_to_clean[[#This Row],[number]],".",""),"00000"),_xlfn.CONCAT(SUBSTITUTE(data_to_clean[[#This Row],[number]],".",""),"00000000")))</f>
        <v>400000</v>
      </c>
      <c r="I4913" t="s">
        <v>17386</v>
      </c>
      <c r="J4913">
        <f>ROUND(VALUE(SUBSTITUTE(data_to_clean[[#This Row],[growth_%]],".",",")),0)</f>
        <v>55</v>
      </c>
      <c r="K4913" t="s">
        <v>107</v>
      </c>
      <c r="L4913">
        <v>34</v>
      </c>
      <c r="M4913">
        <v>25</v>
      </c>
      <c r="N4913">
        <v>1994</v>
      </c>
      <c r="O4913">
        <v>3</v>
      </c>
      <c r="P4913" t="s">
        <v>14709</v>
      </c>
      <c r="Q4913" t="b">
        <f>AND(ISNUMBER(data_to_clean[[#This Row],[revenue_formatted]]),ISNUMBER(data_to_clean[[#This Row],[growth_formatted_%]]),ISNUMBER(data_to_clean[[#This Row],[workers]]),ISNUMBER(data_to_clean[[#This Row],[previous_workers]]),ISNUMBER(data_to_clean[[#This Row],[founded]]),ISNUMBER(data_to_clean[[#This Row],[yrs_on_list]]))</f>
        <v>1</v>
      </c>
    </row>
    <row r="4914" spans="1:17" x14ac:dyDescent="0.25">
      <c r="A4914">
        <v>4901</v>
      </c>
      <c r="B4914" t="s">
        <v>17387</v>
      </c>
      <c r="C4914" t="s">
        <v>66</v>
      </c>
      <c r="D4914" t="str">
        <f>VLOOKUP(data_to_clean[[#This Row],[state]],abbreviation_table[],2,FALSE)</f>
        <v>Virginia</v>
      </c>
      <c r="E4914" t="s">
        <v>6807</v>
      </c>
      <c r="F4914" t="str">
        <f>TRIM(LEFT(data_to_clean[[#This Row],[revenue]],FIND(" ",data_to_clean[[#This Row],[revenue]])))</f>
        <v>36.6</v>
      </c>
      <c r="G4914" t="str">
        <f>RIGHT(data_to_clean[[#This Row],[revenue]],LEN(data_to_clean[[#This Row],[revenue]])-FIND(" ",data_to_clean[[#This Row],[revenue]]))</f>
        <v>Million</v>
      </c>
      <c r="H4914" s="7">
        <f>VALUE(IF(data_to_clean[[#This Row],[multiplicity]]="Million",_xlfn.CONCAT(SUBSTITUTE(data_to_clean[[#This Row],[number]],".",""),"00000"),_xlfn.CONCAT(SUBSTITUTE(data_to_clean[[#This Row],[number]],".",""),"00000000")))</f>
        <v>36600000</v>
      </c>
      <c r="I4914" t="s">
        <v>17389</v>
      </c>
      <c r="J4914">
        <f>ROUND(VALUE(SUBSTITUTE(data_to_clean[[#This Row],[growth_%]],".",",")),0)</f>
        <v>55</v>
      </c>
      <c r="K4914" t="s">
        <v>181</v>
      </c>
      <c r="L4914">
        <v>235</v>
      </c>
      <c r="M4914">
        <v>208</v>
      </c>
      <c r="N4914">
        <v>1987</v>
      </c>
      <c r="O4914">
        <v>8</v>
      </c>
      <c r="P4914" t="s">
        <v>17390</v>
      </c>
      <c r="Q4914" t="b">
        <f>AND(ISNUMBER(data_to_clean[[#This Row],[revenue_formatted]]),ISNUMBER(data_to_clean[[#This Row],[growth_formatted_%]]),ISNUMBER(data_to_clean[[#This Row],[workers]]),ISNUMBER(data_to_clean[[#This Row],[previous_workers]]),ISNUMBER(data_to_clean[[#This Row],[founded]]),ISNUMBER(data_to_clean[[#This Row],[yrs_on_list]]))</f>
        <v>1</v>
      </c>
    </row>
    <row r="4915" spans="1:17" x14ac:dyDescent="0.25">
      <c r="A4915">
        <v>4902</v>
      </c>
      <c r="B4915" t="s">
        <v>17391</v>
      </c>
      <c r="C4915" t="s">
        <v>503</v>
      </c>
      <c r="D4915" t="str">
        <f>VLOOKUP(data_to_clean[[#This Row],[state]],abbreviation_table[],2,FALSE)</f>
        <v>Illinois</v>
      </c>
      <c r="E4915" t="s">
        <v>255</v>
      </c>
      <c r="F4915" t="str">
        <f>TRIM(LEFT(data_to_clean[[#This Row],[revenue]],FIND(" ",data_to_clean[[#This Row],[revenue]])))</f>
        <v>15.2</v>
      </c>
      <c r="G4915" t="str">
        <f>RIGHT(data_to_clean[[#This Row],[revenue]],LEN(data_to_clean[[#This Row],[revenue]])-FIND(" ",data_to_clean[[#This Row],[revenue]]))</f>
        <v>Million</v>
      </c>
      <c r="H4915" s="7">
        <f>VALUE(IF(data_to_clean[[#This Row],[multiplicity]]="Million",_xlfn.CONCAT(SUBSTITUTE(data_to_clean[[#This Row],[number]],".",""),"00000"),_xlfn.CONCAT(SUBSTITUTE(data_to_clean[[#This Row],[number]],".",""),"00000000")))</f>
        <v>15200000</v>
      </c>
      <c r="I4915" t="s">
        <v>17393</v>
      </c>
      <c r="J4915">
        <f>ROUND(VALUE(SUBSTITUTE(data_to_clean[[#This Row],[growth_%]],".",",")),0)</f>
        <v>55</v>
      </c>
      <c r="K4915" t="s">
        <v>308</v>
      </c>
      <c r="L4915">
        <v>110</v>
      </c>
      <c r="M4915">
        <v>50</v>
      </c>
      <c r="N4915">
        <v>2001</v>
      </c>
      <c r="O4915">
        <v>7</v>
      </c>
      <c r="P4915" t="s">
        <v>506</v>
      </c>
      <c r="Q4915" t="b">
        <f>AND(ISNUMBER(data_to_clean[[#This Row],[revenue_formatted]]),ISNUMBER(data_to_clean[[#This Row],[growth_formatted_%]]),ISNUMBER(data_to_clean[[#This Row],[workers]]),ISNUMBER(data_to_clean[[#This Row],[previous_workers]]),ISNUMBER(data_to_clean[[#This Row],[founded]]),ISNUMBER(data_to_clean[[#This Row],[yrs_on_list]]))</f>
        <v>1</v>
      </c>
    </row>
    <row r="4916" spans="1:17" x14ac:dyDescent="0.25">
      <c r="A4916">
        <v>4903</v>
      </c>
      <c r="B4916" t="s">
        <v>17394</v>
      </c>
      <c r="C4916" t="s">
        <v>80</v>
      </c>
      <c r="D4916" t="str">
        <f>VLOOKUP(data_to_clean[[#This Row],[state]],abbreviation_table[],2,FALSE)</f>
        <v>California</v>
      </c>
      <c r="E4916" t="s">
        <v>4997</v>
      </c>
      <c r="F4916" t="str">
        <f>TRIM(LEFT(data_to_clean[[#This Row],[revenue]],FIND(" ",data_to_clean[[#This Row],[revenue]])))</f>
        <v>20.3</v>
      </c>
      <c r="G4916" t="str">
        <f>RIGHT(data_to_clean[[#This Row],[revenue]],LEN(data_to_clean[[#This Row],[revenue]])-FIND(" ",data_to_clean[[#This Row],[revenue]]))</f>
        <v>Million</v>
      </c>
      <c r="H4916" s="7">
        <f>VALUE(IF(data_to_clean[[#This Row],[multiplicity]]="Million",_xlfn.CONCAT(SUBSTITUTE(data_to_clean[[#This Row],[number]],".",""),"00000"),_xlfn.CONCAT(SUBSTITUTE(data_to_clean[[#This Row],[number]],".",""),"00000000")))</f>
        <v>20300000</v>
      </c>
      <c r="I4916" t="s">
        <v>17396</v>
      </c>
      <c r="J4916">
        <f>ROUND(VALUE(SUBSTITUTE(data_to_clean[[#This Row],[growth_%]],".",",")),0)</f>
        <v>55</v>
      </c>
      <c r="K4916" t="s">
        <v>25</v>
      </c>
      <c r="L4916">
        <v>744</v>
      </c>
      <c r="M4916">
        <v>481</v>
      </c>
      <c r="N4916">
        <v>1997</v>
      </c>
      <c r="O4916">
        <v>8</v>
      </c>
      <c r="P4916" t="s">
        <v>959</v>
      </c>
      <c r="Q4916" t="b">
        <f>AND(ISNUMBER(data_to_clean[[#This Row],[revenue_formatted]]),ISNUMBER(data_to_clean[[#This Row],[growth_formatted_%]]),ISNUMBER(data_to_clean[[#This Row],[workers]]),ISNUMBER(data_to_clean[[#This Row],[previous_workers]]),ISNUMBER(data_to_clean[[#This Row],[founded]]),ISNUMBER(data_to_clean[[#This Row],[yrs_on_list]]))</f>
        <v>1</v>
      </c>
    </row>
    <row r="4917" spans="1:17" x14ac:dyDescent="0.25">
      <c r="A4917">
        <v>4904</v>
      </c>
      <c r="B4917" t="s">
        <v>17397</v>
      </c>
      <c r="C4917" t="s">
        <v>52</v>
      </c>
      <c r="D4917" t="str">
        <f>VLOOKUP(data_to_clean[[#This Row],[state]],abbreviation_table[],2,FALSE)</f>
        <v>Florida</v>
      </c>
      <c r="E4917" t="s">
        <v>939</v>
      </c>
      <c r="F4917" t="str">
        <f>TRIM(LEFT(data_to_clean[[#This Row],[revenue]],FIND(" ",data_to_clean[[#This Row],[revenue]])))</f>
        <v>4.1</v>
      </c>
      <c r="G4917" t="str">
        <f>RIGHT(data_to_clean[[#This Row],[revenue]],LEN(data_to_clean[[#This Row],[revenue]])-FIND(" ",data_to_clean[[#This Row],[revenue]]))</f>
        <v>Million</v>
      </c>
      <c r="H4917" s="7">
        <f>VALUE(IF(data_to_clean[[#This Row],[multiplicity]]="Million",_xlfn.CONCAT(SUBSTITUTE(data_to_clean[[#This Row],[number]],".",""),"00000"),_xlfn.CONCAT(SUBSTITUTE(data_to_clean[[#This Row],[number]],".",""),"00000000")))</f>
        <v>4100000</v>
      </c>
      <c r="I4917" t="s">
        <v>17399</v>
      </c>
      <c r="J4917">
        <f>ROUND(VALUE(SUBSTITUTE(data_to_clean[[#This Row],[growth_%]],".",",")),0)</f>
        <v>55</v>
      </c>
      <c r="K4917" t="s">
        <v>181</v>
      </c>
      <c r="L4917">
        <v>25</v>
      </c>
      <c r="M4917">
        <v>17</v>
      </c>
      <c r="N4917">
        <v>2003</v>
      </c>
      <c r="O4917">
        <v>3</v>
      </c>
      <c r="P4917" t="s">
        <v>203</v>
      </c>
      <c r="Q4917" t="b">
        <f>AND(ISNUMBER(data_to_clean[[#This Row],[revenue_formatted]]),ISNUMBER(data_to_clean[[#This Row],[growth_formatted_%]]),ISNUMBER(data_to_clean[[#This Row],[workers]]),ISNUMBER(data_to_clean[[#This Row],[previous_workers]]),ISNUMBER(data_to_clean[[#This Row],[founded]]),ISNUMBER(data_to_clean[[#This Row],[yrs_on_list]]))</f>
        <v>1</v>
      </c>
    </row>
    <row r="4918" spans="1:17" x14ac:dyDescent="0.25">
      <c r="A4918">
        <v>4905</v>
      </c>
      <c r="B4918" t="s">
        <v>17400</v>
      </c>
      <c r="C4918" t="s">
        <v>643</v>
      </c>
      <c r="D4918" t="str">
        <f>VLOOKUP(data_to_clean[[#This Row],[state]],abbreviation_table[],2,FALSE)</f>
        <v>Connecticut</v>
      </c>
      <c r="E4918" t="s">
        <v>528</v>
      </c>
      <c r="F4918" t="str">
        <f>TRIM(LEFT(data_to_clean[[#This Row],[revenue]],FIND(" ",data_to_clean[[#This Row],[revenue]])))</f>
        <v>7.4</v>
      </c>
      <c r="G4918" t="str">
        <f>RIGHT(data_to_clean[[#This Row],[revenue]],LEN(data_to_clean[[#This Row],[revenue]])-FIND(" ",data_to_clean[[#This Row],[revenue]]))</f>
        <v>Million</v>
      </c>
      <c r="H4918" s="7">
        <f>VALUE(IF(data_to_clean[[#This Row],[multiplicity]]="Million",_xlfn.CONCAT(SUBSTITUTE(data_to_clean[[#This Row],[number]],".",""),"00000"),_xlfn.CONCAT(SUBSTITUTE(data_to_clean[[#This Row],[number]],".",""),"00000000")))</f>
        <v>7400000</v>
      </c>
      <c r="I4918" t="s">
        <v>17402</v>
      </c>
      <c r="J4918">
        <f>ROUND(VALUE(SUBSTITUTE(data_to_clean[[#This Row],[growth_%]],".",",")),0)</f>
        <v>55</v>
      </c>
      <c r="K4918" t="s">
        <v>18</v>
      </c>
      <c r="L4918">
        <v>25</v>
      </c>
      <c r="M4918">
        <v>8</v>
      </c>
      <c r="N4918">
        <v>2006</v>
      </c>
      <c r="O4918">
        <v>1</v>
      </c>
      <c r="P4918" t="s">
        <v>17403</v>
      </c>
      <c r="Q4918" t="b">
        <f>AND(ISNUMBER(data_to_clean[[#This Row],[revenue_formatted]]),ISNUMBER(data_to_clean[[#This Row],[growth_formatted_%]]),ISNUMBER(data_to_clean[[#This Row],[workers]]),ISNUMBER(data_to_clean[[#This Row],[previous_workers]]),ISNUMBER(data_to_clean[[#This Row],[founded]]),ISNUMBER(data_to_clean[[#This Row],[yrs_on_list]]))</f>
        <v>1</v>
      </c>
    </row>
    <row r="4919" spans="1:17" x14ac:dyDescent="0.25">
      <c r="A4919">
        <v>4906</v>
      </c>
      <c r="B4919" t="s">
        <v>17404</v>
      </c>
      <c r="C4919" t="s">
        <v>86</v>
      </c>
      <c r="D4919" t="str">
        <f>VLOOKUP(data_to_clean[[#This Row],[state]],abbreviation_table[],2,FALSE)</f>
        <v>Colorado</v>
      </c>
      <c r="E4919" t="s">
        <v>957</v>
      </c>
      <c r="F4919" t="str">
        <f>TRIM(LEFT(data_to_clean[[#This Row],[revenue]],FIND(" ",data_to_clean[[#This Row],[revenue]])))</f>
        <v>2.2</v>
      </c>
      <c r="G4919" t="str">
        <f>RIGHT(data_to_clean[[#This Row],[revenue]],LEN(data_to_clean[[#This Row],[revenue]])-FIND(" ",data_to_clean[[#This Row],[revenue]]))</f>
        <v>Million</v>
      </c>
      <c r="H4919" s="7">
        <f>VALUE(IF(data_to_clean[[#This Row],[multiplicity]]="Million",_xlfn.CONCAT(SUBSTITUTE(data_to_clean[[#This Row],[number]],".",""),"00000"),_xlfn.CONCAT(SUBSTITUTE(data_to_clean[[#This Row],[number]],".",""),"00000000")))</f>
        <v>2200000</v>
      </c>
      <c r="I4919" t="s">
        <v>17406</v>
      </c>
      <c r="J4919">
        <f>ROUND(VALUE(SUBSTITUTE(data_to_clean[[#This Row],[growth_%]],".",",")),0)</f>
        <v>55</v>
      </c>
      <c r="K4919" t="s">
        <v>156</v>
      </c>
      <c r="L4919">
        <v>14</v>
      </c>
      <c r="M4919">
        <v>10</v>
      </c>
      <c r="N4919">
        <v>2003</v>
      </c>
      <c r="O4919">
        <v>1</v>
      </c>
      <c r="P4919" t="s">
        <v>11592</v>
      </c>
      <c r="Q4919" t="b">
        <f>AND(ISNUMBER(data_to_clean[[#This Row],[revenue_formatted]]),ISNUMBER(data_to_clean[[#This Row],[growth_formatted_%]]),ISNUMBER(data_to_clean[[#This Row],[workers]]),ISNUMBER(data_to_clean[[#This Row],[previous_workers]]),ISNUMBER(data_to_clean[[#This Row],[founded]]),ISNUMBER(data_to_clean[[#This Row],[yrs_on_list]]))</f>
        <v>1</v>
      </c>
    </row>
    <row r="4920" spans="1:17" x14ac:dyDescent="0.25">
      <c r="A4920">
        <v>4907</v>
      </c>
      <c r="B4920" t="s">
        <v>17407</v>
      </c>
      <c r="C4920" t="s">
        <v>80</v>
      </c>
      <c r="D4920" t="str">
        <f>VLOOKUP(data_to_clean[[#This Row],[state]],abbreviation_table[],2,FALSE)</f>
        <v>California</v>
      </c>
      <c r="E4920" t="s">
        <v>621</v>
      </c>
      <c r="F4920" t="str">
        <f>TRIM(LEFT(data_to_clean[[#This Row],[revenue]],FIND(" ",data_to_clean[[#This Row],[revenue]])))</f>
        <v>3.1</v>
      </c>
      <c r="G4920" t="str">
        <f>RIGHT(data_to_clean[[#This Row],[revenue]],LEN(data_to_clean[[#This Row],[revenue]])-FIND(" ",data_to_clean[[#This Row],[revenue]]))</f>
        <v>Million</v>
      </c>
      <c r="H4920" s="7">
        <f>VALUE(IF(data_to_clean[[#This Row],[multiplicity]]="Million",_xlfn.CONCAT(SUBSTITUTE(data_to_clean[[#This Row],[number]],".",""),"00000"),_xlfn.CONCAT(SUBSTITUTE(data_to_clean[[#This Row],[number]],".",""),"00000000")))</f>
        <v>3100000</v>
      </c>
      <c r="I4920" t="s">
        <v>17409</v>
      </c>
      <c r="J4920">
        <f>ROUND(VALUE(SUBSTITUTE(data_to_clean[[#This Row],[growth_%]],".",",")),0)</f>
        <v>55</v>
      </c>
      <c r="K4920" t="s">
        <v>308</v>
      </c>
      <c r="L4920">
        <v>38</v>
      </c>
      <c r="M4920">
        <v>11</v>
      </c>
      <c r="N4920">
        <v>2006</v>
      </c>
      <c r="O4920">
        <v>1</v>
      </c>
      <c r="P4920" t="s">
        <v>17410</v>
      </c>
      <c r="Q4920" t="b">
        <f>AND(ISNUMBER(data_to_clean[[#This Row],[revenue_formatted]]),ISNUMBER(data_to_clean[[#This Row],[growth_formatted_%]]),ISNUMBER(data_to_clean[[#This Row],[workers]]),ISNUMBER(data_to_clean[[#This Row],[previous_workers]]),ISNUMBER(data_to_clean[[#This Row],[founded]]),ISNUMBER(data_to_clean[[#This Row],[yrs_on_list]]))</f>
        <v>1</v>
      </c>
    </row>
    <row r="4921" spans="1:17" x14ac:dyDescent="0.25">
      <c r="A4921">
        <v>4908</v>
      </c>
      <c r="B4921" t="s">
        <v>17411</v>
      </c>
      <c r="C4921" t="s">
        <v>10781</v>
      </c>
      <c r="D4921" t="str">
        <f>VLOOKUP(data_to_clean[[#This Row],[state]],abbreviation_table[],2,FALSE)</f>
        <v>Rhode Island</v>
      </c>
      <c r="E4921" t="s">
        <v>255</v>
      </c>
      <c r="F4921" t="str">
        <f>TRIM(LEFT(data_to_clean[[#This Row],[revenue]],FIND(" ",data_to_clean[[#This Row],[revenue]])))</f>
        <v>15.2</v>
      </c>
      <c r="G4921" t="str">
        <f>RIGHT(data_to_clean[[#This Row],[revenue]],LEN(data_to_clean[[#This Row],[revenue]])-FIND(" ",data_to_clean[[#This Row],[revenue]]))</f>
        <v>Million</v>
      </c>
      <c r="H4921" s="7">
        <f>VALUE(IF(data_to_clean[[#This Row],[multiplicity]]="Million",_xlfn.CONCAT(SUBSTITUTE(data_to_clean[[#This Row],[number]],".",""),"00000"),_xlfn.CONCAT(SUBSTITUTE(data_to_clean[[#This Row],[number]],".",""),"00000000")))</f>
        <v>15200000</v>
      </c>
      <c r="I4921" t="s">
        <v>17413</v>
      </c>
      <c r="J4921">
        <f>ROUND(VALUE(SUBSTITUTE(data_to_clean[[#This Row],[growth_%]],".",",")),0)</f>
        <v>55</v>
      </c>
      <c r="K4921" t="s">
        <v>18</v>
      </c>
      <c r="L4921">
        <v>62</v>
      </c>
      <c r="M4921">
        <v>44</v>
      </c>
      <c r="N4921">
        <v>1989</v>
      </c>
      <c r="O4921">
        <v>11</v>
      </c>
      <c r="P4921" t="s">
        <v>17414</v>
      </c>
      <c r="Q4921" t="b">
        <f>AND(ISNUMBER(data_to_clean[[#This Row],[revenue_formatted]]),ISNUMBER(data_to_clean[[#This Row],[growth_formatted_%]]),ISNUMBER(data_to_clean[[#This Row],[workers]]),ISNUMBER(data_to_clean[[#This Row],[previous_workers]]),ISNUMBER(data_to_clean[[#This Row],[founded]]),ISNUMBER(data_to_clean[[#This Row],[yrs_on_list]]))</f>
        <v>1</v>
      </c>
    </row>
    <row r="4922" spans="1:17" x14ac:dyDescent="0.25">
      <c r="A4922">
        <v>4909</v>
      </c>
      <c r="B4922" t="s">
        <v>17415</v>
      </c>
      <c r="C4922" t="s">
        <v>80</v>
      </c>
      <c r="D4922" t="str">
        <f>VLOOKUP(data_to_clean[[#This Row],[state]],abbreviation_table[],2,FALSE)</f>
        <v>California</v>
      </c>
      <c r="E4922" t="s">
        <v>621</v>
      </c>
      <c r="F4922" t="str">
        <f>TRIM(LEFT(data_to_clean[[#This Row],[revenue]],FIND(" ",data_to_clean[[#This Row],[revenue]])))</f>
        <v>3.1</v>
      </c>
      <c r="G4922" t="str">
        <f>RIGHT(data_to_clean[[#This Row],[revenue]],LEN(data_to_clean[[#This Row],[revenue]])-FIND(" ",data_to_clean[[#This Row],[revenue]]))</f>
        <v>Million</v>
      </c>
      <c r="H4922" s="7">
        <f>VALUE(IF(data_to_clean[[#This Row],[multiplicity]]="Million",_xlfn.CONCAT(SUBSTITUTE(data_to_clean[[#This Row],[number]],".",""),"00000"),_xlfn.CONCAT(SUBSTITUTE(data_to_clean[[#This Row],[number]],".",""),"00000000")))</f>
        <v>3100000</v>
      </c>
      <c r="I4922" t="s">
        <v>17417</v>
      </c>
      <c r="J4922">
        <f>ROUND(VALUE(SUBSTITUTE(data_to_clean[[#This Row],[growth_%]],".",",")),0)</f>
        <v>55</v>
      </c>
      <c r="K4922" t="s">
        <v>18</v>
      </c>
      <c r="L4922">
        <v>46</v>
      </c>
      <c r="M4922">
        <v>21</v>
      </c>
      <c r="N4922">
        <v>2011</v>
      </c>
      <c r="O4922">
        <v>1</v>
      </c>
      <c r="P4922" t="s">
        <v>1475</v>
      </c>
      <c r="Q4922" t="b">
        <f>AND(ISNUMBER(data_to_clean[[#This Row],[revenue_formatted]]),ISNUMBER(data_to_clean[[#This Row],[growth_formatted_%]]),ISNUMBER(data_to_clean[[#This Row],[workers]]),ISNUMBER(data_to_clean[[#This Row],[previous_workers]]),ISNUMBER(data_to_clean[[#This Row],[founded]]),ISNUMBER(data_to_clean[[#This Row],[yrs_on_list]]))</f>
        <v>1</v>
      </c>
    </row>
    <row r="4923" spans="1:17" x14ac:dyDescent="0.25">
      <c r="A4923">
        <v>4910</v>
      </c>
      <c r="B4923" t="s">
        <v>17418</v>
      </c>
      <c r="C4923" t="s">
        <v>30</v>
      </c>
      <c r="D4923" t="str">
        <f>VLOOKUP(data_to_clean[[#This Row],[state]],abbreviation_table[],2,FALSE)</f>
        <v>Texas</v>
      </c>
      <c r="E4923" t="s">
        <v>2013</v>
      </c>
      <c r="F4923" t="str">
        <f>TRIM(LEFT(data_to_clean[[#This Row],[revenue]],FIND(" ",data_to_clean[[#This Row],[revenue]])))</f>
        <v>7.5</v>
      </c>
      <c r="G4923" t="str">
        <f>RIGHT(data_to_clean[[#This Row],[revenue]],LEN(data_to_clean[[#This Row],[revenue]])-FIND(" ",data_to_clean[[#This Row],[revenue]]))</f>
        <v>Million</v>
      </c>
      <c r="H4923" s="7">
        <f>VALUE(IF(data_to_clean[[#This Row],[multiplicity]]="Million",_xlfn.CONCAT(SUBSTITUTE(data_to_clean[[#This Row],[number]],".",""),"00000"),_xlfn.CONCAT(SUBSTITUTE(data_to_clean[[#This Row],[number]],".",""),"00000000")))</f>
        <v>7500000</v>
      </c>
      <c r="I4923" t="s">
        <v>17420</v>
      </c>
      <c r="J4923">
        <f>ROUND(VALUE(SUBSTITUTE(data_to_clean[[#This Row],[growth_%]],".",",")),0)</f>
        <v>55</v>
      </c>
      <c r="K4923" t="s">
        <v>211</v>
      </c>
      <c r="L4923">
        <v>64</v>
      </c>
      <c r="M4923">
        <v>56</v>
      </c>
      <c r="N4923">
        <v>2001</v>
      </c>
      <c r="O4923">
        <v>4</v>
      </c>
      <c r="P4923" t="s">
        <v>17421</v>
      </c>
      <c r="Q4923" t="b">
        <f>AND(ISNUMBER(data_to_clean[[#This Row],[revenue_formatted]]),ISNUMBER(data_to_clean[[#This Row],[growth_formatted_%]]),ISNUMBER(data_to_clean[[#This Row],[workers]]),ISNUMBER(data_to_clean[[#This Row],[previous_workers]]),ISNUMBER(data_to_clean[[#This Row],[founded]]),ISNUMBER(data_to_clean[[#This Row],[yrs_on_list]]))</f>
        <v>1</v>
      </c>
    </row>
    <row r="4924" spans="1:17" x14ac:dyDescent="0.25">
      <c r="A4924">
        <v>4911</v>
      </c>
      <c r="B4924" t="s">
        <v>17422</v>
      </c>
      <c r="C4924" t="s">
        <v>15</v>
      </c>
      <c r="D4924" t="str">
        <f>VLOOKUP(data_to_clean[[#This Row],[state]],abbreviation_table[],2,FALSE)</f>
        <v>Arizona</v>
      </c>
      <c r="E4924" t="s">
        <v>617</v>
      </c>
      <c r="F4924" t="str">
        <f>TRIM(LEFT(data_to_clean[[#This Row],[revenue]],FIND(" ",data_to_clean[[#This Row],[revenue]])))</f>
        <v>3.3</v>
      </c>
      <c r="G4924" t="str">
        <f>RIGHT(data_to_clean[[#This Row],[revenue]],LEN(data_to_clean[[#This Row],[revenue]])-FIND(" ",data_to_clean[[#This Row],[revenue]]))</f>
        <v>Million</v>
      </c>
      <c r="H4924" s="7">
        <f>VALUE(IF(data_to_clean[[#This Row],[multiplicity]]="Million",_xlfn.CONCAT(SUBSTITUTE(data_to_clean[[#This Row],[number]],".",""),"00000"),_xlfn.CONCAT(SUBSTITUTE(data_to_clean[[#This Row],[number]],".",""),"00000000")))</f>
        <v>3300000</v>
      </c>
      <c r="I4924" t="s">
        <v>17424</v>
      </c>
      <c r="J4924">
        <f>ROUND(VALUE(SUBSTITUTE(data_to_clean[[#This Row],[growth_%]],".",",")),0)</f>
        <v>55</v>
      </c>
      <c r="K4924" t="s">
        <v>336</v>
      </c>
      <c r="L4924">
        <v>10</v>
      </c>
      <c r="M4924">
        <v>9</v>
      </c>
      <c r="N4924">
        <v>2004</v>
      </c>
      <c r="O4924">
        <v>4</v>
      </c>
      <c r="P4924" t="s">
        <v>4263</v>
      </c>
      <c r="Q4924" t="b">
        <f>AND(ISNUMBER(data_to_clean[[#This Row],[revenue_formatted]]),ISNUMBER(data_to_clean[[#This Row],[growth_formatted_%]]),ISNUMBER(data_to_clean[[#This Row],[workers]]),ISNUMBER(data_to_clean[[#This Row],[previous_workers]]),ISNUMBER(data_to_clean[[#This Row],[founded]]),ISNUMBER(data_to_clean[[#This Row],[yrs_on_list]]))</f>
        <v>1</v>
      </c>
    </row>
    <row r="4925" spans="1:17" x14ac:dyDescent="0.25">
      <c r="A4925">
        <v>4912</v>
      </c>
      <c r="B4925" t="s">
        <v>17425</v>
      </c>
      <c r="C4925" t="s">
        <v>30</v>
      </c>
      <c r="D4925" t="str">
        <f>VLOOKUP(data_to_clean[[#This Row],[state]],abbreviation_table[],2,FALSE)</f>
        <v>Texas</v>
      </c>
      <c r="E4925" t="s">
        <v>621</v>
      </c>
      <c r="F4925" t="str">
        <f>TRIM(LEFT(data_to_clean[[#This Row],[revenue]],FIND(" ",data_to_clean[[#This Row],[revenue]])))</f>
        <v>3.1</v>
      </c>
      <c r="G4925" t="str">
        <f>RIGHT(data_to_clean[[#This Row],[revenue]],LEN(data_to_clean[[#This Row],[revenue]])-FIND(" ",data_to_clean[[#This Row],[revenue]]))</f>
        <v>Million</v>
      </c>
      <c r="H4925" s="7">
        <f>VALUE(IF(data_to_clean[[#This Row],[multiplicity]]="Million",_xlfn.CONCAT(SUBSTITUTE(data_to_clean[[#This Row],[number]],".",""),"00000"),_xlfn.CONCAT(SUBSTITUTE(data_to_clean[[#This Row],[number]],".",""),"00000000")))</f>
        <v>3100000</v>
      </c>
      <c r="I4925" t="s">
        <v>17427</v>
      </c>
      <c r="J4925">
        <f>ROUND(VALUE(SUBSTITUTE(data_to_clean[[#This Row],[growth_%]],".",",")),0)</f>
        <v>55</v>
      </c>
      <c r="K4925" t="s">
        <v>18</v>
      </c>
      <c r="L4925">
        <v>25</v>
      </c>
      <c r="M4925">
        <v>13</v>
      </c>
      <c r="N4925">
        <v>2007</v>
      </c>
      <c r="O4925">
        <v>1</v>
      </c>
      <c r="P4925" t="s">
        <v>258</v>
      </c>
      <c r="Q4925" t="b">
        <f>AND(ISNUMBER(data_to_clean[[#This Row],[revenue_formatted]]),ISNUMBER(data_to_clean[[#This Row],[growth_formatted_%]]),ISNUMBER(data_to_clean[[#This Row],[workers]]),ISNUMBER(data_to_clean[[#This Row],[previous_workers]]),ISNUMBER(data_to_clean[[#This Row],[founded]]),ISNUMBER(data_to_clean[[#This Row],[yrs_on_list]]))</f>
        <v>1</v>
      </c>
    </row>
    <row r="4926" spans="1:17" x14ac:dyDescent="0.25">
      <c r="A4926">
        <v>4913</v>
      </c>
      <c r="B4926" t="s">
        <v>17428</v>
      </c>
      <c r="C4926" t="s">
        <v>98</v>
      </c>
      <c r="D4926" t="str">
        <f>VLOOKUP(data_to_clean[[#This Row],[state]],abbreviation_table[],2,FALSE)</f>
        <v>Washington</v>
      </c>
      <c r="E4926" t="s">
        <v>11710</v>
      </c>
      <c r="F4926" t="str">
        <f>TRIM(LEFT(data_to_clean[[#This Row],[revenue]],FIND(" ",data_to_clean[[#This Row],[revenue]])))</f>
        <v>33.2</v>
      </c>
      <c r="G4926" t="str">
        <f>RIGHT(data_to_clean[[#This Row],[revenue]],LEN(data_to_clean[[#This Row],[revenue]])-FIND(" ",data_to_clean[[#This Row],[revenue]]))</f>
        <v>Million</v>
      </c>
      <c r="H4926" s="7">
        <f>VALUE(IF(data_to_clean[[#This Row],[multiplicity]]="Million",_xlfn.CONCAT(SUBSTITUTE(data_to_clean[[#This Row],[number]],".",""),"00000"),_xlfn.CONCAT(SUBSTITUTE(data_to_clean[[#This Row],[number]],".",""),"00000000")))</f>
        <v>33200000</v>
      </c>
      <c r="I4926" t="s">
        <v>17430</v>
      </c>
      <c r="J4926">
        <f>ROUND(VALUE(SUBSTITUTE(data_to_clean[[#This Row],[growth_%]],".",",")),0)</f>
        <v>55</v>
      </c>
      <c r="K4926" t="s">
        <v>271</v>
      </c>
      <c r="L4926">
        <v>326</v>
      </c>
      <c r="M4926">
        <v>242</v>
      </c>
      <c r="N4926">
        <v>1999</v>
      </c>
      <c r="O4926">
        <v>1</v>
      </c>
      <c r="P4926" t="s">
        <v>101</v>
      </c>
      <c r="Q4926" t="b">
        <f>AND(ISNUMBER(data_to_clean[[#This Row],[revenue_formatted]]),ISNUMBER(data_to_clean[[#This Row],[growth_formatted_%]]),ISNUMBER(data_to_clean[[#This Row],[workers]]),ISNUMBER(data_to_clean[[#This Row],[previous_workers]]),ISNUMBER(data_to_clean[[#This Row],[founded]]),ISNUMBER(data_to_clean[[#This Row],[yrs_on_list]]))</f>
        <v>1</v>
      </c>
    </row>
    <row r="4927" spans="1:17" x14ac:dyDescent="0.25">
      <c r="A4927">
        <v>4914</v>
      </c>
      <c r="B4927" t="s">
        <v>17431</v>
      </c>
      <c r="C4927" t="s">
        <v>119</v>
      </c>
      <c r="D4927" t="str">
        <f>VLOOKUP(data_to_clean[[#This Row],[state]],abbreviation_table[],2,FALSE)</f>
        <v>Georgia</v>
      </c>
      <c r="E4927" t="s">
        <v>6604</v>
      </c>
      <c r="F4927" t="str">
        <f>TRIM(LEFT(data_to_clean[[#This Row],[revenue]],FIND(" ",data_to_clean[[#This Row],[revenue]])))</f>
        <v>28.1</v>
      </c>
      <c r="G4927" t="str">
        <f>RIGHT(data_to_clean[[#This Row],[revenue]],LEN(data_to_clean[[#This Row],[revenue]])-FIND(" ",data_to_clean[[#This Row],[revenue]]))</f>
        <v>Million</v>
      </c>
      <c r="H4927" s="7">
        <f>VALUE(IF(data_to_clean[[#This Row],[multiplicity]]="Million",_xlfn.CONCAT(SUBSTITUTE(data_to_clean[[#This Row],[number]],".",""),"00000"),_xlfn.CONCAT(SUBSTITUTE(data_to_clean[[#This Row],[number]],".",""),"00000000")))</f>
        <v>28100000</v>
      </c>
      <c r="I4927" t="s">
        <v>17433</v>
      </c>
      <c r="J4927">
        <f>ROUND(VALUE(SUBSTITUTE(data_to_clean[[#This Row],[growth_%]],".",",")),0)</f>
        <v>55</v>
      </c>
      <c r="K4927" t="s">
        <v>48</v>
      </c>
      <c r="L4927">
        <v>42</v>
      </c>
      <c r="M4927">
        <v>26</v>
      </c>
      <c r="N4927">
        <v>1999</v>
      </c>
      <c r="O4927">
        <v>2</v>
      </c>
      <c r="P4927" t="s">
        <v>17434</v>
      </c>
      <c r="Q4927" t="b">
        <f>AND(ISNUMBER(data_to_clean[[#This Row],[revenue_formatted]]),ISNUMBER(data_to_clean[[#This Row],[growth_formatted_%]]),ISNUMBER(data_to_clean[[#This Row],[workers]]),ISNUMBER(data_to_clean[[#This Row],[previous_workers]]),ISNUMBER(data_to_clean[[#This Row],[founded]]),ISNUMBER(data_to_clean[[#This Row],[yrs_on_list]]))</f>
        <v>1</v>
      </c>
    </row>
    <row r="4928" spans="1:17" x14ac:dyDescent="0.25">
      <c r="A4928">
        <v>4915</v>
      </c>
      <c r="B4928" t="s">
        <v>17435</v>
      </c>
      <c r="C4928" t="s">
        <v>503</v>
      </c>
      <c r="D4928" t="str">
        <f>VLOOKUP(data_to_clean[[#This Row],[state]],abbreviation_table[],2,FALSE)</f>
        <v>Illinois</v>
      </c>
      <c r="E4928" t="s">
        <v>957</v>
      </c>
      <c r="F4928" t="str">
        <f>TRIM(LEFT(data_to_clean[[#This Row],[revenue]],FIND(" ",data_to_clean[[#This Row],[revenue]])))</f>
        <v>2.2</v>
      </c>
      <c r="G4928" t="str">
        <f>RIGHT(data_to_clean[[#This Row],[revenue]],LEN(data_to_clean[[#This Row],[revenue]])-FIND(" ",data_to_clean[[#This Row],[revenue]]))</f>
        <v>Million</v>
      </c>
      <c r="H4928" s="7">
        <f>VALUE(IF(data_to_clean[[#This Row],[multiplicity]]="Million",_xlfn.CONCAT(SUBSTITUTE(data_to_clean[[#This Row],[number]],".",""),"00000"),_xlfn.CONCAT(SUBSTITUTE(data_to_clean[[#This Row],[number]],".",""),"00000000")))</f>
        <v>2200000</v>
      </c>
      <c r="I4928" t="s">
        <v>17437</v>
      </c>
      <c r="J4928">
        <f>ROUND(VALUE(SUBSTITUTE(data_to_clean[[#This Row],[growth_%]],".",",")),0)</f>
        <v>55</v>
      </c>
      <c r="K4928" t="s">
        <v>18</v>
      </c>
      <c r="L4928">
        <v>18</v>
      </c>
      <c r="M4928">
        <v>14</v>
      </c>
      <c r="N4928">
        <v>2013</v>
      </c>
      <c r="O4928">
        <v>2</v>
      </c>
      <c r="P4928" t="s">
        <v>1617</v>
      </c>
      <c r="Q4928" t="b">
        <f>AND(ISNUMBER(data_to_clean[[#This Row],[revenue_formatted]]),ISNUMBER(data_to_clean[[#This Row],[growth_formatted_%]]),ISNUMBER(data_to_clean[[#This Row],[workers]]),ISNUMBER(data_to_clean[[#This Row],[previous_workers]]),ISNUMBER(data_to_clean[[#This Row],[founded]]),ISNUMBER(data_to_clean[[#This Row],[yrs_on_list]]))</f>
        <v>1</v>
      </c>
    </row>
    <row r="4929" spans="1:17" x14ac:dyDescent="0.25">
      <c r="A4929">
        <v>4916</v>
      </c>
      <c r="B4929" t="s">
        <v>17438</v>
      </c>
      <c r="C4929" t="s">
        <v>780</v>
      </c>
      <c r="D4929" t="str">
        <f>VLOOKUP(data_to_clean[[#This Row],[state]],abbreviation_table[],2,FALSE)</f>
        <v>New Hampshire</v>
      </c>
      <c r="E4929" t="s">
        <v>7347</v>
      </c>
      <c r="F4929" t="str">
        <f>TRIM(LEFT(data_to_clean[[#This Row],[revenue]],FIND(" ",data_to_clean[[#This Row],[revenue]])))</f>
        <v>19.3</v>
      </c>
      <c r="G4929" t="str">
        <f>RIGHT(data_to_clean[[#This Row],[revenue]],LEN(data_to_clean[[#This Row],[revenue]])-FIND(" ",data_to_clean[[#This Row],[revenue]]))</f>
        <v>Million</v>
      </c>
      <c r="H4929" s="7">
        <f>VALUE(IF(data_to_clean[[#This Row],[multiplicity]]="Million",_xlfn.CONCAT(SUBSTITUTE(data_to_clean[[#This Row],[number]],".",""),"00000"),_xlfn.CONCAT(SUBSTITUTE(data_to_clean[[#This Row],[number]],".",""),"00000000")))</f>
        <v>19300000</v>
      </c>
      <c r="I4929" t="s">
        <v>17440</v>
      </c>
      <c r="J4929">
        <f>ROUND(VALUE(SUBSTITUTE(data_to_clean[[#This Row],[growth_%]],".",",")),0)</f>
        <v>55</v>
      </c>
      <c r="K4929" t="s">
        <v>149</v>
      </c>
      <c r="L4929">
        <v>35</v>
      </c>
      <c r="M4929">
        <v>12</v>
      </c>
      <c r="N4929">
        <v>2003</v>
      </c>
      <c r="O4929">
        <v>1</v>
      </c>
      <c r="P4929" t="s">
        <v>17441</v>
      </c>
      <c r="Q4929" t="b">
        <f>AND(ISNUMBER(data_to_clean[[#This Row],[revenue_formatted]]),ISNUMBER(data_to_clean[[#This Row],[growth_formatted_%]]),ISNUMBER(data_to_clean[[#This Row],[workers]]),ISNUMBER(data_to_clean[[#This Row],[previous_workers]]),ISNUMBER(data_to_clean[[#This Row],[founded]]),ISNUMBER(data_to_clean[[#This Row],[yrs_on_list]]))</f>
        <v>1</v>
      </c>
    </row>
    <row r="4930" spans="1:17" x14ac:dyDescent="0.25">
      <c r="A4930">
        <v>4917</v>
      </c>
      <c r="B4930" t="s">
        <v>17442</v>
      </c>
      <c r="C4930" t="s">
        <v>119</v>
      </c>
      <c r="D4930" t="str">
        <f>VLOOKUP(data_to_clean[[#This Row],[state]],abbreviation_table[],2,FALSE)</f>
        <v>Georgia</v>
      </c>
      <c r="E4930" t="s">
        <v>4505</v>
      </c>
      <c r="F4930" t="str">
        <f>TRIM(LEFT(data_to_clean[[#This Row],[revenue]],FIND(" ",data_to_clean[[#This Row],[revenue]])))</f>
        <v>19.9</v>
      </c>
      <c r="G4930" t="str">
        <f>RIGHT(data_to_clean[[#This Row],[revenue]],LEN(data_to_clean[[#This Row],[revenue]])-FIND(" ",data_to_clean[[#This Row],[revenue]]))</f>
        <v>Million</v>
      </c>
      <c r="H4930" s="7">
        <f>VALUE(IF(data_to_clean[[#This Row],[multiplicity]]="Million",_xlfn.CONCAT(SUBSTITUTE(data_to_clean[[#This Row],[number]],".",""),"00000"),_xlfn.CONCAT(SUBSTITUTE(data_to_clean[[#This Row],[number]],".",""),"00000000")))</f>
        <v>19900000</v>
      </c>
      <c r="I4930" t="s">
        <v>17444</v>
      </c>
      <c r="J4930">
        <f>ROUND(VALUE(SUBSTITUTE(data_to_clean[[#This Row],[growth_%]],".",",")),0)</f>
        <v>55</v>
      </c>
      <c r="K4930" t="s">
        <v>40</v>
      </c>
      <c r="L4930">
        <v>65</v>
      </c>
      <c r="M4930">
        <v>24</v>
      </c>
      <c r="N4930">
        <v>2005</v>
      </c>
      <c r="O4930">
        <v>2</v>
      </c>
      <c r="P4930" t="s">
        <v>17445</v>
      </c>
      <c r="Q4930" t="b">
        <f>AND(ISNUMBER(data_to_clean[[#This Row],[revenue_formatted]]),ISNUMBER(data_to_clean[[#This Row],[growth_formatted_%]]),ISNUMBER(data_to_clean[[#This Row],[workers]]),ISNUMBER(data_to_clean[[#This Row],[previous_workers]]),ISNUMBER(data_to_clean[[#This Row],[founded]]),ISNUMBER(data_to_clean[[#This Row],[yrs_on_list]]))</f>
        <v>1</v>
      </c>
    </row>
    <row r="4931" spans="1:17" x14ac:dyDescent="0.25">
      <c r="A4931">
        <v>4918</v>
      </c>
      <c r="B4931" t="s">
        <v>17446</v>
      </c>
      <c r="C4931" t="s">
        <v>215</v>
      </c>
      <c r="D4931" t="str">
        <f>VLOOKUP(data_to_clean[[#This Row],[state]],abbreviation_table[],2,FALSE)</f>
        <v>North Carolina</v>
      </c>
      <c r="E4931" t="s">
        <v>1157</v>
      </c>
      <c r="F4931" t="str">
        <f>TRIM(LEFT(data_to_clean[[#This Row],[revenue]],FIND(" ",data_to_clean[[#This Row],[revenue]])))</f>
        <v>5.3</v>
      </c>
      <c r="G4931" t="str">
        <f>RIGHT(data_to_clean[[#This Row],[revenue]],LEN(data_to_clean[[#This Row],[revenue]])-FIND(" ",data_to_clean[[#This Row],[revenue]]))</f>
        <v>Million</v>
      </c>
      <c r="H4931" s="7">
        <f>VALUE(IF(data_to_clean[[#This Row],[multiplicity]]="Million",_xlfn.CONCAT(SUBSTITUTE(data_to_clean[[#This Row],[number]],".",""),"00000"),_xlfn.CONCAT(SUBSTITUTE(data_to_clean[[#This Row],[number]],".",""),"00000000")))</f>
        <v>5300000</v>
      </c>
      <c r="I4931" t="s">
        <v>17448</v>
      </c>
      <c r="J4931">
        <f>ROUND(VALUE(SUBSTITUTE(data_to_clean[[#This Row],[growth_%]],".",",")),0)</f>
        <v>55</v>
      </c>
      <c r="K4931" t="s">
        <v>25</v>
      </c>
      <c r="L4931">
        <v>40</v>
      </c>
      <c r="M4931">
        <v>23</v>
      </c>
      <c r="N4931">
        <v>2006</v>
      </c>
      <c r="O4931">
        <v>3</v>
      </c>
      <c r="P4931" t="s">
        <v>17449</v>
      </c>
      <c r="Q4931" t="b">
        <f>AND(ISNUMBER(data_to_clean[[#This Row],[revenue_formatted]]),ISNUMBER(data_to_clean[[#This Row],[growth_formatted_%]]),ISNUMBER(data_to_clean[[#This Row],[workers]]),ISNUMBER(data_to_clean[[#This Row],[previous_workers]]),ISNUMBER(data_to_clean[[#This Row],[founded]]),ISNUMBER(data_to_clean[[#This Row],[yrs_on_list]]))</f>
        <v>1</v>
      </c>
    </row>
    <row r="4932" spans="1:17" x14ac:dyDescent="0.25">
      <c r="A4932">
        <v>4919</v>
      </c>
      <c r="B4932" t="s">
        <v>17450</v>
      </c>
      <c r="C4932" t="s">
        <v>66</v>
      </c>
      <c r="D4932" t="str">
        <f>VLOOKUP(data_to_clean[[#This Row],[state]],abbreviation_table[],2,FALSE)</f>
        <v>Virginia</v>
      </c>
      <c r="E4932" t="s">
        <v>3039</v>
      </c>
      <c r="F4932" t="str">
        <f>TRIM(LEFT(data_to_clean[[#This Row],[revenue]],FIND(" ",data_to_clean[[#This Row],[revenue]])))</f>
        <v>30.2</v>
      </c>
      <c r="G4932" t="str">
        <f>RIGHT(data_to_clean[[#This Row],[revenue]],LEN(data_to_clean[[#This Row],[revenue]])-FIND(" ",data_to_clean[[#This Row],[revenue]]))</f>
        <v>Million</v>
      </c>
      <c r="H4932" s="7">
        <f>VALUE(IF(data_to_clean[[#This Row],[multiplicity]]="Million",_xlfn.CONCAT(SUBSTITUTE(data_to_clean[[#This Row],[number]],".",""),"00000"),_xlfn.CONCAT(SUBSTITUTE(data_to_clean[[#This Row],[number]],".",""),"00000000")))</f>
        <v>30200000</v>
      </c>
      <c r="I4932" t="s">
        <v>17452</v>
      </c>
      <c r="J4932">
        <f>ROUND(VALUE(SUBSTITUTE(data_to_clean[[#This Row],[growth_%]],".",",")),0)</f>
        <v>55</v>
      </c>
      <c r="K4932" t="s">
        <v>257</v>
      </c>
      <c r="L4932">
        <v>130</v>
      </c>
      <c r="M4932">
        <v>92</v>
      </c>
      <c r="N4932">
        <v>2007</v>
      </c>
      <c r="O4932">
        <v>4</v>
      </c>
      <c r="P4932" t="s">
        <v>591</v>
      </c>
      <c r="Q4932" t="b">
        <f>AND(ISNUMBER(data_to_clean[[#This Row],[revenue_formatted]]),ISNUMBER(data_to_clean[[#This Row],[growth_formatted_%]]),ISNUMBER(data_to_clean[[#This Row],[workers]]),ISNUMBER(data_to_clean[[#This Row],[previous_workers]]),ISNUMBER(data_to_clean[[#This Row],[founded]]),ISNUMBER(data_to_clean[[#This Row],[yrs_on_list]]))</f>
        <v>1</v>
      </c>
    </row>
    <row r="4933" spans="1:17" x14ac:dyDescent="0.25">
      <c r="A4933">
        <v>4920</v>
      </c>
      <c r="B4933" t="s">
        <v>17453</v>
      </c>
      <c r="C4933" t="s">
        <v>462</v>
      </c>
      <c r="D4933" t="str">
        <f>VLOOKUP(data_to_clean[[#This Row],[state]],abbreviation_table[],2,FALSE)</f>
        <v>Kansas</v>
      </c>
      <c r="E4933" t="s">
        <v>1890</v>
      </c>
      <c r="F4933" t="str">
        <f>TRIM(LEFT(data_to_clean[[#This Row],[revenue]],FIND(" ",data_to_clean[[#This Row],[revenue]])))</f>
        <v>13.2</v>
      </c>
      <c r="G4933" t="str">
        <f>RIGHT(data_to_clean[[#This Row],[revenue]],LEN(data_to_clean[[#This Row],[revenue]])-FIND(" ",data_to_clean[[#This Row],[revenue]]))</f>
        <v>Million</v>
      </c>
      <c r="H4933" s="7">
        <f>VALUE(IF(data_to_clean[[#This Row],[multiplicity]]="Million",_xlfn.CONCAT(SUBSTITUTE(data_to_clean[[#This Row],[number]],".",""),"00000"),_xlfn.CONCAT(SUBSTITUTE(data_to_clean[[#This Row],[number]],".",""),"00000000")))</f>
        <v>13200000</v>
      </c>
      <c r="I4933" t="s">
        <v>17455</v>
      </c>
      <c r="J4933">
        <f>ROUND(VALUE(SUBSTITUTE(data_to_clean[[#This Row],[growth_%]],".",",")),0)</f>
        <v>55</v>
      </c>
      <c r="K4933" t="s">
        <v>18</v>
      </c>
      <c r="L4933">
        <v>23</v>
      </c>
      <c r="M4933">
        <v>13</v>
      </c>
      <c r="N4933">
        <v>2010</v>
      </c>
      <c r="O4933">
        <v>6</v>
      </c>
      <c r="P4933" t="s">
        <v>466</v>
      </c>
      <c r="Q4933" t="b">
        <f>AND(ISNUMBER(data_to_clean[[#This Row],[revenue_formatted]]),ISNUMBER(data_to_clean[[#This Row],[growth_formatted_%]]),ISNUMBER(data_to_clean[[#This Row],[workers]]),ISNUMBER(data_to_clean[[#This Row],[previous_workers]]),ISNUMBER(data_to_clean[[#This Row],[founded]]),ISNUMBER(data_to_clean[[#This Row],[yrs_on_list]]))</f>
        <v>1</v>
      </c>
    </row>
    <row r="4934" spans="1:17" x14ac:dyDescent="0.25">
      <c r="A4934">
        <v>4921</v>
      </c>
      <c r="B4934" t="s">
        <v>17456</v>
      </c>
      <c r="C4934" t="s">
        <v>503</v>
      </c>
      <c r="D4934" t="str">
        <f>VLOOKUP(data_to_clean[[#This Row],[state]],abbreviation_table[],2,FALSE)</f>
        <v>Illinois</v>
      </c>
      <c r="E4934" t="s">
        <v>3474</v>
      </c>
      <c r="F4934" t="str">
        <f>TRIM(LEFT(data_to_clean[[#This Row],[revenue]],FIND(" ",data_to_clean[[#This Row],[revenue]])))</f>
        <v>14.5</v>
      </c>
      <c r="G4934" t="str">
        <f>RIGHT(data_to_clean[[#This Row],[revenue]],LEN(data_to_clean[[#This Row],[revenue]])-FIND(" ",data_to_clean[[#This Row],[revenue]]))</f>
        <v>Million</v>
      </c>
      <c r="H4934" s="7">
        <f>VALUE(IF(data_to_clean[[#This Row],[multiplicity]]="Million",_xlfn.CONCAT(SUBSTITUTE(data_to_clean[[#This Row],[number]],".",""),"00000"),_xlfn.CONCAT(SUBSTITUTE(data_to_clean[[#This Row],[number]],".",""),"00000000")))</f>
        <v>14500000</v>
      </c>
      <c r="I4934" t="s">
        <v>17458</v>
      </c>
      <c r="J4934">
        <f>ROUND(VALUE(SUBSTITUTE(data_to_clean[[#This Row],[growth_%]],".",",")),0)</f>
        <v>55</v>
      </c>
      <c r="K4934" t="s">
        <v>55</v>
      </c>
      <c r="L4934">
        <v>79</v>
      </c>
      <c r="M4934">
        <v>50</v>
      </c>
      <c r="N4934">
        <v>1990</v>
      </c>
      <c r="O4934">
        <v>1</v>
      </c>
      <c r="P4934" t="s">
        <v>17459</v>
      </c>
      <c r="Q4934" t="b">
        <f>AND(ISNUMBER(data_to_clean[[#This Row],[revenue_formatted]]),ISNUMBER(data_to_clean[[#This Row],[growth_formatted_%]]),ISNUMBER(data_to_clean[[#This Row],[workers]]),ISNUMBER(data_to_clean[[#This Row],[previous_workers]]),ISNUMBER(data_to_clean[[#This Row],[founded]]),ISNUMBER(data_to_clean[[#This Row],[yrs_on_list]]))</f>
        <v>1</v>
      </c>
    </row>
    <row r="4935" spans="1:17" x14ac:dyDescent="0.25">
      <c r="A4935">
        <v>4922</v>
      </c>
      <c r="B4935" t="s">
        <v>17460</v>
      </c>
      <c r="C4935" t="s">
        <v>74</v>
      </c>
      <c r="D4935" t="str">
        <f>VLOOKUP(data_to_clean[[#This Row],[state]],abbreviation_table[],2,FALSE)</f>
        <v>Ohio</v>
      </c>
      <c r="E4935" t="s">
        <v>4418</v>
      </c>
      <c r="F4935" t="str">
        <f>TRIM(LEFT(data_to_clean[[#This Row],[revenue]],FIND(" ",data_to_clean[[#This Row],[revenue]])))</f>
        <v>16.6</v>
      </c>
      <c r="G4935" t="str">
        <f>RIGHT(data_to_clean[[#This Row],[revenue]],LEN(data_to_clean[[#This Row],[revenue]])-FIND(" ",data_to_clean[[#This Row],[revenue]]))</f>
        <v>Million</v>
      </c>
      <c r="H4935" s="7">
        <f>VALUE(IF(data_to_clean[[#This Row],[multiplicity]]="Million",_xlfn.CONCAT(SUBSTITUTE(data_to_clean[[#This Row],[number]],".",""),"00000"),_xlfn.CONCAT(SUBSTITUTE(data_to_clean[[#This Row],[number]],".",""),"00000000")))</f>
        <v>16600000</v>
      </c>
      <c r="I4935" t="s">
        <v>17462</v>
      </c>
      <c r="J4935">
        <f>ROUND(VALUE(SUBSTITUTE(data_to_clean[[#This Row],[growth_%]],".",",")),0)</f>
        <v>55</v>
      </c>
      <c r="K4935" t="s">
        <v>218</v>
      </c>
      <c r="L4935">
        <v>71</v>
      </c>
      <c r="M4935">
        <v>43</v>
      </c>
      <c r="N4935">
        <v>2006</v>
      </c>
      <c r="O4935">
        <v>9</v>
      </c>
      <c r="P4935" t="s">
        <v>77</v>
      </c>
      <c r="Q4935" t="b">
        <f>AND(ISNUMBER(data_to_clean[[#This Row],[revenue_formatted]]),ISNUMBER(data_to_clean[[#This Row],[growth_formatted_%]]),ISNUMBER(data_to_clean[[#This Row],[workers]]),ISNUMBER(data_to_clean[[#This Row],[previous_workers]]),ISNUMBER(data_to_clean[[#This Row],[founded]]),ISNUMBER(data_to_clean[[#This Row],[yrs_on_list]]))</f>
        <v>1</v>
      </c>
    </row>
    <row r="4936" spans="1:17" x14ac:dyDescent="0.25">
      <c r="A4936">
        <v>4923</v>
      </c>
      <c r="B4936" t="s">
        <v>17463</v>
      </c>
      <c r="C4936" t="s">
        <v>52</v>
      </c>
      <c r="D4936" t="str">
        <f>VLOOKUP(data_to_clean[[#This Row],[state]],abbreviation_table[],2,FALSE)</f>
        <v>Florida</v>
      </c>
      <c r="E4936" t="s">
        <v>1305</v>
      </c>
      <c r="F4936" t="str">
        <f>TRIM(LEFT(data_to_clean[[#This Row],[revenue]],FIND(" ",data_to_clean[[#This Row],[revenue]])))</f>
        <v>5.2</v>
      </c>
      <c r="G4936" t="str">
        <f>RIGHT(data_to_clean[[#This Row],[revenue]],LEN(data_to_clean[[#This Row],[revenue]])-FIND(" ",data_to_clean[[#This Row],[revenue]]))</f>
        <v>Million</v>
      </c>
      <c r="H4936" s="7">
        <f>VALUE(IF(data_to_clean[[#This Row],[multiplicity]]="Million",_xlfn.CONCAT(SUBSTITUTE(data_to_clean[[#This Row],[number]],".",""),"00000"),_xlfn.CONCAT(SUBSTITUTE(data_to_clean[[#This Row],[number]],".",""),"00000000")))</f>
        <v>5200000</v>
      </c>
      <c r="I4936" t="s">
        <v>17465</v>
      </c>
      <c r="J4936">
        <f>ROUND(VALUE(SUBSTITUTE(data_to_clean[[#This Row],[growth_%]],".",",")),0)</f>
        <v>55</v>
      </c>
      <c r="K4936" t="s">
        <v>6043</v>
      </c>
      <c r="L4936">
        <v>40</v>
      </c>
      <c r="M4936">
        <v>25</v>
      </c>
      <c r="N4936">
        <v>2007</v>
      </c>
      <c r="O4936">
        <v>1</v>
      </c>
      <c r="P4936" t="s">
        <v>4327</v>
      </c>
      <c r="Q4936" t="b">
        <f>AND(ISNUMBER(data_to_clean[[#This Row],[revenue_formatted]]),ISNUMBER(data_to_clean[[#This Row],[growth_formatted_%]]),ISNUMBER(data_to_clean[[#This Row],[workers]]),ISNUMBER(data_to_clean[[#This Row],[previous_workers]]),ISNUMBER(data_to_clean[[#This Row],[founded]]),ISNUMBER(data_to_clean[[#This Row],[yrs_on_list]]))</f>
        <v>1</v>
      </c>
    </row>
    <row r="4937" spans="1:17" x14ac:dyDescent="0.25">
      <c r="A4937">
        <v>4924</v>
      </c>
      <c r="B4937" t="s">
        <v>17466</v>
      </c>
      <c r="C4937" t="s">
        <v>119</v>
      </c>
      <c r="D4937" t="str">
        <f>VLOOKUP(data_to_clean[[#This Row],[state]],abbreviation_table[],2,FALSE)</f>
        <v>Georgia</v>
      </c>
      <c r="E4937" t="s">
        <v>794</v>
      </c>
      <c r="F4937" t="str">
        <f>TRIM(LEFT(data_to_clean[[#This Row],[revenue]],FIND(" ",data_to_clean[[#This Row],[revenue]])))</f>
        <v>13.6</v>
      </c>
      <c r="G4937" t="str">
        <f>RIGHT(data_to_clean[[#This Row],[revenue]],LEN(data_to_clean[[#This Row],[revenue]])-FIND(" ",data_to_clean[[#This Row],[revenue]]))</f>
        <v>Million</v>
      </c>
      <c r="H4937" s="7">
        <f>VALUE(IF(data_to_clean[[#This Row],[multiplicity]]="Million",_xlfn.CONCAT(SUBSTITUTE(data_to_clean[[#This Row],[number]],".",""),"00000"),_xlfn.CONCAT(SUBSTITUTE(data_to_clean[[#This Row],[number]],".",""),"00000000")))</f>
        <v>13600000</v>
      </c>
      <c r="I4937" t="s">
        <v>17468</v>
      </c>
      <c r="J4937">
        <f>ROUND(VALUE(SUBSTITUTE(data_to_clean[[#This Row],[growth_%]],".",",")),0)</f>
        <v>55</v>
      </c>
      <c r="K4937" t="s">
        <v>211</v>
      </c>
      <c r="L4937">
        <v>45</v>
      </c>
      <c r="M4937">
        <v>42</v>
      </c>
      <c r="N4937">
        <v>1965</v>
      </c>
      <c r="O4937">
        <v>1</v>
      </c>
      <c r="P4937" t="s">
        <v>17469</v>
      </c>
      <c r="Q4937" t="b">
        <f>AND(ISNUMBER(data_to_clean[[#This Row],[revenue_formatted]]),ISNUMBER(data_to_clean[[#This Row],[growth_formatted_%]]),ISNUMBER(data_to_clean[[#This Row],[workers]]),ISNUMBER(data_to_clean[[#This Row],[previous_workers]]),ISNUMBER(data_to_clean[[#This Row],[founded]]),ISNUMBER(data_to_clean[[#This Row],[yrs_on_list]]))</f>
        <v>1</v>
      </c>
    </row>
    <row r="4938" spans="1:17" x14ac:dyDescent="0.25">
      <c r="A4938">
        <v>4925</v>
      </c>
      <c r="B4938" t="s">
        <v>17470</v>
      </c>
      <c r="C4938" t="s">
        <v>80</v>
      </c>
      <c r="D4938" t="str">
        <f>VLOOKUP(data_to_clean[[#This Row],[state]],abbreviation_table[],2,FALSE)</f>
        <v>California</v>
      </c>
      <c r="E4938" t="s">
        <v>518</v>
      </c>
      <c r="F4938" t="str">
        <f>TRIM(LEFT(data_to_clean[[#This Row],[revenue]],FIND(" ",data_to_clean[[#This Row],[revenue]])))</f>
        <v>6.6</v>
      </c>
      <c r="G4938" t="str">
        <f>RIGHT(data_to_clean[[#This Row],[revenue]],LEN(data_to_clean[[#This Row],[revenue]])-FIND(" ",data_to_clean[[#This Row],[revenue]]))</f>
        <v>Million</v>
      </c>
      <c r="H4938" s="7">
        <f>VALUE(IF(data_to_clean[[#This Row],[multiplicity]]="Million",_xlfn.CONCAT(SUBSTITUTE(data_to_clean[[#This Row],[number]],".",""),"00000"),_xlfn.CONCAT(SUBSTITUTE(data_to_clean[[#This Row],[number]],".",""),"00000000")))</f>
        <v>6600000</v>
      </c>
      <c r="I4938" t="s">
        <v>17472</v>
      </c>
      <c r="J4938">
        <f>ROUND(VALUE(SUBSTITUTE(data_to_clean[[#This Row],[growth_%]],".",",")),0)</f>
        <v>54</v>
      </c>
      <c r="K4938" t="s">
        <v>336</v>
      </c>
      <c r="L4938">
        <v>44</v>
      </c>
      <c r="M4938">
        <v>24</v>
      </c>
      <c r="N4938">
        <v>2005</v>
      </c>
      <c r="O4938">
        <v>3</v>
      </c>
      <c r="P4938" t="s">
        <v>8880</v>
      </c>
      <c r="Q4938" t="b">
        <f>AND(ISNUMBER(data_to_clean[[#This Row],[revenue_formatted]]),ISNUMBER(data_to_clean[[#This Row],[growth_formatted_%]]),ISNUMBER(data_to_clean[[#This Row],[workers]]),ISNUMBER(data_to_clean[[#This Row],[previous_workers]]),ISNUMBER(data_to_clean[[#This Row],[founded]]),ISNUMBER(data_to_clean[[#This Row],[yrs_on_list]]))</f>
        <v>1</v>
      </c>
    </row>
    <row r="4939" spans="1:17" x14ac:dyDescent="0.25">
      <c r="A4939">
        <v>4926</v>
      </c>
      <c r="B4939" t="s">
        <v>17473</v>
      </c>
      <c r="C4939" t="s">
        <v>45</v>
      </c>
      <c r="D4939" t="str">
        <f>VLOOKUP(data_to_clean[[#This Row],[state]],abbreviation_table[],2,FALSE)</f>
        <v>Pennsylvania</v>
      </c>
      <c r="E4939" t="s">
        <v>2777</v>
      </c>
      <c r="F4939" t="str">
        <f>TRIM(LEFT(data_to_clean[[#This Row],[revenue]],FIND(" ",data_to_clean[[#This Row],[revenue]])))</f>
        <v>17.6</v>
      </c>
      <c r="G4939" t="str">
        <f>RIGHT(data_to_clean[[#This Row],[revenue]],LEN(data_to_clean[[#This Row],[revenue]])-FIND(" ",data_to_clean[[#This Row],[revenue]]))</f>
        <v>Million</v>
      </c>
      <c r="H4939" s="7">
        <f>VALUE(IF(data_to_clean[[#This Row],[multiplicity]]="Million",_xlfn.CONCAT(SUBSTITUTE(data_to_clean[[#This Row],[number]],".",""),"00000"),_xlfn.CONCAT(SUBSTITUTE(data_to_clean[[#This Row],[number]],".",""),"00000000")))</f>
        <v>17600000</v>
      </c>
      <c r="I4939" t="s">
        <v>17475</v>
      </c>
      <c r="J4939">
        <f>ROUND(VALUE(SUBSTITUTE(data_to_clean[[#This Row],[growth_%]],".",",")),0)</f>
        <v>54</v>
      </c>
      <c r="K4939" t="s">
        <v>18</v>
      </c>
      <c r="L4939">
        <v>84</v>
      </c>
      <c r="M4939">
        <v>65</v>
      </c>
      <c r="N4939">
        <v>1992</v>
      </c>
      <c r="O4939">
        <v>1</v>
      </c>
      <c r="P4939" t="s">
        <v>2932</v>
      </c>
      <c r="Q4939" t="b">
        <f>AND(ISNUMBER(data_to_clean[[#This Row],[revenue_formatted]]),ISNUMBER(data_to_clean[[#This Row],[growth_formatted_%]]),ISNUMBER(data_to_clean[[#This Row],[workers]]),ISNUMBER(data_to_clean[[#This Row],[previous_workers]]),ISNUMBER(data_to_clean[[#This Row],[founded]]),ISNUMBER(data_to_clean[[#This Row],[yrs_on_list]]))</f>
        <v>1</v>
      </c>
    </row>
    <row r="4940" spans="1:17" x14ac:dyDescent="0.25">
      <c r="A4940">
        <v>4927</v>
      </c>
      <c r="B4940" t="s">
        <v>17476</v>
      </c>
      <c r="C4940" t="s">
        <v>45</v>
      </c>
      <c r="D4940" t="str">
        <f>VLOOKUP(data_to_clean[[#This Row],[state]],abbreviation_table[],2,FALSE)</f>
        <v>Pennsylvania</v>
      </c>
      <c r="E4940" t="s">
        <v>17478</v>
      </c>
      <c r="F4940" t="str">
        <f>TRIM(LEFT(data_to_clean[[#This Row],[revenue]],FIND(" ",data_to_clean[[#This Row],[revenue]])))</f>
        <v>3.9</v>
      </c>
      <c r="G4940" t="str">
        <f>RIGHT(data_to_clean[[#This Row],[revenue]],LEN(data_to_clean[[#This Row],[revenue]])-FIND(" ",data_to_clean[[#This Row],[revenue]]))</f>
        <v>Billion</v>
      </c>
      <c r="H4940" s="7">
        <f>VALUE(IF(data_to_clean[[#This Row],[multiplicity]]="Million",_xlfn.CONCAT(SUBSTITUTE(data_to_clean[[#This Row],[number]],".",""),"00000"),_xlfn.CONCAT(SUBSTITUTE(data_to_clean[[#This Row],[number]],".",""),"00000000")))</f>
        <v>3900000000</v>
      </c>
      <c r="I4940" t="s">
        <v>17479</v>
      </c>
      <c r="J4940">
        <f>ROUND(VALUE(SUBSTITUTE(data_to_clean[[#This Row],[growth_%]],".",",")),0)</f>
        <v>54</v>
      </c>
      <c r="K4940" t="s">
        <v>233</v>
      </c>
      <c r="L4940">
        <v>5537</v>
      </c>
      <c r="M4940">
        <v>4650</v>
      </c>
      <c r="N4940">
        <v>1956</v>
      </c>
      <c r="O4940">
        <v>1</v>
      </c>
      <c r="P4940" t="s">
        <v>17480</v>
      </c>
      <c r="Q4940" t="b">
        <f>AND(ISNUMBER(data_to_clean[[#This Row],[revenue_formatted]]),ISNUMBER(data_to_clean[[#This Row],[growth_formatted_%]]),ISNUMBER(data_to_clean[[#This Row],[workers]]),ISNUMBER(data_to_clean[[#This Row],[previous_workers]]),ISNUMBER(data_to_clean[[#This Row],[founded]]),ISNUMBER(data_to_clean[[#This Row],[yrs_on_list]]))</f>
        <v>1</v>
      </c>
    </row>
    <row r="4941" spans="1:17" x14ac:dyDescent="0.25">
      <c r="A4941">
        <v>4928</v>
      </c>
      <c r="B4941" t="s">
        <v>17481</v>
      </c>
      <c r="C4941" t="s">
        <v>341</v>
      </c>
      <c r="D4941" t="str">
        <f>VLOOKUP(data_to_clean[[#This Row],[state]],abbreviation_table[],2,FALSE)</f>
        <v>Massachusetts</v>
      </c>
      <c r="E4941" t="s">
        <v>17483</v>
      </c>
      <c r="F4941" t="str">
        <f>TRIM(LEFT(data_to_clean[[#This Row],[revenue]],FIND(" ",data_to_clean[[#This Row],[revenue]])))</f>
        <v>360.8</v>
      </c>
      <c r="G4941" t="str">
        <f>RIGHT(data_to_clean[[#This Row],[revenue]],LEN(data_to_clean[[#This Row],[revenue]])-FIND(" ",data_to_clean[[#This Row],[revenue]]))</f>
        <v>Million</v>
      </c>
      <c r="H4941" s="7">
        <f>VALUE(IF(data_to_clean[[#This Row],[multiplicity]]="Million",_xlfn.CONCAT(SUBSTITUTE(data_to_clean[[#This Row],[number]],".",""),"00000"),_xlfn.CONCAT(SUBSTITUTE(data_to_clean[[#This Row],[number]],".",""),"00000000")))</f>
        <v>360800000</v>
      </c>
      <c r="I4941" t="s">
        <v>17484</v>
      </c>
      <c r="J4941">
        <f>ROUND(VALUE(SUBSTITUTE(data_to_clean[[#This Row],[growth_%]],".",",")),0)</f>
        <v>54</v>
      </c>
      <c r="K4941" t="s">
        <v>33</v>
      </c>
      <c r="L4941">
        <v>790</v>
      </c>
      <c r="M4941">
        <v>550</v>
      </c>
      <c r="N4941">
        <v>1946</v>
      </c>
      <c r="O4941">
        <v>7</v>
      </c>
      <c r="P4941" t="s">
        <v>17485</v>
      </c>
      <c r="Q4941" t="b">
        <f>AND(ISNUMBER(data_to_clean[[#This Row],[revenue_formatted]]),ISNUMBER(data_to_clean[[#This Row],[growth_formatted_%]]),ISNUMBER(data_to_clean[[#This Row],[workers]]),ISNUMBER(data_to_clean[[#This Row],[previous_workers]]),ISNUMBER(data_to_clean[[#This Row],[founded]]),ISNUMBER(data_to_clean[[#This Row],[yrs_on_list]]))</f>
        <v>1</v>
      </c>
    </row>
    <row r="4942" spans="1:17" x14ac:dyDescent="0.25">
      <c r="A4942">
        <v>4929</v>
      </c>
      <c r="B4942" t="s">
        <v>17486</v>
      </c>
      <c r="C4942" t="s">
        <v>80</v>
      </c>
      <c r="D4942" t="str">
        <f>VLOOKUP(data_to_clean[[#This Row],[state]],abbreviation_table[],2,FALSE)</f>
        <v>California</v>
      </c>
      <c r="E4942" t="s">
        <v>334</v>
      </c>
      <c r="F4942" t="str">
        <f>TRIM(LEFT(data_to_clean[[#This Row],[revenue]],FIND(" ",data_to_clean[[#This Row],[revenue]])))</f>
        <v>5.1</v>
      </c>
      <c r="G4942" t="str">
        <f>RIGHT(data_to_clean[[#This Row],[revenue]],LEN(data_to_clean[[#This Row],[revenue]])-FIND(" ",data_to_clean[[#This Row],[revenue]]))</f>
        <v>Million</v>
      </c>
      <c r="H4942" s="7">
        <f>VALUE(IF(data_to_clean[[#This Row],[multiplicity]]="Million",_xlfn.CONCAT(SUBSTITUTE(data_to_clean[[#This Row],[number]],".",""),"00000"),_xlfn.CONCAT(SUBSTITUTE(data_to_clean[[#This Row],[number]],".",""),"00000000")))</f>
        <v>5100000</v>
      </c>
      <c r="I4942" t="s">
        <v>17488</v>
      </c>
      <c r="J4942">
        <f>ROUND(VALUE(SUBSTITUTE(data_to_clean[[#This Row],[growth_%]],".",",")),0)</f>
        <v>54</v>
      </c>
      <c r="K4942" t="s">
        <v>336</v>
      </c>
      <c r="L4942">
        <v>16</v>
      </c>
      <c r="M4942">
        <v>8</v>
      </c>
      <c r="N4942">
        <v>1998</v>
      </c>
      <c r="O4942">
        <v>3</v>
      </c>
      <c r="P4942" t="s">
        <v>14285</v>
      </c>
      <c r="Q4942" t="b">
        <f>AND(ISNUMBER(data_to_clean[[#This Row],[revenue_formatted]]),ISNUMBER(data_to_clean[[#This Row],[growth_formatted_%]]),ISNUMBER(data_to_clean[[#This Row],[workers]]),ISNUMBER(data_to_clean[[#This Row],[previous_workers]]),ISNUMBER(data_to_clean[[#This Row],[founded]]),ISNUMBER(data_to_clean[[#This Row],[yrs_on_list]]))</f>
        <v>1</v>
      </c>
    </row>
    <row r="4943" spans="1:17" x14ac:dyDescent="0.25">
      <c r="A4943">
        <v>4930</v>
      </c>
      <c r="B4943" t="s">
        <v>17489</v>
      </c>
      <c r="C4943" t="s">
        <v>1768</v>
      </c>
      <c r="D4943" t="str">
        <f>VLOOKUP(data_to_clean[[#This Row],[state]],abbreviation_table[],2,FALSE)</f>
        <v>Oregon</v>
      </c>
      <c r="E4943" t="s">
        <v>17261</v>
      </c>
      <c r="F4943" t="str">
        <f>TRIM(LEFT(data_to_clean[[#This Row],[revenue]],FIND(" ",data_to_clean[[#This Row],[revenue]])))</f>
        <v>101.4</v>
      </c>
      <c r="G4943" t="str">
        <f>RIGHT(data_to_clean[[#This Row],[revenue]],LEN(data_to_clean[[#This Row],[revenue]])-FIND(" ",data_to_clean[[#This Row],[revenue]]))</f>
        <v>Million</v>
      </c>
      <c r="H4943" s="7">
        <f>VALUE(IF(data_to_clean[[#This Row],[multiplicity]]="Million",_xlfn.CONCAT(SUBSTITUTE(data_to_clean[[#This Row],[number]],".",""),"00000"),_xlfn.CONCAT(SUBSTITUTE(data_to_clean[[#This Row],[number]],".",""),"00000000")))</f>
        <v>101400000</v>
      </c>
      <c r="I4943" t="s">
        <v>17491</v>
      </c>
      <c r="J4943">
        <f>ROUND(VALUE(SUBSTITUTE(data_to_clean[[#This Row],[growth_%]],".",",")),0)</f>
        <v>54</v>
      </c>
      <c r="K4943" t="s">
        <v>40</v>
      </c>
      <c r="L4943">
        <v>49</v>
      </c>
      <c r="M4943">
        <v>36</v>
      </c>
      <c r="N4943">
        <v>1927</v>
      </c>
      <c r="O4943">
        <v>1</v>
      </c>
      <c r="P4943" t="s">
        <v>7618</v>
      </c>
      <c r="Q4943" t="b">
        <f>AND(ISNUMBER(data_to_clean[[#This Row],[revenue_formatted]]),ISNUMBER(data_to_clean[[#This Row],[growth_formatted_%]]),ISNUMBER(data_to_clean[[#This Row],[workers]]),ISNUMBER(data_to_clean[[#This Row],[previous_workers]]),ISNUMBER(data_to_clean[[#This Row],[founded]]),ISNUMBER(data_to_clean[[#This Row],[yrs_on_list]]))</f>
        <v>1</v>
      </c>
    </row>
    <row r="4944" spans="1:17" x14ac:dyDescent="0.25">
      <c r="A4944">
        <v>4931</v>
      </c>
      <c r="B4944" t="s">
        <v>17492</v>
      </c>
      <c r="C4944" t="s">
        <v>22</v>
      </c>
      <c r="D4944" t="str">
        <f>VLOOKUP(data_to_clean[[#This Row],[state]],abbreviation_table[],2,FALSE)</f>
        <v>Tennessee</v>
      </c>
      <c r="E4944" t="s">
        <v>1692</v>
      </c>
      <c r="F4944" t="str">
        <f>TRIM(LEFT(data_to_clean[[#This Row],[revenue]],FIND(" ",data_to_clean[[#This Row],[revenue]])))</f>
        <v>21.6</v>
      </c>
      <c r="G4944" t="str">
        <f>RIGHT(data_to_clean[[#This Row],[revenue]],LEN(data_to_clean[[#This Row],[revenue]])-FIND(" ",data_to_clean[[#This Row],[revenue]]))</f>
        <v>Million</v>
      </c>
      <c r="H4944" s="7">
        <f>VALUE(IF(data_to_clean[[#This Row],[multiplicity]]="Million",_xlfn.CONCAT(SUBSTITUTE(data_to_clean[[#This Row],[number]],".",""),"00000"),_xlfn.CONCAT(SUBSTITUTE(data_to_clean[[#This Row],[number]],".",""),"00000000")))</f>
        <v>21600000</v>
      </c>
      <c r="I4944" t="s">
        <v>17494</v>
      </c>
      <c r="J4944">
        <f>ROUND(VALUE(SUBSTITUTE(data_to_clean[[#This Row],[growth_%]],".",",")),0)</f>
        <v>54</v>
      </c>
      <c r="K4944" t="s">
        <v>25</v>
      </c>
      <c r="L4944">
        <v>0</v>
      </c>
      <c r="M4944">
        <v>48</v>
      </c>
      <c r="N4944">
        <v>1999</v>
      </c>
      <c r="O4944">
        <v>3</v>
      </c>
      <c r="P4944" t="s">
        <v>7292</v>
      </c>
      <c r="Q4944" t="b">
        <f>AND(ISNUMBER(data_to_clean[[#This Row],[revenue_formatted]]),ISNUMBER(data_to_clean[[#This Row],[growth_formatted_%]]),ISNUMBER(data_to_clean[[#This Row],[workers]]),ISNUMBER(data_to_clean[[#This Row],[previous_workers]]),ISNUMBER(data_to_clean[[#This Row],[founded]]),ISNUMBER(data_to_clean[[#This Row],[yrs_on_list]]))</f>
        <v>1</v>
      </c>
    </row>
    <row r="4945" spans="1:17" x14ac:dyDescent="0.25">
      <c r="A4945">
        <v>4932</v>
      </c>
      <c r="B4945" t="s">
        <v>17495</v>
      </c>
      <c r="C4945" t="s">
        <v>105</v>
      </c>
      <c r="D4945" t="str">
        <f>VLOOKUP(data_to_clean[[#This Row],[state]],abbreviation_table[],2,FALSE)</f>
        <v>New York</v>
      </c>
      <c r="E4945" t="s">
        <v>528</v>
      </c>
      <c r="F4945" t="str">
        <f>TRIM(LEFT(data_to_clean[[#This Row],[revenue]],FIND(" ",data_to_clean[[#This Row],[revenue]])))</f>
        <v>7.4</v>
      </c>
      <c r="G4945" t="str">
        <f>RIGHT(data_to_clean[[#This Row],[revenue]],LEN(data_to_clean[[#This Row],[revenue]])-FIND(" ",data_to_clean[[#This Row],[revenue]]))</f>
        <v>Million</v>
      </c>
      <c r="H4945" s="7">
        <f>VALUE(IF(data_to_clean[[#This Row],[multiplicity]]="Million",_xlfn.CONCAT(SUBSTITUTE(data_to_clean[[#This Row],[number]],".",""),"00000"),_xlfn.CONCAT(SUBSTITUTE(data_to_clean[[#This Row],[number]],".",""),"00000000")))</f>
        <v>7400000</v>
      </c>
      <c r="I4945" t="s">
        <v>17497</v>
      </c>
      <c r="J4945">
        <f>ROUND(VALUE(SUBSTITUTE(data_to_clean[[#This Row],[growth_%]],".",",")),0)</f>
        <v>54</v>
      </c>
      <c r="K4945" t="s">
        <v>18</v>
      </c>
      <c r="L4945">
        <v>55</v>
      </c>
      <c r="M4945">
        <v>35</v>
      </c>
      <c r="N4945">
        <v>2009</v>
      </c>
      <c r="O4945">
        <v>1</v>
      </c>
      <c r="P4945" t="s">
        <v>17498</v>
      </c>
      <c r="Q4945" t="b">
        <f>AND(ISNUMBER(data_to_clean[[#This Row],[revenue_formatted]]),ISNUMBER(data_to_clean[[#This Row],[growth_formatted_%]]),ISNUMBER(data_to_clean[[#This Row],[workers]]),ISNUMBER(data_to_clean[[#This Row],[previous_workers]]),ISNUMBER(data_to_clean[[#This Row],[founded]]),ISNUMBER(data_to_clean[[#This Row],[yrs_on_list]]))</f>
        <v>1</v>
      </c>
    </row>
    <row r="4946" spans="1:17" x14ac:dyDescent="0.25">
      <c r="A4946">
        <v>4933</v>
      </c>
      <c r="B4946" t="s">
        <v>17499</v>
      </c>
      <c r="C4946" t="s">
        <v>503</v>
      </c>
      <c r="D4946" t="str">
        <f>VLOOKUP(data_to_clean[[#This Row],[state]],abbreviation_table[],2,FALSE)</f>
        <v>Illinois</v>
      </c>
      <c r="E4946" t="s">
        <v>17501</v>
      </c>
      <c r="F4946" t="str">
        <f>TRIM(LEFT(data_to_clean[[#This Row],[revenue]],FIND(" ",data_to_clean[[#This Row],[revenue]])))</f>
        <v>74.5</v>
      </c>
      <c r="G4946" t="str">
        <f>RIGHT(data_to_clean[[#This Row],[revenue]],LEN(data_to_clean[[#This Row],[revenue]])-FIND(" ",data_to_clean[[#This Row],[revenue]]))</f>
        <v>Million</v>
      </c>
      <c r="H4946" s="7">
        <f>VALUE(IF(data_to_clean[[#This Row],[multiplicity]]="Million",_xlfn.CONCAT(SUBSTITUTE(data_to_clean[[#This Row],[number]],".",""),"00000"),_xlfn.CONCAT(SUBSTITUTE(data_to_clean[[#This Row],[number]],".",""),"00000000")))</f>
        <v>74500000</v>
      </c>
      <c r="I4946" t="s">
        <v>17502</v>
      </c>
      <c r="J4946">
        <f>ROUND(VALUE(SUBSTITUTE(data_to_clean[[#This Row],[growth_%]],".",",")),0)</f>
        <v>54</v>
      </c>
      <c r="K4946" t="s">
        <v>308</v>
      </c>
      <c r="L4946">
        <v>218</v>
      </c>
      <c r="M4946">
        <v>136</v>
      </c>
      <c r="N4946">
        <v>1998</v>
      </c>
      <c r="O4946">
        <v>12</v>
      </c>
      <c r="P4946" t="s">
        <v>506</v>
      </c>
      <c r="Q4946" t="b">
        <f>AND(ISNUMBER(data_to_clean[[#This Row],[revenue_formatted]]),ISNUMBER(data_to_clean[[#This Row],[growth_formatted_%]]),ISNUMBER(data_to_clean[[#This Row],[workers]]),ISNUMBER(data_to_clean[[#This Row],[previous_workers]]),ISNUMBER(data_to_clean[[#This Row],[founded]]),ISNUMBER(data_to_clean[[#This Row],[yrs_on_list]]))</f>
        <v>1</v>
      </c>
    </row>
    <row r="4947" spans="1:17" x14ac:dyDescent="0.25">
      <c r="A4947">
        <v>4934</v>
      </c>
      <c r="B4947" t="s">
        <v>17503</v>
      </c>
      <c r="C4947" t="s">
        <v>66</v>
      </c>
      <c r="D4947" t="str">
        <f>VLOOKUP(data_to_clean[[#This Row],[state]],abbreviation_table[],2,FALSE)</f>
        <v>Virginia</v>
      </c>
      <c r="E4947" t="s">
        <v>1114</v>
      </c>
      <c r="F4947" t="str">
        <f>TRIM(LEFT(data_to_clean[[#This Row],[revenue]],FIND(" ",data_to_clean[[#This Row],[revenue]])))</f>
        <v>120.5</v>
      </c>
      <c r="G4947" t="str">
        <f>RIGHT(data_to_clean[[#This Row],[revenue]],LEN(data_to_clean[[#This Row],[revenue]])-FIND(" ",data_to_clean[[#This Row],[revenue]]))</f>
        <v>Million</v>
      </c>
      <c r="H4947" s="7">
        <f>VALUE(IF(data_to_clean[[#This Row],[multiplicity]]="Million",_xlfn.CONCAT(SUBSTITUTE(data_to_clean[[#This Row],[number]],".",""),"00000"),_xlfn.CONCAT(SUBSTITUTE(data_to_clean[[#This Row],[number]],".",""),"00000000")))</f>
        <v>120500000</v>
      </c>
      <c r="I4947" t="s">
        <v>17505</v>
      </c>
      <c r="J4947">
        <f>ROUND(VALUE(SUBSTITUTE(data_to_clean[[#This Row],[growth_%]],".",",")),0)</f>
        <v>54</v>
      </c>
      <c r="K4947" t="s">
        <v>18</v>
      </c>
      <c r="L4947">
        <v>267</v>
      </c>
      <c r="M4947">
        <v>221</v>
      </c>
      <c r="N4947">
        <v>2005</v>
      </c>
      <c r="O4947">
        <v>6</v>
      </c>
      <c r="P4947" t="s">
        <v>591</v>
      </c>
      <c r="Q4947" t="b">
        <f>AND(ISNUMBER(data_to_clean[[#This Row],[revenue_formatted]]),ISNUMBER(data_to_clean[[#This Row],[growth_formatted_%]]),ISNUMBER(data_to_clean[[#This Row],[workers]]),ISNUMBER(data_to_clean[[#This Row],[previous_workers]]),ISNUMBER(data_to_clean[[#This Row],[founded]]),ISNUMBER(data_to_clean[[#This Row],[yrs_on_list]]))</f>
        <v>1</v>
      </c>
    </row>
    <row r="4948" spans="1:17" x14ac:dyDescent="0.25">
      <c r="A4948">
        <v>4935</v>
      </c>
      <c r="B4948" t="s">
        <v>17506</v>
      </c>
      <c r="C4948" t="s">
        <v>45</v>
      </c>
      <c r="D4948" t="str">
        <f>VLOOKUP(data_to_clean[[#This Row],[state]],abbreviation_table[],2,FALSE)</f>
        <v>Pennsylvania</v>
      </c>
      <c r="E4948" t="s">
        <v>17508</v>
      </c>
      <c r="F4948" t="str">
        <f>TRIM(LEFT(data_to_clean[[#This Row],[revenue]],FIND(" ",data_to_clean[[#This Row],[revenue]])))</f>
        <v>73</v>
      </c>
      <c r="G4948" t="str">
        <f>RIGHT(data_to_clean[[#This Row],[revenue]],LEN(data_to_clean[[#This Row],[revenue]])-FIND(" ",data_to_clean[[#This Row],[revenue]]))</f>
        <v>Million</v>
      </c>
      <c r="H4948" s="7">
        <f>VALUE(IF(data_to_clean[[#This Row],[multiplicity]]="Million",_xlfn.CONCAT(SUBSTITUTE(data_to_clean[[#This Row],[number]],".",""),"00000"),_xlfn.CONCAT(SUBSTITUTE(data_to_clean[[#This Row],[number]],".",""),"00000000")))</f>
        <v>7300000</v>
      </c>
      <c r="I4948" t="s">
        <v>17509</v>
      </c>
      <c r="J4948">
        <f>ROUND(VALUE(SUBSTITUTE(data_to_clean[[#This Row],[growth_%]],".",",")),0)</f>
        <v>54</v>
      </c>
      <c r="K4948" t="s">
        <v>156</v>
      </c>
      <c r="L4948">
        <v>220</v>
      </c>
      <c r="M4948">
        <v>200</v>
      </c>
      <c r="N4948">
        <v>1981</v>
      </c>
      <c r="O4948">
        <v>11</v>
      </c>
      <c r="P4948" t="s">
        <v>7352</v>
      </c>
      <c r="Q4948" t="b">
        <f>AND(ISNUMBER(data_to_clean[[#This Row],[revenue_formatted]]),ISNUMBER(data_to_clean[[#This Row],[growth_formatted_%]]),ISNUMBER(data_to_clean[[#This Row],[workers]]),ISNUMBER(data_to_clean[[#This Row],[previous_workers]]),ISNUMBER(data_to_clean[[#This Row],[founded]]),ISNUMBER(data_to_clean[[#This Row],[yrs_on_list]]))</f>
        <v>1</v>
      </c>
    </row>
    <row r="4949" spans="1:17" x14ac:dyDescent="0.25">
      <c r="A4949">
        <v>4936</v>
      </c>
      <c r="B4949" t="s">
        <v>17510</v>
      </c>
      <c r="C4949" t="s">
        <v>119</v>
      </c>
      <c r="D4949" t="str">
        <f>VLOOKUP(data_to_clean[[#This Row],[state]],abbreviation_table[],2,FALSE)</f>
        <v>Georgia</v>
      </c>
      <c r="E4949" t="s">
        <v>130</v>
      </c>
      <c r="F4949" t="str">
        <f>TRIM(LEFT(data_to_clean[[#This Row],[revenue]],FIND(" ",data_to_clean[[#This Row],[revenue]])))</f>
        <v>24.4</v>
      </c>
      <c r="G4949" t="str">
        <f>RIGHT(data_to_clean[[#This Row],[revenue]],LEN(data_to_clean[[#This Row],[revenue]])-FIND(" ",data_to_clean[[#This Row],[revenue]]))</f>
        <v>Million</v>
      </c>
      <c r="H4949" s="7">
        <f>VALUE(IF(data_to_clean[[#This Row],[multiplicity]]="Million",_xlfn.CONCAT(SUBSTITUTE(data_to_clean[[#This Row],[number]],".",""),"00000"),_xlfn.CONCAT(SUBSTITUTE(data_to_clean[[#This Row],[number]],".",""),"00000000")))</f>
        <v>24400000</v>
      </c>
      <c r="I4949" t="s">
        <v>17512</v>
      </c>
      <c r="J4949">
        <f>ROUND(VALUE(SUBSTITUTE(data_to_clean[[#This Row],[growth_%]],".",",")),0)</f>
        <v>54</v>
      </c>
      <c r="K4949" t="s">
        <v>6043</v>
      </c>
      <c r="L4949">
        <v>118</v>
      </c>
      <c r="M4949">
        <v>73</v>
      </c>
      <c r="N4949">
        <v>2007</v>
      </c>
      <c r="O4949">
        <v>1</v>
      </c>
      <c r="P4949" t="s">
        <v>4023</v>
      </c>
      <c r="Q4949" t="b">
        <f>AND(ISNUMBER(data_to_clean[[#This Row],[revenue_formatted]]),ISNUMBER(data_to_clean[[#This Row],[growth_formatted_%]]),ISNUMBER(data_to_clean[[#This Row],[workers]]),ISNUMBER(data_to_clean[[#This Row],[previous_workers]]),ISNUMBER(data_to_clean[[#This Row],[founded]]),ISNUMBER(data_to_clean[[#This Row],[yrs_on_list]]))</f>
        <v>1</v>
      </c>
    </row>
    <row r="4950" spans="1:17" x14ac:dyDescent="0.25">
      <c r="A4950">
        <v>4937</v>
      </c>
      <c r="B4950" t="s">
        <v>17513</v>
      </c>
      <c r="C4950" t="s">
        <v>503</v>
      </c>
      <c r="D4950" t="str">
        <f>VLOOKUP(data_to_clean[[#This Row],[state]],abbreviation_table[],2,FALSE)</f>
        <v>Illinois</v>
      </c>
      <c r="E4950" t="s">
        <v>3077</v>
      </c>
      <c r="F4950" t="str">
        <f>TRIM(LEFT(data_to_clean[[#This Row],[revenue]],FIND(" ",data_to_clean[[#This Row],[revenue]])))</f>
        <v>17.8</v>
      </c>
      <c r="G4950" t="str">
        <f>RIGHT(data_to_clean[[#This Row],[revenue]],LEN(data_to_clean[[#This Row],[revenue]])-FIND(" ",data_to_clean[[#This Row],[revenue]]))</f>
        <v>Million</v>
      </c>
      <c r="H4950" s="7">
        <f>VALUE(IF(data_to_clean[[#This Row],[multiplicity]]="Million",_xlfn.CONCAT(SUBSTITUTE(data_to_clean[[#This Row],[number]],".",""),"00000"),_xlfn.CONCAT(SUBSTITUTE(data_to_clean[[#This Row],[number]],".",""),"00000000")))</f>
        <v>17800000</v>
      </c>
      <c r="I4950" t="s">
        <v>17515</v>
      </c>
      <c r="J4950">
        <f>ROUND(VALUE(SUBSTITUTE(data_to_clean[[#This Row],[growth_%]],".",",")),0)</f>
        <v>54</v>
      </c>
      <c r="K4950" t="s">
        <v>187</v>
      </c>
      <c r="L4950">
        <v>23</v>
      </c>
      <c r="M4950">
        <v>15</v>
      </c>
      <c r="N4950">
        <v>1976</v>
      </c>
      <c r="O4950">
        <v>5</v>
      </c>
      <c r="P4950" t="s">
        <v>5446</v>
      </c>
      <c r="Q4950" t="b">
        <f>AND(ISNUMBER(data_to_clean[[#This Row],[revenue_formatted]]),ISNUMBER(data_to_clean[[#This Row],[growth_formatted_%]]),ISNUMBER(data_to_clean[[#This Row],[workers]]),ISNUMBER(data_to_clean[[#This Row],[previous_workers]]),ISNUMBER(data_to_clean[[#This Row],[founded]]),ISNUMBER(data_to_clean[[#This Row],[yrs_on_list]]))</f>
        <v>1</v>
      </c>
    </row>
    <row r="4951" spans="1:17" x14ac:dyDescent="0.25">
      <c r="A4951">
        <v>4938</v>
      </c>
      <c r="B4951" t="s">
        <v>17516</v>
      </c>
      <c r="C4951" t="s">
        <v>52</v>
      </c>
      <c r="D4951" t="str">
        <f>VLOOKUP(data_to_clean[[#This Row],[state]],abbreviation_table[],2,FALSE)</f>
        <v>Florida</v>
      </c>
      <c r="E4951" t="s">
        <v>523</v>
      </c>
      <c r="F4951" t="str">
        <f>TRIM(LEFT(data_to_clean[[#This Row],[revenue]],FIND(" ",data_to_clean[[#This Row],[revenue]])))</f>
        <v>7.3</v>
      </c>
      <c r="G4951" t="str">
        <f>RIGHT(data_to_clean[[#This Row],[revenue]],LEN(data_to_clean[[#This Row],[revenue]])-FIND(" ",data_to_clean[[#This Row],[revenue]]))</f>
        <v>Million</v>
      </c>
      <c r="H4951" s="7">
        <f>VALUE(IF(data_to_clean[[#This Row],[multiplicity]]="Million",_xlfn.CONCAT(SUBSTITUTE(data_to_clean[[#This Row],[number]],".",""),"00000"),_xlfn.CONCAT(SUBSTITUTE(data_to_clean[[#This Row],[number]],".",""),"00000000")))</f>
        <v>7300000</v>
      </c>
      <c r="I4951" t="s">
        <v>17518</v>
      </c>
      <c r="J4951">
        <f>ROUND(VALUE(SUBSTITUTE(data_to_clean[[#This Row],[growth_%]],".",",")),0)</f>
        <v>54</v>
      </c>
      <c r="K4951" t="s">
        <v>211</v>
      </c>
      <c r="L4951">
        <v>26</v>
      </c>
      <c r="M4951">
        <v>22</v>
      </c>
      <c r="N4951">
        <v>1994</v>
      </c>
      <c r="O4951">
        <v>1</v>
      </c>
      <c r="P4951" t="s">
        <v>1315</v>
      </c>
      <c r="Q4951" t="b">
        <f>AND(ISNUMBER(data_to_clean[[#This Row],[revenue_formatted]]),ISNUMBER(data_to_clean[[#This Row],[growth_formatted_%]]),ISNUMBER(data_to_clean[[#This Row],[workers]]),ISNUMBER(data_to_clean[[#This Row],[previous_workers]]),ISNUMBER(data_to_clean[[#This Row],[founded]]),ISNUMBER(data_to_clean[[#This Row],[yrs_on_list]]))</f>
        <v>1</v>
      </c>
    </row>
    <row r="4952" spans="1:17" x14ac:dyDescent="0.25">
      <c r="A4952">
        <v>4939</v>
      </c>
      <c r="B4952" t="s">
        <v>17519</v>
      </c>
      <c r="C4952" t="s">
        <v>52</v>
      </c>
      <c r="D4952" t="str">
        <f>VLOOKUP(data_to_clean[[#This Row],[state]],abbreviation_table[],2,FALSE)</f>
        <v>Florida</v>
      </c>
      <c r="E4952" t="s">
        <v>911</v>
      </c>
      <c r="F4952" t="str">
        <f>TRIM(LEFT(data_to_clean[[#This Row],[revenue]],FIND(" ",data_to_clean[[#This Row],[revenue]])))</f>
        <v>2.7</v>
      </c>
      <c r="G4952" t="str">
        <f>RIGHT(data_to_clean[[#This Row],[revenue]],LEN(data_to_clean[[#This Row],[revenue]])-FIND(" ",data_to_clean[[#This Row],[revenue]]))</f>
        <v>Million</v>
      </c>
      <c r="H4952" s="7">
        <f>VALUE(IF(data_to_clean[[#This Row],[multiplicity]]="Million",_xlfn.CONCAT(SUBSTITUTE(data_to_clean[[#This Row],[number]],".",""),"00000"),_xlfn.CONCAT(SUBSTITUTE(data_to_clean[[#This Row],[number]],".",""),"00000000")))</f>
        <v>2700000</v>
      </c>
      <c r="I4952" t="s">
        <v>17521</v>
      </c>
      <c r="J4952">
        <f>ROUND(VALUE(SUBSTITUTE(data_to_clean[[#This Row],[growth_%]],".",",")),0)</f>
        <v>54</v>
      </c>
      <c r="K4952" t="s">
        <v>233</v>
      </c>
      <c r="L4952">
        <v>15</v>
      </c>
      <c r="M4952">
        <v>5</v>
      </c>
      <c r="N4952">
        <v>2009</v>
      </c>
      <c r="O4952">
        <v>1</v>
      </c>
      <c r="P4952" t="s">
        <v>662</v>
      </c>
      <c r="Q4952" t="b">
        <f>AND(ISNUMBER(data_to_clean[[#This Row],[revenue_formatted]]),ISNUMBER(data_to_clean[[#This Row],[growth_formatted_%]]),ISNUMBER(data_to_clean[[#This Row],[workers]]),ISNUMBER(data_to_clean[[#This Row],[previous_workers]]),ISNUMBER(data_to_clean[[#This Row],[founded]]),ISNUMBER(data_to_clean[[#This Row],[yrs_on_list]]))</f>
        <v>1</v>
      </c>
    </row>
    <row r="4953" spans="1:17" x14ac:dyDescent="0.25">
      <c r="A4953">
        <v>4940</v>
      </c>
      <c r="B4953" t="s">
        <v>17522</v>
      </c>
      <c r="C4953" t="s">
        <v>66</v>
      </c>
      <c r="D4953" t="str">
        <f>VLOOKUP(data_to_clean[[#This Row],[state]],abbreviation_table[],2,FALSE)</f>
        <v>Virginia</v>
      </c>
      <c r="E4953" t="s">
        <v>10210</v>
      </c>
      <c r="F4953" t="str">
        <f>TRIM(LEFT(data_to_clean[[#This Row],[revenue]],FIND(" ",data_to_clean[[#This Row],[revenue]])))</f>
        <v>27.1</v>
      </c>
      <c r="G4953" t="str">
        <f>RIGHT(data_to_clean[[#This Row],[revenue]],LEN(data_to_clean[[#This Row],[revenue]])-FIND(" ",data_to_clean[[#This Row],[revenue]]))</f>
        <v>Million</v>
      </c>
      <c r="H4953" s="7">
        <f>VALUE(IF(data_to_clean[[#This Row],[multiplicity]]="Million",_xlfn.CONCAT(SUBSTITUTE(data_to_clean[[#This Row],[number]],".",""),"00000"),_xlfn.CONCAT(SUBSTITUTE(data_to_clean[[#This Row],[number]],".",""),"00000000")))</f>
        <v>27100000</v>
      </c>
      <c r="I4953" t="s">
        <v>17524</v>
      </c>
      <c r="J4953">
        <f>ROUND(VALUE(SUBSTITUTE(data_to_clean[[#This Row],[growth_%]],".",",")),0)</f>
        <v>54</v>
      </c>
      <c r="K4953" t="s">
        <v>181</v>
      </c>
      <c r="L4953">
        <v>120</v>
      </c>
      <c r="M4953">
        <v>68</v>
      </c>
      <c r="N4953">
        <v>1995</v>
      </c>
      <c r="O4953">
        <v>1</v>
      </c>
      <c r="P4953" t="s">
        <v>4742</v>
      </c>
      <c r="Q4953" t="b">
        <f>AND(ISNUMBER(data_to_clean[[#This Row],[revenue_formatted]]),ISNUMBER(data_to_clean[[#This Row],[growth_formatted_%]]),ISNUMBER(data_to_clean[[#This Row],[workers]]),ISNUMBER(data_to_clean[[#This Row],[previous_workers]]),ISNUMBER(data_to_clean[[#This Row],[founded]]),ISNUMBER(data_to_clean[[#This Row],[yrs_on_list]]))</f>
        <v>1</v>
      </c>
    </row>
    <row r="4954" spans="1:17" x14ac:dyDescent="0.25">
      <c r="A4954">
        <v>4941</v>
      </c>
      <c r="B4954" t="s">
        <v>17525</v>
      </c>
      <c r="C4954" t="s">
        <v>66</v>
      </c>
      <c r="D4954" t="str">
        <f>VLOOKUP(data_to_clean[[#This Row],[state]],abbreviation_table[],2,FALSE)</f>
        <v>Virginia</v>
      </c>
      <c r="E4954" t="s">
        <v>1499</v>
      </c>
      <c r="F4954" t="str">
        <f>TRIM(LEFT(data_to_clean[[#This Row],[revenue]],FIND(" ",data_to_clean[[#This Row],[revenue]])))</f>
        <v>9.7</v>
      </c>
      <c r="G4954" t="str">
        <f>RIGHT(data_to_clean[[#This Row],[revenue]],LEN(data_to_clean[[#This Row],[revenue]])-FIND(" ",data_to_clean[[#This Row],[revenue]]))</f>
        <v>Million</v>
      </c>
      <c r="H4954" s="7">
        <f>VALUE(IF(data_to_clean[[#This Row],[multiplicity]]="Million",_xlfn.CONCAT(SUBSTITUTE(data_to_clean[[#This Row],[number]],".",""),"00000"),_xlfn.CONCAT(SUBSTITUTE(data_to_clean[[#This Row],[number]],".",""),"00000000")))</f>
        <v>9700000</v>
      </c>
      <c r="I4954" t="s">
        <v>17527</v>
      </c>
      <c r="J4954">
        <f>ROUND(VALUE(SUBSTITUTE(data_to_clean[[#This Row],[growth_%]],".",",")),0)</f>
        <v>54</v>
      </c>
      <c r="K4954" t="s">
        <v>257</v>
      </c>
      <c r="L4954">
        <v>32</v>
      </c>
      <c r="M4954">
        <v>15</v>
      </c>
      <c r="N4954">
        <v>2008</v>
      </c>
      <c r="O4954">
        <v>4</v>
      </c>
      <c r="P4954" t="s">
        <v>2827</v>
      </c>
      <c r="Q4954" t="b">
        <f>AND(ISNUMBER(data_to_clean[[#This Row],[revenue_formatted]]),ISNUMBER(data_to_clean[[#This Row],[growth_formatted_%]]),ISNUMBER(data_to_clean[[#This Row],[workers]]),ISNUMBER(data_to_clean[[#This Row],[previous_workers]]),ISNUMBER(data_to_clean[[#This Row],[founded]]),ISNUMBER(data_to_clean[[#This Row],[yrs_on_list]]))</f>
        <v>1</v>
      </c>
    </row>
    <row r="4955" spans="1:17" x14ac:dyDescent="0.25">
      <c r="A4955">
        <v>4942</v>
      </c>
      <c r="B4955" t="s">
        <v>17528</v>
      </c>
      <c r="C4955" t="s">
        <v>45</v>
      </c>
      <c r="D4955" t="str">
        <f>VLOOKUP(data_to_clean[[#This Row],[state]],abbreviation_table[],2,FALSE)</f>
        <v>Pennsylvania</v>
      </c>
      <c r="E4955" t="s">
        <v>3615</v>
      </c>
      <c r="F4955" t="str">
        <f>TRIM(LEFT(data_to_clean[[#This Row],[revenue]],FIND(" ",data_to_clean[[#This Row],[revenue]])))</f>
        <v>15.7</v>
      </c>
      <c r="G4955" t="str">
        <f>RIGHT(data_to_clean[[#This Row],[revenue]],LEN(data_to_clean[[#This Row],[revenue]])-FIND(" ",data_to_clean[[#This Row],[revenue]]))</f>
        <v>Million</v>
      </c>
      <c r="H4955" s="7">
        <f>VALUE(IF(data_to_clean[[#This Row],[multiplicity]]="Million",_xlfn.CONCAT(SUBSTITUTE(data_to_clean[[#This Row],[number]],".",""),"00000"),_xlfn.CONCAT(SUBSTITUTE(data_to_clean[[#This Row],[number]],".",""),"00000000")))</f>
        <v>15700000</v>
      </c>
      <c r="I4955" t="s">
        <v>17530</v>
      </c>
      <c r="J4955">
        <f>ROUND(VALUE(SUBSTITUTE(data_to_clean[[#This Row],[growth_%]],".",",")),0)</f>
        <v>54</v>
      </c>
      <c r="K4955" t="s">
        <v>40</v>
      </c>
      <c r="L4955">
        <v>132</v>
      </c>
      <c r="M4955">
        <v>85</v>
      </c>
      <c r="N4955">
        <v>2004</v>
      </c>
      <c r="O4955">
        <v>7</v>
      </c>
      <c r="P4955" t="s">
        <v>701</v>
      </c>
      <c r="Q4955" t="b">
        <f>AND(ISNUMBER(data_to_clean[[#This Row],[revenue_formatted]]),ISNUMBER(data_to_clean[[#This Row],[growth_formatted_%]]),ISNUMBER(data_to_clean[[#This Row],[workers]]),ISNUMBER(data_to_clean[[#This Row],[previous_workers]]),ISNUMBER(data_to_clean[[#This Row],[founded]]),ISNUMBER(data_to_clean[[#This Row],[yrs_on_list]]))</f>
        <v>1</v>
      </c>
    </row>
    <row r="4956" spans="1:17" x14ac:dyDescent="0.25">
      <c r="A4956">
        <v>4943</v>
      </c>
      <c r="B4956" t="s">
        <v>17531</v>
      </c>
      <c r="C4956" t="s">
        <v>52</v>
      </c>
      <c r="D4956" t="str">
        <f>VLOOKUP(data_to_clean[[#This Row],[state]],abbreviation_table[],2,FALSE)</f>
        <v>Florida</v>
      </c>
      <c r="E4956" t="s">
        <v>485</v>
      </c>
      <c r="F4956" t="str">
        <f>TRIM(LEFT(data_to_clean[[#This Row],[revenue]],FIND(" ",data_to_clean[[#This Row],[revenue]])))</f>
        <v>4.5</v>
      </c>
      <c r="G4956" t="str">
        <f>RIGHT(data_to_clean[[#This Row],[revenue]],LEN(data_to_clean[[#This Row],[revenue]])-FIND(" ",data_to_clean[[#This Row],[revenue]]))</f>
        <v>Million</v>
      </c>
      <c r="H4956" s="7">
        <f>VALUE(IF(data_to_clean[[#This Row],[multiplicity]]="Million",_xlfn.CONCAT(SUBSTITUTE(data_to_clean[[#This Row],[number]],".",""),"00000"),_xlfn.CONCAT(SUBSTITUTE(data_to_clean[[#This Row],[number]],".",""),"00000000")))</f>
        <v>4500000</v>
      </c>
      <c r="I4956" t="s">
        <v>17533</v>
      </c>
      <c r="J4956">
        <f>ROUND(VALUE(SUBSTITUTE(data_to_clean[[#This Row],[growth_%]],".",",")),0)</f>
        <v>54</v>
      </c>
      <c r="K4956" t="s">
        <v>6043</v>
      </c>
      <c r="L4956">
        <v>25</v>
      </c>
      <c r="M4956">
        <v>24</v>
      </c>
      <c r="N4956">
        <v>1997</v>
      </c>
      <c r="O4956">
        <v>4</v>
      </c>
      <c r="P4956" t="s">
        <v>1315</v>
      </c>
      <c r="Q4956" t="b">
        <f>AND(ISNUMBER(data_to_clean[[#This Row],[revenue_formatted]]),ISNUMBER(data_to_clean[[#This Row],[growth_formatted_%]]),ISNUMBER(data_to_clean[[#This Row],[workers]]),ISNUMBER(data_to_clean[[#This Row],[previous_workers]]),ISNUMBER(data_to_clean[[#This Row],[founded]]),ISNUMBER(data_to_clean[[#This Row],[yrs_on_list]]))</f>
        <v>1</v>
      </c>
    </row>
    <row r="4957" spans="1:17" x14ac:dyDescent="0.25">
      <c r="A4957">
        <v>4944</v>
      </c>
      <c r="B4957" t="s">
        <v>17534</v>
      </c>
      <c r="C4957" t="s">
        <v>341</v>
      </c>
      <c r="D4957" t="str">
        <f>VLOOKUP(data_to_clean[[#This Row],[state]],abbreviation_table[],2,FALSE)</f>
        <v>Massachusetts</v>
      </c>
      <c r="E4957" t="s">
        <v>8798</v>
      </c>
      <c r="F4957" t="str">
        <f>TRIM(LEFT(data_to_clean[[#This Row],[revenue]],FIND(" ",data_to_clean[[#This Row],[revenue]])))</f>
        <v>62.1</v>
      </c>
      <c r="G4957" t="str">
        <f>RIGHT(data_to_clean[[#This Row],[revenue]],LEN(data_to_clean[[#This Row],[revenue]])-FIND(" ",data_to_clean[[#This Row],[revenue]]))</f>
        <v>Million</v>
      </c>
      <c r="H4957" s="7">
        <f>VALUE(IF(data_to_clean[[#This Row],[multiplicity]]="Million",_xlfn.CONCAT(SUBSTITUTE(data_to_clean[[#This Row],[number]],".",""),"00000"),_xlfn.CONCAT(SUBSTITUTE(data_to_clean[[#This Row],[number]],".",""),"00000000")))</f>
        <v>62100000</v>
      </c>
      <c r="I4957" t="s">
        <v>17536</v>
      </c>
      <c r="J4957">
        <f>ROUND(VALUE(SUBSTITUTE(data_to_clean[[#This Row],[growth_%]],".",",")),0)</f>
        <v>54</v>
      </c>
      <c r="K4957" t="s">
        <v>18</v>
      </c>
      <c r="L4957">
        <v>160</v>
      </c>
      <c r="M4957">
        <v>110</v>
      </c>
      <c r="N4957">
        <v>1985</v>
      </c>
      <c r="O4957">
        <v>1</v>
      </c>
      <c r="P4957" t="s">
        <v>17537</v>
      </c>
      <c r="Q4957" t="b">
        <f>AND(ISNUMBER(data_to_clean[[#This Row],[revenue_formatted]]),ISNUMBER(data_to_clean[[#This Row],[growth_formatted_%]]),ISNUMBER(data_to_clean[[#This Row],[workers]]),ISNUMBER(data_to_clean[[#This Row],[previous_workers]]),ISNUMBER(data_to_clean[[#This Row],[founded]]),ISNUMBER(data_to_clean[[#This Row],[yrs_on_list]]))</f>
        <v>1</v>
      </c>
    </row>
    <row r="4958" spans="1:17" x14ac:dyDescent="0.25">
      <c r="A4958">
        <v>4945</v>
      </c>
      <c r="B4958" t="s">
        <v>17538</v>
      </c>
      <c r="C4958" t="s">
        <v>860</v>
      </c>
      <c r="D4958" t="str">
        <f>VLOOKUP(data_to_clean[[#This Row],[state]],abbreviation_table[],2,FALSE)</f>
        <v>Indiana</v>
      </c>
      <c r="E4958" t="s">
        <v>7506</v>
      </c>
      <c r="F4958" t="str">
        <f>TRIM(LEFT(data_to_clean[[#This Row],[revenue]],FIND(" ",data_to_clean[[#This Row],[revenue]])))</f>
        <v>46.8</v>
      </c>
      <c r="G4958" t="str">
        <f>RIGHT(data_to_clean[[#This Row],[revenue]],LEN(data_to_clean[[#This Row],[revenue]])-FIND(" ",data_to_clean[[#This Row],[revenue]]))</f>
        <v>Million</v>
      </c>
      <c r="H4958" s="7">
        <f>VALUE(IF(data_to_clean[[#This Row],[multiplicity]]="Million",_xlfn.CONCAT(SUBSTITUTE(data_to_clean[[#This Row],[number]],".",""),"00000"),_xlfn.CONCAT(SUBSTITUTE(data_to_clean[[#This Row],[number]],".",""),"00000000")))</f>
        <v>46800000</v>
      </c>
      <c r="I4958" t="s">
        <v>17540</v>
      </c>
      <c r="J4958">
        <f>ROUND(VALUE(SUBSTITUTE(data_to_clean[[#This Row],[growth_%]],".",",")),0)</f>
        <v>54</v>
      </c>
      <c r="K4958" t="s">
        <v>107</v>
      </c>
      <c r="L4958">
        <v>90</v>
      </c>
      <c r="M4958">
        <v>70</v>
      </c>
      <c r="N4958">
        <v>1999</v>
      </c>
      <c r="O4958">
        <v>3</v>
      </c>
      <c r="P4958" t="s">
        <v>17541</v>
      </c>
      <c r="Q4958" t="b">
        <f>AND(ISNUMBER(data_to_clean[[#This Row],[revenue_formatted]]),ISNUMBER(data_to_clean[[#This Row],[growth_formatted_%]]),ISNUMBER(data_to_clean[[#This Row],[workers]]),ISNUMBER(data_to_clean[[#This Row],[previous_workers]]),ISNUMBER(data_to_clean[[#This Row],[founded]]),ISNUMBER(data_to_clean[[#This Row],[yrs_on_list]]))</f>
        <v>1</v>
      </c>
    </row>
    <row r="4959" spans="1:17" x14ac:dyDescent="0.25">
      <c r="A4959">
        <v>4946</v>
      </c>
      <c r="B4959" t="s">
        <v>17542</v>
      </c>
      <c r="C4959" t="s">
        <v>45</v>
      </c>
      <c r="D4959" t="str">
        <f>VLOOKUP(data_to_clean[[#This Row],[state]],abbreviation_table[],2,FALSE)</f>
        <v>Pennsylvania</v>
      </c>
      <c r="E4959" t="s">
        <v>710</v>
      </c>
      <c r="F4959" t="str">
        <f>TRIM(LEFT(data_to_clean[[#This Row],[revenue]],FIND(" ",data_to_clean[[#This Row],[revenue]])))</f>
        <v>6.5</v>
      </c>
      <c r="G4959" t="str">
        <f>RIGHT(data_to_clean[[#This Row],[revenue]],LEN(data_to_clean[[#This Row],[revenue]])-FIND(" ",data_to_clean[[#This Row],[revenue]]))</f>
        <v>Million</v>
      </c>
      <c r="H4959" s="7">
        <f>VALUE(IF(data_to_clean[[#This Row],[multiplicity]]="Million",_xlfn.CONCAT(SUBSTITUTE(data_to_clean[[#This Row],[number]],".",""),"00000"),_xlfn.CONCAT(SUBSTITUTE(data_to_clean[[#This Row],[number]],".",""),"00000000")))</f>
        <v>6500000</v>
      </c>
      <c r="I4959" t="s">
        <v>17544</v>
      </c>
      <c r="J4959">
        <f>ROUND(VALUE(SUBSTITUTE(data_to_clean[[#This Row],[growth_%]],".",",")),0)</f>
        <v>54</v>
      </c>
      <c r="K4959" t="s">
        <v>211</v>
      </c>
      <c r="L4959">
        <v>30</v>
      </c>
      <c r="M4959">
        <v>9</v>
      </c>
      <c r="N4959">
        <v>1994</v>
      </c>
      <c r="O4959">
        <v>3</v>
      </c>
      <c r="P4959" t="s">
        <v>4994</v>
      </c>
      <c r="Q4959" t="b">
        <f>AND(ISNUMBER(data_to_clean[[#This Row],[revenue_formatted]]),ISNUMBER(data_to_clean[[#This Row],[growth_formatted_%]]),ISNUMBER(data_to_clean[[#This Row],[workers]]),ISNUMBER(data_to_clean[[#This Row],[previous_workers]]),ISNUMBER(data_to_clean[[#This Row],[founded]]),ISNUMBER(data_to_clean[[#This Row],[yrs_on_list]]))</f>
        <v>1</v>
      </c>
    </row>
    <row r="4960" spans="1:17" x14ac:dyDescent="0.25">
      <c r="A4960">
        <v>4947</v>
      </c>
      <c r="B4960" t="s">
        <v>17545</v>
      </c>
      <c r="C4960" t="s">
        <v>243</v>
      </c>
      <c r="D4960" t="str">
        <f>VLOOKUP(data_to_clean[[#This Row],[state]],abbreviation_table[],2,FALSE)</f>
        <v>Maryland</v>
      </c>
      <c r="E4960" t="s">
        <v>46</v>
      </c>
      <c r="F4960" t="str">
        <f>TRIM(LEFT(data_to_clean[[#This Row],[revenue]],FIND(" ",data_to_clean[[#This Row],[revenue]])))</f>
        <v>22.5</v>
      </c>
      <c r="G4960" t="str">
        <f>RIGHT(data_to_clean[[#This Row],[revenue]],LEN(data_to_clean[[#This Row],[revenue]])-FIND(" ",data_to_clean[[#This Row],[revenue]]))</f>
        <v>Million</v>
      </c>
      <c r="H4960" s="7">
        <f>VALUE(IF(data_to_clean[[#This Row],[multiplicity]]="Million",_xlfn.CONCAT(SUBSTITUTE(data_to_clean[[#This Row],[number]],".",""),"00000"),_xlfn.CONCAT(SUBSTITUTE(data_to_clean[[#This Row],[number]],".",""),"00000000")))</f>
        <v>22500000</v>
      </c>
      <c r="I4960" t="s">
        <v>17547</v>
      </c>
      <c r="J4960">
        <f>ROUND(VALUE(SUBSTITUTE(data_to_clean[[#This Row],[growth_%]],".",",")),0)</f>
        <v>54</v>
      </c>
      <c r="K4960" t="s">
        <v>156</v>
      </c>
      <c r="L4960">
        <v>125</v>
      </c>
      <c r="M4960">
        <v>71</v>
      </c>
      <c r="N4960">
        <v>2004</v>
      </c>
      <c r="O4960">
        <v>9</v>
      </c>
      <c r="P4960" t="s">
        <v>458</v>
      </c>
      <c r="Q4960" t="b">
        <f>AND(ISNUMBER(data_to_clean[[#This Row],[revenue_formatted]]),ISNUMBER(data_to_clean[[#This Row],[growth_formatted_%]]),ISNUMBER(data_to_clean[[#This Row],[workers]]),ISNUMBER(data_to_clean[[#This Row],[previous_workers]]),ISNUMBER(data_to_clean[[#This Row],[founded]]),ISNUMBER(data_to_clean[[#This Row],[yrs_on_list]]))</f>
        <v>1</v>
      </c>
    </row>
    <row r="4961" spans="1:17" x14ac:dyDescent="0.25">
      <c r="A4961">
        <v>4948</v>
      </c>
      <c r="B4961" t="s">
        <v>17548</v>
      </c>
      <c r="C4961" t="s">
        <v>230</v>
      </c>
      <c r="D4961" t="str">
        <f>VLOOKUP(data_to_clean[[#This Row],[state]],abbreviation_table[],2,FALSE)</f>
        <v>Michigan</v>
      </c>
      <c r="E4961" t="s">
        <v>13137</v>
      </c>
      <c r="F4961" t="str">
        <f>TRIM(LEFT(data_to_clean[[#This Row],[revenue]],FIND(" ",data_to_clean[[#This Row],[revenue]])))</f>
        <v>54.9</v>
      </c>
      <c r="G4961" t="str">
        <f>RIGHT(data_to_clean[[#This Row],[revenue]],LEN(data_to_clean[[#This Row],[revenue]])-FIND(" ",data_to_clean[[#This Row],[revenue]]))</f>
        <v>Million</v>
      </c>
      <c r="H4961" s="7">
        <f>VALUE(IF(data_to_clean[[#This Row],[multiplicity]]="Million",_xlfn.CONCAT(SUBSTITUTE(data_to_clean[[#This Row],[number]],".",""),"00000"),_xlfn.CONCAT(SUBSTITUTE(data_to_clean[[#This Row],[number]],".",""),"00000000")))</f>
        <v>54900000</v>
      </c>
      <c r="I4961" t="s">
        <v>17550</v>
      </c>
      <c r="J4961">
        <f>ROUND(VALUE(SUBSTITUTE(data_to_clean[[#This Row],[growth_%]],".",",")),0)</f>
        <v>54</v>
      </c>
      <c r="K4961" t="s">
        <v>107</v>
      </c>
      <c r="L4961">
        <v>64</v>
      </c>
      <c r="M4961">
        <v>48</v>
      </c>
      <c r="N4961">
        <v>1988</v>
      </c>
      <c r="O4961">
        <v>5</v>
      </c>
      <c r="P4961" t="s">
        <v>17551</v>
      </c>
      <c r="Q4961" t="b">
        <f>AND(ISNUMBER(data_to_clean[[#This Row],[revenue_formatted]]),ISNUMBER(data_to_clean[[#This Row],[growth_formatted_%]]),ISNUMBER(data_to_clean[[#This Row],[workers]]),ISNUMBER(data_to_clean[[#This Row],[previous_workers]]),ISNUMBER(data_to_clean[[#This Row],[founded]]),ISNUMBER(data_to_clean[[#This Row],[yrs_on_list]]))</f>
        <v>1</v>
      </c>
    </row>
    <row r="4962" spans="1:17" x14ac:dyDescent="0.25">
      <c r="A4962">
        <v>4949</v>
      </c>
      <c r="B4962" t="s">
        <v>17552</v>
      </c>
      <c r="C4962" t="s">
        <v>52</v>
      </c>
      <c r="D4962" t="str">
        <f>VLOOKUP(data_to_clean[[#This Row],[state]],abbreviation_table[],2,FALSE)</f>
        <v>Florida</v>
      </c>
      <c r="E4962" t="s">
        <v>17554</v>
      </c>
      <c r="F4962" t="str">
        <f>TRIM(LEFT(data_to_clean[[#This Row],[revenue]],FIND(" ",data_to_clean[[#This Row],[revenue]])))</f>
        <v>220.3</v>
      </c>
      <c r="G4962" t="str">
        <f>RIGHT(data_to_clean[[#This Row],[revenue]],LEN(data_to_clean[[#This Row],[revenue]])-FIND(" ",data_to_clean[[#This Row],[revenue]]))</f>
        <v>Million</v>
      </c>
      <c r="H4962" s="7">
        <f>VALUE(IF(data_to_clean[[#This Row],[multiplicity]]="Million",_xlfn.CONCAT(SUBSTITUTE(data_to_clean[[#This Row],[number]],".",""),"00000"),_xlfn.CONCAT(SUBSTITUTE(data_to_clean[[#This Row],[number]],".",""),"00000000")))</f>
        <v>220300000</v>
      </c>
      <c r="I4962" t="s">
        <v>17555</v>
      </c>
      <c r="J4962">
        <f>ROUND(VALUE(SUBSTITUTE(data_to_clean[[#This Row],[growth_%]],".",",")),0)</f>
        <v>54</v>
      </c>
      <c r="K4962" t="s">
        <v>107</v>
      </c>
      <c r="L4962">
        <v>400</v>
      </c>
      <c r="M4962">
        <v>260</v>
      </c>
      <c r="N4962">
        <v>2001</v>
      </c>
      <c r="O4962">
        <v>13</v>
      </c>
      <c r="P4962" t="s">
        <v>7934</v>
      </c>
      <c r="Q4962" t="b">
        <f>AND(ISNUMBER(data_to_clean[[#This Row],[revenue_formatted]]),ISNUMBER(data_to_clean[[#This Row],[growth_formatted_%]]),ISNUMBER(data_to_clean[[#This Row],[workers]]),ISNUMBER(data_to_clean[[#This Row],[previous_workers]]),ISNUMBER(data_to_clean[[#This Row],[founded]]),ISNUMBER(data_to_clean[[#This Row],[yrs_on_list]]))</f>
        <v>1</v>
      </c>
    </row>
    <row r="4963" spans="1:17" x14ac:dyDescent="0.25">
      <c r="A4963">
        <v>4950</v>
      </c>
      <c r="B4963" t="s">
        <v>17556</v>
      </c>
      <c r="C4963" t="s">
        <v>230</v>
      </c>
      <c r="D4963" t="str">
        <f>VLOOKUP(data_to_clean[[#This Row],[state]],abbreviation_table[],2,FALSE)</f>
        <v>Michigan</v>
      </c>
      <c r="E4963" t="s">
        <v>7343</v>
      </c>
      <c r="F4963" t="str">
        <f>TRIM(LEFT(data_to_clean[[#This Row],[revenue]],FIND(" ",data_to_clean[[#This Row],[revenue]])))</f>
        <v>38.1</v>
      </c>
      <c r="G4963" t="str">
        <f>RIGHT(data_to_clean[[#This Row],[revenue]],LEN(data_to_clean[[#This Row],[revenue]])-FIND(" ",data_to_clean[[#This Row],[revenue]]))</f>
        <v>Million</v>
      </c>
      <c r="H4963" s="7">
        <f>VALUE(IF(data_to_clean[[#This Row],[multiplicity]]="Million",_xlfn.CONCAT(SUBSTITUTE(data_to_clean[[#This Row],[number]],".",""),"00000"),_xlfn.CONCAT(SUBSTITUTE(data_to_clean[[#This Row],[number]],".",""),"00000000")))</f>
        <v>38100000</v>
      </c>
      <c r="I4963" t="s">
        <v>17558</v>
      </c>
      <c r="J4963">
        <f>ROUND(VALUE(SUBSTITUTE(data_to_clean[[#This Row],[growth_%]],".",",")),0)</f>
        <v>54</v>
      </c>
      <c r="K4963" t="s">
        <v>211</v>
      </c>
      <c r="L4963">
        <v>166</v>
      </c>
      <c r="M4963">
        <v>86</v>
      </c>
      <c r="N4963">
        <v>1983</v>
      </c>
      <c r="O4963">
        <v>3</v>
      </c>
      <c r="P4963" t="s">
        <v>17559</v>
      </c>
      <c r="Q4963" t="b">
        <f>AND(ISNUMBER(data_to_clean[[#This Row],[revenue_formatted]]),ISNUMBER(data_to_clean[[#This Row],[growth_formatted_%]]),ISNUMBER(data_to_clean[[#This Row],[workers]]),ISNUMBER(data_to_clean[[#This Row],[previous_workers]]),ISNUMBER(data_to_clean[[#This Row],[founded]]),ISNUMBER(data_to_clean[[#This Row],[yrs_on_list]]))</f>
        <v>1</v>
      </c>
    </row>
    <row r="4964" spans="1:17" x14ac:dyDescent="0.25">
      <c r="A4964">
        <v>4951</v>
      </c>
      <c r="B4964" t="s">
        <v>17560</v>
      </c>
      <c r="C4964" t="s">
        <v>59</v>
      </c>
      <c r="D4964" t="str">
        <f>VLOOKUP(data_to_clean[[#This Row],[state]],abbreviation_table[],2,FALSE)</f>
        <v>New Jersey</v>
      </c>
      <c r="E4964" t="s">
        <v>2372</v>
      </c>
      <c r="F4964" t="str">
        <f>TRIM(LEFT(data_to_clean[[#This Row],[revenue]],FIND(" ",data_to_clean[[#This Row],[revenue]])))</f>
        <v>27.4</v>
      </c>
      <c r="G4964" t="str">
        <f>RIGHT(data_to_clean[[#This Row],[revenue]],LEN(data_to_clean[[#This Row],[revenue]])-FIND(" ",data_to_clean[[#This Row],[revenue]]))</f>
        <v>Million</v>
      </c>
      <c r="H4964" s="7">
        <f>VALUE(IF(data_to_clean[[#This Row],[multiplicity]]="Million",_xlfn.CONCAT(SUBSTITUTE(data_to_clean[[#This Row],[number]],".",""),"00000"),_xlfn.CONCAT(SUBSTITUTE(data_to_clean[[#This Row],[number]],".",""),"00000000")))</f>
        <v>27400000</v>
      </c>
      <c r="I4964" t="s">
        <v>17562</v>
      </c>
      <c r="J4964">
        <f>ROUND(VALUE(SUBSTITUTE(data_to_clean[[#This Row],[growth_%]],".",",")),0)</f>
        <v>53</v>
      </c>
      <c r="K4964" t="s">
        <v>6043</v>
      </c>
      <c r="L4964">
        <v>781</v>
      </c>
      <c r="M4964">
        <v>155</v>
      </c>
      <c r="N4964">
        <v>1997</v>
      </c>
      <c r="O4964">
        <v>5</v>
      </c>
      <c r="P4964" t="s">
        <v>17563</v>
      </c>
      <c r="Q4964" t="b">
        <f>AND(ISNUMBER(data_to_clean[[#This Row],[revenue_formatted]]),ISNUMBER(data_to_clean[[#This Row],[growth_formatted_%]]),ISNUMBER(data_to_clean[[#This Row],[workers]]),ISNUMBER(data_to_clean[[#This Row],[previous_workers]]),ISNUMBER(data_to_clean[[#This Row],[founded]]),ISNUMBER(data_to_clean[[#This Row],[yrs_on_list]]))</f>
        <v>1</v>
      </c>
    </row>
    <row r="4965" spans="1:17" x14ac:dyDescent="0.25">
      <c r="A4965">
        <v>4952</v>
      </c>
      <c r="B4965" t="s">
        <v>17564</v>
      </c>
      <c r="C4965" t="s">
        <v>860</v>
      </c>
      <c r="D4965" t="str">
        <f>VLOOKUP(data_to_clean[[#This Row],[state]],abbreviation_table[],2,FALSE)</f>
        <v>Indiana</v>
      </c>
      <c r="E4965" t="s">
        <v>993</v>
      </c>
      <c r="F4965" t="str">
        <f>TRIM(LEFT(data_to_clean[[#This Row],[revenue]],FIND(" ",data_to_clean[[#This Row],[revenue]])))</f>
        <v>2.3</v>
      </c>
      <c r="G4965" t="str">
        <f>RIGHT(data_to_clean[[#This Row],[revenue]],LEN(data_to_clean[[#This Row],[revenue]])-FIND(" ",data_to_clean[[#This Row],[revenue]]))</f>
        <v>Million</v>
      </c>
      <c r="H4965" s="7">
        <f>VALUE(IF(data_to_clean[[#This Row],[multiplicity]]="Million",_xlfn.CONCAT(SUBSTITUTE(data_to_clean[[#This Row],[number]],".",""),"00000"),_xlfn.CONCAT(SUBSTITUTE(data_to_clean[[#This Row],[number]],".",""),"00000000")))</f>
        <v>2300000</v>
      </c>
      <c r="I4965" t="s">
        <v>17566</v>
      </c>
      <c r="J4965">
        <f>ROUND(VALUE(SUBSTITUTE(data_to_clean[[#This Row],[growth_%]],".",",")),0)</f>
        <v>53</v>
      </c>
      <c r="K4965" t="s">
        <v>187</v>
      </c>
      <c r="L4965">
        <v>22</v>
      </c>
      <c r="M4965">
        <v>15</v>
      </c>
      <c r="N4965">
        <v>2013</v>
      </c>
      <c r="O4965">
        <v>1</v>
      </c>
      <c r="P4965" t="s">
        <v>9697</v>
      </c>
      <c r="Q4965" t="b">
        <f>AND(ISNUMBER(data_to_clean[[#This Row],[revenue_formatted]]),ISNUMBER(data_to_clean[[#This Row],[growth_formatted_%]]),ISNUMBER(data_to_clean[[#This Row],[workers]]),ISNUMBER(data_to_clean[[#This Row],[previous_workers]]),ISNUMBER(data_to_clean[[#This Row],[founded]]),ISNUMBER(data_to_clean[[#This Row],[yrs_on_list]]))</f>
        <v>1</v>
      </c>
    </row>
    <row r="4966" spans="1:17" x14ac:dyDescent="0.25">
      <c r="A4966">
        <v>4953</v>
      </c>
      <c r="B4966" t="s">
        <v>17567</v>
      </c>
      <c r="C4966" t="s">
        <v>80</v>
      </c>
      <c r="D4966" t="str">
        <f>VLOOKUP(data_to_clean[[#This Row],[state]],abbreviation_table[],2,FALSE)</f>
        <v>California</v>
      </c>
      <c r="E4966" t="s">
        <v>4377</v>
      </c>
      <c r="F4966" t="str">
        <f>TRIM(LEFT(data_to_clean[[#This Row],[revenue]],FIND(" ",data_to_clean[[#This Row],[revenue]])))</f>
        <v>9.4</v>
      </c>
      <c r="G4966" t="str">
        <f>RIGHT(data_to_clean[[#This Row],[revenue]],LEN(data_to_clean[[#This Row],[revenue]])-FIND(" ",data_to_clean[[#This Row],[revenue]]))</f>
        <v>Million</v>
      </c>
      <c r="H4966" s="7">
        <f>VALUE(IF(data_to_clean[[#This Row],[multiplicity]]="Million",_xlfn.CONCAT(SUBSTITUTE(data_to_clean[[#This Row],[number]],".",""),"00000"),_xlfn.CONCAT(SUBSTITUTE(data_to_clean[[#This Row],[number]],".",""),"00000000")))</f>
        <v>9400000</v>
      </c>
      <c r="I4966" t="s">
        <v>17569</v>
      </c>
      <c r="J4966">
        <f>ROUND(VALUE(SUBSTITUTE(data_to_clean[[#This Row],[growth_%]],".",",")),0)</f>
        <v>53</v>
      </c>
      <c r="K4966" t="s">
        <v>6043</v>
      </c>
      <c r="L4966">
        <v>52</v>
      </c>
      <c r="M4966">
        <v>27</v>
      </c>
      <c r="N4966">
        <v>2005</v>
      </c>
      <c r="O4966">
        <v>7</v>
      </c>
      <c r="P4966" t="s">
        <v>8198</v>
      </c>
      <c r="Q4966" t="b">
        <f>AND(ISNUMBER(data_to_clean[[#This Row],[revenue_formatted]]),ISNUMBER(data_to_clean[[#This Row],[growth_formatted_%]]),ISNUMBER(data_to_clean[[#This Row],[workers]]),ISNUMBER(data_to_clean[[#This Row],[previous_workers]]),ISNUMBER(data_to_clean[[#This Row],[founded]]),ISNUMBER(data_to_clean[[#This Row],[yrs_on_list]]))</f>
        <v>1</v>
      </c>
    </row>
    <row r="4967" spans="1:17" x14ac:dyDescent="0.25">
      <c r="A4967">
        <v>4954</v>
      </c>
      <c r="B4967" t="s">
        <v>17570</v>
      </c>
      <c r="C4967" t="s">
        <v>66</v>
      </c>
      <c r="D4967" t="str">
        <f>VLOOKUP(data_to_clean[[#This Row],[state]],abbreviation_table[],2,FALSE)</f>
        <v>Virginia</v>
      </c>
      <c r="E4967" t="s">
        <v>1227</v>
      </c>
      <c r="F4967" t="str">
        <f>TRIM(LEFT(data_to_clean[[#This Row],[revenue]],FIND(" ",data_to_clean[[#This Row],[revenue]])))</f>
        <v>4.2</v>
      </c>
      <c r="G4967" t="str">
        <f>RIGHT(data_to_clean[[#This Row],[revenue]],LEN(data_to_clean[[#This Row],[revenue]])-FIND(" ",data_to_clean[[#This Row],[revenue]]))</f>
        <v>Million</v>
      </c>
      <c r="H4967" s="7">
        <f>VALUE(IF(data_to_clean[[#This Row],[multiplicity]]="Million",_xlfn.CONCAT(SUBSTITUTE(data_to_clean[[#This Row],[number]],".",""),"00000"),_xlfn.CONCAT(SUBSTITUTE(data_to_clean[[#This Row],[number]],".",""),"00000000")))</f>
        <v>4200000</v>
      </c>
      <c r="I4967" t="s">
        <v>17572</v>
      </c>
      <c r="J4967">
        <f>ROUND(VALUE(SUBSTITUTE(data_to_clean[[#This Row],[growth_%]],".",",")),0)</f>
        <v>53</v>
      </c>
      <c r="K4967" t="s">
        <v>181</v>
      </c>
      <c r="L4967">
        <v>43</v>
      </c>
      <c r="M4967">
        <v>21</v>
      </c>
      <c r="N4967">
        <v>2000</v>
      </c>
      <c r="O4967">
        <v>2</v>
      </c>
      <c r="P4967" t="s">
        <v>4742</v>
      </c>
      <c r="Q4967" t="b">
        <f>AND(ISNUMBER(data_to_clean[[#This Row],[revenue_formatted]]),ISNUMBER(data_to_clean[[#This Row],[growth_formatted_%]]),ISNUMBER(data_to_clean[[#This Row],[workers]]),ISNUMBER(data_to_clean[[#This Row],[previous_workers]]),ISNUMBER(data_to_clean[[#This Row],[founded]]),ISNUMBER(data_to_clean[[#This Row],[yrs_on_list]]))</f>
        <v>1</v>
      </c>
    </row>
    <row r="4968" spans="1:17" x14ac:dyDescent="0.25">
      <c r="A4968">
        <v>4955</v>
      </c>
      <c r="B4968" t="s">
        <v>17573</v>
      </c>
      <c r="C4968" t="s">
        <v>30</v>
      </c>
      <c r="D4968" t="str">
        <f>VLOOKUP(data_to_clean[[#This Row],[state]],abbreviation_table[],2,FALSE)</f>
        <v>Texas</v>
      </c>
      <c r="E4968" t="s">
        <v>7129</v>
      </c>
      <c r="F4968" t="str">
        <f>TRIM(LEFT(data_to_clean[[#This Row],[revenue]],FIND(" ",data_to_clean[[#This Row],[revenue]])))</f>
        <v>119.1</v>
      </c>
      <c r="G4968" t="str">
        <f>RIGHT(data_to_clean[[#This Row],[revenue]],LEN(data_to_clean[[#This Row],[revenue]])-FIND(" ",data_to_clean[[#This Row],[revenue]]))</f>
        <v>Million</v>
      </c>
      <c r="H4968" s="7">
        <f>VALUE(IF(data_to_clean[[#This Row],[multiplicity]]="Million",_xlfn.CONCAT(SUBSTITUTE(data_to_clean[[#This Row],[number]],".",""),"00000"),_xlfn.CONCAT(SUBSTITUTE(data_to_clean[[#This Row],[number]],".",""),"00000000")))</f>
        <v>119100000</v>
      </c>
      <c r="I4968" t="s">
        <v>17575</v>
      </c>
      <c r="J4968">
        <f>ROUND(VALUE(SUBSTITUTE(data_to_clean[[#This Row],[growth_%]],".",",")),0)</f>
        <v>53</v>
      </c>
      <c r="K4968" t="s">
        <v>55</v>
      </c>
      <c r="L4968">
        <v>1308</v>
      </c>
      <c r="M4968">
        <v>1277</v>
      </c>
      <c r="N4968">
        <v>2004</v>
      </c>
      <c r="O4968">
        <v>4</v>
      </c>
      <c r="P4968" t="s">
        <v>1789</v>
      </c>
      <c r="Q4968" t="b">
        <f>AND(ISNUMBER(data_to_clean[[#This Row],[revenue_formatted]]),ISNUMBER(data_to_clean[[#This Row],[growth_formatted_%]]),ISNUMBER(data_to_clean[[#This Row],[workers]]),ISNUMBER(data_to_clean[[#This Row],[previous_workers]]),ISNUMBER(data_to_clean[[#This Row],[founded]]),ISNUMBER(data_to_clean[[#This Row],[yrs_on_list]]))</f>
        <v>1</v>
      </c>
    </row>
    <row r="4969" spans="1:17" x14ac:dyDescent="0.25">
      <c r="A4969">
        <v>4956</v>
      </c>
      <c r="B4969" t="s">
        <v>17576</v>
      </c>
      <c r="C4969" t="s">
        <v>1262</v>
      </c>
      <c r="D4969" t="str">
        <f>VLOOKUP(data_to_clean[[#This Row],[state]],abbreviation_table[],2,FALSE)</f>
        <v>South Carolina</v>
      </c>
      <c r="E4969" t="s">
        <v>1227</v>
      </c>
      <c r="F4969" t="str">
        <f>TRIM(LEFT(data_to_clean[[#This Row],[revenue]],FIND(" ",data_to_clean[[#This Row],[revenue]])))</f>
        <v>4.2</v>
      </c>
      <c r="G4969" t="str">
        <f>RIGHT(data_to_clean[[#This Row],[revenue]],LEN(data_to_clean[[#This Row],[revenue]])-FIND(" ",data_to_clean[[#This Row],[revenue]]))</f>
        <v>Million</v>
      </c>
      <c r="H4969" s="7">
        <f>VALUE(IF(data_to_clean[[#This Row],[multiplicity]]="Million",_xlfn.CONCAT(SUBSTITUTE(data_to_clean[[#This Row],[number]],".",""),"00000"),_xlfn.CONCAT(SUBSTITUTE(data_to_clean[[#This Row],[number]],".",""),"00000000")))</f>
        <v>4200000</v>
      </c>
      <c r="I4969" t="s">
        <v>17578</v>
      </c>
      <c r="J4969">
        <f>ROUND(VALUE(SUBSTITUTE(data_to_clean[[#This Row],[growth_%]],".",",")),0)</f>
        <v>53</v>
      </c>
      <c r="K4969" t="s">
        <v>324</v>
      </c>
      <c r="L4969">
        <v>23</v>
      </c>
      <c r="M4969">
        <v>17</v>
      </c>
      <c r="N4969">
        <v>1998</v>
      </c>
      <c r="O4969">
        <v>1</v>
      </c>
      <c r="P4969" t="s">
        <v>17579</v>
      </c>
      <c r="Q4969" t="b">
        <f>AND(ISNUMBER(data_to_clean[[#This Row],[revenue_formatted]]),ISNUMBER(data_to_clean[[#This Row],[growth_formatted_%]]),ISNUMBER(data_to_clean[[#This Row],[workers]]),ISNUMBER(data_to_clean[[#This Row],[previous_workers]]),ISNUMBER(data_to_clean[[#This Row],[founded]]),ISNUMBER(data_to_clean[[#This Row],[yrs_on_list]]))</f>
        <v>1</v>
      </c>
    </row>
    <row r="4970" spans="1:17" x14ac:dyDescent="0.25">
      <c r="A4970">
        <v>4957</v>
      </c>
      <c r="B4970" t="s">
        <v>17580</v>
      </c>
      <c r="C4970" t="s">
        <v>119</v>
      </c>
      <c r="D4970" t="str">
        <f>VLOOKUP(data_to_clean[[#This Row],[state]],abbreviation_table[],2,FALSE)</f>
        <v>Georgia</v>
      </c>
      <c r="E4970" t="s">
        <v>1447</v>
      </c>
      <c r="F4970" t="str">
        <f>TRIM(LEFT(data_to_clean[[#This Row],[revenue]],FIND(" ",data_to_clean[[#This Row],[revenue]])))</f>
        <v>35.7</v>
      </c>
      <c r="G4970" t="str">
        <f>RIGHT(data_to_clean[[#This Row],[revenue]],LEN(data_to_clean[[#This Row],[revenue]])-FIND(" ",data_to_clean[[#This Row],[revenue]]))</f>
        <v>Million</v>
      </c>
      <c r="H4970" s="7">
        <f>VALUE(IF(data_to_clean[[#This Row],[multiplicity]]="Million",_xlfn.CONCAT(SUBSTITUTE(data_to_clean[[#This Row],[number]],".",""),"00000"),_xlfn.CONCAT(SUBSTITUTE(data_to_clean[[#This Row],[number]],".",""),"00000000")))</f>
        <v>35700000</v>
      </c>
      <c r="I4970" t="s">
        <v>17582</v>
      </c>
      <c r="J4970">
        <f>ROUND(VALUE(SUBSTITUTE(data_to_clean[[#This Row],[growth_%]],".",",")),0)</f>
        <v>53</v>
      </c>
      <c r="K4970" t="s">
        <v>336</v>
      </c>
      <c r="L4970">
        <v>240</v>
      </c>
      <c r="M4970">
        <v>161</v>
      </c>
      <c r="N4970">
        <v>1983</v>
      </c>
      <c r="O4970">
        <v>8</v>
      </c>
      <c r="P4970" t="s">
        <v>122</v>
      </c>
      <c r="Q4970" t="b">
        <f>AND(ISNUMBER(data_to_clean[[#This Row],[revenue_formatted]]),ISNUMBER(data_to_clean[[#This Row],[growth_formatted_%]]),ISNUMBER(data_to_clean[[#This Row],[workers]]),ISNUMBER(data_to_clean[[#This Row],[previous_workers]]),ISNUMBER(data_to_clean[[#This Row],[founded]]),ISNUMBER(data_to_clean[[#This Row],[yrs_on_list]]))</f>
        <v>1</v>
      </c>
    </row>
    <row r="4971" spans="1:17" x14ac:dyDescent="0.25">
      <c r="A4971">
        <v>4958</v>
      </c>
      <c r="B4971" t="s">
        <v>17583</v>
      </c>
      <c r="C4971" t="s">
        <v>860</v>
      </c>
      <c r="D4971" t="str">
        <f>VLOOKUP(data_to_clean[[#This Row],[state]],abbreviation_table[],2,FALSE)</f>
        <v>Indiana</v>
      </c>
      <c r="E4971" t="s">
        <v>17585</v>
      </c>
      <c r="F4971" t="str">
        <f>TRIM(LEFT(data_to_clean[[#This Row],[revenue]],FIND(" ",data_to_clean[[#This Row],[revenue]])))</f>
        <v>509.9</v>
      </c>
      <c r="G4971" t="str">
        <f>RIGHT(data_to_clean[[#This Row],[revenue]],LEN(data_to_clean[[#This Row],[revenue]])-FIND(" ",data_to_clean[[#This Row],[revenue]]))</f>
        <v>Million</v>
      </c>
      <c r="H4971" s="7">
        <f>VALUE(IF(data_to_clean[[#This Row],[multiplicity]]="Million",_xlfn.CONCAT(SUBSTITUTE(data_to_clean[[#This Row],[number]],".",""),"00000"),_xlfn.CONCAT(SUBSTITUTE(data_to_clean[[#This Row],[number]],".",""),"00000000")))</f>
        <v>509900000</v>
      </c>
      <c r="I4971" t="s">
        <v>17586</v>
      </c>
      <c r="J4971">
        <f>ROUND(VALUE(SUBSTITUTE(data_to_clean[[#This Row],[growth_%]],".",",")),0)</f>
        <v>53</v>
      </c>
      <c r="K4971" t="s">
        <v>55</v>
      </c>
      <c r="L4971">
        <v>1422</v>
      </c>
      <c r="M4971">
        <v>1275</v>
      </c>
      <c r="N4971">
        <v>1987</v>
      </c>
      <c r="O4971">
        <v>10</v>
      </c>
      <c r="P4971" t="s">
        <v>1645</v>
      </c>
      <c r="Q4971" t="b">
        <f>AND(ISNUMBER(data_to_clean[[#This Row],[revenue_formatted]]),ISNUMBER(data_to_clean[[#This Row],[growth_formatted_%]]),ISNUMBER(data_to_clean[[#This Row],[workers]]),ISNUMBER(data_to_clean[[#This Row],[previous_workers]]),ISNUMBER(data_to_clean[[#This Row],[founded]]),ISNUMBER(data_to_clean[[#This Row],[yrs_on_list]]))</f>
        <v>1</v>
      </c>
    </row>
    <row r="4972" spans="1:17" x14ac:dyDescent="0.25">
      <c r="A4972">
        <v>4959</v>
      </c>
      <c r="B4972" t="s">
        <v>17587</v>
      </c>
      <c r="C4972" t="s">
        <v>166</v>
      </c>
      <c r="D4972" t="str">
        <f>VLOOKUP(data_to_clean[[#This Row],[state]],abbreviation_table[],2,FALSE)</f>
        <v>Utah</v>
      </c>
      <c r="E4972" t="s">
        <v>1080</v>
      </c>
      <c r="F4972" t="str">
        <f>TRIM(LEFT(data_to_clean[[#This Row],[revenue]],FIND(" ",data_to_clean[[#This Row],[revenue]])))</f>
        <v>7.7</v>
      </c>
      <c r="G4972" t="str">
        <f>RIGHT(data_to_clean[[#This Row],[revenue]],LEN(data_to_clean[[#This Row],[revenue]])-FIND(" ",data_to_clean[[#This Row],[revenue]]))</f>
        <v>Million</v>
      </c>
      <c r="H4972" s="7">
        <f>VALUE(IF(data_to_clean[[#This Row],[multiplicity]]="Million",_xlfn.CONCAT(SUBSTITUTE(data_to_clean[[#This Row],[number]],".",""),"00000"),_xlfn.CONCAT(SUBSTITUTE(data_to_clean[[#This Row],[number]],".",""),"00000000")))</f>
        <v>7700000</v>
      </c>
      <c r="I4972" t="s">
        <v>17589</v>
      </c>
      <c r="J4972">
        <f>ROUND(VALUE(SUBSTITUTE(data_to_clean[[#This Row],[growth_%]],".",",")),0)</f>
        <v>53</v>
      </c>
      <c r="K4972" t="s">
        <v>211</v>
      </c>
      <c r="L4972">
        <v>39</v>
      </c>
      <c r="M4972">
        <v>28</v>
      </c>
      <c r="N4972">
        <v>2009</v>
      </c>
      <c r="O4972">
        <v>3</v>
      </c>
      <c r="P4972" t="s">
        <v>319</v>
      </c>
      <c r="Q4972" t="b">
        <f>AND(ISNUMBER(data_to_clean[[#This Row],[revenue_formatted]]),ISNUMBER(data_to_clean[[#This Row],[growth_formatted_%]]),ISNUMBER(data_to_clean[[#This Row],[workers]]),ISNUMBER(data_to_clean[[#This Row],[previous_workers]]),ISNUMBER(data_to_clean[[#This Row],[founded]]),ISNUMBER(data_to_clean[[#This Row],[yrs_on_list]]))</f>
        <v>1</v>
      </c>
    </row>
    <row r="4973" spans="1:17" x14ac:dyDescent="0.25">
      <c r="A4973">
        <v>4960</v>
      </c>
      <c r="B4973" t="s">
        <v>17590</v>
      </c>
      <c r="C4973" t="s">
        <v>503</v>
      </c>
      <c r="D4973" t="str">
        <f>VLOOKUP(data_to_clean[[#This Row],[state]],abbreviation_table[],2,FALSE)</f>
        <v>Illinois</v>
      </c>
      <c r="E4973" t="s">
        <v>4157</v>
      </c>
      <c r="F4973" t="str">
        <f>TRIM(LEFT(data_to_clean[[#This Row],[revenue]],FIND(" ",data_to_clean[[#This Row],[revenue]])))</f>
        <v>15</v>
      </c>
      <c r="G4973" t="str">
        <f>RIGHT(data_to_clean[[#This Row],[revenue]],LEN(data_to_clean[[#This Row],[revenue]])-FIND(" ",data_to_clean[[#This Row],[revenue]]))</f>
        <v>Million</v>
      </c>
      <c r="H4973" s="7">
        <f>VALUE(IF(data_to_clean[[#This Row],[multiplicity]]="Million",_xlfn.CONCAT(SUBSTITUTE(data_to_clean[[#This Row],[number]],".",""),"00000"),_xlfn.CONCAT(SUBSTITUTE(data_to_clean[[#This Row],[number]],".",""),"00000000")))</f>
        <v>1500000</v>
      </c>
      <c r="I4973" t="s">
        <v>17592</v>
      </c>
      <c r="J4973">
        <f>ROUND(VALUE(SUBSTITUTE(data_to_clean[[#This Row],[growth_%]],".",",")),0)</f>
        <v>53</v>
      </c>
      <c r="K4973" t="s">
        <v>18</v>
      </c>
      <c r="L4973">
        <v>111</v>
      </c>
      <c r="M4973">
        <v>100</v>
      </c>
      <c r="N4973">
        <v>2001</v>
      </c>
      <c r="O4973">
        <v>8</v>
      </c>
      <c r="P4973" t="s">
        <v>506</v>
      </c>
      <c r="Q4973" t="b">
        <f>AND(ISNUMBER(data_to_clean[[#This Row],[revenue_formatted]]),ISNUMBER(data_to_clean[[#This Row],[growth_formatted_%]]),ISNUMBER(data_to_clean[[#This Row],[workers]]),ISNUMBER(data_to_clean[[#This Row],[previous_workers]]),ISNUMBER(data_to_clean[[#This Row],[founded]]),ISNUMBER(data_to_clean[[#This Row],[yrs_on_list]]))</f>
        <v>1</v>
      </c>
    </row>
    <row r="4974" spans="1:17" x14ac:dyDescent="0.25">
      <c r="A4974">
        <v>4961</v>
      </c>
      <c r="B4974" t="s">
        <v>17593</v>
      </c>
      <c r="C4974" t="s">
        <v>215</v>
      </c>
      <c r="D4974" t="str">
        <f>VLOOKUP(data_to_clean[[#This Row],[state]],abbreviation_table[],2,FALSE)</f>
        <v>North Carolina</v>
      </c>
      <c r="E4974" t="s">
        <v>617</v>
      </c>
      <c r="F4974" t="str">
        <f>TRIM(LEFT(data_to_clean[[#This Row],[revenue]],FIND(" ",data_to_clean[[#This Row],[revenue]])))</f>
        <v>3.3</v>
      </c>
      <c r="G4974" t="str">
        <f>RIGHT(data_to_clean[[#This Row],[revenue]],LEN(data_to_clean[[#This Row],[revenue]])-FIND(" ",data_to_clean[[#This Row],[revenue]]))</f>
        <v>Million</v>
      </c>
      <c r="H4974" s="7">
        <f>VALUE(IF(data_to_clean[[#This Row],[multiplicity]]="Million",_xlfn.CONCAT(SUBSTITUTE(data_to_clean[[#This Row],[number]],".",""),"00000"),_xlfn.CONCAT(SUBSTITUTE(data_to_clean[[#This Row],[number]],".",""),"00000000")))</f>
        <v>3300000</v>
      </c>
      <c r="I4974" t="s">
        <v>17595</v>
      </c>
      <c r="J4974">
        <f>ROUND(VALUE(SUBSTITUTE(data_to_clean[[#This Row],[growth_%]],".",",")),0)</f>
        <v>53</v>
      </c>
      <c r="K4974" t="s">
        <v>156</v>
      </c>
      <c r="L4974">
        <v>15</v>
      </c>
      <c r="M4974">
        <v>8</v>
      </c>
      <c r="N4974">
        <v>2008</v>
      </c>
      <c r="O4974">
        <v>4</v>
      </c>
      <c r="P4974" t="s">
        <v>422</v>
      </c>
      <c r="Q4974" t="b">
        <f>AND(ISNUMBER(data_to_clean[[#This Row],[revenue_formatted]]),ISNUMBER(data_to_clean[[#This Row],[growth_formatted_%]]),ISNUMBER(data_to_clean[[#This Row],[workers]]),ISNUMBER(data_to_clean[[#This Row],[previous_workers]]),ISNUMBER(data_to_clean[[#This Row],[founded]]),ISNUMBER(data_to_clean[[#This Row],[yrs_on_list]]))</f>
        <v>1</v>
      </c>
    </row>
    <row r="4975" spans="1:17" x14ac:dyDescent="0.25">
      <c r="A4975">
        <v>4962</v>
      </c>
      <c r="B4975" t="s">
        <v>17596</v>
      </c>
      <c r="C4975" t="s">
        <v>119</v>
      </c>
      <c r="D4975" t="str">
        <f>VLOOKUP(data_to_clean[[#This Row],[state]],abbreviation_table[],2,FALSE)</f>
        <v>Georgia</v>
      </c>
      <c r="E4975" t="s">
        <v>6647</v>
      </c>
      <c r="F4975" t="str">
        <f>TRIM(LEFT(data_to_clean[[#This Row],[revenue]],FIND(" ",data_to_clean[[#This Row],[revenue]])))</f>
        <v>22.7</v>
      </c>
      <c r="G4975" t="str">
        <f>RIGHT(data_to_clean[[#This Row],[revenue]],LEN(data_to_clean[[#This Row],[revenue]])-FIND(" ",data_to_clean[[#This Row],[revenue]]))</f>
        <v>Million</v>
      </c>
      <c r="H4975" s="7">
        <f>VALUE(IF(data_to_clean[[#This Row],[multiplicity]]="Million",_xlfn.CONCAT(SUBSTITUTE(data_to_clean[[#This Row],[number]],".",""),"00000"),_xlfn.CONCAT(SUBSTITUTE(data_to_clean[[#This Row],[number]],".",""),"00000000")))</f>
        <v>22700000</v>
      </c>
      <c r="I4975" t="s">
        <v>17598</v>
      </c>
      <c r="J4975">
        <f>ROUND(VALUE(SUBSTITUTE(data_to_clean[[#This Row],[growth_%]],".",",")),0)</f>
        <v>53</v>
      </c>
      <c r="K4975" t="s">
        <v>297</v>
      </c>
      <c r="L4975">
        <v>60</v>
      </c>
      <c r="M4975">
        <v>24</v>
      </c>
      <c r="N4975">
        <v>2007</v>
      </c>
      <c r="O4975">
        <v>6</v>
      </c>
      <c r="P4975" t="s">
        <v>122</v>
      </c>
      <c r="Q4975" t="b">
        <f>AND(ISNUMBER(data_to_clean[[#This Row],[revenue_formatted]]),ISNUMBER(data_to_clean[[#This Row],[growth_formatted_%]]),ISNUMBER(data_to_clean[[#This Row],[workers]]),ISNUMBER(data_to_clean[[#This Row],[previous_workers]]),ISNUMBER(data_to_clean[[#This Row],[founded]]),ISNUMBER(data_to_clean[[#This Row],[yrs_on_list]]))</f>
        <v>1</v>
      </c>
    </row>
    <row r="4976" spans="1:17" x14ac:dyDescent="0.25">
      <c r="A4976">
        <v>4963</v>
      </c>
      <c r="B4976" t="s">
        <v>17599</v>
      </c>
      <c r="C4976" t="s">
        <v>22</v>
      </c>
      <c r="D4976" t="str">
        <f>VLOOKUP(data_to_clean[[#This Row],[state]],abbreviation_table[],2,FALSE)</f>
        <v>Tennessee</v>
      </c>
      <c r="E4976" t="s">
        <v>17601</v>
      </c>
      <c r="F4976" t="str">
        <f>TRIM(LEFT(data_to_clean[[#This Row],[revenue]],FIND(" ",data_to_clean[[#This Row],[revenue]])))</f>
        <v>660.5</v>
      </c>
      <c r="G4976" t="str">
        <f>RIGHT(data_to_clean[[#This Row],[revenue]],LEN(data_to_clean[[#This Row],[revenue]])-FIND(" ",data_to_clean[[#This Row],[revenue]]))</f>
        <v>Million</v>
      </c>
      <c r="H4976" s="7">
        <f>VALUE(IF(data_to_clean[[#This Row],[multiplicity]]="Million",_xlfn.CONCAT(SUBSTITUTE(data_to_clean[[#This Row],[number]],".",""),"00000"),_xlfn.CONCAT(SUBSTITUTE(data_to_clean[[#This Row],[number]],".",""),"00000000")))</f>
        <v>660500000</v>
      </c>
      <c r="I4976" t="s">
        <v>17602</v>
      </c>
      <c r="J4976">
        <f>ROUND(VALUE(SUBSTITUTE(data_to_clean[[#This Row],[growth_%]],".",",")),0)</f>
        <v>53</v>
      </c>
      <c r="K4976" t="s">
        <v>33</v>
      </c>
      <c r="L4976">
        <v>2850</v>
      </c>
      <c r="M4976">
        <v>2100</v>
      </c>
      <c r="N4976">
        <v>2004</v>
      </c>
      <c r="O4976">
        <v>11</v>
      </c>
      <c r="P4976" t="s">
        <v>7292</v>
      </c>
      <c r="Q4976" t="b">
        <f>AND(ISNUMBER(data_to_clean[[#This Row],[revenue_formatted]]),ISNUMBER(data_to_clean[[#This Row],[growth_formatted_%]]),ISNUMBER(data_to_clean[[#This Row],[workers]]),ISNUMBER(data_to_clean[[#This Row],[previous_workers]]),ISNUMBER(data_to_clean[[#This Row],[founded]]),ISNUMBER(data_to_clean[[#This Row],[yrs_on_list]]))</f>
        <v>1</v>
      </c>
    </row>
    <row r="4977" spans="1:17" x14ac:dyDescent="0.25">
      <c r="A4977">
        <v>4964</v>
      </c>
      <c r="B4977" t="s">
        <v>17603</v>
      </c>
      <c r="C4977" t="s">
        <v>230</v>
      </c>
      <c r="D4977" t="str">
        <f>VLOOKUP(data_to_clean[[#This Row],[state]],abbreviation_table[],2,FALSE)</f>
        <v>Michigan</v>
      </c>
      <c r="E4977" t="s">
        <v>17605</v>
      </c>
      <c r="F4977" t="str">
        <f>TRIM(LEFT(data_to_clean[[#This Row],[revenue]],FIND(" ",data_to_clean[[#This Row],[revenue]])))</f>
        <v>100.9</v>
      </c>
      <c r="G4977" t="str">
        <f>RIGHT(data_to_clean[[#This Row],[revenue]],LEN(data_to_clean[[#This Row],[revenue]])-FIND(" ",data_to_clean[[#This Row],[revenue]]))</f>
        <v>Million</v>
      </c>
      <c r="H4977" s="7">
        <f>VALUE(IF(data_to_clean[[#This Row],[multiplicity]]="Million",_xlfn.CONCAT(SUBSTITUTE(data_to_clean[[#This Row],[number]],".",""),"00000"),_xlfn.CONCAT(SUBSTITUTE(data_to_clean[[#This Row],[number]],".",""),"00000000")))</f>
        <v>100900000</v>
      </c>
      <c r="I4977" t="s">
        <v>17606</v>
      </c>
      <c r="J4977">
        <f>ROUND(VALUE(SUBSTITUTE(data_to_clean[[#This Row],[growth_%]],".",",")),0)</f>
        <v>53</v>
      </c>
      <c r="K4977" t="s">
        <v>156</v>
      </c>
      <c r="L4977">
        <v>550</v>
      </c>
      <c r="M4977">
        <v>500</v>
      </c>
      <c r="N4977">
        <v>1999</v>
      </c>
      <c r="O4977">
        <v>10</v>
      </c>
      <c r="P4977" t="s">
        <v>1950</v>
      </c>
      <c r="Q4977" t="b">
        <f>AND(ISNUMBER(data_to_clean[[#This Row],[revenue_formatted]]),ISNUMBER(data_to_clean[[#This Row],[growth_formatted_%]]),ISNUMBER(data_to_clean[[#This Row],[workers]]),ISNUMBER(data_to_clean[[#This Row],[previous_workers]]),ISNUMBER(data_to_clean[[#This Row],[founded]]),ISNUMBER(data_to_clean[[#This Row],[yrs_on_list]]))</f>
        <v>1</v>
      </c>
    </row>
    <row r="4978" spans="1:17" x14ac:dyDescent="0.25">
      <c r="A4978">
        <v>4965</v>
      </c>
      <c r="B4978" t="s">
        <v>17607</v>
      </c>
      <c r="C4978" t="s">
        <v>98</v>
      </c>
      <c r="D4978" t="str">
        <f>VLOOKUP(data_to_clean[[#This Row],[state]],abbreviation_table[],2,FALSE)</f>
        <v>Washington</v>
      </c>
      <c r="E4978" t="s">
        <v>493</v>
      </c>
      <c r="F4978" t="str">
        <f>TRIM(LEFT(data_to_clean[[#This Row],[revenue]],FIND(" ",data_to_clean[[#This Row],[revenue]])))</f>
        <v>3.9</v>
      </c>
      <c r="G4978" t="str">
        <f>RIGHT(data_to_clean[[#This Row],[revenue]],LEN(data_to_clean[[#This Row],[revenue]])-FIND(" ",data_to_clean[[#This Row],[revenue]]))</f>
        <v>Million</v>
      </c>
      <c r="H4978" s="7">
        <f>VALUE(IF(data_to_clean[[#This Row],[multiplicity]]="Million",_xlfn.CONCAT(SUBSTITUTE(data_to_clean[[#This Row],[number]],".",""),"00000"),_xlfn.CONCAT(SUBSTITUTE(data_to_clean[[#This Row],[number]],".",""),"00000000")))</f>
        <v>3900000</v>
      </c>
      <c r="I4978" t="s">
        <v>17609</v>
      </c>
      <c r="J4978">
        <f>ROUND(VALUE(SUBSTITUTE(data_to_clean[[#This Row],[growth_%]],".",",")),0)</f>
        <v>53</v>
      </c>
      <c r="K4978" t="s">
        <v>40</v>
      </c>
      <c r="L4978">
        <v>13</v>
      </c>
      <c r="M4978">
        <v>8</v>
      </c>
      <c r="N4978">
        <v>1986</v>
      </c>
      <c r="O4978">
        <v>2</v>
      </c>
      <c r="P4978" t="s">
        <v>17610</v>
      </c>
      <c r="Q4978" t="b">
        <f>AND(ISNUMBER(data_to_clean[[#This Row],[revenue_formatted]]),ISNUMBER(data_to_clean[[#This Row],[growth_formatted_%]]),ISNUMBER(data_to_clean[[#This Row],[workers]]),ISNUMBER(data_to_clean[[#This Row],[previous_workers]]),ISNUMBER(data_to_clean[[#This Row],[founded]]),ISNUMBER(data_to_clean[[#This Row],[yrs_on_list]]))</f>
        <v>1</v>
      </c>
    </row>
    <row r="4979" spans="1:17" x14ac:dyDescent="0.25">
      <c r="A4979">
        <v>4966</v>
      </c>
      <c r="B4979" t="s">
        <v>17611</v>
      </c>
      <c r="C4979" t="s">
        <v>223</v>
      </c>
      <c r="D4979" t="str">
        <f>VLOOKUP(data_to_clean[[#This Row],[state]],abbreviation_table[],2,FALSE)</f>
        <v>Wisconsin</v>
      </c>
      <c r="E4979" t="s">
        <v>17613</v>
      </c>
      <c r="F4979" t="str">
        <f>TRIM(LEFT(data_to_clean[[#This Row],[revenue]],FIND(" ",data_to_clean[[#This Row],[revenue]])))</f>
        <v>180.5</v>
      </c>
      <c r="G4979" t="str">
        <f>RIGHT(data_to_clean[[#This Row],[revenue]],LEN(data_to_clean[[#This Row],[revenue]])-FIND(" ",data_to_clean[[#This Row],[revenue]]))</f>
        <v>Million</v>
      </c>
      <c r="H4979" s="7">
        <f>VALUE(IF(data_to_clean[[#This Row],[multiplicity]]="Million",_xlfn.CONCAT(SUBSTITUTE(data_to_clean[[#This Row],[number]],".",""),"00000"),_xlfn.CONCAT(SUBSTITUTE(data_to_clean[[#This Row],[number]],".",""),"00000000")))</f>
        <v>180500000</v>
      </c>
      <c r="I4979" t="s">
        <v>17614</v>
      </c>
      <c r="J4979">
        <f>ROUND(VALUE(SUBSTITUTE(data_to_clean[[#This Row],[growth_%]],".",",")),0)</f>
        <v>53</v>
      </c>
      <c r="K4979" t="s">
        <v>233</v>
      </c>
      <c r="L4979">
        <v>379</v>
      </c>
      <c r="M4979">
        <v>240</v>
      </c>
      <c r="N4979">
        <v>1985</v>
      </c>
      <c r="O4979">
        <v>9</v>
      </c>
      <c r="P4979" t="s">
        <v>17615</v>
      </c>
      <c r="Q4979" t="b">
        <f>AND(ISNUMBER(data_to_clean[[#This Row],[revenue_formatted]]),ISNUMBER(data_to_clean[[#This Row],[growth_formatted_%]]),ISNUMBER(data_to_clean[[#This Row],[workers]]),ISNUMBER(data_to_clean[[#This Row],[previous_workers]]),ISNUMBER(data_to_clean[[#This Row],[founded]]),ISNUMBER(data_to_clean[[#This Row],[yrs_on_list]]))</f>
        <v>1</v>
      </c>
    </row>
    <row r="4980" spans="1:17" x14ac:dyDescent="0.25">
      <c r="A4980">
        <v>4967</v>
      </c>
      <c r="B4980" t="s">
        <v>17616</v>
      </c>
      <c r="C4980" t="s">
        <v>98</v>
      </c>
      <c r="D4980" t="str">
        <f>VLOOKUP(data_to_clean[[#This Row],[state]],abbreviation_table[],2,FALSE)</f>
        <v>Washington</v>
      </c>
      <c r="E4980" t="s">
        <v>770</v>
      </c>
      <c r="F4980" t="str">
        <f>TRIM(LEFT(data_to_clean[[#This Row],[revenue]],FIND(" ",data_to_clean[[#This Row],[revenue]])))</f>
        <v>4.4</v>
      </c>
      <c r="G4980" t="str">
        <f>RIGHT(data_to_clean[[#This Row],[revenue]],LEN(data_to_clean[[#This Row],[revenue]])-FIND(" ",data_to_clean[[#This Row],[revenue]]))</f>
        <v>Million</v>
      </c>
      <c r="H4980" s="7">
        <f>VALUE(IF(data_to_clean[[#This Row],[multiplicity]]="Million",_xlfn.CONCAT(SUBSTITUTE(data_to_clean[[#This Row],[number]],".",""),"00000"),_xlfn.CONCAT(SUBSTITUTE(data_to_clean[[#This Row],[number]],".",""),"00000000")))</f>
        <v>4400000</v>
      </c>
      <c r="I4980" t="s">
        <v>17618</v>
      </c>
      <c r="J4980">
        <f>ROUND(VALUE(SUBSTITUTE(data_to_clean[[#This Row],[growth_%]],".",",")),0)</f>
        <v>53</v>
      </c>
      <c r="K4980" t="s">
        <v>336</v>
      </c>
      <c r="L4980">
        <v>30</v>
      </c>
      <c r="M4980">
        <v>15</v>
      </c>
      <c r="N4980">
        <v>1987</v>
      </c>
      <c r="O4980">
        <v>1</v>
      </c>
      <c r="P4980" t="s">
        <v>2611</v>
      </c>
      <c r="Q4980" t="b">
        <f>AND(ISNUMBER(data_to_clean[[#This Row],[revenue_formatted]]),ISNUMBER(data_to_clean[[#This Row],[growth_formatted_%]]),ISNUMBER(data_to_clean[[#This Row],[workers]]),ISNUMBER(data_to_clean[[#This Row],[previous_workers]]),ISNUMBER(data_to_clean[[#This Row],[founded]]),ISNUMBER(data_to_clean[[#This Row],[yrs_on_list]]))</f>
        <v>1</v>
      </c>
    </row>
    <row r="4981" spans="1:17" x14ac:dyDescent="0.25">
      <c r="A4981">
        <v>4968</v>
      </c>
      <c r="B4981" t="s">
        <v>17619</v>
      </c>
      <c r="C4981" t="s">
        <v>230</v>
      </c>
      <c r="D4981" t="str">
        <f>VLOOKUP(data_to_clean[[#This Row],[state]],abbreviation_table[],2,FALSE)</f>
        <v>Michigan</v>
      </c>
      <c r="E4981" t="s">
        <v>10032</v>
      </c>
      <c r="F4981" t="str">
        <f>TRIM(LEFT(data_to_clean[[#This Row],[revenue]],FIND(" ",data_to_clean[[#This Row],[revenue]])))</f>
        <v>1.1</v>
      </c>
      <c r="G4981" t="str">
        <f>RIGHT(data_to_clean[[#This Row],[revenue]],LEN(data_to_clean[[#This Row],[revenue]])-FIND(" ",data_to_clean[[#This Row],[revenue]]))</f>
        <v>Billion</v>
      </c>
      <c r="H4981" s="7">
        <f>VALUE(IF(data_to_clean[[#This Row],[multiplicity]]="Million",_xlfn.CONCAT(SUBSTITUTE(data_to_clean[[#This Row],[number]],".",""),"00000"),_xlfn.CONCAT(SUBSTITUTE(data_to_clean[[#This Row],[number]],".",""),"00000000")))</f>
        <v>1100000000</v>
      </c>
      <c r="I4981" t="s">
        <v>17621</v>
      </c>
      <c r="J4981">
        <f>ROUND(VALUE(SUBSTITUTE(data_to_clean[[#This Row],[growth_%]],".",",")),0)</f>
        <v>53</v>
      </c>
      <c r="K4981" t="s">
        <v>175</v>
      </c>
      <c r="L4981">
        <v>538</v>
      </c>
      <c r="M4981">
        <v>611</v>
      </c>
      <c r="N4981">
        <v>1985</v>
      </c>
      <c r="O4981">
        <v>6</v>
      </c>
      <c r="P4981" t="s">
        <v>11527</v>
      </c>
      <c r="Q4981" t="b">
        <f>AND(ISNUMBER(data_to_clean[[#This Row],[revenue_formatted]]),ISNUMBER(data_to_clean[[#This Row],[growth_formatted_%]]),ISNUMBER(data_to_clean[[#This Row],[workers]]),ISNUMBER(data_to_clean[[#This Row],[previous_workers]]),ISNUMBER(data_to_clean[[#This Row],[founded]]),ISNUMBER(data_to_clean[[#This Row],[yrs_on_list]]))</f>
        <v>1</v>
      </c>
    </row>
    <row r="4982" spans="1:17" x14ac:dyDescent="0.25">
      <c r="A4982">
        <v>4969</v>
      </c>
      <c r="B4982" t="s">
        <v>17622</v>
      </c>
      <c r="C4982" t="s">
        <v>1768</v>
      </c>
      <c r="D4982" t="str">
        <f>VLOOKUP(data_to_clean[[#This Row],[state]],abbreviation_table[],2,FALSE)</f>
        <v>Oregon</v>
      </c>
      <c r="E4982" t="s">
        <v>939</v>
      </c>
      <c r="F4982" t="str">
        <f>TRIM(LEFT(data_to_clean[[#This Row],[revenue]],FIND(" ",data_to_clean[[#This Row],[revenue]])))</f>
        <v>4.1</v>
      </c>
      <c r="G4982" t="str">
        <f>RIGHT(data_to_clean[[#This Row],[revenue]],LEN(data_to_clean[[#This Row],[revenue]])-FIND(" ",data_to_clean[[#This Row],[revenue]]))</f>
        <v>Million</v>
      </c>
      <c r="H4982" s="7">
        <f>VALUE(IF(data_to_clean[[#This Row],[multiplicity]]="Million",_xlfn.CONCAT(SUBSTITUTE(data_to_clean[[#This Row],[number]],".",""),"00000"),_xlfn.CONCAT(SUBSTITUTE(data_to_clean[[#This Row],[number]],".",""),"00000000")))</f>
        <v>4100000</v>
      </c>
      <c r="I4982" t="s">
        <v>17624</v>
      </c>
      <c r="J4982">
        <f>ROUND(VALUE(SUBSTITUTE(data_to_clean[[#This Row],[growth_%]],".",",")),0)</f>
        <v>53</v>
      </c>
      <c r="K4982" t="s">
        <v>156</v>
      </c>
      <c r="L4982">
        <v>33</v>
      </c>
      <c r="M4982">
        <v>15</v>
      </c>
      <c r="N4982">
        <v>2003</v>
      </c>
      <c r="O4982">
        <v>1</v>
      </c>
      <c r="P4982" t="s">
        <v>437</v>
      </c>
      <c r="Q4982" t="b">
        <f>AND(ISNUMBER(data_to_clean[[#This Row],[revenue_formatted]]),ISNUMBER(data_to_clean[[#This Row],[growth_formatted_%]]),ISNUMBER(data_to_clean[[#This Row],[workers]]),ISNUMBER(data_to_clean[[#This Row],[previous_workers]]),ISNUMBER(data_to_clean[[#This Row],[founded]]),ISNUMBER(data_to_clean[[#This Row],[yrs_on_list]]))</f>
        <v>1</v>
      </c>
    </row>
    <row r="4983" spans="1:17" x14ac:dyDescent="0.25">
      <c r="A4983">
        <v>4970</v>
      </c>
      <c r="B4983" t="s">
        <v>17625</v>
      </c>
      <c r="C4983" t="s">
        <v>503</v>
      </c>
      <c r="D4983" t="str">
        <f>VLOOKUP(data_to_clean[[#This Row],[state]],abbreviation_table[],2,FALSE)</f>
        <v>Illinois</v>
      </c>
      <c r="E4983" t="s">
        <v>4627</v>
      </c>
      <c r="F4983" t="str">
        <f>TRIM(LEFT(data_to_clean[[#This Row],[revenue]],FIND(" ",data_to_clean[[#This Row],[revenue]])))</f>
        <v>60.7</v>
      </c>
      <c r="G4983" t="str">
        <f>RIGHT(data_to_clean[[#This Row],[revenue]],LEN(data_to_clean[[#This Row],[revenue]])-FIND(" ",data_to_clean[[#This Row],[revenue]]))</f>
        <v>Million</v>
      </c>
      <c r="H4983" s="7">
        <f>VALUE(IF(data_to_clean[[#This Row],[multiplicity]]="Million",_xlfn.CONCAT(SUBSTITUTE(data_to_clean[[#This Row],[number]],".",""),"00000"),_xlfn.CONCAT(SUBSTITUTE(data_to_clean[[#This Row],[number]],".",""),"00000000")))</f>
        <v>60700000</v>
      </c>
      <c r="I4983" t="s">
        <v>17627</v>
      </c>
      <c r="J4983">
        <f>ROUND(VALUE(SUBSTITUTE(data_to_clean[[#This Row],[growth_%]],".",",")),0)</f>
        <v>53</v>
      </c>
      <c r="K4983" t="s">
        <v>336</v>
      </c>
      <c r="L4983">
        <v>425</v>
      </c>
      <c r="M4983">
        <v>316</v>
      </c>
      <c r="N4983">
        <v>1978</v>
      </c>
      <c r="O4983">
        <v>6</v>
      </c>
      <c r="P4983" t="s">
        <v>8759</v>
      </c>
      <c r="Q4983" t="b">
        <f>AND(ISNUMBER(data_to_clean[[#This Row],[revenue_formatted]]),ISNUMBER(data_to_clean[[#This Row],[growth_formatted_%]]),ISNUMBER(data_to_clean[[#This Row],[workers]]),ISNUMBER(data_to_clean[[#This Row],[previous_workers]]),ISNUMBER(data_to_clean[[#This Row],[founded]]),ISNUMBER(data_to_clean[[#This Row],[yrs_on_list]]))</f>
        <v>1</v>
      </c>
    </row>
    <row r="4984" spans="1:17" x14ac:dyDescent="0.25">
      <c r="A4984">
        <v>4971</v>
      </c>
      <c r="B4984" t="s">
        <v>17628</v>
      </c>
      <c r="C4984" t="s">
        <v>52</v>
      </c>
      <c r="D4984" t="str">
        <f>VLOOKUP(data_to_clean[[#This Row],[state]],abbreviation_table[],2,FALSE)</f>
        <v>Florida</v>
      </c>
      <c r="E4984" t="s">
        <v>3971</v>
      </c>
      <c r="F4984" t="str">
        <f>TRIM(LEFT(data_to_clean[[#This Row],[revenue]],FIND(" ",data_to_clean[[#This Row],[revenue]])))</f>
        <v>23.4</v>
      </c>
      <c r="G4984" t="str">
        <f>RIGHT(data_to_clean[[#This Row],[revenue]],LEN(data_to_clean[[#This Row],[revenue]])-FIND(" ",data_to_clean[[#This Row],[revenue]]))</f>
        <v>Million</v>
      </c>
      <c r="H4984" s="7">
        <f>VALUE(IF(data_to_clean[[#This Row],[multiplicity]]="Million",_xlfn.CONCAT(SUBSTITUTE(data_to_clean[[#This Row],[number]],".",""),"00000"),_xlfn.CONCAT(SUBSTITUTE(data_to_clean[[#This Row],[number]],".",""),"00000000")))</f>
        <v>23400000</v>
      </c>
      <c r="I4984" t="s">
        <v>17630</v>
      </c>
      <c r="J4984">
        <f>ROUND(VALUE(SUBSTITUTE(data_to_clean[[#This Row],[growth_%]],".",",")),0)</f>
        <v>53</v>
      </c>
      <c r="K4984" t="s">
        <v>40</v>
      </c>
      <c r="L4984">
        <v>288</v>
      </c>
      <c r="M4984">
        <v>169</v>
      </c>
      <c r="N4984">
        <v>1989</v>
      </c>
      <c r="O4984">
        <v>5</v>
      </c>
      <c r="P4984" t="s">
        <v>1435</v>
      </c>
      <c r="Q4984" t="b">
        <f>AND(ISNUMBER(data_to_clean[[#This Row],[revenue_formatted]]),ISNUMBER(data_to_clean[[#This Row],[growth_formatted_%]]),ISNUMBER(data_to_clean[[#This Row],[workers]]),ISNUMBER(data_to_clean[[#This Row],[previous_workers]]),ISNUMBER(data_to_clean[[#This Row],[founded]]),ISNUMBER(data_to_clean[[#This Row],[yrs_on_list]]))</f>
        <v>1</v>
      </c>
    </row>
    <row r="4985" spans="1:17" x14ac:dyDescent="0.25">
      <c r="A4985">
        <v>4972</v>
      </c>
      <c r="B4985" t="s">
        <v>17631</v>
      </c>
      <c r="C4985" t="s">
        <v>503</v>
      </c>
      <c r="D4985" t="str">
        <f>VLOOKUP(data_to_clean[[#This Row],[state]],abbreviation_table[],2,FALSE)</f>
        <v>Illinois</v>
      </c>
      <c r="E4985" t="s">
        <v>704</v>
      </c>
      <c r="F4985" t="str">
        <f>TRIM(LEFT(data_to_clean[[#This Row],[revenue]],FIND(" ",data_to_clean[[#This Row],[revenue]])))</f>
        <v>5.4</v>
      </c>
      <c r="G4985" t="str">
        <f>RIGHT(data_to_clean[[#This Row],[revenue]],LEN(data_to_clean[[#This Row],[revenue]])-FIND(" ",data_to_clean[[#This Row],[revenue]]))</f>
        <v>Million</v>
      </c>
      <c r="H4985" s="7">
        <f>VALUE(IF(data_to_clean[[#This Row],[multiplicity]]="Million",_xlfn.CONCAT(SUBSTITUTE(data_to_clean[[#This Row],[number]],".",""),"00000"),_xlfn.CONCAT(SUBSTITUTE(data_to_clean[[#This Row],[number]],".",""),"00000000")))</f>
        <v>5400000</v>
      </c>
      <c r="I4985" t="s">
        <v>17633</v>
      </c>
      <c r="J4985">
        <f>ROUND(VALUE(SUBSTITUTE(data_to_clean[[#This Row],[growth_%]],".",",")),0)</f>
        <v>53</v>
      </c>
      <c r="K4985" t="s">
        <v>6043</v>
      </c>
      <c r="L4985">
        <v>30</v>
      </c>
      <c r="M4985">
        <v>25</v>
      </c>
      <c r="N4985">
        <v>2010</v>
      </c>
      <c r="O4985">
        <v>3</v>
      </c>
      <c r="P4985" t="s">
        <v>506</v>
      </c>
      <c r="Q4985" t="b">
        <f>AND(ISNUMBER(data_to_clean[[#This Row],[revenue_formatted]]),ISNUMBER(data_to_clean[[#This Row],[growth_formatted_%]]),ISNUMBER(data_to_clean[[#This Row],[workers]]),ISNUMBER(data_to_clean[[#This Row],[previous_workers]]),ISNUMBER(data_to_clean[[#This Row],[founded]]),ISNUMBER(data_to_clean[[#This Row],[yrs_on_list]]))</f>
        <v>1</v>
      </c>
    </row>
    <row r="4986" spans="1:17" x14ac:dyDescent="0.25">
      <c r="A4986">
        <v>4973</v>
      </c>
      <c r="B4986" t="s">
        <v>17634</v>
      </c>
      <c r="C4986" t="s">
        <v>30</v>
      </c>
      <c r="D4986" t="str">
        <f>VLOOKUP(data_to_clean[[#This Row],[state]],abbreviation_table[],2,FALSE)</f>
        <v>Texas</v>
      </c>
      <c r="E4986" t="s">
        <v>87</v>
      </c>
      <c r="F4986" t="str">
        <f>TRIM(LEFT(data_to_clean[[#This Row],[revenue]],FIND(" ",data_to_clean[[#This Row],[revenue]])))</f>
        <v>13.9</v>
      </c>
      <c r="G4986" t="str">
        <f>RIGHT(data_to_clean[[#This Row],[revenue]],LEN(data_to_clean[[#This Row],[revenue]])-FIND(" ",data_to_clean[[#This Row],[revenue]]))</f>
        <v>Million</v>
      </c>
      <c r="H4986" s="7">
        <f>VALUE(IF(data_to_clean[[#This Row],[multiplicity]]="Million",_xlfn.CONCAT(SUBSTITUTE(data_to_clean[[#This Row],[number]],".",""),"00000"),_xlfn.CONCAT(SUBSTITUTE(data_to_clean[[#This Row],[number]],".",""),"00000000")))</f>
        <v>13900000</v>
      </c>
      <c r="I4986" t="s">
        <v>17636</v>
      </c>
      <c r="J4986">
        <f>ROUND(VALUE(SUBSTITUTE(data_to_clean[[#This Row],[growth_%]],".",",")),0)</f>
        <v>53</v>
      </c>
      <c r="K4986" t="s">
        <v>18</v>
      </c>
      <c r="L4986">
        <v>89</v>
      </c>
      <c r="M4986">
        <v>63</v>
      </c>
      <c r="N4986">
        <v>2010</v>
      </c>
      <c r="O4986">
        <v>2</v>
      </c>
      <c r="P4986" t="s">
        <v>251</v>
      </c>
      <c r="Q4986" t="b">
        <f>AND(ISNUMBER(data_to_clean[[#This Row],[revenue_formatted]]),ISNUMBER(data_to_clean[[#This Row],[growth_formatted_%]]),ISNUMBER(data_to_clean[[#This Row],[workers]]),ISNUMBER(data_to_clean[[#This Row],[previous_workers]]),ISNUMBER(data_to_clean[[#This Row],[founded]]),ISNUMBER(data_to_clean[[#This Row],[yrs_on_list]]))</f>
        <v>1</v>
      </c>
    </row>
    <row r="4987" spans="1:17" x14ac:dyDescent="0.25">
      <c r="A4987">
        <v>4974</v>
      </c>
      <c r="B4987" t="s">
        <v>17637</v>
      </c>
      <c r="C4987" t="s">
        <v>80</v>
      </c>
      <c r="D4987" t="str">
        <f>VLOOKUP(data_to_clean[[#This Row],[state]],abbreviation_table[],2,FALSE)</f>
        <v>California</v>
      </c>
      <c r="E4987" t="s">
        <v>17639</v>
      </c>
      <c r="F4987" t="str">
        <f>TRIM(LEFT(data_to_clean[[#This Row],[revenue]],FIND(" ",data_to_clean[[#This Row],[revenue]])))</f>
        <v>1.4</v>
      </c>
      <c r="G4987" t="str">
        <f>RIGHT(data_to_clean[[#This Row],[revenue]],LEN(data_to_clean[[#This Row],[revenue]])-FIND(" ",data_to_clean[[#This Row],[revenue]]))</f>
        <v>Billion</v>
      </c>
      <c r="H4987" s="7">
        <f>VALUE(IF(data_to_clean[[#This Row],[multiplicity]]="Million",_xlfn.CONCAT(SUBSTITUTE(data_to_clean[[#This Row],[number]],".",""),"00000"),_xlfn.CONCAT(SUBSTITUTE(data_to_clean[[#This Row],[number]],".",""),"00000000")))</f>
        <v>1400000000</v>
      </c>
      <c r="I4987" t="s">
        <v>17640</v>
      </c>
      <c r="J4987">
        <f>ROUND(VALUE(SUBSTITUTE(data_to_clean[[#This Row],[growth_%]],".",",")),0)</f>
        <v>53</v>
      </c>
      <c r="K4987" t="s">
        <v>55</v>
      </c>
      <c r="L4987">
        <v>10392</v>
      </c>
      <c r="M4987">
        <v>7036</v>
      </c>
      <c r="N4987">
        <v>1994</v>
      </c>
      <c r="O4987">
        <v>14</v>
      </c>
      <c r="P4987" t="s">
        <v>964</v>
      </c>
      <c r="Q4987" t="b">
        <f>AND(ISNUMBER(data_to_clean[[#This Row],[revenue_formatted]]),ISNUMBER(data_to_clean[[#This Row],[growth_formatted_%]]),ISNUMBER(data_to_clean[[#This Row],[workers]]),ISNUMBER(data_to_clean[[#This Row],[previous_workers]]),ISNUMBER(data_to_clean[[#This Row],[founded]]),ISNUMBER(data_to_clean[[#This Row],[yrs_on_list]]))</f>
        <v>1</v>
      </c>
    </row>
    <row r="4988" spans="1:17" x14ac:dyDescent="0.25">
      <c r="A4988">
        <v>4975</v>
      </c>
      <c r="B4988" t="s">
        <v>17641</v>
      </c>
      <c r="C4988" t="s">
        <v>80</v>
      </c>
      <c r="D4988" t="str">
        <f>VLOOKUP(data_to_clean[[#This Row],[state]],abbreviation_table[],2,FALSE)</f>
        <v>California</v>
      </c>
      <c r="E4988" t="s">
        <v>8893</v>
      </c>
      <c r="F4988" t="str">
        <f>TRIM(LEFT(data_to_clean[[#This Row],[revenue]],FIND(" ",data_to_clean[[#This Row],[revenue]])))</f>
        <v>18</v>
      </c>
      <c r="G4988" t="str">
        <f>RIGHT(data_to_clean[[#This Row],[revenue]],LEN(data_to_clean[[#This Row],[revenue]])-FIND(" ",data_to_clean[[#This Row],[revenue]]))</f>
        <v>Million</v>
      </c>
      <c r="H4988" s="7">
        <f>VALUE(IF(data_to_clean[[#This Row],[multiplicity]]="Million",_xlfn.CONCAT(SUBSTITUTE(data_to_clean[[#This Row],[number]],".",""),"00000"),_xlfn.CONCAT(SUBSTITUTE(data_to_clean[[#This Row],[number]],".",""),"00000000")))</f>
        <v>1800000</v>
      </c>
      <c r="I4988" t="s">
        <v>17643</v>
      </c>
      <c r="J4988">
        <f>ROUND(VALUE(SUBSTITUTE(data_to_clean[[#This Row],[growth_%]],".",",")),0)</f>
        <v>53</v>
      </c>
      <c r="K4988" t="s">
        <v>55</v>
      </c>
      <c r="L4988">
        <v>285</v>
      </c>
      <c r="M4988">
        <v>200</v>
      </c>
      <c r="N4988">
        <v>1999</v>
      </c>
      <c r="O4988">
        <v>1</v>
      </c>
      <c r="P4988" t="s">
        <v>17644</v>
      </c>
      <c r="Q4988" t="b">
        <f>AND(ISNUMBER(data_to_clean[[#This Row],[revenue_formatted]]),ISNUMBER(data_to_clean[[#This Row],[growth_formatted_%]]),ISNUMBER(data_to_clean[[#This Row],[workers]]),ISNUMBER(data_to_clean[[#This Row],[previous_workers]]),ISNUMBER(data_to_clean[[#This Row],[founded]]),ISNUMBER(data_to_clean[[#This Row],[yrs_on_list]]))</f>
        <v>1</v>
      </c>
    </row>
    <row r="4989" spans="1:17" x14ac:dyDescent="0.25">
      <c r="A4989">
        <v>4976</v>
      </c>
      <c r="B4989" t="s">
        <v>17645</v>
      </c>
      <c r="C4989" t="s">
        <v>333</v>
      </c>
      <c r="D4989" t="str">
        <f>VLOOKUP(data_to_clean[[#This Row],[state]],abbreviation_table[],2,FALSE)</f>
        <v>Alabama</v>
      </c>
      <c r="E4989" t="s">
        <v>9858</v>
      </c>
      <c r="F4989" t="str">
        <f>TRIM(LEFT(data_to_clean[[#This Row],[revenue]],FIND(" ",data_to_clean[[#This Row],[revenue]])))</f>
        <v>34.9</v>
      </c>
      <c r="G4989" t="str">
        <f>RIGHT(data_to_clean[[#This Row],[revenue]],LEN(data_to_clean[[#This Row],[revenue]])-FIND(" ",data_to_clean[[#This Row],[revenue]]))</f>
        <v>Million</v>
      </c>
      <c r="H4989" s="7">
        <f>VALUE(IF(data_to_clean[[#This Row],[multiplicity]]="Million",_xlfn.CONCAT(SUBSTITUTE(data_to_clean[[#This Row],[number]],".",""),"00000"),_xlfn.CONCAT(SUBSTITUTE(data_to_clean[[#This Row],[number]],".",""),"00000000")))</f>
        <v>34900000</v>
      </c>
      <c r="I4989" t="s">
        <v>17647</v>
      </c>
      <c r="J4989">
        <f>ROUND(VALUE(SUBSTITUTE(data_to_clean[[#This Row],[growth_%]],".",",")),0)</f>
        <v>53</v>
      </c>
      <c r="K4989" t="s">
        <v>308</v>
      </c>
      <c r="L4989">
        <v>4803</v>
      </c>
      <c r="M4989">
        <v>3248</v>
      </c>
      <c r="N4989">
        <v>2008</v>
      </c>
      <c r="O4989">
        <v>8</v>
      </c>
      <c r="P4989" t="s">
        <v>2594</v>
      </c>
      <c r="Q4989" t="b">
        <f>AND(ISNUMBER(data_to_clean[[#This Row],[revenue_formatted]]),ISNUMBER(data_to_clean[[#This Row],[growth_formatted_%]]),ISNUMBER(data_to_clean[[#This Row],[workers]]),ISNUMBER(data_to_clean[[#This Row],[previous_workers]]),ISNUMBER(data_to_clean[[#This Row],[founded]]),ISNUMBER(data_to_clean[[#This Row],[yrs_on_list]]))</f>
        <v>1</v>
      </c>
    </row>
    <row r="4990" spans="1:17" x14ac:dyDescent="0.25">
      <c r="A4990">
        <v>4977</v>
      </c>
      <c r="B4990" t="s">
        <v>17648</v>
      </c>
      <c r="C4990" t="s">
        <v>30</v>
      </c>
      <c r="D4990" t="str">
        <f>VLOOKUP(data_to_clean[[#This Row],[state]],abbreviation_table[],2,FALSE)</f>
        <v>Texas</v>
      </c>
      <c r="E4990" t="s">
        <v>11185</v>
      </c>
      <c r="F4990" t="str">
        <f>TRIM(LEFT(data_to_clean[[#This Row],[revenue]],FIND(" ",data_to_clean[[#This Row],[revenue]])))</f>
        <v>48.3</v>
      </c>
      <c r="G4990" t="str">
        <f>RIGHT(data_to_clean[[#This Row],[revenue]],LEN(data_to_clean[[#This Row],[revenue]])-FIND(" ",data_to_clean[[#This Row],[revenue]]))</f>
        <v>Million</v>
      </c>
      <c r="H4990" s="7">
        <f>VALUE(IF(data_to_clean[[#This Row],[multiplicity]]="Million",_xlfn.CONCAT(SUBSTITUTE(data_to_clean[[#This Row],[number]],".",""),"00000"),_xlfn.CONCAT(SUBSTITUTE(data_to_clean[[#This Row],[number]],".",""),"00000000")))</f>
        <v>48300000</v>
      </c>
      <c r="I4990" t="s">
        <v>17650</v>
      </c>
      <c r="J4990">
        <f>ROUND(VALUE(SUBSTITUTE(data_to_clean[[#This Row],[growth_%]],".",",")),0)</f>
        <v>53</v>
      </c>
      <c r="K4990" t="s">
        <v>25</v>
      </c>
      <c r="L4990">
        <v>225</v>
      </c>
      <c r="M4990">
        <v>150</v>
      </c>
      <c r="N4990">
        <v>2006</v>
      </c>
      <c r="O4990">
        <v>3</v>
      </c>
      <c r="P4990" t="s">
        <v>251</v>
      </c>
      <c r="Q4990" t="b">
        <f>AND(ISNUMBER(data_to_clean[[#This Row],[revenue_formatted]]),ISNUMBER(data_to_clean[[#This Row],[growth_formatted_%]]),ISNUMBER(data_to_clean[[#This Row],[workers]]),ISNUMBER(data_to_clean[[#This Row],[previous_workers]]),ISNUMBER(data_to_clean[[#This Row],[founded]]),ISNUMBER(data_to_clean[[#This Row],[yrs_on_list]]))</f>
        <v>1</v>
      </c>
    </row>
    <row r="4991" spans="1:17" x14ac:dyDescent="0.25">
      <c r="A4991">
        <v>4978</v>
      </c>
      <c r="B4991" t="s">
        <v>17651</v>
      </c>
      <c r="C4991" t="s">
        <v>22</v>
      </c>
      <c r="D4991" t="str">
        <f>VLOOKUP(data_to_clean[[#This Row],[state]],abbreviation_table[],2,FALSE)</f>
        <v>Tennessee</v>
      </c>
      <c r="E4991" t="s">
        <v>710</v>
      </c>
      <c r="F4991" t="str">
        <f>TRIM(LEFT(data_to_clean[[#This Row],[revenue]],FIND(" ",data_to_clean[[#This Row],[revenue]])))</f>
        <v>6.5</v>
      </c>
      <c r="G4991" t="str">
        <f>RIGHT(data_to_clean[[#This Row],[revenue]],LEN(data_to_clean[[#This Row],[revenue]])-FIND(" ",data_to_clean[[#This Row],[revenue]]))</f>
        <v>Million</v>
      </c>
      <c r="H4991" s="7">
        <f>VALUE(IF(data_to_clean[[#This Row],[multiplicity]]="Million",_xlfn.CONCAT(SUBSTITUTE(data_to_clean[[#This Row],[number]],".",""),"00000"),_xlfn.CONCAT(SUBSTITUTE(data_to_clean[[#This Row],[number]],".",""),"00000000")))</f>
        <v>6500000</v>
      </c>
      <c r="I4991" t="s">
        <v>17653</v>
      </c>
      <c r="J4991">
        <f>ROUND(VALUE(SUBSTITUTE(data_to_clean[[#This Row],[growth_%]],".",",")),0)</f>
        <v>53</v>
      </c>
      <c r="K4991" t="s">
        <v>271</v>
      </c>
      <c r="L4991">
        <v>17</v>
      </c>
      <c r="M4991">
        <v>9</v>
      </c>
      <c r="N4991">
        <v>2010</v>
      </c>
      <c r="O4991">
        <v>6</v>
      </c>
      <c r="P4991" t="s">
        <v>17654</v>
      </c>
      <c r="Q4991" t="b">
        <f>AND(ISNUMBER(data_to_clean[[#This Row],[revenue_formatted]]),ISNUMBER(data_to_clean[[#This Row],[growth_formatted_%]]),ISNUMBER(data_to_clean[[#This Row],[workers]]),ISNUMBER(data_to_clean[[#This Row],[previous_workers]]),ISNUMBER(data_to_clean[[#This Row],[founded]]),ISNUMBER(data_to_clean[[#This Row],[yrs_on_list]]))</f>
        <v>1</v>
      </c>
    </row>
    <row r="4992" spans="1:17" x14ac:dyDescent="0.25">
      <c r="A4992">
        <v>4979</v>
      </c>
      <c r="B4992" t="s">
        <v>17655</v>
      </c>
      <c r="C4992" t="s">
        <v>80</v>
      </c>
      <c r="D4992" t="str">
        <f>VLOOKUP(data_to_clean[[#This Row],[state]],abbreviation_table[],2,FALSE)</f>
        <v>California</v>
      </c>
      <c r="E4992" t="s">
        <v>1899</v>
      </c>
      <c r="F4992" t="str">
        <f>TRIM(LEFT(data_to_clean[[#This Row],[revenue]],FIND(" ",data_to_clean[[#This Row],[revenue]])))</f>
        <v>21.3</v>
      </c>
      <c r="G4992" t="str">
        <f>RIGHT(data_to_clean[[#This Row],[revenue]],LEN(data_to_clean[[#This Row],[revenue]])-FIND(" ",data_to_clean[[#This Row],[revenue]]))</f>
        <v>Million</v>
      </c>
      <c r="H4992" s="7">
        <f>VALUE(IF(data_to_clean[[#This Row],[multiplicity]]="Million",_xlfn.CONCAT(SUBSTITUTE(data_to_clean[[#This Row],[number]],".",""),"00000"),_xlfn.CONCAT(SUBSTITUTE(data_to_clean[[#This Row],[number]],".",""),"00000000")))</f>
        <v>21300000</v>
      </c>
      <c r="I4992" t="s">
        <v>17657</v>
      </c>
      <c r="J4992">
        <f>ROUND(VALUE(SUBSTITUTE(data_to_clean[[#This Row],[growth_%]],".",",")),0)</f>
        <v>53</v>
      </c>
      <c r="K4992" t="s">
        <v>233</v>
      </c>
      <c r="L4992">
        <v>62</v>
      </c>
      <c r="M4992">
        <v>48</v>
      </c>
      <c r="N4992">
        <v>1989</v>
      </c>
      <c r="O4992">
        <v>10</v>
      </c>
      <c r="P4992" t="s">
        <v>137</v>
      </c>
      <c r="Q4992" t="b">
        <f>AND(ISNUMBER(data_to_clean[[#This Row],[revenue_formatted]]),ISNUMBER(data_to_clean[[#This Row],[growth_formatted_%]]),ISNUMBER(data_to_clean[[#This Row],[workers]]),ISNUMBER(data_to_clean[[#This Row],[previous_workers]]),ISNUMBER(data_to_clean[[#This Row],[founded]]),ISNUMBER(data_to_clean[[#This Row],[yrs_on_list]]))</f>
        <v>1</v>
      </c>
    </row>
    <row r="4993" spans="1:17" x14ac:dyDescent="0.25">
      <c r="A4993">
        <v>4980</v>
      </c>
      <c r="B4993" t="s">
        <v>17658</v>
      </c>
      <c r="C4993" t="s">
        <v>98</v>
      </c>
      <c r="D4993" t="str">
        <f>VLOOKUP(data_to_clean[[#This Row],[state]],abbreviation_table[],2,FALSE)</f>
        <v>Washington</v>
      </c>
      <c r="E4993" t="s">
        <v>3987</v>
      </c>
      <c r="F4993" t="str">
        <f>TRIM(LEFT(data_to_clean[[#This Row],[revenue]],FIND(" ",data_to_clean[[#This Row],[revenue]])))</f>
        <v>16.5</v>
      </c>
      <c r="G4993" t="str">
        <f>RIGHT(data_to_clean[[#This Row],[revenue]],LEN(data_to_clean[[#This Row],[revenue]])-FIND(" ",data_to_clean[[#This Row],[revenue]]))</f>
        <v>Million</v>
      </c>
      <c r="H4993" s="7">
        <f>VALUE(IF(data_to_clean[[#This Row],[multiplicity]]="Million",_xlfn.CONCAT(SUBSTITUTE(data_to_clean[[#This Row],[number]],".",""),"00000"),_xlfn.CONCAT(SUBSTITUTE(data_to_clean[[#This Row],[number]],".",""),"00000000")))</f>
        <v>16500000</v>
      </c>
      <c r="I4993" t="s">
        <v>17660</v>
      </c>
      <c r="J4993">
        <f>ROUND(VALUE(SUBSTITUTE(data_to_clean[[#This Row],[growth_%]],".",",")),0)</f>
        <v>53</v>
      </c>
      <c r="K4993" t="s">
        <v>336</v>
      </c>
      <c r="L4993">
        <v>467</v>
      </c>
      <c r="M4993">
        <v>357</v>
      </c>
      <c r="N4993">
        <v>1995</v>
      </c>
      <c r="O4993">
        <v>9</v>
      </c>
      <c r="P4993" t="s">
        <v>17661</v>
      </c>
      <c r="Q4993" t="b">
        <f>AND(ISNUMBER(data_to_clean[[#This Row],[revenue_formatted]]),ISNUMBER(data_to_clean[[#This Row],[growth_formatted_%]]),ISNUMBER(data_to_clean[[#This Row],[workers]]),ISNUMBER(data_to_clean[[#This Row],[previous_workers]]),ISNUMBER(data_to_clean[[#This Row],[founded]]),ISNUMBER(data_to_clean[[#This Row],[yrs_on_list]]))</f>
        <v>1</v>
      </c>
    </row>
    <row r="4994" spans="1:17" x14ac:dyDescent="0.25">
      <c r="A4994">
        <v>4981</v>
      </c>
      <c r="B4994" t="s">
        <v>17662</v>
      </c>
      <c r="C4994" t="s">
        <v>80</v>
      </c>
      <c r="D4994" t="str">
        <f>VLOOKUP(data_to_clean[[#This Row],[state]],abbreviation_table[],2,FALSE)</f>
        <v>California</v>
      </c>
      <c r="E4994" t="s">
        <v>342</v>
      </c>
      <c r="F4994" t="str">
        <f>TRIM(LEFT(data_to_clean[[#This Row],[revenue]],FIND(" ",data_to_clean[[#This Row],[revenue]])))</f>
        <v>8</v>
      </c>
      <c r="G4994" t="str">
        <f>RIGHT(data_to_clean[[#This Row],[revenue]],LEN(data_to_clean[[#This Row],[revenue]])-FIND(" ",data_to_clean[[#This Row],[revenue]]))</f>
        <v>Million</v>
      </c>
      <c r="H4994" s="7">
        <f>VALUE(IF(data_to_clean[[#This Row],[multiplicity]]="Million",_xlfn.CONCAT(SUBSTITUTE(data_to_clean[[#This Row],[number]],".",""),"00000"),_xlfn.CONCAT(SUBSTITUTE(data_to_clean[[#This Row],[number]],".",""),"00000000")))</f>
        <v>800000</v>
      </c>
      <c r="I4994" t="s">
        <v>17664</v>
      </c>
      <c r="J4994">
        <f>ROUND(VALUE(SUBSTITUTE(data_to_clean[[#This Row],[growth_%]],".",",")),0)</f>
        <v>53</v>
      </c>
      <c r="K4994" t="s">
        <v>48</v>
      </c>
      <c r="L4994">
        <v>23</v>
      </c>
      <c r="M4994">
        <v>16</v>
      </c>
      <c r="N4994">
        <v>2007</v>
      </c>
      <c r="O4994">
        <v>4</v>
      </c>
      <c r="P4994" t="s">
        <v>730</v>
      </c>
      <c r="Q4994" t="b">
        <f>AND(ISNUMBER(data_to_clean[[#This Row],[revenue_formatted]]),ISNUMBER(data_to_clean[[#This Row],[growth_formatted_%]]),ISNUMBER(data_to_clean[[#This Row],[workers]]),ISNUMBER(data_to_clean[[#This Row],[previous_workers]]),ISNUMBER(data_to_clean[[#This Row],[founded]]),ISNUMBER(data_to_clean[[#This Row],[yrs_on_list]]))</f>
        <v>1</v>
      </c>
    </row>
    <row r="4995" spans="1:17" x14ac:dyDescent="0.25">
      <c r="A4995">
        <v>4982</v>
      </c>
      <c r="B4995" t="s">
        <v>17665</v>
      </c>
      <c r="C4995" t="s">
        <v>80</v>
      </c>
      <c r="D4995" t="str">
        <f>VLOOKUP(data_to_clean[[#This Row],[state]],abbreviation_table[],2,FALSE)</f>
        <v>California</v>
      </c>
      <c r="E4995" t="s">
        <v>7140</v>
      </c>
      <c r="F4995" t="str">
        <f>TRIM(LEFT(data_to_clean[[#This Row],[revenue]],FIND(" ",data_to_clean[[#This Row],[revenue]])))</f>
        <v>57.7</v>
      </c>
      <c r="G4995" t="str">
        <f>RIGHT(data_to_clean[[#This Row],[revenue]],LEN(data_to_clean[[#This Row],[revenue]])-FIND(" ",data_to_clean[[#This Row],[revenue]]))</f>
        <v>Million</v>
      </c>
      <c r="H4995" s="7">
        <f>VALUE(IF(data_to_clean[[#This Row],[multiplicity]]="Million",_xlfn.CONCAT(SUBSTITUTE(data_to_clean[[#This Row],[number]],".",""),"00000"),_xlfn.CONCAT(SUBSTITUTE(data_to_clean[[#This Row],[number]],".",""),"00000000")))</f>
        <v>57700000</v>
      </c>
      <c r="I4995" t="s">
        <v>17667</v>
      </c>
      <c r="J4995">
        <f>ROUND(VALUE(SUBSTITUTE(data_to_clean[[#This Row],[growth_%]],".",",")),0)</f>
        <v>53</v>
      </c>
      <c r="K4995" t="s">
        <v>107</v>
      </c>
      <c r="L4995">
        <v>31</v>
      </c>
      <c r="M4995">
        <v>18</v>
      </c>
      <c r="N4995">
        <v>2014</v>
      </c>
      <c r="O4995">
        <v>1</v>
      </c>
      <c r="P4995" t="s">
        <v>83</v>
      </c>
      <c r="Q4995" t="b">
        <f>AND(ISNUMBER(data_to_clean[[#This Row],[revenue_formatted]]),ISNUMBER(data_to_clean[[#This Row],[growth_formatted_%]]),ISNUMBER(data_to_clean[[#This Row],[workers]]),ISNUMBER(data_to_clean[[#This Row],[previous_workers]]),ISNUMBER(data_to_clean[[#This Row],[founded]]),ISNUMBER(data_to_clean[[#This Row],[yrs_on_list]]))</f>
        <v>1</v>
      </c>
    </row>
    <row r="4996" spans="1:17" x14ac:dyDescent="0.25">
      <c r="A4996">
        <v>4983</v>
      </c>
      <c r="B4996" t="s">
        <v>17668</v>
      </c>
      <c r="C4996" t="s">
        <v>80</v>
      </c>
      <c r="D4996" t="str">
        <f>VLOOKUP(data_to_clean[[#This Row],[state]],abbreviation_table[],2,FALSE)</f>
        <v>California</v>
      </c>
      <c r="E4996" t="s">
        <v>528</v>
      </c>
      <c r="F4996" t="str">
        <f>TRIM(LEFT(data_to_clean[[#This Row],[revenue]],FIND(" ",data_to_clean[[#This Row],[revenue]])))</f>
        <v>7.4</v>
      </c>
      <c r="G4996" t="str">
        <f>RIGHT(data_to_clean[[#This Row],[revenue]],LEN(data_to_clean[[#This Row],[revenue]])-FIND(" ",data_to_clean[[#This Row],[revenue]]))</f>
        <v>Million</v>
      </c>
      <c r="H4996" s="7">
        <f>VALUE(IF(data_to_clean[[#This Row],[multiplicity]]="Million",_xlfn.CONCAT(SUBSTITUTE(data_to_clean[[#This Row],[number]],".",""),"00000"),_xlfn.CONCAT(SUBSTITUTE(data_to_clean[[#This Row],[number]],".",""),"00000000")))</f>
        <v>7400000</v>
      </c>
      <c r="I4996" t="s">
        <v>17670</v>
      </c>
      <c r="J4996">
        <f>ROUND(VALUE(SUBSTITUTE(data_to_clean[[#This Row],[growth_%]],".",",")),0)</f>
        <v>53</v>
      </c>
      <c r="K4996" t="s">
        <v>156</v>
      </c>
      <c r="L4996">
        <v>47</v>
      </c>
      <c r="M4996">
        <v>29</v>
      </c>
      <c r="N4996">
        <v>2006</v>
      </c>
      <c r="O4996">
        <v>2</v>
      </c>
      <c r="P4996" t="s">
        <v>11141</v>
      </c>
      <c r="Q4996" t="b">
        <f>AND(ISNUMBER(data_to_clean[[#This Row],[revenue_formatted]]),ISNUMBER(data_to_clean[[#This Row],[growth_formatted_%]]),ISNUMBER(data_to_clean[[#This Row],[workers]]),ISNUMBER(data_to_clean[[#This Row],[previous_workers]]),ISNUMBER(data_to_clean[[#This Row],[founded]]),ISNUMBER(data_to_clean[[#This Row],[yrs_on_list]]))</f>
        <v>1</v>
      </c>
    </row>
    <row r="4997" spans="1:17" x14ac:dyDescent="0.25">
      <c r="A4997">
        <v>4984</v>
      </c>
      <c r="B4997" t="s">
        <v>17671</v>
      </c>
      <c r="C4997" t="s">
        <v>643</v>
      </c>
      <c r="D4997" t="str">
        <f>VLOOKUP(data_to_clean[[#This Row],[state]],abbreviation_table[],2,FALSE)</f>
        <v>Connecticut</v>
      </c>
      <c r="E4997" t="s">
        <v>5498</v>
      </c>
      <c r="F4997" t="str">
        <f>TRIM(LEFT(data_to_clean[[#This Row],[revenue]],FIND(" ",data_to_clean[[#This Row],[revenue]])))</f>
        <v>104</v>
      </c>
      <c r="G4997" t="str">
        <f>RIGHT(data_to_clean[[#This Row],[revenue]],LEN(data_to_clean[[#This Row],[revenue]])-FIND(" ",data_to_clean[[#This Row],[revenue]]))</f>
        <v>Million</v>
      </c>
      <c r="H4997" s="7">
        <f>VALUE(IF(data_to_clean[[#This Row],[multiplicity]]="Million",_xlfn.CONCAT(SUBSTITUTE(data_to_clean[[#This Row],[number]],".",""),"00000"),_xlfn.CONCAT(SUBSTITUTE(data_to_clean[[#This Row],[number]],".",""),"00000000")))</f>
        <v>10400000</v>
      </c>
      <c r="I4997" t="s">
        <v>17673</v>
      </c>
      <c r="J4997">
        <f>ROUND(VALUE(SUBSTITUTE(data_to_clean[[#This Row],[growth_%]],".",",")),0)</f>
        <v>53</v>
      </c>
      <c r="K4997" t="s">
        <v>211</v>
      </c>
      <c r="L4997">
        <v>377</v>
      </c>
      <c r="M4997">
        <v>274</v>
      </c>
      <c r="N4997">
        <v>1980</v>
      </c>
      <c r="O4997">
        <v>9</v>
      </c>
      <c r="P4997" t="s">
        <v>17674</v>
      </c>
      <c r="Q4997" t="b">
        <f>AND(ISNUMBER(data_to_clean[[#This Row],[revenue_formatted]]),ISNUMBER(data_to_clean[[#This Row],[growth_formatted_%]]),ISNUMBER(data_to_clean[[#This Row],[workers]]),ISNUMBER(data_to_clean[[#This Row],[previous_workers]]),ISNUMBER(data_to_clean[[#This Row],[founded]]),ISNUMBER(data_to_clean[[#This Row],[yrs_on_list]]))</f>
        <v>1</v>
      </c>
    </row>
    <row r="4998" spans="1:17" x14ac:dyDescent="0.25">
      <c r="A4998">
        <v>4985</v>
      </c>
      <c r="B4998" t="s">
        <v>17675</v>
      </c>
      <c r="C4998" t="s">
        <v>1262</v>
      </c>
      <c r="D4998" t="str">
        <f>VLOOKUP(data_to_clean[[#This Row],[state]],abbreviation_table[],2,FALSE)</f>
        <v>South Carolina</v>
      </c>
      <c r="E4998" t="s">
        <v>957</v>
      </c>
      <c r="F4998" t="str">
        <f>TRIM(LEFT(data_to_clean[[#This Row],[revenue]],FIND(" ",data_to_clean[[#This Row],[revenue]])))</f>
        <v>2.2</v>
      </c>
      <c r="G4998" t="str">
        <f>RIGHT(data_to_clean[[#This Row],[revenue]],LEN(data_to_clean[[#This Row],[revenue]])-FIND(" ",data_to_clean[[#This Row],[revenue]]))</f>
        <v>Million</v>
      </c>
      <c r="H4998" s="7">
        <f>VALUE(IF(data_to_clean[[#This Row],[multiplicity]]="Million",_xlfn.CONCAT(SUBSTITUTE(data_to_clean[[#This Row],[number]],".",""),"00000"),_xlfn.CONCAT(SUBSTITUTE(data_to_clean[[#This Row],[number]],".",""),"00000000")))</f>
        <v>2200000</v>
      </c>
      <c r="I4998" t="s">
        <v>17677</v>
      </c>
      <c r="J4998">
        <f>ROUND(VALUE(SUBSTITUTE(data_to_clean[[#This Row],[growth_%]],".",",")),0)</f>
        <v>53</v>
      </c>
      <c r="K4998" t="s">
        <v>233</v>
      </c>
      <c r="L4998">
        <v>19</v>
      </c>
      <c r="M4998">
        <v>11</v>
      </c>
      <c r="N4998">
        <v>1981</v>
      </c>
      <c r="O4998">
        <v>3</v>
      </c>
      <c r="P4998" t="s">
        <v>4598</v>
      </c>
      <c r="Q4998" t="b">
        <f>AND(ISNUMBER(data_to_clean[[#This Row],[revenue_formatted]]),ISNUMBER(data_to_clean[[#This Row],[growth_formatted_%]]),ISNUMBER(data_to_clean[[#This Row],[workers]]),ISNUMBER(data_to_clean[[#This Row],[previous_workers]]),ISNUMBER(data_to_clean[[#This Row],[founded]]),ISNUMBER(data_to_clean[[#This Row],[yrs_on_list]]))</f>
        <v>1</v>
      </c>
    </row>
    <row r="4999" spans="1:17" x14ac:dyDescent="0.25">
      <c r="A4999">
        <v>4986</v>
      </c>
      <c r="B4999" t="s">
        <v>17678</v>
      </c>
      <c r="C4999" t="s">
        <v>105</v>
      </c>
      <c r="D4999" t="str">
        <f>VLOOKUP(data_to_clean[[#This Row],[state]],abbreviation_table[],2,FALSE)</f>
        <v>New York</v>
      </c>
      <c r="E4999" t="s">
        <v>1555</v>
      </c>
      <c r="F4999" t="str">
        <f>TRIM(LEFT(data_to_clean[[#This Row],[revenue]],FIND(" ",data_to_clean[[#This Row],[revenue]])))</f>
        <v>33.8</v>
      </c>
      <c r="G4999" t="str">
        <f>RIGHT(data_to_clean[[#This Row],[revenue]],LEN(data_to_clean[[#This Row],[revenue]])-FIND(" ",data_to_clean[[#This Row],[revenue]]))</f>
        <v>Million</v>
      </c>
      <c r="H4999" s="7">
        <f>VALUE(IF(data_to_clean[[#This Row],[multiplicity]]="Million",_xlfn.CONCAT(SUBSTITUTE(data_to_clean[[#This Row],[number]],".",""),"00000"),_xlfn.CONCAT(SUBSTITUTE(data_to_clean[[#This Row],[number]],".",""),"00000000")))</f>
        <v>33800000</v>
      </c>
      <c r="I4999" t="s">
        <v>17680</v>
      </c>
      <c r="J4999">
        <f>ROUND(VALUE(SUBSTITUTE(data_to_clean[[#This Row],[growth_%]],".",",")),0)</f>
        <v>53</v>
      </c>
      <c r="K4999" t="s">
        <v>175</v>
      </c>
      <c r="L4999">
        <v>147</v>
      </c>
      <c r="M4999">
        <v>72</v>
      </c>
      <c r="N4999">
        <v>2001</v>
      </c>
      <c r="O4999">
        <v>4</v>
      </c>
      <c r="P4999" t="s">
        <v>17681</v>
      </c>
      <c r="Q4999" t="b">
        <f>AND(ISNUMBER(data_to_clean[[#This Row],[revenue_formatted]]),ISNUMBER(data_to_clean[[#This Row],[growth_formatted_%]]),ISNUMBER(data_to_clean[[#This Row],[workers]]),ISNUMBER(data_to_clean[[#This Row],[previous_workers]]),ISNUMBER(data_to_clean[[#This Row],[founded]]),ISNUMBER(data_to_clean[[#This Row],[yrs_on_list]]))</f>
        <v>1</v>
      </c>
    </row>
    <row r="5000" spans="1:17" x14ac:dyDescent="0.25">
      <c r="A5000">
        <v>4987</v>
      </c>
      <c r="B5000" t="s">
        <v>17682</v>
      </c>
      <c r="C5000" t="s">
        <v>7432</v>
      </c>
      <c r="D5000" t="str">
        <f>VLOOKUP(data_to_clean[[#This Row],[state]],abbreviation_table[],2,FALSE)</f>
        <v>Vermont</v>
      </c>
      <c r="E5000" t="s">
        <v>541</v>
      </c>
      <c r="F5000" t="str">
        <f>TRIM(LEFT(data_to_clean[[#This Row],[revenue]],FIND(" ",data_to_clean[[#This Row],[revenue]])))</f>
        <v>4.8</v>
      </c>
      <c r="G5000" t="str">
        <f>RIGHT(data_to_clean[[#This Row],[revenue]],LEN(data_to_clean[[#This Row],[revenue]])-FIND(" ",data_to_clean[[#This Row],[revenue]]))</f>
        <v>Million</v>
      </c>
      <c r="H5000" s="7">
        <f>VALUE(IF(data_to_clean[[#This Row],[multiplicity]]="Million",_xlfn.CONCAT(SUBSTITUTE(data_to_clean[[#This Row],[number]],".",""),"00000"),_xlfn.CONCAT(SUBSTITUTE(data_to_clean[[#This Row],[number]],".",""),"00000000")))</f>
        <v>4800000</v>
      </c>
      <c r="I5000" t="s">
        <v>17684</v>
      </c>
      <c r="J5000">
        <f>ROUND(VALUE(SUBSTITUTE(data_to_clean[[#This Row],[growth_%]],".",",")),0)</f>
        <v>53</v>
      </c>
      <c r="K5000" t="s">
        <v>18</v>
      </c>
      <c r="L5000">
        <v>40</v>
      </c>
      <c r="M5000">
        <v>23</v>
      </c>
      <c r="N5000">
        <v>2010</v>
      </c>
      <c r="O5000">
        <v>5</v>
      </c>
      <c r="P5000" t="s">
        <v>1196</v>
      </c>
      <c r="Q5000" t="b">
        <f>AND(ISNUMBER(data_to_clean[[#This Row],[revenue_formatted]]),ISNUMBER(data_to_clean[[#This Row],[growth_formatted_%]]),ISNUMBER(data_to_clean[[#This Row],[workers]]),ISNUMBER(data_to_clean[[#This Row],[previous_workers]]),ISNUMBER(data_to_clean[[#This Row],[founded]]),ISNUMBER(data_to_clean[[#This Row],[yrs_on_list]]))</f>
        <v>1</v>
      </c>
    </row>
    <row r="5001" spans="1:17" x14ac:dyDescent="0.25">
      <c r="A5001">
        <v>4988</v>
      </c>
      <c r="B5001" t="s">
        <v>17685</v>
      </c>
      <c r="C5001" t="s">
        <v>119</v>
      </c>
      <c r="D5001" t="str">
        <f>VLOOKUP(data_to_clean[[#This Row],[state]],abbreviation_table[],2,FALSE)</f>
        <v>Georgia</v>
      </c>
      <c r="E5001" t="s">
        <v>1152</v>
      </c>
      <c r="F5001" t="str">
        <f>TRIM(LEFT(data_to_clean[[#This Row],[revenue]],FIND(" ",data_to_clean[[#This Row],[revenue]])))</f>
        <v>2.1</v>
      </c>
      <c r="G5001" t="str">
        <f>RIGHT(data_to_clean[[#This Row],[revenue]],LEN(data_to_clean[[#This Row],[revenue]])-FIND(" ",data_to_clean[[#This Row],[revenue]]))</f>
        <v>Million</v>
      </c>
      <c r="H5001" s="7">
        <f>VALUE(IF(data_to_clean[[#This Row],[multiplicity]]="Million",_xlfn.CONCAT(SUBSTITUTE(data_to_clean[[#This Row],[number]],".",""),"00000"),_xlfn.CONCAT(SUBSTITUTE(data_to_clean[[#This Row],[number]],".",""),"00000000")))</f>
        <v>2100000</v>
      </c>
      <c r="I5001" t="s">
        <v>17687</v>
      </c>
      <c r="J5001">
        <f>ROUND(VALUE(SUBSTITUTE(data_to_clean[[#This Row],[growth_%]],".",",")),0)</f>
        <v>53</v>
      </c>
      <c r="K5001" t="s">
        <v>297</v>
      </c>
      <c r="L5001">
        <v>13</v>
      </c>
      <c r="M5001">
        <v>9</v>
      </c>
      <c r="N5001">
        <v>2008</v>
      </c>
      <c r="O5001">
        <v>1</v>
      </c>
      <c r="P5001" t="s">
        <v>4023</v>
      </c>
      <c r="Q5001" t="b">
        <f>AND(ISNUMBER(data_to_clean[[#This Row],[revenue_formatted]]),ISNUMBER(data_to_clean[[#This Row],[growth_formatted_%]]),ISNUMBER(data_to_clean[[#This Row],[workers]]),ISNUMBER(data_to_clean[[#This Row],[previous_workers]]),ISNUMBER(data_to_clean[[#This Row],[founded]]),ISNUMBER(data_to_clean[[#This Row],[yrs_on_list]]))</f>
        <v>1</v>
      </c>
    </row>
    <row r="5002" spans="1:17" x14ac:dyDescent="0.25">
      <c r="A5002">
        <v>4989</v>
      </c>
      <c r="B5002" t="s">
        <v>17688</v>
      </c>
      <c r="C5002" t="s">
        <v>80</v>
      </c>
      <c r="D5002" t="str">
        <f>VLOOKUP(data_to_clean[[#This Row],[state]],abbreviation_table[],2,FALSE)</f>
        <v>California</v>
      </c>
      <c r="E5002" t="s">
        <v>962</v>
      </c>
      <c r="F5002" t="str">
        <f>TRIM(LEFT(data_to_clean[[#This Row],[revenue]],FIND(" ",data_to_clean[[#This Row],[revenue]])))</f>
        <v>3.6</v>
      </c>
      <c r="G5002" t="str">
        <f>RIGHT(data_to_clean[[#This Row],[revenue]],LEN(data_to_clean[[#This Row],[revenue]])-FIND(" ",data_to_clean[[#This Row],[revenue]]))</f>
        <v>Million</v>
      </c>
      <c r="H5002" s="7">
        <f>VALUE(IF(data_to_clean[[#This Row],[multiplicity]]="Million",_xlfn.CONCAT(SUBSTITUTE(data_to_clean[[#This Row],[number]],".",""),"00000"),_xlfn.CONCAT(SUBSTITUTE(data_to_clean[[#This Row],[number]],".",""),"00000000")))</f>
        <v>3600000</v>
      </c>
      <c r="I5002" t="s">
        <v>17690</v>
      </c>
      <c r="J5002">
        <f>ROUND(VALUE(SUBSTITUTE(data_to_clean[[#This Row],[growth_%]],".",",")),0)</f>
        <v>53</v>
      </c>
      <c r="K5002" t="s">
        <v>18</v>
      </c>
      <c r="L5002">
        <v>14</v>
      </c>
      <c r="M5002">
        <v>6</v>
      </c>
      <c r="N5002">
        <v>2013</v>
      </c>
      <c r="O5002">
        <v>1</v>
      </c>
      <c r="P5002" t="s">
        <v>3925</v>
      </c>
      <c r="Q5002" t="b">
        <f>AND(ISNUMBER(data_to_clean[[#This Row],[revenue_formatted]]),ISNUMBER(data_to_clean[[#This Row],[growth_formatted_%]]),ISNUMBER(data_to_clean[[#This Row],[workers]]),ISNUMBER(data_to_clean[[#This Row],[previous_workers]]),ISNUMBER(data_to_clean[[#This Row],[founded]]),ISNUMBER(data_to_clean[[#This Row],[yrs_on_list]]))</f>
        <v>1</v>
      </c>
    </row>
    <row r="5003" spans="1:17" x14ac:dyDescent="0.25">
      <c r="A5003">
        <v>4990</v>
      </c>
      <c r="B5003" t="s">
        <v>17691</v>
      </c>
      <c r="C5003" t="s">
        <v>98</v>
      </c>
      <c r="D5003" t="str">
        <f>VLOOKUP(data_to_clean[[#This Row],[state]],abbreviation_table[],2,FALSE)</f>
        <v>Washington</v>
      </c>
      <c r="E5003" t="s">
        <v>60</v>
      </c>
      <c r="F5003" t="str">
        <f>TRIM(LEFT(data_to_clean[[#This Row],[revenue]],FIND(" ",data_to_clean[[#This Row],[revenue]])))</f>
        <v>20.5</v>
      </c>
      <c r="G5003" t="str">
        <f>RIGHT(data_to_clean[[#This Row],[revenue]],LEN(data_to_clean[[#This Row],[revenue]])-FIND(" ",data_to_clean[[#This Row],[revenue]]))</f>
        <v>Million</v>
      </c>
      <c r="H5003" s="7">
        <f>VALUE(IF(data_to_clean[[#This Row],[multiplicity]]="Million",_xlfn.CONCAT(SUBSTITUTE(data_to_clean[[#This Row],[number]],".",""),"00000"),_xlfn.CONCAT(SUBSTITUTE(data_to_clean[[#This Row],[number]],".",""),"00000000")))</f>
        <v>20500000</v>
      </c>
      <c r="I5003" t="s">
        <v>17693</v>
      </c>
      <c r="J5003">
        <f>ROUND(VALUE(SUBSTITUTE(data_to_clean[[#This Row],[growth_%]],".",",")),0)</f>
        <v>53</v>
      </c>
      <c r="K5003" t="s">
        <v>175</v>
      </c>
      <c r="L5003">
        <v>65</v>
      </c>
      <c r="M5003">
        <v>92</v>
      </c>
      <c r="N5003">
        <v>2012</v>
      </c>
      <c r="O5003">
        <v>6</v>
      </c>
      <c r="P5003" t="s">
        <v>17694</v>
      </c>
      <c r="Q5003" t="b">
        <f>AND(ISNUMBER(data_to_clean[[#This Row],[revenue_formatted]]),ISNUMBER(data_to_clean[[#This Row],[growth_formatted_%]]),ISNUMBER(data_to_clean[[#This Row],[workers]]),ISNUMBER(data_to_clean[[#This Row],[previous_workers]]),ISNUMBER(data_to_clean[[#This Row],[founded]]),ISNUMBER(data_to_clean[[#This Row],[yrs_on_list]]))</f>
        <v>1</v>
      </c>
    </row>
    <row r="5004" spans="1:17" x14ac:dyDescent="0.25">
      <c r="A5004">
        <v>4991</v>
      </c>
      <c r="B5004" t="s">
        <v>17695</v>
      </c>
      <c r="C5004" t="s">
        <v>80</v>
      </c>
      <c r="D5004" t="str">
        <f>VLOOKUP(data_to_clean[[#This Row],[state]],abbreviation_table[],2,FALSE)</f>
        <v>California</v>
      </c>
      <c r="E5004" t="s">
        <v>1068</v>
      </c>
      <c r="F5004" t="str">
        <f>TRIM(LEFT(data_to_clean[[#This Row],[revenue]],FIND(" ",data_to_clean[[#This Row],[revenue]])))</f>
        <v>6.1</v>
      </c>
      <c r="G5004" t="str">
        <f>RIGHT(data_to_clean[[#This Row],[revenue]],LEN(data_to_clean[[#This Row],[revenue]])-FIND(" ",data_to_clean[[#This Row],[revenue]]))</f>
        <v>Million</v>
      </c>
      <c r="H5004" s="7">
        <f>VALUE(IF(data_to_clean[[#This Row],[multiplicity]]="Million",_xlfn.CONCAT(SUBSTITUTE(data_to_clean[[#This Row],[number]],".",""),"00000"),_xlfn.CONCAT(SUBSTITUTE(data_to_clean[[#This Row],[number]],".",""),"00000000")))</f>
        <v>6100000</v>
      </c>
      <c r="I5004" t="s">
        <v>17697</v>
      </c>
      <c r="J5004">
        <f>ROUND(VALUE(SUBSTITUTE(data_to_clean[[#This Row],[growth_%]],".",",")),0)</f>
        <v>53</v>
      </c>
      <c r="K5004" t="s">
        <v>156</v>
      </c>
      <c r="L5004">
        <v>11</v>
      </c>
      <c r="M5004">
        <v>13</v>
      </c>
      <c r="N5004">
        <v>2012</v>
      </c>
      <c r="O5004">
        <v>3</v>
      </c>
      <c r="P5004" t="s">
        <v>578</v>
      </c>
      <c r="Q5004" t="b">
        <f>AND(ISNUMBER(data_to_clean[[#This Row],[revenue_formatted]]),ISNUMBER(data_to_clean[[#This Row],[growth_formatted_%]]),ISNUMBER(data_to_clean[[#This Row],[workers]]),ISNUMBER(data_to_clean[[#This Row],[previous_workers]]),ISNUMBER(data_to_clean[[#This Row],[founded]]),ISNUMBER(data_to_clean[[#This Row],[yrs_on_list]]))</f>
        <v>1</v>
      </c>
    </row>
    <row r="5005" spans="1:17" x14ac:dyDescent="0.25">
      <c r="A5005">
        <v>4992</v>
      </c>
      <c r="B5005" t="s">
        <v>17698</v>
      </c>
      <c r="C5005" t="s">
        <v>30</v>
      </c>
      <c r="D5005" t="str">
        <f>VLOOKUP(data_to_clean[[#This Row],[state]],abbreviation_table[],2,FALSE)</f>
        <v>Texas</v>
      </c>
      <c r="E5005" t="s">
        <v>3116</v>
      </c>
      <c r="F5005" t="str">
        <f>TRIM(LEFT(data_to_clean[[#This Row],[revenue]],FIND(" ",data_to_clean[[#This Row],[revenue]])))</f>
        <v>9.3</v>
      </c>
      <c r="G5005" t="str">
        <f>RIGHT(data_to_clean[[#This Row],[revenue]],LEN(data_to_clean[[#This Row],[revenue]])-FIND(" ",data_to_clean[[#This Row],[revenue]]))</f>
        <v>Million</v>
      </c>
      <c r="H5005" s="7">
        <f>VALUE(IF(data_to_clean[[#This Row],[multiplicity]]="Million",_xlfn.CONCAT(SUBSTITUTE(data_to_clean[[#This Row],[number]],".",""),"00000"),_xlfn.CONCAT(SUBSTITUTE(data_to_clean[[#This Row],[number]],".",""),"00000000")))</f>
        <v>9300000</v>
      </c>
      <c r="I5005" t="s">
        <v>17700</v>
      </c>
      <c r="J5005">
        <f>ROUND(VALUE(SUBSTITUTE(data_to_clean[[#This Row],[growth_%]],".",",")),0)</f>
        <v>52</v>
      </c>
      <c r="K5005" t="s">
        <v>233</v>
      </c>
      <c r="L5005">
        <v>19</v>
      </c>
      <c r="M5005">
        <v>12</v>
      </c>
      <c r="N5005">
        <v>1998</v>
      </c>
      <c r="O5005">
        <v>1</v>
      </c>
      <c r="P5005" t="s">
        <v>5067</v>
      </c>
      <c r="Q5005" t="b">
        <f>AND(ISNUMBER(data_to_clean[[#This Row],[revenue_formatted]]),ISNUMBER(data_to_clean[[#This Row],[growth_formatted_%]]),ISNUMBER(data_to_clean[[#This Row],[workers]]),ISNUMBER(data_to_clean[[#This Row],[previous_workers]]),ISNUMBER(data_to_clean[[#This Row],[founded]]),ISNUMBER(data_to_clean[[#This Row],[yrs_on_list]]))</f>
        <v>1</v>
      </c>
    </row>
    <row r="5006" spans="1:17" x14ac:dyDescent="0.25">
      <c r="A5006">
        <v>4993</v>
      </c>
      <c r="B5006" t="s">
        <v>17701</v>
      </c>
      <c r="C5006" t="s">
        <v>1337</v>
      </c>
      <c r="D5006" t="str">
        <f>VLOOKUP(data_to_clean[[#This Row],[state]],abbreviation_table[],2,FALSE)</f>
        <v>Louisiana</v>
      </c>
      <c r="E5006" t="s">
        <v>1442</v>
      </c>
      <c r="F5006" t="str">
        <f>TRIM(LEFT(data_to_clean[[#This Row],[revenue]],FIND(" ",data_to_clean[[#This Row],[revenue]])))</f>
        <v>2</v>
      </c>
      <c r="G5006" t="str">
        <f>RIGHT(data_to_clean[[#This Row],[revenue]],LEN(data_to_clean[[#This Row],[revenue]])-FIND(" ",data_to_clean[[#This Row],[revenue]]))</f>
        <v>Million</v>
      </c>
      <c r="H5006" s="7">
        <f>VALUE(IF(data_to_clean[[#This Row],[multiplicity]]="Million",_xlfn.CONCAT(SUBSTITUTE(data_to_clean[[#This Row],[number]],".",""),"00000"),_xlfn.CONCAT(SUBSTITUTE(data_to_clean[[#This Row],[number]],".",""),"00000000")))</f>
        <v>200000</v>
      </c>
      <c r="I5006" t="s">
        <v>17703</v>
      </c>
      <c r="J5006">
        <f>ROUND(VALUE(SUBSTITUTE(data_to_clean[[#This Row],[growth_%]],".",",")),0)</f>
        <v>52</v>
      </c>
      <c r="K5006" t="s">
        <v>18</v>
      </c>
      <c r="L5006">
        <v>16</v>
      </c>
      <c r="M5006">
        <v>8</v>
      </c>
      <c r="N5006">
        <v>2009</v>
      </c>
      <c r="O5006">
        <v>1</v>
      </c>
      <c r="P5006" t="s">
        <v>2854</v>
      </c>
      <c r="Q5006" t="b">
        <f>AND(ISNUMBER(data_to_clean[[#This Row],[revenue_formatted]]),ISNUMBER(data_to_clean[[#This Row],[growth_formatted_%]]),ISNUMBER(data_to_clean[[#This Row],[workers]]),ISNUMBER(data_to_clean[[#This Row],[previous_workers]]),ISNUMBER(data_to_clean[[#This Row],[founded]]),ISNUMBER(data_to_clean[[#This Row],[yrs_on_list]]))</f>
        <v>1</v>
      </c>
    </row>
    <row r="5007" spans="1:17" x14ac:dyDescent="0.25">
      <c r="A5007">
        <v>4994</v>
      </c>
      <c r="B5007" t="s">
        <v>17704</v>
      </c>
      <c r="C5007" t="s">
        <v>52</v>
      </c>
      <c r="D5007" t="str">
        <f>VLOOKUP(data_to_clean[[#This Row],[state]],abbreviation_table[],2,FALSE)</f>
        <v>Florida</v>
      </c>
      <c r="E5007" t="s">
        <v>17706</v>
      </c>
      <c r="F5007" t="str">
        <f>TRIM(LEFT(data_to_clean[[#This Row],[revenue]],FIND(" ",data_to_clean[[#This Row],[revenue]])))</f>
        <v>93</v>
      </c>
      <c r="G5007" t="str">
        <f>RIGHT(data_to_clean[[#This Row],[revenue]],LEN(data_to_clean[[#This Row],[revenue]])-FIND(" ",data_to_clean[[#This Row],[revenue]]))</f>
        <v>Million</v>
      </c>
      <c r="H5007" s="7">
        <f>VALUE(IF(data_to_clean[[#This Row],[multiplicity]]="Million",_xlfn.CONCAT(SUBSTITUTE(data_to_clean[[#This Row],[number]],".",""),"00000"),_xlfn.CONCAT(SUBSTITUTE(data_to_clean[[#This Row],[number]],".",""),"00000000")))</f>
        <v>9300000</v>
      </c>
      <c r="I5007" t="s">
        <v>17707</v>
      </c>
      <c r="J5007">
        <f>ROUND(VALUE(SUBSTITUTE(data_to_clean[[#This Row],[growth_%]],".",",")),0)</f>
        <v>52</v>
      </c>
      <c r="K5007" t="s">
        <v>69</v>
      </c>
      <c r="L5007">
        <v>35</v>
      </c>
      <c r="M5007">
        <v>20</v>
      </c>
      <c r="N5007">
        <v>2000</v>
      </c>
      <c r="O5007">
        <v>1</v>
      </c>
      <c r="P5007" t="s">
        <v>17708</v>
      </c>
      <c r="Q5007" t="b">
        <f>AND(ISNUMBER(data_to_clean[[#This Row],[revenue_formatted]]),ISNUMBER(data_to_clean[[#This Row],[growth_formatted_%]]),ISNUMBER(data_to_clean[[#This Row],[workers]]),ISNUMBER(data_to_clean[[#This Row],[previous_workers]]),ISNUMBER(data_to_clean[[#This Row],[founded]]),ISNUMBER(data_to_clean[[#This Row],[yrs_on_list]]))</f>
        <v>1</v>
      </c>
    </row>
    <row r="5008" spans="1:17" x14ac:dyDescent="0.25">
      <c r="A5008">
        <v>4995</v>
      </c>
      <c r="B5008" t="s">
        <v>17709</v>
      </c>
      <c r="C5008" t="s">
        <v>80</v>
      </c>
      <c r="D5008" t="str">
        <f>VLOOKUP(data_to_clean[[#This Row],[state]],abbreviation_table[],2,FALSE)</f>
        <v>California</v>
      </c>
      <c r="E5008" t="s">
        <v>17711</v>
      </c>
      <c r="F5008" t="str">
        <f>TRIM(LEFT(data_to_clean[[#This Row],[revenue]],FIND(" ",data_to_clean[[#This Row],[revenue]])))</f>
        <v>154.4</v>
      </c>
      <c r="G5008" t="str">
        <f>RIGHT(data_to_clean[[#This Row],[revenue]],LEN(data_to_clean[[#This Row],[revenue]])-FIND(" ",data_to_clean[[#This Row],[revenue]]))</f>
        <v>Million</v>
      </c>
      <c r="H5008" s="7">
        <f>VALUE(IF(data_to_clean[[#This Row],[multiplicity]]="Million",_xlfn.CONCAT(SUBSTITUTE(data_to_clean[[#This Row],[number]],".",""),"00000"),_xlfn.CONCAT(SUBSTITUTE(data_to_clean[[#This Row],[number]],".",""),"00000000")))</f>
        <v>154400000</v>
      </c>
      <c r="I5008" t="s">
        <v>17712</v>
      </c>
      <c r="J5008">
        <f>ROUND(VALUE(SUBSTITUTE(data_to_clean[[#This Row],[growth_%]],".",",")),0)</f>
        <v>52</v>
      </c>
      <c r="K5008" t="s">
        <v>6043</v>
      </c>
      <c r="L5008">
        <v>99</v>
      </c>
      <c r="M5008">
        <v>70</v>
      </c>
      <c r="N5008">
        <v>1985</v>
      </c>
      <c r="O5008">
        <v>5</v>
      </c>
      <c r="P5008" t="s">
        <v>1819</v>
      </c>
      <c r="Q5008" t="b">
        <f>AND(ISNUMBER(data_to_clean[[#This Row],[revenue_formatted]]),ISNUMBER(data_to_clean[[#This Row],[growth_formatted_%]]),ISNUMBER(data_to_clean[[#This Row],[workers]]),ISNUMBER(data_to_clean[[#This Row],[previous_workers]]),ISNUMBER(data_to_clean[[#This Row],[founded]]),ISNUMBER(data_to_clean[[#This Row],[yrs_on_list]]))</f>
        <v>1</v>
      </c>
    </row>
    <row r="5009" spans="1:17" x14ac:dyDescent="0.25">
      <c r="A5009">
        <v>4996</v>
      </c>
      <c r="B5009" t="s">
        <v>17713</v>
      </c>
      <c r="C5009" t="s">
        <v>30</v>
      </c>
      <c r="D5009" t="str">
        <f>VLOOKUP(data_to_clean[[#This Row],[state]],abbreviation_table[],2,FALSE)</f>
        <v>Texas</v>
      </c>
      <c r="E5009" t="s">
        <v>179</v>
      </c>
      <c r="F5009" t="str">
        <f>TRIM(LEFT(data_to_clean[[#This Row],[revenue]],FIND(" ",data_to_clean[[#This Row],[revenue]])))</f>
        <v>15.8</v>
      </c>
      <c r="G5009" t="str">
        <f>RIGHT(data_to_clean[[#This Row],[revenue]],LEN(data_to_clean[[#This Row],[revenue]])-FIND(" ",data_to_clean[[#This Row],[revenue]]))</f>
        <v>Million</v>
      </c>
      <c r="H5009" s="7">
        <f>VALUE(IF(data_to_clean[[#This Row],[multiplicity]]="Million",_xlfn.CONCAT(SUBSTITUTE(data_to_clean[[#This Row],[number]],".",""),"00000"),_xlfn.CONCAT(SUBSTITUTE(data_to_clean[[#This Row],[number]],".",""),"00000000")))</f>
        <v>15800000</v>
      </c>
      <c r="I5009" t="s">
        <v>17715</v>
      </c>
      <c r="J5009">
        <f>ROUND(VALUE(SUBSTITUTE(data_to_clean[[#This Row],[growth_%]],".",",")),0)</f>
        <v>52</v>
      </c>
      <c r="K5009" t="s">
        <v>40</v>
      </c>
      <c r="L5009">
        <v>88</v>
      </c>
      <c r="M5009">
        <v>62</v>
      </c>
      <c r="N5009">
        <v>1946</v>
      </c>
      <c r="O5009">
        <v>3</v>
      </c>
      <c r="P5009" t="s">
        <v>251</v>
      </c>
      <c r="Q5009" t="b">
        <f>AND(ISNUMBER(data_to_clean[[#This Row],[revenue_formatted]]),ISNUMBER(data_to_clean[[#This Row],[growth_formatted_%]]),ISNUMBER(data_to_clean[[#This Row],[workers]]),ISNUMBER(data_to_clean[[#This Row],[previous_workers]]),ISNUMBER(data_to_clean[[#This Row],[founded]]),ISNUMBER(data_to_clean[[#This Row],[yrs_on_list]]))</f>
        <v>1</v>
      </c>
    </row>
    <row r="5010" spans="1:17" x14ac:dyDescent="0.25">
      <c r="A5010">
        <v>4997</v>
      </c>
      <c r="B5010" t="s">
        <v>17716</v>
      </c>
      <c r="C5010" t="s">
        <v>503</v>
      </c>
      <c r="D5010" t="str">
        <f>VLOOKUP(data_to_clean[[#This Row],[state]],abbreviation_table[],2,FALSE)</f>
        <v>Illinois</v>
      </c>
      <c r="E5010" t="s">
        <v>1803</v>
      </c>
      <c r="F5010" t="str">
        <f>TRIM(LEFT(data_to_clean[[#This Row],[revenue]],FIND(" ",data_to_clean[[#This Row],[revenue]])))</f>
        <v>11.6</v>
      </c>
      <c r="G5010" t="str">
        <f>RIGHT(data_to_clean[[#This Row],[revenue]],LEN(data_to_clean[[#This Row],[revenue]])-FIND(" ",data_to_clean[[#This Row],[revenue]]))</f>
        <v>Million</v>
      </c>
      <c r="H5010" s="7">
        <f>VALUE(IF(data_to_clean[[#This Row],[multiplicity]]="Million",_xlfn.CONCAT(SUBSTITUTE(data_to_clean[[#This Row],[number]],".",""),"00000"),_xlfn.CONCAT(SUBSTITUTE(data_to_clean[[#This Row],[number]],".",""),"00000000")))</f>
        <v>11600000</v>
      </c>
      <c r="I5010" t="s">
        <v>17718</v>
      </c>
      <c r="J5010">
        <f>ROUND(VALUE(SUBSTITUTE(data_to_clean[[#This Row],[growth_%]],".",",")),0)</f>
        <v>52</v>
      </c>
      <c r="K5010" t="s">
        <v>233</v>
      </c>
      <c r="L5010">
        <v>380</v>
      </c>
      <c r="M5010">
        <v>220</v>
      </c>
      <c r="N5010">
        <v>2011</v>
      </c>
      <c r="O5010">
        <v>1</v>
      </c>
      <c r="P5010" t="s">
        <v>506</v>
      </c>
      <c r="Q5010" t="b">
        <f>AND(ISNUMBER(data_to_clean[[#This Row],[revenue_formatted]]),ISNUMBER(data_to_clean[[#This Row],[growth_formatted_%]]),ISNUMBER(data_to_clean[[#This Row],[workers]]),ISNUMBER(data_to_clean[[#This Row],[previous_workers]]),ISNUMBER(data_to_clean[[#This Row],[founded]]),ISNUMBER(data_to_clean[[#This Row],[yrs_on_list]]))</f>
        <v>1</v>
      </c>
    </row>
    <row r="5011" spans="1:17" x14ac:dyDescent="0.25">
      <c r="A5011">
        <v>4998</v>
      </c>
      <c r="B5011" t="s">
        <v>17719</v>
      </c>
      <c r="C5011" t="s">
        <v>243</v>
      </c>
      <c r="D5011" t="str">
        <f>VLOOKUP(data_to_clean[[#This Row],[state]],abbreviation_table[],2,FALSE)</f>
        <v>Maryland</v>
      </c>
      <c r="E5011" t="s">
        <v>2600</v>
      </c>
      <c r="F5011" t="str">
        <f>TRIM(LEFT(data_to_clean[[#This Row],[revenue]],FIND(" ",data_to_clean[[#This Row],[revenue]])))</f>
        <v>29.7</v>
      </c>
      <c r="G5011" t="str">
        <f>RIGHT(data_to_clean[[#This Row],[revenue]],LEN(data_to_clean[[#This Row],[revenue]])-FIND(" ",data_to_clean[[#This Row],[revenue]]))</f>
        <v>Million</v>
      </c>
      <c r="H5011" s="7">
        <f>VALUE(IF(data_to_clean[[#This Row],[multiplicity]]="Million",_xlfn.CONCAT(SUBSTITUTE(data_to_clean[[#This Row],[number]],".",""),"00000"),_xlfn.CONCAT(SUBSTITUTE(data_to_clean[[#This Row],[number]],".",""),"00000000")))</f>
        <v>29700000</v>
      </c>
      <c r="I5011" t="s">
        <v>17721</v>
      </c>
      <c r="J5011">
        <f>ROUND(VALUE(SUBSTITUTE(data_to_clean[[#This Row],[growth_%]],".",",")),0)</f>
        <v>52</v>
      </c>
      <c r="K5011" t="s">
        <v>181</v>
      </c>
      <c r="L5011">
        <v>187</v>
      </c>
      <c r="M5011">
        <v>127</v>
      </c>
      <c r="N5011">
        <v>2004</v>
      </c>
      <c r="O5011">
        <v>1</v>
      </c>
      <c r="P5011" t="s">
        <v>17722</v>
      </c>
      <c r="Q5011" t="b">
        <f>AND(ISNUMBER(data_to_clean[[#This Row],[revenue_formatted]]),ISNUMBER(data_to_clean[[#This Row],[growth_formatted_%]]),ISNUMBER(data_to_clean[[#This Row],[workers]]),ISNUMBER(data_to_clean[[#This Row],[previous_workers]]),ISNUMBER(data_to_clean[[#This Row],[founded]]),ISNUMBER(data_to_clean[[#This Row],[yrs_on_list]]))</f>
        <v>1</v>
      </c>
    </row>
    <row r="5012" spans="1:17" x14ac:dyDescent="0.25">
      <c r="A5012">
        <v>4999</v>
      </c>
      <c r="B5012" t="s">
        <v>17723</v>
      </c>
      <c r="C5012" t="s">
        <v>80</v>
      </c>
      <c r="D5012" t="str">
        <f>VLOOKUP(data_to_clean[[#This Row],[state]],abbreviation_table[],2,FALSE)</f>
        <v>California</v>
      </c>
      <c r="E5012" t="s">
        <v>274</v>
      </c>
      <c r="F5012" t="str">
        <f>TRIM(LEFT(data_to_clean[[#This Row],[revenue]],FIND(" ",data_to_clean[[#This Row],[revenue]])))</f>
        <v>8.8</v>
      </c>
      <c r="G5012" t="str">
        <f>RIGHT(data_to_clean[[#This Row],[revenue]],LEN(data_to_clean[[#This Row],[revenue]])-FIND(" ",data_to_clean[[#This Row],[revenue]]))</f>
        <v>Million</v>
      </c>
      <c r="H5012" s="7">
        <f>VALUE(IF(data_to_clean[[#This Row],[multiplicity]]="Million",_xlfn.CONCAT(SUBSTITUTE(data_to_clean[[#This Row],[number]],".",""),"00000"),_xlfn.CONCAT(SUBSTITUTE(data_to_clean[[#This Row],[number]],".",""),"00000000")))</f>
        <v>8800000</v>
      </c>
      <c r="I5012" t="s">
        <v>17725</v>
      </c>
      <c r="J5012">
        <f>ROUND(VALUE(SUBSTITUTE(data_to_clean[[#This Row],[growth_%]],".",",")),0)</f>
        <v>52</v>
      </c>
      <c r="K5012" t="s">
        <v>69</v>
      </c>
      <c r="L5012">
        <v>132</v>
      </c>
      <c r="M5012">
        <v>47</v>
      </c>
      <c r="N5012">
        <v>2011</v>
      </c>
      <c r="O5012">
        <v>1</v>
      </c>
      <c r="P5012" t="s">
        <v>605</v>
      </c>
      <c r="Q5012" t="b">
        <f>AND(ISNUMBER(data_to_clean[[#This Row],[revenue_formatted]]),ISNUMBER(data_to_clean[[#This Row],[growth_formatted_%]]),ISNUMBER(data_to_clean[[#This Row],[workers]]),ISNUMBER(data_to_clean[[#This Row],[previous_workers]]),ISNUMBER(data_to_clean[[#This Row],[founded]]),ISNUMBER(data_to_clean[[#This Row],[yrs_on_list]]))</f>
        <v>1</v>
      </c>
    </row>
    <row r="5013" spans="1:17" x14ac:dyDescent="0.25">
      <c r="A5013">
        <v>5000</v>
      </c>
      <c r="B5013" t="s">
        <v>17726</v>
      </c>
      <c r="C5013" t="s">
        <v>1011</v>
      </c>
      <c r="D5013" t="str">
        <f>VLOOKUP(data_to_clean[[#This Row],[state]],abbreviation_table[],2,FALSE)</f>
        <v>Nebraska</v>
      </c>
      <c r="E5013" t="s">
        <v>485</v>
      </c>
      <c r="F5013" t="str">
        <f>TRIM(LEFT(data_to_clean[[#This Row],[revenue]],FIND(" ",data_to_clean[[#This Row],[revenue]])))</f>
        <v>4.5</v>
      </c>
      <c r="G5013" t="str">
        <f>RIGHT(data_to_clean[[#This Row],[revenue]],LEN(data_to_clean[[#This Row],[revenue]])-FIND(" ",data_to_clean[[#This Row],[revenue]]))</f>
        <v>Million</v>
      </c>
      <c r="H5013" s="7">
        <f>VALUE(IF(data_to_clean[[#This Row],[multiplicity]]="Million",_xlfn.CONCAT(SUBSTITUTE(data_to_clean[[#This Row],[number]],".",""),"00000"),_xlfn.CONCAT(SUBSTITUTE(data_to_clean[[#This Row],[number]],".",""),"00000000")))</f>
        <v>4500000</v>
      </c>
      <c r="I5013" t="s">
        <v>17728</v>
      </c>
      <c r="J5013">
        <f>ROUND(VALUE(SUBSTITUTE(data_to_clean[[#This Row],[growth_%]],".",",")),0)</f>
        <v>52</v>
      </c>
      <c r="K5013" t="s">
        <v>336</v>
      </c>
      <c r="L5013">
        <v>27</v>
      </c>
      <c r="M5013">
        <v>22</v>
      </c>
      <c r="N5013">
        <v>2006</v>
      </c>
      <c r="O5013">
        <v>4</v>
      </c>
      <c r="P5013" t="s">
        <v>1762</v>
      </c>
      <c r="Q5013" t="b">
        <f>AND(ISNUMBER(data_to_clean[[#This Row],[revenue_formatted]]),ISNUMBER(data_to_clean[[#This Row],[growth_formatted_%]]),ISNUMBER(data_to_clean[[#This Row],[workers]]),ISNUMBER(data_to_clean[[#This Row],[previous_workers]]),ISNUMBER(data_to_clean[[#This Row],[founded]]),ISNUMBER(data_to_clean[[#This Row],[yrs_on_list]]))</f>
        <v>1</v>
      </c>
    </row>
  </sheetData>
  <conditionalFormatting sqref="B1:B1048576">
    <cfRule type="duplicateValues" dxfId="0"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3B9A8-8C56-4790-AFDD-7B7C56697500}">
  <dimension ref="B1:C52"/>
  <sheetViews>
    <sheetView workbookViewId="0">
      <selection activeCell="E9" sqref="E9"/>
    </sheetView>
  </sheetViews>
  <sheetFormatPr defaultRowHeight="15" x14ac:dyDescent="0.25"/>
  <cols>
    <col min="2" max="2" width="25.7109375" customWidth="1"/>
    <col min="3" max="3" width="20.28515625" style="5" customWidth="1"/>
  </cols>
  <sheetData>
    <row r="1" spans="2:3" ht="51" customHeight="1" x14ac:dyDescent="0.3">
      <c r="B1" s="2" t="s">
        <v>17776</v>
      </c>
      <c r="C1" s="3" t="s">
        <v>17729</v>
      </c>
    </row>
    <row r="2" spans="2:3" ht="35.1" customHeight="1" x14ac:dyDescent="0.25">
      <c r="B2" s="6" t="s">
        <v>333</v>
      </c>
      <c r="C2" s="4" t="s">
        <v>17730</v>
      </c>
    </row>
    <row r="3" spans="2:3" ht="35.1" customHeight="1" x14ac:dyDescent="0.25">
      <c r="B3" s="6" t="s">
        <v>17732</v>
      </c>
      <c r="C3" s="4" t="s">
        <v>17731</v>
      </c>
    </row>
    <row r="4" spans="2:3" ht="35.1" customHeight="1" x14ac:dyDescent="0.25">
      <c r="B4" s="6" t="s">
        <v>2798</v>
      </c>
      <c r="C4" s="4" t="s">
        <v>17733</v>
      </c>
    </row>
    <row r="5" spans="2:3" ht="35.1" customHeight="1" x14ac:dyDescent="0.25">
      <c r="B5" s="6" t="s">
        <v>15</v>
      </c>
      <c r="C5" s="4" t="s">
        <v>17734</v>
      </c>
    </row>
    <row r="6" spans="2:3" ht="35.1" customHeight="1" x14ac:dyDescent="0.25">
      <c r="B6" s="6" t="s">
        <v>80</v>
      </c>
      <c r="C6" s="4" t="s">
        <v>10856</v>
      </c>
    </row>
    <row r="7" spans="2:3" ht="35.1" customHeight="1" x14ac:dyDescent="0.25">
      <c r="B7" s="6" t="s">
        <v>86</v>
      </c>
      <c r="C7" s="4" t="s">
        <v>17735</v>
      </c>
    </row>
    <row r="8" spans="2:3" ht="35.1" customHeight="1" x14ac:dyDescent="0.25">
      <c r="B8" s="6" t="s">
        <v>643</v>
      </c>
      <c r="C8" s="4" t="s">
        <v>17736</v>
      </c>
    </row>
    <row r="9" spans="2:3" ht="35.1" customHeight="1" x14ac:dyDescent="0.25">
      <c r="B9" s="6" t="s">
        <v>2991</v>
      </c>
      <c r="C9" s="4" t="s">
        <v>17737</v>
      </c>
    </row>
    <row r="10" spans="2:3" ht="35.1" customHeight="1" x14ac:dyDescent="0.25">
      <c r="B10" s="6" t="s">
        <v>974</v>
      </c>
      <c r="C10" s="4" t="s">
        <v>17738</v>
      </c>
    </row>
    <row r="11" spans="2:3" ht="35.1" customHeight="1" x14ac:dyDescent="0.25">
      <c r="B11" s="6" t="s">
        <v>52</v>
      </c>
      <c r="C11" s="4" t="s">
        <v>777</v>
      </c>
    </row>
    <row r="12" spans="2:3" ht="35.1" customHeight="1" x14ac:dyDescent="0.25">
      <c r="B12" s="6" t="s">
        <v>119</v>
      </c>
      <c r="C12" s="4" t="s">
        <v>17739</v>
      </c>
    </row>
    <row r="13" spans="2:3" ht="35.1" customHeight="1" x14ac:dyDescent="0.25">
      <c r="B13" s="6" t="s">
        <v>7646</v>
      </c>
      <c r="C13" s="4" t="s">
        <v>17740</v>
      </c>
    </row>
    <row r="14" spans="2:3" ht="35.1" customHeight="1" x14ac:dyDescent="0.25">
      <c r="B14" s="6" t="s">
        <v>153</v>
      </c>
      <c r="C14" s="4" t="s">
        <v>17741</v>
      </c>
    </row>
    <row r="15" spans="2:3" ht="35.1" customHeight="1" x14ac:dyDescent="0.25">
      <c r="B15" s="6" t="s">
        <v>503</v>
      </c>
      <c r="C15" s="4" t="s">
        <v>17742</v>
      </c>
    </row>
    <row r="16" spans="2:3" ht="35.1" customHeight="1" x14ac:dyDescent="0.25">
      <c r="B16" s="6" t="s">
        <v>860</v>
      </c>
      <c r="C16" s="4" t="s">
        <v>17743</v>
      </c>
    </row>
    <row r="17" spans="2:3" ht="35.1" customHeight="1" x14ac:dyDescent="0.25">
      <c r="B17" s="6" t="s">
        <v>1960</v>
      </c>
      <c r="C17" s="4" t="s">
        <v>17744</v>
      </c>
    </row>
    <row r="18" spans="2:3" ht="35.1" customHeight="1" x14ac:dyDescent="0.25">
      <c r="B18" s="6" t="s">
        <v>462</v>
      </c>
      <c r="C18" s="4" t="s">
        <v>17745</v>
      </c>
    </row>
    <row r="19" spans="2:3" ht="35.1" customHeight="1" x14ac:dyDescent="0.25">
      <c r="B19" s="6" t="s">
        <v>141</v>
      </c>
      <c r="C19" s="4" t="s">
        <v>17746</v>
      </c>
    </row>
    <row r="20" spans="2:3" ht="35.1" customHeight="1" x14ac:dyDescent="0.25">
      <c r="B20" s="6" t="s">
        <v>1337</v>
      </c>
      <c r="C20" s="4" t="s">
        <v>7363</v>
      </c>
    </row>
    <row r="21" spans="2:3" ht="35.1" customHeight="1" x14ac:dyDescent="0.25">
      <c r="B21" s="6" t="s">
        <v>434</v>
      </c>
      <c r="C21" s="4" t="s">
        <v>17747</v>
      </c>
    </row>
    <row r="22" spans="2:3" ht="35.1" customHeight="1" x14ac:dyDescent="0.25">
      <c r="B22" s="6" t="s">
        <v>243</v>
      </c>
      <c r="C22" s="4" t="s">
        <v>17748</v>
      </c>
    </row>
    <row r="23" spans="2:3" ht="35.1" customHeight="1" x14ac:dyDescent="0.25">
      <c r="B23" s="6" t="s">
        <v>341</v>
      </c>
      <c r="C23" s="4" t="s">
        <v>17749</v>
      </c>
    </row>
    <row r="24" spans="2:3" ht="35.1" customHeight="1" x14ac:dyDescent="0.25">
      <c r="B24" s="6" t="s">
        <v>230</v>
      </c>
      <c r="C24" s="4" t="s">
        <v>17750</v>
      </c>
    </row>
    <row r="25" spans="2:3" ht="35.1" customHeight="1" x14ac:dyDescent="0.25">
      <c r="B25" s="6" t="s">
        <v>294</v>
      </c>
      <c r="C25" s="4" t="s">
        <v>17751</v>
      </c>
    </row>
    <row r="26" spans="2:3" ht="35.1" customHeight="1" x14ac:dyDescent="0.25">
      <c r="B26" s="6" t="s">
        <v>6907</v>
      </c>
      <c r="C26" s="4" t="s">
        <v>17752</v>
      </c>
    </row>
    <row r="27" spans="2:3" ht="35.1" customHeight="1" x14ac:dyDescent="0.25">
      <c r="B27" s="6" t="s">
        <v>852</v>
      </c>
      <c r="C27" s="4" t="s">
        <v>17753</v>
      </c>
    </row>
    <row r="28" spans="2:3" ht="35.1" customHeight="1" x14ac:dyDescent="0.25">
      <c r="B28" s="6" t="s">
        <v>190</v>
      </c>
      <c r="C28" s="4" t="s">
        <v>17754</v>
      </c>
    </row>
    <row r="29" spans="2:3" ht="35.1" customHeight="1" x14ac:dyDescent="0.25">
      <c r="B29" s="6" t="s">
        <v>1011</v>
      </c>
      <c r="C29" s="4" t="s">
        <v>17755</v>
      </c>
    </row>
    <row r="30" spans="2:3" ht="35.1" customHeight="1" x14ac:dyDescent="0.25">
      <c r="B30" s="6" t="s">
        <v>753</v>
      </c>
      <c r="C30" s="4" t="s">
        <v>17756</v>
      </c>
    </row>
    <row r="31" spans="2:3" ht="35.1" customHeight="1" x14ac:dyDescent="0.25">
      <c r="B31" s="6" t="s">
        <v>780</v>
      </c>
      <c r="C31" s="4" t="s">
        <v>17757</v>
      </c>
    </row>
    <row r="32" spans="2:3" ht="35.1" customHeight="1" x14ac:dyDescent="0.25">
      <c r="B32" s="6" t="s">
        <v>59</v>
      </c>
      <c r="C32" s="4" t="s">
        <v>17758</v>
      </c>
    </row>
    <row r="33" spans="2:3" ht="35.1" customHeight="1" x14ac:dyDescent="0.25">
      <c r="B33" s="6" t="s">
        <v>37</v>
      </c>
      <c r="C33" s="4" t="s">
        <v>17759</v>
      </c>
    </row>
    <row r="34" spans="2:3" ht="35.1" customHeight="1" x14ac:dyDescent="0.25">
      <c r="B34" s="6" t="s">
        <v>105</v>
      </c>
      <c r="C34" s="4" t="s">
        <v>108</v>
      </c>
    </row>
    <row r="35" spans="2:3" ht="35.1" customHeight="1" x14ac:dyDescent="0.25">
      <c r="B35" s="6" t="s">
        <v>215</v>
      </c>
      <c r="C35" s="4" t="s">
        <v>17760</v>
      </c>
    </row>
    <row r="36" spans="2:3" ht="35.1" customHeight="1" x14ac:dyDescent="0.25">
      <c r="B36" s="6" t="s">
        <v>764</v>
      </c>
      <c r="C36" s="4" t="s">
        <v>17761</v>
      </c>
    </row>
    <row r="37" spans="2:3" ht="35.1" customHeight="1" x14ac:dyDescent="0.25">
      <c r="B37" s="6" t="s">
        <v>74</v>
      </c>
      <c r="C37" s="4" t="s">
        <v>17762</v>
      </c>
    </row>
    <row r="38" spans="2:3" ht="35.1" customHeight="1" x14ac:dyDescent="0.25">
      <c r="B38" s="6" t="s">
        <v>1999</v>
      </c>
      <c r="C38" s="4" t="s">
        <v>17763</v>
      </c>
    </row>
    <row r="39" spans="2:3" ht="35.1" customHeight="1" x14ac:dyDescent="0.25">
      <c r="B39" s="6" t="s">
        <v>1768</v>
      </c>
      <c r="C39" s="4" t="s">
        <v>17764</v>
      </c>
    </row>
    <row r="40" spans="2:3" ht="35.1" customHeight="1" x14ac:dyDescent="0.25">
      <c r="B40" s="6" t="s">
        <v>45</v>
      </c>
      <c r="C40" s="4" t="s">
        <v>17765</v>
      </c>
    </row>
    <row r="41" spans="2:3" ht="35.1" customHeight="1" x14ac:dyDescent="0.25">
      <c r="B41" s="6" t="s">
        <v>10781</v>
      </c>
      <c r="C41" s="4" t="s">
        <v>17766</v>
      </c>
    </row>
    <row r="42" spans="2:3" ht="35.1" customHeight="1" x14ac:dyDescent="0.25">
      <c r="B42" s="6" t="s">
        <v>1262</v>
      </c>
      <c r="C42" s="4" t="s">
        <v>17767</v>
      </c>
    </row>
    <row r="43" spans="2:3" ht="35.1" customHeight="1" x14ac:dyDescent="0.25">
      <c r="B43" s="6" t="s">
        <v>3523</v>
      </c>
      <c r="C43" s="4" t="s">
        <v>17768</v>
      </c>
    </row>
    <row r="44" spans="2:3" ht="35.1" customHeight="1" x14ac:dyDescent="0.25">
      <c r="B44" s="6" t="s">
        <v>22</v>
      </c>
      <c r="C44" s="4" t="s">
        <v>17769</v>
      </c>
    </row>
    <row r="45" spans="2:3" ht="35.1" customHeight="1" x14ac:dyDescent="0.25">
      <c r="B45" s="6" t="s">
        <v>30</v>
      </c>
      <c r="C45" s="4" t="s">
        <v>17770</v>
      </c>
    </row>
    <row r="46" spans="2:3" ht="35.1" customHeight="1" x14ac:dyDescent="0.25">
      <c r="B46" s="6" t="s">
        <v>166</v>
      </c>
      <c r="C46" s="4" t="s">
        <v>17771</v>
      </c>
    </row>
    <row r="47" spans="2:3" ht="35.1" customHeight="1" x14ac:dyDescent="0.25">
      <c r="B47" s="6" t="s">
        <v>7432</v>
      </c>
      <c r="C47" s="4" t="s">
        <v>17772</v>
      </c>
    </row>
    <row r="48" spans="2:3" ht="35.1" customHeight="1" x14ac:dyDescent="0.25">
      <c r="B48" s="6" t="s">
        <v>66</v>
      </c>
      <c r="C48" s="4" t="s">
        <v>17773</v>
      </c>
    </row>
    <row r="49" spans="2:3" ht="35.1" customHeight="1" x14ac:dyDescent="0.25">
      <c r="B49" s="6" t="s">
        <v>98</v>
      </c>
      <c r="C49" s="4" t="s">
        <v>976</v>
      </c>
    </row>
    <row r="50" spans="2:3" ht="35.1" customHeight="1" x14ac:dyDescent="0.25">
      <c r="B50" s="6" t="s">
        <v>4821</v>
      </c>
      <c r="C50" s="4" t="s">
        <v>17774</v>
      </c>
    </row>
    <row r="51" spans="2:3" ht="35.1" customHeight="1" x14ac:dyDescent="0.25">
      <c r="B51" s="6" t="s">
        <v>223</v>
      </c>
      <c r="C51" s="4" t="s">
        <v>17775</v>
      </c>
    </row>
    <row r="52" spans="2:3" ht="35.1" customHeight="1" x14ac:dyDescent="0.25">
      <c r="B52" s="6" t="s">
        <v>1031</v>
      </c>
      <c r="C52" s="4" t="s">
        <v>16170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A4928-C109-49CF-87CF-D55CCE8D5812}">
  <dimension ref="A1:L5013"/>
  <sheetViews>
    <sheetView topLeftCell="A10" workbookViewId="0">
      <selection activeCell="D8" sqref="D8"/>
    </sheetView>
  </sheetViews>
  <sheetFormatPr defaultRowHeight="15" x14ac:dyDescent="0.25"/>
  <cols>
    <col min="1" max="1" width="7.140625" bestFit="1" customWidth="1"/>
    <col min="2" max="2" width="57.28515625" bestFit="1" customWidth="1"/>
    <col min="3" max="3" width="18.7109375" bestFit="1" customWidth="1"/>
    <col min="4" max="4" width="21" bestFit="1" customWidth="1"/>
    <col min="5" max="5" width="22.42578125" bestFit="1" customWidth="1"/>
    <col min="6" max="6" width="28.28515625" bestFit="1" customWidth="1"/>
    <col min="7" max="7" width="10.42578125" bestFit="1" customWidth="1"/>
    <col min="8" max="8" width="19.28515625" bestFit="1" customWidth="1"/>
    <col min="9" max="9" width="10.85546875" bestFit="1" customWidth="1"/>
    <col min="10" max="10" width="12.85546875" bestFit="1" customWidth="1"/>
    <col min="11" max="11" width="20.5703125" bestFit="1" customWidth="1"/>
    <col min="12" max="12" width="17.85546875" bestFit="1" customWidth="1"/>
  </cols>
  <sheetData>
    <row r="1" spans="1:12" x14ac:dyDescent="0.25">
      <c r="A1" t="s">
        <v>0</v>
      </c>
      <c r="B1" t="s">
        <v>1</v>
      </c>
      <c r="C1" t="s">
        <v>3</v>
      </c>
      <c r="D1" t="s">
        <v>4</v>
      </c>
      <c r="E1" t="s">
        <v>5</v>
      </c>
      <c r="F1" t="s">
        <v>6</v>
      </c>
      <c r="G1" t="s">
        <v>7</v>
      </c>
      <c r="H1" t="s">
        <v>8</v>
      </c>
      <c r="I1" t="s">
        <v>9</v>
      </c>
      <c r="J1" t="s">
        <v>10</v>
      </c>
      <c r="K1" t="s">
        <v>12</v>
      </c>
      <c r="L1" t="s">
        <v>17792</v>
      </c>
    </row>
    <row r="2" spans="1:12" x14ac:dyDescent="0.25">
      <c r="A2">
        <v>1</v>
      </c>
      <c r="B2" t="s">
        <v>13</v>
      </c>
      <c r="C2" t="s">
        <v>17734</v>
      </c>
      <c r="D2" s="7">
        <v>36900000</v>
      </c>
      <c r="E2">
        <v>36680</v>
      </c>
      <c r="F2" t="s">
        <v>18</v>
      </c>
      <c r="G2">
        <v>40</v>
      </c>
      <c r="H2">
        <v>5</v>
      </c>
      <c r="I2">
        <v>2015</v>
      </c>
      <c r="J2">
        <v>1</v>
      </c>
      <c r="K2" t="s">
        <v>19</v>
      </c>
      <c r="L2">
        <f>data_to_analyze[[#This Row],[workers]]-data_to_analyze[[#This Row],[previous_workers]]</f>
        <v>35</v>
      </c>
    </row>
    <row r="3" spans="1:12" x14ac:dyDescent="0.25">
      <c r="A3">
        <v>2</v>
      </c>
      <c r="B3" t="s">
        <v>20</v>
      </c>
      <c r="C3" t="s">
        <v>17769</v>
      </c>
      <c r="D3" s="7">
        <v>33600000</v>
      </c>
      <c r="E3">
        <v>30548</v>
      </c>
      <c r="F3" t="s">
        <v>25</v>
      </c>
      <c r="G3">
        <v>39</v>
      </c>
      <c r="H3">
        <v>8</v>
      </c>
      <c r="I3">
        <v>2015</v>
      </c>
      <c r="J3">
        <v>1</v>
      </c>
      <c r="K3" t="s">
        <v>27</v>
      </c>
      <c r="L3">
        <f>data_to_analyze[[#This Row],[workers]]-data_to_analyze[[#This Row],[previous_workers]]</f>
        <v>31</v>
      </c>
    </row>
    <row r="4" spans="1:12" x14ac:dyDescent="0.25">
      <c r="A4">
        <v>3</v>
      </c>
      <c r="B4" t="s">
        <v>28</v>
      </c>
      <c r="C4" t="s">
        <v>17770</v>
      </c>
      <c r="D4" s="7">
        <v>24900000</v>
      </c>
      <c r="E4">
        <v>23880</v>
      </c>
      <c r="F4" t="s">
        <v>33</v>
      </c>
      <c r="G4">
        <v>190</v>
      </c>
      <c r="H4">
        <v>10</v>
      </c>
      <c r="I4">
        <v>2015</v>
      </c>
      <c r="J4">
        <v>1</v>
      </c>
      <c r="K4" t="s">
        <v>34</v>
      </c>
      <c r="L4">
        <f>data_to_analyze[[#This Row],[workers]]-data_to_analyze[[#This Row],[previous_workers]]</f>
        <v>180</v>
      </c>
    </row>
    <row r="5" spans="1:12" x14ac:dyDescent="0.25">
      <c r="A5">
        <v>4</v>
      </c>
      <c r="B5" t="s">
        <v>35</v>
      </c>
      <c r="C5" t="s">
        <v>17759</v>
      </c>
      <c r="D5" s="7">
        <v>32400000</v>
      </c>
      <c r="E5">
        <v>21850</v>
      </c>
      <c r="F5" t="s">
        <v>40</v>
      </c>
      <c r="G5">
        <v>57</v>
      </c>
      <c r="H5">
        <v>2</v>
      </c>
      <c r="I5">
        <v>2014</v>
      </c>
      <c r="J5">
        <v>1</v>
      </c>
      <c r="K5" t="s">
        <v>42</v>
      </c>
      <c r="L5">
        <f>data_to_analyze[[#This Row],[workers]]-data_to_analyze[[#This Row],[previous_workers]]</f>
        <v>55</v>
      </c>
    </row>
    <row r="6" spans="1:12" x14ac:dyDescent="0.25">
      <c r="A6">
        <v>5</v>
      </c>
      <c r="B6" t="s">
        <v>43</v>
      </c>
      <c r="C6" t="s">
        <v>17765</v>
      </c>
      <c r="D6" s="7">
        <v>22500000</v>
      </c>
      <c r="E6">
        <v>18166</v>
      </c>
      <c r="F6" t="s">
        <v>48</v>
      </c>
      <c r="G6">
        <v>25</v>
      </c>
      <c r="H6">
        <v>6</v>
      </c>
      <c r="I6">
        <v>2014</v>
      </c>
      <c r="J6">
        <v>1</v>
      </c>
      <c r="K6" t="s">
        <v>49</v>
      </c>
      <c r="L6">
        <f>data_to_analyze[[#This Row],[workers]]-data_to_analyze[[#This Row],[previous_workers]]</f>
        <v>19</v>
      </c>
    </row>
    <row r="7" spans="1:12" x14ac:dyDescent="0.25">
      <c r="A7">
        <v>6</v>
      </c>
      <c r="B7" t="s">
        <v>50</v>
      </c>
      <c r="C7" t="s">
        <v>777</v>
      </c>
      <c r="D7" s="7">
        <v>271800000</v>
      </c>
      <c r="E7">
        <v>14183</v>
      </c>
      <c r="F7" t="s">
        <v>55</v>
      </c>
      <c r="G7">
        <v>742</v>
      </c>
      <c r="H7">
        <v>18</v>
      </c>
      <c r="I7">
        <v>2009</v>
      </c>
      <c r="J7">
        <v>1</v>
      </c>
      <c r="K7" t="s">
        <v>56</v>
      </c>
      <c r="L7">
        <f>data_to_analyze[[#This Row],[workers]]-data_to_analyze[[#This Row],[previous_workers]]</f>
        <v>724</v>
      </c>
    </row>
    <row r="8" spans="1:12" x14ac:dyDescent="0.25">
      <c r="A8">
        <v>7</v>
      </c>
      <c r="B8" t="s">
        <v>57</v>
      </c>
      <c r="C8" t="s">
        <v>17758</v>
      </c>
      <c r="D8" s="7">
        <v>20500000</v>
      </c>
      <c r="E8">
        <v>13481</v>
      </c>
      <c r="F8" t="s">
        <v>40</v>
      </c>
      <c r="G8">
        <v>12</v>
      </c>
      <c r="H8">
        <v>1</v>
      </c>
      <c r="I8">
        <v>2014</v>
      </c>
      <c r="J8">
        <v>1</v>
      </c>
      <c r="K8" t="s">
        <v>63</v>
      </c>
      <c r="L8">
        <f>data_to_analyze[[#This Row],[workers]]-data_to_analyze[[#This Row],[previous_workers]]</f>
        <v>11</v>
      </c>
    </row>
    <row r="9" spans="1:12" x14ac:dyDescent="0.25">
      <c r="A9">
        <v>8</v>
      </c>
      <c r="B9" t="s">
        <v>64</v>
      </c>
      <c r="C9" t="s">
        <v>17773</v>
      </c>
      <c r="D9" s="7">
        <v>23300000</v>
      </c>
      <c r="E9">
        <v>12701</v>
      </c>
      <c r="F9" t="s">
        <v>69</v>
      </c>
      <c r="G9">
        <v>72</v>
      </c>
      <c r="H9">
        <v>1</v>
      </c>
      <c r="I9">
        <v>2015</v>
      </c>
      <c r="J9">
        <v>1</v>
      </c>
      <c r="K9" t="s">
        <v>71</v>
      </c>
      <c r="L9">
        <f>data_to_analyze[[#This Row],[workers]]-data_to_analyze[[#This Row],[previous_workers]]</f>
        <v>71</v>
      </c>
    </row>
    <row r="10" spans="1:12" x14ac:dyDescent="0.25">
      <c r="A10">
        <v>9</v>
      </c>
      <c r="B10" t="s">
        <v>72</v>
      </c>
      <c r="C10" t="s">
        <v>17762</v>
      </c>
      <c r="D10" s="7">
        <v>225900000</v>
      </c>
      <c r="E10">
        <v>12565</v>
      </c>
      <c r="F10" t="s">
        <v>55</v>
      </c>
      <c r="G10">
        <v>60</v>
      </c>
      <c r="H10">
        <v>10</v>
      </c>
      <c r="I10">
        <v>2008</v>
      </c>
      <c r="J10">
        <v>1</v>
      </c>
      <c r="K10" t="s">
        <v>77</v>
      </c>
      <c r="L10">
        <f>data_to_analyze[[#This Row],[workers]]-data_to_analyze[[#This Row],[previous_workers]]</f>
        <v>50</v>
      </c>
    </row>
    <row r="11" spans="1:12" x14ac:dyDescent="0.25">
      <c r="A11">
        <v>10</v>
      </c>
      <c r="B11" t="s">
        <v>78</v>
      </c>
      <c r="C11" t="s">
        <v>10856</v>
      </c>
      <c r="D11" s="7">
        <v>21400000</v>
      </c>
      <c r="E11">
        <v>11996</v>
      </c>
      <c r="F11" t="s">
        <v>18</v>
      </c>
      <c r="G11">
        <v>37</v>
      </c>
      <c r="H11">
        <v>5</v>
      </c>
      <c r="I11">
        <v>2014</v>
      </c>
      <c r="J11">
        <v>1</v>
      </c>
      <c r="K11" t="s">
        <v>83</v>
      </c>
      <c r="L11">
        <f>data_to_analyze[[#This Row],[workers]]-data_to_analyze[[#This Row],[previous_workers]]</f>
        <v>32</v>
      </c>
    </row>
    <row r="12" spans="1:12" x14ac:dyDescent="0.25">
      <c r="A12">
        <v>11</v>
      </c>
      <c r="B12" t="s">
        <v>84</v>
      </c>
      <c r="C12" t="s">
        <v>17735</v>
      </c>
      <c r="D12" s="7">
        <v>13900000</v>
      </c>
      <c r="E12">
        <v>11949</v>
      </c>
      <c r="F12" t="s">
        <v>40</v>
      </c>
      <c r="G12">
        <v>40</v>
      </c>
      <c r="H12">
        <v>2</v>
      </c>
      <c r="I12">
        <v>2014</v>
      </c>
      <c r="J12">
        <v>1</v>
      </c>
      <c r="K12" t="s">
        <v>89</v>
      </c>
      <c r="L12">
        <f>data_to_analyze[[#This Row],[workers]]-data_to_analyze[[#This Row],[previous_workers]]</f>
        <v>38</v>
      </c>
    </row>
    <row r="13" spans="1:12" x14ac:dyDescent="0.25">
      <c r="A13">
        <v>12</v>
      </c>
      <c r="B13" t="s">
        <v>90</v>
      </c>
      <c r="C13" t="s">
        <v>17773</v>
      </c>
      <c r="D13" s="7">
        <v>30300000</v>
      </c>
      <c r="E13">
        <v>11633</v>
      </c>
      <c r="F13" t="s">
        <v>25</v>
      </c>
      <c r="G13">
        <v>226</v>
      </c>
      <c r="H13">
        <v>18</v>
      </c>
      <c r="I13">
        <v>2013</v>
      </c>
      <c r="J13">
        <v>1</v>
      </c>
      <c r="K13" t="s">
        <v>95</v>
      </c>
      <c r="L13">
        <f>data_to_analyze[[#This Row],[workers]]-data_to_analyze[[#This Row],[previous_workers]]</f>
        <v>208</v>
      </c>
    </row>
    <row r="14" spans="1:12" x14ac:dyDescent="0.25">
      <c r="A14">
        <v>13</v>
      </c>
      <c r="B14" t="s">
        <v>96</v>
      </c>
      <c r="C14" t="s">
        <v>976</v>
      </c>
      <c r="D14" s="7">
        <v>19100000</v>
      </c>
      <c r="E14">
        <v>11623</v>
      </c>
      <c r="F14" t="s">
        <v>33</v>
      </c>
      <c r="G14">
        <v>23</v>
      </c>
      <c r="H14">
        <v>3</v>
      </c>
      <c r="I14">
        <v>2013</v>
      </c>
      <c r="J14">
        <v>1</v>
      </c>
      <c r="K14" t="s">
        <v>102</v>
      </c>
      <c r="L14">
        <f>data_to_analyze[[#This Row],[workers]]-data_to_analyze[[#This Row],[previous_workers]]</f>
        <v>20</v>
      </c>
    </row>
    <row r="15" spans="1:12" x14ac:dyDescent="0.25">
      <c r="A15">
        <v>14</v>
      </c>
      <c r="B15" t="s">
        <v>103</v>
      </c>
      <c r="C15" t="s">
        <v>108</v>
      </c>
      <c r="D15" s="7">
        <v>19100000</v>
      </c>
      <c r="E15">
        <v>10562</v>
      </c>
      <c r="F15" t="s">
        <v>107</v>
      </c>
      <c r="G15">
        <v>66</v>
      </c>
      <c r="H15">
        <v>10</v>
      </c>
      <c r="I15">
        <v>2015</v>
      </c>
      <c r="J15">
        <v>1</v>
      </c>
      <c r="K15" t="s">
        <v>108</v>
      </c>
      <c r="L15">
        <f>data_to_analyze[[#This Row],[workers]]-data_to_analyze[[#This Row],[previous_workers]]</f>
        <v>56</v>
      </c>
    </row>
    <row r="16" spans="1:12" x14ac:dyDescent="0.25">
      <c r="A16">
        <v>15</v>
      </c>
      <c r="B16" t="s">
        <v>109</v>
      </c>
      <c r="C16" t="s">
        <v>10856</v>
      </c>
      <c r="D16" s="7">
        <v>17300000</v>
      </c>
      <c r="E16">
        <v>10176</v>
      </c>
      <c r="F16" t="s">
        <v>18</v>
      </c>
      <c r="G16">
        <v>109</v>
      </c>
      <c r="H16">
        <v>8</v>
      </c>
      <c r="I16">
        <v>2014</v>
      </c>
      <c r="J16">
        <v>3</v>
      </c>
      <c r="K16" t="s">
        <v>83</v>
      </c>
      <c r="L16">
        <f>data_to_analyze[[#This Row],[workers]]-data_to_analyze[[#This Row],[previous_workers]]</f>
        <v>101</v>
      </c>
    </row>
    <row r="17" spans="1:12" x14ac:dyDescent="0.25">
      <c r="A17">
        <v>16</v>
      </c>
      <c r="B17" t="s">
        <v>113</v>
      </c>
      <c r="C17" t="s">
        <v>108</v>
      </c>
      <c r="D17" s="7">
        <v>10700000</v>
      </c>
      <c r="E17">
        <v>9753</v>
      </c>
      <c r="F17" t="s">
        <v>18</v>
      </c>
      <c r="G17">
        <v>110</v>
      </c>
      <c r="H17">
        <v>3</v>
      </c>
      <c r="I17">
        <v>2015</v>
      </c>
      <c r="J17">
        <v>1</v>
      </c>
      <c r="K17" t="s">
        <v>108</v>
      </c>
      <c r="L17">
        <f>data_to_analyze[[#This Row],[workers]]-data_to_analyze[[#This Row],[previous_workers]]</f>
        <v>107</v>
      </c>
    </row>
    <row r="18" spans="1:12" x14ac:dyDescent="0.25">
      <c r="A18">
        <v>17</v>
      </c>
      <c r="B18" t="s">
        <v>117</v>
      </c>
      <c r="C18" t="s">
        <v>17739</v>
      </c>
      <c r="D18" s="7">
        <v>105800000</v>
      </c>
      <c r="E18">
        <v>9265</v>
      </c>
      <c r="F18" t="s">
        <v>107</v>
      </c>
      <c r="G18">
        <v>190</v>
      </c>
      <c r="H18">
        <v>32</v>
      </c>
      <c r="I18">
        <v>2014</v>
      </c>
      <c r="J18">
        <v>1</v>
      </c>
      <c r="K18" t="s">
        <v>123</v>
      </c>
      <c r="L18">
        <f>data_to_analyze[[#This Row],[workers]]-data_to_analyze[[#This Row],[previous_workers]]</f>
        <v>158</v>
      </c>
    </row>
    <row r="19" spans="1:12" x14ac:dyDescent="0.25">
      <c r="A19">
        <v>18</v>
      </c>
      <c r="B19" t="s">
        <v>124</v>
      </c>
      <c r="C19" t="s">
        <v>108</v>
      </c>
      <c r="D19" s="7">
        <v>1900000</v>
      </c>
      <c r="E19">
        <v>9179</v>
      </c>
      <c r="F19" t="s">
        <v>40</v>
      </c>
      <c r="G19">
        <v>14</v>
      </c>
      <c r="H19">
        <v>2</v>
      </c>
      <c r="I19">
        <v>2013</v>
      </c>
      <c r="J19">
        <v>1</v>
      </c>
      <c r="K19" t="s">
        <v>108</v>
      </c>
      <c r="L19">
        <f>data_to_analyze[[#This Row],[workers]]-data_to_analyze[[#This Row],[previous_workers]]</f>
        <v>12</v>
      </c>
    </row>
    <row r="20" spans="1:12" x14ac:dyDescent="0.25">
      <c r="A20">
        <v>19</v>
      </c>
      <c r="B20" t="s">
        <v>128</v>
      </c>
      <c r="C20" t="s">
        <v>10856</v>
      </c>
      <c r="D20" s="7">
        <v>24400000</v>
      </c>
      <c r="E20">
        <v>8657</v>
      </c>
      <c r="F20" t="s">
        <v>55</v>
      </c>
      <c r="G20">
        <v>191</v>
      </c>
      <c r="H20">
        <v>66</v>
      </c>
      <c r="I20">
        <v>2006</v>
      </c>
      <c r="J20">
        <v>1</v>
      </c>
      <c r="K20" t="s">
        <v>132</v>
      </c>
      <c r="L20">
        <f>data_to_analyze[[#This Row],[workers]]-data_to_analyze[[#This Row],[previous_workers]]</f>
        <v>125</v>
      </c>
    </row>
    <row r="21" spans="1:12" x14ac:dyDescent="0.25">
      <c r="A21">
        <v>20</v>
      </c>
      <c r="B21" t="s">
        <v>133</v>
      </c>
      <c r="C21" t="s">
        <v>10856</v>
      </c>
      <c r="D21" s="7">
        <v>9600000</v>
      </c>
      <c r="E21">
        <v>8544</v>
      </c>
      <c r="F21" t="s">
        <v>40</v>
      </c>
      <c r="G21">
        <v>35</v>
      </c>
      <c r="H21">
        <v>2</v>
      </c>
      <c r="I21">
        <v>2015</v>
      </c>
      <c r="J21">
        <v>1</v>
      </c>
      <c r="K21" t="s">
        <v>138</v>
      </c>
      <c r="L21">
        <f>data_to_analyze[[#This Row],[workers]]-data_to_analyze[[#This Row],[previous_workers]]</f>
        <v>33</v>
      </c>
    </row>
    <row r="22" spans="1:12" x14ac:dyDescent="0.25">
      <c r="A22">
        <v>21</v>
      </c>
      <c r="B22" t="s">
        <v>139</v>
      </c>
      <c r="C22" t="s">
        <v>17746</v>
      </c>
      <c r="D22" s="7">
        <v>10200000</v>
      </c>
      <c r="E22">
        <v>8327</v>
      </c>
      <c r="F22" t="s">
        <v>55</v>
      </c>
      <c r="G22">
        <v>45</v>
      </c>
      <c r="H22">
        <v>1</v>
      </c>
      <c r="I22">
        <v>2015</v>
      </c>
      <c r="J22">
        <v>1</v>
      </c>
      <c r="K22" t="s">
        <v>144</v>
      </c>
      <c r="L22">
        <f>data_to_analyze[[#This Row],[workers]]-data_to_analyze[[#This Row],[previous_workers]]</f>
        <v>44</v>
      </c>
    </row>
    <row r="23" spans="1:12" x14ac:dyDescent="0.25">
      <c r="A23">
        <v>22</v>
      </c>
      <c r="B23" t="s">
        <v>145</v>
      </c>
      <c r="C23" t="s">
        <v>777</v>
      </c>
      <c r="D23" s="7">
        <v>11900000</v>
      </c>
      <c r="E23">
        <v>8283</v>
      </c>
      <c r="F23" t="s">
        <v>149</v>
      </c>
      <c r="G23">
        <v>12</v>
      </c>
      <c r="H23">
        <v>2</v>
      </c>
      <c r="I23">
        <v>2014</v>
      </c>
      <c r="J23">
        <v>1</v>
      </c>
      <c r="K23" t="s">
        <v>150</v>
      </c>
      <c r="L23">
        <f>data_to_analyze[[#This Row],[workers]]-data_to_analyze[[#This Row],[previous_workers]]</f>
        <v>10</v>
      </c>
    </row>
    <row r="24" spans="1:12" x14ac:dyDescent="0.25">
      <c r="A24">
        <v>23</v>
      </c>
      <c r="B24" t="s">
        <v>151</v>
      </c>
      <c r="C24" t="s">
        <v>17741</v>
      </c>
      <c r="D24" s="7">
        <v>13800000</v>
      </c>
      <c r="E24">
        <v>7966</v>
      </c>
      <c r="F24" t="s">
        <v>156</v>
      </c>
      <c r="G24">
        <v>37</v>
      </c>
      <c r="H24">
        <v>10</v>
      </c>
      <c r="I24">
        <v>2013</v>
      </c>
      <c r="J24">
        <v>2</v>
      </c>
      <c r="K24" t="s">
        <v>158</v>
      </c>
      <c r="L24">
        <f>data_to_analyze[[#This Row],[workers]]-data_to_analyze[[#This Row],[previous_workers]]</f>
        <v>27</v>
      </c>
    </row>
    <row r="25" spans="1:12" x14ac:dyDescent="0.25">
      <c r="A25">
        <v>24</v>
      </c>
      <c r="B25" t="s">
        <v>159</v>
      </c>
      <c r="C25" t="s">
        <v>10856</v>
      </c>
      <c r="D25" s="7">
        <v>10500000</v>
      </c>
      <c r="E25">
        <v>7926</v>
      </c>
      <c r="F25" t="s">
        <v>156</v>
      </c>
      <c r="G25">
        <v>70</v>
      </c>
      <c r="H25">
        <v>5</v>
      </c>
      <c r="I25">
        <v>2015</v>
      </c>
      <c r="J25">
        <v>1</v>
      </c>
      <c r="K25" t="s">
        <v>163</v>
      </c>
      <c r="L25">
        <f>data_to_analyze[[#This Row],[workers]]-data_to_analyze[[#This Row],[previous_workers]]</f>
        <v>65</v>
      </c>
    </row>
    <row r="26" spans="1:12" x14ac:dyDescent="0.25">
      <c r="A26">
        <v>25</v>
      </c>
      <c r="B26" t="s">
        <v>164</v>
      </c>
      <c r="C26" t="s">
        <v>17771</v>
      </c>
      <c r="D26" s="7">
        <v>8900000</v>
      </c>
      <c r="E26">
        <v>7478</v>
      </c>
      <c r="F26" t="s">
        <v>156</v>
      </c>
      <c r="G26">
        <v>42</v>
      </c>
      <c r="H26">
        <v>2</v>
      </c>
      <c r="I26">
        <v>2015</v>
      </c>
      <c r="J26">
        <v>1</v>
      </c>
      <c r="K26" t="s">
        <v>170</v>
      </c>
      <c r="L26">
        <f>data_to_analyze[[#This Row],[workers]]-data_to_analyze[[#This Row],[previous_workers]]</f>
        <v>40</v>
      </c>
    </row>
    <row r="27" spans="1:12" x14ac:dyDescent="0.25">
      <c r="A27">
        <v>26</v>
      </c>
      <c r="B27" t="s">
        <v>171</v>
      </c>
      <c r="C27" t="s">
        <v>17770</v>
      </c>
      <c r="D27" s="7">
        <v>128200000</v>
      </c>
      <c r="E27">
        <v>7427</v>
      </c>
      <c r="F27" t="s">
        <v>175</v>
      </c>
      <c r="G27">
        <v>191</v>
      </c>
      <c r="H27">
        <v>14</v>
      </c>
      <c r="I27">
        <v>2015</v>
      </c>
      <c r="J27">
        <v>1</v>
      </c>
      <c r="K27" t="s">
        <v>176</v>
      </c>
      <c r="L27">
        <f>data_to_analyze[[#This Row],[workers]]-data_to_analyze[[#This Row],[previous_workers]]</f>
        <v>177</v>
      </c>
    </row>
    <row r="28" spans="1:12" x14ac:dyDescent="0.25">
      <c r="A28">
        <v>27</v>
      </c>
      <c r="B28" t="s">
        <v>177</v>
      </c>
      <c r="C28" t="s">
        <v>17773</v>
      </c>
      <c r="D28" s="7">
        <v>15800000</v>
      </c>
      <c r="E28">
        <v>7329</v>
      </c>
      <c r="F28" t="s">
        <v>181</v>
      </c>
      <c r="G28">
        <v>191</v>
      </c>
      <c r="H28">
        <v>7</v>
      </c>
      <c r="I28">
        <v>2013</v>
      </c>
      <c r="J28">
        <v>1</v>
      </c>
      <c r="K28" t="s">
        <v>182</v>
      </c>
      <c r="L28">
        <f>data_to_analyze[[#This Row],[workers]]-data_to_analyze[[#This Row],[previous_workers]]</f>
        <v>184</v>
      </c>
    </row>
    <row r="29" spans="1:12" x14ac:dyDescent="0.25">
      <c r="A29">
        <v>28</v>
      </c>
      <c r="B29" t="s">
        <v>183</v>
      </c>
      <c r="C29" t="s">
        <v>17741</v>
      </c>
      <c r="D29" s="7">
        <v>7800000</v>
      </c>
      <c r="E29">
        <v>7301</v>
      </c>
      <c r="F29" t="s">
        <v>187</v>
      </c>
      <c r="G29">
        <v>8</v>
      </c>
      <c r="H29">
        <v>1</v>
      </c>
      <c r="I29">
        <v>2014</v>
      </c>
      <c r="J29">
        <v>2</v>
      </c>
      <c r="K29" t="s">
        <v>158</v>
      </c>
      <c r="L29">
        <f>data_to_analyze[[#This Row],[workers]]-data_to_analyze[[#This Row],[previous_workers]]</f>
        <v>7</v>
      </c>
    </row>
    <row r="30" spans="1:12" x14ac:dyDescent="0.25">
      <c r="A30">
        <v>29</v>
      </c>
      <c r="B30" t="s">
        <v>188</v>
      </c>
      <c r="C30" t="s">
        <v>17754</v>
      </c>
      <c r="D30" s="7">
        <v>11800000</v>
      </c>
      <c r="E30">
        <v>7045</v>
      </c>
      <c r="F30" t="s">
        <v>156</v>
      </c>
      <c r="G30">
        <v>60</v>
      </c>
      <c r="H30">
        <v>3</v>
      </c>
      <c r="I30">
        <v>2014</v>
      </c>
      <c r="J30">
        <v>1</v>
      </c>
      <c r="K30" t="s">
        <v>193</v>
      </c>
      <c r="L30">
        <f>data_to_analyze[[#This Row],[workers]]-data_to_analyze[[#This Row],[previous_workers]]</f>
        <v>57</v>
      </c>
    </row>
    <row r="31" spans="1:12" x14ac:dyDescent="0.25">
      <c r="A31">
        <v>30</v>
      </c>
      <c r="B31" t="s">
        <v>194</v>
      </c>
      <c r="C31" t="s">
        <v>777</v>
      </c>
      <c r="D31" s="7">
        <v>15600000</v>
      </c>
      <c r="E31">
        <v>6900</v>
      </c>
      <c r="F31" t="s">
        <v>55</v>
      </c>
      <c r="G31">
        <v>37</v>
      </c>
      <c r="H31">
        <v>6</v>
      </c>
      <c r="I31">
        <v>2015</v>
      </c>
      <c r="J31">
        <v>1</v>
      </c>
      <c r="K31" t="s">
        <v>198</v>
      </c>
      <c r="L31">
        <f>data_to_analyze[[#This Row],[workers]]-data_to_analyze[[#This Row],[previous_workers]]</f>
        <v>31</v>
      </c>
    </row>
    <row r="32" spans="1:12" x14ac:dyDescent="0.25">
      <c r="A32">
        <v>31</v>
      </c>
      <c r="B32" t="s">
        <v>199</v>
      </c>
      <c r="C32" t="s">
        <v>777</v>
      </c>
      <c r="D32" s="7">
        <v>20400000</v>
      </c>
      <c r="E32">
        <v>6871</v>
      </c>
      <c r="F32" t="s">
        <v>187</v>
      </c>
      <c r="G32">
        <v>51</v>
      </c>
      <c r="H32">
        <v>35</v>
      </c>
      <c r="I32">
        <v>2014</v>
      </c>
      <c r="J32">
        <v>2</v>
      </c>
      <c r="K32" t="s">
        <v>203</v>
      </c>
      <c r="L32">
        <f>data_to_analyze[[#This Row],[workers]]-data_to_analyze[[#This Row],[previous_workers]]</f>
        <v>16</v>
      </c>
    </row>
    <row r="33" spans="1:12" x14ac:dyDescent="0.25">
      <c r="A33">
        <v>32</v>
      </c>
      <c r="B33" t="s">
        <v>204</v>
      </c>
      <c r="C33" t="s">
        <v>976</v>
      </c>
      <c r="D33" s="7">
        <v>10200000</v>
      </c>
      <c r="E33">
        <v>6642</v>
      </c>
      <c r="F33" t="s">
        <v>40</v>
      </c>
      <c r="G33">
        <v>21</v>
      </c>
      <c r="H33">
        <v>4</v>
      </c>
      <c r="I33">
        <v>2013</v>
      </c>
      <c r="J33">
        <v>1</v>
      </c>
      <c r="K33" t="s">
        <v>101</v>
      </c>
      <c r="L33">
        <f>data_to_analyze[[#This Row],[workers]]-data_to_analyze[[#This Row],[previous_workers]]</f>
        <v>17</v>
      </c>
    </row>
    <row r="34" spans="1:12" x14ac:dyDescent="0.25">
      <c r="A34">
        <v>33</v>
      </c>
      <c r="B34" t="s">
        <v>207</v>
      </c>
      <c r="C34" t="s">
        <v>17769</v>
      </c>
      <c r="D34" s="7">
        <v>7200000</v>
      </c>
      <c r="E34">
        <v>6493</v>
      </c>
      <c r="F34" t="s">
        <v>211</v>
      </c>
      <c r="G34">
        <v>21</v>
      </c>
      <c r="H34">
        <v>3</v>
      </c>
      <c r="I34">
        <v>2013</v>
      </c>
      <c r="J34">
        <v>1</v>
      </c>
      <c r="K34" t="s">
        <v>212</v>
      </c>
      <c r="L34">
        <f>data_to_analyze[[#This Row],[workers]]-data_to_analyze[[#This Row],[previous_workers]]</f>
        <v>18</v>
      </c>
    </row>
    <row r="35" spans="1:12" x14ac:dyDescent="0.25">
      <c r="A35">
        <v>34</v>
      </c>
      <c r="B35" t="s">
        <v>213</v>
      </c>
      <c r="C35" t="s">
        <v>17760</v>
      </c>
      <c r="D35" s="7">
        <v>20800000</v>
      </c>
      <c r="E35">
        <v>6388</v>
      </c>
      <c r="F35" t="s">
        <v>218</v>
      </c>
      <c r="G35">
        <v>21</v>
      </c>
      <c r="H35">
        <v>6</v>
      </c>
      <c r="I35">
        <v>2010</v>
      </c>
      <c r="J35">
        <v>1</v>
      </c>
      <c r="K35" t="s">
        <v>220</v>
      </c>
      <c r="L35">
        <f>data_to_analyze[[#This Row],[workers]]-data_to_analyze[[#This Row],[previous_workers]]</f>
        <v>15</v>
      </c>
    </row>
    <row r="36" spans="1:12" x14ac:dyDescent="0.25">
      <c r="A36">
        <v>35</v>
      </c>
      <c r="B36" t="s">
        <v>221</v>
      </c>
      <c r="C36" t="s">
        <v>17775</v>
      </c>
      <c r="D36" s="7">
        <v>162600000</v>
      </c>
      <c r="E36">
        <v>6383</v>
      </c>
      <c r="F36" t="s">
        <v>25</v>
      </c>
      <c r="G36">
        <v>38</v>
      </c>
      <c r="H36">
        <v>13</v>
      </c>
      <c r="I36">
        <v>2013</v>
      </c>
      <c r="J36">
        <v>3</v>
      </c>
      <c r="K36" t="s">
        <v>227</v>
      </c>
      <c r="L36">
        <f>data_to_analyze[[#This Row],[workers]]-data_to_analyze[[#This Row],[previous_workers]]</f>
        <v>25</v>
      </c>
    </row>
    <row r="37" spans="1:12" x14ac:dyDescent="0.25">
      <c r="A37">
        <v>36</v>
      </c>
      <c r="B37" t="s">
        <v>228</v>
      </c>
      <c r="C37" t="s">
        <v>17750</v>
      </c>
      <c r="D37" s="7">
        <v>48900000</v>
      </c>
      <c r="E37">
        <v>6337</v>
      </c>
      <c r="F37" t="s">
        <v>233</v>
      </c>
      <c r="G37">
        <v>52</v>
      </c>
      <c r="H37">
        <v>2</v>
      </c>
      <c r="I37">
        <v>2014</v>
      </c>
      <c r="J37">
        <v>1</v>
      </c>
      <c r="K37" t="s">
        <v>235</v>
      </c>
      <c r="L37">
        <f>data_to_analyze[[#This Row],[workers]]-data_to_analyze[[#This Row],[previous_workers]]</f>
        <v>50</v>
      </c>
    </row>
    <row r="38" spans="1:12" x14ac:dyDescent="0.25">
      <c r="A38">
        <v>37</v>
      </c>
      <c r="B38" t="s">
        <v>236</v>
      </c>
      <c r="C38" t="s">
        <v>17735</v>
      </c>
      <c r="D38" s="7">
        <v>2400000</v>
      </c>
      <c r="E38">
        <v>6287</v>
      </c>
      <c r="F38" t="s">
        <v>40</v>
      </c>
      <c r="G38">
        <v>11</v>
      </c>
      <c r="H38">
        <v>5</v>
      </c>
      <c r="I38">
        <v>2013</v>
      </c>
      <c r="J38">
        <v>1</v>
      </c>
      <c r="K38" t="s">
        <v>240</v>
      </c>
      <c r="L38">
        <f>data_to_analyze[[#This Row],[workers]]-data_to_analyze[[#This Row],[previous_workers]]</f>
        <v>6</v>
      </c>
    </row>
    <row r="39" spans="1:12" x14ac:dyDescent="0.25">
      <c r="A39">
        <v>38</v>
      </c>
      <c r="B39" t="s">
        <v>241</v>
      </c>
      <c r="C39" t="s">
        <v>17748</v>
      </c>
      <c r="D39" s="7">
        <v>17500000</v>
      </c>
      <c r="E39">
        <v>6177</v>
      </c>
      <c r="F39" t="s">
        <v>187</v>
      </c>
      <c r="G39">
        <v>85</v>
      </c>
      <c r="H39">
        <v>25</v>
      </c>
      <c r="I39">
        <v>2012</v>
      </c>
      <c r="J39">
        <v>2</v>
      </c>
      <c r="K39" t="s">
        <v>246</v>
      </c>
      <c r="L39">
        <f>data_to_analyze[[#This Row],[workers]]-data_to_analyze[[#This Row],[previous_workers]]</f>
        <v>60</v>
      </c>
    </row>
    <row r="40" spans="1:12" x14ac:dyDescent="0.25">
      <c r="A40">
        <v>39</v>
      </c>
      <c r="B40" t="s">
        <v>247</v>
      </c>
      <c r="C40" t="s">
        <v>17770</v>
      </c>
      <c r="D40" s="7">
        <v>45200000</v>
      </c>
      <c r="E40">
        <v>6145</v>
      </c>
      <c r="F40" t="s">
        <v>233</v>
      </c>
      <c r="G40">
        <v>27</v>
      </c>
      <c r="H40">
        <v>7</v>
      </c>
      <c r="I40">
        <v>2013</v>
      </c>
      <c r="J40">
        <v>2</v>
      </c>
      <c r="K40" t="s">
        <v>252</v>
      </c>
      <c r="L40">
        <f>data_to_analyze[[#This Row],[workers]]-data_to_analyze[[#This Row],[previous_workers]]</f>
        <v>20</v>
      </c>
    </row>
    <row r="41" spans="1:12" x14ac:dyDescent="0.25">
      <c r="A41">
        <v>40</v>
      </c>
      <c r="B41" t="s">
        <v>253</v>
      </c>
      <c r="C41" t="s">
        <v>17770</v>
      </c>
      <c r="D41" s="7">
        <v>15200000</v>
      </c>
      <c r="E41">
        <v>6134</v>
      </c>
      <c r="F41" t="s">
        <v>257</v>
      </c>
      <c r="G41">
        <v>71</v>
      </c>
      <c r="H41">
        <v>1</v>
      </c>
      <c r="I41">
        <v>2014</v>
      </c>
      <c r="J41">
        <v>1</v>
      </c>
      <c r="K41" t="s">
        <v>258</v>
      </c>
      <c r="L41">
        <f>data_to_analyze[[#This Row],[workers]]-data_to_analyze[[#This Row],[previous_workers]]</f>
        <v>70</v>
      </c>
    </row>
    <row r="42" spans="1:12" x14ac:dyDescent="0.25">
      <c r="A42">
        <v>41</v>
      </c>
      <c r="B42" t="s">
        <v>259</v>
      </c>
      <c r="C42" t="s">
        <v>108</v>
      </c>
      <c r="D42" s="7">
        <v>8300000</v>
      </c>
      <c r="E42">
        <v>6056</v>
      </c>
      <c r="F42" t="s">
        <v>48</v>
      </c>
      <c r="G42">
        <v>13</v>
      </c>
      <c r="H42">
        <v>2</v>
      </c>
      <c r="I42">
        <v>2014</v>
      </c>
      <c r="J42">
        <v>1</v>
      </c>
      <c r="K42" t="s">
        <v>108</v>
      </c>
      <c r="L42">
        <f>data_to_analyze[[#This Row],[workers]]-data_to_analyze[[#This Row],[previous_workers]]</f>
        <v>11</v>
      </c>
    </row>
    <row r="43" spans="1:12" x14ac:dyDescent="0.25">
      <c r="A43">
        <v>42</v>
      </c>
      <c r="B43" t="s">
        <v>263</v>
      </c>
      <c r="C43" t="s">
        <v>108</v>
      </c>
      <c r="D43" s="7">
        <v>6400000</v>
      </c>
      <c r="E43">
        <v>6018</v>
      </c>
      <c r="F43" t="s">
        <v>187</v>
      </c>
      <c r="G43">
        <v>41</v>
      </c>
      <c r="H43">
        <v>5</v>
      </c>
      <c r="I43">
        <v>2014</v>
      </c>
      <c r="J43">
        <v>1</v>
      </c>
      <c r="K43" t="s">
        <v>108</v>
      </c>
      <c r="L43">
        <f>data_to_analyze[[#This Row],[workers]]-data_to_analyze[[#This Row],[previous_workers]]</f>
        <v>36</v>
      </c>
    </row>
    <row r="44" spans="1:12" x14ac:dyDescent="0.25">
      <c r="A44">
        <v>43</v>
      </c>
      <c r="B44" t="s">
        <v>267</v>
      </c>
      <c r="C44" t="s">
        <v>10856</v>
      </c>
      <c r="D44" s="7">
        <v>700000</v>
      </c>
      <c r="E44">
        <v>5936</v>
      </c>
      <c r="F44" t="s">
        <v>271</v>
      </c>
      <c r="G44">
        <v>15</v>
      </c>
      <c r="H44">
        <v>1</v>
      </c>
      <c r="I44">
        <v>2014</v>
      </c>
      <c r="J44">
        <v>2</v>
      </c>
      <c r="K44" t="s">
        <v>83</v>
      </c>
      <c r="L44">
        <f>data_to_analyze[[#This Row],[workers]]-data_to_analyze[[#This Row],[previous_workers]]</f>
        <v>14</v>
      </c>
    </row>
    <row r="45" spans="1:12" x14ac:dyDescent="0.25">
      <c r="A45">
        <v>44</v>
      </c>
      <c r="B45" t="s">
        <v>272</v>
      </c>
      <c r="C45" t="s">
        <v>108</v>
      </c>
      <c r="D45" s="7">
        <v>8800000</v>
      </c>
      <c r="E45">
        <v>5852</v>
      </c>
      <c r="F45" t="s">
        <v>18</v>
      </c>
      <c r="G45">
        <v>40</v>
      </c>
      <c r="H45">
        <v>12</v>
      </c>
      <c r="I45">
        <v>2014</v>
      </c>
      <c r="J45">
        <v>1</v>
      </c>
      <c r="K45" t="s">
        <v>108</v>
      </c>
      <c r="L45">
        <f>data_to_analyze[[#This Row],[workers]]-data_to_analyze[[#This Row],[previous_workers]]</f>
        <v>28</v>
      </c>
    </row>
    <row r="46" spans="1:12" x14ac:dyDescent="0.25">
      <c r="A46">
        <v>45</v>
      </c>
      <c r="B46" t="s">
        <v>276</v>
      </c>
      <c r="C46" t="s">
        <v>10856</v>
      </c>
      <c r="D46" s="7">
        <v>6200000</v>
      </c>
      <c r="E46">
        <v>5835</v>
      </c>
      <c r="F46" t="s">
        <v>233</v>
      </c>
      <c r="G46">
        <v>10</v>
      </c>
      <c r="H46">
        <v>2</v>
      </c>
      <c r="I46">
        <v>2004</v>
      </c>
      <c r="J46">
        <v>1</v>
      </c>
      <c r="K46" t="s">
        <v>280</v>
      </c>
      <c r="L46">
        <f>data_to_analyze[[#This Row],[workers]]-data_to_analyze[[#This Row],[previous_workers]]</f>
        <v>8</v>
      </c>
    </row>
    <row r="47" spans="1:12" x14ac:dyDescent="0.25">
      <c r="A47">
        <v>46</v>
      </c>
      <c r="B47" t="s">
        <v>281</v>
      </c>
      <c r="C47" t="s">
        <v>108</v>
      </c>
      <c r="D47" s="7">
        <v>16900000</v>
      </c>
      <c r="E47">
        <v>5768</v>
      </c>
      <c r="F47" t="s">
        <v>156</v>
      </c>
      <c r="G47">
        <v>56</v>
      </c>
      <c r="H47">
        <v>7</v>
      </c>
      <c r="I47">
        <v>2014</v>
      </c>
      <c r="J47">
        <v>1</v>
      </c>
      <c r="K47" t="s">
        <v>108</v>
      </c>
      <c r="L47">
        <f>data_to_analyze[[#This Row],[workers]]-data_to_analyze[[#This Row],[previous_workers]]</f>
        <v>49</v>
      </c>
    </row>
    <row r="48" spans="1:12" x14ac:dyDescent="0.25">
      <c r="A48">
        <v>47</v>
      </c>
      <c r="B48" t="s">
        <v>285</v>
      </c>
      <c r="C48" t="s">
        <v>17765</v>
      </c>
      <c r="D48" s="7">
        <v>6300000</v>
      </c>
      <c r="E48">
        <v>5638</v>
      </c>
      <c r="F48" t="s">
        <v>289</v>
      </c>
      <c r="G48">
        <v>46</v>
      </c>
      <c r="H48">
        <v>5</v>
      </c>
      <c r="I48">
        <v>2013</v>
      </c>
      <c r="J48">
        <v>1</v>
      </c>
      <c r="K48" t="s">
        <v>291</v>
      </c>
      <c r="L48">
        <f>data_to_analyze[[#This Row],[workers]]-data_to_analyze[[#This Row],[previous_workers]]</f>
        <v>41</v>
      </c>
    </row>
    <row r="49" spans="1:12" x14ac:dyDescent="0.25">
      <c r="A49">
        <v>48</v>
      </c>
      <c r="B49" t="s">
        <v>292</v>
      </c>
      <c r="C49" t="s">
        <v>17751</v>
      </c>
      <c r="D49" s="7">
        <v>9800000</v>
      </c>
      <c r="E49">
        <v>5638</v>
      </c>
      <c r="F49" t="s">
        <v>297</v>
      </c>
      <c r="G49">
        <v>86</v>
      </c>
      <c r="H49">
        <v>3</v>
      </c>
      <c r="I49">
        <v>2014</v>
      </c>
      <c r="J49">
        <v>1</v>
      </c>
      <c r="K49" t="s">
        <v>298</v>
      </c>
      <c r="L49">
        <f>data_to_analyze[[#This Row],[workers]]-data_to_analyze[[#This Row],[previous_workers]]</f>
        <v>83</v>
      </c>
    </row>
    <row r="50" spans="1:12" x14ac:dyDescent="0.25">
      <c r="A50">
        <v>49</v>
      </c>
      <c r="B50" t="s">
        <v>299</v>
      </c>
      <c r="C50" t="s">
        <v>10856</v>
      </c>
      <c r="D50" s="7">
        <v>7100000</v>
      </c>
      <c r="E50">
        <v>5634</v>
      </c>
      <c r="F50" t="s">
        <v>55</v>
      </c>
      <c r="G50">
        <v>22</v>
      </c>
      <c r="H50">
        <v>6</v>
      </c>
      <c r="I50">
        <v>2010</v>
      </c>
      <c r="J50">
        <v>1</v>
      </c>
      <c r="K50" t="s">
        <v>303</v>
      </c>
      <c r="L50">
        <f>data_to_analyze[[#This Row],[workers]]-data_to_analyze[[#This Row],[previous_workers]]</f>
        <v>16</v>
      </c>
    </row>
    <row r="51" spans="1:12" x14ac:dyDescent="0.25">
      <c r="A51">
        <v>50</v>
      </c>
      <c r="B51" t="s">
        <v>304</v>
      </c>
      <c r="C51" t="s">
        <v>17748</v>
      </c>
      <c r="D51" s="7">
        <v>48500000</v>
      </c>
      <c r="E51">
        <v>5484</v>
      </c>
      <c r="F51" t="s">
        <v>308</v>
      </c>
      <c r="G51">
        <v>500</v>
      </c>
      <c r="H51">
        <v>70</v>
      </c>
      <c r="I51">
        <v>2012</v>
      </c>
      <c r="J51">
        <v>3</v>
      </c>
      <c r="K51" t="s">
        <v>309</v>
      </c>
      <c r="L51">
        <f>data_to_analyze[[#This Row],[workers]]-data_to_analyze[[#This Row],[previous_workers]]</f>
        <v>430</v>
      </c>
    </row>
    <row r="52" spans="1:12" x14ac:dyDescent="0.25">
      <c r="A52">
        <v>51</v>
      </c>
      <c r="B52" t="s">
        <v>310</v>
      </c>
      <c r="C52" t="s">
        <v>108</v>
      </c>
      <c r="D52" s="7">
        <v>2500000</v>
      </c>
      <c r="E52">
        <v>5450</v>
      </c>
      <c r="F52" t="s">
        <v>107</v>
      </c>
      <c r="G52">
        <v>400</v>
      </c>
      <c r="H52">
        <v>4</v>
      </c>
      <c r="I52">
        <v>2011</v>
      </c>
      <c r="J52">
        <v>1</v>
      </c>
      <c r="K52" t="s">
        <v>314</v>
      </c>
      <c r="L52">
        <f>data_to_analyze[[#This Row],[workers]]-data_to_analyze[[#This Row],[previous_workers]]</f>
        <v>396</v>
      </c>
    </row>
    <row r="53" spans="1:12" x14ac:dyDescent="0.25">
      <c r="A53">
        <v>52</v>
      </c>
      <c r="B53" t="s">
        <v>315</v>
      </c>
      <c r="C53" t="s">
        <v>17771</v>
      </c>
      <c r="D53" s="7">
        <v>42500000</v>
      </c>
      <c r="E53">
        <v>5417</v>
      </c>
      <c r="F53" t="s">
        <v>156</v>
      </c>
      <c r="G53">
        <v>430</v>
      </c>
      <c r="H53">
        <v>17</v>
      </c>
      <c r="I53">
        <v>2014</v>
      </c>
      <c r="J53">
        <v>2</v>
      </c>
      <c r="K53" t="s">
        <v>319</v>
      </c>
      <c r="L53">
        <f>data_to_analyze[[#This Row],[workers]]-data_to_analyze[[#This Row],[previous_workers]]</f>
        <v>413</v>
      </c>
    </row>
    <row r="54" spans="1:12" x14ac:dyDescent="0.25">
      <c r="A54">
        <v>53</v>
      </c>
      <c r="B54" t="s">
        <v>320</v>
      </c>
      <c r="C54" t="s">
        <v>17770</v>
      </c>
      <c r="D54" s="7">
        <v>23900000</v>
      </c>
      <c r="E54">
        <v>5060</v>
      </c>
      <c r="F54" t="s">
        <v>324</v>
      </c>
      <c r="G54">
        <v>60</v>
      </c>
      <c r="H54">
        <v>7</v>
      </c>
      <c r="I54">
        <v>2012</v>
      </c>
      <c r="J54">
        <v>3</v>
      </c>
      <c r="K54" t="s">
        <v>251</v>
      </c>
      <c r="L54">
        <f>data_to_analyze[[#This Row],[workers]]-data_to_analyze[[#This Row],[previous_workers]]</f>
        <v>53</v>
      </c>
    </row>
    <row r="55" spans="1:12" x14ac:dyDescent="0.25">
      <c r="A55">
        <v>54</v>
      </c>
      <c r="B55" t="s">
        <v>325</v>
      </c>
      <c r="C55" t="s">
        <v>17770</v>
      </c>
      <c r="D55" s="7">
        <v>58800000</v>
      </c>
      <c r="E55">
        <v>4978</v>
      </c>
      <c r="F55" t="s">
        <v>329</v>
      </c>
      <c r="G55">
        <v>87</v>
      </c>
      <c r="H55">
        <v>20</v>
      </c>
      <c r="I55">
        <v>2014</v>
      </c>
      <c r="J55">
        <v>2</v>
      </c>
      <c r="K55" t="s">
        <v>330</v>
      </c>
      <c r="L55">
        <f>data_to_analyze[[#This Row],[workers]]-data_to_analyze[[#This Row],[previous_workers]]</f>
        <v>67</v>
      </c>
    </row>
    <row r="56" spans="1:12" x14ac:dyDescent="0.25">
      <c r="A56">
        <v>55</v>
      </c>
      <c r="B56" t="s">
        <v>331</v>
      </c>
      <c r="C56" t="s">
        <v>17730</v>
      </c>
      <c r="D56" s="7">
        <v>5100000</v>
      </c>
      <c r="E56">
        <v>4971</v>
      </c>
      <c r="F56" t="s">
        <v>336</v>
      </c>
      <c r="G56">
        <v>30</v>
      </c>
      <c r="H56">
        <v>2</v>
      </c>
      <c r="I56">
        <v>2015</v>
      </c>
      <c r="J56">
        <v>1</v>
      </c>
      <c r="K56" t="s">
        <v>338</v>
      </c>
      <c r="L56">
        <f>data_to_analyze[[#This Row],[workers]]-data_to_analyze[[#This Row],[previous_workers]]</f>
        <v>28</v>
      </c>
    </row>
    <row r="57" spans="1:12" x14ac:dyDescent="0.25">
      <c r="A57">
        <v>56</v>
      </c>
      <c r="B57" t="s">
        <v>339</v>
      </c>
      <c r="C57" t="s">
        <v>17749</v>
      </c>
      <c r="D57" s="7">
        <v>800000</v>
      </c>
      <c r="E57">
        <v>4916</v>
      </c>
      <c r="F57" t="s">
        <v>40</v>
      </c>
      <c r="G57">
        <v>25</v>
      </c>
      <c r="H57">
        <v>8</v>
      </c>
      <c r="I57">
        <v>2014</v>
      </c>
      <c r="J57">
        <v>1</v>
      </c>
      <c r="K57" t="s">
        <v>345</v>
      </c>
      <c r="L57">
        <f>data_to_analyze[[#This Row],[workers]]-data_to_analyze[[#This Row],[previous_workers]]</f>
        <v>17</v>
      </c>
    </row>
    <row r="58" spans="1:12" x14ac:dyDescent="0.25">
      <c r="A58">
        <v>57</v>
      </c>
      <c r="B58" t="s">
        <v>346</v>
      </c>
      <c r="C58" t="s">
        <v>17762</v>
      </c>
      <c r="D58" s="7">
        <v>7800000</v>
      </c>
      <c r="E58">
        <v>4908</v>
      </c>
      <c r="F58" t="s">
        <v>40</v>
      </c>
      <c r="G58">
        <v>7</v>
      </c>
      <c r="H58">
        <v>4</v>
      </c>
      <c r="I58">
        <v>2013</v>
      </c>
      <c r="J58">
        <v>1</v>
      </c>
      <c r="K58" t="s">
        <v>350</v>
      </c>
      <c r="L58">
        <f>data_to_analyze[[#This Row],[workers]]-data_to_analyze[[#This Row],[previous_workers]]</f>
        <v>3</v>
      </c>
    </row>
    <row r="59" spans="1:12" x14ac:dyDescent="0.25">
      <c r="A59">
        <v>58</v>
      </c>
      <c r="B59" t="s">
        <v>351</v>
      </c>
      <c r="C59" t="s">
        <v>17750</v>
      </c>
      <c r="D59" s="7">
        <v>25900000</v>
      </c>
      <c r="E59">
        <v>4899</v>
      </c>
      <c r="F59" t="s">
        <v>40</v>
      </c>
      <c r="G59">
        <v>30</v>
      </c>
      <c r="H59">
        <v>6</v>
      </c>
      <c r="I59">
        <v>2015</v>
      </c>
      <c r="J59">
        <v>1</v>
      </c>
      <c r="K59" t="s">
        <v>355</v>
      </c>
      <c r="L59">
        <f>data_to_analyze[[#This Row],[workers]]-data_to_analyze[[#This Row],[previous_workers]]</f>
        <v>24</v>
      </c>
    </row>
    <row r="60" spans="1:12" x14ac:dyDescent="0.25">
      <c r="A60">
        <v>59</v>
      </c>
      <c r="B60" t="s">
        <v>356</v>
      </c>
      <c r="C60" t="s">
        <v>108</v>
      </c>
      <c r="D60" s="7">
        <v>107600000</v>
      </c>
      <c r="E60">
        <v>4838</v>
      </c>
      <c r="F60" t="s">
        <v>55</v>
      </c>
      <c r="G60">
        <v>116</v>
      </c>
      <c r="H60">
        <v>70</v>
      </c>
      <c r="I60">
        <v>2008</v>
      </c>
      <c r="J60">
        <v>2</v>
      </c>
      <c r="K60" t="s">
        <v>108</v>
      </c>
      <c r="L60">
        <f>data_to_analyze[[#This Row],[workers]]-data_to_analyze[[#This Row],[previous_workers]]</f>
        <v>46</v>
      </c>
    </row>
    <row r="61" spans="1:12" x14ac:dyDescent="0.25">
      <c r="A61">
        <v>60</v>
      </c>
      <c r="B61" t="s">
        <v>360</v>
      </c>
      <c r="C61" t="s">
        <v>17735</v>
      </c>
      <c r="D61" s="7">
        <v>42400000</v>
      </c>
      <c r="E61">
        <v>4820</v>
      </c>
      <c r="F61" t="s">
        <v>156</v>
      </c>
      <c r="G61">
        <v>254</v>
      </c>
      <c r="H61">
        <v>25</v>
      </c>
      <c r="I61">
        <v>2012</v>
      </c>
      <c r="J61">
        <v>2</v>
      </c>
      <c r="K61" t="s">
        <v>364</v>
      </c>
      <c r="L61">
        <f>data_to_analyze[[#This Row],[workers]]-data_to_analyze[[#This Row],[previous_workers]]</f>
        <v>229</v>
      </c>
    </row>
    <row r="62" spans="1:12" x14ac:dyDescent="0.25">
      <c r="A62">
        <v>61</v>
      </c>
      <c r="B62" t="s">
        <v>365</v>
      </c>
      <c r="C62" t="s">
        <v>17739</v>
      </c>
      <c r="D62" s="7">
        <v>21500000</v>
      </c>
      <c r="E62">
        <v>4730</v>
      </c>
      <c r="F62" t="s">
        <v>156</v>
      </c>
      <c r="G62">
        <v>162</v>
      </c>
      <c r="H62">
        <v>21</v>
      </c>
      <c r="I62">
        <v>2014</v>
      </c>
      <c r="J62">
        <v>1</v>
      </c>
      <c r="K62" t="s">
        <v>122</v>
      </c>
      <c r="L62">
        <f>data_to_analyze[[#This Row],[workers]]-data_to_analyze[[#This Row],[previous_workers]]</f>
        <v>141</v>
      </c>
    </row>
    <row r="63" spans="1:12" x14ac:dyDescent="0.25">
      <c r="A63">
        <v>62</v>
      </c>
      <c r="B63" t="s">
        <v>369</v>
      </c>
      <c r="C63" t="s">
        <v>777</v>
      </c>
      <c r="D63" s="7">
        <v>2100000</v>
      </c>
      <c r="E63">
        <v>4469</v>
      </c>
      <c r="F63" t="s">
        <v>33</v>
      </c>
      <c r="G63">
        <v>8</v>
      </c>
      <c r="H63">
        <v>1</v>
      </c>
      <c r="I63">
        <v>2012</v>
      </c>
      <c r="J63">
        <v>2</v>
      </c>
      <c r="K63" t="s">
        <v>373</v>
      </c>
      <c r="L63">
        <f>data_to_analyze[[#This Row],[workers]]-data_to_analyze[[#This Row],[previous_workers]]</f>
        <v>7</v>
      </c>
    </row>
    <row r="64" spans="1:12" x14ac:dyDescent="0.25">
      <c r="A64">
        <v>63</v>
      </c>
      <c r="B64" t="s">
        <v>374</v>
      </c>
      <c r="C64" t="s">
        <v>976</v>
      </c>
      <c r="D64" s="7">
        <v>44600000</v>
      </c>
      <c r="E64">
        <v>4442</v>
      </c>
      <c r="F64" t="s">
        <v>211</v>
      </c>
      <c r="G64">
        <v>100</v>
      </c>
      <c r="H64">
        <v>3</v>
      </c>
      <c r="I64">
        <v>2007</v>
      </c>
      <c r="J64">
        <v>1</v>
      </c>
      <c r="K64" t="s">
        <v>101</v>
      </c>
      <c r="L64">
        <f>data_to_analyze[[#This Row],[workers]]-data_to_analyze[[#This Row],[previous_workers]]</f>
        <v>97</v>
      </c>
    </row>
    <row r="65" spans="1:12" x14ac:dyDescent="0.25">
      <c r="A65">
        <v>64</v>
      </c>
      <c r="B65" t="s">
        <v>378</v>
      </c>
      <c r="C65" t="s">
        <v>17760</v>
      </c>
      <c r="D65" s="7">
        <v>5800000</v>
      </c>
      <c r="E65">
        <v>4430</v>
      </c>
      <c r="F65" t="s">
        <v>156</v>
      </c>
      <c r="G65">
        <v>28</v>
      </c>
      <c r="H65">
        <v>3</v>
      </c>
      <c r="I65">
        <v>2014</v>
      </c>
      <c r="J65">
        <v>1</v>
      </c>
      <c r="K65" t="s">
        <v>382</v>
      </c>
      <c r="L65">
        <f>data_to_analyze[[#This Row],[workers]]-data_to_analyze[[#This Row],[previous_workers]]</f>
        <v>25</v>
      </c>
    </row>
    <row r="66" spans="1:12" x14ac:dyDescent="0.25">
      <c r="A66">
        <v>65</v>
      </c>
      <c r="B66" t="s">
        <v>383</v>
      </c>
      <c r="C66" t="s">
        <v>17773</v>
      </c>
      <c r="D66" s="7">
        <v>89700000</v>
      </c>
      <c r="E66">
        <v>4405</v>
      </c>
      <c r="F66" t="s">
        <v>107</v>
      </c>
      <c r="G66">
        <v>158</v>
      </c>
      <c r="H66">
        <v>4</v>
      </c>
      <c r="I66">
        <v>2014</v>
      </c>
      <c r="J66">
        <v>1</v>
      </c>
      <c r="K66" t="s">
        <v>387</v>
      </c>
      <c r="L66">
        <f>data_to_analyze[[#This Row],[workers]]-data_to_analyze[[#This Row],[previous_workers]]</f>
        <v>154</v>
      </c>
    </row>
    <row r="67" spans="1:12" x14ac:dyDescent="0.25">
      <c r="A67">
        <v>66</v>
      </c>
      <c r="B67" t="s">
        <v>388</v>
      </c>
      <c r="C67" t="s">
        <v>10856</v>
      </c>
      <c r="D67" s="7">
        <v>10700000</v>
      </c>
      <c r="E67">
        <v>4402</v>
      </c>
      <c r="F67" t="s">
        <v>233</v>
      </c>
      <c r="G67">
        <v>40</v>
      </c>
      <c r="H67">
        <v>5</v>
      </c>
      <c r="I67">
        <v>2015</v>
      </c>
      <c r="J67">
        <v>1</v>
      </c>
      <c r="K67" t="s">
        <v>391</v>
      </c>
      <c r="L67">
        <f>data_to_analyze[[#This Row],[workers]]-data_to_analyze[[#This Row],[previous_workers]]</f>
        <v>35</v>
      </c>
    </row>
    <row r="68" spans="1:12" x14ac:dyDescent="0.25">
      <c r="A68">
        <v>67</v>
      </c>
      <c r="B68" t="s">
        <v>392</v>
      </c>
      <c r="C68" t="s">
        <v>17773</v>
      </c>
      <c r="D68" s="7">
        <v>12800000</v>
      </c>
      <c r="E68">
        <v>4346</v>
      </c>
      <c r="F68" t="s">
        <v>181</v>
      </c>
      <c r="G68">
        <v>64</v>
      </c>
      <c r="H68">
        <v>1</v>
      </c>
      <c r="I68">
        <v>2007</v>
      </c>
      <c r="J68">
        <v>2</v>
      </c>
      <c r="K68" t="s">
        <v>396</v>
      </c>
      <c r="L68">
        <f>data_to_analyze[[#This Row],[workers]]-data_to_analyze[[#This Row],[previous_workers]]</f>
        <v>63</v>
      </c>
    </row>
    <row r="69" spans="1:12" x14ac:dyDescent="0.25">
      <c r="A69">
        <v>68</v>
      </c>
      <c r="B69" t="s">
        <v>397</v>
      </c>
      <c r="C69" t="s">
        <v>17775</v>
      </c>
      <c r="D69" s="7">
        <v>900000</v>
      </c>
      <c r="E69">
        <v>4323</v>
      </c>
      <c r="F69" t="s">
        <v>156</v>
      </c>
      <c r="G69">
        <v>63</v>
      </c>
      <c r="H69">
        <v>31</v>
      </c>
      <c r="I69">
        <v>2013</v>
      </c>
      <c r="J69">
        <v>1</v>
      </c>
      <c r="K69" t="s">
        <v>227</v>
      </c>
      <c r="L69">
        <f>data_to_analyze[[#This Row],[workers]]-data_to_analyze[[#This Row],[previous_workers]]</f>
        <v>32</v>
      </c>
    </row>
    <row r="70" spans="1:12" x14ac:dyDescent="0.25">
      <c r="A70">
        <v>69</v>
      </c>
      <c r="B70" t="s">
        <v>401</v>
      </c>
      <c r="C70" t="s">
        <v>10856</v>
      </c>
      <c r="D70" s="7">
        <v>146300000</v>
      </c>
      <c r="E70">
        <v>4309</v>
      </c>
      <c r="F70" t="s">
        <v>55</v>
      </c>
      <c r="G70">
        <v>380</v>
      </c>
      <c r="H70">
        <v>110</v>
      </c>
      <c r="I70">
        <v>2012</v>
      </c>
      <c r="J70">
        <v>1</v>
      </c>
      <c r="K70" t="s">
        <v>405</v>
      </c>
      <c r="L70">
        <f>data_to_analyze[[#This Row],[workers]]-data_to_analyze[[#This Row],[previous_workers]]</f>
        <v>270</v>
      </c>
    </row>
    <row r="71" spans="1:12" x14ac:dyDescent="0.25">
      <c r="A71">
        <v>70</v>
      </c>
      <c r="B71" t="s">
        <v>406</v>
      </c>
      <c r="C71" t="s">
        <v>10856</v>
      </c>
      <c r="D71" s="7">
        <v>14300000</v>
      </c>
      <c r="E71">
        <v>4283</v>
      </c>
      <c r="F71" t="s">
        <v>33</v>
      </c>
      <c r="G71">
        <v>7</v>
      </c>
      <c r="H71">
        <v>5</v>
      </c>
      <c r="I71">
        <v>2014</v>
      </c>
      <c r="J71">
        <v>1</v>
      </c>
      <c r="K71" t="s">
        <v>410</v>
      </c>
      <c r="L71">
        <f>data_to_analyze[[#This Row],[workers]]-data_to_analyze[[#This Row],[previous_workers]]</f>
        <v>2</v>
      </c>
    </row>
    <row r="72" spans="1:12" x14ac:dyDescent="0.25">
      <c r="A72">
        <v>71</v>
      </c>
      <c r="B72" t="s">
        <v>411</v>
      </c>
      <c r="C72" t="s">
        <v>17739</v>
      </c>
      <c r="D72" s="7">
        <v>6200000</v>
      </c>
      <c r="E72">
        <v>4281</v>
      </c>
      <c r="F72" t="s">
        <v>175</v>
      </c>
      <c r="G72">
        <v>13</v>
      </c>
      <c r="H72">
        <v>7</v>
      </c>
      <c r="I72">
        <v>2014</v>
      </c>
      <c r="J72">
        <v>1</v>
      </c>
      <c r="K72" t="s">
        <v>122</v>
      </c>
      <c r="L72">
        <f>data_to_analyze[[#This Row],[workers]]-data_to_analyze[[#This Row],[previous_workers]]</f>
        <v>6</v>
      </c>
    </row>
    <row r="73" spans="1:12" x14ac:dyDescent="0.25">
      <c r="A73">
        <v>72</v>
      </c>
      <c r="B73" t="s">
        <v>414</v>
      </c>
      <c r="C73" t="s">
        <v>17770</v>
      </c>
      <c r="D73" s="7">
        <v>4700000</v>
      </c>
      <c r="E73">
        <v>4280</v>
      </c>
      <c r="F73" t="s">
        <v>40</v>
      </c>
      <c r="G73">
        <v>30</v>
      </c>
      <c r="H73">
        <v>3</v>
      </c>
      <c r="I73">
        <v>2015</v>
      </c>
      <c r="J73">
        <v>1</v>
      </c>
      <c r="K73" t="s">
        <v>34</v>
      </c>
      <c r="L73">
        <f>data_to_analyze[[#This Row],[workers]]-data_to_analyze[[#This Row],[previous_workers]]</f>
        <v>27</v>
      </c>
    </row>
    <row r="74" spans="1:12" x14ac:dyDescent="0.25">
      <c r="A74">
        <v>73</v>
      </c>
      <c r="B74" t="s">
        <v>418</v>
      </c>
      <c r="C74" t="s">
        <v>17760</v>
      </c>
      <c r="D74" s="7">
        <v>20900000</v>
      </c>
      <c r="E74">
        <v>4267</v>
      </c>
      <c r="F74" t="s">
        <v>156</v>
      </c>
      <c r="G74">
        <v>258</v>
      </c>
      <c r="H74">
        <v>28</v>
      </c>
      <c r="I74">
        <v>2013</v>
      </c>
      <c r="J74">
        <v>1</v>
      </c>
      <c r="K74" t="s">
        <v>422</v>
      </c>
      <c r="L74">
        <f>data_to_analyze[[#This Row],[workers]]-data_to_analyze[[#This Row],[previous_workers]]</f>
        <v>230</v>
      </c>
    </row>
    <row r="75" spans="1:12" x14ac:dyDescent="0.25">
      <c r="A75">
        <v>74</v>
      </c>
      <c r="B75" t="s">
        <v>423</v>
      </c>
      <c r="C75" t="s">
        <v>17758</v>
      </c>
      <c r="D75" s="7">
        <v>4600000</v>
      </c>
      <c r="E75">
        <v>4247</v>
      </c>
      <c r="F75" t="s">
        <v>156</v>
      </c>
      <c r="G75">
        <v>39</v>
      </c>
      <c r="H75">
        <v>1</v>
      </c>
      <c r="I75">
        <v>2011</v>
      </c>
      <c r="J75">
        <v>3</v>
      </c>
      <c r="K75" t="s">
        <v>427</v>
      </c>
      <c r="L75">
        <f>data_to_analyze[[#This Row],[workers]]-data_to_analyze[[#This Row],[previous_workers]]</f>
        <v>38</v>
      </c>
    </row>
    <row r="76" spans="1:12" x14ac:dyDescent="0.25">
      <c r="A76">
        <v>75</v>
      </c>
      <c r="B76" t="s">
        <v>428</v>
      </c>
      <c r="C76" t="s">
        <v>777</v>
      </c>
      <c r="D76" s="7">
        <v>6700000</v>
      </c>
      <c r="E76">
        <v>4234</v>
      </c>
      <c r="F76" t="s">
        <v>324</v>
      </c>
      <c r="G76">
        <v>36</v>
      </c>
      <c r="H76">
        <v>2</v>
      </c>
      <c r="I76">
        <v>2012</v>
      </c>
      <c r="J76">
        <v>1</v>
      </c>
      <c r="K76" t="s">
        <v>56</v>
      </c>
      <c r="L76">
        <f>data_to_analyze[[#This Row],[workers]]-data_to_analyze[[#This Row],[previous_workers]]</f>
        <v>34</v>
      </c>
    </row>
    <row r="77" spans="1:12" x14ac:dyDescent="0.25">
      <c r="A77">
        <v>76</v>
      </c>
      <c r="B77" t="s">
        <v>432</v>
      </c>
      <c r="C77" t="s">
        <v>17747</v>
      </c>
      <c r="D77" s="7">
        <v>1000000</v>
      </c>
      <c r="E77">
        <v>4208</v>
      </c>
      <c r="F77" t="s">
        <v>55</v>
      </c>
      <c r="G77">
        <v>35</v>
      </c>
      <c r="H77">
        <v>2</v>
      </c>
      <c r="I77">
        <v>2014</v>
      </c>
      <c r="J77">
        <v>1</v>
      </c>
      <c r="K77" t="s">
        <v>437</v>
      </c>
      <c r="L77">
        <f>data_to_analyze[[#This Row],[workers]]-data_to_analyze[[#This Row],[previous_workers]]</f>
        <v>33</v>
      </c>
    </row>
    <row r="78" spans="1:12" x14ac:dyDescent="0.25">
      <c r="A78">
        <v>77</v>
      </c>
      <c r="B78" t="s">
        <v>438</v>
      </c>
      <c r="C78" t="s">
        <v>17765</v>
      </c>
      <c r="D78" s="7">
        <v>8200000</v>
      </c>
      <c r="E78">
        <v>4138</v>
      </c>
      <c r="F78" t="s">
        <v>25</v>
      </c>
      <c r="G78">
        <v>78</v>
      </c>
      <c r="H78">
        <v>11</v>
      </c>
      <c r="I78">
        <v>2015</v>
      </c>
      <c r="J78">
        <v>1</v>
      </c>
      <c r="K78" t="s">
        <v>442</v>
      </c>
      <c r="L78">
        <f>data_to_analyze[[#This Row],[workers]]-data_to_analyze[[#This Row],[previous_workers]]</f>
        <v>67</v>
      </c>
    </row>
    <row r="79" spans="1:12" x14ac:dyDescent="0.25">
      <c r="A79">
        <v>78</v>
      </c>
      <c r="B79" t="s">
        <v>443</v>
      </c>
      <c r="C79" t="s">
        <v>17748</v>
      </c>
      <c r="D79" s="7">
        <v>4300000</v>
      </c>
      <c r="E79">
        <v>4091</v>
      </c>
      <c r="F79" t="s">
        <v>181</v>
      </c>
      <c r="G79">
        <v>14</v>
      </c>
      <c r="H79">
        <v>1</v>
      </c>
      <c r="I79">
        <v>2000</v>
      </c>
      <c r="J79">
        <v>1</v>
      </c>
      <c r="K79" t="s">
        <v>246</v>
      </c>
      <c r="L79">
        <f>data_to_analyze[[#This Row],[workers]]-data_to_analyze[[#This Row],[previous_workers]]</f>
        <v>13</v>
      </c>
    </row>
    <row r="80" spans="1:12" x14ac:dyDescent="0.25">
      <c r="A80">
        <v>79</v>
      </c>
      <c r="B80" t="s">
        <v>447</v>
      </c>
      <c r="C80" t="s">
        <v>17750</v>
      </c>
      <c r="D80" s="7">
        <v>7200000</v>
      </c>
      <c r="E80">
        <v>4090</v>
      </c>
      <c r="F80" t="s">
        <v>233</v>
      </c>
      <c r="G80">
        <v>40</v>
      </c>
      <c r="H80">
        <v>6</v>
      </c>
      <c r="I80">
        <v>2002</v>
      </c>
      <c r="J80">
        <v>1</v>
      </c>
      <c r="K80" t="s">
        <v>450</v>
      </c>
      <c r="L80">
        <f>data_to_analyze[[#This Row],[workers]]-data_to_analyze[[#This Row],[previous_workers]]</f>
        <v>34</v>
      </c>
    </row>
    <row r="81" spans="1:12" x14ac:dyDescent="0.25">
      <c r="A81">
        <v>80</v>
      </c>
      <c r="B81" t="s">
        <v>451</v>
      </c>
      <c r="C81" t="s">
        <v>17771</v>
      </c>
      <c r="D81" s="7">
        <v>4700000</v>
      </c>
      <c r="E81">
        <v>4088</v>
      </c>
      <c r="F81" t="s">
        <v>40</v>
      </c>
      <c r="G81">
        <v>12</v>
      </c>
      <c r="H81">
        <v>2</v>
      </c>
      <c r="I81">
        <v>2015</v>
      </c>
      <c r="J81">
        <v>1</v>
      </c>
      <c r="K81" t="s">
        <v>170</v>
      </c>
      <c r="L81">
        <f>data_to_analyze[[#This Row],[workers]]-data_to_analyze[[#This Row],[previous_workers]]</f>
        <v>10</v>
      </c>
    </row>
    <row r="82" spans="1:12" x14ac:dyDescent="0.25">
      <c r="A82">
        <v>81</v>
      </c>
      <c r="B82" t="s">
        <v>454</v>
      </c>
      <c r="C82" t="s">
        <v>17748</v>
      </c>
      <c r="D82" s="7">
        <v>16300000</v>
      </c>
      <c r="E82">
        <v>4035</v>
      </c>
      <c r="F82" t="s">
        <v>55</v>
      </c>
      <c r="G82">
        <v>38</v>
      </c>
      <c r="H82">
        <v>8</v>
      </c>
      <c r="I82">
        <v>2014</v>
      </c>
      <c r="J82">
        <v>1</v>
      </c>
      <c r="K82" t="s">
        <v>459</v>
      </c>
      <c r="L82">
        <f>data_to_analyze[[#This Row],[workers]]-data_to_analyze[[#This Row],[previous_workers]]</f>
        <v>30</v>
      </c>
    </row>
    <row r="83" spans="1:12" x14ac:dyDescent="0.25">
      <c r="A83">
        <v>82</v>
      </c>
      <c r="B83" t="s">
        <v>460</v>
      </c>
      <c r="C83" t="s">
        <v>17745</v>
      </c>
      <c r="D83" s="7">
        <v>54400000</v>
      </c>
      <c r="E83">
        <v>3840</v>
      </c>
      <c r="F83" t="s">
        <v>25</v>
      </c>
      <c r="G83">
        <v>50</v>
      </c>
      <c r="H83">
        <v>4</v>
      </c>
      <c r="I83">
        <v>2015</v>
      </c>
      <c r="J83">
        <v>1</v>
      </c>
      <c r="K83" t="s">
        <v>466</v>
      </c>
      <c r="L83">
        <f>data_to_analyze[[#This Row],[workers]]-data_to_analyze[[#This Row],[previous_workers]]</f>
        <v>46</v>
      </c>
    </row>
    <row r="84" spans="1:12" x14ac:dyDescent="0.25">
      <c r="A84">
        <v>83</v>
      </c>
      <c r="B84" t="s">
        <v>467</v>
      </c>
      <c r="C84" t="s">
        <v>17770</v>
      </c>
      <c r="D84" s="7">
        <v>5100000</v>
      </c>
      <c r="E84">
        <v>3779</v>
      </c>
      <c r="F84" t="s">
        <v>156</v>
      </c>
      <c r="G84">
        <v>50</v>
      </c>
      <c r="H84">
        <v>15</v>
      </c>
      <c r="I84">
        <v>2012</v>
      </c>
      <c r="J84">
        <v>2</v>
      </c>
      <c r="K84" t="s">
        <v>470</v>
      </c>
      <c r="L84">
        <f>data_to_analyze[[#This Row],[workers]]-data_to_analyze[[#This Row],[previous_workers]]</f>
        <v>35</v>
      </c>
    </row>
    <row r="85" spans="1:12" x14ac:dyDescent="0.25">
      <c r="A85">
        <v>83</v>
      </c>
      <c r="B85" t="s">
        <v>471</v>
      </c>
      <c r="C85" t="s">
        <v>10856</v>
      </c>
      <c r="D85" s="7">
        <v>25800000</v>
      </c>
      <c r="E85">
        <v>3775</v>
      </c>
      <c r="F85" t="s">
        <v>233</v>
      </c>
      <c r="G85">
        <v>25</v>
      </c>
      <c r="H85">
        <v>3</v>
      </c>
      <c r="I85">
        <v>2013</v>
      </c>
      <c r="J85">
        <v>1</v>
      </c>
      <c r="K85" t="s">
        <v>475</v>
      </c>
      <c r="L85">
        <f>data_to_analyze[[#This Row],[workers]]-data_to_analyze[[#This Row],[previous_workers]]</f>
        <v>22</v>
      </c>
    </row>
    <row r="86" spans="1:12" x14ac:dyDescent="0.25">
      <c r="A86">
        <v>84</v>
      </c>
      <c r="B86" t="s">
        <v>476</v>
      </c>
      <c r="C86" t="s">
        <v>17771</v>
      </c>
      <c r="D86" s="7">
        <v>900000</v>
      </c>
      <c r="E86">
        <v>3728</v>
      </c>
      <c r="F86" t="s">
        <v>18</v>
      </c>
      <c r="G86">
        <v>13</v>
      </c>
      <c r="H86">
        <v>10</v>
      </c>
      <c r="I86">
        <v>2014</v>
      </c>
      <c r="J86">
        <v>2</v>
      </c>
      <c r="K86" t="s">
        <v>479</v>
      </c>
      <c r="L86">
        <f>data_to_analyze[[#This Row],[workers]]-data_to_analyze[[#This Row],[previous_workers]]</f>
        <v>3</v>
      </c>
    </row>
    <row r="87" spans="1:12" x14ac:dyDescent="0.25">
      <c r="A87">
        <v>85</v>
      </c>
      <c r="B87" t="s">
        <v>480</v>
      </c>
      <c r="C87" t="s">
        <v>17734</v>
      </c>
      <c r="D87" s="7">
        <v>900000</v>
      </c>
      <c r="E87">
        <v>3692</v>
      </c>
      <c r="F87" t="s">
        <v>107</v>
      </c>
      <c r="G87">
        <v>19</v>
      </c>
      <c r="H87">
        <v>3</v>
      </c>
      <c r="I87">
        <v>2015</v>
      </c>
      <c r="J87">
        <v>1</v>
      </c>
      <c r="K87" t="s">
        <v>19</v>
      </c>
      <c r="L87">
        <f>data_to_analyze[[#This Row],[workers]]-data_to_analyze[[#This Row],[previous_workers]]</f>
        <v>16</v>
      </c>
    </row>
    <row r="88" spans="1:12" x14ac:dyDescent="0.25">
      <c r="A88">
        <v>86</v>
      </c>
      <c r="B88" t="s">
        <v>483</v>
      </c>
      <c r="C88" t="s">
        <v>17770</v>
      </c>
      <c r="D88" s="7">
        <v>4500000</v>
      </c>
      <c r="E88">
        <v>3684</v>
      </c>
      <c r="F88" t="s">
        <v>336</v>
      </c>
      <c r="G88">
        <v>463</v>
      </c>
      <c r="H88">
        <v>22</v>
      </c>
      <c r="I88">
        <v>2015</v>
      </c>
      <c r="J88">
        <v>1</v>
      </c>
      <c r="K88" t="s">
        <v>34</v>
      </c>
      <c r="L88">
        <f>data_to_analyze[[#This Row],[workers]]-data_to_analyze[[#This Row],[previous_workers]]</f>
        <v>441</v>
      </c>
    </row>
    <row r="89" spans="1:12" x14ac:dyDescent="0.25">
      <c r="A89">
        <v>87</v>
      </c>
      <c r="B89" t="s">
        <v>487</v>
      </c>
      <c r="C89" t="s">
        <v>10856</v>
      </c>
      <c r="D89" s="7">
        <v>104100000</v>
      </c>
      <c r="E89">
        <v>3665</v>
      </c>
      <c r="F89" t="s">
        <v>40</v>
      </c>
      <c r="G89">
        <v>1200</v>
      </c>
      <c r="H89">
        <v>30</v>
      </c>
      <c r="I89">
        <v>2012</v>
      </c>
      <c r="J89">
        <v>2</v>
      </c>
      <c r="K89" t="s">
        <v>163</v>
      </c>
      <c r="L89">
        <f>data_to_analyze[[#This Row],[workers]]-data_to_analyze[[#This Row],[previous_workers]]</f>
        <v>1170</v>
      </c>
    </row>
    <row r="90" spans="1:12" x14ac:dyDescent="0.25">
      <c r="A90">
        <v>88</v>
      </c>
      <c r="B90" t="s">
        <v>491</v>
      </c>
      <c r="C90" t="s">
        <v>10856</v>
      </c>
      <c r="D90" s="7">
        <v>3900000</v>
      </c>
      <c r="E90">
        <v>3623</v>
      </c>
      <c r="F90" t="s">
        <v>289</v>
      </c>
      <c r="G90">
        <v>25</v>
      </c>
      <c r="H90">
        <v>3</v>
      </c>
      <c r="I90">
        <v>2015</v>
      </c>
      <c r="J90">
        <v>1</v>
      </c>
      <c r="K90" t="s">
        <v>495</v>
      </c>
      <c r="L90">
        <f>data_to_analyze[[#This Row],[workers]]-data_to_analyze[[#This Row],[previous_workers]]</f>
        <v>22</v>
      </c>
    </row>
    <row r="91" spans="1:12" x14ac:dyDescent="0.25">
      <c r="A91">
        <v>89</v>
      </c>
      <c r="B91" t="s">
        <v>496</v>
      </c>
      <c r="C91" t="s">
        <v>10856</v>
      </c>
      <c r="D91" s="7">
        <v>10400000</v>
      </c>
      <c r="E91">
        <v>3535</v>
      </c>
      <c r="F91" t="s">
        <v>257</v>
      </c>
      <c r="G91">
        <v>178</v>
      </c>
      <c r="H91">
        <v>11</v>
      </c>
      <c r="I91">
        <v>2015</v>
      </c>
      <c r="J91">
        <v>2</v>
      </c>
      <c r="K91" t="s">
        <v>500</v>
      </c>
      <c r="L91">
        <f>data_to_analyze[[#This Row],[workers]]-data_to_analyze[[#This Row],[previous_workers]]</f>
        <v>167</v>
      </c>
    </row>
    <row r="92" spans="1:12" x14ac:dyDescent="0.25">
      <c r="A92">
        <v>90</v>
      </c>
      <c r="B92" t="s">
        <v>501</v>
      </c>
      <c r="C92" t="s">
        <v>17742</v>
      </c>
      <c r="D92" s="7">
        <v>14400000</v>
      </c>
      <c r="E92">
        <v>3532</v>
      </c>
      <c r="F92" t="s">
        <v>308</v>
      </c>
      <c r="G92">
        <v>49</v>
      </c>
      <c r="H92">
        <v>4</v>
      </c>
      <c r="I92">
        <v>2013</v>
      </c>
      <c r="J92">
        <v>2</v>
      </c>
      <c r="K92" t="s">
        <v>506</v>
      </c>
      <c r="L92">
        <f>data_to_analyze[[#This Row],[workers]]-data_to_analyze[[#This Row],[previous_workers]]</f>
        <v>45</v>
      </c>
    </row>
    <row r="93" spans="1:12" x14ac:dyDescent="0.25">
      <c r="A93">
        <v>91</v>
      </c>
      <c r="B93" t="s">
        <v>507</v>
      </c>
      <c r="C93" t="s">
        <v>17773</v>
      </c>
      <c r="D93" s="7">
        <v>6400000</v>
      </c>
      <c r="E93">
        <v>3469</v>
      </c>
      <c r="F93" t="s">
        <v>181</v>
      </c>
      <c r="G93">
        <v>35</v>
      </c>
      <c r="H93">
        <v>5</v>
      </c>
      <c r="I93">
        <v>2012</v>
      </c>
      <c r="J93">
        <v>2</v>
      </c>
      <c r="K93" t="s">
        <v>396</v>
      </c>
      <c r="L93">
        <f>data_to_analyze[[#This Row],[workers]]-data_to_analyze[[#This Row],[previous_workers]]</f>
        <v>30</v>
      </c>
    </row>
    <row r="94" spans="1:12" x14ac:dyDescent="0.25">
      <c r="A94">
        <v>92</v>
      </c>
      <c r="B94" t="s">
        <v>510</v>
      </c>
      <c r="C94" t="s">
        <v>17746</v>
      </c>
      <c r="D94" s="7">
        <v>4900000</v>
      </c>
      <c r="E94">
        <v>3418</v>
      </c>
      <c r="F94" t="s">
        <v>55</v>
      </c>
      <c r="G94">
        <v>19</v>
      </c>
      <c r="H94">
        <v>1</v>
      </c>
      <c r="I94">
        <v>2014</v>
      </c>
      <c r="J94">
        <v>1</v>
      </c>
      <c r="K94" t="s">
        <v>515</v>
      </c>
      <c r="L94">
        <f>data_to_analyze[[#This Row],[workers]]-data_to_analyze[[#This Row],[previous_workers]]</f>
        <v>18</v>
      </c>
    </row>
    <row r="95" spans="1:12" x14ac:dyDescent="0.25">
      <c r="A95">
        <v>93</v>
      </c>
      <c r="B95" t="s">
        <v>516</v>
      </c>
      <c r="C95" t="s">
        <v>17750</v>
      </c>
      <c r="D95" s="7">
        <v>6600000</v>
      </c>
      <c r="E95">
        <v>3400</v>
      </c>
      <c r="F95" t="s">
        <v>48</v>
      </c>
      <c r="G95">
        <v>25</v>
      </c>
      <c r="H95">
        <v>3</v>
      </c>
      <c r="I95">
        <v>2013</v>
      </c>
      <c r="J95">
        <v>2</v>
      </c>
      <c r="K95" t="s">
        <v>520</v>
      </c>
      <c r="L95">
        <f>data_to_analyze[[#This Row],[workers]]-data_to_analyze[[#This Row],[previous_workers]]</f>
        <v>22</v>
      </c>
    </row>
    <row r="96" spans="1:12" x14ac:dyDescent="0.25">
      <c r="A96">
        <v>94</v>
      </c>
      <c r="B96" t="s">
        <v>521</v>
      </c>
      <c r="C96" t="s">
        <v>108</v>
      </c>
      <c r="D96" s="7">
        <v>7300000</v>
      </c>
      <c r="E96">
        <v>3388</v>
      </c>
      <c r="F96" t="s">
        <v>69</v>
      </c>
      <c r="G96">
        <v>65</v>
      </c>
      <c r="H96">
        <v>7</v>
      </c>
      <c r="I96">
        <v>2014</v>
      </c>
      <c r="J96">
        <v>1</v>
      </c>
      <c r="K96" t="s">
        <v>525</v>
      </c>
      <c r="L96">
        <f>data_to_analyze[[#This Row],[workers]]-data_to_analyze[[#This Row],[previous_workers]]</f>
        <v>58</v>
      </c>
    </row>
    <row r="97" spans="1:12" x14ac:dyDescent="0.25">
      <c r="A97">
        <v>95</v>
      </c>
      <c r="B97" t="s">
        <v>526</v>
      </c>
      <c r="C97" t="s">
        <v>10856</v>
      </c>
      <c r="D97" s="7">
        <v>7400000</v>
      </c>
      <c r="E97">
        <v>3371</v>
      </c>
      <c r="F97" t="s">
        <v>18</v>
      </c>
      <c r="G97">
        <v>85</v>
      </c>
      <c r="H97">
        <v>1</v>
      </c>
      <c r="I97">
        <v>2014</v>
      </c>
      <c r="J97">
        <v>1</v>
      </c>
      <c r="K97" t="s">
        <v>530</v>
      </c>
      <c r="L97">
        <f>data_to_analyze[[#This Row],[workers]]-data_to_analyze[[#This Row],[previous_workers]]</f>
        <v>84</v>
      </c>
    </row>
    <row r="98" spans="1:12" x14ac:dyDescent="0.25">
      <c r="A98">
        <v>96</v>
      </c>
      <c r="B98" t="s">
        <v>531</v>
      </c>
      <c r="C98" t="s">
        <v>10856</v>
      </c>
      <c r="D98" s="7">
        <v>15300000</v>
      </c>
      <c r="E98">
        <v>3358</v>
      </c>
      <c r="F98" t="s">
        <v>55</v>
      </c>
      <c r="G98">
        <v>16</v>
      </c>
      <c r="H98">
        <v>8</v>
      </c>
      <c r="I98">
        <v>2011</v>
      </c>
      <c r="J98">
        <v>1</v>
      </c>
      <c r="K98" t="s">
        <v>137</v>
      </c>
      <c r="L98">
        <f>data_to_analyze[[#This Row],[workers]]-data_to_analyze[[#This Row],[previous_workers]]</f>
        <v>8</v>
      </c>
    </row>
    <row r="99" spans="1:12" x14ac:dyDescent="0.25">
      <c r="A99">
        <v>97</v>
      </c>
      <c r="B99" t="s">
        <v>535</v>
      </c>
      <c r="C99" t="s">
        <v>108</v>
      </c>
      <c r="D99" s="7">
        <v>13700000</v>
      </c>
      <c r="E99">
        <v>3350</v>
      </c>
      <c r="F99" t="s">
        <v>107</v>
      </c>
      <c r="G99">
        <v>54</v>
      </c>
      <c r="H99">
        <v>10</v>
      </c>
      <c r="I99">
        <v>2014</v>
      </c>
      <c r="J99">
        <v>1</v>
      </c>
      <c r="K99" t="s">
        <v>108</v>
      </c>
      <c r="L99">
        <f>data_to_analyze[[#This Row],[workers]]-data_to_analyze[[#This Row],[previous_workers]]</f>
        <v>44</v>
      </c>
    </row>
    <row r="100" spans="1:12" x14ac:dyDescent="0.25">
      <c r="A100">
        <v>98</v>
      </c>
      <c r="B100" t="s">
        <v>539</v>
      </c>
      <c r="C100" t="s">
        <v>17762</v>
      </c>
      <c r="D100" s="7">
        <v>4800000</v>
      </c>
      <c r="E100">
        <v>3340</v>
      </c>
      <c r="F100" t="s">
        <v>25</v>
      </c>
      <c r="G100">
        <v>35</v>
      </c>
      <c r="H100">
        <v>1</v>
      </c>
      <c r="I100">
        <v>2014</v>
      </c>
      <c r="J100">
        <v>1</v>
      </c>
      <c r="K100" t="s">
        <v>544</v>
      </c>
      <c r="L100">
        <f>data_to_analyze[[#This Row],[workers]]-data_to_analyze[[#This Row],[previous_workers]]</f>
        <v>34</v>
      </c>
    </row>
    <row r="101" spans="1:12" x14ac:dyDescent="0.25">
      <c r="A101">
        <v>99</v>
      </c>
      <c r="B101" t="s">
        <v>545</v>
      </c>
      <c r="C101" t="s">
        <v>17742</v>
      </c>
      <c r="D101" s="7">
        <v>34200000</v>
      </c>
      <c r="E101">
        <v>3326</v>
      </c>
      <c r="F101" t="s">
        <v>25</v>
      </c>
      <c r="G101">
        <v>450</v>
      </c>
      <c r="H101">
        <v>25</v>
      </c>
      <c r="I101">
        <v>2014</v>
      </c>
      <c r="J101">
        <v>1</v>
      </c>
      <c r="K101" t="s">
        <v>506</v>
      </c>
      <c r="L101">
        <f>data_to_analyze[[#This Row],[workers]]-data_to_analyze[[#This Row],[previous_workers]]</f>
        <v>425</v>
      </c>
    </row>
    <row r="102" spans="1:12" x14ac:dyDescent="0.25">
      <c r="A102">
        <v>100</v>
      </c>
      <c r="B102" t="s">
        <v>549</v>
      </c>
      <c r="C102" t="s">
        <v>17760</v>
      </c>
      <c r="D102" s="7">
        <v>102900000</v>
      </c>
      <c r="E102">
        <v>3307</v>
      </c>
      <c r="F102" t="s">
        <v>233</v>
      </c>
      <c r="G102">
        <v>585</v>
      </c>
      <c r="H102">
        <v>15</v>
      </c>
      <c r="I102">
        <v>2015</v>
      </c>
      <c r="J102">
        <v>2</v>
      </c>
      <c r="K102" t="s">
        <v>553</v>
      </c>
      <c r="L102">
        <f>data_to_analyze[[#This Row],[workers]]-data_to_analyze[[#This Row],[previous_workers]]</f>
        <v>570</v>
      </c>
    </row>
    <row r="103" spans="1:12" x14ac:dyDescent="0.25">
      <c r="A103">
        <v>101</v>
      </c>
      <c r="B103" t="s">
        <v>554</v>
      </c>
      <c r="C103" t="s">
        <v>777</v>
      </c>
      <c r="D103" s="7">
        <v>13900000</v>
      </c>
      <c r="E103">
        <v>3279</v>
      </c>
      <c r="F103" t="s">
        <v>107</v>
      </c>
      <c r="G103">
        <v>50</v>
      </c>
      <c r="H103">
        <v>18</v>
      </c>
      <c r="I103">
        <v>2014</v>
      </c>
      <c r="J103">
        <v>1</v>
      </c>
      <c r="K103" t="s">
        <v>198</v>
      </c>
      <c r="L103">
        <f>data_to_analyze[[#This Row],[workers]]-data_to_analyze[[#This Row],[previous_workers]]</f>
        <v>32</v>
      </c>
    </row>
    <row r="104" spans="1:12" x14ac:dyDescent="0.25">
      <c r="A104">
        <v>102</v>
      </c>
      <c r="B104" t="s">
        <v>557</v>
      </c>
      <c r="C104" t="s">
        <v>17758</v>
      </c>
      <c r="D104" s="7">
        <v>900000</v>
      </c>
      <c r="E104">
        <v>3245</v>
      </c>
      <c r="F104" t="s">
        <v>156</v>
      </c>
      <c r="G104">
        <v>86</v>
      </c>
      <c r="H104">
        <v>4</v>
      </c>
      <c r="I104">
        <v>2015</v>
      </c>
      <c r="J104">
        <v>1</v>
      </c>
      <c r="K104" t="s">
        <v>560</v>
      </c>
      <c r="L104">
        <f>data_to_analyze[[#This Row],[workers]]-data_to_analyze[[#This Row],[previous_workers]]</f>
        <v>82</v>
      </c>
    </row>
    <row r="105" spans="1:12" x14ac:dyDescent="0.25">
      <c r="A105">
        <v>103</v>
      </c>
      <c r="B105" t="s">
        <v>561</v>
      </c>
      <c r="C105" t="s">
        <v>17773</v>
      </c>
      <c r="D105" s="7">
        <v>3300000</v>
      </c>
      <c r="E105">
        <v>3215</v>
      </c>
      <c r="F105" t="s">
        <v>181</v>
      </c>
      <c r="G105">
        <v>151</v>
      </c>
      <c r="H105">
        <v>24</v>
      </c>
      <c r="I105">
        <v>2014</v>
      </c>
      <c r="J105">
        <v>1</v>
      </c>
      <c r="K105" t="s">
        <v>565</v>
      </c>
      <c r="L105">
        <f>data_to_analyze[[#This Row],[workers]]-data_to_analyze[[#This Row],[previous_workers]]</f>
        <v>127</v>
      </c>
    </row>
    <row r="106" spans="1:12" x14ac:dyDescent="0.25">
      <c r="A106">
        <v>104</v>
      </c>
      <c r="B106" t="s">
        <v>566</v>
      </c>
      <c r="C106" t="s">
        <v>17770</v>
      </c>
      <c r="D106" s="7">
        <v>14400000</v>
      </c>
      <c r="E106">
        <v>3210</v>
      </c>
      <c r="F106" t="s">
        <v>233</v>
      </c>
      <c r="G106">
        <v>46</v>
      </c>
      <c r="H106">
        <v>1</v>
      </c>
      <c r="I106">
        <v>2011</v>
      </c>
      <c r="J106">
        <v>1</v>
      </c>
      <c r="K106" t="s">
        <v>569</v>
      </c>
      <c r="L106">
        <f>data_to_analyze[[#This Row],[workers]]-data_to_analyze[[#This Row],[previous_workers]]</f>
        <v>45</v>
      </c>
    </row>
    <row r="107" spans="1:12" x14ac:dyDescent="0.25">
      <c r="A107">
        <v>105</v>
      </c>
      <c r="B107" t="s">
        <v>570</v>
      </c>
      <c r="C107" t="s">
        <v>17751</v>
      </c>
      <c r="D107" s="7">
        <v>11100000</v>
      </c>
      <c r="E107">
        <v>3206</v>
      </c>
      <c r="F107" t="s">
        <v>156</v>
      </c>
      <c r="G107">
        <v>180</v>
      </c>
      <c r="H107">
        <v>12</v>
      </c>
      <c r="I107">
        <v>2014</v>
      </c>
      <c r="J107">
        <v>2</v>
      </c>
      <c r="K107" t="s">
        <v>298</v>
      </c>
      <c r="L107">
        <f>data_to_analyze[[#This Row],[workers]]-data_to_analyze[[#This Row],[previous_workers]]</f>
        <v>168</v>
      </c>
    </row>
    <row r="108" spans="1:12" x14ac:dyDescent="0.25">
      <c r="A108">
        <v>106</v>
      </c>
      <c r="B108" t="s">
        <v>574</v>
      </c>
      <c r="C108" t="s">
        <v>10856</v>
      </c>
      <c r="D108" s="7">
        <v>3500000</v>
      </c>
      <c r="E108">
        <v>3201</v>
      </c>
      <c r="F108" t="s">
        <v>336</v>
      </c>
      <c r="G108">
        <v>18</v>
      </c>
      <c r="H108">
        <v>3</v>
      </c>
      <c r="I108">
        <v>2015</v>
      </c>
      <c r="J108">
        <v>1</v>
      </c>
      <c r="K108" t="s">
        <v>578</v>
      </c>
      <c r="L108">
        <f>data_to_analyze[[#This Row],[workers]]-data_to_analyze[[#This Row],[previous_workers]]</f>
        <v>15</v>
      </c>
    </row>
    <row r="109" spans="1:12" x14ac:dyDescent="0.25">
      <c r="A109">
        <v>107</v>
      </c>
      <c r="B109" t="s">
        <v>579</v>
      </c>
      <c r="C109" t="s">
        <v>108</v>
      </c>
      <c r="D109" s="7">
        <v>3900000</v>
      </c>
      <c r="E109">
        <v>3179</v>
      </c>
      <c r="F109" t="s">
        <v>336</v>
      </c>
      <c r="G109">
        <v>1</v>
      </c>
      <c r="H109">
        <v>1</v>
      </c>
      <c r="I109">
        <v>2015</v>
      </c>
      <c r="J109">
        <v>1</v>
      </c>
      <c r="K109" t="s">
        <v>582</v>
      </c>
      <c r="L109">
        <f>data_to_analyze[[#This Row],[workers]]-data_to_analyze[[#This Row],[previous_workers]]</f>
        <v>0</v>
      </c>
    </row>
    <row r="110" spans="1:12" x14ac:dyDescent="0.25">
      <c r="A110">
        <v>108</v>
      </c>
      <c r="B110" t="s">
        <v>583</v>
      </c>
      <c r="C110" t="s">
        <v>17739</v>
      </c>
      <c r="D110" s="7">
        <v>7600000</v>
      </c>
      <c r="E110">
        <v>3136</v>
      </c>
      <c r="F110" t="s">
        <v>156</v>
      </c>
      <c r="G110">
        <v>50</v>
      </c>
      <c r="H110">
        <v>8</v>
      </c>
      <c r="I110">
        <v>2015</v>
      </c>
      <c r="J110">
        <v>1</v>
      </c>
      <c r="K110" t="s">
        <v>122</v>
      </c>
      <c r="L110">
        <f>data_to_analyze[[#This Row],[workers]]-data_to_analyze[[#This Row],[previous_workers]]</f>
        <v>42</v>
      </c>
    </row>
    <row r="111" spans="1:12" x14ac:dyDescent="0.25">
      <c r="A111">
        <v>109</v>
      </c>
      <c r="B111" t="s">
        <v>587</v>
      </c>
      <c r="C111" t="s">
        <v>17773</v>
      </c>
      <c r="D111" s="7">
        <v>59300000</v>
      </c>
      <c r="E111">
        <v>3134</v>
      </c>
      <c r="F111" t="s">
        <v>181</v>
      </c>
      <c r="G111">
        <v>145</v>
      </c>
      <c r="H111">
        <v>17</v>
      </c>
      <c r="I111">
        <v>2008</v>
      </c>
      <c r="J111">
        <v>3</v>
      </c>
      <c r="K111" t="s">
        <v>591</v>
      </c>
      <c r="L111">
        <f>data_to_analyze[[#This Row],[workers]]-data_to_analyze[[#This Row],[previous_workers]]</f>
        <v>128</v>
      </c>
    </row>
    <row r="112" spans="1:12" x14ac:dyDescent="0.25">
      <c r="A112">
        <v>110</v>
      </c>
      <c r="B112" t="s">
        <v>592</v>
      </c>
      <c r="C112" t="s">
        <v>17742</v>
      </c>
      <c r="D112" s="7">
        <v>4700000</v>
      </c>
      <c r="E112">
        <v>3099</v>
      </c>
      <c r="F112" t="s">
        <v>48</v>
      </c>
      <c r="G112">
        <v>10</v>
      </c>
      <c r="H112">
        <v>2</v>
      </c>
      <c r="I112">
        <v>2005</v>
      </c>
      <c r="J112">
        <v>2</v>
      </c>
      <c r="K112" t="s">
        <v>596</v>
      </c>
      <c r="L112">
        <f>data_to_analyze[[#This Row],[workers]]-data_to_analyze[[#This Row],[previous_workers]]</f>
        <v>8</v>
      </c>
    </row>
    <row r="113" spans="1:12" x14ac:dyDescent="0.25">
      <c r="A113">
        <v>111</v>
      </c>
      <c r="B113" t="s">
        <v>597</v>
      </c>
      <c r="C113" t="s">
        <v>777</v>
      </c>
      <c r="D113" s="7">
        <v>7800000</v>
      </c>
      <c r="E113">
        <v>3051</v>
      </c>
      <c r="F113" t="s">
        <v>181</v>
      </c>
      <c r="G113">
        <v>52</v>
      </c>
      <c r="H113">
        <v>12</v>
      </c>
      <c r="I113">
        <v>2002</v>
      </c>
      <c r="J113">
        <v>1</v>
      </c>
      <c r="K113" t="s">
        <v>600</v>
      </c>
      <c r="L113">
        <f>data_to_analyze[[#This Row],[workers]]-data_to_analyze[[#This Row],[previous_workers]]</f>
        <v>40</v>
      </c>
    </row>
    <row r="114" spans="1:12" x14ac:dyDescent="0.25">
      <c r="A114">
        <v>112</v>
      </c>
      <c r="B114" t="s">
        <v>601</v>
      </c>
      <c r="C114" t="s">
        <v>10856</v>
      </c>
      <c r="D114" s="7">
        <v>3800000</v>
      </c>
      <c r="E114">
        <v>3050</v>
      </c>
      <c r="F114" t="s">
        <v>18</v>
      </c>
      <c r="G114">
        <v>310</v>
      </c>
      <c r="H114">
        <v>30</v>
      </c>
      <c r="I114">
        <v>2015</v>
      </c>
      <c r="J114">
        <v>1</v>
      </c>
      <c r="K114" t="s">
        <v>605</v>
      </c>
      <c r="L114">
        <f>data_to_analyze[[#This Row],[workers]]-data_to_analyze[[#This Row],[previous_workers]]</f>
        <v>280</v>
      </c>
    </row>
    <row r="115" spans="1:12" x14ac:dyDescent="0.25">
      <c r="A115">
        <v>113</v>
      </c>
      <c r="B115" t="s">
        <v>606</v>
      </c>
      <c r="C115" t="s">
        <v>17770</v>
      </c>
      <c r="D115" s="7">
        <v>5100000</v>
      </c>
      <c r="E115">
        <v>3031</v>
      </c>
      <c r="F115" t="s">
        <v>55</v>
      </c>
      <c r="G115">
        <v>15</v>
      </c>
      <c r="H115">
        <v>2</v>
      </c>
      <c r="I115">
        <v>2015</v>
      </c>
      <c r="J115">
        <v>1</v>
      </c>
      <c r="K115" t="s">
        <v>34</v>
      </c>
      <c r="L115">
        <f>data_to_analyze[[#This Row],[workers]]-data_to_analyze[[#This Row],[previous_workers]]</f>
        <v>13</v>
      </c>
    </row>
    <row r="116" spans="1:12" x14ac:dyDescent="0.25">
      <c r="A116">
        <v>114</v>
      </c>
      <c r="B116" t="s">
        <v>609</v>
      </c>
      <c r="C116" t="s">
        <v>108</v>
      </c>
      <c r="D116" s="7">
        <v>6400000</v>
      </c>
      <c r="E116">
        <v>3026</v>
      </c>
      <c r="F116" t="s">
        <v>33</v>
      </c>
      <c r="G116">
        <v>5</v>
      </c>
      <c r="H116">
        <v>3</v>
      </c>
      <c r="I116">
        <v>2010</v>
      </c>
      <c r="J116">
        <v>1</v>
      </c>
      <c r="K116" t="s">
        <v>108</v>
      </c>
      <c r="L116">
        <f>data_to_analyze[[#This Row],[workers]]-data_to_analyze[[#This Row],[previous_workers]]</f>
        <v>2</v>
      </c>
    </row>
    <row r="117" spans="1:12" x14ac:dyDescent="0.25">
      <c r="A117">
        <v>115</v>
      </c>
      <c r="B117" t="s">
        <v>612</v>
      </c>
      <c r="C117" t="s">
        <v>10856</v>
      </c>
      <c r="D117" s="7">
        <v>1900000</v>
      </c>
      <c r="E117">
        <v>3023</v>
      </c>
      <c r="F117" t="s">
        <v>156</v>
      </c>
      <c r="G117">
        <v>191</v>
      </c>
      <c r="H117">
        <v>46</v>
      </c>
      <c r="I117">
        <v>2013</v>
      </c>
      <c r="J117">
        <v>1</v>
      </c>
      <c r="K117" t="s">
        <v>163</v>
      </c>
      <c r="L117">
        <f>data_to_analyze[[#This Row],[workers]]-data_to_analyze[[#This Row],[previous_workers]]</f>
        <v>145</v>
      </c>
    </row>
    <row r="118" spans="1:12" x14ac:dyDescent="0.25">
      <c r="A118">
        <v>116</v>
      </c>
      <c r="B118" t="s">
        <v>615</v>
      </c>
      <c r="C118" t="s">
        <v>17730</v>
      </c>
      <c r="D118" s="7">
        <v>3300000</v>
      </c>
      <c r="E118">
        <v>2994</v>
      </c>
      <c r="F118" t="s">
        <v>233</v>
      </c>
      <c r="G118">
        <v>40</v>
      </c>
      <c r="H118">
        <v>1</v>
      </c>
      <c r="I118">
        <v>2015</v>
      </c>
      <c r="J118">
        <v>1</v>
      </c>
      <c r="K118" t="s">
        <v>338</v>
      </c>
      <c r="L118">
        <f>data_to_analyze[[#This Row],[workers]]-data_to_analyze[[#This Row],[previous_workers]]</f>
        <v>39</v>
      </c>
    </row>
    <row r="119" spans="1:12" x14ac:dyDescent="0.25">
      <c r="A119">
        <v>117</v>
      </c>
      <c r="B119" t="s">
        <v>619</v>
      </c>
      <c r="C119" t="s">
        <v>17739</v>
      </c>
      <c r="D119" s="7">
        <v>3100000</v>
      </c>
      <c r="E119">
        <v>2957</v>
      </c>
      <c r="F119" t="s">
        <v>623</v>
      </c>
      <c r="G119">
        <v>30</v>
      </c>
      <c r="H119">
        <v>3</v>
      </c>
      <c r="I119">
        <v>2015</v>
      </c>
      <c r="J119">
        <v>1</v>
      </c>
      <c r="K119" t="s">
        <v>122</v>
      </c>
      <c r="L119">
        <f>data_to_analyze[[#This Row],[workers]]-data_to_analyze[[#This Row],[previous_workers]]</f>
        <v>27</v>
      </c>
    </row>
    <row r="120" spans="1:12" x14ac:dyDescent="0.25">
      <c r="A120">
        <v>118</v>
      </c>
      <c r="B120" t="s">
        <v>624</v>
      </c>
      <c r="C120" t="s">
        <v>17739</v>
      </c>
      <c r="D120" s="7">
        <v>3700000</v>
      </c>
      <c r="E120">
        <v>2939</v>
      </c>
      <c r="F120" t="s">
        <v>25</v>
      </c>
      <c r="G120">
        <v>15</v>
      </c>
      <c r="H120">
        <v>1</v>
      </c>
      <c r="I120">
        <v>2014</v>
      </c>
      <c r="J120">
        <v>1</v>
      </c>
      <c r="K120" t="s">
        <v>122</v>
      </c>
      <c r="L120">
        <f>data_to_analyze[[#This Row],[workers]]-data_to_analyze[[#This Row],[previous_workers]]</f>
        <v>14</v>
      </c>
    </row>
    <row r="121" spans="1:12" x14ac:dyDescent="0.25">
      <c r="A121">
        <v>119</v>
      </c>
      <c r="B121" t="s">
        <v>628</v>
      </c>
      <c r="C121" t="s">
        <v>10856</v>
      </c>
      <c r="D121" s="7">
        <v>23600000</v>
      </c>
      <c r="E121">
        <v>2911</v>
      </c>
      <c r="F121" t="s">
        <v>308</v>
      </c>
      <c r="G121">
        <v>740</v>
      </c>
      <c r="H121">
        <v>5</v>
      </c>
      <c r="I121">
        <v>2013</v>
      </c>
      <c r="J121">
        <v>2</v>
      </c>
      <c r="K121" t="s">
        <v>632</v>
      </c>
      <c r="L121">
        <f>data_to_analyze[[#This Row],[workers]]-data_to_analyze[[#This Row],[previous_workers]]</f>
        <v>735</v>
      </c>
    </row>
    <row r="122" spans="1:12" x14ac:dyDescent="0.25">
      <c r="A122">
        <v>120</v>
      </c>
      <c r="B122" t="s">
        <v>633</v>
      </c>
      <c r="C122" t="s">
        <v>17750</v>
      </c>
      <c r="D122" s="7">
        <v>25800000</v>
      </c>
      <c r="E122">
        <v>2872</v>
      </c>
      <c r="F122" t="s">
        <v>25</v>
      </c>
      <c r="G122">
        <v>37</v>
      </c>
      <c r="H122">
        <v>12</v>
      </c>
      <c r="I122">
        <v>2012</v>
      </c>
      <c r="J122">
        <v>1</v>
      </c>
      <c r="K122" t="s">
        <v>636</v>
      </c>
      <c r="L122">
        <f>data_to_analyze[[#This Row],[workers]]-data_to_analyze[[#This Row],[previous_workers]]</f>
        <v>25</v>
      </c>
    </row>
    <row r="123" spans="1:12" x14ac:dyDescent="0.25">
      <c r="A123">
        <v>121</v>
      </c>
      <c r="B123" t="s">
        <v>637</v>
      </c>
      <c r="C123" t="s">
        <v>17739</v>
      </c>
      <c r="D123" s="7">
        <v>12300000</v>
      </c>
      <c r="E123">
        <v>2861</v>
      </c>
      <c r="F123" t="s">
        <v>107</v>
      </c>
      <c r="G123">
        <v>66</v>
      </c>
      <c r="H123">
        <v>12</v>
      </c>
      <c r="I123">
        <v>2012</v>
      </c>
      <c r="J123">
        <v>1</v>
      </c>
      <c r="K123" t="s">
        <v>122</v>
      </c>
      <c r="L123">
        <f>data_to_analyze[[#This Row],[workers]]-data_to_analyze[[#This Row],[previous_workers]]</f>
        <v>54</v>
      </c>
    </row>
    <row r="124" spans="1:12" x14ac:dyDescent="0.25">
      <c r="A124">
        <v>122</v>
      </c>
      <c r="B124" t="s">
        <v>641</v>
      </c>
      <c r="C124" t="s">
        <v>17736</v>
      </c>
      <c r="D124" s="7">
        <v>6600000</v>
      </c>
      <c r="E124">
        <v>2813</v>
      </c>
      <c r="F124" t="s">
        <v>336</v>
      </c>
      <c r="G124">
        <v>60</v>
      </c>
      <c r="H124">
        <v>15</v>
      </c>
      <c r="I124">
        <v>2014</v>
      </c>
      <c r="J124">
        <v>1</v>
      </c>
      <c r="K124" t="s">
        <v>646</v>
      </c>
      <c r="L124">
        <f>data_to_analyze[[#This Row],[workers]]-data_to_analyze[[#This Row],[previous_workers]]</f>
        <v>45</v>
      </c>
    </row>
    <row r="125" spans="1:12" x14ac:dyDescent="0.25">
      <c r="A125">
        <v>123</v>
      </c>
      <c r="B125" t="s">
        <v>647</v>
      </c>
      <c r="C125" t="s">
        <v>17734</v>
      </c>
      <c r="D125" s="7">
        <v>7900000</v>
      </c>
      <c r="E125">
        <v>2805</v>
      </c>
      <c r="F125" t="s">
        <v>40</v>
      </c>
      <c r="G125">
        <v>196</v>
      </c>
      <c r="H125">
        <v>32</v>
      </c>
      <c r="I125">
        <v>2014</v>
      </c>
      <c r="J125">
        <v>1</v>
      </c>
      <c r="K125" t="s">
        <v>651</v>
      </c>
      <c r="L125">
        <f>data_to_analyze[[#This Row],[workers]]-data_to_analyze[[#This Row],[previous_workers]]</f>
        <v>164</v>
      </c>
    </row>
    <row r="126" spans="1:12" x14ac:dyDescent="0.25">
      <c r="A126">
        <v>124</v>
      </c>
      <c r="B126" t="s">
        <v>652</v>
      </c>
      <c r="C126" t="s">
        <v>10856</v>
      </c>
      <c r="D126" s="7">
        <v>3500000</v>
      </c>
      <c r="E126">
        <v>2795</v>
      </c>
      <c r="F126" t="s">
        <v>25</v>
      </c>
      <c r="G126">
        <v>19</v>
      </c>
      <c r="H126">
        <v>7</v>
      </c>
      <c r="I126">
        <v>2012</v>
      </c>
      <c r="J126">
        <v>1</v>
      </c>
      <c r="K126" t="s">
        <v>163</v>
      </c>
      <c r="L126">
        <f>data_to_analyze[[#This Row],[workers]]-data_to_analyze[[#This Row],[previous_workers]]</f>
        <v>12</v>
      </c>
    </row>
    <row r="127" spans="1:12" x14ac:dyDescent="0.25">
      <c r="A127">
        <v>125</v>
      </c>
      <c r="B127" t="s">
        <v>655</v>
      </c>
      <c r="C127" t="s">
        <v>10856</v>
      </c>
      <c r="D127" s="7">
        <v>38800000</v>
      </c>
      <c r="E127">
        <v>2782</v>
      </c>
      <c r="F127" t="s">
        <v>55</v>
      </c>
      <c r="G127">
        <v>375</v>
      </c>
      <c r="H127">
        <v>75</v>
      </c>
      <c r="I127">
        <v>2014</v>
      </c>
      <c r="J127">
        <v>1</v>
      </c>
      <c r="K127" t="s">
        <v>578</v>
      </c>
      <c r="L127">
        <f>data_to_analyze[[#This Row],[workers]]-data_to_analyze[[#This Row],[previous_workers]]</f>
        <v>300</v>
      </c>
    </row>
    <row r="128" spans="1:12" x14ac:dyDescent="0.25">
      <c r="A128">
        <v>126</v>
      </c>
      <c r="B128" t="s">
        <v>659</v>
      </c>
      <c r="C128" t="s">
        <v>777</v>
      </c>
      <c r="D128" s="7">
        <v>4700000</v>
      </c>
      <c r="E128">
        <v>2774</v>
      </c>
      <c r="F128" t="s">
        <v>336</v>
      </c>
      <c r="G128">
        <v>25</v>
      </c>
      <c r="H128">
        <v>5</v>
      </c>
      <c r="I128">
        <v>2015</v>
      </c>
      <c r="J128">
        <v>1</v>
      </c>
      <c r="K128" t="s">
        <v>662</v>
      </c>
      <c r="L128">
        <f>data_to_analyze[[#This Row],[workers]]-data_to_analyze[[#This Row],[previous_workers]]</f>
        <v>20</v>
      </c>
    </row>
    <row r="129" spans="1:12" x14ac:dyDescent="0.25">
      <c r="A129">
        <v>127</v>
      </c>
      <c r="B129" t="s">
        <v>663</v>
      </c>
      <c r="C129" t="s">
        <v>17762</v>
      </c>
      <c r="D129" s="7">
        <v>3200000</v>
      </c>
      <c r="E129">
        <v>2743</v>
      </c>
      <c r="F129" t="s">
        <v>55</v>
      </c>
      <c r="G129">
        <v>8</v>
      </c>
      <c r="H129">
        <v>1</v>
      </c>
      <c r="I129">
        <v>2015</v>
      </c>
      <c r="J129">
        <v>1</v>
      </c>
      <c r="K129" t="s">
        <v>667</v>
      </c>
      <c r="L129">
        <f>data_to_analyze[[#This Row],[workers]]-data_to_analyze[[#This Row],[previous_workers]]</f>
        <v>7</v>
      </c>
    </row>
    <row r="130" spans="1:12" x14ac:dyDescent="0.25">
      <c r="A130">
        <v>128</v>
      </c>
      <c r="B130" t="s">
        <v>668</v>
      </c>
      <c r="C130" t="s">
        <v>777</v>
      </c>
      <c r="D130" s="7">
        <v>3200000</v>
      </c>
      <c r="E130">
        <v>2729</v>
      </c>
      <c r="F130" t="s">
        <v>336</v>
      </c>
      <c r="G130">
        <v>20</v>
      </c>
      <c r="H130">
        <v>4</v>
      </c>
      <c r="I130">
        <v>2014</v>
      </c>
      <c r="J130">
        <v>1</v>
      </c>
      <c r="K130" t="s">
        <v>671</v>
      </c>
      <c r="L130">
        <f>data_to_analyze[[#This Row],[workers]]-data_to_analyze[[#This Row],[previous_workers]]</f>
        <v>16</v>
      </c>
    </row>
    <row r="131" spans="1:12" x14ac:dyDescent="0.25">
      <c r="A131">
        <v>129</v>
      </c>
      <c r="B131" t="s">
        <v>672</v>
      </c>
      <c r="C131" t="s">
        <v>17773</v>
      </c>
      <c r="D131" s="7">
        <v>3000000</v>
      </c>
      <c r="E131">
        <v>2729</v>
      </c>
      <c r="F131" t="s">
        <v>69</v>
      </c>
      <c r="G131">
        <v>125</v>
      </c>
      <c r="H131">
        <v>8</v>
      </c>
      <c r="I131">
        <v>2015</v>
      </c>
      <c r="J131">
        <v>1</v>
      </c>
      <c r="K131" t="s">
        <v>676</v>
      </c>
      <c r="L131">
        <f>data_to_analyze[[#This Row],[workers]]-data_to_analyze[[#This Row],[previous_workers]]</f>
        <v>117</v>
      </c>
    </row>
    <row r="132" spans="1:12" x14ac:dyDescent="0.25">
      <c r="A132">
        <v>130</v>
      </c>
      <c r="B132" t="s">
        <v>677</v>
      </c>
      <c r="C132" t="s">
        <v>17742</v>
      </c>
      <c r="D132" s="7">
        <v>3100000</v>
      </c>
      <c r="E132">
        <v>2705</v>
      </c>
      <c r="F132" t="s">
        <v>211</v>
      </c>
      <c r="G132">
        <v>5</v>
      </c>
      <c r="H132">
        <v>1</v>
      </c>
      <c r="I132">
        <v>2015</v>
      </c>
      <c r="J132">
        <v>1</v>
      </c>
      <c r="K132" t="s">
        <v>506</v>
      </c>
      <c r="L132">
        <f>data_to_analyze[[#This Row],[workers]]-data_to_analyze[[#This Row],[previous_workers]]</f>
        <v>4</v>
      </c>
    </row>
    <row r="133" spans="1:12" x14ac:dyDescent="0.25">
      <c r="A133">
        <v>131</v>
      </c>
      <c r="B133" t="s">
        <v>680</v>
      </c>
      <c r="C133" t="s">
        <v>17739</v>
      </c>
      <c r="D133" s="7">
        <v>6700000</v>
      </c>
      <c r="E133">
        <v>2697</v>
      </c>
      <c r="F133" t="s">
        <v>336</v>
      </c>
      <c r="G133">
        <v>98</v>
      </c>
      <c r="H133">
        <v>12</v>
      </c>
      <c r="I133">
        <v>2013</v>
      </c>
      <c r="J133">
        <v>1</v>
      </c>
      <c r="K133" t="s">
        <v>122</v>
      </c>
      <c r="L133">
        <f>data_to_analyze[[#This Row],[workers]]-data_to_analyze[[#This Row],[previous_workers]]</f>
        <v>86</v>
      </c>
    </row>
    <row r="134" spans="1:12" x14ac:dyDescent="0.25">
      <c r="A134">
        <v>132</v>
      </c>
      <c r="B134" t="s">
        <v>683</v>
      </c>
      <c r="C134" t="s">
        <v>17734</v>
      </c>
      <c r="D134" s="7">
        <v>84800000</v>
      </c>
      <c r="E134">
        <v>2694</v>
      </c>
      <c r="F134" t="s">
        <v>55</v>
      </c>
      <c r="G134">
        <v>941</v>
      </c>
      <c r="H134">
        <v>51</v>
      </c>
      <c r="I134">
        <v>2014</v>
      </c>
      <c r="J134">
        <v>1</v>
      </c>
      <c r="K134" t="s">
        <v>687</v>
      </c>
      <c r="L134">
        <f>data_to_analyze[[#This Row],[workers]]-data_to_analyze[[#This Row],[previous_workers]]</f>
        <v>890</v>
      </c>
    </row>
    <row r="135" spans="1:12" x14ac:dyDescent="0.25">
      <c r="A135">
        <v>133</v>
      </c>
      <c r="B135" t="s">
        <v>688</v>
      </c>
      <c r="C135" t="s">
        <v>108</v>
      </c>
      <c r="D135" s="7">
        <v>12400000</v>
      </c>
      <c r="E135">
        <v>2690</v>
      </c>
      <c r="F135" t="s">
        <v>40</v>
      </c>
      <c r="G135">
        <v>11</v>
      </c>
      <c r="H135">
        <v>2</v>
      </c>
      <c r="I135">
        <v>2015</v>
      </c>
      <c r="J135">
        <v>1</v>
      </c>
      <c r="K135" t="s">
        <v>692</v>
      </c>
      <c r="L135">
        <f>data_to_analyze[[#This Row],[workers]]-data_to_analyze[[#This Row],[previous_workers]]</f>
        <v>9</v>
      </c>
    </row>
    <row r="136" spans="1:12" x14ac:dyDescent="0.25">
      <c r="A136">
        <v>134</v>
      </c>
      <c r="B136" t="s">
        <v>693</v>
      </c>
      <c r="C136" t="s">
        <v>10856</v>
      </c>
      <c r="D136" s="7">
        <v>38800000</v>
      </c>
      <c r="E136">
        <v>2679</v>
      </c>
      <c r="F136" t="s">
        <v>289</v>
      </c>
      <c r="G136">
        <v>274</v>
      </c>
      <c r="H136">
        <v>54</v>
      </c>
      <c r="I136">
        <v>2013</v>
      </c>
      <c r="J136">
        <v>2</v>
      </c>
      <c r="K136" t="s">
        <v>696</v>
      </c>
      <c r="L136">
        <f>data_to_analyze[[#This Row],[workers]]-data_to_analyze[[#This Row],[previous_workers]]</f>
        <v>220</v>
      </c>
    </row>
    <row r="137" spans="1:12" x14ac:dyDescent="0.25">
      <c r="A137">
        <v>135</v>
      </c>
      <c r="B137" t="s">
        <v>697</v>
      </c>
      <c r="C137" t="s">
        <v>17765</v>
      </c>
      <c r="D137" s="7">
        <v>400000</v>
      </c>
      <c r="E137">
        <v>2668</v>
      </c>
      <c r="F137" t="s">
        <v>156</v>
      </c>
      <c r="G137">
        <v>21</v>
      </c>
      <c r="H137">
        <v>5</v>
      </c>
      <c r="I137">
        <v>2015</v>
      </c>
      <c r="J137">
        <v>1</v>
      </c>
      <c r="K137" t="s">
        <v>701</v>
      </c>
      <c r="L137">
        <f>data_to_analyze[[#This Row],[workers]]-data_to_analyze[[#This Row],[previous_workers]]</f>
        <v>16</v>
      </c>
    </row>
    <row r="138" spans="1:12" x14ac:dyDescent="0.25">
      <c r="A138">
        <v>136</v>
      </c>
      <c r="B138" t="s">
        <v>702</v>
      </c>
      <c r="C138" t="s">
        <v>17770</v>
      </c>
      <c r="D138" s="7">
        <v>5400000</v>
      </c>
      <c r="E138">
        <v>2657</v>
      </c>
      <c r="F138" t="s">
        <v>55</v>
      </c>
      <c r="G138">
        <v>6</v>
      </c>
      <c r="H138">
        <v>2</v>
      </c>
      <c r="I138">
        <v>2015</v>
      </c>
      <c r="J138">
        <v>1</v>
      </c>
      <c r="K138" t="s">
        <v>707</v>
      </c>
      <c r="L138">
        <f>data_to_analyze[[#This Row],[workers]]-data_to_analyze[[#This Row],[previous_workers]]</f>
        <v>4</v>
      </c>
    </row>
    <row r="139" spans="1:12" x14ac:dyDescent="0.25">
      <c r="A139">
        <v>137</v>
      </c>
      <c r="B139" t="s">
        <v>708</v>
      </c>
      <c r="C139" t="s">
        <v>108</v>
      </c>
      <c r="D139" s="7">
        <v>6500000</v>
      </c>
      <c r="E139">
        <v>2636</v>
      </c>
      <c r="F139" t="s">
        <v>40</v>
      </c>
      <c r="G139">
        <v>6</v>
      </c>
      <c r="H139">
        <v>2</v>
      </c>
      <c r="I139">
        <v>2014</v>
      </c>
      <c r="J139">
        <v>1</v>
      </c>
      <c r="K139" t="s">
        <v>108</v>
      </c>
      <c r="L139">
        <f>data_to_analyze[[#This Row],[workers]]-data_to_analyze[[#This Row],[previous_workers]]</f>
        <v>4</v>
      </c>
    </row>
    <row r="140" spans="1:12" x14ac:dyDescent="0.25">
      <c r="A140">
        <v>138</v>
      </c>
      <c r="B140" t="s">
        <v>712</v>
      </c>
      <c r="C140" t="s">
        <v>108</v>
      </c>
      <c r="D140" s="7">
        <v>9800000</v>
      </c>
      <c r="E140">
        <v>2634</v>
      </c>
      <c r="F140" t="s">
        <v>257</v>
      </c>
      <c r="G140">
        <v>176</v>
      </c>
      <c r="H140">
        <v>10</v>
      </c>
      <c r="I140">
        <v>2014</v>
      </c>
      <c r="J140">
        <v>1</v>
      </c>
      <c r="K140" t="s">
        <v>108</v>
      </c>
      <c r="L140">
        <f>data_to_analyze[[#This Row],[workers]]-data_to_analyze[[#This Row],[previous_workers]]</f>
        <v>166</v>
      </c>
    </row>
    <row r="141" spans="1:12" x14ac:dyDescent="0.25">
      <c r="A141">
        <v>139</v>
      </c>
      <c r="B141" t="s">
        <v>715</v>
      </c>
      <c r="C141" t="s">
        <v>17758</v>
      </c>
      <c r="D141" s="7">
        <v>20400000</v>
      </c>
      <c r="E141">
        <v>2624</v>
      </c>
      <c r="F141" t="s">
        <v>149</v>
      </c>
      <c r="G141">
        <v>10</v>
      </c>
      <c r="H141">
        <v>2</v>
      </c>
      <c r="I141">
        <v>2013</v>
      </c>
      <c r="J141">
        <v>2</v>
      </c>
      <c r="K141" t="s">
        <v>718</v>
      </c>
      <c r="L141">
        <f>data_to_analyze[[#This Row],[workers]]-data_to_analyze[[#This Row],[previous_workers]]</f>
        <v>8</v>
      </c>
    </row>
    <row r="142" spans="1:12" x14ac:dyDescent="0.25">
      <c r="A142">
        <v>140</v>
      </c>
      <c r="B142" t="s">
        <v>719</v>
      </c>
      <c r="C142" t="s">
        <v>108</v>
      </c>
      <c r="D142" s="7">
        <v>3100000</v>
      </c>
      <c r="E142">
        <v>2621</v>
      </c>
      <c r="F142" t="s">
        <v>40</v>
      </c>
      <c r="G142">
        <v>4</v>
      </c>
      <c r="H142">
        <v>2</v>
      </c>
      <c r="I142">
        <v>2015</v>
      </c>
      <c r="J142">
        <v>1</v>
      </c>
      <c r="K142" t="s">
        <v>108</v>
      </c>
      <c r="L142">
        <f>data_to_analyze[[#This Row],[workers]]-data_to_analyze[[#This Row],[previous_workers]]</f>
        <v>2</v>
      </c>
    </row>
    <row r="143" spans="1:12" x14ac:dyDescent="0.25">
      <c r="A143">
        <v>141</v>
      </c>
      <c r="B143" t="s">
        <v>722</v>
      </c>
      <c r="C143" t="s">
        <v>17770</v>
      </c>
      <c r="D143" s="7">
        <v>7100000</v>
      </c>
      <c r="E143">
        <v>2618</v>
      </c>
      <c r="F143" t="s">
        <v>181</v>
      </c>
      <c r="G143">
        <v>12</v>
      </c>
      <c r="H143">
        <v>3</v>
      </c>
      <c r="I143">
        <v>2014</v>
      </c>
      <c r="J143">
        <v>1</v>
      </c>
      <c r="K143" t="s">
        <v>707</v>
      </c>
      <c r="L143">
        <f>data_to_analyze[[#This Row],[workers]]-data_to_analyze[[#This Row],[previous_workers]]</f>
        <v>9</v>
      </c>
    </row>
    <row r="144" spans="1:12" x14ac:dyDescent="0.25">
      <c r="A144">
        <v>142</v>
      </c>
      <c r="B144" t="s">
        <v>725</v>
      </c>
      <c r="C144" t="s">
        <v>10856</v>
      </c>
      <c r="D144" s="7">
        <v>101100000</v>
      </c>
      <c r="E144">
        <v>2603</v>
      </c>
      <c r="F144" t="s">
        <v>175</v>
      </c>
      <c r="G144">
        <v>358</v>
      </c>
      <c r="H144">
        <v>84</v>
      </c>
      <c r="I144">
        <v>2013</v>
      </c>
      <c r="J144">
        <v>2</v>
      </c>
      <c r="K144" t="s">
        <v>730</v>
      </c>
      <c r="L144">
        <f>data_to_analyze[[#This Row],[workers]]-data_to_analyze[[#This Row],[previous_workers]]</f>
        <v>274</v>
      </c>
    </row>
    <row r="145" spans="1:12" x14ac:dyDescent="0.25">
      <c r="A145">
        <v>143</v>
      </c>
      <c r="B145" t="s">
        <v>731</v>
      </c>
      <c r="C145" t="s">
        <v>17773</v>
      </c>
      <c r="D145" s="7">
        <v>25100000</v>
      </c>
      <c r="E145">
        <v>2596</v>
      </c>
      <c r="F145" t="s">
        <v>181</v>
      </c>
      <c r="G145">
        <v>145</v>
      </c>
      <c r="H145">
        <v>1</v>
      </c>
      <c r="I145">
        <v>2010</v>
      </c>
      <c r="J145">
        <v>2</v>
      </c>
      <c r="K145" t="s">
        <v>735</v>
      </c>
      <c r="L145">
        <f>data_to_analyze[[#This Row],[workers]]-data_to_analyze[[#This Row],[previous_workers]]</f>
        <v>144</v>
      </c>
    </row>
    <row r="146" spans="1:12" x14ac:dyDescent="0.25">
      <c r="A146">
        <v>144</v>
      </c>
      <c r="B146" t="s">
        <v>736</v>
      </c>
      <c r="C146" t="s">
        <v>17769</v>
      </c>
      <c r="D146" s="7">
        <v>4700000</v>
      </c>
      <c r="E146">
        <v>2579</v>
      </c>
      <c r="F146" t="s">
        <v>336</v>
      </c>
      <c r="G146">
        <v>4</v>
      </c>
      <c r="H146">
        <v>2</v>
      </c>
      <c r="I146">
        <v>2014</v>
      </c>
      <c r="J146">
        <v>1</v>
      </c>
      <c r="K146" t="s">
        <v>212</v>
      </c>
      <c r="L146">
        <f>data_to_analyze[[#This Row],[workers]]-data_to_analyze[[#This Row],[previous_workers]]</f>
        <v>2</v>
      </c>
    </row>
    <row r="147" spans="1:12" x14ac:dyDescent="0.25">
      <c r="A147">
        <v>145</v>
      </c>
      <c r="B147" t="s">
        <v>739</v>
      </c>
      <c r="C147" t="s">
        <v>17748</v>
      </c>
      <c r="D147" s="7">
        <v>3500000</v>
      </c>
      <c r="E147">
        <v>2564</v>
      </c>
      <c r="F147" t="s">
        <v>233</v>
      </c>
      <c r="G147">
        <v>16</v>
      </c>
      <c r="H147">
        <v>2</v>
      </c>
      <c r="I147">
        <v>2013</v>
      </c>
      <c r="J147">
        <v>1</v>
      </c>
      <c r="K147" t="s">
        <v>742</v>
      </c>
      <c r="L147">
        <f>data_to_analyze[[#This Row],[workers]]-data_to_analyze[[#This Row],[previous_workers]]</f>
        <v>14</v>
      </c>
    </row>
    <row r="148" spans="1:12" x14ac:dyDescent="0.25">
      <c r="A148">
        <v>146</v>
      </c>
      <c r="B148" t="s">
        <v>743</v>
      </c>
      <c r="C148" t="s">
        <v>17773</v>
      </c>
      <c r="D148" s="7">
        <v>5400000</v>
      </c>
      <c r="E148">
        <v>2556</v>
      </c>
      <c r="F148" t="s">
        <v>181</v>
      </c>
      <c r="G148">
        <v>57</v>
      </c>
      <c r="H148">
        <v>1</v>
      </c>
      <c r="I148">
        <v>2010</v>
      </c>
      <c r="J148">
        <v>2</v>
      </c>
      <c r="K148" t="s">
        <v>746</v>
      </c>
      <c r="L148">
        <f>data_to_analyze[[#This Row],[workers]]-data_to_analyze[[#This Row],[previous_workers]]</f>
        <v>56</v>
      </c>
    </row>
    <row r="149" spans="1:12" x14ac:dyDescent="0.25">
      <c r="A149">
        <v>147</v>
      </c>
      <c r="B149" t="s">
        <v>747</v>
      </c>
      <c r="C149" t="s">
        <v>17745</v>
      </c>
      <c r="D149" s="7">
        <v>9200000</v>
      </c>
      <c r="E149">
        <v>2540</v>
      </c>
      <c r="F149" t="s">
        <v>25</v>
      </c>
      <c r="G149">
        <v>18</v>
      </c>
      <c r="H149">
        <v>1</v>
      </c>
      <c r="I149">
        <v>1999</v>
      </c>
      <c r="J149">
        <v>1</v>
      </c>
      <c r="K149" t="s">
        <v>466</v>
      </c>
      <c r="L149">
        <f>data_to_analyze[[#This Row],[workers]]-data_to_analyze[[#This Row],[previous_workers]]</f>
        <v>17</v>
      </c>
    </row>
    <row r="150" spans="1:12" x14ac:dyDescent="0.25">
      <c r="A150">
        <v>148</v>
      </c>
      <c r="B150" t="s">
        <v>751</v>
      </c>
      <c r="C150" t="s">
        <v>17756</v>
      </c>
      <c r="D150" s="7">
        <v>18500000</v>
      </c>
      <c r="E150">
        <v>2526</v>
      </c>
      <c r="F150" t="s">
        <v>69</v>
      </c>
      <c r="G150">
        <v>36</v>
      </c>
      <c r="H150">
        <v>3</v>
      </c>
      <c r="I150">
        <v>2012</v>
      </c>
      <c r="J150">
        <v>2</v>
      </c>
      <c r="K150" t="s">
        <v>757</v>
      </c>
      <c r="L150">
        <f>data_to_analyze[[#This Row],[workers]]-data_to_analyze[[#This Row],[previous_workers]]</f>
        <v>33</v>
      </c>
    </row>
    <row r="151" spans="1:12" x14ac:dyDescent="0.25">
      <c r="A151">
        <v>149</v>
      </c>
      <c r="B151" t="s">
        <v>758</v>
      </c>
      <c r="C151" t="s">
        <v>17742</v>
      </c>
      <c r="D151" s="7">
        <v>2800000</v>
      </c>
      <c r="E151">
        <v>2514</v>
      </c>
      <c r="F151" t="s">
        <v>18</v>
      </c>
      <c r="G151">
        <v>12</v>
      </c>
      <c r="H151">
        <v>2</v>
      </c>
      <c r="I151">
        <v>2015</v>
      </c>
      <c r="J151">
        <v>1</v>
      </c>
      <c r="K151" t="s">
        <v>506</v>
      </c>
      <c r="L151">
        <f>data_to_analyze[[#This Row],[workers]]-data_to_analyze[[#This Row],[previous_workers]]</f>
        <v>10</v>
      </c>
    </row>
    <row r="152" spans="1:12" x14ac:dyDescent="0.25">
      <c r="A152">
        <v>150</v>
      </c>
      <c r="B152" t="s">
        <v>762</v>
      </c>
      <c r="C152" t="s">
        <v>17761</v>
      </c>
      <c r="D152" s="7">
        <v>5500000</v>
      </c>
      <c r="E152">
        <v>2507</v>
      </c>
      <c r="F152" t="s">
        <v>107</v>
      </c>
      <c r="G152">
        <v>55</v>
      </c>
      <c r="H152">
        <v>1</v>
      </c>
      <c r="I152">
        <v>2006</v>
      </c>
      <c r="J152">
        <v>2</v>
      </c>
      <c r="K152" t="s">
        <v>767</v>
      </c>
      <c r="L152">
        <f>data_to_analyze[[#This Row],[workers]]-data_to_analyze[[#This Row],[previous_workers]]</f>
        <v>54</v>
      </c>
    </row>
    <row r="153" spans="1:12" x14ac:dyDescent="0.25">
      <c r="A153">
        <v>151</v>
      </c>
      <c r="B153" t="s">
        <v>768</v>
      </c>
      <c r="C153" t="s">
        <v>10856</v>
      </c>
      <c r="D153" s="7">
        <v>4400000</v>
      </c>
      <c r="E153">
        <v>2482</v>
      </c>
      <c r="F153" t="s">
        <v>156</v>
      </c>
      <c r="G153">
        <v>55</v>
      </c>
      <c r="H153">
        <v>6</v>
      </c>
      <c r="I153">
        <v>2014</v>
      </c>
      <c r="J153">
        <v>1</v>
      </c>
      <c r="K153" t="s">
        <v>772</v>
      </c>
      <c r="L153">
        <f>data_to_analyze[[#This Row],[workers]]-data_to_analyze[[#This Row],[previous_workers]]</f>
        <v>49</v>
      </c>
    </row>
    <row r="154" spans="1:12" x14ac:dyDescent="0.25">
      <c r="A154">
        <v>152</v>
      </c>
      <c r="B154" t="s">
        <v>773</v>
      </c>
      <c r="C154" t="s">
        <v>777</v>
      </c>
      <c r="D154" s="7">
        <v>21800000</v>
      </c>
      <c r="E154">
        <v>2482</v>
      </c>
      <c r="F154" t="s">
        <v>233</v>
      </c>
      <c r="G154">
        <v>71</v>
      </c>
      <c r="H154">
        <v>21</v>
      </c>
      <c r="I154">
        <v>2015</v>
      </c>
      <c r="J154">
        <v>1</v>
      </c>
      <c r="K154" t="s">
        <v>777</v>
      </c>
      <c r="L154">
        <f>data_to_analyze[[#This Row],[workers]]-data_to_analyze[[#This Row],[previous_workers]]</f>
        <v>50</v>
      </c>
    </row>
    <row r="155" spans="1:12" x14ac:dyDescent="0.25">
      <c r="A155">
        <v>153</v>
      </c>
      <c r="B155" t="s">
        <v>778</v>
      </c>
      <c r="C155" t="s">
        <v>17757</v>
      </c>
      <c r="D155" s="7">
        <v>4400000</v>
      </c>
      <c r="E155">
        <v>2475</v>
      </c>
      <c r="F155" t="s">
        <v>156</v>
      </c>
      <c r="G155">
        <v>48</v>
      </c>
      <c r="H155">
        <v>20</v>
      </c>
      <c r="I155">
        <v>2011</v>
      </c>
      <c r="J155">
        <v>1</v>
      </c>
      <c r="K155" t="s">
        <v>782</v>
      </c>
      <c r="L155">
        <f>data_to_analyze[[#This Row],[workers]]-data_to_analyze[[#This Row],[previous_workers]]</f>
        <v>28</v>
      </c>
    </row>
    <row r="156" spans="1:12" x14ac:dyDescent="0.25">
      <c r="A156">
        <v>154</v>
      </c>
      <c r="B156" t="s">
        <v>783</v>
      </c>
      <c r="C156" t="s">
        <v>777</v>
      </c>
      <c r="D156" s="7">
        <v>28400000</v>
      </c>
      <c r="E156">
        <v>2470</v>
      </c>
      <c r="F156" t="s">
        <v>25</v>
      </c>
      <c r="G156">
        <v>350</v>
      </c>
      <c r="H156">
        <v>30</v>
      </c>
      <c r="I156">
        <v>2014</v>
      </c>
      <c r="J156">
        <v>2</v>
      </c>
      <c r="K156" t="s">
        <v>787</v>
      </c>
      <c r="L156">
        <f>data_to_analyze[[#This Row],[workers]]-data_to_analyze[[#This Row],[previous_workers]]</f>
        <v>320</v>
      </c>
    </row>
    <row r="157" spans="1:12" x14ac:dyDescent="0.25">
      <c r="A157">
        <v>155</v>
      </c>
      <c r="B157" t="s">
        <v>788</v>
      </c>
      <c r="C157" t="s">
        <v>10856</v>
      </c>
      <c r="D157" s="7">
        <v>400000</v>
      </c>
      <c r="E157">
        <v>2466</v>
      </c>
      <c r="F157" t="s">
        <v>18</v>
      </c>
      <c r="G157">
        <v>5</v>
      </c>
      <c r="H157">
        <v>1</v>
      </c>
      <c r="I157">
        <v>2013</v>
      </c>
      <c r="J157">
        <v>1</v>
      </c>
      <c r="K157" t="s">
        <v>791</v>
      </c>
      <c r="L157">
        <f>data_to_analyze[[#This Row],[workers]]-data_to_analyze[[#This Row],[previous_workers]]</f>
        <v>4</v>
      </c>
    </row>
    <row r="158" spans="1:12" x14ac:dyDescent="0.25">
      <c r="A158">
        <v>156</v>
      </c>
      <c r="B158" t="s">
        <v>792</v>
      </c>
      <c r="C158" t="s">
        <v>17749</v>
      </c>
      <c r="D158" s="7">
        <v>13600000</v>
      </c>
      <c r="E158">
        <v>2418</v>
      </c>
      <c r="F158" t="s">
        <v>156</v>
      </c>
      <c r="G158">
        <v>58</v>
      </c>
      <c r="H158">
        <v>5</v>
      </c>
      <c r="I158">
        <v>2015</v>
      </c>
      <c r="J158">
        <v>1</v>
      </c>
      <c r="K158" t="s">
        <v>344</v>
      </c>
      <c r="L158">
        <f>data_to_analyze[[#This Row],[workers]]-data_to_analyze[[#This Row],[previous_workers]]</f>
        <v>53</v>
      </c>
    </row>
    <row r="159" spans="1:12" x14ac:dyDescent="0.25">
      <c r="A159">
        <v>157</v>
      </c>
      <c r="B159" t="s">
        <v>796</v>
      </c>
      <c r="C159" t="s">
        <v>10856</v>
      </c>
      <c r="D159" s="7">
        <v>300000</v>
      </c>
      <c r="E159">
        <v>2416</v>
      </c>
      <c r="F159" t="s">
        <v>181</v>
      </c>
      <c r="G159">
        <v>42</v>
      </c>
      <c r="H159">
        <v>5</v>
      </c>
      <c r="I159">
        <v>2005</v>
      </c>
      <c r="J159">
        <v>2</v>
      </c>
      <c r="K159" t="s">
        <v>800</v>
      </c>
      <c r="L159">
        <f>data_to_analyze[[#This Row],[workers]]-data_to_analyze[[#This Row],[previous_workers]]</f>
        <v>37</v>
      </c>
    </row>
    <row r="160" spans="1:12" x14ac:dyDescent="0.25">
      <c r="A160">
        <v>158</v>
      </c>
      <c r="B160" t="s">
        <v>801</v>
      </c>
      <c r="C160" t="s">
        <v>108</v>
      </c>
      <c r="D160" s="7">
        <v>20600000</v>
      </c>
      <c r="E160">
        <v>2412</v>
      </c>
      <c r="F160" t="s">
        <v>308</v>
      </c>
      <c r="G160">
        <v>545</v>
      </c>
      <c r="H160">
        <v>166</v>
      </c>
      <c r="I160">
        <v>2009</v>
      </c>
      <c r="J160">
        <v>8</v>
      </c>
      <c r="K160" t="s">
        <v>805</v>
      </c>
      <c r="L160">
        <f>data_to_analyze[[#This Row],[workers]]-data_to_analyze[[#This Row],[previous_workers]]</f>
        <v>379</v>
      </c>
    </row>
    <row r="161" spans="1:12" x14ac:dyDescent="0.25">
      <c r="A161">
        <v>159</v>
      </c>
      <c r="B161" t="s">
        <v>806</v>
      </c>
      <c r="C161" t="s">
        <v>17760</v>
      </c>
      <c r="D161" s="7">
        <v>300000</v>
      </c>
      <c r="E161">
        <v>2392</v>
      </c>
      <c r="F161" t="s">
        <v>40</v>
      </c>
      <c r="G161">
        <v>15</v>
      </c>
      <c r="H161">
        <v>3</v>
      </c>
      <c r="I161">
        <v>2014</v>
      </c>
      <c r="J161">
        <v>1</v>
      </c>
      <c r="K161" t="s">
        <v>809</v>
      </c>
      <c r="L161">
        <f>data_to_analyze[[#This Row],[workers]]-data_to_analyze[[#This Row],[previous_workers]]</f>
        <v>12</v>
      </c>
    </row>
    <row r="162" spans="1:12" x14ac:dyDescent="0.25">
      <c r="A162">
        <v>160</v>
      </c>
      <c r="B162" t="s">
        <v>810</v>
      </c>
      <c r="C162" t="s">
        <v>17775</v>
      </c>
      <c r="D162" s="7">
        <v>4900000</v>
      </c>
      <c r="E162">
        <v>2384</v>
      </c>
      <c r="F162" t="s">
        <v>211</v>
      </c>
      <c r="G162">
        <v>36</v>
      </c>
      <c r="H162">
        <v>5</v>
      </c>
      <c r="I162">
        <v>2014</v>
      </c>
      <c r="J162">
        <v>1</v>
      </c>
      <c r="K162" t="s">
        <v>813</v>
      </c>
      <c r="L162">
        <f>data_to_analyze[[#This Row],[workers]]-data_to_analyze[[#This Row],[previous_workers]]</f>
        <v>31</v>
      </c>
    </row>
    <row r="163" spans="1:12" x14ac:dyDescent="0.25">
      <c r="A163">
        <v>161</v>
      </c>
      <c r="B163" t="s">
        <v>814</v>
      </c>
      <c r="C163" t="s">
        <v>777</v>
      </c>
      <c r="D163" s="7">
        <v>72300000</v>
      </c>
      <c r="E163">
        <v>2370</v>
      </c>
      <c r="F163" t="s">
        <v>289</v>
      </c>
      <c r="G163">
        <v>650</v>
      </c>
      <c r="H163">
        <v>200</v>
      </c>
      <c r="I163">
        <v>2010</v>
      </c>
      <c r="J163">
        <v>4</v>
      </c>
      <c r="K163" t="s">
        <v>671</v>
      </c>
      <c r="L163">
        <f>data_to_analyze[[#This Row],[workers]]-data_to_analyze[[#This Row],[previous_workers]]</f>
        <v>450</v>
      </c>
    </row>
    <row r="164" spans="1:12" x14ac:dyDescent="0.25">
      <c r="A164">
        <v>162</v>
      </c>
      <c r="B164" t="s">
        <v>818</v>
      </c>
      <c r="C164" t="s">
        <v>17770</v>
      </c>
      <c r="D164" s="7">
        <v>13300000</v>
      </c>
      <c r="E164">
        <v>2358</v>
      </c>
      <c r="F164" t="s">
        <v>175</v>
      </c>
      <c r="G164">
        <v>8</v>
      </c>
      <c r="H164">
        <v>2</v>
      </c>
      <c r="I164">
        <v>2015</v>
      </c>
      <c r="J164">
        <v>1</v>
      </c>
      <c r="K164" t="s">
        <v>34</v>
      </c>
      <c r="L164">
        <f>data_to_analyze[[#This Row],[workers]]-data_to_analyze[[#This Row],[previous_workers]]</f>
        <v>6</v>
      </c>
    </row>
    <row r="165" spans="1:12" x14ac:dyDescent="0.25">
      <c r="A165">
        <v>163</v>
      </c>
      <c r="B165" t="s">
        <v>822</v>
      </c>
      <c r="C165" t="s">
        <v>777</v>
      </c>
      <c r="D165" s="7">
        <v>2500000</v>
      </c>
      <c r="E165">
        <v>2357</v>
      </c>
      <c r="F165" t="s">
        <v>156</v>
      </c>
      <c r="G165">
        <v>60</v>
      </c>
      <c r="H165">
        <v>25</v>
      </c>
      <c r="I165">
        <v>2013</v>
      </c>
      <c r="J165">
        <v>1</v>
      </c>
      <c r="K165" t="s">
        <v>203</v>
      </c>
      <c r="L165">
        <f>data_to_analyze[[#This Row],[workers]]-data_to_analyze[[#This Row],[previous_workers]]</f>
        <v>35</v>
      </c>
    </row>
    <row r="166" spans="1:12" x14ac:dyDescent="0.25">
      <c r="A166">
        <v>164</v>
      </c>
      <c r="B166" t="s">
        <v>826</v>
      </c>
      <c r="C166" t="s">
        <v>17748</v>
      </c>
      <c r="D166" s="7">
        <v>15900000</v>
      </c>
      <c r="E166">
        <v>2354</v>
      </c>
      <c r="F166" t="s">
        <v>297</v>
      </c>
      <c r="G166">
        <v>100</v>
      </c>
      <c r="H166">
        <v>6</v>
      </c>
      <c r="I166">
        <v>2011</v>
      </c>
      <c r="J166">
        <v>1</v>
      </c>
      <c r="K166" t="s">
        <v>830</v>
      </c>
      <c r="L166">
        <f>data_to_analyze[[#This Row],[workers]]-data_to_analyze[[#This Row],[previous_workers]]</f>
        <v>94</v>
      </c>
    </row>
    <row r="167" spans="1:12" x14ac:dyDescent="0.25">
      <c r="A167">
        <v>165</v>
      </c>
      <c r="B167" t="s">
        <v>831</v>
      </c>
      <c r="C167" t="s">
        <v>108</v>
      </c>
      <c r="D167" s="7">
        <v>100800000</v>
      </c>
      <c r="E167">
        <v>2345</v>
      </c>
      <c r="F167" t="s">
        <v>40</v>
      </c>
      <c r="G167">
        <v>63</v>
      </c>
      <c r="H167">
        <v>11</v>
      </c>
      <c r="I167">
        <v>2013</v>
      </c>
      <c r="J167">
        <v>2</v>
      </c>
      <c r="K167" t="s">
        <v>108</v>
      </c>
      <c r="L167">
        <f>data_to_analyze[[#This Row],[workers]]-data_to_analyze[[#This Row],[previous_workers]]</f>
        <v>52</v>
      </c>
    </row>
    <row r="168" spans="1:12" x14ac:dyDescent="0.25">
      <c r="A168">
        <v>166</v>
      </c>
      <c r="B168" t="s">
        <v>835</v>
      </c>
      <c r="C168" t="s">
        <v>17750</v>
      </c>
      <c r="D168" s="7">
        <v>300000</v>
      </c>
      <c r="E168">
        <v>2340</v>
      </c>
      <c r="F168" t="s">
        <v>40</v>
      </c>
      <c r="G168">
        <v>12</v>
      </c>
      <c r="H168">
        <v>3</v>
      </c>
      <c r="I168">
        <v>2013</v>
      </c>
      <c r="J168">
        <v>1</v>
      </c>
      <c r="K168" t="s">
        <v>636</v>
      </c>
      <c r="L168">
        <f>data_to_analyze[[#This Row],[workers]]-data_to_analyze[[#This Row],[previous_workers]]</f>
        <v>9</v>
      </c>
    </row>
    <row r="169" spans="1:12" x14ac:dyDescent="0.25">
      <c r="A169">
        <v>167</v>
      </c>
      <c r="B169" t="s">
        <v>838</v>
      </c>
      <c r="C169" t="s">
        <v>777</v>
      </c>
      <c r="D169" s="7">
        <v>15500000</v>
      </c>
      <c r="E169">
        <v>2314</v>
      </c>
      <c r="F169" t="s">
        <v>55</v>
      </c>
      <c r="G169">
        <v>40</v>
      </c>
      <c r="H169">
        <v>8</v>
      </c>
      <c r="I169">
        <v>2013</v>
      </c>
      <c r="J169">
        <v>1</v>
      </c>
      <c r="K169" t="s">
        <v>842</v>
      </c>
      <c r="L169">
        <f>data_to_analyze[[#This Row],[workers]]-data_to_analyze[[#This Row],[previous_workers]]</f>
        <v>32</v>
      </c>
    </row>
    <row r="170" spans="1:12" x14ac:dyDescent="0.25">
      <c r="A170">
        <v>168</v>
      </c>
      <c r="B170" t="s">
        <v>843</v>
      </c>
      <c r="C170" t="s">
        <v>17748</v>
      </c>
      <c r="D170" s="7">
        <v>53100000</v>
      </c>
      <c r="E170">
        <v>2305</v>
      </c>
      <c r="F170" t="s">
        <v>181</v>
      </c>
      <c r="G170">
        <v>199</v>
      </c>
      <c r="H170">
        <v>2</v>
      </c>
      <c r="I170">
        <v>2014</v>
      </c>
      <c r="J170">
        <v>1</v>
      </c>
      <c r="K170" t="s">
        <v>742</v>
      </c>
      <c r="L170">
        <f>data_to_analyze[[#This Row],[workers]]-data_to_analyze[[#This Row],[previous_workers]]</f>
        <v>197</v>
      </c>
    </row>
    <row r="171" spans="1:12" x14ac:dyDescent="0.25">
      <c r="A171">
        <v>169</v>
      </c>
      <c r="B171" t="s">
        <v>847</v>
      </c>
      <c r="C171" t="s">
        <v>17770</v>
      </c>
      <c r="D171" s="7">
        <v>3100000</v>
      </c>
      <c r="E171">
        <v>2276</v>
      </c>
      <c r="F171" t="s">
        <v>156</v>
      </c>
      <c r="G171">
        <v>36</v>
      </c>
      <c r="H171">
        <v>7</v>
      </c>
      <c r="I171">
        <v>2014</v>
      </c>
      <c r="J171">
        <v>1</v>
      </c>
      <c r="K171" t="s">
        <v>470</v>
      </c>
      <c r="L171">
        <f>data_to_analyze[[#This Row],[workers]]-data_to_analyze[[#This Row],[previous_workers]]</f>
        <v>29</v>
      </c>
    </row>
    <row r="172" spans="1:12" x14ac:dyDescent="0.25">
      <c r="A172">
        <v>170</v>
      </c>
      <c r="B172" t="s">
        <v>850</v>
      </c>
      <c r="C172" t="s">
        <v>17753</v>
      </c>
      <c r="D172" s="7">
        <v>6400000</v>
      </c>
      <c r="E172">
        <v>2274</v>
      </c>
      <c r="F172" t="s">
        <v>18</v>
      </c>
      <c r="G172">
        <v>90</v>
      </c>
      <c r="H172">
        <v>6</v>
      </c>
      <c r="I172">
        <v>2014</v>
      </c>
      <c r="J172">
        <v>2</v>
      </c>
      <c r="K172" t="s">
        <v>854</v>
      </c>
      <c r="L172">
        <f>data_to_analyze[[#This Row],[workers]]-data_to_analyze[[#This Row],[previous_workers]]</f>
        <v>84</v>
      </c>
    </row>
    <row r="173" spans="1:12" x14ac:dyDescent="0.25">
      <c r="A173">
        <v>171</v>
      </c>
      <c r="B173" t="s">
        <v>855</v>
      </c>
      <c r="C173" t="s">
        <v>17749</v>
      </c>
      <c r="D173" s="7">
        <v>300000</v>
      </c>
      <c r="E173">
        <v>2263</v>
      </c>
      <c r="F173" t="s">
        <v>18</v>
      </c>
      <c r="G173">
        <v>30</v>
      </c>
      <c r="H173">
        <v>3</v>
      </c>
      <c r="I173">
        <v>2012</v>
      </c>
      <c r="J173">
        <v>1</v>
      </c>
      <c r="K173" t="s">
        <v>344</v>
      </c>
      <c r="L173">
        <f>data_to_analyze[[#This Row],[workers]]-data_to_analyze[[#This Row],[previous_workers]]</f>
        <v>27</v>
      </c>
    </row>
    <row r="174" spans="1:12" x14ac:dyDescent="0.25">
      <c r="A174">
        <v>172</v>
      </c>
      <c r="B174" t="s">
        <v>858</v>
      </c>
      <c r="C174" t="s">
        <v>17743</v>
      </c>
      <c r="D174" s="7">
        <v>5700000</v>
      </c>
      <c r="E174">
        <v>2248</v>
      </c>
      <c r="F174" t="s">
        <v>40</v>
      </c>
      <c r="G174">
        <v>8</v>
      </c>
      <c r="H174">
        <v>3</v>
      </c>
      <c r="I174">
        <v>2015</v>
      </c>
      <c r="J174">
        <v>1</v>
      </c>
      <c r="K174" t="s">
        <v>864</v>
      </c>
      <c r="L174">
        <f>data_to_analyze[[#This Row],[workers]]-data_to_analyze[[#This Row],[previous_workers]]</f>
        <v>5</v>
      </c>
    </row>
    <row r="175" spans="1:12" x14ac:dyDescent="0.25">
      <c r="A175">
        <v>173</v>
      </c>
      <c r="B175" t="s">
        <v>865</v>
      </c>
      <c r="C175" t="s">
        <v>17770</v>
      </c>
      <c r="D175" s="7">
        <v>17400000</v>
      </c>
      <c r="E175">
        <v>2240</v>
      </c>
      <c r="F175" t="s">
        <v>18</v>
      </c>
      <c r="G175">
        <v>48</v>
      </c>
      <c r="H175">
        <v>2</v>
      </c>
      <c r="I175">
        <v>2014</v>
      </c>
      <c r="J175">
        <v>2</v>
      </c>
      <c r="K175" t="s">
        <v>330</v>
      </c>
      <c r="L175">
        <f>data_to_analyze[[#This Row],[workers]]-data_to_analyze[[#This Row],[previous_workers]]</f>
        <v>46</v>
      </c>
    </row>
    <row r="176" spans="1:12" x14ac:dyDescent="0.25">
      <c r="A176">
        <v>174</v>
      </c>
      <c r="B176" t="s">
        <v>869</v>
      </c>
      <c r="C176" t="s">
        <v>17742</v>
      </c>
      <c r="D176" s="7">
        <v>2600000</v>
      </c>
      <c r="E176">
        <v>2236</v>
      </c>
      <c r="F176" t="s">
        <v>336</v>
      </c>
      <c r="G176">
        <v>30</v>
      </c>
      <c r="H176">
        <v>8</v>
      </c>
      <c r="I176">
        <v>2015</v>
      </c>
      <c r="J176">
        <v>1</v>
      </c>
      <c r="K176" t="s">
        <v>506</v>
      </c>
      <c r="L176">
        <f>data_to_analyze[[#This Row],[workers]]-data_to_analyze[[#This Row],[previous_workers]]</f>
        <v>22</v>
      </c>
    </row>
    <row r="177" spans="1:12" x14ac:dyDescent="0.25">
      <c r="A177">
        <v>175</v>
      </c>
      <c r="B177" t="s">
        <v>873</v>
      </c>
      <c r="C177" t="s">
        <v>17734</v>
      </c>
      <c r="D177" s="7">
        <v>14200000</v>
      </c>
      <c r="E177">
        <v>2234</v>
      </c>
      <c r="F177" t="s">
        <v>156</v>
      </c>
      <c r="G177">
        <v>105</v>
      </c>
      <c r="H177">
        <v>25</v>
      </c>
      <c r="I177">
        <v>2011</v>
      </c>
      <c r="J177">
        <v>3</v>
      </c>
      <c r="K177" t="s">
        <v>877</v>
      </c>
      <c r="L177">
        <f>data_to_analyze[[#This Row],[workers]]-data_to_analyze[[#This Row],[previous_workers]]</f>
        <v>80</v>
      </c>
    </row>
    <row r="178" spans="1:12" x14ac:dyDescent="0.25">
      <c r="A178">
        <v>176</v>
      </c>
      <c r="B178" t="s">
        <v>878</v>
      </c>
      <c r="C178" t="s">
        <v>108</v>
      </c>
      <c r="D178" s="7">
        <v>1200000</v>
      </c>
      <c r="E178">
        <v>2231</v>
      </c>
      <c r="F178" t="s">
        <v>324</v>
      </c>
      <c r="G178">
        <v>80</v>
      </c>
      <c r="H178">
        <v>40</v>
      </c>
      <c r="I178">
        <v>2015</v>
      </c>
      <c r="J178">
        <v>1</v>
      </c>
      <c r="K178" t="s">
        <v>882</v>
      </c>
      <c r="L178">
        <f>data_to_analyze[[#This Row],[workers]]-data_to_analyze[[#This Row],[previous_workers]]</f>
        <v>40</v>
      </c>
    </row>
    <row r="179" spans="1:12" x14ac:dyDescent="0.25">
      <c r="A179">
        <v>177</v>
      </c>
      <c r="B179" t="s">
        <v>883</v>
      </c>
      <c r="C179" t="s">
        <v>108</v>
      </c>
      <c r="D179" s="7">
        <v>3300000</v>
      </c>
      <c r="E179">
        <v>2205</v>
      </c>
      <c r="F179" t="s">
        <v>18</v>
      </c>
      <c r="G179">
        <v>9</v>
      </c>
      <c r="H179">
        <v>2</v>
      </c>
      <c r="I179">
        <v>2015</v>
      </c>
      <c r="J179">
        <v>1</v>
      </c>
      <c r="K179" t="s">
        <v>882</v>
      </c>
      <c r="L179">
        <f>data_to_analyze[[#This Row],[workers]]-data_to_analyze[[#This Row],[previous_workers]]</f>
        <v>7</v>
      </c>
    </row>
    <row r="180" spans="1:12" x14ac:dyDescent="0.25">
      <c r="A180">
        <v>178</v>
      </c>
      <c r="B180" t="s">
        <v>886</v>
      </c>
      <c r="C180" t="s">
        <v>10856</v>
      </c>
      <c r="D180" s="7">
        <v>700000</v>
      </c>
      <c r="E180">
        <v>2172</v>
      </c>
      <c r="F180" t="s">
        <v>40</v>
      </c>
      <c r="G180">
        <v>18</v>
      </c>
      <c r="H180">
        <v>5</v>
      </c>
      <c r="I180">
        <v>2011</v>
      </c>
      <c r="J180">
        <v>1</v>
      </c>
      <c r="K180" t="s">
        <v>889</v>
      </c>
      <c r="L180">
        <f>data_to_analyze[[#This Row],[workers]]-data_to_analyze[[#This Row],[previous_workers]]</f>
        <v>13</v>
      </c>
    </row>
    <row r="181" spans="1:12" x14ac:dyDescent="0.25">
      <c r="A181">
        <v>179</v>
      </c>
      <c r="B181" t="s">
        <v>890</v>
      </c>
      <c r="C181" t="s">
        <v>777</v>
      </c>
      <c r="D181" s="7">
        <v>9900000</v>
      </c>
      <c r="E181">
        <v>2155</v>
      </c>
      <c r="F181" t="s">
        <v>175</v>
      </c>
      <c r="G181">
        <v>50</v>
      </c>
      <c r="H181">
        <v>10</v>
      </c>
      <c r="I181">
        <v>2011</v>
      </c>
      <c r="J181">
        <v>1</v>
      </c>
      <c r="K181" t="s">
        <v>203</v>
      </c>
      <c r="L181">
        <f>data_to_analyze[[#This Row],[workers]]-data_to_analyze[[#This Row],[previous_workers]]</f>
        <v>40</v>
      </c>
    </row>
    <row r="182" spans="1:12" x14ac:dyDescent="0.25">
      <c r="A182">
        <v>180</v>
      </c>
      <c r="B182" t="s">
        <v>894</v>
      </c>
      <c r="C182" t="s">
        <v>17742</v>
      </c>
      <c r="D182" s="7">
        <v>10300000</v>
      </c>
      <c r="E182">
        <v>2142</v>
      </c>
      <c r="F182" t="s">
        <v>211</v>
      </c>
      <c r="G182">
        <v>13</v>
      </c>
      <c r="H182">
        <v>3</v>
      </c>
      <c r="I182">
        <v>2014</v>
      </c>
      <c r="J182">
        <v>1</v>
      </c>
      <c r="K182" t="s">
        <v>506</v>
      </c>
      <c r="L182">
        <f>data_to_analyze[[#This Row],[workers]]-data_to_analyze[[#This Row],[previous_workers]]</f>
        <v>10</v>
      </c>
    </row>
    <row r="183" spans="1:12" x14ac:dyDescent="0.25">
      <c r="A183">
        <v>181</v>
      </c>
      <c r="B183" t="s">
        <v>898</v>
      </c>
      <c r="C183" t="s">
        <v>17741</v>
      </c>
      <c r="D183" s="7">
        <v>3100000</v>
      </c>
      <c r="E183">
        <v>2142</v>
      </c>
      <c r="F183" t="s">
        <v>18</v>
      </c>
      <c r="G183">
        <v>41</v>
      </c>
      <c r="H183">
        <v>1</v>
      </c>
      <c r="I183">
        <v>2007</v>
      </c>
      <c r="J183">
        <v>1</v>
      </c>
      <c r="K183" t="s">
        <v>158</v>
      </c>
      <c r="L183">
        <f>data_to_analyze[[#This Row],[workers]]-data_to_analyze[[#This Row],[previous_workers]]</f>
        <v>40</v>
      </c>
    </row>
    <row r="184" spans="1:12" x14ac:dyDescent="0.25">
      <c r="A184">
        <v>182</v>
      </c>
      <c r="B184" t="s">
        <v>901</v>
      </c>
      <c r="C184" t="s">
        <v>17769</v>
      </c>
      <c r="D184" s="7">
        <v>4600000</v>
      </c>
      <c r="E184">
        <v>2138</v>
      </c>
      <c r="F184" t="s">
        <v>297</v>
      </c>
      <c r="G184">
        <v>55</v>
      </c>
      <c r="H184">
        <v>20</v>
      </c>
      <c r="I184">
        <v>2014</v>
      </c>
      <c r="J184">
        <v>1</v>
      </c>
      <c r="K184" t="s">
        <v>904</v>
      </c>
      <c r="L184">
        <f>data_to_analyze[[#This Row],[workers]]-data_to_analyze[[#This Row],[previous_workers]]</f>
        <v>35</v>
      </c>
    </row>
    <row r="185" spans="1:12" x14ac:dyDescent="0.25">
      <c r="A185">
        <v>183</v>
      </c>
      <c r="B185" t="s">
        <v>905</v>
      </c>
      <c r="C185" t="s">
        <v>976</v>
      </c>
      <c r="D185" s="7">
        <v>12800000</v>
      </c>
      <c r="E185">
        <v>2123</v>
      </c>
      <c r="F185" t="s">
        <v>156</v>
      </c>
      <c r="G185">
        <v>100</v>
      </c>
      <c r="H185">
        <v>15</v>
      </c>
      <c r="I185">
        <v>2004</v>
      </c>
      <c r="J185">
        <v>2</v>
      </c>
      <c r="K185" t="s">
        <v>908</v>
      </c>
      <c r="L185">
        <f>data_to_analyze[[#This Row],[workers]]-data_to_analyze[[#This Row],[previous_workers]]</f>
        <v>85</v>
      </c>
    </row>
    <row r="186" spans="1:12" x14ac:dyDescent="0.25">
      <c r="A186">
        <v>184</v>
      </c>
      <c r="B186" t="s">
        <v>909</v>
      </c>
      <c r="C186" t="s">
        <v>17739</v>
      </c>
      <c r="D186" s="7">
        <v>2700000</v>
      </c>
      <c r="E186">
        <v>2116</v>
      </c>
      <c r="F186" t="s">
        <v>55</v>
      </c>
      <c r="G186">
        <v>64</v>
      </c>
      <c r="H186">
        <v>12</v>
      </c>
      <c r="I186">
        <v>2015</v>
      </c>
      <c r="J186">
        <v>1</v>
      </c>
      <c r="K186" t="s">
        <v>913</v>
      </c>
      <c r="L186">
        <f>data_to_analyze[[#This Row],[workers]]-data_to_analyze[[#This Row],[previous_workers]]</f>
        <v>52</v>
      </c>
    </row>
    <row r="187" spans="1:12" x14ac:dyDescent="0.25">
      <c r="A187">
        <v>185</v>
      </c>
      <c r="B187" t="s">
        <v>914</v>
      </c>
      <c r="C187" t="s">
        <v>17735</v>
      </c>
      <c r="D187" s="7">
        <v>85800000</v>
      </c>
      <c r="E187">
        <v>2112</v>
      </c>
      <c r="F187" t="s">
        <v>336</v>
      </c>
      <c r="G187">
        <v>103</v>
      </c>
      <c r="H187">
        <v>3</v>
      </c>
      <c r="I187">
        <v>2014</v>
      </c>
      <c r="J187">
        <v>2</v>
      </c>
      <c r="K187" t="s">
        <v>89</v>
      </c>
      <c r="L187">
        <f>data_to_analyze[[#This Row],[workers]]-data_to_analyze[[#This Row],[previous_workers]]</f>
        <v>100</v>
      </c>
    </row>
    <row r="188" spans="1:12" x14ac:dyDescent="0.25">
      <c r="A188">
        <v>186</v>
      </c>
      <c r="B188" t="s">
        <v>918</v>
      </c>
      <c r="C188" t="s">
        <v>17773</v>
      </c>
      <c r="D188" s="7">
        <v>5400000</v>
      </c>
      <c r="E188">
        <v>2107</v>
      </c>
      <c r="F188" t="s">
        <v>233</v>
      </c>
      <c r="G188">
        <v>23</v>
      </c>
      <c r="H188">
        <v>1</v>
      </c>
      <c r="I188">
        <v>2015</v>
      </c>
      <c r="J188">
        <v>1</v>
      </c>
      <c r="K188" t="s">
        <v>921</v>
      </c>
      <c r="L188">
        <f>data_to_analyze[[#This Row],[workers]]-data_to_analyze[[#This Row],[previous_workers]]</f>
        <v>22</v>
      </c>
    </row>
    <row r="189" spans="1:12" x14ac:dyDescent="0.25">
      <c r="A189">
        <v>187</v>
      </c>
      <c r="B189" t="s">
        <v>922</v>
      </c>
      <c r="C189" t="s">
        <v>10856</v>
      </c>
      <c r="D189" s="7">
        <v>8200000</v>
      </c>
      <c r="E189">
        <v>2101</v>
      </c>
      <c r="F189" t="s">
        <v>33</v>
      </c>
      <c r="G189">
        <v>15</v>
      </c>
      <c r="H189">
        <v>1</v>
      </c>
      <c r="I189">
        <v>2013</v>
      </c>
      <c r="J189">
        <v>1</v>
      </c>
      <c r="K189" t="s">
        <v>137</v>
      </c>
      <c r="L189">
        <f>data_to_analyze[[#This Row],[workers]]-data_to_analyze[[#This Row],[previous_workers]]</f>
        <v>14</v>
      </c>
    </row>
    <row r="190" spans="1:12" x14ac:dyDescent="0.25">
      <c r="A190">
        <v>188</v>
      </c>
      <c r="B190" t="s">
        <v>925</v>
      </c>
      <c r="C190" t="s">
        <v>17739</v>
      </c>
      <c r="D190" s="7">
        <v>6900000</v>
      </c>
      <c r="E190">
        <v>2099</v>
      </c>
      <c r="F190" t="s">
        <v>33</v>
      </c>
      <c r="G190">
        <v>142</v>
      </c>
      <c r="H190">
        <v>6</v>
      </c>
      <c r="I190">
        <v>2015</v>
      </c>
      <c r="J190">
        <v>1</v>
      </c>
      <c r="K190" t="s">
        <v>122</v>
      </c>
      <c r="L190">
        <f>data_to_analyze[[#This Row],[workers]]-data_to_analyze[[#This Row],[previous_workers]]</f>
        <v>136</v>
      </c>
    </row>
    <row r="191" spans="1:12" x14ac:dyDescent="0.25">
      <c r="A191">
        <v>189</v>
      </c>
      <c r="B191" t="s">
        <v>929</v>
      </c>
      <c r="C191" t="s">
        <v>17761</v>
      </c>
      <c r="D191" s="7">
        <v>7200000</v>
      </c>
      <c r="E191">
        <v>2098</v>
      </c>
      <c r="F191" t="s">
        <v>48</v>
      </c>
      <c r="G191">
        <v>18</v>
      </c>
      <c r="H191">
        <v>3</v>
      </c>
      <c r="I191">
        <v>2013</v>
      </c>
      <c r="J191">
        <v>2</v>
      </c>
      <c r="K191" t="s">
        <v>767</v>
      </c>
      <c r="L191">
        <f>data_to_analyze[[#This Row],[workers]]-data_to_analyze[[#This Row],[previous_workers]]</f>
        <v>15</v>
      </c>
    </row>
    <row r="192" spans="1:12" x14ac:dyDescent="0.25">
      <c r="A192">
        <v>190</v>
      </c>
      <c r="B192" t="s">
        <v>932</v>
      </c>
      <c r="C192" t="s">
        <v>17758</v>
      </c>
      <c r="D192" s="7">
        <v>12700000</v>
      </c>
      <c r="E192">
        <v>2096</v>
      </c>
      <c r="F192" t="s">
        <v>33</v>
      </c>
      <c r="G192">
        <v>28</v>
      </c>
      <c r="H192">
        <v>2</v>
      </c>
      <c r="I192">
        <v>2014</v>
      </c>
      <c r="J192">
        <v>1</v>
      </c>
      <c r="K192" t="s">
        <v>936</v>
      </c>
      <c r="L192">
        <f>data_to_analyze[[#This Row],[workers]]-data_to_analyze[[#This Row],[previous_workers]]</f>
        <v>26</v>
      </c>
    </row>
    <row r="193" spans="1:12" x14ac:dyDescent="0.25">
      <c r="A193">
        <v>191</v>
      </c>
      <c r="B193" t="s">
        <v>937</v>
      </c>
      <c r="C193" t="s">
        <v>17739</v>
      </c>
      <c r="D193" s="7">
        <v>4100000</v>
      </c>
      <c r="E193">
        <v>2082</v>
      </c>
      <c r="F193" t="s">
        <v>211</v>
      </c>
      <c r="G193">
        <v>14</v>
      </c>
      <c r="H193">
        <v>1</v>
      </c>
      <c r="I193">
        <v>2015</v>
      </c>
      <c r="J193">
        <v>1</v>
      </c>
      <c r="K193" t="s">
        <v>122</v>
      </c>
      <c r="L193">
        <f>data_to_analyze[[#This Row],[workers]]-data_to_analyze[[#This Row],[previous_workers]]</f>
        <v>13</v>
      </c>
    </row>
    <row r="194" spans="1:12" x14ac:dyDescent="0.25">
      <c r="A194">
        <v>192</v>
      </c>
      <c r="B194" t="s">
        <v>941</v>
      </c>
      <c r="C194" t="s">
        <v>17773</v>
      </c>
      <c r="D194" s="7">
        <v>24700000</v>
      </c>
      <c r="E194">
        <v>2077</v>
      </c>
      <c r="F194" t="s">
        <v>181</v>
      </c>
      <c r="G194">
        <v>350</v>
      </c>
      <c r="H194">
        <v>35</v>
      </c>
      <c r="I194">
        <v>1995</v>
      </c>
      <c r="J194">
        <v>4</v>
      </c>
      <c r="K194" t="s">
        <v>746</v>
      </c>
      <c r="L194">
        <f>data_to_analyze[[#This Row],[workers]]-data_to_analyze[[#This Row],[previous_workers]]</f>
        <v>315</v>
      </c>
    </row>
    <row r="195" spans="1:12" x14ac:dyDescent="0.25">
      <c r="A195">
        <v>193</v>
      </c>
      <c r="B195" t="s">
        <v>945</v>
      </c>
      <c r="C195" t="s">
        <v>17748</v>
      </c>
      <c r="D195" s="7">
        <v>4500000</v>
      </c>
      <c r="E195">
        <v>2077</v>
      </c>
      <c r="F195" t="s">
        <v>181</v>
      </c>
      <c r="G195">
        <v>10</v>
      </c>
      <c r="H195">
        <v>2</v>
      </c>
      <c r="I195">
        <v>2009</v>
      </c>
      <c r="J195">
        <v>1</v>
      </c>
      <c r="K195" t="s">
        <v>948</v>
      </c>
      <c r="L195">
        <f>data_to_analyze[[#This Row],[workers]]-data_to_analyze[[#This Row],[previous_workers]]</f>
        <v>8</v>
      </c>
    </row>
    <row r="196" spans="1:12" x14ac:dyDescent="0.25">
      <c r="A196">
        <v>194</v>
      </c>
      <c r="B196" t="s">
        <v>949</v>
      </c>
      <c r="C196" t="s">
        <v>777</v>
      </c>
      <c r="D196" s="7">
        <v>32900000</v>
      </c>
      <c r="E196">
        <v>2068</v>
      </c>
      <c r="F196" t="s">
        <v>25</v>
      </c>
      <c r="G196">
        <v>45</v>
      </c>
      <c r="H196">
        <v>4</v>
      </c>
      <c r="I196">
        <v>2014</v>
      </c>
      <c r="J196">
        <v>1</v>
      </c>
      <c r="K196" t="s">
        <v>954</v>
      </c>
      <c r="L196">
        <f>data_to_analyze[[#This Row],[workers]]-data_to_analyze[[#This Row],[previous_workers]]</f>
        <v>41</v>
      </c>
    </row>
    <row r="197" spans="1:12" x14ac:dyDescent="0.25">
      <c r="A197">
        <v>195</v>
      </c>
      <c r="B197" t="s">
        <v>955</v>
      </c>
      <c r="C197" t="s">
        <v>10856</v>
      </c>
      <c r="D197" s="7">
        <v>2200000</v>
      </c>
      <c r="E197">
        <v>2047</v>
      </c>
      <c r="F197" t="s">
        <v>175</v>
      </c>
      <c r="G197">
        <v>10</v>
      </c>
      <c r="H197">
        <v>2</v>
      </c>
      <c r="I197">
        <v>2014</v>
      </c>
      <c r="J197">
        <v>1</v>
      </c>
      <c r="K197" t="s">
        <v>959</v>
      </c>
      <c r="L197">
        <f>data_to_analyze[[#This Row],[workers]]-data_to_analyze[[#This Row],[previous_workers]]</f>
        <v>8</v>
      </c>
    </row>
    <row r="198" spans="1:12" x14ac:dyDescent="0.25">
      <c r="A198">
        <v>196</v>
      </c>
      <c r="B198" t="s">
        <v>960</v>
      </c>
      <c r="C198" t="s">
        <v>10856</v>
      </c>
      <c r="D198" s="7">
        <v>3600000</v>
      </c>
      <c r="E198">
        <v>2037</v>
      </c>
      <c r="F198" t="s">
        <v>187</v>
      </c>
      <c r="G198">
        <v>62</v>
      </c>
      <c r="H198">
        <v>5</v>
      </c>
      <c r="I198">
        <v>2014</v>
      </c>
      <c r="J198">
        <v>1</v>
      </c>
      <c r="K198" t="s">
        <v>964</v>
      </c>
      <c r="L198">
        <f>data_to_analyze[[#This Row],[workers]]-data_to_analyze[[#This Row],[previous_workers]]</f>
        <v>57</v>
      </c>
    </row>
    <row r="199" spans="1:12" x14ac:dyDescent="0.25">
      <c r="A199">
        <v>197</v>
      </c>
      <c r="B199" t="s">
        <v>965</v>
      </c>
      <c r="C199" t="s">
        <v>17748</v>
      </c>
      <c r="D199" s="7">
        <v>20800000</v>
      </c>
      <c r="E199">
        <v>2037</v>
      </c>
      <c r="F199" t="s">
        <v>181</v>
      </c>
      <c r="G199">
        <v>60</v>
      </c>
      <c r="H199">
        <v>10</v>
      </c>
      <c r="I199">
        <v>2012</v>
      </c>
      <c r="J199">
        <v>3</v>
      </c>
      <c r="K199" t="s">
        <v>968</v>
      </c>
      <c r="L199">
        <f>data_to_analyze[[#This Row],[workers]]-data_to_analyze[[#This Row],[previous_workers]]</f>
        <v>50</v>
      </c>
    </row>
    <row r="200" spans="1:12" x14ac:dyDescent="0.25">
      <c r="A200">
        <v>198</v>
      </c>
      <c r="B200" t="s">
        <v>969</v>
      </c>
      <c r="C200" t="s">
        <v>17771</v>
      </c>
      <c r="D200" s="7">
        <v>3600000</v>
      </c>
      <c r="E200">
        <v>2030</v>
      </c>
      <c r="F200" t="s">
        <v>156</v>
      </c>
      <c r="G200">
        <v>18</v>
      </c>
      <c r="H200">
        <v>4</v>
      </c>
      <c r="I200">
        <v>2013</v>
      </c>
      <c r="J200">
        <v>1</v>
      </c>
      <c r="K200" t="s">
        <v>170</v>
      </c>
      <c r="L200">
        <f>data_to_analyze[[#This Row],[workers]]-data_to_analyze[[#This Row],[previous_workers]]</f>
        <v>14</v>
      </c>
    </row>
    <row r="201" spans="1:12" x14ac:dyDescent="0.25">
      <c r="A201">
        <v>199</v>
      </c>
      <c r="B201" t="s">
        <v>972</v>
      </c>
      <c r="C201" t="s">
        <v>17738</v>
      </c>
      <c r="D201" s="7">
        <v>14300000</v>
      </c>
      <c r="E201">
        <v>2027</v>
      </c>
      <c r="F201" t="s">
        <v>18</v>
      </c>
      <c r="G201">
        <v>30</v>
      </c>
      <c r="H201">
        <v>1</v>
      </c>
      <c r="I201">
        <v>2015</v>
      </c>
      <c r="J201">
        <v>1</v>
      </c>
      <c r="K201" t="s">
        <v>976</v>
      </c>
      <c r="L201">
        <f>data_to_analyze[[#This Row],[workers]]-data_to_analyze[[#This Row],[previous_workers]]</f>
        <v>29</v>
      </c>
    </row>
    <row r="202" spans="1:12" x14ac:dyDescent="0.25">
      <c r="A202">
        <v>200</v>
      </c>
      <c r="B202" t="s">
        <v>977</v>
      </c>
      <c r="C202" t="s">
        <v>10856</v>
      </c>
      <c r="D202" s="7">
        <v>400000</v>
      </c>
      <c r="E202">
        <v>2018</v>
      </c>
      <c r="F202" t="s">
        <v>156</v>
      </c>
      <c r="G202">
        <v>23</v>
      </c>
      <c r="H202">
        <v>8</v>
      </c>
      <c r="I202">
        <v>2014</v>
      </c>
      <c r="J202">
        <v>2</v>
      </c>
      <c r="K202" t="s">
        <v>980</v>
      </c>
      <c r="L202">
        <f>data_to_analyze[[#This Row],[workers]]-data_to_analyze[[#This Row],[previous_workers]]</f>
        <v>15</v>
      </c>
    </row>
    <row r="203" spans="1:12" x14ac:dyDescent="0.25">
      <c r="A203">
        <v>201</v>
      </c>
      <c r="B203" t="s">
        <v>981</v>
      </c>
      <c r="C203" t="s">
        <v>17753</v>
      </c>
      <c r="D203" s="7">
        <v>138400000</v>
      </c>
      <c r="E203">
        <v>2013</v>
      </c>
      <c r="F203" t="s">
        <v>18</v>
      </c>
      <c r="G203">
        <v>102</v>
      </c>
      <c r="H203">
        <v>27</v>
      </c>
      <c r="I203">
        <v>2005</v>
      </c>
      <c r="J203">
        <v>1</v>
      </c>
      <c r="K203" t="s">
        <v>985</v>
      </c>
      <c r="L203">
        <f>data_to_analyze[[#This Row],[workers]]-data_to_analyze[[#This Row],[previous_workers]]</f>
        <v>75</v>
      </c>
    </row>
    <row r="204" spans="1:12" x14ac:dyDescent="0.25">
      <c r="A204">
        <v>202</v>
      </c>
      <c r="B204" t="s">
        <v>986</v>
      </c>
      <c r="C204" t="s">
        <v>17742</v>
      </c>
      <c r="D204" s="7">
        <v>40500000</v>
      </c>
      <c r="E204">
        <v>2007</v>
      </c>
      <c r="F204" t="s">
        <v>336</v>
      </c>
      <c r="G204">
        <v>2330</v>
      </c>
      <c r="H204">
        <v>220</v>
      </c>
      <c r="I204">
        <v>2015</v>
      </c>
      <c r="J204">
        <v>1</v>
      </c>
      <c r="K204" t="s">
        <v>990</v>
      </c>
      <c r="L204">
        <f>data_to_analyze[[#This Row],[workers]]-data_to_analyze[[#This Row],[previous_workers]]</f>
        <v>2110</v>
      </c>
    </row>
    <row r="205" spans="1:12" x14ac:dyDescent="0.25">
      <c r="A205">
        <v>203</v>
      </c>
      <c r="B205" t="s">
        <v>991</v>
      </c>
      <c r="C205" t="s">
        <v>10856</v>
      </c>
      <c r="D205" s="7">
        <v>2300000</v>
      </c>
      <c r="E205">
        <v>2004</v>
      </c>
      <c r="F205" t="s">
        <v>69</v>
      </c>
      <c r="G205">
        <v>5</v>
      </c>
      <c r="H205">
        <v>2</v>
      </c>
      <c r="I205">
        <v>2013</v>
      </c>
      <c r="J205">
        <v>1</v>
      </c>
      <c r="K205" t="s">
        <v>995</v>
      </c>
      <c r="L205">
        <f>data_to_analyze[[#This Row],[workers]]-data_to_analyze[[#This Row],[previous_workers]]</f>
        <v>3</v>
      </c>
    </row>
    <row r="206" spans="1:12" x14ac:dyDescent="0.25">
      <c r="A206">
        <v>204</v>
      </c>
      <c r="B206" t="s">
        <v>996</v>
      </c>
      <c r="C206" t="s">
        <v>10856</v>
      </c>
      <c r="D206" s="7">
        <v>2200000</v>
      </c>
      <c r="E206">
        <v>1997</v>
      </c>
      <c r="F206" t="s">
        <v>233</v>
      </c>
      <c r="G206">
        <v>5</v>
      </c>
      <c r="H206">
        <v>1</v>
      </c>
      <c r="I206">
        <v>2014</v>
      </c>
      <c r="J206">
        <v>1</v>
      </c>
      <c r="K206" t="s">
        <v>999</v>
      </c>
      <c r="L206">
        <f>data_to_analyze[[#This Row],[workers]]-data_to_analyze[[#This Row],[previous_workers]]</f>
        <v>4</v>
      </c>
    </row>
    <row r="207" spans="1:12" x14ac:dyDescent="0.25">
      <c r="A207">
        <v>205</v>
      </c>
      <c r="B207" t="s">
        <v>1000</v>
      </c>
      <c r="C207" t="s">
        <v>777</v>
      </c>
      <c r="D207" s="7">
        <v>37500000</v>
      </c>
      <c r="E207">
        <v>1987</v>
      </c>
      <c r="F207" t="s">
        <v>40</v>
      </c>
      <c r="G207">
        <v>25</v>
      </c>
      <c r="H207">
        <v>3</v>
      </c>
      <c r="I207">
        <v>2014</v>
      </c>
      <c r="J207">
        <v>1</v>
      </c>
      <c r="K207" t="s">
        <v>1004</v>
      </c>
      <c r="L207">
        <f>data_to_analyze[[#This Row],[workers]]-data_to_analyze[[#This Row],[previous_workers]]</f>
        <v>22</v>
      </c>
    </row>
    <row r="208" spans="1:12" x14ac:dyDescent="0.25">
      <c r="A208">
        <v>206</v>
      </c>
      <c r="B208" t="s">
        <v>1005</v>
      </c>
      <c r="C208" t="s">
        <v>777</v>
      </c>
      <c r="D208" s="7">
        <v>5100000</v>
      </c>
      <c r="E208">
        <v>1972</v>
      </c>
      <c r="F208" t="s">
        <v>211</v>
      </c>
      <c r="G208">
        <v>29</v>
      </c>
      <c r="H208">
        <v>3</v>
      </c>
      <c r="I208">
        <v>2011</v>
      </c>
      <c r="J208">
        <v>2</v>
      </c>
      <c r="K208" t="s">
        <v>1008</v>
      </c>
      <c r="L208">
        <f>data_to_analyze[[#This Row],[workers]]-data_to_analyze[[#This Row],[previous_workers]]</f>
        <v>26</v>
      </c>
    </row>
    <row r="209" spans="1:12" x14ac:dyDescent="0.25">
      <c r="A209">
        <v>207</v>
      </c>
      <c r="B209" t="s">
        <v>1009</v>
      </c>
      <c r="C209" t="s">
        <v>17755</v>
      </c>
      <c r="D209" s="7">
        <v>113500000</v>
      </c>
      <c r="E209">
        <v>1968</v>
      </c>
      <c r="F209" t="s">
        <v>187</v>
      </c>
      <c r="G209">
        <v>250</v>
      </c>
      <c r="H209">
        <v>50</v>
      </c>
      <c r="I209">
        <v>2013</v>
      </c>
      <c r="J209">
        <v>2</v>
      </c>
      <c r="K209" t="s">
        <v>1015</v>
      </c>
      <c r="L209">
        <f>data_to_analyze[[#This Row],[workers]]-data_to_analyze[[#This Row],[previous_workers]]</f>
        <v>200</v>
      </c>
    </row>
    <row r="210" spans="1:12" x14ac:dyDescent="0.25">
      <c r="A210">
        <v>208</v>
      </c>
      <c r="B210" t="s">
        <v>1016</v>
      </c>
      <c r="C210" t="s">
        <v>777</v>
      </c>
      <c r="D210" s="7">
        <v>3900000</v>
      </c>
      <c r="E210">
        <v>1963</v>
      </c>
      <c r="F210" t="s">
        <v>18</v>
      </c>
      <c r="G210">
        <v>23</v>
      </c>
      <c r="H210">
        <v>5</v>
      </c>
      <c r="I210">
        <v>2014</v>
      </c>
      <c r="J210">
        <v>1</v>
      </c>
      <c r="K210" t="s">
        <v>1019</v>
      </c>
      <c r="L210">
        <f>data_to_analyze[[#This Row],[workers]]-data_to_analyze[[#This Row],[previous_workers]]</f>
        <v>18</v>
      </c>
    </row>
    <row r="211" spans="1:12" x14ac:dyDescent="0.25">
      <c r="A211">
        <v>209</v>
      </c>
      <c r="B211" t="s">
        <v>1020</v>
      </c>
      <c r="C211" t="s">
        <v>17769</v>
      </c>
      <c r="D211" s="7">
        <v>22300000</v>
      </c>
      <c r="E211">
        <v>1953</v>
      </c>
      <c r="F211" t="s">
        <v>18</v>
      </c>
      <c r="G211">
        <v>42</v>
      </c>
      <c r="H211">
        <v>14</v>
      </c>
      <c r="I211">
        <v>2011</v>
      </c>
      <c r="J211">
        <v>1</v>
      </c>
      <c r="K211" t="s">
        <v>1024</v>
      </c>
      <c r="L211">
        <f>data_to_analyze[[#This Row],[workers]]-data_to_analyze[[#This Row],[previous_workers]]</f>
        <v>28</v>
      </c>
    </row>
    <row r="212" spans="1:12" x14ac:dyDescent="0.25">
      <c r="A212">
        <v>210</v>
      </c>
      <c r="B212" t="s">
        <v>1025</v>
      </c>
      <c r="C212" t="s">
        <v>17753</v>
      </c>
      <c r="D212" s="7">
        <v>3600000</v>
      </c>
      <c r="E212">
        <v>1944</v>
      </c>
      <c r="F212" t="s">
        <v>233</v>
      </c>
      <c r="G212">
        <v>28</v>
      </c>
      <c r="H212">
        <v>4</v>
      </c>
      <c r="I212">
        <v>2015</v>
      </c>
      <c r="J212">
        <v>1</v>
      </c>
      <c r="K212" t="s">
        <v>1028</v>
      </c>
      <c r="L212">
        <f>data_to_analyze[[#This Row],[workers]]-data_to_analyze[[#This Row],[previous_workers]]</f>
        <v>24</v>
      </c>
    </row>
    <row r="213" spans="1:12" x14ac:dyDescent="0.25">
      <c r="A213">
        <v>211</v>
      </c>
      <c r="B213" t="s">
        <v>1029</v>
      </c>
      <c r="C213" t="s">
        <v>16170</v>
      </c>
      <c r="D213" s="7">
        <v>4400000</v>
      </c>
      <c r="E213">
        <v>1940</v>
      </c>
      <c r="F213" t="s">
        <v>623</v>
      </c>
      <c r="G213">
        <v>8</v>
      </c>
      <c r="H213">
        <v>1</v>
      </c>
      <c r="I213">
        <v>2015</v>
      </c>
      <c r="J213">
        <v>1</v>
      </c>
      <c r="K213" t="s">
        <v>1033</v>
      </c>
      <c r="L213">
        <f>data_to_analyze[[#This Row],[workers]]-data_to_analyze[[#This Row],[previous_workers]]</f>
        <v>7</v>
      </c>
    </row>
    <row r="214" spans="1:12" x14ac:dyDescent="0.25">
      <c r="A214">
        <v>212</v>
      </c>
      <c r="B214" t="s">
        <v>1034</v>
      </c>
      <c r="C214" t="s">
        <v>108</v>
      </c>
      <c r="D214" s="7">
        <v>61100000</v>
      </c>
      <c r="E214">
        <v>1938</v>
      </c>
      <c r="F214" t="s">
        <v>55</v>
      </c>
      <c r="G214">
        <v>1246</v>
      </c>
      <c r="H214">
        <v>105</v>
      </c>
      <c r="I214">
        <v>2008</v>
      </c>
      <c r="J214">
        <v>1</v>
      </c>
      <c r="K214" t="s">
        <v>62</v>
      </c>
      <c r="L214">
        <f>data_to_analyze[[#This Row],[workers]]-data_to_analyze[[#This Row],[previous_workers]]</f>
        <v>1141</v>
      </c>
    </row>
    <row r="215" spans="1:12" x14ac:dyDescent="0.25">
      <c r="A215">
        <v>213</v>
      </c>
      <c r="B215" t="s">
        <v>1038</v>
      </c>
      <c r="C215" t="s">
        <v>10856</v>
      </c>
      <c r="D215" s="7">
        <v>2700000</v>
      </c>
      <c r="E215">
        <v>1924</v>
      </c>
      <c r="F215" t="s">
        <v>1041</v>
      </c>
      <c r="G215">
        <v>30</v>
      </c>
      <c r="H215">
        <v>6</v>
      </c>
      <c r="I215">
        <v>2009</v>
      </c>
      <c r="J215">
        <v>2</v>
      </c>
      <c r="K215" t="s">
        <v>475</v>
      </c>
      <c r="L215">
        <f>data_to_analyze[[#This Row],[workers]]-data_to_analyze[[#This Row],[previous_workers]]</f>
        <v>24</v>
      </c>
    </row>
    <row r="216" spans="1:12" x14ac:dyDescent="0.25">
      <c r="A216">
        <v>214</v>
      </c>
      <c r="B216" t="s">
        <v>1042</v>
      </c>
      <c r="C216" t="s">
        <v>777</v>
      </c>
      <c r="D216" s="7">
        <v>4100000</v>
      </c>
      <c r="E216">
        <v>1919</v>
      </c>
      <c r="F216" t="s">
        <v>336</v>
      </c>
      <c r="G216">
        <v>14</v>
      </c>
      <c r="H216">
        <v>2</v>
      </c>
      <c r="I216">
        <v>2014</v>
      </c>
      <c r="J216">
        <v>1</v>
      </c>
      <c r="K216" t="s">
        <v>56</v>
      </c>
      <c r="L216">
        <f>data_to_analyze[[#This Row],[workers]]-data_to_analyze[[#This Row],[previous_workers]]</f>
        <v>12</v>
      </c>
    </row>
    <row r="217" spans="1:12" x14ac:dyDescent="0.25">
      <c r="A217">
        <v>215</v>
      </c>
      <c r="B217" t="s">
        <v>1045</v>
      </c>
      <c r="C217" t="s">
        <v>17758</v>
      </c>
      <c r="D217" s="7">
        <v>161800000</v>
      </c>
      <c r="E217">
        <v>1917</v>
      </c>
      <c r="F217" t="s">
        <v>175</v>
      </c>
      <c r="G217">
        <v>1160</v>
      </c>
      <c r="H217">
        <v>40</v>
      </c>
      <c r="I217">
        <v>2009</v>
      </c>
      <c r="J217">
        <v>4</v>
      </c>
      <c r="K217" t="s">
        <v>1049</v>
      </c>
      <c r="L217">
        <f>data_to_analyze[[#This Row],[workers]]-data_to_analyze[[#This Row],[previous_workers]]</f>
        <v>1120</v>
      </c>
    </row>
    <row r="218" spans="1:12" x14ac:dyDescent="0.25">
      <c r="A218">
        <v>216</v>
      </c>
      <c r="B218" t="s">
        <v>1050</v>
      </c>
      <c r="C218" t="s">
        <v>17738</v>
      </c>
      <c r="D218" s="7">
        <v>31500000</v>
      </c>
      <c r="E218">
        <v>1915</v>
      </c>
      <c r="F218" t="s">
        <v>156</v>
      </c>
      <c r="G218">
        <v>54</v>
      </c>
      <c r="H218">
        <v>21</v>
      </c>
      <c r="I218">
        <v>2011</v>
      </c>
      <c r="J218">
        <v>2</v>
      </c>
      <c r="K218" t="s">
        <v>976</v>
      </c>
      <c r="L218">
        <f>data_to_analyze[[#This Row],[workers]]-data_to_analyze[[#This Row],[previous_workers]]</f>
        <v>33</v>
      </c>
    </row>
    <row r="219" spans="1:12" x14ac:dyDescent="0.25">
      <c r="A219">
        <v>217</v>
      </c>
      <c r="B219" t="s">
        <v>1054</v>
      </c>
      <c r="C219" t="s">
        <v>777</v>
      </c>
      <c r="D219" s="7">
        <v>4500000</v>
      </c>
      <c r="E219">
        <v>1915</v>
      </c>
      <c r="F219" t="s">
        <v>107</v>
      </c>
      <c r="G219">
        <v>75</v>
      </c>
      <c r="H219">
        <v>5</v>
      </c>
      <c r="I219">
        <v>2014</v>
      </c>
      <c r="J219">
        <v>1</v>
      </c>
      <c r="K219" t="s">
        <v>1004</v>
      </c>
      <c r="L219">
        <f>data_to_analyze[[#This Row],[workers]]-data_to_analyze[[#This Row],[previous_workers]]</f>
        <v>70</v>
      </c>
    </row>
    <row r="220" spans="1:12" x14ac:dyDescent="0.25">
      <c r="A220">
        <v>218</v>
      </c>
      <c r="B220" t="s">
        <v>1057</v>
      </c>
      <c r="C220" t="s">
        <v>10856</v>
      </c>
      <c r="D220" s="7">
        <v>3500000</v>
      </c>
      <c r="E220">
        <v>1905</v>
      </c>
      <c r="F220" t="s">
        <v>308</v>
      </c>
      <c r="G220">
        <v>8</v>
      </c>
      <c r="H220">
        <v>3</v>
      </c>
      <c r="I220">
        <v>2014</v>
      </c>
      <c r="J220">
        <v>1</v>
      </c>
      <c r="K220" t="s">
        <v>1060</v>
      </c>
      <c r="L220">
        <f>data_to_analyze[[#This Row],[workers]]-data_to_analyze[[#This Row],[previous_workers]]</f>
        <v>5</v>
      </c>
    </row>
    <row r="221" spans="1:12" x14ac:dyDescent="0.25">
      <c r="A221">
        <v>219</v>
      </c>
      <c r="B221" t="s">
        <v>1061</v>
      </c>
      <c r="C221" t="s">
        <v>10856</v>
      </c>
      <c r="D221" s="7">
        <v>18700000</v>
      </c>
      <c r="E221">
        <v>1901</v>
      </c>
      <c r="F221" t="s">
        <v>149</v>
      </c>
      <c r="G221">
        <v>11</v>
      </c>
      <c r="H221">
        <v>4</v>
      </c>
      <c r="I221">
        <v>2000</v>
      </c>
      <c r="J221">
        <v>1</v>
      </c>
      <c r="K221" t="s">
        <v>1065</v>
      </c>
      <c r="L221">
        <f>data_to_analyze[[#This Row],[workers]]-data_to_analyze[[#This Row],[previous_workers]]</f>
        <v>7</v>
      </c>
    </row>
    <row r="222" spans="1:12" x14ac:dyDescent="0.25">
      <c r="A222">
        <v>220</v>
      </c>
      <c r="B222" t="s">
        <v>1066</v>
      </c>
      <c r="C222" t="s">
        <v>17770</v>
      </c>
      <c r="D222" s="7">
        <v>6100000</v>
      </c>
      <c r="E222">
        <v>1883</v>
      </c>
      <c r="F222" t="s">
        <v>48</v>
      </c>
      <c r="G222">
        <v>5</v>
      </c>
      <c r="H222">
        <v>2</v>
      </c>
      <c r="I222">
        <v>2013</v>
      </c>
      <c r="J222">
        <v>1</v>
      </c>
      <c r="K222" t="s">
        <v>1070</v>
      </c>
      <c r="L222">
        <f>data_to_analyze[[#This Row],[workers]]-data_to_analyze[[#This Row],[previous_workers]]</f>
        <v>3</v>
      </c>
    </row>
    <row r="223" spans="1:12" x14ac:dyDescent="0.25">
      <c r="A223">
        <v>221</v>
      </c>
      <c r="B223" t="s">
        <v>1071</v>
      </c>
      <c r="C223" t="s">
        <v>17760</v>
      </c>
      <c r="D223" s="7">
        <v>1000000</v>
      </c>
      <c r="E223">
        <v>1882</v>
      </c>
      <c r="F223" t="s">
        <v>156</v>
      </c>
      <c r="G223">
        <v>90</v>
      </c>
      <c r="H223">
        <v>2</v>
      </c>
      <c r="I223">
        <v>2010</v>
      </c>
      <c r="J223">
        <v>3</v>
      </c>
      <c r="K223" t="s">
        <v>1074</v>
      </c>
      <c r="L223">
        <f>data_to_analyze[[#This Row],[workers]]-data_to_analyze[[#This Row],[previous_workers]]</f>
        <v>88</v>
      </c>
    </row>
    <row r="224" spans="1:12" x14ac:dyDescent="0.25">
      <c r="A224">
        <v>222</v>
      </c>
      <c r="B224" t="s">
        <v>1075</v>
      </c>
      <c r="C224" t="s">
        <v>108</v>
      </c>
      <c r="D224" s="7">
        <v>2700000</v>
      </c>
      <c r="E224">
        <v>1878</v>
      </c>
      <c r="F224" t="s">
        <v>18</v>
      </c>
      <c r="G224">
        <v>11</v>
      </c>
      <c r="H224">
        <v>5</v>
      </c>
      <c r="I224">
        <v>2015</v>
      </c>
      <c r="J224">
        <v>1</v>
      </c>
      <c r="K224" t="s">
        <v>108</v>
      </c>
      <c r="L224">
        <f>data_to_analyze[[#This Row],[workers]]-data_to_analyze[[#This Row],[previous_workers]]</f>
        <v>6</v>
      </c>
    </row>
    <row r="225" spans="1:12" x14ac:dyDescent="0.25">
      <c r="A225">
        <v>223</v>
      </c>
      <c r="B225" t="s">
        <v>1078</v>
      </c>
      <c r="C225" t="s">
        <v>17758</v>
      </c>
      <c r="D225" s="7">
        <v>7700000</v>
      </c>
      <c r="E225">
        <v>1852</v>
      </c>
      <c r="F225" t="s">
        <v>156</v>
      </c>
      <c r="G225">
        <v>45</v>
      </c>
      <c r="H225">
        <v>7</v>
      </c>
      <c r="I225">
        <v>2015</v>
      </c>
      <c r="J225">
        <v>1</v>
      </c>
      <c r="K225" t="s">
        <v>1082</v>
      </c>
      <c r="L225">
        <f>data_to_analyze[[#This Row],[workers]]-data_to_analyze[[#This Row],[previous_workers]]</f>
        <v>38</v>
      </c>
    </row>
    <row r="226" spans="1:12" x14ac:dyDescent="0.25">
      <c r="A226">
        <v>224</v>
      </c>
      <c r="B226" t="s">
        <v>1083</v>
      </c>
      <c r="C226" t="s">
        <v>10856</v>
      </c>
      <c r="D226" s="7">
        <v>4500000</v>
      </c>
      <c r="E226">
        <v>1844</v>
      </c>
      <c r="F226" t="s">
        <v>33</v>
      </c>
      <c r="G226">
        <v>15</v>
      </c>
      <c r="H226">
        <v>3</v>
      </c>
      <c r="I226">
        <v>2014</v>
      </c>
      <c r="J226">
        <v>1</v>
      </c>
      <c r="K226" t="s">
        <v>391</v>
      </c>
      <c r="L226">
        <f>data_to_analyze[[#This Row],[workers]]-data_to_analyze[[#This Row],[previous_workers]]</f>
        <v>12</v>
      </c>
    </row>
    <row r="227" spans="1:12" x14ac:dyDescent="0.25">
      <c r="A227">
        <v>225</v>
      </c>
      <c r="B227" t="s">
        <v>1086</v>
      </c>
      <c r="C227" t="s">
        <v>108</v>
      </c>
      <c r="D227" s="7">
        <v>8200000</v>
      </c>
      <c r="E227">
        <v>1838</v>
      </c>
      <c r="F227" t="s">
        <v>175</v>
      </c>
      <c r="G227">
        <v>25</v>
      </c>
      <c r="H227">
        <v>7</v>
      </c>
      <c r="I227">
        <v>2013</v>
      </c>
      <c r="J227">
        <v>1</v>
      </c>
      <c r="K227" t="s">
        <v>1089</v>
      </c>
      <c r="L227">
        <f>data_to_analyze[[#This Row],[workers]]-data_to_analyze[[#This Row],[previous_workers]]</f>
        <v>18</v>
      </c>
    </row>
    <row r="228" spans="1:12" x14ac:dyDescent="0.25">
      <c r="A228">
        <v>226</v>
      </c>
      <c r="B228" t="s">
        <v>1090</v>
      </c>
      <c r="C228" t="s">
        <v>17773</v>
      </c>
      <c r="D228" s="7">
        <v>6600000</v>
      </c>
      <c r="E228">
        <v>1821</v>
      </c>
      <c r="F228" t="s">
        <v>181</v>
      </c>
      <c r="G228">
        <v>15</v>
      </c>
      <c r="H228">
        <v>3</v>
      </c>
      <c r="I228">
        <v>2012</v>
      </c>
      <c r="J228">
        <v>2</v>
      </c>
      <c r="K228" t="s">
        <v>1093</v>
      </c>
      <c r="L228">
        <f>data_to_analyze[[#This Row],[workers]]-data_to_analyze[[#This Row],[previous_workers]]</f>
        <v>12</v>
      </c>
    </row>
    <row r="229" spans="1:12" x14ac:dyDescent="0.25">
      <c r="A229">
        <v>227</v>
      </c>
      <c r="B229" t="s">
        <v>1094</v>
      </c>
      <c r="C229" t="s">
        <v>777</v>
      </c>
      <c r="D229" s="7">
        <v>10700000</v>
      </c>
      <c r="E229">
        <v>1814</v>
      </c>
      <c r="F229" t="s">
        <v>55</v>
      </c>
      <c r="G229">
        <v>4</v>
      </c>
      <c r="H229">
        <v>2</v>
      </c>
      <c r="I229">
        <v>2014</v>
      </c>
      <c r="J229">
        <v>1</v>
      </c>
      <c r="K229" t="s">
        <v>1004</v>
      </c>
      <c r="L229">
        <f>data_to_analyze[[#This Row],[workers]]-data_to_analyze[[#This Row],[previous_workers]]</f>
        <v>2</v>
      </c>
    </row>
    <row r="230" spans="1:12" x14ac:dyDescent="0.25">
      <c r="A230">
        <v>228</v>
      </c>
      <c r="B230" t="s">
        <v>1097</v>
      </c>
      <c r="C230" t="s">
        <v>17739</v>
      </c>
      <c r="D230" s="7">
        <v>7200000</v>
      </c>
      <c r="E230">
        <v>1809</v>
      </c>
      <c r="F230" t="s">
        <v>257</v>
      </c>
      <c r="G230">
        <v>40</v>
      </c>
      <c r="H230">
        <v>8</v>
      </c>
      <c r="I230">
        <v>2014</v>
      </c>
      <c r="J230">
        <v>2</v>
      </c>
      <c r="K230" t="s">
        <v>1100</v>
      </c>
      <c r="L230">
        <f>data_to_analyze[[#This Row],[workers]]-data_to_analyze[[#This Row],[previous_workers]]</f>
        <v>32</v>
      </c>
    </row>
    <row r="231" spans="1:12" x14ac:dyDescent="0.25">
      <c r="A231">
        <v>229</v>
      </c>
      <c r="B231" t="s">
        <v>1101</v>
      </c>
      <c r="C231" t="s">
        <v>17753</v>
      </c>
      <c r="D231" s="7">
        <v>2600000</v>
      </c>
      <c r="E231">
        <v>1802</v>
      </c>
      <c r="F231" t="s">
        <v>233</v>
      </c>
      <c r="G231">
        <v>5</v>
      </c>
      <c r="H231">
        <v>1</v>
      </c>
      <c r="I231">
        <v>2012</v>
      </c>
      <c r="J231">
        <v>1</v>
      </c>
      <c r="K231" t="s">
        <v>77</v>
      </c>
      <c r="L231">
        <f>data_to_analyze[[#This Row],[workers]]-data_to_analyze[[#This Row],[previous_workers]]</f>
        <v>4</v>
      </c>
    </row>
    <row r="232" spans="1:12" x14ac:dyDescent="0.25">
      <c r="A232">
        <v>230</v>
      </c>
      <c r="B232" t="s">
        <v>1104</v>
      </c>
      <c r="C232" t="s">
        <v>17748</v>
      </c>
      <c r="D232" s="7">
        <v>2900000</v>
      </c>
      <c r="E232">
        <v>1797</v>
      </c>
      <c r="F232" t="s">
        <v>55</v>
      </c>
      <c r="G232">
        <v>33</v>
      </c>
      <c r="H232">
        <v>3</v>
      </c>
      <c r="I232">
        <v>2015</v>
      </c>
      <c r="J232">
        <v>1</v>
      </c>
      <c r="K232" t="s">
        <v>830</v>
      </c>
      <c r="L232">
        <f>data_to_analyze[[#This Row],[workers]]-data_to_analyze[[#This Row],[previous_workers]]</f>
        <v>30</v>
      </c>
    </row>
    <row r="233" spans="1:12" x14ac:dyDescent="0.25">
      <c r="A233">
        <v>231</v>
      </c>
      <c r="B233" t="s">
        <v>1108</v>
      </c>
      <c r="C233" t="s">
        <v>17742</v>
      </c>
      <c r="D233" s="7">
        <v>46200000</v>
      </c>
      <c r="E233">
        <v>1797</v>
      </c>
      <c r="F233" t="s">
        <v>623</v>
      </c>
      <c r="G233">
        <v>79</v>
      </c>
      <c r="H233">
        <v>22</v>
      </c>
      <c r="I233">
        <v>2012</v>
      </c>
      <c r="J233">
        <v>2</v>
      </c>
      <c r="K233" t="s">
        <v>506</v>
      </c>
      <c r="L233">
        <f>data_to_analyze[[#This Row],[workers]]-data_to_analyze[[#This Row],[previous_workers]]</f>
        <v>57</v>
      </c>
    </row>
    <row r="234" spans="1:12" x14ac:dyDescent="0.25">
      <c r="A234">
        <v>232</v>
      </c>
      <c r="B234" t="s">
        <v>1112</v>
      </c>
      <c r="C234" t="s">
        <v>10856</v>
      </c>
      <c r="D234" s="7">
        <v>120500000</v>
      </c>
      <c r="E234">
        <v>1796</v>
      </c>
      <c r="F234" t="s">
        <v>25</v>
      </c>
      <c r="G234">
        <v>22</v>
      </c>
      <c r="H234">
        <v>2</v>
      </c>
      <c r="I234">
        <v>2015</v>
      </c>
      <c r="J234">
        <v>1</v>
      </c>
      <c r="K234" t="s">
        <v>1116</v>
      </c>
      <c r="L234">
        <f>data_to_analyze[[#This Row],[workers]]-data_to_analyze[[#This Row],[previous_workers]]</f>
        <v>20</v>
      </c>
    </row>
    <row r="235" spans="1:12" x14ac:dyDescent="0.25">
      <c r="A235">
        <v>233</v>
      </c>
      <c r="B235" t="s">
        <v>1117</v>
      </c>
      <c r="C235" t="s">
        <v>10856</v>
      </c>
      <c r="D235" s="7">
        <v>4700000</v>
      </c>
      <c r="E235">
        <v>1792</v>
      </c>
      <c r="F235" t="s">
        <v>156</v>
      </c>
      <c r="G235">
        <v>30</v>
      </c>
      <c r="H235">
        <v>11</v>
      </c>
      <c r="I235">
        <v>2012</v>
      </c>
      <c r="J235">
        <v>1</v>
      </c>
      <c r="K235" t="s">
        <v>391</v>
      </c>
      <c r="L235">
        <f>data_to_analyze[[#This Row],[workers]]-data_to_analyze[[#This Row],[previous_workers]]</f>
        <v>19</v>
      </c>
    </row>
    <row r="236" spans="1:12" x14ac:dyDescent="0.25">
      <c r="A236">
        <v>234</v>
      </c>
      <c r="B236" t="s">
        <v>1120</v>
      </c>
      <c r="C236" t="s">
        <v>17770</v>
      </c>
      <c r="D236" s="7">
        <v>1200000</v>
      </c>
      <c r="E236">
        <v>1790</v>
      </c>
      <c r="F236" t="s">
        <v>149</v>
      </c>
      <c r="G236">
        <v>44</v>
      </c>
      <c r="H236">
        <v>5</v>
      </c>
      <c r="I236">
        <v>2015</v>
      </c>
      <c r="J236">
        <v>1</v>
      </c>
      <c r="K236" t="s">
        <v>1123</v>
      </c>
      <c r="L236">
        <f>data_to_analyze[[#This Row],[workers]]-data_to_analyze[[#This Row],[previous_workers]]</f>
        <v>39</v>
      </c>
    </row>
    <row r="237" spans="1:12" x14ac:dyDescent="0.25">
      <c r="A237">
        <v>235</v>
      </c>
      <c r="B237" t="s">
        <v>1124</v>
      </c>
      <c r="C237" t="s">
        <v>10856</v>
      </c>
      <c r="D237" s="7">
        <v>2300000</v>
      </c>
      <c r="E237">
        <v>1790</v>
      </c>
      <c r="F237" t="s">
        <v>297</v>
      </c>
      <c r="G237">
        <v>3</v>
      </c>
      <c r="H237">
        <v>1</v>
      </c>
      <c r="I237">
        <v>2014</v>
      </c>
      <c r="J237">
        <v>1</v>
      </c>
      <c r="K237" t="s">
        <v>83</v>
      </c>
      <c r="L237">
        <f>data_to_analyze[[#This Row],[workers]]-data_to_analyze[[#This Row],[previous_workers]]</f>
        <v>2</v>
      </c>
    </row>
    <row r="238" spans="1:12" x14ac:dyDescent="0.25">
      <c r="A238">
        <v>236</v>
      </c>
      <c r="B238" t="s">
        <v>1127</v>
      </c>
      <c r="C238" t="s">
        <v>10856</v>
      </c>
      <c r="D238" s="7">
        <v>4300000</v>
      </c>
      <c r="E238">
        <v>1786</v>
      </c>
      <c r="F238" t="s">
        <v>55</v>
      </c>
      <c r="G238">
        <v>19</v>
      </c>
      <c r="H238">
        <v>10</v>
      </c>
      <c r="I238">
        <v>2014</v>
      </c>
      <c r="J238">
        <v>1</v>
      </c>
      <c r="K238" t="s">
        <v>1130</v>
      </c>
      <c r="L238">
        <f>data_to_analyze[[#This Row],[workers]]-data_to_analyze[[#This Row],[previous_workers]]</f>
        <v>9</v>
      </c>
    </row>
    <row r="239" spans="1:12" x14ac:dyDescent="0.25">
      <c r="A239">
        <v>237</v>
      </c>
      <c r="B239" t="s">
        <v>1131</v>
      </c>
      <c r="C239" t="s">
        <v>17748</v>
      </c>
      <c r="D239" s="7">
        <v>11100000</v>
      </c>
      <c r="E239">
        <v>1781</v>
      </c>
      <c r="F239" t="s">
        <v>181</v>
      </c>
      <c r="G239">
        <v>152</v>
      </c>
      <c r="H239">
        <v>11</v>
      </c>
      <c r="I239">
        <v>2007</v>
      </c>
      <c r="J239">
        <v>1</v>
      </c>
      <c r="K239" t="s">
        <v>1134</v>
      </c>
      <c r="L239">
        <f>data_to_analyze[[#This Row],[workers]]-data_to_analyze[[#This Row],[previous_workers]]</f>
        <v>141</v>
      </c>
    </row>
    <row r="240" spans="1:12" x14ac:dyDescent="0.25">
      <c r="A240">
        <v>238</v>
      </c>
      <c r="B240" t="s">
        <v>1135</v>
      </c>
      <c r="C240" t="s">
        <v>10856</v>
      </c>
      <c r="D240" s="7">
        <v>3600000</v>
      </c>
      <c r="E240">
        <v>1775</v>
      </c>
      <c r="F240" t="s">
        <v>156</v>
      </c>
      <c r="G240">
        <v>25</v>
      </c>
      <c r="H240">
        <v>3</v>
      </c>
      <c r="I240">
        <v>2014</v>
      </c>
      <c r="J240">
        <v>1</v>
      </c>
      <c r="K240" t="s">
        <v>1138</v>
      </c>
      <c r="L240">
        <f>data_to_analyze[[#This Row],[workers]]-data_to_analyze[[#This Row],[previous_workers]]</f>
        <v>22</v>
      </c>
    </row>
    <row r="241" spans="1:12" x14ac:dyDescent="0.25">
      <c r="A241">
        <v>239</v>
      </c>
      <c r="B241" t="s">
        <v>1139</v>
      </c>
      <c r="C241" t="s">
        <v>17762</v>
      </c>
      <c r="D241" s="7">
        <v>7300000</v>
      </c>
      <c r="E241">
        <v>1766</v>
      </c>
      <c r="F241" t="s">
        <v>211</v>
      </c>
      <c r="G241">
        <v>6</v>
      </c>
      <c r="H241">
        <v>2</v>
      </c>
      <c r="I241">
        <v>2013</v>
      </c>
      <c r="J241">
        <v>1</v>
      </c>
      <c r="K241" t="s">
        <v>544</v>
      </c>
      <c r="L241">
        <f>data_to_analyze[[#This Row],[workers]]-data_to_analyze[[#This Row],[previous_workers]]</f>
        <v>4</v>
      </c>
    </row>
    <row r="242" spans="1:12" x14ac:dyDescent="0.25">
      <c r="A242">
        <v>240</v>
      </c>
      <c r="B242" t="s">
        <v>1142</v>
      </c>
      <c r="C242" t="s">
        <v>17770</v>
      </c>
      <c r="D242" s="7">
        <v>6300000</v>
      </c>
      <c r="E242">
        <v>1763</v>
      </c>
      <c r="F242" t="s">
        <v>40</v>
      </c>
      <c r="G242">
        <v>60</v>
      </c>
      <c r="H242">
        <v>10</v>
      </c>
      <c r="I242">
        <v>2013</v>
      </c>
      <c r="J242">
        <v>1</v>
      </c>
      <c r="K242" t="s">
        <v>251</v>
      </c>
      <c r="L242">
        <f>data_to_analyze[[#This Row],[workers]]-data_to_analyze[[#This Row],[previous_workers]]</f>
        <v>50</v>
      </c>
    </row>
    <row r="243" spans="1:12" x14ac:dyDescent="0.25">
      <c r="A243">
        <v>241</v>
      </c>
      <c r="B243" t="s">
        <v>1145</v>
      </c>
      <c r="C243" t="s">
        <v>17765</v>
      </c>
      <c r="D243" s="7">
        <v>3300000</v>
      </c>
      <c r="E243">
        <v>1759</v>
      </c>
      <c r="F243" t="s">
        <v>233</v>
      </c>
      <c r="G243">
        <v>5</v>
      </c>
      <c r="H243">
        <v>2</v>
      </c>
      <c r="I243">
        <v>2015</v>
      </c>
      <c r="J243">
        <v>1</v>
      </c>
      <c r="K243" t="s">
        <v>1149</v>
      </c>
      <c r="L243">
        <f>data_to_analyze[[#This Row],[workers]]-data_to_analyze[[#This Row],[previous_workers]]</f>
        <v>3</v>
      </c>
    </row>
    <row r="244" spans="1:12" x14ac:dyDescent="0.25">
      <c r="A244">
        <v>242</v>
      </c>
      <c r="B244" t="s">
        <v>1150</v>
      </c>
      <c r="C244" t="s">
        <v>17760</v>
      </c>
      <c r="D244" s="7">
        <v>2100000</v>
      </c>
      <c r="E244">
        <v>1738</v>
      </c>
      <c r="F244" t="s">
        <v>55</v>
      </c>
      <c r="G244">
        <v>12</v>
      </c>
      <c r="H244">
        <v>2</v>
      </c>
      <c r="I244">
        <v>2013</v>
      </c>
      <c r="J244">
        <v>1</v>
      </c>
      <c r="K244" t="s">
        <v>1154</v>
      </c>
      <c r="L244">
        <f>data_to_analyze[[#This Row],[workers]]-data_to_analyze[[#This Row],[previous_workers]]</f>
        <v>10</v>
      </c>
    </row>
    <row r="245" spans="1:12" x14ac:dyDescent="0.25">
      <c r="A245">
        <v>243</v>
      </c>
      <c r="B245" t="s">
        <v>1155</v>
      </c>
      <c r="C245" t="s">
        <v>17748</v>
      </c>
      <c r="D245" s="7">
        <v>5300000</v>
      </c>
      <c r="E245">
        <v>1734</v>
      </c>
      <c r="F245" t="s">
        <v>308</v>
      </c>
      <c r="G245">
        <v>40</v>
      </c>
      <c r="H245">
        <v>10</v>
      </c>
      <c r="I245">
        <v>2014</v>
      </c>
      <c r="J245">
        <v>1</v>
      </c>
      <c r="K245" t="s">
        <v>246</v>
      </c>
      <c r="L245">
        <f>data_to_analyze[[#This Row],[workers]]-data_to_analyze[[#This Row],[previous_workers]]</f>
        <v>30</v>
      </c>
    </row>
    <row r="246" spans="1:12" x14ac:dyDescent="0.25">
      <c r="A246">
        <v>244</v>
      </c>
      <c r="B246" t="s">
        <v>1159</v>
      </c>
      <c r="C246" t="s">
        <v>777</v>
      </c>
      <c r="D246" s="7">
        <v>26300000</v>
      </c>
      <c r="E246">
        <v>1733</v>
      </c>
      <c r="F246" t="s">
        <v>40</v>
      </c>
      <c r="G246">
        <v>21</v>
      </c>
      <c r="H246">
        <v>5</v>
      </c>
      <c r="I246">
        <v>2012</v>
      </c>
      <c r="J246">
        <v>3</v>
      </c>
      <c r="K246" t="s">
        <v>1163</v>
      </c>
      <c r="L246">
        <f>data_to_analyze[[#This Row],[workers]]-data_to_analyze[[#This Row],[previous_workers]]</f>
        <v>16</v>
      </c>
    </row>
    <row r="247" spans="1:12" x14ac:dyDescent="0.25">
      <c r="A247">
        <v>245</v>
      </c>
      <c r="B247" t="s">
        <v>1164</v>
      </c>
      <c r="C247" t="s">
        <v>17739</v>
      </c>
      <c r="D247" s="7">
        <v>4600000</v>
      </c>
      <c r="E247">
        <v>1729</v>
      </c>
      <c r="F247" t="s">
        <v>336</v>
      </c>
      <c r="G247">
        <v>0</v>
      </c>
      <c r="H247">
        <v>3</v>
      </c>
      <c r="I247">
        <v>2010</v>
      </c>
      <c r="J247">
        <v>1</v>
      </c>
      <c r="K247" t="s">
        <v>122</v>
      </c>
      <c r="L247">
        <f>data_to_analyze[[#This Row],[workers]]-data_to_analyze[[#This Row],[previous_workers]]</f>
        <v>-3</v>
      </c>
    </row>
    <row r="248" spans="1:12" x14ac:dyDescent="0.25">
      <c r="A248">
        <v>246</v>
      </c>
      <c r="B248" t="s">
        <v>1167</v>
      </c>
      <c r="C248" t="s">
        <v>17735</v>
      </c>
      <c r="D248" s="7">
        <v>13400000</v>
      </c>
      <c r="E248">
        <v>1727</v>
      </c>
      <c r="F248" t="s">
        <v>211</v>
      </c>
      <c r="G248">
        <v>25</v>
      </c>
      <c r="H248">
        <v>4</v>
      </c>
      <c r="I248">
        <v>2014</v>
      </c>
      <c r="J248">
        <v>1</v>
      </c>
      <c r="K248" t="s">
        <v>1171</v>
      </c>
      <c r="L248">
        <f>data_to_analyze[[#This Row],[workers]]-data_to_analyze[[#This Row],[previous_workers]]</f>
        <v>21</v>
      </c>
    </row>
    <row r="249" spans="1:12" x14ac:dyDescent="0.25">
      <c r="A249">
        <v>247</v>
      </c>
      <c r="B249" t="s">
        <v>1172</v>
      </c>
      <c r="C249" t="s">
        <v>17739</v>
      </c>
      <c r="D249" s="7">
        <v>467400000</v>
      </c>
      <c r="E249">
        <v>1724</v>
      </c>
      <c r="F249" t="s">
        <v>187</v>
      </c>
      <c r="G249">
        <v>900</v>
      </c>
      <c r="H249">
        <v>75</v>
      </c>
      <c r="I249">
        <v>2010</v>
      </c>
      <c r="J249">
        <v>2</v>
      </c>
      <c r="K249" t="s">
        <v>122</v>
      </c>
      <c r="L249">
        <f>data_to_analyze[[#This Row],[workers]]-data_to_analyze[[#This Row],[previous_workers]]</f>
        <v>825</v>
      </c>
    </row>
    <row r="250" spans="1:12" x14ac:dyDescent="0.25">
      <c r="A250">
        <v>248</v>
      </c>
      <c r="B250" t="s">
        <v>1176</v>
      </c>
      <c r="C250" t="s">
        <v>17734</v>
      </c>
      <c r="D250" s="7">
        <v>8300000</v>
      </c>
      <c r="E250">
        <v>1713</v>
      </c>
      <c r="F250" t="s">
        <v>289</v>
      </c>
      <c r="G250">
        <v>275</v>
      </c>
      <c r="H250">
        <v>35</v>
      </c>
      <c r="I250">
        <v>2014</v>
      </c>
      <c r="J250">
        <v>1</v>
      </c>
      <c r="K250" t="s">
        <v>19</v>
      </c>
      <c r="L250">
        <f>data_to_analyze[[#This Row],[workers]]-data_to_analyze[[#This Row],[previous_workers]]</f>
        <v>240</v>
      </c>
    </row>
    <row r="251" spans="1:12" x14ac:dyDescent="0.25">
      <c r="A251">
        <v>249</v>
      </c>
      <c r="B251" t="s">
        <v>1179</v>
      </c>
      <c r="C251" t="s">
        <v>777</v>
      </c>
      <c r="D251" s="7">
        <v>2300000</v>
      </c>
      <c r="E251">
        <v>1710</v>
      </c>
      <c r="F251" t="s">
        <v>336</v>
      </c>
      <c r="G251">
        <v>10</v>
      </c>
      <c r="H251">
        <v>2</v>
      </c>
      <c r="I251">
        <v>2015</v>
      </c>
      <c r="J251">
        <v>1</v>
      </c>
      <c r="K251" t="s">
        <v>56</v>
      </c>
      <c r="L251">
        <f>data_to_analyze[[#This Row],[workers]]-data_to_analyze[[#This Row],[previous_workers]]</f>
        <v>8</v>
      </c>
    </row>
    <row r="252" spans="1:12" x14ac:dyDescent="0.25">
      <c r="A252">
        <v>250</v>
      </c>
      <c r="B252" t="s">
        <v>1182</v>
      </c>
      <c r="C252" t="s">
        <v>17743</v>
      </c>
      <c r="D252" s="7">
        <v>4400000</v>
      </c>
      <c r="E252">
        <v>1703</v>
      </c>
      <c r="F252" t="s">
        <v>257</v>
      </c>
      <c r="G252">
        <v>59</v>
      </c>
      <c r="H252">
        <v>6</v>
      </c>
      <c r="I252">
        <v>2014</v>
      </c>
      <c r="J252">
        <v>1</v>
      </c>
      <c r="K252" t="s">
        <v>1185</v>
      </c>
      <c r="L252">
        <f>data_to_analyze[[#This Row],[workers]]-data_to_analyze[[#This Row],[previous_workers]]</f>
        <v>53</v>
      </c>
    </row>
    <row r="253" spans="1:12" x14ac:dyDescent="0.25">
      <c r="A253">
        <v>251</v>
      </c>
      <c r="B253" t="s">
        <v>1186</v>
      </c>
      <c r="C253" t="s">
        <v>17735</v>
      </c>
      <c r="D253" s="7">
        <v>46200000</v>
      </c>
      <c r="E253">
        <v>1700</v>
      </c>
      <c r="F253" t="s">
        <v>233</v>
      </c>
      <c r="G253">
        <v>18</v>
      </c>
      <c r="H253">
        <v>4</v>
      </c>
      <c r="I253">
        <v>2015</v>
      </c>
      <c r="J253">
        <v>2</v>
      </c>
      <c r="K253" t="s">
        <v>1189</v>
      </c>
      <c r="L253">
        <f>data_to_analyze[[#This Row],[workers]]-data_to_analyze[[#This Row],[previous_workers]]</f>
        <v>14</v>
      </c>
    </row>
    <row r="254" spans="1:12" x14ac:dyDescent="0.25">
      <c r="A254">
        <v>252</v>
      </c>
      <c r="B254" t="s">
        <v>1190</v>
      </c>
      <c r="C254" t="s">
        <v>17751</v>
      </c>
      <c r="D254" s="7">
        <v>7400000</v>
      </c>
      <c r="E254">
        <v>1699</v>
      </c>
      <c r="F254" t="s">
        <v>107</v>
      </c>
      <c r="G254">
        <v>35</v>
      </c>
      <c r="H254">
        <v>10</v>
      </c>
      <c r="I254">
        <v>2015</v>
      </c>
      <c r="J254">
        <v>1</v>
      </c>
      <c r="K254" t="s">
        <v>298</v>
      </c>
      <c r="L254">
        <f>data_to_analyze[[#This Row],[workers]]-data_to_analyze[[#This Row],[previous_workers]]</f>
        <v>25</v>
      </c>
    </row>
    <row r="255" spans="1:12" x14ac:dyDescent="0.25">
      <c r="A255">
        <v>253</v>
      </c>
      <c r="B255" t="s">
        <v>1193</v>
      </c>
      <c r="C255" t="s">
        <v>17749</v>
      </c>
      <c r="D255" s="7">
        <v>3700000</v>
      </c>
      <c r="E255">
        <v>1693</v>
      </c>
      <c r="F255" t="s">
        <v>329</v>
      </c>
      <c r="G255">
        <v>25</v>
      </c>
      <c r="H255">
        <v>12</v>
      </c>
      <c r="I255">
        <v>2014</v>
      </c>
      <c r="J255">
        <v>1</v>
      </c>
      <c r="K255" t="s">
        <v>1196</v>
      </c>
      <c r="L255">
        <f>data_to_analyze[[#This Row],[workers]]-data_to_analyze[[#This Row],[previous_workers]]</f>
        <v>13</v>
      </c>
    </row>
    <row r="256" spans="1:12" x14ac:dyDescent="0.25">
      <c r="A256">
        <v>254</v>
      </c>
      <c r="B256" t="s">
        <v>1197</v>
      </c>
      <c r="C256" t="s">
        <v>17741</v>
      </c>
      <c r="D256" s="7">
        <v>3100000</v>
      </c>
      <c r="E256">
        <v>1693</v>
      </c>
      <c r="F256" t="s">
        <v>40</v>
      </c>
      <c r="G256">
        <v>9</v>
      </c>
      <c r="H256">
        <v>2</v>
      </c>
      <c r="I256">
        <v>2014</v>
      </c>
      <c r="J256">
        <v>1</v>
      </c>
      <c r="K256" t="s">
        <v>1200</v>
      </c>
      <c r="L256">
        <f>data_to_analyze[[#This Row],[workers]]-data_to_analyze[[#This Row],[previous_workers]]</f>
        <v>7</v>
      </c>
    </row>
    <row r="257" spans="1:12" x14ac:dyDescent="0.25">
      <c r="A257">
        <v>255</v>
      </c>
      <c r="B257" t="s">
        <v>1201</v>
      </c>
      <c r="C257" t="s">
        <v>17750</v>
      </c>
      <c r="D257" s="7">
        <v>10500000</v>
      </c>
      <c r="E257">
        <v>1686</v>
      </c>
      <c r="F257" t="s">
        <v>18</v>
      </c>
      <c r="G257">
        <v>20</v>
      </c>
      <c r="H257">
        <v>4</v>
      </c>
      <c r="I257">
        <v>2014</v>
      </c>
      <c r="J257">
        <v>1</v>
      </c>
      <c r="K257" t="s">
        <v>1204</v>
      </c>
      <c r="L257">
        <f>data_to_analyze[[#This Row],[workers]]-data_to_analyze[[#This Row],[previous_workers]]</f>
        <v>16</v>
      </c>
    </row>
    <row r="258" spans="1:12" x14ac:dyDescent="0.25">
      <c r="A258">
        <v>256</v>
      </c>
      <c r="B258" t="s">
        <v>1205</v>
      </c>
      <c r="C258" t="s">
        <v>108</v>
      </c>
      <c r="D258" s="7">
        <v>10100000</v>
      </c>
      <c r="E258">
        <v>1682</v>
      </c>
      <c r="F258" t="s">
        <v>308</v>
      </c>
      <c r="G258">
        <v>2</v>
      </c>
      <c r="H258">
        <v>1</v>
      </c>
      <c r="I258">
        <v>2014</v>
      </c>
      <c r="J258">
        <v>1</v>
      </c>
      <c r="K258" t="s">
        <v>1209</v>
      </c>
      <c r="L258">
        <f>data_to_analyze[[#This Row],[workers]]-data_to_analyze[[#This Row],[previous_workers]]</f>
        <v>1</v>
      </c>
    </row>
    <row r="259" spans="1:12" x14ac:dyDescent="0.25">
      <c r="A259">
        <v>257</v>
      </c>
      <c r="B259" t="s">
        <v>1210</v>
      </c>
      <c r="C259" t="s">
        <v>10856</v>
      </c>
      <c r="D259" s="7">
        <v>8800000</v>
      </c>
      <c r="E259">
        <v>1677</v>
      </c>
      <c r="F259" t="s">
        <v>48</v>
      </c>
      <c r="G259">
        <v>15</v>
      </c>
      <c r="H259">
        <v>3</v>
      </c>
      <c r="I259">
        <v>2014</v>
      </c>
      <c r="J259">
        <v>2</v>
      </c>
      <c r="K259" t="s">
        <v>1213</v>
      </c>
      <c r="L259">
        <f>data_to_analyze[[#This Row],[workers]]-data_to_analyze[[#This Row],[previous_workers]]</f>
        <v>12</v>
      </c>
    </row>
    <row r="260" spans="1:12" x14ac:dyDescent="0.25">
      <c r="A260">
        <v>258</v>
      </c>
      <c r="B260" t="s">
        <v>1214</v>
      </c>
      <c r="C260" t="s">
        <v>17771</v>
      </c>
      <c r="D260" s="7">
        <v>58800000</v>
      </c>
      <c r="E260">
        <v>1673</v>
      </c>
      <c r="F260" t="s">
        <v>175</v>
      </c>
      <c r="G260">
        <v>250</v>
      </c>
      <c r="H260">
        <v>30</v>
      </c>
      <c r="I260">
        <v>2014</v>
      </c>
      <c r="J260">
        <v>1</v>
      </c>
      <c r="K260" t="s">
        <v>1217</v>
      </c>
      <c r="L260">
        <f>data_to_analyze[[#This Row],[workers]]-data_to_analyze[[#This Row],[previous_workers]]</f>
        <v>220</v>
      </c>
    </row>
    <row r="261" spans="1:12" x14ac:dyDescent="0.25">
      <c r="A261">
        <v>259</v>
      </c>
      <c r="B261" t="s">
        <v>1218</v>
      </c>
      <c r="C261" t="s">
        <v>17770</v>
      </c>
      <c r="D261" s="7">
        <v>7200000</v>
      </c>
      <c r="E261">
        <v>1666</v>
      </c>
      <c r="F261" t="s">
        <v>40</v>
      </c>
      <c r="G261">
        <v>25</v>
      </c>
      <c r="H261">
        <v>2</v>
      </c>
      <c r="I261">
        <v>2014</v>
      </c>
      <c r="J261">
        <v>1</v>
      </c>
      <c r="K261" t="s">
        <v>34</v>
      </c>
      <c r="L261">
        <f>data_to_analyze[[#This Row],[workers]]-data_to_analyze[[#This Row],[previous_workers]]</f>
        <v>23</v>
      </c>
    </row>
    <row r="262" spans="1:12" x14ac:dyDescent="0.25">
      <c r="A262">
        <v>260</v>
      </c>
      <c r="B262" t="s">
        <v>1221</v>
      </c>
      <c r="C262" t="s">
        <v>17762</v>
      </c>
      <c r="D262" s="7">
        <v>3700000</v>
      </c>
      <c r="E262">
        <v>1662</v>
      </c>
      <c r="F262" t="s">
        <v>40</v>
      </c>
      <c r="G262">
        <v>5</v>
      </c>
      <c r="H262">
        <v>3</v>
      </c>
      <c r="I262">
        <v>2014</v>
      </c>
      <c r="J262">
        <v>1</v>
      </c>
      <c r="K262" t="s">
        <v>1224</v>
      </c>
      <c r="L262">
        <f>data_to_analyze[[#This Row],[workers]]-data_to_analyze[[#This Row],[previous_workers]]</f>
        <v>2</v>
      </c>
    </row>
    <row r="263" spans="1:12" x14ac:dyDescent="0.25">
      <c r="A263">
        <v>261</v>
      </c>
      <c r="B263" t="s">
        <v>1225</v>
      </c>
      <c r="C263" t="s">
        <v>17735</v>
      </c>
      <c r="D263" s="7">
        <v>4200000</v>
      </c>
      <c r="E263">
        <v>1654</v>
      </c>
      <c r="F263" t="s">
        <v>55</v>
      </c>
      <c r="G263">
        <v>31</v>
      </c>
      <c r="H263">
        <v>12</v>
      </c>
      <c r="I263">
        <v>2015</v>
      </c>
      <c r="J263">
        <v>1</v>
      </c>
      <c r="K263" t="s">
        <v>89</v>
      </c>
      <c r="L263">
        <f>data_to_analyze[[#This Row],[workers]]-data_to_analyze[[#This Row],[previous_workers]]</f>
        <v>19</v>
      </c>
    </row>
    <row r="264" spans="1:12" x14ac:dyDescent="0.25">
      <c r="A264">
        <v>262</v>
      </c>
      <c r="B264" t="s">
        <v>1229</v>
      </c>
      <c r="C264" t="s">
        <v>17770</v>
      </c>
      <c r="D264" s="7">
        <v>8500000</v>
      </c>
      <c r="E264">
        <v>1653</v>
      </c>
      <c r="F264" t="s">
        <v>329</v>
      </c>
      <c r="G264">
        <v>29</v>
      </c>
      <c r="H264">
        <v>16</v>
      </c>
      <c r="I264">
        <v>2012</v>
      </c>
      <c r="J264">
        <v>1</v>
      </c>
      <c r="K264" t="s">
        <v>470</v>
      </c>
      <c r="L264">
        <f>data_to_analyze[[#This Row],[workers]]-data_to_analyze[[#This Row],[previous_workers]]</f>
        <v>13</v>
      </c>
    </row>
    <row r="265" spans="1:12" x14ac:dyDescent="0.25">
      <c r="A265">
        <v>263</v>
      </c>
      <c r="B265" t="s">
        <v>1233</v>
      </c>
      <c r="C265" t="s">
        <v>17748</v>
      </c>
      <c r="D265" s="7">
        <v>4700000</v>
      </c>
      <c r="E265">
        <v>1652</v>
      </c>
      <c r="F265" t="s">
        <v>336</v>
      </c>
      <c r="G265">
        <v>175</v>
      </c>
      <c r="H265">
        <v>20</v>
      </c>
      <c r="I265">
        <v>2014</v>
      </c>
      <c r="J265">
        <v>2</v>
      </c>
      <c r="K265" t="s">
        <v>1236</v>
      </c>
      <c r="L265">
        <f>data_to_analyze[[#This Row],[workers]]-data_to_analyze[[#This Row],[previous_workers]]</f>
        <v>155</v>
      </c>
    </row>
    <row r="266" spans="1:12" x14ac:dyDescent="0.25">
      <c r="A266">
        <v>264</v>
      </c>
      <c r="B266" t="s">
        <v>1237</v>
      </c>
      <c r="C266" t="s">
        <v>108</v>
      </c>
      <c r="D266" s="7">
        <v>4500000</v>
      </c>
      <c r="E266">
        <v>1651</v>
      </c>
      <c r="F266" t="s">
        <v>40</v>
      </c>
      <c r="G266">
        <v>18</v>
      </c>
      <c r="H266">
        <v>3</v>
      </c>
      <c r="I266">
        <v>2015</v>
      </c>
      <c r="J266">
        <v>1</v>
      </c>
      <c r="K266" t="s">
        <v>1240</v>
      </c>
      <c r="L266">
        <f>data_to_analyze[[#This Row],[workers]]-data_to_analyze[[#This Row],[previous_workers]]</f>
        <v>15</v>
      </c>
    </row>
    <row r="267" spans="1:12" x14ac:dyDescent="0.25">
      <c r="A267">
        <v>265</v>
      </c>
      <c r="B267" t="s">
        <v>1241</v>
      </c>
      <c r="C267" t="s">
        <v>10856</v>
      </c>
      <c r="D267" s="7">
        <v>2600000</v>
      </c>
      <c r="E267">
        <v>1650</v>
      </c>
      <c r="F267" t="s">
        <v>271</v>
      </c>
      <c r="G267">
        <v>18</v>
      </c>
      <c r="H267">
        <v>3</v>
      </c>
      <c r="I267">
        <v>2015</v>
      </c>
      <c r="J267">
        <v>1</v>
      </c>
      <c r="K267" t="s">
        <v>1244</v>
      </c>
      <c r="L267">
        <f>data_to_analyze[[#This Row],[workers]]-data_to_analyze[[#This Row],[previous_workers]]</f>
        <v>15</v>
      </c>
    </row>
    <row r="268" spans="1:12" x14ac:dyDescent="0.25">
      <c r="A268">
        <v>266</v>
      </c>
      <c r="B268" t="s">
        <v>1245</v>
      </c>
      <c r="C268" t="s">
        <v>17742</v>
      </c>
      <c r="D268" s="7">
        <v>2200000</v>
      </c>
      <c r="E268">
        <v>1648</v>
      </c>
      <c r="F268" t="s">
        <v>257</v>
      </c>
      <c r="G268">
        <v>16</v>
      </c>
      <c r="H268">
        <v>1</v>
      </c>
      <c r="I268">
        <v>2011</v>
      </c>
      <c r="J268">
        <v>1</v>
      </c>
      <c r="K268" t="s">
        <v>1248</v>
      </c>
      <c r="L268">
        <f>data_to_analyze[[#This Row],[workers]]-data_to_analyze[[#This Row],[previous_workers]]</f>
        <v>15</v>
      </c>
    </row>
    <row r="269" spans="1:12" x14ac:dyDescent="0.25">
      <c r="A269">
        <v>267</v>
      </c>
      <c r="B269" t="s">
        <v>1249</v>
      </c>
      <c r="C269" t="s">
        <v>976</v>
      </c>
      <c r="D269" s="7">
        <v>71600000</v>
      </c>
      <c r="E269">
        <v>1636</v>
      </c>
      <c r="F269" t="s">
        <v>187</v>
      </c>
      <c r="G269">
        <v>49</v>
      </c>
      <c r="H269">
        <v>13</v>
      </c>
      <c r="I269">
        <v>2009</v>
      </c>
      <c r="J269">
        <v>1</v>
      </c>
      <c r="K269" t="s">
        <v>1253</v>
      </c>
      <c r="L269">
        <f>data_to_analyze[[#This Row],[workers]]-data_to_analyze[[#This Row],[previous_workers]]</f>
        <v>36</v>
      </c>
    </row>
    <row r="270" spans="1:12" x14ac:dyDescent="0.25">
      <c r="A270">
        <v>268</v>
      </c>
      <c r="B270" t="s">
        <v>1254</v>
      </c>
      <c r="C270" t="s">
        <v>17765</v>
      </c>
      <c r="D270" s="7">
        <v>726100000</v>
      </c>
      <c r="E270">
        <v>1635</v>
      </c>
      <c r="F270" t="s">
        <v>55</v>
      </c>
      <c r="G270">
        <v>164</v>
      </c>
      <c r="H270">
        <v>26</v>
      </c>
      <c r="I270">
        <v>2011</v>
      </c>
      <c r="J270">
        <v>4</v>
      </c>
      <c r="K270" t="s">
        <v>1259</v>
      </c>
      <c r="L270">
        <f>data_to_analyze[[#This Row],[workers]]-data_to_analyze[[#This Row],[previous_workers]]</f>
        <v>138</v>
      </c>
    </row>
    <row r="271" spans="1:12" x14ac:dyDescent="0.25">
      <c r="A271">
        <v>269</v>
      </c>
      <c r="B271" t="s">
        <v>1260</v>
      </c>
      <c r="C271" t="s">
        <v>17767</v>
      </c>
      <c r="D271" s="7">
        <v>2700000</v>
      </c>
      <c r="E271">
        <v>1627</v>
      </c>
      <c r="F271" t="s">
        <v>18</v>
      </c>
      <c r="G271">
        <v>6</v>
      </c>
      <c r="H271">
        <v>1</v>
      </c>
      <c r="I271">
        <v>2015</v>
      </c>
      <c r="J271">
        <v>1</v>
      </c>
      <c r="K271" t="s">
        <v>1265</v>
      </c>
      <c r="L271">
        <f>data_to_analyze[[#This Row],[workers]]-data_to_analyze[[#This Row],[previous_workers]]</f>
        <v>5</v>
      </c>
    </row>
    <row r="272" spans="1:12" x14ac:dyDescent="0.25">
      <c r="A272">
        <v>270</v>
      </c>
      <c r="B272" t="s">
        <v>1266</v>
      </c>
      <c r="C272" t="s">
        <v>17748</v>
      </c>
      <c r="D272" s="7">
        <v>259400000</v>
      </c>
      <c r="E272">
        <v>1622</v>
      </c>
      <c r="F272" t="s">
        <v>181</v>
      </c>
      <c r="G272">
        <v>231</v>
      </c>
      <c r="H272">
        <v>175</v>
      </c>
      <c r="I272">
        <v>1999</v>
      </c>
      <c r="J272">
        <v>4</v>
      </c>
      <c r="K272" t="s">
        <v>1270</v>
      </c>
      <c r="L272">
        <f>data_to_analyze[[#This Row],[workers]]-data_to_analyze[[#This Row],[previous_workers]]</f>
        <v>56</v>
      </c>
    </row>
    <row r="273" spans="1:12" x14ac:dyDescent="0.25">
      <c r="A273">
        <v>271</v>
      </c>
      <c r="B273" t="s">
        <v>1271</v>
      </c>
      <c r="C273" t="s">
        <v>17742</v>
      </c>
      <c r="D273" s="7">
        <v>7700000</v>
      </c>
      <c r="E273">
        <v>1621</v>
      </c>
      <c r="F273" t="s">
        <v>48</v>
      </c>
      <c r="G273">
        <v>12</v>
      </c>
      <c r="H273">
        <v>2</v>
      </c>
      <c r="I273">
        <v>2015</v>
      </c>
      <c r="J273">
        <v>1</v>
      </c>
      <c r="K273" t="s">
        <v>1274</v>
      </c>
      <c r="L273">
        <f>data_to_analyze[[#This Row],[workers]]-data_to_analyze[[#This Row],[previous_workers]]</f>
        <v>10</v>
      </c>
    </row>
    <row r="274" spans="1:12" x14ac:dyDescent="0.25">
      <c r="A274">
        <v>272</v>
      </c>
      <c r="B274" t="s">
        <v>1275</v>
      </c>
      <c r="C274" t="s">
        <v>17749</v>
      </c>
      <c r="D274" s="7">
        <v>8600000</v>
      </c>
      <c r="E274">
        <v>1609</v>
      </c>
      <c r="F274" t="s">
        <v>18</v>
      </c>
      <c r="G274">
        <v>375</v>
      </c>
      <c r="H274">
        <v>65</v>
      </c>
      <c r="I274">
        <v>2012</v>
      </c>
      <c r="J274">
        <v>2</v>
      </c>
      <c r="K274" t="s">
        <v>1279</v>
      </c>
      <c r="L274">
        <f>data_to_analyze[[#This Row],[workers]]-data_to_analyze[[#This Row],[previous_workers]]</f>
        <v>310</v>
      </c>
    </row>
    <row r="275" spans="1:12" x14ac:dyDescent="0.25">
      <c r="A275">
        <v>273</v>
      </c>
      <c r="B275" t="s">
        <v>1280</v>
      </c>
      <c r="C275" t="s">
        <v>108</v>
      </c>
      <c r="D275" s="7">
        <v>1400000</v>
      </c>
      <c r="E275">
        <v>1606</v>
      </c>
      <c r="F275" t="s">
        <v>156</v>
      </c>
      <c r="G275">
        <v>81</v>
      </c>
      <c r="H275">
        <v>16</v>
      </c>
      <c r="I275">
        <v>2014</v>
      </c>
      <c r="J275">
        <v>1</v>
      </c>
      <c r="K275" t="s">
        <v>108</v>
      </c>
      <c r="L275">
        <f>data_to_analyze[[#This Row],[workers]]-data_to_analyze[[#This Row],[previous_workers]]</f>
        <v>65</v>
      </c>
    </row>
    <row r="276" spans="1:12" x14ac:dyDescent="0.25">
      <c r="A276">
        <v>274</v>
      </c>
      <c r="B276" t="s">
        <v>1284</v>
      </c>
      <c r="C276" t="s">
        <v>17742</v>
      </c>
      <c r="D276" s="7">
        <v>300000</v>
      </c>
      <c r="E276">
        <v>1601</v>
      </c>
      <c r="F276" t="s">
        <v>336</v>
      </c>
      <c r="G276">
        <v>10</v>
      </c>
      <c r="H276">
        <v>1</v>
      </c>
      <c r="I276">
        <v>2011</v>
      </c>
      <c r="J276">
        <v>2</v>
      </c>
      <c r="K276" t="s">
        <v>1287</v>
      </c>
      <c r="L276">
        <f>data_to_analyze[[#This Row],[workers]]-data_to_analyze[[#This Row],[previous_workers]]</f>
        <v>9</v>
      </c>
    </row>
    <row r="277" spans="1:12" x14ac:dyDescent="0.25">
      <c r="A277">
        <v>275</v>
      </c>
      <c r="B277" t="s">
        <v>1288</v>
      </c>
      <c r="C277" t="s">
        <v>17773</v>
      </c>
      <c r="D277" s="7">
        <v>18400000</v>
      </c>
      <c r="E277">
        <v>1600</v>
      </c>
      <c r="F277" t="s">
        <v>297</v>
      </c>
      <c r="G277">
        <v>106</v>
      </c>
      <c r="H277">
        <v>16</v>
      </c>
      <c r="I277">
        <v>2014</v>
      </c>
      <c r="J277">
        <v>1</v>
      </c>
      <c r="K277" t="s">
        <v>735</v>
      </c>
      <c r="L277">
        <f>data_to_analyze[[#This Row],[workers]]-data_to_analyze[[#This Row],[previous_workers]]</f>
        <v>90</v>
      </c>
    </row>
    <row r="278" spans="1:12" x14ac:dyDescent="0.25">
      <c r="A278">
        <v>276</v>
      </c>
      <c r="B278" t="s">
        <v>1292</v>
      </c>
      <c r="C278" t="s">
        <v>17758</v>
      </c>
      <c r="D278" s="7">
        <v>4100000</v>
      </c>
      <c r="E278">
        <v>1599</v>
      </c>
      <c r="F278" t="s">
        <v>156</v>
      </c>
      <c r="G278">
        <v>20</v>
      </c>
      <c r="H278">
        <v>15</v>
      </c>
      <c r="I278">
        <v>2011</v>
      </c>
      <c r="J278">
        <v>1</v>
      </c>
      <c r="K278" t="s">
        <v>63</v>
      </c>
      <c r="L278">
        <f>data_to_analyze[[#This Row],[workers]]-data_to_analyze[[#This Row],[previous_workers]]</f>
        <v>5</v>
      </c>
    </row>
    <row r="279" spans="1:12" x14ac:dyDescent="0.25">
      <c r="A279">
        <v>277</v>
      </c>
      <c r="B279" t="s">
        <v>1295</v>
      </c>
      <c r="C279" t="s">
        <v>17767</v>
      </c>
      <c r="D279" s="7">
        <v>8400000</v>
      </c>
      <c r="E279">
        <v>1572</v>
      </c>
      <c r="F279" t="s">
        <v>25</v>
      </c>
      <c r="G279">
        <v>81</v>
      </c>
      <c r="H279">
        <v>15</v>
      </c>
      <c r="I279">
        <v>2009</v>
      </c>
      <c r="J279">
        <v>2</v>
      </c>
      <c r="K279" t="s">
        <v>1299</v>
      </c>
      <c r="L279">
        <f>data_to_analyze[[#This Row],[workers]]-data_to_analyze[[#This Row],[previous_workers]]</f>
        <v>66</v>
      </c>
    </row>
    <row r="280" spans="1:12" x14ac:dyDescent="0.25">
      <c r="A280">
        <v>278</v>
      </c>
      <c r="B280" t="s">
        <v>1300</v>
      </c>
      <c r="C280" t="s">
        <v>17748</v>
      </c>
      <c r="D280" s="7">
        <v>5500000</v>
      </c>
      <c r="E280">
        <v>1570</v>
      </c>
      <c r="F280" t="s">
        <v>181</v>
      </c>
      <c r="G280">
        <v>22</v>
      </c>
      <c r="H280">
        <v>3</v>
      </c>
      <c r="I280">
        <v>1999</v>
      </c>
      <c r="J280">
        <v>4</v>
      </c>
      <c r="K280" t="s">
        <v>830</v>
      </c>
      <c r="L280">
        <f>data_to_analyze[[#This Row],[workers]]-data_to_analyze[[#This Row],[previous_workers]]</f>
        <v>19</v>
      </c>
    </row>
    <row r="281" spans="1:12" x14ac:dyDescent="0.25">
      <c r="A281">
        <v>279</v>
      </c>
      <c r="B281" t="s">
        <v>1303</v>
      </c>
      <c r="C281" t="s">
        <v>108</v>
      </c>
      <c r="D281" s="7">
        <v>5200000</v>
      </c>
      <c r="E281">
        <v>1568</v>
      </c>
      <c r="F281" t="s">
        <v>55</v>
      </c>
      <c r="G281">
        <v>45</v>
      </c>
      <c r="H281">
        <v>5</v>
      </c>
      <c r="I281">
        <v>2012</v>
      </c>
      <c r="J281">
        <v>2</v>
      </c>
      <c r="K281" t="s">
        <v>108</v>
      </c>
      <c r="L281">
        <f>data_to_analyze[[#This Row],[workers]]-data_to_analyze[[#This Row],[previous_workers]]</f>
        <v>40</v>
      </c>
    </row>
    <row r="282" spans="1:12" x14ac:dyDescent="0.25">
      <c r="A282">
        <v>280</v>
      </c>
      <c r="B282" t="s">
        <v>1307</v>
      </c>
      <c r="C282" t="s">
        <v>17742</v>
      </c>
      <c r="D282" s="7">
        <v>3400000</v>
      </c>
      <c r="E282">
        <v>1558</v>
      </c>
      <c r="F282" t="s">
        <v>336</v>
      </c>
      <c r="G282">
        <v>32</v>
      </c>
      <c r="H282">
        <v>1</v>
      </c>
      <c r="I282">
        <v>2013</v>
      </c>
      <c r="J282">
        <v>1</v>
      </c>
      <c r="K282" t="s">
        <v>506</v>
      </c>
      <c r="L282">
        <f>data_to_analyze[[#This Row],[workers]]-data_to_analyze[[#This Row],[previous_workers]]</f>
        <v>31</v>
      </c>
    </row>
    <row r="283" spans="1:12" x14ac:dyDescent="0.25">
      <c r="A283">
        <v>281</v>
      </c>
      <c r="B283" t="s">
        <v>1311</v>
      </c>
      <c r="C283" t="s">
        <v>777</v>
      </c>
      <c r="D283" s="7">
        <v>2300000</v>
      </c>
      <c r="E283">
        <v>1554</v>
      </c>
      <c r="F283" t="s">
        <v>623</v>
      </c>
      <c r="G283">
        <v>9</v>
      </c>
      <c r="H283">
        <v>2</v>
      </c>
      <c r="I283">
        <v>2011</v>
      </c>
      <c r="J283">
        <v>1</v>
      </c>
      <c r="K283" t="s">
        <v>1315</v>
      </c>
      <c r="L283">
        <f>data_to_analyze[[#This Row],[workers]]-data_to_analyze[[#This Row],[previous_workers]]</f>
        <v>7</v>
      </c>
    </row>
    <row r="284" spans="1:12" x14ac:dyDescent="0.25">
      <c r="A284">
        <v>282</v>
      </c>
      <c r="B284" t="s">
        <v>1316</v>
      </c>
      <c r="C284" t="s">
        <v>17739</v>
      </c>
      <c r="D284" s="7">
        <v>40900000</v>
      </c>
      <c r="E284">
        <v>1554</v>
      </c>
      <c r="F284" t="s">
        <v>324</v>
      </c>
      <c r="G284">
        <v>323</v>
      </c>
      <c r="H284">
        <v>47</v>
      </c>
      <c r="I284">
        <v>2012</v>
      </c>
      <c r="J284">
        <v>3</v>
      </c>
      <c r="K284" t="s">
        <v>122</v>
      </c>
      <c r="L284">
        <f>data_to_analyze[[#This Row],[workers]]-data_to_analyze[[#This Row],[previous_workers]]</f>
        <v>276</v>
      </c>
    </row>
    <row r="285" spans="1:12" x14ac:dyDescent="0.25">
      <c r="A285">
        <v>283</v>
      </c>
      <c r="B285" t="s">
        <v>1320</v>
      </c>
      <c r="C285" t="s">
        <v>17767</v>
      </c>
      <c r="D285" s="7">
        <v>13700000</v>
      </c>
      <c r="E285">
        <v>1553</v>
      </c>
      <c r="F285" t="s">
        <v>211</v>
      </c>
      <c r="G285">
        <v>23</v>
      </c>
      <c r="H285">
        <v>5</v>
      </c>
      <c r="I285">
        <v>2015</v>
      </c>
      <c r="J285">
        <v>1</v>
      </c>
      <c r="K285" t="s">
        <v>1323</v>
      </c>
      <c r="L285">
        <f>data_to_analyze[[#This Row],[workers]]-data_to_analyze[[#This Row],[previous_workers]]</f>
        <v>18</v>
      </c>
    </row>
    <row r="286" spans="1:12" x14ac:dyDescent="0.25">
      <c r="A286">
        <v>284</v>
      </c>
      <c r="B286" t="s">
        <v>1324</v>
      </c>
      <c r="C286" t="s">
        <v>17760</v>
      </c>
      <c r="D286" s="7">
        <v>93900000</v>
      </c>
      <c r="E286">
        <v>1549</v>
      </c>
      <c r="F286" t="s">
        <v>55</v>
      </c>
      <c r="G286">
        <v>502</v>
      </c>
      <c r="H286">
        <v>65</v>
      </c>
      <c r="I286">
        <v>2014</v>
      </c>
      <c r="J286">
        <v>1</v>
      </c>
      <c r="K286" t="s">
        <v>422</v>
      </c>
      <c r="L286">
        <f>data_to_analyze[[#This Row],[workers]]-data_to_analyze[[#This Row],[previous_workers]]</f>
        <v>437</v>
      </c>
    </row>
    <row r="287" spans="1:12" x14ac:dyDescent="0.25">
      <c r="A287">
        <v>285</v>
      </c>
      <c r="B287" t="s">
        <v>1328</v>
      </c>
      <c r="C287" t="s">
        <v>17770</v>
      </c>
      <c r="D287" s="7">
        <v>4900000</v>
      </c>
      <c r="E287">
        <v>1549</v>
      </c>
      <c r="F287" t="s">
        <v>156</v>
      </c>
      <c r="G287">
        <v>73</v>
      </c>
      <c r="H287">
        <v>21</v>
      </c>
      <c r="I287">
        <v>2013</v>
      </c>
      <c r="J287">
        <v>1</v>
      </c>
      <c r="K287" t="s">
        <v>34</v>
      </c>
      <c r="L287">
        <f>data_to_analyze[[#This Row],[workers]]-data_to_analyze[[#This Row],[previous_workers]]</f>
        <v>52</v>
      </c>
    </row>
    <row r="288" spans="1:12" x14ac:dyDescent="0.25">
      <c r="A288">
        <v>286</v>
      </c>
      <c r="B288" t="s">
        <v>1331</v>
      </c>
      <c r="C288" t="s">
        <v>17730</v>
      </c>
      <c r="D288" s="7">
        <v>113500000</v>
      </c>
      <c r="E288">
        <v>1545</v>
      </c>
      <c r="F288" t="s">
        <v>55</v>
      </c>
      <c r="G288">
        <v>1500</v>
      </c>
      <c r="H288">
        <v>500</v>
      </c>
      <c r="I288">
        <v>2014</v>
      </c>
      <c r="J288">
        <v>2</v>
      </c>
      <c r="K288" t="s">
        <v>1334</v>
      </c>
      <c r="L288">
        <f>data_to_analyze[[#This Row],[workers]]-data_to_analyze[[#This Row],[previous_workers]]</f>
        <v>1000</v>
      </c>
    </row>
    <row r="289" spans="1:12" x14ac:dyDescent="0.25">
      <c r="A289">
        <v>287</v>
      </c>
      <c r="B289" t="s">
        <v>1335</v>
      </c>
      <c r="C289" t="s">
        <v>7363</v>
      </c>
      <c r="D289" s="7">
        <v>2700000</v>
      </c>
      <c r="E289">
        <v>1541</v>
      </c>
      <c r="F289" t="s">
        <v>308</v>
      </c>
      <c r="G289">
        <v>11</v>
      </c>
      <c r="H289">
        <v>2</v>
      </c>
      <c r="I289">
        <v>2015</v>
      </c>
      <c r="J289">
        <v>1</v>
      </c>
      <c r="K289" t="s">
        <v>1339</v>
      </c>
      <c r="L289">
        <f>data_to_analyze[[#This Row],[workers]]-data_to_analyze[[#This Row],[previous_workers]]</f>
        <v>9</v>
      </c>
    </row>
    <row r="290" spans="1:12" x14ac:dyDescent="0.25">
      <c r="A290">
        <v>288</v>
      </c>
      <c r="B290" t="s">
        <v>1340</v>
      </c>
      <c r="C290" t="s">
        <v>17770</v>
      </c>
      <c r="D290" s="7">
        <v>9100000</v>
      </c>
      <c r="E290">
        <v>1539</v>
      </c>
      <c r="F290" t="s">
        <v>211</v>
      </c>
      <c r="G290">
        <v>88</v>
      </c>
      <c r="H290">
        <v>15</v>
      </c>
      <c r="I290">
        <v>2007</v>
      </c>
      <c r="J290">
        <v>2</v>
      </c>
      <c r="K290" t="s">
        <v>34</v>
      </c>
      <c r="L290">
        <f>data_to_analyze[[#This Row],[workers]]-data_to_analyze[[#This Row],[previous_workers]]</f>
        <v>73</v>
      </c>
    </row>
    <row r="291" spans="1:12" x14ac:dyDescent="0.25">
      <c r="A291">
        <v>289</v>
      </c>
      <c r="B291" t="s">
        <v>1344</v>
      </c>
      <c r="C291" t="s">
        <v>10856</v>
      </c>
      <c r="D291" s="7">
        <v>97400000</v>
      </c>
      <c r="E291">
        <v>1522</v>
      </c>
      <c r="F291" t="s">
        <v>55</v>
      </c>
      <c r="G291">
        <v>60</v>
      </c>
      <c r="H291">
        <v>12</v>
      </c>
      <c r="I291">
        <v>2007</v>
      </c>
      <c r="J291">
        <v>3</v>
      </c>
      <c r="K291" t="s">
        <v>605</v>
      </c>
      <c r="L291">
        <f>data_to_analyze[[#This Row],[workers]]-data_to_analyze[[#This Row],[previous_workers]]</f>
        <v>48</v>
      </c>
    </row>
    <row r="292" spans="1:12" x14ac:dyDescent="0.25">
      <c r="A292">
        <v>290</v>
      </c>
      <c r="B292" t="s">
        <v>1348</v>
      </c>
      <c r="C292" t="s">
        <v>10856</v>
      </c>
      <c r="D292" s="7">
        <v>2600000</v>
      </c>
      <c r="E292">
        <v>1522</v>
      </c>
      <c r="F292" t="s">
        <v>18</v>
      </c>
      <c r="G292">
        <v>15</v>
      </c>
      <c r="H292">
        <v>2</v>
      </c>
      <c r="I292">
        <v>2015</v>
      </c>
      <c r="J292">
        <v>1</v>
      </c>
      <c r="K292" t="s">
        <v>1351</v>
      </c>
      <c r="L292">
        <f>data_to_analyze[[#This Row],[workers]]-data_to_analyze[[#This Row],[previous_workers]]</f>
        <v>13</v>
      </c>
    </row>
    <row r="293" spans="1:12" x14ac:dyDescent="0.25">
      <c r="A293">
        <v>291</v>
      </c>
      <c r="B293" t="s">
        <v>1352</v>
      </c>
      <c r="C293" t="s">
        <v>777</v>
      </c>
      <c r="D293" s="7">
        <v>6100000</v>
      </c>
      <c r="E293">
        <v>1519</v>
      </c>
      <c r="F293" t="s">
        <v>336</v>
      </c>
      <c r="G293">
        <v>60</v>
      </c>
      <c r="H293">
        <v>5</v>
      </c>
      <c r="I293">
        <v>2015</v>
      </c>
      <c r="J293">
        <v>1</v>
      </c>
      <c r="K293" t="s">
        <v>1355</v>
      </c>
      <c r="L293">
        <f>data_to_analyze[[#This Row],[workers]]-data_to_analyze[[#This Row],[previous_workers]]</f>
        <v>55</v>
      </c>
    </row>
    <row r="294" spans="1:12" x14ac:dyDescent="0.25">
      <c r="A294">
        <v>292</v>
      </c>
      <c r="B294" t="s">
        <v>1356</v>
      </c>
      <c r="C294" t="s">
        <v>17773</v>
      </c>
      <c r="D294" s="7">
        <v>9800000</v>
      </c>
      <c r="E294">
        <v>1518</v>
      </c>
      <c r="F294" t="s">
        <v>181</v>
      </c>
      <c r="G294">
        <v>175</v>
      </c>
      <c r="H294">
        <v>4</v>
      </c>
      <c r="I294">
        <v>2002</v>
      </c>
      <c r="J294">
        <v>1</v>
      </c>
      <c r="K294" t="s">
        <v>565</v>
      </c>
      <c r="L294">
        <f>data_to_analyze[[#This Row],[workers]]-data_to_analyze[[#This Row],[previous_workers]]</f>
        <v>171</v>
      </c>
    </row>
    <row r="295" spans="1:12" x14ac:dyDescent="0.25">
      <c r="A295">
        <v>293</v>
      </c>
      <c r="B295" t="s">
        <v>1359</v>
      </c>
      <c r="C295" t="s">
        <v>17739</v>
      </c>
      <c r="D295" s="7">
        <v>20800000</v>
      </c>
      <c r="E295">
        <v>1516</v>
      </c>
      <c r="F295" t="s">
        <v>48</v>
      </c>
      <c r="G295">
        <v>90</v>
      </c>
      <c r="H295">
        <v>35</v>
      </c>
      <c r="I295">
        <v>2014</v>
      </c>
      <c r="J295">
        <v>1</v>
      </c>
      <c r="K295" t="s">
        <v>1362</v>
      </c>
      <c r="L295">
        <f>data_to_analyze[[#This Row],[workers]]-data_to_analyze[[#This Row],[previous_workers]]</f>
        <v>55</v>
      </c>
    </row>
    <row r="296" spans="1:12" x14ac:dyDescent="0.25">
      <c r="A296">
        <v>294</v>
      </c>
      <c r="B296" t="s">
        <v>1363</v>
      </c>
      <c r="C296" t="s">
        <v>777</v>
      </c>
      <c r="D296" s="7">
        <v>3600000</v>
      </c>
      <c r="E296">
        <v>1516</v>
      </c>
      <c r="F296" t="s">
        <v>48</v>
      </c>
      <c r="G296">
        <v>63</v>
      </c>
      <c r="H296">
        <v>6</v>
      </c>
      <c r="I296">
        <v>2015</v>
      </c>
      <c r="J296">
        <v>1</v>
      </c>
      <c r="K296" t="s">
        <v>56</v>
      </c>
      <c r="L296">
        <f>data_to_analyze[[#This Row],[workers]]-data_to_analyze[[#This Row],[previous_workers]]</f>
        <v>57</v>
      </c>
    </row>
    <row r="297" spans="1:12" x14ac:dyDescent="0.25">
      <c r="A297">
        <v>295</v>
      </c>
      <c r="B297" t="s">
        <v>1366</v>
      </c>
      <c r="C297" t="s">
        <v>777</v>
      </c>
      <c r="D297" s="7">
        <v>2200000</v>
      </c>
      <c r="E297">
        <v>1515</v>
      </c>
      <c r="F297" t="s">
        <v>297</v>
      </c>
      <c r="G297">
        <v>22</v>
      </c>
      <c r="H297">
        <v>3</v>
      </c>
      <c r="I297">
        <v>2014</v>
      </c>
      <c r="J297">
        <v>1</v>
      </c>
      <c r="K297" t="s">
        <v>1369</v>
      </c>
      <c r="L297">
        <f>data_to_analyze[[#This Row],[workers]]-data_to_analyze[[#This Row],[previous_workers]]</f>
        <v>19</v>
      </c>
    </row>
    <row r="298" spans="1:12" x14ac:dyDescent="0.25">
      <c r="A298">
        <v>296</v>
      </c>
      <c r="B298" t="s">
        <v>1370</v>
      </c>
      <c r="C298" t="s">
        <v>976</v>
      </c>
      <c r="D298" s="7">
        <v>6300000</v>
      </c>
      <c r="E298">
        <v>1509</v>
      </c>
      <c r="F298" t="s">
        <v>156</v>
      </c>
      <c r="G298">
        <v>44</v>
      </c>
      <c r="H298">
        <v>15</v>
      </c>
      <c r="I298">
        <v>2012</v>
      </c>
      <c r="J298">
        <v>2</v>
      </c>
      <c r="K298" t="s">
        <v>101</v>
      </c>
      <c r="L298">
        <f>data_to_analyze[[#This Row],[workers]]-data_to_analyze[[#This Row],[previous_workers]]</f>
        <v>29</v>
      </c>
    </row>
    <row r="299" spans="1:12" x14ac:dyDescent="0.25">
      <c r="A299">
        <v>297</v>
      </c>
      <c r="B299" t="s">
        <v>1373</v>
      </c>
      <c r="C299" t="s">
        <v>17741</v>
      </c>
      <c r="D299" s="7">
        <v>9100000</v>
      </c>
      <c r="E299">
        <v>1508</v>
      </c>
      <c r="F299" t="s">
        <v>25</v>
      </c>
      <c r="G299">
        <v>15</v>
      </c>
      <c r="H299">
        <v>5</v>
      </c>
      <c r="I299">
        <v>2008</v>
      </c>
      <c r="J299">
        <v>3</v>
      </c>
      <c r="K299" t="s">
        <v>1376</v>
      </c>
      <c r="L299">
        <f>data_to_analyze[[#This Row],[workers]]-data_to_analyze[[#This Row],[previous_workers]]</f>
        <v>10</v>
      </c>
    </row>
    <row r="300" spans="1:12" x14ac:dyDescent="0.25">
      <c r="A300">
        <v>298</v>
      </c>
      <c r="B300" t="s">
        <v>1377</v>
      </c>
      <c r="C300" t="s">
        <v>10856</v>
      </c>
      <c r="D300" s="7">
        <v>11800000</v>
      </c>
      <c r="E300">
        <v>1506</v>
      </c>
      <c r="F300" t="s">
        <v>156</v>
      </c>
      <c r="G300">
        <v>102</v>
      </c>
      <c r="H300">
        <v>12</v>
      </c>
      <c r="I300">
        <v>2013</v>
      </c>
      <c r="J300">
        <v>1</v>
      </c>
      <c r="K300" t="s">
        <v>163</v>
      </c>
      <c r="L300">
        <f>data_to_analyze[[#This Row],[workers]]-data_to_analyze[[#This Row],[previous_workers]]</f>
        <v>90</v>
      </c>
    </row>
    <row r="301" spans="1:12" x14ac:dyDescent="0.25">
      <c r="A301">
        <v>299</v>
      </c>
      <c r="B301" t="s">
        <v>1380</v>
      </c>
      <c r="C301" t="s">
        <v>17739</v>
      </c>
      <c r="D301" s="7">
        <v>3200000</v>
      </c>
      <c r="E301">
        <v>1501</v>
      </c>
      <c r="F301" t="s">
        <v>18</v>
      </c>
      <c r="G301">
        <v>35</v>
      </c>
      <c r="H301">
        <v>3</v>
      </c>
      <c r="I301">
        <v>2011</v>
      </c>
      <c r="J301">
        <v>1</v>
      </c>
      <c r="K301" t="s">
        <v>122</v>
      </c>
      <c r="L301">
        <f>data_to_analyze[[#This Row],[workers]]-data_to_analyze[[#This Row],[previous_workers]]</f>
        <v>32</v>
      </c>
    </row>
    <row r="302" spans="1:12" x14ac:dyDescent="0.25">
      <c r="A302">
        <v>300</v>
      </c>
      <c r="B302" t="s">
        <v>1383</v>
      </c>
      <c r="C302" t="s">
        <v>777</v>
      </c>
      <c r="D302" s="7">
        <v>14100000</v>
      </c>
      <c r="E302">
        <v>1496</v>
      </c>
      <c r="F302" t="s">
        <v>55</v>
      </c>
      <c r="G302">
        <v>100</v>
      </c>
      <c r="H302">
        <v>10</v>
      </c>
      <c r="I302">
        <v>2012</v>
      </c>
      <c r="J302">
        <v>1</v>
      </c>
      <c r="K302" t="s">
        <v>1387</v>
      </c>
      <c r="L302">
        <f>data_to_analyze[[#This Row],[workers]]-data_to_analyze[[#This Row],[previous_workers]]</f>
        <v>90</v>
      </c>
    </row>
    <row r="303" spans="1:12" x14ac:dyDescent="0.25">
      <c r="A303">
        <v>301</v>
      </c>
      <c r="B303" t="s">
        <v>1388</v>
      </c>
      <c r="C303" t="s">
        <v>17741</v>
      </c>
      <c r="D303" s="7">
        <v>6600000</v>
      </c>
      <c r="E303">
        <v>1493</v>
      </c>
      <c r="F303" t="s">
        <v>218</v>
      </c>
      <c r="G303">
        <v>20</v>
      </c>
      <c r="H303">
        <v>4</v>
      </c>
      <c r="I303">
        <v>2015</v>
      </c>
      <c r="J303">
        <v>1</v>
      </c>
      <c r="K303" t="s">
        <v>158</v>
      </c>
      <c r="L303">
        <f>data_to_analyze[[#This Row],[workers]]-data_to_analyze[[#This Row],[previous_workers]]</f>
        <v>16</v>
      </c>
    </row>
    <row r="304" spans="1:12" x14ac:dyDescent="0.25">
      <c r="A304">
        <v>302</v>
      </c>
      <c r="B304" t="s">
        <v>1391</v>
      </c>
      <c r="C304" t="s">
        <v>976</v>
      </c>
      <c r="D304" s="7">
        <v>2700000</v>
      </c>
      <c r="E304">
        <v>1488</v>
      </c>
      <c r="F304" t="s">
        <v>40</v>
      </c>
      <c r="G304">
        <v>46</v>
      </c>
      <c r="H304">
        <v>2</v>
      </c>
      <c r="I304">
        <v>2014</v>
      </c>
      <c r="J304">
        <v>1</v>
      </c>
      <c r="K304" t="s">
        <v>1394</v>
      </c>
      <c r="L304">
        <f>data_to_analyze[[#This Row],[workers]]-data_to_analyze[[#This Row],[previous_workers]]</f>
        <v>44</v>
      </c>
    </row>
    <row r="305" spans="1:12" x14ac:dyDescent="0.25">
      <c r="A305">
        <v>303</v>
      </c>
      <c r="B305" t="s">
        <v>1395</v>
      </c>
      <c r="C305" t="s">
        <v>777</v>
      </c>
      <c r="D305" s="7">
        <v>47100000</v>
      </c>
      <c r="E305">
        <v>1487</v>
      </c>
      <c r="F305" t="s">
        <v>25</v>
      </c>
      <c r="G305">
        <v>55</v>
      </c>
      <c r="H305">
        <v>6</v>
      </c>
      <c r="I305">
        <v>2014</v>
      </c>
      <c r="J305">
        <v>1</v>
      </c>
      <c r="K305" t="s">
        <v>198</v>
      </c>
      <c r="L305">
        <f>data_to_analyze[[#This Row],[workers]]-data_to_analyze[[#This Row],[previous_workers]]</f>
        <v>49</v>
      </c>
    </row>
    <row r="306" spans="1:12" x14ac:dyDescent="0.25">
      <c r="A306">
        <v>304</v>
      </c>
      <c r="B306" t="s">
        <v>1399</v>
      </c>
      <c r="C306" t="s">
        <v>10856</v>
      </c>
      <c r="D306" s="7">
        <v>65200000</v>
      </c>
      <c r="E306">
        <v>1482</v>
      </c>
      <c r="F306" t="s">
        <v>18</v>
      </c>
      <c r="G306">
        <v>203</v>
      </c>
      <c r="H306">
        <v>140</v>
      </c>
      <c r="I306">
        <v>2005</v>
      </c>
      <c r="J306">
        <v>2</v>
      </c>
      <c r="K306" t="s">
        <v>1403</v>
      </c>
      <c r="L306">
        <f>data_to_analyze[[#This Row],[workers]]-data_to_analyze[[#This Row],[previous_workers]]</f>
        <v>63</v>
      </c>
    </row>
    <row r="307" spans="1:12" x14ac:dyDescent="0.25">
      <c r="A307">
        <v>305</v>
      </c>
      <c r="B307" t="s">
        <v>1404</v>
      </c>
      <c r="C307" t="s">
        <v>108</v>
      </c>
      <c r="D307" s="7">
        <v>4400000</v>
      </c>
      <c r="E307">
        <v>1480</v>
      </c>
      <c r="F307" t="s">
        <v>156</v>
      </c>
      <c r="G307">
        <v>80</v>
      </c>
      <c r="H307">
        <v>9</v>
      </c>
      <c r="I307">
        <v>2013</v>
      </c>
      <c r="J307">
        <v>1</v>
      </c>
      <c r="K307" t="s">
        <v>108</v>
      </c>
      <c r="L307">
        <f>data_to_analyze[[#This Row],[workers]]-data_to_analyze[[#This Row],[previous_workers]]</f>
        <v>71</v>
      </c>
    </row>
    <row r="308" spans="1:12" x14ac:dyDescent="0.25">
      <c r="A308">
        <v>306</v>
      </c>
      <c r="B308" t="s">
        <v>1407</v>
      </c>
      <c r="C308" t="s">
        <v>17730</v>
      </c>
      <c r="D308" s="7">
        <v>76900000</v>
      </c>
      <c r="E308">
        <v>1472</v>
      </c>
      <c r="F308" t="s">
        <v>55</v>
      </c>
      <c r="G308">
        <v>60</v>
      </c>
      <c r="H308">
        <v>30</v>
      </c>
      <c r="I308">
        <v>2012</v>
      </c>
      <c r="J308">
        <v>1</v>
      </c>
      <c r="K308" t="s">
        <v>1411</v>
      </c>
      <c r="L308">
        <f>data_to_analyze[[#This Row],[workers]]-data_to_analyze[[#This Row],[previous_workers]]</f>
        <v>30</v>
      </c>
    </row>
    <row r="309" spans="1:12" x14ac:dyDescent="0.25">
      <c r="A309">
        <v>307</v>
      </c>
      <c r="B309" t="s">
        <v>1412</v>
      </c>
      <c r="C309" t="s">
        <v>17739</v>
      </c>
      <c r="D309" s="7">
        <v>16100000</v>
      </c>
      <c r="E309">
        <v>1470</v>
      </c>
      <c r="F309" t="s">
        <v>18</v>
      </c>
      <c r="G309">
        <v>36</v>
      </c>
      <c r="H309">
        <v>6</v>
      </c>
      <c r="I309">
        <v>2012</v>
      </c>
      <c r="J309">
        <v>3</v>
      </c>
      <c r="K309" t="s">
        <v>122</v>
      </c>
      <c r="L309">
        <f>data_to_analyze[[#This Row],[workers]]-data_to_analyze[[#This Row],[previous_workers]]</f>
        <v>30</v>
      </c>
    </row>
    <row r="310" spans="1:12" x14ac:dyDescent="0.25">
      <c r="A310">
        <v>308</v>
      </c>
      <c r="B310" t="s">
        <v>1416</v>
      </c>
      <c r="C310" t="s">
        <v>10856</v>
      </c>
      <c r="D310" s="7">
        <v>6800000</v>
      </c>
      <c r="E310">
        <v>1469</v>
      </c>
      <c r="F310" t="s">
        <v>48</v>
      </c>
      <c r="G310">
        <v>19</v>
      </c>
      <c r="H310">
        <v>3</v>
      </c>
      <c r="I310">
        <v>2014</v>
      </c>
      <c r="J310">
        <v>1</v>
      </c>
      <c r="K310" t="s">
        <v>137</v>
      </c>
      <c r="L310">
        <f>data_to_analyze[[#This Row],[workers]]-data_to_analyze[[#This Row],[previous_workers]]</f>
        <v>16</v>
      </c>
    </row>
    <row r="311" spans="1:12" x14ac:dyDescent="0.25">
      <c r="A311">
        <v>309</v>
      </c>
      <c r="B311" t="s">
        <v>1420</v>
      </c>
      <c r="C311" t="s">
        <v>10856</v>
      </c>
      <c r="D311" s="7">
        <v>2900000</v>
      </c>
      <c r="E311">
        <v>1468</v>
      </c>
      <c r="F311" t="s">
        <v>18</v>
      </c>
      <c r="G311">
        <v>18</v>
      </c>
      <c r="H311">
        <v>8</v>
      </c>
      <c r="I311">
        <v>2015</v>
      </c>
      <c r="J311">
        <v>1</v>
      </c>
      <c r="K311" t="s">
        <v>1423</v>
      </c>
      <c r="L311">
        <f>data_to_analyze[[#This Row],[workers]]-data_to_analyze[[#This Row],[previous_workers]]</f>
        <v>10</v>
      </c>
    </row>
    <row r="312" spans="1:12" x14ac:dyDescent="0.25">
      <c r="A312">
        <v>310</v>
      </c>
      <c r="B312" t="s">
        <v>1424</v>
      </c>
      <c r="C312" t="s">
        <v>17762</v>
      </c>
      <c r="D312" s="7">
        <v>3400000</v>
      </c>
      <c r="E312">
        <v>1467</v>
      </c>
      <c r="F312" t="s">
        <v>25</v>
      </c>
      <c r="G312">
        <v>23</v>
      </c>
      <c r="H312">
        <v>2</v>
      </c>
      <c r="I312">
        <v>2012</v>
      </c>
      <c r="J312">
        <v>1</v>
      </c>
      <c r="K312" t="s">
        <v>1427</v>
      </c>
      <c r="L312">
        <f>data_to_analyze[[#This Row],[workers]]-data_to_analyze[[#This Row],[previous_workers]]</f>
        <v>21</v>
      </c>
    </row>
    <row r="313" spans="1:12" x14ac:dyDescent="0.25">
      <c r="A313">
        <v>311</v>
      </c>
      <c r="B313" t="s">
        <v>1428</v>
      </c>
      <c r="C313" t="s">
        <v>777</v>
      </c>
      <c r="D313" s="7">
        <v>5800000</v>
      </c>
      <c r="E313">
        <v>1464</v>
      </c>
      <c r="F313" t="s">
        <v>187</v>
      </c>
      <c r="G313">
        <v>6</v>
      </c>
      <c r="H313">
        <v>2</v>
      </c>
      <c r="I313">
        <v>2014</v>
      </c>
      <c r="J313">
        <v>1</v>
      </c>
      <c r="K313" t="s">
        <v>1431</v>
      </c>
      <c r="L313">
        <f>data_to_analyze[[#This Row],[workers]]-data_to_analyze[[#This Row],[previous_workers]]</f>
        <v>4</v>
      </c>
    </row>
    <row r="314" spans="1:12" x14ac:dyDescent="0.25">
      <c r="A314">
        <v>312</v>
      </c>
      <c r="B314" t="s">
        <v>1432</v>
      </c>
      <c r="C314" t="s">
        <v>10856</v>
      </c>
      <c r="D314" s="7">
        <v>3200000</v>
      </c>
      <c r="E314">
        <v>1461</v>
      </c>
      <c r="F314" t="s">
        <v>336</v>
      </c>
      <c r="G314">
        <v>55</v>
      </c>
      <c r="H314">
        <v>4</v>
      </c>
      <c r="I314">
        <v>2015</v>
      </c>
      <c r="J314">
        <v>1</v>
      </c>
      <c r="K314" t="s">
        <v>1435</v>
      </c>
      <c r="L314">
        <f>data_to_analyze[[#This Row],[workers]]-data_to_analyze[[#This Row],[previous_workers]]</f>
        <v>51</v>
      </c>
    </row>
    <row r="315" spans="1:12" x14ac:dyDescent="0.25">
      <c r="A315">
        <v>313</v>
      </c>
      <c r="B315" t="s">
        <v>1436</v>
      </c>
      <c r="C315" t="s">
        <v>10856</v>
      </c>
      <c r="D315" s="7">
        <v>5300000</v>
      </c>
      <c r="E315">
        <v>1458</v>
      </c>
      <c r="F315" t="s">
        <v>40</v>
      </c>
      <c r="G315">
        <v>15</v>
      </c>
      <c r="H315">
        <v>4</v>
      </c>
      <c r="I315">
        <v>2014</v>
      </c>
      <c r="J315">
        <v>1</v>
      </c>
      <c r="K315" t="s">
        <v>1439</v>
      </c>
      <c r="L315">
        <f>data_to_analyze[[#This Row],[workers]]-data_to_analyze[[#This Row],[previous_workers]]</f>
        <v>11</v>
      </c>
    </row>
    <row r="316" spans="1:12" x14ac:dyDescent="0.25">
      <c r="A316">
        <v>314</v>
      </c>
      <c r="B316" t="s">
        <v>1440</v>
      </c>
      <c r="C316" t="s">
        <v>7363</v>
      </c>
      <c r="D316" s="7">
        <v>200000</v>
      </c>
      <c r="E316">
        <v>1455</v>
      </c>
      <c r="F316" t="s">
        <v>156</v>
      </c>
      <c r="G316">
        <v>41</v>
      </c>
      <c r="H316">
        <v>15</v>
      </c>
      <c r="I316">
        <v>2015</v>
      </c>
      <c r="J316">
        <v>1</v>
      </c>
      <c r="K316" t="s">
        <v>1444</v>
      </c>
      <c r="L316">
        <f>data_to_analyze[[#This Row],[workers]]-data_to_analyze[[#This Row],[previous_workers]]</f>
        <v>26</v>
      </c>
    </row>
    <row r="317" spans="1:12" x14ac:dyDescent="0.25">
      <c r="A317">
        <v>315</v>
      </c>
      <c r="B317" t="s">
        <v>1445</v>
      </c>
      <c r="C317" t="s">
        <v>10856</v>
      </c>
      <c r="D317" s="7">
        <v>35700000</v>
      </c>
      <c r="E317">
        <v>1454</v>
      </c>
      <c r="F317" t="s">
        <v>18</v>
      </c>
      <c r="G317">
        <v>70</v>
      </c>
      <c r="H317">
        <v>5</v>
      </c>
      <c r="I317">
        <v>2014</v>
      </c>
      <c r="J317">
        <v>1</v>
      </c>
      <c r="K317" t="s">
        <v>137</v>
      </c>
      <c r="L317">
        <f>data_to_analyze[[#This Row],[workers]]-data_to_analyze[[#This Row],[previous_workers]]</f>
        <v>65</v>
      </c>
    </row>
    <row r="318" spans="1:12" x14ac:dyDescent="0.25">
      <c r="A318">
        <v>316</v>
      </c>
      <c r="B318" t="s">
        <v>1449</v>
      </c>
      <c r="C318" t="s">
        <v>17735</v>
      </c>
      <c r="D318" s="7">
        <v>9900000</v>
      </c>
      <c r="E318">
        <v>1449</v>
      </c>
      <c r="F318" t="s">
        <v>25</v>
      </c>
      <c r="G318">
        <v>11</v>
      </c>
      <c r="H318">
        <v>1</v>
      </c>
      <c r="I318">
        <v>2015</v>
      </c>
      <c r="J318">
        <v>1</v>
      </c>
      <c r="K318" t="s">
        <v>89</v>
      </c>
      <c r="L318">
        <f>data_to_analyze[[#This Row],[workers]]-data_to_analyze[[#This Row],[previous_workers]]</f>
        <v>10</v>
      </c>
    </row>
    <row r="319" spans="1:12" x14ac:dyDescent="0.25">
      <c r="A319">
        <v>317</v>
      </c>
      <c r="B319" t="s">
        <v>1452</v>
      </c>
      <c r="C319" t="s">
        <v>17746</v>
      </c>
      <c r="D319" s="7">
        <v>2300000</v>
      </c>
      <c r="E319">
        <v>1448</v>
      </c>
      <c r="F319" t="s">
        <v>55</v>
      </c>
      <c r="G319">
        <v>20</v>
      </c>
      <c r="H319">
        <v>5</v>
      </c>
      <c r="I319">
        <v>2015</v>
      </c>
      <c r="J319">
        <v>1</v>
      </c>
      <c r="K319" t="s">
        <v>1455</v>
      </c>
      <c r="L319">
        <f>data_to_analyze[[#This Row],[workers]]-data_to_analyze[[#This Row],[previous_workers]]</f>
        <v>15</v>
      </c>
    </row>
    <row r="320" spans="1:12" x14ac:dyDescent="0.25">
      <c r="A320">
        <v>318</v>
      </c>
      <c r="B320" t="s">
        <v>1456</v>
      </c>
      <c r="C320" t="s">
        <v>17770</v>
      </c>
      <c r="D320" s="7">
        <v>5800000</v>
      </c>
      <c r="E320">
        <v>1445</v>
      </c>
      <c r="F320" t="s">
        <v>40</v>
      </c>
      <c r="G320">
        <v>10</v>
      </c>
      <c r="H320">
        <v>2</v>
      </c>
      <c r="I320">
        <v>2015</v>
      </c>
      <c r="J320">
        <v>1</v>
      </c>
      <c r="K320" t="s">
        <v>34</v>
      </c>
      <c r="L320">
        <f>data_to_analyze[[#This Row],[workers]]-data_to_analyze[[#This Row],[previous_workers]]</f>
        <v>8</v>
      </c>
    </row>
    <row r="321" spans="1:12" x14ac:dyDescent="0.25">
      <c r="A321">
        <v>319</v>
      </c>
      <c r="B321" t="s">
        <v>1459</v>
      </c>
      <c r="C321" t="s">
        <v>17770</v>
      </c>
      <c r="D321" s="7">
        <v>2800000</v>
      </c>
      <c r="E321">
        <v>1444</v>
      </c>
      <c r="F321" t="s">
        <v>623</v>
      </c>
      <c r="G321">
        <v>15</v>
      </c>
      <c r="H321">
        <v>2</v>
      </c>
      <c r="I321">
        <v>2014</v>
      </c>
      <c r="J321">
        <v>1</v>
      </c>
      <c r="K321" t="s">
        <v>1462</v>
      </c>
      <c r="L321">
        <f>data_to_analyze[[#This Row],[workers]]-data_to_analyze[[#This Row],[previous_workers]]</f>
        <v>13</v>
      </c>
    </row>
    <row r="322" spans="1:12" x14ac:dyDescent="0.25">
      <c r="A322">
        <v>320</v>
      </c>
      <c r="B322" t="s">
        <v>1463</v>
      </c>
      <c r="C322" t="s">
        <v>10856</v>
      </c>
      <c r="D322" s="7">
        <v>25100000</v>
      </c>
      <c r="E322">
        <v>1438</v>
      </c>
      <c r="F322" t="s">
        <v>156</v>
      </c>
      <c r="G322">
        <v>179</v>
      </c>
      <c r="H322">
        <v>131</v>
      </c>
      <c r="I322">
        <v>2010</v>
      </c>
      <c r="J322">
        <v>1</v>
      </c>
      <c r="K322" t="s">
        <v>1466</v>
      </c>
      <c r="L322">
        <f>data_to_analyze[[#This Row],[workers]]-data_to_analyze[[#This Row],[previous_workers]]</f>
        <v>48</v>
      </c>
    </row>
    <row r="323" spans="1:12" x14ac:dyDescent="0.25">
      <c r="A323">
        <v>321</v>
      </c>
      <c r="B323" t="s">
        <v>1467</v>
      </c>
      <c r="C323" t="s">
        <v>17742</v>
      </c>
      <c r="D323" s="7">
        <v>134200000</v>
      </c>
      <c r="E323">
        <v>1435</v>
      </c>
      <c r="F323" t="s">
        <v>107</v>
      </c>
      <c r="G323">
        <v>308</v>
      </c>
      <c r="H323">
        <v>27</v>
      </c>
      <c r="I323">
        <v>2012</v>
      </c>
      <c r="J323">
        <v>4</v>
      </c>
      <c r="K323" t="s">
        <v>506</v>
      </c>
      <c r="L323">
        <f>data_to_analyze[[#This Row],[workers]]-data_to_analyze[[#This Row],[previous_workers]]</f>
        <v>281</v>
      </c>
    </row>
    <row r="324" spans="1:12" x14ac:dyDescent="0.25">
      <c r="A324">
        <v>322</v>
      </c>
      <c r="B324" t="s">
        <v>1471</v>
      </c>
      <c r="C324" t="s">
        <v>10856</v>
      </c>
      <c r="D324" s="7">
        <v>500000</v>
      </c>
      <c r="E324">
        <v>1434</v>
      </c>
      <c r="F324" t="s">
        <v>18</v>
      </c>
      <c r="G324">
        <v>47</v>
      </c>
      <c r="H324">
        <v>8</v>
      </c>
      <c r="I324">
        <v>2014</v>
      </c>
      <c r="J324">
        <v>2</v>
      </c>
      <c r="K324" t="s">
        <v>1475</v>
      </c>
      <c r="L324">
        <f>data_to_analyze[[#This Row],[workers]]-data_to_analyze[[#This Row],[previous_workers]]</f>
        <v>39</v>
      </c>
    </row>
    <row r="325" spans="1:12" x14ac:dyDescent="0.25">
      <c r="A325">
        <v>323</v>
      </c>
      <c r="B325" t="s">
        <v>1476</v>
      </c>
      <c r="C325" t="s">
        <v>10856</v>
      </c>
      <c r="D325" s="7">
        <v>8200000</v>
      </c>
      <c r="E325">
        <v>1426</v>
      </c>
      <c r="F325" t="s">
        <v>156</v>
      </c>
      <c r="G325">
        <v>203</v>
      </c>
      <c r="H325">
        <v>52</v>
      </c>
      <c r="I325">
        <v>2012</v>
      </c>
      <c r="J325">
        <v>2</v>
      </c>
      <c r="K325" t="s">
        <v>137</v>
      </c>
      <c r="L325">
        <f>data_to_analyze[[#This Row],[workers]]-data_to_analyze[[#This Row],[previous_workers]]</f>
        <v>151</v>
      </c>
    </row>
    <row r="326" spans="1:12" x14ac:dyDescent="0.25">
      <c r="A326">
        <v>324</v>
      </c>
      <c r="B326" t="s">
        <v>1479</v>
      </c>
      <c r="C326" t="s">
        <v>777</v>
      </c>
      <c r="D326" s="7">
        <v>2600000</v>
      </c>
      <c r="E326">
        <v>1424</v>
      </c>
      <c r="F326" t="s">
        <v>211</v>
      </c>
      <c r="G326">
        <v>6</v>
      </c>
      <c r="H326">
        <v>1</v>
      </c>
      <c r="I326">
        <v>2014</v>
      </c>
      <c r="J326">
        <v>1</v>
      </c>
      <c r="K326" t="s">
        <v>1482</v>
      </c>
      <c r="L326">
        <f>data_to_analyze[[#This Row],[workers]]-data_to_analyze[[#This Row],[previous_workers]]</f>
        <v>5</v>
      </c>
    </row>
    <row r="327" spans="1:12" x14ac:dyDescent="0.25">
      <c r="A327">
        <v>325</v>
      </c>
      <c r="B327" t="s">
        <v>1483</v>
      </c>
      <c r="C327" t="s">
        <v>17770</v>
      </c>
      <c r="D327" s="7">
        <v>2300000</v>
      </c>
      <c r="E327">
        <v>1423</v>
      </c>
      <c r="F327" t="s">
        <v>187</v>
      </c>
      <c r="G327">
        <v>14</v>
      </c>
      <c r="H327">
        <v>3</v>
      </c>
      <c r="I327">
        <v>2015</v>
      </c>
      <c r="J327">
        <v>1</v>
      </c>
      <c r="K327" t="s">
        <v>258</v>
      </c>
      <c r="L327">
        <f>data_to_analyze[[#This Row],[workers]]-data_to_analyze[[#This Row],[previous_workers]]</f>
        <v>11</v>
      </c>
    </row>
    <row r="328" spans="1:12" x14ac:dyDescent="0.25">
      <c r="A328">
        <v>326</v>
      </c>
      <c r="B328" t="s">
        <v>1486</v>
      </c>
      <c r="C328" t="s">
        <v>17770</v>
      </c>
      <c r="D328" s="7">
        <v>3800000</v>
      </c>
      <c r="E328">
        <v>1423</v>
      </c>
      <c r="F328" t="s">
        <v>48</v>
      </c>
      <c r="G328">
        <v>10</v>
      </c>
      <c r="H328">
        <v>2</v>
      </c>
      <c r="I328">
        <v>2009</v>
      </c>
      <c r="J328">
        <v>1</v>
      </c>
      <c r="K328" t="s">
        <v>34</v>
      </c>
      <c r="L328">
        <f>data_to_analyze[[#This Row],[workers]]-data_to_analyze[[#This Row],[previous_workers]]</f>
        <v>8</v>
      </c>
    </row>
    <row r="329" spans="1:12" x14ac:dyDescent="0.25">
      <c r="A329">
        <v>327</v>
      </c>
      <c r="B329" t="s">
        <v>1489</v>
      </c>
      <c r="C329" t="s">
        <v>10856</v>
      </c>
      <c r="D329" s="7">
        <v>6800000</v>
      </c>
      <c r="E329">
        <v>1418</v>
      </c>
      <c r="F329" t="s">
        <v>297</v>
      </c>
      <c r="G329">
        <v>24</v>
      </c>
      <c r="H329">
        <v>8</v>
      </c>
      <c r="I329">
        <v>2012</v>
      </c>
      <c r="J329">
        <v>1</v>
      </c>
      <c r="K329" t="s">
        <v>964</v>
      </c>
      <c r="L329">
        <f>data_to_analyze[[#This Row],[workers]]-data_to_analyze[[#This Row],[previous_workers]]</f>
        <v>16</v>
      </c>
    </row>
    <row r="330" spans="1:12" x14ac:dyDescent="0.25">
      <c r="A330">
        <v>328</v>
      </c>
      <c r="B330" t="s">
        <v>1492</v>
      </c>
      <c r="C330" t="s">
        <v>17770</v>
      </c>
      <c r="D330" s="7">
        <v>27300000</v>
      </c>
      <c r="E330">
        <v>1409</v>
      </c>
      <c r="F330" t="s">
        <v>156</v>
      </c>
      <c r="G330">
        <v>101</v>
      </c>
      <c r="H330">
        <v>13</v>
      </c>
      <c r="I330">
        <v>2013</v>
      </c>
      <c r="J330">
        <v>2</v>
      </c>
      <c r="K330" t="s">
        <v>1496</v>
      </c>
      <c r="L330">
        <f>data_to_analyze[[#This Row],[workers]]-data_to_analyze[[#This Row],[previous_workers]]</f>
        <v>88</v>
      </c>
    </row>
    <row r="331" spans="1:12" x14ac:dyDescent="0.25">
      <c r="A331">
        <v>329</v>
      </c>
      <c r="B331" t="s">
        <v>1497</v>
      </c>
      <c r="C331" t="s">
        <v>17750</v>
      </c>
      <c r="D331" s="7">
        <v>9700000</v>
      </c>
      <c r="E331">
        <v>1408</v>
      </c>
      <c r="F331" t="s">
        <v>18</v>
      </c>
      <c r="G331">
        <v>18</v>
      </c>
      <c r="H331">
        <v>5</v>
      </c>
      <c r="I331">
        <v>2012</v>
      </c>
      <c r="J331">
        <v>1</v>
      </c>
      <c r="K331" t="s">
        <v>1501</v>
      </c>
      <c r="L331">
        <f>data_to_analyze[[#This Row],[workers]]-data_to_analyze[[#This Row],[previous_workers]]</f>
        <v>13</v>
      </c>
    </row>
    <row r="332" spans="1:12" x14ac:dyDescent="0.25">
      <c r="A332">
        <v>330</v>
      </c>
      <c r="B332" t="s">
        <v>1502</v>
      </c>
      <c r="C332" t="s">
        <v>17760</v>
      </c>
      <c r="D332" s="7">
        <v>2900000</v>
      </c>
      <c r="E332">
        <v>1408</v>
      </c>
      <c r="F332" t="s">
        <v>156</v>
      </c>
      <c r="G332">
        <v>25</v>
      </c>
      <c r="H332">
        <v>1</v>
      </c>
      <c r="I332">
        <v>2015</v>
      </c>
      <c r="J332">
        <v>1</v>
      </c>
      <c r="K332" t="s">
        <v>422</v>
      </c>
      <c r="L332">
        <f>data_to_analyze[[#This Row],[workers]]-data_to_analyze[[#This Row],[previous_workers]]</f>
        <v>24</v>
      </c>
    </row>
    <row r="333" spans="1:12" x14ac:dyDescent="0.25">
      <c r="A333">
        <v>331</v>
      </c>
      <c r="B333" t="s">
        <v>1505</v>
      </c>
      <c r="C333" t="s">
        <v>17770</v>
      </c>
      <c r="D333" s="7">
        <v>16200000</v>
      </c>
      <c r="E333">
        <v>1406</v>
      </c>
      <c r="F333" t="s">
        <v>25</v>
      </c>
      <c r="G333">
        <v>84</v>
      </c>
      <c r="H333">
        <v>22</v>
      </c>
      <c r="I333">
        <v>2014</v>
      </c>
      <c r="J333">
        <v>1</v>
      </c>
      <c r="K333" t="s">
        <v>34</v>
      </c>
      <c r="L333">
        <f>data_to_analyze[[#This Row],[workers]]-data_to_analyze[[#This Row],[previous_workers]]</f>
        <v>62</v>
      </c>
    </row>
    <row r="334" spans="1:12" x14ac:dyDescent="0.25">
      <c r="A334">
        <v>332</v>
      </c>
      <c r="B334" t="s">
        <v>1509</v>
      </c>
      <c r="C334" t="s">
        <v>17739</v>
      </c>
      <c r="D334" s="7">
        <v>200000</v>
      </c>
      <c r="E334">
        <v>1405</v>
      </c>
      <c r="F334" t="s">
        <v>18</v>
      </c>
      <c r="G334">
        <v>12</v>
      </c>
      <c r="H334">
        <v>2</v>
      </c>
      <c r="I334">
        <v>2007</v>
      </c>
      <c r="J334">
        <v>1</v>
      </c>
      <c r="K334" t="s">
        <v>1512</v>
      </c>
      <c r="L334">
        <f>data_to_analyze[[#This Row],[workers]]-data_to_analyze[[#This Row],[previous_workers]]</f>
        <v>10</v>
      </c>
    </row>
    <row r="335" spans="1:12" x14ac:dyDescent="0.25">
      <c r="A335">
        <v>333</v>
      </c>
      <c r="B335" t="s">
        <v>1513</v>
      </c>
      <c r="C335" t="s">
        <v>108</v>
      </c>
      <c r="D335" s="7">
        <v>3400000</v>
      </c>
      <c r="E335">
        <v>1404</v>
      </c>
      <c r="F335" t="s">
        <v>107</v>
      </c>
      <c r="G335">
        <v>54</v>
      </c>
      <c r="H335">
        <v>20</v>
      </c>
      <c r="I335">
        <v>2013</v>
      </c>
      <c r="J335">
        <v>1</v>
      </c>
      <c r="K335" t="s">
        <v>108</v>
      </c>
      <c r="L335">
        <f>data_to_analyze[[#This Row],[workers]]-data_to_analyze[[#This Row],[previous_workers]]</f>
        <v>34</v>
      </c>
    </row>
    <row r="336" spans="1:12" x14ac:dyDescent="0.25">
      <c r="A336">
        <v>334</v>
      </c>
      <c r="B336" t="s">
        <v>1516</v>
      </c>
      <c r="C336" t="s">
        <v>777</v>
      </c>
      <c r="D336" s="7">
        <v>400000</v>
      </c>
      <c r="E336">
        <v>1400</v>
      </c>
      <c r="F336" t="s">
        <v>18</v>
      </c>
      <c r="G336">
        <v>38</v>
      </c>
      <c r="H336">
        <v>1</v>
      </c>
      <c r="I336">
        <v>2014</v>
      </c>
      <c r="J336">
        <v>2</v>
      </c>
      <c r="K336" t="s">
        <v>1519</v>
      </c>
      <c r="L336">
        <f>data_to_analyze[[#This Row],[workers]]-data_to_analyze[[#This Row],[previous_workers]]</f>
        <v>37</v>
      </c>
    </row>
    <row r="337" spans="1:12" x14ac:dyDescent="0.25">
      <c r="A337">
        <v>335</v>
      </c>
      <c r="B337" t="s">
        <v>1520</v>
      </c>
      <c r="C337" t="s">
        <v>17734</v>
      </c>
      <c r="D337" s="7">
        <v>2800000</v>
      </c>
      <c r="E337">
        <v>1398</v>
      </c>
      <c r="F337" t="s">
        <v>297</v>
      </c>
      <c r="G337">
        <v>140</v>
      </c>
      <c r="H337">
        <v>35</v>
      </c>
      <c r="I337">
        <v>2015</v>
      </c>
      <c r="J337">
        <v>1</v>
      </c>
      <c r="K337" t="s">
        <v>19</v>
      </c>
      <c r="L337">
        <f>data_to_analyze[[#This Row],[workers]]-data_to_analyze[[#This Row],[previous_workers]]</f>
        <v>105</v>
      </c>
    </row>
    <row r="338" spans="1:12" x14ac:dyDescent="0.25">
      <c r="A338">
        <v>336</v>
      </c>
      <c r="B338" t="s">
        <v>1523</v>
      </c>
      <c r="C338" t="s">
        <v>17730</v>
      </c>
      <c r="D338" s="7">
        <v>2200000</v>
      </c>
      <c r="E338">
        <v>1386</v>
      </c>
      <c r="F338" t="s">
        <v>187</v>
      </c>
      <c r="G338">
        <v>12</v>
      </c>
      <c r="H338">
        <v>4</v>
      </c>
      <c r="I338">
        <v>2014</v>
      </c>
      <c r="J338">
        <v>1</v>
      </c>
      <c r="K338" t="s">
        <v>1526</v>
      </c>
      <c r="L338">
        <f>data_to_analyze[[#This Row],[workers]]-data_to_analyze[[#This Row],[previous_workers]]</f>
        <v>8</v>
      </c>
    </row>
    <row r="339" spans="1:12" x14ac:dyDescent="0.25">
      <c r="A339">
        <v>337</v>
      </c>
      <c r="B339" t="s">
        <v>1527</v>
      </c>
      <c r="C339" t="s">
        <v>17770</v>
      </c>
      <c r="D339" s="7">
        <v>3700000</v>
      </c>
      <c r="E339">
        <v>1385</v>
      </c>
      <c r="F339" t="s">
        <v>181</v>
      </c>
      <c r="G339">
        <v>41</v>
      </c>
      <c r="H339">
        <v>7</v>
      </c>
      <c r="I339">
        <v>2014</v>
      </c>
      <c r="J339">
        <v>1</v>
      </c>
      <c r="K339" t="s">
        <v>707</v>
      </c>
      <c r="L339">
        <f>data_to_analyze[[#This Row],[workers]]-data_to_analyze[[#This Row],[previous_workers]]</f>
        <v>34</v>
      </c>
    </row>
    <row r="340" spans="1:12" x14ac:dyDescent="0.25">
      <c r="A340">
        <v>338</v>
      </c>
      <c r="B340" t="s">
        <v>1530</v>
      </c>
      <c r="C340" t="s">
        <v>108</v>
      </c>
      <c r="D340" s="7">
        <v>5700000</v>
      </c>
      <c r="E340">
        <v>1380</v>
      </c>
      <c r="F340" t="s">
        <v>156</v>
      </c>
      <c r="G340">
        <v>80</v>
      </c>
      <c r="H340">
        <v>31</v>
      </c>
      <c r="I340">
        <v>2013</v>
      </c>
      <c r="J340">
        <v>1</v>
      </c>
      <c r="K340" t="s">
        <v>108</v>
      </c>
      <c r="L340">
        <f>data_to_analyze[[#This Row],[workers]]-data_to_analyze[[#This Row],[previous_workers]]</f>
        <v>49</v>
      </c>
    </row>
    <row r="341" spans="1:12" x14ac:dyDescent="0.25">
      <c r="A341">
        <v>339</v>
      </c>
      <c r="B341" t="s">
        <v>1533</v>
      </c>
      <c r="C341" t="s">
        <v>17770</v>
      </c>
      <c r="D341" s="7">
        <v>600000</v>
      </c>
      <c r="E341">
        <v>1373</v>
      </c>
      <c r="F341" t="s">
        <v>233</v>
      </c>
      <c r="G341">
        <v>9</v>
      </c>
      <c r="H341">
        <v>1</v>
      </c>
      <c r="I341">
        <v>2014</v>
      </c>
      <c r="J341">
        <v>1</v>
      </c>
      <c r="K341" t="s">
        <v>1537</v>
      </c>
      <c r="L341">
        <f>data_to_analyze[[#This Row],[workers]]-data_to_analyze[[#This Row],[previous_workers]]</f>
        <v>8</v>
      </c>
    </row>
    <row r="342" spans="1:12" x14ac:dyDescent="0.25">
      <c r="A342">
        <v>340</v>
      </c>
      <c r="B342" t="s">
        <v>1538</v>
      </c>
      <c r="C342" t="s">
        <v>17748</v>
      </c>
      <c r="D342" s="7">
        <v>200000</v>
      </c>
      <c r="E342">
        <v>1359</v>
      </c>
      <c r="F342" t="s">
        <v>175</v>
      </c>
      <c r="G342">
        <v>5</v>
      </c>
      <c r="H342">
        <v>2</v>
      </c>
      <c r="I342">
        <v>2011</v>
      </c>
      <c r="J342">
        <v>1</v>
      </c>
      <c r="K342" t="s">
        <v>1541</v>
      </c>
      <c r="L342">
        <f>data_to_analyze[[#This Row],[workers]]-data_to_analyze[[#This Row],[previous_workers]]</f>
        <v>3</v>
      </c>
    </row>
    <row r="343" spans="1:12" x14ac:dyDescent="0.25">
      <c r="A343">
        <v>341</v>
      </c>
      <c r="B343" t="s">
        <v>1542</v>
      </c>
      <c r="C343" t="s">
        <v>17787</v>
      </c>
      <c r="D343" s="7">
        <v>2200000</v>
      </c>
      <c r="E343">
        <v>1354</v>
      </c>
      <c r="F343" t="s">
        <v>18</v>
      </c>
      <c r="G343">
        <v>7</v>
      </c>
      <c r="H343">
        <v>4</v>
      </c>
      <c r="I343">
        <v>2015</v>
      </c>
      <c r="J343">
        <v>1</v>
      </c>
      <c r="K343" t="s">
        <v>1546</v>
      </c>
      <c r="L343">
        <f>data_to_analyze[[#This Row],[workers]]-data_to_analyze[[#This Row],[previous_workers]]</f>
        <v>3</v>
      </c>
    </row>
    <row r="344" spans="1:12" x14ac:dyDescent="0.25">
      <c r="A344">
        <v>342</v>
      </c>
      <c r="B344" t="s">
        <v>1547</v>
      </c>
      <c r="C344" t="s">
        <v>17742</v>
      </c>
      <c r="D344" s="7">
        <v>12400000</v>
      </c>
      <c r="E344">
        <v>1347</v>
      </c>
      <c r="F344" t="s">
        <v>257</v>
      </c>
      <c r="G344">
        <v>171</v>
      </c>
      <c r="H344">
        <v>7</v>
      </c>
      <c r="I344">
        <v>2013</v>
      </c>
      <c r="J344">
        <v>1</v>
      </c>
      <c r="K344" t="s">
        <v>506</v>
      </c>
      <c r="L344">
        <f>data_to_analyze[[#This Row],[workers]]-data_to_analyze[[#This Row],[previous_workers]]</f>
        <v>164</v>
      </c>
    </row>
    <row r="345" spans="1:12" x14ac:dyDescent="0.25">
      <c r="A345">
        <v>343</v>
      </c>
      <c r="B345" t="s">
        <v>1550</v>
      </c>
      <c r="C345" t="s">
        <v>108</v>
      </c>
      <c r="D345" s="7">
        <v>4300000</v>
      </c>
      <c r="E345">
        <v>1344</v>
      </c>
      <c r="F345" t="s">
        <v>218</v>
      </c>
      <c r="G345">
        <v>25</v>
      </c>
      <c r="H345">
        <v>3</v>
      </c>
      <c r="I345">
        <v>2015</v>
      </c>
      <c r="J345">
        <v>1</v>
      </c>
      <c r="K345" t="s">
        <v>108</v>
      </c>
      <c r="L345">
        <f>data_to_analyze[[#This Row],[workers]]-data_to_analyze[[#This Row],[previous_workers]]</f>
        <v>22</v>
      </c>
    </row>
    <row r="346" spans="1:12" x14ac:dyDescent="0.25">
      <c r="A346">
        <v>344</v>
      </c>
      <c r="B346" t="s">
        <v>1553</v>
      </c>
      <c r="C346" t="s">
        <v>777</v>
      </c>
      <c r="D346" s="7">
        <v>33800000</v>
      </c>
      <c r="E346">
        <v>1333</v>
      </c>
      <c r="F346" t="s">
        <v>18</v>
      </c>
      <c r="G346">
        <v>60</v>
      </c>
      <c r="H346">
        <v>5</v>
      </c>
      <c r="I346">
        <v>2013</v>
      </c>
      <c r="J346">
        <v>2</v>
      </c>
      <c r="K346" t="s">
        <v>787</v>
      </c>
      <c r="L346">
        <f>data_to_analyze[[#This Row],[workers]]-data_to_analyze[[#This Row],[previous_workers]]</f>
        <v>55</v>
      </c>
    </row>
    <row r="347" spans="1:12" x14ac:dyDescent="0.25">
      <c r="A347">
        <v>345</v>
      </c>
      <c r="B347" t="s">
        <v>1557</v>
      </c>
      <c r="C347" t="s">
        <v>17734</v>
      </c>
      <c r="D347" s="7">
        <v>7200000</v>
      </c>
      <c r="E347">
        <v>1329</v>
      </c>
      <c r="F347" t="s">
        <v>336</v>
      </c>
      <c r="G347">
        <v>230</v>
      </c>
      <c r="H347">
        <v>16</v>
      </c>
      <c r="I347">
        <v>2015</v>
      </c>
      <c r="J347">
        <v>1</v>
      </c>
      <c r="K347" t="s">
        <v>651</v>
      </c>
      <c r="L347">
        <f>data_to_analyze[[#This Row],[workers]]-data_to_analyze[[#This Row],[previous_workers]]</f>
        <v>214</v>
      </c>
    </row>
    <row r="348" spans="1:12" x14ac:dyDescent="0.25">
      <c r="A348">
        <v>346</v>
      </c>
      <c r="B348" t="s">
        <v>1560</v>
      </c>
      <c r="C348" t="s">
        <v>10856</v>
      </c>
      <c r="D348" s="7">
        <v>64300000</v>
      </c>
      <c r="E348">
        <v>1328</v>
      </c>
      <c r="F348" t="s">
        <v>40</v>
      </c>
      <c r="G348">
        <v>21</v>
      </c>
      <c r="H348">
        <v>8</v>
      </c>
      <c r="I348">
        <v>2010</v>
      </c>
      <c r="J348">
        <v>4</v>
      </c>
      <c r="K348" t="s">
        <v>964</v>
      </c>
      <c r="L348">
        <f>data_to_analyze[[#This Row],[workers]]-data_to_analyze[[#This Row],[previous_workers]]</f>
        <v>13</v>
      </c>
    </row>
    <row r="349" spans="1:12" x14ac:dyDescent="0.25">
      <c r="A349">
        <v>347</v>
      </c>
      <c r="B349" t="s">
        <v>1564</v>
      </c>
      <c r="C349" t="s">
        <v>17762</v>
      </c>
      <c r="D349" s="7">
        <v>2700000</v>
      </c>
      <c r="E349">
        <v>1326</v>
      </c>
      <c r="F349" t="s">
        <v>336</v>
      </c>
      <c r="G349">
        <v>2</v>
      </c>
      <c r="H349">
        <v>2</v>
      </c>
      <c r="I349">
        <v>2014</v>
      </c>
      <c r="J349">
        <v>1</v>
      </c>
      <c r="K349" t="s">
        <v>349</v>
      </c>
      <c r="L349">
        <f>data_to_analyze[[#This Row],[workers]]-data_to_analyze[[#This Row],[previous_workers]]</f>
        <v>0</v>
      </c>
    </row>
    <row r="350" spans="1:12" x14ac:dyDescent="0.25">
      <c r="A350">
        <v>348</v>
      </c>
      <c r="B350" t="s">
        <v>1567</v>
      </c>
      <c r="C350" t="s">
        <v>17742</v>
      </c>
      <c r="D350" s="7">
        <v>29100000</v>
      </c>
      <c r="E350">
        <v>1323</v>
      </c>
      <c r="F350" t="s">
        <v>25</v>
      </c>
      <c r="G350">
        <v>15</v>
      </c>
      <c r="H350">
        <v>3</v>
      </c>
      <c r="I350">
        <v>2011</v>
      </c>
      <c r="J350">
        <v>1</v>
      </c>
      <c r="K350" t="s">
        <v>1571</v>
      </c>
      <c r="L350">
        <f>data_to_analyze[[#This Row],[workers]]-data_to_analyze[[#This Row],[previous_workers]]</f>
        <v>12</v>
      </c>
    </row>
    <row r="351" spans="1:12" x14ac:dyDescent="0.25">
      <c r="A351">
        <v>349</v>
      </c>
      <c r="B351" t="s">
        <v>1572</v>
      </c>
      <c r="C351" t="s">
        <v>976</v>
      </c>
      <c r="D351" s="7">
        <v>10400000</v>
      </c>
      <c r="E351">
        <v>1317</v>
      </c>
      <c r="F351" t="s">
        <v>40</v>
      </c>
      <c r="G351">
        <v>18</v>
      </c>
      <c r="H351">
        <v>4</v>
      </c>
      <c r="I351">
        <v>2013</v>
      </c>
      <c r="J351">
        <v>2</v>
      </c>
      <c r="K351" t="s">
        <v>101</v>
      </c>
      <c r="L351">
        <f>data_to_analyze[[#This Row],[workers]]-data_to_analyze[[#This Row],[previous_workers]]</f>
        <v>14</v>
      </c>
    </row>
    <row r="352" spans="1:12" x14ac:dyDescent="0.25">
      <c r="A352">
        <v>350</v>
      </c>
      <c r="B352" t="s">
        <v>1575</v>
      </c>
      <c r="C352" t="s">
        <v>10856</v>
      </c>
      <c r="D352" s="7">
        <v>2300000</v>
      </c>
      <c r="E352">
        <v>1314</v>
      </c>
      <c r="F352" t="s">
        <v>156</v>
      </c>
      <c r="G352">
        <v>19</v>
      </c>
      <c r="H352">
        <v>4</v>
      </c>
      <c r="I352">
        <v>2012</v>
      </c>
      <c r="J352">
        <v>1</v>
      </c>
      <c r="K352" t="s">
        <v>391</v>
      </c>
      <c r="L352">
        <f>data_to_analyze[[#This Row],[workers]]-data_to_analyze[[#This Row],[previous_workers]]</f>
        <v>15</v>
      </c>
    </row>
    <row r="353" spans="1:12" x14ac:dyDescent="0.25">
      <c r="A353">
        <v>351</v>
      </c>
      <c r="B353" t="s">
        <v>1578</v>
      </c>
      <c r="C353" t="s">
        <v>10856</v>
      </c>
      <c r="D353" s="7">
        <v>35300000</v>
      </c>
      <c r="E353">
        <v>1302</v>
      </c>
      <c r="F353" t="s">
        <v>107</v>
      </c>
      <c r="G353">
        <v>400</v>
      </c>
      <c r="H353">
        <v>55</v>
      </c>
      <c r="I353">
        <v>2012</v>
      </c>
      <c r="J353">
        <v>2</v>
      </c>
      <c r="K353" t="s">
        <v>163</v>
      </c>
      <c r="L353">
        <f>data_to_analyze[[#This Row],[workers]]-data_to_analyze[[#This Row],[previous_workers]]</f>
        <v>345</v>
      </c>
    </row>
    <row r="354" spans="1:12" x14ac:dyDescent="0.25">
      <c r="A354">
        <v>352</v>
      </c>
      <c r="B354" t="s">
        <v>1582</v>
      </c>
      <c r="C354" t="s">
        <v>10856</v>
      </c>
      <c r="D354" s="7">
        <v>24200000</v>
      </c>
      <c r="E354">
        <v>1293</v>
      </c>
      <c r="F354" t="s">
        <v>33</v>
      </c>
      <c r="G354">
        <v>166</v>
      </c>
      <c r="H354">
        <v>37</v>
      </c>
      <c r="I354">
        <v>2014</v>
      </c>
      <c r="J354">
        <v>2</v>
      </c>
      <c r="K354" t="s">
        <v>1586</v>
      </c>
      <c r="L354">
        <f>data_to_analyze[[#This Row],[workers]]-data_to_analyze[[#This Row],[previous_workers]]</f>
        <v>129</v>
      </c>
    </row>
    <row r="355" spans="1:12" x14ac:dyDescent="0.25">
      <c r="A355">
        <v>353</v>
      </c>
      <c r="B355" t="s">
        <v>1587</v>
      </c>
      <c r="C355" t="s">
        <v>17769</v>
      </c>
      <c r="D355" s="7">
        <v>5700000</v>
      </c>
      <c r="E355">
        <v>1291</v>
      </c>
      <c r="F355" t="s">
        <v>336</v>
      </c>
      <c r="G355">
        <v>15</v>
      </c>
      <c r="H355">
        <v>7</v>
      </c>
      <c r="I355">
        <v>2014</v>
      </c>
      <c r="J355">
        <v>1</v>
      </c>
      <c r="K355" t="s">
        <v>27</v>
      </c>
      <c r="L355">
        <f>data_to_analyze[[#This Row],[workers]]-data_to_analyze[[#This Row],[previous_workers]]</f>
        <v>8</v>
      </c>
    </row>
    <row r="356" spans="1:12" x14ac:dyDescent="0.25">
      <c r="A356">
        <v>354</v>
      </c>
      <c r="B356" t="s">
        <v>1590</v>
      </c>
      <c r="C356" t="s">
        <v>17758</v>
      </c>
      <c r="D356" s="7">
        <v>19700000</v>
      </c>
      <c r="E356">
        <v>1288</v>
      </c>
      <c r="F356" t="s">
        <v>336</v>
      </c>
      <c r="G356">
        <v>185</v>
      </c>
      <c r="H356">
        <v>32</v>
      </c>
      <c r="I356">
        <v>2010</v>
      </c>
      <c r="J356">
        <v>2</v>
      </c>
      <c r="K356" t="s">
        <v>1594</v>
      </c>
      <c r="L356">
        <f>data_to_analyze[[#This Row],[workers]]-data_to_analyze[[#This Row],[previous_workers]]</f>
        <v>153</v>
      </c>
    </row>
    <row r="357" spans="1:12" x14ac:dyDescent="0.25">
      <c r="A357">
        <v>355</v>
      </c>
      <c r="B357" t="s">
        <v>1595</v>
      </c>
      <c r="C357" t="s">
        <v>17742</v>
      </c>
      <c r="D357" s="7">
        <v>2900000</v>
      </c>
      <c r="E357">
        <v>1283</v>
      </c>
      <c r="F357" t="s">
        <v>107</v>
      </c>
      <c r="G357">
        <v>16</v>
      </c>
      <c r="H357">
        <v>2</v>
      </c>
      <c r="I357">
        <v>2015</v>
      </c>
      <c r="J357">
        <v>1</v>
      </c>
      <c r="K357" t="s">
        <v>1598</v>
      </c>
      <c r="L357">
        <f>data_to_analyze[[#This Row],[workers]]-data_to_analyze[[#This Row],[previous_workers]]</f>
        <v>14</v>
      </c>
    </row>
    <row r="358" spans="1:12" x14ac:dyDescent="0.25">
      <c r="A358">
        <v>356</v>
      </c>
      <c r="B358" t="s">
        <v>1599</v>
      </c>
      <c r="C358" t="s">
        <v>10856</v>
      </c>
      <c r="D358" s="7">
        <v>2300000</v>
      </c>
      <c r="E358">
        <v>1282</v>
      </c>
      <c r="F358" t="s">
        <v>336</v>
      </c>
      <c r="G358">
        <v>8</v>
      </c>
      <c r="H358">
        <v>3</v>
      </c>
      <c r="I358">
        <v>2013</v>
      </c>
      <c r="J358">
        <v>1</v>
      </c>
      <c r="K358" t="s">
        <v>1602</v>
      </c>
      <c r="L358">
        <f>data_to_analyze[[#This Row],[workers]]-data_to_analyze[[#This Row],[previous_workers]]</f>
        <v>5</v>
      </c>
    </row>
    <row r="359" spans="1:12" x14ac:dyDescent="0.25">
      <c r="A359">
        <v>357</v>
      </c>
      <c r="B359" t="s">
        <v>1603</v>
      </c>
      <c r="C359" t="s">
        <v>17771</v>
      </c>
      <c r="D359" s="7">
        <v>800000</v>
      </c>
      <c r="E359">
        <v>1279</v>
      </c>
      <c r="F359" t="s">
        <v>156</v>
      </c>
      <c r="G359">
        <v>100</v>
      </c>
      <c r="H359">
        <v>7</v>
      </c>
      <c r="I359">
        <v>2014</v>
      </c>
      <c r="J359">
        <v>2</v>
      </c>
      <c r="K359" t="s">
        <v>319</v>
      </c>
      <c r="L359">
        <f>data_to_analyze[[#This Row],[workers]]-data_to_analyze[[#This Row],[previous_workers]]</f>
        <v>93</v>
      </c>
    </row>
    <row r="360" spans="1:12" x14ac:dyDescent="0.25">
      <c r="A360">
        <v>358</v>
      </c>
      <c r="B360" t="s">
        <v>1606</v>
      </c>
      <c r="C360" t="s">
        <v>17773</v>
      </c>
      <c r="D360" s="7">
        <v>8100000</v>
      </c>
      <c r="E360">
        <v>1279</v>
      </c>
      <c r="F360" t="s">
        <v>336</v>
      </c>
      <c r="G360">
        <v>27</v>
      </c>
      <c r="H360">
        <v>3</v>
      </c>
      <c r="I360">
        <v>1999</v>
      </c>
      <c r="J360">
        <v>3</v>
      </c>
      <c r="K360" t="s">
        <v>1093</v>
      </c>
      <c r="L360">
        <f>data_to_analyze[[#This Row],[workers]]-data_to_analyze[[#This Row],[previous_workers]]</f>
        <v>24</v>
      </c>
    </row>
    <row r="361" spans="1:12" x14ac:dyDescent="0.25">
      <c r="A361">
        <v>359</v>
      </c>
      <c r="B361" t="s">
        <v>1610</v>
      </c>
      <c r="C361" t="s">
        <v>10856</v>
      </c>
      <c r="D361" s="7">
        <v>5900000</v>
      </c>
      <c r="E361">
        <v>1276</v>
      </c>
      <c r="F361" t="s">
        <v>156</v>
      </c>
      <c r="G361">
        <v>80</v>
      </c>
      <c r="H361">
        <v>5</v>
      </c>
      <c r="I361">
        <v>2014</v>
      </c>
      <c r="J361">
        <v>1</v>
      </c>
      <c r="K361" t="s">
        <v>500</v>
      </c>
      <c r="L361">
        <f>data_to_analyze[[#This Row],[workers]]-data_to_analyze[[#This Row],[previous_workers]]</f>
        <v>75</v>
      </c>
    </row>
    <row r="362" spans="1:12" x14ac:dyDescent="0.25">
      <c r="A362">
        <v>360</v>
      </c>
      <c r="B362" t="s">
        <v>1614</v>
      </c>
      <c r="C362" t="s">
        <v>17742</v>
      </c>
      <c r="D362" s="7">
        <v>2100000</v>
      </c>
      <c r="E362">
        <v>1271</v>
      </c>
      <c r="F362" t="s">
        <v>156</v>
      </c>
      <c r="G362">
        <v>17</v>
      </c>
      <c r="H362">
        <v>2</v>
      </c>
      <c r="I362">
        <v>2013</v>
      </c>
      <c r="J362">
        <v>1</v>
      </c>
      <c r="K362" t="s">
        <v>1617</v>
      </c>
      <c r="L362">
        <f>data_to_analyze[[#This Row],[workers]]-data_to_analyze[[#This Row],[previous_workers]]</f>
        <v>15</v>
      </c>
    </row>
    <row r="363" spans="1:12" x14ac:dyDescent="0.25">
      <c r="A363">
        <v>361</v>
      </c>
      <c r="B363" t="s">
        <v>1618</v>
      </c>
      <c r="C363" t="s">
        <v>17753</v>
      </c>
      <c r="D363" s="7">
        <v>5900000</v>
      </c>
      <c r="E363">
        <v>1265</v>
      </c>
      <c r="F363" t="s">
        <v>18</v>
      </c>
      <c r="G363">
        <v>3</v>
      </c>
      <c r="H363">
        <v>4</v>
      </c>
      <c r="I363">
        <v>2009</v>
      </c>
      <c r="J363">
        <v>1</v>
      </c>
      <c r="K363" t="s">
        <v>1621</v>
      </c>
      <c r="L363">
        <f>data_to_analyze[[#This Row],[workers]]-data_to_analyze[[#This Row],[previous_workers]]</f>
        <v>-1</v>
      </c>
    </row>
    <row r="364" spans="1:12" x14ac:dyDescent="0.25">
      <c r="A364">
        <v>362</v>
      </c>
      <c r="B364" t="s">
        <v>1622</v>
      </c>
      <c r="C364" t="s">
        <v>10856</v>
      </c>
      <c r="D364" s="7">
        <v>8800000</v>
      </c>
      <c r="E364">
        <v>1255</v>
      </c>
      <c r="F364" t="s">
        <v>40</v>
      </c>
      <c r="G364">
        <v>17</v>
      </c>
      <c r="H364">
        <v>3</v>
      </c>
      <c r="I364">
        <v>2014</v>
      </c>
      <c r="J364">
        <v>1</v>
      </c>
      <c r="K364" t="s">
        <v>1625</v>
      </c>
      <c r="L364">
        <f>data_to_analyze[[#This Row],[workers]]-data_to_analyze[[#This Row],[previous_workers]]</f>
        <v>14</v>
      </c>
    </row>
    <row r="365" spans="1:12" x14ac:dyDescent="0.25">
      <c r="A365">
        <v>363</v>
      </c>
      <c r="B365" t="s">
        <v>1626</v>
      </c>
      <c r="C365" t="s">
        <v>17773</v>
      </c>
      <c r="D365" s="7">
        <v>1600000</v>
      </c>
      <c r="E365">
        <v>1255</v>
      </c>
      <c r="F365" t="s">
        <v>233</v>
      </c>
      <c r="G365">
        <v>32</v>
      </c>
      <c r="H365">
        <v>3</v>
      </c>
      <c r="I365">
        <v>2014</v>
      </c>
      <c r="J365">
        <v>1</v>
      </c>
      <c r="K365" t="s">
        <v>1630</v>
      </c>
      <c r="L365">
        <f>data_to_analyze[[#This Row],[workers]]-data_to_analyze[[#This Row],[previous_workers]]</f>
        <v>29</v>
      </c>
    </row>
    <row r="366" spans="1:12" x14ac:dyDescent="0.25">
      <c r="A366">
        <v>364</v>
      </c>
      <c r="B366" t="s">
        <v>1631</v>
      </c>
      <c r="C366" t="s">
        <v>17741</v>
      </c>
      <c r="D366" s="7">
        <v>1200000</v>
      </c>
      <c r="E366">
        <v>1253</v>
      </c>
      <c r="F366" t="s">
        <v>48</v>
      </c>
      <c r="G366">
        <v>29</v>
      </c>
      <c r="H366">
        <v>19</v>
      </c>
      <c r="I366">
        <v>2012</v>
      </c>
      <c r="J366">
        <v>3</v>
      </c>
      <c r="K366" t="s">
        <v>1634</v>
      </c>
      <c r="L366">
        <f>data_to_analyze[[#This Row],[workers]]-data_to_analyze[[#This Row],[previous_workers]]</f>
        <v>10</v>
      </c>
    </row>
    <row r="367" spans="1:12" x14ac:dyDescent="0.25">
      <c r="A367">
        <v>365</v>
      </c>
      <c r="B367" t="s">
        <v>1635</v>
      </c>
      <c r="C367" t="s">
        <v>17769</v>
      </c>
      <c r="D367" s="7">
        <v>15300000</v>
      </c>
      <c r="E367">
        <v>1248</v>
      </c>
      <c r="F367" t="s">
        <v>289</v>
      </c>
      <c r="G367">
        <v>22</v>
      </c>
      <c r="H367">
        <v>7</v>
      </c>
      <c r="I367">
        <v>2014</v>
      </c>
      <c r="J367">
        <v>1</v>
      </c>
      <c r="K367" t="s">
        <v>27</v>
      </c>
      <c r="L367">
        <f>data_to_analyze[[#This Row],[workers]]-data_to_analyze[[#This Row],[previous_workers]]</f>
        <v>15</v>
      </c>
    </row>
    <row r="368" spans="1:12" x14ac:dyDescent="0.25">
      <c r="A368">
        <v>366</v>
      </c>
      <c r="B368" t="s">
        <v>1638</v>
      </c>
      <c r="C368" t="s">
        <v>17769</v>
      </c>
      <c r="D368" s="7">
        <v>2800000</v>
      </c>
      <c r="E368">
        <v>1248</v>
      </c>
      <c r="F368" t="s">
        <v>25</v>
      </c>
      <c r="G368">
        <v>36</v>
      </c>
      <c r="H368">
        <v>4</v>
      </c>
      <c r="I368">
        <v>2014</v>
      </c>
      <c r="J368">
        <v>1</v>
      </c>
      <c r="K368" t="s">
        <v>1024</v>
      </c>
      <c r="L368">
        <f>data_to_analyze[[#This Row],[workers]]-data_to_analyze[[#This Row],[previous_workers]]</f>
        <v>32</v>
      </c>
    </row>
    <row r="369" spans="1:12" x14ac:dyDescent="0.25">
      <c r="A369">
        <v>367</v>
      </c>
      <c r="B369" t="s">
        <v>1642</v>
      </c>
      <c r="C369" t="s">
        <v>17743</v>
      </c>
      <c r="D369" s="7">
        <v>2600000</v>
      </c>
      <c r="E369">
        <v>1241</v>
      </c>
      <c r="F369" t="s">
        <v>233</v>
      </c>
      <c r="G369">
        <v>11</v>
      </c>
      <c r="H369">
        <v>2</v>
      </c>
      <c r="I369">
        <v>2013</v>
      </c>
      <c r="J369">
        <v>1</v>
      </c>
      <c r="K369" t="s">
        <v>1645</v>
      </c>
      <c r="L369">
        <f>data_to_analyze[[#This Row],[workers]]-data_to_analyze[[#This Row],[previous_workers]]</f>
        <v>9</v>
      </c>
    </row>
    <row r="370" spans="1:12" x14ac:dyDescent="0.25">
      <c r="A370">
        <v>368</v>
      </c>
      <c r="B370" t="s">
        <v>1646</v>
      </c>
      <c r="C370" t="s">
        <v>17773</v>
      </c>
      <c r="D370" s="7">
        <v>2600000</v>
      </c>
      <c r="E370">
        <v>1241</v>
      </c>
      <c r="F370" t="s">
        <v>297</v>
      </c>
      <c r="G370">
        <v>19</v>
      </c>
      <c r="H370">
        <v>3</v>
      </c>
      <c r="I370">
        <v>2002</v>
      </c>
      <c r="J370">
        <v>2</v>
      </c>
      <c r="K370" t="s">
        <v>396</v>
      </c>
      <c r="L370">
        <f>data_to_analyze[[#This Row],[workers]]-data_to_analyze[[#This Row],[previous_workers]]</f>
        <v>16</v>
      </c>
    </row>
    <row r="371" spans="1:12" x14ac:dyDescent="0.25">
      <c r="A371">
        <v>369</v>
      </c>
      <c r="B371" t="s">
        <v>1649</v>
      </c>
      <c r="C371" t="s">
        <v>976</v>
      </c>
      <c r="D371" s="7">
        <v>3100000</v>
      </c>
      <c r="E371">
        <v>1240</v>
      </c>
      <c r="F371" t="s">
        <v>156</v>
      </c>
      <c r="G371">
        <v>85</v>
      </c>
      <c r="H371">
        <v>20</v>
      </c>
      <c r="I371">
        <v>2013</v>
      </c>
      <c r="J371">
        <v>1</v>
      </c>
      <c r="K371" t="s">
        <v>101</v>
      </c>
      <c r="L371">
        <f>data_to_analyze[[#This Row],[workers]]-data_to_analyze[[#This Row],[previous_workers]]</f>
        <v>65</v>
      </c>
    </row>
    <row r="372" spans="1:12" x14ac:dyDescent="0.25">
      <c r="A372">
        <v>370</v>
      </c>
      <c r="B372" t="s">
        <v>1652</v>
      </c>
      <c r="C372" t="s">
        <v>17770</v>
      </c>
      <c r="D372" s="7">
        <v>4700000</v>
      </c>
      <c r="E372">
        <v>1238</v>
      </c>
      <c r="F372" t="s">
        <v>297</v>
      </c>
      <c r="G372">
        <v>30</v>
      </c>
      <c r="H372">
        <v>3</v>
      </c>
      <c r="I372">
        <v>2014</v>
      </c>
      <c r="J372">
        <v>1</v>
      </c>
      <c r="K372" t="s">
        <v>251</v>
      </c>
      <c r="L372">
        <f>data_to_analyze[[#This Row],[workers]]-data_to_analyze[[#This Row],[previous_workers]]</f>
        <v>27</v>
      </c>
    </row>
    <row r="373" spans="1:12" x14ac:dyDescent="0.25">
      <c r="A373">
        <v>371</v>
      </c>
      <c r="B373" t="s">
        <v>1655</v>
      </c>
      <c r="C373" t="s">
        <v>17767</v>
      </c>
      <c r="D373" s="7">
        <v>2700000</v>
      </c>
      <c r="E373">
        <v>1232</v>
      </c>
      <c r="F373" t="s">
        <v>48</v>
      </c>
      <c r="G373">
        <v>6</v>
      </c>
      <c r="H373">
        <v>3</v>
      </c>
      <c r="I373">
        <v>2015</v>
      </c>
      <c r="J373">
        <v>1</v>
      </c>
      <c r="K373" t="s">
        <v>1658</v>
      </c>
      <c r="L373">
        <f>data_to_analyze[[#This Row],[workers]]-data_to_analyze[[#This Row],[previous_workers]]</f>
        <v>3</v>
      </c>
    </row>
    <row r="374" spans="1:12" x14ac:dyDescent="0.25">
      <c r="A374">
        <v>372</v>
      </c>
      <c r="B374" t="s">
        <v>1659</v>
      </c>
      <c r="C374" t="s">
        <v>777</v>
      </c>
      <c r="D374" s="7">
        <v>6400000</v>
      </c>
      <c r="E374">
        <v>1231</v>
      </c>
      <c r="F374" t="s">
        <v>55</v>
      </c>
      <c r="G374">
        <v>10</v>
      </c>
      <c r="H374">
        <v>3</v>
      </c>
      <c r="I374">
        <v>1994</v>
      </c>
      <c r="J374">
        <v>1</v>
      </c>
      <c r="K374" t="s">
        <v>1662</v>
      </c>
      <c r="L374">
        <f>data_to_analyze[[#This Row],[workers]]-data_to_analyze[[#This Row],[previous_workers]]</f>
        <v>7</v>
      </c>
    </row>
    <row r="375" spans="1:12" x14ac:dyDescent="0.25">
      <c r="A375">
        <v>373</v>
      </c>
      <c r="B375" t="s">
        <v>1663</v>
      </c>
      <c r="C375" t="s">
        <v>17773</v>
      </c>
      <c r="D375" s="7">
        <v>21700000</v>
      </c>
      <c r="E375">
        <v>1229</v>
      </c>
      <c r="F375" t="s">
        <v>181</v>
      </c>
      <c r="G375">
        <v>134</v>
      </c>
      <c r="H375">
        <v>13</v>
      </c>
      <c r="I375">
        <v>2005</v>
      </c>
      <c r="J375">
        <v>2</v>
      </c>
      <c r="K375" t="s">
        <v>396</v>
      </c>
      <c r="L375">
        <f>data_to_analyze[[#This Row],[workers]]-data_to_analyze[[#This Row],[previous_workers]]</f>
        <v>121</v>
      </c>
    </row>
    <row r="376" spans="1:12" x14ac:dyDescent="0.25">
      <c r="A376">
        <v>374</v>
      </c>
      <c r="B376" t="s">
        <v>1667</v>
      </c>
      <c r="C376" t="s">
        <v>108</v>
      </c>
      <c r="D376" s="7">
        <v>3400000</v>
      </c>
      <c r="E376">
        <v>1227</v>
      </c>
      <c r="F376" t="s">
        <v>297</v>
      </c>
      <c r="G376">
        <v>121</v>
      </c>
      <c r="H376">
        <v>16</v>
      </c>
      <c r="I376">
        <v>2014</v>
      </c>
      <c r="J376">
        <v>1</v>
      </c>
      <c r="K376" t="s">
        <v>108</v>
      </c>
      <c r="L376">
        <f>data_to_analyze[[#This Row],[workers]]-data_to_analyze[[#This Row],[previous_workers]]</f>
        <v>105</v>
      </c>
    </row>
    <row r="377" spans="1:12" x14ac:dyDescent="0.25">
      <c r="A377">
        <v>375</v>
      </c>
      <c r="B377" t="s">
        <v>1670</v>
      </c>
      <c r="C377" t="s">
        <v>17742</v>
      </c>
      <c r="D377" s="7">
        <v>400000</v>
      </c>
      <c r="E377">
        <v>1226</v>
      </c>
      <c r="F377" t="s">
        <v>55</v>
      </c>
      <c r="G377">
        <v>24</v>
      </c>
      <c r="H377">
        <v>12</v>
      </c>
      <c r="I377">
        <v>2011</v>
      </c>
      <c r="J377">
        <v>2</v>
      </c>
      <c r="K377" t="s">
        <v>506</v>
      </c>
      <c r="L377">
        <f>data_to_analyze[[#This Row],[workers]]-data_to_analyze[[#This Row],[previous_workers]]</f>
        <v>12</v>
      </c>
    </row>
    <row r="378" spans="1:12" x14ac:dyDescent="0.25">
      <c r="A378">
        <v>376</v>
      </c>
      <c r="B378" t="s">
        <v>1673</v>
      </c>
      <c r="C378" t="s">
        <v>777</v>
      </c>
      <c r="D378" s="7">
        <v>137200000</v>
      </c>
      <c r="E378">
        <v>1226</v>
      </c>
      <c r="F378" t="s">
        <v>40</v>
      </c>
      <c r="G378">
        <v>90</v>
      </c>
      <c r="H378">
        <v>8</v>
      </c>
      <c r="I378">
        <v>2013</v>
      </c>
      <c r="J378">
        <v>2</v>
      </c>
      <c r="K378" t="s">
        <v>1677</v>
      </c>
      <c r="L378">
        <f>data_to_analyze[[#This Row],[workers]]-data_to_analyze[[#This Row],[previous_workers]]</f>
        <v>82</v>
      </c>
    </row>
    <row r="379" spans="1:12" x14ac:dyDescent="0.25">
      <c r="A379">
        <v>377</v>
      </c>
      <c r="B379" t="s">
        <v>1678</v>
      </c>
      <c r="C379" t="s">
        <v>17734</v>
      </c>
      <c r="D379" s="7">
        <v>3800000</v>
      </c>
      <c r="E379">
        <v>1221</v>
      </c>
      <c r="F379" t="s">
        <v>48</v>
      </c>
      <c r="G379">
        <v>6</v>
      </c>
      <c r="H379">
        <v>1</v>
      </c>
      <c r="I379">
        <v>2014</v>
      </c>
      <c r="J379">
        <v>1</v>
      </c>
      <c r="K379" t="s">
        <v>1681</v>
      </c>
      <c r="L379">
        <f>data_to_analyze[[#This Row],[workers]]-data_to_analyze[[#This Row],[previous_workers]]</f>
        <v>5</v>
      </c>
    </row>
    <row r="380" spans="1:12" x14ac:dyDescent="0.25">
      <c r="A380">
        <v>378</v>
      </c>
      <c r="B380" t="s">
        <v>1682</v>
      </c>
      <c r="C380" t="s">
        <v>17748</v>
      </c>
      <c r="D380" s="7">
        <v>31400000</v>
      </c>
      <c r="E380">
        <v>1220</v>
      </c>
      <c r="F380" t="s">
        <v>297</v>
      </c>
      <c r="G380">
        <v>131</v>
      </c>
      <c r="H380">
        <v>12</v>
      </c>
      <c r="I380">
        <v>2008</v>
      </c>
      <c r="J380">
        <v>1</v>
      </c>
      <c r="K380" t="s">
        <v>742</v>
      </c>
      <c r="L380">
        <f>data_to_analyze[[#This Row],[workers]]-data_to_analyze[[#This Row],[previous_workers]]</f>
        <v>119</v>
      </c>
    </row>
    <row r="381" spans="1:12" x14ac:dyDescent="0.25">
      <c r="A381">
        <v>379</v>
      </c>
      <c r="B381" t="s">
        <v>1686</v>
      </c>
      <c r="C381" t="s">
        <v>17745</v>
      </c>
      <c r="D381" s="7">
        <v>200000</v>
      </c>
      <c r="E381">
        <v>1216</v>
      </c>
      <c r="F381" t="s">
        <v>156</v>
      </c>
      <c r="G381">
        <v>45</v>
      </c>
      <c r="H381">
        <v>12</v>
      </c>
      <c r="I381">
        <v>2012</v>
      </c>
      <c r="J381">
        <v>1</v>
      </c>
      <c r="K381" t="s">
        <v>1689</v>
      </c>
      <c r="L381">
        <f>data_to_analyze[[#This Row],[workers]]-data_to_analyze[[#This Row],[previous_workers]]</f>
        <v>33</v>
      </c>
    </row>
    <row r="382" spans="1:12" x14ac:dyDescent="0.25">
      <c r="A382">
        <v>380</v>
      </c>
      <c r="B382" t="s">
        <v>1690</v>
      </c>
      <c r="C382" t="s">
        <v>10856</v>
      </c>
      <c r="D382" s="7">
        <v>21600000</v>
      </c>
      <c r="E382">
        <v>1210</v>
      </c>
      <c r="F382" t="s">
        <v>156</v>
      </c>
      <c r="G382">
        <v>75</v>
      </c>
      <c r="H382">
        <v>12</v>
      </c>
      <c r="I382">
        <v>2012</v>
      </c>
      <c r="J382">
        <v>1</v>
      </c>
      <c r="K382" t="s">
        <v>137</v>
      </c>
      <c r="L382">
        <f>data_to_analyze[[#This Row],[workers]]-data_to_analyze[[#This Row],[previous_workers]]</f>
        <v>63</v>
      </c>
    </row>
    <row r="383" spans="1:12" x14ac:dyDescent="0.25">
      <c r="A383">
        <v>381</v>
      </c>
      <c r="B383" t="s">
        <v>1694</v>
      </c>
      <c r="C383" t="s">
        <v>17771</v>
      </c>
      <c r="D383" s="7">
        <v>700000</v>
      </c>
      <c r="E383">
        <v>1204</v>
      </c>
      <c r="F383" t="s">
        <v>55</v>
      </c>
      <c r="G383">
        <v>84</v>
      </c>
      <c r="H383">
        <v>14</v>
      </c>
      <c r="I383">
        <v>2015</v>
      </c>
      <c r="J383">
        <v>1</v>
      </c>
      <c r="K383" t="s">
        <v>1697</v>
      </c>
      <c r="L383">
        <f>data_to_analyze[[#This Row],[workers]]-data_to_analyze[[#This Row],[previous_workers]]</f>
        <v>70</v>
      </c>
    </row>
    <row r="384" spans="1:12" x14ac:dyDescent="0.25">
      <c r="A384">
        <v>382</v>
      </c>
      <c r="B384" t="s">
        <v>1698</v>
      </c>
      <c r="C384" t="s">
        <v>108</v>
      </c>
      <c r="D384" s="7">
        <v>30800000</v>
      </c>
      <c r="E384">
        <v>1203</v>
      </c>
      <c r="F384" t="s">
        <v>156</v>
      </c>
      <c r="G384">
        <v>41</v>
      </c>
      <c r="H384">
        <v>28</v>
      </c>
      <c r="I384">
        <v>2011</v>
      </c>
      <c r="J384">
        <v>2</v>
      </c>
      <c r="K384" t="s">
        <v>108</v>
      </c>
      <c r="L384">
        <f>data_to_analyze[[#This Row],[workers]]-data_to_analyze[[#This Row],[previous_workers]]</f>
        <v>13</v>
      </c>
    </row>
    <row r="385" spans="1:12" x14ac:dyDescent="0.25">
      <c r="A385">
        <v>383</v>
      </c>
      <c r="B385" t="s">
        <v>1702</v>
      </c>
      <c r="C385" t="s">
        <v>17765</v>
      </c>
      <c r="D385" s="7">
        <v>255900000</v>
      </c>
      <c r="E385">
        <v>1201</v>
      </c>
      <c r="F385" t="s">
        <v>48</v>
      </c>
      <c r="G385">
        <v>56</v>
      </c>
      <c r="H385">
        <v>10</v>
      </c>
      <c r="I385">
        <v>2012</v>
      </c>
      <c r="J385">
        <v>2</v>
      </c>
      <c r="K385" t="s">
        <v>1706</v>
      </c>
      <c r="L385">
        <f>data_to_analyze[[#This Row],[workers]]-data_to_analyze[[#This Row],[previous_workers]]</f>
        <v>46</v>
      </c>
    </row>
    <row r="386" spans="1:12" x14ac:dyDescent="0.25">
      <c r="A386">
        <v>384</v>
      </c>
      <c r="B386" t="s">
        <v>1707</v>
      </c>
      <c r="C386" t="s">
        <v>777</v>
      </c>
      <c r="D386" s="7">
        <v>6200000</v>
      </c>
      <c r="E386">
        <v>1198</v>
      </c>
      <c r="F386" t="s">
        <v>18</v>
      </c>
      <c r="G386">
        <v>21</v>
      </c>
      <c r="H386">
        <v>2</v>
      </c>
      <c r="I386">
        <v>2014</v>
      </c>
      <c r="J386">
        <v>1</v>
      </c>
      <c r="K386" t="s">
        <v>56</v>
      </c>
      <c r="L386">
        <f>data_to_analyze[[#This Row],[workers]]-data_to_analyze[[#This Row],[previous_workers]]</f>
        <v>19</v>
      </c>
    </row>
    <row r="387" spans="1:12" x14ac:dyDescent="0.25">
      <c r="A387">
        <v>385</v>
      </c>
      <c r="B387" t="s">
        <v>1710</v>
      </c>
      <c r="C387" t="s">
        <v>17738</v>
      </c>
      <c r="D387" s="7">
        <v>12800000</v>
      </c>
      <c r="E387">
        <v>1192</v>
      </c>
      <c r="F387" t="s">
        <v>40</v>
      </c>
      <c r="G387">
        <v>90</v>
      </c>
      <c r="H387">
        <v>19</v>
      </c>
      <c r="I387">
        <v>2014</v>
      </c>
      <c r="J387">
        <v>1</v>
      </c>
      <c r="K387" t="s">
        <v>976</v>
      </c>
      <c r="L387">
        <f>data_to_analyze[[#This Row],[workers]]-data_to_analyze[[#This Row],[previous_workers]]</f>
        <v>71</v>
      </c>
    </row>
    <row r="388" spans="1:12" x14ac:dyDescent="0.25">
      <c r="A388">
        <v>386</v>
      </c>
      <c r="B388" t="s">
        <v>1713</v>
      </c>
      <c r="C388" t="s">
        <v>17773</v>
      </c>
      <c r="D388" s="7">
        <v>5100000</v>
      </c>
      <c r="E388">
        <v>1192</v>
      </c>
      <c r="F388" t="s">
        <v>297</v>
      </c>
      <c r="G388">
        <v>47</v>
      </c>
      <c r="H388">
        <v>6</v>
      </c>
      <c r="I388">
        <v>2014</v>
      </c>
      <c r="J388">
        <v>1</v>
      </c>
      <c r="K388" t="s">
        <v>1716</v>
      </c>
      <c r="L388">
        <f>data_to_analyze[[#This Row],[workers]]-data_to_analyze[[#This Row],[previous_workers]]</f>
        <v>41</v>
      </c>
    </row>
    <row r="389" spans="1:12" x14ac:dyDescent="0.25">
      <c r="A389">
        <v>387</v>
      </c>
      <c r="B389" t="s">
        <v>1717</v>
      </c>
      <c r="C389" t="s">
        <v>10856</v>
      </c>
      <c r="D389" s="7">
        <v>19500000</v>
      </c>
      <c r="E389">
        <v>1191</v>
      </c>
      <c r="F389" t="s">
        <v>18</v>
      </c>
      <c r="G389">
        <v>122</v>
      </c>
      <c r="H389">
        <v>16</v>
      </c>
      <c r="I389">
        <v>2014</v>
      </c>
      <c r="J389">
        <v>1</v>
      </c>
      <c r="K389" t="s">
        <v>83</v>
      </c>
      <c r="L389">
        <f>data_to_analyze[[#This Row],[workers]]-data_to_analyze[[#This Row],[previous_workers]]</f>
        <v>106</v>
      </c>
    </row>
    <row r="390" spans="1:12" x14ac:dyDescent="0.25">
      <c r="A390">
        <v>388</v>
      </c>
      <c r="B390" t="s">
        <v>1721</v>
      </c>
      <c r="C390" t="s">
        <v>17765</v>
      </c>
      <c r="D390" s="7">
        <v>2500000</v>
      </c>
      <c r="E390">
        <v>1187</v>
      </c>
      <c r="F390" t="s">
        <v>18</v>
      </c>
      <c r="G390">
        <v>12</v>
      </c>
      <c r="H390">
        <v>2</v>
      </c>
      <c r="I390">
        <v>2014</v>
      </c>
      <c r="J390">
        <v>1</v>
      </c>
      <c r="K390" t="s">
        <v>1724</v>
      </c>
      <c r="L390">
        <f>data_to_analyze[[#This Row],[workers]]-data_to_analyze[[#This Row],[previous_workers]]</f>
        <v>10</v>
      </c>
    </row>
    <row r="391" spans="1:12" x14ac:dyDescent="0.25">
      <c r="A391">
        <v>389</v>
      </c>
      <c r="B391" t="s">
        <v>1725</v>
      </c>
      <c r="C391" t="s">
        <v>17739</v>
      </c>
      <c r="D391" s="7">
        <v>4800000</v>
      </c>
      <c r="E391">
        <v>1184</v>
      </c>
      <c r="F391" t="s">
        <v>271</v>
      </c>
      <c r="G391">
        <v>28</v>
      </c>
      <c r="H391">
        <v>16</v>
      </c>
      <c r="I391">
        <v>2013</v>
      </c>
      <c r="J391">
        <v>1</v>
      </c>
      <c r="K391" t="s">
        <v>122</v>
      </c>
      <c r="L391">
        <f>data_to_analyze[[#This Row],[workers]]-data_to_analyze[[#This Row],[previous_workers]]</f>
        <v>12</v>
      </c>
    </row>
    <row r="392" spans="1:12" x14ac:dyDescent="0.25">
      <c r="A392">
        <v>390</v>
      </c>
      <c r="B392" t="s">
        <v>1728</v>
      </c>
      <c r="C392" t="s">
        <v>17773</v>
      </c>
      <c r="D392" s="7">
        <v>2900000</v>
      </c>
      <c r="E392">
        <v>1180</v>
      </c>
      <c r="F392" t="s">
        <v>257</v>
      </c>
      <c r="G392">
        <v>11</v>
      </c>
      <c r="H392">
        <v>2</v>
      </c>
      <c r="I392">
        <v>2013</v>
      </c>
      <c r="J392">
        <v>1</v>
      </c>
      <c r="K392" t="s">
        <v>921</v>
      </c>
      <c r="L392">
        <f>data_to_analyze[[#This Row],[workers]]-data_to_analyze[[#This Row],[previous_workers]]</f>
        <v>9</v>
      </c>
    </row>
    <row r="393" spans="1:12" x14ac:dyDescent="0.25">
      <c r="A393">
        <v>391</v>
      </c>
      <c r="B393" t="s">
        <v>1731</v>
      </c>
      <c r="C393" t="s">
        <v>17771</v>
      </c>
      <c r="D393" s="7">
        <v>4600000</v>
      </c>
      <c r="E393">
        <v>1169</v>
      </c>
      <c r="F393" t="s">
        <v>48</v>
      </c>
      <c r="G393">
        <v>70</v>
      </c>
      <c r="H393">
        <v>5</v>
      </c>
      <c r="I393">
        <v>2014</v>
      </c>
      <c r="J393">
        <v>1</v>
      </c>
      <c r="K393" t="s">
        <v>1735</v>
      </c>
      <c r="L393">
        <f>data_to_analyze[[#This Row],[workers]]-data_to_analyze[[#This Row],[previous_workers]]</f>
        <v>65</v>
      </c>
    </row>
    <row r="394" spans="1:12" x14ac:dyDescent="0.25">
      <c r="A394">
        <v>392</v>
      </c>
      <c r="B394" t="s">
        <v>1736</v>
      </c>
      <c r="C394" t="s">
        <v>17769</v>
      </c>
      <c r="D394" s="7">
        <v>2800000</v>
      </c>
      <c r="E394">
        <v>1168</v>
      </c>
      <c r="F394" t="s">
        <v>289</v>
      </c>
      <c r="G394">
        <v>12</v>
      </c>
      <c r="H394">
        <v>2</v>
      </c>
      <c r="I394">
        <v>2014</v>
      </c>
      <c r="J394">
        <v>1</v>
      </c>
      <c r="K394" t="s">
        <v>26</v>
      </c>
      <c r="L394">
        <f>data_to_analyze[[#This Row],[workers]]-data_to_analyze[[#This Row],[previous_workers]]</f>
        <v>10</v>
      </c>
    </row>
    <row r="395" spans="1:12" x14ac:dyDescent="0.25">
      <c r="A395">
        <v>393</v>
      </c>
      <c r="B395" t="s">
        <v>1739</v>
      </c>
      <c r="C395" t="s">
        <v>17758</v>
      </c>
      <c r="D395" s="7">
        <v>4700000</v>
      </c>
      <c r="E395">
        <v>1166</v>
      </c>
      <c r="F395" t="s">
        <v>297</v>
      </c>
      <c r="G395">
        <v>115</v>
      </c>
      <c r="H395">
        <v>15</v>
      </c>
      <c r="I395">
        <v>2012</v>
      </c>
      <c r="J395">
        <v>2</v>
      </c>
      <c r="K395" t="s">
        <v>1742</v>
      </c>
      <c r="L395">
        <f>data_to_analyze[[#This Row],[workers]]-data_to_analyze[[#This Row],[previous_workers]]</f>
        <v>100</v>
      </c>
    </row>
    <row r="396" spans="1:12" x14ac:dyDescent="0.25">
      <c r="A396">
        <v>394</v>
      </c>
      <c r="B396" t="s">
        <v>1743</v>
      </c>
      <c r="C396" t="s">
        <v>17735</v>
      </c>
      <c r="D396" s="7">
        <v>200000</v>
      </c>
      <c r="E396">
        <v>1164</v>
      </c>
      <c r="F396" t="s">
        <v>156</v>
      </c>
      <c r="G396">
        <v>24</v>
      </c>
      <c r="H396">
        <v>2</v>
      </c>
      <c r="I396">
        <v>2014</v>
      </c>
      <c r="J396">
        <v>1</v>
      </c>
      <c r="K396" t="s">
        <v>364</v>
      </c>
      <c r="L396">
        <f>data_to_analyze[[#This Row],[workers]]-data_to_analyze[[#This Row],[previous_workers]]</f>
        <v>22</v>
      </c>
    </row>
    <row r="397" spans="1:12" x14ac:dyDescent="0.25">
      <c r="A397">
        <v>395</v>
      </c>
      <c r="B397" t="s">
        <v>1746</v>
      </c>
      <c r="C397" t="s">
        <v>10856</v>
      </c>
      <c r="D397" s="7">
        <v>2900000</v>
      </c>
      <c r="E397">
        <v>1157</v>
      </c>
      <c r="F397" t="s">
        <v>156</v>
      </c>
      <c r="G397">
        <v>52</v>
      </c>
      <c r="H397">
        <v>10</v>
      </c>
      <c r="I397">
        <v>2012</v>
      </c>
      <c r="J397">
        <v>1</v>
      </c>
      <c r="K397" t="s">
        <v>500</v>
      </c>
      <c r="L397">
        <f>data_to_analyze[[#This Row],[workers]]-data_to_analyze[[#This Row],[previous_workers]]</f>
        <v>42</v>
      </c>
    </row>
    <row r="398" spans="1:12" x14ac:dyDescent="0.25">
      <c r="A398">
        <v>396</v>
      </c>
      <c r="B398" t="s">
        <v>1749</v>
      </c>
      <c r="C398" t="s">
        <v>10856</v>
      </c>
      <c r="D398" s="7">
        <v>10100000</v>
      </c>
      <c r="E398">
        <v>1152</v>
      </c>
      <c r="F398" t="s">
        <v>187</v>
      </c>
      <c r="G398">
        <v>30</v>
      </c>
      <c r="H398">
        <v>12</v>
      </c>
      <c r="I398">
        <v>2013</v>
      </c>
      <c r="J398">
        <v>2</v>
      </c>
      <c r="K398" t="s">
        <v>1752</v>
      </c>
      <c r="L398">
        <f>data_to_analyze[[#This Row],[workers]]-data_to_analyze[[#This Row],[previous_workers]]</f>
        <v>18</v>
      </c>
    </row>
    <row r="399" spans="1:12" x14ac:dyDescent="0.25">
      <c r="A399">
        <v>397</v>
      </c>
      <c r="B399" t="s">
        <v>1753</v>
      </c>
      <c r="C399" t="s">
        <v>17765</v>
      </c>
      <c r="D399" s="7">
        <v>6900000</v>
      </c>
      <c r="E399">
        <v>1147</v>
      </c>
      <c r="F399" t="s">
        <v>55</v>
      </c>
      <c r="G399">
        <v>3</v>
      </c>
      <c r="H399">
        <v>2</v>
      </c>
      <c r="I399">
        <v>2013</v>
      </c>
      <c r="J399">
        <v>1</v>
      </c>
      <c r="K399" t="s">
        <v>49</v>
      </c>
      <c r="L399">
        <f>data_to_analyze[[#This Row],[workers]]-data_to_analyze[[#This Row],[previous_workers]]</f>
        <v>1</v>
      </c>
    </row>
    <row r="400" spans="1:12" x14ac:dyDescent="0.25">
      <c r="A400">
        <v>398</v>
      </c>
      <c r="B400" t="s">
        <v>1756</v>
      </c>
      <c r="C400" t="s">
        <v>17756</v>
      </c>
      <c r="D400" s="7">
        <v>300000</v>
      </c>
      <c r="E400">
        <v>1147</v>
      </c>
      <c r="F400" t="s">
        <v>40</v>
      </c>
      <c r="G400">
        <v>25</v>
      </c>
      <c r="H400">
        <v>4</v>
      </c>
      <c r="I400">
        <v>2012</v>
      </c>
      <c r="J400">
        <v>1</v>
      </c>
      <c r="K400" t="s">
        <v>757</v>
      </c>
      <c r="L400">
        <f>data_to_analyze[[#This Row],[workers]]-data_to_analyze[[#This Row],[previous_workers]]</f>
        <v>21</v>
      </c>
    </row>
    <row r="401" spans="1:12" x14ac:dyDescent="0.25">
      <c r="A401">
        <v>399</v>
      </c>
      <c r="B401" t="s">
        <v>1759</v>
      </c>
      <c r="C401" t="s">
        <v>17755</v>
      </c>
      <c r="D401" s="7">
        <v>2800000</v>
      </c>
      <c r="E401">
        <v>1144</v>
      </c>
      <c r="F401" t="s">
        <v>156</v>
      </c>
      <c r="G401">
        <v>7</v>
      </c>
      <c r="H401">
        <v>2</v>
      </c>
      <c r="I401">
        <v>2012</v>
      </c>
      <c r="J401">
        <v>1</v>
      </c>
      <c r="K401" t="s">
        <v>1762</v>
      </c>
      <c r="L401">
        <f>data_to_analyze[[#This Row],[workers]]-data_to_analyze[[#This Row],[previous_workers]]</f>
        <v>5</v>
      </c>
    </row>
    <row r="402" spans="1:12" x14ac:dyDescent="0.25">
      <c r="A402">
        <v>400</v>
      </c>
      <c r="B402" t="s">
        <v>1763</v>
      </c>
      <c r="C402" t="s">
        <v>17742</v>
      </c>
      <c r="D402" s="7">
        <v>5400000</v>
      </c>
      <c r="E402">
        <v>1142</v>
      </c>
      <c r="F402" t="s">
        <v>48</v>
      </c>
      <c r="G402">
        <v>5</v>
      </c>
      <c r="H402">
        <v>1</v>
      </c>
      <c r="I402">
        <v>2014</v>
      </c>
      <c r="J402">
        <v>1</v>
      </c>
      <c r="K402" t="s">
        <v>506</v>
      </c>
      <c r="L402">
        <f>data_to_analyze[[#This Row],[workers]]-data_to_analyze[[#This Row],[previous_workers]]</f>
        <v>4</v>
      </c>
    </row>
    <row r="403" spans="1:12" x14ac:dyDescent="0.25">
      <c r="A403">
        <v>401</v>
      </c>
      <c r="B403" t="s">
        <v>1766</v>
      </c>
      <c r="C403" t="s">
        <v>17764</v>
      </c>
      <c r="D403" s="7">
        <v>15400000</v>
      </c>
      <c r="E403">
        <v>1142</v>
      </c>
      <c r="F403" t="s">
        <v>107</v>
      </c>
      <c r="G403">
        <v>42</v>
      </c>
      <c r="H403">
        <v>6</v>
      </c>
      <c r="I403">
        <v>2014</v>
      </c>
      <c r="J403">
        <v>1</v>
      </c>
      <c r="K403" t="s">
        <v>437</v>
      </c>
      <c r="L403">
        <f>data_to_analyze[[#This Row],[workers]]-data_to_analyze[[#This Row],[previous_workers]]</f>
        <v>36</v>
      </c>
    </row>
    <row r="404" spans="1:12" x14ac:dyDescent="0.25">
      <c r="A404">
        <v>402</v>
      </c>
      <c r="B404" t="s">
        <v>1771</v>
      </c>
      <c r="C404" t="s">
        <v>777</v>
      </c>
      <c r="D404" s="7">
        <v>9500000</v>
      </c>
      <c r="E404">
        <v>1137</v>
      </c>
      <c r="F404" t="s">
        <v>181</v>
      </c>
      <c r="G404">
        <v>52</v>
      </c>
      <c r="H404">
        <v>8</v>
      </c>
      <c r="I404">
        <v>2011</v>
      </c>
      <c r="J404">
        <v>2</v>
      </c>
      <c r="K404" t="s">
        <v>56</v>
      </c>
      <c r="L404">
        <f>data_to_analyze[[#This Row],[workers]]-data_to_analyze[[#This Row],[previous_workers]]</f>
        <v>44</v>
      </c>
    </row>
    <row r="405" spans="1:12" x14ac:dyDescent="0.25">
      <c r="A405">
        <v>403</v>
      </c>
      <c r="B405" t="s">
        <v>1775</v>
      </c>
      <c r="C405" t="s">
        <v>10856</v>
      </c>
      <c r="D405" s="7">
        <v>4100000</v>
      </c>
      <c r="E405">
        <v>1136</v>
      </c>
      <c r="F405" t="s">
        <v>336</v>
      </c>
      <c r="G405">
        <v>4</v>
      </c>
      <c r="H405">
        <v>1</v>
      </c>
      <c r="I405">
        <v>2012</v>
      </c>
      <c r="J405">
        <v>1</v>
      </c>
      <c r="K405" t="s">
        <v>163</v>
      </c>
      <c r="L405">
        <f>data_to_analyze[[#This Row],[workers]]-data_to_analyze[[#This Row],[previous_workers]]</f>
        <v>3</v>
      </c>
    </row>
    <row r="406" spans="1:12" x14ac:dyDescent="0.25">
      <c r="A406">
        <v>404</v>
      </c>
      <c r="B406" t="s">
        <v>1778</v>
      </c>
      <c r="C406" t="s">
        <v>17771</v>
      </c>
      <c r="D406" s="7">
        <v>211200000</v>
      </c>
      <c r="E406">
        <v>1133</v>
      </c>
      <c r="F406" t="s">
        <v>18</v>
      </c>
      <c r="G406">
        <v>118</v>
      </c>
      <c r="H406">
        <v>19</v>
      </c>
      <c r="I406">
        <v>2013</v>
      </c>
      <c r="J406">
        <v>1</v>
      </c>
      <c r="K406" t="s">
        <v>319</v>
      </c>
      <c r="L406">
        <f>data_to_analyze[[#This Row],[workers]]-data_to_analyze[[#This Row],[previous_workers]]</f>
        <v>99</v>
      </c>
    </row>
    <row r="407" spans="1:12" x14ac:dyDescent="0.25">
      <c r="A407">
        <v>405</v>
      </c>
      <c r="B407" t="s">
        <v>1782</v>
      </c>
      <c r="C407" t="s">
        <v>17770</v>
      </c>
      <c r="D407" s="7">
        <v>2400000</v>
      </c>
      <c r="E407">
        <v>1131</v>
      </c>
      <c r="F407" t="s">
        <v>336</v>
      </c>
      <c r="G407">
        <v>50</v>
      </c>
      <c r="H407">
        <v>12</v>
      </c>
      <c r="I407">
        <v>2005</v>
      </c>
      <c r="J407">
        <v>1</v>
      </c>
      <c r="K407" t="s">
        <v>707</v>
      </c>
      <c r="L407">
        <f>data_to_analyze[[#This Row],[workers]]-data_to_analyze[[#This Row],[previous_workers]]</f>
        <v>38</v>
      </c>
    </row>
    <row r="408" spans="1:12" x14ac:dyDescent="0.25">
      <c r="A408">
        <v>406</v>
      </c>
      <c r="B408" t="s">
        <v>1785</v>
      </c>
      <c r="C408" t="s">
        <v>17770</v>
      </c>
      <c r="D408" s="7">
        <v>32700000</v>
      </c>
      <c r="E408">
        <v>1128</v>
      </c>
      <c r="F408" t="s">
        <v>149</v>
      </c>
      <c r="G408">
        <v>37</v>
      </c>
      <c r="H408">
        <v>10</v>
      </c>
      <c r="I408">
        <v>2012</v>
      </c>
      <c r="J408">
        <v>3</v>
      </c>
      <c r="K408" t="s">
        <v>1789</v>
      </c>
      <c r="L408">
        <f>data_to_analyze[[#This Row],[workers]]-data_to_analyze[[#This Row],[previous_workers]]</f>
        <v>27</v>
      </c>
    </row>
    <row r="409" spans="1:12" x14ac:dyDescent="0.25">
      <c r="A409">
        <v>407</v>
      </c>
      <c r="B409" t="s">
        <v>1790</v>
      </c>
      <c r="C409" t="s">
        <v>10856</v>
      </c>
      <c r="D409" s="7">
        <v>3600000</v>
      </c>
      <c r="E409">
        <v>1121</v>
      </c>
      <c r="F409" t="s">
        <v>156</v>
      </c>
      <c r="G409">
        <v>32</v>
      </c>
      <c r="H409">
        <v>6</v>
      </c>
      <c r="I409">
        <v>2014</v>
      </c>
      <c r="J409">
        <v>1</v>
      </c>
      <c r="K409" t="s">
        <v>163</v>
      </c>
      <c r="L409">
        <f>data_to_analyze[[#This Row],[workers]]-data_to_analyze[[#This Row],[previous_workers]]</f>
        <v>26</v>
      </c>
    </row>
    <row r="410" spans="1:12" x14ac:dyDescent="0.25">
      <c r="A410">
        <v>408</v>
      </c>
      <c r="B410" t="s">
        <v>1793</v>
      </c>
      <c r="C410" t="s">
        <v>17742</v>
      </c>
      <c r="D410" s="7">
        <v>21500000</v>
      </c>
      <c r="E410">
        <v>1115</v>
      </c>
      <c r="F410" t="s">
        <v>156</v>
      </c>
      <c r="G410">
        <v>255</v>
      </c>
      <c r="H410">
        <v>55</v>
      </c>
      <c r="I410">
        <v>2012</v>
      </c>
      <c r="J410">
        <v>1</v>
      </c>
      <c r="K410" t="s">
        <v>506</v>
      </c>
      <c r="L410">
        <f>data_to_analyze[[#This Row],[workers]]-data_to_analyze[[#This Row],[previous_workers]]</f>
        <v>200</v>
      </c>
    </row>
    <row r="411" spans="1:12" x14ac:dyDescent="0.25">
      <c r="A411">
        <v>409</v>
      </c>
      <c r="B411" t="s">
        <v>1796</v>
      </c>
      <c r="C411" t="s">
        <v>777</v>
      </c>
      <c r="D411" s="7">
        <v>5600000</v>
      </c>
      <c r="E411">
        <v>1113</v>
      </c>
      <c r="F411" t="s">
        <v>308</v>
      </c>
      <c r="G411">
        <v>10</v>
      </c>
      <c r="H411">
        <v>2</v>
      </c>
      <c r="I411">
        <v>2008</v>
      </c>
      <c r="J411">
        <v>1</v>
      </c>
      <c r="K411" t="s">
        <v>1800</v>
      </c>
      <c r="L411">
        <f>data_to_analyze[[#This Row],[workers]]-data_to_analyze[[#This Row],[previous_workers]]</f>
        <v>8</v>
      </c>
    </row>
    <row r="412" spans="1:12" x14ac:dyDescent="0.25">
      <c r="A412">
        <v>410</v>
      </c>
      <c r="B412" t="s">
        <v>1801</v>
      </c>
      <c r="C412" t="s">
        <v>17748</v>
      </c>
      <c r="D412" s="7">
        <v>11600000</v>
      </c>
      <c r="E412">
        <v>1112</v>
      </c>
      <c r="F412" t="s">
        <v>55</v>
      </c>
      <c r="G412">
        <v>55</v>
      </c>
      <c r="H412">
        <v>5</v>
      </c>
      <c r="I412">
        <v>2012</v>
      </c>
      <c r="J412">
        <v>2</v>
      </c>
      <c r="K412" t="s">
        <v>948</v>
      </c>
      <c r="L412">
        <f>data_to_analyze[[#This Row],[workers]]-data_to_analyze[[#This Row],[previous_workers]]</f>
        <v>50</v>
      </c>
    </row>
    <row r="413" spans="1:12" x14ac:dyDescent="0.25">
      <c r="A413">
        <v>411</v>
      </c>
      <c r="B413" t="s">
        <v>1805</v>
      </c>
      <c r="C413" t="s">
        <v>777</v>
      </c>
      <c r="D413" s="7">
        <v>8800000</v>
      </c>
      <c r="E413">
        <v>1111</v>
      </c>
      <c r="F413" t="s">
        <v>297</v>
      </c>
      <c r="G413">
        <v>7</v>
      </c>
      <c r="H413">
        <v>6</v>
      </c>
      <c r="I413">
        <v>2014</v>
      </c>
      <c r="J413">
        <v>1</v>
      </c>
      <c r="K413" t="s">
        <v>203</v>
      </c>
      <c r="L413">
        <f>data_to_analyze[[#This Row],[workers]]-data_to_analyze[[#This Row],[previous_workers]]</f>
        <v>1</v>
      </c>
    </row>
    <row r="414" spans="1:12" x14ac:dyDescent="0.25">
      <c r="A414">
        <v>412</v>
      </c>
      <c r="B414" t="s">
        <v>1808</v>
      </c>
      <c r="C414" t="s">
        <v>10856</v>
      </c>
      <c r="D414" s="7">
        <v>7100000</v>
      </c>
      <c r="E414">
        <v>1108</v>
      </c>
      <c r="F414" t="s">
        <v>18</v>
      </c>
      <c r="G414">
        <v>7</v>
      </c>
      <c r="H414">
        <v>1</v>
      </c>
      <c r="I414">
        <v>2013</v>
      </c>
      <c r="J414">
        <v>1</v>
      </c>
      <c r="K414" t="s">
        <v>1811</v>
      </c>
      <c r="L414">
        <f>data_to_analyze[[#This Row],[workers]]-data_to_analyze[[#This Row],[previous_workers]]</f>
        <v>6</v>
      </c>
    </row>
    <row r="415" spans="1:12" x14ac:dyDescent="0.25">
      <c r="A415">
        <v>413</v>
      </c>
      <c r="B415" t="s">
        <v>1812</v>
      </c>
      <c r="C415" t="s">
        <v>17770</v>
      </c>
      <c r="D415" s="7">
        <v>368600000</v>
      </c>
      <c r="E415">
        <v>1107</v>
      </c>
      <c r="F415" t="s">
        <v>25</v>
      </c>
      <c r="G415">
        <v>614</v>
      </c>
      <c r="H415">
        <v>51</v>
      </c>
      <c r="I415">
        <v>2014</v>
      </c>
      <c r="J415">
        <v>1</v>
      </c>
      <c r="K415" t="s">
        <v>34</v>
      </c>
      <c r="L415">
        <f>data_to_analyze[[#This Row],[workers]]-data_to_analyze[[#This Row],[previous_workers]]</f>
        <v>563</v>
      </c>
    </row>
    <row r="416" spans="1:12" x14ac:dyDescent="0.25">
      <c r="A416">
        <v>414</v>
      </c>
      <c r="B416" t="s">
        <v>1816</v>
      </c>
      <c r="C416" t="s">
        <v>10856</v>
      </c>
      <c r="D416" s="7">
        <v>5500000</v>
      </c>
      <c r="E416">
        <v>1107</v>
      </c>
      <c r="F416" t="s">
        <v>25</v>
      </c>
      <c r="G416">
        <v>5</v>
      </c>
      <c r="H416">
        <v>4</v>
      </c>
      <c r="I416">
        <v>2012</v>
      </c>
      <c r="J416">
        <v>1</v>
      </c>
      <c r="K416" t="s">
        <v>1819</v>
      </c>
      <c r="L416">
        <f>data_to_analyze[[#This Row],[workers]]-data_to_analyze[[#This Row],[previous_workers]]</f>
        <v>1</v>
      </c>
    </row>
    <row r="417" spans="1:12" x14ac:dyDescent="0.25">
      <c r="A417">
        <v>415</v>
      </c>
      <c r="B417" t="s">
        <v>1820</v>
      </c>
      <c r="C417" t="s">
        <v>17738</v>
      </c>
      <c r="D417" s="7">
        <v>2800000</v>
      </c>
      <c r="E417">
        <v>1103</v>
      </c>
      <c r="F417" t="s">
        <v>69</v>
      </c>
      <c r="G417">
        <v>23</v>
      </c>
      <c r="H417">
        <v>4</v>
      </c>
      <c r="I417">
        <v>2015</v>
      </c>
      <c r="J417">
        <v>1</v>
      </c>
      <c r="K417" t="s">
        <v>976</v>
      </c>
      <c r="L417">
        <f>data_to_analyze[[#This Row],[workers]]-data_to_analyze[[#This Row],[previous_workers]]</f>
        <v>19</v>
      </c>
    </row>
    <row r="418" spans="1:12" x14ac:dyDescent="0.25">
      <c r="A418">
        <v>416</v>
      </c>
      <c r="B418" t="s">
        <v>1823</v>
      </c>
      <c r="C418" t="s">
        <v>10856</v>
      </c>
      <c r="D418" s="7">
        <v>1400000</v>
      </c>
      <c r="E418">
        <v>1103</v>
      </c>
      <c r="F418" t="s">
        <v>18</v>
      </c>
      <c r="G418">
        <v>80</v>
      </c>
      <c r="H418">
        <v>12</v>
      </c>
      <c r="I418">
        <v>2008</v>
      </c>
      <c r="J418">
        <v>1</v>
      </c>
      <c r="K418" t="s">
        <v>1826</v>
      </c>
      <c r="L418">
        <f>data_to_analyze[[#This Row],[workers]]-data_to_analyze[[#This Row],[previous_workers]]</f>
        <v>68</v>
      </c>
    </row>
    <row r="419" spans="1:12" x14ac:dyDescent="0.25">
      <c r="A419">
        <v>417</v>
      </c>
      <c r="B419" t="s">
        <v>1827</v>
      </c>
      <c r="C419" t="s">
        <v>10856</v>
      </c>
      <c r="D419" s="7">
        <v>8800000</v>
      </c>
      <c r="E419">
        <v>1097</v>
      </c>
      <c r="F419" t="s">
        <v>18</v>
      </c>
      <c r="G419">
        <v>113</v>
      </c>
      <c r="H419">
        <v>23</v>
      </c>
      <c r="I419">
        <v>2010</v>
      </c>
      <c r="J419">
        <v>2</v>
      </c>
      <c r="K419" t="s">
        <v>137</v>
      </c>
      <c r="L419">
        <f>data_to_analyze[[#This Row],[workers]]-data_to_analyze[[#This Row],[previous_workers]]</f>
        <v>90</v>
      </c>
    </row>
    <row r="420" spans="1:12" x14ac:dyDescent="0.25">
      <c r="A420">
        <v>418</v>
      </c>
      <c r="B420" t="s">
        <v>1830</v>
      </c>
      <c r="C420" t="s">
        <v>17750</v>
      </c>
      <c r="D420" s="7">
        <v>15800000</v>
      </c>
      <c r="E420">
        <v>1095</v>
      </c>
      <c r="F420" t="s">
        <v>233</v>
      </c>
      <c r="G420">
        <v>51</v>
      </c>
      <c r="H420">
        <v>5</v>
      </c>
      <c r="I420">
        <v>2014</v>
      </c>
      <c r="J420">
        <v>1</v>
      </c>
      <c r="K420" t="s">
        <v>1833</v>
      </c>
      <c r="L420">
        <f>data_to_analyze[[#This Row],[workers]]-data_to_analyze[[#This Row],[previous_workers]]</f>
        <v>46</v>
      </c>
    </row>
    <row r="421" spans="1:12" x14ac:dyDescent="0.25">
      <c r="A421">
        <v>419</v>
      </c>
      <c r="B421" t="s">
        <v>1834</v>
      </c>
      <c r="C421" t="s">
        <v>10856</v>
      </c>
      <c r="D421" s="7">
        <v>35900000</v>
      </c>
      <c r="E421">
        <v>1093</v>
      </c>
      <c r="F421" t="s">
        <v>18</v>
      </c>
      <c r="G421">
        <v>25</v>
      </c>
      <c r="H421">
        <v>8</v>
      </c>
      <c r="I421">
        <v>2014</v>
      </c>
      <c r="J421">
        <v>2</v>
      </c>
      <c r="K421" t="s">
        <v>137</v>
      </c>
      <c r="L421">
        <f>data_to_analyze[[#This Row],[workers]]-data_to_analyze[[#This Row],[previous_workers]]</f>
        <v>17</v>
      </c>
    </row>
    <row r="422" spans="1:12" x14ac:dyDescent="0.25">
      <c r="A422">
        <v>420</v>
      </c>
      <c r="B422" t="s">
        <v>1838</v>
      </c>
      <c r="C422" t="s">
        <v>17749</v>
      </c>
      <c r="D422" s="7">
        <v>700000</v>
      </c>
      <c r="E422">
        <v>1093</v>
      </c>
      <c r="F422" t="s">
        <v>336</v>
      </c>
      <c r="G422">
        <v>65</v>
      </c>
      <c r="H422">
        <v>10</v>
      </c>
      <c r="I422">
        <v>2012</v>
      </c>
      <c r="J422">
        <v>1</v>
      </c>
      <c r="K422" t="s">
        <v>344</v>
      </c>
      <c r="L422">
        <f>data_to_analyze[[#This Row],[workers]]-data_to_analyze[[#This Row],[previous_workers]]</f>
        <v>55</v>
      </c>
    </row>
    <row r="423" spans="1:12" x14ac:dyDescent="0.25">
      <c r="A423">
        <v>421</v>
      </c>
      <c r="B423" t="s">
        <v>1841</v>
      </c>
      <c r="C423" t="s">
        <v>108</v>
      </c>
      <c r="D423" s="7">
        <v>2800000</v>
      </c>
      <c r="E423">
        <v>1093</v>
      </c>
      <c r="F423" t="s">
        <v>289</v>
      </c>
      <c r="G423">
        <v>35</v>
      </c>
      <c r="H423">
        <v>3</v>
      </c>
      <c r="I423">
        <v>2012</v>
      </c>
      <c r="J423">
        <v>2</v>
      </c>
      <c r="K423" t="s">
        <v>882</v>
      </c>
      <c r="L423">
        <f>data_to_analyze[[#This Row],[workers]]-data_to_analyze[[#This Row],[previous_workers]]</f>
        <v>32</v>
      </c>
    </row>
    <row r="424" spans="1:12" x14ac:dyDescent="0.25">
      <c r="A424">
        <v>422</v>
      </c>
      <c r="B424" t="s">
        <v>1844</v>
      </c>
      <c r="C424" t="s">
        <v>17764</v>
      </c>
      <c r="D424" s="7">
        <v>200000</v>
      </c>
      <c r="E424">
        <v>1091</v>
      </c>
      <c r="F424" t="s">
        <v>297</v>
      </c>
      <c r="G424">
        <v>25</v>
      </c>
      <c r="H424">
        <v>2</v>
      </c>
      <c r="I424">
        <v>2014</v>
      </c>
      <c r="J424">
        <v>1</v>
      </c>
      <c r="K424" t="s">
        <v>437</v>
      </c>
      <c r="L424">
        <f>data_to_analyze[[#This Row],[workers]]-data_to_analyze[[#This Row],[previous_workers]]</f>
        <v>23</v>
      </c>
    </row>
    <row r="425" spans="1:12" x14ac:dyDescent="0.25">
      <c r="A425">
        <v>423</v>
      </c>
      <c r="B425" t="s">
        <v>1847</v>
      </c>
      <c r="C425" t="s">
        <v>777</v>
      </c>
      <c r="D425" s="7">
        <v>6900000</v>
      </c>
      <c r="E425">
        <v>1086</v>
      </c>
      <c r="F425" t="s">
        <v>25</v>
      </c>
      <c r="G425">
        <v>8</v>
      </c>
      <c r="H425">
        <v>3</v>
      </c>
      <c r="I425">
        <v>2014</v>
      </c>
      <c r="J425">
        <v>1</v>
      </c>
      <c r="K425" t="s">
        <v>203</v>
      </c>
      <c r="L425">
        <f>data_to_analyze[[#This Row],[workers]]-data_to_analyze[[#This Row],[previous_workers]]</f>
        <v>5</v>
      </c>
    </row>
    <row r="426" spans="1:12" x14ac:dyDescent="0.25">
      <c r="A426">
        <v>424</v>
      </c>
      <c r="B426" t="s">
        <v>1850</v>
      </c>
      <c r="C426" t="s">
        <v>17773</v>
      </c>
      <c r="D426" s="7">
        <v>9800000</v>
      </c>
      <c r="E426">
        <v>1083</v>
      </c>
      <c r="F426" t="s">
        <v>181</v>
      </c>
      <c r="G426">
        <v>103</v>
      </c>
      <c r="H426">
        <v>35</v>
      </c>
      <c r="I426">
        <v>2005</v>
      </c>
      <c r="J426">
        <v>1</v>
      </c>
      <c r="K426" t="s">
        <v>1853</v>
      </c>
      <c r="L426">
        <f>data_to_analyze[[#This Row],[workers]]-data_to_analyze[[#This Row],[previous_workers]]</f>
        <v>68</v>
      </c>
    </row>
    <row r="427" spans="1:12" x14ac:dyDescent="0.25">
      <c r="A427">
        <v>425</v>
      </c>
      <c r="B427" t="s">
        <v>1854</v>
      </c>
      <c r="C427" t="s">
        <v>10856</v>
      </c>
      <c r="D427" s="7">
        <v>6500000</v>
      </c>
      <c r="E427">
        <v>1075</v>
      </c>
      <c r="F427" t="s">
        <v>18</v>
      </c>
      <c r="G427">
        <v>38</v>
      </c>
      <c r="H427">
        <v>3</v>
      </c>
      <c r="I427">
        <v>2012</v>
      </c>
      <c r="J427">
        <v>2</v>
      </c>
      <c r="K427" t="s">
        <v>578</v>
      </c>
      <c r="L427">
        <f>data_to_analyze[[#This Row],[workers]]-data_to_analyze[[#This Row],[previous_workers]]</f>
        <v>35</v>
      </c>
    </row>
    <row r="428" spans="1:12" x14ac:dyDescent="0.25">
      <c r="A428">
        <v>426</v>
      </c>
      <c r="B428" t="s">
        <v>1857</v>
      </c>
      <c r="C428" t="s">
        <v>17775</v>
      </c>
      <c r="D428" s="7">
        <v>5400000</v>
      </c>
      <c r="E428">
        <v>1074</v>
      </c>
      <c r="F428" t="s">
        <v>211</v>
      </c>
      <c r="G428">
        <v>24</v>
      </c>
      <c r="H428">
        <v>4</v>
      </c>
      <c r="I428">
        <v>2011</v>
      </c>
      <c r="J428">
        <v>1</v>
      </c>
      <c r="K428" t="s">
        <v>1860</v>
      </c>
      <c r="L428">
        <f>data_to_analyze[[#This Row],[workers]]-data_to_analyze[[#This Row],[previous_workers]]</f>
        <v>20</v>
      </c>
    </row>
    <row r="429" spans="1:12" x14ac:dyDescent="0.25">
      <c r="A429">
        <v>427</v>
      </c>
      <c r="B429" t="s">
        <v>1861</v>
      </c>
      <c r="C429" t="s">
        <v>17770</v>
      </c>
      <c r="D429" s="7">
        <v>374200000</v>
      </c>
      <c r="E429">
        <v>1065</v>
      </c>
      <c r="F429" t="s">
        <v>55</v>
      </c>
      <c r="G429">
        <v>4572</v>
      </c>
      <c r="H429">
        <v>398</v>
      </c>
      <c r="I429">
        <v>2003</v>
      </c>
      <c r="J429">
        <v>2</v>
      </c>
      <c r="K429" t="s">
        <v>34</v>
      </c>
      <c r="L429">
        <f>data_to_analyze[[#This Row],[workers]]-data_to_analyze[[#This Row],[previous_workers]]</f>
        <v>4174</v>
      </c>
    </row>
    <row r="430" spans="1:12" x14ac:dyDescent="0.25">
      <c r="A430">
        <v>428</v>
      </c>
      <c r="B430" t="s">
        <v>1865</v>
      </c>
      <c r="C430" t="s">
        <v>17770</v>
      </c>
      <c r="D430" s="7">
        <v>5900000</v>
      </c>
      <c r="E430">
        <v>1056</v>
      </c>
      <c r="F430" t="s">
        <v>48</v>
      </c>
      <c r="G430">
        <v>24</v>
      </c>
      <c r="H430">
        <v>5</v>
      </c>
      <c r="I430">
        <v>2013</v>
      </c>
      <c r="J430">
        <v>2</v>
      </c>
      <c r="K430" t="s">
        <v>1868</v>
      </c>
      <c r="L430">
        <f>data_to_analyze[[#This Row],[workers]]-data_to_analyze[[#This Row],[previous_workers]]</f>
        <v>19</v>
      </c>
    </row>
    <row r="431" spans="1:12" x14ac:dyDescent="0.25">
      <c r="A431">
        <v>429</v>
      </c>
      <c r="B431" t="s">
        <v>1869</v>
      </c>
      <c r="C431" t="s">
        <v>17738</v>
      </c>
      <c r="D431" s="7">
        <v>5200000</v>
      </c>
      <c r="E431">
        <v>1052</v>
      </c>
      <c r="F431" t="s">
        <v>257</v>
      </c>
      <c r="G431">
        <v>30</v>
      </c>
      <c r="H431">
        <v>15</v>
      </c>
      <c r="I431">
        <v>2013</v>
      </c>
      <c r="J431">
        <v>1</v>
      </c>
      <c r="K431" t="s">
        <v>976</v>
      </c>
      <c r="L431">
        <f>data_to_analyze[[#This Row],[workers]]-data_to_analyze[[#This Row],[previous_workers]]</f>
        <v>15</v>
      </c>
    </row>
    <row r="432" spans="1:12" x14ac:dyDescent="0.25">
      <c r="A432">
        <v>430</v>
      </c>
      <c r="B432" t="s">
        <v>1872</v>
      </c>
      <c r="C432" t="s">
        <v>17735</v>
      </c>
      <c r="D432" s="7">
        <v>4300000</v>
      </c>
      <c r="E432">
        <v>1047</v>
      </c>
      <c r="F432" t="s">
        <v>271</v>
      </c>
      <c r="G432">
        <v>13</v>
      </c>
      <c r="H432">
        <v>1</v>
      </c>
      <c r="I432">
        <v>2009</v>
      </c>
      <c r="J432">
        <v>1</v>
      </c>
      <c r="K432" t="s">
        <v>1875</v>
      </c>
      <c r="L432">
        <f>data_to_analyze[[#This Row],[workers]]-data_to_analyze[[#This Row],[previous_workers]]</f>
        <v>12</v>
      </c>
    </row>
    <row r="433" spans="1:12" x14ac:dyDescent="0.25">
      <c r="A433">
        <v>431</v>
      </c>
      <c r="B433" t="s">
        <v>1876</v>
      </c>
      <c r="C433" t="s">
        <v>17760</v>
      </c>
      <c r="D433" s="7">
        <v>4900000</v>
      </c>
      <c r="E433">
        <v>1047</v>
      </c>
      <c r="F433" t="s">
        <v>48</v>
      </c>
      <c r="G433">
        <v>210</v>
      </c>
      <c r="H433">
        <v>20</v>
      </c>
      <c r="I433">
        <v>2015</v>
      </c>
      <c r="J433">
        <v>1</v>
      </c>
      <c r="K433" t="s">
        <v>1879</v>
      </c>
      <c r="L433">
        <f>data_to_analyze[[#This Row],[workers]]-data_to_analyze[[#This Row],[previous_workers]]</f>
        <v>190</v>
      </c>
    </row>
    <row r="434" spans="1:12" x14ac:dyDescent="0.25">
      <c r="A434">
        <v>432</v>
      </c>
      <c r="B434" t="s">
        <v>1880</v>
      </c>
      <c r="C434" t="s">
        <v>17736</v>
      </c>
      <c r="D434" s="7">
        <v>8600000</v>
      </c>
      <c r="E434">
        <v>1047</v>
      </c>
      <c r="F434" t="s">
        <v>623</v>
      </c>
      <c r="G434">
        <v>120</v>
      </c>
      <c r="H434">
        <v>15</v>
      </c>
      <c r="I434">
        <v>2013</v>
      </c>
      <c r="J434">
        <v>2</v>
      </c>
      <c r="K434" t="s">
        <v>1883</v>
      </c>
      <c r="L434">
        <f>data_to_analyze[[#This Row],[workers]]-data_to_analyze[[#This Row],[previous_workers]]</f>
        <v>105</v>
      </c>
    </row>
    <row r="435" spans="1:12" x14ac:dyDescent="0.25">
      <c r="A435">
        <v>433</v>
      </c>
      <c r="B435" t="s">
        <v>1884</v>
      </c>
      <c r="C435" t="s">
        <v>17762</v>
      </c>
      <c r="D435" s="7">
        <v>20400000</v>
      </c>
      <c r="E435">
        <v>1046</v>
      </c>
      <c r="F435" t="s">
        <v>289</v>
      </c>
      <c r="G435">
        <v>34</v>
      </c>
      <c r="H435">
        <v>12</v>
      </c>
      <c r="I435">
        <v>1988</v>
      </c>
      <c r="J435">
        <v>1</v>
      </c>
      <c r="K435" t="s">
        <v>1887</v>
      </c>
      <c r="L435">
        <f>data_to_analyze[[#This Row],[workers]]-data_to_analyze[[#This Row],[previous_workers]]</f>
        <v>22</v>
      </c>
    </row>
    <row r="436" spans="1:12" x14ac:dyDescent="0.25">
      <c r="A436">
        <v>434</v>
      </c>
      <c r="B436" t="s">
        <v>1888</v>
      </c>
      <c r="C436" t="s">
        <v>10856</v>
      </c>
      <c r="D436" s="7">
        <v>13200000</v>
      </c>
      <c r="E436">
        <v>1045</v>
      </c>
      <c r="F436" t="s">
        <v>289</v>
      </c>
      <c r="G436">
        <v>130</v>
      </c>
      <c r="H436">
        <v>20</v>
      </c>
      <c r="I436">
        <v>2011</v>
      </c>
      <c r="J436">
        <v>1</v>
      </c>
      <c r="K436" t="s">
        <v>163</v>
      </c>
      <c r="L436">
        <f>data_to_analyze[[#This Row],[workers]]-data_to_analyze[[#This Row],[previous_workers]]</f>
        <v>110</v>
      </c>
    </row>
    <row r="437" spans="1:12" x14ac:dyDescent="0.25">
      <c r="A437">
        <v>435</v>
      </c>
      <c r="B437" t="s">
        <v>1892</v>
      </c>
      <c r="C437" t="s">
        <v>17773</v>
      </c>
      <c r="D437" s="7">
        <v>38500000</v>
      </c>
      <c r="E437">
        <v>1044</v>
      </c>
      <c r="F437" t="s">
        <v>48</v>
      </c>
      <c r="G437">
        <v>125</v>
      </c>
      <c r="H437">
        <v>50</v>
      </c>
      <c r="I437">
        <v>2011</v>
      </c>
      <c r="J437">
        <v>2</v>
      </c>
      <c r="K437" t="s">
        <v>1896</v>
      </c>
      <c r="L437">
        <f>data_to_analyze[[#This Row],[workers]]-data_to_analyze[[#This Row],[previous_workers]]</f>
        <v>75</v>
      </c>
    </row>
    <row r="438" spans="1:12" x14ac:dyDescent="0.25">
      <c r="A438">
        <v>436</v>
      </c>
      <c r="B438" t="s">
        <v>1897</v>
      </c>
      <c r="C438" t="s">
        <v>17773</v>
      </c>
      <c r="D438" s="7">
        <v>21300000</v>
      </c>
      <c r="E438">
        <v>1044</v>
      </c>
      <c r="F438" t="s">
        <v>297</v>
      </c>
      <c r="G438">
        <v>50</v>
      </c>
      <c r="H438">
        <v>17</v>
      </c>
      <c r="I438">
        <v>2011</v>
      </c>
      <c r="J438">
        <v>2</v>
      </c>
      <c r="K438" t="s">
        <v>1853</v>
      </c>
      <c r="L438">
        <f>data_to_analyze[[#This Row],[workers]]-data_to_analyze[[#This Row],[previous_workers]]</f>
        <v>33</v>
      </c>
    </row>
    <row r="439" spans="1:12" x14ac:dyDescent="0.25">
      <c r="A439">
        <v>437</v>
      </c>
      <c r="B439" t="s">
        <v>1901</v>
      </c>
      <c r="C439" t="s">
        <v>17743</v>
      </c>
      <c r="D439" s="7">
        <v>67800000</v>
      </c>
      <c r="E439">
        <v>1043</v>
      </c>
      <c r="F439" t="s">
        <v>187</v>
      </c>
      <c r="G439">
        <v>53</v>
      </c>
      <c r="H439">
        <v>12</v>
      </c>
      <c r="I439">
        <v>2009</v>
      </c>
      <c r="J439">
        <v>4</v>
      </c>
      <c r="K439" t="s">
        <v>1905</v>
      </c>
      <c r="L439">
        <f>data_to_analyze[[#This Row],[workers]]-data_to_analyze[[#This Row],[previous_workers]]</f>
        <v>41</v>
      </c>
    </row>
    <row r="440" spans="1:12" x14ac:dyDescent="0.25">
      <c r="A440">
        <v>438</v>
      </c>
      <c r="B440" t="s">
        <v>1906</v>
      </c>
      <c r="C440" t="s">
        <v>17742</v>
      </c>
      <c r="D440" s="7">
        <v>10100000</v>
      </c>
      <c r="E440">
        <v>1042</v>
      </c>
      <c r="F440" t="s">
        <v>25</v>
      </c>
      <c r="G440">
        <v>80</v>
      </c>
      <c r="H440">
        <v>3</v>
      </c>
      <c r="I440">
        <v>2013</v>
      </c>
      <c r="J440">
        <v>2</v>
      </c>
      <c r="K440" t="s">
        <v>506</v>
      </c>
      <c r="L440">
        <f>data_to_analyze[[#This Row],[workers]]-data_to_analyze[[#This Row],[previous_workers]]</f>
        <v>77</v>
      </c>
    </row>
    <row r="441" spans="1:12" x14ac:dyDescent="0.25">
      <c r="A441">
        <v>439</v>
      </c>
      <c r="B441" t="s">
        <v>1909</v>
      </c>
      <c r="C441" t="s">
        <v>17739</v>
      </c>
      <c r="D441" s="7">
        <v>20800000</v>
      </c>
      <c r="E441">
        <v>1040</v>
      </c>
      <c r="F441" t="s">
        <v>69</v>
      </c>
      <c r="G441">
        <v>19</v>
      </c>
      <c r="H441">
        <v>8</v>
      </c>
      <c r="I441">
        <v>2011</v>
      </c>
      <c r="J441">
        <v>1</v>
      </c>
      <c r="K441" t="s">
        <v>1912</v>
      </c>
      <c r="L441">
        <f>data_to_analyze[[#This Row],[workers]]-data_to_analyze[[#This Row],[previous_workers]]</f>
        <v>11</v>
      </c>
    </row>
    <row r="442" spans="1:12" x14ac:dyDescent="0.25">
      <c r="A442">
        <v>440</v>
      </c>
      <c r="B442" t="s">
        <v>1913</v>
      </c>
      <c r="C442" t="s">
        <v>17741</v>
      </c>
      <c r="D442" s="7">
        <v>94600000</v>
      </c>
      <c r="E442">
        <v>1035</v>
      </c>
      <c r="F442" t="s">
        <v>156</v>
      </c>
      <c r="G442">
        <v>96</v>
      </c>
      <c r="H442">
        <v>13</v>
      </c>
      <c r="I442">
        <v>2014</v>
      </c>
      <c r="J442">
        <v>2</v>
      </c>
      <c r="K442" t="s">
        <v>1917</v>
      </c>
      <c r="L442">
        <f>data_to_analyze[[#This Row],[workers]]-data_to_analyze[[#This Row],[previous_workers]]</f>
        <v>83</v>
      </c>
    </row>
    <row r="443" spans="1:12" x14ac:dyDescent="0.25">
      <c r="A443">
        <v>441</v>
      </c>
      <c r="B443" t="s">
        <v>1918</v>
      </c>
      <c r="C443" t="s">
        <v>17739</v>
      </c>
      <c r="D443" s="7">
        <v>2400000</v>
      </c>
      <c r="E443">
        <v>1033</v>
      </c>
      <c r="F443" t="s">
        <v>233</v>
      </c>
      <c r="G443">
        <v>5</v>
      </c>
      <c r="H443">
        <v>1</v>
      </c>
      <c r="I443">
        <v>2007</v>
      </c>
      <c r="J443">
        <v>1</v>
      </c>
      <c r="K443" t="s">
        <v>123</v>
      </c>
      <c r="L443">
        <f>data_to_analyze[[#This Row],[workers]]-data_to_analyze[[#This Row],[previous_workers]]</f>
        <v>4</v>
      </c>
    </row>
    <row r="444" spans="1:12" x14ac:dyDescent="0.25">
      <c r="A444">
        <v>442</v>
      </c>
      <c r="B444" t="s">
        <v>1922</v>
      </c>
      <c r="C444" t="s">
        <v>10856</v>
      </c>
      <c r="D444" s="7">
        <v>15900000</v>
      </c>
      <c r="E444">
        <v>1031</v>
      </c>
      <c r="F444" t="s">
        <v>33</v>
      </c>
      <c r="G444">
        <v>49</v>
      </c>
      <c r="H444">
        <v>9</v>
      </c>
      <c r="I444">
        <v>1985</v>
      </c>
      <c r="J444">
        <v>2</v>
      </c>
      <c r="K444" t="s">
        <v>1925</v>
      </c>
      <c r="L444">
        <f>data_to_analyze[[#This Row],[workers]]-data_to_analyze[[#This Row],[previous_workers]]</f>
        <v>40</v>
      </c>
    </row>
    <row r="445" spans="1:12" x14ac:dyDescent="0.25">
      <c r="A445">
        <v>443</v>
      </c>
      <c r="B445" t="s">
        <v>1926</v>
      </c>
      <c r="C445" t="s">
        <v>17742</v>
      </c>
      <c r="D445" s="7">
        <v>12700000</v>
      </c>
      <c r="E445">
        <v>1031</v>
      </c>
      <c r="F445" t="s">
        <v>297</v>
      </c>
      <c r="G445">
        <v>94</v>
      </c>
      <c r="H445">
        <v>2</v>
      </c>
      <c r="I445">
        <v>2011</v>
      </c>
      <c r="J445">
        <v>1</v>
      </c>
      <c r="K445" t="s">
        <v>1929</v>
      </c>
      <c r="L445">
        <f>data_to_analyze[[#This Row],[workers]]-data_to_analyze[[#This Row],[previous_workers]]</f>
        <v>92</v>
      </c>
    </row>
    <row r="446" spans="1:12" x14ac:dyDescent="0.25">
      <c r="A446">
        <v>444</v>
      </c>
      <c r="B446" t="s">
        <v>1930</v>
      </c>
      <c r="C446" t="s">
        <v>108</v>
      </c>
      <c r="D446" s="7">
        <v>8900000</v>
      </c>
      <c r="E446">
        <v>1031</v>
      </c>
      <c r="F446" t="s">
        <v>187</v>
      </c>
      <c r="G446">
        <v>9</v>
      </c>
      <c r="H446">
        <v>6</v>
      </c>
      <c r="I446">
        <v>2014</v>
      </c>
      <c r="J446">
        <v>1</v>
      </c>
      <c r="K446" t="s">
        <v>108</v>
      </c>
      <c r="L446">
        <f>data_to_analyze[[#This Row],[workers]]-data_to_analyze[[#This Row],[previous_workers]]</f>
        <v>3</v>
      </c>
    </row>
    <row r="447" spans="1:12" x14ac:dyDescent="0.25">
      <c r="A447">
        <v>445</v>
      </c>
      <c r="B447" t="s">
        <v>1933</v>
      </c>
      <c r="C447" t="s">
        <v>10856</v>
      </c>
      <c r="D447" s="7">
        <v>4100000</v>
      </c>
      <c r="E447">
        <v>1023</v>
      </c>
      <c r="F447" t="s">
        <v>233</v>
      </c>
      <c r="G447">
        <v>8</v>
      </c>
      <c r="H447">
        <v>1</v>
      </c>
      <c r="I447">
        <v>2015</v>
      </c>
      <c r="J447">
        <v>1</v>
      </c>
      <c r="K447" t="s">
        <v>163</v>
      </c>
      <c r="L447">
        <f>data_to_analyze[[#This Row],[workers]]-data_to_analyze[[#This Row],[previous_workers]]</f>
        <v>7</v>
      </c>
    </row>
    <row r="448" spans="1:12" x14ac:dyDescent="0.25">
      <c r="A448">
        <v>446</v>
      </c>
      <c r="B448" t="s">
        <v>1936</v>
      </c>
      <c r="C448" t="s">
        <v>17764</v>
      </c>
      <c r="D448" s="7">
        <v>300000</v>
      </c>
      <c r="E448">
        <v>1021</v>
      </c>
      <c r="F448" t="s">
        <v>18</v>
      </c>
      <c r="G448">
        <v>45</v>
      </c>
      <c r="H448">
        <v>4</v>
      </c>
      <c r="I448">
        <v>2013</v>
      </c>
      <c r="J448">
        <v>1</v>
      </c>
      <c r="K448" t="s">
        <v>437</v>
      </c>
      <c r="L448">
        <f>data_to_analyze[[#This Row],[workers]]-data_to_analyze[[#This Row],[previous_workers]]</f>
        <v>41</v>
      </c>
    </row>
    <row r="449" spans="1:12" x14ac:dyDescent="0.25">
      <c r="A449">
        <v>447</v>
      </c>
      <c r="B449" t="s">
        <v>1939</v>
      </c>
      <c r="C449" t="s">
        <v>17742</v>
      </c>
      <c r="D449" s="7">
        <v>22300000</v>
      </c>
      <c r="E449">
        <v>1018</v>
      </c>
      <c r="F449" t="s">
        <v>33</v>
      </c>
      <c r="G449">
        <v>18</v>
      </c>
      <c r="H449">
        <v>8</v>
      </c>
      <c r="I449">
        <v>2013</v>
      </c>
      <c r="J449">
        <v>3</v>
      </c>
      <c r="K449" t="s">
        <v>1942</v>
      </c>
      <c r="L449">
        <f>data_to_analyze[[#This Row],[workers]]-data_to_analyze[[#This Row],[previous_workers]]</f>
        <v>10</v>
      </c>
    </row>
    <row r="450" spans="1:12" x14ac:dyDescent="0.25">
      <c r="A450">
        <v>448</v>
      </c>
      <c r="B450" t="s">
        <v>1943</v>
      </c>
      <c r="C450" t="s">
        <v>10856</v>
      </c>
      <c r="D450" s="7">
        <v>31400000</v>
      </c>
      <c r="E450">
        <v>1015</v>
      </c>
      <c r="F450" t="s">
        <v>156</v>
      </c>
      <c r="G450">
        <v>238</v>
      </c>
      <c r="H450">
        <v>43</v>
      </c>
      <c r="I450">
        <v>2012</v>
      </c>
      <c r="J450">
        <v>2</v>
      </c>
      <c r="K450" t="s">
        <v>163</v>
      </c>
      <c r="L450">
        <f>data_to_analyze[[#This Row],[workers]]-data_to_analyze[[#This Row],[previous_workers]]</f>
        <v>195</v>
      </c>
    </row>
    <row r="451" spans="1:12" x14ac:dyDescent="0.25">
      <c r="A451">
        <v>449</v>
      </c>
      <c r="B451" t="s">
        <v>1946</v>
      </c>
      <c r="C451" t="s">
        <v>17750</v>
      </c>
      <c r="D451" s="7">
        <v>74300000</v>
      </c>
      <c r="E451">
        <v>1013</v>
      </c>
      <c r="F451" t="s">
        <v>55</v>
      </c>
      <c r="G451">
        <v>163</v>
      </c>
      <c r="H451">
        <v>53</v>
      </c>
      <c r="I451">
        <v>1984</v>
      </c>
      <c r="J451">
        <v>4</v>
      </c>
      <c r="K451" t="s">
        <v>1950</v>
      </c>
      <c r="L451">
        <f>data_to_analyze[[#This Row],[workers]]-data_to_analyze[[#This Row],[previous_workers]]</f>
        <v>110</v>
      </c>
    </row>
    <row r="452" spans="1:12" x14ac:dyDescent="0.25">
      <c r="A452">
        <v>450</v>
      </c>
      <c r="B452" t="s">
        <v>1951</v>
      </c>
      <c r="C452" t="s">
        <v>17760</v>
      </c>
      <c r="D452" s="7">
        <v>3900000</v>
      </c>
      <c r="E452">
        <v>1007</v>
      </c>
      <c r="F452" t="s">
        <v>25</v>
      </c>
      <c r="G452">
        <v>5</v>
      </c>
      <c r="H452">
        <v>5</v>
      </c>
      <c r="I452">
        <v>2013</v>
      </c>
      <c r="J452">
        <v>1</v>
      </c>
      <c r="K452" t="s">
        <v>1954</v>
      </c>
      <c r="L452">
        <f>data_to_analyze[[#This Row],[workers]]-data_to_analyze[[#This Row],[previous_workers]]</f>
        <v>0</v>
      </c>
    </row>
    <row r="453" spans="1:12" x14ac:dyDescent="0.25">
      <c r="A453">
        <v>451</v>
      </c>
      <c r="B453" t="s">
        <v>1955</v>
      </c>
      <c r="C453" t="s">
        <v>17748</v>
      </c>
      <c r="D453" s="7">
        <v>5900000</v>
      </c>
      <c r="E453">
        <v>1002</v>
      </c>
      <c r="F453" t="s">
        <v>181</v>
      </c>
      <c r="G453">
        <v>70</v>
      </c>
      <c r="H453">
        <v>6</v>
      </c>
      <c r="I453">
        <v>2010</v>
      </c>
      <c r="J453">
        <v>1</v>
      </c>
      <c r="K453" t="s">
        <v>742</v>
      </c>
      <c r="L453">
        <f>data_to_analyze[[#This Row],[workers]]-data_to_analyze[[#This Row],[previous_workers]]</f>
        <v>64</v>
      </c>
    </row>
    <row r="454" spans="1:12" x14ac:dyDescent="0.25">
      <c r="A454">
        <v>452</v>
      </c>
      <c r="B454" t="s">
        <v>1958</v>
      </c>
      <c r="C454" t="s">
        <v>17744</v>
      </c>
      <c r="D454" s="7">
        <v>45100000</v>
      </c>
      <c r="E454">
        <v>1002</v>
      </c>
      <c r="F454" t="s">
        <v>336</v>
      </c>
      <c r="G454">
        <v>2000</v>
      </c>
      <c r="H454">
        <v>400</v>
      </c>
      <c r="I454">
        <v>2015</v>
      </c>
      <c r="J454">
        <v>1</v>
      </c>
      <c r="K454" t="s">
        <v>1963</v>
      </c>
      <c r="L454">
        <f>data_to_analyze[[#This Row],[workers]]-data_to_analyze[[#This Row],[previous_workers]]</f>
        <v>1600</v>
      </c>
    </row>
    <row r="455" spans="1:12" x14ac:dyDescent="0.25">
      <c r="A455">
        <v>453</v>
      </c>
      <c r="B455" t="s">
        <v>1964</v>
      </c>
      <c r="C455" t="s">
        <v>17773</v>
      </c>
      <c r="D455" s="7">
        <v>2700000</v>
      </c>
      <c r="E455">
        <v>1002</v>
      </c>
      <c r="F455" t="s">
        <v>187</v>
      </c>
      <c r="G455">
        <v>45</v>
      </c>
      <c r="H455">
        <v>8</v>
      </c>
      <c r="I455">
        <v>2014</v>
      </c>
      <c r="J455">
        <v>2</v>
      </c>
      <c r="K455" t="s">
        <v>1093</v>
      </c>
      <c r="L455">
        <f>data_to_analyze[[#This Row],[workers]]-data_to_analyze[[#This Row],[previous_workers]]</f>
        <v>37</v>
      </c>
    </row>
    <row r="456" spans="1:12" x14ac:dyDescent="0.25">
      <c r="A456">
        <v>454</v>
      </c>
      <c r="B456" t="s">
        <v>1967</v>
      </c>
      <c r="C456" t="s">
        <v>7363</v>
      </c>
      <c r="D456" s="7">
        <v>18600000</v>
      </c>
      <c r="E456">
        <v>998</v>
      </c>
      <c r="F456" t="s">
        <v>324</v>
      </c>
      <c r="G456">
        <v>180</v>
      </c>
      <c r="H456">
        <v>30</v>
      </c>
      <c r="I456">
        <v>2013</v>
      </c>
      <c r="J456">
        <v>2</v>
      </c>
      <c r="K456" t="s">
        <v>1971</v>
      </c>
      <c r="L456">
        <f>data_to_analyze[[#This Row],[workers]]-data_to_analyze[[#This Row],[previous_workers]]</f>
        <v>150</v>
      </c>
    </row>
    <row r="457" spans="1:12" x14ac:dyDescent="0.25">
      <c r="A457">
        <v>455</v>
      </c>
      <c r="B457" t="s">
        <v>1972</v>
      </c>
      <c r="C457" t="s">
        <v>10856</v>
      </c>
      <c r="D457" s="7">
        <v>159700000</v>
      </c>
      <c r="E457">
        <v>996</v>
      </c>
      <c r="F457" t="s">
        <v>40</v>
      </c>
      <c r="G457">
        <v>77</v>
      </c>
      <c r="H457">
        <v>47</v>
      </c>
      <c r="I457">
        <v>2013</v>
      </c>
      <c r="J457">
        <v>3</v>
      </c>
      <c r="K457" t="s">
        <v>163</v>
      </c>
      <c r="L457">
        <f>data_to_analyze[[#This Row],[workers]]-data_to_analyze[[#This Row],[previous_workers]]</f>
        <v>30</v>
      </c>
    </row>
    <row r="458" spans="1:12" x14ac:dyDescent="0.25">
      <c r="A458">
        <v>456</v>
      </c>
      <c r="B458" t="s">
        <v>1976</v>
      </c>
      <c r="C458" t="s">
        <v>10856</v>
      </c>
      <c r="D458" s="7">
        <v>4400000</v>
      </c>
      <c r="E458">
        <v>993</v>
      </c>
      <c r="F458" t="s">
        <v>48</v>
      </c>
      <c r="G458">
        <v>45</v>
      </c>
      <c r="H458">
        <v>3</v>
      </c>
      <c r="I458">
        <v>2014</v>
      </c>
      <c r="J458">
        <v>2</v>
      </c>
      <c r="K458" t="s">
        <v>1979</v>
      </c>
      <c r="L458">
        <f>data_to_analyze[[#This Row],[workers]]-data_to_analyze[[#This Row],[previous_workers]]</f>
        <v>42</v>
      </c>
    </row>
    <row r="459" spans="1:12" x14ac:dyDescent="0.25">
      <c r="A459">
        <v>457</v>
      </c>
      <c r="B459" t="s">
        <v>1980</v>
      </c>
      <c r="C459" t="s">
        <v>17742</v>
      </c>
      <c r="D459" s="7">
        <v>29800000</v>
      </c>
      <c r="E459">
        <v>987</v>
      </c>
      <c r="F459" t="s">
        <v>623</v>
      </c>
      <c r="G459">
        <v>295</v>
      </c>
      <c r="H459">
        <v>52</v>
      </c>
      <c r="I459">
        <v>2014</v>
      </c>
      <c r="J459">
        <v>1</v>
      </c>
      <c r="K459" t="s">
        <v>1984</v>
      </c>
      <c r="L459">
        <f>data_to_analyze[[#This Row],[workers]]-data_to_analyze[[#This Row],[previous_workers]]</f>
        <v>243</v>
      </c>
    </row>
    <row r="460" spans="1:12" x14ac:dyDescent="0.25">
      <c r="A460">
        <v>458</v>
      </c>
      <c r="B460" t="s">
        <v>1985</v>
      </c>
      <c r="C460" t="s">
        <v>10856</v>
      </c>
      <c r="D460" s="7">
        <v>3600000</v>
      </c>
      <c r="E460">
        <v>987</v>
      </c>
      <c r="F460" t="s">
        <v>48</v>
      </c>
      <c r="G460">
        <v>8</v>
      </c>
      <c r="H460">
        <v>4</v>
      </c>
      <c r="I460">
        <v>2011</v>
      </c>
      <c r="J460">
        <v>1</v>
      </c>
      <c r="K460" t="s">
        <v>1988</v>
      </c>
      <c r="L460">
        <f>data_to_analyze[[#This Row],[workers]]-data_to_analyze[[#This Row],[previous_workers]]</f>
        <v>4</v>
      </c>
    </row>
    <row r="461" spans="1:12" x14ac:dyDescent="0.25">
      <c r="A461">
        <v>459</v>
      </c>
      <c r="B461" t="s">
        <v>1989</v>
      </c>
      <c r="C461" t="s">
        <v>777</v>
      </c>
      <c r="D461" s="7">
        <v>11300000</v>
      </c>
      <c r="E461">
        <v>986</v>
      </c>
      <c r="F461" t="s">
        <v>48</v>
      </c>
      <c r="G461">
        <v>20</v>
      </c>
      <c r="H461">
        <v>2</v>
      </c>
      <c r="I461">
        <v>2013</v>
      </c>
      <c r="J461">
        <v>2</v>
      </c>
      <c r="K461" t="s">
        <v>56</v>
      </c>
      <c r="L461">
        <f>data_to_analyze[[#This Row],[workers]]-data_to_analyze[[#This Row],[previous_workers]]</f>
        <v>18</v>
      </c>
    </row>
    <row r="462" spans="1:12" x14ac:dyDescent="0.25">
      <c r="A462">
        <v>460</v>
      </c>
      <c r="B462" t="s">
        <v>1993</v>
      </c>
      <c r="C462" t="s">
        <v>17747</v>
      </c>
      <c r="D462" s="7">
        <v>7800000</v>
      </c>
      <c r="E462">
        <v>983</v>
      </c>
      <c r="F462" t="s">
        <v>211</v>
      </c>
      <c r="G462">
        <v>39</v>
      </c>
      <c r="H462">
        <v>2</v>
      </c>
      <c r="I462">
        <v>2015</v>
      </c>
      <c r="J462">
        <v>1</v>
      </c>
      <c r="K462" t="s">
        <v>1996</v>
      </c>
      <c r="L462">
        <f>data_to_analyze[[#This Row],[workers]]-data_to_analyze[[#This Row],[previous_workers]]</f>
        <v>37</v>
      </c>
    </row>
    <row r="463" spans="1:12" x14ac:dyDescent="0.25">
      <c r="A463">
        <v>461</v>
      </c>
      <c r="B463" t="s">
        <v>1997</v>
      </c>
      <c r="C463" t="s">
        <v>17763</v>
      </c>
      <c r="D463" s="7">
        <v>2800000</v>
      </c>
      <c r="E463">
        <v>981</v>
      </c>
      <c r="F463" t="s">
        <v>48</v>
      </c>
      <c r="G463">
        <v>6</v>
      </c>
      <c r="H463">
        <v>2</v>
      </c>
      <c r="I463">
        <v>2015</v>
      </c>
      <c r="J463">
        <v>1</v>
      </c>
      <c r="K463" t="s">
        <v>2002</v>
      </c>
      <c r="L463">
        <f>data_to_analyze[[#This Row],[workers]]-data_to_analyze[[#This Row],[previous_workers]]</f>
        <v>4</v>
      </c>
    </row>
    <row r="464" spans="1:12" x14ac:dyDescent="0.25">
      <c r="A464">
        <v>462</v>
      </c>
      <c r="B464" t="s">
        <v>2003</v>
      </c>
      <c r="C464" t="s">
        <v>17773</v>
      </c>
      <c r="D464" s="7">
        <v>3200000</v>
      </c>
      <c r="E464">
        <v>977</v>
      </c>
      <c r="F464" t="s">
        <v>181</v>
      </c>
      <c r="G464">
        <v>15</v>
      </c>
      <c r="H464">
        <v>11</v>
      </c>
      <c r="I464">
        <v>2005</v>
      </c>
      <c r="J464">
        <v>2</v>
      </c>
      <c r="K464" t="s">
        <v>2006</v>
      </c>
      <c r="L464">
        <f>data_to_analyze[[#This Row],[workers]]-data_to_analyze[[#This Row],[previous_workers]]</f>
        <v>4</v>
      </c>
    </row>
    <row r="465" spans="1:12" x14ac:dyDescent="0.25">
      <c r="A465">
        <v>463</v>
      </c>
      <c r="B465" t="s">
        <v>2007</v>
      </c>
      <c r="C465" t="s">
        <v>777</v>
      </c>
      <c r="D465" s="7">
        <v>18800000</v>
      </c>
      <c r="E465">
        <v>971</v>
      </c>
      <c r="F465" t="s">
        <v>18</v>
      </c>
      <c r="G465">
        <v>26</v>
      </c>
      <c r="H465">
        <v>15</v>
      </c>
      <c r="I465">
        <v>2009</v>
      </c>
      <c r="J465">
        <v>3</v>
      </c>
      <c r="K465" t="s">
        <v>203</v>
      </c>
      <c r="L465">
        <f>data_to_analyze[[#This Row],[workers]]-data_to_analyze[[#This Row],[previous_workers]]</f>
        <v>11</v>
      </c>
    </row>
    <row r="466" spans="1:12" x14ac:dyDescent="0.25">
      <c r="A466">
        <v>464</v>
      </c>
      <c r="B466" t="s">
        <v>2011</v>
      </c>
      <c r="C466" t="s">
        <v>17770</v>
      </c>
      <c r="D466" s="7">
        <v>7500000</v>
      </c>
      <c r="E466">
        <v>968</v>
      </c>
      <c r="F466" t="s">
        <v>107</v>
      </c>
      <c r="G466">
        <v>48</v>
      </c>
      <c r="H466">
        <v>6</v>
      </c>
      <c r="I466">
        <v>1909</v>
      </c>
      <c r="J466">
        <v>1</v>
      </c>
      <c r="K466" t="s">
        <v>258</v>
      </c>
      <c r="L466">
        <f>data_to_analyze[[#This Row],[workers]]-data_to_analyze[[#This Row],[previous_workers]]</f>
        <v>42</v>
      </c>
    </row>
    <row r="467" spans="1:12" x14ac:dyDescent="0.25">
      <c r="A467">
        <v>465</v>
      </c>
      <c r="B467" t="s">
        <v>2015</v>
      </c>
      <c r="C467" t="s">
        <v>17770</v>
      </c>
      <c r="D467" s="7">
        <v>14200000</v>
      </c>
      <c r="E467">
        <v>967</v>
      </c>
      <c r="F467" t="s">
        <v>25</v>
      </c>
      <c r="G467">
        <v>103</v>
      </c>
      <c r="H467">
        <v>27</v>
      </c>
      <c r="I467">
        <v>2013</v>
      </c>
      <c r="J467">
        <v>1</v>
      </c>
      <c r="K467" t="s">
        <v>258</v>
      </c>
      <c r="L467">
        <f>data_to_analyze[[#This Row],[workers]]-data_to_analyze[[#This Row],[previous_workers]]</f>
        <v>76</v>
      </c>
    </row>
    <row r="468" spans="1:12" x14ac:dyDescent="0.25">
      <c r="A468">
        <v>466</v>
      </c>
      <c r="B468" t="s">
        <v>2018</v>
      </c>
      <c r="C468" t="s">
        <v>17743</v>
      </c>
      <c r="D468" s="7">
        <v>17400000</v>
      </c>
      <c r="E468">
        <v>966</v>
      </c>
      <c r="F468" t="s">
        <v>18</v>
      </c>
      <c r="G468">
        <v>36</v>
      </c>
      <c r="H468">
        <v>13</v>
      </c>
      <c r="I468">
        <v>2006</v>
      </c>
      <c r="J468">
        <v>1</v>
      </c>
      <c r="K468" t="s">
        <v>1185</v>
      </c>
      <c r="L468">
        <f>data_to_analyze[[#This Row],[workers]]-data_to_analyze[[#This Row],[previous_workers]]</f>
        <v>23</v>
      </c>
    </row>
    <row r="469" spans="1:12" x14ac:dyDescent="0.25">
      <c r="A469">
        <v>467</v>
      </c>
      <c r="B469" t="s">
        <v>2021</v>
      </c>
      <c r="C469" t="s">
        <v>17748</v>
      </c>
      <c r="D469" s="7">
        <v>5800000</v>
      </c>
      <c r="E469">
        <v>966</v>
      </c>
      <c r="F469" t="s">
        <v>289</v>
      </c>
      <c r="G469">
        <v>20</v>
      </c>
      <c r="H469">
        <v>4</v>
      </c>
      <c r="I469">
        <v>2014</v>
      </c>
      <c r="J469">
        <v>1</v>
      </c>
      <c r="K469" t="s">
        <v>2024</v>
      </c>
      <c r="L469">
        <f>data_to_analyze[[#This Row],[workers]]-data_to_analyze[[#This Row],[previous_workers]]</f>
        <v>16</v>
      </c>
    </row>
    <row r="470" spans="1:12" x14ac:dyDescent="0.25">
      <c r="A470">
        <v>468</v>
      </c>
      <c r="B470" t="s">
        <v>2025</v>
      </c>
      <c r="C470" t="s">
        <v>10856</v>
      </c>
      <c r="D470" s="7">
        <v>4500000</v>
      </c>
      <c r="E470">
        <v>965</v>
      </c>
      <c r="F470" t="s">
        <v>18</v>
      </c>
      <c r="G470">
        <v>46</v>
      </c>
      <c r="H470">
        <v>8</v>
      </c>
      <c r="I470">
        <v>2014</v>
      </c>
      <c r="J470">
        <v>1</v>
      </c>
      <c r="K470" t="s">
        <v>964</v>
      </c>
      <c r="L470">
        <f>data_to_analyze[[#This Row],[workers]]-data_to_analyze[[#This Row],[previous_workers]]</f>
        <v>38</v>
      </c>
    </row>
    <row r="471" spans="1:12" x14ac:dyDescent="0.25">
      <c r="A471">
        <v>469</v>
      </c>
      <c r="B471" t="s">
        <v>2028</v>
      </c>
      <c r="C471" t="s">
        <v>17770</v>
      </c>
      <c r="D471" s="7">
        <v>52300000</v>
      </c>
      <c r="E471">
        <v>958</v>
      </c>
      <c r="F471" t="s">
        <v>156</v>
      </c>
      <c r="G471">
        <v>397</v>
      </c>
      <c r="H471">
        <v>155</v>
      </c>
      <c r="I471">
        <v>2009</v>
      </c>
      <c r="J471">
        <v>3</v>
      </c>
      <c r="K471" t="s">
        <v>1789</v>
      </c>
      <c r="L471">
        <f>data_to_analyze[[#This Row],[workers]]-data_to_analyze[[#This Row],[previous_workers]]</f>
        <v>242</v>
      </c>
    </row>
    <row r="472" spans="1:12" x14ac:dyDescent="0.25">
      <c r="A472">
        <v>470</v>
      </c>
      <c r="B472" t="s">
        <v>2032</v>
      </c>
      <c r="C472" t="s">
        <v>17735</v>
      </c>
      <c r="D472" s="7">
        <v>4000000</v>
      </c>
      <c r="E472">
        <v>957</v>
      </c>
      <c r="F472" t="s">
        <v>25</v>
      </c>
      <c r="G472">
        <v>170</v>
      </c>
      <c r="H472">
        <v>35</v>
      </c>
      <c r="I472">
        <v>2009</v>
      </c>
      <c r="J472">
        <v>1</v>
      </c>
      <c r="K472" t="s">
        <v>89</v>
      </c>
      <c r="L472">
        <f>data_to_analyze[[#This Row],[workers]]-data_to_analyze[[#This Row],[previous_workers]]</f>
        <v>135</v>
      </c>
    </row>
    <row r="473" spans="1:12" x14ac:dyDescent="0.25">
      <c r="A473">
        <v>471</v>
      </c>
      <c r="B473" t="s">
        <v>2036</v>
      </c>
      <c r="C473" t="s">
        <v>17770</v>
      </c>
      <c r="D473" s="7">
        <v>42900000</v>
      </c>
      <c r="E473">
        <v>956</v>
      </c>
      <c r="F473" t="s">
        <v>55</v>
      </c>
      <c r="G473">
        <v>50</v>
      </c>
      <c r="H473">
        <v>16</v>
      </c>
      <c r="I473">
        <v>2013</v>
      </c>
      <c r="J473">
        <v>1</v>
      </c>
      <c r="K473" t="s">
        <v>2040</v>
      </c>
      <c r="L473">
        <f>data_to_analyze[[#This Row],[workers]]-data_to_analyze[[#This Row],[previous_workers]]</f>
        <v>34</v>
      </c>
    </row>
    <row r="474" spans="1:12" x14ac:dyDescent="0.25">
      <c r="A474">
        <v>472</v>
      </c>
      <c r="B474" t="s">
        <v>2041</v>
      </c>
      <c r="C474" t="s">
        <v>17773</v>
      </c>
      <c r="D474" s="7">
        <v>11600000</v>
      </c>
      <c r="E474">
        <v>955</v>
      </c>
      <c r="F474" t="s">
        <v>187</v>
      </c>
      <c r="G474">
        <v>87</v>
      </c>
      <c r="H474">
        <v>14</v>
      </c>
      <c r="I474">
        <v>2012</v>
      </c>
      <c r="J474">
        <v>2</v>
      </c>
      <c r="K474" t="s">
        <v>2044</v>
      </c>
      <c r="L474">
        <f>data_to_analyze[[#This Row],[workers]]-data_to_analyze[[#This Row],[previous_workers]]</f>
        <v>73</v>
      </c>
    </row>
    <row r="475" spans="1:12" x14ac:dyDescent="0.25">
      <c r="A475">
        <v>473</v>
      </c>
      <c r="B475" t="s">
        <v>2045</v>
      </c>
      <c r="C475" t="s">
        <v>976</v>
      </c>
      <c r="D475" s="7">
        <v>200000</v>
      </c>
      <c r="E475">
        <v>947</v>
      </c>
      <c r="F475" t="s">
        <v>336</v>
      </c>
      <c r="G475">
        <v>34</v>
      </c>
      <c r="H475">
        <v>4</v>
      </c>
      <c r="I475">
        <v>2012</v>
      </c>
      <c r="J475">
        <v>1</v>
      </c>
      <c r="K475" t="s">
        <v>2048</v>
      </c>
      <c r="L475">
        <f>data_to_analyze[[#This Row],[workers]]-data_to_analyze[[#This Row],[previous_workers]]</f>
        <v>30</v>
      </c>
    </row>
    <row r="476" spans="1:12" x14ac:dyDescent="0.25">
      <c r="A476">
        <v>474</v>
      </c>
      <c r="B476" t="s">
        <v>2049</v>
      </c>
      <c r="C476" t="s">
        <v>108</v>
      </c>
      <c r="D476" s="7">
        <v>7100000</v>
      </c>
      <c r="E476">
        <v>947</v>
      </c>
      <c r="F476" t="s">
        <v>18</v>
      </c>
      <c r="G476">
        <v>77</v>
      </c>
      <c r="H476">
        <v>8</v>
      </c>
      <c r="I476">
        <v>2011</v>
      </c>
      <c r="J476">
        <v>2</v>
      </c>
      <c r="K476" t="s">
        <v>108</v>
      </c>
      <c r="L476">
        <f>data_to_analyze[[#This Row],[workers]]-data_to_analyze[[#This Row],[previous_workers]]</f>
        <v>69</v>
      </c>
    </row>
    <row r="477" spans="1:12" x14ac:dyDescent="0.25">
      <c r="A477">
        <v>475</v>
      </c>
      <c r="B477" t="s">
        <v>2052</v>
      </c>
      <c r="C477" t="s">
        <v>17739</v>
      </c>
      <c r="D477" s="7">
        <v>200000</v>
      </c>
      <c r="E477">
        <v>935</v>
      </c>
      <c r="F477" t="s">
        <v>336</v>
      </c>
      <c r="G477">
        <v>5</v>
      </c>
      <c r="H477">
        <v>13</v>
      </c>
      <c r="I477">
        <v>2001</v>
      </c>
      <c r="J477">
        <v>1</v>
      </c>
      <c r="K477" t="s">
        <v>2055</v>
      </c>
      <c r="L477">
        <f>data_to_analyze[[#This Row],[workers]]-data_to_analyze[[#This Row],[previous_workers]]</f>
        <v>-8</v>
      </c>
    </row>
    <row r="478" spans="1:12" x14ac:dyDescent="0.25">
      <c r="A478">
        <v>476</v>
      </c>
      <c r="B478" t="s">
        <v>2056</v>
      </c>
      <c r="C478" t="s">
        <v>17743</v>
      </c>
      <c r="D478" s="7">
        <v>30100000</v>
      </c>
      <c r="E478">
        <v>927</v>
      </c>
      <c r="F478" t="s">
        <v>336</v>
      </c>
      <c r="G478">
        <v>80</v>
      </c>
      <c r="H478">
        <v>14</v>
      </c>
      <c r="I478">
        <v>2014</v>
      </c>
      <c r="J478">
        <v>1</v>
      </c>
      <c r="K478" t="s">
        <v>2060</v>
      </c>
      <c r="L478">
        <f>data_to_analyze[[#This Row],[workers]]-data_to_analyze[[#This Row],[previous_workers]]</f>
        <v>66</v>
      </c>
    </row>
    <row r="479" spans="1:12" x14ac:dyDescent="0.25">
      <c r="A479">
        <v>477</v>
      </c>
      <c r="B479" t="s">
        <v>2061</v>
      </c>
      <c r="C479" t="s">
        <v>17770</v>
      </c>
      <c r="D479" s="7">
        <v>300000</v>
      </c>
      <c r="E479">
        <v>924</v>
      </c>
      <c r="F479" t="s">
        <v>156</v>
      </c>
      <c r="G479">
        <v>21</v>
      </c>
      <c r="H479">
        <v>3</v>
      </c>
      <c r="I479">
        <v>2014</v>
      </c>
      <c r="J479">
        <v>1</v>
      </c>
      <c r="K479" t="s">
        <v>258</v>
      </c>
      <c r="L479">
        <f>data_to_analyze[[#This Row],[workers]]-data_to_analyze[[#This Row],[previous_workers]]</f>
        <v>18</v>
      </c>
    </row>
    <row r="480" spans="1:12" x14ac:dyDescent="0.25">
      <c r="A480">
        <v>478</v>
      </c>
      <c r="B480" t="s">
        <v>2064</v>
      </c>
      <c r="C480" t="s">
        <v>10856</v>
      </c>
      <c r="D480" s="7">
        <v>7700000</v>
      </c>
      <c r="E480">
        <v>922</v>
      </c>
      <c r="F480" t="s">
        <v>107</v>
      </c>
      <c r="G480">
        <v>13</v>
      </c>
      <c r="H480">
        <v>6</v>
      </c>
      <c r="I480">
        <v>2012</v>
      </c>
      <c r="J480">
        <v>2</v>
      </c>
      <c r="K480" t="s">
        <v>2067</v>
      </c>
      <c r="L480">
        <f>data_to_analyze[[#This Row],[workers]]-data_to_analyze[[#This Row],[previous_workers]]</f>
        <v>7</v>
      </c>
    </row>
    <row r="481" spans="1:12" x14ac:dyDescent="0.25">
      <c r="A481">
        <v>479</v>
      </c>
      <c r="B481" t="s">
        <v>2068</v>
      </c>
      <c r="C481" t="s">
        <v>10856</v>
      </c>
      <c r="D481" s="7">
        <v>22100000</v>
      </c>
      <c r="E481">
        <v>916</v>
      </c>
      <c r="F481" t="s">
        <v>18</v>
      </c>
      <c r="G481">
        <v>65</v>
      </c>
      <c r="H481">
        <v>5</v>
      </c>
      <c r="I481">
        <v>2013</v>
      </c>
      <c r="J481">
        <v>2</v>
      </c>
      <c r="K481" t="s">
        <v>800</v>
      </c>
      <c r="L481">
        <f>data_to_analyze[[#This Row],[workers]]-data_to_analyze[[#This Row],[previous_workers]]</f>
        <v>60</v>
      </c>
    </row>
    <row r="482" spans="1:12" x14ac:dyDescent="0.25">
      <c r="A482">
        <v>480</v>
      </c>
      <c r="B482" t="s">
        <v>2072</v>
      </c>
      <c r="C482" t="s">
        <v>777</v>
      </c>
      <c r="D482" s="7">
        <v>2500000</v>
      </c>
      <c r="E482">
        <v>916</v>
      </c>
      <c r="F482" t="s">
        <v>156</v>
      </c>
      <c r="G482">
        <v>75</v>
      </c>
      <c r="H482">
        <v>20</v>
      </c>
      <c r="I482">
        <v>2003</v>
      </c>
      <c r="J482">
        <v>1</v>
      </c>
      <c r="K482" t="s">
        <v>2075</v>
      </c>
      <c r="L482">
        <f>data_to_analyze[[#This Row],[workers]]-data_to_analyze[[#This Row],[previous_workers]]</f>
        <v>55</v>
      </c>
    </row>
    <row r="483" spans="1:12" x14ac:dyDescent="0.25">
      <c r="A483">
        <v>481</v>
      </c>
      <c r="B483" t="s">
        <v>2076</v>
      </c>
      <c r="C483" t="s">
        <v>17744</v>
      </c>
      <c r="D483" s="7">
        <v>2300000</v>
      </c>
      <c r="E483">
        <v>914</v>
      </c>
      <c r="F483" t="s">
        <v>156</v>
      </c>
      <c r="G483">
        <v>20</v>
      </c>
      <c r="H483">
        <v>3</v>
      </c>
      <c r="I483">
        <v>2013</v>
      </c>
      <c r="J483">
        <v>1</v>
      </c>
      <c r="K483" t="s">
        <v>2080</v>
      </c>
      <c r="L483">
        <f>data_to_analyze[[#This Row],[workers]]-data_to_analyze[[#This Row],[previous_workers]]</f>
        <v>17</v>
      </c>
    </row>
    <row r="484" spans="1:12" x14ac:dyDescent="0.25">
      <c r="A484">
        <v>482</v>
      </c>
      <c r="B484" t="s">
        <v>2081</v>
      </c>
      <c r="C484" t="s">
        <v>17735</v>
      </c>
      <c r="D484" s="7">
        <v>2500000</v>
      </c>
      <c r="E484">
        <v>912</v>
      </c>
      <c r="F484" t="s">
        <v>156</v>
      </c>
      <c r="G484">
        <v>21</v>
      </c>
      <c r="H484">
        <v>10</v>
      </c>
      <c r="I484">
        <v>2013</v>
      </c>
      <c r="J484">
        <v>1</v>
      </c>
      <c r="K484" t="s">
        <v>2085</v>
      </c>
      <c r="L484">
        <f>data_to_analyze[[#This Row],[workers]]-data_to_analyze[[#This Row],[previous_workers]]</f>
        <v>11</v>
      </c>
    </row>
    <row r="485" spans="1:12" x14ac:dyDescent="0.25">
      <c r="A485">
        <v>483</v>
      </c>
      <c r="B485" t="s">
        <v>2086</v>
      </c>
      <c r="C485" t="s">
        <v>17769</v>
      </c>
      <c r="D485" s="7">
        <v>31300000</v>
      </c>
      <c r="E485">
        <v>911</v>
      </c>
      <c r="F485" t="s">
        <v>25</v>
      </c>
      <c r="G485">
        <v>51</v>
      </c>
      <c r="H485">
        <v>6</v>
      </c>
      <c r="I485">
        <v>2013</v>
      </c>
      <c r="J485">
        <v>2</v>
      </c>
      <c r="K485" t="s">
        <v>1024</v>
      </c>
      <c r="L485">
        <f>data_to_analyze[[#This Row],[workers]]-data_to_analyze[[#This Row],[previous_workers]]</f>
        <v>45</v>
      </c>
    </row>
    <row r="486" spans="1:12" x14ac:dyDescent="0.25">
      <c r="A486">
        <v>484</v>
      </c>
      <c r="B486" t="s">
        <v>2090</v>
      </c>
      <c r="C486" t="s">
        <v>17773</v>
      </c>
      <c r="D486" s="7">
        <v>3500000</v>
      </c>
      <c r="E486">
        <v>905</v>
      </c>
      <c r="F486" t="s">
        <v>181</v>
      </c>
      <c r="G486">
        <v>20</v>
      </c>
      <c r="H486">
        <v>2</v>
      </c>
      <c r="I486">
        <v>2004</v>
      </c>
      <c r="J486">
        <v>2</v>
      </c>
      <c r="K486" t="s">
        <v>396</v>
      </c>
      <c r="L486">
        <f>data_to_analyze[[#This Row],[workers]]-data_to_analyze[[#This Row],[previous_workers]]</f>
        <v>18</v>
      </c>
    </row>
    <row r="487" spans="1:12" x14ac:dyDescent="0.25">
      <c r="A487">
        <v>485</v>
      </c>
      <c r="B487" t="s">
        <v>2093</v>
      </c>
      <c r="C487" t="s">
        <v>17758</v>
      </c>
      <c r="D487" s="7">
        <v>7200000</v>
      </c>
      <c r="E487">
        <v>904</v>
      </c>
      <c r="F487" t="s">
        <v>33</v>
      </c>
      <c r="G487">
        <v>8</v>
      </c>
      <c r="H487">
        <v>5</v>
      </c>
      <c r="I487">
        <v>2013</v>
      </c>
      <c r="J487">
        <v>2</v>
      </c>
      <c r="K487" t="s">
        <v>2096</v>
      </c>
      <c r="L487">
        <f>data_to_analyze[[#This Row],[workers]]-data_to_analyze[[#This Row],[previous_workers]]</f>
        <v>3</v>
      </c>
    </row>
    <row r="488" spans="1:12" x14ac:dyDescent="0.25">
      <c r="A488">
        <v>486</v>
      </c>
      <c r="B488" t="s">
        <v>2097</v>
      </c>
      <c r="C488" t="s">
        <v>10856</v>
      </c>
      <c r="D488" s="7">
        <v>59400000</v>
      </c>
      <c r="E488">
        <v>903</v>
      </c>
      <c r="F488" t="s">
        <v>156</v>
      </c>
      <c r="G488">
        <v>574</v>
      </c>
      <c r="H488">
        <v>85</v>
      </c>
      <c r="I488">
        <v>2012</v>
      </c>
      <c r="J488">
        <v>1</v>
      </c>
      <c r="K488" t="s">
        <v>2101</v>
      </c>
      <c r="L488">
        <f>data_to_analyze[[#This Row],[workers]]-data_to_analyze[[#This Row],[previous_workers]]</f>
        <v>489</v>
      </c>
    </row>
    <row r="489" spans="1:12" x14ac:dyDescent="0.25">
      <c r="A489">
        <v>487</v>
      </c>
      <c r="B489" t="s">
        <v>2102</v>
      </c>
      <c r="C489" t="s">
        <v>17749</v>
      </c>
      <c r="D489" s="7">
        <v>78600000</v>
      </c>
      <c r="E489">
        <v>902</v>
      </c>
      <c r="F489" t="s">
        <v>175</v>
      </c>
      <c r="G489">
        <v>90</v>
      </c>
      <c r="H489">
        <v>34</v>
      </c>
      <c r="I489">
        <v>2010</v>
      </c>
      <c r="J489">
        <v>3</v>
      </c>
      <c r="K489" t="s">
        <v>344</v>
      </c>
      <c r="L489">
        <f>data_to_analyze[[#This Row],[workers]]-data_to_analyze[[#This Row],[previous_workers]]</f>
        <v>56</v>
      </c>
    </row>
    <row r="490" spans="1:12" x14ac:dyDescent="0.25">
      <c r="A490">
        <v>488</v>
      </c>
      <c r="B490" t="s">
        <v>2106</v>
      </c>
      <c r="C490" t="s">
        <v>17767</v>
      </c>
      <c r="D490" s="7">
        <v>11400000</v>
      </c>
      <c r="E490">
        <v>901</v>
      </c>
      <c r="F490" t="s">
        <v>107</v>
      </c>
      <c r="G490">
        <v>61</v>
      </c>
      <c r="H490">
        <v>19</v>
      </c>
      <c r="I490">
        <v>2015</v>
      </c>
      <c r="J490">
        <v>2</v>
      </c>
      <c r="K490" t="s">
        <v>596</v>
      </c>
      <c r="L490">
        <f>data_to_analyze[[#This Row],[workers]]-data_to_analyze[[#This Row],[previous_workers]]</f>
        <v>42</v>
      </c>
    </row>
    <row r="491" spans="1:12" x14ac:dyDescent="0.25">
      <c r="A491">
        <v>489</v>
      </c>
      <c r="B491" t="s">
        <v>2111</v>
      </c>
      <c r="C491" t="s">
        <v>17760</v>
      </c>
      <c r="D491" s="7">
        <v>5400000</v>
      </c>
      <c r="E491">
        <v>900</v>
      </c>
      <c r="F491" t="s">
        <v>211</v>
      </c>
      <c r="G491">
        <v>7</v>
      </c>
      <c r="H491">
        <v>2</v>
      </c>
      <c r="I491">
        <v>2009</v>
      </c>
      <c r="J491">
        <v>2</v>
      </c>
      <c r="K491" t="s">
        <v>2114</v>
      </c>
      <c r="L491">
        <f>data_to_analyze[[#This Row],[workers]]-data_to_analyze[[#This Row],[previous_workers]]</f>
        <v>5</v>
      </c>
    </row>
    <row r="492" spans="1:12" x14ac:dyDescent="0.25">
      <c r="A492">
        <v>490</v>
      </c>
      <c r="B492" t="s">
        <v>2115</v>
      </c>
      <c r="C492" t="s">
        <v>17735</v>
      </c>
      <c r="D492" s="7">
        <v>45400000</v>
      </c>
      <c r="E492">
        <v>897</v>
      </c>
      <c r="F492" t="s">
        <v>175</v>
      </c>
      <c r="G492">
        <v>78</v>
      </c>
      <c r="H492">
        <v>25</v>
      </c>
      <c r="I492">
        <v>2011</v>
      </c>
      <c r="J492">
        <v>2</v>
      </c>
      <c r="K492" t="s">
        <v>2085</v>
      </c>
      <c r="L492">
        <f>data_to_analyze[[#This Row],[workers]]-data_to_analyze[[#This Row],[previous_workers]]</f>
        <v>53</v>
      </c>
    </row>
    <row r="493" spans="1:12" x14ac:dyDescent="0.25">
      <c r="A493">
        <v>491</v>
      </c>
      <c r="B493" t="s">
        <v>2119</v>
      </c>
      <c r="C493" t="s">
        <v>17748</v>
      </c>
      <c r="D493" s="7">
        <v>52400000</v>
      </c>
      <c r="E493">
        <v>895</v>
      </c>
      <c r="F493" t="s">
        <v>175</v>
      </c>
      <c r="G493">
        <v>17</v>
      </c>
      <c r="H493">
        <v>5</v>
      </c>
      <c r="I493">
        <v>2013</v>
      </c>
      <c r="J493">
        <v>1</v>
      </c>
      <c r="K493" t="s">
        <v>2123</v>
      </c>
      <c r="L493">
        <f>data_to_analyze[[#This Row],[workers]]-data_to_analyze[[#This Row],[previous_workers]]</f>
        <v>12</v>
      </c>
    </row>
    <row r="494" spans="1:12" x14ac:dyDescent="0.25">
      <c r="A494">
        <v>492</v>
      </c>
      <c r="B494" t="s">
        <v>2124</v>
      </c>
      <c r="C494" t="s">
        <v>777</v>
      </c>
      <c r="D494" s="7">
        <v>5400000</v>
      </c>
      <c r="E494">
        <v>895</v>
      </c>
      <c r="F494" t="s">
        <v>48</v>
      </c>
      <c r="G494">
        <v>30</v>
      </c>
      <c r="H494">
        <v>6</v>
      </c>
      <c r="I494">
        <v>2012</v>
      </c>
      <c r="J494">
        <v>2</v>
      </c>
      <c r="K494" t="s">
        <v>2127</v>
      </c>
      <c r="L494">
        <f>data_to_analyze[[#This Row],[workers]]-data_to_analyze[[#This Row],[previous_workers]]</f>
        <v>24</v>
      </c>
    </row>
    <row r="495" spans="1:12" x14ac:dyDescent="0.25">
      <c r="A495">
        <v>493</v>
      </c>
      <c r="B495" t="s">
        <v>2128</v>
      </c>
      <c r="C495" t="s">
        <v>17735</v>
      </c>
      <c r="D495" s="7">
        <v>5300000</v>
      </c>
      <c r="E495">
        <v>894</v>
      </c>
      <c r="F495" t="s">
        <v>33</v>
      </c>
      <c r="G495">
        <v>36</v>
      </c>
      <c r="H495">
        <v>12</v>
      </c>
      <c r="I495">
        <v>2013</v>
      </c>
      <c r="J495">
        <v>1</v>
      </c>
      <c r="K495" t="s">
        <v>89</v>
      </c>
      <c r="L495">
        <f>data_to_analyze[[#This Row],[workers]]-data_to_analyze[[#This Row],[previous_workers]]</f>
        <v>24</v>
      </c>
    </row>
    <row r="496" spans="1:12" x14ac:dyDescent="0.25">
      <c r="A496">
        <v>494</v>
      </c>
      <c r="B496" t="s">
        <v>2131</v>
      </c>
      <c r="C496" t="s">
        <v>17765</v>
      </c>
      <c r="D496" s="7">
        <v>18400000</v>
      </c>
      <c r="E496">
        <v>891</v>
      </c>
      <c r="F496" t="s">
        <v>233</v>
      </c>
      <c r="G496">
        <v>28</v>
      </c>
      <c r="H496">
        <v>5</v>
      </c>
      <c r="I496">
        <v>2009</v>
      </c>
      <c r="J496">
        <v>3</v>
      </c>
      <c r="K496" t="s">
        <v>49</v>
      </c>
      <c r="L496">
        <f>data_to_analyze[[#This Row],[workers]]-data_to_analyze[[#This Row],[previous_workers]]</f>
        <v>23</v>
      </c>
    </row>
    <row r="497" spans="1:12" x14ac:dyDescent="0.25">
      <c r="A497">
        <v>495</v>
      </c>
      <c r="B497" t="s">
        <v>2134</v>
      </c>
      <c r="C497" t="s">
        <v>10856</v>
      </c>
      <c r="D497" s="7">
        <v>2200000</v>
      </c>
      <c r="E497">
        <v>890</v>
      </c>
      <c r="F497" t="s">
        <v>55</v>
      </c>
      <c r="G497">
        <v>37</v>
      </c>
      <c r="H497">
        <v>2</v>
      </c>
      <c r="I497">
        <v>2014</v>
      </c>
      <c r="J497">
        <v>1</v>
      </c>
      <c r="K497" t="s">
        <v>2137</v>
      </c>
      <c r="L497">
        <f>data_to_analyze[[#This Row],[workers]]-data_to_analyze[[#This Row],[previous_workers]]</f>
        <v>35</v>
      </c>
    </row>
    <row r="498" spans="1:12" x14ac:dyDescent="0.25">
      <c r="A498">
        <v>496</v>
      </c>
      <c r="B498" t="s">
        <v>2138</v>
      </c>
      <c r="C498" t="s">
        <v>976</v>
      </c>
      <c r="D498" s="7">
        <v>2900000</v>
      </c>
      <c r="E498">
        <v>887</v>
      </c>
      <c r="F498" t="s">
        <v>187</v>
      </c>
      <c r="G498">
        <v>6</v>
      </c>
      <c r="H498">
        <v>2</v>
      </c>
      <c r="I498">
        <v>2015</v>
      </c>
      <c r="J498">
        <v>1</v>
      </c>
      <c r="K498" t="s">
        <v>101</v>
      </c>
      <c r="L498">
        <f>data_to_analyze[[#This Row],[workers]]-data_to_analyze[[#This Row],[previous_workers]]</f>
        <v>4</v>
      </c>
    </row>
    <row r="499" spans="1:12" x14ac:dyDescent="0.25">
      <c r="A499">
        <v>497</v>
      </c>
      <c r="B499" t="s">
        <v>2141</v>
      </c>
      <c r="C499" t="s">
        <v>17739</v>
      </c>
      <c r="D499" s="7">
        <v>21300000</v>
      </c>
      <c r="E499">
        <v>871</v>
      </c>
      <c r="F499" t="s">
        <v>336</v>
      </c>
      <c r="G499">
        <v>97</v>
      </c>
      <c r="H499">
        <v>10</v>
      </c>
      <c r="I499">
        <v>2013</v>
      </c>
      <c r="J499">
        <v>3</v>
      </c>
      <c r="K499" t="s">
        <v>122</v>
      </c>
      <c r="L499">
        <f>data_to_analyze[[#This Row],[workers]]-data_to_analyze[[#This Row],[previous_workers]]</f>
        <v>87</v>
      </c>
    </row>
    <row r="500" spans="1:12" x14ac:dyDescent="0.25">
      <c r="A500">
        <v>498</v>
      </c>
      <c r="B500" t="s">
        <v>2144</v>
      </c>
      <c r="C500" t="s">
        <v>17773</v>
      </c>
      <c r="D500" s="7">
        <v>5100000</v>
      </c>
      <c r="E500">
        <v>871</v>
      </c>
      <c r="F500" t="s">
        <v>297</v>
      </c>
      <c r="G500">
        <v>28</v>
      </c>
      <c r="H500">
        <v>2</v>
      </c>
      <c r="I500">
        <v>2010</v>
      </c>
      <c r="J500">
        <v>1</v>
      </c>
      <c r="K500" t="s">
        <v>2147</v>
      </c>
      <c r="L500">
        <f>data_to_analyze[[#This Row],[workers]]-data_to_analyze[[#This Row],[previous_workers]]</f>
        <v>26</v>
      </c>
    </row>
    <row r="501" spans="1:12" x14ac:dyDescent="0.25">
      <c r="A501">
        <v>499</v>
      </c>
      <c r="B501" t="s">
        <v>2148</v>
      </c>
      <c r="C501" t="s">
        <v>17770</v>
      </c>
      <c r="D501" s="7">
        <v>4900000</v>
      </c>
      <c r="E501">
        <v>870</v>
      </c>
      <c r="F501" t="s">
        <v>69</v>
      </c>
      <c r="G501">
        <v>15</v>
      </c>
      <c r="H501">
        <v>2</v>
      </c>
      <c r="I501">
        <v>2010</v>
      </c>
      <c r="J501">
        <v>1</v>
      </c>
      <c r="K501" t="s">
        <v>251</v>
      </c>
      <c r="L501">
        <f>data_to_analyze[[#This Row],[workers]]-data_to_analyze[[#This Row],[previous_workers]]</f>
        <v>13</v>
      </c>
    </row>
    <row r="502" spans="1:12" x14ac:dyDescent="0.25">
      <c r="A502">
        <v>500</v>
      </c>
      <c r="B502" t="s">
        <v>2151</v>
      </c>
      <c r="C502" t="s">
        <v>108</v>
      </c>
      <c r="D502" s="7">
        <v>800000</v>
      </c>
      <c r="E502">
        <v>870</v>
      </c>
      <c r="F502" t="s">
        <v>107</v>
      </c>
      <c r="G502">
        <v>70</v>
      </c>
      <c r="H502">
        <v>45</v>
      </c>
      <c r="I502">
        <v>2003</v>
      </c>
      <c r="J502">
        <v>1</v>
      </c>
      <c r="K502" t="s">
        <v>108</v>
      </c>
      <c r="L502">
        <f>data_to_analyze[[#This Row],[workers]]-data_to_analyze[[#This Row],[previous_workers]]</f>
        <v>25</v>
      </c>
    </row>
    <row r="503" spans="1:12" x14ac:dyDescent="0.25">
      <c r="A503">
        <v>501</v>
      </c>
      <c r="B503" t="s">
        <v>2154</v>
      </c>
      <c r="C503" t="s">
        <v>17765</v>
      </c>
      <c r="D503" s="7">
        <v>12300000</v>
      </c>
      <c r="E503">
        <v>869</v>
      </c>
      <c r="F503" t="s">
        <v>69</v>
      </c>
      <c r="G503">
        <v>45</v>
      </c>
      <c r="H503">
        <v>6</v>
      </c>
      <c r="I503">
        <v>2005</v>
      </c>
      <c r="J503">
        <v>1</v>
      </c>
      <c r="K503" t="s">
        <v>2157</v>
      </c>
      <c r="L503">
        <f>data_to_analyze[[#This Row],[workers]]-data_to_analyze[[#This Row],[previous_workers]]</f>
        <v>39</v>
      </c>
    </row>
    <row r="504" spans="1:12" x14ac:dyDescent="0.25">
      <c r="A504">
        <v>502</v>
      </c>
      <c r="B504" t="s">
        <v>2158</v>
      </c>
      <c r="C504" t="s">
        <v>10856</v>
      </c>
      <c r="D504" s="7">
        <v>4700000</v>
      </c>
      <c r="E504">
        <v>868</v>
      </c>
      <c r="F504" t="s">
        <v>55</v>
      </c>
      <c r="G504">
        <v>40</v>
      </c>
      <c r="H504">
        <v>3</v>
      </c>
      <c r="I504">
        <v>2014</v>
      </c>
      <c r="J504">
        <v>1</v>
      </c>
      <c r="K504" t="s">
        <v>163</v>
      </c>
      <c r="L504">
        <f>data_to_analyze[[#This Row],[workers]]-data_to_analyze[[#This Row],[previous_workers]]</f>
        <v>37</v>
      </c>
    </row>
    <row r="505" spans="1:12" x14ac:dyDescent="0.25">
      <c r="A505">
        <v>503</v>
      </c>
      <c r="B505" t="s">
        <v>2161</v>
      </c>
      <c r="C505" t="s">
        <v>17775</v>
      </c>
      <c r="D505" s="7">
        <v>3500000</v>
      </c>
      <c r="E505">
        <v>866</v>
      </c>
      <c r="F505" t="s">
        <v>156</v>
      </c>
      <c r="G505">
        <v>11</v>
      </c>
      <c r="H505">
        <v>3</v>
      </c>
      <c r="I505">
        <v>2008</v>
      </c>
      <c r="J505">
        <v>1</v>
      </c>
      <c r="K505" t="s">
        <v>2164</v>
      </c>
      <c r="L505">
        <f>data_to_analyze[[#This Row],[workers]]-data_to_analyze[[#This Row],[previous_workers]]</f>
        <v>8</v>
      </c>
    </row>
    <row r="506" spans="1:12" x14ac:dyDescent="0.25">
      <c r="A506">
        <v>504</v>
      </c>
      <c r="B506" t="s">
        <v>2165</v>
      </c>
      <c r="C506" t="s">
        <v>17787</v>
      </c>
      <c r="D506" s="7">
        <v>8500000</v>
      </c>
      <c r="E506">
        <v>865</v>
      </c>
      <c r="F506" t="s">
        <v>18</v>
      </c>
      <c r="G506">
        <v>30</v>
      </c>
      <c r="H506">
        <v>10</v>
      </c>
      <c r="I506">
        <v>2015</v>
      </c>
      <c r="J506">
        <v>1</v>
      </c>
      <c r="K506" t="s">
        <v>1546</v>
      </c>
      <c r="L506">
        <f>data_to_analyze[[#This Row],[workers]]-data_to_analyze[[#This Row],[previous_workers]]</f>
        <v>20</v>
      </c>
    </row>
    <row r="507" spans="1:12" x14ac:dyDescent="0.25">
      <c r="A507">
        <v>505</v>
      </c>
      <c r="B507" t="s">
        <v>2168</v>
      </c>
      <c r="C507" t="s">
        <v>17751</v>
      </c>
      <c r="D507" s="7">
        <v>18100000</v>
      </c>
      <c r="E507">
        <v>864</v>
      </c>
      <c r="F507" t="s">
        <v>48</v>
      </c>
      <c r="G507">
        <v>30</v>
      </c>
      <c r="H507">
        <v>2</v>
      </c>
      <c r="I507">
        <v>2008</v>
      </c>
      <c r="J507">
        <v>3</v>
      </c>
      <c r="K507" t="s">
        <v>2172</v>
      </c>
      <c r="L507">
        <f>data_to_analyze[[#This Row],[workers]]-data_to_analyze[[#This Row],[previous_workers]]</f>
        <v>28</v>
      </c>
    </row>
    <row r="508" spans="1:12" x14ac:dyDescent="0.25">
      <c r="A508">
        <v>506</v>
      </c>
      <c r="B508" t="s">
        <v>2173</v>
      </c>
      <c r="C508" t="s">
        <v>10856</v>
      </c>
      <c r="D508" s="7">
        <v>900000</v>
      </c>
      <c r="E508">
        <v>863</v>
      </c>
      <c r="F508" t="s">
        <v>55</v>
      </c>
      <c r="G508">
        <v>150</v>
      </c>
      <c r="H508">
        <v>25</v>
      </c>
      <c r="I508">
        <v>2007</v>
      </c>
      <c r="J508">
        <v>3</v>
      </c>
      <c r="K508" t="s">
        <v>2176</v>
      </c>
      <c r="L508">
        <f>data_to_analyze[[#This Row],[workers]]-data_to_analyze[[#This Row],[previous_workers]]</f>
        <v>125</v>
      </c>
    </row>
    <row r="509" spans="1:12" x14ac:dyDescent="0.25">
      <c r="A509">
        <v>507</v>
      </c>
      <c r="B509" t="s">
        <v>2177</v>
      </c>
      <c r="C509" t="s">
        <v>17765</v>
      </c>
      <c r="D509" s="7">
        <v>10700000</v>
      </c>
      <c r="E509">
        <v>861</v>
      </c>
      <c r="F509" t="s">
        <v>211</v>
      </c>
      <c r="G509">
        <v>54</v>
      </c>
      <c r="H509">
        <v>1</v>
      </c>
      <c r="I509">
        <v>2011</v>
      </c>
      <c r="J509">
        <v>3</v>
      </c>
      <c r="K509" t="s">
        <v>2180</v>
      </c>
      <c r="L509">
        <f>data_to_analyze[[#This Row],[workers]]-data_to_analyze[[#This Row],[previous_workers]]</f>
        <v>53</v>
      </c>
    </row>
    <row r="510" spans="1:12" x14ac:dyDescent="0.25">
      <c r="A510">
        <v>508</v>
      </c>
      <c r="B510" t="s">
        <v>2181</v>
      </c>
      <c r="C510" t="s">
        <v>17735</v>
      </c>
      <c r="D510" s="7">
        <v>84300000</v>
      </c>
      <c r="E510">
        <v>858</v>
      </c>
      <c r="F510" t="s">
        <v>257</v>
      </c>
      <c r="G510">
        <v>440</v>
      </c>
      <c r="H510">
        <v>190</v>
      </c>
      <c r="I510">
        <v>2006</v>
      </c>
      <c r="J510">
        <v>2</v>
      </c>
      <c r="K510" t="s">
        <v>2185</v>
      </c>
      <c r="L510">
        <f>data_to_analyze[[#This Row],[workers]]-data_to_analyze[[#This Row],[previous_workers]]</f>
        <v>250</v>
      </c>
    </row>
    <row r="511" spans="1:12" x14ac:dyDescent="0.25">
      <c r="A511">
        <v>509</v>
      </c>
      <c r="B511" t="s">
        <v>2186</v>
      </c>
      <c r="C511" t="s">
        <v>7363</v>
      </c>
      <c r="D511" s="7">
        <v>10300000</v>
      </c>
      <c r="E511">
        <v>857</v>
      </c>
      <c r="F511" t="s">
        <v>211</v>
      </c>
      <c r="G511">
        <v>75</v>
      </c>
      <c r="H511">
        <v>6</v>
      </c>
      <c r="I511">
        <v>2015</v>
      </c>
      <c r="J511">
        <v>1</v>
      </c>
      <c r="K511" t="s">
        <v>2189</v>
      </c>
      <c r="L511">
        <f>data_to_analyze[[#This Row],[workers]]-data_to_analyze[[#This Row],[previous_workers]]</f>
        <v>69</v>
      </c>
    </row>
    <row r="512" spans="1:12" x14ac:dyDescent="0.25">
      <c r="A512">
        <v>510</v>
      </c>
      <c r="B512" t="s">
        <v>2190</v>
      </c>
      <c r="C512" t="s">
        <v>17742</v>
      </c>
      <c r="D512" s="7">
        <v>2100000</v>
      </c>
      <c r="E512">
        <v>855</v>
      </c>
      <c r="F512" t="s">
        <v>336</v>
      </c>
      <c r="G512">
        <v>12</v>
      </c>
      <c r="H512">
        <v>4</v>
      </c>
      <c r="I512">
        <v>2011</v>
      </c>
      <c r="J512">
        <v>1</v>
      </c>
      <c r="K512" t="s">
        <v>2193</v>
      </c>
      <c r="L512">
        <f>data_to_analyze[[#This Row],[workers]]-data_to_analyze[[#This Row],[previous_workers]]</f>
        <v>8</v>
      </c>
    </row>
    <row r="513" spans="1:12" x14ac:dyDescent="0.25">
      <c r="A513">
        <v>511</v>
      </c>
      <c r="B513" t="s">
        <v>2194</v>
      </c>
      <c r="C513" t="s">
        <v>17758</v>
      </c>
      <c r="D513" s="7">
        <v>16200000</v>
      </c>
      <c r="E513">
        <v>855</v>
      </c>
      <c r="F513" t="s">
        <v>55</v>
      </c>
      <c r="G513">
        <v>80</v>
      </c>
      <c r="H513">
        <v>25</v>
      </c>
      <c r="I513">
        <v>2014</v>
      </c>
      <c r="J513">
        <v>1</v>
      </c>
      <c r="K513" t="s">
        <v>1049</v>
      </c>
      <c r="L513">
        <f>data_to_analyze[[#This Row],[workers]]-data_to_analyze[[#This Row],[previous_workers]]</f>
        <v>55</v>
      </c>
    </row>
    <row r="514" spans="1:12" x14ac:dyDescent="0.25">
      <c r="A514">
        <v>512</v>
      </c>
      <c r="B514" t="s">
        <v>2197</v>
      </c>
      <c r="C514" t="s">
        <v>976</v>
      </c>
      <c r="D514" s="7">
        <v>27200000</v>
      </c>
      <c r="E514">
        <v>854</v>
      </c>
      <c r="F514" t="s">
        <v>187</v>
      </c>
      <c r="G514">
        <v>738</v>
      </c>
      <c r="H514">
        <v>125</v>
      </c>
      <c r="I514">
        <v>2005</v>
      </c>
      <c r="J514">
        <v>4</v>
      </c>
      <c r="K514" t="s">
        <v>2201</v>
      </c>
      <c r="L514">
        <f>data_to_analyze[[#This Row],[workers]]-data_to_analyze[[#This Row],[previous_workers]]</f>
        <v>613</v>
      </c>
    </row>
    <row r="515" spans="1:12" x14ac:dyDescent="0.25">
      <c r="A515">
        <v>513</v>
      </c>
      <c r="B515" t="s">
        <v>2202</v>
      </c>
      <c r="C515" t="s">
        <v>17742</v>
      </c>
      <c r="D515" s="7">
        <v>2200000</v>
      </c>
      <c r="E515">
        <v>853</v>
      </c>
      <c r="F515" t="s">
        <v>40</v>
      </c>
      <c r="G515">
        <v>9</v>
      </c>
      <c r="H515">
        <v>1</v>
      </c>
      <c r="I515">
        <v>2013</v>
      </c>
      <c r="J515">
        <v>1</v>
      </c>
      <c r="K515" t="s">
        <v>506</v>
      </c>
      <c r="L515">
        <f>data_to_analyze[[#This Row],[workers]]-data_to_analyze[[#This Row],[previous_workers]]</f>
        <v>8</v>
      </c>
    </row>
    <row r="516" spans="1:12" x14ac:dyDescent="0.25">
      <c r="A516">
        <v>514</v>
      </c>
      <c r="B516" t="s">
        <v>2205</v>
      </c>
      <c r="C516" t="s">
        <v>10856</v>
      </c>
      <c r="D516" s="7">
        <v>2400000</v>
      </c>
      <c r="E516">
        <v>852</v>
      </c>
      <c r="F516" t="s">
        <v>156</v>
      </c>
      <c r="G516">
        <v>16</v>
      </c>
      <c r="H516">
        <v>2</v>
      </c>
      <c r="I516">
        <v>2014</v>
      </c>
      <c r="J516">
        <v>1</v>
      </c>
      <c r="K516" t="s">
        <v>137</v>
      </c>
      <c r="L516">
        <f>data_to_analyze[[#This Row],[workers]]-data_to_analyze[[#This Row],[previous_workers]]</f>
        <v>14</v>
      </c>
    </row>
    <row r="517" spans="1:12" x14ac:dyDescent="0.25">
      <c r="A517">
        <v>515</v>
      </c>
      <c r="B517" t="s">
        <v>2208</v>
      </c>
      <c r="C517" t="s">
        <v>17738</v>
      </c>
      <c r="D517" s="7">
        <v>8700000</v>
      </c>
      <c r="E517">
        <v>850</v>
      </c>
      <c r="F517" t="s">
        <v>181</v>
      </c>
      <c r="G517">
        <v>68</v>
      </c>
      <c r="H517">
        <v>15</v>
      </c>
      <c r="I517">
        <v>2011</v>
      </c>
      <c r="J517">
        <v>1</v>
      </c>
      <c r="K517" t="s">
        <v>976</v>
      </c>
      <c r="L517">
        <f>data_to_analyze[[#This Row],[workers]]-data_to_analyze[[#This Row],[previous_workers]]</f>
        <v>53</v>
      </c>
    </row>
    <row r="518" spans="1:12" x14ac:dyDescent="0.25">
      <c r="A518">
        <v>516</v>
      </c>
      <c r="B518" t="s">
        <v>2212</v>
      </c>
      <c r="C518" t="s">
        <v>17773</v>
      </c>
      <c r="D518" s="7">
        <v>6100000</v>
      </c>
      <c r="E518">
        <v>850</v>
      </c>
      <c r="F518" t="s">
        <v>336</v>
      </c>
      <c r="G518">
        <v>30</v>
      </c>
      <c r="H518">
        <v>3</v>
      </c>
      <c r="I518">
        <v>2012</v>
      </c>
      <c r="J518">
        <v>1</v>
      </c>
      <c r="K518" t="s">
        <v>1896</v>
      </c>
      <c r="L518">
        <f>data_to_analyze[[#This Row],[workers]]-data_to_analyze[[#This Row],[previous_workers]]</f>
        <v>27</v>
      </c>
    </row>
    <row r="519" spans="1:12" x14ac:dyDescent="0.25">
      <c r="A519">
        <v>517</v>
      </c>
      <c r="B519" t="s">
        <v>2215</v>
      </c>
      <c r="C519" t="s">
        <v>17770</v>
      </c>
      <c r="D519" s="7">
        <v>16300000</v>
      </c>
      <c r="E519">
        <v>848</v>
      </c>
      <c r="F519" t="s">
        <v>233</v>
      </c>
      <c r="G519">
        <v>23</v>
      </c>
      <c r="H519">
        <v>6</v>
      </c>
      <c r="I519">
        <v>2009</v>
      </c>
      <c r="J519">
        <v>3</v>
      </c>
      <c r="K519" t="s">
        <v>1716</v>
      </c>
      <c r="L519">
        <f>data_to_analyze[[#This Row],[workers]]-data_to_analyze[[#This Row],[previous_workers]]</f>
        <v>17</v>
      </c>
    </row>
    <row r="520" spans="1:12" x14ac:dyDescent="0.25">
      <c r="A520">
        <v>518</v>
      </c>
      <c r="B520" t="s">
        <v>2218</v>
      </c>
      <c r="C520" t="s">
        <v>17773</v>
      </c>
      <c r="D520" s="7">
        <v>3800000</v>
      </c>
      <c r="E520">
        <v>845</v>
      </c>
      <c r="F520" t="s">
        <v>40</v>
      </c>
      <c r="G520">
        <v>15</v>
      </c>
      <c r="H520">
        <v>4</v>
      </c>
      <c r="I520">
        <v>2015</v>
      </c>
      <c r="J520">
        <v>1</v>
      </c>
      <c r="K520" t="s">
        <v>2221</v>
      </c>
      <c r="L520">
        <f>data_to_analyze[[#This Row],[workers]]-data_to_analyze[[#This Row],[previous_workers]]</f>
        <v>11</v>
      </c>
    </row>
    <row r="521" spans="1:12" x14ac:dyDescent="0.25">
      <c r="A521">
        <v>519</v>
      </c>
      <c r="B521" t="s">
        <v>2222</v>
      </c>
      <c r="C521" t="s">
        <v>17748</v>
      </c>
      <c r="D521" s="7">
        <v>12600000</v>
      </c>
      <c r="E521">
        <v>844</v>
      </c>
      <c r="F521" t="s">
        <v>181</v>
      </c>
      <c r="G521">
        <v>91</v>
      </c>
      <c r="H521">
        <v>5</v>
      </c>
      <c r="I521">
        <v>2005</v>
      </c>
      <c r="J521">
        <v>2</v>
      </c>
      <c r="K521" t="s">
        <v>2226</v>
      </c>
      <c r="L521">
        <f>data_to_analyze[[#This Row],[workers]]-data_to_analyze[[#This Row],[previous_workers]]</f>
        <v>86</v>
      </c>
    </row>
    <row r="522" spans="1:12" x14ac:dyDescent="0.25">
      <c r="A522">
        <v>520</v>
      </c>
      <c r="B522" t="s">
        <v>2227</v>
      </c>
      <c r="C522" t="s">
        <v>17753</v>
      </c>
      <c r="D522" s="7">
        <v>9700000</v>
      </c>
      <c r="E522">
        <v>843</v>
      </c>
      <c r="F522" t="s">
        <v>25</v>
      </c>
      <c r="G522">
        <v>60</v>
      </c>
      <c r="H522">
        <v>5</v>
      </c>
      <c r="I522">
        <v>2014</v>
      </c>
      <c r="J522">
        <v>1</v>
      </c>
      <c r="K522" t="s">
        <v>2230</v>
      </c>
      <c r="L522">
        <f>data_to_analyze[[#This Row],[workers]]-data_to_analyze[[#This Row],[previous_workers]]</f>
        <v>55</v>
      </c>
    </row>
    <row r="523" spans="1:12" x14ac:dyDescent="0.25">
      <c r="A523">
        <v>521</v>
      </c>
      <c r="B523" t="s">
        <v>2231</v>
      </c>
      <c r="C523" t="s">
        <v>17770</v>
      </c>
      <c r="D523" s="7">
        <v>21300000</v>
      </c>
      <c r="E523">
        <v>842</v>
      </c>
      <c r="F523" t="s">
        <v>623</v>
      </c>
      <c r="G523">
        <v>107</v>
      </c>
      <c r="H523">
        <v>9</v>
      </c>
      <c r="I523">
        <v>2012</v>
      </c>
      <c r="J523">
        <v>3</v>
      </c>
      <c r="K523" t="s">
        <v>2234</v>
      </c>
      <c r="L523">
        <f>data_to_analyze[[#This Row],[workers]]-data_to_analyze[[#This Row],[previous_workers]]</f>
        <v>98</v>
      </c>
    </row>
    <row r="524" spans="1:12" x14ac:dyDescent="0.25">
      <c r="A524">
        <v>522</v>
      </c>
      <c r="B524" t="s">
        <v>2235</v>
      </c>
      <c r="C524" t="s">
        <v>17734</v>
      </c>
      <c r="D524" s="7">
        <v>6600000</v>
      </c>
      <c r="E524">
        <v>837</v>
      </c>
      <c r="F524" t="s">
        <v>211</v>
      </c>
      <c r="G524">
        <v>12</v>
      </c>
      <c r="H524">
        <v>3</v>
      </c>
      <c r="I524">
        <v>2012</v>
      </c>
      <c r="J524">
        <v>2</v>
      </c>
      <c r="K524" t="s">
        <v>2238</v>
      </c>
      <c r="L524">
        <f>data_to_analyze[[#This Row],[workers]]-data_to_analyze[[#This Row],[previous_workers]]</f>
        <v>9</v>
      </c>
    </row>
    <row r="525" spans="1:12" x14ac:dyDescent="0.25">
      <c r="A525">
        <v>523</v>
      </c>
      <c r="B525" t="s">
        <v>2239</v>
      </c>
      <c r="C525" t="s">
        <v>17749</v>
      </c>
      <c r="D525" s="7">
        <v>2500000</v>
      </c>
      <c r="E525">
        <v>836</v>
      </c>
      <c r="F525" t="s">
        <v>181</v>
      </c>
      <c r="G525">
        <v>51</v>
      </c>
      <c r="H525">
        <v>8</v>
      </c>
      <c r="I525">
        <v>2013</v>
      </c>
      <c r="J525">
        <v>1</v>
      </c>
      <c r="K525" t="s">
        <v>2242</v>
      </c>
      <c r="L525">
        <f>data_to_analyze[[#This Row],[workers]]-data_to_analyze[[#This Row],[previous_workers]]</f>
        <v>43</v>
      </c>
    </row>
    <row r="526" spans="1:12" x14ac:dyDescent="0.25">
      <c r="A526">
        <v>524</v>
      </c>
      <c r="B526" t="s">
        <v>2243</v>
      </c>
      <c r="C526" t="s">
        <v>108</v>
      </c>
      <c r="D526" s="7">
        <v>17500000</v>
      </c>
      <c r="E526">
        <v>834</v>
      </c>
      <c r="F526" t="s">
        <v>55</v>
      </c>
      <c r="G526">
        <v>27</v>
      </c>
      <c r="H526">
        <v>6</v>
      </c>
      <c r="I526">
        <v>2015</v>
      </c>
      <c r="J526">
        <v>1</v>
      </c>
      <c r="K526" t="s">
        <v>2246</v>
      </c>
      <c r="L526">
        <f>data_to_analyze[[#This Row],[workers]]-data_to_analyze[[#This Row],[previous_workers]]</f>
        <v>21</v>
      </c>
    </row>
    <row r="527" spans="1:12" x14ac:dyDescent="0.25">
      <c r="A527">
        <v>525</v>
      </c>
      <c r="B527" t="s">
        <v>2247</v>
      </c>
      <c r="C527" t="s">
        <v>17760</v>
      </c>
      <c r="D527" s="7">
        <v>492500000</v>
      </c>
      <c r="E527">
        <v>831</v>
      </c>
      <c r="F527" t="s">
        <v>181</v>
      </c>
      <c r="G527">
        <v>37</v>
      </c>
      <c r="H527">
        <v>80</v>
      </c>
      <c r="I527">
        <v>2001</v>
      </c>
      <c r="J527">
        <v>2</v>
      </c>
      <c r="K527" t="s">
        <v>2251</v>
      </c>
      <c r="L527">
        <f>data_to_analyze[[#This Row],[workers]]-data_to_analyze[[#This Row],[previous_workers]]</f>
        <v>-43</v>
      </c>
    </row>
    <row r="528" spans="1:12" x14ac:dyDescent="0.25">
      <c r="A528">
        <v>526</v>
      </c>
      <c r="B528" t="s">
        <v>2252</v>
      </c>
      <c r="C528" t="s">
        <v>108</v>
      </c>
      <c r="D528" s="7">
        <v>600000</v>
      </c>
      <c r="E528">
        <v>830</v>
      </c>
      <c r="F528" t="s">
        <v>18</v>
      </c>
      <c r="G528">
        <v>149</v>
      </c>
      <c r="H528">
        <v>28</v>
      </c>
      <c r="I528">
        <v>2013</v>
      </c>
      <c r="J528">
        <v>1</v>
      </c>
      <c r="K528" t="s">
        <v>108</v>
      </c>
      <c r="L528">
        <f>data_to_analyze[[#This Row],[workers]]-data_to_analyze[[#This Row],[previous_workers]]</f>
        <v>121</v>
      </c>
    </row>
    <row r="529" spans="1:12" x14ac:dyDescent="0.25">
      <c r="A529">
        <v>527</v>
      </c>
      <c r="B529" t="s">
        <v>2255</v>
      </c>
      <c r="C529" t="s">
        <v>10856</v>
      </c>
      <c r="D529" s="7">
        <v>4500000</v>
      </c>
      <c r="E529">
        <v>828</v>
      </c>
      <c r="F529" t="s">
        <v>40</v>
      </c>
      <c r="G529">
        <v>30</v>
      </c>
      <c r="H529">
        <v>4</v>
      </c>
      <c r="I529">
        <v>2011</v>
      </c>
      <c r="J529">
        <v>1</v>
      </c>
      <c r="K529" t="s">
        <v>137</v>
      </c>
      <c r="L529">
        <f>data_to_analyze[[#This Row],[workers]]-data_to_analyze[[#This Row],[previous_workers]]</f>
        <v>26</v>
      </c>
    </row>
    <row r="530" spans="1:12" x14ac:dyDescent="0.25">
      <c r="A530">
        <v>528</v>
      </c>
      <c r="B530" t="s">
        <v>2258</v>
      </c>
      <c r="C530" t="s">
        <v>108</v>
      </c>
      <c r="D530" s="7">
        <v>9500000</v>
      </c>
      <c r="E530">
        <v>828</v>
      </c>
      <c r="F530" t="s">
        <v>156</v>
      </c>
      <c r="G530">
        <v>29</v>
      </c>
      <c r="H530">
        <v>3</v>
      </c>
      <c r="I530">
        <v>2009</v>
      </c>
      <c r="J530">
        <v>2</v>
      </c>
      <c r="K530" t="s">
        <v>882</v>
      </c>
      <c r="L530">
        <f>data_to_analyze[[#This Row],[workers]]-data_to_analyze[[#This Row],[previous_workers]]</f>
        <v>26</v>
      </c>
    </row>
    <row r="531" spans="1:12" x14ac:dyDescent="0.25">
      <c r="A531">
        <v>529</v>
      </c>
      <c r="B531" t="s">
        <v>2261</v>
      </c>
      <c r="C531" t="s">
        <v>17753</v>
      </c>
      <c r="D531" s="7">
        <v>4800000</v>
      </c>
      <c r="E531">
        <v>828</v>
      </c>
      <c r="F531" t="s">
        <v>40</v>
      </c>
      <c r="G531">
        <v>36</v>
      </c>
      <c r="H531">
        <v>5</v>
      </c>
      <c r="I531">
        <v>2014</v>
      </c>
      <c r="J531">
        <v>2</v>
      </c>
      <c r="K531" t="s">
        <v>2264</v>
      </c>
      <c r="L531">
        <f>data_to_analyze[[#This Row],[workers]]-data_to_analyze[[#This Row],[previous_workers]]</f>
        <v>31</v>
      </c>
    </row>
    <row r="532" spans="1:12" x14ac:dyDescent="0.25">
      <c r="A532">
        <v>530</v>
      </c>
      <c r="B532" t="s">
        <v>2265</v>
      </c>
      <c r="C532" t="s">
        <v>17770</v>
      </c>
      <c r="D532" s="7">
        <v>300000</v>
      </c>
      <c r="E532">
        <v>826</v>
      </c>
      <c r="F532" t="s">
        <v>257</v>
      </c>
      <c r="G532">
        <v>27</v>
      </c>
      <c r="H532">
        <v>3</v>
      </c>
      <c r="I532">
        <v>2012</v>
      </c>
      <c r="J532">
        <v>1</v>
      </c>
      <c r="K532" t="s">
        <v>1789</v>
      </c>
      <c r="L532">
        <f>data_to_analyze[[#This Row],[workers]]-data_to_analyze[[#This Row],[previous_workers]]</f>
        <v>24</v>
      </c>
    </row>
    <row r="533" spans="1:12" x14ac:dyDescent="0.25">
      <c r="A533">
        <v>531</v>
      </c>
      <c r="B533" t="s">
        <v>2268</v>
      </c>
      <c r="C533" t="s">
        <v>17773</v>
      </c>
      <c r="D533" s="7">
        <v>2200000</v>
      </c>
      <c r="E533">
        <v>824</v>
      </c>
      <c r="F533" t="s">
        <v>48</v>
      </c>
      <c r="G533">
        <v>12</v>
      </c>
      <c r="H533">
        <v>2</v>
      </c>
      <c r="I533">
        <v>2014</v>
      </c>
      <c r="J533">
        <v>1</v>
      </c>
      <c r="K533" t="s">
        <v>2271</v>
      </c>
      <c r="L533">
        <f>data_to_analyze[[#This Row],[workers]]-data_to_analyze[[#This Row],[previous_workers]]</f>
        <v>10</v>
      </c>
    </row>
    <row r="534" spans="1:12" x14ac:dyDescent="0.25">
      <c r="A534">
        <v>532</v>
      </c>
      <c r="B534" t="s">
        <v>2272</v>
      </c>
      <c r="C534" t="s">
        <v>10856</v>
      </c>
      <c r="D534" s="7">
        <v>4500000</v>
      </c>
      <c r="E534">
        <v>820</v>
      </c>
      <c r="F534" t="s">
        <v>33</v>
      </c>
      <c r="G534">
        <v>10</v>
      </c>
      <c r="H534">
        <v>2</v>
      </c>
      <c r="I534">
        <v>2014</v>
      </c>
      <c r="J534">
        <v>2</v>
      </c>
      <c r="K534" t="s">
        <v>391</v>
      </c>
      <c r="L534">
        <f>data_to_analyze[[#This Row],[workers]]-data_to_analyze[[#This Row],[previous_workers]]</f>
        <v>8</v>
      </c>
    </row>
    <row r="535" spans="1:12" x14ac:dyDescent="0.25">
      <c r="A535">
        <v>533</v>
      </c>
      <c r="B535" t="s">
        <v>2275</v>
      </c>
      <c r="C535" t="s">
        <v>17735</v>
      </c>
      <c r="D535" s="7">
        <v>15300000</v>
      </c>
      <c r="E535">
        <v>818</v>
      </c>
      <c r="F535" t="s">
        <v>55</v>
      </c>
      <c r="G535">
        <v>250</v>
      </c>
      <c r="H535">
        <v>35</v>
      </c>
      <c r="I535">
        <v>2004</v>
      </c>
      <c r="J535">
        <v>3</v>
      </c>
      <c r="K535" t="s">
        <v>2278</v>
      </c>
      <c r="L535">
        <f>data_to_analyze[[#This Row],[workers]]-data_to_analyze[[#This Row],[previous_workers]]</f>
        <v>215</v>
      </c>
    </row>
    <row r="536" spans="1:12" x14ac:dyDescent="0.25">
      <c r="A536">
        <v>534</v>
      </c>
      <c r="B536" t="s">
        <v>2279</v>
      </c>
      <c r="C536" t="s">
        <v>10856</v>
      </c>
      <c r="D536" s="7">
        <v>2900000</v>
      </c>
      <c r="E536">
        <v>817</v>
      </c>
      <c r="F536" t="s">
        <v>156</v>
      </c>
      <c r="G536">
        <v>20</v>
      </c>
      <c r="H536">
        <v>46</v>
      </c>
      <c r="I536">
        <v>2012</v>
      </c>
      <c r="J536">
        <v>2</v>
      </c>
      <c r="K536" t="s">
        <v>500</v>
      </c>
      <c r="L536">
        <f>data_to_analyze[[#This Row],[workers]]-data_to_analyze[[#This Row],[previous_workers]]</f>
        <v>-26</v>
      </c>
    </row>
    <row r="537" spans="1:12" x14ac:dyDescent="0.25">
      <c r="A537">
        <v>535</v>
      </c>
      <c r="B537" t="s">
        <v>2282</v>
      </c>
      <c r="C537" t="s">
        <v>17739</v>
      </c>
      <c r="D537" s="7">
        <v>7900000</v>
      </c>
      <c r="E537">
        <v>817</v>
      </c>
      <c r="F537" t="s">
        <v>40</v>
      </c>
      <c r="G537">
        <v>25</v>
      </c>
      <c r="H537">
        <v>5</v>
      </c>
      <c r="I537">
        <v>2013</v>
      </c>
      <c r="J537">
        <v>2</v>
      </c>
      <c r="K537" t="s">
        <v>122</v>
      </c>
      <c r="L537">
        <f>data_to_analyze[[#This Row],[workers]]-data_to_analyze[[#This Row],[previous_workers]]</f>
        <v>20</v>
      </c>
    </row>
    <row r="538" spans="1:12" x14ac:dyDescent="0.25">
      <c r="A538">
        <v>536</v>
      </c>
      <c r="B538" t="s">
        <v>2286</v>
      </c>
      <c r="C538" t="s">
        <v>17762</v>
      </c>
      <c r="D538" s="7">
        <v>53500000</v>
      </c>
      <c r="E538">
        <v>816</v>
      </c>
      <c r="F538" t="s">
        <v>336</v>
      </c>
      <c r="G538">
        <v>33</v>
      </c>
      <c r="H538">
        <v>9</v>
      </c>
      <c r="I538">
        <v>2013</v>
      </c>
      <c r="J538">
        <v>2</v>
      </c>
      <c r="K538" t="s">
        <v>2290</v>
      </c>
      <c r="L538">
        <f>data_to_analyze[[#This Row],[workers]]-data_to_analyze[[#This Row],[previous_workers]]</f>
        <v>24</v>
      </c>
    </row>
    <row r="539" spans="1:12" x14ac:dyDescent="0.25">
      <c r="A539">
        <v>537</v>
      </c>
      <c r="B539" t="s">
        <v>2291</v>
      </c>
      <c r="C539" t="s">
        <v>10856</v>
      </c>
      <c r="D539" s="7">
        <v>13600000</v>
      </c>
      <c r="E539">
        <v>816</v>
      </c>
      <c r="F539" t="s">
        <v>25</v>
      </c>
      <c r="G539">
        <v>39</v>
      </c>
      <c r="H539">
        <v>11</v>
      </c>
      <c r="I539">
        <v>2013</v>
      </c>
      <c r="J539">
        <v>1</v>
      </c>
      <c r="K539" t="s">
        <v>889</v>
      </c>
      <c r="L539">
        <f>data_to_analyze[[#This Row],[workers]]-data_to_analyze[[#This Row],[previous_workers]]</f>
        <v>28</v>
      </c>
    </row>
    <row r="540" spans="1:12" x14ac:dyDescent="0.25">
      <c r="A540">
        <v>538</v>
      </c>
      <c r="B540" t="s">
        <v>2294</v>
      </c>
      <c r="C540" t="s">
        <v>17739</v>
      </c>
      <c r="D540" s="7">
        <v>1900000</v>
      </c>
      <c r="E540">
        <v>816</v>
      </c>
      <c r="F540" t="s">
        <v>181</v>
      </c>
      <c r="G540">
        <v>210</v>
      </c>
      <c r="H540">
        <v>20</v>
      </c>
      <c r="I540">
        <v>2014</v>
      </c>
      <c r="J540">
        <v>1</v>
      </c>
      <c r="K540" t="s">
        <v>122</v>
      </c>
      <c r="L540">
        <f>data_to_analyze[[#This Row],[workers]]-data_to_analyze[[#This Row],[previous_workers]]</f>
        <v>190</v>
      </c>
    </row>
    <row r="541" spans="1:12" x14ac:dyDescent="0.25">
      <c r="A541">
        <v>539</v>
      </c>
      <c r="B541" t="s">
        <v>2297</v>
      </c>
      <c r="C541" t="s">
        <v>17756</v>
      </c>
      <c r="D541" s="7">
        <v>4700000</v>
      </c>
      <c r="E541">
        <v>815</v>
      </c>
      <c r="F541" t="s">
        <v>297</v>
      </c>
      <c r="G541">
        <v>13</v>
      </c>
      <c r="H541">
        <v>3</v>
      </c>
      <c r="I541">
        <v>2014</v>
      </c>
      <c r="J541">
        <v>1</v>
      </c>
      <c r="K541" t="s">
        <v>2300</v>
      </c>
      <c r="L541">
        <f>data_to_analyze[[#This Row],[workers]]-data_to_analyze[[#This Row],[previous_workers]]</f>
        <v>10</v>
      </c>
    </row>
    <row r="542" spans="1:12" x14ac:dyDescent="0.25">
      <c r="A542">
        <v>540</v>
      </c>
      <c r="B542" t="s">
        <v>2301</v>
      </c>
      <c r="C542" t="s">
        <v>17764</v>
      </c>
      <c r="D542" s="7">
        <v>2400000</v>
      </c>
      <c r="E542">
        <v>814</v>
      </c>
      <c r="F542" t="s">
        <v>336</v>
      </c>
      <c r="G542">
        <v>18</v>
      </c>
      <c r="H542">
        <v>7</v>
      </c>
      <c r="I542">
        <v>2010</v>
      </c>
      <c r="J542">
        <v>1</v>
      </c>
      <c r="K542" t="s">
        <v>2304</v>
      </c>
      <c r="L542">
        <f>data_to_analyze[[#This Row],[workers]]-data_to_analyze[[#This Row],[previous_workers]]</f>
        <v>11</v>
      </c>
    </row>
    <row r="543" spans="1:12" x14ac:dyDescent="0.25">
      <c r="A543">
        <v>541</v>
      </c>
      <c r="B543" t="s">
        <v>2305</v>
      </c>
      <c r="C543" t="s">
        <v>17750</v>
      </c>
      <c r="D543" s="7">
        <v>8100000</v>
      </c>
      <c r="E543">
        <v>813</v>
      </c>
      <c r="F543" t="s">
        <v>181</v>
      </c>
      <c r="G543">
        <v>13</v>
      </c>
      <c r="H543">
        <v>5</v>
      </c>
      <c r="I543">
        <v>2009</v>
      </c>
      <c r="J543">
        <v>2</v>
      </c>
      <c r="K543" t="s">
        <v>2308</v>
      </c>
      <c r="L543">
        <f>data_to_analyze[[#This Row],[workers]]-data_to_analyze[[#This Row],[previous_workers]]</f>
        <v>8</v>
      </c>
    </row>
    <row r="544" spans="1:12" x14ac:dyDescent="0.25">
      <c r="A544">
        <v>542</v>
      </c>
      <c r="B544" t="s">
        <v>2309</v>
      </c>
      <c r="C544" t="s">
        <v>17753</v>
      </c>
      <c r="D544" s="7">
        <v>200000</v>
      </c>
      <c r="E544">
        <v>812</v>
      </c>
      <c r="F544" t="s">
        <v>18</v>
      </c>
      <c r="G544">
        <v>15</v>
      </c>
      <c r="H544">
        <v>1</v>
      </c>
      <c r="I544">
        <v>2015</v>
      </c>
      <c r="J544">
        <v>1</v>
      </c>
      <c r="K544" t="s">
        <v>985</v>
      </c>
      <c r="L544">
        <f>data_to_analyze[[#This Row],[workers]]-data_to_analyze[[#This Row],[previous_workers]]</f>
        <v>14</v>
      </c>
    </row>
    <row r="545" spans="1:12" x14ac:dyDescent="0.25">
      <c r="A545">
        <v>543</v>
      </c>
      <c r="B545" t="s">
        <v>2312</v>
      </c>
      <c r="C545" t="s">
        <v>17770</v>
      </c>
      <c r="D545" s="7">
        <v>171800000</v>
      </c>
      <c r="E545">
        <v>811</v>
      </c>
      <c r="F545" t="s">
        <v>187</v>
      </c>
      <c r="G545">
        <v>500</v>
      </c>
      <c r="H545">
        <v>35</v>
      </c>
      <c r="I545">
        <v>2014</v>
      </c>
      <c r="J545">
        <v>2</v>
      </c>
      <c r="K545" t="s">
        <v>251</v>
      </c>
      <c r="L545">
        <f>data_to_analyze[[#This Row],[workers]]-data_to_analyze[[#This Row],[previous_workers]]</f>
        <v>465</v>
      </c>
    </row>
    <row r="546" spans="1:12" x14ac:dyDescent="0.25">
      <c r="A546">
        <v>544</v>
      </c>
      <c r="B546" t="s">
        <v>2316</v>
      </c>
      <c r="C546" t="s">
        <v>108</v>
      </c>
      <c r="D546" s="7">
        <v>31600000</v>
      </c>
      <c r="E546">
        <v>811</v>
      </c>
      <c r="F546" t="s">
        <v>40</v>
      </c>
      <c r="G546">
        <v>23</v>
      </c>
      <c r="H546">
        <v>8</v>
      </c>
      <c r="I546">
        <v>2009</v>
      </c>
      <c r="J546">
        <v>6</v>
      </c>
      <c r="K546" t="s">
        <v>108</v>
      </c>
      <c r="L546">
        <f>data_to_analyze[[#This Row],[workers]]-data_to_analyze[[#This Row],[previous_workers]]</f>
        <v>15</v>
      </c>
    </row>
    <row r="547" spans="1:12" x14ac:dyDescent="0.25">
      <c r="A547">
        <v>545</v>
      </c>
      <c r="B547" t="s">
        <v>2320</v>
      </c>
      <c r="C547" t="s">
        <v>17765</v>
      </c>
      <c r="D547" s="7">
        <v>8200000</v>
      </c>
      <c r="E547">
        <v>810</v>
      </c>
      <c r="F547" t="s">
        <v>156</v>
      </c>
      <c r="G547">
        <v>46</v>
      </c>
      <c r="H547">
        <v>8</v>
      </c>
      <c r="I547">
        <v>2012</v>
      </c>
      <c r="J547">
        <v>2</v>
      </c>
      <c r="K547" t="s">
        <v>1149</v>
      </c>
      <c r="L547">
        <f>data_to_analyze[[#This Row],[workers]]-data_to_analyze[[#This Row],[previous_workers]]</f>
        <v>38</v>
      </c>
    </row>
    <row r="548" spans="1:12" x14ac:dyDescent="0.25">
      <c r="A548">
        <v>546</v>
      </c>
      <c r="B548" t="s">
        <v>2323</v>
      </c>
      <c r="C548" t="s">
        <v>17746</v>
      </c>
      <c r="D548" s="7">
        <v>7300000</v>
      </c>
      <c r="E548">
        <v>810</v>
      </c>
      <c r="F548" t="s">
        <v>175</v>
      </c>
      <c r="G548">
        <v>10</v>
      </c>
      <c r="H548">
        <v>3</v>
      </c>
      <c r="I548">
        <v>2014</v>
      </c>
      <c r="J548">
        <v>1</v>
      </c>
      <c r="K548" t="s">
        <v>2326</v>
      </c>
      <c r="L548">
        <f>data_to_analyze[[#This Row],[workers]]-data_to_analyze[[#This Row],[previous_workers]]</f>
        <v>7</v>
      </c>
    </row>
    <row r="549" spans="1:12" x14ac:dyDescent="0.25">
      <c r="A549">
        <v>547</v>
      </c>
      <c r="B549" t="s">
        <v>2327</v>
      </c>
      <c r="C549" t="s">
        <v>108</v>
      </c>
      <c r="D549" s="7">
        <v>6200000</v>
      </c>
      <c r="E549">
        <v>810</v>
      </c>
      <c r="F549" t="s">
        <v>25</v>
      </c>
      <c r="G549">
        <v>35</v>
      </c>
      <c r="H549">
        <v>5</v>
      </c>
      <c r="I549">
        <v>2014</v>
      </c>
      <c r="J549">
        <v>1</v>
      </c>
      <c r="K549" t="s">
        <v>2330</v>
      </c>
      <c r="L549">
        <f>data_to_analyze[[#This Row],[workers]]-data_to_analyze[[#This Row],[previous_workers]]</f>
        <v>30</v>
      </c>
    </row>
    <row r="550" spans="1:12" x14ac:dyDescent="0.25">
      <c r="A550">
        <v>548</v>
      </c>
      <c r="B550" t="s">
        <v>2331</v>
      </c>
      <c r="C550" t="s">
        <v>17738</v>
      </c>
      <c r="D550" s="7">
        <v>10700000</v>
      </c>
      <c r="E550">
        <v>809</v>
      </c>
      <c r="F550" t="s">
        <v>181</v>
      </c>
      <c r="G550">
        <v>43</v>
      </c>
      <c r="H550">
        <v>8</v>
      </c>
      <c r="I550">
        <v>2009</v>
      </c>
      <c r="J550">
        <v>2</v>
      </c>
      <c r="K550" t="s">
        <v>976</v>
      </c>
      <c r="L550">
        <f>data_to_analyze[[#This Row],[workers]]-data_to_analyze[[#This Row],[previous_workers]]</f>
        <v>35</v>
      </c>
    </row>
    <row r="551" spans="1:12" x14ac:dyDescent="0.25">
      <c r="A551">
        <v>549</v>
      </c>
      <c r="B551" t="s">
        <v>2334</v>
      </c>
      <c r="C551" t="s">
        <v>777</v>
      </c>
      <c r="D551" s="7">
        <v>5500000</v>
      </c>
      <c r="E551">
        <v>809</v>
      </c>
      <c r="F551" t="s">
        <v>329</v>
      </c>
      <c r="G551">
        <v>28</v>
      </c>
      <c r="H551">
        <v>6</v>
      </c>
      <c r="I551">
        <v>2014</v>
      </c>
      <c r="J551">
        <v>2</v>
      </c>
      <c r="K551" t="s">
        <v>671</v>
      </c>
      <c r="L551">
        <f>data_to_analyze[[#This Row],[workers]]-data_to_analyze[[#This Row],[previous_workers]]</f>
        <v>22</v>
      </c>
    </row>
    <row r="552" spans="1:12" x14ac:dyDescent="0.25">
      <c r="A552">
        <v>550</v>
      </c>
      <c r="B552" t="s">
        <v>2337</v>
      </c>
      <c r="C552" t="s">
        <v>17756</v>
      </c>
      <c r="D552" s="7">
        <v>37600000</v>
      </c>
      <c r="E552">
        <v>808</v>
      </c>
      <c r="F552" t="s">
        <v>336</v>
      </c>
      <c r="G552">
        <v>316</v>
      </c>
      <c r="H552">
        <v>233</v>
      </c>
      <c r="I552">
        <v>2013</v>
      </c>
      <c r="J552">
        <v>2</v>
      </c>
      <c r="K552" t="s">
        <v>2300</v>
      </c>
      <c r="L552">
        <f>data_to_analyze[[#This Row],[workers]]-data_to_analyze[[#This Row],[previous_workers]]</f>
        <v>83</v>
      </c>
    </row>
    <row r="553" spans="1:12" x14ac:dyDescent="0.25">
      <c r="A553">
        <v>551</v>
      </c>
      <c r="B553" t="s">
        <v>2341</v>
      </c>
      <c r="C553" t="s">
        <v>17742</v>
      </c>
      <c r="D553" s="7">
        <v>7500000</v>
      </c>
      <c r="E553">
        <v>808</v>
      </c>
      <c r="F553" t="s">
        <v>233</v>
      </c>
      <c r="G553">
        <v>18</v>
      </c>
      <c r="H553">
        <v>6</v>
      </c>
      <c r="I553">
        <v>2014</v>
      </c>
      <c r="J553">
        <v>1</v>
      </c>
      <c r="K553" t="s">
        <v>1617</v>
      </c>
      <c r="L553">
        <f>data_to_analyze[[#This Row],[workers]]-data_to_analyze[[#This Row],[previous_workers]]</f>
        <v>12</v>
      </c>
    </row>
    <row r="554" spans="1:12" x14ac:dyDescent="0.25">
      <c r="A554">
        <v>552</v>
      </c>
      <c r="B554" t="s">
        <v>2344</v>
      </c>
      <c r="C554" t="s">
        <v>10856</v>
      </c>
      <c r="D554" s="7">
        <v>1100000</v>
      </c>
      <c r="E554">
        <v>805</v>
      </c>
      <c r="F554" t="s">
        <v>156</v>
      </c>
      <c r="G554">
        <v>66</v>
      </c>
      <c r="H554">
        <v>12</v>
      </c>
      <c r="I554">
        <v>2011</v>
      </c>
      <c r="J554">
        <v>2</v>
      </c>
      <c r="K554" t="s">
        <v>2290</v>
      </c>
      <c r="L554">
        <f>data_to_analyze[[#This Row],[workers]]-data_to_analyze[[#This Row],[previous_workers]]</f>
        <v>54</v>
      </c>
    </row>
    <row r="555" spans="1:12" x14ac:dyDescent="0.25">
      <c r="A555">
        <v>553</v>
      </c>
      <c r="B555" t="s">
        <v>2348</v>
      </c>
      <c r="C555" t="s">
        <v>17754</v>
      </c>
      <c r="D555" s="7">
        <v>5300000</v>
      </c>
      <c r="E555">
        <v>804</v>
      </c>
      <c r="F555" t="s">
        <v>107</v>
      </c>
      <c r="G555">
        <v>33</v>
      </c>
      <c r="H555">
        <v>4</v>
      </c>
      <c r="I555">
        <v>2014</v>
      </c>
      <c r="J555">
        <v>2</v>
      </c>
      <c r="K555" t="s">
        <v>2351</v>
      </c>
      <c r="L555">
        <f>data_to_analyze[[#This Row],[workers]]-data_to_analyze[[#This Row],[previous_workers]]</f>
        <v>29</v>
      </c>
    </row>
    <row r="556" spans="1:12" x14ac:dyDescent="0.25">
      <c r="A556">
        <v>554</v>
      </c>
      <c r="B556" t="s">
        <v>2352</v>
      </c>
      <c r="C556" t="s">
        <v>108</v>
      </c>
      <c r="D556" s="7">
        <v>600000</v>
      </c>
      <c r="E556">
        <v>801</v>
      </c>
      <c r="F556" t="s">
        <v>40</v>
      </c>
      <c r="G556">
        <v>9</v>
      </c>
      <c r="H556">
        <v>2</v>
      </c>
      <c r="I556">
        <v>2008</v>
      </c>
      <c r="J556">
        <v>2</v>
      </c>
      <c r="K556" t="s">
        <v>2355</v>
      </c>
      <c r="L556">
        <f>data_to_analyze[[#This Row],[workers]]-data_to_analyze[[#This Row],[previous_workers]]</f>
        <v>7</v>
      </c>
    </row>
    <row r="557" spans="1:12" x14ac:dyDescent="0.25">
      <c r="A557">
        <v>555</v>
      </c>
      <c r="B557" t="s">
        <v>2356</v>
      </c>
      <c r="C557" t="s">
        <v>17762</v>
      </c>
      <c r="D557" s="7">
        <v>10700000</v>
      </c>
      <c r="E557">
        <v>801</v>
      </c>
      <c r="F557" t="s">
        <v>233</v>
      </c>
      <c r="G557">
        <v>9</v>
      </c>
      <c r="H557">
        <v>2</v>
      </c>
      <c r="I557">
        <v>2014</v>
      </c>
      <c r="J557">
        <v>1</v>
      </c>
      <c r="K557" t="s">
        <v>544</v>
      </c>
      <c r="L557">
        <f>data_to_analyze[[#This Row],[workers]]-data_to_analyze[[#This Row],[previous_workers]]</f>
        <v>7</v>
      </c>
    </row>
    <row r="558" spans="1:12" x14ac:dyDescent="0.25">
      <c r="A558">
        <v>556</v>
      </c>
      <c r="B558" t="s">
        <v>2359</v>
      </c>
      <c r="C558" t="s">
        <v>17758</v>
      </c>
      <c r="D558" s="7">
        <v>9200000</v>
      </c>
      <c r="E558">
        <v>800</v>
      </c>
      <c r="F558" t="s">
        <v>181</v>
      </c>
      <c r="G558">
        <v>18</v>
      </c>
      <c r="H558">
        <v>5</v>
      </c>
      <c r="I558">
        <v>2006</v>
      </c>
      <c r="J558">
        <v>3</v>
      </c>
      <c r="K558" t="s">
        <v>2362</v>
      </c>
      <c r="L558">
        <f>data_to_analyze[[#This Row],[workers]]-data_to_analyze[[#This Row],[previous_workers]]</f>
        <v>13</v>
      </c>
    </row>
    <row r="559" spans="1:12" x14ac:dyDescent="0.25">
      <c r="A559">
        <v>557</v>
      </c>
      <c r="B559" t="s">
        <v>2363</v>
      </c>
      <c r="C559" t="s">
        <v>17748</v>
      </c>
      <c r="D559" s="7">
        <v>2200000</v>
      </c>
      <c r="E559">
        <v>797</v>
      </c>
      <c r="F559" t="s">
        <v>297</v>
      </c>
      <c r="G559">
        <v>72</v>
      </c>
      <c r="H559">
        <v>2</v>
      </c>
      <c r="I559">
        <v>2008</v>
      </c>
      <c r="J559">
        <v>1</v>
      </c>
      <c r="K559" t="s">
        <v>458</v>
      </c>
      <c r="L559">
        <f>data_to_analyze[[#This Row],[workers]]-data_to_analyze[[#This Row],[previous_workers]]</f>
        <v>70</v>
      </c>
    </row>
    <row r="560" spans="1:12" x14ac:dyDescent="0.25">
      <c r="A560">
        <v>558</v>
      </c>
      <c r="B560" t="s">
        <v>2366</v>
      </c>
      <c r="C560" t="s">
        <v>10856</v>
      </c>
      <c r="D560" s="7">
        <v>12600000</v>
      </c>
      <c r="E560">
        <v>797</v>
      </c>
      <c r="F560" t="s">
        <v>156</v>
      </c>
      <c r="G560">
        <v>134</v>
      </c>
      <c r="H560">
        <v>95</v>
      </c>
      <c r="I560">
        <v>2007</v>
      </c>
      <c r="J560">
        <v>3</v>
      </c>
      <c r="K560" t="s">
        <v>2369</v>
      </c>
      <c r="L560">
        <f>data_to_analyze[[#This Row],[workers]]-data_to_analyze[[#This Row],[previous_workers]]</f>
        <v>39</v>
      </c>
    </row>
    <row r="561" spans="1:12" x14ac:dyDescent="0.25">
      <c r="A561">
        <v>559</v>
      </c>
      <c r="B561" t="s">
        <v>2370</v>
      </c>
      <c r="C561" t="s">
        <v>17760</v>
      </c>
      <c r="D561" s="7">
        <v>27400000</v>
      </c>
      <c r="E561">
        <v>794</v>
      </c>
      <c r="F561" t="s">
        <v>257</v>
      </c>
      <c r="G561">
        <v>160</v>
      </c>
      <c r="H561">
        <v>32</v>
      </c>
      <c r="I561">
        <v>2014</v>
      </c>
      <c r="J561">
        <v>2</v>
      </c>
      <c r="K561" t="s">
        <v>1879</v>
      </c>
      <c r="L561">
        <f>data_to_analyze[[#This Row],[workers]]-data_to_analyze[[#This Row],[previous_workers]]</f>
        <v>128</v>
      </c>
    </row>
    <row r="562" spans="1:12" x14ac:dyDescent="0.25">
      <c r="A562">
        <v>560</v>
      </c>
      <c r="B562" t="s">
        <v>2374</v>
      </c>
      <c r="C562" t="s">
        <v>17773</v>
      </c>
      <c r="D562" s="7">
        <v>200000</v>
      </c>
      <c r="E562">
        <v>794</v>
      </c>
      <c r="F562" t="s">
        <v>336</v>
      </c>
      <c r="G562">
        <v>10</v>
      </c>
      <c r="H562">
        <v>5</v>
      </c>
      <c r="I562">
        <v>2009</v>
      </c>
      <c r="J562">
        <v>1</v>
      </c>
      <c r="K562" t="s">
        <v>387</v>
      </c>
      <c r="L562">
        <f>data_to_analyze[[#This Row],[workers]]-data_to_analyze[[#This Row],[previous_workers]]</f>
        <v>5</v>
      </c>
    </row>
    <row r="563" spans="1:12" x14ac:dyDescent="0.25">
      <c r="A563">
        <v>561</v>
      </c>
      <c r="B563" t="s">
        <v>2377</v>
      </c>
      <c r="C563" t="s">
        <v>10856</v>
      </c>
      <c r="D563" s="7">
        <v>17200000</v>
      </c>
      <c r="E563">
        <v>792</v>
      </c>
      <c r="F563" t="s">
        <v>257</v>
      </c>
      <c r="G563">
        <v>700</v>
      </c>
      <c r="H563">
        <v>250</v>
      </c>
      <c r="I563">
        <v>2009</v>
      </c>
      <c r="J563">
        <v>1</v>
      </c>
      <c r="K563" t="s">
        <v>2381</v>
      </c>
      <c r="L563">
        <f>data_to_analyze[[#This Row],[workers]]-data_to_analyze[[#This Row],[previous_workers]]</f>
        <v>450</v>
      </c>
    </row>
    <row r="564" spans="1:12" x14ac:dyDescent="0.25">
      <c r="A564">
        <v>562</v>
      </c>
      <c r="B564" t="s">
        <v>2382</v>
      </c>
      <c r="C564" t="s">
        <v>108</v>
      </c>
      <c r="D564" s="7">
        <v>138500000</v>
      </c>
      <c r="E564">
        <v>790</v>
      </c>
      <c r="F564" t="s">
        <v>18</v>
      </c>
      <c r="G564">
        <v>205</v>
      </c>
      <c r="H564">
        <v>60</v>
      </c>
      <c r="I564">
        <v>2012</v>
      </c>
      <c r="J564">
        <v>3</v>
      </c>
      <c r="K564" t="s">
        <v>108</v>
      </c>
      <c r="L564">
        <f>data_to_analyze[[#This Row],[workers]]-data_to_analyze[[#This Row],[previous_workers]]</f>
        <v>145</v>
      </c>
    </row>
    <row r="565" spans="1:12" x14ac:dyDescent="0.25">
      <c r="A565">
        <v>563</v>
      </c>
      <c r="B565" t="s">
        <v>2386</v>
      </c>
      <c r="C565" t="s">
        <v>108</v>
      </c>
      <c r="D565" s="7">
        <v>6900000</v>
      </c>
      <c r="E565">
        <v>787</v>
      </c>
      <c r="F565" t="s">
        <v>18</v>
      </c>
      <c r="G565">
        <v>32</v>
      </c>
      <c r="H565">
        <v>4</v>
      </c>
      <c r="I565">
        <v>2014</v>
      </c>
      <c r="J565">
        <v>2</v>
      </c>
      <c r="K565" t="s">
        <v>2389</v>
      </c>
      <c r="L565">
        <f>data_to_analyze[[#This Row],[workers]]-data_to_analyze[[#This Row],[previous_workers]]</f>
        <v>28</v>
      </c>
    </row>
    <row r="566" spans="1:12" x14ac:dyDescent="0.25">
      <c r="A566">
        <v>564</v>
      </c>
      <c r="B566" t="s">
        <v>2390</v>
      </c>
      <c r="C566" t="s">
        <v>17760</v>
      </c>
      <c r="D566" s="7">
        <v>77400000</v>
      </c>
      <c r="E566">
        <v>786</v>
      </c>
      <c r="F566" t="s">
        <v>40</v>
      </c>
      <c r="G566">
        <v>500</v>
      </c>
      <c r="H566">
        <v>56</v>
      </c>
      <c r="I566">
        <v>2013</v>
      </c>
      <c r="J566">
        <v>1</v>
      </c>
      <c r="K566" t="s">
        <v>1879</v>
      </c>
      <c r="L566">
        <f>data_to_analyze[[#This Row],[workers]]-data_to_analyze[[#This Row],[previous_workers]]</f>
        <v>444</v>
      </c>
    </row>
    <row r="567" spans="1:12" x14ac:dyDescent="0.25">
      <c r="A567">
        <v>565</v>
      </c>
      <c r="B567" t="s">
        <v>2394</v>
      </c>
      <c r="C567" t="s">
        <v>17770</v>
      </c>
      <c r="D567" s="7">
        <v>16700000</v>
      </c>
      <c r="E567">
        <v>784</v>
      </c>
      <c r="F567" t="s">
        <v>40</v>
      </c>
      <c r="G567">
        <v>11</v>
      </c>
      <c r="H567">
        <v>4</v>
      </c>
      <c r="I567">
        <v>2014</v>
      </c>
      <c r="J567">
        <v>1</v>
      </c>
      <c r="K567" t="s">
        <v>2398</v>
      </c>
      <c r="L567">
        <f>data_to_analyze[[#This Row],[workers]]-data_to_analyze[[#This Row],[previous_workers]]</f>
        <v>7</v>
      </c>
    </row>
    <row r="568" spans="1:12" x14ac:dyDescent="0.25">
      <c r="A568">
        <v>566</v>
      </c>
      <c r="B568" t="s">
        <v>2399</v>
      </c>
      <c r="C568" t="s">
        <v>17748</v>
      </c>
      <c r="D568" s="7">
        <v>8900000</v>
      </c>
      <c r="E568">
        <v>784</v>
      </c>
      <c r="F568" t="s">
        <v>181</v>
      </c>
      <c r="G568">
        <v>38</v>
      </c>
      <c r="H568">
        <v>9</v>
      </c>
      <c r="I568">
        <v>2011</v>
      </c>
      <c r="J568">
        <v>2</v>
      </c>
      <c r="K568" t="s">
        <v>2402</v>
      </c>
      <c r="L568">
        <f>data_to_analyze[[#This Row],[workers]]-data_to_analyze[[#This Row],[previous_workers]]</f>
        <v>29</v>
      </c>
    </row>
    <row r="569" spans="1:12" x14ac:dyDescent="0.25">
      <c r="A569">
        <v>567</v>
      </c>
      <c r="B569" t="s">
        <v>2403</v>
      </c>
      <c r="C569" t="s">
        <v>108</v>
      </c>
      <c r="D569" s="7">
        <v>2800000</v>
      </c>
      <c r="E569">
        <v>778</v>
      </c>
      <c r="F569" t="s">
        <v>18</v>
      </c>
      <c r="G569">
        <v>11</v>
      </c>
      <c r="H569">
        <v>2</v>
      </c>
      <c r="I569">
        <v>2014</v>
      </c>
      <c r="J569">
        <v>1</v>
      </c>
      <c r="K569" t="s">
        <v>2406</v>
      </c>
      <c r="L569">
        <f>data_to_analyze[[#This Row],[workers]]-data_to_analyze[[#This Row],[previous_workers]]</f>
        <v>9</v>
      </c>
    </row>
    <row r="570" spans="1:12" x14ac:dyDescent="0.25">
      <c r="A570">
        <v>568</v>
      </c>
      <c r="B570" t="s">
        <v>2407</v>
      </c>
      <c r="C570" t="s">
        <v>17738</v>
      </c>
      <c r="D570" s="7">
        <v>70700000</v>
      </c>
      <c r="E570">
        <v>776</v>
      </c>
      <c r="F570" t="s">
        <v>181</v>
      </c>
      <c r="G570">
        <v>280</v>
      </c>
      <c r="H570">
        <v>25</v>
      </c>
      <c r="I570">
        <v>2010</v>
      </c>
      <c r="J570">
        <v>2</v>
      </c>
      <c r="K570" t="s">
        <v>976</v>
      </c>
      <c r="L570">
        <f>data_to_analyze[[#This Row],[workers]]-data_to_analyze[[#This Row],[previous_workers]]</f>
        <v>255</v>
      </c>
    </row>
    <row r="571" spans="1:12" x14ac:dyDescent="0.25">
      <c r="A571">
        <v>569</v>
      </c>
      <c r="B571" t="s">
        <v>2411</v>
      </c>
      <c r="C571" t="s">
        <v>777</v>
      </c>
      <c r="D571" s="7">
        <v>46400000</v>
      </c>
      <c r="E571">
        <v>775</v>
      </c>
      <c r="F571" t="s">
        <v>181</v>
      </c>
      <c r="G571">
        <v>190</v>
      </c>
      <c r="H571">
        <v>50</v>
      </c>
      <c r="I571">
        <v>2011</v>
      </c>
      <c r="J571">
        <v>3</v>
      </c>
      <c r="K571" t="s">
        <v>2415</v>
      </c>
      <c r="L571">
        <f>data_to_analyze[[#This Row],[workers]]-data_to_analyze[[#This Row],[previous_workers]]</f>
        <v>140</v>
      </c>
    </row>
    <row r="572" spans="1:12" x14ac:dyDescent="0.25">
      <c r="A572">
        <v>570</v>
      </c>
      <c r="B572" t="s">
        <v>2416</v>
      </c>
      <c r="C572" t="s">
        <v>17751</v>
      </c>
      <c r="D572" s="7">
        <v>500000</v>
      </c>
      <c r="E572">
        <v>774</v>
      </c>
      <c r="F572" t="s">
        <v>623</v>
      </c>
      <c r="G572">
        <v>90</v>
      </c>
      <c r="H572">
        <v>15</v>
      </c>
      <c r="I572">
        <v>2013</v>
      </c>
      <c r="J572">
        <v>1</v>
      </c>
      <c r="K572" t="s">
        <v>298</v>
      </c>
      <c r="L572">
        <f>data_to_analyze[[#This Row],[workers]]-data_to_analyze[[#This Row],[previous_workers]]</f>
        <v>75</v>
      </c>
    </row>
    <row r="573" spans="1:12" x14ac:dyDescent="0.25">
      <c r="A573">
        <v>571</v>
      </c>
      <c r="B573" t="s">
        <v>2419</v>
      </c>
      <c r="C573" t="s">
        <v>17775</v>
      </c>
      <c r="D573" s="7">
        <v>3700000</v>
      </c>
      <c r="E573">
        <v>774</v>
      </c>
      <c r="F573" t="s">
        <v>18</v>
      </c>
      <c r="G573">
        <v>22</v>
      </c>
      <c r="H573">
        <v>5</v>
      </c>
      <c r="I573">
        <v>2015</v>
      </c>
      <c r="J573">
        <v>1</v>
      </c>
      <c r="K573" t="s">
        <v>227</v>
      </c>
      <c r="L573">
        <f>data_to_analyze[[#This Row],[workers]]-data_to_analyze[[#This Row],[previous_workers]]</f>
        <v>17</v>
      </c>
    </row>
    <row r="574" spans="1:12" x14ac:dyDescent="0.25">
      <c r="A574">
        <v>572</v>
      </c>
      <c r="B574" t="s">
        <v>2422</v>
      </c>
      <c r="C574" t="s">
        <v>17743</v>
      </c>
      <c r="D574" s="7">
        <v>17500000</v>
      </c>
      <c r="E574">
        <v>772</v>
      </c>
      <c r="F574" t="s">
        <v>336</v>
      </c>
      <c r="G574">
        <v>55</v>
      </c>
      <c r="H574">
        <v>3</v>
      </c>
      <c r="I574">
        <v>2012</v>
      </c>
      <c r="J574">
        <v>1</v>
      </c>
      <c r="K574" t="s">
        <v>1185</v>
      </c>
      <c r="L574">
        <f>data_to_analyze[[#This Row],[workers]]-data_to_analyze[[#This Row],[previous_workers]]</f>
        <v>52</v>
      </c>
    </row>
    <row r="575" spans="1:12" x14ac:dyDescent="0.25">
      <c r="A575">
        <v>573</v>
      </c>
      <c r="B575" t="s">
        <v>2425</v>
      </c>
      <c r="C575" t="s">
        <v>17765</v>
      </c>
      <c r="D575" s="7">
        <v>41900000</v>
      </c>
      <c r="E575">
        <v>771</v>
      </c>
      <c r="F575" t="s">
        <v>25</v>
      </c>
      <c r="G575">
        <v>83</v>
      </c>
      <c r="H575">
        <v>7</v>
      </c>
      <c r="I575">
        <v>2013</v>
      </c>
      <c r="J575">
        <v>1</v>
      </c>
      <c r="K575" t="s">
        <v>1259</v>
      </c>
      <c r="L575">
        <f>data_to_analyze[[#This Row],[workers]]-data_to_analyze[[#This Row],[previous_workers]]</f>
        <v>76</v>
      </c>
    </row>
    <row r="576" spans="1:12" x14ac:dyDescent="0.25">
      <c r="A576">
        <v>574</v>
      </c>
      <c r="B576" t="s">
        <v>2429</v>
      </c>
      <c r="C576" t="s">
        <v>17742</v>
      </c>
      <c r="D576" s="7">
        <v>79600000</v>
      </c>
      <c r="E576">
        <v>770</v>
      </c>
      <c r="F576" t="s">
        <v>55</v>
      </c>
      <c r="G576">
        <v>41</v>
      </c>
      <c r="H576">
        <v>10</v>
      </c>
      <c r="I576">
        <v>2003</v>
      </c>
      <c r="J576">
        <v>1</v>
      </c>
      <c r="K576" t="s">
        <v>2433</v>
      </c>
      <c r="L576">
        <f>data_to_analyze[[#This Row],[workers]]-data_to_analyze[[#This Row],[previous_workers]]</f>
        <v>31</v>
      </c>
    </row>
    <row r="577" spans="1:12" x14ac:dyDescent="0.25">
      <c r="A577">
        <v>575</v>
      </c>
      <c r="B577" t="s">
        <v>2434</v>
      </c>
      <c r="C577" t="s">
        <v>17773</v>
      </c>
      <c r="D577" s="7">
        <v>16400000</v>
      </c>
      <c r="E577">
        <v>769</v>
      </c>
      <c r="F577" t="s">
        <v>181</v>
      </c>
      <c r="G577">
        <v>67</v>
      </c>
      <c r="H577">
        <v>23</v>
      </c>
      <c r="I577">
        <v>2012</v>
      </c>
      <c r="J577">
        <v>3</v>
      </c>
      <c r="K577" t="s">
        <v>2147</v>
      </c>
      <c r="L577">
        <f>data_to_analyze[[#This Row],[workers]]-data_to_analyze[[#This Row],[previous_workers]]</f>
        <v>44</v>
      </c>
    </row>
    <row r="578" spans="1:12" x14ac:dyDescent="0.25">
      <c r="A578">
        <v>576</v>
      </c>
      <c r="B578" t="s">
        <v>2438</v>
      </c>
      <c r="C578" t="s">
        <v>17773</v>
      </c>
      <c r="D578" s="7">
        <v>12500000</v>
      </c>
      <c r="E578">
        <v>768</v>
      </c>
      <c r="F578" t="s">
        <v>181</v>
      </c>
      <c r="G578">
        <v>65</v>
      </c>
      <c r="H578">
        <v>10</v>
      </c>
      <c r="I578">
        <v>2013</v>
      </c>
      <c r="J578">
        <v>2</v>
      </c>
      <c r="K578" t="s">
        <v>565</v>
      </c>
      <c r="L578">
        <f>data_to_analyze[[#This Row],[workers]]-data_to_analyze[[#This Row],[previous_workers]]</f>
        <v>55</v>
      </c>
    </row>
    <row r="579" spans="1:12" x14ac:dyDescent="0.25">
      <c r="A579">
        <v>577</v>
      </c>
      <c r="B579" t="s">
        <v>2442</v>
      </c>
      <c r="C579" t="s">
        <v>17749</v>
      </c>
      <c r="D579" s="7">
        <v>37300000</v>
      </c>
      <c r="E579">
        <v>767</v>
      </c>
      <c r="F579" t="s">
        <v>233</v>
      </c>
      <c r="G579">
        <v>225</v>
      </c>
      <c r="H579">
        <v>30</v>
      </c>
      <c r="I579">
        <v>2012</v>
      </c>
      <c r="J579">
        <v>1</v>
      </c>
      <c r="K579" t="s">
        <v>2446</v>
      </c>
      <c r="L579">
        <f>data_to_analyze[[#This Row],[workers]]-data_to_analyze[[#This Row],[previous_workers]]</f>
        <v>195</v>
      </c>
    </row>
    <row r="580" spans="1:12" x14ac:dyDescent="0.25">
      <c r="A580">
        <v>578</v>
      </c>
      <c r="B580" t="s">
        <v>2447</v>
      </c>
      <c r="C580" t="s">
        <v>17734</v>
      </c>
      <c r="D580" s="7">
        <v>4600000</v>
      </c>
      <c r="E580">
        <v>767</v>
      </c>
      <c r="F580" t="s">
        <v>149</v>
      </c>
      <c r="G580">
        <v>23</v>
      </c>
      <c r="H580">
        <v>3</v>
      </c>
      <c r="I580">
        <v>2012</v>
      </c>
      <c r="J580">
        <v>2</v>
      </c>
      <c r="K580" t="s">
        <v>1681</v>
      </c>
      <c r="L580">
        <f>data_to_analyze[[#This Row],[workers]]-data_to_analyze[[#This Row],[previous_workers]]</f>
        <v>20</v>
      </c>
    </row>
    <row r="581" spans="1:12" x14ac:dyDescent="0.25">
      <c r="A581">
        <v>579</v>
      </c>
      <c r="B581" t="s">
        <v>2450</v>
      </c>
      <c r="C581" t="s">
        <v>16170</v>
      </c>
      <c r="D581" s="7">
        <v>700000</v>
      </c>
      <c r="E581">
        <v>765</v>
      </c>
      <c r="F581" t="s">
        <v>18</v>
      </c>
      <c r="G581">
        <v>8</v>
      </c>
      <c r="H581">
        <v>2</v>
      </c>
      <c r="I581">
        <v>2014</v>
      </c>
      <c r="J581">
        <v>1</v>
      </c>
      <c r="K581" t="s">
        <v>2453</v>
      </c>
      <c r="L581">
        <f>data_to_analyze[[#This Row],[workers]]-data_to_analyze[[#This Row],[previous_workers]]</f>
        <v>6</v>
      </c>
    </row>
    <row r="582" spans="1:12" x14ac:dyDescent="0.25">
      <c r="A582">
        <v>580</v>
      </c>
      <c r="B582" t="s">
        <v>2454</v>
      </c>
      <c r="C582" t="s">
        <v>17764</v>
      </c>
      <c r="D582" s="7">
        <v>1000000</v>
      </c>
      <c r="E582">
        <v>764</v>
      </c>
      <c r="F582" t="s">
        <v>107</v>
      </c>
      <c r="G582">
        <v>23</v>
      </c>
      <c r="H582">
        <v>5</v>
      </c>
      <c r="I582">
        <v>2008</v>
      </c>
      <c r="J582">
        <v>2</v>
      </c>
      <c r="K582" t="s">
        <v>2457</v>
      </c>
      <c r="L582">
        <f>data_to_analyze[[#This Row],[workers]]-data_to_analyze[[#This Row],[previous_workers]]</f>
        <v>18</v>
      </c>
    </row>
    <row r="583" spans="1:12" x14ac:dyDescent="0.25">
      <c r="A583">
        <v>581</v>
      </c>
      <c r="B583" t="s">
        <v>2458</v>
      </c>
      <c r="C583" t="s">
        <v>777</v>
      </c>
      <c r="D583" s="7">
        <v>6100000</v>
      </c>
      <c r="E583">
        <v>763</v>
      </c>
      <c r="F583" t="s">
        <v>329</v>
      </c>
      <c r="G583">
        <v>10</v>
      </c>
      <c r="H583">
        <v>3</v>
      </c>
      <c r="I583">
        <v>2012</v>
      </c>
      <c r="J583">
        <v>1</v>
      </c>
      <c r="K583" t="s">
        <v>2461</v>
      </c>
      <c r="L583">
        <f>data_to_analyze[[#This Row],[workers]]-data_to_analyze[[#This Row],[previous_workers]]</f>
        <v>7</v>
      </c>
    </row>
    <row r="584" spans="1:12" x14ac:dyDescent="0.25">
      <c r="A584">
        <v>582</v>
      </c>
      <c r="B584" t="s">
        <v>2462</v>
      </c>
      <c r="C584" t="s">
        <v>17773</v>
      </c>
      <c r="D584" s="7">
        <v>17100000</v>
      </c>
      <c r="E584">
        <v>759</v>
      </c>
      <c r="F584" t="s">
        <v>181</v>
      </c>
      <c r="G584">
        <v>183</v>
      </c>
      <c r="H584">
        <v>15</v>
      </c>
      <c r="I584">
        <v>2001</v>
      </c>
      <c r="J584">
        <v>3</v>
      </c>
      <c r="K584" t="s">
        <v>2006</v>
      </c>
      <c r="L584">
        <f>data_to_analyze[[#This Row],[workers]]-data_to_analyze[[#This Row],[previous_workers]]</f>
        <v>168</v>
      </c>
    </row>
    <row r="585" spans="1:12" x14ac:dyDescent="0.25">
      <c r="A585">
        <v>583</v>
      </c>
      <c r="B585" t="s">
        <v>2466</v>
      </c>
      <c r="C585" t="s">
        <v>777</v>
      </c>
      <c r="D585" s="7">
        <v>45500000</v>
      </c>
      <c r="E585">
        <v>759</v>
      </c>
      <c r="F585" t="s">
        <v>329</v>
      </c>
      <c r="G585">
        <v>70</v>
      </c>
      <c r="H585">
        <v>27</v>
      </c>
      <c r="I585">
        <v>2011</v>
      </c>
      <c r="J585">
        <v>4</v>
      </c>
      <c r="K585" t="s">
        <v>56</v>
      </c>
      <c r="L585">
        <f>data_to_analyze[[#This Row],[workers]]-data_to_analyze[[#This Row],[previous_workers]]</f>
        <v>43</v>
      </c>
    </row>
    <row r="586" spans="1:12" x14ac:dyDescent="0.25">
      <c r="A586">
        <v>584</v>
      </c>
      <c r="B586" t="s">
        <v>2470</v>
      </c>
      <c r="C586" t="s">
        <v>17739</v>
      </c>
      <c r="D586" s="7">
        <v>21800000</v>
      </c>
      <c r="E586">
        <v>758</v>
      </c>
      <c r="F586" t="s">
        <v>187</v>
      </c>
      <c r="G586">
        <v>22</v>
      </c>
      <c r="H586">
        <v>5</v>
      </c>
      <c r="I586">
        <v>2015</v>
      </c>
      <c r="J586">
        <v>2</v>
      </c>
      <c r="K586" t="s">
        <v>122</v>
      </c>
      <c r="L586">
        <f>data_to_analyze[[#This Row],[workers]]-data_to_analyze[[#This Row],[previous_workers]]</f>
        <v>17</v>
      </c>
    </row>
    <row r="587" spans="1:12" x14ac:dyDescent="0.25">
      <c r="A587">
        <v>585</v>
      </c>
      <c r="B587" t="s">
        <v>2473</v>
      </c>
      <c r="C587" t="s">
        <v>17742</v>
      </c>
      <c r="D587" s="7">
        <v>3600000</v>
      </c>
      <c r="E587">
        <v>758</v>
      </c>
      <c r="F587" t="s">
        <v>308</v>
      </c>
      <c r="G587">
        <v>41</v>
      </c>
      <c r="H587">
        <v>20</v>
      </c>
      <c r="I587">
        <v>2013</v>
      </c>
      <c r="J587">
        <v>1</v>
      </c>
      <c r="K587" t="s">
        <v>2476</v>
      </c>
      <c r="L587">
        <f>data_to_analyze[[#This Row],[workers]]-data_to_analyze[[#This Row],[previous_workers]]</f>
        <v>21</v>
      </c>
    </row>
    <row r="588" spans="1:12" x14ac:dyDescent="0.25">
      <c r="A588">
        <v>586</v>
      </c>
      <c r="B588" t="s">
        <v>2477</v>
      </c>
      <c r="C588" t="s">
        <v>17773</v>
      </c>
      <c r="D588" s="7">
        <v>2500000</v>
      </c>
      <c r="E588">
        <v>756</v>
      </c>
      <c r="F588" t="s">
        <v>1041</v>
      </c>
      <c r="G588">
        <v>14</v>
      </c>
      <c r="H588">
        <v>2</v>
      </c>
      <c r="I588">
        <v>2010</v>
      </c>
      <c r="J588">
        <v>2</v>
      </c>
      <c r="K588" t="s">
        <v>396</v>
      </c>
      <c r="L588">
        <f>data_to_analyze[[#This Row],[workers]]-data_to_analyze[[#This Row],[previous_workers]]</f>
        <v>12</v>
      </c>
    </row>
    <row r="589" spans="1:12" x14ac:dyDescent="0.25">
      <c r="A589">
        <v>587</v>
      </c>
      <c r="B589" t="s">
        <v>2480</v>
      </c>
      <c r="C589" t="s">
        <v>976</v>
      </c>
      <c r="D589" s="7">
        <v>18800000</v>
      </c>
      <c r="E589">
        <v>755</v>
      </c>
      <c r="F589" t="s">
        <v>18</v>
      </c>
      <c r="G589">
        <v>33</v>
      </c>
      <c r="H589">
        <v>8</v>
      </c>
      <c r="I589">
        <v>2010</v>
      </c>
      <c r="J589">
        <v>4</v>
      </c>
      <c r="K589" t="s">
        <v>2483</v>
      </c>
      <c r="L589">
        <f>data_to_analyze[[#This Row],[workers]]-data_to_analyze[[#This Row],[previous_workers]]</f>
        <v>25</v>
      </c>
    </row>
    <row r="590" spans="1:12" x14ac:dyDescent="0.25">
      <c r="A590">
        <v>588</v>
      </c>
      <c r="B590" t="s">
        <v>2484</v>
      </c>
      <c r="C590" t="s">
        <v>17739</v>
      </c>
      <c r="D590" s="7">
        <v>3700000</v>
      </c>
      <c r="E590">
        <v>755</v>
      </c>
      <c r="F590" t="s">
        <v>623</v>
      </c>
      <c r="G590">
        <v>25</v>
      </c>
      <c r="H590">
        <v>3</v>
      </c>
      <c r="I590">
        <v>2014</v>
      </c>
      <c r="J590">
        <v>2</v>
      </c>
      <c r="K590" t="s">
        <v>122</v>
      </c>
      <c r="L590">
        <f>data_to_analyze[[#This Row],[workers]]-data_to_analyze[[#This Row],[previous_workers]]</f>
        <v>22</v>
      </c>
    </row>
    <row r="591" spans="1:12" x14ac:dyDescent="0.25">
      <c r="A591">
        <v>589</v>
      </c>
      <c r="B591" t="s">
        <v>2487</v>
      </c>
      <c r="C591" t="s">
        <v>17767</v>
      </c>
      <c r="D591" s="7">
        <v>4100000</v>
      </c>
      <c r="E591">
        <v>754</v>
      </c>
      <c r="F591" t="s">
        <v>40</v>
      </c>
      <c r="G591">
        <v>4</v>
      </c>
      <c r="H591">
        <v>2</v>
      </c>
      <c r="I591">
        <v>2009</v>
      </c>
      <c r="J591">
        <v>2</v>
      </c>
      <c r="K591" t="s">
        <v>2490</v>
      </c>
      <c r="L591">
        <f>data_to_analyze[[#This Row],[workers]]-data_to_analyze[[#This Row],[previous_workers]]</f>
        <v>2</v>
      </c>
    </row>
    <row r="592" spans="1:12" x14ac:dyDescent="0.25">
      <c r="A592">
        <v>590</v>
      </c>
      <c r="B592" t="s">
        <v>2491</v>
      </c>
      <c r="C592" t="s">
        <v>17770</v>
      </c>
      <c r="D592" s="7">
        <v>3400000</v>
      </c>
      <c r="E592">
        <v>754</v>
      </c>
      <c r="F592" t="s">
        <v>1041</v>
      </c>
      <c r="G592">
        <v>34</v>
      </c>
      <c r="H592">
        <v>7</v>
      </c>
      <c r="I592">
        <v>2008</v>
      </c>
      <c r="J592">
        <v>1</v>
      </c>
      <c r="K592" t="s">
        <v>251</v>
      </c>
      <c r="L592">
        <f>data_to_analyze[[#This Row],[workers]]-data_to_analyze[[#This Row],[previous_workers]]</f>
        <v>27</v>
      </c>
    </row>
    <row r="593" spans="1:12" x14ac:dyDescent="0.25">
      <c r="A593">
        <v>591</v>
      </c>
      <c r="B593" t="s">
        <v>2494</v>
      </c>
      <c r="C593" t="s">
        <v>17749</v>
      </c>
      <c r="D593" s="7">
        <v>1300000</v>
      </c>
      <c r="E593">
        <v>751</v>
      </c>
      <c r="F593" t="s">
        <v>18</v>
      </c>
      <c r="G593">
        <v>21</v>
      </c>
      <c r="H593">
        <v>15</v>
      </c>
      <c r="I593">
        <v>2010</v>
      </c>
      <c r="J593">
        <v>3</v>
      </c>
      <c r="K593" t="s">
        <v>344</v>
      </c>
      <c r="L593">
        <f>data_to_analyze[[#This Row],[workers]]-data_to_analyze[[#This Row],[previous_workers]]</f>
        <v>6</v>
      </c>
    </row>
    <row r="594" spans="1:12" x14ac:dyDescent="0.25">
      <c r="A594">
        <v>592</v>
      </c>
      <c r="B594" t="s">
        <v>2498</v>
      </c>
      <c r="C594" t="s">
        <v>17748</v>
      </c>
      <c r="D594" s="7">
        <v>16900000</v>
      </c>
      <c r="E594">
        <v>751</v>
      </c>
      <c r="F594" t="s">
        <v>181</v>
      </c>
      <c r="G594">
        <v>35</v>
      </c>
      <c r="H594">
        <v>16</v>
      </c>
      <c r="I594">
        <v>2008</v>
      </c>
      <c r="J594">
        <v>3</v>
      </c>
      <c r="K594" t="s">
        <v>1270</v>
      </c>
      <c r="L594">
        <f>data_to_analyze[[#This Row],[workers]]-data_to_analyze[[#This Row],[previous_workers]]</f>
        <v>19</v>
      </c>
    </row>
    <row r="595" spans="1:12" x14ac:dyDescent="0.25">
      <c r="A595">
        <v>593</v>
      </c>
      <c r="B595" t="s">
        <v>2501</v>
      </c>
      <c r="C595" t="s">
        <v>17742</v>
      </c>
      <c r="D595" s="7">
        <v>600000</v>
      </c>
      <c r="E595">
        <v>750</v>
      </c>
      <c r="F595" t="s">
        <v>48</v>
      </c>
      <c r="G595">
        <v>10</v>
      </c>
      <c r="H595">
        <v>3</v>
      </c>
      <c r="I595">
        <v>2011</v>
      </c>
      <c r="J595">
        <v>2</v>
      </c>
      <c r="K595" t="s">
        <v>2504</v>
      </c>
      <c r="L595">
        <f>data_to_analyze[[#This Row],[workers]]-data_to_analyze[[#This Row],[previous_workers]]</f>
        <v>7</v>
      </c>
    </row>
    <row r="596" spans="1:12" x14ac:dyDescent="0.25">
      <c r="A596">
        <v>594</v>
      </c>
      <c r="B596" t="s">
        <v>2505</v>
      </c>
      <c r="C596" t="s">
        <v>10856</v>
      </c>
      <c r="D596" s="7">
        <v>500000</v>
      </c>
      <c r="E596">
        <v>750</v>
      </c>
      <c r="F596" t="s">
        <v>211</v>
      </c>
      <c r="G596">
        <v>14</v>
      </c>
      <c r="H596">
        <v>2</v>
      </c>
      <c r="I596">
        <v>2012</v>
      </c>
      <c r="J596">
        <v>1</v>
      </c>
      <c r="K596" t="s">
        <v>137</v>
      </c>
      <c r="L596">
        <f>data_to_analyze[[#This Row],[workers]]-data_to_analyze[[#This Row],[previous_workers]]</f>
        <v>12</v>
      </c>
    </row>
    <row r="597" spans="1:12" x14ac:dyDescent="0.25">
      <c r="A597">
        <v>595</v>
      </c>
      <c r="B597" t="s">
        <v>2508</v>
      </c>
      <c r="C597" t="s">
        <v>17734</v>
      </c>
      <c r="D597" s="7">
        <v>5300000</v>
      </c>
      <c r="E597">
        <v>747</v>
      </c>
      <c r="F597" t="s">
        <v>297</v>
      </c>
      <c r="G597">
        <v>45</v>
      </c>
      <c r="H597">
        <v>5</v>
      </c>
      <c r="I597">
        <v>2015</v>
      </c>
      <c r="J597">
        <v>1</v>
      </c>
      <c r="K597" t="s">
        <v>19</v>
      </c>
      <c r="L597">
        <f>data_to_analyze[[#This Row],[workers]]-data_to_analyze[[#This Row],[previous_workers]]</f>
        <v>40</v>
      </c>
    </row>
    <row r="598" spans="1:12" x14ac:dyDescent="0.25">
      <c r="A598">
        <v>596</v>
      </c>
      <c r="B598" t="s">
        <v>2511</v>
      </c>
      <c r="C598" t="s">
        <v>17744</v>
      </c>
      <c r="D598" s="7">
        <v>200000</v>
      </c>
      <c r="E598">
        <v>746</v>
      </c>
      <c r="F598" t="s">
        <v>336</v>
      </c>
      <c r="G598">
        <v>18</v>
      </c>
      <c r="H598">
        <v>4</v>
      </c>
      <c r="I598">
        <v>2011</v>
      </c>
      <c r="J598">
        <v>1</v>
      </c>
      <c r="K598" t="s">
        <v>2080</v>
      </c>
      <c r="L598">
        <f>data_to_analyze[[#This Row],[workers]]-data_to_analyze[[#This Row],[previous_workers]]</f>
        <v>14</v>
      </c>
    </row>
    <row r="599" spans="1:12" x14ac:dyDescent="0.25">
      <c r="A599">
        <v>597</v>
      </c>
      <c r="B599" t="s">
        <v>2514</v>
      </c>
      <c r="C599" t="s">
        <v>17771</v>
      </c>
      <c r="D599" s="7">
        <v>14900000</v>
      </c>
      <c r="E599">
        <v>744</v>
      </c>
      <c r="F599" t="s">
        <v>40</v>
      </c>
      <c r="G599">
        <v>39</v>
      </c>
      <c r="H599">
        <v>9</v>
      </c>
      <c r="I599">
        <v>2013</v>
      </c>
      <c r="J599">
        <v>2</v>
      </c>
      <c r="K599" t="s">
        <v>319</v>
      </c>
      <c r="L599">
        <f>data_to_analyze[[#This Row],[workers]]-data_to_analyze[[#This Row],[previous_workers]]</f>
        <v>30</v>
      </c>
    </row>
    <row r="600" spans="1:12" x14ac:dyDescent="0.25">
      <c r="A600">
        <v>598</v>
      </c>
      <c r="B600" t="s">
        <v>2518</v>
      </c>
      <c r="C600" t="s">
        <v>17748</v>
      </c>
      <c r="D600" s="7">
        <v>400000</v>
      </c>
      <c r="E600">
        <v>743</v>
      </c>
      <c r="F600" t="s">
        <v>181</v>
      </c>
      <c r="G600">
        <v>30</v>
      </c>
      <c r="H600">
        <v>5</v>
      </c>
      <c r="I600">
        <v>2013</v>
      </c>
      <c r="J600">
        <v>1</v>
      </c>
      <c r="K600" t="s">
        <v>458</v>
      </c>
      <c r="L600">
        <f>data_to_analyze[[#This Row],[workers]]-data_to_analyze[[#This Row],[previous_workers]]</f>
        <v>25</v>
      </c>
    </row>
    <row r="601" spans="1:12" x14ac:dyDescent="0.25">
      <c r="A601">
        <v>599</v>
      </c>
      <c r="B601" t="s">
        <v>2521</v>
      </c>
      <c r="C601" t="s">
        <v>10856</v>
      </c>
      <c r="D601" s="7">
        <v>4400000</v>
      </c>
      <c r="E601">
        <v>741</v>
      </c>
      <c r="F601" t="s">
        <v>48</v>
      </c>
      <c r="G601">
        <v>55</v>
      </c>
      <c r="H601">
        <v>15</v>
      </c>
      <c r="I601">
        <v>2014</v>
      </c>
      <c r="J601">
        <v>1</v>
      </c>
      <c r="K601" t="s">
        <v>500</v>
      </c>
      <c r="L601">
        <f>data_to_analyze[[#This Row],[workers]]-data_to_analyze[[#This Row],[previous_workers]]</f>
        <v>40</v>
      </c>
    </row>
    <row r="602" spans="1:12" x14ac:dyDescent="0.25">
      <c r="A602">
        <v>600</v>
      </c>
      <c r="B602" t="s">
        <v>2525</v>
      </c>
      <c r="C602" t="s">
        <v>17739</v>
      </c>
      <c r="D602" s="7">
        <v>600000</v>
      </c>
      <c r="E602">
        <v>740</v>
      </c>
      <c r="F602" t="s">
        <v>297</v>
      </c>
      <c r="G602">
        <v>113</v>
      </c>
      <c r="H602">
        <v>42</v>
      </c>
      <c r="I602">
        <v>2015</v>
      </c>
      <c r="J602">
        <v>1</v>
      </c>
      <c r="K602" t="s">
        <v>2055</v>
      </c>
      <c r="L602">
        <f>data_to_analyze[[#This Row],[workers]]-data_to_analyze[[#This Row],[previous_workers]]</f>
        <v>71</v>
      </c>
    </row>
    <row r="603" spans="1:12" x14ac:dyDescent="0.25">
      <c r="A603">
        <v>601</v>
      </c>
      <c r="B603" t="s">
        <v>2528</v>
      </c>
      <c r="C603" t="s">
        <v>17742</v>
      </c>
      <c r="D603" s="7">
        <v>3400000</v>
      </c>
      <c r="E603">
        <v>739</v>
      </c>
      <c r="F603" t="s">
        <v>623</v>
      </c>
      <c r="G603">
        <v>12</v>
      </c>
      <c r="H603">
        <v>3</v>
      </c>
      <c r="I603">
        <v>2012</v>
      </c>
      <c r="J603">
        <v>1</v>
      </c>
      <c r="K603" t="s">
        <v>506</v>
      </c>
      <c r="L603">
        <f>data_to_analyze[[#This Row],[workers]]-data_to_analyze[[#This Row],[previous_workers]]</f>
        <v>9</v>
      </c>
    </row>
    <row r="604" spans="1:12" x14ac:dyDescent="0.25">
      <c r="A604">
        <v>602</v>
      </c>
      <c r="B604" t="s">
        <v>2531</v>
      </c>
      <c r="C604" t="s">
        <v>108</v>
      </c>
      <c r="D604" s="7">
        <v>2400000</v>
      </c>
      <c r="E604">
        <v>737</v>
      </c>
      <c r="F604" t="s">
        <v>18</v>
      </c>
      <c r="G604">
        <v>2</v>
      </c>
      <c r="H604">
        <v>1</v>
      </c>
      <c r="I604">
        <v>2010</v>
      </c>
      <c r="J604">
        <v>1</v>
      </c>
      <c r="K604" t="s">
        <v>2535</v>
      </c>
      <c r="L604">
        <f>data_to_analyze[[#This Row],[workers]]-data_to_analyze[[#This Row],[previous_workers]]</f>
        <v>1</v>
      </c>
    </row>
    <row r="605" spans="1:12" x14ac:dyDescent="0.25">
      <c r="A605">
        <v>603</v>
      </c>
      <c r="B605" t="s">
        <v>2536</v>
      </c>
      <c r="C605" t="s">
        <v>10856</v>
      </c>
      <c r="D605" s="7">
        <v>10900000</v>
      </c>
      <c r="E605">
        <v>736</v>
      </c>
      <c r="F605" t="s">
        <v>55</v>
      </c>
      <c r="G605">
        <v>202</v>
      </c>
      <c r="H605">
        <v>43</v>
      </c>
      <c r="I605">
        <v>2012</v>
      </c>
      <c r="J605">
        <v>2</v>
      </c>
      <c r="K605" t="s">
        <v>391</v>
      </c>
      <c r="L605">
        <f>data_to_analyze[[#This Row],[workers]]-data_to_analyze[[#This Row],[previous_workers]]</f>
        <v>159</v>
      </c>
    </row>
    <row r="606" spans="1:12" x14ac:dyDescent="0.25">
      <c r="A606">
        <v>604</v>
      </c>
      <c r="B606" t="s">
        <v>2540</v>
      </c>
      <c r="C606" t="s">
        <v>10856</v>
      </c>
      <c r="D606" s="7">
        <v>14800000</v>
      </c>
      <c r="E606">
        <v>736</v>
      </c>
      <c r="F606" t="s">
        <v>33</v>
      </c>
      <c r="G606">
        <v>102</v>
      </c>
      <c r="H606">
        <v>20</v>
      </c>
      <c r="I606">
        <v>2014</v>
      </c>
      <c r="J606">
        <v>1</v>
      </c>
      <c r="K606" t="s">
        <v>2544</v>
      </c>
      <c r="L606">
        <f>data_to_analyze[[#This Row],[workers]]-data_to_analyze[[#This Row],[previous_workers]]</f>
        <v>82</v>
      </c>
    </row>
    <row r="607" spans="1:12" x14ac:dyDescent="0.25">
      <c r="A607">
        <v>605</v>
      </c>
      <c r="B607" t="s">
        <v>2545</v>
      </c>
      <c r="C607" t="s">
        <v>777</v>
      </c>
      <c r="D607" s="7">
        <v>3500000000</v>
      </c>
      <c r="E607">
        <v>736</v>
      </c>
      <c r="F607" t="s">
        <v>48</v>
      </c>
      <c r="G607">
        <v>9833</v>
      </c>
      <c r="H607">
        <v>9833</v>
      </c>
      <c r="I607">
        <v>2011</v>
      </c>
      <c r="J607">
        <v>1</v>
      </c>
      <c r="K607" t="s">
        <v>2549</v>
      </c>
      <c r="L607">
        <f>data_to_analyze[[#This Row],[workers]]-data_to_analyze[[#This Row],[previous_workers]]</f>
        <v>0</v>
      </c>
    </row>
    <row r="608" spans="1:12" x14ac:dyDescent="0.25">
      <c r="A608">
        <v>606</v>
      </c>
      <c r="B608" t="s">
        <v>2550</v>
      </c>
      <c r="C608" t="s">
        <v>17763</v>
      </c>
      <c r="D608" s="7">
        <v>600000</v>
      </c>
      <c r="E608">
        <v>734</v>
      </c>
      <c r="F608" t="s">
        <v>181</v>
      </c>
      <c r="G608">
        <v>100</v>
      </c>
      <c r="H608">
        <v>30</v>
      </c>
      <c r="I608">
        <v>2009</v>
      </c>
      <c r="J608">
        <v>2</v>
      </c>
      <c r="K608" t="s">
        <v>2553</v>
      </c>
      <c r="L608">
        <f>data_to_analyze[[#This Row],[workers]]-data_to_analyze[[#This Row],[previous_workers]]</f>
        <v>70</v>
      </c>
    </row>
    <row r="609" spans="1:12" x14ac:dyDescent="0.25">
      <c r="A609">
        <v>607</v>
      </c>
      <c r="B609" t="s">
        <v>2554</v>
      </c>
      <c r="C609" t="s">
        <v>10856</v>
      </c>
      <c r="D609" s="7">
        <v>3500000</v>
      </c>
      <c r="E609">
        <v>733</v>
      </c>
      <c r="F609" t="s">
        <v>336</v>
      </c>
      <c r="G609">
        <v>350</v>
      </c>
      <c r="H609">
        <v>40</v>
      </c>
      <c r="I609">
        <v>2014</v>
      </c>
      <c r="J609">
        <v>1</v>
      </c>
      <c r="K609" t="s">
        <v>1213</v>
      </c>
      <c r="L609">
        <f>data_to_analyze[[#This Row],[workers]]-data_to_analyze[[#This Row],[previous_workers]]</f>
        <v>310</v>
      </c>
    </row>
    <row r="610" spans="1:12" x14ac:dyDescent="0.25">
      <c r="A610">
        <v>608</v>
      </c>
      <c r="B610" t="s">
        <v>2557</v>
      </c>
      <c r="C610" t="s">
        <v>17765</v>
      </c>
      <c r="D610" s="7">
        <v>2900000</v>
      </c>
      <c r="E610">
        <v>733</v>
      </c>
      <c r="F610" t="s">
        <v>233</v>
      </c>
      <c r="G610">
        <v>9</v>
      </c>
      <c r="H610">
        <v>5</v>
      </c>
      <c r="I610">
        <v>2012</v>
      </c>
      <c r="J610">
        <v>2</v>
      </c>
      <c r="K610" t="s">
        <v>1149</v>
      </c>
      <c r="L610">
        <f>data_to_analyze[[#This Row],[workers]]-data_to_analyze[[#This Row],[previous_workers]]</f>
        <v>4</v>
      </c>
    </row>
    <row r="611" spans="1:12" x14ac:dyDescent="0.25">
      <c r="A611">
        <v>609</v>
      </c>
      <c r="B611" t="s">
        <v>2560</v>
      </c>
      <c r="C611" t="s">
        <v>17735</v>
      </c>
      <c r="D611" s="7">
        <v>6300000</v>
      </c>
      <c r="E611">
        <v>733</v>
      </c>
      <c r="F611" t="s">
        <v>156</v>
      </c>
      <c r="G611">
        <v>60</v>
      </c>
      <c r="H611">
        <v>13</v>
      </c>
      <c r="I611">
        <v>2009</v>
      </c>
      <c r="J611">
        <v>3</v>
      </c>
      <c r="K611" t="s">
        <v>1189</v>
      </c>
      <c r="L611">
        <f>data_to_analyze[[#This Row],[workers]]-data_to_analyze[[#This Row],[previous_workers]]</f>
        <v>47</v>
      </c>
    </row>
    <row r="612" spans="1:12" x14ac:dyDescent="0.25">
      <c r="A612">
        <v>610</v>
      </c>
      <c r="B612" t="s">
        <v>2563</v>
      </c>
      <c r="C612" t="s">
        <v>10856</v>
      </c>
      <c r="D612" s="7">
        <v>2900000</v>
      </c>
      <c r="E612">
        <v>732</v>
      </c>
      <c r="F612" t="s">
        <v>156</v>
      </c>
      <c r="G612">
        <v>32</v>
      </c>
      <c r="H612">
        <v>3</v>
      </c>
      <c r="I612">
        <v>2013</v>
      </c>
      <c r="J612">
        <v>1</v>
      </c>
      <c r="K612" t="s">
        <v>137</v>
      </c>
      <c r="L612">
        <f>data_to_analyze[[#This Row],[workers]]-data_to_analyze[[#This Row],[previous_workers]]</f>
        <v>29</v>
      </c>
    </row>
    <row r="613" spans="1:12" x14ac:dyDescent="0.25">
      <c r="A613">
        <v>611</v>
      </c>
      <c r="B613" t="s">
        <v>2566</v>
      </c>
      <c r="C613" t="s">
        <v>17748</v>
      </c>
      <c r="D613" s="7">
        <v>9200000</v>
      </c>
      <c r="E613">
        <v>729</v>
      </c>
      <c r="F613" t="s">
        <v>48</v>
      </c>
      <c r="G613">
        <v>14</v>
      </c>
      <c r="H613">
        <v>2</v>
      </c>
      <c r="I613">
        <v>2012</v>
      </c>
      <c r="J613">
        <v>1</v>
      </c>
      <c r="K613" t="s">
        <v>948</v>
      </c>
      <c r="L613">
        <f>data_to_analyze[[#This Row],[workers]]-data_to_analyze[[#This Row],[previous_workers]]</f>
        <v>12</v>
      </c>
    </row>
    <row r="614" spans="1:12" x14ac:dyDescent="0.25">
      <c r="A614">
        <v>612</v>
      </c>
      <c r="B614" t="s">
        <v>2569</v>
      </c>
      <c r="C614" t="s">
        <v>17771</v>
      </c>
      <c r="D614" s="7">
        <v>5800000</v>
      </c>
      <c r="E614">
        <v>729</v>
      </c>
      <c r="F614" t="s">
        <v>156</v>
      </c>
      <c r="G614">
        <v>100</v>
      </c>
      <c r="H614">
        <v>15</v>
      </c>
      <c r="I614">
        <v>2014</v>
      </c>
      <c r="J614">
        <v>1</v>
      </c>
      <c r="K614" t="s">
        <v>2572</v>
      </c>
      <c r="L614">
        <f>data_to_analyze[[#This Row],[workers]]-data_to_analyze[[#This Row],[previous_workers]]</f>
        <v>85</v>
      </c>
    </row>
    <row r="615" spans="1:12" x14ac:dyDescent="0.25">
      <c r="A615">
        <v>613</v>
      </c>
      <c r="B615" t="s">
        <v>2573</v>
      </c>
      <c r="C615" t="s">
        <v>17771</v>
      </c>
      <c r="D615" s="7">
        <v>2200000</v>
      </c>
      <c r="E615">
        <v>722</v>
      </c>
      <c r="F615" t="s">
        <v>55</v>
      </c>
      <c r="G615">
        <v>69</v>
      </c>
      <c r="H615">
        <v>18</v>
      </c>
      <c r="I615">
        <v>2014</v>
      </c>
      <c r="J615">
        <v>1</v>
      </c>
      <c r="K615" t="s">
        <v>1734</v>
      </c>
      <c r="L615">
        <f>data_to_analyze[[#This Row],[workers]]-data_to_analyze[[#This Row],[previous_workers]]</f>
        <v>51</v>
      </c>
    </row>
    <row r="616" spans="1:12" x14ac:dyDescent="0.25">
      <c r="A616">
        <v>614</v>
      </c>
      <c r="B616" t="s">
        <v>2576</v>
      </c>
      <c r="C616" t="s">
        <v>108</v>
      </c>
      <c r="D616" s="7">
        <v>15600000</v>
      </c>
      <c r="E616">
        <v>720</v>
      </c>
      <c r="F616" t="s">
        <v>107</v>
      </c>
      <c r="G616">
        <v>96</v>
      </c>
      <c r="H616">
        <v>38</v>
      </c>
      <c r="I616">
        <v>2013</v>
      </c>
      <c r="J616">
        <v>2</v>
      </c>
      <c r="K616" t="s">
        <v>108</v>
      </c>
      <c r="L616">
        <f>data_to_analyze[[#This Row],[workers]]-data_to_analyze[[#This Row],[previous_workers]]</f>
        <v>58</v>
      </c>
    </row>
    <row r="617" spans="1:12" x14ac:dyDescent="0.25">
      <c r="A617">
        <v>615</v>
      </c>
      <c r="B617" t="s">
        <v>2580</v>
      </c>
      <c r="C617" t="s">
        <v>10856</v>
      </c>
      <c r="D617" s="7">
        <v>27600000</v>
      </c>
      <c r="E617">
        <v>713</v>
      </c>
      <c r="F617" t="s">
        <v>336</v>
      </c>
      <c r="G617">
        <v>156</v>
      </c>
      <c r="H617">
        <v>55</v>
      </c>
      <c r="I617">
        <v>2012</v>
      </c>
      <c r="J617">
        <v>1</v>
      </c>
      <c r="K617" t="s">
        <v>2584</v>
      </c>
      <c r="L617">
        <f>data_to_analyze[[#This Row],[workers]]-data_to_analyze[[#This Row],[previous_workers]]</f>
        <v>101</v>
      </c>
    </row>
    <row r="618" spans="1:12" x14ac:dyDescent="0.25">
      <c r="A618">
        <v>616</v>
      </c>
      <c r="B618" t="s">
        <v>2585</v>
      </c>
      <c r="C618" t="s">
        <v>17751</v>
      </c>
      <c r="D618" s="7">
        <v>36500000</v>
      </c>
      <c r="E618">
        <v>712</v>
      </c>
      <c r="F618" t="s">
        <v>336</v>
      </c>
      <c r="G618">
        <v>96</v>
      </c>
      <c r="H618">
        <v>11</v>
      </c>
      <c r="I618">
        <v>2013</v>
      </c>
      <c r="J618">
        <v>2</v>
      </c>
      <c r="K618" t="s">
        <v>2589</v>
      </c>
      <c r="L618">
        <f>data_to_analyze[[#This Row],[workers]]-data_to_analyze[[#This Row],[previous_workers]]</f>
        <v>85</v>
      </c>
    </row>
    <row r="619" spans="1:12" x14ac:dyDescent="0.25">
      <c r="A619">
        <v>617</v>
      </c>
      <c r="B619" t="s">
        <v>2590</v>
      </c>
      <c r="C619" t="s">
        <v>17730</v>
      </c>
      <c r="D619" s="7">
        <v>2900000</v>
      </c>
      <c r="E619">
        <v>711</v>
      </c>
      <c r="F619" t="s">
        <v>181</v>
      </c>
      <c r="G619">
        <v>32</v>
      </c>
      <c r="H619">
        <v>7</v>
      </c>
      <c r="I619">
        <v>2013</v>
      </c>
      <c r="J619">
        <v>2</v>
      </c>
      <c r="K619" t="s">
        <v>2594</v>
      </c>
      <c r="L619">
        <f>data_to_analyze[[#This Row],[workers]]-data_to_analyze[[#This Row],[previous_workers]]</f>
        <v>25</v>
      </c>
    </row>
    <row r="620" spans="1:12" x14ac:dyDescent="0.25">
      <c r="A620">
        <v>618</v>
      </c>
      <c r="B620" t="s">
        <v>2595</v>
      </c>
      <c r="C620" t="s">
        <v>17773</v>
      </c>
      <c r="D620" s="7">
        <v>5900000</v>
      </c>
      <c r="E620">
        <v>711</v>
      </c>
      <c r="F620" t="s">
        <v>233</v>
      </c>
      <c r="G620">
        <v>10</v>
      </c>
      <c r="H620">
        <v>2</v>
      </c>
      <c r="I620">
        <v>2013</v>
      </c>
      <c r="J620">
        <v>2</v>
      </c>
      <c r="K620" t="s">
        <v>1716</v>
      </c>
      <c r="L620">
        <f>data_to_analyze[[#This Row],[workers]]-data_to_analyze[[#This Row],[previous_workers]]</f>
        <v>8</v>
      </c>
    </row>
    <row r="621" spans="1:12" x14ac:dyDescent="0.25">
      <c r="A621">
        <v>619</v>
      </c>
      <c r="B621" t="s">
        <v>2598</v>
      </c>
      <c r="C621" t="s">
        <v>17773</v>
      </c>
      <c r="D621" s="7">
        <v>29700000</v>
      </c>
      <c r="E621">
        <v>710</v>
      </c>
      <c r="F621" t="s">
        <v>181</v>
      </c>
      <c r="G621">
        <v>22</v>
      </c>
      <c r="H621">
        <v>8</v>
      </c>
      <c r="I621">
        <v>2012</v>
      </c>
      <c r="J621">
        <v>3</v>
      </c>
      <c r="K621" t="s">
        <v>2362</v>
      </c>
      <c r="L621">
        <f>data_to_analyze[[#This Row],[workers]]-data_to_analyze[[#This Row],[previous_workers]]</f>
        <v>14</v>
      </c>
    </row>
    <row r="622" spans="1:12" x14ac:dyDescent="0.25">
      <c r="A622">
        <v>620</v>
      </c>
      <c r="B622" t="s">
        <v>2602</v>
      </c>
      <c r="C622" t="s">
        <v>17736</v>
      </c>
      <c r="D622" s="7">
        <v>29600000</v>
      </c>
      <c r="E622">
        <v>709</v>
      </c>
      <c r="F622" t="s">
        <v>175</v>
      </c>
      <c r="G622">
        <v>23</v>
      </c>
      <c r="H622">
        <v>20</v>
      </c>
      <c r="I622">
        <v>2014</v>
      </c>
      <c r="J622">
        <v>1</v>
      </c>
      <c r="K622" t="s">
        <v>2606</v>
      </c>
      <c r="L622">
        <f>data_to_analyze[[#This Row],[workers]]-data_to_analyze[[#This Row],[previous_workers]]</f>
        <v>3</v>
      </c>
    </row>
    <row r="623" spans="1:12" x14ac:dyDescent="0.25">
      <c r="A623">
        <v>621</v>
      </c>
      <c r="B623" t="s">
        <v>2607</v>
      </c>
      <c r="C623" t="s">
        <v>976</v>
      </c>
      <c r="D623" s="7">
        <v>22900000</v>
      </c>
      <c r="E623">
        <v>709</v>
      </c>
      <c r="F623" t="s">
        <v>48</v>
      </c>
      <c r="G623">
        <v>100</v>
      </c>
      <c r="H623">
        <v>20</v>
      </c>
      <c r="I623">
        <v>1995</v>
      </c>
      <c r="J623">
        <v>1</v>
      </c>
      <c r="K623" t="s">
        <v>2611</v>
      </c>
      <c r="L623">
        <f>data_to_analyze[[#This Row],[workers]]-data_to_analyze[[#This Row],[previous_workers]]</f>
        <v>80</v>
      </c>
    </row>
    <row r="624" spans="1:12" x14ac:dyDescent="0.25">
      <c r="A624">
        <v>622</v>
      </c>
      <c r="B624" t="s">
        <v>2612</v>
      </c>
      <c r="C624" t="s">
        <v>108</v>
      </c>
      <c r="D624" s="7">
        <v>73300000</v>
      </c>
      <c r="E624">
        <v>707</v>
      </c>
      <c r="F624" t="s">
        <v>40</v>
      </c>
      <c r="G624">
        <v>156</v>
      </c>
      <c r="H624">
        <v>30</v>
      </c>
      <c r="I624">
        <v>2014</v>
      </c>
      <c r="J624">
        <v>1</v>
      </c>
      <c r="K624" t="s">
        <v>108</v>
      </c>
      <c r="L624">
        <f>data_to_analyze[[#This Row],[workers]]-data_to_analyze[[#This Row],[previous_workers]]</f>
        <v>126</v>
      </c>
    </row>
    <row r="625" spans="1:12" x14ac:dyDescent="0.25">
      <c r="A625">
        <v>623</v>
      </c>
      <c r="B625" t="s">
        <v>2616</v>
      </c>
      <c r="C625" t="s">
        <v>17771</v>
      </c>
      <c r="D625" s="7">
        <v>10300000</v>
      </c>
      <c r="E625">
        <v>706</v>
      </c>
      <c r="F625" t="s">
        <v>107</v>
      </c>
      <c r="G625">
        <v>125</v>
      </c>
      <c r="H625">
        <v>50</v>
      </c>
      <c r="I625">
        <v>2012</v>
      </c>
      <c r="J625">
        <v>3</v>
      </c>
      <c r="K625" t="s">
        <v>2619</v>
      </c>
      <c r="L625">
        <f>data_to_analyze[[#This Row],[workers]]-data_to_analyze[[#This Row],[previous_workers]]</f>
        <v>75</v>
      </c>
    </row>
    <row r="626" spans="1:12" x14ac:dyDescent="0.25">
      <c r="A626">
        <v>624</v>
      </c>
      <c r="B626" t="s">
        <v>2620</v>
      </c>
      <c r="C626" t="s">
        <v>17750</v>
      </c>
      <c r="D626" s="7">
        <v>7200000</v>
      </c>
      <c r="E626">
        <v>705</v>
      </c>
      <c r="F626" t="s">
        <v>257</v>
      </c>
      <c r="G626">
        <v>58</v>
      </c>
      <c r="H626">
        <v>16</v>
      </c>
      <c r="I626">
        <v>2011</v>
      </c>
      <c r="J626">
        <v>3</v>
      </c>
      <c r="K626" t="s">
        <v>2623</v>
      </c>
      <c r="L626">
        <f>data_to_analyze[[#This Row],[workers]]-data_to_analyze[[#This Row],[previous_workers]]</f>
        <v>42</v>
      </c>
    </row>
    <row r="627" spans="1:12" x14ac:dyDescent="0.25">
      <c r="A627">
        <v>625</v>
      </c>
      <c r="B627" t="s">
        <v>2624</v>
      </c>
      <c r="C627" t="s">
        <v>17758</v>
      </c>
      <c r="D627" s="7">
        <v>5500000</v>
      </c>
      <c r="E627">
        <v>704</v>
      </c>
      <c r="F627" t="s">
        <v>297</v>
      </c>
      <c r="G627">
        <v>60</v>
      </c>
      <c r="H627">
        <v>10</v>
      </c>
      <c r="I627">
        <v>2007</v>
      </c>
      <c r="J627">
        <v>2</v>
      </c>
      <c r="K627" t="s">
        <v>427</v>
      </c>
      <c r="L627">
        <f>data_to_analyze[[#This Row],[workers]]-data_to_analyze[[#This Row],[previous_workers]]</f>
        <v>50</v>
      </c>
    </row>
    <row r="628" spans="1:12" x14ac:dyDescent="0.25">
      <c r="A628">
        <v>626</v>
      </c>
      <c r="B628" t="s">
        <v>2627</v>
      </c>
      <c r="C628" t="s">
        <v>17736</v>
      </c>
      <c r="D628" s="7">
        <v>5700000</v>
      </c>
      <c r="E628">
        <v>704</v>
      </c>
      <c r="F628" t="s">
        <v>175</v>
      </c>
      <c r="G628">
        <v>14</v>
      </c>
      <c r="H628">
        <v>1</v>
      </c>
      <c r="I628">
        <v>2013</v>
      </c>
      <c r="J628">
        <v>1</v>
      </c>
      <c r="K628" t="s">
        <v>2630</v>
      </c>
      <c r="L628">
        <f>data_to_analyze[[#This Row],[workers]]-data_to_analyze[[#This Row],[previous_workers]]</f>
        <v>13</v>
      </c>
    </row>
    <row r="629" spans="1:12" x14ac:dyDescent="0.25">
      <c r="A629">
        <v>627</v>
      </c>
      <c r="B629" t="s">
        <v>2631</v>
      </c>
      <c r="C629" t="s">
        <v>17739</v>
      </c>
      <c r="D629" s="7">
        <v>7300000</v>
      </c>
      <c r="E629">
        <v>702</v>
      </c>
      <c r="F629" t="s">
        <v>289</v>
      </c>
      <c r="G629">
        <v>100</v>
      </c>
      <c r="H629">
        <v>25</v>
      </c>
      <c r="I629">
        <v>1993</v>
      </c>
      <c r="J629">
        <v>5</v>
      </c>
      <c r="K629" t="s">
        <v>2634</v>
      </c>
      <c r="L629">
        <f>data_to_analyze[[#This Row],[workers]]-data_to_analyze[[#This Row],[previous_workers]]</f>
        <v>75</v>
      </c>
    </row>
    <row r="630" spans="1:12" x14ac:dyDescent="0.25">
      <c r="A630">
        <v>628</v>
      </c>
      <c r="B630" t="s">
        <v>2635</v>
      </c>
      <c r="C630" t="s">
        <v>108</v>
      </c>
      <c r="D630" s="7">
        <v>75300000</v>
      </c>
      <c r="E630">
        <v>700</v>
      </c>
      <c r="F630" t="s">
        <v>218</v>
      </c>
      <c r="G630">
        <v>296</v>
      </c>
      <c r="H630">
        <v>112</v>
      </c>
      <c r="I630">
        <v>2013</v>
      </c>
      <c r="J630">
        <v>2</v>
      </c>
      <c r="K630" t="s">
        <v>108</v>
      </c>
      <c r="L630">
        <f>data_to_analyze[[#This Row],[workers]]-data_to_analyze[[#This Row],[previous_workers]]</f>
        <v>184</v>
      </c>
    </row>
    <row r="631" spans="1:12" x14ac:dyDescent="0.25">
      <c r="A631">
        <v>629</v>
      </c>
      <c r="B631" t="s">
        <v>2639</v>
      </c>
      <c r="C631" t="s">
        <v>17751</v>
      </c>
      <c r="D631" s="7">
        <v>3100000</v>
      </c>
      <c r="E631">
        <v>700</v>
      </c>
      <c r="F631" t="s">
        <v>40</v>
      </c>
      <c r="G631">
        <v>95</v>
      </c>
      <c r="H631">
        <v>8</v>
      </c>
      <c r="I631">
        <v>2014</v>
      </c>
      <c r="J631">
        <v>1</v>
      </c>
      <c r="K631" t="s">
        <v>298</v>
      </c>
      <c r="L631">
        <f>data_to_analyze[[#This Row],[workers]]-data_to_analyze[[#This Row],[previous_workers]]</f>
        <v>87</v>
      </c>
    </row>
    <row r="632" spans="1:12" x14ac:dyDescent="0.25">
      <c r="A632">
        <v>630</v>
      </c>
      <c r="B632" t="s">
        <v>2642</v>
      </c>
      <c r="C632" t="s">
        <v>17753</v>
      </c>
      <c r="D632" s="7">
        <v>2700000</v>
      </c>
      <c r="E632">
        <v>700</v>
      </c>
      <c r="F632" t="s">
        <v>297</v>
      </c>
      <c r="G632">
        <v>19</v>
      </c>
      <c r="H632">
        <v>4</v>
      </c>
      <c r="I632">
        <v>2000</v>
      </c>
      <c r="J632">
        <v>1</v>
      </c>
      <c r="K632" t="s">
        <v>2645</v>
      </c>
      <c r="L632">
        <f>data_to_analyze[[#This Row],[workers]]-data_to_analyze[[#This Row],[previous_workers]]</f>
        <v>15</v>
      </c>
    </row>
    <row r="633" spans="1:12" x14ac:dyDescent="0.25">
      <c r="A633">
        <v>631</v>
      </c>
      <c r="B633" t="s">
        <v>2646</v>
      </c>
      <c r="C633" t="s">
        <v>17773</v>
      </c>
      <c r="D633" s="7">
        <v>49100000</v>
      </c>
      <c r="E633">
        <v>699</v>
      </c>
      <c r="F633" t="s">
        <v>187</v>
      </c>
      <c r="G633">
        <v>12</v>
      </c>
      <c r="H633">
        <v>5</v>
      </c>
      <c r="I633">
        <v>2014</v>
      </c>
      <c r="J633">
        <v>1</v>
      </c>
      <c r="K633" t="s">
        <v>2650</v>
      </c>
      <c r="L633">
        <f>data_to_analyze[[#This Row],[workers]]-data_to_analyze[[#This Row],[previous_workers]]</f>
        <v>7</v>
      </c>
    </row>
    <row r="634" spans="1:12" x14ac:dyDescent="0.25">
      <c r="A634">
        <v>632</v>
      </c>
      <c r="B634" t="s">
        <v>2651</v>
      </c>
      <c r="C634" t="s">
        <v>17741</v>
      </c>
      <c r="D634" s="7">
        <v>900000</v>
      </c>
      <c r="E634">
        <v>698</v>
      </c>
      <c r="F634" t="s">
        <v>336</v>
      </c>
      <c r="G634">
        <v>81</v>
      </c>
      <c r="H634">
        <v>7</v>
      </c>
      <c r="I634">
        <v>2013</v>
      </c>
      <c r="J634">
        <v>1</v>
      </c>
      <c r="K634" t="s">
        <v>2654</v>
      </c>
      <c r="L634">
        <f>data_to_analyze[[#This Row],[workers]]-data_to_analyze[[#This Row],[previous_workers]]</f>
        <v>74</v>
      </c>
    </row>
    <row r="635" spans="1:12" x14ac:dyDescent="0.25">
      <c r="A635">
        <v>633</v>
      </c>
      <c r="B635" t="s">
        <v>2655</v>
      </c>
      <c r="C635" t="s">
        <v>17739</v>
      </c>
      <c r="D635" s="7">
        <v>6400000</v>
      </c>
      <c r="E635">
        <v>698</v>
      </c>
      <c r="F635" t="s">
        <v>297</v>
      </c>
      <c r="G635">
        <v>36</v>
      </c>
      <c r="H635">
        <v>7</v>
      </c>
      <c r="I635">
        <v>2014</v>
      </c>
      <c r="J635">
        <v>2</v>
      </c>
      <c r="K635" t="s">
        <v>2658</v>
      </c>
      <c r="L635">
        <f>data_to_analyze[[#This Row],[workers]]-data_to_analyze[[#This Row],[previous_workers]]</f>
        <v>29</v>
      </c>
    </row>
    <row r="636" spans="1:12" x14ac:dyDescent="0.25">
      <c r="A636">
        <v>634</v>
      </c>
      <c r="B636" t="s">
        <v>2659</v>
      </c>
      <c r="C636" t="s">
        <v>10856</v>
      </c>
      <c r="D636" s="7">
        <v>6400000</v>
      </c>
      <c r="E636">
        <v>697</v>
      </c>
      <c r="F636" t="s">
        <v>336</v>
      </c>
      <c r="G636">
        <v>35</v>
      </c>
      <c r="H636">
        <v>18</v>
      </c>
      <c r="I636">
        <v>2013</v>
      </c>
      <c r="J636">
        <v>2</v>
      </c>
      <c r="K636" t="s">
        <v>83</v>
      </c>
      <c r="L636">
        <f>data_to_analyze[[#This Row],[workers]]-data_to_analyze[[#This Row],[previous_workers]]</f>
        <v>17</v>
      </c>
    </row>
    <row r="637" spans="1:12" x14ac:dyDescent="0.25">
      <c r="A637">
        <v>635</v>
      </c>
      <c r="B637" t="s">
        <v>2662</v>
      </c>
      <c r="C637" t="s">
        <v>17750</v>
      </c>
      <c r="D637" s="7">
        <v>2200000</v>
      </c>
      <c r="E637">
        <v>696</v>
      </c>
      <c r="F637" t="s">
        <v>33</v>
      </c>
      <c r="G637">
        <v>10</v>
      </c>
      <c r="H637">
        <v>1</v>
      </c>
      <c r="I637">
        <v>2013</v>
      </c>
      <c r="J637">
        <v>1</v>
      </c>
      <c r="K637" t="s">
        <v>2665</v>
      </c>
      <c r="L637">
        <f>data_to_analyze[[#This Row],[workers]]-data_to_analyze[[#This Row],[previous_workers]]</f>
        <v>9</v>
      </c>
    </row>
    <row r="638" spans="1:12" x14ac:dyDescent="0.25">
      <c r="A638">
        <v>636</v>
      </c>
      <c r="B638" t="s">
        <v>2666</v>
      </c>
      <c r="C638" t="s">
        <v>10856</v>
      </c>
      <c r="D638" s="7">
        <v>9500000</v>
      </c>
      <c r="E638">
        <v>695</v>
      </c>
      <c r="F638" t="s">
        <v>336</v>
      </c>
      <c r="G638">
        <v>21</v>
      </c>
      <c r="H638">
        <v>4</v>
      </c>
      <c r="I638">
        <v>2012</v>
      </c>
      <c r="J638">
        <v>2</v>
      </c>
      <c r="K638" t="s">
        <v>1752</v>
      </c>
      <c r="L638">
        <f>data_to_analyze[[#This Row],[workers]]-data_to_analyze[[#This Row],[previous_workers]]</f>
        <v>17</v>
      </c>
    </row>
    <row r="639" spans="1:12" x14ac:dyDescent="0.25">
      <c r="A639">
        <v>637</v>
      </c>
      <c r="B639" t="s">
        <v>2669</v>
      </c>
      <c r="C639" t="s">
        <v>17770</v>
      </c>
      <c r="D639" s="7">
        <v>78500000</v>
      </c>
      <c r="E639">
        <v>694</v>
      </c>
      <c r="F639" t="s">
        <v>233</v>
      </c>
      <c r="G639">
        <v>450</v>
      </c>
      <c r="H639">
        <v>75</v>
      </c>
      <c r="I639">
        <v>2002</v>
      </c>
      <c r="J639">
        <v>4</v>
      </c>
      <c r="K639" t="s">
        <v>2673</v>
      </c>
      <c r="L639">
        <f>data_to_analyze[[#This Row],[workers]]-data_to_analyze[[#This Row],[previous_workers]]</f>
        <v>375</v>
      </c>
    </row>
    <row r="640" spans="1:12" x14ac:dyDescent="0.25">
      <c r="A640">
        <v>638</v>
      </c>
      <c r="B640" t="s">
        <v>2674</v>
      </c>
      <c r="C640" t="s">
        <v>777</v>
      </c>
      <c r="D640" s="7">
        <v>2300000</v>
      </c>
      <c r="E640">
        <v>692</v>
      </c>
      <c r="F640" t="s">
        <v>18</v>
      </c>
      <c r="G640">
        <v>7</v>
      </c>
      <c r="H640">
        <v>3</v>
      </c>
      <c r="I640">
        <v>2014</v>
      </c>
      <c r="J640">
        <v>1</v>
      </c>
      <c r="K640" t="s">
        <v>2677</v>
      </c>
      <c r="L640">
        <f>data_to_analyze[[#This Row],[workers]]-data_to_analyze[[#This Row],[previous_workers]]</f>
        <v>4</v>
      </c>
    </row>
    <row r="641" spans="1:12" x14ac:dyDescent="0.25">
      <c r="A641">
        <v>639</v>
      </c>
      <c r="B641" t="s">
        <v>2678</v>
      </c>
      <c r="C641" t="s">
        <v>17770</v>
      </c>
      <c r="D641" s="7">
        <v>200000</v>
      </c>
      <c r="E641">
        <v>692</v>
      </c>
      <c r="F641" t="s">
        <v>48</v>
      </c>
      <c r="G641">
        <v>10</v>
      </c>
      <c r="H641">
        <v>1</v>
      </c>
      <c r="I641">
        <v>2013</v>
      </c>
      <c r="J641">
        <v>1</v>
      </c>
      <c r="K641" t="s">
        <v>34</v>
      </c>
      <c r="L641">
        <f>data_to_analyze[[#This Row],[workers]]-data_to_analyze[[#This Row],[previous_workers]]</f>
        <v>9</v>
      </c>
    </row>
    <row r="642" spans="1:12" x14ac:dyDescent="0.25">
      <c r="A642">
        <v>640</v>
      </c>
      <c r="B642" t="s">
        <v>2681</v>
      </c>
      <c r="C642" t="s">
        <v>10856</v>
      </c>
      <c r="D642" s="7">
        <v>22800000</v>
      </c>
      <c r="E642">
        <v>692</v>
      </c>
      <c r="F642" t="s">
        <v>33</v>
      </c>
      <c r="G642">
        <v>40</v>
      </c>
      <c r="H642">
        <v>5</v>
      </c>
      <c r="I642">
        <v>2011</v>
      </c>
      <c r="J642">
        <v>2</v>
      </c>
      <c r="K642" t="s">
        <v>2685</v>
      </c>
      <c r="L642">
        <f>data_to_analyze[[#This Row],[workers]]-data_to_analyze[[#This Row],[previous_workers]]</f>
        <v>35</v>
      </c>
    </row>
    <row r="643" spans="1:12" x14ac:dyDescent="0.25">
      <c r="A643">
        <v>641</v>
      </c>
      <c r="B643" t="s">
        <v>2686</v>
      </c>
      <c r="C643" t="s">
        <v>108</v>
      </c>
      <c r="D643" s="7">
        <v>39400000</v>
      </c>
      <c r="E643">
        <v>691</v>
      </c>
      <c r="F643" t="s">
        <v>48</v>
      </c>
      <c r="G643">
        <v>60</v>
      </c>
      <c r="H643">
        <v>14</v>
      </c>
      <c r="I643">
        <v>2014</v>
      </c>
      <c r="J643">
        <v>2</v>
      </c>
      <c r="K643" t="s">
        <v>108</v>
      </c>
      <c r="L643">
        <f>data_to_analyze[[#This Row],[workers]]-data_to_analyze[[#This Row],[previous_workers]]</f>
        <v>46</v>
      </c>
    </row>
    <row r="644" spans="1:12" x14ac:dyDescent="0.25">
      <c r="A644">
        <v>642</v>
      </c>
      <c r="B644" t="s">
        <v>2690</v>
      </c>
      <c r="C644" t="s">
        <v>10856</v>
      </c>
      <c r="D644" s="7">
        <v>13600000</v>
      </c>
      <c r="E644">
        <v>690</v>
      </c>
      <c r="F644" t="s">
        <v>48</v>
      </c>
      <c r="G644">
        <v>8</v>
      </c>
      <c r="H644">
        <v>2</v>
      </c>
      <c r="I644">
        <v>2013</v>
      </c>
      <c r="J644">
        <v>1</v>
      </c>
      <c r="K644" t="s">
        <v>2693</v>
      </c>
      <c r="L644">
        <f>data_to_analyze[[#This Row],[workers]]-data_to_analyze[[#This Row],[previous_workers]]</f>
        <v>6</v>
      </c>
    </row>
    <row r="645" spans="1:12" x14ac:dyDescent="0.25">
      <c r="A645">
        <v>643</v>
      </c>
      <c r="B645" t="s">
        <v>2694</v>
      </c>
      <c r="C645" t="s">
        <v>17770</v>
      </c>
      <c r="D645" s="7">
        <v>13400000</v>
      </c>
      <c r="E645">
        <v>690</v>
      </c>
      <c r="F645" t="s">
        <v>25</v>
      </c>
      <c r="G645">
        <v>13</v>
      </c>
      <c r="H645">
        <v>3</v>
      </c>
      <c r="I645">
        <v>2014</v>
      </c>
      <c r="J645">
        <v>1</v>
      </c>
      <c r="K645" t="s">
        <v>2697</v>
      </c>
      <c r="L645">
        <f>data_to_analyze[[#This Row],[workers]]-data_to_analyze[[#This Row],[previous_workers]]</f>
        <v>10</v>
      </c>
    </row>
    <row r="646" spans="1:12" x14ac:dyDescent="0.25">
      <c r="A646">
        <v>644</v>
      </c>
      <c r="B646" t="s">
        <v>2698</v>
      </c>
      <c r="C646" t="s">
        <v>10856</v>
      </c>
      <c r="D646" s="7">
        <v>800000</v>
      </c>
      <c r="E646">
        <v>688</v>
      </c>
      <c r="F646" t="s">
        <v>336</v>
      </c>
      <c r="G646">
        <v>34</v>
      </c>
      <c r="H646">
        <v>4</v>
      </c>
      <c r="I646">
        <v>2011</v>
      </c>
      <c r="J646">
        <v>2</v>
      </c>
      <c r="K646" t="s">
        <v>2701</v>
      </c>
      <c r="L646">
        <f>data_to_analyze[[#This Row],[workers]]-data_to_analyze[[#This Row],[previous_workers]]</f>
        <v>30</v>
      </c>
    </row>
    <row r="647" spans="1:12" x14ac:dyDescent="0.25">
      <c r="A647">
        <v>645</v>
      </c>
      <c r="B647" t="s">
        <v>2702</v>
      </c>
      <c r="C647" t="s">
        <v>17775</v>
      </c>
      <c r="D647" s="7">
        <v>2600000</v>
      </c>
      <c r="E647">
        <v>685</v>
      </c>
      <c r="F647" t="s">
        <v>33</v>
      </c>
      <c r="G647">
        <v>50</v>
      </c>
      <c r="H647">
        <v>60</v>
      </c>
      <c r="I647">
        <v>2014</v>
      </c>
      <c r="J647">
        <v>2</v>
      </c>
      <c r="K647" t="s">
        <v>2705</v>
      </c>
      <c r="L647">
        <f>data_to_analyze[[#This Row],[workers]]-data_to_analyze[[#This Row],[previous_workers]]</f>
        <v>-10</v>
      </c>
    </row>
    <row r="648" spans="1:12" x14ac:dyDescent="0.25">
      <c r="A648">
        <v>646</v>
      </c>
      <c r="B648" t="s">
        <v>2706</v>
      </c>
      <c r="C648" t="s">
        <v>17758</v>
      </c>
      <c r="D648" s="7">
        <v>5500000</v>
      </c>
      <c r="E648">
        <v>685</v>
      </c>
      <c r="F648" t="s">
        <v>40</v>
      </c>
      <c r="G648">
        <v>18</v>
      </c>
      <c r="H648">
        <v>2</v>
      </c>
      <c r="I648">
        <v>2015</v>
      </c>
      <c r="J648">
        <v>1</v>
      </c>
      <c r="K648" t="s">
        <v>2709</v>
      </c>
      <c r="L648">
        <f>data_to_analyze[[#This Row],[workers]]-data_to_analyze[[#This Row],[previous_workers]]</f>
        <v>16</v>
      </c>
    </row>
    <row r="649" spans="1:12" x14ac:dyDescent="0.25">
      <c r="A649">
        <v>647</v>
      </c>
      <c r="B649" t="s">
        <v>2710</v>
      </c>
      <c r="C649" t="s">
        <v>17739</v>
      </c>
      <c r="D649" s="7">
        <v>2400000</v>
      </c>
      <c r="E649">
        <v>685</v>
      </c>
      <c r="F649" t="s">
        <v>25</v>
      </c>
      <c r="G649">
        <v>22</v>
      </c>
      <c r="H649">
        <v>6</v>
      </c>
      <c r="I649">
        <v>2014</v>
      </c>
      <c r="J649">
        <v>1</v>
      </c>
      <c r="K649" t="s">
        <v>122</v>
      </c>
      <c r="L649">
        <f>data_to_analyze[[#This Row],[workers]]-data_to_analyze[[#This Row],[previous_workers]]</f>
        <v>16</v>
      </c>
    </row>
    <row r="650" spans="1:12" x14ac:dyDescent="0.25">
      <c r="A650">
        <v>648</v>
      </c>
      <c r="B650" t="s">
        <v>2713</v>
      </c>
      <c r="C650" t="s">
        <v>17773</v>
      </c>
      <c r="D650" s="7">
        <v>4100000</v>
      </c>
      <c r="E650">
        <v>683</v>
      </c>
      <c r="F650" t="s">
        <v>69</v>
      </c>
      <c r="G650">
        <v>54</v>
      </c>
      <c r="H650">
        <v>12</v>
      </c>
      <c r="I650">
        <v>2012</v>
      </c>
      <c r="J650">
        <v>2</v>
      </c>
      <c r="K650" t="s">
        <v>921</v>
      </c>
      <c r="L650">
        <f>data_to_analyze[[#This Row],[workers]]-data_to_analyze[[#This Row],[previous_workers]]</f>
        <v>42</v>
      </c>
    </row>
    <row r="651" spans="1:12" x14ac:dyDescent="0.25">
      <c r="A651">
        <v>649</v>
      </c>
      <c r="B651" t="s">
        <v>2716</v>
      </c>
      <c r="C651" t="s">
        <v>10856</v>
      </c>
      <c r="D651" s="7">
        <v>5500000</v>
      </c>
      <c r="E651">
        <v>682</v>
      </c>
      <c r="F651" t="s">
        <v>271</v>
      </c>
      <c r="G651">
        <v>20</v>
      </c>
      <c r="H651">
        <v>3</v>
      </c>
      <c r="I651">
        <v>2013</v>
      </c>
      <c r="J651">
        <v>1</v>
      </c>
      <c r="K651" t="s">
        <v>2719</v>
      </c>
      <c r="L651">
        <f>data_to_analyze[[#This Row],[workers]]-data_to_analyze[[#This Row],[previous_workers]]</f>
        <v>17</v>
      </c>
    </row>
    <row r="652" spans="1:12" x14ac:dyDescent="0.25">
      <c r="A652">
        <v>650</v>
      </c>
      <c r="B652" t="s">
        <v>2720</v>
      </c>
      <c r="C652" t="s">
        <v>17770</v>
      </c>
      <c r="D652" s="7">
        <v>400000</v>
      </c>
      <c r="E652">
        <v>682</v>
      </c>
      <c r="F652" t="s">
        <v>33</v>
      </c>
      <c r="G652">
        <v>54</v>
      </c>
      <c r="H652">
        <v>17</v>
      </c>
      <c r="I652">
        <v>2014</v>
      </c>
      <c r="J652">
        <v>2</v>
      </c>
      <c r="K652" t="s">
        <v>34</v>
      </c>
      <c r="L652">
        <f>data_to_analyze[[#This Row],[workers]]-data_to_analyze[[#This Row],[previous_workers]]</f>
        <v>37</v>
      </c>
    </row>
    <row r="653" spans="1:12" x14ac:dyDescent="0.25">
      <c r="A653">
        <v>651</v>
      </c>
      <c r="B653" t="s">
        <v>2723</v>
      </c>
      <c r="C653" t="s">
        <v>17762</v>
      </c>
      <c r="D653" s="7">
        <v>2900000</v>
      </c>
      <c r="E653">
        <v>679</v>
      </c>
      <c r="F653" t="s">
        <v>33</v>
      </c>
      <c r="G653">
        <v>31</v>
      </c>
      <c r="H653">
        <v>4</v>
      </c>
      <c r="I653">
        <v>2006</v>
      </c>
      <c r="J653">
        <v>1</v>
      </c>
      <c r="K653" t="s">
        <v>2726</v>
      </c>
      <c r="L653">
        <f>data_to_analyze[[#This Row],[workers]]-data_to_analyze[[#This Row],[previous_workers]]</f>
        <v>27</v>
      </c>
    </row>
    <row r="654" spans="1:12" x14ac:dyDescent="0.25">
      <c r="A654">
        <v>652</v>
      </c>
      <c r="B654" t="s">
        <v>2727</v>
      </c>
      <c r="C654" t="s">
        <v>17735</v>
      </c>
      <c r="D654" s="7">
        <v>22300000</v>
      </c>
      <c r="E654">
        <v>675</v>
      </c>
      <c r="F654" t="s">
        <v>55</v>
      </c>
      <c r="G654">
        <v>65</v>
      </c>
      <c r="H654">
        <v>10</v>
      </c>
      <c r="I654">
        <v>2005</v>
      </c>
      <c r="J654">
        <v>1</v>
      </c>
      <c r="K654" t="s">
        <v>1444</v>
      </c>
      <c r="L654">
        <f>data_to_analyze[[#This Row],[workers]]-data_to_analyze[[#This Row],[previous_workers]]</f>
        <v>55</v>
      </c>
    </row>
    <row r="655" spans="1:12" x14ac:dyDescent="0.25">
      <c r="A655">
        <v>653</v>
      </c>
      <c r="B655" t="s">
        <v>2730</v>
      </c>
      <c r="C655" t="s">
        <v>17760</v>
      </c>
      <c r="D655" s="7">
        <v>7000000</v>
      </c>
      <c r="E655">
        <v>674</v>
      </c>
      <c r="F655" t="s">
        <v>175</v>
      </c>
      <c r="G655">
        <v>181</v>
      </c>
      <c r="H655">
        <v>55</v>
      </c>
      <c r="I655">
        <v>2005</v>
      </c>
      <c r="J655">
        <v>1</v>
      </c>
      <c r="K655" t="s">
        <v>2734</v>
      </c>
      <c r="L655">
        <f>data_to_analyze[[#This Row],[workers]]-data_to_analyze[[#This Row],[previous_workers]]</f>
        <v>126</v>
      </c>
    </row>
    <row r="656" spans="1:12" x14ac:dyDescent="0.25">
      <c r="A656">
        <v>654</v>
      </c>
      <c r="B656" t="s">
        <v>2735</v>
      </c>
      <c r="C656" t="s">
        <v>17735</v>
      </c>
      <c r="D656" s="7">
        <v>93200000</v>
      </c>
      <c r="E656">
        <v>671</v>
      </c>
      <c r="F656" t="s">
        <v>297</v>
      </c>
      <c r="G656">
        <v>307</v>
      </c>
      <c r="H656">
        <v>42</v>
      </c>
      <c r="I656">
        <v>1996</v>
      </c>
      <c r="J656">
        <v>3</v>
      </c>
      <c r="K656" t="s">
        <v>364</v>
      </c>
      <c r="L656">
        <f>data_to_analyze[[#This Row],[workers]]-data_to_analyze[[#This Row],[previous_workers]]</f>
        <v>265</v>
      </c>
    </row>
    <row r="657" spans="1:12" x14ac:dyDescent="0.25">
      <c r="A657">
        <v>655</v>
      </c>
      <c r="B657" t="s">
        <v>2739</v>
      </c>
      <c r="C657" t="s">
        <v>10856</v>
      </c>
      <c r="D657" s="7">
        <v>27200000</v>
      </c>
      <c r="E657">
        <v>670</v>
      </c>
      <c r="F657" t="s">
        <v>55</v>
      </c>
      <c r="G657">
        <v>14</v>
      </c>
      <c r="H657">
        <v>5</v>
      </c>
      <c r="I657">
        <v>2013</v>
      </c>
      <c r="J657">
        <v>4</v>
      </c>
      <c r="K657" t="s">
        <v>2742</v>
      </c>
      <c r="L657">
        <f>data_to_analyze[[#This Row],[workers]]-data_to_analyze[[#This Row],[previous_workers]]</f>
        <v>9</v>
      </c>
    </row>
    <row r="658" spans="1:12" x14ac:dyDescent="0.25">
      <c r="A658">
        <v>656</v>
      </c>
      <c r="B658" t="s">
        <v>2743</v>
      </c>
      <c r="C658" t="s">
        <v>17770</v>
      </c>
      <c r="D658" s="7">
        <v>273700000</v>
      </c>
      <c r="E658">
        <v>670</v>
      </c>
      <c r="F658" t="s">
        <v>175</v>
      </c>
      <c r="G658">
        <v>22</v>
      </c>
      <c r="H658">
        <v>4</v>
      </c>
      <c r="I658">
        <v>2013</v>
      </c>
      <c r="J658">
        <v>2</v>
      </c>
      <c r="K658" t="s">
        <v>251</v>
      </c>
      <c r="L658">
        <f>data_to_analyze[[#This Row],[workers]]-data_to_analyze[[#This Row],[previous_workers]]</f>
        <v>18</v>
      </c>
    </row>
    <row r="659" spans="1:12" x14ac:dyDescent="0.25">
      <c r="A659">
        <v>657</v>
      </c>
      <c r="B659" t="s">
        <v>2747</v>
      </c>
      <c r="C659" t="s">
        <v>17770</v>
      </c>
      <c r="D659" s="7">
        <v>31500000</v>
      </c>
      <c r="E659">
        <v>669</v>
      </c>
      <c r="F659" t="s">
        <v>156</v>
      </c>
      <c r="G659">
        <v>250</v>
      </c>
      <c r="H659">
        <v>60</v>
      </c>
      <c r="I659">
        <v>2009</v>
      </c>
      <c r="J659">
        <v>2</v>
      </c>
      <c r="K659" t="s">
        <v>258</v>
      </c>
      <c r="L659">
        <f>data_to_analyze[[#This Row],[workers]]-data_to_analyze[[#This Row],[previous_workers]]</f>
        <v>190</v>
      </c>
    </row>
    <row r="660" spans="1:12" x14ac:dyDescent="0.25">
      <c r="A660">
        <v>658</v>
      </c>
      <c r="B660" t="s">
        <v>2750</v>
      </c>
      <c r="C660" t="s">
        <v>10856</v>
      </c>
      <c r="D660" s="7">
        <v>2200000</v>
      </c>
      <c r="E660">
        <v>668</v>
      </c>
      <c r="F660" t="s">
        <v>233</v>
      </c>
      <c r="G660">
        <v>7</v>
      </c>
      <c r="H660">
        <v>2</v>
      </c>
      <c r="I660">
        <v>2009</v>
      </c>
      <c r="J660">
        <v>1</v>
      </c>
      <c r="K660" t="s">
        <v>2753</v>
      </c>
      <c r="L660">
        <f>data_to_analyze[[#This Row],[workers]]-data_to_analyze[[#This Row],[previous_workers]]</f>
        <v>5</v>
      </c>
    </row>
    <row r="661" spans="1:12" x14ac:dyDescent="0.25">
      <c r="A661">
        <v>659</v>
      </c>
      <c r="B661" t="s">
        <v>2754</v>
      </c>
      <c r="C661" t="s">
        <v>108</v>
      </c>
      <c r="D661" s="7">
        <v>6200000</v>
      </c>
      <c r="E661">
        <v>666</v>
      </c>
      <c r="F661" t="s">
        <v>18</v>
      </c>
      <c r="G661">
        <v>55</v>
      </c>
      <c r="H661">
        <v>8</v>
      </c>
      <c r="I661">
        <v>2013</v>
      </c>
      <c r="J661">
        <v>2</v>
      </c>
      <c r="K661" t="s">
        <v>108</v>
      </c>
      <c r="L661">
        <f>data_to_analyze[[#This Row],[workers]]-data_to_analyze[[#This Row],[previous_workers]]</f>
        <v>47</v>
      </c>
    </row>
    <row r="662" spans="1:12" x14ac:dyDescent="0.25">
      <c r="A662">
        <v>660</v>
      </c>
      <c r="B662" t="s">
        <v>2758</v>
      </c>
      <c r="C662" t="s">
        <v>777</v>
      </c>
      <c r="D662" s="7">
        <v>2500000</v>
      </c>
      <c r="E662">
        <v>664</v>
      </c>
      <c r="F662" t="s">
        <v>308</v>
      </c>
      <c r="G662">
        <v>85</v>
      </c>
      <c r="H662">
        <v>45</v>
      </c>
      <c r="I662">
        <v>2014</v>
      </c>
      <c r="J662">
        <v>1</v>
      </c>
      <c r="K662" t="s">
        <v>1004</v>
      </c>
      <c r="L662">
        <f>data_to_analyze[[#This Row],[workers]]-data_to_analyze[[#This Row],[previous_workers]]</f>
        <v>40</v>
      </c>
    </row>
    <row r="663" spans="1:12" x14ac:dyDescent="0.25">
      <c r="A663">
        <v>661</v>
      </c>
      <c r="B663" t="s">
        <v>2761</v>
      </c>
      <c r="C663" t="s">
        <v>17748</v>
      </c>
      <c r="D663" s="7">
        <v>12100000</v>
      </c>
      <c r="E663">
        <v>662</v>
      </c>
      <c r="F663" t="s">
        <v>25</v>
      </c>
      <c r="G663">
        <v>47</v>
      </c>
      <c r="H663">
        <v>8</v>
      </c>
      <c r="I663">
        <v>2014</v>
      </c>
      <c r="J663">
        <v>2</v>
      </c>
      <c r="K663" t="s">
        <v>968</v>
      </c>
      <c r="L663">
        <f>data_to_analyze[[#This Row],[workers]]-data_to_analyze[[#This Row],[previous_workers]]</f>
        <v>39</v>
      </c>
    </row>
    <row r="664" spans="1:12" x14ac:dyDescent="0.25">
      <c r="A664">
        <v>662</v>
      </c>
      <c r="B664" t="s">
        <v>2765</v>
      </c>
      <c r="C664" t="s">
        <v>17751</v>
      </c>
      <c r="D664" s="7">
        <v>33600000</v>
      </c>
      <c r="E664">
        <v>661</v>
      </c>
      <c r="F664" t="s">
        <v>187</v>
      </c>
      <c r="G664">
        <v>23</v>
      </c>
      <c r="H664">
        <v>6</v>
      </c>
      <c r="I664">
        <v>2012</v>
      </c>
      <c r="J664">
        <v>2</v>
      </c>
      <c r="K664" t="s">
        <v>298</v>
      </c>
      <c r="L664">
        <f>data_to_analyze[[#This Row],[workers]]-data_to_analyze[[#This Row],[previous_workers]]</f>
        <v>17</v>
      </c>
    </row>
    <row r="665" spans="1:12" x14ac:dyDescent="0.25">
      <c r="A665">
        <v>663</v>
      </c>
      <c r="B665" t="s">
        <v>2768</v>
      </c>
      <c r="C665" t="s">
        <v>17760</v>
      </c>
      <c r="D665" s="7">
        <v>37100000</v>
      </c>
      <c r="E665">
        <v>660</v>
      </c>
      <c r="F665" t="s">
        <v>187</v>
      </c>
      <c r="G665">
        <v>120</v>
      </c>
      <c r="H665">
        <v>25</v>
      </c>
      <c r="I665">
        <v>2010</v>
      </c>
      <c r="J665">
        <v>1</v>
      </c>
      <c r="K665" t="s">
        <v>1879</v>
      </c>
      <c r="L665">
        <f>data_to_analyze[[#This Row],[workers]]-data_to_analyze[[#This Row],[previous_workers]]</f>
        <v>95</v>
      </c>
    </row>
    <row r="666" spans="1:12" x14ac:dyDescent="0.25">
      <c r="A666">
        <v>664</v>
      </c>
      <c r="B666" t="s">
        <v>2772</v>
      </c>
      <c r="C666" t="s">
        <v>17773</v>
      </c>
      <c r="D666" s="7">
        <v>500000</v>
      </c>
      <c r="E666">
        <v>658</v>
      </c>
      <c r="F666" t="s">
        <v>289</v>
      </c>
      <c r="G666">
        <v>19</v>
      </c>
      <c r="H666">
        <v>7</v>
      </c>
      <c r="I666">
        <v>2007</v>
      </c>
      <c r="J666">
        <v>1</v>
      </c>
      <c r="K666" t="s">
        <v>591</v>
      </c>
      <c r="L666">
        <f>data_to_analyze[[#This Row],[workers]]-data_to_analyze[[#This Row],[previous_workers]]</f>
        <v>12</v>
      </c>
    </row>
    <row r="667" spans="1:12" x14ac:dyDescent="0.25">
      <c r="A667">
        <v>665</v>
      </c>
      <c r="B667" t="s">
        <v>2775</v>
      </c>
      <c r="C667" t="s">
        <v>17770</v>
      </c>
      <c r="D667" s="7">
        <v>17600000</v>
      </c>
      <c r="E667">
        <v>656</v>
      </c>
      <c r="F667" t="s">
        <v>55</v>
      </c>
      <c r="G667">
        <v>150</v>
      </c>
      <c r="H667">
        <v>30</v>
      </c>
      <c r="I667">
        <v>2014</v>
      </c>
      <c r="J667">
        <v>1</v>
      </c>
      <c r="K667" t="s">
        <v>258</v>
      </c>
      <c r="L667">
        <f>data_to_analyze[[#This Row],[workers]]-data_to_analyze[[#This Row],[previous_workers]]</f>
        <v>120</v>
      </c>
    </row>
    <row r="668" spans="1:12" x14ac:dyDescent="0.25">
      <c r="A668">
        <v>666</v>
      </c>
      <c r="B668" t="s">
        <v>2779</v>
      </c>
      <c r="C668" t="s">
        <v>17750</v>
      </c>
      <c r="D668" s="7">
        <v>88300000</v>
      </c>
      <c r="E668">
        <v>656</v>
      </c>
      <c r="F668" t="s">
        <v>156</v>
      </c>
      <c r="G668">
        <v>257</v>
      </c>
      <c r="H668">
        <v>50</v>
      </c>
      <c r="I668">
        <v>2009</v>
      </c>
      <c r="J668">
        <v>4</v>
      </c>
      <c r="K668" t="s">
        <v>2535</v>
      </c>
      <c r="L668">
        <f>data_to_analyze[[#This Row],[workers]]-data_to_analyze[[#This Row],[previous_workers]]</f>
        <v>207</v>
      </c>
    </row>
    <row r="669" spans="1:12" x14ac:dyDescent="0.25">
      <c r="A669">
        <v>667</v>
      </c>
      <c r="B669" t="s">
        <v>2783</v>
      </c>
      <c r="C669" t="s">
        <v>777</v>
      </c>
      <c r="D669" s="7">
        <v>2100000</v>
      </c>
      <c r="E669">
        <v>655</v>
      </c>
      <c r="F669" t="s">
        <v>329</v>
      </c>
      <c r="G669">
        <v>13</v>
      </c>
      <c r="H669">
        <v>3</v>
      </c>
      <c r="I669">
        <v>2014</v>
      </c>
      <c r="J669">
        <v>1</v>
      </c>
      <c r="K669" t="s">
        <v>662</v>
      </c>
      <c r="L669">
        <f>data_to_analyze[[#This Row],[workers]]-data_to_analyze[[#This Row],[previous_workers]]</f>
        <v>10</v>
      </c>
    </row>
    <row r="670" spans="1:12" x14ac:dyDescent="0.25">
      <c r="A670">
        <v>668</v>
      </c>
      <c r="B670" t="s">
        <v>2786</v>
      </c>
      <c r="C670" t="s">
        <v>17770</v>
      </c>
      <c r="D670" s="7">
        <v>2700000</v>
      </c>
      <c r="E670">
        <v>655</v>
      </c>
      <c r="F670" t="s">
        <v>297</v>
      </c>
      <c r="G670">
        <v>6</v>
      </c>
      <c r="H670">
        <v>2</v>
      </c>
      <c r="I670">
        <v>2014</v>
      </c>
      <c r="J670">
        <v>1</v>
      </c>
      <c r="K670" t="s">
        <v>258</v>
      </c>
      <c r="L670">
        <f>data_to_analyze[[#This Row],[workers]]-data_to_analyze[[#This Row],[previous_workers]]</f>
        <v>4</v>
      </c>
    </row>
    <row r="671" spans="1:12" x14ac:dyDescent="0.25">
      <c r="A671">
        <v>669</v>
      </c>
      <c r="B671" t="s">
        <v>2789</v>
      </c>
      <c r="C671" t="s">
        <v>17765</v>
      </c>
      <c r="D671" s="7">
        <v>6600000</v>
      </c>
      <c r="E671">
        <v>655</v>
      </c>
      <c r="F671" t="s">
        <v>297</v>
      </c>
      <c r="G671">
        <v>48</v>
      </c>
      <c r="H671">
        <v>5</v>
      </c>
      <c r="I671">
        <v>2011</v>
      </c>
      <c r="J671">
        <v>3</v>
      </c>
      <c r="K671" t="s">
        <v>2792</v>
      </c>
      <c r="L671">
        <f>data_to_analyze[[#This Row],[workers]]-data_to_analyze[[#This Row],[previous_workers]]</f>
        <v>43</v>
      </c>
    </row>
    <row r="672" spans="1:12" x14ac:dyDescent="0.25">
      <c r="A672">
        <v>670</v>
      </c>
      <c r="B672" t="s">
        <v>2793</v>
      </c>
      <c r="C672" t="s">
        <v>17770</v>
      </c>
      <c r="D672" s="7">
        <v>13200000</v>
      </c>
      <c r="E672">
        <v>653</v>
      </c>
      <c r="F672" t="s">
        <v>187</v>
      </c>
      <c r="G672">
        <v>105</v>
      </c>
      <c r="H672">
        <v>17</v>
      </c>
      <c r="I672">
        <v>2013</v>
      </c>
      <c r="J672">
        <v>1</v>
      </c>
      <c r="K672" t="s">
        <v>258</v>
      </c>
      <c r="L672">
        <f>data_to_analyze[[#This Row],[workers]]-data_to_analyze[[#This Row],[previous_workers]]</f>
        <v>88</v>
      </c>
    </row>
    <row r="673" spans="1:12" x14ac:dyDescent="0.25">
      <c r="A673">
        <v>671</v>
      </c>
      <c r="B673" t="s">
        <v>2796</v>
      </c>
      <c r="C673" t="s">
        <v>17733</v>
      </c>
      <c r="D673" s="7">
        <v>2600000</v>
      </c>
      <c r="E673">
        <v>652</v>
      </c>
      <c r="F673" t="s">
        <v>107</v>
      </c>
      <c r="G673">
        <v>21</v>
      </c>
      <c r="H673">
        <v>5</v>
      </c>
      <c r="I673">
        <v>2008</v>
      </c>
      <c r="J673">
        <v>1</v>
      </c>
      <c r="K673" t="s">
        <v>2800</v>
      </c>
      <c r="L673">
        <f>data_to_analyze[[#This Row],[workers]]-data_to_analyze[[#This Row],[previous_workers]]</f>
        <v>16</v>
      </c>
    </row>
    <row r="674" spans="1:12" x14ac:dyDescent="0.25">
      <c r="A674">
        <v>672</v>
      </c>
      <c r="B674" t="s">
        <v>2801</v>
      </c>
      <c r="C674" t="s">
        <v>17765</v>
      </c>
      <c r="D674" s="7">
        <v>14100000</v>
      </c>
      <c r="E674">
        <v>651</v>
      </c>
      <c r="F674" t="s">
        <v>329</v>
      </c>
      <c r="G674">
        <v>60</v>
      </c>
      <c r="H674">
        <v>23</v>
      </c>
      <c r="I674">
        <v>2005</v>
      </c>
      <c r="J674">
        <v>3</v>
      </c>
      <c r="K674" t="s">
        <v>291</v>
      </c>
      <c r="L674">
        <f>data_to_analyze[[#This Row],[workers]]-data_to_analyze[[#This Row],[previous_workers]]</f>
        <v>37</v>
      </c>
    </row>
    <row r="675" spans="1:12" x14ac:dyDescent="0.25">
      <c r="A675">
        <v>673</v>
      </c>
      <c r="B675" t="s">
        <v>2804</v>
      </c>
      <c r="C675" t="s">
        <v>17773</v>
      </c>
      <c r="D675" s="7">
        <v>5200000</v>
      </c>
      <c r="E675">
        <v>650</v>
      </c>
      <c r="F675" t="s">
        <v>156</v>
      </c>
      <c r="G675">
        <v>41</v>
      </c>
      <c r="H675">
        <v>17</v>
      </c>
      <c r="I675">
        <v>2012</v>
      </c>
      <c r="J675">
        <v>2</v>
      </c>
      <c r="K675" t="s">
        <v>2807</v>
      </c>
      <c r="L675">
        <f>data_to_analyze[[#This Row],[workers]]-data_to_analyze[[#This Row],[previous_workers]]</f>
        <v>24</v>
      </c>
    </row>
    <row r="676" spans="1:12" x14ac:dyDescent="0.25">
      <c r="A676">
        <v>674</v>
      </c>
      <c r="B676" t="s">
        <v>2808</v>
      </c>
      <c r="C676" t="s">
        <v>17748</v>
      </c>
      <c r="D676" s="7">
        <v>2300000</v>
      </c>
      <c r="E676">
        <v>648</v>
      </c>
      <c r="F676" t="s">
        <v>257</v>
      </c>
      <c r="G676">
        <v>11</v>
      </c>
      <c r="H676">
        <v>6</v>
      </c>
      <c r="I676">
        <v>2014</v>
      </c>
      <c r="J676">
        <v>1</v>
      </c>
      <c r="K676" t="s">
        <v>948</v>
      </c>
      <c r="L676">
        <f>data_to_analyze[[#This Row],[workers]]-data_to_analyze[[#This Row],[previous_workers]]</f>
        <v>5</v>
      </c>
    </row>
    <row r="677" spans="1:12" x14ac:dyDescent="0.25">
      <c r="A677">
        <v>675</v>
      </c>
      <c r="B677" t="s">
        <v>2811</v>
      </c>
      <c r="C677" t="s">
        <v>17773</v>
      </c>
      <c r="D677" s="7">
        <v>2100000</v>
      </c>
      <c r="E677">
        <v>647</v>
      </c>
      <c r="F677" t="s">
        <v>308</v>
      </c>
      <c r="G677">
        <v>17</v>
      </c>
      <c r="H677">
        <v>1</v>
      </c>
      <c r="I677">
        <v>2015</v>
      </c>
      <c r="J677">
        <v>1</v>
      </c>
      <c r="K677" t="s">
        <v>1853</v>
      </c>
      <c r="L677">
        <f>data_to_analyze[[#This Row],[workers]]-data_to_analyze[[#This Row],[previous_workers]]</f>
        <v>16</v>
      </c>
    </row>
    <row r="678" spans="1:12" x14ac:dyDescent="0.25">
      <c r="A678">
        <v>676</v>
      </c>
      <c r="B678" t="s">
        <v>2814</v>
      </c>
      <c r="C678" t="s">
        <v>17739</v>
      </c>
      <c r="D678" s="7">
        <v>5200000</v>
      </c>
      <c r="E678">
        <v>644</v>
      </c>
      <c r="F678" t="s">
        <v>187</v>
      </c>
      <c r="G678">
        <v>10</v>
      </c>
      <c r="H678">
        <v>5</v>
      </c>
      <c r="I678">
        <v>2014</v>
      </c>
      <c r="J678">
        <v>1</v>
      </c>
      <c r="K678" t="s">
        <v>122</v>
      </c>
      <c r="L678">
        <f>data_to_analyze[[#This Row],[workers]]-data_to_analyze[[#This Row],[previous_workers]]</f>
        <v>5</v>
      </c>
    </row>
    <row r="679" spans="1:12" x14ac:dyDescent="0.25">
      <c r="A679">
        <v>677</v>
      </c>
      <c r="B679" t="s">
        <v>2817</v>
      </c>
      <c r="C679" t="s">
        <v>10856</v>
      </c>
      <c r="D679" s="7">
        <v>6300000</v>
      </c>
      <c r="E679">
        <v>644</v>
      </c>
      <c r="F679" t="s">
        <v>18</v>
      </c>
      <c r="G679">
        <v>35</v>
      </c>
      <c r="H679">
        <v>14</v>
      </c>
      <c r="I679">
        <v>2011</v>
      </c>
      <c r="J679">
        <v>2</v>
      </c>
      <c r="K679" t="s">
        <v>83</v>
      </c>
      <c r="L679">
        <f>data_to_analyze[[#This Row],[workers]]-data_to_analyze[[#This Row],[previous_workers]]</f>
        <v>21</v>
      </c>
    </row>
    <row r="680" spans="1:12" x14ac:dyDescent="0.25">
      <c r="A680">
        <v>678</v>
      </c>
      <c r="B680" t="s">
        <v>2820</v>
      </c>
      <c r="C680" t="s">
        <v>17771</v>
      </c>
      <c r="D680" s="7">
        <v>2500000</v>
      </c>
      <c r="E680">
        <v>644</v>
      </c>
      <c r="F680" t="s">
        <v>336</v>
      </c>
      <c r="G680">
        <v>1024</v>
      </c>
      <c r="H680">
        <v>36</v>
      </c>
      <c r="I680">
        <v>2014</v>
      </c>
      <c r="J680">
        <v>1</v>
      </c>
      <c r="K680" t="s">
        <v>2823</v>
      </c>
      <c r="L680">
        <f>data_to_analyze[[#This Row],[workers]]-data_to_analyze[[#This Row],[previous_workers]]</f>
        <v>988</v>
      </c>
    </row>
    <row r="681" spans="1:12" x14ac:dyDescent="0.25">
      <c r="A681">
        <v>679</v>
      </c>
      <c r="B681" t="s">
        <v>2824</v>
      </c>
      <c r="C681" t="s">
        <v>17773</v>
      </c>
      <c r="D681" s="7">
        <v>14900000</v>
      </c>
      <c r="E681">
        <v>643</v>
      </c>
      <c r="F681" t="s">
        <v>257</v>
      </c>
      <c r="G681">
        <v>61</v>
      </c>
      <c r="H681">
        <v>14</v>
      </c>
      <c r="I681">
        <v>2012</v>
      </c>
      <c r="J681">
        <v>2</v>
      </c>
      <c r="K681" t="s">
        <v>2827</v>
      </c>
      <c r="L681">
        <f>data_to_analyze[[#This Row],[workers]]-data_to_analyze[[#This Row],[previous_workers]]</f>
        <v>47</v>
      </c>
    </row>
    <row r="682" spans="1:12" x14ac:dyDescent="0.25">
      <c r="A682">
        <v>680</v>
      </c>
      <c r="B682" t="s">
        <v>2828</v>
      </c>
      <c r="C682" t="s">
        <v>108</v>
      </c>
      <c r="D682" s="7">
        <v>8900000</v>
      </c>
      <c r="E682">
        <v>643</v>
      </c>
      <c r="F682" t="s">
        <v>18</v>
      </c>
      <c r="G682">
        <v>31</v>
      </c>
      <c r="H682">
        <v>5</v>
      </c>
      <c r="I682">
        <v>2012</v>
      </c>
      <c r="J682">
        <v>2</v>
      </c>
      <c r="K682" t="s">
        <v>108</v>
      </c>
      <c r="L682">
        <f>data_to_analyze[[#This Row],[workers]]-data_to_analyze[[#This Row],[previous_workers]]</f>
        <v>26</v>
      </c>
    </row>
    <row r="683" spans="1:12" x14ac:dyDescent="0.25">
      <c r="A683">
        <v>681</v>
      </c>
      <c r="B683" t="s">
        <v>2831</v>
      </c>
      <c r="C683" t="s">
        <v>17771</v>
      </c>
      <c r="D683" s="7">
        <v>4200000</v>
      </c>
      <c r="E683">
        <v>642</v>
      </c>
      <c r="F683" t="s">
        <v>40</v>
      </c>
      <c r="G683">
        <v>60</v>
      </c>
      <c r="H683">
        <v>9</v>
      </c>
      <c r="I683">
        <v>2013</v>
      </c>
      <c r="J683">
        <v>2</v>
      </c>
      <c r="K683" t="s">
        <v>2834</v>
      </c>
      <c r="L683">
        <f>data_to_analyze[[#This Row],[workers]]-data_to_analyze[[#This Row],[previous_workers]]</f>
        <v>51</v>
      </c>
    </row>
    <row r="684" spans="1:12" x14ac:dyDescent="0.25">
      <c r="A684">
        <v>682</v>
      </c>
      <c r="B684" t="s">
        <v>2835</v>
      </c>
      <c r="C684" t="s">
        <v>976</v>
      </c>
      <c r="D684" s="7">
        <v>17300000</v>
      </c>
      <c r="E684">
        <v>640</v>
      </c>
      <c r="F684" t="s">
        <v>48</v>
      </c>
      <c r="G684">
        <v>18</v>
      </c>
      <c r="H684">
        <v>6</v>
      </c>
      <c r="I684">
        <v>2015</v>
      </c>
      <c r="J684">
        <v>1</v>
      </c>
      <c r="K684" t="s">
        <v>2838</v>
      </c>
      <c r="L684">
        <f>data_to_analyze[[#This Row],[workers]]-data_to_analyze[[#This Row],[previous_workers]]</f>
        <v>12</v>
      </c>
    </row>
    <row r="685" spans="1:12" x14ac:dyDescent="0.25">
      <c r="A685">
        <v>683</v>
      </c>
      <c r="B685" t="s">
        <v>2839</v>
      </c>
      <c r="C685" t="s">
        <v>10856</v>
      </c>
      <c r="D685" s="7">
        <v>49400000</v>
      </c>
      <c r="E685">
        <v>640</v>
      </c>
      <c r="F685" t="s">
        <v>107</v>
      </c>
      <c r="G685">
        <v>161</v>
      </c>
      <c r="H685">
        <v>72</v>
      </c>
      <c r="I685">
        <v>2012</v>
      </c>
      <c r="J685">
        <v>1</v>
      </c>
      <c r="K685" t="s">
        <v>163</v>
      </c>
      <c r="L685">
        <f>data_to_analyze[[#This Row],[workers]]-data_to_analyze[[#This Row],[previous_workers]]</f>
        <v>89</v>
      </c>
    </row>
    <row r="686" spans="1:12" x14ac:dyDescent="0.25">
      <c r="A686">
        <v>684</v>
      </c>
      <c r="B686" t="s">
        <v>2843</v>
      </c>
      <c r="C686" t="s">
        <v>17734</v>
      </c>
      <c r="D686" s="7">
        <v>5600000</v>
      </c>
      <c r="E686">
        <v>640</v>
      </c>
      <c r="F686" t="s">
        <v>40</v>
      </c>
      <c r="G686">
        <v>9</v>
      </c>
      <c r="H686">
        <v>4</v>
      </c>
      <c r="I686">
        <v>2000</v>
      </c>
      <c r="J686">
        <v>1</v>
      </c>
      <c r="K686" t="s">
        <v>19</v>
      </c>
      <c r="L686">
        <f>data_to_analyze[[#This Row],[workers]]-data_to_analyze[[#This Row],[previous_workers]]</f>
        <v>5</v>
      </c>
    </row>
    <row r="687" spans="1:12" x14ac:dyDescent="0.25">
      <c r="A687">
        <v>685</v>
      </c>
      <c r="B687" t="s">
        <v>2846</v>
      </c>
      <c r="C687" t="s">
        <v>17758</v>
      </c>
      <c r="D687" s="7">
        <v>14200000</v>
      </c>
      <c r="E687">
        <v>636</v>
      </c>
      <c r="F687" t="s">
        <v>218</v>
      </c>
      <c r="G687">
        <v>49</v>
      </c>
      <c r="H687">
        <v>9</v>
      </c>
      <c r="I687">
        <v>2013</v>
      </c>
      <c r="J687">
        <v>3</v>
      </c>
      <c r="K687" t="s">
        <v>2849</v>
      </c>
      <c r="L687">
        <f>data_to_analyze[[#This Row],[workers]]-data_to_analyze[[#This Row],[previous_workers]]</f>
        <v>40</v>
      </c>
    </row>
    <row r="688" spans="1:12" x14ac:dyDescent="0.25">
      <c r="A688">
        <v>686</v>
      </c>
      <c r="B688" t="s">
        <v>2850</v>
      </c>
      <c r="C688" t="s">
        <v>7363</v>
      </c>
      <c r="D688" s="7">
        <v>8300000</v>
      </c>
      <c r="E688">
        <v>635</v>
      </c>
      <c r="F688" t="s">
        <v>336</v>
      </c>
      <c r="G688">
        <v>29</v>
      </c>
      <c r="H688">
        <v>5</v>
      </c>
      <c r="I688">
        <v>2012</v>
      </c>
      <c r="J688">
        <v>2</v>
      </c>
      <c r="K688" t="s">
        <v>2854</v>
      </c>
      <c r="L688">
        <f>data_to_analyze[[#This Row],[workers]]-data_to_analyze[[#This Row],[previous_workers]]</f>
        <v>24</v>
      </c>
    </row>
    <row r="689" spans="1:12" x14ac:dyDescent="0.25">
      <c r="A689">
        <v>687</v>
      </c>
      <c r="B689" t="s">
        <v>2855</v>
      </c>
      <c r="C689" t="s">
        <v>17770</v>
      </c>
      <c r="D689" s="7">
        <v>300000</v>
      </c>
      <c r="E689">
        <v>634</v>
      </c>
      <c r="F689" t="s">
        <v>1041</v>
      </c>
      <c r="G689">
        <v>31</v>
      </c>
      <c r="H689">
        <v>7</v>
      </c>
      <c r="I689">
        <v>2015</v>
      </c>
      <c r="J689">
        <v>1</v>
      </c>
      <c r="K689" t="s">
        <v>251</v>
      </c>
      <c r="L689">
        <f>data_to_analyze[[#This Row],[workers]]-data_to_analyze[[#This Row],[previous_workers]]</f>
        <v>24</v>
      </c>
    </row>
    <row r="690" spans="1:12" x14ac:dyDescent="0.25">
      <c r="A690">
        <v>688</v>
      </c>
      <c r="B690" t="s">
        <v>2858</v>
      </c>
      <c r="C690" t="s">
        <v>17735</v>
      </c>
      <c r="D690" s="7">
        <v>13700000</v>
      </c>
      <c r="E690">
        <v>634</v>
      </c>
      <c r="F690" t="s">
        <v>69</v>
      </c>
      <c r="G690">
        <v>96</v>
      </c>
      <c r="H690">
        <v>22</v>
      </c>
      <c r="I690">
        <v>2007</v>
      </c>
      <c r="J690">
        <v>1</v>
      </c>
      <c r="K690" t="s">
        <v>2861</v>
      </c>
      <c r="L690">
        <f>data_to_analyze[[#This Row],[workers]]-data_to_analyze[[#This Row],[previous_workers]]</f>
        <v>74</v>
      </c>
    </row>
    <row r="691" spans="1:12" x14ac:dyDescent="0.25">
      <c r="A691">
        <v>689</v>
      </c>
      <c r="B691" t="s">
        <v>2862</v>
      </c>
      <c r="C691" t="s">
        <v>17755</v>
      </c>
      <c r="D691" s="7">
        <v>12400000</v>
      </c>
      <c r="E691">
        <v>633</v>
      </c>
      <c r="F691" t="s">
        <v>336</v>
      </c>
      <c r="G691">
        <v>29</v>
      </c>
      <c r="H691">
        <v>18</v>
      </c>
      <c r="I691">
        <v>1999</v>
      </c>
      <c r="J691">
        <v>2</v>
      </c>
      <c r="K691" t="s">
        <v>1762</v>
      </c>
      <c r="L691">
        <f>data_to_analyze[[#This Row],[workers]]-data_to_analyze[[#This Row],[previous_workers]]</f>
        <v>11</v>
      </c>
    </row>
    <row r="692" spans="1:12" x14ac:dyDescent="0.25">
      <c r="A692">
        <v>690</v>
      </c>
      <c r="B692" t="s">
        <v>2865</v>
      </c>
      <c r="C692" t="s">
        <v>17769</v>
      </c>
      <c r="D692" s="7">
        <v>4900000</v>
      </c>
      <c r="E692">
        <v>632</v>
      </c>
      <c r="F692" t="s">
        <v>271</v>
      </c>
      <c r="G692">
        <v>8</v>
      </c>
      <c r="H692">
        <v>2</v>
      </c>
      <c r="I692">
        <v>2012</v>
      </c>
      <c r="J692">
        <v>2</v>
      </c>
      <c r="K692" t="s">
        <v>26</v>
      </c>
      <c r="L692">
        <f>data_to_analyze[[#This Row],[workers]]-data_to_analyze[[#This Row],[previous_workers]]</f>
        <v>6</v>
      </c>
    </row>
    <row r="693" spans="1:12" x14ac:dyDescent="0.25">
      <c r="A693">
        <v>691</v>
      </c>
      <c r="B693" t="s">
        <v>2868</v>
      </c>
      <c r="C693" t="s">
        <v>17765</v>
      </c>
      <c r="D693" s="7">
        <v>4200000</v>
      </c>
      <c r="E693">
        <v>631</v>
      </c>
      <c r="F693" t="s">
        <v>55</v>
      </c>
      <c r="G693">
        <v>47</v>
      </c>
      <c r="H693">
        <v>12</v>
      </c>
      <c r="I693">
        <v>2014</v>
      </c>
      <c r="J693">
        <v>1</v>
      </c>
      <c r="K693" t="s">
        <v>49</v>
      </c>
      <c r="L693">
        <f>data_to_analyze[[#This Row],[workers]]-data_to_analyze[[#This Row],[previous_workers]]</f>
        <v>35</v>
      </c>
    </row>
    <row r="694" spans="1:12" x14ac:dyDescent="0.25">
      <c r="A694">
        <v>692</v>
      </c>
      <c r="B694" t="s">
        <v>2871</v>
      </c>
      <c r="C694" t="s">
        <v>10856</v>
      </c>
      <c r="D694" s="7">
        <v>6600000</v>
      </c>
      <c r="E694">
        <v>630</v>
      </c>
      <c r="F694" t="s">
        <v>1041</v>
      </c>
      <c r="G694">
        <v>45</v>
      </c>
      <c r="H694">
        <v>13</v>
      </c>
      <c r="I694">
        <v>2014</v>
      </c>
      <c r="J694">
        <v>1</v>
      </c>
      <c r="K694" t="s">
        <v>2067</v>
      </c>
      <c r="L694">
        <f>data_to_analyze[[#This Row],[workers]]-data_to_analyze[[#This Row],[previous_workers]]</f>
        <v>32</v>
      </c>
    </row>
    <row r="695" spans="1:12" x14ac:dyDescent="0.25">
      <c r="A695">
        <v>693</v>
      </c>
      <c r="B695" t="s">
        <v>2874</v>
      </c>
      <c r="C695" t="s">
        <v>17751</v>
      </c>
      <c r="D695" s="7">
        <v>9200000</v>
      </c>
      <c r="E695">
        <v>627</v>
      </c>
      <c r="F695" t="s">
        <v>149</v>
      </c>
      <c r="G695">
        <v>27</v>
      </c>
      <c r="H695">
        <v>4</v>
      </c>
      <c r="I695">
        <v>2014</v>
      </c>
      <c r="J695">
        <v>2</v>
      </c>
      <c r="K695" t="s">
        <v>298</v>
      </c>
      <c r="L695">
        <f>data_to_analyze[[#This Row],[workers]]-data_to_analyze[[#This Row],[previous_workers]]</f>
        <v>23</v>
      </c>
    </row>
    <row r="696" spans="1:12" x14ac:dyDescent="0.25">
      <c r="A696">
        <v>694</v>
      </c>
      <c r="B696" t="s">
        <v>2877</v>
      </c>
      <c r="C696" t="s">
        <v>17739</v>
      </c>
      <c r="D696" s="7">
        <v>7700000</v>
      </c>
      <c r="E696">
        <v>626</v>
      </c>
      <c r="F696" t="s">
        <v>336</v>
      </c>
      <c r="G696">
        <v>55</v>
      </c>
      <c r="H696">
        <v>10</v>
      </c>
      <c r="I696">
        <v>2014</v>
      </c>
      <c r="J696">
        <v>1</v>
      </c>
      <c r="K696" t="s">
        <v>2055</v>
      </c>
      <c r="L696">
        <f>data_to_analyze[[#This Row],[workers]]-data_to_analyze[[#This Row],[previous_workers]]</f>
        <v>45</v>
      </c>
    </row>
    <row r="697" spans="1:12" x14ac:dyDescent="0.25">
      <c r="A697">
        <v>695</v>
      </c>
      <c r="B697" t="s">
        <v>2880</v>
      </c>
      <c r="C697" t="s">
        <v>17742</v>
      </c>
      <c r="D697" s="7">
        <v>4800000</v>
      </c>
      <c r="E697">
        <v>626</v>
      </c>
      <c r="F697" t="s">
        <v>69</v>
      </c>
      <c r="G697">
        <v>10</v>
      </c>
      <c r="H697">
        <v>2</v>
      </c>
      <c r="I697">
        <v>2015</v>
      </c>
      <c r="J697">
        <v>1</v>
      </c>
      <c r="K697" t="s">
        <v>506</v>
      </c>
      <c r="L697">
        <f>data_to_analyze[[#This Row],[workers]]-data_to_analyze[[#This Row],[previous_workers]]</f>
        <v>8</v>
      </c>
    </row>
    <row r="698" spans="1:12" x14ac:dyDescent="0.25">
      <c r="A698">
        <v>696</v>
      </c>
      <c r="B698" t="s">
        <v>2883</v>
      </c>
      <c r="C698" t="s">
        <v>17735</v>
      </c>
      <c r="D698" s="7">
        <v>2200000</v>
      </c>
      <c r="E698">
        <v>626</v>
      </c>
      <c r="F698" t="s">
        <v>308</v>
      </c>
      <c r="G698">
        <v>15</v>
      </c>
      <c r="H698">
        <v>3</v>
      </c>
      <c r="I698">
        <v>2014</v>
      </c>
      <c r="J698">
        <v>1</v>
      </c>
      <c r="K698" t="s">
        <v>2886</v>
      </c>
      <c r="L698">
        <f>data_to_analyze[[#This Row],[workers]]-data_to_analyze[[#This Row],[previous_workers]]</f>
        <v>12</v>
      </c>
    </row>
    <row r="699" spans="1:12" x14ac:dyDescent="0.25">
      <c r="A699">
        <v>697</v>
      </c>
      <c r="B699" t="s">
        <v>2887</v>
      </c>
      <c r="C699" t="s">
        <v>10856</v>
      </c>
      <c r="D699" s="7">
        <v>9900000</v>
      </c>
      <c r="E699">
        <v>625</v>
      </c>
      <c r="F699" t="s">
        <v>156</v>
      </c>
      <c r="G699">
        <v>48</v>
      </c>
      <c r="H699">
        <v>21</v>
      </c>
      <c r="I699">
        <v>2013</v>
      </c>
      <c r="J699">
        <v>2</v>
      </c>
      <c r="K699" t="s">
        <v>578</v>
      </c>
      <c r="L699">
        <f>data_to_analyze[[#This Row],[workers]]-data_to_analyze[[#This Row],[previous_workers]]</f>
        <v>27</v>
      </c>
    </row>
    <row r="700" spans="1:12" x14ac:dyDescent="0.25">
      <c r="A700">
        <v>698</v>
      </c>
      <c r="B700" t="s">
        <v>2890</v>
      </c>
      <c r="C700" t="s">
        <v>17742</v>
      </c>
      <c r="D700" s="7">
        <v>13900000</v>
      </c>
      <c r="E700">
        <v>624</v>
      </c>
      <c r="F700" t="s">
        <v>233</v>
      </c>
      <c r="G700">
        <v>24</v>
      </c>
      <c r="H700">
        <v>7</v>
      </c>
      <c r="I700">
        <v>2010</v>
      </c>
      <c r="J700">
        <v>2</v>
      </c>
      <c r="K700" t="s">
        <v>506</v>
      </c>
      <c r="L700">
        <f>data_to_analyze[[#This Row],[workers]]-data_to_analyze[[#This Row],[previous_workers]]</f>
        <v>17</v>
      </c>
    </row>
    <row r="701" spans="1:12" x14ac:dyDescent="0.25">
      <c r="A701">
        <v>699</v>
      </c>
      <c r="B701" t="s">
        <v>2893</v>
      </c>
      <c r="C701" t="s">
        <v>17735</v>
      </c>
      <c r="D701" s="7">
        <v>157100000</v>
      </c>
      <c r="E701">
        <v>623</v>
      </c>
      <c r="F701" t="s">
        <v>40</v>
      </c>
      <c r="G701">
        <v>516</v>
      </c>
      <c r="H701">
        <v>171</v>
      </c>
      <c r="I701">
        <v>2012</v>
      </c>
      <c r="J701">
        <v>2</v>
      </c>
      <c r="K701" t="s">
        <v>89</v>
      </c>
      <c r="L701">
        <f>data_to_analyze[[#This Row],[workers]]-data_to_analyze[[#This Row],[previous_workers]]</f>
        <v>345</v>
      </c>
    </row>
    <row r="702" spans="1:12" x14ac:dyDescent="0.25">
      <c r="A702">
        <v>700</v>
      </c>
      <c r="B702" t="s">
        <v>2897</v>
      </c>
      <c r="C702" t="s">
        <v>17735</v>
      </c>
      <c r="D702" s="7">
        <v>2900000</v>
      </c>
      <c r="E702">
        <v>623</v>
      </c>
      <c r="F702" t="s">
        <v>156</v>
      </c>
      <c r="G702">
        <v>19</v>
      </c>
      <c r="H702">
        <v>5</v>
      </c>
      <c r="I702">
        <v>2011</v>
      </c>
      <c r="J702">
        <v>1</v>
      </c>
      <c r="K702" t="s">
        <v>2900</v>
      </c>
      <c r="L702">
        <f>data_to_analyze[[#This Row],[workers]]-data_to_analyze[[#This Row],[previous_workers]]</f>
        <v>14</v>
      </c>
    </row>
    <row r="703" spans="1:12" x14ac:dyDescent="0.25">
      <c r="A703">
        <v>701</v>
      </c>
      <c r="B703" t="s">
        <v>2901</v>
      </c>
      <c r="C703" t="s">
        <v>17735</v>
      </c>
      <c r="D703" s="7">
        <v>18500000</v>
      </c>
      <c r="E703">
        <v>622</v>
      </c>
      <c r="F703" t="s">
        <v>33</v>
      </c>
      <c r="G703">
        <v>58</v>
      </c>
      <c r="H703">
        <v>18</v>
      </c>
      <c r="I703">
        <v>2012</v>
      </c>
      <c r="J703">
        <v>3</v>
      </c>
      <c r="K703" t="s">
        <v>2904</v>
      </c>
      <c r="L703">
        <f>data_to_analyze[[#This Row],[workers]]-data_to_analyze[[#This Row],[previous_workers]]</f>
        <v>40</v>
      </c>
    </row>
    <row r="704" spans="1:12" x14ac:dyDescent="0.25">
      <c r="A704">
        <v>702</v>
      </c>
      <c r="B704" t="s">
        <v>2905</v>
      </c>
      <c r="C704" t="s">
        <v>17767</v>
      </c>
      <c r="D704" s="7">
        <v>12100000</v>
      </c>
      <c r="E704">
        <v>622</v>
      </c>
      <c r="F704" t="s">
        <v>55</v>
      </c>
      <c r="G704">
        <v>218</v>
      </c>
      <c r="H704">
        <v>35</v>
      </c>
      <c r="I704">
        <v>2012</v>
      </c>
      <c r="J704">
        <v>2</v>
      </c>
      <c r="K704" t="s">
        <v>2908</v>
      </c>
      <c r="L704">
        <f>data_to_analyze[[#This Row],[workers]]-data_to_analyze[[#This Row],[previous_workers]]</f>
        <v>183</v>
      </c>
    </row>
    <row r="705" spans="1:12" x14ac:dyDescent="0.25">
      <c r="A705">
        <v>703</v>
      </c>
      <c r="B705" t="s">
        <v>2909</v>
      </c>
      <c r="C705" t="s">
        <v>10856</v>
      </c>
      <c r="D705" s="7">
        <v>16700000</v>
      </c>
      <c r="E705">
        <v>621</v>
      </c>
      <c r="F705" t="s">
        <v>55</v>
      </c>
      <c r="G705">
        <v>75</v>
      </c>
      <c r="H705">
        <v>9</v>
      </c>
      <c r="I705">
        <v>2013</v>
      </c>
      <c r="J705">
        <v>2</v>
      </c>
      <c r="K705" t="s">
        <v>83</v>
      </c>
      <c r="L705">
        <f>data_to_analyze[[#This Row],[workers]]-data_to_analyze[[#This Row],[previous_workers]]</f>
        <v>66</v>
      </c>
    </row>
    <row r="706" spans="1:12" x14ac:dyDescent="0.25">
      <c r="A706">
        <v>704</v>
      </c>
      <c r="B706" t="s">
        <v>2912</v>
      </c>
      <c r="C706" t="s">
        <v>108</v>
      </c>
      <c r="D706" s="7">
        <v>200000</v>
      </c>
      <c r="E706">
        <v>621</v>
      </c>
      <c r="F706" t="s">
        <v>336</v>
      </c>
      <c r="G706">
        <v>21</v>
      </c>
      <c r="H706">
        <v>5</v>
      </c>
      <c r="I706">
        <v>2013</v>
      </c>
      <c r="J706">
        <v>1</v>
      </c>
      <c r="K706" t="s">
        <v>2389</v>
      </c>
      <c r="L706">
        <f>data_to_analyze[[#This Row],[workers]]-data_to_analyze[[#This Row],[previous_workers]]</f>
        <v>16</v>
      </c>
    </row>
    <row r="707" spans="1:12" x14ac:dyDescent="0.25">
      <c r="A707">
        <v>705</v>
      </c>
      <c r="B707" t="s">
        <v>2915</v>
      </c>
      <c r="C707" t="s">
        <v>17773</v>
      </c>
      <c r="D707" s="7">
        <v>23600000</v>
      </c>
      <c r="E707">
        <v>620</v>
      </c>
      <c r="F707" t="s">
        <v>107</v>
      </c>
      <c r="G707">
        <v>180</v>
      </c>
      <c r="H707">
        <v>25</v>
      </c>
      <c r="I707">
        <v>2003</v>
      </c>
      <c r="J707">
        <v>1</v>
      </c>
      <c r="K707" t="s">
        <v>1853</v>
      </c>
      <c r="L707">
        <f>data_to_analyze[[#This Row],[workers]]-data_to_analyze[[#This Row],[previous_workers]]</f>
        <v>155</v>
      </c>
    </row>
    <row r="708" spans="1:12" x14ac:dyDescent="0.25">
      <c r="A708">
        <v>706</v>
      </c>
      <c r="B708" t="s">
        <v>2918</v>
      </c>
      <c r="C708" t="s">
        <v>10856</v>
      </c>
      <c r="D708" s="7">
        <v>151500000</v>
      </c>
      <c r="E708">
        <v>619</v>
      </c>
      <c r="F708" t="s">
        <v>156</v>
      </c>
      <c r="G708">
        <v>1700</v>
      </c>
      <c r="H708">
        <v>300</v>
      </c>
      <c r="I708">
        <v>2011</v>
      </c>
      <c r="J708">
        <v>1</v>
      </c>
      <c r="K708" t="s">
        <v>500</v>
      </c>
      <c r="L708">
        <f>data_to_analyze[[#This Row],[workers]]-data_to_analyze[[#This Row],[previous_workers]]</f>
        <v>1400</v>
      </c>
    </row>
    <row r="709" spans="1:12" x14ac:dyDescent="0.25">
      <c r="A709">
        <v>707</v>
      </c>
      <c r="B709" t="s">
        <v>2922</v>
      </c>
      <c r="C709" t="s">
        <v>10856</v>
      </c>
      <c r="D709" s="7">
        <v>9600000</v>
      </c>
      <c r="E709">
        <v>617</v>
      </c>
      <c r="F709" t="s">
        <v>336</v>
      </c>
      <c r="G709">
        <v>15</v>
      </c>
      <c r="H709">
        <v>9</v>
      </c>
      <c r="I709">
        <v>2009</v>
      </c>
      <c r="J709">
        <v>5</v>
      </c>
      <c r="K709" t="s">
        <v>2925</v>
      </c>
      <c r="L709">
        <f>data_to_analyze[[#This Row],[workers]]-data_to_analyze[[#This Row],[previous_workers]]</f>
        <v>6</v>
      </c>
    </row>
    <row r="710" spans="1:12" x14ac:dyDescent="0.25">
      <c r="A710">
        <v>708</v>
      </c>
      <c r="B710" t="s">
        <v>2926</v>
      </c>
      <c r="C710" t="s">
        <v>108</v>
      </c>
      <c r="D710" s="7">
        <v>11300000</v>
      </c>
      <c r="E710">
        <v>617</v>
      </c>
      <c r="F710" t="s">
        <v>156</v>
      </c>
      <c r="G710">
        <v>48</v>
      </c>
      <c r="H710">
        <v>20</v>
      </c>
      <c r="I710">
        <v>2010</v>
      </c>
      <c r="J710">
        <v>2</v>
      </c>
      <c r="K710" t="s">
        <v>108</v>
      </c>
      <c r="L710">
        <f>data_to_analyze[[#This Row],[workers]]-data_to_analyze[[#This Row],[previous_workers]]</f>
        <v>28</v>
      </c>
    </row>
    <row r="711" spans="1:12" x14ac:dyDescent="0.25">
      <c r="A711">
        <v>709</v>
      </c>
      <c r="B711" t="s">
        <v>2929</v>
      </c>
      <c r="C711" t="s">
        <v>17760</v>
      </c>
      <c r="D711" s="7">
        <v>900000</v>
      </c>
      <c r="E711">
        <v>617</v>
      </c>
      <c r="F711" t="s">
        <v>233</v>
      </c>
      <c r="G711">
        <v>15</v>
      </c>
      <c r="H711">
        <v>5</v>
      </c>
      <c r="I711">
        <v>2009</v>
      </c>
      <c r="J711">
        <v>3</v>
      </c>
      <c r="K711" t="s">
        <v>2932</v>
      </c>
      <c r="L711">
        <f>data_to_analyze[[#This Row],[workers]]-data_to_analyze[[#This Row],[previous_workers]]</f>
        <v>10</v>
      </c>
    </row>
    <row r="712" spans="1:12" x14ac:dyDescent="0.25">
      <c r="A712">
        <v>710</v>
      </c>
      <c r="B712" t="s">
        <v>2933</v>
      </c>
      <c r="C712" t="s">
        <v>10856</v>
      </c>
      <c r="D712" s="7">
        <v>5500000</v>
      </c>
      <c r="E712">
        <v>617</v>
      </c>
      <c r="F712" t="s">
        <v>107</v>
      </c>
      <c r="G712">
        <v>34</v>
      </c>
      <c r="H712">
        <v>8</v>
      </c>
      <c r="I712">
        <v>2012</v>
      </c>
      <c r="J712">
        <v>2</v>
      </c>
      <c r="K712" t="s">
        <v>163</v>
      </c>
      <c r="L712">
        <f>data_to_analyze[[#This Row],[workers]]-data_to_analyze[[#This Row],[previous_workers]]</f>
        <v>26</v>
      </c>
    </row>
    <row r="713" spans="1:12" x14ac:dyDescent="0.25">
      <c r="A713">
        <v>711</v>
      </c>
      <c r="B713" t="s">
        <v>2936</v>
      </c>
      <c r="C713" t="s">
        <v>17770</v>
      </c>
      <c r="D713" s="7">
        <v>18600000</v>
      </c>
      <c r="E713">
        <v>616</v>
      </c>
      <c r="F713" t="s">
        <v>48</v>
      </c>
      <c r="G713">
        <v>30</v>
      </c>
      <c r="H713">
        <v>5</v>
      </c>
      <c r="I713">
        <v>2014</v>
      </c>
      <c r="J713">
        <v>2</v>
      </c>
      <c r="K713" t="s">
        <v>2939</v>
      </c>
      <c r="L713">
        <f>data_to_analyze[[#This Row],[workers]]-data_to_analyze[[#This Row],[previous_workers]]</f>
        <v>25</v>
      </c>
    </row>
    <row r="714" spans="1:12" x14ac:dyDescent="0.25">
      <c r="A714">
        <v>712</v>
      </c>
      <c r="B714" t="s">
        <v>2940</v>
      </c>
      <c r="C714" t="s">
        <v>10856</v>
      </c>
      <c r="D714" s="7">
        <v>600000</v>
      </c>
      <c r="E714">
        <v>614</v>
      </c>
      <c r="F714" t="s">
        <v>18</v>
      </c>
      <c r="G714">
        <v>20</v>
      </c>
      <c r="H714">
        <v>3</v>
      </c>
      <c r="I714">
        <v>2015</v>
      </c>
      <c r="J714">
        <v>1</v>
      </c>
      <c r="K714" t="s">
        <v>391</v>
      </c>
      <c r="L714">
        <f>data_to_analyze[[#This Row],[workers]]-data_to_analyze[[#This Row],[previous_workers]]</f>
        <v>17</v>
      </c>
    </row>
    <row r="715" spans="1:12" x14ac:dyDescent="0.25">
      <c r="A715">
        <v>713</v>
      </c>
      <c r="B715" t="s">
        <v>2943</v>
      </c>
      <c r="C715" t="s">
        <v>17742</v>
      </c>
      <c r="D715" s="7">
        <v>101300000</v>
      </c>
      <c r="E715">
        <v>613</v>
      </c>
      <c r="F715" t="s">
        <v>233</v>
      </c>
      <c r="G715">
        <v>437</v>
      </c>
      <c r="H715">
        <v>115</v>
      </c>
      <c r="I715">
        <v>2011</v>
      </c>
      <c r="J715">
        <v>2</v>
      </c>
      <c r="K715" t="s">
        <v>2947</v>
      </c>
      <c r="L715">
        <f>data_to_analyze[[#This Row],[workers]]-data_to_analyze[[#This Row],[previous_workers]]</f>
        <v>322</v>
      </c>
    </row>
    <row r="716" spans="1:12" x14ac:dyDescent="0.25">
      <c r="A716">
        <v>714</v>
      </c>
      <c r="B716" t="s">
        <v>2948</v>
      </c>
      <c r="C716" t="s">
        <v>10856</v>
      </c>
      <c r="D716" s="7">
        <v>30800000</v>
      </c>
      <c r="E716">
        <v>613</v>
      </c>
      <c r="F716" t="s">
        <v>257</v>
      </c>
      <c r="G716">
        <v>353</v>
      </c>
      <c r="H716">
        <v>83</v>
      </c>
      <c r="I716">
        <v>2011</v>
      </c>
      <c r="J716">
        <v>3</v>
      </c>
      <c r="K716" t="s">
        <v>1403</v>
      </c>
      <c r="L716">
        <f>data_to_analyze[[#This Row],[workers]]-data_to_analyze[[#This Row],[previous_workers]]</f>
        <v>270</v>
      </c>
    </row>
    <row r="717" spans="1:12" x14ac:dyDescent="0.25">
      <c r="A717">
        <v>715</v>
      </c>
      <c r="B717" t="s">
        <v>2951</v>
      </c>
      <c r="C717" t="s">
        <v>17773</v>
      </c>
      <c r="D717" s="7">
        <v>2200000</v>
      </c>
      <c r="E717">
        <v>613</v>
      </c>
      <c r="F717" t="s">
        <v>336</v>
      </c>
      <c r="G717">
        <v>9</v>
      </c>
      <c r="H717">
        <v>1</v>
      </c>
      <c r="I717">
        <v>2014</v>
      </c>
      <c r="J717">
        <v>1</v>
      </c>
      <c r="K717" t="s">
        <v>1896</v>
      </c>
      <c r="L717">
        <f>data_to_analyze[[#This Row],[workers]]-data_to_analyze[[#This Row],[previous_workers]]</f>
        <v>8</v>
      </c>
    </row>
    <row r="718" spans="1:12" x14ac:dyDescent="0.25">
      <c r="A718">
        <v>716</v>
      </c>
      <c r="B718" t="s">
        <v>2954</v>
      </c>
      <c r="C718" t="s">
        <v>17762</v>
      </c>
      <c r="D718" s="7">
        <v>3600000</v>
      </c>
      <c r="E718">
        <v>612</v>
      </c>
      <c r="F718" t="s">
        <v>187</v>
      </c>
      <c r="G718">
        <v>10</v>
      </c>
      <c r="H718">
        <v>3</v>
      </c>
      <c r="I718">
        <v>2014</v>
      </c>
      <c r="J718">
        <v>2</v>
      </c>
      <c r="K718" t="s">
        <v>2957</v>
      </c>
      <c r="L718">
        <f>data_to_analyze[[#This Row],[workers]]-data_to_analyze[[#This Row],[previous_workers]]</f>
        <v>7</v>
      </c>
    </row>
    <row r="719" spans="1:12" x14ac:dyDescent="0.25">
      <c r="A719">
        <v>717</v>
      </c>
      <c r="B719" t="s">
        <v>2958</v>
      </c>
      <c r="C719" t="s">
        <v>17758</v>
      </c>
      <c r="D719" s="7">
        <v>4600000</v>
      </c>
      <c r="E719">
        <v>612</v>
      </c>
      <c r="F719" t="s">
        <v>336</v>
      </c>
      <c r="G719">
        <v>104</v>
      </c>
      <c r="H719">
        <v>28</v>
      </c>
      <c r="I719">
        <v>2001</v>
      </c>
      <c r="J719">
        <v>2</v>
      </c>
      <c r="K719" t="s">
        <v>2961</v>
      </c>
      <c r="L719">
        <f>data_to_analyze[[#This Row],[workers]]-data_to_analyze[[#This Row],[previous_workers]]</f>
        <v>76</v>
      </c>
    </row>
    <row r="720" spans="1:12" x14ac:dyDescent="0.25">
      <c r="A720">
        <v>718</v>
      </c>
      <c r="B720" t="s">
        <v>2962</v>
      </c>
      <c r="C720" t="s">
        <v>108</v>
      </c>
      <c r="D720" s="7">
        <v>4100000</v>
      </c>
      <c r="E720">
        <v>611</v>
      </c>
      <c r="F720" t="s">
        <v>18</v>
      </c>
      <c r="G720">
        <v>40</v>
      </c>
      <c r="H720">
        <v>4</v>
      </c>
      <c r="I720">
        <v>2007</v>
      </c>
      <c r="J720">
        <v>1</v>
      </c>
      <c r="K720" t="s">
        <v>108</v>
      </c>
      <c r="L720">
        <f>data_to_analyze[[#This Row],[workers]]-data_to_analyze[[#This Row],[previous_workers]]</f>
        <v>36</v>
      </c>
    </row>
    <row r="721" spans="1:12" x14ac:dyDescent="0.25">
      <c r="A721">
        <v>719</v>
      </c>
      <c r="B721" t="s">
        <v>2965</v>
      </c>
      <c r="C721" t="s">
        <v>17770</v>
      </c>
      <c r="D721" s="7">
        <v>8800000</v>
      </c>
      <c r="E721">
        <v>608</v>
      </c>
      <c r="F721" t="s">
        <v>55</v>
      </c>
      <c r="G721">
        <v>13</v>
      </c>
      <c r="H721">
        <v>6</v>
      </c>
      <c r="I721">
        <v>2014</v>
      </c>
      <c r="J721">
        <v>2</v>
      </c>
      <c r="K721" t="s">
        <v>330</v>
      </c>
      <c r="L721">
        <f>data_to_analyze[[#This Row],[workers]]-data_to_analyze[[#This Row],[previous_workers]]</f>
        <v>7</v>
      </c>
    </row>
    <row r="722" spans="1:12" x14ac:dyDescent="0.25">
      <c r="A722">
        <v>720</v>
      </c>
      <c r="B722" t="s">
        <v>2968</v>
      </c>
      <c r="C722" t="s">
        <v>10856</v>
      </c>
      <c r="D722" s="7">
        <v>5500000</v>
      </c>
      <c r="E722">
        <v>607</v>
      </c>
      <c r="F722" t="s">
        <v>233</v>
      </c>
      <c r="G722">
        <v>86</v>
      </c>
      <c r="H722">
        <v>26</v>
      </c>
      <c r="I722">
        <v>2008</v>
      </c>
      <c r="J722">
        <v>1</v>
      </c>
      <c r="K722" t="s">
        <v>2971</v>
      </c>
      <c r="L722">
        <f>data_to_analyze[[#This Row],[workers]]-data_to_analyze[[#This Row],[previous_workers]]</f>
        <v>60</v>
      </c>
    </row>
    <row r="723" spans="1:12" x14ac:dyDescent="0.25">
      <c r="A723">
        <v>721</v>
      </c>
      <c r="B723" t="s">
        <v>2972</v>
      </c>
      <c r="C723" t="s">
        <v>17734</v>
      </c>
      <c r="D723" s="7">
        <v>18300000</v>
      </c>
      <c r="E723">
        <v>607</v>
      </c>
      <c r="F723" t="s">
        <v>40</v>
      </c>
      <c r="G723">
        <v>40</v>
      </c>
      <c r="H723">
        <v>15</v>
      </c>
      <c r="I723">
        <v>2009</v>
      </c>
      <c r="J723">
        <v>4</v>
      </c>
      <c r="K723" t="s">
        <v>19</v>
      </c>
      <c r="L723">
        <f>data_to_analyze[[#This Row],[workers]]-data_to_analyze[[#This Row],[previous_workers]]</f>
        <v>25</v>
      </c>
    </row>
    <row r="724" spans="1:12" x14ac:dyDescent="0.25">
      <c r="A724">
        <v>722</v>
      </c>
      <c r="B724" t="s">
        <v>2976</v>
      </c>
      <c r="C724" t="s">
        <v>17739</v>
      </c>
      <c r="D724" s="7">
        <v>8600000</v>
      </c>
      <c r="E724">
        <v>606</v>
      </c>
      <c r="F724" t="s">
        <v>156</v>
      </c>
      <c r="G724">
        <v>115</v>
      </c>
      <c r="H724">
        <v>20</v>
      </c>
      <c r="I724">
        <v>2013</v>
      </c>
      <c r="J724">
        <v>2</v>
      </c>
      <c r="K724" t="s">
        <v>122</v>
      </c>
      <c r="L724">
        <f>data_to_analyze[[#This Row],[workers]]-data_to_analyze[[#This Row],[previous_workers]]</f>
        <v>95</v>
      </c>
    </row>
    <row r="725" spans="1:12" x14ac:dyDescent="0.25">
      <c r="A725">
        <v>723</v>
      </c>
      <c r="B725" t="s">
        <v>2979</v>
      </c>
      <c r="C725" t="s">
        <v>777</v>
      </c>
      <c r="D725" s="7">
        <v>3800000</v>
      </c>
      <c r="E725">
        <v>605</v>
      </c>
      <c r="F725" t="s">
        <v>156</v>
      </c>
      <c r="G725">
        <v>7</v>
      </c>
      <c r="H725">
        <v>1</v>
      </c>
      <c r="I725">
        <v>2014</v>
      </c>
      <c r="J725">
        <v>2</v>
      </c>
      <c r="K725" t="s">
        <v>2461</v>
      </c>
      <c r="L725">
        <f>data_to_analyze[[#This Row],[workers]]-data_to_analyze[[#This Row],[previous_workers]]</f>
        <v>6</v>
      </c>
    </row>
    <row r="726" spans="1:12" x14ac:dyDescent="0.25">
      <c r="A726">
        <v>724</v>
      </c>
      <c r="B726" t="s">
        <v>2982</v>
      </c>
      <c r="C726" t="s">
        <v>777</v>
      </c>
      <c r="D726" s="7">
        <v>12400000</v>
      </c>
      <c r="E726">
        <v>604</v>
      </c>
      <c r="F726" t="s">
        <v>233</v>
      </c>
      <c r="G726">
        <v>59</v>
      </c>
      <c r="H726">
        <v>8</v>
      </c>
      <c r="I726">
        <v>2011</v>
      </c>
      <c r="J726">
        <v>1</v>
      </c>
      <c r="K726" t="s">
        <v>2985</v>
      </c>
      <c r="L726">
        <f>data_to_analyze[[#This Row],[workers]]-data_to_analyze[[#This Row],[previous_workers]]</f>
        <v>51</v>
      </c>
    </row>
    <row r="727" spans="1:12" x14ac:dyDescent="0.25">
      <c r="A727">
        <v>725</v>
      </c>
      <c r="B727" t="s">
        <v>2986</v>
      </c>
      <c r="C727" t="s">
        <v>108</v>
      </c>
      <c r="D727" s="7">
        <v>9800000</v>
      </c>
      <c r="E727">
        <v>604</v>
      </c>
      <c r="F727" t="s">
        <v>40</v>
      </c>
      <c r="G727">
        <v>241</v>
      </c>
      <c r="H727">
        <v>35</v>
      </c>
      <c r="I727">
        <v>2013</v>
      </c>
      <c r="J727">
        <v>2</v>
      </c>
      <c r="K727" t="s">
        <v>108</v>
      </c>
      <c r="L727">
        <f>data_to_analyze[[#This Row],[workers]]-data_to_analyze[[#This Row],[previous_workers]]</f>
        <v>206</v>
      </c>
    </row>
    <row r="728" spans="1:12" x14ac:dyDescent="0.25">
      <c r="A728">
        <v>726</v>
      </c>
      <c r="B728" t="s">
        <v>2989</v>
      </c>
      <c r="C728" t="s">
        <v>17737</v>
      </c>
      <c r="D728" s="7">
        <v>33100000</v>
      </c>
      <c r="E728">
        <v>604</v>
      </c>
      <c r="F728" t="s">
        <v>336</v>
      </c>
      <c r="G728">
        <v>58</v>
      </c>
      <c r="H728">
        <v>15</v>
      </c>
      <c r="I728">
        <v>2012</v>
      </c>
      <c r="J728">
        <v>4</v>
      </c>
      <c r="K728" t="s">
        <v>1074</v>
      </c>
      <c r="L728">
        <f>data_to_analyze[[#This Row],[workers]]-data_to_analyze[[#This Row],[previous_workers]]</f>
        <v>43</v>
      </c>
    </row>
    <row r="729" spans="1:12" x14ac:dyDescent="0.25">
      <c r="A729">
        <v>727</v>
      </c>
      <c r="B729" t="s">
        <v>2994</v>
      </c>
      <c r="C729" t="s">
        <v>17730</v>
      </c>
      <c r="D729" s="7">
        <v>2900000</v>
      </c>
      <c r="E729">
        <v>603</v>
      </c>
      <c r="F729" t="s">
        <v>1041</v>
      </c>
      <c r="G729">
        <v>17</v>
      </c>
      <c r="H729">
        <v>2</v>
      </c>
      <c r="I729">
        <v>2012</v>
      </c>
      <c r="J729">
        <v>1</v>
      </c>
      <c r="K729" t="s">
        <v>2594</v>
      </c>
      <c r="L729">
        <f>data_to_analyze[[#This Row],[workers]]-data_to_analyze[[#This Row],[previous_workers]]</f>
        <v>15</v>
      </c>
    </row>
    <row r="730" spans="1:12" x14ac:dyDescent="0.25">
      <c r="A730">
        <v>728</v>
      </c>
      <c r="B730" t="s">
        <v>2997</v>
      </c>
      <c r="C730" t="s">
        <v>17735</v>
      </c>
      <c r="D730" s="7">
        <v>3500000</v>
      </c>
      <c r="E730">
        <v>602</v>
      </c>
      <c r="F730" t="s">
        <v>107</v>
      </c>
      <c r="G730">
        <v>17</v>
      </c>
      <c r="H730">
        <v>4</v>
      </c>
      <c r="I730">
        <v>2013</v>
      </c>
      <c r="J730">
        <v>2</v>
      </c>
      <c r="K730" t="s">
        <v>2886</v>
      </c>
      <c r="L730">
        <f>data_to_analyze[[#This Row],[workers]]-data_to_analyze[[#This Row],[previous_workers]]</f>
        <v>13</v>
      </c>
    </row>
    <row r="731" spans="1:12" x14ac:dyDescent="0.25">
      <c r="A731">
        <v>729</v>
      </c>
      <c r="B731" t="s">
        <v>3000</v>
      </c>
      <c r="C731" t="s">
        <v>17738</v>
      </c>
      <c r="D731" s="7">
        <v>66600000</v>
      </c>
      <c r="E731">
        <v>601</v>
      </c>
      <c r="F731" t="s">
        <v>107</v>
      </c>
      <c r="G731">
        <v>192</v>
      </c>
      <c r="H731">
        <v>37</v>
      </c>
      <c r="I731">
        <v>2013</v>
      </c>
      <c r="J731">
        <v>2</v>
      </c>
      <c r="K731" t="s">
        <v>3004</v>
      </c>
      <c r="L731">
        <f>data_to_analyze[[#This Row],[workers]]-data_to_analyze[[#This Row],[previous_workers]]</f>
        <v>155</v>
      </c>
    </row>
    <row r="732" spans="1:12" x14ac:dyDescent="0.25">
      <c r="A732">
        <v>730</v>
      </c>
      <c r="B732" t="s">
        <v>3005</v>
      </c>
      <c r="C732" t="s">
        <v>10856</v>
      </c>
      <c r="D732" s="7">
        <v>92700000</v>
      </c>
      <c r="E732">
        <v>599</v>
      </c>
      <c r="F732" t="s">
        <v>156</v>
      </c>
      <c r="G732">
        <v>493</v>
      </c>
      <c r="H732">
        <v>161</v>
      </c>
      <c r="I732">
        <v>2011</v>
      </c>
      <c r="J732">
        <v>1</v>
      </c>
      <c r="K732" t="s">
        <v>163</v>
      </c>
      <c r="L732">
        <f>data_to_analyze[[#This Row],[workers]]-data_to_analyze[[#This Row],[previous_workers]]</f>
        <v>332</v>
      </c>
    </row>
    <row r="733" spans="1:12" x14ac:dyDescent="0.25">
      <c r="A733">
        <v>731</v>
      </c>
      <c r="B733" t="s">
        <v>3009</v>
      </c>
      <c r="C733" t="s">
        <v>108</v>
      </c>
      <c r="D733" s="7">
        <v>23700000</v>
      </c>
      <c r="E733">
        <v>599</v>
      </c>
      <c r="F733" t="s">
        <v>25</v>
      </c>
      <c r="G733">
        <v>140</v>
      </c>
      <c r="H733">
        <v>80</v>
      </c>
      <c r="I733">
        <v>2011</v>
      </c>
      <c r="J733">
        <v>4</v>
      </c>
      <c r="K733" t="s">
        <v>3013</v>
      </c>
      <c r="L733">
        <f>data_to_analyze[[#This Row],[workers]]-data_to_analyze[[#This Row],[previous_workers]]</f>
        <v>60</v>
      </c>
    </row>
    <row r="734" spans="1:12" x14ac:dyDescent="0.25">
      <c r="A734">
        <v>732</v>
      </c>
      <c r="B734" t="s">
        <v>3014</v>
      </c>
      <c r="C734" t="s">
        <v>17736</v>
      </c>
      <c r="D734" s="7">
        <v>200000</v>
      </c>
      <c r="E734">
        <v>598</v>
      </c>
      <c r="F734" t="s">
        <v>107</v>
      </c>
      <c r="G734">
        <v>16</v>
      </c>
      <c r="H734">
        <v>3</v>
      </c>
      <c r="I734">
        <v>2012</v>
      </c>
      <c r="J734">
        <v>1</v>
      </c>
      <c r="K734" t="s">
        <v>3017</v>
      </c>
      <c r="L734">
        <f>data_to_analyze[[#This Row],[workers]]-data_to_analyze[[#This Row],[previous_workers]]</f>
        <v>13</v>
      </c>
    </row>
    <row r="735" spans="1:12" x14ac:dyDescent="0.25">
      <c r="A735">
        <v>733</v>
      </c>
      <c r="B735" t="s">
        <v>3018</v>
      </c>
      <c r="C735" t="s">
        <v>17773</v>
      </c>
      <c r="D735" s="7">
        <v>14400000</v>
      </c>
      <c r="E735">
        <v>598</v>
      </c>
      <c r="F735" t="s">
        <v>181</v>
      </c>
      <c r="G735">
        <v>156</v>
      </c>
      <c r="H735">
        <v>21</v>
      </c>
      <c r="I735">
        <v>2009</v>
      </c>
      <c r="J735">
        <v>2</v>
      </c>
      <c r="K735" t="s">
        <v>3021</v>
      </c>
      <c r="L735">
        <f>data_to_analyze[[#This Row],[workers]]-data_to_analyze[[#This Row],[previous_workers]]</f>
        <v>135</v>
      </c>
    </row>
    <row r="736" spans="1:12" x14ac:dyDescent="0.25">
      <c r="A736">
        <v>734</v>
      </c>
      <c r="B736" t="s">
        <v>3022</v>
      </c>
      <c r="C736" t="s">
        <v>17739</v>
      </c>
      <c r="D736" s="7">
        <v>32600000</v>
      </c>
      <c r="E736">
        <v>596</v>
      </c>
      <c r="F736" t="s">
        <v>40</v>
      </c>
      <c r="G736">
        <v>16</v>
      </c>
      <c r="H736">
        <v>6</v>
      </c>
      <c r="I736">
        <v>2006</v>
      </c>
      <c r="J736">
        <v>3</v>
      </c>
      <c r="K736" t="s">
        <v>122</v>
      </c>
      <c r="L736">
        <f>data_to_analyze[[#This Row],[workers]]-data_to_analyze[[#This Row],[previous_workers]]</f>
        <v>10</v>
      </c>
    </row>
    <row r="737" spans="1:12" x14ac:dyDescent="0.25">
      <c r="A737">
        <v>735</v>
      </c>
      <c r="B737" t="s">
        <v>3026</v>
      </c>
      <c r="C737" t="s">
        <v>17734</v>
      </c>
      <c r="D737" s="7">
        <v>73200000</v>
      </c>
      <c r="E737">
        <v>593</v>
      </c>
      <c r="F737" t="s">
        <v>187</v>
      </c>
      <c r="G737">
        <v>1995</v>
      </c>
      <c r="H737">
        <v>478</v>
      </c>
      <c r="I737">
        <v>2005</v>
      </c>
      <c r="J737">
        <v>5</v>
      </c>
      <c r="K737" t="s">
        <v>651</v>
      </c>
      <c r="L737">
        <f>data_to_analyze[[#This Row],[workers]]-data_to_analyze[[#This Row],[previous_workers]]</f>
        <v>1517</v>
      </c>
    </row>
    <row r="738" spans="1:12" x14ac:dyDescent="0.25">
      <c r="A738">
        <v>736</v>
      </c>
      <c r="B738" t="s">
        <v>3030</v>
      </c>
      <c r="C738" t="s">
        <v>10856</v>
      </c>
      <c r="D738" s="7">
        <v>2200000</v>
      </c>
      <c r="E738">
        <v>592</v>
      </c>
      <c r="F738" t="s">
        <v>55</v>
      </c>
      <c r="G738">
        <v>10</v>
      </c>
      <c r="H738">
        <v>6</v>
      </c>
      <c r="I738">
        <v>2004</v>
      </c>
      <c r="J738">
        <v>1</v>
      </c>
      <c r="K738" t="s">
        <v>3033</v>
      </c>
      <c r="L738">
        <f>data_to_analyze[[#This Row],[workers]]-data_to_analyze[[#This Row],[previous_workers]]</f>
        <v>4</v>
      </c>
    </row>
    <row r="739" spans="1:12" x14ac:dyDescent="0.25">
      <c r="A739">
        <v>737</v>
      </c>
      <c r="B739" t="s">
        <v>3034</v>
      </c>
      <c r="C739" t="s">
        <v>17765</v>
      </c>
      <c r="D739" s="7">
        <v>2300000</v>
      </c>
      <c r="E739">
        <v>592</v>
      </c>
      <c r="F739" t="s">
        <v>218</v>
      </c>
      <c r="G739">
        <v>21</v>
      </c>
      <c r="H739">
        <v>3</v>
      </c>
      <c r="I739">
        <v>2009</v>
      </c>
      <c r="J739">
        <v>1</v>
      </c>
      <c r="K739" t="s">
        <v>1259</v>
      </c>
      <c r="L739">
        <f>data_to_analyze[[#This Row],[workers]]-data_to_analyze[[#This Row],[previous_workers]]</f>
        <v>18</v>
      </c>
    </row>
    <row r="740" spans="1:12" x14ac:dyDescent="0.25">
      <c r="A740">
        <v>738</v>
      </c>
      <c r="B740" t="s">
        <v>3037</v>
      </c>
      <c r="C740" t="s">
        <v>976</v>
      </c>
      <c r="D740" s="7">
        <v>30200000</v>
      </c>
      <c r="E740">
        <v>592</v>
      </c>
      <c r="F740" t="s">
        <v>623</v>
      </c>
      <c r="G740">
        <v>375</v>
      </c>
      <c r="H740">
        <v>57</v>
      </c>
      <c r="I740">
        <v>2014</v>
      </c>
      <c r="J740">
        <v>1</v>
      </c>
      <c r="K740" t="s">
        <v>101</v>
      </c>
      <c r="L740">
        <f>data_to_analyze[[#This Row],[workers]]-data_to_analyze[[#This Row],[previous_workers]]</f>
        <v>318</v>
      </c>
    </row>
    <row r="741" spans="1:12" x14ac:dyDescent="0.25">
      <c r="A741">
        <v>739</v>
      </c>
      <c r="B741" t="s">
        <v>3041</v>
      </c>
      <c r="C741" t="s">
        <v>17742</v>
      </c>
      <c r="D741" s="7">
        <v>12900000</v>
      </c>
      <c r="E741">
        <v>592</v>
      </c>
      <c r="F741" t="s">
        <v>336</v>
      </c>
      <c r="G741">
        <v>47</v>
      </c>
      <c r="H741">
        <v>15</v>
      </c>
      <c r="I741">
        <v>2014</v>
      </c>
      <c r="J741">
        <v>1</v>
      </c>
      <c r="K741" t="s">
        <v>506</v>
      </c>
      <c r="L741">
        <f>data_to_analyze[[#This Row],[workers]]-data_to_analyze[[#This Row],[previous_workers]]</f>
        <v>32</v>
      </c>
    </row>
    <row r="742" spans="1:12" x14ac:dyDescent="0.25">
      <c r="A742">
        <v>740</v>
      </c>
      <c r="B742" t="s">
        <v>3045</v>
      </c>
      <c r="C742" t="s">
        <v>17765</v>
      </c>
      <c r="D742" s="7">
        <v>3900000</v>
      </c>
      <c r="E742">
        <v>592</v>
      </c>
      <c r="F742" t="s">
        <v>156</v>
      </c>
      <c r="G742">
        <v>52</v>
      </c>
      <c r="H742">
        <v>2</v>
      </c>
      <c r="I742">
        <v>2013</v>
      </c>
      <c r="J742">
        <v>2</v>
      </c>
      <c r="K742" t="s">
        <v>49</v>
      </c>
      <c r="L742">
        <f>data_to_analyze[[#This Row],[workers]]-data_to_analyze[[#This Row],[previous_workers]]</f>
        <v>50</v>
      </c>
    </row>
    <row r="743" spans="1:12" x14ac:dyDescent="0.25">
      <c r="A743">
        <v>741</v>
      </c>
      <c r="B743" t="s">
        <v>3048</v>
      </c>
      <c r="C743" t="s">
        <v>17770</v>
      </c>
      <c r="D743" s="7">
        <v>2500000</v>
      </c>
      <c r="E743">
        <v>590</v>
      </c>
      <c r="F743" t="s">
        <v>156</v>
      </c>
      <c r="G743">
        <v>14</v>
      </c>
      <c r="H743">
        <v>3</v>
      </c>
      <c r="I743">
        <v>2012</v>
      </c>
      <c r="J743">
        <v>2</v>
      </c>
      <c r="K743" t="s">
        <v>34</v>
      </c>
      <c r="L743">
        <f>data_to_analyze[[#This Row],[workers]]-data_to_analyze[[#This Row],[previous_workers]]</f>
        <v>11</v>
      </c>
    </row>
    <row r="744" spans="1:12" x14ac:dyDescent="0.25">
      <c r="A744">
        <v>742</v>
      </c>
      <c r="B744" t="s">
        <v>3051</v>
      </c>
      <c r="C744" t="s">
        <v>17770</v>
      </c>
      <c r="D744" s="7">
        <v>6900000</v>
      </c>
      <c r="E744">
        <v>587</v>
      </c>
      <c r="F744" t="s">
        <v>55</v>
      </c>
      <c r="G744">
        <v>9</v>
      </c>
      <c r="H744">
        <v>3</v>
      </c>
      <c r="I744">
        <v>2009</v>
      </c>
      <c r="J744">
        <v>2</v>
      </c>
      <c r="K744" t="s">
        <v>3054</v>
      </c>
      <c r="L744">
        <f>data_to_analyze[[#This Row],[workers]]-data_to_analyze[[#This Row],[previous_workers]]</f>
        <v>6</v>
      </c>
    </row>
    <row r="745" spans="1:12" x14ac:dyDescent="0.25">
      <c r="A745">
        <v>743</v>
      </c>
      <c r="B745" t="s">
        <v>3055</v>
      </c>
      <c r="C745" t="s">
        <v>17756</v>
      </c>
      <c r="D745" s="7">
        <v>11100000</v>
      </c>
      <c r="E745">
        <v>587</v>
      </c>
      <c r="F745" t="s">
        <v>181</v>
      </c>
      <c r="G745">
        <v>74</v>
      </c>
      <c r="H745">
        <v>28</v>
      </c>
      <c r="I745">
        <v>2011</v>
      </c>
      <c r="J745">
        <v>3</v>
      </c>
      <c r="K745" t="s">
        <v>757</v>
      </c>
      <c r="L745">
        <f>data_to_analyze[[#This Row],[workers]]-data_to_analyze[[#This Row],[previous_workers]]</f>
        <v>46</v>
      </c>
    </row>
    <row r="746" spans="1:12" x14ac:dyDescent="0.25">
      <c r="A746">
        <v>744</v>
      </c>
      <c r="B746" t="s">
        <v>3058</v>
      </c>
      <c r="C746" t="s">
        <v>17770</v>
      </c>
      <c r="D746" s="7">
        <v>4500000</v>
      </c>
      <c r="E746">
        <v>587</v>
      </c>
      <c r="F746" t="s">
        <v>40</v>
      </c>
      <c r="G746">
        <v>8</v>
      </c>
      <c r="H746">
        <v>6</v>
      </c>
      <c r="I746">
        <v>2004</v>
      </c>
      <c r="J746">
        <v>3</v>
      </c>
      <c r="K746" t="s">
        <v>258</v>
      </c>
      <c r="L746">
        <f>data_to_analyze[[#This Row],[workers]]-data_to_analyze[[#This Row],[previous_workers]]</f>
        <v>2</v>
      </c>
    </row>
    <row r="747" spans="1:12" x14ac:dyDescent="0.25">
      <c r="A747">
        <v>745</v>
      </c>
      <c r="B747" t="s">
        <v>3061</v>
      </c>
      <c r="C747" t="s">
        <v>17765</v>
      </c>
      <c r="D747" s="7">
        <v>48700000</v>
      </c>
      <c r="E747">
        <v>587</v>
      </c>
      <c r="F747" t="s">
        <v>25</v>
      </c>
      <c r="G747">
        <v>325</v>
      </c>
      <c r="H747">
        <v>6</v>
      </c>
      <c r="I747">
        <v>2012</v>
      </c>
      <c r="J747">
        <v>1</v>
      </c>
      <c r="K747" t="s">
        <v>3065</v>
      </c>
      <c r="L747">
        <f>data_to_analyze[[#This Row],[workers]]-data_to_analyze[[#This Row],[previous_workers]]</f>
        <v>319</v>
      </c>
    </row>
    <row r="748" spans="1:12" x14ac:dyDescent="0.25">
      <c r="A748">
        <v>746</v>
      </c>
      <c r="B748" t="s">
        <v>3066</v>
      </c>
      <c r="C748" t="s">
        <v>17751</v>
      </c>
      <c r="D748" s="7">
        <v>6100000</v>
      </c>
      <c r="E748">
        <v>587</v>
      </c>
      <c r="F748" t="s">
        <v>156</v>
      </c>
      <c r="G748">
        <v>58</v>
      </c>
      <c r="H748">
        <v>11</v>
      </c>
      <c r="I748">
        <v>2011</v>
      </c>
      <c r="J748">
        <v>2</v>
      </c>
      <c r="K748" t="s">
        <v>298</v>
      </c>
      <c r="L748">
        <f>data_to_analyze[[#This Row],[workers]]-data_to_analyze[[#This Row],[previous_workers]]</f>
        <v>47</v>
      </c>
    </row>
    <row r="749" spans="1:12" x14ac:dyDescent="0.25">
      <c r="A749">
        <v>747</v>
      </c>
      <c r="B749" t="s">
        <v>3069</v>
      </c>
      <c r="C749" t="s">
        <v>17765</v>
      </c>
      <c r="D749" s="7">
        <v>4200000</v>
      </c>
      <c r="E749">
        <v>586</v>
      </c>
      <c r="F749" t="s">
        <v>187</v>
      </c>
      <c r="G749">
        <v>17</v>
      </c>
      <c r="H749">
        <v>2</v>
      </c>
      <c r="I749">
        <v>2015</v>
      </c>
      <c r="J749">
        <v>1</v>
      </c>
      <c r="K749" t="s">
        <v>1259</v>
      </c>
      <c r="L749">
        <f>data_to_analyze[[#This Row],[workers]]-data_to_analyze[[#This Row],[previous_workers]]</f>
        <v>15</v>
      </c>
    </row>
    <row r="750" spans="1:12" x14ac:dyDescent="0.25">
      <c r="A750">
        <v>748</v>
      </c>
      <c r="B750" t="s">
        <v>3072</v>
      </c>
      <c r="C750" t="s">
        <v>10856</v>
      </c>
      <c r="D750" s="7">
        <v>2200000</v>
      </c>
      <c r="E750">
        <v>584</v>
      </c>
      <c r="F750" t="s">
        <v>18</v>
      </c>
      <c r="G750">
        <v>25</v>
      </c>
      <c r="H750">
        <v>6</v>
      </c>
      <c r="I750">
        <v>2012</v>
      </c>
      <c r="J750">
        <v>1</v>
      </c>
      <c r="K750" t="s">
        <v>1116</v>
      </c>
      <c r="L750">
        <f>data_to_analyze[[#This Row],[workers]]-data_to_analyze[[#This Row],[previous_workers]]</f>
        <v>19</v>
      </c>
    </row>
    <row r="751" spans="1:12" x14ac:dyDescent="0.25">
      <c r="A751">
        <v>749</v>
      </c>
      <c r="B751" t="s">
        <v>3075</v>
      </c>
      <c r="C751" t="s">
        <v>10856</v>
      </c>
      <c r="D751" s="7">
        <v>17800000</v>
      </c>
      <c r="E751">
        <v>583</v>
      </c>
      <c r="F751" t="s">
        <v>308</v>
      </c>
      <c r="G751">
        <v>1211</v>
      </c>
      <c r="H751">
        <v>167</v>
      </c>
      <c r="I751">
        <v>2013</v>
      </c>
      <c r="J751">
        <v>1</v>
      </c>
      <c r="K751" t="s">
        <v>405</v>
      </c>
      <c r="L751">
        <f>data_to_analyze[[#This Row],[workers]]-data_to_analyze[[#This Row],[previous_workers]]</f>
        <v>1044</v>
      </c>
    </row>
    <row r="752" spans="1:12" x14ac:dyDescent="0.25">
      <c r="A752">
        <v>750</v>
      </c>
      <c r="B752" t="s">
        <v>3079</v>
      </c>
      <c r="C752" t="s">
        <v>17753</v>
      </c>
      <c r="D752" s="7">
        <v>2800000</v>
      </c>
      <c r="E752">
        <v>583</v>
      </c>
      <c r="F752" t="s">
        <v>233</v>
      </c>
      <c r="G752">
        <v>4</v>
      </c>
      <c r="H752">
        <v>1</v>
      </c>
      <c r="I752">
        <v>2014</v>
      </c>
      <c r="J752">
        <v>1</v>
      </c>
      <c r="K752" t="s">
        <v>3082</v>
      </c>
      <c r="L752">
        <f>data_to_analyze[[#This Row],[workers]]-data_to_analyze[[#This Row],[previous_workers]]</f>
        <v>3</v>
      </c>
    </row>
    <row r="753" spans="1:12" x14ac:dyDescent="0.25">
      <c r="A753">
        <v>751</v>
      </c>
      <c r="B753" t="s">
        <v>3083</v>
      </c>
      <c r="C753" t="s">
        <v>17773</v>
      </c>
      <c r="D753" s="7">
        <v>4100000</v>
      </c>
      <c r="E753">
        <v>581</v>
      </c>
      <c r="F753" t="s">
        <v>55</v>
      </c>
      <c r="G753">
        <v>9</v>
      </c>
      <c r="H753">
        <v>2</v>
      </c>
      <c r="I753">
        <v>2013</v>
      </c>
      <c r="J753">
        <v>2</v>
      </c>
      <c r="K753" t="s">
        <v>2807</v>
      </c>
      <c r="L753">
        <f>data_to_analyze[[#This Row],[workers]]-data_to_analyze[[#This Row],[previous_workers]]</f>
        <v>7</v>
      </c>
    </row>
    <row r="754" spans="1:12" x14ac:dyDescent="0.25">
      <c r="A754">
        <v>752</v>
      </c>
      <c r="B754" t="s">
        <v>3086</v>
      </c>
      <c r="C754" t="s">
        <v>17735</v>
      </c>
      <c r="D754" s="7">
        <v>225800000</v>
      </c>
      <c r="E754">
        <v>581</v>
      </c>
      <c r="F754" t="s">
        <v>181</v>
      </c>
      <c r="G754">
        <v>40</v>
      </c>
      <c r="H754">
        <v>12</v>
      </c>
      <c r="I754">
        <v>2007</v>
      </c>
      <c r="J754">
        <v>4</v>
      </c>
      <c r="K754" t="s">
        <v>2861</v>
      </c>
      <c r="L754">
        <f>data_to_analyze[[#This Row],[workers]]-data_to_analyze[[#This Row],[previous_workers]]</f>
        <v>28</v>
      </c>
    </row>
    <row r="755" spans="1:12" x14ac:dyDescent="0.25">
      <c r="A755">
        <v>753</v>
      </c>
      <c r="B755" t="s">
        <v>3090</v>
      </c>
      <c r="C755" t="s">
        <v>17767</v>
      </c>
      <c r="D755" s="7">
        <v>5700000</v>
      </c>
      <c r="E755">
        <v>579</v>
      </c>
      <c r="F755" t="s">
        <v>18</v>
      </c>
      <c r="G755">
        <v>75</v>
      </c>
      <c r="H755">
        <v>8</v>
      </c>
      <c r="I755">
        <v>2008</v>
      </c>
      <c r="J755">
        <v>3</v>
      </c>
      <c r="K755" t="s">
        <v>1299</v>
      </c>
      <c r="L755">
        <f>data_to_analyze[[#This Row],[workers]]-data_to_analyze[[#This Row],[previous_workers]]</f>
        <v>67</v>
      </c>
    </row>
    <row r="756" spans="1:12" x14ac:dyDescent="0.25">
      <c r="A756">
        <v>754</v>
      </c>
      <c r="B756" t="s">
        <v>3093</v>
      </c>
      <c r="C756" t="s">
        <v>17756</v>
      </c>
      <c r="D756" s="7">
        <v>15200000</v>
      </c>
      <c r="E756">
        <v>579</v>
      </c>
      <c r="F756" t="s">
        <v>336</v>
      </c>
      <c r="G756">
        <v>100</v>
      </c>
      <c r="H756">
        <v>20</v>
      </c>
      <c r="I756">
        <v>2012</v>
      </c>
      <c r="J756">
        <v>3</v>
      </c>
      <c r="K756" t="s">
        <v>2300</v>
      </c>
      <c r="L756">
        <f>data_to_analyze[[#This Row],[workers]]-data_to_analyze[[#This Row],[previous_workers]]</f>
        <v>80</v>
      </c>
    </row>
    <row r="757" spans="1:12" x14ac:dyDescent="0.25">
      <c r="A757">
        <v>755</v>
      </c>
      <c r="B757" t="s">
        <v>3096</v>
      </c>
      <c r="C757" t="s">
        <v>17743</v>
      </c>
      <c r="D757" s="7">
        <v>2300000</v>
      </c>
      <c r="E757">
        <v>578</v>
      </c>
      <c r="F757" t="s">
        <v>107</v>
      </c>
      <c r="G757">
        <v>35</v>
      </c>
      <c r="H757">
        <v>4</v>
      </c>
      <c r="I757">
        <v>2014</v>
      </c>
      <c r="J757">
        <v>1</v>
      </c>
      <c r="K757" t="s">
        <v>3099</v>
      </c>
      <c r="L757">
        <f>data_to_analyze[[#This Row],[workers]]-data_to_analyze[[#This Row],[previous_workers]]</f>
        <v>31</v>
      </c>
    </row>
    <row r="758" spans="1:12" x14ac:dyDescent="0.25">
      <c r="A758">
        <v>756</v>
      </c>
      <c r="B758" t="s">
        <v>3100</v>
      </c>
      <c r="C758" t="s">
        <v>17739</v>
      </c>
      <c r="D758" s="7">
        <v>11400000</v>
      </c>
      <c r="E758">
        <v>577</v>
      </c>
      <c r="F758" t="s">
        <v>297</v>
      </c>
      <c r="G758">
        <v>92</v>
      </c>
      <c r="H758">
        <v>12</v>
      </c>
      <c r="I758">
        <v>2005</v>
      </c>
      <c r="J758">
        <v>3</v>
      </c>
      <c r="K758" t="s">
        <v>3103</v>
      </c>
      <c r="L758">
        <f>data_to_analyze[[#This Row],[workers]]-data_to_analyze[[#This Row],[previous_workers]]</f>
        <v>80</v>
      </c>
    </row>
    <row r="759" spans="1:12" x14ac:dyDescent="0.25">
      <c r="A759">
        <v>757</v>
      </c>
      <c r="B759" t="s">
        <v>3104</v>
      </c>
      <c r="C759" t="s">
        <v>17745</v>
      </c>
      <c r="D759" s="7">
        <v>28600000</v>
      </c>
      <c r="E759">
        <v>576</v>
      </c>
      <c r="F759" t="s">
        <v>25</v>
      </c>
      <c r="G759">
        <v>15</v>
      </c>
      <c r="H759">
        <v>5</v>
      </c>
      <c r="I759">
        <v>2012</v>
      </c>
      <c r="J759">
        <v>3</v>
      </c>
      <c r="K759" t="s">
        <v>3108</v>
      </c>
      <c r="L759">
        <f>data_to_analyze[[#This Row],[workers]]-data_to_analyze[[#This Row],[previous_workers]]</f>
        <v>10</v>
      </c>
    </row>
    <row r="760" spans="1:12" x14ac:dyDescent="0.25">
      <c r="A760">
        <v>758</v>
      </c>
      <c r="B760" t="s">
        <v>3109</v>
      </c>
      <c r="C760" t="s">
        <v>10856</v>
      </c>
      <c r="D760" s="7">
        <v>129600000</v>
      </c>
      <c r="E760">
        <v>576</v>
      </c>
      <c r="F760" t="s">
        <v>107</v>
      </c>
      <c r="G760">
        <v>145</v>
      </c>
      <c r="H760">
        <v>108</v>
      </c>
      <c r="I760">
        <v>1998</v>
      </c>
      <c r="J760">
        <v>2</v>
      </c>
      <c r="K760" t="s">
        <v>3113</v>
      </c>
      <c r="L760">
        <f>data_to_analyze[[#This Row],[workers]]-data_to_analyze[[#This Row],[previous_workers]]</f>
        <v>37</v>
      </c>
    </row>
    <row r="761" spans="1:12" x14ac:dyDescent="0.25">
      <c r="A761">
        <v>759</v>
      </c>
      <c r="B761" t="s">
        <v>3114</v>
      </c>
      <c r="C761" t="s">
        <v>17739</v>
      </c>
      <c r="D761" s="7">
        <v>9300000</v>
      </c>
      <c r="E761">
        <v>573</v>
      </c>
      <c r="F761" t="s">
        <v>156</v>
      </c>
      <c r="G761">
        <v>112</v>
      </c>
      <c r="H761">
        <v>53</v>
      </c>
      <c r="I761">
        <v>2012</v>
      </c>
      <c r="J761">
        <v>2</v>
      </c>
      <c r="K761" t="s">
        <v>122</v>
      </c>
      <c r="L761">
        <f>data_to_analyze[[#This Row],[workers]]-data_to_analyze[[#This Row],[previous_workers]]</f>
        <v>59</v>
      </c>
    </row>
    <row r="762" spans="1:12" x14ac:dyDescent="0.25">
      <c r="A762">
        <v>760</v>
      </c>
      <c r="B762" t="s">
        <v>3118</v>
      </c>
      <c r="C762" t="s">
        <v>17749</v>
      </c>
      <c r="D762" s="7">
        <v>75500000</v>
      </c>
      <c r="E762">
        <v>573</v>
      </c>
      <c r="F762" t="s">
        <v>107</v>
      </c>
      <c r="G762">
        <v>163</v>
      </c>
      <c r="H762">
        <v>60</v>
      </c>
      <c r="I762">
        <v>2012</v>
      </c>
      <c r="J762">
        <v>3</v>
      </c>
      <c r="K762" t="s">
        <v>344</v>
      </c>
      <c r="L762">
        <f>data_to_analyze[[#This Row],[workers]]-data_to_analyze[[#This Row],[previous_workers]]</f>
        <v>103</v>
      </c>
    </row>
    <row r="763" spans="1:12" x14ac:dyDescent="0.25">
      <c r="A763">
        <v>761</v>
      </c>
      <c r="B763" t="s">
        <v>3122</v>
      </c>
      <c r="C763" t="s">
        <v>17771</v>
      </c>
      <c r="D763" s="7">
        <v>23700000</v>
      </c>
      <c r="E763">
        <v>572</v>
      </c>
      <c r="F763" t="s">
        <v>156</v>
      </c>
      <c r="G763">
        <v>296</v>
      </c>
      <c r="H763">
        <v>123</v>
      </c>
      <c r="I763">
        <v>2008</v>
      </c>
      <c r="J763">
        <v>1</v>
      </c>
      <c r="K763" t="s">
        <v>319</v>
      </c>
      <c r="L763">
        <f>data_to_analyze[[#This Row],[workers]]-data_to_analyze[[#This Row],[previous_workers]]</f>
        <v>173</v>
      </c>
    </row>
    <row r="764" spans="1:12" x14ac:dyDescent="0.25">
      <c r="A764">
        <v>762</v>
      </c>
      <c r="B764" t="s">
        <v>3125</v>
      </c>
      <c r="C764" t="s">
        <v>10856</v>
      </c>
      <c r="D764" s="7">
        <v>500000</v>
      </c>
      <c r="E764">
        <v>571</v>
      </c>
      <c r="F764" t="s">
        <v>40</v>
      </c>
      <c r="G764">
        <v>5</v>
      </c>
      <c r="H764">
        <v>3</v>
      </c>
      <c r="I764">
        <v>2013</v>
      </c>
      <c r="J764">
        <v>2</v>
      </c>
      <c r="K764" t="s">
        <v>137</v>
      </c>
      <c r="L764">
        <f>data_to_analyze[[#This Row],[workers]]-data_to_analyze[[#This Row],[previous_workers]]</f>
        <v>2</v>
      </c>
    </row>
    <row r="765" spans="1:12" x14ac:dyDescent="0.25">
      <c r="A765">
        <v>763</v>
      </c>
      <c r="B765" t="s">
        <v>3128</v>
      </c>
      <c r="C765" t="s">
        <v>17739</v>
      </c>
      <c r="D765" s="7">
        <v>5700000</v>
      </c>
      <c r="E765">
        <v>571</v>
      </c>
      <c r="F765" t="s">
        <v>18</v>
      </c>
      <c r="G765">
        <v>45</v>
      </c>
      <c r="H765">
        <v>5</v>
      </c>
      <c r="I765">
        <v>2014</v>
      </c>
      <c r="J765">
        <v>2</v>
      </c>
      <c r="K765" t="s">
        <v>122</v>
      </c>
      <c r="L765">
        <f>data_to_analyze[[#This Row],[workers]]-data_to_analyze[[#This Row],[previous_workers]]</f>
        <v>40</v>
      </c>
    </row>
    <row r="766" spans="1:12" x14ac:dyDescent="0.25">
      <c r="A766">
        <v>764</v>
      </c>
      <c r="B766" t="s">
        <v>3131</v>
      </c>
      <c r="C766" t="s">
        <v>17741</v>
      </c>
      <c r="D766" s="7">
        <v>3400000</v>
      </c>
      <c r="E766">
        <v>570</v>
      </c>
      <c r="F766" t="s">
        <v>623</v>
      </c>
      <c r="G766">
        <v>43</v>
      </c>
      <c r="H766">
        <v>10</v>
      </c>
      <c r="I766">
        <v>2013</v>
      </c>
      <c r="J766">
        <v>2</v>
      </c>
      <c r="K766" t="s">
        <v>3134</v>
      </c>
      <c r="L766">
        <f>data_to_analyze[[#This Row],[workers]]-data_to_analyze[[#This Row],[previous_workers]]</f>
        <v>33</v>
      </c>
    </row>
    <row r="767" spans="1:12" x14ac:dyDescent="0.25">
      <c r="A767">
        <v>765</v>
      </c>
      <c r="B767" t="s">
        <v>3135</v>
      </c>
      <c r="C767" t="s">
        <v>17742</v>
      </c>
      <c r="D767" s="7">
        <v>2200000</v>
      </c>
      <c r="E767">
        <v>567</v>
      </c>
      <c r="F767" t="s">
        <v>233</v>
      </c>
      <c r="G767">
        <v>10</v>
      </c>
      <c r="H767">
        <v>1</v>
      </c>
      <c r="I767">
        <v>2011</v>
      </c>
      <c r="J767">
        <v>1</v>
      </c>
      <c r="K767" t="s">
        <v>3138</v>
      </c>
      <c r="L767">
        <f>data_to_analyze[[#This Row],[workers]]-data_to_analyze[[#This Row],[previous_workers]]</f>
        <v>9</v>
      </c>
    </row>
    <row r="768" spans="1:12" x14ac:dyDescent="0.25">
      <c r="A768">
        <v>766</v>
      </c>
      <c r="B768" t="s">
        <v>3139</v>
      </c>
      <c r="C768" t="s">
        <v>777</v>
      </c>
      <c r="D768" s="7">
        <v>40900000</v>
      </c>
      <c r="E768">
        <v>567</v>
      </c>
      <c r="F768" t="s">
        <v>40</v>
      </c>
      <c r="G768">
        <v>88</v>
      </c>
      <c r="H768">
        <v>9</v>
      </c>
      <c r="I768">
        <v>2011</v>
      </c>
      <c r="J768">
        <v>1</v>
      </c>
      <c r="K768" t="s">
        <v>671</v>
      </c>
      <c r="L768">
        <f>data_to_analyze[[#This Row],[workers]]-data_to_analyze[[#This Row],[previous_workers]]</f>
        <v>79</v>
      </c>
    </row>
    <row r="769" spans="1:12" x14ac:dyDescent="0.25">
      <c r="A769">
        <v>767</v>
      </c>
      <c r="B769" t="s">
        <v>3142</v>
      </c>
      <c r="C769" t="s">
        <v>17767</v>
      </c>
      <c r="D769" s="7">
        <v>4800000</v>
      </c>
      <c r="E769">
        <v>566</v>
      </c>
      <c r="F769" t="s">
        <v>308</v>
      </c>
      <c r="G769">
        <v>11</v>
      </c>
      <c r="H769">
        <v>2</v>
      </c>
      <c r="I769">
        <v>2014</v>
      </c>
      <c r="J769">
        <v>2</v>
      </c>
      <c r="K769" t="s">
        <v>3145</v>
      </c>
      <c r="L769">
        <f>data_to_analyze[[#This Row],[workers]]-data_to_analyze[[#This Row],[previous_workers]]</f>
        <v>9</v>
      </c>
    </row>
    <row r="770" spans="1:12" x14ac:dyDescent="0.25">
      <c r="A770">
        <v>768</v>
      </c>
      <c r="B770" t="s">
        <v>3146</v>
      </c>
      <c r="C770" t="s">
        <v>17773</v>
      </c>
      <c r="D770" s="7">
        <v>19400000</v>
      </c>
      <c r="E770">
        <v>564</v>
      </c>
      <c r="F770" t="s">
        <v>181</v>
      </c>
      <c r="G770">
        <v>155</v>
      </c>
      <c r="H770">
        <v>38</v>
      </c>
      <c r="I770">
        <v>2011</v>
      </c>
      <c r="J770">
        <v>3</v>
      </c>
      <c r="K770" t="s">
        <v>396</v>
      </c>
      <c r="L770">
        <f>data_to_analyze[[#This Row],[workers]]-data_to_analyze[[#This Row],[previous_workers]]</f>
        <v>117</v>
      </c>
    </row>
    <row r="771" spans="1:12" x14ac:dyDescent="0.25">
      <c r="A771">
        <v>769</v>
      </c>
      <c r="B771" t="s">
        <v>3150</v>
      </c>
      <c r="C771" t="s">
        <v>10856</v>
      </c>
      <c r="D771" s="7">
        <v>13800000</v>
      </c>
      <c r="E771">
        <v>563</v>
      </c>
      <c r="F771" t="s">
        <v>257</v>
      </c>
      <c r="G771">
        <v>255</v>
      </c>
      <c r="H771">
        <v>110</v>
      </c>
      <c r="I771">
        <v>2007</v>
      </c>
      <c r="J771">
        <v>3</v>
      </c>
      <c r="K771" t="s">
        <v>2701</v>
      </c>
      <c r="L771">
        <f>data_to_analyze[[#This Row],[workers]]-data_to_analyze[[#This Row],[previous_workers]]</f>
        <v>145</v>
      </c>
    </row>
    <row r="772" spans="1:12" x14ac:dyDescent="0.25">
      <c r="A772">
        <v>770</v>
      </c>
      <c r="B772" t="s">
        <v>3153</v>
      </c>
      <c r="C772" t="s">
        <v>17773</v>
      </c>
      <c r="D772" s="7">
        <v>39300000</v>
      </c>
      <c r="E772">
        <v>562</v>
      </c>
      <c r="F772" t="s">
        <v>181</v>
      </c>
      <c r="G772">
        <v>105</v>
      </c>
      <c r="H772">
        <v>25</v>
      </c>
      <c r="I772">
        <v>2009</v>
      </c>
      <c r="J772">
        <v>4</v>
      </c>
      <c r="K772" t="s">
        <v>746</v>
      </c>
      <c r="L772">
        <f>data_to_analyze[[#This Row],[workers]]-data_to_analyze[[#This Row],[previous_workers]]</f>
        <v>80</v>
      </c>
    </row>
    <row r="773" spans="1:12" x14ac:dyDescent="0.25">
      <c r="A773">
        <v>771</v>
      </c>
      <c r="B773" t="s">
        <v>3157</v>
      </c>
      <c r="C773" t="s">
        <v>777</v>
      </c>
      <c r="D773" s="7">
        <v>10900000</v>
      </c>
      <c r="E773">
        <v>561</v>
      </c>
      <c r="F773" t="s">
        <v>40</v>
      </c>
      <c r="G773">
        <v>11</v>
      </c>
      <c r="H773">
        <v>8</v>
      </c>
      <c r="I773">
        <v>2012</v>
      </c>
      <c r="J773">
        <v>1</v>
      </c>
      <c r="K773" t="s">
        <v>203</v>
      </c>
      <c r="L773">
        <f>data_to_analyze[[#This Row],[workers]]-data_to_analyze[[#This Row],[previous_workers]]</f>
        <v>3</v>
      </c>
    </row>
    <row r="774" spans="1:12" x14ac:dyDescent="0.25">
      <c r="A774">
        <v>772</v>
      </c>
      <c r="B774" t="s">
        <v>3160</v>
      </c>
      <c r="C774" t="s">
        <v>108</v>
      </c>
      <c r="D774" s="7">
        <v>3500000</v>
      </c>
      <c r="E774">
        <v>560</v>
      </c>
      <c r="F774" t="s">
        <v>336</v>
      </c>
      <c r="G774">
        <v>6</v>
      </c>
      <c r="H774">
        <v>2</v>
      </c>
      <c r="I774">
        <v>2013</v>
      </c>
      <c r="J774">
        <v>2</v>
      </c>
      <c r="K774" t="s">
        <v>108</v>
      </c>
      <c r="L774">
        <f>data_to_analyze[[#This Row],[workers]]-data_to_analyze[[#This Row],[previous_workers]]</f>
        <v>4</v>
      </c>
    </row>
    <row r="775" spans="1:12" x14ac:dyDescent="0.25">
      <c r="A775">
        <v>773</v>
      </c>
      <c r="B775" t="s">
        <v>3163</v>
      </c>
      <c r="C775" t="s">
        <v>17738</v>
      </c>
      <c r="D775" s="7">
        <v>8100000</v>
      </c>
      <c r="E775">
        <v>559</v>
      </c>
      <c r="F775" t="s">
        <v>18</v>
      </c>
      <c r="G775">
        <v>49</v>
      </c>
      <c r="H775">
        <v>5</v>
      </c>
      <c r="I775">
        <v>2013</v>
      </c>
      <c r="J775">
        <v>2</v>
      </c>
      <c r="K775" t="s">
        <v>976</v>
      </c>
      <c r="L775">
        <f>data_to_analyze[[#This Row],[workers]]-data_to_analyze[[#This Row],[previous_workers]]</f>
        <v>44</v>
      </c>
    </row>
    <row r="776" spans="1:12" x14ac:dyDescent="0.25">
      <c r="A776">
        <v>774</v>
      </c>
      <c r="B776" t="s">
        <v>3166</v>
      </c>
      <c r="C776" t="s">
        <v>17762</v>
      </c>
      <c r="D776" s="7">
        <v>4600000</v>
      </c>
      <c r="E776">
        <v>558</v>
      </c>
      <c r="F776" t="s">
        <v>336</v>
      </c>
      <c r="G776">
        <v>25</v>
      </c>
      <c r="H776">
        <v>5</v>
      </c>
      <c r="I776">
        <v>2010</v>
      </c>
      <c r="J776">
        <v>3</v>
      </c>
      <c r="K776" t="s">
        <v>3169</v>
      </c>
      <c r="L776">
        <f>data_to_analyze[[#This Row],[workers]]-data_to_analyze[[#This Row],[previous_workers]]</f>
        <v>20</v>
      </c>
    </row>
    <row r="777" spans="1:12" x14ac:dyDescent="0.25">
      <c r="A777">
        <v>775</v>
      </c>
      <c r="B777" t="s">
        <v>3170</v>
      </c>
      <c r="C777" t="s">
        <v>17773</v>
      </c>
      <c r="D777" s="7">
        <v>2600000</v>
      </c>
      <c r="E777">
        <v>558</v>
      </c>
      <c r="F777" t="s">
        <v>218</v>
      </c>
      <c r="G777">
        <v>28</v>
      </c>
      <c r="H777">
        <v>5</v>
      </c>
      <c r="I777">
        <v>1989</v>
      </c>
      <c r="J777">
        <v>1</v>
      </c>
      <c r="K777" t="s">
        <v>396</v>
      </c>
      <c r="L777">
        <f>data_to_analyze[[#This Row],[workers]]-data_to_analyze[[#This Row],[previous_workers]]</f>
        <v>23</v>
      </c>
    </row>
    <row r="778" spans="1:12" x14ac:dyDescent="0.25">
      <c r="A778">
        <v>776</v>
      </c>
      <c r="B778" t="s">
        <v>3173</v>
      </c>
      <c r="C778" t="s">
        <v>10856</v>
      </c>
      <c r="D778" s="7">
        <v>14600000</v>
      </c>
      <c r="E778">
        <v>557</v>
      </c>
      <c r="F778" t="s">
        <v>55</v>
      </c>
      <c r="G778">
        <v>33</v>
      </c>
      <c r="H778">
        <v>4</v>
      </c>
      <c r="I778">
        <v>2012</v>
      </c>
      <c r="J778">
        <v>4</v>
      </c>
      <c r="K778" t="s">
        <v>3177</v>
      </c>
      <c r="L778">
        <f>data_to_analyze[[#This Row],[workers]]-data_to_analyze[[#This Row],[previous_workers]]</f>
        <v>29</v>
      </c>
    </row>
    <row r="779" spans="1:12" x14ac:dyDescent="0.25">
      <c r="A779">
        <v>777</v>
      </c>
      <c r="B779" t="s">
        <v>3178</v>
      </c>
      <c r="C779" t="s">
        <v>17735</v>
      </c>
      <c r="D779" s="7">
        <v>7200000</v>
      </c>
      <c r="E779">
        <v>557</v>
      </c>
      <c r="F779" t="s">
        <v>233</v>
      </c>
      <c r="G779">
        <v>10</v>
      </c>
      <c r="H779">
        <v>4</v>
      </c>
      <c r="I779">
        <v>2012</v>
      </c>
      <c r="J779">
        <v>1</v>
      </c>
      <c r="K779" t="s">
        <v>2326</v>
      </c>
      <c r="L779">
        <f>data_to_analyze[[#This Row],[workers]]-data_to_analyze[[#This Row],[previous_workers]]</f>
        <v>6</v>
      </c>
    </row>
    <row r="780" spans="1:12" x14ac:dyDescent="0.25">
      <c r="A780">
        <v>778</v>
      </c>
      <c r="B780" t="s">
        <v>3181</v>
      </c>
      <c r="C780" t="s">
        <v>10856</v>
      </c>
      <c r="D780" s="7">
        <v>5100000</v>
      </c>
      <c r="E780">
        <v>556</v>
      </c>
      <c r="F780" t="s">
        <v>336</v>
      </c>
      <c r="G780">
        <v>75</v>
      </c>
      <c r="H780">
        <v>5</v>
      </c>
      <c r="I780">
        <v>2014</v>
      </c>
      <c r="J780">
        <v>1</v>
      </c>
      <c r="K780" t="s">
        <v>800</v>
      </c>
      <c r="L780">
        <f>data_to_analyze[[#This Row],[workers]]-data_to_analyze[[#This Row],[previous_workers]]</f>
        <v>70</v>
      </c>
    </row>
    <row r="781" spans="1:12" x14ac:dyDescent="0.25">
      <c r="A781">
        <v>779</v>
      </c>
      <c r="B781" t="s">
        <v>3184</v>
      </c>
      <c r="C781" t="s">
        <v>17755</v>
      </c>
      <c r="D781" s="7">
        <v>5600000</v>
      </c>
      <c r="E781">
        <v>555</v>
      </c>
      <c r="F781" t="s">
        <v>336</v>
      </c>
      <c r="G781">
        <v>25</v>
      </c>
      <c r="H781">
        <v>9</v>
      </c>
      <c r="I781">
        <v>2014</v>
      </c>
      <c r="J781">
        <v>1</v>
      </c>
      <c r="K781" t="s">
        <v>1015</v>
      </c>
      <c r="L781">
        <f>data_to_analyze[[#This Row],[workers]]-data_to_analyze[[#This Row],[previous_workers]]</f>
        <v>16</v>
      </c>
    </row>
    <row r="782" spans="1:12" x14ac:dyDescent="0.25">
      <c r="A782">
        <v>780</v>
      </c>
      <c r="B782" t="s">
        <v>3187</v>
      </c>
      <c r="C782" t="s">
        <v>17760</v>
      </c>
      <c r="D782" s="7">
        <v>500000</v>
      </c>
      <c r="E782">
        <v>555</v>
      </c>
      <c r="F782" t="s">
        <v>181</v>
      </c>
      <c r="G782">
        <v>29</v>
      </c>
      <c r="H782">
        <v>5</v>
      </c>
      <c r="I782">
        <v>2013</v>
      </c>
      <c r="J782">
        <v>2</v>
      </c>
      <c r="K782" t="s">
        <v>3190</v>
      </c>
      <c r="L782">
        <f>data_to_analyze[[#This Row],[workers]]-data_to_analyze[[#This Row],[previous_workers]]</f>
        <v>24</v>
      </c>
    </row>
    <row r="783" spans="1:12" x14ac:dyDescent="0.25">
      <c r="A783">
        <v>781</v>
      </c>
      <c r="B783" t="s">
        <v>3191</v>
      </c>
      <c r="C783" t="s">
        <v>10856</v>
      </c>
      <c r="D783" s="7">
        <v>25400000</v>
      </c>
      <c r="E783">
        <v>553</v>
      </c>
      <c r="F783" t="s">
        <v>33</v>
      </c>
      <c r="G783">
        <v>120</v>
      </c>
      <c r="H783">
        <v>18</v>
      </c>
      <c r="I783">
        <v>1996</v>
      </c>
      <c r="J783">
        <v>1</v>
      </c>
      <c r="K783" t="s">
        <v>3195</v>
      </c>
      <c r="L783">
        <f>data_to_analyze[[#This Row],[workers]]-data_to_analyze[[#This Row],[previous_workers]]</f>
        <v>102</v>
      </c>
    </row>
    <row r="784" spans="1:12" x14ac:dyDescent="0.25">
      <c r="A784">
        <v>782</v>
      </c>
      <c r="B784" t="s">
        <v>3196</v>
      </c>
      <c r="C784" t="s">
        <v>17746</v>
      </c>
      <c r="D784" s="7">
        <v>400000</v>
      </c>
      <c r="E784">
        <v>553</v>
      </c>
      <c r="F784" t="s">
        <v>40</v>
      </c>
      <c r="G784">
        <v>29</v>
      </c>
      <c r="H784">
        <v>16</v>
      </c>
      <c r="I784">
        <v>2014</v>
      </c>
      <c r="J784">
        <v>1</v>
      </c>
      <c r="K784" t="s">
        <v>3199</v>
      </c>
      <c r="L784">
        <f>data_to_analyze[[#This Row],[workers]]-data_to_analyze[[#This Row],[previous_workers]]</f>
        <v>13</v>
      </c>
    </row>
    <row r="785" spans="1:12" x14ac:dyDescent="0.25">
      <c r="A785">
        <v>783</v>
      </c>
      <c r="B785" t="s">
        <v>3200</v>
      </c>
      <c r="C785" t="s">
        <v>17750</v>
      </c>
      <c r="D785" s="7">
        <v>172500000</v>
      </c>
      <c r="E785">
        <v>552</v>
      </c>
      <c r="F785" t="s">
        <v>25</v>
      </c>
      <c r="G785">
        <v>155</v>
      </c>
      <c r="H785">
        <v>41</v>
      </c>
      <c r="I785">
        <v>2012</v>
      </c>
      <c r="J785">
        <v>6</v>
      </c>
      <c r="K785" t="s">
        <v>3204</v>
      </c>
      <c r="L785">
        <f>data_to_analyze[[#This Row],[workers]]-data_to_analyze[[#This Row],[previous_workers]]</f>
        <v>114</v>
      </c>
    </row>
    <row r="786" spans="1:12" x14ac:dyDescent="0.25">
      <c r="A786">
        <v>784</v>
      </c>
      <c r="B786" t="s">
        <v>3205</v>
      </c>
      <c r="C786" t="s">
        <v>17735</v>
      </c>
      <c r="D786" s="7">
        <v>14300000</v>
      </c>
      <c r="E786">
        <v>552</v>
      </c>
      <c r="F786" t="s">
        <v>18</v>
      </c>
      <c r="G786">
        <v>43</v>
      </c>
      <c r="H786">
        <v>17</v>
      </c>
      <c r="I786">
        <v>2013</v>
      </c>
      <c r="J786">
        <v>2</v>
      </c>
      <c r="K786" t="s">
        <v>89</v>
      </c>
      <c r="L786">
        <f>data_to_analyze[[#This Row],[workers]]-data_to_analyze[[#This Row],[previous_workers]]</f>
        <v>26</v>
      </c>
    </row>
    <row r="787" spans="1:12" x14ac:dyDescent="0.25">
      <c r="A787">
        <v>785</v>
      </c>
      <c r="B787" t="s">
        <v>3208</v>
      </c>
      <c r="C787" t="s">
        <v>10856</v>
      </c>
      <c r="D787" s="7">
        <v>22500000</v>
      </c>
      <c r="E787">
        <v>550</v>
      </c>
      <c r="F787" t="s">
        <v>233</v>
      </c>
      <c r="G787">
        <v>76</v>
      </c>
      <c r="H787">
        <v>15</v>
      </c>
      <c r="I787">
        <v>2014</v>
      </c>
      <c r="J787">
        <v>2</v>
      </c>
      <c r="K787" t="s">
        <v>3211</v>
      </c>
      <c r="L787">
        <f>data_to_analyze[[#This Row],[workers]]-data_to_analyze[[#This Row],[previous_workers]]</f>
        <v>61</v>
      </c>
    </row>
    <row r="788" spans="1:12" x14ac:dyDescent="0.25">
      <c r="A788">
        <v>786</v>
      </c>
      <c r="B788" t="s">
        <v>3212</v>
      </c>
      <c r="C788" t="s">
        <v>10856</v>
      </c>
      <c r="D788" s="7">
        <v>14800000</v>
      </c>
      <c r="E788">
        <v>549</v>
      </c>
      <c r="F788" t="s">
        <v>107</v>
      </c>
      <c r="G788">
        <v>50</v>
      </c>
      <c r="H788">
        <v>20</v>
      </c>
      <c r="I788">
        <v>2008</v>
      </c>
      <c r="J788">
        <v>3</v>
      </c>
      <c r="K788" t="s">
        <v>632</v>
      </c>
      <c r="L788">
        <f>data_to_analyze[[#This Row],[workers]]-data_to_analyze[[#This Row],[previous_workers]]</f>
        <v>30</v>
      </c>
    </row>
    <row r="789" spans="1:12" x14ac:dyDescent="0.25">
      <c r="A789">
        <v>787</v>
      </c>
      <c r="B789" t="s">
        <v>3215</v>
      </c>
      <c r="C789" t="s">
        <v>17771</v>
      </c>
      <c r="D789" s="7">
        <v>114500000</v>
      </c>
      <c r="E789">
        <v>548</v>
      </c>
      <c r="F789" t="s">
        <v>25</v>
      </c>
      <c r="G789">
        <v>465</v>
      </c>
      <c r="H789">
        <v>122</v>
      </c>
      <c r="I789">
        <v>2007</v>
      </c>
      <c r="J789">
        <v>3</v>
      </c>
      <c r="K789" t="s">
        <v>1734</v>
      </c>
      <c r="L789">
        <f>data_to_analyze[[#This Row],[workers]]-data_to_analyze[[#This Row],[previous_workers]]</f>
        <v>343</v>
      </c>
    </row>
    <row r="790" spans="1:12" x14ac:dyDescent="0.25">
      <c r="A790">
        <v>788</v>
      </c>
      <c r="B790" t="s">
        <v>3219</v>
      </c>
      <c r="C790" t="s">
        <v>777</v>
      </c>
      <c r="D790" s="7">
        <v>2300000</v>
      </c>
      <c r="E790">
        <v>548</v>
      </c>
      <c r="F790" t="s">
        <v>55</v>
      </c>
      <c r="G790">
        <v>18</v>
      </c>
      <c r="H790">
        <v>6</v>
      </c>
      <c r="I790">
        <v>2013</v>
      </c>
      <c r="J790">
        <v>1</v>
      </c>
      <c r="K790" t="s">
        <v>198</v>
      </c>
      <c r="L790">
        <f>data_to_analyze[[#This Row],[workers]]-data_to_analyze[[#This Row],[previous_workers]]</f>
        <v>12</v>
      </c>
    </row>
    <row r="791" spans="1:12" x14ac:dyDescent="0.25">
      <c r="A791">
        <v>789</v>
      </c>
      <c r="B791" t="s">
        <v>3222</v>
      </c>
      <c r="C791" t="s">
        <v>17770</v>
      </c>
      <c r="D791" s="7">
        <v>16200000</v>
      </c>
      <c r="E791">
        <v>547</v>
      </c>
      <c r="F791" t="s">
        <v>175</v>
      </c>
      <c r="G791">
        <v>75</v>
      </c>
      <c r="H791">
        <v>15</v>
      </c>
      <c r="I791">
        <v>2013</v>
      </c>
      <c r="J791">
        <v>2</v>
      </c>
      <c r="K791" t="s">
        <v>3225</v>
      </c>
      <c r="L791">
        <f>data_to_analyze[[#This Row],[workers]]-data_to_analyze[[#This Row],[previous_workers]]</f>
        <v>60</v>
      </c>
    </row>
    <row r="792" spans="1:12" x14ac:dyDescent="0.25">
      <c r="A792">
        <v>790</v>
      </c>
      <c r="B792" t="s">
        <v>3226</v>
      </c>
      <c r="C792" t="s">
        <v>7363</v>
      </c>
      <c r="D792" s="7">
        <v>6300000</v>
      </c>
      <c r="E792">
        <v>546</v>
      </c>
      <c r="F792" t="s">
        <v>55</v>
      </c>
      <c r="G792">
        <v>12</v>
      </c>
      <c r="H792">
        <v>6</v>
      </c>
      <c r="I792">
        <v>2003</v>
      </c>
      <c r="J792">
        <v>4</v>
      </c>
      <c r="K792" t="s">
        <v>3229</v>
      </c>
      <c r="L792">
        <f>data_to_analyze[[#This Row],[workers]]-data_to_analyze[[#This Row],[previous_workers]]</f>
        <v>6</v>
      </c>
    </row>
    <row r="793" spans="1:12" x14ac:dyDescent="0.25">
      <c r="A793">
        <v>791</v>
      </c>
      <c r="B793" t="s">
        <v>3230</v>
      </c>
      <c r="C793" t="s">
        <v>10856</v>
      </c>
      <c r="D793" s="7">
        <v>5700000</v>
      </c>
      <c r="E793">
        <v>546</v>
      </c>
      <c r="F793" t="s">
        <v>336</v>
      </c>
      <c r="G793">
        <v>30</v>
      </c>
      <c r="H793">
        <v>5</v>
      </c>
      <c r="I793">
        <v>2014</v>
      </c>
      <c r="J793">
        <v>1</v>
      </c>
      <c r="K793" t="s">
        <v>2067</v>
      </c>
      <c r="L793">
        <f>data_to_analyze[[#This Row],[workers]]-data_to_analyze[[#This Row],[previous_workers]]</f>
        <v>25</v>
      </c>
    </row>
    <row r="794" spans="1:12" x14ac:dyDescent="0.25">
      <c r="A794">
        <v>792</v>
      </c>
      <c r="B794" t="s">
        <v>3233</v>
      </c>
      <c r="C794" t="s">
        <v>17770</v>
      </c>
      <c r="D794" s="7">
        <v>44200000</v>
      </c>
      <c r="E794">
        <v>545</v>
      </c>
      <c r="F794" t="s">
        <v>233</v>
      </c>
      <c r="G794">
        <v>105</v>
      </c>
      <c r="H794">
        <v>41</v>
      </c>
      <c r="I794">
        <v>2011</v>
      </c>
      <c r="J794">
        <v>4</v>
      </c>
      <c r="K794" t="s">
        <v>251</v>
      </c>
      <c r="L794">
        <f>data_to_analyze[[#This Row],[workers]]-data_to_analyze[[#This Row],[previous_workers]]</f>
        <v>64</v>
      </c>
    </row>
    <row r="795" spans="1:12" x14ac:dyDescent="0.25">
      <c r="A795">
        <v>793</v>
      </c>
      <c r="B795" t="s">
        <v>3237</v>
      </c>
      <c r="C795" t="s">
        <v>17773</v>
      </c>
      <c r="D795" s="7">
        <v>2300000</v>
      </c>
      <c r="E795">
        <v>542</v>
      </c>
      <c r="F795" t="s">
        <v>181</v>
      </c>
      <c r="G795">
        <v>17</v>
      </c>
      <c r="H795">
        <v>2</v>
      </c>
      <c r="I795">
        <v>2013</v>
      </c>
      <c r="J795">
        <v>1</v>
      </c>
      <c r="K795" t="s">
        <v>3240</v>
      </c>
      <c r="L795">
        <f>data_to_analyze[[#This Row],[workers]]-data_to_analyze[[#This Row],[previous_workers]]</f>
        <v>15</v>
      </c>
    </row>
    <row r="796" spans="1:12" x14ac:dyDescent="0.25">
      <c r="A796">
        <v>794</v>
      </c>
      <c r="B796" t="s">
        <v>3241</v>
      </c>
      <c r="C796" t="s">
        <v>17739</v>
      </c>
      <c r="D796" s="7">
        <v>1100000</v>
      </c>
      <c r="E796">
        <v>541</v>
      </c>
      <c r="F796" t="s">
        <v>257</v>
      </c>
      <c r="G796">
        <v>110</v>
      </c>
      <c r="H796">
        <v>40</v>
      </c>
      <c r="I796">
        <v>2013</v>
      </c>
      <c r="J796">
        <v>2</v>
      </c>
      <c r="K796" t="s">
        <v>2055</v>
      </c>
      <c r="L796">
        <f>data_to_analyze[[#This Row],[workers]]-data_to_analyze[[#This Row],[previous_workers]]</f>
        <v>70</v>
      </c>
    </row>
    <row r="797" spans="1:12" x14ac:dyDescent="0.25">
      <c r="A797">
        <v>795</v>
      </c>
      <c r="B797" t="s">
        <v>3244</v>
      </c>
      <c r="C797" t="s">
        <v>10856</v>
      </c>
      <c r="D797" s="7">
        <v>7300000</v>
      </c>
      <c r="E797">
        <v>540</v>
      </c>
      <c r="F797" t="s">
        <v>336</v>
      </c>
      <c r="G797">
        <v>7</v>
      </c>
      <c r="H797">
        <v>3</v>
      </c>
      <c r="I797">
        <v>2012</v>
      </c>
      <c r="J797">
        <v>3</v>
      </c>
      <c r="K797" t="s">
        <v>3248</v>
      </c>
      <c r="L797">
        <f>data_to_analyze[[#This Row],[workers]]-data_to_analyze[[#This Row],[previous_workers]]</f>
        <v>4</v>
      </c>
    </row>
    <row r="798" spans="1:12" x14ac:dyDescent="0.25">
      <c r="A798">
        <v>796</v>
      </c>
      <c r="B798" t="s">
        <v>3249</v>
      </c>
      <c r="C798" t="s">
        <v>17773</v>
      </c>
      <c r="D798" s="7">
        <v>11300000</v>
      </c>
      <c r="E798">
        <v>539</v>
      </c>
      <c r="F798" t="s">
        <v>181</v>
      </c>
      <c r="G798">
        <v>150</v>
      </c>
      <c r="H798">
        <v>8</v>
      </c>
      <c r="I798">
        <v>2013</v>
      </c>
      <c r="J798">
        <v>2</v>
      </c>
      <c r="K798" t="s">
        <v>396</v>
      </c>
      <c r="L798">
        <f>data_to_analyze[[#This Row],[workers]]-data_to_analyze[[#This Row],[previous_workers]]</f>
        <v>142</v>
      </c>
    </row>
    <row r="799" spans="1:12" x14ac:dyDescent="0.25">
      <c r="A799">
        <v>797</v>
      </c>
      <c r="B799" t="s">
        <v>3252</v>
      </c>
      <c r="C799" t="s">
        <v>10856</v>
      </c>
      <c r="D799" s="7">
        <v>8400000</v>
      </c>
      <c r="E799">
        <v>538</v>
      </c>
      <c r="F799" t="s">
        <v>40</v>
      </c>
      <c r="G799">
        <v>31</v>
      </c>
      <c r="H799">
        <v>4</v>
      </c>
      <c r="I799">
        <v>2012</v>
      </c>
      <c r="J799">
        <v>1</v>
      </c>
      <c r="K799" t="s">
        <v>83</v>
      </c>
      <c r="L799">
        <f>data_to_analyze[[#This Row],[workers]]-data_to_analyze[[#This Row],[previous_workers]]</f>
        <v>27</v>
      </c>
    </row>
    <row r="800" spans="1:12" x14ac:dyDescent="0.25">
      <c r="A800">
        <v>798</v>
      </c>
      <c r="B800" t="s">
        <v>3255</v>
      </c>
      <c r="C800" t="s">
        <v>17762</v>
      </c>
      <c r="D800" s="7">
        <v>2200000</v>
      </c>
      <c r="E800">
        <v>538</v>
      </c>
      <c r="F800" t="s">
        <v>18</v>
      </c>
      <c r="G800">
        <v>20</v>
      </c>
      <c r="H800">
        <v>2</v>
      </c>
      <c r="I800">
        <v>2011</v>
      </c>
      <c r="J800">
        <v>1</v>
      </c>
      <c r="K800" t="s">
        <v>3258</v>
      </c>
      <c r="L800">
        <f>data_to_analyze[[#This Row],[workers]]-data_to_analyze[[#This Row],[previous_workers]]</f>
        <v>18</v>
      </c>
    </row>
    <row r="801" spans="1:12" x14ac:dyDescent="0.25">
      <c r="A801">
        <v>799</v>
      </c>
      <c r="B801" t="s">
        <v>3259</v>
      </c>
      <c r="C801" t="s">
        <v>17758</v>
      </c>
      <c r="D801" s="7">
        <v>6300000</v>
      </c>
      <c r="E801">
        <v>538</v>
      </c>
      <c r="F801" t="s">
        <v>55</v>
      </c>
      <c r="G801">
        <v>46</v>
      </c>
      <c r="H801">
        <v>6</v>
      </c>
      <c r="I801">
        <v>2012</v>
      </c>
      <c r="J801">
        <v>2</v>
      </c>
      <c r="K801" t="s">
        <v>63</v>
      </c>
      <c r="L801">
        <f>data_to_analyze[[#This Row],[workers]]-data_to_analyze[[#This Row],[previous_workers]]</f>
        <v>40</v>
      </c>
    </row>
    <row r="802" spans="1:12" x14ac:dyDescent="0.25">
      <c r="A802">
        <v>800</v>
      </c>
      <c r="B802" t="s">
        <v>3262</v>
      </c>
      <c r="C802" t="s">
        <v>17771</v>
      </c>
      <c r="D802" s="7">
        <v>3500000</v>
      </c>
      <c r="E802">
        <v>536</v>
      </c>
      <c r="F802" t="s">
        <v>107</v>
      </c>
      <c r="G802">
        <v>30</v>
      </c>
      <c r="H802">
        <v>10</v>
      </c>
      <c r="I802">
        <v>2010</v>
      </c>
      <c r="J802">
        <v>2</v>
      </c>
      <c r="K802" t="s">
        <v>2619</v>
      </c>
      <c r="L802">
        <f>data_to_analyze[[#This Row],[workers]]-data_to_analyze[[#This Row],[previous_workers]]</f>
        <v>20</v>
      </c>
    </row>
    <row r="803" spans="1:12" x14ac:dyDescent="0.25">
      <c r="A803">
        <v>801</v>
      </c>
      <c r="B803" t="s">
        <v>3265</v>
      </c>
      <c r="C803" t="s">
        <v>10856</v>
      </c>
      <c r="D803" s="7">
        <v>3200000</v>
      </c>
      <c r="E803">
        <v>535</v>
      </c>
      <c r="F803" t="s">
        <v>233</v>
      </c>
      <c r="G803">
        <v>13</v>
      </c>
      <c r="H803">
        <v>3</v>
      </c>
      <c r="I803">
        <v>2013</v>
      </c>
      <c r="J803">
        <v>1</v>
      </c>
      <c r="K803" t="s">
        <v>475</v>
      </c>
      <c r="L803">
        <f>data_to_analyze[[#This Row],[workers]]-data_to_analyze[[#This Row],[previous_workers]]</f>
        <v>10</v>
      </c>
    </row>
    <row r="804" spans="1:12" x14ac:dyDescent="0.25">
      <c r="A804">
        <v>802</v>
      </c>
      <c r="B804" t="s">
        <v>3268</v>
      </c>
      <c r="C804" t="s">
        <v>17773</v>
      </c>
      <c r="D804" s="7">
        <v>18400000</v>
      </c>
      <c r="E804">
        <v>534</v>
      </c>
      <c r="F804" t="s">
        <v>181</v>
      </c>
      <c r="G804">
        <v>80</v>
      </c>
      <c r="H804">
        <v>20</v>
      </c>
      <c r="I804">
        <v>2008</v>
      </c>
      <c r="J804">
        <v>2</v>
      </c>
      <c r="K804" t="s">
        <v>3271</v>
      </c>
      <c r="L804">
        <f>data_to_analyze[[#This Row],[workers]]-data_to_analyze[[#This Row],[previous_workers]]</f>
        <v>60</v>
      </c>
    </row>
    <row r="805" spans="1:12" x14ac:dyDescent="0.25">
      <c r="A805">
        <v>803</v>
      </c>
      <c r="B805" t="s">
        <v>3272</v>
      </c>
      <c r="C805" t="s">
        <v>976</v>
      </c>
      <c r="D805" s="7">
        <v>300000</v>
      </c>
      <c r="E805">
        <v>534</v>
      </c>
      <c r="F805" t="s">
        <v>48</v>
      </c>
      <c r="G805">
        <v>7</v>
      </c>
      <c r="H805">
        <v>3</v>
      </c>
      <c r="I805">
        <v>2014</v>
      </c>
      <c r="J805">
        <v>1</v>
      </c>
      <c r="K805" t="s">
        <v>101</v>
      </c>
      <c r="L805">
        <f>data_to_analyze[[#This Row],[workers]]-data_to_analyze[[#This Row],[previous_workers]]</f>
        <v>4</v>
      </c>
    </row>
    <row r="806" spans="1:12" x14ac:dyDescent="0.25">
      <c r="A806">
        <v>804</v>
      </c>
      <c r="B806" t="s">
        <v>3275</v>
      </c>
      <c r="C806" t="s">
        <v>17750</v>
      </c>
      <c r="D806" s="7">
        <v>35600000</v>
      </c>
      <c r="E806">
        <v>533</v>
      </c>
      <c r="F806" t="s">
        <v>25</v>
      </c>
      <c r="G806">
        <v>68</v>
      </c>
      <c r="H806">
        <v>7</v>
      </c>
      <c r="I806">
        <v>2012</v>
      </c>
      <c r="J806">
        <v>3</v>
      </c>
      <c r="K806" t="s">
        <v>3279</v>
      </c>
      <c r="L806">
        <f>data_to_analyze[[#This Row],[workers]]-data_to_analyze[[#This Row],[previous_workers]]</f>
        <v>61</v>
      </c>
    </row>
    <row r="807" spans="1:12" x14ac:dyDescent="0.25">
      <c r="A807">
        <v>805</v>
      </c>
      <c r="B807" t="s">
        <v>3280</v>
      </c>
      <c r="C807" t="s">
        <v>17770</v>
      </c>
      <c r="D807" s="7">
        <v>5700000</v>
      </c>
      <c r="E807">
        <v>533</v>
      </c>
      <c r="F807" t="s">
        <v>25</v>
      </c>
      <c r="G807">
        <v>20</v>
      </c>
      <c r="H807">
        <v>4</v>
      </c>
      <c r="I807">
        <v>2011</v>
      </c>
      <c r="J807">
        <v>1</v>
      </c>
      <c r="K807" t="s">
        <v>3283</v>
      </c>
      <c r="L807">
        <f>data_to_analyze[[#This Row],[workers]]-data_to_analyze[[#This Row],[previous_workers]]</f>
        <v>16</v>
      </c>
    </row>
    <row r="808" spans="1:12" x14ac:dyDescent="0.25">
      <c r="A808">
        <v>806</v>
      </c>
      <c r="B808" t="s">
        <v>3284</v>
      </c>
      <c r="C808" t="s">
        <v>17739</v>
      </c>
      <c r="D808" s="7">
        <v>5800000</v>
      </c>
      <c r="E808">
        <v>531</v>
      </c>
      <c r="F808" t="s">
        <v>181</v>
      </c>
      <c r="G808">
        <v>80</v>
      </c>
      <c r="H808">
        <v>20</v>
      </c>
      <c r="I808">
        <v>2012</v>
      </c>
      <c r="J808">
        <v>2</v>
      </c>
      <c r="K808" t="s">
        <v>3287</v>
      </c>
      <c r="L808">
        <f>data_to_analyze[[#This Row],[workers]]-data_to_analyze[[#This Row],[previous_workers]]</f>
        <v>60</v>
      </c>
    </row>
    <row r="809" spans="1:12" x14ac:dyDescent="0.25">
      <c r="A809">
        <v>807</v>
      </c>
      <c r="B809" t="s">
        <v>3288</v>
      </c>
      <c r="C809" t="s">
        <v>17765</v>
      </c>
      <c r="D809" s="7">
        <v>6500000</v>
      </c>
      <c r="E809">
        <v>531</v>
      </c>
      <c r="F809" t="s">
        <v>218</v>
      </c>
      <c r="G809">
        <v>39</v>
      </c>
      <c r="H809">
        <v>13</v>
      </c>
      <c r="I809">
        <v>2014</v>
      </c>
      <c r="J809">
        <v>2</v>
      </c>
      <c r="K809" t="s">
        <v>3291</v>
      </c>
      <c r="L809">
        <f>data_to_analyze[[#This Row],[workers]]-data_to_analyze[[#This Row],[previous_workers]]</f>
        <v>26</v>
      </c>
    </row>
    <row r="810" spans="1:12" x14ac:dyDescent="0.25">
      <c r="A810">
        <v>808</v>
      </c>
      <c r="B810" t="s">
        <v>3292</v>
      </c>
      <c r="C810" t="s">
        <v>10856</v>
      </c>
      <c r="D810" s="7">
        <v>4300000</v>
      </c>
      <c r="E810">
        <v>531</v>
      </c>
      <c r="F810" t="s">
        <v>18</v>
      </c>
      <c r="G810">
        <v>16</v>
      </c>
      <c r="H810">
        <v>2</v>
      </c>
      <c r="I810">
        <v>2015</v>
      </c>
      <c r="J810">
        <v>1</v>
      </c>
      <c r="K810" t="s">
        <v>3295</v>
      </c>
      <c r="L810">
        <f>data_to_analyze[[#This Row],[workers]]-data_to_analyze[[#This Row],[previous_workers]]</f>
        <v>14</v>
      </c>
    </row>
    <row r="811" spans="1:12" x14ac:dyDescent="0.25">
      <c r="A811">
        <v>809</v>
      </c>
      <c r="B811" t="s">
        <v>3296</v>
      </c>
      <c r="C811" t="s">
        <v>17770</v>
      </c>
      <c r="D811" s="7">
        <v>6400000</v>
      </c>
      <c r="E811">
        <v>528</v>
      </c>
      <c r="F811" t="s">
        <v>40</v>
      </c>
      <c r="G811">
        <v>7</v>
      </c>
      <c r="H811">
        <v>2</v>
      </c>
      <c r="I811">
        <v>2014</v>
      </c>
      <c r="J811">
        <v>1</v>
      </c>
      <c r="K811" t="s">
        <v>3299</v>
      </c>
      <c r="L811">
        <f>data_to_analyze[[#This Row],[workers]]-data_to_analyze[[#This Row],[previous_workers]]</f>
        <v>5</v>
      </c>
    </row>
    <row r="812" spans="1:12" x14ac:dyDescent="0.25">
      <c r="A812">
        <v>810</v>
      </c>
      <c r="B812" t="s">
        <v>3300</v>
      </c>
      <c r="C812" t="s">
        <v>17743</v>
      </c>
      <c r="D812" s="7">
        <v>23600000</v>
      </c>
      <c r="E812">
        <v>527</v>
      </c>
      <c r="F812" t="s">
        <v>48</v>
      </c>
      <c r="G812">
        <v>28</v>
      </c>
      <c r="H812">
        <v>10</v>
      </c>
      <c r="I812">
        <v>2013</v>
      </c>
      <c r="J812">
        <v>3</v>
      </c>
      <c r="K812" t="s">
        <v>1185</v>
      </c>
      <c r="L812">
        <f>data_to_analyze[[#This Row],[workers]]-data_to_analyze[[#This Row],[previous_workers]]</f>
        <v>18</v>
      </c>
    </row>
    <row r="813" spans="1:12" x14ac:dyDescent="0.25">
      <c r="A813">
        <v>811</v>
      </c>
      <c r="B813" t="s">
        <v>3303</v>
      </c>
      <c r="C813" t="s">
        <v>17753</v>
      </c>
      <c r="D813" s="7">
        <v>2700000</v>
      </c>
      <c r="E813">
        <v>527</v>
      </c>
      <c r="F813" t="s">
        <v>48</v>
      </c>
      <c r="G813">
        <v>3</v>
      </c>
      <c r="H813">
        <v>2</v>
      </c>
      <c r="I813">
        <v>2014</v>
      </c>
      <c r="J813">
        <v>1</v>
      </c>
      <c r="K813" t="s">
        <v>3306</v>
      </c>
      <c r="L813">
        <f>data_to_analyze[[#This Row],[workers]]-data_to_analyze[[#This Row],[previous_workers]]</f>
        <v>1</v>
      </c>
    </row>
    <row r="814" spans="1:12" x14ac:dyDescent="0.25">
      <c r="A814">
        <v>812</v>
      </c>
      <c r="B814" t="s">
        <v>3307</v>
      </c>
      <c r="C814" t="s">
        <v>17771</v>
      </c>
      <c r="D814" s="7">
        <v>146800000</v>
      </c>
      <c r="E814">
        <v>527</v>
      </c>
      <c r="F814" t="s">
        <v>308</v>
      </c>
      <c r="G814">
        <v>30</v>
      </c>
      <c r="H814">
        <v>7</v>
      </c>
      <c r="I814">
        <v>2014</v>
      </c>
      <c r="J814">
        <v>1</v>
      </c>
      <c r="K814" t="s">
        <v>170</v>
      </c>
      <c r="L814">
        <f>data_to_analyze[[#This Row],[workers]]-data_to_analyze[[#This Row],[previous_workers]]</f>
        <v>23</v>
      </c>
    </row>
    <row r="815" spans="1:12" x14ac:dyDescent="0.25">
      <c r="A815">
        <v>813</v>
      </c>
      <c r="B815" t="s">
        <v>3311</v>
      </c>
      <c r="C815" t="s">
        <v>10856</v>
      </c>
      <c r="D815" s="7">
        <v>7200000</v>
      </c>
      <c r="E815">
        <v>526</v>
      </c>
      <c r="F815" t="s">
        <v>308</v>
      </c>
      <c r="G815">
        <v>56</v>
      </c>
      <c r="H815">
        <v>12</v>
      </c>
      <c r="I815">
        <v>2001</v>
      </c>
      <c r="J815">
        <v>2</v>
      </c>
      <c r="K815" t="s">
        <v>137</v>
      </c>
      <c r="L815">
        <f>data_to_analyze[[#This Row],[workers]]-data_to_analyze[[#This Row],[previous_workers]]</f>
        <v>44</v>
      </c>
    </row>
    <row r="816" spans="1:12" x14ac:dyDescent="0.25">
      <c r="A816">
        <v>814</v>
      </c>
      <c r="B816" t="s">
        <v>3314</v>
      </c>
      <c r="C816" t="s">
        <v>17770</v>
      </c>
      <c r="D816" s="7">
        <v>84700000</v>
      </c>
      <c r="E816">
        <v>526</v>
      </c>
      <c r="F816" t="s">
        <v>336</v>
      </c>
      <c r="G816">
        <v>14</v>
      </c>
      <c r="H816">
        <v>5</v>
      </c>
      <c r="I816">
        <v>2011</v>
      </c>
      <c r="J816">
        <v>1</v>
      </c>
      <c r="K816" t="s">
        <v>258</v>
      </c>
      <c r="L816">
        <f>data_to_analyze[[#This Row],[workers]]-data_to_analyze[[#This Row],[previous_workers]]</f>
        <v>9</v>
      </c>
    </row>
    <row r="817" spans="1:12" x14ac:dyDescent="0.25">
      <c r="A817">
        <v>815</v>
      </c>
      <c r="B817" t="s">
        <v>3318</v>
      </c>
      <c r="C817" t="s">
        <v>17770</v>
      </c>
      <c r="D817" s="7">
        <v>700000</v>
      </c>
      <c r="E817">
        <v>526</v>
      </c>
      <c r="F817" t="s">
        <v>623</v>
      </c>
      <c r="G817">
        <v>200</v>
      </c>
      <c r="H817">
        <v>21</v>
      </c>
      <c r="I817">
        <v>2009</v>
      </c>
      <c r="J817">
        <v>2</v>
      </c>
      <c r="K817" t="s">
        <v>34</v>
      </c>
      <c r="L817">
        <f>data_to_analyze[[#This Row],[workers]]-data_to_analyze[[#This Row],[previous_workers]]</f>
        <v>179</v>
      </c>
    </row>
    <row r="818" spans="1:12" x14ac:dyDescent="0.25">
      <c r="A818">
        <v>816</v>
      </c>
      <c r="B818" t="s">
        <v>3321</v>
      </c>
      <c r="C818" t="s">
        <v>10856</v>
      </c>
      <c r="D818" s="7">
        <v>7500000</v>
      </c>
      <c r="E818">
        <v>526</v>
      </c>
      <c r="F818" t="s">
        <v>55</v>
      </c>
      <c r="G818">
        <v>60</v>
      </c>
      <c r="H818">
        <v>10</v>
      </c>
      <c r="I818">
        <v>2015</v>
      </c>
      <c r="J818">
        <v>1</v>
      </c>
      <c r="K818" t="s">
        <v>163</v>
      </c>
      <c r="L818">
        <f>data_to_analyze[[#This Row],[workers]]-data_to_analyze[[#This Row],[previous_workers]]</f>
        <v>50</v>
      </c>
    </row>
    <row r="819" spans="1:12" x14ac:dyDescent="0.25">
      <c r="A819">
        <v>817</v>
      </c>
      <c r="B819" t="s">
        <v>3325</v>
      </c>
      <c r="C819" t="s">
        <v>17737</v>
      </c>
      <c r="D819" s="7">
        <v>18100000</v>
      </c>
      <c r="E819">
        <v>524</v>
      </c>
      <c r="F819" t="s">
        <v>1041</v>
      </c>
      <c r="G819">
        <v>124</v>
      </c>
      <c r="H819">
        <v>15</v>
      </c>
      <c r="I819">
        <v>2009</v>
      </c>
      <c r="J819">
        <v>1</v>
      </c>
      <c r="K819" t="s">
        <v>1074</v>
      </c>
      <c r="L819">
        <f>data_to_analyze[[#This Row],[workers]]-data_to_analyze[[#This Row],[previous_workers]]</f>
        <v>109</v>
      </c>
    </row>
    <row r="820" spans="1:12" x14ac:dyDescent="0.25">
      <c r="A820">
        <v>818</v>
      </c>
      <c r="B820" t="s">
        <v>3328</v>
      </c>
      <c r="C820" t="s">
        <v>17741</v>
      </c>
      <c r="D820" s="7">
        <v>3100000</v>
      </c>
      <c r="E820">
        <v>523</v>
      </c>
      <c r="F820" t="s">
        <v>69</v>
      </c>
      <c r="G820">
        <v>36</v>
      </c>
      <c r="H820">
        <v>12</v>
      </c>
      <c r="I820">
        <v>2012</v>
      </c>
      <c r="J820">
        <v>2</v>
      </c>
      <c r="K820" t="s">
        <v>3134</v>
      </c>
      <c r="L820">
        <f>data_to_analyze[[#This Row],[workers]]-data_to_analyze[[#This Row],[previous_workers]]</f>
        <v>24</v>
      </c>
    </row>
    <row r="821" spans="1:12" x14ac:dyDescent="0.25">
      <c r="A821">
        <v>819</v>
      </c>
      <c r="B821" t="s">
        <v>3331</v>
      </c>
      <c r="C821" t="s">
        <v>17749</v>
      </c>
      <c r="D821" s="7">
        <v>9200000</v>
      </c>
      <c r="E821">
        <v>522</v>
      </c>
      <c r="F821" t="s">
        <v>55</v>
      </c>
      <c r="G821">
        <v>89</v>
      </c>
      <c r="H821">
        <v>17</v>
      </c>
      <c r="I821">
        <v>2010</v>
      </c>
      <c r="J821">
        <v>2</v>
      </c>
      <c r="K821" t="s">
        <v>3334</v>
      </c>
      <c r="L821">
        <f>data_to_analyze[[#This Row],[workers]]-data_to_analyze[[#This Row],[previous_workers]]</f>
        <v>72</v>
      </c>
    </row>
    <row r="822" spans="1:12" x14ac:dyDescent="0.25">
      <c r="A822">
        <v>820</v>
      </c>
      <c r="B822" t="s">
        <v>3335</v>
      </c>
      <c r="C822" t="s">
        <v>10856</v>
      </c>
      <c r="D822" s="7">
        <v>2400000</v>
      </c>
      <c r="E822">
        <v>522</v>
      </c>
      <c r="F822" t="s">
        <v>40</v>
      </c>
      <c r="G822">
        <v>24</v>
      </c>
      <c r="H822">
        <v>3</v>
      </c>
      <c r="I822">
        <v>2013</v>
      </c>
      <c r="J822">
        <v>1</v>
      </c>
      <c r="K822" t="s">
        <v>83</v>
      </c>
      <c r="L822">
        <f>data_to_analyze[[#This Row],[workers]]-data_to_analyze[[#This Row],[previous_workers]]</f>
        <v>21</v>
      </c>
    </row>
    <row r="823" spans="1:12" x14ac:dyDescent="0.25">
      <c r="A823">
        <v>821</v>
      </c>
      <c r="B823" t="s">
        <v>3338</v>
      </c>
      <c r="C823" t="s">
        <v>108</v>
      </c>
      <c r="D823" s="7">
        <v>2700000</v>
      </c>
      <c r="E823">
        <v>522</v>
      </c>
      <c r="F823" t="s">
        <v>18</v>
      </c>
      <c r="G823">
        <v>10</v>
      </c>
      <c r="H823">
        <v>1</v>
      </c>
      <c r="I823">
        <v>2014</v>
      </c>
      <c r="J823">
        <v>1</v>
      </c>
      <c r="K823" t="s">
        <v>108</v>
      </c>
      <c r="L823">
        <f>data_to_analyze[[#This Row],[workers]]-data_to_analyze[[#This Row],[previous_workers]]</f>
        <v>9</v>
      </c>
    </row>
    <row r="824" spans="1:12" x14ac:dyDescent="0.25">
      <c r="A824">
        <v>822</v>
      </c>
      <c r="B824" t="s">
        <v>3341</v>
      </c>
      <c r="C824" t="s">
        <v>17760</v>
      </c>
      <c r="D824" s="7">
        <v>8200000</v>
      </c>
      <c r="E824">
        <v>519</v>
      </c>
      <c r="F824" t="s">
        <v>233</v>
      </c>
      <c r="G824">
        <v>43</v>
      </c>
      <c r="H824">
        <v>6</v>
      </c>
      <c r="I824">
        <v>2014</v>
      </c>
      <c r="J824">
        <v>1</v>
      </c>
      <c r="K824" t="s">
        <v>3344</v>
      </c>
      <c r="L824">
        <f>data_to_analyze[[#This Row],[workers]]-data_to_analyze[[#This Row],[previous_workers]]</f>
        <v>37</v>
      </c>
    </row>
    <row r="825" spans="1:12" x14ac:dyDescent="0.25">
      <c r="A825">
        <v>823</v>
      </c>
      <c r="B825" t="s">
        <v>3345</v>
      </c>
      <c r="C825" t="s">
        <v>17743</v>
      </c>
      <c r="D825" s="7">
        <v>19500000</v>
      </c>
      <c r="E825">
        <v>518</v>
      </c>
      <c r="F825" t="s">
        <v>336</v>
      </c>
      <c r="G825">
        <v>103</v>
      </c>
      <c r="H825">
        <v>25</v>
      </c>
      <c r="I825">
        <v>2006</v>
      </c>
      <c r="J825">
        <v>1</v>
      </c>
      <c r="K825" t="s">
        <v>1185</v>
      </c>
      <c r="L825">
        <f>data_to_analyze[[#This Row],[workers]]-data_to_analyze[[#This Row],[previous_workers]]</f>
        <v>78</v>
      </c>
    </row>
    <row r="826" spans="1:12" x14ac:dyDescent="0.25">
      <c r="A826">
        <v>824</v>
      </c>
      <c r="B826" t="s">
        <v>3348</v>
      </c>
      <c r="C826" t="s">
        <v>17742</v>
      </c>
      <c r="D826" s="7">
        <v>4500000</v>
      </c>
      <c r="E826">
        <v>518</v>
      </c>
      <c r="F826" t="s">
        <v>69</v>
      </c>
      <c r="G826">
        <v>50</v>
      </c>
      <c r="H826">
        <v>15</v>
      </c>
      <c r="I826">
        <v>2014</v>
      </c>
      <c r="J826">
        <v>1</v>
      </c>
      <c r="K826" t="s">
        <v>3351</v>
      </c>
      <c r="L826">
        <f>data_to_analyze[[#This Row],[workers]]-data_to_analyze[[#This Row],[previous_workers]]</f>
        <v>35</v>
      </c>
    </row>
    <row r="827" spans="1:12" x14ac:dyDescent="0.25">
      <c r="A827">
        <v>825</v>
      </c>
      <c r="B827" t="s">
        <v>3352</v>
      </c>
      <c r="C827" t="s">
        <v>108</v>
      </c>
      <c r="D827" s="7">
        <v>3700000</v>
      </c>
      <c r="E827">
        <v>517</v>
      </c>
      <c r="F827" t="s">
        <v>623</v>
      </c>
      <c r="G827">
        <v>150</v>
      </c>
      <c r="H827">
        <v>30</v>
      </c>
      <c r="I827">
        <v>2013</v>
      </c>
      <c r="J827">
        <v>2</v>
      </c>
      <c r="K827" t="s">
        <v>108</v>
      </c>
      <c r="L827">
        <f>data_to_analyze[[#This Row],[workers]]-data_to_analyze[[#This Row],[previous_workers]]</f>
        <v>120</v>
      </c>
    </row>
    <row r="828" spans="1:12" x14ac:dyDescent="0.25">
      <c r="A828">
        <v>826</v>
      </c>
      <c r="B828" t="s">
        <v>3355</v>
      </c>
      <c r="C828" t="s">
        <v>976</v>
      </c>
      <c r="D828" s="7">
        <v>400000</v>
      </c>
      <c r="E828">
        <v>516</v>
      </c>
      <c r="F828" t="s">
        <v>336</v>
      </c>
      <c r="G828">
        <v>50</v>
      </c>
      <c r="H828">
        <v>13</v>
      </c>
      <c r="I828">
        <v>2015</v>
      </c>
      <c r="J828">
        <v>1</v>
      </c>
      <c r="K828" t="s">
        <v>976</v>
      </c>
      <c r="L828">
        <f>data_to_analyze[[#This Row],[workers]]-data_to_analyze[[#This Row],[previous_workers]]</f>
        <v>37</v>
      </c>
    </row>
    <row r="829" spans="1:12" x14ac:dyDescent="0.25">
      <c r="A829">
        <v>827</v>
      </c>
      <c r="B829" t="s">
        <v>3358</v>
      </c>
      <c r="C829" t="s">
        <v>10856</v>
      </c>
      <c r="D829" s="7">
        <v>3400000</v>
      </c>
      <c r="E829">
        <v>516</v>
      </c>
      <c r="F829" t="s">
        <v>48</v>
      </c>
      <c r="G829">
        <v>10</v>
      </c>
      <c r="H829">
        <v>5</v>
      </c>
      <c r="I829">
        <v>2010</v>
      </c>
      <c r="J829">
        <v>2</v>
      </c>
      <c r="K829" t="s">
        <v>3361</v>
      </c>
      <c r="L829">
        <f>data_to_analyze[[#This Row],[workers]]-data_to_analyze[[#This Row],[previous_workers]]</f>
        <v>5</v>
      </c>
    </row>
    <row r="830" spans="1:12" x14ac:dyDescent="0.25">
      <c r="A830">
        <v>828</v>
      </c>
      <c r="B830" t="s">
        <v>3362</v>
      </c>
      <c r="C830" t="s">
        <v>17735</v>
      </c>
      <c r="D830" s="7">
        <v>8800000</v>
      </c>
      <c r="E830">
        <v>515</v>
      </c>
      <c r="F830" t="s">
        <v>40</v>
      </c>
      <c r="G830">
        <v>33</v>
      </c>
      <c r="H830">
        <v>6</v>
      </c>
      <c r="I830">
        <v>2010</v>
      </c>
      <c r="J830">
        <v>3</v>
      </c>
      <c r="K830" t="s">
        <v>3365</v>
      </c>
      <c r="L830">
        <f>data_to_analyze[[#This Row],[workers]]-data_to_analyze[[#This Row],[previous_workers]]</f>
        <v>27</v>
      </c>
    </row>
    <row r="831" spans="1:12" x14ac:dyDescent="0.25">
      <c r="A831">
        <v>829</v>
      </c>
      <c r="B831" t="s">
        <v>3366</v>
      </c>
      <c r="C831" t="s">
        <v>108</v>
      </c>
      <c r="D831" s="7">
        <v>24300000</v>
      </c>
      <c r="E831">
        <v>513</v>
      </c>
      <c r="F831" t="s">
        <v>18</v>
      </c>
      <c r="G831">
        <v>179</v>
      </c>
      <c r="H831">
        <v>64</v>
      </c>
      <c r="I831">
        <v>2013</v>
      </c>
      <c r="J831">
        <v>2</v>
      </c>
      <c r="K831" t="s">
        <v>108</v>
      </c>
      <c r="L831">
        <f>data_to_analyze[[#This Row],[workers]]-data_to_analyze[[#This Row],[previous_workers]]</f>
        <v>115</v>
      </c>
    </row>
    <row r="832" spans="1:12" x14ac:dyDescent="0.25">
      <c r="A832">
        <v>830</v>
      </c>
      <c r="B832" t="s">
        <v>3370</v>
      </c>
      <c r="C832" t="s">
        <v>17770</v>
      </c>
      <c r="D832" s="7">
        <v>4200000</v>
      </c>
      <c r="E832">
        <v>513</v>
      </c>
      <c r="F832" t="s">
        <v>187</v>
      </c>
      <c r="G832">
        <v>211</v>
      </c>
      <c r="H832">
        <v>28</v>
      </c>
      <c r="I832">
        <v>1974</v>
      </c>
      <c r="J832">
        <v>1</v>
      </c>
      <c r="K832" t="s">
        <v>258</v>
      </c>
      <c r="L832">
        <f>data_to_analyze[[#This Row],[workers]]-data_to_analyze[[#This Row],[previous_workers]]</f>
        <v>183</v>
      </c>
    </row>
    <row r="833" spans="1:12" x14ac:dyDescent="0.25">
      <c r="A833">
        <v>831</v>
      </c>
      <c r="B833" t="s">
        <v>3373</v>
      </c>
      <c r="C833" t="s">
        <v>17762</v>
      </c>
      <c r="D833" s="7">
        <v>4500000</v>
      </c>
      <c r="E833">
        <v>512</v>
      </c>
      <c r="F833" t="s">
        <v>211</v>
      </c>
      <c r="G833">
        <v>13</v>
      </c>
      <c r="H833">
        <v>4</v>
      </c>
      <c r="I833">
        <v>2015</v>
      </c>
      <c r="J833">
        <v>1</v>
      </c>
      <c r="K833" t="s">
        <v>3376</v>
      </c>
      <c r="L833">
        <f>data_to_analyze[[#This Row],[workers]]-data_to_analyze[[#This Row],[previous_workers]]</f>
        <v>9</v>
      </c>
    </row>
    <row r="834" spans="1:12" x14ac:dyDescent="0.25">
      <c r="A834">
        <v>832</v>
      </c>
      <c r="B834" t="s">
        <v>3377</v>
      </c>
      <c r="C834" t="s">
        <v>17760</v>
      </c>
      <c r="D834" s="7">
        <v>21700000</v>
      </c>
      <c r="E834">
        <v>511</v>
      </c>
      <c r="F834" t="s">
        <v>156</v>
      </c>
      <c r="G834">
        <v>218</v>
      </c>
      <c r="H834">
        <v>58</v>
      </c>
      <c r="I834">
        <v>2010</v>
      </c>
      <c r="J834">
        <v>2</v>
      </c>
      <c r="K834" t="s">
        <v>1879</v>
      </c>
      <c r="L834">
        <f>data_to_analyze[[#This Row],[workers]]-data_to_analyze[[#This Row],[previous_workers]]</f>
        <v>160</v>
      </c>
    </row>
    <row r="835" spans="1:12" x14ac:dyDescent="0.25">
      <c r="A835">
        <v>833</v>
      </c>
      <c r="B835" t="s">
        <v>3380</v>
      </c>
      <c r="C835" t="s">
        <v>10856</v>
      </c>
      <c r="D835" s="7">
        <v>5100000</v>
      </c>
      <c r="E835">
        <v>510</v>
      </c>
      <c r="F835" t="s">
        <v>55</v>
      </c>
      <c r="G835">
        <v>46</v>
      </c>
      <c r="H835">
        <v>2</v>
      </c>
      <c r="I835">
        <v>2014</v>
      </c>
      <c r="J835">
        <v>1</v>
      </c>
      <c r="K835" t="s">
        <v>964</v>
      </c>
      <c r="L835">
        <f>data_to_analyze[[#This Row],[workers]]-data_to_analyze[[#This Row],[previous_workers]]</f>
        <v>44</v>
      </c>
    </row>
    <row r="836" spans="1:12" x14ac:dyDescent="0.25">
      <c r="A836">
        <v>834</v>
      </c>
      <c r="B836" t="s">
        <v>3383</v>
      </c>
      <c r="C836" t="s">
        <v>10856</v>
      </c>
      <c r="D836" s="7">
        <v>4800000</v>
      </c>
      <c r="E836">
        <v>510</v>
      </c>
      <c r="F836" t="s">
        <v>156</v>
      </c>
      <c r="G836">
        <v>30</v>
      </c>
      <c r="H836">
        <v>7</v>
      </c>
      <c r="I836">
        <v>2012</v>
      </c>
      <c r="J836">
        <v>2</v>
      </c>
      <c r="K836" t="s">
        <v>2544</v>
      </c>
      <c r="L836">
        <f>data_to_analyze[[#This Row],[workers]]-data_to_analyze[[#This Row],[previous_workers]]</f>
        <v>23</v>
      </c>
    </row>
    <row r="837" spans="1:12" x14ac:dyDescent="0.25">
      <c r="A837">
        <v>835</v>
      </c>
      <c r="B837" t="s">
        <v>3386</v>
      </c>
      <c r="C837" t="s">
        <v>7363</v>
      </c>
      <c r="D837" s="7">
        <v>5100000</v>
      </c>
      <c r="E837">
        <v>509</v>
      </c>
      <c r="F837" t="s">
        <v>211</v>
      </c>
      <c r="G837">
        <v>40</v>
      </c>
      <c r="H837">
        <v>15</v>
      </c>
      <c r="I837">
        <v>2008</v>
      </c>
      <c r="J837">
        <v>3</v>
      </c>
      <c r="K837" t="s">
        <v>3389</v>
      </c>
      <c r="L837">
        <f>data_to_analyze[[#This Row],[workers]]-data_to_analyze[[#This Row],[previous_workers]]</f>
        <v>25</v>
      </c>
    </row>
    <row r="838" spans="1:12" x14ac:dyDescent="0.25">
      <c r="A838">
        <v>836</v>
      </c>
      <c r="B838" t="s">
        <v>3390</v>
      </c>
      <c r="C838" t="s">
        <v>10856</v>
      </c>
      <c r="D838" s="7">
        <v>12200000</v>
      </c>
      <c r="E838">
        <v>508</v>
      </c>
      <c r="F838" t="s">
        <v>18</v>
      </c>
      <c r="G838">
        <v>50</v>
      </c>
      <c r="H838">
        <v>10</v>
      </c>
      <c r="I838">
        <v>2014</v>
      </c>
      <c r="J838">
        <v>1</v>
      </c>
      <c r="K838" t="s">
        <v>578</v>
      </c>
      <c r="L838">
        <f>data_to_analyze[[#This Row],[workers]]-data_to_analyze[[#This Row],[previous_workers]]</f>
        <v>40</v>
      </c>
    </row>
    <row r="839" spans="1:12" x14ac:dyDescent="0.25">
      <c r="A839">
        <v>837</v>
      </c>
      <c r="B839" t="s">
        <v>3394</v>
      </c>
      <c r="C839" t="s">
        <v>17748</v>
      </c>
      <c r="D839" s="7">
        <v>9300000</v>
      </c>
      <c r="E839">
        <v>507</v>
      </c>
      <c r="F839" t="s">
        <v>257</v>
      </c>
      <c r="G839">
        <v>15</v>
      </c>
      <c r="H839">
        <v>10</v>
      </c>
      <c r="I839">
        <v>2007</v>
      </c>
      <c r="J839">
        <v>1</v>
      </c>
      <c r="K839" t="s">
        <v>948</v>
      </c>
      <c r="L839">
        <f>data_to_analyze[[#This Row],[workers]]-data_to_analyze[[#This Row],[previous_workers]]</f>
        <v>5</v>
      </c>
    </row>
    <row r="840" spans="1:12" x14ac:dyDescent="0.25">
      <c r="A840">
        <v>838</v>
      </c>
      <c r="B840" t="s">
        <v>3397</v>
      </c>
      <c r="C840" t="s">
        <v>17771</v>
      </c>
      <c r="D840" s="7">
        <v>102200000</v>
      </c>
      <c r="E840">
        <v>506</v>
      </c>
      <c r="F840" t="s">
        <v>33</v>
      </c>
      <c r="G840">
        <v>63</v>
      </c>
      <c r="H840">
        <v>8</v>
      </c>
      <c r="I840">
        <v>1995</v>
      </c>
      <c r="J840">
        <v>2</v>
      </c>
      <c r="K840" t="s">
        <v>3401</v>
      </c>
      <c r="L840">
        <f>data_to_analyze[[#This Row],[workers]]-data_to_analyze[[#This Row],[previous_workers]]</f>
        <v>55</v>
      </c>
    </row>
    <row r="841" spans="1:12" x14ac:dyDescent="0.25">
      <c r="A841">
        <v>839</v>
      </c>
      <c r="B841" t="s">
        <v>3402</v>
      </c>
      <c r="C841" t="s">
        <v>777</v>
      </c>
      <c r="D841" s="7">
        <v>9500000</v>
      </c>
      <c r="E841">
        <v>504</v>
      </c>
      <c r="F841" t="s">
        <v>233</v>
      </c>
      <c r="G841">
        <v>15</v>
      </c>
      <c r="H841">
        <v>5</v>
      </c>
      <c r="I841">
        <v>2010</v>
      </c>
      <c r="J841">
        <v>6</v>
      </c>
      <c r="K841" t="s">
        <v>1004</v>
      </c>
      <c r="L841">
        <f>data_to_analyze[[#This Row],[workers]]-data_to_analyze[[#This Row],[previous_workers]]</f>
        <v>10</v>
      </c>
    </row>
    <row r="842" spans="1:12" x14ac:dyDescent="0.25">
      <c r="A842">
        <v>840</v>
      </c>
      <c r="B842" t="s">
        <v>3405</v>
      </c>
      <c r="C842" t="s">
        <v>17749</v>
      </c>
      <c r="D842" s="7">
        <v>3100000</v>
      </c>
      <c r="E842">
        <v>504</v>
      </c>
      <c r="F842" t="s">
        <v>257</v>
      </c>
      <c r="G842">
        <v>51</v>
      </c>
      <c r="H842">
        <v>8</v>
      </c>
      <c r="I842">
        <v>2012</v>
      </c>
      <c r="J842">
        <v>1</v>
      </c>
      <c r="K842" t="s">
        <v>3408</v>
      </c>
      <c r="L842">
        <f>data_to_analyze[[#This Row],[workers]]-data_to_analyze[[#This Row],[previous_workers]]</f>
        <v>43</v>
      </c>
    </row>
    <row r="843" spans="1:12" x14ac:dyDescent="0.25">
      <c r="A843">
        <v>841</v>
      </c>
      <c r="B843" t="s">
        <v>3409</v>
      </c>
      <c r="C843" t="s">
        <v>17762</v>
      </c>
      <c r="D843" s="7">
        <v>5500000</v>
      </c>
      <c r="E843">
        <v>503</v>
      </c>
      <c r="F843" t="s">
        <v>48</v>
      </c>
      <c r="G843">
        <v>65</v>
      </c>
      <c r="H843">
        <v>20</v>
      </c>
      <c r="I843">
        <v>2013</v>
      </c>
      <c r="J843">
        <v>2</v>
      </c>
      <c r="K843" t="s">
        <v>3412</v>
      </c>
      <c r="L843">
        <f>data_to_analyze[[#This Row],[workers]]-data_to_analyze[[#This Row],[previous_workers]]</f>
        <v>45</v>
      </c>
    </row>
    <row r="844" spans="1:12" x14ac:dyDescent="0.25">
      <c r="A844">
        <v>842</v>
      </c>
      <c r="B844" t="s">
        <v>3413</v>
      </c>
      <c r="C844" t="s">
        <v>17761</v>
      </c>
      <c r="D844" s="7">
        <v>5800000</v>
      </c>
      <c r="E844">
        <v>502</v>
      </c>
      <c r="F844" t="s">
        <v>156</v>
      </c>
      <c r="G844">
        <v>55</v>
      </c>
      <c r="H844">
        <v>20</v>
      </c>
      <c r="I844">
        <v>2013</v>
      </c>
      <c r="J844">
        <v>2</v>
      </c>
      <c r="K844" t="s">
        <v>3416</v>
      </c>
      <c r="L844">
        <f>data_to_analyze[[#This Row],[workers]]-data_to_analyze[[#This Row],[previous_workers]]</f>
        <v>35</v>
      </c>
    </row>
    <row r="845" spans="1:12" x14ac:dyDescent="0.25">
      <c r="A845">
        <v>843</v>
      </c>
      <c r="B845" t="s">
        <v>3417</v>
      </c>
      <c r="C845" t="s">
        <v>17748</v>
      </c>
      <c r="D845" s="7">
        <v>2900000</v>
      </c>
      <c r="E845">
        <v>502</v>
      </c>
      <c r="F845" t="s">
        <v>336</v>
      </c>
      <c r="G845">
        <v>26</v>
      </c>
      <c r="H845">
        <v>14</v>
      </c>
      <c r="I845">
        <v>2014</v>
      </c>
      <c r="J845">
        <v>1</v>
      </c>
      <c r="K845" t="s">
        <v>948</v>
      </c>
      <c r="L845">
        <f>data_to_analyze[[#This Row],[workers]]-data_to_analyze[[#This Row],[previous_workers]]</f>
        <v>12</v>
      </c>
    </row>
    <row r="846" spans="1:12" x14ac:dyDescent="0.25">
      <c r="A846">
        <v>844</v>
      </c>
      <c r="B846" t="s">
        <v>3420</v>
      </c>
      <c r="C846" t="s">
        <v>10856</v>
      </c>
      <c r="D846" s="7">
        <v>11100000</v>
      </c>
      <c r="E846">
        <v>502</v>
      </c>
      <c r="F846" t="s">
        <v>25</v>
      </c>
      <c r="G846">
        <v>16</v>
      </c>
      <c r="H846">
        <v>4</v>
      </c>
      <c r="I846">
        <v>2007</v>
      </c>
      <c r="J846">
        <v>3</v>
      </c>
      <c r="K846" t="s">
        <v>3423</v>
      </c>
      <c r="L846">
        <f>data_to_analyze[[#This Row],[workers]]-data_to_analyze[[#This Row],[previous_workers]]</f>
        <v>12</v>
      </c>
    </row>
    <row r="847" spans="1:12" x14ac:dyDescent="0.25">
      <c r="A847">
        <v>845</v>
      </c>
      <c r="B847" t="s">
        <v>3424</v>
      </c>
      <c r="C847" t="s">
        <v>108</v>
      </c>
      <c r="D847" s="7">
        <v>300000</v>
      </c>
      <c r="E847">
        <v>501</v>
      </c>
      <c r="F847" t="s">
        <v>156</v>
      </c>
      <c r="G847">
        <v>90</v>
      </c>
      <c r="H847">
        <v>30</v>
      </c>
      <c r="I847">
        <v>2001</v>
      </c>
      <c r="J847">
        <v>2</v>
      </c>
      <c r="K847" t="s">
        <v>108</v>
      </c>
      <c r="L847">
        <f>data_to_analyze[[#This Row],[workers]]-data_to_analyze[[#This Row],[previous_workers]]</f>
        <v>60</v>
      </c>
    </row>
    <row r="848" spans="1:12" x14ac:dyDescent="0.25">
      <c r="A848">
        <v>846</v>
      </c>
      <c r="B848" t="s">
        <v>3427</v>
      </c>
      <c r="C848" t="s">
        <v>108</v>
      </c>
      <c r="D848" s="7">
        <v>11600000</v>
      </c>
      <c r="E848">
        <v>501</v>
      </c>
      <c r="F848" t="s">
        <v>187</v>
      </c>
      <c r="G848">
        <v>32</v>
      </c>
      <c r="H848">
        <v>5</v>
      </c>
      <c r="I848">
        <v>2013</v>
      </c>
      <c r="J848">
        <v>2</v>
      </c>
      <c r="K848" t="s">
        <v>108</v>
      </c>
      <c r="L848">
        <f>data_to_analyze[[#This Row],[workers]]-data_to_analyze[[#This Row],[previous_workers]]</f>
        <v>27</v>
      </c>
    </row>
    <row r="849" spans="1:12" x14ac:dyDescent="0.25">
      <c r="A849">
        <v>847</v>
      </c>
      <c r="B849" t="s">
        <v>3430</v>
      </c>
      <c r="C849" t="s">
        <v>17758</v>
      </c>
      <c r="D849" s="7">
        <v>72800000</v>
      </c>
      <c r="E849">
        <v>501</v>
      </c>
      <c r="F849" t="s">
        <v>40</v>
      </c>
      <c r="G849">
        <v>45</v>
      </c>
      <c r="H849">
        <v>6</v>
      </c>
      <c r="I849">
        <v>2014</v>
      </c>
      <c r="J849">
        <v>1</v>
      </c>
      <c r="K849" t="s">
        <v>3434</v>
      </c>
      <c r="L849">
        <f>data_to_analyze[[#This Row],[workers]]-data_to_analyze[[#This Row],[previous_workers]]</f>
        <v>39</v>
      </c>
    </row>
    <row r="850" spans="1:12" x14ac:dyDescent="0.25">
      <c r="A850">
        <v>848</v>
      </c>
      <c r="B850" t="s">
        <v>3435</v>
      </c>
      <c r="C850" t="s">
        <v>10856</v>
      </c>
      <c r="D850" s="7">
        <v>4900000</v>
      </c>
      <c r="E850">
        <v>501</v>
      </c>
      <c r="F850" t="s">
        <v>107</v>
      </c>
      <c r="G850">
        <v>42</v>
      </c>
      <c r="H850">
        <v>10</v>
      </c>
      <c r="I850">
        <v>2014</v>
      </c>
      <c r="J850">
        <v>1</v>
      </c>
      <c r="K850" t="s">
        <v>3438</v>
      </c>
      <c r="L850">
        <f>data_to_analyze[[#This Row],[workers]]-data_to_analyze[[#This Row],[previous_workers]]</f>
        <v>32</v>
      </c>
    </row>
    <row r="851" spans="1:12" x14ac:dyDescent="0.25">
      <c r="A851">
        <v>849</v>
      </c>
      <c r="B851" t="s">
        <v>3439</v>
      </c>
      <c r="C851" t="s">
        <v>17739</v>
      </c>
      <c r="D851" s="7">
        <v>69700000</v>
      </c>
      <c r="E851">
        <v>500</v>
      </c>
      <c r="F851" t="s">
        <v>187</v>
      </c>
      <c r="G851">
        <v>850</v>
      </c>
      <c r="H851">
        <v>350</v>
      </c>
      <c r="I851">
        <v>2004</v>
      </c>
      <c r="J851">
        <v>1</v>
      </c>
      <c r="K851" t="s">
        <v>122</v>
      </c>
      <c r="L851">
        <f>data_to_analyze[[#This Row],[workers]]-data_to_analyze[[#This Row],[previous_workers]]</f>
        <v>500</v>
      </c>
    </row>
    <row r="852" spans="1:12" x14ac:dyDescent="0.25">
      <c r="A852">
        <v>850</v>
      </c>
      <c r="B852" t="s">
        <v>3443</v>
      </c>
      <c r="C852" t="s">
        <v>17775</v>
      </c>
      <c r="D852" s="7">
        <v>700000</v>
      </c>
      <c r="E852">
        <v>499</v>
      </c>
      <c r="F852" t="s">
        <v>297</v>
      </c>
      <c r="G852">
        <v>49</v>
      </c>
      <c r="H852">
        <v>15</v>
      </c>
      <c r="I852">
        <v>2005</v>
      </c>
      <c r="J852">
        <v>2</v>
      </c>
      <c r="K852" t="s">
        <v>3446</v>
      </c>
      <c r="L852">
        <f>data_to_analyze[[#This Row],[workers]]-data_to_analyze[[#This Row],[previous_workers]]</f>
        <v>34</v>
      </c>
    </row>
    <row r="853" spans="1:12" x14ac:dyDescent="0.25">
      <c r="A853">
        <v>851</v>
      </c>
      <c r="B853" t="s">
        <v>3447</v>
      </c>
      <c r="C853" t="s">
        <v>777</v>
      </c>
      <c r="D853" s="7">
        <v>3500000</v>
      </c>
      <c r="E853">
        <v>499</v>
      </c>
      <c r="F853" t="s">
        <v>336</v>
      </c>
      <c r="G853">
        <v>27</v>
      </c>
      <c r="H853">
        <v>4</v>
      </c>
      <c r="I853">
        <v>2013</v>
      </c>
      <c r="J853">
        <v>1</v>
      </c>
      <c r="K853" t="s">
        <v>198</v>
      </c>
      <c r="L853">
        <f>data_to_analyze[[#This Row],[workers]]-data_to_analyze[[#This Row],[previous_workers]]</f>
        <v>23</v>
      </c>
    </row>
    <row r="854" spans="1:12" x14ac:dyDescent="0.25">
      <c r="A854">
        <v>852</v>
      </c>
      <c r="B854" t="s">
        <v>3451</v>
      </c>
      <c r="C854" t="s">
        <v>17743</v>
      </c>
      <c r="D854" s="7">
        <v>4100000</v>
      </c>
      <c r="E854">
        <v>498</v>
      </c>
      <c r="F854" t="s">
        <v>156</v>
      </c>
      <c r="G854">
        <v>45</v>
      </c>
      <c r="H854">
        <v>15</v>
      </c>
      <c r="I854">
        <v>2012</v>
      </c>
      <c r="J854">
        <v>2</v>
      </c>
      <c r="K854" t="s">
        <v>2060</v>
      </c>
      <c r="L854">
        <f>data_to_analyze[[#This Row],[workers]]-data_to_analyze[[#This Row],[previous_workers]]</f>
        <v>30</v>
      </c>
    </row>
    <row r="855" spans="1:12" x14ac:dyDescent="0.25">
      <c r="A855">
        <v>853</v>
      </c>
      <c r="B855" t="s">
        <v>3454</v>
      </c>
      <c r="C855" t="s">
        <v>17742</v>
      </c>
      <c r="D855" s="7">
        <v>5400000</v>
      </c>
      <c r="E855">
        <v>498</v>
      </c>
      <c r="F855" t="s">
        <v>336</v>
      </c>
      <c r="G855">
        <v>20</v>
      </c>
      <c r="H855">
        <v>5</v>
      </c>
      <c r="I855">
        <v>2014</v>
      </c>
      <c r="J855">
        <v>2</v>
      </c>
      <c r="K855" t="s">
        <v>506</v>
      </c>
      <c r="L855">
        <f>data_to_analyze[[#This Row],[workers]]-data_to_analyze[[#This Row],[previous_workers]]</f>
        <v>15</v>
      </c>
    </row>
    <row r="856" spans="1:12" x14ac:dyDescent="0.25">
      <c r="A856">
        <v>854</v>
      </c>
      <c r="B856" t="s">
        <v>3457</v>
      </c>
      <c r="C856" t="s">
        <v>17771</v>
      </c>
      <c r="D856" s="7">
        <v>14600000</v>
      </c>
      <c r="E856">
        <v>497</v>
      </c>
      <c r="F856" t="s">
        <v>324</v>
      </c>
      <c r="G856">
        <v>617</v>
      </c>
      <c r="H856">
        <v>37</v>
      </c>
      <c r="I856">
        <v>2011</v>
      </c>
      <c r="J856">
        <v>1</v>
      </c>
      <c r="K856" t="s">
        <v>170</v>
      </c>
      <c r="L856">
        <f>data_to_analyze[[#This Row],[workers]]-data_to_analyze[[#This Row],[previous_workers]]</f>
        <v>580</v>
      </c>
    </row>
    <row r="857" spans="1:12" x14ac:dyDescent="0.25">
      <c r="A857">
        <v>855</v>
      </c>
      <c r="B857" t="s">
        <v>3460</v>
      </c>
      <c r="C857" t="s">
        <v>17755</v>
      </c>
      <c r="D857" s="7">
        <v>14400000</v>
      </c>
      <c r="E857">
        <v>497</v>
      </c>
      <c r="F857" t="s">
        <v>297</v>
      </c>
      <c r="G857">
        <v>174</v>
      </c>
      <c r="H857">
        <v>26</v>
      </c>
      <c r="I857">
        <v>2012</v>
      </c>
      <c r="J857">
        <v>2</v>
      </c>
      <c r="K857" t="s">
        <v>1015</v>
      </c>
      <c r="L857">
        <f>data_to_analyze[[#This Row],[workers]]-data_to_analyze[[#This Row],[previous_workers]]</f>
        <v>148</v>
      </c>
    </row>
    <row r="858" spans="1:12" x14ac:dyDescent="0.25">
      <c r="A858">
        <v>856</v>
      </c>
      <c r="B858" t="s">
        <v>3463</v>
      </c>
      <c r="C858" t="s">
        <v>17767</v>
      </c>
      <c r="D858" s="7">
        <v>44800000</v>
      </c>
      <c r="E858">
        <v>496</v>
      </c>
      <c r="F858" t="s">
        <v>336</v>
      </c>
      <c r="G858">
        <v>34</v>
      </c>
      <c r="H858">
        <v>5</v>
      </c>
      <c r="I858">
        <v>2012</v>
      </c>
      <c r="J858">
        <v>2</v>
      </c>
      <c r="K858" t="s">
        <v>3467</v>
      </c>
      <c r="L858">
        <f>data_to_analyze[[#This Row],[workers]]-data_to_analyze[[#This Row],[previous_workers]]</f>
        <v>29</v>
      </c>
    </row>
    <row r="859" spans="1:12" x14ac:dyDescent="0.25">
      <c r="A859">
        <v>857</v>
      </c>
      <c r="B859" t="s">
        <v>3468</v>
      </c>
      <c r="C859" t="s">
        <v>17770</v>
      </c>
      <c r="D859" s="7">
        <v>2000000</v>
      </c>
      <c r="E859">
        <v>495</v>
      </c>
      <c r="F859" t="s">
        <v>233</v>
      </c>
      <c r="G859">
        <v>50</v>
      </c>
      <c r="H859">
        <v>12</v>
      </c>
      <c r="I859">
        <v>2009</v>
      </c>
      <c r="J859">
        <v>1</v>
      </c>
      <c r="K859" t="s">
        <v>258</v>
      </c>
      <c r="L859">
        <f>data_to_analyze[[#This Row],[workers]]-data_to_analyze[[#This Row],[previous_workers]]</f>
        <v>38</v>
      </c>
    </row>
    <row r="860" spans="1:12" x14ac:dyDescent="0.25">
      <c r="A860">
        <v>858</v>
      </c>
      <c r="B860" t="s">
        <v>3472</v>
      </c>
      <c r="C860" t="s">
        <v>108</v>
      </c>
      <c r="D860" s="7">
        <v>14500000</v>
      </c>
      <c r="E860">
        <v>495</v>
      </c>
      <c r="F860" t="s">
        <v>18</v>
      </c>
      <c r="G860">
        <v>15</v>
      </c>
      <c r="H860">
        <v>3</v>
      </c>
      <c r="I860">
        <v>2015</v>
      </c>
      <c r="J860">
        <v>1</v>
      </c>
      <c r="K860" t="s">
        <v>108</v>
      </c>
      <c r="L860">
        <f>data_to_analyze[[#This Row],[workers]]-data_to_analyze[[#This Row],[previous_workers]]</f>
        <v>12</v>
      </c>
    </row>
    <row r="861" spans="1:12" x14ac:dyDescent="0.25">
      <c r="A861">
        <v>859</v>
      </c>
      <c r="B861" t="s">
        <v>3476</v>
      </c>
      <c r="C861" t="s">
        <v>10856</v>
      </c>
      <c r="D861" s="7">
        <v>6500000</v>
      </c>
      <c r="E861">
        <v>495</v>
      </c>
      <c r="F861" t="s">
        <v>187</v>
      </c>
      <c r="G861">
        <v>53</v>
      </c>
      <c r="H861">
        <v>5</v>
      </c>
      <c r="I861">
        <v>2014</v>
      </c>
      <c r="J861">
        <v>1</v>
      </c>
      <c r="K861" t="s">
        <v>2693</v>
      </c>
      <c r="L861">
        <f>data_to_analyze[[#This Row],[workers]]-data_to_analyze[[#This Row],[previous_workers]]</f>
        <v>48</v>
      </c>
    </row>
    <row r="862" spans="1:12" x14ac:dyDescent="0.25">
      <c r="A862">
        <v>860</v>
      </c>
      <c r="B862" t="s">
        <v>3479</v>
      </c>
      <c r="C862" t="s">
        <v>108</v>
      </c>
      <c r="D862" s="7">
        <v>2900000</v>
      </c>
      <c r="E862">
        <v>495</v>
      </c>
      <c r="F862" t="s">
        <v>40</v>
      </c>
      <c r="G862">
        <v>15</v>
      </c>
      <c r="H862">
        <v>2</v>
      </c>
      <c r="I862">
        <v>2014</v>
      </c>
      <c r="J862">
        <v>1</v>
      </c>
      <c r="K862" t="s">
        <v>108</v>
      </c>
      <c r="L862">
        <f>data_to_analyze[[#This Row],[workers]]-data_to_analyze[[#This Row],[previous_workers]]</f>
        <v>13</v>
      </c>
    </row>
    <row r="863" spans="1:12" x14ac:dyDescent="0.25">
      <c r="A863">
        <v>861</v>
      </c>
      <c r="B863" t="s">
        <v>3482</v>
      </c>
      <c r="C863" t="s">
        <v>17749</v>
      </c>
      <c r="D863" s="7">
        <v>59900000</v>
      </c>
      <c r="E863">
        <v>494</v>
      </c>
      <c r="F863" t="s">
        <v>175</v>
      </c>
      <c r="G863">
        <v>366</v>
      </c>
      <c r="H863">
        <v>149</v>
      </c>
      <c r="I863">
        <v>2012</v>
      </c>
      <c r="J863">
        <v>4</v>
      </c>
      <c r="K863" t="s">
        <v>3408</v>
      </c>
      <c r="L863">
        <f>data_to_analyze[[#This Row],[workers]]-data_to_analyze[[#This Row],[previous_workers]]</f>
        <v>217</v>
      </c>
    </row>
    <row r="864" spans="1:12" x14ac:dyDescent="0.25">
      <c r="A864">
        <v>862</v>
      </c>
      <c r="B864" t="s">
        <v>3486</v>
      </c>
      <c r="C864" t="s">
        <v>17770</v>
      </c>
      <c r="D864" s="7">
        <v>5600000</v>
      </c>
      <c r="E864">
        <v>494</v>
      </c>
      <c r="F864" t="s">
        <v>187</v>
      </c>
      <c r="G864">
        <v>75</v>
      </c>
      <c r="H864">
        <v>5</v>
      </c>
      <c r="I864">
        <v>2013</v>
      </c>
      <c r="J864">
        <v>1</v>
      </c>
      <c r="K864" t="s">
        <v>34</v>
      </c>
      <c r="L864">
        <f>data_to_analyze[[#This Row],[workers]]-data_to_analyze[[#This Row],[previous_workers]]</f>
        <v>70</v>
      </c>
    </row>
    <row r="865" spans="1:12" x14ac:dyDescent="0.25">
      <c r="A865">
        <v>863</v>
      </c>
      <c r="B865" t="s">
        <v>3489</v>
      </c>
      <c r="C865" t="s">
        <v>17742</v>
      </c>
      <c r="D865" s="7">
        <v>21400000</v>
      </c>
      <c r="E865">
        <v>493</v>
      </c>
      <c r="F865" t="s">
        <v>336</v>
      </c>
      <c r="G865">
        <v>182</v>
      </c>
      <c r="H865">
        <v>92</v>
      </c>
      <c r="I865">
        <v>2011</v>
      </c>
      <c r="J865">
        <v>4</v>
      </c>
      <c r="K865" t="s">
        <v>506</v>
      </c>
      <c r="L865">
        <f>data_to_analyze[[#This Row],[workers]]-data_to_analyze[[#This Row],[previous_workers]]</f>
        <v>90</v>
      </c>
    </row>
    <row r="866" spans="1:12" x14ac:dyDescent="0.25">
      <c r="A866">
        <v>864</v>
      </c>
      <c r="B866" t="s">
        <v>3492</v>
      </c>
      <c r="C866" t="s">
        <v>10856</v>
      </c>
      <c r="D866" s="7">
        <v>2700000</v>
      </c>
      <c r="E866">
        <v>493</v>
      </c>
      <c r="F866" t="s">
        <v>18</v>
      </c>
      <c r="G866">
        <v>94</v>
      </c>
      <c r="H866">
        <v>71</v>
      </c>
      <c r="I866">
        <v>2012</v>
      </c>
      <c r="J866">
        <v>3</v>
      </c>
      <c r="K866" t="s">
        <v>83</v>
      </c>
      <c r="L866">
        <f>data_to_analyze[[#This Row],[workers]]-data_to_analyze[[#This Row],[previous_workers]]</f>
        <v>23</v>
      </c>
    </row>
    <row r="867" spans="1:12" x14ac:dyDescent="0.25">
      <c r="A867">
        <v>865</v>
      </c>
      <c r="B867" t="s">
        <v>3496</v>
      </c>
      <c r="C867" t="s">
        <v>10856</v>
      </c>
      <c r="D867" s="7">
        <v>7500000</v>
      </c>
      <c r="E867">
        <v>491</v>
      </c>
      <c r="F867" t="s">
        <v>18</v>
      </c>
      <c r="G867">
        <v>24</v>
      </c>
      <c r="H867">
        <v>9</v>
      </c>
      <c r="I867">
        <v>2015</v>
      </c>
      <c r="J867">
        <v>1</v>
      </c>
      <c r="K867" t="s">
        <v>137</v>
      </c>
      <c r="L867">
        <f>data_to_analyze[[#This Row],[workers]]-data_to_analyze[[#This Row],[previous_workers]]</f>
        <v>15</v>
      </c>
    </row>
    <row r="868" spans="1:12" x14ac:dyDescent="0.25">
      <c r="A868">
        <v>866</v>
      </c>
      <c r="B868" t="s">
        <v>3499</v>
      </c>
      <c r="C868" t="s">
        <v>17764</v>
      </c>
      <c r="D868" s="7">
        <v>1300000</v>
      </c>
      <c r="E868">
        <v>491</v>
      </c>
      <c r="F868" t="s">
        <v>48</v>
      </c>
      <c r="G868">
        <v>115</v>
      </c>
      <c r="H868">
        <v>30</v>
      </c>
      <c r="I868">
        <v>2012</v>
      </c>
      <c r="J868">
        <v>1</v>
      </c>
      <c r="K868" t="s">
        <v>437</v>
      </c>
      <c r="L868">
        <f>data_to_analyze[[#This Row],[workers]]-data_to_analyze[[#This Row],[previous_workers]]</f>
        <v>85</v>
      </c>
    </row>
    <row r="869" spans="1:12" x14ac:dyDescent="0.25">
      <c r="A869">
        <v>867</v>
      </c>
      <c r="B869" t="s">
        <v>3502</v>
      </c>
      <c r="C869" t="s">
        <v>17773</v>
      </c>
      <c r="D869" s="7">
        <v>1400000</v>
      </c>
      <c r="E869">
        <v>490</v>
      </c>
      <c r="F869" t="s">
        <v>181</v>
      </c>
      <c r="G869">
        <v>86</v>
      </c>
      <c r="H869">
        <v>24</v>
      </c>
      <c r="I869">
        <v>2009</v>
      </c>
      <c r="J869">
        <v>4</v>
      </c>
      <c r="K869" t="s">
        <v>3505</v>
      </c>
      <c r="L869">
        <f>data_to_analyze[[#This Row],[workers]]-data_to_analyze[[#This Row],[previous_workers]]</f>
        <v>62</v>
      </c>
    </row>
    <row r="870" spans="1:12" x14ac:dyDescent="0.25">
      <c r="A870">
        <v>868</v>
      </c>
      <c r="B870" t="s">
        <v>3506</v>
      </c>
      <c r="C870" t="s">
        <v>17747</v>
      </c>
      <c r="D870" s="7">
        <v>17200000</v>
      </c>
      <c r="E870">
        <v>490</v>
      </c>
      <c r="F870" t="s">
        <v>211</v>
      </c>
      <c r="G870">
        <v>156</v>
      </c>
      <c r="H870">
        <v>14</v>
      </c>
      <c r="I870">
        <v>2010</v>
      </c>
      <c r="J870">
        <v>2</v>
      </c>
      <c r="K870" t="s">
        <v>3509</v>
      </c>
      <c r="L870">
        <f>data_to_analyze[[#This Row],[workers]]-data_to_analyze[[#This Row],[previous_workers]]</f>
        <v>142</v>
      </c>
    </row>
    <row r="871" spans="1:12" x14ac:dyDescent="0.25">
      <c r="A871">
        <v>869</v>
      </c>
      <c r="B871" t="s">
        <v>3510</v>
      </c>
      <c r="C871" t="s">
        <v>10856</v>
      </c>
      <c r="D871" s="7">
        <v>32600000</v>
      </c>
      <c r="E871">
        <v>489</v>
      </c>
      <c r="F871" t="s">
        <v>18</v>
      </c>
      <c r="G871">
        <v>72</v>
      </c>
      <c r="H871">
        <v>36</v>
      </c>
      <c r="I871">
        <v>2012</v>
      </c>
      <c r="J871">
        <v>3</v>
      </c>
      <c r="K871" t="s">
        <v>83</v>
      </c>
      <c r="L871">
        <f>data_to_analyze[[#This Row],[workers]]-data_to_analyze[[#This Row],[previous_workers]]</f>
        <v>36</v>
      </c>
    </row>
    <row r="872" spans="1:12" x14ac:dyDescent="0.25">
      <c r="A872">
        <v>870</v>
      </c>
      <c r="B872" t="s">
        <v>3513</v>
      </c>
      <c r="C872" t="s">
        <v>17762</v>
      </c>
      <c r="D872" s="7">
        <v>105600000</v>
      </c>
      <c r="E872">
        <v>489</v>
      </c>
      <c r="F872" t="s">
        <v>233</v>
      </c>
      <c r="G872">
        <v>300</v>
      </c>
      <c r="H872">
        <v>51</v>
      </c>
      <c r="I872">
        <v>2002</v>
      </c>
      <c r="J872">
        <v>2</v>
      </c>
      <c r="K872" t="s">
        <v>3517</v>
      </c>
      <c r="L872">
        <f>data_to_analyze[[#This Row],[workers]]-data_to_analyze[[#This Row],[previous_workers]]</f>
        <v>249</v>
      </c>
    </row>
    <row r="873" spans="1:12" x14ac:dyDescent="0.25">
      <c r="A873">
        <v>871</v>
      </c>
      <c r="B873" t="s">
        <v>3518</v>
      </c>
      <c r="C873" t="s">
        <v>17739</v>
      </c>
      <c r="D873" s="7">
        <v>3200000</v>
      </c>
      <c r="E873">
        <v>489</v>
      </c>
      <c r="F873" t="s">
        <v>181</v>
      </c>
      <c r="G873">
        <v>8</v>
      </c>
      <c r="H873">
        <v>5</v>
      </c>
      <c r="I873">
        <v>2009</v>
      </c>
      <c r="J873">
        <v>2</v>
      </c>
      <c r="K873" t="s">
        <v>122</v>
      </c>
      <c r="L873">
        <f>data_to_analyze[[#This Row],[workers]]-data_to_analyze[[#This Row],[previous_workers]]</f>
        <v>3</v>
      </c>
    </row>
    <row r="874" spans="1:12" x14ac:dyDescent="0.25">
      <c r="A874">
        <v>872</v>
      </c>
      <c r="B874" t="s">
        <v>3521</v>
      </c>
      <c r="C874" t="s">
        <v>17768</v>
      </c>
      <c r="D874" s="7">
        <v>11200000</v>
      </c>
      <c r="E874">
        <v>488</v>
      </c>
      <c r="F874" t="s">
        <v>211</v>
      </c>
      <c r="G874">
        <v>55</v>
      </c>
      <c r="H874">
        <v>22</v>
      </c>
      <c r="I874">
        <v>2013</v>
      </c>
      <c r="J874">
        <v>3</v>
      </c>
      <c r="K874" t="s">
        <v>3526</v>
      </c>
      <c r="L874">
        <f>data_to_analyze[[#This Row],[workers]]-data_to_analyze[[#This Row],[previous_workers]]</f>
        <v>33</v>
      </c>
    </row>
    <row r="875" spans="1:12" x14ac:dyDescent="0.25">
      <c r="A875">
        <v>873</v>
      </c>
      <c r="B875" t="s">
        <v>3527</v>
      </c>
      <c r="C875" t="s">
        <v>10856</v>
      </c>
      <c r="D875" s="7">
        <v>13100000</v>
      </c>
      <c r="E875">
        <v>487</v>
      </c>
      <c r="F875" t="s">
        <v>18</v>
      </c>
      <c r="G875">
        <v>68</v>
      </c>
      <c r="H875">
        <v>10</v>
      </c>
      <c r="I875">
        <v>2014</v>
      </c>
      <c r="J875">
        <v>1</v>
      </c>
      <c r="K875" t="s">
        <v>83</v>
      </c>
      <c r="L875">
        <f>data_to_analyze[[#This Row],[workers]]-data_to_analyze[[#This Row],[previous_workers]]</f>
        <v>58</v>
      </c>
    </row>
    <row r="876" spans="1:12" x14ac:dyDescent="0.25">
      <c r="A876">
        <v>874</v>
      </c>
      <c r="B876" t="s">
        <v>3531</v>
      </c>
      <c r="C876" t="s">
        <v>17760</v>
      </c>
      <c r="D876" s="7">
        <v>5200000</v>
      </c>
      <c r="E876">
        <v>487</v>
      </c>
      <c r="F876" t="s">
        <v>18</v>
      </c>
      <c r="G876">
        <v>38</v>
      </c>
      <c r="H876">
        <v>7</v>
      </c>
      <c r="I876">
        <v>2007</v>
      </c>
      <c r="J876">
        <v>2</v>
      </c>
      <c r="K876" t="s">
        <v>422</v>
      </c>
      <c r="L876">
        <f>data_to_analyze[[#This Row],[workers]]-data_to_analyze[[#This Row],[previous_workers]]</f>
        <v>31</v>
      </c>
    </row>
    <row r="877" spans="1:12" x14ac:dyDescent="0.25">
      <c r="A877">
        <v>875</v>
      </c>
      <c r="B877" t="s">
        <v>3534</v>
      </c>
      <c r="C877" t="s">
        <v>777</v>
      </c>
      <c r="D877" s="7">
        <v>5400000</v>
      </c>
      <c r="E877">
        <v>486</v>
      </c>
      <c r="F877" t="s">
        <v>18</v>
      </c>
      <c r="G877">
        <v>81</v>
      </c>
      <c r="H877">
        <v>23</v>
      </c>
      <c r="I877">
        <v>2014</v>
      </c>
      <c r="J877">
        <v>2</v>
      </c>
      <c r="K877" t="s">
        <v>671</v>
      </c>
      <c r="L877">
        <f>data_to_analyze[[#This Row],[workers]]-data_to_analyze[[#This Row],[previous_workers]]</f>
        <v>58</v>
      </c>
    </row>
    <row r="878" spans="1:12" x14ac:dyDescent="0.25">
      <c r="A878">
        <v>876</v>
      </c>
      <c r="B878" t="s">
        <v>3537</v>
      </c>
      <c r="C878" t="s">
        <v>17730</v>
      </c>
      <c r="D878" s="7">
        <v>2700000</v>
      </c>
      <c r="E878">
        <v>486</v>
      </c>
      <c r="F878" t="s">
        <v>33</v>
      </c>
      <c r="G878">
        <v>11</v>
      </c>
      <c r="H878">
        <v>3</v>
      </c>
      <c r="I878">
        <v>2008</v>
      </c>
      <c r="J878">
        <v>1</v>
      </c>
      <c r="K878" t="s">
        <v>3540</v>
      </c>
      <c r="L878">
        <f>data_to_analyze[[#This Row],[workers]]-data_to_analyze[[#This Row],[previous_workers]]</f>
        <v>8</v>
      </c>
    </row>
    <row r="879" spans="1:12" x14ac:dyDescent="0.25">
      <c r="A879">
        <v>877</v>
      </c>
      <c r="B879" t="s">
        <v>3541</v>
      </c>
      <c r="C879" t="s">
        <v>17748</v>
      </c>
      <c r="D879" s="7">
        <v>2700000</v>
      </c>
      <c r="E879">
        <v>485</v>
      </c>
      <c r="F879" t="s">
        <v>25</v>
      </c>
      <c r="G879">
        <v>3</v>
      </c>
      <c r="H879">
        <v>3</v>
      </c>
      <c r="I879">
        <v>2015</v>
      </c>
      <c r="J879">
        <v>1</v>
      </c>
      <c r="K879" t="s">
        <v>830</v>
      </c>
      <c r="L879">
        <f>data_to_analyze[[#This Row],[workers]]-data_to_analyze[[#This Row],[previous_workers]]</f>
        <v>0</v>
      </c>
    </row>
    <row r="880" spans="1:12" x14ac:dyDescent="0.25">
      <c r="A880">
        <v>878</v>
      </c>
      <c r="B880" t="s">
        <v>3544</v>
      </c>
      <c r="C880" t="s">
        <v>777</v>
      </c>
      <c r="D880" s="7">
        <v>7600000</v>
      </c>
      <c r="E880">
        <v>485</v>
      </c>
      <c r="F880" t="s">
        <v>336</v>
      </c>
      <c r="G880">
        <v>25</v>
      </c>
      <c r="H880">
        <v>5</v>
      </c>
      <c r="I880">
        <v>2013</v>
      </c>
      <c r="J880">
        <v>2</v>
      </c>
      <c r="K880" t="s">
        <v>203</v>
      </c>
      <c r="L880">
        <f>data_to_analyze[[#This Row],[workers]]-data_to_analyze[[#This Row],[previous_workers]]</f>
        <v>20</v>
      </c>
    </row>
    <row r="881" spans="1:12" x14ac:dyDescent="0.25">
      <c r="A881">
        <v>879</v>
      </c>
      <c r="B881" t="s">
        <v>3547</v>
      </c>
      <c r="C881" t="s">
        <v>10856</v>
      </c>
      <c r="D881" s="7">
        <v>39800000</v>
      </c>
      <c r="E881">
        <v>485</v>
      </c>
      <c r="F881" t="s">
        <v>156</v>
      </c>
      <c r="G881">
        <v>86</v>
      </c>
      <c r="H881">
        <v>10</v>
      </c>
      <c r="I881">
        <v>2015</v>
      </c>
      <c r="J881">
        <v>2</v>
      </c>
      <c r="K881" t="s">
        <v>1475</v>
      </c>
      <c r="L881">
        <f>data_to_analyze[[#This Row],[workers]]-data_to_analyze[[#This Row],[previous_workers]]</f>
        <v>76</v>
      </c>
    </row>
    <row r="882" spans="1:12" x14ac:dyDescent="0.25">
      <c r="A882">
        <v>880</v>
      </c>
      <c r="B882" t="s">
        <v>3551</v>
      </c>
      <c r="C882" t="s">
        <v>17767</v>
      </c>
      <c r="D882" s="7">
        <v>12100000</v>
      </c>
      <c r="E882">
        <v>485</v>
      </c>
      <c r="F882" t="s">
        <v>1041</v>
      </c>
      <c r="G882">
        <v>63</v>
      </c>
      <c r="H882">
        <v>28</v>
      </c>
      <c r="I882">
        <v>2013</v>
      </c>
      <c r="J882">
        <v>2</v>
      </c>
      <c r="K882" t="s">
        <v>596</v>
      </c>
      <c r="L882">
        <f>data_to_analyze[[#This Row],[workers]]-data_to_analyze[[#This Row],[previous_workers]]</f>
        <v>35</v>
      </c>
    </row>
    <row r="883" spans="1:12" x14ac:dyDescent="0.25">
      <c r="A883">
        <v>881</v>
      </c>
      <c r="B883" t="s">
        <v>3554</v>
      </c>
      <c r="C883" t="s">
        <v>17734</v>
      </c>
      <c r="D883" s="7">
        <v>46300000</v>
      </c>
      <c r="E883">
        <v>484</v>
      </c>
      <c r="F883" t="s">
        <v>18</v>
      </c>
      <c r="G883">
        <v>110</v>
      </c>
      <c r="H883">
        <v>22</v>
      </c>
      <c r="I883">
        <v>2008</v>
      </c>
      <c r="J883">
        <v>7</v>
      </c>
      <c r="K883" t="s">
        <v>19</v>
      </c>
      <c r="L883">
        <f>data_to_analyze[[#This Row],[workers]]-data_to_analyze[[#This Row],[previous_workers]]</f>
        <v>88</v>
      </c>
    </row>
    <row r="884" spans="1:12" x14ac:dyDescent="0.25">
      <c r="A884">
        <v>882</v>
      </c>
      <c r="B884" t="s">
        <v>3558</v>
      </c>
      <c r="C884" t="s">
        <v>777</v>
      </c>
      <c r="D884" s="7">
        <v>56400000</v>
      </c>
      <c r="E884">
        <v>483</v>
      </c>
      <c r="F884" t="s">
        <v>69</v>
      </c>
      <c r="G884">
        <v>990</v>
      </c>
      <c r="H884">
        <v>100</v>
      </c>
      <c r="I884">
        <v>2011</v>
      </c>
      <c r="J884">
        <v>7</v>
      </c>
      <c r="K884" t="s">
        <v>671</v>
      </c>
      <c r="L884">
        <f>data_to_analyze[[#This Row],[workers]]-data_to_analyze[[#This Row],[previous_workers]]</f>
        <v>890</v>
      </c>
    </row>
    <row r="885" spans="1:12" x14ac:dyDescent="0.25">
      <c r="A885">
        <v>883</v>
      </c>
      <c r="B885" t="s">
        <v>3562</v>
      </c>
      <c r="C885" t="s">
        <v>17753</v>
      </c>
      <c r="D885" s="7">
        <v>10200000</v>
      </c>
      <c r="E885">
        <v>481</v>
      </c>
      <c r="F885" t="s">
        <v>1041</v>
      </c>
      <c r="G885">
        <v>44</v>
      </c>
      <c r="H885">
        <v>17</v>
      </c>
      <c r="I885">
        <v>2010</v>
      </c>
      <c r="J885">
        <v>3</v>
      </c>
      <c r="K885" t="s">
        <v>3565</v>
      </c>
      <c r="L885">
        <f>data_to_analyze[[#This Row],[workers]]-data_to_analyze[[#This Row],[previous_workers]]</f>
        <v>27</v>
      </c>
    </row>
    <row r="886" spans="1:12" x14ac:dyDescent="0.25">
      <c r="A886">
        <v>884</v>
      </c>
      <c r="B886" t="s">
        <v>3566</v>
      </c>
      <c r="C886" t="s">
        <v>108</v>
      </c>
      <c r="D886" s="7">
        <v>24200000</v>
      </c>
      <c r="E886">
        <v>481</v>
      </c>
      <c r="F886" t="s">
        <v>211</v>
      </c>
      <c r="G886">
        <v>32</v>
      </c>
      <c r="H886">
        <v>4</v>
      </c>
      <c r="I886">
        <v>2014</v>
      </c>
      <c r="J886">
        <v>2</v>
      </c>
      <c r="K886" t="s">
        <v>108</v>
      </c>
      <c r="L886">
        <f>data_to_analyze[[#This Row],[workers]]-data_to_analyze[[#This Row],[previous_workers]]</f>
        <v>28</v>
      </c>
    </row>
    <row r="887" spans="1:12" x14ac:dyDescent="0.25">
      <c r="A887">
        <v>885</v>
      </c>
      <c r="B887" t="s">
        <v>3569</v>
      </c>
      <c r="C887" t="s">
        <v>108</v>
      </c>
      <c r="D887" s="7">
        <v>4100000</v>
      </c>
      <c r="E887">
        <v>479</v>
      </c>
      <c r="F887" t="s">
        <v>40</v>
      </c>
      <c r="G887">
        <v>60</v>
      </c>
      <c r="H887">
        <v>23</v>
      </c>
      <c r="I887">
        <v>2013</v>
      </c>
      <c r="J887">
        <v>1</v>
      </c>
      <c r="K887" t="s">
        <v>882</v>
      </c>
      <c r="L887">
        <f>data_to_analyze[[#This Row],[workers]]-data_to_analyze[[#This Row],[previous_workers]]</f>
        <v>37</v>
      </c>
    </row>
    <row r="888" spans="1:12" x14ac:dyDescent="0.25">
      <c r="A888">
        <v>886</v>
      </c>
      <c r="B888" t="s">
        <v>3572</v>
      </c>
      <c r="C888" t="s">
        <v>17770</v>
      </c>
      <c r="D888" s="7">
        <v>2700000</v>
      </c>
      <c r="E888">
        <v>478</v>
      </c>
      <c r="F888" t="s">
        <v>40</v>
      </c>
      <c r="G888">
        <v>6</v>
      </c>
      <c r="H888">
        <v>5</v>
      </c>
      <c r="I888">
        <v>2010</v>
      </c>
      <c r="J888">
        <v>2</v>
      </c>
      <c r="K888" t="s">
        <v>251</v>
      </c>
      <c r="L888">
        <f>data_to_analyze[[#This Row],[workers]]-data_to_analyze[[#This Row],[previous_workers]]</f>
        <v>1</v>
      </c>
    </row>
    <row r="889" spans="1:12" x14ac:dyDescent="0.25">
      <c r="A889">
        <v>887</v>
      </c>
      <c r="B889" t="s">
        <v>3575</v>
      </c>
      <c r="C889" t="s">
        <v>17773</v>
      </c>
      <c r="D889" s="7">
        <v>1600000</v>
      </c>
      <c r="E889">
        <v>478</v>
      </c>
      <c r="F889" t="s">
        <v>257</v>
      </c>
      <c r="G889">
        <v>100</v>
      </c>
      <c r="H889">
        <v>10</v>
      </c>
      <c r="I889">
        <v>2007</v>
      </c>
      <c r="J889">
        <v>1</v>
      </c>
      <c r="K889" t="s">
        <v>2006</v>
      </c>
      <c r="L889">
        <f>data_to_analyze[[#This Row],[workers]]-data_to_analyze[[#This Row],[previous_workers]]</f>
        <v>90</v>
      </c>
    </row>
    <row r="890" spans="1:12" x14ac:dyDescent="0.25">
      <c r="A890">
        <v>888</v>
      </c>
      <c r="B890" t="s">
        <v>3578</v>
      </c>
      <c r="C890" t="s">
        <v>17769</v>
      </c>
      <c r="D890" s="7">
        <v>21300000</v>
      </c>
      <c r="E890">
        <v>477</v>
      </c>
      <c r="F890" t="s">
        <v>55</v>
      </c>
      <c r="G890">
        <v>44</v>
      </c>
      <c r="H890">
        <v>23</v>
      </c>
      <c r="I890">
        <v>2012</v>
      </c>
      <c r="J890">
        <v>2</v>
      </c>
      <c r="K890" t="s">
        <v>27</v>
      </c>
      <c r="L890">
        <f>data_to_analyze[[#This Row],[workers]]-data_to_analyze[[#This Row],[previous_workers]]</f>
        <v>21</v>
      </c>
    </row>
    <row r="891" spans="1:12" x14ac:dyDescent="0.25">
      <c r="A891">
        <v>889</v>
      </c>
      <c r="B891" t="s">
        <v>3581</v>
      </c>
      <c r="C891" t="s">
        <v>777</v>
      </c>
      <c r="D891" s="7">
        <v>4700000</v>
      </c>
      <c r="E891">
        <v>477</v>
      </c>
      <c r="F891" t="s">
        <v>55</v>
      </c>
      <c r="G891">
        <v>34</v>
      </c>
      <c r="H891">
        <v>12</v>
      </c>
      <c r="I891">
        <v>2013</v>
      </c>
      <c r="J891">
        <v>2</v>
      </c>
      <c r="K891" t="s">
        <v>3584</v>
      </c>
      <c r="L891">
        <f>data_to_analyze[[#This Row],[workers]]-data_to_analyze[[#This Row],[previous_workers]]</f>
        <v>22</v>
      </c>
    </row>
    <row r="892" spans="1:12" x14ac:dyDescent="0.25">
      <c r="A892">
        <v>890</v>
      </c>
      <c r="B892" t="s">
        <v>3585</v>
      </c>
      <c r="C892" t="s">
        <v>17773</v>
      </c>
      <c r="D892" s="7">
        <v>26600000</v>
      </c>
      <c r="E892">
        <v>477</v>
      </c>
      <c r="F892" t="s">
        <v>336</v>
      </c>
      <c r="G892">
        <v>160</v>
      </c>
      <c r="H892">
        <v>25</v>
      </c>
      <c r="I892">
        <v>2007</v>
      </c>
      <c r="J892">
        <v>3</v>
      </c>
      <c r="K892" t="s">
        <v>3271</v>
      </c>
      <c r="L892">
        <f>data_to_analyze[[#This Row],[workers]]-data_to_analyze[[#This Row],[previous_workers]]</f>
        <v>135</v>
      </c>
    </row>
    <row r="893" spans="1:12" x14ac:dyDescent="0.25">
      <c r="A893">
        <v>891</v>
      </c>
      <c r="B893" t="s">
        <v>3589</v>
      </c>
      <c r="C893" t="s">
        <v>17743</v>
      </c>
      <c r="D893" s="7">
        <v>2100000</v>
      </c>
      <c r="E893">
        <v>476</v>
      </c>
      <c r="F893" t="s">
        <v>40</v>
      </c>
      <c r="G893">
        <v>9</v>
      </c>
      <c r="H893">
        <v>3</v>
      </c>
      <c r="I893">
        <v>2015</v>
      </c>
      <c r="J893">
        <v>1</v>
      </c>
      <c r="K893" t="s">
        <v>1185</v>
      </c>
      <c r="L893">
        <f>data_to_analyze[[#This Row],[workers]]-data_to_analyze[[#This Row],[previous_workers]]</f>
        <v>6</v>
      </c>
    </row>
    <row r="894" spans="1:12" x14ac:dyDescent="0.25">
      <c r="A894">
        <v>892</v>
      </c>
      <c r="B894" t="s">
        <v>3592</v>
      </c>
      <c r="C894" t="s">
        <v>17747</v>
      </c>
      <c r="D894" s="7">
        <v>2500000</v>
      </c>
      <c r="E894">
        <v>476</v>
      </c>
      <c r="F894" t="s">
        <v>18</v>
      </c>
      <c r="G894">
        <v>19</v>
      </c>
      <c r="H894">
        <v>6</v>
      </c>
      <c r="I894">
        <v>2013</v>
      </c>
      <c r="J894">
        <v>1</v>
      </c>
      <c r="K894" t="s">
        <v>3595</v>
      </c>
      <c r="L894">
        <f>data_to_analyze[[#This Row],[workers]]-data_to_analyze[[#This Row],[previous_workers]]</f>
        <v>13</v>
      </c>
    </row>
    <row r="895" spans="1:12" x14ac:dyDescent="0.25">
      <c r="A895">
        <v>893</v>
      </c>
      <c r="B895" t="s">
        <v>3596</v>
      </c>
      <c r="C895" t="s">
        <v>10856</v>
      </c>
      <c r="D895" s="7">
        <v>1400000</v>
      </c>
      <c r="E895">
        <v>475</v>
      </c>
      <c r="F895" t="s">
        <v>18</v>
      </c>
      <c r="G895">
        <v>130</v>
      </c>
      <c r="H895">
        <v>35</v>
      </c>
      <c r="I895">
        <v>2014</v>
      </c>
      <c r="J895">
        <v>2</v>
      </c>
      <c r="K895" t="s">
        <v>83</v>
      </c>
      <c r="L895">
        <f>data_to_analyze[[#This Row],[workers]]-data_to_analyze[[#This Row],[previous_workers]]</f>
        <v>95</v>
      </c>
    </row>
    <row r="896" spans="1:12" x14ac:dyDescent="0.25">
      <c r="A896">
        <v>894</v>
      </c>
      <c r="B896" t="s">
        <v>3599</v>
      </c>
      <c r="C896" t="s">
        <v>17735</v>
      </c>
      <c r="D896" s="7">
        <v>31100000</v>
      </c>
      <c r="E896">
        <v>474</v>
      </c>
      <c r="F896" t="s">
        <v>1041</v>
      </c>
      <c r="G896">
        <v>121</v>
      </c>
      <c r="H896">
        <v>17</v>
      </c>
      <c r="I896">
        <v>2008</v>
      </c>
      <c r="J896">
        <v>3</v>
      </c>
      <c r="K896" t="s">
        <v>2085</v>
      </c>
      <c r="L896">
        <f>data_to_analyze[[#This Row],[workers]]-data_to_analyze[[#This Row],[previous_workers]]</f>
        <v>104</v>
      </c>
    </row>
    <row r="897" spans="1:12" x14ac:dyDescent="0.25">
      <c r="A897">
        <v>895</v>
      </c>
      <c r="B897" t="s">
        <v>3603</v>
      </c>
      <c r="C897" t="s">
        <v>17770</v>
      </c>
      <c r="D897" s="7">
        <v>4200000</v>
      </c>
      <c r="E897">
        <v>474</v>
      </c>
      <c r="F897" t="s">
        <v>18</v>
      </c>
      <c r="G897">
        <v>50</v>
      </c>
      <c r="H897">
        <v>10</v>
      </c>
      <c r="I897">
        <v>2015</v>
      </c>
      <c r="J897">
        <v>1</v>
      </c>
      <c r="K897" t="s">
        <v>1496</v>
      </c>
      <c r="L897">
        <f>data_to_analyze[[#This Row],[workers]]-data_to_analyze[[#This Row],[previous_workers]]</f>
        <v>40</v>
      </c>
    </row>
    <row r="898" spans="1:12" x14ac:dyDescent="0.25">
      <c r="A898">
        <v>896</v>
      </c>
      <c r="B898" t="s">
        <v>3606</v>
      </c>
      <c r="C898" t="s">
        <v>777</v>
      </c>
      <c r="D898" s="7">
        <v>3700000</v>
      </c>
      <c r="E898">
        <v>474</v>
      </c>
      <c r="F898" t="s">
        <v>623</v>
      </c>
      <c r="G898">
        <v>19</v>
      </c>
      <c r="H898">
        <v>3</v>
      </c>
      <c r="I898">
        <v>2010</v>
      </c>
      <c r="J898">
        <v>3</v>
      </c>
      <c r="K898" t="s">
        <v>3609</v>
      </c>
      <c r="L898">
        <f>data_to_analyze[[#This Row],[workers]]-data_to_analyze[[#This Row],[previous_workers]]</f>
        <v>16</v>
      </c>
    </row>
    <row r="899" spans="1:12" x14ac:dyDescent="0.25">
      <c r="A899">
        <v>897</v>
      </c>
      <c r="B899" t="s">
        <v>3610</v>
      </c>
      <c r="C899" t="s">
        <v>17730</v>
      </c>
      <c r="D899" s="7">
        <v>3500000</v>
      </c>
      <c r="E899">
        <v>473</v>
      </c>
      <c r="F899" t="s">
        <v>257</v>
      </c>
      <c r="G899">
        <v>25</v>
      </c>
      <c r="H899">
        <v>5</v>
      </c>
      <c r="I899">
        <v>2014</v>
      </c>
      <c r="J899">
        <v>1</v>
      </c>
      <c r="K899" t="s">
        <v>338</v>
      </c>
      <c r="L899">
        <f>data_to_analyze[[#This Row],[workers]]-data_to_analyze[[#This Row],[previous_workers]]</f>
        <v>20</v>
      </c>
    </row>
    <row r="900" spans="1:12" x14ac:dyDescent="0.25">
      <c r="A900">
        <v>898</v>
      </c>
      <c r="B900" t="s">
        <v>3613</v>
      </c>
      <c r="C900" t="s">
        <v>17771</v>
      </c>
      <c r="D900" s="7">
        <v>15700000</v>
      </c>
      <c r="E900">
        <v>473</v>
      </c>
      <c r="F900" t="s">
        <v>336</v>
      </c>
      <c r="G900">
        <v>4</v>
      </c>
      <c r="H900">
        <v>1</v>
      </c>
      <c r="I900">
        <v>2013</v>
      </c>
      <c r="J900">
        <v>3</v>
      </c>
      <c r="K900" t="s">
        <v>3617</v>
      </c>
      <c r="L900">
        <f>data_to_analyze[[#This Row],[workers]]-data_to_analyze[[#This Row],[previous_workers]]</f>
        <v>3</v>
      </c>
    </row>
    <row r="901" spans="1:12" x14ac:dyDescent="0.25">
      <c r="A901">
        <v>899</v>
      </c>
      <c r="B901" t="s">
        <v>3618</v>
      </c>
      <c r="C901" t="s">
        <v>777</v>
      </c>
      <c r="D901" s="7">
        <v>99600000</v>
      </c>
      <c r="E901">
        <v>473</v>
      </c>
      <c r="F901" t="s">
        <v>48</v>
      </c>
      <c r="G901">
        <v>3287</v>
      </c>
      <c r="H901">
        <v>734</v>
      </c>
      <c r="I901">
        <v>2000</v>
      </c>
      <c r="J901">
        <v>5</v>
      </c>
      <c r="K901" t="s">
        <v>2461</v>
      </c>
      <c r="L901">
        <f>data_to_analyze[[#This Row],[workers]]-data_to_analyze[[#This Row],[previous_workers]]</f>
        <v>2553</v>
      </c>
    </row>
    <row r="902" spans="1:12" x14ac:dyDescent="0.25">
      <c r="A902">
        <v>900</v>
      </c>
      <c r="B902" t="s">
        <v>3622</v>
      </c>
      <c r="C902" t="s">
        <v>17753</v>
      </c>
      <c r="D902" s="7">
        <v>4700000</v>
      </c>
      <c r="E902">
        <v>473</v>
      </c>
      <c r="F902" t="s">
        <v>156</v>
      </c>
      <c r="G902">
        <v>2</v>
      </c>
      <c r="H902">
        <v>2</v>
      </c>
      <c r="I902">
        <v>2013</v>
      </c>
      <c r="J902">
        <v>2</v>
      </c>
      <c r="K902" t="s">
        <v>3625</v>
      </c>
      <c r="L902">
        <f>data_to_analyze[[#This Row],[workers]]-data_to_analyze[[#This Row],[previous_workers]]</f>
        <v>0</v>
      </c>
    </row>
    <row r="903" spans="1:12" x14ac:dyDescent="0.25">
      <c r="A903">
        <v>901</v>
      </c>
      <c r="B903" t="s">
        <v>3626</v>
      </c>
      <c r="C903" t="s">
        <v>17748</v>
      </c>
      <c r="D903" s="7">
        <v>5100000</v>
      </c>
      <c r="E903">
        <v>472</v>
      </c>
      <c r="F903" t="s">
        <v>181</v>
      </c>
      <c r="G903">
        <v>57</v>
      </c>
      <c r="H903">
        <v>9</v>
      </c>
      <c r="I903">
        <v>2013</v>
      </c>
      <c r="J903">
        <v>1</v>
      </c>
      <c r="K903" t="s">
        <v>3629</v>
      </c>
      <c r="L903">
        <f>data_to_analyze[[#This Row],[workers]]-data_to_analyze[[#This Row],[previous_workers]]</f>
        <v>48</v>
      </c>
    </row>
    <row r="904" spans="1:12" x14ac:dyDescent="0.25">
      <c r="A904">
        <v>902</v>
      </c>
      <c r="B904" t="s">
        <v>3630</v>
      </c>
      <c r="C904" t="s">
        <v>17760</v>
      </c>
      <c r="D904" s="7">
        <v>2400000</v>
      </c>
      <c r="E904">
        <v>471</v>
      </c>
      <c r="F904" t="s">
        <v>336</v>
      </c>
      <c r="G904">
        <v>7</v>
      </c>
      <c r="H904">
        <v>2</v>
      </c>
      <c r="I904">
        <v>2013</v>
      </c>
      <c r="J904">
        <v>2</v>
      </c>
      <c r="K904" t="s">
        <v>3633</v>
      </c>
      <c r="L904">
        <f>data_to_analyze[[#This Row],[workers]]-data_to_analyze[[#This Row],[previous_workers]]</f>
        <v>5</v>
      </c>
    </row>
    <row r="905" spans="1:12" x14ac:dyDescent="0.25">
      <c r="A905">
        <v>903</v>
      </c>
      <c r="B905" t="s">
        <v>3634</v>
      </c>
      <c r="C905" t="s">
        <v>777</v>
      </c>
      <c r="D905" s="7">
        <v>16400000</v>
      </c>
      <c r="E905">
        <v>471</v>
      </c>
      <c r="F905" t="s">
        <v>156</v>
      </c>
      <c r="G905">
        <v>142</v>
      </c>
      <c r="H905">
        <v>46</v>
      </c>
      <c r="I905">
        <v>2012</v>
      </c>
      <c r="J905">
        <v>1</v>
      </c>
      <c r="K905" t="s">
        <v>3637</v>
      </c>
      <c r="L905">
        <f>data_to_analyze[[#This Row],[workers]]-data_to_analyze[[#This Row],[previous_workers]]</f>
        <v>96</v>
      </c>
    </row>
    <row r="906" spans="1:12" x14ac:dyDescent="0.25">
      <c r="A906">
        <v>903</v>
      </c>
      <c r="B906" t="s">
        <v>3638</v>
      </c>
      <c r="C906" t="s">
        <v>17760</v>
      </c>
      <c r="D906" s="7">
        <v>2800000</v>
      </c>
      <c r="E906">
        <v>470</v>
      </c>
      <c r="F906" t="s">
        <v>55</v>
      </c>
      <c r="G906">
        <v>38</v>
      </c>
      <c r="H906">
        <v>12</v>
      </c>
      <c r="I906">
        <v>2014</v>
      </c>
      <c r="J906">
        <v>1</v>
      </c>
      <c r="K906" t="s">
        <v>3641</v>
      </c>
      <c r="L906">
        <f>data_to_analyze[[#This Row],[workers]]-data_to_analyze[[#This Row],[previous_workers]]</f>
        <v>26</v>
      </c>
    </row>
    <row r="907" spans="1:12" x14ac:dyDescent="0.25">
      <c r="A907">
        <v>904</v>
      </c>
      <c r="B907" t="s">
        <v>3642</v>
      </c>
      <c r="C907" t="s">
        <v>17750</v>
      </c>
      <c r="D907" s="7">
        <v>2800000</v>
      </c>
      <c r="E907">
        <v>470</v>
      </c>
      <c r="F907" t="s">
        <v>18</v>
      </c>
      <c r="G907">
        <v>14</v>
      </c>
      <c r="H907">
        <v>7</v>
      </c>
      <c r="I907">
        <v>2011</v>
      </c>
      <c r="J907">
        <v>1</v>
      </c>
      <c r="K907" t="s">
        <v>636</v>
      </c>
      <c r="L907">
        <f>data_to_analyze[[#This Row],[workers]]-data_to_analyze[[#This Row],[previous_workers]]</f>
        <v>7</v>
      </c>
    </row>
    <row r="908" spans="1:12" x14ac:dyDescent="0.25">
      <c r="A908">
        <v>905</v>
      </c>
      <c r="B908" t="s">
        <v>3645</v>
      </c>
      <c r="C908" t="s">
        <v>17770</v>
      </c>
      <c r="D908" s="7">
        <v>8600000</v>
      </c>
      <c r="E908">
        <v>470</v>
      </c>
      <c r="F908" t="s">
        <v>40</v>
      </c>
      <c r="G908">
        <v>96</v>
      </c>
      <c r="H908">
        <v>15</v>
      </c>
      <c r="I908">
        <v>2014</v>
      </c>
      <c r="J908">
        <v>1</v>
      </c>
      <c r="K908" t="s">
        <v>330</v>
      </c>
      <c r="L908">
        <f>data_to_analyze[[#This Row],[workers]]-data_to_analyze[[#This Row],[previous_workers]]</f>
        <v>81</v>
      </c>
    </row>
    <row r="909" spans="1:12" x14ac:dyDescent="0.25">
      <c r="A909">
        <v>906</v>
      </c>
      <c r="B909" t="s">
        <v>3648</v>
      </c>
      <c r="C909" t="s">
        <v>17765</v>
      </c>
      <c r="D909" s="7">
        <v>29600000</v>
      </c>
      <c r="E909">
        <v>469</v>
      </c>
      <c r="F909" t="s">
        <v>55</v>
      </c>
      <c r="G909">
        <v>126</v>
      </c>
      <c r="H909">
        <v>20</v>
      </c>
      <c r="I909">
        <v>2010</v>
      </c>
      <c r="J909">
        <v>2</v>
      </c>
      <c r="K909" t="s">
        <v>49</v>
      </c>
      <c r="L909">
        <f>data_to_analyze[[#This Row],[workers]]-data_to_analyze[[#This Row],[previous_workers]]</f>
        <v>106</v>
      </c>
    </row>
    <row r="910" spans="1:12" x14ac:dyDescent="0.25">
      <c r="A910">
        <v>907</v>
      </c>
      <c r="B910" t="s">
        <v>3651</v>
      </c>
      <c r="C910" t="s">
        <v>17758</v>
      </c>
      <c r="D910" s="7">
        <v>4600000</v>
      </c>
      <c r="E910">
        <v>469</v>
      </c>
      <c r="F910" t="s">
        <v>33</v>
      </c>
      <c r="G910">
        <v>3</v>
      </c>
      <c r="H910">
        <v>2</v>
      </c>
      <c r="I910">
        <v>2014</v>
      </c>
      <c r="J910">
        <v>1</v>
      </c>
      <c r="K910" t="s">
        <v>3654</v>
      </c>
      <c r="L910">
        <f>data_to_analyze[[#This Row],[workers]]-data_to_analyze[[#This Row],[previous_workers]]</f>
        <v>1</v>
      </c>
    </row>
    <row r="911" spans="1:12" x14ac:dyDescent="0.25">
      <c r="A911">
        <v>908</v>
      </c>
      <c r="B911" t="s">
        <v>3655</v>
      </c>
      <c r="C911" t="s">
        <v>108</v>
      </c>
      <c r="D911" s="7">
        <v>7100000</v>
      </c>
      <c r="E911">
        <v>469</v>
      </c>
      <c r="F911" t="s">
        <v>107</v>
      </c>
      <c r="G911">
        <v>45</v>
      </c>
      <c r="H911">
        <v>14</v>
      </c>
      <c r="I911">
        <v>2013</v>
      </c>
      <c r="J911">
        <v>2</v>
      </c>
      <c r="K911" t="s">
        <v>108</v>
      </c>
      <c r="L911">
        <f>data_to_analyze[[#This Row],[workers]]-data_to_analyze[[#This Row],[previous_workers]]</f>
        <v>31</v>
      </c>
    </row>
    <row r="912" spans="1:12" x14ac:dyDescent="0.25">
      <c r="A912">
        <v>909</v>
      </c>
      <c r="B912" t="s">
        <v>3658</v>
      </c>
      <c r="C912" t="s">
        <v>17758</v>
      </c>
      <c r="D912" s="7">
        <v>300000</v>
      </c>
      <c r="E912">
        <v>467</v>
      </c>
      <c r="F912" t="s">
        <v>257</v>
      </c>
      <c r="G912">
        <v>36</v>
      </c>
      <c r="H912">
        <v>15</v>
      </c>
      <c r="I912">
        <v>2012</v>
      </c>
      <c r="J912">
        <v>2</v>
      </c>
      <c r="K912" t="s">
        <v>3661</v>
      </c>
      <c r="L912">
        <f>data_to_analyze[[#This Row],[workers]]-data_to_analyze[[#This Row],[previous_workers]]</f>
        <v>21</v>
      </c>
    </row>
    <row r="913" spans="1:12" x14ac:dyDescent="0.25">
      <c r="A913">
        <v>910</v>
      </c>
      <c r="B913" t="s">
        <v>3662</v>
      </c>
      <c r="C913" t="s">
        <v>17765</v>
      </c>
      <c r="D913" s="7">
        <v>80900000</v>
      </c>
      <c r="E913">
        <v>466</v>
      </c>
      <c r="F913" t="s">
        <v>187</v>
      </c>
      <c r="G913">
        <v>296</v>
      </c>
      <c r="H913">
        <v>55</v>
      </c>
      <c r="I913">
        <v>2010</v>
      </c>
      <c r="J913">
        <v>1</v>
      </c>
      <c r="K913" t="s">
        <v>3666</v>
      </c>
      <c r="L913">
        <f>data_to_analyze[[#This Row],[workers]]-data_to_analyze[[#This Row],[previous_workers]]</f>
        <v>241</v>
      </c>
    </row>
    <row r="914" spans="1:12" x14ac:dyDescent="0.25">
      <c r="A914">
        <v>911</v>
      </c>
      <c r="B914" t="s">
        <v>3667</v>
      </c>
      <c r="C914" t="s">
        <v>17771</v>
      </c>
      <c r="D914" s="7">
        <v>900000</v>
      </c>
      <c r="E914">
        <v>466</v>
      </c>
      <c r="F914" t="s">
        <v>233</v>
      </c>
      <c r="G914">
        <v>52</v>
      </c>
      <c r="H914">
        <v>15</v>
      </c>
      <c r="I914">
        <v>2015</v>
      </c>
      <c r="J914">
        <v>1</v>
      </c>
      <c r="K914" t="s">
        <v>1734</v>
      </c>
      <c r="L914">
        <f>data_to_analyze[[#This Row],[workers]]-data_to_analyze[[#This Row],[previous_workers]]</f>
        <v>37</v>
      </c>
    </row>
    <row r="915" spans="1:12" x14ac:dyDescent="0.25">
      <c r="A915">
        <v>912</v>
      </c>
      <c r="B915" t="s">
        <v>3670</v>
      </c>
      <c r="C915" t="s">
        <v>17750</v>
      </c>
      <c r="D915" s="7">
        <v>2600000</v>
      </c>
      <c r="E915">
        <v>466</v>
      </c>
      <c r="F915" t="s">
        <v>40</v>
      </c>
      <c r="G915">
        <v>3</v>
      </c>
      <c r="H915">
        <v>2</v>
      </c>
      <c r="I915">
        <v>2012</v>
      </c>
      <c r="J915">
        <v>1</v>
      </c>
      <c r="K915" t="s">
        <v>235</v>
      </c>
      <c r="L915">
        <f>data_to_analyze[[#This Row],[workers]]-data_to_analyze[[#This Row],[previous_workers]]</f>
        <v>1</v>
      </c>
    </row>
    <row r="916" spans="1:12" x14ac:dyDescent="0.25">
      <c r="A916">
        <v>913</v>
      </c>
      <c r="B916" t="s">
        <v>3673</v>
      </c>
      <c r="C916" t="s">
        <v>10856</v>
      </c>
      <c r="D916" s="7">
        <v>11300000000</v>
      </c>
      <c r="E916">
        <v>465</v>
      </c>
      <c r="F916" t="s">
        <v>40</v>
      </c>
      <c r="G916">
        <v>22263</v>
      </c>
      <c r="H916">
        <v>22263</v>
      </c>
      <c r="I916">
        <v>2009</v>
      </c>
      <c r="J916">
        <v>1</v>
      </c>
      <c r="K916" t="s">
        <v>163</v>
      </c>
      <c r="L916">
        <f>data_to_analyze[[#This Row],[workers]]-data_to_analyze[[#This Row],[previous_workers]]</f>
        <v>0</v>
      </c>
    </row>
    <row r="917" spans="1:12" x14ac:dyDescent="0.25">
      <c r="A917">
        <v>914</v>
      </c>
      <c r="B917" t="s">
        <v>3677</v>
      </c>
      <c r="C917" t="s">
        <v>10856</v>
      </c>
      <c r="D917" s="7">
        <v>2200000</v>
      </c>
      <c r="E917">
        <v>465</v>
      </c>
      <c r="F917" t="s">
        <v>55</v>
      </c>
      <c r="G917">
        <v>8</v>
      </c>
      <c r="H917">
        <v>3</v>
      </c>
      <c r="I917">
        <v>2013</v>
      </c>
      <c r="J917">
        <v>2</v>
      </c>
      <c r="K917" t="s">
        <v>3680</v>
      </c>
      <c r="L917">
        <f>data_to_analyze[[#This Row],[workers]]-data_to_analyze[[#This Row],[previous_workers]]</f>
        <v>5</v>
      </c>
    </row>
    <row r="918" spans="1:12" x14ac:dyDescent="0.25">
      <c r="A918">
        <v>915</v>
      </c>
      <c r="B918" t="s">
        <v>3681</v>
      </c>
      <c r="C918" t="s">
        <v>17757</v>
      </c>
      <c r="D918" s="7">
        <v>33600000</v>
      </c>
      <c r="E918">
        <v>465</v>
      </c>
      <c r="F918" t="s">
        <v>623</v>
      </c>
      <c r="G918">
        <v>40</v>
      </c>
      <c r="H918">
        <v>10</v>
      </c>
      <c r="I918">
        <v>2010</v>
      </c>
      <c r="J918">
        <v>1</v>
      </c>
      <c r="K918" t="s">
        <v>3684</v>
      </c>
      <c r="L918">
        <f>data_to_analyze[[#This Row],[workers]]-data_to_analyze[[#This Row],[previous_workers]]</f>
        <v>30</v>
      </c>
    </row>
    <row r="919" spans="1:12" x14ac:dyDescent="0.25">
      <c r="A919">
        <v>916</v>
      </c>
      <c r="B919" t="s">
        <v>3685</v>
      </c>
      <c r="C919" t="s">
        <v>17765</v>
      </c>
      <c r="D919" s="7">
        <v>4400000</v>
      </c>
      <c r="E919">
        <v>464</v>
      </c>
      <c r="F919" t="s">
        <v>233</v>
      </c>
      <c r="G919">
        <v>25</v>
      </c>
      <c r="H919">
        <v>4</v>
      </c>
      <c r="I919">
        <v>2006</v>
      </c>
      <c r="J919">
        <v>1</v>
      </c>
      <c r="K919" t="s">
        <v>1259</v>
      </c>
      <c r="L919">
        <f>data_to_analyze[[#This Row],[workers]]-data_to_analyze[[#This Row],[previous_workers]]</f>
        <v>21</v>
      </c>
    </row>
    <row r="920" spans="1:12" x14ac:dyDescent="0.25">
      <c r="A920">
        <v>917</v>
      </c>
      <c r="B920" t="s">
        <v>3688</v>
      </c>
      <c r="C920" t="s">
        <v>17735</v>
      </c>
      <c r="D920" s="7">
        <v>2700000</v>
      </c>
      <c r="E920">
        <v>463</v>
      </c>
      <c r="F920" t="s">
        <v>308</v>
      </c>
      <c r="G920">
        <v>25</v>
      </c>
      <c r="H920">
        <v>9</v>
      </c>
      <c r="I920">
        <v>2013</v>
      </c>
      <c r="J920">
        <v>1</v>
      </c>
      <c r="K920" t="s">
        <v>89</v>
      </c>
      <c r="L920">
        <f>data_to_analyze[[#This Row],[workers]]-data_to_analyze[[#This Row],[previous_workers]]</f>
        <v>16</v>
      </c>
    </row>
    <row r="921" spans="1:12" x14ac:dyDescent="0.25">
      <c r="A921">
        <v>918</v>
      </c>
      <c r="B921" t="s">
        <v>3691</v>
      </c>
      <c r="C921" t="s">
        <v>17742</v>
      </c>
      <c r="D921" s="7">
        <v>46600000</v>
      </c>
      <c r="E921">
        <v>463</v>
      </c>
      <c r="F921" t="s">
        <v>25</v>
      </c>
      <c r="G921">
        <v>43</v>
      </c>
      <c r="H921">
        <v>14</v>
      </c>
      <c r="I921">
        <v>2014</v>
      </c>
      <c r="J921">
        <v>2</v>
      </c>
      <c r="K921" t="s">
        <v>506</v>
      </c>
      <c r="L921">
        <f>data_to_analyze[[#This Row],[workers]]-data_to_analyze[[#This Row],[previous_workers]]</f>
        <v>29</v>
      </c>
    </row>
    <row r="922" spans="1:12" x14ac:dyDescent="0.25">
      <c r="A922">
        <v>919</v>
      </c>
      <c r="B922" t="s">
        <v>3695</v>
      </c>
      <c r="C922" t="s">
        <v>17771</v>
      </c>
      <c r="D922" s="7">
        <v>357800000</v>
      </c>
      <c r="E922">
        <v>461</v>
      </c>
      <c r="F922" t="s">
        <v>25</v>
      </c>
      <c r="G922">
        <v>802</v>
      </c>
      <c r="H922">
        <v>100</v>
      </c>
      <c r="I922">
        <v>1992</v>
      </c>
      <c r="J922">
        <v>2</v>
      </c>
      <c r="K922" t="s">
        <v>1734</v>
      </c>
      <c r="L922">
        <f>data_to_analyze[[#This Row],[workers]]-data_to_analyze[[#This Row],[previous_workers]]</f>
        <v>702</v>
      </c>
    </row>
    <row r="923" spans="1:12" x14ac:dyDescent="0.25">
      <c r="A923">
        <v>920</v>
      </c>
      <c r="B923" t="s">
        <v>3699</v>
      </c>
      <c r="C923" t="s">
        <v>777</v>
      </c>
      <c r="D923" s="7">
        <v>200000</v>
      </c>
      <c r="E923">
        <v>461</v>
      </c>
      <c r="F923" t="s">
        <v>289</v>
      </c>
      <c r="G923">
        <v>8</v>
      </c>
      <c r="H923">
        <v>5</v>
      </c>
      <c r="I923">
        <v>2013</v>
      </c>
      <c r="J923">
        <v>1</v>
      </c>
      <c r="K923" t="s">
        <v>203</v>
      </c>
      <c r="L923">
        <f>data_to_analyze[[#This Row],[workers]]-data_to_analyze[[#This Row],[previous_workers]]</f>
        <v>3</v>
      </c>
    </row>
    <row r="924" spans="1:12" x14ac:dyDescent="0.25">
      <c r="A924">
        <v>921</v>
      </c>
      <c r="B924" t="s">
        <v>3702</v>
      </c>
      <c r="C924" t="s">
        <v>10856</v>
      </c>
      <c r="D924" s="7">
        <v>2100000</v>
      </c>
      <c r="E924">
        <v>460</v>
      </c>
      <c r="F924" t="s">
        <v>271</v>
      </c>
      <c r="G924">
        <v>27</v>
      </c>
      <c r="H924">
        <v>12</v>
      </c>
      <c r="I924">
        <v>2014</v>
      </c>
      <c r="J924">
        <v>1</v>
      </c>
      <c r="K924" t="s">
        <v>83</v>
      </c>
      <c r="L924">
        <f>data_to_analyze[[#This Row],[workers]]-data_to_analyze[[#This Row],[previous_workers]]</f>
        <v>15</v>
      </c>
    </row>
    <row r="925" spans="1:12" x14ac:dyDescent="0.25">
      <c r="A925">
        <v>922</v>
      </c>
      <c r="B925" t="s">
        <v>3705</v>
      </c>
      <c r="C925" t="s">
        <v>777</v>
      </c>
      <c r="D925" s="7">
        <v>14200000</v>
      </c>
      <c r="E925">
        <v>459</v>
      </c>
      <c r="F925" t="s">
        <v>233</v>
      </c>
      <c r="G925">
        <v>55</v>
      </c>
      <c r="H925">
        <v>15</v>
      </c>
      <c r="I925">
        <v>2014</v>
      </c>
      <c r="J925">
        <v>1</v>
      </c>
      <c r="K925" t="s">
        <v>203</v>
      </c>
      <c r="L925">
        <f>data_to_analyze[[#This Row],[workers]]-data_to_analyze[[#This Row],[previous_workers]]</f>
        <v>40</v>
      </c>
    </row>
    <row r="926" spans="1:12" x14ac:dyDescent="0.25">
      <c r="A926">
        <v>923</v>
      </c>
      <c r="B926" t="s">
        <v>3708</v>
      </c>
      <c r="C926" t="s">
        <v>17770</v>
      </c>
      <c r="D926" s="7">
        <v>5200000</v>
      </c>
      <c r="E926">
        <v>459</v>
      </c>
      <c r="F926" t="s">
        <v>40</v>
      </c>
      <c r="G926">
        <v>22</v>
      </c>
      <c r="H926">
        <v>3</v>
      </c>
      <c r="I926">
        <v>2011</v>
      </c>
      <c r="J926">
        <v>2</v>
      </c>
      <c r="K926" t="s">
        <v>3711</v>
      </c>
      <c r="L926">
        <f>data_to_analyze[[#This Row],[workers]]-data_to_analyze[[#This Row],[previous_workers]]</f>
        <v>19</v>
      </c>
    </row>
    <row r="927" spans="1:12" x14ac:dyDescent="0.25">
      <c r="A927">
        <v>924</v>
      </c>
      <c r="B927" t="s">
        <v>3712</v>
      </c>
      <c r="C927" t="s">
        <v>17734</v>
      </c>
      <c r="D927" s="7">
        <v>25700000</v>
      </c>
      <c r="E927">
        <v>458</v>
      </c>
      <c r="F927" t="s">
        <v>336</v>
      </c>
      <c r="G927">
        <v>1000</v>
      </c>
      <c r="H927">
        <v>195</v>
      </c>
      <c r="I927">
        <v>2005</v>
      </c>
      <c r="J927">
        <v>10</v>
      </c>
      <c r="K927" t="s">
        <v>3716</v>
      </c>
      <c r="L927">
        <f>data_to_analyze[[#This Row],[workers]]-data_to_analyze[[#This Row],[previous_workers]]</f>
        <v>805</v>
      </c>
    </row>
    <row r="928" spans="1:12" x14ac:dyDescent="0.25">
      <c r="A928">
        <v>925</v>
      </c>
      <c r="B928" t="s">
        <v>3717</v>
      </c>
      <c r="C928" t="s">
        <v>10856</v>
      </c>
      <c r="D928" s="7">
        <v>200000</v>
      </c>
      <c r="E928">
        <v>458</v>
      </c>
      <c r="F928" t="s">
        <v>187</v>
      </c>
      <c r="G928">
        <v>10</v>
      </c>
      <c r="H928">
        <v>5</v>
      </c>
      <c r="I928">
        <v>2004</v>
      </c>
      <c r="J928">
        <v>1</v>
      </c>
      <c r="K928" t="s">
        <v>3720</v>
      </c>
      <c r="L928">
        <f>data_to_analyze[[#This Row],[workers]]-data_to_analyze[[#This Row],[previous_workers]]</f>
        <v>5</v>
      </c>
    </row>
    <row r="929" spans="1:12" x14ac:dyDescent="0.25">
      <c r="A929">
        <v>926</v>
      </c>
      <c r="B929" t="s">
        <v>3721</v>
      </c>
      <c r="C929" t="s">
        <v>17762</v>
      </c>
      <c r="D929" s="7">
        <v>31600000</v>
      </c>
      <c r="E929">
        <v>458</v>
      </c>
      <c r="F929" t="s">
        <v>329</v>
      </c>
      <c r="G929">
        <v>12</v>
      </c>
      <c r="H929">
        <v>3</v>
      </c>
      <c r="I929">
        <v>2013</v>
      </c>
      <c r="J929">
        <v>3</v>
      </c>
      <c r="K929" t="s">
        <v>3724</v>
      </c>
      <c r="L929">
        <f>data_to_analyze[[#This Row],[workers]]-data_to_analyze[[#This Row],[previous_workers]]</f>
        <v>9</v>
      </c>
    </row>
    <row r="930" spans="1:12" x14ac:dyDescent="0.25">
      <c r="A930">
        <v>927</v>
      </c>
      <c r="B930" t="s">
        <v>3725</v>
      </c>
      <c r="C930" t="s">
        <v>17730</v>
      </c>
      <c r="D930" s="7">
        <v>70100000</v>
      </c>
      <c r="E930">
        <v>458</v>
      </c>
      <c r="F930" t="s">
        <v>181</v>
      </c>
      <c r="G930">
        <v>243</v>
      </c>
      <c r="H930">
        <v>50</v>
      </c>
      <c r="I930">
        <v>2008</v>
      </c>
      <c r="J930">
        <v>3</v>
      </c>
      <c r="K930" t="s">
        <v>2594</v>
      </c>
      <c r="L930">
        <f>data_to_analyze[[#This Row],[workers]]-data_to_analyze[[#This Row],[previous_workers]]</f>
        <v>193</v>
      </c>
    </row>
    <row r="931" spans="1:12" x14ac:dyDescent="0.25">
      <c r="A931">
        <v>928</v>
      </c>
      <c r="B931" t="s">
        <v>3729</v>
      </c>
      <c r="C931" t="s">
        <v>17760</v>
      </c>
      <c r="D931" s="7">
        <v>2600000</v>
      </c>
      <c r="E931">
        <v>458</v>
      </c>
      <c r="F931" t="s">
        <v>336</v>
      </c>
      <c r="G931">
        <v>21</v>
      </c>
      <c r="H931">
        <v>1</v>
      </c>
      <c r="I931">
        <v>2013</v>
      </c>
      <c r="J931">
        <v>2</v>
      </c>
      <c r="K931" t="s">
        <v>422</v>
      </c>
      <c r="L931">
        <f>data_to_analyze[[#This Row],[workers]]-data_to_analyze[[#This Row],[previous_workers]]</f>
        <v>20</v>
      </c>
    </row>
    <row r="932" spans="1:12" x14ac:dyDescent="0.25">
      <c r="A932">
        <v>929</v>
      </c>
      <c r="B932" t="s">
        <v>3732</v>
      </c>
      <c r="C932" t="s">
        <v>976</v>
      </c>
      <c r="D932" s="7">
        <v>10300000</v>
      </c>
      <c r="E932">
        <v>458</v>
      </c>
      <c r="F932" t="s">
        <v>156</v>
      </c>
      <c r="G932">
        <v>90</v>
      </c>
      <c r="H932">
        <v>40</v>
      </c>
      <c r="I932">
        <v>2012</v>
      </c>
      <c r="J932">
        <v>4</v>
      </c>
      <c r="K932" t="s">
        <v>3735</v>
      </c>
      <c r="L932">
        <f>data_to_analyze[[#This Row],[workers]]-data_to_analyze[[#This Row],[previous_workers]]</f>
        <v>50</v>
      </c>
    </row>
    <row r="933" spans="1:12" x14ac:dyDescent="0.25">
      <c r="A933">
        <v>930</v>
      </c>
      <c r="B933" t="s">
        <v>3736</v>
      </c>
      <c r="C933" t="s">
        <v>777</v>
      </c>
      <c r="D933" s="7">
        <v>400000</v>
      </c>
      <c r="E933">
        <v>458</v>
      </c>
      <c r="F933" t="s">
        <v>33</v>
      </c>
      <c r="G933">
        <v>5</v>
      </c>
      <c r="H933">
        <v>2</v>
      </c>
      <c r="I933">
        <v>2009</v>
      </c>
      <c r="J933">
        <v>2</v>
      </c>
      <c r="K933" t="s">
        <v>1315</v>
      </c>
      <c r="L933">
        <f>data_to_analyze[[#This Row],[workers]]-data_to_analyze[[#This Row],[previous_workers]]</f>
        <v>3</v>
      </c>
    </row>
    <row r="934" spans="1:12" x14ac:dyDescent="0.25">
      <c r="A934">
        <v>931</v>
      </c>
      <c r="B934" t="s">
        <v>3739</v>
      </c>
      <c r="C934" t="s">
        <v>17750</v>
      </c>
      <c r="D934" s="7">
        <v>2100000</v>
      </c>
      <c r="E934">
        <v>457</v>
      </c>
      <c r="F934" t="s">
        <v>175</v>
      </c>
      <c r="G934">
        <v>15</v>
      </c>
      <c r="H934">
        <v>2</v>
      </c>
      <c r="I934">
        <v>2015</v>
      </c>
      <c r="J934">
        <v>1</v>
      </c>
      <c r="K934" t="s">
        <v>234</v>
      </c>
      <c r="L934">
        <f>data_to_analyze[[#This Row],[workers]]-data_to_analyze[[#This Row],[previous_workers]]</f>
        <v>13</v>
      </c>
    </row>
    <row r="935" spans="1:12" x14ac:dyDescent="0.25">
      <c r="A935">
        <v>932</v>
      </c>
      <c r="B935" t="s">
        <v>3742</v>
      </c>
      <c r="C935" t="s">
        <v>17760</v>
      </c>
      <c r="D935" s="7">
        <v>2800000</v>
      </c>
      <c r="E935">
        <v>457</v>
      </c>
      <c r="F935" t="s">
        <v>623</v>
      </c>
      <c r="G935">
        <v>15</v>
      </c>
      <c r="H935">
        <v>10</v>
      </c>
      <c r="I935">
        <v>2014</v>
      </c>
      <c r="J935">
        <v>2</v>
      </c>
      <c r="K935" t="s">
        <v>1879</v>
      </c>
      <c r="L935">
        <f>data_to_analyze[[#This Row],[workers]]-data_to_analyze[[#This Row],[previous_workers]]</f>
        <v>5</v>
      </c>
    </row>
    <row r="936" spans="1:12" x14ac:dyDescent="0.25">
      <c r="A936">
        <v>933</v>
      </c>
      <c r="B936" t="s">
        <v>3745</v>
      </c>
      <c r="C936" t="s">
        <v>17735</v>
      </c>
      <c r="D936" s="7">
        <v>125500000</v>
      </c>
      <c r="E936">
        <v>456</v>
      </c>
      <c r="F936" t="s">
        <v>211</v>
      </c>
      <c r="G936">
        <v>140</v>
      </c>
      <c r="H936">
        <v>34</v>
      </c>
      <c r="I936">
        <v>2007</v>
      </c>
      <c r="J936">
        <v>3</v>
      </c>
      <c r="K936" t="s">
        <v>3749</v>
      </c>
      <c r="L936">
        <f>data_to_analyze[[#This Row],[workers]]-data_to_analyze[[#This Row],[previous_workers]]</f>
        <v>106</v>
      </c>
    </row>
    <row r="937" spans="1:12" x14ac:dyDescent="0.25">
      <c r="A937">
        <v>934</v>
      </c>
      <c r="B937" t="s">
        <v>3750</v>
      </c>
      <c r="C937" t="s">
        <v>10856</v>
      </c>
      <c r="D937" s="7">
        <v>5100000</v>
      </c>
      <c r="E937">
        <v>456</v>
      </c>
      <c r="F937" t="s">
        <v>187</v>
      </c>
      <c r="G937">
        <v>31</v>
      </c>
      <c r="H937">
        <v>8</v>
      </c>
      <c r="I937">
        <v>2008</v>
      </c>
      <c r="J937">
        <v>3</v>
      </c>
      <c r="K937" t="s">
        <v>137</v>
      </c>
      <c r="L937">
        <f>data_to_analyze[[#This Row],[workers]]-data_to_analyze[[#This Row],[previous_workers]]</f>
        <v>23</v>
      </c>
    </row>
    <row r="938" spans="1:12" x14ac:dyDescent="0.25">
      <c r="A938">
        <v>935</v>
      </c>
      <c r="B938" t="s">
        <v>3753</v>
      </c>
      <c r="C938" t="s">
        <v>17745</v>
      </c>
      <c r="D938" s="7">
        <v>2100000</v>
      </c>
      <c r="E938">
        <v>455</v>
      </c>
      <c r="F938" t="s">
        <v>257</v>
      </c>
      <c r="G938">
        <v>32</v>
      </c>
      <c r="H938">
        <v>5</v>
      </c>
      <c r="I938">
        <v>2004</v>
      </c>
      <c r="J938">
        <v>2</v>
      </c>
      <c r="K938" t="s">
        <v>466</v>
      </c>
      <c r="L938">
        <f>data_to_analyze[[#This Row],[workers]]-data_to_analyze[[#This Row],[previous_workers]]</f>
        <v>27</v>
      </c>
    </row>
    <row r="939" spans="1:12" x14ac:dyDescent="0.25">
      <c r="A939">
        <v>936</v>
      </c>
      <c r="B939" t="s">
        <v>3756</v>
      </c>
      <c r="C939" t="s">
        <v>17755</v>
      </c>
      <c r="D939" s="7">
        <v>300000</v>
      </c>
      <c r="E939">
        <v>455</v>
      </c>
      <c r="F939" t="s">
        <v>257</v>
      </c>
      <c r="G939">
        <v>39</v>
      </c>
      <c r="H939">
        <v>33</v>
      </c>
      <c r="I939">
        <v>2013</v>
      </c>
      <c r="J939">
        <v>2</v>
      </c>
      <c r="K939" t="s">
        <v>1015</v>
      </c>
      <c r="L939">
        <f>data_to_analyze[[#This Row],[workers]]-data_to_analyze[[#This Row],[previous_workers]]</f>
        <v>6</v>
      </c>
    </row>
    <row r="940" spans="1:12" x14ac:dyDescent="0.25">
      <c r="A940">
        <v>937</v>
      </c>
      <c r="B940" t="s">
        <v>3759</v>
      </c>
      <c r="C940" t="s">
        <v>17733</v>
      </c>
      <c r="D940" s="7">
        <v>4200000</v>
      </c>
      <c r="E940">
        <v>455</v>
      </c>
      <c r="F940" t="s">
        <v>55</v>
      </c>
      <c r="G940">
        <v>92</v>
      </c>
      <c r="H940">
        <v>22</v>
      </c>
      <c r="I940">
        <v>2010</v>
      </c>
      <c r="J940">
        <v>2</v>
      </c>
      <c r="K940" t="s">
        <v>3762</v>
      </c>
      <c r="L940">
        <f>data_to_analyze[[#This Row],[workers]]-data_to_analyze[[#This Row],[previous_workers]]</f>
        <v>70</v>
      </c>
    </row>
    <row r="941" spans="1:12" x14ac:dyDescent="0.25">
      <c r="A941">
        <v>938</v>
      </c>
      <c r="B941" t="s">
        <v>3763</v>
      </c>
      <c r="C941" t="s">
        <v>17734</v>
      </c>
      <c r="D941" s="7">
        <v>2700000</v>
      </c>
      <c r="E941">
        <v>453</v>
      </c>
      <c r="F941" t="s">
        <v>211</v>
      </c>
      <c r="G941">
        <v>10</v>
      </c>
      <c r="H941">
        <v>3</v>
      </c>
      <c r="I941">
        <v>2014</v>
      </c>
      <c r="J941">
        <v>1</v>
      </c>
      <c r="K941" t="s">
        <v>19</v>
      </c>
      <c r="L941">
        <f>data_to_analyze[[#This Row],[workers]]-data_to_analyze[[#This Row],[previous_workers]]</f>
        <v>7</v>
      </c>
    </row>
    <row r="942" spans="1:12" x14ac:dyDescent="0.25">
      <c r="A942">
        <v>939</v>
      </c>
      <c r="B942" t="s">
        <v>3766</v>
      </c>
      <c r="C942" t="s">
        <v>17748</v>
      </c>
      <c r="D942" s="7">
        <v>8500000</v>
      </c>
      <c r="E942">
        <v>453</v>
      </c>
      <c r="F942" t="s">
        <v>40</v>
      </c>
      <c r="G942">
        <v>65</v>
      </c>
      <c r="H942">
        <v>3</v>
      </c>
      <c r="I942">
        <v>2013</v>
      </c>
      <c r="J942">
        <v>2</v>
      </c>
      <c r="K942" t="s">
        <v>458</v>
      </c>
      <c r="L942">
        <f>data_to_analyze[[#This Row],[workers]]-data_to_analyze[[#This Row],[previous_workers]]</f>
        <v>62</v>
      </c>
    </row>
    <row r="943" spans="1:12" x14ac:dyDescent="0.25">
      <c r="A943">
        <v>940</v>
      </c>
      <c r="B943" t="s">
        <v>3769</v>
      </c>
      <c r="C943" t="s">
        <v>17762</v>
      </c>
      <c r="D943" s="7">
        <v>15800000</v>
      </c>
      <c r="E943">
        <v>453</v>
      </c>
      <c r="F943" t="s">
        <v>48</v>
      </c>
      <c r="G943">
        <v>54</v>
      </c>
      <c r="H943">
        <v>15</v>
      </c>
      <c r="I943">
        <v>2013</v>
      </c>
      <c r="J943">
        <v>2</v>
      </c>
      <c r="K943" t="s">
        <v>3772</v>
      </c>
      <c r="L943">
        <f>data_to_analyze[[#This Row],[workers]]-data_to_analyze[[#This Row],[previous_workers]]</f>
        <v>39</v>
      </c>
    </row>
    <row r="944" spans="1:12" x14ac:dyDescent="0.25">
      <c r="A944">
        <v>941</v>
      </c>
      <c r="B944" t="s">
        <v>3773</v>
      </c>
      <c r="C944" t="s">
        <v>108</v>
      </c>
      <c r="D944" s="7">
        <v>3600000</v>
      </c>
      <c r="E944">
        <v>451</v>
      </c>
      <c r="F944" t="s">
        <v>257</v>
      </c>
      <c r="G944">
        <v>40</v>
      </c>
      <c r="H944">
        <v>7</v>
      </c>
      <c r="I944">
        <v>2014</v>
      </c>
      <c r="J944">
        <v>1</v>
      </c>
      <c r="K944" t="s">
        <v>3777</v>
      </c>
      <c r="L944">
        <f>data_to_analyze[[#This Row],[workers]]-data_to_analyze[[#This Row],[previous_workers]]</f>
        <v>33</v>
      </c>
    </row>
    <row r="945" spans="1:12" x14ac:dyDescent="0.25">
      <c r="A945">
        <v>942</v>
      </c>
      <c r="B945" t="s">
        <v>3778</v>
      </c>
      <c r="C945" t="s">
        <v>17730</v>
      </c>
      <c r="D945" s="7">
        <v>3700000</v>
      </c>
      <c r="E945">
        <v>451</v>
      </c>
      <c r="F945" t="s">
        <v>187</v>
      </c>
      <c r="G945">
        <v>4</v>
      </c>
      <c r="H945">
        <v>1</v>
      </c>
      <c r="I945">
        <v>2014</v>
      </c>
      <c r="J945">
        <v>1</v>
      </c>
      <c r="K945" t="s">
        <v>2594</v>
      </c>
      <c r="L945">
        <f>data_to_analyze[[#This Row],[workers]]-data_to_analyze[[#This Row],[previous_workers]]</f>
        <v>3</v>
      </c>
    </row>
    <row r="946" spans="1:12" x14ac:dyDescent="0.25">
      <c r="A946">
        <v>943</v>
      </c>
      <c r="B946" t="s">
        <v>3781</v>
      </c>
      <c r="C946" t="s">
        <v>976</v>
      </c>
      <c r="D946" s="7">
        <v>2900000</v>
      </c>
      <c r="E946">
        <v>450</v>
      </c>
      <c r="F946" t="s">
        <v>40</v>
      </c>
      <c r="G946">
        <v>25</v>
      </c>
      <c r="H946">
        <v>9</v>
      </c>
      <c r="I946">
        <v>2011</v>
      </c>
      <c r="J946">
        <v>2</v>
      </c>
      <c r="K946" t="s">
        <v>101</v>
      </c>
      <c r="L946">
        <f>data_to_analyze[[#This Row],[workers]]-data_to_analyze[[#This Row],[previous_workers]]</f>
        <v>16</v>
      </c>
    </row>
    <row r="947" spans="1:12" x14ac:dyDescent="0.25">
      <c r="A947">
        <v>944</v>
      </c>
      <c r="B947" t="s">
        <v>3784</v>
      </c>
      <c r="C947" t="s">
        <v>777</v>
      </c>
      <c r="D947" s="7">
        <v>66500000</v>
      </c>
      <c r="E947">
        <v>449</v>
      </c>
      <c r="F947" t="s">
        <v>18</v>
      </c>
      <c r="G947">
        <v>65</v>
      </c>
      <c r="H947">
        <v>33</v>
      </c>
      <c r="I947">
        <v>2005</v>
      </c>
      <c r="J947">
        <v>3</v>
      </c>
      <c r="K947" t="s">
        <v>671</v>
      </c>
      <c r="L947">
        <f>data_to_analyze[[#This Row],[workers]]-data_to_analyze[[#This Row],[previous_workers]]</f>
        <v>32</v>
      </c>
    </row>
    <row r="948" spans="1:12" x14ac:dyDescent="0.25">
      <c r="A948">
        <v>945</v>
      </c>
      <c r="B948" t="s">
        <v>3788</v>
      </c>
      <c r="C948" t="s">
        <v>108</v>
      </c>
      <c r="D948" s="7">
        <v>500000</v>
      </c>
      <c r="E948">
        <v>449</v>
      </c>
      <c r="F948" t="s">
        <v>48</v>
      </c>
      <c r="G948">
        <v>12</v>
      </c>
      <c r="H948">
        <v>5</v>
      </c>
      <c r="I948">
        <v>2014</v>
      </c>
      <c r="J948">
        <v>1</v>
      </c>
      <c r="K948" t="s">
        <v>3791</v>
      </c>
      <c r="L948">
        <f>data_to_analyze[[#This Row],[workers]]-data_to_analyze[[#This Row],[previous_workers]]</f>
        <v>7</v>
      </c>
    </row>
    <row r="949" spans="1:12" x14ac:dyDescent="0.25">
      <c r="A949">
        <v>946</v>
      </c>
      <c r="B949" t="s">
        <v>3792</v>
      </c>
      <c r="C949" t="s">
        <v>17770</v>
      </c>
      <c r="D949" s="7">
        <v>32200000</v>
      </c>
      <c r="E949">
        <v>449</v>
      </c>
      <c r="F949" t="s">
        <v>233</v>
      </c>
      <c r="G949">
        <v>33</v>
      </c>
      <c r="H949">
        <v>10</v>
      </c>
      <c r="I949">
        <v>2011</v>
      </c>
      <c r="J949">
        <v>1</v>
      </c>
      <c r="K949" t="s">
        <v>3796</v>
      </c>
      <c r="L949">
        <f>data_to_analyze[[#This Row],[workers]]-data_to_analyze[[#This Row],[previous_workers]]</f>
        <v>23</v>
      </c>
    </row>
    <row r="950" spans="1:12" x14ac:dyDescent="0.25">
      <c r="A950">
        <v>947</v>
      </c>
      <c r="B950" t="s">
        <v>3797</v>
      </c>
      <c r="C950" t="s">
        <v>17742</v>
      </c>
      <c r="D950" s="7">
        <v>5200000</v>
      </c>
      <c r="E950">
        <v>448</v>
      </c>
      <c r="F950" t="s">
        <v>156</v>
      </c>
      <c r="G950">
        <v>34</v>
      </c>
      <c r="H950">
        <v>28</v>
      </c>
      <c r="I950">
        <v>2011</v>
      </c>
      <c r="J950">
        <v>2</v>
      </c>
      <c r="K950" t="s">
        <v>506</v>
      </c>
      <c r="L950">
        <f>data_to_analyze[[#This Row],[workers]]-data_to_analyze[[#This Row],[previous_workers]]</f>
        <v>6</v>
      </c>
    </row>
    <row r="951" spans="1:12" x14ac:dyDescent="0.25">
      <c r="A951">
        <v>948</v>
      </c>
      <c r="B951" t="s">
        <v>3800</v>
      </c>
      <c r="C951" t="s">
        <v>17749</v>
      </c>
      <c r="D951" s="7">
        <v>84100000</v>
      </c>
      <c r="E951">
        <v>448</v>
      </c>
      <c r="F951" t="s">
        <v>156</v>
      </c>
      <c r="G951">
        <v>206</v>
      </c>
      <c r="H951">
        <v>90</v>
      </c>
      <c r="I951">
        <v>2004</v>
      </c>
      <c r="J951">
        <v>1</v>
      </c>
      <c r="K951" t="s">
        <v>344</v>
      </c>
      <c r="L951">
        <f>data_to_analyze[[#This Row],[workers]]-data_to_analyze[[#This Row],[previous_workers]]</f>
        <v>116</v>
      </c>
    </row>
    <row r="952" spans="1:12" x14ac:dyDescent="0.25">
      <c r="A952">
        <v>949</v>
      </c>
      <c r="B952" t="s">
        <v>3804</v>
      </c>
      <c r="C952" t="s">
        <v>17773</v>
      </c>
      <c r="D952" s="7">
        <v>2900000</v>
      </c>
      <c r="E952">
        <v>448</v>
      </c>
      <c r="F952" t="s">
        <v>40</v>
      </c>
      <c r="G952">
        <v>1</v>
      </c>
      <c r="H952">
        <v>1</v>
      </c>
      <c r="I952">
        <v>2014</v>
      </c>
      <c r="J952">
        <v>2</v>
      </c>
      <c r="K952" t="s">
        <v>396</v>
      </c>
      <c r="L952">
        <f>data_to_analyze[[#This Row],[workers]]-data_to_analyze[[#This Row],[previous_workers]]</f>
        <v>0</v>
      </c>
    </row>
    <row r="953" spans="1:12" x14ac:dyDescent="0.25">
      <c r="A953">
        <v>950</v>
      </c>
      <c r="B953" t="s">
        <v>3807</v>
      </c>
      <c r="C953" t="s">
        <v>17773</v>
      </c>
      <c r="D953" s="7">
        <v>5100000</v>
      </c>
      <c r="E953">
        <v>448</v>
      </c>
      <c r="F953" t="s">
        <v>297</v>
      </c>
      <c r="G953">
        <v>52</v>
      </c>
      <c r="H953">
        <v>15</v>
      </c>
      <c r="I953">
        <v>2004</v>
      </c>
      <c r="J953">
        <v>2</v>
      </c>
      <c r="K953" t="s">
        <v>1093</v>
      </c>
      <c r="L953">
        <f>data_to_analyze[[#This Row],[workers]]-data_to_analyze[[#This Row],[previous_workers]]</f>
        <v>37</v>
      </c>
    </row>
    <row r="954" spans="1:12" x14ac:dyDescent="0.25">
      <c r="A954">
        <v>951</v>
      </c>
      <c r="B954" t="s">
        <v>3810</v>
      </c>
      <c r="C954" t="s">
        <v>10856</v>
      </c>
      <c r="D954" s="7">
        <v>800000</v>
      </c>
      <c r="E954">
        <v>446</v>
      </c>
      <c r="F954" t="s">
        <v>18</v>
      </c>
      <c r="G954">
        <v>32</v>
      </c>
      <c r="H954">
        <v>7</v>
      </c>
      <c r="I954">
        <v>2014</v>
      </c>
      <c r="J954">
        <v>1</v>
      </c>
      <c r="K954" t="s">
        <v>2101</v>
      </c>
      <c r="L954">
        <f>data_to_analyze[[#This Row],[workers]]-data_to_analyze[[#This Row],[previous_workers]]</f>
        <v>25</v>
      </c>
    </row>
    <row r="955" spans="1:12" x14ac:dyDescent="0.25">
      <c r="A955">
        <v>952</v>
      </c>
      <c r="B955" t="s">
        <v>3813</v>
      </c>
      <c r="C955" t="s">
        <v>10856</v>
      </c>
      <c r="D955" s="7">
        <v>15800000</v>
      </c>
      <c r="E955">
        <v>446</v>
      </c>
      <c r="F955" t="s">
        <v>40</v>
      </c>
      <c r="G955">
        <v>51</v>
      </c>
      <c r="H955">
        <v>28</v>
      </c>
      <c r="I955">
        <v>2012</v>
      </c>
      <c r="J955">
        <v>2</v>
      </c>
      <c r="K955" t="s">
        <v>163</v>
      </c>
      <c r="L955">
        <f>data_to_analyze[[#This Row],[workers]]-data_to_analyze[[#This Row],[previous_workers]]</f>
        <v>23</v>
      </c>
    </row>
    <row r="956" spans="1:12" x14ac:dyDescent="0.25">
      <c r="A956">
        <v>953</v>
      </c>
      <c r="B956" t="s">
        <v>3816</v>
      </c>
      <c r="C956" t="s">
        <v>976</v>
      </c>
      <c r="D956" s="7">
        <v>2400000</v>
      </c>
      <c r="E956">
        <v>445</v>
      </c>
      <c r="F956" t="s">
        <v>18</v>
      </c>
      <c r="G956">
        <v>24</v>
      </c>
      <c r="H956">
        <v>2</v>
      </c>
      <c r="I956">
        <v>2014</v>
      </c>
      <c r="J956">
        <v>2</v>
      </c>
      <c r="K956" t="s">
        <v>101</v>
      </c>
      <c r="L956">
        <f>data_to_analyze[[#This Row],[workers]]-data_to_analyze[[#This Row],[previous_workers]]</f>
        <v>22</v>
      </c>
    </row>
    <row r="957" spans="1:12" x14ac:dyDescent="0.25">
      <c r="A957">
        <v>954</v>
      </c>
      <c r="B957" t="s">
        <v>3819</v>
      </c>
      <c r="C957" t="s">
        <v>17743</v>
      </c>
      <c r="D957" s="7">
        <v>5200000</v>
      </c>
      <c r="E957">
        <v>444</v>
      </c>
      <c r="F957" t="s">
        <v>211</v>
      </c>
      <c r="G957">
        <v>10</v>
      </c>
      <c r="H957">
        <v>2</v>
      </c>
      <c r="I957">
        <v>2012</v>
      </c>
      <c r="J957">
        <v>2</v>
      </c>
      <c r="K957" t="s">
        <v>3822</v>
      </c>
      <c r="L957">
        <f>data_to_analyze[[#This Row],[workers]]-data_to_analyze[[#This Row],[previous_workers]]</f>
        <v>8</v>
      </c>
    </row>
    <row r="958" spans="1:12" x14ac:dyDescent="0.25">
      <c r="A958">
        <v>955</v>
      </c>
      <c r="B958" t="s">
        <v>3823</v>
      </c>
      <c r="C958" t="s">
        <v>17742</v>
      </c>
      <c r="D958" s="7">
        <v>36100000</v>
      </c>
      <c r="E958">
        <v>444</v>
      </c>
      <c r="F958" t="s">
        <v>48</v>
      </c>
      <c r="G958">
        <v>180</v>
      </c>
      <c r="H958">
        <v>70</v>
      </c>
      <c r="I958">
        <v>2012</v>
      </c>
      <c r="J958">
        <v>3</v>
      </c>
      <c r="K958" t="s">
        <v>506</v>
      </c>
      <c r="L958">
        <f>data_to_analyze[[#This Row],[workers]]-data_to_analyze[[#This Row],[previous_workers]]</f>
        <v>110</v>
      </c>
    </row>
    <row r="959" spans="1:12" x14ac:dyDescent="0.25">
      <c r="A959">
        <v>956</v>
      </c>
      <c r="B959" t="s">
        <v>3827</v>
      </c>
      <c r="C959" t="s">
        <v>17735</v>
      </c>
      <c r="D959" s="7">
        <v>500000</v>
      </c>
      <c r="E959">
        <v>444</v>
      </c>
      <c r="F959" t="s">
        <v>623</v>
      </c>
      <c r="G959">
        <v>36</v>
      </c>
      <c r="H959">
        <v>9</v>
      </c>
      <c r="I959">
        <v>2011</v>
      </c>
      <c r="J959">
        <v>2</v>
      </c>
      <c r="K959" t="s">
        <v>3830</v>
      </c>
      <c r="L959">
        <f>data_to_analyze[[#This Row],[workers]]-data_to_analyze[[#This Row],[previous_workers]]</f>
        <v>27</v>
      </c>
    </row>
    <row r="960" spans="1:12" x14ac:dyDescent="0.25">
      <c r="A960">
        <v>957</v>
      </c>
      <c r="B960" t="s">
        <v>3831</v>
      </c>
      <c r="C960" t="s">
        <v>777</v>
      </c>
      <c r="D960" s="7">
        <v>3800000</v>
      </c>
      <c r="E960">
        <v>443</v>
      </c>
      <c r="F960" t="s">
        <v>48</v>
      </c>
      <c r="G960">
        <v>6</v>
      </c>
      <c r="H960">
        <v>5</v>
      </c>
      <c r="I960">
        <v>2014</v>
      </c>
      <c r="J960">
        <v>2</v>
      </c>
      <c r="K960" t="s">
        <v>56</v>
      </c>
      <c r="L960">
        <f>data_to_analyze[[#This Row],[workers]]-data_to_analyze[[#This Row],[previous_workers]]</f>
        <v>1</v>
      </c>
    </row>
    <row r="961" spans="1:12" x14ac:dyDescent="0.25">
      <c r="A961">
        <v>958</v>
      </c>
      <c r="B961" t="s">
        <v>3834</v>
      </c>
      <c r="C961" t="s">
        <v>108</v>
      </c>
      <c r="D961" s="7">
        <v>5400000</v>
      </c>
      <c r="E961">
        <v>443</v>
      </c>
      <c r="F961" t="s">
        <v>18</v>
      </c>
      <c r="G961">
        <v>27</v>
      </c>
      <c r="H961">
        <v>10</v>
      </c>
      <c r="I961">
        <v>2012</v>
      </c>
      <c r="J961">
        <v>2</v>
      </c>
      <c r="K961" t="s">
        <v>108</v>
      </c>
      <c r="L961">
        <f>data_to_analyze[[#This Row],[workers]]-data_to_analyze[[#This Row],[previous_workers]]</f>
        <v>17</v>
      </c>
    </row>
    <row r="962" spans="1:12" x14ac:dyDescent="0.25">
      <c r="A962">
        <v>959</v>
      </c>
      <c r="B962" t="s">
        <v>3837</v>
      </c>
      <c r="C962" t="s">
        <v>17770</v>
      </c>
      <c r="D962" s="7">
        <v>4100000</v>
      </c>
      <c r="E962">
        <v>442</v>
      </c>
      <c r="F962" t="s">
        <v>156</v>
      </c>
      <c r="G962">
        <v>12</v>
      </c>
      <c r="H962">
        <v>4</v>
      </c>
      <c r="I962">
        <v>2015</v>
      </c>
      <c r="J962">
        <v>1</v>
      </c>
      <c r="K962" t="s">
        <v>34</v>
      </c>
      <c r="L962">
        <f>data_to_analyze[[#This Row],[workers]]-data_to_analyze[[#This Row],[previous_workers]]</f>
        <v>8</v>
      </c>
    </row>
    <row r="963" spans="1:12" x14ac:dyDescent="0.25">
      <c r="A963">
        <v>960</v>
      </c>
      <c r="B963" t="s">
        <v>3840</v>
      </c>
      <c r="C963" t="s">
        <v>777</v>
      </c>
      <c r="D963" s="7">
        <v>3800000</v>
      </c>
      <c r="E963">
        <v>442</v>
      </c>
      <c r="F963" t="s">
        <v>324</v>
      </c>
      <c r="G963">
        <v>195</v>
      </c>
      <c r="H963">
        <v>31</v>
      </c>
      <c r="I963">
        <v>2013</v>
      </c>
      <c r="J963">
        <v>2</v>
      </c>
      <c r="K963" t="s">
        <v>203</v>
      </c>
      <c r="L963">
        <f>data_to_analyze[[#This Row],[workers]]-data_to_analyze[[#This Row],[previous_workers]]</f>
        <v>164</v>
      </c>
    </row>
    <row r="964" spans="1:12" x14ac:dyDescent="0.25">
      <c r="A964">
        <v>961</v>
      </c>
      <c r="B964" t="s">
        <v>3843</v>
      </c>
      <c r="C964" t="s">
        <v>17751</v>
      </c>
      <c r="D964" s="7">
        <v>2300000</v>
      </c>
      <c r="E964">
        <v>441</v>
      </c>
      <c r="F964" t="s">
        <v>107</v>
      </c>
      <c r="G964">
        <v>41</v>
      </c>
      <c r="H964">
        <v>21</v>
      </c>
      <c r="I964">
        <v>2009</v>
      </c>
      <c r="J964">
        <v>7</v>
      </c>
      <c r="K964" t="s">
        <v>2589</v>
      </c>
      <c r="L964">
        <f>data_to_analyze[[#This Row],[workers]]-data_to_analyze[[#This Row],[previous_workers]]</f>
        <v>20</v>
      </c>
    </row>
    <row r="965" spans="1:12" x14ac:dyDescent="0.25">
      <c r="A965">
        <v>962</v>
      </c>
      <c r="B965" t="s">
        <v>3847</v>
      </c>
      <c r="C965" t="s">
        <v>17773</v>
      </c>
      <c r="D965" s="7">
        <v>13800000</v>
      </c>
      <c r="E965">
        <v>441</v>
      </c>
      <c r="F965" t="s">
        <v>181</v>
      </c>
      <c r="G965">
        <v>67</v>
      </c>
      <c r="H965">
        <v>25</v>
      </c>
      <c r="I965">
        <v>2006</v>
      </c>
      <c r="J965">
        <v>4</v>
      </c>
      <c r="K965" t="s">
        <v>3271</v>
      </c>
      <c r="L965">
        <f>data_to_analyze[[#This Row],[workers]]-data_to_analyze[[#This Row],[previous_workers]]</f>
        <v>42</v>
      </c>
    </row>
    <row r="966" spans="1:12" x14ac:dyDescent="0.25">
      <c r="A966">
        <v>963</v>
      </c>
      <c r="B966" t="s">
        <v>3850</v>
      </c>
      <c r="C966" t="s">
        <v>17770</v>
      </c>
      <c r="D966" s="7">
        <v>16700000</v>
      </c>
      <c r="E966">
        <v>441</v>
      </c>
      <c r="F966" t="s">
        <v>156</v>
      </c>
      <c r="G966">
        <v>162</v>
      </c>
      <c r="H966">
        <v>25</v>
      </c>
      <c r="I966">
        <v>2011</v>
      </c>
      <c r="J966">
        <v>4</v>
      </c>
      <c r="K966" t="s">
        <v>251</v>
      </c>
      <c r="L966">
        <f>data_to_analyze[[#This Row],[workers]]-data_to_analyze[[#This Row],[previous_workers]]</f>
        <v>137</v>
      </c>
    </row>
    <row r="967" spans="1:12" x14ac:dyDescent="0.25">
      <c r="A967">
        <v>964</v>
      </c>
      <c r="B967" t="s">
        <v>3853</v>
      </c>
      <c r="C967" t="s">
        <v>108</v>
      </c>
      <c r="D967" s="7">
        <v>20700000</v>
      </c>
      <c r="E967">
        <v>441</v>
      </c>
      <c r="F967" t="s">
        <v>107</v>
      </c>
      <c r="G967">
        <v>591</v>
      </c>
      <c r="H967">
        <v>55</v>
      </c>
      <c r="I967">
        <v>2015</v>
      </c>
      <c r="J967">
        <v>1</v>
      </c>
      <c r="K967" t="s">
        <v>108</v>
      </c>
      <c r="L967">
        <f>data_to_analyze[[#This Row],[workers]]-data_to_analyze[[#This Row],[previous_workers]]</f>
        <v>536</v>
      </c>
    </row>
    <row r="968" spans="1:12" x14ac:dyDescent="0.25">
      <c r="A968">
        <v>965</v>
      </c>
      <c r="B968" t="s">
        <v>3857</v>
      </c>
      <c r="C968" t="s">
        <v>17769</v>
      </c>
      <c r="D968" s="7">
        <v>20900000</v>
      </c>
      <c r="E968">
        <v>440</v>
      </c>
      <c r="F968" t="s">
        <v>156</v>
      </c>
      <c r="G968">
        <v>142</v>
      </c>
      <c r="H968">
        <v>45</v>
      </c>
      <c r="I968">
        <v>2013</v>
      </c>
      <c r="J968">
        <v>2</v>
      </c>
      <c r="K968" t="s">
        <v>1024</v>
      </c>
      <c r="L968">
        <f>data_to_analyze[[#This Row],[workers]]-data_to_analyze[[#This Row],[previous_workers]]</f>
        <v>97</v>
      </c>
    </row>
    <row r="969" spans="1:12" x14ac:dyDescent="0.25">
      <c r="A969">
        <v>966</v>
      </c>
      <c r="B969" t="s">
        <v>3860</v>
      </c>
      <c r="C969" t="s">
        <v>777</v>
      </c>
      <c r="D969" s="7">
        <v>7100000</v>
      </c>
      <c r="E969">
        <v>439</v>
      </c>
      <c r="F969" t="s">
        <v>156</v>
      </c>
      <c r="G969">
        <v>41</v>
      </c>
      <c r="H969">
        <v>9</v>
      </c>
      <c r="I969">
        <v>2012</v>
      </c>
      <c r="J969">
        <v>3</v>
      </c>
      <c r="K969" t="s">
        <v>1315</v>
      </c>
      <c r="L969">
        <f>data_to_analyze[[#This Row],[workers]]-data_to_analyze[[#This Row],[previous_workers]]</f>
        <v>32</v>
      </c>
    </row>
    <row r="970" spans="1:12" x14ac:dyDescent="0.25">
      <c r="A970">
        <v>967</v>
      </c>
      <c r="B970" t="s">
        <v>3863</v>
      </c>
      <c r="C970" t="s">
        <v>17748</v>
      </c>
      <c r="D970" s="7">
        <v>63200000</v>
      </c>
      <c r="E970">
        <v>439</v>
      </c>
      <c r="F970" t="s">
        <v>297</v>
      </c>
      <c r="G970">
        <v>483</v>
      </c>
      <c r="H970">
        <v>132</v>
      </c>
      <c r="I970">
        <v>2009</v>
      </c>
      <c r="J970">
        <v>4</v>
      </c>
      <c r="K970" t="s">
        <v>948</v>
      </c>
      <c r="L970">
        <f>data_to_analyze[[#This Row],[workers]]-data_to_analyze[[#This Row],[previous_workers]]</f>
        <v>351</v>
      </c>
    </row>
    <row r="971" spans="1:12" x14ac:dyDescent="0.25">
      <c r="A971">
        <v>968</v>
      </c>
      <c r="B971" t="s">
        <v>3867</v>
      </c>
      <c r="C971" t="s">
        <v>17749</v>
      </c>
      <c r="D971" s="7">
        <v>26400000</v>
      </c>
      <c r="E971">
        <v>438</v>
      </c>
      <c r="F971" t="s">
        <v>107</v>
      </c>
      <c r="G971">
        <v>147</v>
      </c>
      <c r="H971">
        <v>41</v>
      </c>
      <c r="I971">
        <v>2003</v>
      </c>
      <c r="J971">
        <v>3</v>
      </c>
      <c r="K971" t="s">
        <v>3871</v>
      </c>
      <c r="L971">
        <f>data_to_analyze[[#This Row],[workers]]-data_to_analyze[[#This Row],[previous_workers]]</f>
        <v>106</v>
      </c>
    </row>
    <row r="972" spans="1:12" x14ac:dyDescent="0.25">
      <c r="A972">
        <v>969</v>
      </c>
      <c r="B972" t="s">
        <v>3872</v>
      </c>
      <c r="C972" t="s">
        <v>976</v>
      </c>
      <c r="D972" s="7">
        <v>2500000</v>
      </c>
      <c r="E972">
        <v>438</v>
      </c>
      <c r="F972" t="s">
        <v>336</v>
      </c>
      <c r="G972">
        <v>7</v>
      </c>
      <c r="H972">
        <v>3</v>
      </c>
      <c r="I972">
        <v>2014</v>
      </c>
      <c r="J972">
        <v>1</v>
      </c>
      <c r="K972" t="s">
        <v>2483</v>
      </c>
      <c r="L972">
        <f>data_to_analyze[[#This Row],[workers]]-data_to_analyze[[#This Row],[previous_workers]]</f>
        <v>4</v>
      </c>
    </row>
    <row r="973" spans="1:12" x14ac:dyDescent="0.25">
      <c r="A973">
        <v>970</v>
      </c>
      <c r="B973" t="s">
        <v>3875</v>
      </c>
      <c r="C973" t="s">
        <v>7363</v>
      </c>
      <c r="D973" s="7">
        <v>3100000</v>
      </c>
      <c r="E973">
        <v>438</v>
      </c>
      <c r="F973" t="s">
        <v>187</v>
      </c>
      <c r="G973">
        <v>10</v>
      </c>
      <c r="H973">
        <v>5</v>
      </c>
      <c r="I973">
        <v>2012</v>
      </c>
      <c r="J973">
        <v>1</v>
      </c>
      <c r="K973" t="s">
        <v>1339</v>
      </c>
      <c r="L973">
        <f>data_to_analyze[[#This Row],[workers]]-data_to_analyze[[#This Row],[previous_workers]]</f>
        <v>5</v>
      </c>
    </row>
    <row r="974" spans="1:12" x14ac:dyDescent="0.25">
      <c r="A974">
        <v>971</v>
      </c>
      <c r="B974" t="s">
        <v>3878</v>
      </c>
      <c r="C974" t="s">
        <v>777</v>
      </c>
      <c r="D974" s="7">
        <v>18700000</v>
      </c>
      <c r="E974">
        <v>437</v>
      </c>
      <c r="F974" t="s">
        <v>18</v>
      </c>
      <c r="G974">
        <v>45</v>
      </c>
      <c r="H974">
        <v>8</v>
      </c>
      <c r="I974">
        <v>2011</v>
      </c>
      <c r="J974">
        <v>3</v>
      </c>
      <c r="K974" t="s">
        <v>3881</v>
      </c>
      <c r="L974">
        <f>data_to_analyze[[#This Row],[workers]]-data_to_analyze[[#This Row],[previous_workers]]</f>
        <v>37</v>
      </c>
    </row>
    <row r="975" spans="1:12" x14ac:dyDescent="0.25">
      <c r="A975">
        <v>972</v>
      </c>
      <c r="B975" t="s">
        <v>3882</v>
      </c>
      <c r="C975" t="s">
        <v>777</v>
      </c>
      <c r="D975" s="7">
        <v>4800000</v>
      </c>
      <c r="E975">
        <v>437</v>
      </c>
      <c r="F975" t="s">
        <v>175</v>
      </c>
      <c r="G975">
        <v>24</v>
      </c>
      <c r="H975">
        <v>14</v>
      </c>
      <c r="I975">
        <v>2013</v>
      </c>
      <c r="J975">
        <v>2</v>
      </c>
      <c r="K975" t="s">
        <v>56</v>
      </c>
      <c r="L975">
        <f>data_to_analyze[[#This Row],[workers]]-data_to_analyze[[#This Row],[previous_workers]]</f>
        <v>10</v>
      </c>
    </row>
    <row r="976" spans="1:12" x14ac:dyDescent="0.25">
      <c r="A976">
        <v>973</v>
      </c>
      <c r="B976" t="s">
        <v>3885</v>
      </c>
      <c r="C976" t="s">
        <v>17770</v>
      </c>
      <c r="D976" s="7">
        <v>7300000</v>
      </c>
      <c r="E976">
        <v>437</v>
      </c>
      <c r="F976" t="s">
        <v>18</v>
      </c>
      <c r="G976">
        <v>30</v>
      </c>
      <c r="H976">
        <v>4</v>
      </c>
      <c r="I976">
        <v>2013</v>
      </c>
      <c r="J976">
        <v>1</v>
      </c>
      <c r="K976" t="s">
        <v>251</v>
      </c>
      <c r="L976">
        <f>data_to_analyze[[#This Row],[workers]]-data_to_analyze[[#This Row],[previous_workers]]</f>
        <v>26</v>
      </c>
    </row>
    <row r="977" spans="1:12" x14ac:dyDescent="0.25">
      <c r="A977">
        <v>974</v>
      </c>
      <c r="B977" t="s">
        <v>3888</v>
      </c>
      <c r="C977" t="s">
        <v>108</v>
      </c>
      <c r="D977" s="7">
        <v>1000000</v>
      </c>
      <c r="E977">
        <v>437</v>
      </c>
      <c r="F977" t="s">
        <v>297</v>
      </c>
      <c r="G977">
        <v>10</v>
      </c>
      <c r="H977">
        <v>5</v>
      </c>
      <c r="I977">
        <v>2012</v>
      </c>
      <c r="J977">
        <v>2</v>
      </c>
      <c r="K977" t="s">
        <v>3891</v>
      </c>
      <c r="L977">
        <f>data_to_analyze[[#This Row],[workers]]-data_to_analyze[[#This Row],[previous_workers]]</f>
        <v>5</v>
      </c>
    </row>
    <row r="978" spans="1:12" x14ac:dyDescent="0.25">
      <c r="A978">
        <v>975</v>
      </c>
      <c r="B978" t="s">
        <v>3892</v>
      </c>
      <c r="C978" t="s">
        <v>17769</v>
      </c>
      <c r="D978" s="7">
        <v>6800000</v>
      </c>
      <c r="E978">
        <v>436</v>
      </c>
      <c r="F978" t="s">
        <v>107</v>
      </c>
      <c r="G978">
        <v>23</v>
      </c>
      <c r="H978">
        <v>6</v>
      </c>
      <c r="I978">
        <v>2013</v>
      </c>
      <c r="J978">
        <v>1</v>
      </c>
      <c r="K978" t="s">
        <v>27</v>
      </c>
      <c r="L978">
        <f>data_to_analyze[[#This Row],[workers]]-data_to_analyze[[#This Row],[previous_workers]]</f>
        <v>17</v>
      </c>
    </row>
    <row r="979" spans="1:12" x14ac:dyDescent="0.25">
      <c r="A979">
        <v>976</v>
      </c>
      <c r="B979" t="s">
        <v>3895</v>
      </c>
      <c r="C979" t="s">
        <v>976</v>
      </c>
      <c r="D979" s="7">
        <v>400000</v>
      </c>
      <c r="E979">
        <v>434</v>
      </c>
      <c r="F979" t="s">
        <v>233</v>
      </c>
      <c r="G979">
        <v>34</v>
      </c>
      <c r="H979">
        <v>6</v>
      </c>
      <c r="I979">
        <v>2013</v>
      </c>
      <c r="J979">
        <v>1</v>
      </c>
      <c r="K979" t="s">
        <v>3898</v>
      </c>
      <c r="L979">
        <f>data_to_analyze[[#This Row],[workers]]-data_to_analyze[[#This Row],[previous_workers]]</f>
        <v>28</v>
      </c>
    </row>
    <row r="980" spans="1:12" x14ac:dyDescent="0.25">
      <c r="A980">
        <v>977</v>
      </c>
      <c r="B980" t="s">
        <v>3899</v>
      </c>
      <c r="C980" t="s">
        <v>10856</v>
      </c>
      <c r="D980" s="7">
        <v>19600000</v>
      </c>
      <c r="E980">
        <v>433</v>
      </c>
      <c r="F980" t="s">
        <v>48</v>
      </c>
      <c r="G980">
        <v>14</v>
      </c>
      <c r="H980">
        <v>4</v>
      </c>
      <c r="I980">
        <v>2013</v>
      </c>
      <c r="J980">
        <v>1</v>
      </c>
      <c r="K980" t="s">
        <v>83</v>
      </c>
      <c r="L980">
        <f>data_to_analyze[[#This Row],[workers]]-data_to_analyze[[#This Row],[previous_workers]]</f>
        <v>10</v>
      </c>
    </row>
    <row r="981" spans="1:12" x14ac:dyDescent="0.25">
      <c r="A981">
        <v>978</v>
      </c>
      <c r="B981" t="s">
        <v>3903</v>
      </c>
      <c r="C981" t="s">
        <v>17765</v>
      </c>
      <c r="D981" s="7">
        <v>6600000</v>
      </c>
      <c r="E981">
        <v>433</v>
      </c>
      <c r="F981" t="s">
        <v>336</v>
      </c>
      <c r="G981">
        <v>17</v>
      </c>
      <c r="H981">
        <v>4</v>
      </c>
      <c r="I981">
        <v>2015</v>
      </c>
      <c r="J981">
        <v>1</v>
      </c>
      <c r="K981" t="s">
        <v>3906</v>
      </c>
      <c r="L981">
        <f>data_to_analyze[[#This Row],[workers]]-data_to_analyze[[#This Row],[previous_workers]]</f>
        <v>13</v>
      </c>
    </row>
    <row r="982" spans="1:12" x14ac:dyDescent="0.25">
      <c r="A982">
        <v>979</v>
      </c>
      <c r="B982" t="s">
        <v>3907</v>
      </c>
      <c r="C982" t="s">
        <v>108</v>
      </c>
      <c r="D982" s="7">
        <v>6800000</v>
      </c>
      <c r="E982">
        <v>433</v>
      </c>
      <c r="F982" t="s">
        <v>336</v>
      </c>
      <c r="G982">
        <v>50</v>
      </c>
      <c r="H982">
        <v>2</v>
      </c>
      <c r="I982">
        <v>2012</v>
      </c>
      <c r="J982">
        <v>2</v>
      </c>
      <c r="K982" t="s">
        <v>108</v>
      </c>
      <c r="L982">
        <f>data_to_analyze[[#This Row],[workers]]-data_to_analyze[[#This Row],[previous_workers]]</f>
        <v>48</v>
      </c>
    </row>
    <row r="983" spans="1:12" x14ac:dyDescent="0.25">
      <c r="A983">
        <v>980</v>
      </c>
      <c r="B983" t="s">
        <v>3910</v>
      </c>
      <c r="C983" t="s">
        <v>17736</v>
      </c>
      <c r="D983" s="7">
        <v>39600000</v>
      </c>
      <c r="E983">
        <v>432</v>
      </c>
      <c r="F983" t="s">
        <v>33</v>
      </c>
      <c r="G983">
        <v>20</v>
      </c>
      <c r="H983">
        <v>12</v>
      </c>
      <c r="I983">
        <v>2009</v>
      </c>
      <c r="J983">
        <v>6</v>
      </c>
      <c r="K983" t="s">
        <v>3914</v>
      </c>
      <c r="L983">
        <f>data_to_analyze[[#This Row],[workers]]-data_to_analyze[[#This Row],[previous_workers]]</f>
        <v>8</v>
      </c>
    </row>
    <row r="984" spans="1:12" x14ac:dyDescent="0.25">
      <c r="A984">
        <v>981</v>
      </c>
      <c r="B984" t="s">
        <v>3915</v>
      </c>
      <c r="C984" t="s">
        <v>7363</v>
      </c>
      <c r="D984" s="7">
        <v>4600000</v>
      </c>
      <c r="E984">
        <v>431</v>
      </c>
      <c r="F984" t="s">
        <v>40</v>
      </c>
      <c r="G984">
        <v>21</v>
      </c>
      <c r="H984">
        <v>7</v>
      </c>
      <c r="I984">
        <v>2011</v>
      </c>
      <c r="J984">
        <v>2</v>
      </c>
      <c r="K984" t="s">
        <v>3918</v>
      </c>
      <c r="L984">
        <f>data_to_analyze[[#This Row],[workers]]-data_to_analyze[[#This Row],[previous_workers]]</f>
        <v>14</v>
      </c>
    </row>
    <row r="985" spans="1:12" x14ac:dyDescent="0.25">
      <c r="A985">
        <v>982</v>
      </c>
      <c r="B985" t="s">
        <v>3919</v>
      </c>
      <c r="C985" t="s">
        <v>777</v>
      </c>
      <c r="D985" s="7">
        <v>6800000</v>
      </c>
      <c r="E985">
        <v>430</v>
      </c>
      <c r="F985" t="s">
        <v>175</v>
      </c>
      <c r="G985">
        <v>43</v>
      </c>
      <c r="H985">
        <v>15</v>
      </c>
      <c r="I985">
        <v>2013</v>
      </c>
      <c r="J985">
        <v>2</v>
      </c>
      <c r="K985" t="s">
        <v>1355</v>
      </c>
      <c r="L985">
        <f>data_to_analyze[[#This Row],[workers]]-data_to_analyze[[#This Row],[previous_workers]]</f>
        <v>28</v>
      </c>
    </row>
    <row r="986" spans="1:12" x14ac:dyDescent="0.25">
      <c r="A986">
        <v>983</v>
      </c>
      <c r="B986" t="s">
        <v>3922</v>
      </c>
      <c r="C986" t="s">
        <v>10856</v>
      </c>
      <c r="D986" s="7">
        <v>4600000</v>
      </c>
      <c r="E986">
        <v>429</v>
      </c>
      <c r="F986" t="s">
        <v>48</v>
      </c>
      <c r="G986">
        <v>9</v>
      </c>
      <c r="H986">
        <v>4</v>
      </c>
      <c r="I986">
        <v>2012</v>
      </c>
      <c r="J986">
        <v>2</v>
      </c>
      <c r="K986" t="s">
        <v>3925</v>
      </c>
      <c r="L986">
        <f>data_to_analyze[[#This Row],[workers]]-data_to_analyze[[#This Row],[previous_workers]]</f>
        <v>5</v>
      </c>
    </row>
    <row r="987" spans="1:12" x14ac:dyDescent="0.25">
      <c r="A987">
        <v>984</v>
      </c>
      <c r="B987" t="s">
        <v>3926</v>
      </c>
      <c r="C987" t="s">
        <v>17758</v>
      </c>
      <c r="D987" s="7">
        <v>3500000</v>
      </c>
      <c r="E987">
        <v>428</v>
      </c>
      <c r="F987" t="s">
        <v>297</v>
      </c>
      <c r="G987">
        <v>24</v>
      </c>
      <c r="H987">
        <v>7</v>
      </c>
      <c r="I987">
        <v>2009</v>
      </c>
      <c r="J987">
        <v>2</v>
      </c>
      <c r="K987" t="s">
        <v>3929</v>
      </c>
      <c r="L987">
        <f>data_to_analyze[[#This Row],[workers]]-data_to_analyze[[#This Row],[previous_workers]]</f>
        <v>17</v>
      </c>
    </row>
    <row r="988" spans="1:12" x14ac:dyDescent="0.25">
      <c r="A988">
        <v>985</v>
      </c>
      <c r="B988" t="s">
        <v>3930</v>
      </c>
      <c r="C988" t="s">
        <v>17735</v>
      </c>
      <c r="D988" s="7">
        <v>17400000</v>
      </c>
      <c r="E988">
        <v>428</v>
      </c>
      <c r="F988" t="s">
        <v>18</v>
      </c>
      <c r="G988">
        <v>55</v>
      </c>
      <c r="H988">
        <v>17</v>
      </c>
      <c r="I988">
        <v>2012</v>
      </c>
      <c r="J988">
        <v>3</v>
      </c>
      <c r="K988" t="s">
        <v>89</v>
      </c>
      <c r="L988">
        <f>data_to_analyze[[#This Row],[workers]]-data_to_analyze[[#This Row],[previous_workers]]</f>
        <v>38</v>
      </c>
    </row>
    <row r="989" spans="1:12" x14ac:dyDescent="0.25">
      <c r="A989">
        <v>986</v>
      </c>
      <c r="B989" t="s">
        <v>3933</v>
      </c>
      <c r="C989" t="s">
        <v>17762</v>
      </c>
      <c r="D989" s="7">
        <v>53500000</v>
      </c>
      <c r="E989">
        <v>427</v>
      </c>
      <c r="F989" t="s">
        <v>25</v>
      </c>
      <c r="G989">
        <v>45</v>
      </c>
      <c r="H989">
        <v>11</v>
      </c>
      <c r="I989">
        <v>2014</v>
      </c>
      <c r="J989">
        <v>2</v>
      </c>
      <c r="K989" t="s">
        <v>2290</v>
      </c>
      <c r="L989">
        <f>data_to_analyze[[#This Row],[workers]]-data_to_analyze[[#This Row],[previous_workers]]</f>
        <v>34</v>
      </c>
    </row>
    <row r="990" spans="1:12" x14ac:dyDescent="0.25">
      <c r="A990">
        <v>987</v>
      </c>
      <c r="B990" t="s">
        <v>3936</v>
      </c>
      <c r="C990" t="s">
        <v>17769</v>
      </c>
      <c r="D990" s="7">
        <v>1000000</v>
      </c>
      <c r="E990">
        <v>427</v>
      </c>
      <c r="F990" t="s">
        <v>18</v>
      </c>
      <c r="G990">
        <v>50</v>
      </c>
      <c r="H990">
        <v>15</v>
      </c>
      <c r="I990">
        <v>2007</v>
      </c>
      <c r="J990">
        <v>5</v>
      </c>
      <c r="K990" t="s">
        <v>3939</v>
      </c>
      <c r="L990">
        <f>data_to_analyze[[#This Row],[workers]]-data_to_analyze[[#This Row],[previous_workers]]</f>
        <v>35</v>
      </c>
    </row>
    <row r="991" spans="1:12" x14ac:dyDescent="0.25">
      <c r="A991">
        <v>988</v>
      </c>
      <c r="B991" t="s">
        <v>3940</v>
      </c>
      <c r="C991" t="s">
        <v>108</v>
      </c>
      <c r="D991" s="7">
        <v>7100000</v>
      </c>
      <c r="E991">
        <v>427</v>
      </c>
      <c r="F991" t="s">
        <v>48</v>
      </c>
      <c r="G991">
        <v>17</v>
      </c>
      <c r="H991">
        <v>3</v>
      </c>
      <c r="I991">
        <v>2008</v>
      </c>
      <c r="J991">
        <v>3</v>
      </c>
      <c r="K991" t="s">
        <v>3943</v>
      </c>
      <c r="L991">
        <f>data_to_analyze[[#This Row],[workers]]-data_to_analyze[[#This Row],[previous_workers]]</f>
        <v>14</v>
      </c>
    </row>
    <row r="992" spans="1:12" x14ac:dyDescent="0.25">
      <c r="A992">
        <v>989</v>
      </c>
      <c r="B992" t="s">
        <v>3944</v>
      </c>
      <c r="C992" t="s">
        <v>17765</v>
      </c>
      <c r="D992" s="7">
        <v>125900000</v>
      </c>
      <c r="E992">
        <v>427</v>
      </c>
      <c r="F992" t="s">
        <v>25</v>
      </c>
      <c r="G992">
        <v>188</v>
      </c>
      <c r="H992">
        <v>58</v>
      </c>
      <c r="I992">
        <v>1984</v>
      </c>
      <c r="J992">
        <v>1</v>
      </c>
      <c r="K992" t="s">
        <v>3948</v>
      </c>
      <c r="L992">
        <f>data_to_analyze[[#This Row],[workers]]-data_to_analyze[[#This Row],[previous_workers]]</f>
        <v>130</v>
      </c>
    </row>
    <row r="993" spans="1:12" x14ac:dyDescent="0.25">
      <c r="A993">
        <v>990</v>
      </c>
      <c r="B993" t="s">
        <v>3949</v>
      </c>
      <c r="C993" t="s">
        <v>17767</v>
      </c>
      <c r="D993" s="7">
        <v>800000</v>
      </c>
      <c r="E993">
        <v>427</v>
      </c>
      <c r="F993" t="s">
        <v>233</v>
      </c>
      <c r="G993">
        <v>45</v>
      </c>
      <c r="H993">
        <v>10</v>
      </c>
      <c r="I993">
        <v>2014</v>
      </c>
      <c r="J993">
        <v>1</v>
      </c>
      <c r="K993" t="s">
        <v>3952</v>
      </c>
      <c r="L993">
        <f>data_to_analyze[[#This Row],[workers]]-data_to_analyze[[#This Row],[previous_workers]]</f>
        <v>35</v>
      </c>
    </row>
    <row r="994" spans="1:12" x14ac:dyDescent="0.25">
      <c r="A994">
        <v>991</v>
      </c>
      <c r="B994" t="s">
        <v>3953</v>
      </c>
      <c r="C994" t="s">
        <v>17748</v>
      </c>
      <c r="D994" s="7">
        <v>4600000</v>
      </c>
      <c r="E994">
        <v>427</v>
      </c>
      <c r="F994" t="s">
        <v>181</v>
      </c>
      <c r="G994">
        <v>38</v>
      </c>
      <c r="H994">
        <v>7</v>
      </c>
      <c r="I994">
        <v>2012</v>
      </c>
      <c r="J994">
        <v>2</v>
      </c>
      <c r="K994" t="s">
        <v>2123</v>
      </c>
      <c r="L994">
        <f>data_to_analyze[[#This Row],[workers]]-data_to_analyze[[#This Row],[previous_workers]]</f>
        <v>31</v>
      </c>
    </row>
    <row r="995" spans="1:12" x14ac:dyDescent="0.25">
      <c r="A995">
        <v>992</v>
      </c>
      <c r="B995" t="s">
        <v>3956</v>
      </c>
      <c r="C995" t="s">
        <v>17739</v>
      </c>
      <c r="D995" s="7">
        <v>6300000</v>
      </c>
      <c r="E995">
        <v>427</v>
      </c>
      <c r="F995" t="s">
        <v>336</v>
      </c>
      <c r="G995">
        <v>27</v>
      </c>
      <c r="H995">
        <v>11</v>
      </c>
      <c r="I995">
        <v>2014</v>
      </c>
      <c r="J995">
        <v>1</v>
      </c>
      <c r="K995" t="s">
        <v>3959</v>
      </c>
      <c r="L995">
        <f>data_to_analyze[[#This Row],[workers]]-data_to_analyze[[#This Row],[previous_workers]]</f>
        <v>16</v>
      </c>
    </row>
    <row r="996" spans="1:12" x14ac:dyDescent="0.25">
      <c r="A996">
        <v>993</v>
      </c>
      <c r="B996" t="s">
        <v>3960</v>
      </c>
      <c r="C996" t="s">
        <v>10856</v>
      </c>
      <c r="D996" s="7">
        <v>8800000</v>
      </c>
      <c r="E996">
        <v>426</v>
      </c>
      <c r="F996" t="s">
        <v>107</v>
      </c>
      <c r="G996">
        <v>57</v>
      </c>
      <c r="H996">
        <v>15</v>
      </c>
      <c r="I996">
        <v>2014</v>
      </c>
      <c r="J996">
        <v>1</v>
      </c>
      <c r="K996" t="s">
        <v>83</v>
      </c>
      <c r="L996">
        <f>data_to_analyze[[#This Row],[workers]]-data_to_analyze[[#This Row],[previous_workers]]</f>
        <v>42</v>
      </c>
    </row>
    <row r="997" spans="1:12" x14ac:dyDescent="0.25">
      <c r="A997">
        <v>994</v>
      </c>
      <c r="B997" t="s">
        <v>3963</v>
      </c>
      <c r="C997" t="s">
        <v>17770</v>
      </c>
      <c r="D997" s="7">
        <v>200000</v>
      </c>
      <c r="E997">
        <v>425</v>
      </c>
      <c r="F997" t="s">
        <v>297</v>
      </c>
      <c r="G997">
        <v>18</v>
      </c>
      <c r="H997">
        <v>5</v>
      </c>
      <c r="I997">
        <v>2004</v>
      </c>
      <c r="J997">
        <v>1</v>
      </c>
      <c r="K997" t="s">
        <v>252</v>
      </c>
      <c r="L997">
        <f>data_to_analyze[[#This Row],[workers]]-data_to_analyze[[#This Row],[previous_workers]]</f>
        <v>13</v>
      </c>
    </row>
    <row r="998" spans="1:12" x14ac:dyDescent="0.25">
      <c r="A998">
        <v>995</v>
      </c>
      <c r="B998" t="s">
        <v>3966</v>
      </c>
      <c r="C998" t="s">
        <v>17771</v>
      </c>
      <c r="D998" s="7">
        <v>1100000</v>
      </c>
      <c r="E998">
        <v>425</v>
      </c>
      <c r="F998" t="s">
        <v>40</v>
      </c>
      <c r="G998">
        <v>20</v>
      </c>
      <c r="H998">
        <v>5</v>
      </c>
      <c r="I998">
        <v>2014</v>
      </c>
      <c r="J998">
        <v>1</v>
      </c>
      <c r="K998" t="s">
        <v>2572</v>
      </c>
      <c r="L998">
        <f>data_to_analyze[[#This Row],[workers]]-data_to_analyze[[#This Row],[previous_workers]]</f>
        <v>15</v>
      </c>
    </row>
    <row r="999" spans="1:12" x14ac:dyDescent="0.25">
      <c r="A999">
        <v>996</v>
      </c>
      <c r="B999" t="s">
        <v>3969</v>
      </c>
      <c r="C999" t="s">
        <v>10856</v>
      </c>
      <c r="D999" s="7">
        <v>23400000</v>
      </c>
      <c r="E999">
        <v>425</v>
      </c>
      <c r="F999" t="s">
        <v>48</v>
      </c>
      <c r="G999">
        <v>106</v>
      </c>
      <c r="H999">
        <v>41</v>
      </c>
      <c r="I999">
        <v>2010</v>
      </c>
      <c r="J999">
        <v>2</v>
      </c>
      <c r="K999" t="s">
        <v>163</v>
      </c>
      <c r="L999">
        <f>data_to_analyze[[#This Row],[workers]]-data_to_analyze[[#This Row],[previous_workers]]</f>
        <v>65</v>
      </c>
    </row>
    <row r="1000" spans="1:12" x14ac:dyDescent="0.25">
      <c r="A1000">
        <v>997</v>
      </c>
      <c r="B1000" t="s">
        <v>3973</v>
      </c>
      <c r="C1000" t="s">
        <v>108</v>
      </c>
      <c r="D1000" s="7">
        <v>26400000</v>
      </c>
      <c r="E1000">
        <v>425</v>
      </c>
      <c r="F1000" t="s">
        <v>18</v>
      </c>
      <c r="G1000">
        <v>95</v>
      </c>
      <c r="H1000">
        <v>19</v>
      </c>
      <c r="I1000">
        <v>2014</v>
      </c>
      <c r="J1000">
        <v>1</v>
      </c>
      <c r="K1000" t="s">
        <v>108</v>
      </c>
      <c r="L1000">
        <f>data_to_analyze[[#This Row],[workers]]-data_to_analyze[[#This Row],[previous_workers]]</f>
        <v>76</v>
      </c>
    </row>
    <row r="1001" spans="1:12" x14ac:dyDescent="0.25">
      <c r="A1001">
        <v>998</v>
      </c>
      <c r="B1001" t="s">
        <v>3976</v>
      </c>
      <c r="C1001" t="s">
        <v>108</v>
      </c>
      <c r="D1001" s="7">
        <v>5600000</v>
      </c>
      <c r="E1001">
        <v>425</v>
      </c>
      <c r="F1001" t="s">
        <v>48</v>
      </c>
      <c r="G1001">
        <v>5</v>
      </c>
      <c r="H1001">
        <v>1</v>
      </c>
      <c r="I1001">
        <v>2015</v>
      </c>
      <c r="J1001">
        <v>1</v>
      </c>
      <c r="K1001" t="s">
        <v>3979</v>
      </c>
      <c r="L1001">
        <f>data_to_analyze[[#This Row],[workers]]-data_to_analyze[[#This Row],[previous_workers]]</f>
        <v>4</v>
      </c>
    </row>
    <row r="1002" spans="1:12" x14ac:dyDescent="0.25">
      <c r="A1002">
        <v>999</v>
      </c>
      <c r="B1002" t="s">
        <v>3980</v>
      </c>
      <c r="C1002" t="s">
        <v>17771</v>
      </c>
      <c r="D1002" s="7">
        <v>5100000</v>
      </c>
      <c r="E1002">
        <v>424</v>
      </c>
      <c r="F1002" t="s">
        <v>69</v>
      </c>
      <c r="G1002">
        <v>12</v>
      </c>
      <c r="H1002">
        <v>2</v>
      </c>
      <c r="I1002">
        <v>2002</v>
      </c>
      <c r="J1002">
        <v>2</v>
      </c>
      <c r="K1002" t="s">
        <v>3984</v>
      </c>
      <c r="L1002">
        <f>data_to_analyze[[#This Row],[workers]]-data_to_analyze[[#This Row],[previous_workers]]</f>
        <v>10</v>
      </c>
    </row>
    <row r="1003" spans="1:12" x14ac:dyDescent="0.25">
      <c r="A1003">
        <v>1000</v>
      </c>
      <c r="B1003" t="s">
        <v>3985</v>
      </c>
      <c r="C1003" t="s">
        <v>17771</v>
      </c>
      <c r="D1003" s="7">
        <v>16500000</v>
      </c>
      <c r="E1003">
        <v>424</v>
      </c>
      <c r="F1003" t="s">
        <v>289</v>
      </c>
      <c r="G1003">
        <v>110</v>
      </c>
      <c r="H1003">
        <v>30</v>
      </c>
      <c r="I1003">
        <v>2005</v>
      </c>
      <c r="J1003">
        <v>1</v>
      </c>
      <c r="K1003" t="s">
        <v>170</v>
      </c>
      <c r="L1003">
        <f>data_to_analyze[[#This Row],[workers]]-data_to_analyze[[#This Row],[previous_workers]]</f>
        <v>80</v>
      </c>
    </row>
    <row r="1004" spans="1:12" x14ac:dyDescent="0.25">
      <c r="A1004">
        <v>1001</v>
      </c>
      <c r="B1004" t="s">
        <v>3989</v>
      </c>
      <c r="C1004" t="s">
        <v>777</v>
      </c>
      <c r="D1004" s="7">
        <v>4100000</v>
      </c>
      <c r="E1004">
        <v>424</v>
      </c>
      <c r="F1004" t="s">
        <v>297</v>
      </c>
      <c r="G1004">
        <v>42</v>
      </c>
      <c r="H1004">
        <v>6</v>
      </c>
      <c r="I1004">
        <v>2014</v>
      </c>
      <c r="J1004">
        <v>1</v>
      </c>
      <c r="K1004" t="s">
        <v>662</v>
      </c>
      <c r="L1004">
        <f>data_to_analyze[[#This Row],[workers]]-data_to_analyze[[#This Row],[previous_workers]]</f>
        <v>36</v>
      </c>
    </row>
    <row r="1005" spans="1:12" x14ac:dyDescent="0.25">
      <c r="A1005">
        <v>1002</v>
      </c>
      <c r="B1005" t="s">
        <v>3992</v>
      </c>
      <c r="C1005" t="s">
        <v>17742</v>
      </c>
      <c r="D1005" s="7">
        <v>67300000</v>
      </c>
      <c r="E1005">
        <v>424</v>
      </c>
      <c r="F1005" t="s">
        <v>107</v>
      </c>
      <c r="G1005">
        <v>56</v>
      </c>
      <c r="H1005">
        <v>22</v>
      </c>
      <c r="I1005">
        <v>2014</v>
      </c>
      <c r="J1005">
        <v>1</v>
      </c>
      <c r="K1005" t="s">
        <v>506</v>
      </c>
      <c r="L1005">
        <f>data_to_analyze[[#This Row],[workers]]-data_to_analyze[[#This Row],[previous_workers]]</f>
        <v>34</v>
      </c>
    </row>
    <row r="1006" spans="1:12" x14ac:dyDescent="0.25">
      <c r="A1006">
        <v>1003</v>
      </c>
      <c r="B1006" t="s">
        <v>3996</v>
      </c>
      <c r="C1006" t="s">
        <v>10856</v>
      </c>
      <c r="D1006" s="7">
        <v>6700000</v>
      </c>
      <c r="E1006">
        <v>422</v>
      </c>
      <c r="F1006" t="s">
        <v>55</v>
      </c>
      <c r="G1006">
        <v>70</v>
      </c>
      <c r="H1006">
        <v>15</v>
      </c>
      <c r="I1006">
        <v>2014</v>
      </c>
      <c r="J1006">
        <v>1</v>
      </c>
      <c r="K1006" t="s">
        <v>405</v>
      </c>
      <c r="L1006">
        <f>data_to_analyze[[#This Row],[workers]]-data_to_analyze[[#This Row],[previous_workers]]</f>
        <v>55</v>
      </c>
    </row>
    <row r="1007" spans="1:12" x14ac:dyDescent="0.25">
      <c r="A1007">
        <v>1004</v>
      </c>
      <c r="B1007" t="s">
        <v>3999</v>
      </c>
      <c r="C1007" t="s">
        <v>17770</v>
      </c>
      <c r="D1007" s="7">
        <v>8900000</v>
      </c>
      <c r="E1007">
        <v>422</v>
      </c>
      <c r="F1007" t="s">
        <v>187</v>
      </c>
      <c r="G1007">
        <v>1478</v>
      </c>
      <c r="H1007">
        <v>345</v>
      </c>
      <c r="I1007">
        <v>2011</v>
      </c>
      <c r="J1007">
        <v>3</v>
      </c>
      <c r="K1007" t="s">
        <v>470</v>
      </c>
      <c r="L1007">
        <f>data_to_analyze[[#This Row],[workers]]-data_to_analyze[[#This Row],[previous_workers]]</f>
        <v>1133</v>
      </c>
    </row>
    <row r="1008" spans="1:12" x14ac:dyDescent="0.25">
      <c r="A1008">
        <v>1005</v>
      </c>
      <c r="B1008" t="s">
        <v>4002</v>
      </c>
      <c r="C1008" t="s">
        <v>17760</v>
      </c>
      <c r="D1008" s="7">
        <v>21900000</v>
      </c>
      <c r="E1008">
        <v>420</v>
      </c>
      <c r="F1008" t="s">
        <v>233</v>
      </c>
      <c r="G1008">
        <v>80</v>
      </c>
      <c r="H1008">
        <v>34</v>
      </c>
      <c r="I1008">
        <v>2014</v>
      </c>
      <c r="J1008">
        <v>2</v>
      </c>
      <c r="K1008" t="s">
        <v>1879</v>
      </c>
      <c r="L1008">
        <f>data_to_analyze[[#This Row],[workers]]-data_to_analyze[[#This Row],[previous_workers]]</f>
        <v>46</v>
      </c>
    </row>
    <row r="1009" spans="1:12" x14ac:dyDescent="0.25">
      <c r="A1009">
        <v>1006</v>
      </c>
      <c r="B1009" t="s">
        <v>4006</v>
      </c>
      <c r="C1009" t="s">
        <v>17758</v>
      </c>
      <c r="D1009" s="7">
        <v>2600000</v>
      </c>
      <c r="E1009">
        <v>420</v>
      </c>
      <c r="F1009" t="s">
        <v>336</v>
      </c>
      <c r="G1009">
        <v>43</v>
      </c>
      <c r="H1009">
        <v>4</v>
      </c>
      <c r="I1009">
        <v>2015</v>
      </c>
      <c r="J1009">
        <v>1</v>
      </c>
      <c r="K1009" t="s">
        <v>4009</v>
      </c>
      <c r="L1009">
        <f>data_to_analyze[[#This Row],[workers]]-data_to_analyze[[#This Row],[previous_workers]]</f>
        <v>39</v>
      </c>
    </row>
    <row r="1010" spans="1:12" x14ac:dyDescent="0.25">
      <c r="A1010">
        <v>1007</v>
      </c>
      <c r="B1010" t="s">
        <v>4010</v>
      </c>
      <c r="C1010" t="s">
        <v>108</v>
      </c>
      <c r="D1010" s="7">
        <v>3200000</v>
      </c>
      <c r="E1010">
        <v>419</v>
      </c>
      <c r="F1010" t="s">
        <v>336</v>
      </c>
      <c r="G1010">
        <v>40</v>
      </c>
      <c r="H1010">
        <v>4</v>
      </c>
      <c r="I1010">
        <v>2010</v>
      </c>
      <c r="J1010">
        <v>1</v>
      </c>
      <c r="K1010" t="s">
        <v>108</v>
      </c>
      <c r="L1010">
        <f>data_to_analyze[[#This Row],[workers]]-data_to_analyze[[#This Row],[previous_workers]]</f>
        <v>36</v>
      </c>
    </row>
    <row r="1011" spans="1:12" x14ac:dyDescent="0.25">
      <c r="A1011">
        <v>1008</v>
      </c>
      <c r="B1011" t="s">
        <v>4013</v>
      </c>
      <c r="C1011" t="s">
        <v>10856</v>
      </c>
      <c r="D1011" s="7">
        <v>18800000</v>
      </c>
      <c r="E1011">
        <v>419</v>
      </c>
      <c r="F1011" t="s">
        <v>336</v>
      </c>
      <c r="G1011">
        <v>381</v>
      </c>
      <c r="H1011">
        <v>76</v>
      </c>
      <c r="I1011">
        <v>2012</v>
      </c>
      <c r="J1011">
        <v>4</v>
      </c>
      <c r="K1011" t="s">
        <v>500</v>
      </c>
      <c r="L1011">
        <f>data_to_analyze[[#This Row],[workers]]-data_to_analyze[[#This Row],[previous_workers]]</f>
        <v>305</v>
      </c>
    </row>
    <row r="1012" spans="1:12" x14ac:dyDescent="0.25">
      <c r="A1012">
        <v>1009</v>
      </c>
      <c r="B1012" t="s">
        <v>4016</v>
      </c>
      <c r="C1012" t="s">
        <v>17770</v>
      </c>
      <c r="D1012" s="7">
        <v>21500000</v>
      </c>
      <c r="E1012">
        <v>419</v>
      </c>
      <c r="F1012" t="s">
        <v>336</v>
      </c>
      <c r="G1012">
        <v>81</v>
      </c>
      <c r="H1012">
        <v>19</v>
      </c>
      <c r="I1012">
        <v>2014</v>
      </c>
      <c r="J1012">
        <v>1</v>
      </c>
      <c r="K1012" t="s">
        <v>251</v>
      </c>
      <c r="L1012">
        <f>data_to_analyze[[#This Row],[workers]]-data_to_analyze[[#This Row],[previous_workers]]</f>
        <v>62</v>
      </c>
    </row>
    <row r="1013" spans="1:12" x14ac:dyDescent="0.25">
      <c r="A1013">
        <v>1010</v>
      </c>
      <c r="B1013" t="s">
        <v>4019</v>
      </c>
      <c r="C1013" t="s">
        <v>17739</v>
      </c>
      <c r="D1013" s="7">
        <v>69900000</v>
      </c>
      <c r="E1013">
        <v>419</v>
      </c>
      <c r="F1013" t="s">
        <v>25</v>
      </c>
      <c r="G1013">
        <v>2048</v>
      </c>
      <c r="H1013">
        <v>225</v>
      </c>
      <c r="I1013">
        <v>2004</v>
      </c>
      <c r="J1013">
        <v>3</v>
      </c>
      <c r="K1013" t="s">
        <v>4023</v>
      </c>
      <c r="L1013">
        <f>data_to_analyze[[#This Row],[workers]]-data_to_analyze[[#This Row],[previous_workers]]</f>
        <v>1823</v>
      </c>
    </row>
    <row r="1014" spans="1:12" x14ac:dyDescent="0.25">
      <c r="A1014">
        <v>1011</v>
      </c>
      <c r="B1014" t="s">
        <v>4024</v>
      </c>
      <c r="C1014" t="s">
        <v>777</v>
      </c>
      <c r="D1014" s="7">
        <v>200000</v>
      </c>
      <c r="E1014">
        <v>418</v>
      </c>
      <c r="F1014" t="s">
        <v>175</v>
      </c>
      <c r="G1014">
        <v>22</v>
      </c>
      <c r="H1014">
        <v>3</v>
      </c>
      <c r="I1014">
        <v>2014</v>
      </c>
      <c r="J1014">
        <v>1</v>
      </c>
      <c r="K1014" t="s">
        <v>4027</v>
      </c>
      <c r="L1014">
        <f>data_to_analyze[[#This Row],[workers]]-data_to_analyze[[#This Row],[previous_workers]]</f>
        <v>19</v>
      </c>
    </row>
    <row r="1015" spans="1:12" x14ac:dyDescent="0.25">
      <c r="A1015">
        <v>1012</v>
      </c>
      <c r="B1015" t="s">
        <v>4028</v>
      </c>
      <c r="C1015" t="s">
        <v>17773</v>
      </c>
      <c r="D1015" s="7">
        <v>2900000</v>
      </c>
      <c r="E1015">
        <v>417</v>
      </c>
      <c r="F1015" t="s">
        <v>181</v>
      </c>
      <c r="G1015">
        <v>42</v>
      </c>
      <c r="H1015">
        <v>18</v>
      </c>
      <c r="I1015">
        <v>2010</v>
      </c>
      <c r="J1015">
        <v>1</v>
      </c>
      <c r="K1015" t="s">
        <v>921</v>
      </c>
      <c r="L1015">
        <f>data_to_analyze[[#This Row],[workers]]-data_to_analyze[[#This Row],[previous_workers]]</f>
        <v>24</v>
      </c>
    </row>
    <row r="1016" spans="1:12" x14ac:dyDescent="0.25">
      <c r="A1016">
        <v>1013</v>
      </c>
      <c r="B1016" t="s">
        <v>4031</v>
      </c>
      <c r="C1016" t="s">
        <v>17770</v>
      </c>
      <c r="D1016" s="7">
        <v>28900000</v>
      </c>
      <c r="E1016">
        <v>417</v>
      </c>
      <c r="F1016" t="s">
        <v>297</v>
      </c>
      <c r="G1016">
        <v>27</v>
      </c>
      <c r="H1016">
        <v>10</v>
      </c>
      <c r="I1016">
        <v>2010</v>
      </c>
      <c r="J1016">
        <v>4</v>
      </c>
      <c r="K1016" t="s">
        <v>4035</v>
      </c>
      <c r="L1016">
        <f>data_to_analyze[[#This Row],[workers]]-data_to_analyze[[#This Row],[previous_workers]]</f>
        <v>17</v>
      </c>
    </row>
    <row r="1017" spans="1:12" x14ac:dyDescent="0.25">
      <c r="A1017">
        <v>1014</v>
      </c>
      <c r="B1017" t="s">
        <v>4036</v>
      </c>
      <c r="C1017" t="s">
        <v>17765</v>
      </c>
      <c r="D1017" s="7">
        <v>3100000</v>
      </c>
      <c r="E1017">
        <v>416</v>
      </c>
      <c r="F1017" t="s">
        <v>18</v>
      </c>
      <c r="G1017">
        <v>6</v>
      </c>
      <c r="H1017">
        <v>4</v>
      </c>
      <c r="I1017">
        <v>2013</v>
      </c>
      <c r="J1017">
        <v>1</v>
      </c>
      <c r="K1017" t="s">
        <v>4039</v>
      </c>
      <c r="L1017">
        <f>data_to_analyze[[#This Row],[workers]]-data_to_analyze[[#This Row],[previous_workers]]</f>
        <v>2</v>
      </c>
    </row>
    <row r="1018" spans="1:12" x14ac:dyDescent="0.25">
      <c r="A1018">
        <v>1015</v>
      </c>
      <c r="B1018" t="s">
        <v>4040</v>
      </c>
      <c r="C1018" t="s">
        <v>10856</v>
      </c>
      <c r="D1018" s="7">
        <v>4400000</v>
      </c>
      <c r="E1018">
        <v>416</v>
      </c>
      <c r="F1018" t="s">
        <v>187</v>
      </c>
      <c r="G1018">
        <v>18</v>
      </c>
      <c r="H1018">
        <v>8</v>
      </c>
      <c r="I1018">
        <v>2014</v>
      </c>
      <c r="J1018">
        <v>2</v>
      </c>
      <c r="K1018" t="s">
        <v>4043</v>
      </c>
      <c r="L1018">
        <f>data_to_analyze[[#This Row],[workers]]-data_to_analyze[[#This Row],[previous_workers]]</f>
        <v>10</v>
      </c>
    </row>
    <row r="1019" spans="1:12" x14ac:dyDescent="0.25">
      <c r="A1019">
        <v>1016</v>
      </c>
      <c r="B1019" t="s">
        <v>4044</v>
      </c>
      <c r="C1019" t="s">
        <v>10856</v>
      </c>
      <c r="D1019" s="7">
        <v>50400000</v>
      </c>
      <c r="E1019">
        <v>415</v>
      </c>
      <c r="F1019" t="s">
        <v>40</v>
      </c>
      <c r="G1019">
        <v>23</v>
      </c>
      <c r="H1019">
        <v>9</v>
      </c>
      <c r="I1019">
        <v>1992</v>
      </c>
      <c r="J1019">
        <v>2</v>
      </c>
      <c r="K1019" t="s">
        <v>4048</v>
      </c>
      <c r="L1019">
        <f>data_to_analyze[[#This Row],[workers]]-data_to_analyze[[#This Row],[previous_workers]]</f>
        <v>14</v>
      </c>
    </row>
    <row r="1020" spans="1:12" x14ac:dyDescent="0.25">
      <c r="A1020">
        <v>1017</v>
      </c>
      <c r="B1020" t="s">
        <v>4049</v>
      </c>
      <c r="C1020" t="s">
        <v>976</v>
      </c>
      <c r="D1020" s="7">
        <v>311800000</v>
      </c>
      <c r="E1020">
        <v>415</v>
      </c>
      <c r="F1020" t="s">
        <v>33</v>
      </c>
      <c r="G1020">
        <v>6000</v>
      </c>
      <c r="H1020">
        <v>3000</v>
      </c>
      <c r="I1020">
        <v>2008</v>
      </c>
      <c r="J1020">
        <v>6</v>
      </c>
      <c r="K1020" t="s">
        <v>102</v>
      </c>
      <c r="L1020">
        <f>data_to_analyze[[#This Row],[workers]]-data_to_analyze[[#This Row],[previous_workers]]</f>
        <v>3000</v>
      </c>
    </row>
    <row r="1021" spans="1:12" x14ac:dyDescent="0.25">
      <c r="A1021">
        <v>1018</v>
      </c>
      <c r="B1021" t="s">
        <v>4053</v>
      </c>
      <c r="C1021" t="s">
        <v>17739</v>
      </c>
      <c r="D1021" s="7">
        <v>12300000</v>
      </c>
      <c r="E1021">
        <v>414</v>
      </c>
      <c r="F1021" t="s">
        <v>233</v>
      </c>
      <c r="G1021">
        <v>25</v>
      </c>
      <c r="H1021">
        <v>5</v>
      </c>
      <c r="I1021">
        <v>2006</v>
      </c>
      <c r="J1021">
        <v>2</v>
      </c>
      <c r="K1021" t="s">
        <v>2055</v>
      </c>
      <c r="L1021">
        <f>data_to_analyze[[#This Row],[workers]]-data_to_analyze[[#This Row],[previous_workers]]</f>
        <v>20</v>
      </c>
    </row>
    <row r="1022" spans="1:12" x14ac:dyDescent="0.25">
      <c r="A1022">
        <v>1019</v>
      </c>
      <c r="B1022" t="s">
        <v>4056</v>
      </c>
      <c r="C1022" t="s">
        <v>17758</v>
      </c>
      <c r="D1022" s="7">
        <v>5600000</v>
      </c>
      <c r="E1022">
        <v>413</v>
      </c>
      <c r="F1022" t="s">
        <v>40</v>
      </c>
      <c r="G1022">
        <v>50</v>
      </c>
      <c r="H1022">
        <v>5</v>
      </c>
      <c r="I1022">
        <v>2013</v>
      </c>
      <c r="J1022">
        <v>1</v>
      </c>
      <c r="K1022" t="s">
        <v>4059</v>
      </c>
      <c r="L1022">
        <f>data_to_analyze[[#This Row],[workers]]-data_to_analyze[[#This Row],[previous_workers]]</f>
        <v>45</v>
      </c>
    </row>
    <row r="1023" spans="1:12" x14ac:dyDescent="0.25">
      <c r="A1023">
        <v>1019</v>
      </c>
      <c r="B1023" t="s">
        <v>4060</v>
      </c>
      <c r="C1023" t="s">
        <v>17748</v>
      </c>
      <c r="D1023" s="7">
        <v>2300000</v>
      </c>
      <c r="E1023">
        <v>413</v>
      </c>
      <c r="F1023" t="s">
        <v>181</v>
      </c>
      <c r="G1023">
        <v>25</v>
      </c>
      <c r="H1023">
        <v>5</v>
      </c>
      <c r="I1023">
        <v>2011</v>
      </c>
      <c r="J1023">
        <v>1</v>
      </c>
      <c r="K1023" t="s">
        <v>458</v>
      </c>
      <c r="L1023">
        <f>data_to_analyze[[#This Row],[workers]]-data_to_analyze[[#This Row],[previous_workers]]</f>
        <v>20</v>
      </c>
    </row>
    <row r="1024" spans="1:12" x14ac:dyDescent="0.25">
      <c r="A1024">
        <v>1020</v>
      </c>
      <c r="B1024" t="s">
        <v>4063</v>
      </c>
      <c r="C1024" t="s">
        <v>17749</v>
      </c>
      <c r="D1024" s="7">
        <v>58900000</v>
      </c>
      <c r="E1024">
        <v>413</v>
      </c>
      <c r="F1024" t="s">
        <v>156</v>
      </c>
      <c r="G1024">
        <v>299</v>
      </c>
      <c r="H1024">
        <v>89</v>
      </c>
      <c r="I1024">
        <v>2011</v>
      </c>
      <c r="J1024">
        <v>3</v>
      </c>
      <c r="K1024" t="s">
        <v>4067</v>
      </c>
      <c r="L1024">
        <f>data_to_analyze[[#This Row],[workers]]-data_to_analyze[[#This Row],[previous_workers]]</f>
        <v>210</v>
      </c>
    </row>
    <row r="1025" spans="1:12" x14ac:dyDescent="0.25">
      <c r="A1025">
        <v>1021</v>
      </c>
      <c r="B1025" t="s">
        <v>4068</v>
      </c>
      <c r="C1025" t="s">
        <v>17769</v>
      </c>
      <c r="D1025" s="7">
        <v>10100000</v>
      </c>
      <c r="E1025">
        <v>413</v>
      </c>
      <c r="F1025" t="s">
        <v>329</v>
      </c>
      <c r="G1025">
        <v>118</v>
      </c>
      <c r="H1025">
        <v>21</v>
      </c>
      <c r="I1025">
        <v>2009</v>
      </c>
      <c r="J1025">
        <v>4</v>
      </c>
      <c r="K1025" t="s">
        <v>1024</v>
      </c>
      <c r="L1025">
        <f>data_to_analyze[[#This Row],[workers]]-data_to_analyze[[#This Row],[previous_workers]]</f>
        <v>97</v>
      </c>
    </row>
    <row r="1026" spans="1:12" x14ac:dyDescent="0.25">
      <c r="A1026">
        <v>1022</v>
      </c>
      <c r="B1026" t="s">
        <v>4071</v>
      </c>
      <c r="C1026" t="s">
        <v>10856</v>
      </c>
      <c r="D1026" s="7">
        <v>50100000</v>
      </c>
      <c r="E1026">
        <v>413</v>
      </c>
      <c r="F1026" t="s">
        <v>55</v>
      </c>
      <c r="G1026">
        <v>200</v>
      </c>
      <c r="H1026">
        <v>75</v>
      </c>
      <c r="I1026">
        <v>2008</v>
      </c>
      <c r="J1026">
        <v>4</v>
      </c>
      <c r="K1026" t="s">
        <v>1351</v>
      </c>
      <c r="L1026">
        <f>data_to_analyze[[#This Row],[workers]]-data_to_analyze[[#This Row],[previous_workers]]</f>
        <v>125</v>
      </c>
    </row>
    <row r="1027" spans="1:12" x14ac:dyDescent="0.25">
      <c r="A1027">
        <v>1023</v>
      </c>
      <c r="B1027" t="s">
        <v>4075</v>
      </c>
      <c r="C1027" t="s">
        <v>10856</v>
      </c>
      <c r="D1027" s="7">
        <v>3800000</v>
      </c>
      <c r="E1027">
        <v>411</v>
      </c>
      <c r="F1027" t="s">
        <v>18</v>
      </c>
      <c r="G1027">
        <v>37</v>
      </c>
      <c r="H1027">
        <v>4</v>
      </c>
      <c r="I1027">
        <v>2013</v>
      </c>
      <c r="J1027">
        <v>2</v>
      </c>
      <c r="K1027" t="s">
        <v>137</v>
      </c>
      <c r="L1027">
        <f>data_to_analyze[[#This Row],[workers]]-data_to_analyze[[#This Row],[previous_workers]]</f>
        <v>33</v>
      </c>
    </row>
    <row r="1028" spans="1:12" x14ac:dyDescent="0.25">
      <c r="A1028">
        <v>1024</v>
      </c>
      <c r="B1028" t="s">
        <v>4078</v>
      </c>
      <c r="C1028" t="s">
        <v>17775</v>
      </c>
      <c r="D1028" s="7">
        <v>3600000</v>
      </c>
      <c r="E1028">
        <v>410</v>
      </c>
      <c r="F1028" t="s">
        <v>297</v>
      </c>
      <c r="G1028">
        <v>27</v>
      </c>
      <c r="H1028">
        <v>8</v>
      </c>
      <c r="I1028">
        <v>2014</v>
      </c>
      <c r="J1028">
        <v>1</v>
      </c>
      <c r="K1028" t="s">
        <v>4081</v>
      </c>
      <c r="L1028">
        <f>data_to_analyze[[#This Row],[workers]]-data_to_analyze[[#This Row],[previous_workers]]</f>
        <v>19</v>
      </c>
    </row>
    <row r="1029" spans="1:12" x14ac:dyDescent="0.25">
      <c r="A1029">
        <v>1025</v>
      </c>
      <c r="B1029" t="s">
        <v>4082</v>
      </c>
      <c r="C1029" t="s">
        <v>17747</v>
      </c>
      <c r="D1029" s="7">
        <v>3700000</v>
      </c>
      <c r="E1029">
        <v>410</v>
      </c>
      <c r="F1029" t="s">
        <v>48</v>
      </c>
      <c r="G1029">
        <v>3</v>
      </c>
      <c r="H1029">
        <v>1</v>
      </c>
      <c r="I1029">
        <v>2014</v>
      </c>
      <c r="J1029">
        <v>1</v>
      </c>
      <c r="K1029" t="s">
        <v>4085</v>
      </c>
      <c r="L1029">
        <f>data_to_analyze[[#This Row],[workers]]-data_to_analyze[[#This Row],[previous_workers]]</f>
        <v>2</v>
      </c>
    </row>
    <row r="1030" spans="1:12" x14ac:dyDescent="0.25">
      <c r="A1030">
        <v>1026</v>
      </c>
      <c r="B1030" t="s">
        <v>4086</v>
      </c>
      <c r="C1030" t="s">
        <v>10856</v>
      </c>
      <c r="D1030" s="7">
        <v>28400000</v>
      </c>
      <c r="E1030">
        <v>410</v>
      </c>
      <c r="F1030" t="s">
        <v>107</v>
      </c>
      <c r="G1030">
        <v>273</v>
      </c>
      <c r="H1030">
        <v>120</v>
      </c>
      <c r="I1030">
        <v>1988</v>
      </c>
      <c r="J1030">
        <v>6</v>
      </c>
      <c r="K1030" t="s">
        <v>4089</v>
      </c>
      <c r="L1030">
        <f>data_to_analyze[[#This Row],[workers]]-data_to_analyze[[#This Row],[previous_workers]]</f>
        <v>153</v>
      </c>
    </row>
    <row r="1031" spans="1:12" x14ac:dyDescent="0.25">
      <c r="A1031">
        <v>1027</v>
      </c>
      <c r="B1031" t="s">
        <v>4090</v>
      </c>
      <c r="C1031" t="s">
        <v>17765</v>
      </c>
      <c r="D1031" s="7">
        <v>44300000</v>
      </c>
      <c r="E1031">
        <v>410</v>
      </c>
      <c r="F1031" t="s">
        <v>175</v>
      </c>
      <c r="G1031">
        <v>342</v>
      </c>
      <c r="H1031">
        <v>94</v>
      </c>
      <c r="I1031">
        <v>2014</v>
      </c>
      <c r="J1031">
        <v>2</v>
      </c>
      <c r="K1031" t="s">
        <v>251</v>
      </c>
      <c r="L1031">
        <f>data_to_analyze[[#This Row],[workers]]-data_to_analyze[[#This Row],[previous_workers]]</f>
        <v>248</v>
      </c>
    </row>
    <row r="1032" spans="1:12" x14ac:dyDescent="0.25">
      <c r="A1032">
        <v>1028</v>
      </c>
      <c r="B1032" t="s">
        <v>4094</v>
      </c>
      <c r="C1032" t="s">
        <v>777</v>
      </c>
      <c r="D1032" s="7">
        <v>5900000</v>
      </c>
      <c r="E1032">
        <v>410</v>
      </c>
      <c r="F1032" t="s">
        <v>329</v>
      </c>
      <c r="G1032">
        <v>28</v>
      </c>
      <c r="H1032">
        <v>8</v>
      </c>
      <c r="I1032">
        <v>2012</v>
      </c>
      <c r="J1032">
        <v>1</v>
      </c>
      <c r="K1032" t="s">
        <v>3584</v>
      </c>
      <c r="L1032">
        <f>data_to_analyze[[#This Row],[workers]]-data_to_analyze[[#This Row],[previous_workers]]</f>
        <v>20</v>
      </c>
    </row>
    <row r="1033" spans="1:12" x14ac:dyDescent="0.25">
      <c r="A1033">
        <v>1029</v>
      </c>
      <c r="B1033" t="s">
        <v>4097</v>
      </c>
      <c r="C1033" t="s">
        <v>10856</v>
      </c>
      <c r="D1033" s="7">
        <v>15600000</v>
      </c>
      <c r="E1033">
        <v>409</v>
      </c>
      <c r="F1033" t="s">
        <v>40</v>
      </c>
      <c r="G1033">
        <v>18</v>
      </c>
      <c r="H1033">
        <v>8</v>
      </c>
      <c r="I1033">
        <v>2011</v>
      </c>
      <c r="J1033">
        <v>3</v>
      </c>
      <c r="K1033" t="s">
        <v>4100</v>
      </c>
      <c r="L1033">
        <f>data_to_analyze[[#This Row],[workers]]-data_to_analyze[[#This Row],[previous_workers]]</f>
        <v>10</v>
      </c>
    </row>
    <row r="1034" spans="1:12" x14ac:dyDescent="0.25">
      <c r="A1034">
        <v>1030</v>
      </c>
      <c r="B1034" t="s">
        <v>4101</v>
      </c>
      <c r="C1034" t="s">
        <v>976</v>
      </c>
      <c r="D1034" s="7">
        <v>66500000</v>
      </c>
      <c r="E1034">
        <v>409</v>
      </c>
      <c r="F1034" t="s">
        <v>271</v>
      </c>
      <c r="G1034">
        <v>229</v>
      </c>
      <c r="H1034">
        <v>56</v>
      </c>
      <c r="I1034">
        <v>2011</v>
      </c>
      <c r="J1034">
        <v>4</v>
      </c>
      <c r="K1034" t="s">
        <v>4104</v>
      </c>
      <c r="L1034">
        <f>data_to_analyze[[#This Row],[workers]]-data_to_analyze[[#This Row],[previous_workers]]</f>
        <v>173</v>
      </c>
    </row>
    <row r="1035" spans="1:12" x14ac:dyDescent="0.25">
      <c r="A1035">
        <v>1031</v>
      </c>
      <c r="B1035" t="s">
        <v>4105</v>
      </c>
      <c r="C1035" t="s">
        <v>17765</v>
      </c>
      <c r="D1035" s="7">
        <v>4200000</v>
      </c>
      <c r="E1035">
        <v>409</v>
      </c>
      <c r="F1035" t="s">
        <v>40</v>
      </c>
      <c r="G1035">
        <v>7</v>
      </c>
      <c r="H1035">
        <v>4</v>
      </c>
      <c r="I1035">
        <v>2006</v>
      </c>
      <c r="J1035">
        <v>1</v>
      </c>
      <c r="K1035" t="s">
        <v>49</v>
      </c>
      <c r="L1035">
        <f>data_to_analyze[[#This Row],[workers]]-data_to_analyze[[#This Row],[previous_workers]]</f>
        <v>3</v>
      </c>
    </row>
    <row r="1036" spans="1:12" x14ac:dyDescent="0.25">
      <c r="A1036">
        <v>1032</v>
      </c>
      <c r="B1036" t="s">
        <v>4108</v>
      </c>
      <c r="C1036" t="s">
        <v>976</v>
      </c>
      <c r="D1036" s="7">
        <v>32500000</v>
      </c>
      <c r="E1036">
        <v>408</v>
      </c>
      <c r="F1036" t="s">
        <v>336</v>
      </c>
      <c r="G1036">
        <v>194</v>
      </c>
      <c r="H1036">
        <v>54</v>
      </c>
      <c r="I1036">
        <v>2007</v>
      </c>
      <c r="J1036">
        <v>7</v>
      </c>
      <c r="K1036" t="s">
        <v>102</v>
      </c>
      <c r="L1036">
        <f>data_to_analyze[[#This Row],[workers]]-data_to_analyze[[#This Row],[previous_workers]]</f>
        <v>140</v>
      </c>
    </row>
    <row r="1037" spans="1:12" x14ac:dyDescent="0.25">
      <c r="A1037">
        <v>1033</v>
      </c>
      <c r="B1037" t="s">
        <v>4112</v>
      </c>
      <c r="C1037" t="s">
        <v>17751</v>
      </c>
      <c r="D1037" s="7">
        <v>11700000</v>
      </c>
      <c r="E1037">
        <v>407</v>
      </c>
      <c r="F1037" t="s">
        <v>69</v>
      </c>
      <c r="G1037">
        <v>18</v>
      </c>
      <c r="H1037">
        <v>12</v>
      </c>
      <c r="I1037">
        <v>2013</v>
      </c>
      <c r="J1037">
        <v>2</v>
      </c>
      <c r="K1037" t="s">
        <v>4116</v>
      </c>
      <c r="L1037">
        <f>data_to_analyze[[#This Row],[workers]]-data_to_analyze[[#This Row],[previous_workers]]</f>
        <v>6</v>
      </c>
    </row>
    <row r="1038" spans="1:12" x14ac:dyDescent="0.25">
      <c r="A1038">
        <v>1034</v>
      </c>
      <c r="B1038" t="s">
        <v>4117</v>
      </c>
      <c r="C1038" t="s">
        <v>17765</v>
      </c>
      <c r="D1038" s="7">
        <v>49500000</v>
      </c>
      <c r="E1038">
        <v>406</v>
      </c>
      <c r="F1038" t="s">
        <v>107</v>
      </c>
      <c r="G1038">
        <v>278</v>
      </c>
      <c r="H1038">
        <v>136</v>
      </c>
      <c r="I1038">
        <v>2012</v>
      </c>
      <c r="J1038">
        <v>3</v>
      </c>
      <c r="K1038" t="s">
        <v>4121</v>
      </c>
      <c r="L1038">
        <f>data_to_analyze[[#This Row],[workers]]-data_to_analyze[[#This Row],[previous_workers]]</f>
        <v>142</v>
      </c>
    </row>
    <row r="1039" spans="1:12" x14ac:dyDescent="0.25">
      <c r="A1039">
        <v>1035</v>
      </c>
      <c r="B1039" t="s">
        <v>4122</v>
      </c>
      <c r="C1039" t="s">
        <v>17749</v>
      </c>
      <c r="D1039" s="7">
        <v>4200000</v>
      </c>
      <c r="E1039">
        <v>406</v>
      </c>
      <c r="F1039" t="s">
        <v>156</v>
      </c>
      <c r="G1039">
        <v>16</v>
      </c>
      <c r="H1039">
        <v>9</v>
      </c>
      <c r="I1039">
        <v>2010</v>
      </c>
      <c r="J1039">
        <v>1</v>
      </c>
      <c r="K1039" t="s">
        <v>4125</v>
      </c>
      <c r="L1039">
        <f>data_to_analyze[[#This Row],[workers]]-data_to_analyze[[#This Row],[previous_workers]]</f>
        <v>7</v>
      </c>
    </row>
    <row r="1040" spans="1:12" x14ac:dyDescent="0.25">
      <c r="A1040">
        <v>1036</v>
      </c>
      <c r="B1040" t="s">
        <v>4126</v>
      </c>
      <c r="C1040" t="s">
        <v>10856</v>
      </c>
      <c r="D1040" s="7">
        <v>7100000</v>
      </c>
      <c r="E1040">
        <v>406</v>
      </c>
      <c r="F1040" t="s">
        <v>211</v>
      </c>
      <c r="G1040">
        <v>34</v>
      </c>
      <c r="H1040">
        <v>21</v>
      </c>
      <c r="I1040">
        <v>2011</v>
      </c>
      <c r="J1040">
        <v>3</v>
      </c>
      <c r="K1040" t="s">
        <v>4129</v>
      </c>
      <c r="L1040">
        <f>data_to_analyze[[#This Row],[workers]]-data_to_analyze[[#This Row],[previous_workers]]</f>
        <v>13</v>
      </c>
    </row>
    <row r="1041" spans="1:12" x14ac:dyDescent="0.25">
      <c r="A1041">
        <v>1037</v>
      </c>
      <c r="B1041" t="s">
        <v>4130</v>
      </c>
      <c r="C1041" t="s">
        <v>17770</v>
      </c>
      <c r="D1041" s="7">
        <v>5800000</v>
      </c>
      <c r="E1041">
        <v>405</v>
      </c>
      <c r="F1041" t="s">
        <v>69</v>
      </c>
      <c r="G1041">
        <v>60</v>
      </c>
      <c r="H1041">
        <v>15</v>
      </c>
      <c r="I1041">
        <v>2012</v>
      </c>
      <c r="J1041">
        <v>1</v>
      </c>
      <c r="K1041" t="s">
        <v>4133</v>
      </c>
      <c r="L1041">
        <f>data_to_analyze[[#This Row],[workers]]-data_to_analyze[[#This Row],[previous_workers]]</f>
        <v>45</v>
      </c>
    </row>
    <row r="1042" spans="1:12" x14ac:dyDescent="0.25">
      <c r="A1042">
        <v>1038</v>
      </c>
      <c r="B1042" t="s">
        <v>4134</v>
      </c>
      <c r="C1042" t="s">
        <v>17770</v>
      </c>
      <c r="D1042" s="7">
        <v>6500000</v>
      </c>
      <c r="E1042">
        <v>405</v>
      </c>
      <c r="F1042" t="s">
        <v>1041</v>
      </c>
      <c r="G1042">
        <v>61</v>
      </c>
      <c r="H1042">
        <v>14</v>
      </c>
      <c r="I1042">
        <v>1995</v>
      </c>
      <c r="J1042">
        <v>1</v>
      </c>
      <c r="K1042" t="s">
        <v>4137</v>
      </c>
      <c r="L1042">
        <f>data_to_analyze[[#This Row],[workers]]-data_to_analyze[[#This Row],[previous_workers]]</f>
        <v>47</v>
      </c>
    </row>
    <row r="1043" spans="1:12" x14ac:dyDescent="0.25">
      <c r="A1043">
        <v>1039</v>
      </c>
      <c r="B1043" t="s">
        <v>4138</v>
      </c>
      <c r="C1043" t="s">
        <v>17771</v>
      </c>
      <c r="D1043" s="7">
        <v>4300000</v>
      </c>
      <c r="E1043">
        <v>405</v>
      </c>
      <c r="F1043" t="s">
        <v>25</v>
      </c>
      <c r="G1043">
        <v>13</v>
      </c>
      <c r="H1043">
        <v>4</v>
      </c>
      <c r="I1043">
        <v>2009</v>
      </c>
      <c r="J1043">
        <v>1</v>
      </c>
      <c r="K1043" t="s">
        <v>4141</v>
      </c>
      <c r="L1043">
        <f>data_to_analyze[[#This Row],[workers]]-data_to_analyze[[#This Row],[previous_workers]]</f>
        <v>9</v>
      </c>
    </row>
    <row r="1044" spans="1:12" x14ac:dyDescent="0.25">
      <c r="A1044">
        <v>1040</v>
      </c>
      <c r="B1044" t="s">
        <v>4142</v>
      </c>
      <c r="C1044" t="s">
        <v>17748</v>
      </c>
      <c r="D1044" s="7">
        <v>4200000</v>
      </c>
      <c r="E1044">
        <v>404</v>
      </c>
      <c r="F1044" t="s">
        <v>336</v>
      </c>
      <c r="G1044">
        <v>60</v>
      </c>
      <c r="H1044">
        <v>5</v>
      </c>
      <c r="I1044">
        <v>2008</v>
      </c>
      <c r="J1044">
        <v>1</v>
      </c>
      <c r="K1044" t="s">
        <v>459</v>
      </c>
      <c r="L1044">
        <f>data_to_analyze[[#This Row],[workers]]-data_to_analyze[[#This Row],[previous_workers]]</f>
        <v>55</v>
      </c>
    </row>
    <row r="1045" spans="1:12" x14ac:dyDescent="0.25">
      <c r="A1045">
        <v>1041</v>
      </c>
      <c r="B1045" t="s">
        <v>4145</v>
      </c>
      <c r="C1045" t="s">
        <v>108</v>
      </c>
      <c r="D1045" s="7">
        <v>3800000</v>
      </c>
      <c r="E1045">
        <v>403</v>
      </c>
      <c r="F1045" t="s">
        <v>156</v>
      </c>
      <c r="G1045">
        <v>267</v>
      </c>
      <c r="H1045">
        <v>180</v>
      </c>
      <c r="I1045">
        <v>2012</v>
      </c>
      <c r="J1045">
        <v>2</v>
      </c>
      <c r="K1045" t="s">
        <v>108</v>
      </c>
      <c r="L1045">
        <f>data_to_analyze[[#This Row],[workers]]-data_to_analyze[[#This Row],[previous_workers]]</f>
        <v>87</v>
      </c>
    </row>
    <row r="1046" spans="1:12" x14ac:dyDescent="0.25">
      <c r="A1046">
        <v>1042</v>
      </c>
      <c r="B1046" t="s">
        <v>4149</v>
      </c>
      <c r="C1046" t="s">
        <v>17734</v>
      </c>
      <c r="D1046" s="7">
        <v>11600000</v>
      </c>
      <c r="E1046">
        <v>403</v>
      </c>
      <c r="F1046" t="s">
        <v>40</v>
      </c>
      <c r="G1046">
        <v>181</v>
      </c>
      <c r="H1046">
        <v>12</v>
      </c>
      <c r="I1046">
        <v>2010</v>
      </c>
      <c r="J1046">
        <v>2</v>
      </c>
      <c r="K1046" t="s">
        <v>651</v>
      </c>
      <c r="L1046">
        <f>data_to_analyze[[#This Row],[workers]]-data_to_analyze[[#This Row],[previous_workers]]</f>
        <v>169</v>
      </c>
    </row>
    <row r="1047" spans="1:12" x14ac:dyDescent="0.25">
      <c r="A1047">
        <v>1043</v>
      </c>
      <c r="B1047" t="s">
        <v>4152</v>
      </c>
      <c r="C1047" t="s">
        <v>17734</v>
      </c>
      <c r="D1047" s="7">
        <v>8100000</v>
      </c>
      <c r="E1047">
        <v>401</v>
      </c>
      <c r="F1047" t="s">
        <v>156</v>
      </c>
      <c r="G1047">
        <v>65</v>
      </c>
      <c r="H1047">
        <v>16</v>
      </c>
      <c r="I1047">
        <v>2013</v>
      </c>
      <c r="J1047">
        <v>3</v>
      </c>
      <c r="K1047" t="s">
        <v>19</v>
      </c>
      <c r="L1047">
        <f>data_to_analyze[[#This Row],[workers]]-data_to_analyze[[#This Row],[previous_workers]]</f>
        <v>49</v>
      </c>
    </row>
    <row r="1048" spans="1:12" x14ac:dyDescent="0.25">
      <c r="A1048">
        <v>1044</v>
      </c>
      <c r="B1048" t="s">
        <v>4155</v>
      </c>
      <c r="C1048" t="s">
        <v>17736</v>
      </c>
      <c r="D1048" s="7">
        <v>1500000</v>
      </c>
      <c r="E1048">
        <v>400</v>
      </c>
      <c r="F1048" t="s">
        <v>233</v>
      </c>
      <c r="G1048">
        <v>24</v>
      </c>
      <c r="H1048">
        <v>12</v>
      </c>
      <c r="I1048">
        <v>2013</v>
      </c>
      <c r="J1048">
        <v>2</v>
      </c>
      <c r="K1048" t="s">
        <v>4159</v>
      </c>
      <c r="L1048">
        <f>data_to_analyze[[#This Row],[workers]]-data_to_analyze[[#This Row],[previous_workers]]</f>
        <v>12</v>
      </c>
    </row>
    <row r="1049" spans="1:12" x14ac:dyDescent="0.25">
      <c r="A1049">
        <v>1045</v>
      </c>
      <c r="B1049" t="s">
        <v>4160</v>
      </c>
      <c r="C1049" t="s">
        <v>17734</v>
      </c>
      <c r="D1049" s="7">
        <v>28200000</v>
      </c>
      <c r="E1049">
        <v>400</v>
      </c>
      <c r="F1049" t="s">
        <v>40</v>
      </c>
      <c r="G1049">
        <v>180</v>
      </c>
      <c r="H1049">
        <v>54</v>
      </c>
      <c r="I1049">
        <v>2007</v>
      </c>
      <c r="J1049">
        <v>2</v>
      </c>
      <c r="K1049" t="s">
        <v>1681</v>
      </c>
      <c r="L1049">
        <f>data_to_analyze[[#This Row],[workers]]-data_to_analyze[[#This Row],[previous_workers]]</f>
        <v>126</v>
      </c>
    </row>
    <row r="1050" spans="1:12" x14ac:dyDescent="0.25">
      <c r="A1050">
        <v>1046</v>
      </c>
      <c r="B1050" t="s">
        <v>4164</v>
      </c>
      <c r="C1050" t="s">
        <v>7363</v>
      </c>
      <c r="D1050" s="7">
        <v>4600000</v>
      </c>
      <c r="E1050">
        <v>400</v>
      </c>
      <c r="F1050" t="s">
        <v>233</v>
      </c>
      <c r="G1050">
        <v>25</v>
      </c>
      <c r="H1050">
        <v>5</v>
      </c>
      <c r="I1050">
        <v>2009</v>
      </c>
      <c r="J1050">
        <v>1</v>
      </c>
      <c r="K1050" t="s">
        <v>2854</v>
      </c>
      <c r="L1050">
        <f>data_to_analyze[[#This Row],[workers]]-data_to_analyze[[#This Row],[previous_workers]]</f>
        <v>20</v>
      </c>
    </row>
    <row r="1051" spans="1:12" x14ac:dyDescent="0.25">
      <c r="A1051">
        <v>1047</v>
      </c>
      <c r="B1051" t="s">
        <v>4167</v>
      </c>
      <c r="C1051" t="s">
        <v>17742</v>
      </c>
      <c r="D1051" s="7">
        <v>6600000</v>
      </c>
      <c r="E1051">
        <v>399</v>
      </c>
      <c r="F1051" t="s">
        <v>175</v>
      </c>
      <c r="G1051">
        <v>14</v>
      </c>
      <c r="H1051">
        <v>4</v>
      </c>
      <c r="I1051">
        <v>2012</v>
      </c>
      <c r="J1051">
        <v>3</v>
      </c>
      <c r="K1051" t="s">
        <v>506</v>
      </c>
      <c r="L1051">
        <f>data_to_analyze[[#This Row],[workers]]-data_to_analyze[[#This Row],[previous_workers]]</f>
        <v>10</v>
      </c>
    </row>
    <row r="1052" spans="1:12" x14ac:dyDescent="0.25">
      <c r="A1052">
        <v>1048</v>
      </c>
      <c r="B1052" t="s">
        <v>4170</v>
      </c>
      <c r="C1052" t="s">
        <v>17739</v>
      </c>
      <c r="D1052" s="7">
        <v>15300000</v>
      </c>
      <c r="E1052">
        <v>399</v>
      </c>
      <c r="F1052" t="s">
        <v>33</v>
      </c>
      <c r="G1052">
        <v>45</v>
      </c>
      <c r="H1052">
        <v>30</v>
      </c>
      <c r="I1052">
        <v>2010</v>
      </c>
      <c r="J1052">
        <v>4</v>
      </c>
      <c r="K1052" t="s">
        <v>1362</v>
      </c>
      <c r="L1052">
        <f>data_to_analyze[[#This Row],[workers]]-data_to_analyze[[#This Row],[previous_workers]]</f>
        <v>15</v>
      </c>
    </row>
    <row r="1053" spans="1:12" x14ac:dyDescent="0.25">
      <c r="A1053">
        <v>1049</v>
      </c>
      <c r="B1053" t="s">
        <v>4173</v>
      </c>
      <c r="C1053" t="s">
        <v>17773</v>
      </c>
      <c r="D1053" s="7">
        <v>3900000</v>
      </c>
      <c r="E1053">
        <v>399</v>
      </c>
      <c r="F1053" t="s">
        <v>181</v>
      </c>
      <c r="G1053">
        <v>25</v>
      </c>
      <c r="H1053">
        <v>5</v>
      </c>
      <c r="I1053">
        <v>2010</v>
      </c>
      <c r="J1053">
        <v>3</v>
      </c>
      <c r="K1053" t="s">
        <v>565</v>
      </c>
      <c r="L1053">
        <f>data_to_analyze[[#This Row],[workers]]-data_to_analyze[[#This Row],[previous_workers]]</f>
        <v>20</v>
      </c>
    </row>
    <row r="1054" spans="1:12" x14ac:dyDescent="0.25">
      <c r="A1054">
        <v>1050</v>
      </c>
      <c r="B1054" t="s">
        <v>4176</v>
      </c>
      <c r="C1054" t="s">
        <v>10856</v>
      </c>
      <c r="D1054" s="7">
        <v>3200000</v>
      </c>
      <c r="E1054">
        <v>399</v>
      </c>
      <c r="F1054" t="s">
        <v>48</v>
      </c>
      <c r="G1054">
        <v>15</v>
      </c>
      <c r="H1054">
        <v>2</v>
      </c>
      <c r="I1054">
        <v>2010</v>
      </c>
      <c r="J1054">
        <v>1</v>
      </c>
      <c r="K1054" t="s">
        <v>1403</v>
      </c>
      <c r="L1054">
        <f>data_to_analyze[[#This Row],[workers]]-data_to_analyze[[#This Row],[previous_workers]]</f>
        <v>13</v>
      </c>
    </row>
    <row r="1055" spans="1:12" x14ac:dyDescent="0.25">
      <c r="A1055">
        <v>1051</v>
      </c>
      <c r="B1055" t="s">
        <v>4179</v>
      </c>
      <c r="C1055" t="s">
        <v>17773</v>
      </c>
      <c r="D1055" s="7">
        <v>4100000</v>
      </c>
      <c r="E1055">
        <v>399</v>
      </c>
      <c r="F1055" t="s">
        <v>156</v>
      </c>
      <c r="G1055">
        <v>38</v>
      </c>
      <c r="H1055">
        <v>12</v>
      </c>
      <c r="I1055">
        <v>2010</v>
      </c>
      <c r="J1055">
        <v>3</v>
      </c>
      <c r="K1055" t="s">
        <v>1896</v>
      </c>
      <c r="L1055">
        <f>data_to_analyze[[#This Row],[workers]]-data_to_analyze[[#This Row],[previous_workers]]</f>
        <v>26</v>
      </c>
    </row>
    <row r="1056" spans="1:12" x14ac:dyDescent="0.25">
      <c r="A1056">
        <v>1052</v>
      </c>
      <c r="B1056" t="s">
        <v>4182</v>
      </c>
      <c r="C1056" t="s">
        <v>777</v>
      </c>
      <c r="D1056" s="7">
        <v>6700000</v>
      </c>
      <c r="E1056">
        <v>398</v>
      </c>
      <c r="F1056" t="s">
        <v>211</v>
      </c>
      <c r="G1056">
        <v>51</v>
      </c>
      <c r="H1056">
        <v>17</v>
      </c>
      <c r="I1056">
        <v>2014</v>
      </c>
      <c r="J1056">
        <v>2</v>
      </c>
      <c r="K1056" t="s">
        <v>671</v>
      </c>
      <c r="L1056">
        <f>data_to_analyze[[#This Row],[workers]]-data_to_analyze[[#This Row],[previous_workers]]</f>
        <v>34</v>
      </c>
    </row>
    <row r="1057" spans="1:12" x14ac:dyDescent="0.25">
      <c r="A1057">
        <v>1053</v>
      </c>
      <c r="B1057" t="s">
        <v>4185</v>
      </c>
      <c r="C1057" t="s">
        <v>10856</v>
      </c>
      <c r="D1057" s="7">
        <v>4700000</v>
      </c>
      <c r="E1057">
        <v>398</v>
      </c>
      <c r="F1057" t="s">
        <v>156</v>
      </c>
      <c r="G1057">
        <v>19</v>
      </c>
      <c r="H1057">
        <v>6</v>
      </c>
      <c r="I1057">
        <v>2014</v>
      </c>
      <c r="J1057">
        <v>1</v>
      </c>
      <c r="K1057" t="s">
        <v>1586</v>
      </c>
      <c r="L1057">
        <f>data_to_analyze[[#This Row],[workers]]-data_to_analyze[[#This Row],[previous_workers]]</f>
        <v>13</v>
      </c>
    </row>
    <row r="1058" spans="1:12" x14ac:dyDescent="0.25">
      <c r="A1058">
        <v>1054</v>
      </c>
      <c r="B1058" t="s">
        <v>4188</v>
      </c>
      <c r="C1058" t="s">
        <v>108</v>
      </c>
      <c r="D1058" s="7">
        <v>9200000</v>
      </c>
      <c r="E1058">
        <v>398</v>
      </c>
      <c r="F1058" t="s">
        <v>289</v>
      </c>
      <c r="G1058">
        <v>62</v>
      </c>
      <c r="H1058">
        <v>10</v>
      </c>
      <c r="I1058">
        <v>2011</v>
      </c>
      <c r="J1058">
        <v>3</v>
      </c>
      <c r="K1058" t="s">
        <v>4191</v>
      </c>
      <c r="L1058">
        <f>data_to_analyze[[#This Row],[workers]]-data_to_analyze[[#This Row],[previous_workers]]</f>
        <v>52</v>
      </c>
    </row>
    <row r="1059" spans="1:12" x14ac:dyDescent="0.25">
      <c r="A1059">
        <v>1055</v>
      </c>
      <c r="B1059" t="s">
        <v>4192</v>
      </c>
      <c r="C1059" t="s">
        <v>17753</v>
      </c>
      <c r="D1059" s="7">
        <v>7800000</v>
      </c>
      <c r="E1059">
        <v>398</v>
      </c>
      <c r="F1059" t="s">
        <v>18</v>
      </c>
      <c r="G1059">
        <v>83</v>
      </c>
      <c r="H1059">
        <v>30</v>
      </c>
      <c r="I1059">
        <v>2012</v>
      </c>
      <c r="J1059">
        <v>3</v>
      </c>
      <c r="K1059" t="s">
        <v>4195</v>
      </c>
      <c r="L1059">
        <f>data_to_analyze[[#This Row],[workers]]-data_to_analyze[[#This Row],[previous_workers]]</f>
        <v>53</v>
      </c>
    </row>
    <row r="1060" spans="1:12" x14ac:dyDescent="0.25">
      <c r="A1060">
        <v>1056</v>
      </c>
      <c r="B1060" t="s">
        <v>4196</v>
      </c>
      <c r="C1060" t="s">
        <v>17734</v>
      </c>
      <c r="D1060" s="7">
        <v>33500000</v>
      </c>
      <c r="E1060">
        <v>397</v>
      </c>
      <c r="F1060" t="s">
        <v>211</v>
      </c>
      <c r="G1060">
        <v>257</v>
      </c>
      <c r="H1060">
        <v>55</v>
      </c>
      <c r="I1060">
        <v>1991</v>
      </c>
      <c r="J1060">
        <v>2</v>
      </c>
      <c r="K1060" t="s">
        <v>4200</v>
      </c>
      <c r="L1060">
        <f>data_to_analyze[[#This Row],[workers]]-data_to_analyze[[#This Row],[previous_workers]]</f>
        <v>202</v>
      </c>
    </row>
    <row r="1061" spans="1:12" x14ac:dyDescent="0.25">
      <c r="A1061">
        <v>1057</v>
      </c>
      <c r="B1061" t="s">
        <v>4201</v>
      </c>
      <c r="C1061" t="s">
        <v>17761</v>
      </c>
      <c r="D1061" s="7">
        <v>12100000</v>
      </c>
      <c r="E1061">
        <v>397</v>
      </c>
      <c r="F1061" t="s">
        <v>297</v>
      </c>
      <c r="G1061">
        <v>58</v>
      </c>
      <c r="H1061">
        <v>23</v>
      </c>
      <c r="I1061">
        <v>2012</v>
      </c>
      <c r="J1061">
        <v>3</v>
      </c>
      <c r="K1061" t="s">
        <v>4204</v>
      </c>
      <c r="L1061">
        <f>data_to_analyze[[#This Row],[workers]]-data_to_analyze[[#This Row],[previous_workers]]</f>
        <v>35</v>
      </c>
    </row>
    <row r="1062" spans="1:12" x14ac:dyDescent="0.25">
      <c r="A1062">
        <v>1058</v>
      </c>
      <c r="B1062" t="s">
        <v>4205</v>
      </c>
      <c r="C1062" t="s">
        <v>17770</v>
      </c>
      <c r="D1062" s="7">
        <v>7400000</v>
      </c>
      <c r="E1062">
        <v>396</v>
      </c>
      <c r="F1062" t="s">
        <v>107</v>
      </c>
      <c r="G1062">
        <v>62</v>
      </c>
      <c r="H1062">
        <v>10</v>
      </c>
      <c r="I1062">
        <v>2010</v>
      </c>
      <c r="J1062">
        <v>2</v>
      </c>
      <c r="K1062" t="s">
        <v>258</v>
      </c>
      <c r="L1062">
        <f>data_to_analyze[[#This Row],[workers]]-data_to_analyze[[#This Row],[previous_workers]]</f>
        <v>52</v>
      </c>
    </row>
    <row r="1063" spans="1:12" x14ac:dyDescent="0.25">
      <c r="A1063">
        <v>1059</v>
      </c>
      <c r="B1063" t="s">
        <v>4208</v>
      </c>
      <c r="C1063" t="s">
        <v>10856</v>
      </c>
      <c r="D1063" s="7">
        <v>7900000</v>
      </c>
      <c r="E1063">
        <v>396</v>
      </c>
      <c r="F1063" t="s">
        <v>1041</v>
      </c>
      <c r="G1063">
        <v>17</v>
      </c>
      <c r="H1063">
        <v>7</v>
      </c>
      <c r="I1063">
        <v>2014</v>
      </c>
      <c r="J1063">
        <v>1</v>
      </c>
      <c r="K1063" t="s">
        <v>4211</v>
      </c>
      <c r="L1063">
        <f>data_to_analyze[[#This Row],[workers]]-data_to_analyze[[#This Row],[previous_workers]]</f>
        <v>10</v>
      </c>
    </row>
    <row r="1064" spans="1:12" x14ac:dyDescent="0.25">
      <c r="A1064">
        <v>1060</v>
      </c>
      <c r="B1064" t="s">
        <v>4212</v>
      </c>
      <c r="C1064" t="s">
        <v>10856</v>
      </c>
      <c r="D1064" s="7">
        <v>13600000</v>
      </c>
      <c r="E1064">
        <v>395</v>
      </c>
      <c r="F1064" t="s">
        <v>297</v>
      </c>
      <c r="G1064">
        <v>18</v>
      </c>
      <c r="H1064">
        <v>8</v>
      </c>
      <c r="I1064">
        <v>2010</v>
      </c>
      <c r="J1064">
        <v>3</v>
      </c>
      <c r="K1064" t="s">
        <v>1602</v>
      </c>
      <c r="L1064">
        <f>data_to_analyze[[#This Row],[workers]]-data_to_analyze[[#This Row],[previous_workers]]</f>
        <v>10</v>
      </c>
    </row>
    <row r="1065" spans="1:12" x14ac:dyDescent="0.25">
      <c r="A1065">
        <v>1061</v>
      </c>
      <c r="B1065" t="s">
        <v>4215</v>
      </c>
      <c r="C1065" t="s">
        <v>17749</v>
      </c>
      <c r="D1065" s="7">
        <v>3700000</v>
      </c>
      <c r="E1065">
        <v>395</v>
      </c>
      <c r="F1065" t="s">
        <v>233</v>
      </c>
      <c r="G1065">
        <v>31</v>
      </c>
      <c r="H1065">
        <v>5</v>
      </c>
      <c r="I1065">
        <v>2014</v>
      </c>
      <c r="J1065">
        <v>1</v>
      </c>
      <c r="K1065" t="s">
        <v>4218</v>
      </c>
      <c r="L1065">
        <f>data_to_analyze[[#This Row],[workers]]-data_to_analyze[[#This Row],[previous_workers]]</f>
        <v>26</v>
      </c>
    </row>
    <row r="1066" spans="1:12" x14ac:dyDescent="0.25">
      <c r="A1066">
        <v>1062</v>
      </c>
      <c r="B1066" t="s">
        <v>4219</v>
      </c>
      <c r="C1066" t="s">
        <v>17750</v>
      </c>
      <c r="D1066" s="7">
        <v>3600000</v>
      </c>
      <c r="E1066">
        <v>394</v>
      </c>
      <c r="F1066" t="s">
        <v>40</v>
      </c>
      <c r="G1066">
        <v>8</v>
      </c>
      <c r="H1066">
        <v>2</v>
      </c>
      <c r="I1066">
        <v>2014</v>
      </c>
      <c r="J1066">
        <v>2</v>
      </c>
      <c r="K1066" t="s">
        <v>4223</v>
      </c>
      <c r="L1066">
        <f>data_to_analyze[[#This Row],[workers]]-data_to_analyze[[#This Row],[previous_workers]]</f>
        <v>6</v>
      </c>
    </row>
    <row r="1067" spans="1:12" x14ac:dyDescent="0.25">
      <c r="A1067">
        <v>1063</v>
      </c>
      <c r="B1067" t="s">
        <v>4224</v>
      </c>
      <c r="C1067" t="s">
        <v>17762</v>
      </c>
      <c r="D1067" s="7">
        <v>5400000</v>
      </c>
      <c r="E1067">
        <v>394</v>
      </c>
      <c r="F1067" t="s">
        <v>233</v>
      </c>
      <c r="G1067">
        <v>17</v>
      </c>
      <c r="H1067">
        <v>5</v>
      </c>
      <c r="I1067">
        <v>2006</v>
      </c>
      <c r="J1067">
        <v>2</v>
      </c>
      <c r="K1067" t="s">
        <v>4227</v>
      </c>
      <c r="L1067">
        <f>data_to_analyze[[#This Row],[workers]]-data_to_analyze[[#This Row],[previous_workers]]</f>
        <v>12</v>
      </c>
    </row>
    <row r="1068" spans="1:12" x14ac:dyDescent="0.25">
      <c r="A1068">
        <v>1063</v>
      </c>
      <c r="B1068" t="s">
        <v>4228</v>
      </c>
      <c r="C1068" t="s">
        <v>777</v>
      </c>
      <c r="D1068" s="7">
        <v>7500000</v>
      </c>
      <c r="E1068">
        <v>394</v>
      </c>
      <c r="F1068" t="s">
        <v>48</v>
      </c>
      <c r="G1068">
        <v>17</v>
      </c>
      <c r="H1068">
        <v>10</v>
      </c>
      <c r="I1068">
        <v>2011</v>
      </c>
      <c r="J1068">
        <v>3</v>
      </c>
      <c r="K1068" t="s">
        <v>203</v>
      </c>
      <c r="L1068">
        <f>data_to_analyze[[#This Row],[workers]]-data_to_analyze[[#This Row],[previous_workers]]</f>
        <v>7</v>
      </c>
    </row>
    <row r="1069" spans="1:12" x14ac:dyDescent="0.25">
      <c r="A1069">
        <v>1064</v>
      </c>
      <c r="B1069" t="s">
        <v>4231</v>
      </c>
      <c r="C1069" t="s">
        <v>17770</v>
      </c>
      <c r="D1069" s="7">
        <v>15700000</v>
      </c>
      <c r="E1069">
        <v>394</v>
      </c>
      <c r="F1069" t="s">
        <v>297</v>
      </c>
      <c r="G1069">
        <v>200</v>
      </c>
      <c r="H1069">
        <v>70</v>
      </c>
      <c r="I1069">
        <v>2005</v>
      </c>
      <c r="J1069">
        <v>2</v>
      </c>
      <c r="K1069" t="s">
        <v>707</v>
      </c>
      <c r="L1069">
        <f>data_to_analyze[[#This Row],[workers]]-data_to_analyze[[#This Row],[previous_workers]]</f>
        <v>130</v>
      </c>
    </row>
    <row r="1070" spans="1:12" x14ac:dyDescent="0.25">
      <c r="A1070">
        <v>1065</v>
      </c>
      <c r="B1070" t="s">
        <v>4234</v>
      </c>
      <c r="C1070" t="s">
        <v>17760</v>
      </c>
      <c r="D1070" s="7">
        <v>153200000</v>
      </c>
      <c r="E1070">
        <v>394</v>
      </c>
      <c r="F1070" t="s">
        <v>48</v>
      </c>
      <c r="G1070">
        <v>350</v>
      </c>
      <c r="H1070">
        <v>75</v>
      </c>
      <c r="I1070">
        <v>1945</v>
      </c>
      <c r="J1070">
        <v>3</v>
      </c>
      <c r="K1070" t="s">
        <v>4238</v>
      </c>
      <c r="L1070">
        <f>data_to_analyze[[#This Row],[workers]]-data_to_analyze[[#This Row],[previous_workers]]</f>
        <v>275</v>
      </c>
    </row>
    <row r="1071" spans="1:12" x14ac:dyDescent="0.25">
      <c r="A1071">
        <v>1066</v>
      </c>
      <c r="B1071" t="s">
        <v>4239</v>
      </c>
      <c r="C1071" t="s">
        <v>17758</v>
      </c>
      <c r="D1071" s="7">
        <v>117600000</v>
      </c>
      <c r="E1071">
        <v>393</v>
      </c>
      <c r="F1071" t="s">
        <v>40</v>
      </c>
      <c r="G1071">
        <v>26</v>
      </c>
      <c r="H1071">
        <v>7</v>
      </c>
      <c r="I1071">
        <v>2011</v>
      </c>
      <c r="J1071">
        <v>4</v>
      </c>
      <c r="K1071" t="s">
        <v>108</v>
      </c>
      <c r="L1071">
        <f>data_to_analyze[[#This Row],[workers]]-data_to_analyze[[#This Row],[previous_workers]]</f>
        <v>19</v>
      </c>
    </row>
    <row r="1072" spans="1:12" x14ac:dyDescent="0.25">
      <c r="A1072">
        <v>1067</v>
      </c>
      <c r="B1072" t="s">
        <v>4243</v>
      </c>
      <c r="C1072" t="s">
        <v>17739</v>
      </c>
      <c r="D1072" s="7">
        <v>500000</v>
      </c>
      <c r="E1072">
        <v>393</v>
      </c>
      <c r="F1072" t="s">
        <v>18</v>
      </c>
      <c r="G1072">
        <v>2</v>
      </c>
      <c r="H1072">
        <v>1</v>
      </c>
      <c r="I1072">
        <v>2013</v>
      </c>
      <c r="J1072">
        <v>1</v>
      </c>
      <c r="K1072" t="s">
        <v>122</v>
      </c>
      <c r="L1072">
        <f>data_to_analyze[[#This Row],[workers]]-data_to_analyze[[#This Row],[previous_workers]]</f>
        <v>1</v>
      </c>
    </row>
    <row r="1073" spans="1:12" x14ac:dyDescent="0.25">
      <c r="A1073">
        <v>1068</v>
      </c>
      <c r="B1073" t="s">
        <v>4246</v>
      </c>
      <c r="C1073" t="s">
        <v>10856</v>
      </c>
      <c r="D1073" s="7">
        <v>21500000</v>
      </c>
      <c r="E1073">
        <v>393</v>
      </c>
      <c r="F1073" t="s">
        <v>18</v>
      </c>
      <c r="G1073">
        <v>22</v>
      </c>
      <c r="H1073">
        <v>2</v>
      </c>
      <c r="I1073">
        <v>2009</v>
      </c>
      <c r="J1073">
        <v>2</v>
      </c>
      <c r="K1073" t="s">
        <v>137</v>
      </c>
      <c r="L1073">
        <f>data_to_analyze[[#This Row],[workers]]-data_to_analyze[[#This Row],[previous_workers]]</f>
        <v>20</v>
      </c>
    </row>
    <row r="1074" spans="1:12" x14ac:dyDescent="0.25">
      <c r="A1074">
        <v>1069</v>
      </c>
      <c r="B1074" t="s">
        <v>4249</v>
      </c>
      <c r="C1074" t="s">
        <v>17763</v>
      </c>
      <c r="D1074" s="7">
        <v>2500000</v>
      </c>
      <c r="E1074">
        <v>392</v>
      </c>
      <c r="F1074" t="s">
        <v>175</v>
      </c>
      <c r="G1074">
        <v>9</v>
      </c>
      <c r="H1074">
        <v>3</v>
      </c>
      <c r="I1074">
        <v>2014</v>
      </c>
      <c r="J1074">
        <v>1</v>
      </c>
      <c r="K1074" t="s">
        <v>4252</v>
      </c>
      <c r="L1074">
        <f>data_to_analyze[[#This Row],[workers]]-data_to_analyze[[#This Row],[previous_workers]]</f>
        <v>6</v>
      </c>
    </row>
    <row r="1075" spans="1:12" x14ac:dyDescent="0.25">
      <c r="A1075">
        <v>1070</v>
      </c>
      <c r="B1075" t="s">
        <v>4253</v>
      </c>
      <c r="C1075" t="s">
        <v>17744</v>
      </c>
      <c r="D1075" s="7">
        <v>15400000</v>
      </c>
      <c r="E1075">
        <v>392</v>
      </c>
      <c r="F1075" t="s">
        <v>18</v>
      </c>
      <c r="G1075">
        <v>59</v>
      </c>
      <c r="H1075">
        <v>26</v>
      </c>
      <c r="I1075">
        <v>2000</v>
      </c>
      <c r="J1075">
        <v>2</v>
      </c>
      <c r="K1075" t="s">
        <v>4256</v>
      </c>
      <c r="L1075">
        <f>data_to_analyze[[#This Row],[workers]]-data_to_analyze[[#This Row],[previous_workers]]</f>
        <v>33</v>
      </c>
    </row>
    <row r="1076" spans="1:12" x14ac:dyDescent="0.25">
      <c r="A1076">
        <v>1071</v>
      </c>
      <c r="B1076" t="s">
        <v>4257</v>
      </c>
      <c r="C1076" t="s">
        <v>17738</v>
      </c>
      <c r="D1076" s="7">
        <v>12200000</v>
      </c>
      <c r="E1076">
        <v>392</v>
      </c>
      <c r="F1076" t="s">
        <v>181</v>
      </c>
      <c r="G1076">
        <v>70</v>
      </c>
      <c r="H1076">
        <v>8</v>
      </c>
      <c r="I1076">
        <v>2011</v>
      </c>
      <c r="J1076">
        <v>1</v>
      </c>
      <c r="K1076" t="s">
        <v>976</v>
      </c>
      <c r="L1076">
        <f>data_to_analyze[[#This Row],[workers]]-data_to_analyze[[#This Row],[previous_workers]]</f>
        <v>62</v>
      </c>
    </row>
    <row r="1077" spans="1:12" x14ac:dyDescent="0.25">
      <c r="A1077">
        <v>1072</v>
      </c>
      <c r="B1077" t="s">
        <v>4260</v>
      </c>
      <c r="C1077" t="s">
        <v>17734</v>
      </c>
      <c r="D1077" s="7">
        <v>14500000</v>
      </c>
      <c r="E1077">
        <v>391</v>
      </c>
      <c r="F1077" t="s">
        <v>187</v>
      </c>
      <c r="G1077">
        <v>70</v>
      </c>
      <c r="H1077">
        <v>10</v>
      </c>
      <c r="I1077">
        <v>2009</v>
      </c>
      <c r="J1077">
        <v>4</v>
      </c>
      <c r="K1077" t="s">
        <v>4263</v>
      </c>
      <c r="L1077">
        <f>data_to_analyze[[#This Row],[workers]]-data_to_analyze[[#This Row],[previous_workers]]</f>
        <v>60</v>
      </c>
    </row>
    <row r="1078" spans="1:12" x14ac:dyDescent="0.25">
      <c r="A1078">
        <v>1073</v>
      </c>
      <c r="B1078" t="s">
        <v>4264</v>
      </c>
      <c r="C1078" t="s">
        <v>17751</v>
      </c>
      <c r="D1078" s="7">
        <v>21400000000</v>
      </c>
      <c r="E1078">
        <v>391</v>
      </c>
      <c r="F1078" t="s">
        <v>55</v>
      </c>
      <c r="G1078">
        <v>3300</v>
      </c>
      <c r="H1078">
        <v>3900</v>
      </c>
      <c r="I1078">
        <v>1998</v>
      </c>
      <c r="J1078">
        <v>8</v>
      </c>
      <c r="K1078" t="s">
        <v>4268</v>
      </c>
      <c r="L1078">
        <f>data_to_analyze[[#This Row],[workers]]-data_to_analyze[[#This Row],[previous_workers]]</f>
        <v>-600</v>
      </c>
    </row>
    <row r="1079" spans="1:12" x14ac:dyDescent="0.25">
      <c r="A1079">
        <v>1074</v>
      </c>
      <c r="B1079" t="s">
        <v>4269</v>
      </c>
      <c r="C1079" t="s">
        <v>10856</v>
      </c>
      <c r="D1079" s="7">
        <v>5600000</v>
      </c>
      <c r="E1079">
        <v>390</v>
      </c>
      <c r="F1079" t="s">
        <v>156</v>
      </c>
      <c r="G1079">
        <v>37</v>
      </c>
      <c r="H1079">
        <v>12</v>
      </c>
      <c r="I1079">
        <v>2008</v>
      </c>
      <c r="J1079">
        <v>3</v>
      </c>
      <c r="K1079" t="s">
        <v>4272</v>
      </c>
      <c r="L1079">
        <f>data_to_analyze[[#This Row],[workers]]-data_to_analyze[[#This Row],[previous_workers]]</f>
        <v>25</v>
      </c>
    </row>
    <row r="1080" spans="1:12" x14ac:dyDescent="0.25">
      <c r="A1080">
        <v>1075</v>
      </c>
      <c r="B1080" t="s">
        <v>4273</v>
      </c>
      <c r="C1080" t="s">
        <v>108</v>
      </c>
      <c r="D1080" s="7">
        <v>900000</v>
      </c>
      <c r="E1080">
        <v>390</v>
      </c>
      <c r="F1080" t="s">
        <v>48</v>
      </c>
      <c r="G1080">
        <v>10</v>
      </c>
      <c r="H1080">
        <v>1</v>
      </c>
      <c r="I1080">
        <v>2015</v>
      </c>
      <c r="J1080">
        <v>1</v>
      </c>
      <c r="K1080" t="s">
        <v>882</v>
      </c>
      <c r="L1080">
        <f>data_to_analyze[[#This Row],[workers]]-data_to_analyze[[#This Row],[previous_workers]]</f>
        <v>9</v>
      </c>
    </row>
    <row r="1081" spans="1:12" x14ac:dyDescent="0.25">
      <c r="A1081">
        <v>1076</v>
      </c>
      <c r="B1081" t="s">
        <v>4276</v>
      </c>
      <c r="C1081" t="s">
        <v>17765</v>
      </c>
      <c r="D1081" s="7">
        <v>50700000</v>
      </c>
      <c r="E1081">
        <v>389</v>
      </c>
      <c r="F1081" t="s">
        <v>18</v>
      </c>
      <c r="G1081">
        <v>120</v>
      </c>
      <c r="H1081">
        <v>35</v>
      </c>
      <c r="I1081">
        <v>2009</v>
      </c>
      <c r="J1081">
        <v>6</v>
      </c>
      <c r="K1081" t="s">
        <v>1149</v>
      </c>
      <c r="L1081">
        <f>data_to_analyze[[#This Row],[workers]]-data_to_analyze[[#This Row],[previous_workers]]</f>
        <v>85</v>
      </c>
    </row>
    <row r="1082" spans="1:12" x14ac:dyDescent="0.25">
      <c r="A1082">
        <v>1077</v>
      </c>
      <c r="B1082" t="s">
        <v>4280</v>
      </c>
      <c r="C1082" t="s">
        <v>17758</v>
      </c>
      <c r="D1082" s="7">
        <v>2200000</v>
      </c>
      <c r="E1082">
        <v>388</v>
      </c>
      <c r="F1082" t="s">
        <v>218</v>
      </c>
      <c r="G1082">
        <v>15</v>
      </c>
      <c r="H1082">
        <v>2</v>
      </c>
      <c r="I1082">
        <v>2014</v>
      </c>
      <c r="J1082">
        <v>1</v>
      </c>
      <c r="K1082" t="s">
        <v>1082</v>
      </c>
      <c r="L1082">
        <f>data_to_analyze[[#This Row],[workers]]-data_to_analyze[[#This Row],[previous_workers]]</f>
        <v>13</v>
      </c>
    </row>
    <row r="1083" spans="1:12" x14ac:dyDescent="0.25">
      <c r="A1083">
        <v>1078</v>
      </c>
      <c r="B1083" t="s">
        <v>4283</v>
      </c>
      <c r="C1083" t="s">
        <v>17765</v>
      </c>
      <c r="D1083" s="7">
        <v>3900000</v>
      </c>
      <c r="E1083">
        <v>388</v>
      </c>
      <c r="F1083" t="s">
        <v>336</v>
      </c>
      <c r="G1083">
        <v>12</v>
      </c>
      <c r="H1083">
        <v>4</v>
      </c>
      <c r="I1083">
        <v>2009</v>
      </c>
      <c r="J1083">
        <v>1</v>
      </c>
      <c r="K1083" t="s">
        <v>4286</v>
      </c>
      <c r="L1083">
        <f>data_to_analyze[[#This Row],[workers]]-data_to_analyze[[#This Row],[previous_workers]]</f>
        <v>8</v>
      </c>
    </row>
    <row r="1084" spans="1:12" x14ac:dyDescent="0.25">
      <c r="A1084">
        <v>1079</v>
      </c>
      <c r="B1084" t="s">
        <v>4287</v>
      </c>
      <c r="C1084" t="s">
        <v>17739</v>
      </c>
      <c r="D1084" s="7">
        <v>30400000</v>
      </c>
      <c r="E1084">
        <v>387</v>
      </c>
      <c r="F1084" t="s">
        <v>156</v>
      </c>
      <c r="G1084">
        <v>167</v>
      </c>
      <c r="H1084">
        <v>33</v>
      </c>
      <c r="I1084">
        <v>2011</v>
      </c>
      <c r="J1084">
        <v>4</v>
      </c>
      <c r="K1084" t="s">
        <v>122</v>
      </c>
      <c r="L1084">
        <f>data_to_analyze[[#This Row],[workers]]-data_to_analyze[[#This Row],[previous_workers]]</f>
        <v>134</v>
      </c>
    </row>
    <row r="1085" spans="1:12" x14ac:dyDescent="0.25">
      <c r="A1085">
        <v>1080</v>
      </c>
      <c r="B1085" t="s">
        <v>4291</v>
      </c>
      <c r="C1085" t="s">
        <v>17748</v>
      </c>
      <c r="D1085" s="7">
        <v>3400000</v>
      </c>
      <c r="E1085">
        <v>387</v>
      </c>
      <c r="F1085" t="s">
        <v>1041</v>
      </c>
      <c r="G1085">
        <v>11</v>
      </c>
      <c r="H1085">
        <v>6</v>
      </c>
      <c r="I1085">
        <v>2006</v>
      </c>
      <c r="J1085">
        <v>2</v>
      </c>
      <c r="K1085" t="s">
        <v>4294</v>
      </c>
      <c r="L1085">
        <f>data_to_analyze[[#This Row],[workers]]-data_to_analyze[[#This Row],[previous_workers]]</f>
        <v>5</v>
      </c>
    </row>
    <row r="1086" spans="1:12" x14ac:dyDescent="0.25">
      <c r="A1086">
        <v>1081</v>
      </c>
      <c r="B1086" t="s">
        <v>4295</v>
      </c>
      <c r="C1086" t="s">
        <v>10856</v>
      </c>
      <c r="D1086" s="7">
        <v>63600000</v>
      </c>
      <c r="E1086">
        <v>387</v>
      </c>
      <c r="F1086" t="s">
        <v>18</v>
      </c>
      <c r="G1086">
        <v>43</v>
      </c>
      <c r="H1086">
        <v>35</v>
      </c>
      <c r="I1086">
        <v>2010</v>
      </c>
      <c r="J1086">
        <v>5</v>
      </c>
      <c r="K1086" t="s">
        <v>4299</v>
      </c>
      <c r="L1086">
        <f>data_to_analyze[[#This Row],[workers]]-data_to_analyze[[#This Row],[previous_workers]]</f>
        <v>8</v>
      </c>
    </row>
    <row r="1087" spans="1:12" x14ac:dyDescent="0.25">
      <c r="A1087">
        <v>1082</v>
      </c>
      <c r="B1087" t="s">
        <v>4300</v>
      </c>
      <c r="C1087" t="s">
        <v>17760</v>
      </c>
      <c r="D1087" s="7">
        <v>2100000</v>
      </c>
      <c r="E1087">
        <v>387</v>
      </c>
      <c r="F1087" t="s">
        <v>297</v>
      </c>
      <c r="G1087">
        <v>27</v>
      </c>
      <c r="H1087">
        <v>3</v>
      </c>
      <c r="I1087">
        <v>2014</v>
      </c>
      <c r="J1087">
        <v>1</v>
      </c>
      <c r="K1087" t="s">
        <v>1879</v>
      </c>
      <c r="L1087">
        <f>data_to_analyze[[#This Row],[workers]]-data_to_analyze[[#This Row],[previous_workers]]</f>
        <v>24</v>
      </c>
    </row>
    <row r="1088" spans="1:12" x14ac:dyDescent="0.25">
      <c r="A1088">
        <v>1083</v>
      </c>
      <c r="B1088" t="s">
        <v>4303</v>
      </c>
      <c r="C1088" t="s">
        <v>108</v>
      </c>
      <c r="D1088" s="7">
        <v>43700000</v>
      </c>
      <c r="E1088">
        <v>387</v>
      </c>
      <c r="F1088" t="s">
        <v>25</v>
      </c>
      <c r="G1088">
        <v>60</v>
      </c>
      <c r="H1088">
        <v>25</v>
      </c>
      <c r="I1088">
        <v>2012</v>
      </c>
      <c r="J1088">
        <v>1</v>
      </c>
      <c r="K1088" t="s">
        <v>4307</v>
      </c>
      <c r="L1088">
        <f>data_to_analyze[[#This Row],[workers]]-data_to_analyze[[#This Row],[previous_workers]]</f>
        <v>35</v>
      </c>
    </row>
    <row r="1089" spans="1:12" x14ac:dyDescent="0.25">
      <c r="A1089">
        <v>1084</v>
      </c>
      <c r="B1089" t="s">
        <v>4308</v>
      </c>
      <c r="C1089" t="s">
        <v>17770</v>
      </c>
      <c r="D1089" s="7">
        <v>4700000</v>
      </c>
      <c r="E1089">
        <v>387</v>
      </c>
      <c r="F1089" t="s">
        <v>48</v>
      </c>
      <c r="G1089">
        <v>12</v>
      </c>
      <c r="H1089">
        <v>3</v>
      </c>
      <c r="I1089">
        <v>2014</v>
      </c>
      <c r="J1089">
        <v>2</v>
      </c>
      <c r="K1089" t="s">
        <v>4311</v>
      </c>
      <c r="L1089">
        <f>data_to_analyze[[#This Row],[workers]]-data_to_analyze[[#This Row],[previous_workers]]</f>
        <v>9</v>
      </c>
    </row>
    <row r="1090" spans="1:12" x14ac:dyDescent="0.25">
      <c r="A1090">
        <v>1085</v>
      </c>
      <c r="B1090" t="s">
        <v>4312</v>
      </c>
      <c r="C1090" t="s">
        <v>17739</v>
      </c>
      <c r="D1090" s="7">
        <v>4300000</v>
      </c>
      <c r="E1090">
        <v>387</v>
      </c>
      <c r="F1090" t="s">
        <v>156</v>
      </c>
      <c r="G1090">
        <v>58</v>
      </c>
      <c r="H1090">
        <v>7</v>
      </c>
      <c r="I1090">
        <v>2009</v>
      </c>
      <c r="J1090">
        <v>2</v>
      </c>
      <c r="K1090" t="s">
        <v>2658</v>
      </c>
      <c r="L1090">
        <f>data_to_analyze[[#This Row],[workers]]-data_to_analyze[[#This Row],[previous_workers]]</f>
        <v>51</v>
      </c>
    </row>
    <row r="1091" spans="1:12" x14ac:dyDescent="0.25">
      <c r="A1091">
        <v>1086</v>
      </c>
      <c r="B1091" t="s">
        <v>4315</v>
      </c>
      <c r="C1091" t="s">
        <v>17749</v>
      </c>
      <c r="D1091" s="7">
        <v>4500000</v>
      </c>
      <c r="E1091">
        <v>387</v>
      </c>
      <c r="F1091" t="s">
        <v>156</v>
      </c>
      <c r="G1091">
        <v>50</v>
      </c>
      <c r="H1091">
        <v>15</v>
      </c>
      <c r="I1091">
        <v>2008</v>
      </c>
      <c r="J1091">
        <v>1</v>
      </c>
      <c r="K1091" t="s">
        <v>344</v>
      </c>
      <c r="L1091">
        <f>data_to_analyze[[#This Row],[workers]]-data_to_analyze[[#This Row],[previous_workers]]</f>
        <v>35</v>
      </c>
    </row>
    <row r="1092" spans="1:12" x14ac:dyDescent="0.25">
      <c r="A1092">
        <v>1087</v>
      </c>
      <c r="B1092" t="s">
        <v>4318</v>
      </c>
      <c r="C1092" t="s">
        <v>17735</v>
      </c>
      <c r="D1092" s="7">
        <v>9900000</v>
      </c>
      <c r="E1092">
        <v>386</v>
      </c>
      <c r="F1092" t="s">
        <v>18</v>
      </c>
      <c r="G1092">
        <v>80</v>
      </c>
      <c r="H1092">
        <v>30</v>
      </c>
      <c r="I1092">
        <v>2001</v>
      </c>
      <c r="J1092">
        <v>4</v>
      </c>
      <c r="K1092" t="s">
        <v>89</v>
      </c>
      <c r="L1092">
        <f>data_to_analyze[[#This Row],[workers]]-data_to_analyze[[#This Row],[previous_workers]]</f>
        <v>50</v>
      </c>
    </row>
    <row r="1093" spans="1:12" x14ac:dyDescent="0.25">
      <c r="A1093">
        <v>1088</v>
      </c>
      <c r="B1093" t="s">
        <v>4321</v>
      </c>
      <c r="C1093" t="s">
        <v>17750</v>
      </c>
      <c r="D1093" s="7">
        <v>2500000</v>
      </c>
      <c r="E1093">
        <v>386</v>
      </c>
      <c r="F1093" t="s">
        <v>336</v>
      </c>
      <c r="G1093">
        <v>13</v>
      </c>
      <c r="H1093">
        <v>10</v>
      </c>
      <c r="I1093">
        <v>2009</v>
      </c>
      <c r="J1093">
        <v>1</v>
      </c>
      <c r="K1093" t="s">
        <v>636</v>
      </c>
      <c r="L1093">
        <f>data_to_analyze[[#This Row],[workers]]-data_to_analyze[[#This Row],[previous_workers]]</f>
        <v>3</v>
      </c>
    </row>
    <row r="1094" spans="1:12" x14ac:dyDescent="0.25">
      <c r="A1094">
        <v>1089</v>
      </c>
      <c r="B1094" t="s">
        <v>4324</v>
      </c>
      <c r="C1094" t="s">
        <v>777</v>
      </c>
      <c r="D1094" s="7">
        <v>4500000</v>
      </c>
      <c r="E1094">
        <v>385</v>
      </c>
      <c r="F1094" t="s">
        <v>107</v>
      </c>
      <c r="G1094">
        <v>12</v>
      </c>
      <c r="H1094">
        <v>4</v>
      </c>
      <c r="I1094">
        <v>2015</v>
      </c>
      <c r="J1094">
        <v>1</v>
      </c>
      <c r="K1094" t="s">
        <v>4327</v>
      </c>
      <c r="L1094">
        <f>data_to_analyze[[#This Row],[workers]]-data_to_analyze[[#This Row],[previous_workers]]</f>
        <v>8</v>
      </c>
    </row>
    <row r="1095" spans="1:12" x14ac:dyDescent="0.25">
      <c r="A1095">
        <v>1090</v>
      </c>
      <c r="B1095" t="s">
        <v>4328</v>
      </c>
      <c r="C1095" t="s">
        <v>17765</v>
      </c>
      <c r="D1095" s="7">
        <v>3200000</v>
      </c>
      <c r="E1095">
        <v>385</v>
      </c>
      <c r="F1095" t="s">
        <v>55</v>
      </c>
      <c r="G1095">
        <v>35</v>
      </c>
      <c r="H1095">
        <v>8</v>
      </c>
      <c r="I1095">
        <v>2012</v>
      </c>
      <c r="J1095">
        <v>1</v>
      </c>
      <c r="K1095" t="s">
        <v>4331</v>
      </c>
      <c r="L1095">
        <f>data_to_analyze[[#This Row],[workers]]-data_to_analyze[[#This Row],[previous_workers]]</f>
        <v>27</v>
      </c>
    </row>
    <row r="1096" spans="1:12" x14ac:dyDescent="0.25">
      <c r="A1096">
        <v>1091</v>
      </c>
      <c r="B1096" t="s">
        <v>4332</v>
      </c>
      <c r="C1096" t="s">
        <v>777</v>
      </c>
      <c r="D1096" s="7">
        <v>5400000</v>
      </c>
      <c r="E1096">
        <v>385</v>
      </c>
      <c r="F1096" t="s">
        <v>336</v>
      </c>
      <c r="G1096">
        <v>34</v>
      </c>
      <c r="H1096">
        <v>6</v>
      </c>
      <c r="I1096">
        <v>2014</v>
      </c>
      <c r="J1096">
        <v>1</v>
      </c>
      <c r="K1096" t="s">
        <v>4335</v>
      </c>
      <c r="L1096">
        <f>data_to_analyze[[#This Row],[workers]]-data_to_analyze[[#This Row],[previous_workers]]</f>
        <v>28</v>
      </c>
    </row>
    <row r="1097" spans="1:12" x14ac:dyDescent="0.25">
      <c r="A1097">
        <v>1092</v>
      </c>
      <c r="B1097" t="s">
        <v>4336</v>
      </c>
      <c r="C1097" t="s">
        <v>17734</v>
      </c>
      <c r="D1097" s="7">
        <v>43800000</v>
      </c>
      <c r="E1097">
        <v>385</v>
      </c>
      <c r="F1097" t="s">
        <v>211</v>
      </c>
      <c r="G1097">
        <v>280</v>
      </c>
      <c r="H1097">
        <v>88</v>
      </c>
      <c r="I1097">
        <v>2014</v>
      </c>
      <c r="J1097">
        <v>2</v>
      </c>
      <c r="K1097" t="s">
        <v>2101</v>
      </c>
      <c r="L1097">
        <f>data_to_analyze[[#This Row],[workers]]-data_to_analyze[[#This Row],[previous_workers]]</f>
        <v>192</v>
      </c>
    </row>
    <row r="1098" spans="1:12" x14ac:dyDescent="0.25">
      <c r="A1098">
        <v>1093</v>
      </c>
      <c r="B1098" t="s">
        <v>4340</v>
      </c>
      <c r="C1098" t="s">
        <v>17768</v>
      </c>
      <c r="D1098" s="7">
        <v>2700000</v>
      </c>
      <c r="E1098">
        <v>384</v>
      </c>
      <c r="F1098" t="s">
        <v>48</v>
      </c>
      <c r="G1098">
        <v>20</v>
      </c>
      <c r="H1098">
        <v>4</v>
      </c>
      <c r="I1098">
        <v>2014</v>
      </c>
      <c r="J1098">
        <v>1</v>
      </c>
      <c r="K1098" t="s">
        <v>4343</v>
      </c>
      <c r="L1098">
        <f>data_to_analyze[[#This Row],[workers]]-data_to_analyze[[#This Row],[previous_workers]]</f>
        <v>16</v>
      </c>
    </row>
    <row r="1099" spans="1:12" x14ac:dyDescent="0.25">
      <c r="A1099">
        <v>1094</v>
      </c>
      <c r="B1099" t="s">
        <v>4344</v>
      </c>
      <c r="C1099" t="s">
        <v>17753</v>
      </c>
      <c r="D1099" s="7">
        <v>31400000</v>
      </c>
      <c r="E1099">
        <v>384</v>
      </c>
      <c r="F1099" t="s">
        <v>48</v>
      </c>
      <c r="G1099">
        <v>15</v>
      </c>
      <c r="H1099">
        <v>7</v>
      </c>
      <c r="I1099">
        <v>2010</v>
      </c>
      <c r="J1099">
        <v>1</v>
      </c>
      <c r="K1099" t="s">
        <v>4347</v>
      </c>
      <c r="L1099">
        <f>data_to_analyze[[#This Row],[workers]]-data_to_analyze[[#This Row],[previous_workers]]</f>
        <v>8</v>
      </c>
    </row>
    <row r="1100" spans="1:12" x14ac:dyDescent="0.25">
      <c r="A1100">
        <v>1095</v>
      </c>
      <c r="B1100" t="s">
        <v>4348</v>
      </c>
      <c r="C1100" t="s">
        <v>17739</v>
      </c>
      <c r="D1100" s="7">
        <v>10300000</v>
      </c>
      <c r="E1100">
        <v>383</v>
      </c>
      <c r="F1100" t="s">
        <v>40</v>
      </c>
      <c r="G1100">
        <v>14</v>
      </c>
      <c r="H1100">
        <v>7</v>
      </c>
      <c r="I1100">
        <v>2013</v>
      </c>
      <c r="J1100">
        <v>2</v>
      </c>
      <c r="K1100" t="s">
        <v>4351</v>
      </c>
      <c r="L1100">
        <f>data_to_analyze[[#This Row],[workers]]-data_to_analyze[[#This Row],[previous_workers]]</f>
        <v>7</v>
      </c>
    </row>
    <row r="1101" spans="1:12" x14ac:dyDescent="0.25">
      <c r="A1101">
        <v>1096</v>
      </c>
      <c r="B1101" t="s">
        <v>4352</v>
      </c>
      <c r="C1101" t="s">
        <v>17739</v>
      </c>
      <c r="D1101" s="7">
        <v>3300000</v>
      </c>
      <c r="E1101">
        <v>382</v>
      </c>
      <c r="F1101" t="s">
        <v>156</v>
      </c>
      <c r="G1101">
        <v>22</v>
      </c>
      <c r="H1101">
        <v>8</v>
      </c>
      <c r="I1101">
        <v>2014</v>
      </c>
      <c r="J1101">
        <v>1</v>
      </c>
      <c r="K1101" t="s">
        <v>122</v>
      </c>
      <c r="L1101">
        <f>data_to_analyze[[#This Row],[workers]]-data_to_analyze[[#This Row],[previous_workers]]</f>
        <v>14</v>
      </c>
    </row>
    <row r="1102" spans="1:12" x14ac:dyDescent="0.25">
      <c r="A1102">
        <v>1097</v>
      </c>
      <c r="B1102" t="s">
        <v>4355</v>
      </c>
      <c r="C1102" t="s">
        <v>17741</v>
      </c>
      <c r="D1102" s="7">
        <v>14400000</v>
      </c>
      <c r="E1102">
        <v>382</v>
      </c>
      <c r="F1102" t="s">
        <v>48</v>
      </c>
      <c r="G1102">
        <v>18</v>
      </c>
      <c r="H1102">
        <v>2</v>
      </c>
      <c r="I1102">
        <v>2013</v>
      </c>
      <c r="J1102">
        <v>4</v>
      </c>
      <c r="K1102" t="s">
        <v>158</v>
      </c>
      <c r="L1102">
        <f>data_to_analyze[[#This Row],[workers]]-data_to_analyze[[#This Row],[previous_workers]]</f>
        <v>16</v>
      </c>
    </row>
    <row r="1103" spans="1:12" x14ac:dyDescent="0.25">
      <c r="A1103">
        <v>1098</v>
      </c>
      <c r="B1103" t="s">
        <v>4358</v>
      </c>
      <c r="C1103" t="s">
        <v>108</v>
      </c>
      <c r="D1103" s="7">
        <v>6300000</v>
      </c>
      <c r="E1103">
        <v>382</v>
      </c>
      <c r="F1103" t="s">
        <v>40</v>
      </c>
      <c r="G1103">
        <v>45</v>
      </c>
      <c r="H1103">
        <v>4</v>
      </c>
      <c r="I1103">
        <v>2009</v>
      </c>
      <c r="J1103">
        <v>3</v>
      </c>
      <c r="K1103" t="s">
        <v>108</v>
      </c>
      <c r="L1103">
        <f>data_to_analyze[[#This Row],[workers]]-data_to_analyze[[#This Row],[previous_workers]]</f>
        <v>41</v>
      </c>
    </row>
    <row r="1104" spans="1:12" x14ac:dyDescent="0.25">
      <c r="A1104">
        <v>1099</v>
      </c>
      <c r="B1104" t="s">
        <v>4361</v>
      </c>
      <c r="C1104" t="s">
        <v>17770</v>
      </c>
      <c r="D1104" s="7">
        <v>2400000</v>
      </c>
      <c r="E1104">
        <v>381</v>
      </c>
      <c r="F1104" t="s">
        <v>297</v>
      </c>
      <c r="G1104">
        <v>226</v>
      </c>
      <c r="H1104">
        <v>73</v>
      </c>
      <c r="I1104">
        <v>2008</v>
      </c>
      <c r="J1104">
        <v>2</v>
      </c>
      <c r="K1104" t="s">
        <v>1789</v>
      </c>
      <c r="L1104">
        <f>data_to_analyze[[#This Row],[workers]]-data_to_analyze[[#This Row],[previous_workers]]</f>
        <v>153</v>
      </c>
    </row>
    <row r="1105" spans="1:12" x14ac:dyDescent="0.25">
      <c r="A1105">
        <v>1100</v>
      </c>
      <c r="B1105" t="s">
        <v>4364</v>
      </c>
      <c r="C1105" t="s">
        <v>17773</v>
      </c>
      <c r="D1105" s="7">
        <v>17700000</v>
      </c>
      <c r="E1105">
        <v>381</v>
      </c>
      <c r="F1105" t="s">
        <v>40</v>
      </c>
      <c r="G1105">
        <v>24</v>
      </c>
      <c r="H1105">
        <v>6</v>
      </c>
      <c r="I1105">
        <v>2008</v>
      </c>
      <c r="J1105">
        <v>2</v>
      </c>
      <c r="K1105" t="s">
        <v>4368</v>
      </c>
      <c r="L1105">
        <f>data_to_analyze[[#This Row],[workers]]-data_to_analyze[[#This Row],[previous_workers]]</f>
        <v>18</v>
      </c>
    </row>
    <row r="1106" spans="1:12" x14ac:dyDescent="0.25">
      <c r="A1106">
        <v>1101</v>
      </c>
      <c r="B1106" t="s">
        <v>4369</v>
      </c>
      <c r="C1106" t="s">
        <v>108</v>
      </c>
      <c r="D1106" s="7">
        <v>6900000</v>
      </c>
      <c r="E1106">
        <v>381</v>
      </c>
      <c r="F1106" t="s">
        <v>55</v>
      </c>
      <c r="G1106">
        <v>20</v>
      </c>
      <c r="H1106">
        <v>5</v>
      </c>
      <c r="I1106">
        <v>1992</v>
      </c>
      <c r="J1106">
        <v>3</v>
      </c>
      <c r="K1106" t="s">
        <v>1200</v>
      </c>
      <c r="L1106">
        <f>data_to_analyze[[#This Row],[workers]]-data_to_analyze[[#This Row],[previous_workers]]</f>
        <v>15</v>
      </c>
    </row>
    <row r="1107" spans="1:12" x14ac:dyDescent="0.25">
      <c r="A1107">
        <v>1102</v>
      </c>
      <c r="B1107" t="s">
        <v>4372</v>
      </c>
      <c r="C1107" t="s">
        <v>976</v>
      </c>
      <c r="D1107" s="7">
        <v>10300000</v>
      </c>
      <c r="E1107">
        <v>381</v>
      </c>
      <c r="F1107" t="s">
        <v>233</v>
      </c>
      <c r="G1107">
        <v>50</v>
      </c>
      <c r="H1107">
        <v>19</v>
      </c>
      <c r="I1107">
        <v>2014</v>
      </c>
      <c r="J1107">
        <v>2</v>
      </c>
      <c r="K1107" t="s">
        <v>1253</v>
      </c>
      <c r="L1107">
        <f>data_to_analyze[[#This Row],[workers]]-data_to_analyze[[#This Row],[previous_workers]]</f>
        <v>31</v>
      </c>
    </row>
    <row r="1108" spans="1:12" x14ac:dyDescent="0.25">
      <c r="A1108">
        <v>1103</v>
      </c>
      <c r="B1108" t="s">
        <v>4375</v>
      </c>
      <c r="C1108" t="s">
        <v>10856</v>
      </c>
      <c r="D1108" s="7">
        <v>9400000</v>
      </c>
      <c r="E1108">
        <v>380</v>
      </c>
      <c r="F1108" t="s">
        <v>18</v>
      </c>
      <c r="G1108">
        <v>55</v>
      </c>
      <c r="H1108">
        <v>20</v>
      </c>
      <c r="I1108">
        <v>2012</v>
      </c>
      <c r="J1108">
        <v>3</v>
      </c>
      <c r="K1108" t="s">
        <v>137</v>
      </c>
      <c r="L1108">
        <f>data_to_analyze[[#This Row],[workers]]-data_to_analyze[[#This Row],[previous_workers]]</f>
        <v>35</v>
      </c>
    </row>
    <row r="1109" spans="1:12" x14ac:dyDescent="0.25">
      <c r="A1109">
        <v>1104</v>
      </c>
      <c r="B1109" t="s">
        <v>4379</v>
      </c>
      <c r="C1109" t="s">
        <v>17742</v>
      </c>
      <c r="D1109" s="7">
        <v>37300000</v>
      </c>
      <c r="E1109">
        <v>379</v>
      </c>
      <c r="F1109" t="s">
        <v>329</v>
      </c>
      <c r="G1109">
        <v>497</v>
      </c>
      <c r="H1109">
        <v>120</v>
      </c>
      <c r="I1109">
        <v>2010</v>
      </c>
      <c r="J1109">
        <v>1</v>
      </c>
      <c r="K1109" t="s">
        <v>506</v>
      </c>
      <c r="L1109">
        <f>data_to_analyze[[#This Row],[workers]]-data_to_analyze[[#This Row],[previous_workers]]</f>
        <v>377</v>
      </c>
    </row>
    <row r="1110" spans="1:12" x14ac:dyDescent="0.25">
      <c r="A1110">
        <v>1105</v>
      </c>
      <c r="B1110" t="s">
        <v>4382</v>
      </c>
      <c r="C1110" t="s">
        <v>17771</v>
      </c>
      <c r="D1110" s="7">
        <v>31200000</v>
      </c>
      <c r="E1110">
        <v>379</v>
      </c>
      <c r="F1110" t="s">
        <v>289</v>
      </c>
      <c r="G1110">
        <v>30</v>
      </c>
      <c r="H1110">
        <v>11</v>
      </c>
      <c r="I1110">
        <v>2008</v>
      </c>
      <c r="J1110">
        <v>1</v>
      </c>
      <c r="K1110" t="s">
        <v>4386</v>
      </c>
      <c r="L1110">
        <f>data_to_analyze[[#This Row],[workers]]-data_to_analyze[[#This Row],[previous_workers]]</f>
        <v>19</v>
      </c>
    </row>
    <row r="1111" spans="1:12" x14ac:dyDescent="0.25">
      <c r="A1111">
        <v>1106</v>
      </c>
      <c r="B1111" t="s">
        <v>4387</v>
      </c>
      <c r="C1111" t="s">
        <v>17760</v>
      </c>
      <c r="D1111" s="7">
        <v>60200000</v>
      </c>
      <c r="E1111">
        <v>379</v>
      </c>
      <c r="F1111" t="s">
        <v>211</v>
      </c>
      <c r="G1111">
        <v>84</v>
      </c>
      <c r="H1111">
        <v>32</v>
      </c>
      <c r="I1111">
        <v>2008</v>
      </c>
      <c r="J1111">
        <v>3</v>
      </c>
      <c r="K1111" t="s">
        <v>4391</v>
      </c>
      <c r="L1111">
        <f>data_to_analyze[[#This Row],[workers]]-data_to_analyze[[#This Row],[previous_workers]]</f>
        <v>52</v>
      </c>
    </row>
    <row r="1112" spans="1:12" x14ac:dyDescent="0.25">
      <c r="A1112">
        <v>1107</v>
      </c>
      <c r="B1112" t="s">
        <v>4392</v>
      </c>
      <c r="C1112" t="s">
        <v>10856</v>
      </c>
      <c r="D1112" s="7">
        <v>2800000</v>
      </c>
      <c r="E1112">
        <v>378</v>
      </c>
      <c r="F1112" t="s">
        <v>187</v>
      </c>
      <c r="G1112">
        <v>14</v>
      </c>
      <c r="H1112">
        <v>4</v>
      </c>
      <c r="I1112">
        <v>2011</v>
      </c>
      <c r="J1112">
        <v>1</v>
      </c>
      <c r="K1112" t="s">
        <v>137</v>
      </c>
      <c r="L1112">
        <f>data_to_analyze[[#This Row],[workers]]-data_to_analyze[[#This Row],[previous_workers]]</f>
        <v>10</v>
      </c>
    </row>
    <row r="1113" spans="1:12" x14ac:dyDescent="0.25">
      <c r="A1113">
        <v>1108</v>
      </c>
      <c r="B1113" t="s">
        <v>4395</v>
      </c>
      <c r="C1113" t="s">
        <v>17751</v>
      </c>
      <c r="D1113" s="7">
        <v>3300000</v>
      </c>
      <c r="E1113">
        <v>378</v>
      </c>
      <c r="F1113" t="s">
        <v>187</v>
      </c>
      <c r="G1113">
        <v>70</v>
      </c>
      <c r="H1113">
        <v>5</v>
      </c>
      <c r="I1113">
        <v>2013</v>
      </c>
      <c r="J1113">
        <v>1</v>
      </c>
      <c r="K1113" t="s">
        <v>298</v>
      </c>
      <c r="L1113">
        <f>data_to_analyze[[#This Row],[workers]]-data_to_analyze[[#This Row],[previous_workers]]</f>
        <v>65</v>
      </c>
    </row>
    <row r="1114" spans="1:12" x14ac:dyDescent="0.25">
      <c r="A1114">
        <v>1109</v>
      </c>
      <c r="B1114" t="s">
        <v>4398</v>
      </c>
      <c r="C1114" t="s">
        <v>17770</v>
      </c>
      <c r="D1114" s="7">
        <v>4200000</v>
      </c>
      <c r="E1114">
        <v>377</v>
      </c>
      <c r="F1114" t="s">
        <v>308</v>
      </c>
      <c r="G1114">
        <v>16</v>
      </c>
      <c r="H1114">
        <v>6</v>
      </c>
      <c r="I1114">
        <v>2010</v>
      </c>
      <c r="J1114">
        <v>2</v>
      </c>
      <c r="K1114" t="s">
        <v>251</v>
      </c>
      <c r="L1114">
        <f>data_to_analyze[[#This Row],[workers]]-data_to_analyze[[#This Row],[previous_workers]]</f>
        <v>10</v>
      </c>
    </row>
    <row r="1115" spans="1:12" x14ac:dyDescent="0.25">
      <c r="A1115">
        <v>1110</v>
      </c>
      <c r="B1115" t="s">
        <v>4401</v>
      </c>
      <c r="C1115" t="s">
        <v>108</v>
      </c>
      <c r="D1115" s="7">
        <v>21900000</v>
      </c>
      <c r="E1115">
        <v>377</v>
      </c>
      <c r="F1115" t="s">
        <v>289</v>
      </c>
      <c r="G1115">
        <v>150</v>
      </c>
      <c r="H1115">
        <v>70</v>
      </c>
      <c r="I1115">
        <v>2010</v>
      </c>
      <c r="J1115">
        <v>2</v>
      </c>
      <c r="K1115" t="s">
        <v>108</v>
      </c>
      <c r="L1115">
        <f>data_to_analyze[[#This Row],[workers]]-data_to_analyze[[#This Row],[previous_workers]]</f>
        <v>80</v>
      </c>
    </row>
    <row r="1116" spans="1:12" x14ac:dyDescent="0.25">
      <c r="A1116">
        <v>1111</v>
      </c>
      <c r="B1116" t="s">
        <v>4404</v>
      </c>
      <c r="C1116" t="s">
        <v>777</v>
      </c>
      <c r="D1116" s="7">
        <v>7300000</v>
      </c>
      <c r="E1116">
        <v>376</v>
      </c>
      <c r="F1116" t="s">
        <v>336</v>
      </c>
      <c r="G1116">
        <v>16</v>
      </c>
      <c r="H1116">
        <v>8</v>
      </c>
      <c r="I1116">
        <v>2014</v>
      </c>
      <c r="J1116">
        <v>1</v>
      </c>
      <c r="K1116" t="s">
        <v>4408</v>
      </c>
      <c r="L1116">
        <f>data_to_analyze[[#This Row],[workers]]-data_to_analyze[[#This Row],[previous_workers]]</f>
        <v>8</v>
      </c>
    </row>
    <row r="1117" spans="1:12" x14ac:dyDescent="0.25">
      <c r="A1117">
        <v>1112</v>
      </c>
      <c r="B1117" t="s">
        <v>4409</v>
      </c>
      <c r="C1117" t="s">
        <v>17757</v>
      </c>
      <c r="D1117" s="7">
        <v>5900000</v>
      </c>
      <c r="E1117">
        <v>376</v>
      </c>
      <c r="F1117" t="s">
        <v>156</v>
      </c>
      <c r="G1117">
        <v>28</v>
      </c>
      <c r="H1117">
        <v>10</v>
      </c>
      <c r="I1117">
        <v>2006</v>
      </c>
      <c r="J1117">
        <v>2</v>
      </c>
      <c r="K1117" t="s">
        <v>4412</v>
      </c>
      <c r="L1117">
        <f>data_to_analyze[[#This Row],[workers]]-data_to_analyze[[#This Row],[previous_workers]]</f>
        <v>18</v>
      </c>
    </row>
    <row r="1118" spans="1:12" x14ac:dyDescent="0.25">
      <c r="A1118">
        <v>1113</v>
      </c>
      <c r="B1118" t="s">
        <v>4413</v>
      </c>
      <c r="C1118" t="s">
        <v>777</v>
      </c>
      <c r="D1118" s="7">
        <v>300000</v>
      </c>
      <c r="E1118">
        <v>376</v>
      </c>
      <c r="F1118" t="s">
        <v>33</v>
      </c>
      <c r="G1118">
        <v>11</v>
      </c>
      <c r="H1118">
        <v>4</v>
      </c>
      <c r="I1118">
        <v>2012</v>
      </c>
      <c r="J1118">
        <v>1</v>
      </c>
      <c r="K1118" t="s">
        <v>1519</v>
      </c>
      <c r="L1118">
        <f>data_to_analyze[[#This Row],[workers]]-data_to_analyze[[#This Row],[previous_workers]]</f>
        <v>7</v>
      </c>
    </row>
    <row r="1119" spans="1:12" x14ac:dyDescent="0.25">
      <c r="A1119">
        <v>1114</v>
      </c>
      <c r="B1119" t="s">
        <v>4416</v>
      </c>
      <c r="C1119" t="s">
        <v>777</v>
      </c>
      <c r="D1119" s="7">
        <v>16600000</v>
      </c>
      <c r="E1119">
        <v>374</v>
      </c>
      <c r="F1119" t="s">
        <v>175</v>
      </c>
      <c r="G1119">
        <v>15</v>
      </c>
      <c r="H1119">
        <v>7</v>
      </c>
      <c r="I1119">
        <v>2011</v>
      </c>
      <c r="J1119">
        <v>2</v>
      </c>
      <c r="K1119" t="s">
        <v>4420</v>
      </c>
      <c r="L1119">
        <f>data_to_analyze[[#This Row],[workers]]-data_to_analyze[[#This Row],[previous_workers]]</f>
        <v>8</v>
      </c>
    </row>
    <row r="1120" spans="1:12" x14ac:dyDescent="0.25">
      <c r="A1120">
        <v>1115</v>
      </c>
      <c r="B1120" t="s">
        <v>4421</v>
      </c>
      <c r="C1120" t="s">
        <v>10856</v>
      </c>
      <c r="D1120" s="7">
        <v>254200000</v>
      </c>
      <c r="E1120">
        <v>374</v>
      </c>
      <c r="F1120" t="s">
        <v>336</v>
      </c>
      <c r="G1120">
        <v>14098</v>
      </c>
      <c r="H1120">
        <v>4900</v>
      </c>
      <c r="I1120">
        <v>2008</v>
      </c>
      <c r="J1120">
        <v>7</v>
      </c>
      <c r="K1120" t="s">
        <v>578</v>
      </c>
      <c r="L1120">
        <f>data_to_analyze[[#This Row],[workers]]-data_to_analyze[[#This Row],[previous_workers]]</f>
        <v>9198</v>
      </c>
    </row>
    <row r="1121" spans="1:12" x14ac:dyDescent="0.25">
      <c r="A1121">
        <v>1116</v>
      </c>
      <c r="B1121" t="s">
        <v>4425</v>
      </c>
      <c r="C1121" t="s">
        <v>108</v>
      </c>
      <c r="D1121" s="7">
        <v>14600000</v>
      </c>
      <c r="E1121">
        <v>373</v>
      </c>
      <c r="F1121" t="s">
        <v>156</v>
      </c>
      <c r="G1121">
        <v>156</v>
      </c>
      <c r="H1121">
        <v>37</v>
      </c>
      <c r="I1121">
        <v>2012</v>
      </c>
      <c r="J1121">
        <v>2</v>
      </c>
      <c r="K1121" t="s">
        <v>108</v>
      </c>
      <c r="L1121">
        <f>data_to_analyze[[#This Row],[workers]]-data_to_analyze[[#This Row],[previous_workers]]</f>
        <v>119</v>
      </c>
    </row>
    <row r="1122" spans="1:12" x14ac:dyDescent="0.25">
      <c r="A1122">
        <v>1117</v>
      </c>
      <c r="B1122" t="s">
        <v>4428</v>
      </c>
      <c r="C1122" t="s">
        <v>17769</v>
      </c>
      <c r="D1122" s="7">
        <v>81600000</v>
      </c>
      <c r="E1122">
        <v>372</v>
      </c>
      <c r="F1122" t="s">
        <v>25</v>
      </c>
      <c r="G1122">
        <v>66</v>
      </c>
      <c r="H1122">
        <v>19</v>
      </c>
      <c r="I1122">
        <v>2012</v>
      </c>
      <c r="J1122">
        <v>4</v>
      </c>
      <c r="K1122" t="s">
        <v>212</v>
      </c>
      <c r="L1122">
        <f>data_to_analyze[[#This Row],[workers]]-data_to_analyze[[#This Row],[previous_workers]]</f>
        <v>47</v>
      </c>
    </row>
    <row r="1123" spans="1:12" x14ac:dyDescent="0.25">
      <c r="A1123">
        <v>1118</v>
      </c>
      <c r="B1123" t="s">
        <v>4432</v>
      </c>
      <c r="C1123" t="s">
        <v>17743</v>
      </c>
      <c r="D1123" s="7">
        <v>400000</v>
      </c>
      <c r="E1123">
        <v>372</v>
      </c>
      <c r="F1123" t="s">
        <v>187</v>
      </c>
      <c r="G1123">
        <v>70</v>
      </c>
      <c r="H1123">
        <v>12</v>
      </c>
      <c r="I1123">
        <v>2010</v>
      </c>
      <c r="J1123">
        <v>2</v>
      </c>
      <c r="K1123" t="s">
        <v>1185</v>
      </c>
      <c r="L1123">
        <f>data_to_analyze[[#This Row],[workers]]-data_to_analyze[[#This Row],[previous_workers]]</f>
        <v>58</v>
      </c>
    </row>
    <row r="1124" spans="1:12" x14ac:dyDescent="0.25">
      <c r="A1124">
        <v>1119</v>
      </c>
      <c r="B1124" t="s">
        <v>4435</v>
      </c>
      <c r="C1124" t="s">
        <v>17734</v>
      </c>
      <c r="D1124" s="7">
        <v>46700000</v>
      </c>
      <c r="E1124">
        <v>372</v>
      </c>
      <c r="F1124" t="s">
        <v>149</v>
      </c>
      <c r="G1124">
        <v>58</v>
      </c>
      <c r="H1124">
        <v>25</v>
      </c>
      <c r="I1124">
        <v>2008</v>
      </c>
      <c r="J1124">
        <v>5</v>
      </c>
      <c r="K1124" t="s">
        <v>651</v>
      </c>
      <c r="L1124">
        <f>data_to_analyze[[#This Row],[workers]]-data_to_analyze[[#This Row],[previous_workers]]</f>
        <v>33</v>
      </c>
    </row>
    <row r="1125" spans="1:12" x14ac:dyDescent="0.25">
      <c r="A1125">
        <v>1120</v>
      </c>
      <c r="B1125" t="s">
        <v>4439</v>
      </c>
      <c r="C1125" t="s">
        <v>17734</v>
      </c>
      <c r="D1125" s="7">
        <v>8500000</v>
      </c>
      <c r="E1125">
        <v>371</v>
      </c>
      <c r="F1125" t="s">
        <v>25</v>
      </c>
      <c r="G1125">
        <v>40</v>
      </c>
      <c r="H1125">
        <v>12</v>
      </c>
      <c r="I1125">
        <v>2013</v>
      </c>
      <c r="J1125">
        <v>3</v>
      </c>
      <c r="K1125" t="s">
        <v>1681</v>
      </c>
      <c r="L1125">
        <f>data_to_analyze[[#This Row],[workers]]-data_to_analyze[[#This Row],[previous_workers]]</f>
        <v>28</v>
      </c>
    </row>
    <row r="1126" spans="1:12" x14ac:dyDescent="0.25">
      <c r="A1126">
        <v>1121</v>
      </c>
      <c r="B1126" t="s">
        <v>4442</v>
      </c>
      <c r="C1126" t="s">
        <v>17758</v>
      </c>
      <c r="D1126" s="7">
        <v>12200000</v>
      </c>
      <c r="E1126">
        <v>371</v>
      </c>
      <c r="F1126" t="s">
        <v>156</v>
      </c>
      <c r="G1126">
        <v>131</v>
      </c>
      <c r="H1126">
        <v>44</v>
      </c>
      <c r="I1126">
        <v>2014</v>
      </c>
      <c r="J1126">
        <v>2</v>
      </c>
      <c r="K1126" t="s">
        <v>4445</v>
      </c>
      <c r="L1126">
        <f>data_to_analyze[[#This Row],[workers]]-data_to_analyze[[#This Row],[previous_workers]]</f>
        <v>87</v>
      </c>
    </row>
    <row r="1127" spans="1:12" x14ac:dyDescent="0.25">
      <c r="A1127">
        <v>1122</v>
      </c>
      <c r="B1127" t="s">
        <v>4446</v>
      </c>
      <c r="C1127" t="s">
        <v>108</v>
      </c>
      <c r="D1127" s="7">
        <v>2200000</v>
      </c>
      <c r="E1127">
        <v>371</v>
      </c>
      <c r="F1127" t="s">
        <v>48</v>
      </c>
      <c r="G1127">
        <v>6</v>
      </c>
      <c r="H1127">
        <v>1</v>
      </c>
      <c r="I1127">
        <v>2015</v>
      </c>
      <c r="J1127">
        <v>1</v>
      </c>
      <c r="K1127" t="s">
        <v>882</v>
      </c>
      <c r="L1127">
        <f>data_to_analyze[[#This Row],[workers]]-data_to_analyze[[#This Row],[previous_workers]]</f>
        <v>5</v>
      </c>
    </row>
    <row r="1128" spans="1:12" x14ac:dyDescent="0.25">
      <c r="A1128">
        <v>1123</v>
      </c>
      <c r="B1128" t="s">
        <v>4449</v>
      </c>
      <c r="C1128" t="s">
        <v>108</v>
      </c>
      <c r="D1128" s="7">
        <v>4100000</v>
      </c>
      <c r="E1128">
        <v>371</v>
      </c>
      <c r="F1128" t="s">
        <v>18</v>
      </c>
      <c r="G1128">
        <v>20</v>
      </c>
      <c r="H1128">
        <v>7</v>
      </c>
      <c r="I1128">
        <v>2010</v>
      </c>
      <c r="J1128">
        <v>2</v>
      </c>
      <c r="K1128" t="s">
        <v>4452</v>
      </c>
      <c r="L1128">
        <f>data_to_analyze[[#This Row],[workers]]-data_to_analyze[[#This Row],[previous_workers]]</f>
        <v>13</v>
      </c>
    </row>
    <row r="1129" spans="1:12" x14ac:dyDescent="0.25">
      <c r="A1129">
        <v>1124</v>
      </c>
      <c r="B1129" t="s">
        <v>4453</v>
      </c>
      <c r="C1129" t="s">
        <v>17742</v>
      </c>
      <c r="D1129" s="7">
        <v>7600000</v>
      </c>
      <c r="E1129">
        <v>371</v>
      </c>
      <c r="F1129" t="s">
        <v>156</v>
      </c>
      <c r="G1129">
        <v>74</v>
      </c>
      <c r="H1129">
        <v>16</v>
      </c>
      <c r="I1129">
        <v>2010</v>
      </c>
      <c r="J1129">
        <v>3</v>
      </c>
      <c r="K1129" t="s">
        <v>506</v>
      </c>
      <c r="L1129">
        <f>data_to_analyze[[#This Row],[workers]]-data_to_analyze[[#This Row],[previous_workers]]</f>
        <v>58</v>
      </c>
    </row>
    <row r="1130" spans="1:12" x14ac:dyDescent="0.25">
      <c r="A1130">
        <v>1125</v>
      </c>
      <c r="B1130" t="s">
        <v>4456</v>
      </c>
      <c r="C1130" t="s">
        <v>17736</v>
      </c>
      <c r="D1130" s="7">
        <v>17300000</v>
      </c>
      <c r="E1130">
        <v>371</v>
      </c>
      <c r="F1130" t="s">
        <v>18</v>
      </c>
      <c r="G1130">
        <v>21</v>
      </c>
      <c r="H1130">
        <v>11</v>
      </c>
      <c r="I1130">
        <v>2012</v>
      </c>
      <c r="J1130">
        <v>2</v>
      </c>
      <c r="K1130" t="s">
        <v>2606</v>
      </c>
      <c r="L1130">
        <f>data_to_analyze[[#This Row],[workers]]-data_to_analyze[[#This Row],[previous_workers]]</f>
        <v>10</v>
      </c>
    </row>
    <row r="1131" spans="1:12" x14ac:dyDescent="0.25">
      <c r="A1131">
        <v>1126</v>
      </c>
      <c r="B1131" t="s">
        <v>4459</v>
      </c>
      <c r="C1131" t="s">
        <v>7363</v>
      </c>
      <c r="D1131" s="7">
        <v>3200000</v>
      </c>
      <c r="E1131">
        <v>370</v>
      </c>
      <c r="F1131" t="s">
        <v>156</v>
      </c>
      <c r="G1131">
        <v>25</v>
      </c>
      <c r="H1131">
        <v>10</v>
      </c>
      <c r="I1131">
        <v>2008</v>
      </c>
      <c r="J1131">
        <v>1</v>
      </c>
      <c r="K1131" t="s">
        <v>2854</v>
      </c>
      <c r="L1131">
        <f>data_to_analyze[[#This Row],[workers]]-data_to_analyze[[#This Row],[previous_workers]]</f>
        <v>15</v>
      </c>
    </row>
    <row r="1132" spans="1:12" x14ac:dyDescent="0.25">
      <c r="A1132">
        <v>1127</v>
      </c>
      <c r="B1132" t="s">
        <v>4462</v>
      </c>
      <c r="C1132" t="s">
        <v>108</v>
      </c>
      <c r="D1132" s="7">
        <v>14200000</v>
      </c>
      <c r="E1132">
        <v>370</v>
      </c>
      <c r="F1132" t="s">
        <v>18</v>
      </c>
      <c r="G1132">
        <v>147</v>
      </c>
      <c r="H1132">
        <v>41</v>
      </c>
      <c r="I1132">
        <v>2011</v>
      </c>
      <c r="J1132">
        <v>1</v>
      </c>
      <c r="K1132" t="s">
        <v>108</v>
      </c>
      <c r="L1132">
        <f>data_to_analyze[[#This Row],[workers]]-data_to_analyze[[#This Row],[previous_workers]]</f>
        <v>106</v>
      </c>
    </row>
    <row r="1133" spans="1:12" x14ac:dyDescent="0.25">
      <c r="A1133">
        <v>1128</v>
      </c>
      <c r="B1133" t="s">
        <v>4465</v>
      </c>
      <c r="C1133" t="s">
        <v>10856</v>
      </c>
      <c r="D1133" s="7">
        <v>2300000</v>
      </c>
      <c r="E1133">
        <v>370</v>
      </c>
      <c r="F1133" t="s">
        <v>218</v>
      </c>
      <c r="G1133">
        <v>19</v>
      </c>
      <c r="H1133">
        <v>4</v>
      </c>
      <c r="I1133">
        <v>2014</v>
      </c>
      <c r="J1133">
        <v>1</v>
      </c>
      <c r="K1133" t="s">
        <v>83</v>
      </c>
      <c r="L1133">
        <f>data_to_analyze[[#This Row],[workers]]-data_to_analyze[[#This Row],[previous_workers]]</f>
        <v>15</v>
      </c>
    </row>
    <row r="1134" spans="1:12" x14ac:dyDescent="0.25">
      <c r="A1134">
        <v>1129</v>
      </c>
      <c r="B1134" t="s">
        <v>4468</v>
      </c>
      <c r="C1134" t="s">
        <v>17770</v>
      </c>
      <c r="D1134" s="7">
        <v>2100000</v>
      </c>
      <c r="E1134">
        <v>370</v>
      </c>
      <c r="F1134" t="s">
        <v>1041</v>
      </c>
      <c r="G1134">
        <v>15</v>
      </c>
      <c r="H1134">
        <v>6</v>
      </c>
      <c r="I1134">
        <v>1979</v>
      </c>
      <c r="J1134">
        <v>1</v>
      </c>
      <c r="K1134" t="s">
        <v>1496</v>
      </c>
      <c r="L1134">
        <f>data_to_analyze[[#This Row],[workers]]-data_to_analyze[[#This Row],[previous_workers]]</f>
        <v>9</v>
      </c>
    </row>
    <row r="1135" spans="1:12" x14ac:dyDescent="0.25">
      <c r="A1135">
        <v>1130</v>
      </c>
      <c r="B1135" t="s">
        <v>4471</v>
      </c>
      <c r="C1135" t="s">
        <v>17770</v>
      </c>
      <c r="D1135" s="7">
        <v>25600000</v>
      </c>
      <c r="E1135">
        <v>369</v>
      </c>
      <c r="F1135" t="s">
        <v>69</v>
      </c>
      <c r="G1135">
        <v>221</v>
      </c>
      <c r="H1135">
        <v>38</v>
      </c>
      <c r="I1135">
        <v>2012</v>
      </c>
      <c r="J1135">
        <v>2</v>
      </c>
      <c r="K1135" t="s">
        <v>4475</v>
      </c>
      <c r="L1135">
        <f>data_to_analyze[[#This Row],[workers]]-data_to_analyze[[#This Row],[previous_workers]]</f>
        <v>183</v>
      </c>
    </row>
    <row r="1136" spans="1:12" x14ac:dyDescent="0.25">
      <c r="A1136">
        <v>1131</v>
      </c>
      <c r="B1136" t="s">
        <v>4476</v>
      </c>
      <c r="C1136" t="s">
        <v>17765</v>
      </c>
      <c r="D1136" s="7">
        <v>2700000</v>
      </c>
      <c r="E1136">
        <v>369</v>
      </c>
      <c r="F1136" t="s">
        <v>40</v>
      </c>
      <c r="G1136">
        <v>50</v>
      </c>
      <c r="H1136">
        <v>15</v>
      </c>
      <c r="I1136">
        <v>2011</v>
      </c>
      <c r="J1136">
        <v>2</v>
      </c>
      <c r="K1136" t="s">
        <v>701</v>
      </c>
      <c r="L1136">
        <f>data_to_analyze[[#This Row],[workers]]-data_to_analyze[[#This Row],[previous_workers]]</f>
        <v>35</v>
      </c>
    </row>
    <row r="1137" spans="1:12" x14ac:dyDescent="0.25">
      <c r="A1137">
        <v>1132</v>
      </c>
      <c r="B1137" t="s">
        <v>4479</v>
      </c>
      <c r="C1137" t="s">
        <v>17773</v>
      </c>
      <c r="D1137" s="7">
        <v>12800000</v>
      </c>
      <c r="E1137">
        <v>369</v>
      </c>
      <c r="F1137" t="s">
        <v>156</v>
      </c>
      <c r="G1137">
        <v>53</v>
      </c>
      <c r="H1137">
        <v>35</v>
      </c>
      <c r="I1137">
        <v>2012</v>
      </c>
      <c r="J1137">
        <v>1</v>
      </c>
      <c r="K1137" t="s">
        <v>3271</v>
      </c>
      <c r="L1137">
        <f>data_to_analyze[[#This Row],[workers]]-data_to_analyze[[#This Row],[previous_workers]]</f>
        <v>18</v>
      </c>
    </row>
    <row r="1138" spans="1:12" x14ac:dyDescent="0.25">
      <c r="A1138">
        <v>1133</v>
      </c>
      <c r="B1138" t="s">
        <v>4482</v>
      </c>
      <c r="C1138" t="s">
        <v>17771</v>
      </c>
      <c r="D1138" s="7">
        <v>3800000</v>
      </c>
      <c r="E1138">
        <v>368</v>
      </c>
      <c r="F1138" t="s">
        <v>211</v>
      </c>
      <c r="G1138">
        <v>42</v>
      </c>
      <c r="H1138">
        <v>9</v>
      </c>
      <c r="I1138">
        <v>2010</v>
      </c>
      <c r="J1138">
        <v>1</v>
      </c>
      <c r="K1138" t="s">
        <v>1734</v>
      </c>
      <c r="L1138">
        <f>data_to_analyze[[#This Row],[workers]]-data_to_analyze[[#This Row],[previous_workers]]</f>
        <v>33</v>
      </c>
    </row>
    <row r="1139" spans="1:12" x14ac:dyDescent="0.25">
      <c r="A1139">
        <v>1134</v>
      </c>
      <c r="B1139" t="s">
        <v>4485</v>
      </c>
      <c r="C1139" t="s">
        <v>10856</v>
      </c>
      <c r="D1139" s="7">
        <v>5200000</v>
      </c>
      <c r="E1139">
        <v>368</v>
      </c>
      <c r="F1139" t="s">
        <v>233</v>
      </c>
      <c r="G1139">
        <v>40</v>
      </c>
      <c r="H1139">
        <v>11</v>
      </c>
      <c r="I1139">
        <v>2012</v>
      </c>
      <c r="J1139">
        <v>1</v>
      </c>
      <c r="K1139" t="s">
        <v>4488</v>
      </c>
      <c r="L1139">
        <f>data_to_analyze[[#This Row],[workers]]-data_to_analyze[[#This Row],[previous_workers]]</f>
        <v>29</v>
      </c>
    </row>
    <row r="1140" spans="1:12" x14ac:dyDescent="0.25">
      <c r="A1140">
        <v>1135</v>
      </c>
      <c r="B1140" t="s">
        <v>4489</v>
      </c>
      <c r="C1140" t="s">
        <v>17753</v>
      </c>
      <c r="D1140" s="7">
        <v>116600000</v>
      </c>
      <c r="E1140">
        <v>368</v>
      </c>
      <c r="F1140" t="s">
        <v>308</v>
      </c>
      <c r="G1140">
        <v>25</v>
      </c>
      <c r="H1140">
        <v>16</v>
      </c>
      <c r="I1140">
        <v>2012</v>
      </c>
      <c r="J1140">
        <v>3</v>
      </c>
      <c r="K1140" t="s">
        <v>985</v>
      </c>
      <c r="L1140">
        <f>data_to_analyze[[#This Row],[workers]]-data_to_analyze[[#This Row],[previous_workers]]</f>
        <v>9</v>
      </c>
    </row>
    <row r="1141" spans="1:12" x14ac:dyDescent="0.25">
      <c r="A1141">
        <v>1136</v>
      </c>
      <c r="B1141" t="s">
        <v>4493</v>
      </c>
      <c r="C1141" t="s">
        <v>10856</v>
      </c>
      <c r="D1141" s="7">
        <v>500000</v>
      </c>
      <c r="E1141">
        <v>367</v>
      </c>
      <c r="F1141" t="s">
        <v>18</v>
      </c>
      <c r="G1141">
        <v>62</v>
      </c>
      <c r="H1141">
        <v>9</v>
      </c>
      <c r="I1141">
        <v>2012</v>
      </c>
      <c r="J1141">
        <v>3</v>
      </c>
      <c r="K1141" t="s">
        <v>137</v>
      </c>
      <c r="L1141">
        <f>data_to_analyze[[#This Row],[workers]]-data_to_analyze[[#This Row],[previous_workers]]</f>
        <v>53</v>
      </c>
    </row>
    <row r="1142" spans="1:12" x14ac:dyDescent="0.25">
      <c r="A1142">
        <v>1137</v>
      </c>
      <c r="B1142" t="s">
        <v>4496</v>
      </c>
      <c r="C1142" t="s">
        <v>976</v>
      </c>
      <c r="D1142" s="7">
        <v>2200000</v>
      </c>
      <c r="E1142">
        <v>367</v>
      </c>
      <c r="F1142" t="s">
        <v>181</v>
      </c>
      <c r="G1142">
        <v>42</v>
      </c>
      <c r="H1142">
        <v>7</v>
      </c>
      <c r="I1142">
        <v>2009</v>
      </c>
      <c r="J1142">
        <v>1</v>
      </c>
      <c r="K1142" t="s">
        <v>4104</v>
      </c>
      <c r="L1142">
        <f>data_to_analyze[[#This Row],[workers]]-data_to_analyze[[#This Row],[previous_workers]]</f>
        <v>35</v>
      </c>
    </row>
    <row r="1143" spans="1:12" x14ac:dyDescent="0.25">
      <c r="A1143">
        <v>1138</v>
      </c>
      <c r="B1143" t="s">
        <v>4499</v>
      </c>
      <c r="C1143" t="s">
        <v>17760</v>
      </c>
      <c r="D1143" s="7">
        <v>3700000</v>
      </c>
      <c r="E1143">
        <v>367</v>
      </c>
      <c r="F1143" t="s">
        <v>40</v>
      </c>
      <c r="G1143">
        <v>5</v>
      </c>
      <c r="H1143">
        <v>1</v>
      </c>
      <c r="I1143">
        <v>2015</v>
      </c>
      <c r="J1143">
        <v>1</v>
      </c>
      <c r="K1143" t="s">
        <v>4502</v>
      </c>
      <c r="L1143">
        <f>data_to_analyze[[#This Row],[workers]]-data_to_analyze[[#This Row],[previous_workers]]</f>
        <v>4</v>
      </c>
    </row>
    <row r="1144" spans="1:12" x14ac:dyDescent="0.25">
      <c r="A1144">
        <v>1139</v>
      </c>
      <c r="B1144" t="s">
        <v>4503</v>
      </c>
      <c r="C1144" t="s">
        <v>777</v>
      </c>
      <c r="D1144" s="7">
        <v>19900000</v>
      </c>
      <c r="E1144">
        <v>367</v>
      </c>
      <c r="F1144" t="s">
        <v>233</v>
      </c>
      <c r="G1144">
        <v>19</v>
      </c>
      <c r="H1144">
        <v>8</v>
      </c>
      <c r="I1144">
        <v>2005</v>
      </c>
      <c r="J1144">
        <v>3</v>
      </c>
      <c r="K1144" t="s">
        <v>4507</v>
      </c>
      <c r="L1144">
        <f>data_to_analyze[[#This Row],[workers]]-data_to_analyze[[#This Row],[previous_workers]]</f>
        <v>11</v>
      </c>
    </row>
    <row r="1145" spans="1:12" x14ac:dyDescent="0.25">
      <c r="A1145">
        <v>1140</v>
      </c>
      <c r="B1145" t="s">
        <v>4508</v>
      </c>
      <c r="C1145" t="s">
        <v>10856</v>
      </c>
      <c r="D1145" s="7">
        <v>61300000</v>
      </c>
      <c r="E1145">
        <v>366</v>
      </c>
      <c r="F1145" t="s">
        <v>156</v>
      </c>
      <c r="G1145">
        <v>48</v>
      </c>
      <c r="H1145">
        <v>30</v>
      </c>
      <c r="I1145">
        <v>2010</v>
      </c>
      <c r="J1145">
        <v>1</v>
      </c>
      <c r="K1145" t="s">
        <v>578</v>
      </c>
      <c r="L1145">
        <f>data_to_analyze[[#This Row],[workers]]-data_to_analyze[[#This Row],[previous_workers]]</f>
        <v>18</v>
      </c>
    </row>
    <row r="1146" spans="1:12" x14ac:dyDescent="0.25">
      <c r="A1146">
        <v>1141</v>
      </c>
      <c r="B1146" t="s">
        <v>4512</v>
      </c>
      <c r="C1146" t="s">
        <v>17771</v>
      </c>
      <c r="D1146" s="7">
        <v>50600000</v>
      </c>
      <c r="E1146">
        <v>366</v>
      </c>
      <c r="F1146" t="s">
        <v>25</v>
      </c>
      <c r="G1146">
        <v>185</v>
      </c>
      <c r="H1146">
        <v>65</v>
      </c>
      <c r="I1146">
        <v>2007</v>
      </c>
      <c r="J1146">
        <v>4</v>
      </c>
      <c r="K1146" t="s">
        <v>1734</v>
      </c>
      <c r="L1146">
        <f>data_to_analyze[[#This Row],[workers]]-data_to_analyze[[#This Row],[previous_workers]]</f>
        <v>120</v>
      </c>
    </row>
    <row r="1147" spans="1:12" x14ac:dyDescent="0.25">
      <c r="A1147">
        <v>1142</v>
      </c>
      <c r="B1147" t="s">
        <v>4516</v>
      </c>
      <c r="C1147" t="s">
        <v>10856</v>
      </c>
      <c r="D1147" s="7">
        <v>2200000</v>
      </c>
      <c r="E1147">
        <v>365</v>
      </c>
      <c r="F1147" t="s">
        <v>329</v>
      </c>
      <c r="G1147">
        <v>5</v>
      </c>
      <c r="H1147">
        <v>9</v>
      </c>
      <c r="I1147">
        <v>2012</v>
      </c>
      <c r="J1147">
        <v>1</v>
      </c>
      <c r="K1147" t="s">
        <v>1116</v>
      </c>
      <c r="L1147">
        <f>data_to_analyze[[#This Row],[workers]]-data_to_analyze[[#This Row],[previous_workers]]</f>
        <v>-4</v>
      </c>
    </row>
    <row r="1148" spans="1:12" x14ac:dyDescent="0.25">
      <c r="A1148">
        <v>1143</v>
      </c>
      <c r="B1148" t="s">
        <v>4519</v>
      </c>
      <c r="C1148" t="s">
        <v>10856</v>
      </c>
      <c r="D1148" s="7">
        <v>600000</v>
      </c>
      <c r="E1148">
        <v>365</v>
      </c>
      <c r="F1148" t="s">
        <v>40</v>
      </c>
      <c r="G1148">
        <v>24</v>
      </c>
      <c r="H1148">
        <v>3</v>
      </c>
      <c r="I1148">
        <v>2015</v>
      </c>
      <c r="J1148">
        <v>1</v>
      </c>
      <c r="K1148" t="s">
        <v>1475</v>
      </c>
      <c r="L1148">
        <f>data_to_analyze[[#This Row],[workers]]-data_to_analyze[[#This Row],[previous_workers]]</f>
        <v>21</v>
      </c>
    </row>
    <row r="1149" spans="1:12" x14ac:dyDescent="0.25">
      <c r="A1149">
        <v>1144</v>
      </c>
      <c r="B1149" t="s">
        <v>4522</v>
      </c>
      <c r="C1149" t="s">
        <v>17758</v>
      </c>
      <c r="D1149" s="7">
        <v>11100000</v>
      </c>
      <c r="E1149">
        <v>364</v>
      </c>
      <c r="F1149" t="s">
        <v>156</v>
      </c>
      <c r="G1149">
        <v>25</v>
      </c>
      <c r="H1149">
        <v>14</v>
      </c>
      <c r="I1149">
        <v>1998</v>
      </c>
      <c r="J1149">
        <v>2</v>
      </c>
      <c r="K1149" t="s">
        <v>4525</v>
      </c>
      <c r="L1149">
        <f>data_to_analyze[[#This Row],[workers]]-data_to_analyze[[#This Row],[previous_workers]]</f>
        <v>11</v>
      </c>
    </row>
    <row r="1150" spans="1:12" x14ac:dyDescent="0.25">
      <c r="A1150">
        <v>1145</v>
      </c>
      <c r="B1150" t="s">
        <v>4526</v>
      </c>
      <c r="C1150" t="s">
        <v>17770</v>
      </c>
      <c r="D1150" s="7">
        <v>101200000</v>
      </c>
      <c r="E1150">
        <v>363</v>
      </c>
      <c r="F1150" t="s">
        <v>336</v>
      </c>
      <c r="G1150">
        <v>429</v>
      </c>
      <c r="H1150">
        <v>78</v>
      </c>
      <c r="I1150">
        <v>1987</v>
      </c>
      <c r="J1150">
        <v>5</v>
      </c>
      <c r="K1150" t="s">
        <v>251</v>
      </c>
      <c r="L1150">
        <f>data_to_analyze[[#This Row],[workers]]-data_to_analyze[[#This Row],[previous_workers]]</f>
        <v>351</v>
      </c>
    </row>
    <row r="1151" spans="1:12" x14ac:dyDescent="0.25">
      <c r="A1151">
        <v>1146</v>
      </c>
      <c r="B1151" t="s">
        <v>4530</v>
      </c>
      <c r="C1151" t="s">
        <v>17742</v>
      </c>
      <c r="D1151" s="7">
        <v>4200000</v>
      </c>
      <c r="E1151">
        <v>363</v>
      </c>
      <c r="F1151" t="s">
        <v>187</v>
      </c>
      <c r="G1151">
        <v>18</v>
      </c>
      <c r="H1151">
        <v>3</v>
      </c>
      <c r="I1151">
        <v>2012</v>
      </c>
      <c r="J1151">
        <v>1</v>
      </c>
      <c r="K1151" t="s">
        <v>506</v>
      </c>
      <c r="L1151">
        <f>data_to_analyze[[#This Row],[workers]]-data_to_analyze[[#This Row],[previous_workers]]</f>
        <v>15</v>
      </c>
    </row>
    <row r="1152" spans="1:12" x14ac:dyDescent="0.25">
      <c r="A1152">
        <v>1147</v>
      </c>
      <c r="B1152" t="s">
        <v>4533</v>
      </c>
      <c r="C1152" t="s">
        <v>17773</v>
      </c>
      <c r="D1152" s="7">
        <v>10400000</v>
      </c>
      <c r="E1152">
        <v>362</v>
      </c>
      <c r="F1152" t="s">
        <v>218</v>
      </c>
      <c r="G1152">
        <v>12</v>
      </c>
      <c r="H1152">
        <v>5</v>
      </c>
      <c r="I1152">
        <v>2012</v>
      </c>
      <c r="J1152">
        <v>1</v>
      </c>
      <c r="K1152" t="s">
        <v>565</v>
      </c>
      <c r="L1152">
        <f>data_to_analyze[[#This Row],[workers]]-data_to_analyze[[#This Row],[previous_workers]]</f>
        <v>7</v>
      </c>
    </row>
    <row r="1153" spans="1:12" x14ac:dyDescent="0.25">
      <c r="A1153">
        <v>1148</v>
      </c>
      <c r="B1153" t="s">
        <v>4536</v>
      </c>
      <c r="C1153" t="s">
        <v>108</v>
      </c>
      <c r="D1153" s="7">
        <v>4700000</v>
      </c>
      <c r="E1153">
        <v>361</v>
      </c>
      <c r="F1153" t="s">
        <v>297</v>
      </c>
      <c r="G1153">
        <v>20</v>
      </c>
      <c r="H1153">
        <v>4</v>
      </c>
      <c r="I1153">
        <v>2015</v>
      </c>
      <c r="J1153">
        <v>1</v>
      </c>
      <c r="K1153" t="s">
        <v>108</v>
      </c>
      <c r="L1153">
        <f>data_to_analyze[[#This Row],[workers]]-data_to_analyze[[#This Row],[previous_workers]]</f>
        <v>16</v>
      </c>
    </row>
    <row r="1154" spans="1:12" x14ac:dyDescent="0.25">
      <c r="A1154">
        <v>1149</v>
      </c>
      <c r="B1154" t="s">
        <v>4539</v>
      </c>
      <c r="C1154" t="s">
        <v>10856</v>
      </c>
      <c r="D1154" s="7">
        <v>33700000</v>
      </c>
      <c r="E1154">
        <v>361</v>
      </c>
      <c r="F1154" t="s">
        <v>149</v>
      </c>
      <c r="G1154">
        <v>78</v>
      </c>
      <c r="H1154">
        <v>6</v>
      </c>
      <c r="I1154">
        <v>2011</v>
      </c>
      <c r="J1154">
        <v>2</v>
      </c>
      <c r="K1154" t="s">
        <v>4543</v>
      </c>
      <c r="L1154">
        <f>data_to_analyze[[#This Row],[workers]]-data_to_analyze[[#This Row],[previous_workers]]</f>
        <v>72</v>
      </c>
    </row>
    <row r="1155" spans="1:12" x14ac:dyDescent="0.25">
      <c r="A1155">
        <v>1150</v>
      </c>
      <c r="B1155" t="s">
        <v>4544</v>
      </c>
      <c r="C1155" t="s">
        <v>17771</v>
      </c>
      <c r="D1155" s="7">
        <v>4500000</v>
      </c>
      <c r="E1155">
        <v>360</v>
      </c>
      <c r="F1155" t="s">
        <v>156</v>
      </c>
      <c r="G1155">
        <v>50</v>
      </c>
      <c r="H1155">
        <v>20</v>
      </c>
      <c r="I1155">
        <v>2012</v>
      </c>
      <c r="J1155">
        <v>2</v>
      </c>
      <c r="K1155" t="s">
        <v>4547</v>
      </c>
      <c r="L1155">
        <f>data_to_analyze[[#This Row],[workers]]-data_to_analyze[[#This Row],[previous_workers]]</f>
        <v>30</v>
      </c>
    </row>
    <row r="1156" spans="1:12" x14ac:dyDescent="0.25">
      <c r="A1156">
        <v>1151</v>
      </c>
      <c r="B1156" t="s">
        <v>4548</v>
      </c>
      <c r="C1156" t="s">
        <v>17748</v>
      </c>
      <c r="D1156" s="7">
        <v>9800000</v>
      </c>
      <c r="E1156">
        <v>360</v>
      </c>
      <c r="F1156" t="s">
        <v>181</v>
      </c>
      <c r="G1156">
        <v>52</v>
      </c>
      <c r="H1156">
        <v>10</v>
      </c>
      <c r="I1156">
        <v>2012</v>
      </c>
      <c r="J1156">
        <v>2</v>
      </c>
      <c r="K1156" t="s">
        <v>458</v>
      </c>
      <c r="L1156">
        <f>data_to_analyze[[#This Row],[workers]]-data_to_analyze[[#This Row],[previous_workers]]</f>
        <v>42</v>
      </c>
    </row>
    <row r="1157" spans="1:12" x14ac:dyDescent="0.25">
      <c r="A1157">
        <v>1152</v>
      </c>
      <c r="B1157" t="s">
        <v>4551</v>
      </c>
      <c r="C1157" t="s">
        <v>17773</v>
      </c>
      <c r="D1157" s="7">
        <v>8600000</v>
      </c>
      <c r="E1157">
        <v>360</v>
      </c>
      <c r="F1157" t="s">
        <v>1041</v>
      </c>
      <c r="G1157">
        <v>30</v>
      </c>
      <c r="H1157">
        <v>10</v>
      </c>
      <c r="I1157">
        <v>2013</v>
      </c>
      <c r="J1157">
        <v>2</v>
      </c>
      <c r="K1157" t="s">
        <v>4554</v>
      </c>
      <c r="L1157">
        <f>data_to_analyze[[#This Row],[workers]]-data_to_analyze[[#This Row],[previous_workers]]</f>
        <v>20</v>
      </c>
    </row>
    <row r="1158" spans="1:12" x14ac:dyDescent="0.25">
      <c r="A1158">
        <v>1153</v>
      </c>
      <c r="B1158" t="s">
        <v>4555</v>
      </c>
      <c r="C1158" t="s">
        <v>17770</v>
      </c>
      <c r="D1158" s="7">
        <v>5400000</v>
      </c>
      <c r="E1158">
        <v>359</v>
      </c>
      <c r="F1158" t="s">
        <v>40</v>
      </c>
      <c r="G1158">
        <v>8</v>
      </c>
      <c r="H1158">
        <v>2</v>
      </c>
      <c r="I1158">
        <v>2015</v>
      </c>
      <c r="J1158">
        <v>1</v>
      </c>
      <c r="K1158" t="s">
        <v>251</v>
      </c>
      <c r="L1158">
        <f>data_to_analyze[[#This Row],[workers]]-data_to_analyze[[#This Row],[previous_workers]]</f>
        <v>6</v>
      </c>
    </row>
    <row r="1159" spans="1:12" x14ac:dyDescent="0.25">
      <c r="A1159">
        <v>1154</v>
      </c>
      <c r="B1159" t="s">
        <v>4558</v>
      </c>
      <c r="C1159" t="s">
        <v>17770</v>
      </c>
      <c r="D1159" s="7">
        <v>10100000</v>
      </c>
      <c r="E1159">
        <v>359</v>
      </c>
      <c r="F1159" t="s">
        <v>40</v>
      </c>
      <c r="G1159">
        <v>35</v>
      </c>
      <c r="H1159">
        <v>7</v>
      </c>
      <c r="I1159">
        <v>2011</v>
      </c>
      <c r="J1159">
        <v>3</v>
      </c>
      <c r="K1159" t="s">
        <v>4561</v>
      </c>
      <c r="L1159">
        <f>data_to_analyze[[#This Row],[workers]]-data_to_analyze[[#This Row],[previous_workers]]</f>
        <v>28</v>
      </c>
    </row>
    <row r="1160" spans="1:12" x14ac:dyDescent="0.25">
      <c r="A1160">
        <v>1155</v>
      </c>
      <c r="B1160" t="s">
        <v>4562</v>
      </c>
      <c r="C1160" t="s">
        <v>17773</v>
      </c>
      <c r="D1160" s="7">
        <v>10200000</v>
      </c>
      <c r="E1160">
        <v>359</v>
      </c>
      <c r="F1160" t="s">
        <v>1041</v>
      </c>
      <c r="G1160">
        <v>70</v>
      </c>
      <c r="H1160">
        <v>20</v>
      </c>
      <c r="I1160">
        <v>2013</v>
      </c>
      <c r="J1160">
        <v>2</v>
      </c>
      <c r="K1160" t="s">
        <v>1093</v>
      </c>
      <c r="L1160">
        <f>data_to_analyze[[#This Row],[workers]]-data_to_analyze[[#This Row],[previous_workers]]</f>
        <v>50</v>
      </c>
    </row>
    <row r="1161" spans="1:12" x14ac:dyDescent="0.25">
      <c r="A1161">
        <v>1156</v>
      </c>
      <c r="B1161" t="s">
        <v>4565</v>
      </c>
      <c r="C1161" t="s">
        <v>17773</v>
      </c>
      <c r="D1161" s="7">
        <v>23500000</v>
      </c>
      <c r="E1161">
        <v>359</v>
      </c>
      <c r="F1161" t="s">
        <v>107</v>
      </c>
      <c r="G1161">
        <v>29</v>
      </c>
      <c r="H1161">
        <v>44</v>
      </c>
      <c r="I1161">
        <v>2009</v>
      </c>
      <c r="J1161">
        <v>2</v>
      </c>
      <c r="K1161" t="s">
        <v>1896</v>
      </c>
      <c r="L1161">
        <f>data_to_analyze[[#This Row],[workers]]-data_to_analyze[[#This Row],[previous_workers]]</f>
        <v>-15</v>
      </c>
    </row>
    <row r="1162" spans="1:12" x14ac:dyDescent="0.25">
      <c r="A1162">
        <v>1157</v>
      </c>
      <c r="B1162" t="s">
        <v>4569</v>
      </c>
      <c r="C1162" t="s">
        <v>17764</v>
      </c>
      <c r="D1162" s="7">
        <v>47300000</v>
      </c>
      <c r="E1162">
        <v>359</v>
      </c>
      <c r="F1162" t="s">
        <v>18</v>
      </c>
      <c r="G1162">
        <v>501</v>
      </c>
      <c r="H1162">
        <v>109</v>
      </c>
      <c r="I1162">
        <v>2010</v>
      </c>
      <c r="J1162">
        <v>6</v>
      </c>
      <c r="K1162" t="s">
        <v>4573</v>
      </c>
      <c r="L1162">
        <f>data_to_analyze[[#This Row],[workers]]-data_to_analyze[[#This Row],[previous_workers]]</f>
        <v>392</v>
      </c>
    </row>
    <row r="1163" spans="1:12" x14ac:dyDescent="0.25">
      <c r="A1163">
        <v>1158</v>
      </c>
      <c r="B1163" t="s">
        <v>4574</v>
      </c>
      <c r="C1163" t="s">
        <v>17748</v>
      </c>
      <c r="D1163" s="7">
        <v>2100000</v>
      </c>
      <c r="E1163">
        <v>359</v>
      </c>
      <c r="F1163" t="s">
        <v>181</v>
      </c>
      <c r="G1163">
        <v>18</v>
      </c>
      <c r="H1163">
        <v>4</v>
      </c>
      <c r="I1163">
        <v>2014</v>
      </c>
      <c r="J1163">
        <v>1</v>
      </c>
      <c r="K1163" t="s">
        <v>1270</v>
      </c>
      <c r="L1163">
        <f>data_to_analyze[[#This Row],[workers]]-data_to_analyze[[#This Row],[previous_workers]]</f>
        <v>14</v>
      </c>
    </row>
    <row r="1164" spans="1:12" x14ac:dyDescent="0.25">
      <c r="A1164">
        <v>1159</v>
      </c>
      <c r="B1164" t="s">
        <v>4577</v>
      </c>
      <c r="C1164" t="s">
        <v>10856</v>
      </c>
      <c r="D1164" s="7">
        <v>3700000</v>
      </c>
      <c r="E1164">
        <v>358</v>
      </c>
      <c r="F1164" t="s">
        <v>40</v>
      </c>
      <c r="G1164">
        <v>32</v>
      </c>
      <c r="H1164">
        <v>20</v>
      </c>
      <c r="I1164">
        <v>2013</v>
      </c>
      <c r="J1164">
        <v>2</v>
      </c>
      <c r="K1164" t="s">
        <v>391</v>
      </c>
      <c r="L1164">
        <f>data_to_analyze[[#This Row],[workers]]-data_to_analyze[[#This Row],[previous_workers]]</f>
        <v>12</v>
      </c>
    </row>
    <row r="1165" spans="1:12" x14ac:dyDescent="0.25">
      <c r="A1165">
        <v>1160</v>
      </c>
      <c r="B1165" t="s">
        <v>4580</v>
      </c>
      <c r="C1165" t="s">
        <v>17765</v>
      </c>
      <c r="D1165" s="7">
        <v>17300000</v>
      </c>
      <c r="E1165">
        <v>358</v>
      </c>
      <c r="F1165" t="s">
        <v>18</v>
      </c>
      <c r="G1165">
        <v>15</v>
      </c>
      <c r="H1165">
        <v>20</v>
      </c>
      <c r="I1165">
        <v>2009</v>
      </c>
      <c r="J1165">
        <v>1</v>
      </c>
      <c r="K1165" t="s">
        <v>4583</v>
      </c>
      <c r="L1165">
        <f>data_to_analyze[[#This Row],[workers]]-data_to_analyze[[#This Row],[previous_workers]]</f>
        <v>-5</v>
      </c>
    </row>
    <row r="1166" spans="1:12" x14ac:dyDescent="0.25">
      <c r="A1166">
        <v>1161</v>
      </c>
      <c r="B1166" t="s">
        <v>4584</v>
      </c>
      <c r="C1166" t="s">
        <v>17770</v>
      </c>
      <c r="D1166" s="7">
        <v>17300000</v>
      </c>
      <c r="E1166">
        <v>357</v>
      </c>
      <c r="F1166" t="s">
        <v>55</v>
      </c>
      <c r="G1166">
        <v>69</v>
      </c>
      <c r="H1166">
        <v>11</v>
      </c>
      <c r="I1166">
        <v>2013</v>
      </c>
      <c r="J1166">
        <v>2</v>
      </c>
      <c r="K1166" t="s">
        <v>1789</v>
      </c>
      <c r="L1166">
        <f>data_to_analyze[[#This Row],[workers]]-data_to_analyze[[#This Row],[previous_workers]]</f>
        <v>58</v>
      </c>
    </row>
    <row r="1167" spans="1:12" x14ac:dyDescent="0.25">
      <c r="A1167">
        <v>1162</v>
      </c>
      <c r="B1167" t="s">
        <v>4587</v>
      </c>
      <c r="C1167" t="s">
        <v>17770</v>
      </c>
      <c r="D1167" s="7">
        <v>11600000</v>
      </c>
      <c r="E1167">
        <v>356</v>
      </c>
      <c r="F1167" t="s">
        <v>18</v>
      </c>
      <c r="G1167">
        <v>16</v>
      </c>
      <c r="H1167">
        <v>8</v>
      </c>
      <c r="I1167">
        <v>2013</v>
      </c>
      <c r="J1167">
        <v>3</v>
      </c>
      <c r="K1167" t="s">
        <v>34</v>
      </c>
      <c r="L1167">
        <f>data_to_analyze[[#This Row],[workers]]-data_to_analyze[[#This Row],[previous_workers]]</f>
        <v>8</v>
      </c>
    </row>
    <row r="1168" spans="1:12" x14ac:dyDescent="0.25">
      <c r="A1168">
        <v>1163</v>
      </c>
      <c r="B1168" t="s">
        <v>4590</v>
      </c>
      <c r="C1168" t="s">
        <v>17749</v>
      </c>
      <c r="D1168" s="7">
        <v>18100000</v>
      </c>
      <c r="E1168">
        <v>356</v>
      </c>
      <c r="F1168" t="s">
        <v>308</v>
      </c>
      <c r="G1168">
        <v>19</v>
      </c>
      <c r="H1168">
        <v>5</v>
      </c>
      <c r="I1168">
        <v>2014</v>
      </c>
      <c r="J1168">
        <v>2</v>
      </c>
      <c r="K1168" t="s">
        <v>4593</v>
      </c>
      <c r="L1168">
        <f>data_to_analyze[[#This Row],[workers]]-data_to_analyze[[#This Row],[previous_workers]]</f>
        <v>14</v>
      </c>
    </row>
    <row r="1169" spans="1:12" x14ac:dyDescent="0.25">
      <c r="A1169">
        <v>1164</v>
      </c>
      <c r="B1169" t="s">
        <v>4594</v>
      </c>
      <c r="C1169" t="s">
        <v>17767</v>
      </c>
      <c r="D1169" s="7">
        <v>17100000</v>
      </c>
      <c r="E1169">
        <v>356</v>
      </c>
      <c r="F1169" t="s">
        <v>25</v>
      </c>
      <c r="G1169">
        <v>25</v>
      </c>
      <c r="H1169">
        <v>13</v>
      </c>
      <c r="I1169">
        <v>2014</v>
      </c>
      <c r="J1169">
        <v>2</v>
      </c>
      <c r="K1169" t="s">
        <v>4598</v>
      </c>
      <c r="L1169">
        <f>data_to_analyze[[#This Row],[workers]]-data_to_analyze[[#This Row],[previous_workers]]</f>
        <v>12</v>
      </c>
    </row>
    <row r="1170" spans="1:12" x14ac:dyDescent="0.25">
      <c r="A1170">
        <v>1165</v>
      </c>
      <c r="B1170" t="s">
        <v>4599</v>
      </c>
      <c r="C1170" t="s">
        <v>10856</v>
      </c>
      <c r="D1170" s="7">
        <v>35300000</v>
      </c>
      <c r="E1170">
        <v>356</v>
      </c>
      <c r="F1170" t="s">
        <v>55</v>
      </c>
      <c r="G1170">
        <v>2000</v>
      </c>
      <c r="H1170">
        <v>1200</v>
      </c>
      <c r="I1170">
        <v>2009</v>
      </c>
      <c r="J1170">
        <v>6</v>
      </c>
      <c r="K1170" t="s">
        <v>3211</v>
      </c>
      <c r="L1170">
        <f>data_to_analyze[[#This Row],[workers]]-data_to_analyze[[#This Row],[previous_workers]]</f>
        <v>800</v>
      </c>
    </row>
    <row r="1171" spans="1:12" x14ac:dyDescent="0.25">
      <c r="A1171">
        <v>1166</v>
      </c>
      <c r="B1171" t="s">
        <v>4602</v>
      </c>
      <c r="C1171" t="s">
        <v>17764</v>
      </c>
      <c r="D1171" s="7">
        <v>700000</v>
      </c>
      <c r="E1171">
        <v>355</v>
      </c>
      <c r="F1171" t="s">
        <v>55</v>
      </c>
      <c r="G1171">
        <v>257</v>
      </c>
      <c r="H1171">
        <v>75</v>
      </c>
      <c r="I1171">
        <v>2013</v>
      </c>
      <c r="J1171">
        <v>1</v>
      </c>
      <c r="K1171" t="s">
        <v>437</v>
      </c>
      <c r="L1171">
        <f>data_to_analyze[[#This Row],[workers]]-data_to_analyze[[#This Row],[previous_workers]]</f>
        <v>182</v>
      </c>
    </row>
    <row r="1172" spans="1:12" x14ac:dyDescent="0.25">
      <c r="A1172">
        <v>1167</v>
      </c>
      <c r="B1172" t="s">
        <v>4605</v>
      </c>
      <c r="C1172" t="s">
        <v>17758</v>
      </c>
      <c r="D1172" s="7">
        <v>39800000</v>
      </c>
      <c r="E1172">
        <v>355</v>
      </c>
      <c r="F1172" t="s">
        <v>40</v>
      </c>
      <c r="G1172">
        <v>30</v>
      </c>
      <c r="H1172">
        <v>18</v>
      </c>
      <c r="I1172">
        <v>2014</v>
      </c>
      <c r="J1172">
        <v>1</v>
      </c>
      <c r="K1172" t="s">
        <v>4608</v>
      </c>
      <c r="L1172">
        <f>data_to_analyze[[#This Row],[workers]]-data_to_analyze[[#This Row],[previous_workers]]</f>
        <v>12</v>
      </c>
    </row>
    <row r="1173" spans="1:12" x14ac:dyDescent="0.25">
      <c r="A1173">
        <v>1168</v>
      </c>
      <c r="B1173" t="s">
        <v>4609</v>
      </c>
      <c r="C1173" t="s">
        <v>17748</v>
      </c>
      <c r="D1173" s="7">
        <v>15600000</v>
      </c>
      <c r="E1173">
        <v>355</v>
      </c>
      <c r="F1173" t="s">
        <v>257</v>
      </c>
      <c r="G1173">
        <v>68</v>
      </c>
      <c r="H1173">
        <v>23</v>
      </c>
      <c r="I1173">
        <v>2013</v>
      </c>
      <c r="J1173">
        <v>2</v>
      </c>
      <c r="K1173" t="s">
        <v>596</v>
      </c>
      <c r="L1173">
        <f>data_to_analyze[[#This Row],[workers]]-data_to_analyze[[#This Row],[previous_workers]]</f>
        <v>45</v>
      </c>
    </row>
    <row r="1174" spans="1:12" x14ac:dyDescent="0.25">
      <c r="A1174">
        <v>1169</v>
      </c>
      <c r="B1174" t="s">
        <v>4612</v>
      </c>
      <c r="C1174" t="s">
        <v>976</v>
      </c>
      <c r="D1174" s="7">
        <v>388900000</v>
      </c>
      <c r="E1174">
        <v>355</v>
      </c>
      <c r="F1174" t="s">
        <v>156</v>
      </c>
      <c r="G1174">
        <v>43</v>
      </c>
      <c r="H1174">
        <v>7</v>
      </c>
      <c r="I1174">
        <v>2007</v>
      </c>
      <c r="J1174">
        <v>1</v>
      </c>
      <c r="K1174" t="s">
        <v>4616</v>
      </c>
      <c r="L1174">
        <f>data_to_analyze[[#This Row],[workers]]-data_to_analyze[[#This Row],[previous_workers]]</f>
        <v>36</v>
      </c>
    </row>
    <row r="1175" spans="1:12" x14ac:dyDescent="0.25">
      <c r="A1175">
        <v>1170</v>
      </c>
      <c r="B1175" t="s">
        <v>4617</v>
      </c>
      <c r="C1175" t="s">
        <v>108</v>
      </c>
      <c r="D1175" s="7">
        <v>3100000</v>
      </c>
      <c r="E1175">
        <v>354</v>
      </c>
      <c r="F1175" t="s">
        <v>40</v>
      </c>
      <c r="G1175">
        <v>110</v>
      </c>
      <c r="H1175">
        <v>35</v>
      </c>
      <c r="I1175">
        <v>2010</v>
      </c>
      <c r="J1175">
        <v>3</v>
      </c>
      <c r="K1175" t="s">
        <v>108</v>
      </c>
      <c r="L1175">
        <f>data_to_analyze[[#This Row],[workers]]-data_to_analyze[[#This Row],[previous_workers]]</f>
        <v>75</v>
      </c>
    </row>
    <row r="1176" spans="1:12" x14ac:dyDescent="0.25">
      <c r="A1176">
        <v>1171</v>
      </c>
      <c r="B1176" t="s">
        <v>4621</v>
      </c>
      <c r="C1176" t="s">
        <v>17735</v>
      </c>
      <c r="D1176" s="7">
        <v>2900000</v>
      </c>
      <c r="E1176">
        <v>353</v>
      </c>
      <c r="F1176" t="s">
        <v>55</v>
      </c>
      <c r="G1176">
        <v>37</v>
      </c>
      <c r="H1176">
        <v>16</v>
      </c>
      <c r="I1176">
        <v>2014</v>
      </c>
      <c r="J1176">
        <v>1</v>
      </c>
      <c r="K1176" t="s">
        <v>4624</v>
      </c>
      <c r="L1176">
        <f>data_to_analyze[[#This Row],[workers]]-data_to_analyze[[#This Row],[previous_workers]]</f>
        <v>21</v>
      </c>
    </row>
    <row r="1177" spans="1:12" x14ac:dyDescent="0.25">
      <c r="A1177">
        <v>1172</v>
      </c>
      <c r="B1177" t="s">
        <v>4625</v>
      </c>
      <c r="C1177" t="s">
        <v>17770</v>
      </c>
      <c r="D1177" s="7">
        <v>60700000</v>
      </c>
      <c r="E1177">
        <v>353</v>
      </c>
      <c r="F1177" t="s">
        <v>175</v>
      </c>
      <c r="G1177">
        <v>190</v>
      </c>
      <c r="H1177">
        <v>40</v>
      </c>
      <c r="I1177">
        <v>2013</v>
      </c>
      <c r="J1177">
        <v>2</v>
      </c>
      <c r="K1177" t="s">
        <v>4629</v>
      </c>
      <c r="L1177">
        <f>data_to_analyze[[#This Row],[workers]]-data_to_analyze[[#This Row],[previous_workers]]</f>
        <v>150</v>
      </c>
    </row>
    <row r="1178" spans="1:12" x14ac:dyDescent="0.25">
      <c r="A1178">
        <v>1173</v>
      </c>
      <c r="B1178" t="s">
        <v>4630</v>
      </c>
      <c r="C1178" t="s">
        <v>10856</v>
      </c>
      <c r="D1178" s="7">
        <v>20100000</v>
      </c>
      <c r="E1178">
        <v>353</v>
      </c>
      <c r="F1178" t="s">
        <v>289</v>
      </c>
      <c r="G1178">
        <v>99</v>
      </c>
      <c r="H1178">
        <v>47</v>
      </c>
      <c r="I1178">
        <v>2011</v>
      </c>
      <c r="J1178">
        <v>2</v>
      </c>
      <c r="K1178" t="s">
        <v>4634</v>
      </c>
      <c r="L1178">
        <f>data_to_analyze[[#This Row],[workers]]-data_to_analyze[[#This Row],[previous_workers]]</f>
        <v>52</v>
      </c>
    </row>
    <row r="1179" spans="1:12" x14ac:dyDescent="0.25">
      <c r="A1179">
        <v>1174</v>
      </c>
      <c r="B1179" t="s">
        <v>4635</v>
      </c>
      <c r="C1179" t="s">
        <v>17742</v>
      </c>
      <c r="D1179" s="7">
        <v>13100000</v>
      </c>
      <c r="E1179">
        <v>353</v>
      </c>
      <c r="F1179" t="s">
        <v>257</v>
      </c>
      <c r="G1179">
        <v>48</v>
      </c>
      <c r="H1179">
        <v>16</v>
      </c>
      <c r="I1179">
        <v>2010</v>
      </c>
      <c r="J1179">
        <v>5</v>
      </c>
      <c r="K1179" t="s">
        <v>506</v>
      </c>
      <c r="L1179">
        <f>data_to_analyze[[#This Row],[workers]]-data_to_analyze[[#This Row],[previous_workers]]</f>
        <v>32</v>
      </c>
    </row>
    <row r="1180" spans="1:12" x14ac:dyDescent="0.25">
      <c r="A1180">
        <v>1175</v>
      </c>
      <c r="B1180" t="s">
        <v>4638</v>
      </c>
      <c r="C1180" t="s">
        <v>17763</v>
      </c>
      <c r="D1180" s="7">
        <v>7300000</v>
      </c>
      <c r="E1180">
        <v>353</v>
      </c>
      <c r="F1180" t="s">
        <v>336</v>
      </c>
      <c r="G1180">
        <v>16</v>
      </c>
      <c r="H1180">
        <v>5</v>
      </c>
      <c r="I1180">
        <v>2013</v>
      </c>
      <c r="J1180">
        <v>2</v>
      </c>
      <c r="K1180" t="s">
        <v>4642</v>
      </c>
      <c r="L1180">
        <f>data_to_analyze[[#This Row],[workers]]-data_to_analyze[[#This Row],[previous_workers]]</f>
        <v>11</v>
      </c>
    </row>
    <row r="1181" spans="1:12" x14ac:dyDescent="0.25">
      <c r="A1181">
        <v>1176</v>
      </c>
      <c r="B1181" t="s">
        <v>4643</v>
      </c>
      <c r="C1181" t="s">
        <v>976</v>
      </c>
      <c r="D1181" s="7">
        <v>2900000</v>
      </c>
      <c r="E1181">
        <v>353</v>
      </c>
      <c r="F1181" t="s">
        <v>187</v>
      </c>
      <c r="G1181">
        <v>24</v>
      </c>
      <c r="H1181">
        <v>8</v>
      </c>
      <c r="I1181">
        <v>2014</v>
      </c>
      <c r="J1181">
        <v>1</v>
      </c>
      <c r="K1181" t="s">
        <v>102</v>
      </c>
      <c r="L1181">
        <f>data_to_analyze[[#This Row],[workers]]-data_to_analyze[[#This Row],[previous_workers]]</f>
        <v>16</v>
      </c>
    </row>
    <row r="1182" spans="1:12" x14ac:dyDescent="0.25">
      <c r="A1182">
        <v>1177</v>
      </c>
      <c r="B1182" t="s">
        <v>4646</v>
      </c>
      <c r="C1182" t="s">
        <v>17748</v>
      </c>
      <c r="D1182" s="7">
        <v>2300000</v>
      </c>
      <c r="E1182">
        <v>353</v>
      </c>
      <c r="F1182" t="s">
        <v>218</v>
      </c>
      <c r="G1182">
        <v>7</v>
      </c>
      <c r="H1182">
        <v>1</v>
      </c>
      <c r="I1182">
        <v>2011</v>
      </c>
      <c r="J1182">
        <v>1</v>
      </c>
      <c r="K1182" t="s">
        <v>458</v>
      </c>
      <c r="L1182">
        <f>data_to_analyze[[#This Row],[workers]]-data_to_analyze[[#This Row],[previous_workers]]</f>
        <v>6</v>
      </c>
    </row>
    <row r="1183" spans="1:12" x14ac:dyDescent="0.25">
      <c r="A1183">
        <v>1178</v>
      </c>
      <c r="B1183" t="s">
        <v>4649</v>
      </c>
      <c r="C1183" t="s">
        <v>17770</v>
      </c>
      <c r="D1183" s="7">
        <v>29200000</v>
      </c>
      <c r="E1183">
        <v>352</v>
      </c>
      <c r="F1183" t="s">
        <v>55</v>
      </c>
      <c r="G1183">
        <v>302</v>
      </c>
      <c r="H1183">
        <v>87</v>
      </c>
      <c r="I1183">
        <v>2015</v>
      </c>
      <c r="J1183">
        <v>1</v>
      </c>
      <c r="K1183" t="s">
        <v>4653</v>
      </c>
      <c r="L1183">
        <f>data_to_analyze[[#This Row],[workers]]-data_to_analyze[[#This Row],[previous_workers]]</f>
        <v>215</v>
      </c>
    </row>
    <row r="1184" spans="1:12" x14ac:dyDescent="0.25">
      <c r="A1184">
        <v>1179</v>
      </c>
      <c r="B1184" t="s">
        <v>4654</v>
      </c>
      <c r="C1184" t="s">
        <v>17730</v>
      </c>
      <c r="D1184" s="7">
        <v>6400000</v>
      </c>
      <c r="E1184">
        <v>352</v>
      </c>
      <c r="F1184" t="s">
        <v>1041</v>
      </c>
      <c r="G1184">
        <v>31</v>
      </c>
      <c r="H1184">
        <v>13</v>
      </c>
      <c r="I1184">
        <v>2000</v>
      </c>
      <c r="J1184">
        <v>7</v>
      </c>
      <c r="K1184" t="s">
        <v>2594</v>
      </c>
      <c r="L1184">
        <f>data_to_analyze[[#This Row],[workers]]-data_to_analyze[[#This Row],[previous_workers]]</f>
        <v>18</v>
      </c>
    </row>
    <row r="1185" spans="1:12" x14ac:dyDescent="0.25">
      <c r="A1185">
        <v>1180</v>
      </c>
      <c r="B1185" t="s">
        <v>4657</v>
      </c>
      <c r="C1185" t="s">
        <v>17751</v>
      </c>
      <c r="D1185" s="7">
        <v>75600000</v>
      </c>
      <c r="E1185">
        <v>352</v>
      </c>
      <c r="F1185" t="s">
        <v>149</v>
      </c>
      <c r="G1185">
        <v>64</v>
      </c>
      <c r="H1185">
        <v>22</v>
      </c>
      <c r="I1185">
        <v>2011</v>
      </c>
      <c r="J1185">
        <v>4</v>
      </c>
      <c r="K1185" t="s">
        <v>4661</v>
      </c>
      <c r="L1185">
        <f>data_to_analyze[[#This Row],[workers]]-data_to_analyze[[#This Row],[previous_workers]]</f>
        <v>42</v>
      </c>
    </row>
    <row r="1186" spans="1:12" x14ac:dyDescent="0.25">
      <c r="A1186">
        <v>1181</v>
      </c>
      <c r="B1186" t="s">
        <v>4662</v>
      </c>
      <c r="C1186" t="s">
        <v>17735</v>
      </c>
      <c r="D1186" s="7">
        <v>2300000</v>
      </c>
      <c r="E1186">
        <v>351</v>
      </c>
      <c r="F1186" t="s">
        <v>40</v>
      </c>
      <c r="G1186">
        <v>1</v>
      </c>
      <c r="H1186">
        <v>1</v>
      </c>
      <c r="I1186">
        <v>2014</v>
      </c>
      <c r="J1186">
        <v>1</v>
      </c>
      <c r="K1186" t="s">
        <v>240</v>
      </c>
      <c r="L1186">
        <f>data_to_analyze[[#This Row],[workers]]-data_to_analyze[[#This Row],[previous_workers]]</f>
        <v>0</v>
      </c>
    </row>
    <row r="1187" spans="1:12" x14ac:dyDescent="0.25">
      <c r="A1187">
        <v>1182</v>
      </c>
      <c r="B1187" t="s">
        <v>4665</v>
      </c>
      <c r="C1187" t="s">
        <v>108</v>
      </c>
      <c r="D1187" s="7">
        <v>6800000</v>
      </c>
      <c r="E1187">
        <v>351</v>
      </c>
      <c r="F1187" t="s">
        <v>257</v>
      </c>
      <c r="G1187">
        <v>60</v>
      </c>
      <c r="H1187">
        <v>30</v>
      </c>
      <c r="I1187">
        <v>2010</v>
      </c>
      <c r="J1187">
        <v>3</v>
      </c>
      <c r="K1187" t="s">
        <v>108</v>
      </c>
      <c r="L1187">
        <f>data_to_analyze[[#This Row],[workers]]-data_to_analyze[[#This Row],[previous_workers]]</f>
        <v>30</v>
      </c>
    </row>
    <row r="1188" spans="1:12" x14ac:dyDescent="0.25">
      <c r="A1188">
        <v>1183</v>
      </c>
      <c r="B1188" t="s">
        <v>4668</v>
      </c>
      <c r="C1188" t="s">
        <v>17756</v>
      </c>
      <c r="D1188" s="7">
        <v>3900000</v>
      </c>
      <c r="E1188">
        <v>351</v>
      </c>
      <c r="F1188" t="s">
        <v>1041</v>
      </c>
      <c r="G1188">
        <v>33</v>
      </c>
      <c r="H1188">
        <v>10</v>
      </c>
      <c r="I1188">
        <v>2014</v>
      </c>
      <c r="J1188">
        <v>2</v>
      </c>
      <c r="K1188" t="s">
        <v>757</v>
      </c>
      <c r="L1188">
        <f>data_to_analyze[[#This Row],[workers]]-data_to_analyze[[#This Row],[previous_workers]]</f>
        <v>23</v>
      </c>
    </row>
    <row r="1189" spans="1:12" x14ac:dyDescent="0.25">
      <c r="A1189">
        <v>1184</v>
      </c>
      <c r="B1189" t="s">
        <v>4671</v>
      </c>
      <c r="C1189" t="s">
        <v>17753</v>
      </c>
      <c r="D1189" s="7">
        <v>5800000</v>
      </c>
      <c r="E1189">
        <v>350</v>
      </c>
      <c r="F1189" t="s">
        <v>156</v>
      </c>
      <c r="G1189">
        <v>40</v>
      </c>
      <c r="H1189">
        <v>8</v>
      </c>
      <c r="I1189">
        <v>2013</v>
      </c>
      <c r="J1189">
        <v>1</v>
      </c>
      <c r="K1189" t="s">
        <v>4674</v>
      </c>
      <c r="L1189">
        <f>data_to_analyze[[#This Row],[workers]]-data_to_analyze[[#This Row],[previous_workers]]</f>
        <v>32</v>
      </c>
    </row>
    <row r="1190" spans="1:12" x14ac:dyDescent="0.25">
      <c r="A1190">
        <v>1185</v>
      </c>
      <c r="B1190" t="s">
        <v>4675</v>
      </c>
      <c r="C1190" t="s">
        <v>17775</v>
      </c>
      <c r="D1190" s="7">
        <v>5600000</v>
      </c>
      <c r="E1190">
        <v>350</v>
      </c>
      <c r="F1190" t="s">
        <v>55</v>
      </c>
      <c r="G1190">
        <v>31</v>
      </c>
      <c r="H1190">
        <v>7</v>
      </c>
      <c r="I1190">
        <v>2012</v>
      </c>
      <c r="J1190">
        <v>2</v>
      </c>
      <c r="K1190" t="s">
        <v>227</v>
      </c>
      <c r="L1190">
        <f>data_to_analyze[[#This Row],[workers]]-data_to_analyze[[#This Row],[previous_workers]]</f>
        <v>24</v>
      </c>
    </row>
    <row r="1191" spans="1:12" x14ac:dyDescent="0.25">
      <c r="A1191">
        <v>1186</v>
      </c>
      <c r="B1191" t="s">
        <v>4678</v>
      </c>
      <c r="C1191" t="s">
        <v>17764</v>
      </c>
      <c r="D1191" s="7">
        <v>4300000</v>
      </c>
      <c r="E1191">
        <v>349</v>
      </c>
      <c r="F1191" t="s">
        <v>336</v>
      </c>
      <c r="G1191">
        <v>27</v>
      </c>
      <c r="H1191">
        <v>11</v>
      </c>
      <c r="I1191">
        <v>2009</v>
      </c>
      <c r="J1191">
        <v>1</v>
      </c>
      <c r="K1191" t="s">
        <v>4681</v>
      </c>
      <c r="L1191">
        <f>data_to_analyze[[#This Row],[workers]]-data_to_analyze[[#This Row],[previous_workers]]</f>
        <v>16</v>
      </c>
    </row>
    <row r="1192" spans="1:12" x14ac:dyDescent="0.25">
      <c r="A1192">
        <v>1187</v>
      </c>
      <c r="B1192" t="s">
        <v>4682</v>
      </c>
      <c r="C1192" t="s">
        <v>17771</v>
      </c>
      <c r="D1192" s="7">
        <v>300000</v>
      </c>
      <c r="E1192">
        <v>349</v>
      </c>
      <c r="F1192" t="s">
        <v>233</v>
      </c>
      <c r="G1192">
        <v>10</v>
      </c>
      <c r="H1192">
        <v>3</v>
      </c>
      <c r="I1192">
        <v>2014</v>
      </c>
      <c r="J1192">
        <v>1</v>
      </c>
      <c r="K1192" t="s">
        <v>4685</v>
      </c>
      <c r="L1192">
        <f>data_to_analyze[[#This Row],[workers]]-data_to_analyze[[#This Row],[previous_workers]]</f>
        <v>7</v>
      </c>
    </row>
    <row r="1193" spans="1:12" x14ac:dyDescent="0.25">
      <c r="A1193">
        <v>1188</v>
      </c>
      <c r="B1193" t="s">
        <v>4686</v>
      </c>
      <c r="C1193" t="s">
        <v>10856</v>
      </c>
      <c r="D1193" s="7">
        <v>14200000</v>
      </c>
      <c r="E1193">
        <v>349</v>
      </c>
      <c r="F1193" t="s">
        <v>18</v>
      </c>
      <c r="G1193">
        <v>64</v>
      </c>
      <c r="H1193">
        <v>23</v>
      </c>
      <c r="I1193">
        <v>2012</v>
      </c>
      <c r="J1193">
        <v>3</v>
      </c>
      <c r="K1193" t="s">
        <v>137</v>
      </c>
      <c r="L1193">
        <f>data_to_analyze[[#This Row],[workers]]-data_to_analyze[[#This Row],[previous_workers]]</f>
        <v>41</v>
      </c>
    </row>
    <row r="1194" spans="1:12" x14ac:dyDescent="0.25">
      <c r="A1194">
        <v>1189</v>
      </c>
      <c r="B1194" t="s">
        <v>4689</v>
      </c>
      <c r="C1194" t="s">
        <v>10856</v>
      </c>
      <c r="D1194" s="7">
        <v>14200000</v>
      </c>
      <c r="E1194">
        <v>349</v>
      </c>
      <c r="F1194" t="s">
        <v>18</v>
      </c>
      <c r="G1194">
        <v>60</v>
      </c>
      <c r="H1194">
        <v>5</v>
      </c>
      <c r="I1194">
        <v>2014</v>
      </c>
      <c r="J1194">
        <v>1</v>
      </c>
      <c r="K1194" t="s">
        <v>163</v>
      </c>
      <c r="L1194">
        <f>data_to_analyze[[#This Row],[workers]]-data_to_analyze[[#This Row],[previous_workers]]</f>
        <v>55</v>
      </c>
    </row>
    <row r="1195" spans="1:12" x14ac:dyDescent="0.25">
      <c r="A1195">
        <v>1190</v>
      </c>
      <c r="B1195" t="s">
        <v>4692</v>
      </c>
      <c r="C1195" t="s">
        <v>17738</v>
      </c>
      <c r="D1195" s="7">
        <v>22300000</v>
      </c>
      <c r="E1195">
        <v>348</v>
      </c>
      <c r="F1195" t="s">
        <v>218</v>
      </c>
      <c r="G1195">
        <v>119</v>
      </c>
      <c r="H1195">
        <v>45</v>
      </c>
      <c r="I1195">
        <v>2012</v>
      </c>
      <c r="J1195">
        <v>2</v>
      </c>
      <c r="K1195" t="s">
        <v>976</v>
      </c>
      <c r="L1195">
        <f>data_to_analyze[[#This Row],[workers]]-data_to_analyze[[#This Row],[previous_workers]]</f>
        <v>74</v>
      </c>
    </row>
    <row r="1196" spans="1:12" x14ac:dyDescent="0.25">
      <c r="A1196">
        <v>1191</v>
      </c>
      <c r="B1196" t="s">
        <v>4695</v>
      </c>
      <c r="C1196" t="s">
        <v>17756</v>
      </c>
      <c r="D1196" s="7">
        <v>2900000</v>
      </c>
      <c r="E1196">
        <v>348</v>
      </c>
      <c r="F1196" t="s">
        <v>40</v>
      </c>
      <c r="G1196">
        <v>14</v>
      </c>
      <c r="H1196">
        <v>4</v>
      </c>
      <c r="I1196">
        <v>2012</v>
      </c>
      <c r="J1196">
        <v>2</v>
      </c>
      <c r="K1196" t="s">
        <v>4698</v>
      </c>
      <c r="L1196">
        <f>data_to_analyze[[#This Row],[workers]]-data_to_analyze[[#This Row],[previous_workers]]</f>
        <v>10</v>
      </c>
    </row>
    <row r="1197" spans="1:12" x14ac:dyDescent="0.25">
      <c r="A1197">
        <v>1192</v>
      </c>
      <c r="B1197" t="s">
        <v>4699</v>
      </c>
      <c r="C1197" t="s">
        <v>17770</v>
      </c>
      <c r="D1197" s="7">
        <v>12100000</v>
      </c>
      <c r="E1197">
        <v>348</v>
      </c>
      <c r="F1197" t="s">
        <v>55</v>
      </c>
      <c r="G1197">
        <v>18</v>
      </c>
      <c r="H1197">
        <v>3</v>
      </c>
      <c r="I1197">
        <v>2015</v>
      </c>
      <c r="J1197">
        <v>2</v>
      </c>
      <c r="K1197" t="s">
        <v>4702</v>
      </c>
      <c r="L1197">
        <f>data_to_analyze[[#This Row],[workers]]-data_to_analyze[[#This Row],[previous_workers]]</f>
        <v>15</v>
      </c>
    </row>
    <row r="1198" spans="1:12" x14ac:dyDescent="0.25">
      <c r="A1198">
        <v>1193</v>
      </c>
      <c r="B1198" t="s">
        <v>4703</v>
      </c>
      <c r="C1198" t="s">
        <v>17770</v>
      </c>
      <c r="D1198" s="7">
        <v>26600000</v>
      </c>
      <c r="E1198">
        <v>347</v>
      </c>
      <c r="F1198" t="s">
        <v>297</v>
      </c>
      <c r="G1198">
        <v>28</v>
      </c>
      <c r="H1198">
        <v>8</v>
      </c>
      <c r="I1198">
        <v>2015</v>
      </c>
      <c r="J1198">
        <v>1</v>
      </c>
      <c r="K1198" t="s">
        <v>470</v>
      </c>
      <c r="L1198">
        <f>data_to_analyze[[#This Row],[workers]]-data_to_analyze[[#This Row],[previous_workers]]</f>
        <v>20</v>
      </c>
    </row>
    <row r="1199" spans="1:12" x14ac:dyDescent="0.25">
      <c r="A1199">
        <v>1194</v>
      </c>
      <c r="B1199" t="s">
        <v>4706</v>
      </c>
      <c r="C1199" t="s">
        <v>17770</v>
      </c>
      <c r="D1199" s="7">
        <v>12300000</v>
      </c>
      <c r="E1199">
        <v>347</v>
      </c>
      <c r="F1199" t="s">
        <v>271</v>
      </c>
      <c r="G1199">
        <v>128</v>
      </c>
      <c r="H1199">
        <v>5</v>
      </c>
      <c r="I1199">
        <v>2008</v>
      </c>
      <c r="J1199">
        <v>3</v>
      </c>
      <c r="K1199" t="s">
        <v>1123</v>
      </c>
      <c r="L1199">
        <f>data_to_analyze[[#This Row],[workers]]-data_to_analyze[[#This Row],[previous_workers]]</f>
        <v>123</v>
      </c>
    </row>
    <row r="1200" spans="1:12" x14ac:dyDescent="0.25">
      <c r="A1200">
        <v>1195</v>
      </c>
      <c r="B1200" t="s">
        <v>4709</v>
      </c>
      <c r="C1200" t="s">
        <v>17770</v>
      </c>
      <c r="D1200" s="7">
        <v>243800000</v>
      </c>
      <c r="E1200">
        <v>346</v>
      </c>
      <c r="F1200" t="s">
        <v>336</v>
      </c>
      <c r="G1200">
        <v>30</v>
      </c>
      <c r="H1200">
        <v>10</v>
      </c>
      <c r="I1200">
        <v>2009</v>
      </c>
      <c r="J1200">
        <v>9</v>
      </c>
      <c r="K1200" t="s">
        <v>251</v>
      </c>
      <c r="L1200">
        <f>data_to_analyze[[#This Row],[workers]]-data_to_analyze[[#This Row],[previous_workers]]</f>
        <v>20</v>
      </c>
    </row>
    <row r="1201" spans="1:12" x14ac:dyDescent="0.25">
      <c r="A1201">
        <v>1196</v>
      </c>
      <c r="B1201" t="s">
        <v>4713</v>
      </c>
      <c r="C1201" t="s">
        <v>10856</v>
      </c>
      <c r="D1201" s="7">
        <v>13300000</v>
      </c>
      <c r="E1201">
        <v>346</v>
      </c>
      <c r="F1201" t="s">
        <v>156</v>
      </c>
      <c r="G1201">
        <v>135</v>
      </c>
      <c r="H1201">
        <v>31</v>
      </c>
      <c r="I1201">
        <v>2010</v>
      </c>
      <c r="J1201">
        <v>2</v>
      </c>
      <c r="K1201" t="s">
        <v>696</v>
      </c>
      <c r="L1201">
        <f>data_to_analyze[[#This Row],[workers]]-data_to_analyze[[#This Row],[previous_workers]]</f>
        <v>104</v>
      </c>
    </row>
    <row r="1202" spans="1:12" x14ac:dyDescent="0.25">
      <c r="A1202">
        <v>1197</v>
      </c>
      <c r="B1202" t="s">
        <v>4716</v>
      </c>
      <c r="C1202" t="s">
        <v>10856</v>
      </c>
      <c r="D1202" s="7">
        <v>93900000</v>
      </c>
      <c r="E1202">
        <v>345</v>
      </c>
      <c r="F1202" t="s">
        <v>181</v>
      </c>
      <c r="G1202">
        <v>470</v>
      </c>
      <c r="H1202">
        <v>101</v>
      </c>
      <c r="I1202">
        <v>2006</v>
      </c>
      <c r="J1202">
        <v>1</v>
      </c>
      <c r="K1202" t="s">
        <v>605</v>
      </c>
      <c r="L1202">
        <f>data_to_analyze[[#This Row],[workers]]-data_to_analyze[[#This Row],[previous_workers]]</f>
        <v>369</v>
      </c>
    </row>
    <row r="1203" spans="1:12" x14ac:dyDescent="0.25">
      <c r="A1203">
        <v>1198</v>
      </c>
      <c r="B1203" t="s">
        <v>4719</v>
      </c>
      <c r="C1203" t="s">
        <v>17769</v>
      </c>
      <c r="D1203" s="7">
        <v>12400000</v>
      </c>
      <c r="E1203">
        <v>345</v>
      </c>
      <c r="F1203" t="s">
        <v>156</v>
      </c>
      <c r="G1203">
        <v>114</v>
      </c>
      <c r="H1203">
        <v>76</v>
      </c>
      <c r="I1203">
        <v>2009</v>
      </c>
      <c r="J1203">
        <v>1</v>
      </c>
      <c r="K1203" t="s">
        <v>27</v>
      </c>
      <c r="L1203">
        <f>data_to_analyze[[#This Row],[workers]]-data_to_analyze[[#This Row],[previous_workers]]</f>
        <v>38</v>
      </c>
    </row>
    <row r="1204" spans="1:12" x14ac:dyDescent="0.25">
      <c r="A1204">
        <v>1199</v>
      </c>
      <c r="B1204" t="s">
        <v>4722</v>
      </c>
      <c r="C1204" t="s">
        <v>17754</v>
      </c>
      <c r="D1204" s="7">
        <v>2600000</v>
      </c>
      <c r="E1204">
        <v>345</v>
      </c>
      <c r="F1204" t="s">
        <v>40</v>
      </c>
      <c r="G1204">
        <v>7</v>
      </c>
      <c r="H1204">
        <v>2</v>
      </c>
      <c r="I1204">
        <v>2012</v>
      </c>
      <c r="J1204">
        <v>1</v>
      </c>
      <c r="K1204" t="s">
        <v>2351</v>
      </c>
      <c r="L1204">
        <f>data_to_analyze[[#This Row],[workers]]-data_to_analyze[[#This Row],[previous_workers]]</f>
        <v>5</v>
      </c>
    </row>
    <row r="1205" spans="1:12" x14ac:dyDescent="0.25">
      <c r="A1205">
        <v>1200</v>
      </c>
      <c r="B1205" t="s">
        <v>4725</v>
      </c>
      <c r="C1205" t="s">
        <v>17770</v>
      </c>
      <c r="D1205" s="7">
        <v>6300000</v>
      </c>
      <c r="E1205">
        <v>345</v>
      </c>
      <c r="F1205" t="s">
        <v>18</v>
      </c>
      <c r="G1205">
        <v>78</v>
      </c>
      <c r="H1205">
        <v>21</v>
      </c>
      <c r="I1205">
        <v>2005</v>
      </c>
      <c r="J1205">
        <v>3</v>
      </c>
      <c r="K1205" t="s">
        <v>4728</v>
      </c>
      <c r="L1205">
        <f>data_to_analyze[[#This Row],[workers]]-data_to_analyze[[#This Row],[previous_workers]]</f>
        <v>57</v>
      </c>
    </row>
    <row r="1206" spans="1:12" x14ac:dyDescent="0.25">
      <c r="A1206">
        <v>1201</v>
      </c>
      <c r="B1206" t="s">
        <v>4729</v>
      </c>
      <c r="C1206" t="s">
        <v>108</v>
      </c>
      <c r="D1206" s="7">
        <v>2700000</v>
      </c>
      <c r="E1206">
        <v>344</v>
      </c>
      <c r="F1206" t="s">
        <v>18</v>
      </c>
      <c r="G1206">
        <v>12</v>
      </c>
      <c r="H1206">
        <v>7</v>
      </c>
      <c r="I1206">
        <v>2013</v>
      </c>
      <c r="J1206">
        <v>3</v>
      </c>
      <c r="K1206" t="s">
        <v>108</v>
      </c>
      <c r="L1206">
        <f>data_to_analyze[[#This Row],[workers]]-data_to_analyze[[#This Row],[previous_workers]]</f>
        <v>5</v>
      </c>
    </row>
    <row r="1207" spans="1:12" x14ac:dyDescent="0.25">
      <c r="A1207">
        <v>1202</v>
      </c>
      <c r="B1207" t="s">
        <v>4732</v>
      </c>
      <c r="C1207" t="s">
        <v>17771</v>
      </c>
      <c r="D1207" s="7">
        <v>2400000</v>
      </c>
      <c r="E1207">
        <v>343</v>
      </c>
      <c r="F1207" t="s">
        <v>336</v>
      </c>
      <c r="G1207">
        <v>22</v>
      </c>
      <c r="H1207">
        <v>2</v>
      </c>
      <c r="I1207">
        <v>2015</v>
      </c>
      <c r="J1207">
        <v>1</v>
      </c>
      <c r="K1207" t="s">
        <v>4735</v>
      </c>
      <c r="L1207">
        <f>data_to_analyze[[#This Row],[workers]]-data_to_analyze[[#This Row],[previous_workers]]</f>
        <v>20</v>
      </c>
    </row>
    <row r="1208" spans="1:12" x14ac:dyDescent="0.25">
      <c r="A1208">
        <v>1203</v>
      </c>
      <c r="B1208" t="s">
        <v>4736</v>
      </c>
      <c r="C1208" t="s">
        <v>10856</v>
      </c>
      <c r="D1208" s="7">
        <v>13700000</v>
      </c>
      <c r="E1208">
        <v>342</v>
      </c>
      <c r="F1208" t="s">
        <v>187</v>
      </c>
      <c r="G1208">
        <v>66</v>
      </c>
      <c r="H1208">
        <v>16</v>
      </c>
      <c r="I1208">
        <v>2013</v>
      </c>
      <c r="J1208">
        <v>1</v>
      </c>
      <c r="K1208" t="s">
        <v>1475</v>
      </c>
      <c r="L1208">
        <f>data_to_analyze[[#This Row],[workers]]-data_to_analyze[[#This Row],[previous_workers]]</f>
        <v>50</v>
      </c>
    </row>
    <row r="1209" spans="1:12" x14ac:dyDescent="0.25">
      <c r="A1209">
        <v>1204</v>
      </c>
      <c r="B1209" t="s">
        <v>4739</v>
      </c>
      <c r="C1209" t="s">
        <v>17773</v>
      </c>
      <c r="D1209" s="7">
        <v>4100000</v>
      </c>
      <c r="E1209">
        <v>340</v>
      </c>
      <c r="F1209" t="s">
        <v>181</v>
      </c>
      <c r="G1209">
        <v>28</v>
      </c>
      <c r="H1209">
        <v>15</v>
      </c>
      <c r="I1209">
        <v>2014</v>
      </c>
      <c r="J1209">
        <v>2</v>
      </c>
      <c r="K1209" t="s">
        <v>4742</v>
      </c>
      <c r="L1209">
        <f>data_to_analyze[[#This Row],[workers]]-data_to_analyze[[#This Row],[previous_workers]]</f>
        <v>13</v>
      </c>
    </row>
    <row r="1210" spans="1:12" x14ac:dyDescent="0.25">
      <c r="A1210">
        <v>1205</v>
      </c>
      <c r="B1210" t="s">
        <v>4743</v>
      </c>
      <c r="C1210" t="s">
        <v>17743</v>
      </c>
      <c r="D1210" s="7">
        <v>4200000</v>
      </c>
      <c r="E1210">
        <v>340</v>
      </c>
      <c r="F1210" t="s">
        <v>181</v>
      </c>
      <c r="G1210">
        <v>42</v>
      </c>
      <c r="H1210">
        <v>11</v>
      </c>
      <c r="I1210">
        <v>2005</v>
      </c>
      <c r="J1210">
        <v>2</v>
      </c>
      <c r="K1210" t="s">
        <v>4746</v>
      </c>
      <c r="L1210">
        <f>data_to_analyze[[#This Row],[workers]]-data_to_analyze[[#This Row],[previous_workers]]</f>
        <v>31</v>
      </c>
    </row>
    <row r="1211" spans="1:12" x14ac:dyDescent="0.25">
      <c r="A1211">
        <v>1206</v>
      </c>
      <c r="B1211" t="s">
        <v>4747</v>
      </c>
      <c r="C1211" t="s">
        <v>17768</v>
      </c>
      <c r="D1211" s="7">
        <v>31800000</v>
      </c>
      <c r="E1211">
        <v>339</v>
      </c>
      <c r="F1211" t="s">
        <v>107</v>
      </c>
      <c r="G1211">
        <v>130</v>
      </c>
      <c r="H1211">
        <v>20</v>
      </c>
      <c r="I1211">
        <v>2012</v>
      </c>
      <c r="J1211">
        <v>1</v>
      </c>
      <c r="K1211" t="s">
        <v>3467</v>
      </c>
      <c r="L1211">
        <f>data_to_analyze[[#This Row],[workers]]-data_to_analyze[[#This Row],[previous_workers]]</f>
        <v>110</v>
      </c>
    </row>
    <row r="1212" spans="1:12" x14ac:dyDescent="0.25">
      <c r="A1212">
        <v>1207</v>
      </c>
      <c r="B1212" t="s">
        <v>4751</v>
      </c>
      <c r="C1212" t="s">
        <v>10856</v>
      </c>
      <c r="D1212" s="7">
        <v>16700000</v>
      </c>
      <c r="E1212">
        <v>339</v>
      </c>
      <c r="F1212" t="s">
        <v>48</v>
      </c>
      <c r="G1212">
        <v>49</v>
      </c>
      <c r="H1212">
        <v>20</v>
      </c>
      <c r="I1212">
        <v>2012</v>
      </c>
      <c r="J1212">
        <v>3</v>
      </c>
      <c r="K1212" t="s">
        <v>4754</v>
      </c>
      <c r="L1212">
        <f>data_to_analyze[[#This Row],[workers]]-data_to_analyze[[#This Row],[previous_workers]]</f>
        <v>29</v>
      </c>
    </row>
    <row r="1213" spans="1:12" x14ac:dyDescent="0.25">
      <c r="A1213">
        <v>1208</v>
      </c>
      <c r="B1213" t="s">
        <v>4755</v>
      </c>
      <c r="C1213" t="s">
        <v>976</v>
      </c>
      <c r="D1213" s="7">
        <v>6800000</v>
      </c>
      <c r="E1213">
        <v>339</v>
      </c>
      <c r="F1213" t="s">
        <v>336</v>
      </c>
      <c r="G1213">
        <v>139</v>
      </c>
      <c r="H1213">
        <v>51</v>
      </c>
      <c r="I1213">
        <v>2001</v>
      </c>
      <c r="J1213">
        <v>4</v>
      </c>
      <c r="K1213" t="s">
        <v>101</v>
      </c>
      <c r="L1213">
        <f>data_to_analyze[[#This Row],[workers]]-data_to_analyze[[#This Row],[previous_workers]]</f>
        <v>88</v>
      </c>
    </row>
    <row r="1214" spans="1:12" x14ac:dyDescent="0.25">
      <c r="A1214">
        <v>1209</v>
      </c>
      <c r="B1214" t="s">
        <v>4759</v>
      </c>
      <c r="C1214" t="s">
        <v>17743</v>
      </c>
      <c r="D1214" s="7">
        <v>24600000</v>
      </c>
      <c r="E1214">
        <v>339</v>
      </c>
      <c r="F1214" t="s">
        <v>18</v>
      </c>
      <c r="G1214">
        <v>37</v>
      </c>
      <c r="H1214">
        <v>43</v>
      </c>
      <c r="I1214">
        <v>2003</v>
      </c>
      <c r="J1214">
        <v>4</v>
      </c>
      <c r="K1214" t="s">
        <v>4763</v>
      </c>
      <c r="L1214">
        <f>data_to_analyze[[#This Row],[workers]]-data_to_analyze[[#This Row],[previous_workers]]</f>
        <v>-6</v>
      </c>
    </row>
    <row r="1215" spans="1:12" x14ac:dyDescent="0.25">
      <c r="A1215">
        <v>1210</v>
      </c>
      <c r="B1215" t="s">
        <v>4764</v>
      </c>
      <c r="C1215" t="s">
        <v>17770</v>
      </c>
      <c r="D1215" s="7">
        <v>10700000</v>
      </c>
      <c r="E1215">
        <v>339</v>
      </c>
      <c r="F1215" t="s">
        <v>324</v>
      </c>
      <c r="G1215">
        <v>7</v>
      </c>
      <c r="H1215">
        <v>4</v>
      </c>
      <c r="I1215">
        <v>2009</v>
      </c>
      <c r="J1215">
        <v>1</v>
      </c>
      <c r="K1215" t="s">
        <v>258</v>
      </c>
      <c r="L1215">
        <f>data_to_analyze[[#This Row],[workers]]-data_to_analyze[[#This Row],[previous_workers]]</f>
        <v>3</v>
      </c>
    </row>
    <row r="1216" spans="1:12" x14ac:dyDescent="0.25">
      <c r="A1216">
        <v>1211</v>
      </c>
      <c r="B1216" t="s">
        <v>4767</v>
      </c>
      <c r="C1216" t="s">
        <v>17763</v>
      </c>
      <c r="D1216" s="7">
        <v>5100000</v>
      </c>
      <c r="E1216">
        <v>339</v>
      </c>
      <c r="F1216" t="s">
        <v>233</v>
      </c>
      <c r="G1216">
        <v>22</v>
      </c>
      <c r="H1216">
        <v>2</v>
      </c>
      <c r="I1216">
        <v>2012</v>
      </c>
      <c r="J1216">
        <v>3</v>
      </c>
      <c r="K1216" t="s">
        <v>4642</v>
      </c>
      <c r="L1216">
        <f>data_to_analyze[[#This Row],[workers]]-data_to_analyze[[#This Row],[previous_workers]]</f>
        <v>20</v>
      </c>
    </row>
    <row r="1217" spans="1:12" x14ac:dyDescent="0.25">
      <c r="A1217">
        <v>1212</v>
      </c>
      <c r="B1217" t="s">
        <v>4770</v>
      </c>
      <c r="C1217" t="s">
        <v>10856</v>
      </c>
      <c r="D1217" s="7">
        <v>20400000</v>
      </c>
      <c r="E1217">
        <v>338</v>
      </c>
      <c r="F1217" t="s">
        <v>33</v>
      </c>
      <c r="G1217">
        <v>1100</v>
      </c>
      <c r="H1217">
        <v>200</v>
      </c>
      <c r="I1217">
        <v>2013</v>
      </c>
      <c r="J1217">
        <v>2</v>
      </c>
      <c r="K1217" t="s">
        <v>4773</v>
      </c>
      <c r="L1217">
        <f>data_to_analyze[[#This Row],[workers]]-data_to_analyze[[#This Row],[previous_workers]]</f>
        <v>900</v>
      </c>
    </row>
    <row r="1218" spans="1:12" x14ac:dyDescent="0.25">
      <c r="A1218">
        <v>1213</v>
      </c>
      <c r="B1218" t="s">
        <v>4774</v>
      </c>
      <c r="C1218" t="s">
        <v>777</v>
      </c>
      <c r="D1218" s="7">
        <v>59800000</v>
      </c>
      <c r="E1218">
        <v>338</v>
      </c>
      <c r="F1218" t="s">
        <v>40</v>
      </c>
      <c r="G1218">
        <v>40</v>
      </c>
      <c r="H1218">
        <v>4</v>
      </c>
      <c r="I1218">
        <v>2011</v>
      </c>
      <c r="J1218">
        <v>3</v>
      </c>
      <c r="K1218" t="s">
        <v>1004</v>
      </c>
      <c r="L1218">
        <f>data_to_analyze[[#This Row],[workers]]-data_to_analyze[[#This Row],[previous_workers]]</f>
        <v>36</v>
      </c>
    </row>
    <row r="1219" spans="1:12" x14ac:dyDescent="0.25">
      <c r="A1219">
        <v>1214</v>
      </c>
      <c r="B1219" t="s">
        <v>4778</v>
      </c>
      <c r="C1219" t="s">
        <v>777</v>
      </c>
      <c r="D1219" s="7">
        <v>700000</v>
      </c>
      <c r="E1219">
        <v>338</v>
      </c>
      <c r="F1219" t="s">
        <v>211</v>
      </c>
      <c r="G1219">
        <v>51</v>
      </c>
      <c r="H1219">
        <v>18</v>
      </c>
      <c r="I1219">
        <v>2013</v>
      </c>
      <c r="J1219">
        <v>1</v>
      </c>
      <c r="K1219" t="s">
        <v>4781</v>
      </c>
      <c r="L1219">
        <f>data_to_analyze[[#This Row],[workers]]-data_to_analyze[[#This Row],[previous_workers]]</f>
        <v>33</v>
      </c>
    </row>
    <row r="1220" spans="1:12" x14ac:dyDescent="0.25">
      <c r="A1220">
        <v>1215</v>
      </c>
      <c r="B1220" t="s">
        <v>4782</v>
      </c>
      <c r="C1220" t="s">
        <v>777</v>
      </c>
      <c r="D1220" s="7">
        <v>2700000</v>
      </c>
      <c r="E1220">
        <v>337</v>
      </c>
      <c r="F1220" t="s">
        <v>40</v>
      </c>
      <c r="G1220">
        <v>8</v>
      </c>
      <c r="H1220">
        <v>3</v>
      </c>
      <c r="I1220">
        <v>2010</v>
      </c>
      <c r="J1220">
        <v>1</v>
      </c>
      <c r="K1220" t="s">
        <v>4785</v>
      </c>
      <c r="L1220">
        <f>data_to_analyze[[#This Row],[workers]]-data_to_analyze[[#This Row],[previous_workers]]</f>
        <v>5</v>
      </c>
    </row>
    <row r="1221" spans="1:12" x14ac:dyDescent="0.25">
      <c r="A1221">
        <v>1216</v>
      </c>
      <c r="B1221" t="s">
        <v>4786</v>
      </c>
      <c r="C1221" t="s">
        <v>17742</v>
      </c>
      <c r="D1221" s="7">
        <v>2100000</v>
      </c>
      <c r="E1221">
        <v>337</v>
      </c>
      <c r="F1221" t="s">
        <v>187</v>
      </c>
      <c r="G1221">
        <v>12</v>
      </c>
      <c r="H1221">
        <v>5</v>
      </c>
      <c r="I1221">
        <v>2012</v>
      </c>
      <c r="J1221">
        <v>1</v>
      </c>
      <c r="K1221" t="s">
        <v>506</v>
      </c>
      <c r="L1221">
        <f>data_to_analyze[[#This Row],[workers]]-data_to_analyze[[#This Row],[previous_workers]]</f>
        <v>7</v>
      </c>
    </row>
    <row r="1222" spans="1:12" x14ac:dyDescent="0.25">
      <c r="A1222">
        <v>1217</v>
      </c>
      <c r="B1222" t="s">
        <v>4789</v>
      </c>
      <c r="C1222" t="s">
        <v>10856</v>
      </c>
      <c r="D1222" s="7">
        <v>69400000</v>
      </c>
      <c r="E1222">
        <v>337</v>
      </c>
      <c r="F1222" t="s">
        <v>175</v>
      </c>
      <c r="G1222">
        <v>497</v>
      </c>
      <c r="H1222">
        <v>63</v>
      </c>
      <c r="I1222">
        <v>2009</v>
      </c>
      <c r="J1222">
        <v>4</v>
      </c>
      <c r="K1222" t="s">
        <v>1602</v>
      </c>
      <c r="L1222">
        <f>data_to_analyze[[#This Row],[workers]]-data_to_analyze[[#This Row],[previous_workers]]</f>
        <v>434</v>
      </c>
    </row>
    <row r="1223" spans="1:12" x14ac:dyDescent="0.25">
      <c r="A1223">
        <v>1218</v>
      </c>
      <c r="B1223" t="s">
        <v>4793</v>
      </c>
      <c r="C1223" t="s">
        <v>976</v>
      </c>
      <c r="D1223" s="7">
        <v>19900000</v>
      </c>
      <c r="E1223">
        <v>337</v>
      </c>
      <c r="F1223" t="s">
        <v>156</v>
      </c>
      <c r="G1223">
        <v>40</v>
      </c>
      <c r="H1223">
        <v>14</v>
      </c>
      <c r="I1223">
        <v>2008</v>
      </c>
      <c r="J1223">
        <v>3</v>
      </c>
      <c r="K1223" t="s">
        <v>3735</v>
      </c>
      <c r="L1223">
        <f>data_to_analyze[[#This Row],[workers]]-data_to_analyze[[#This Row],[previous_workers]]</f>
        <v>26</v>
      </c>
    </row>
    <row r="1224" spans="1:12" x14ac:dyDescent="0.25">
      <c r="A1224">
        <v>1219</v>
      </c>
      <c r="B1224" t="s">
        <v>4796</v>
      </c>
      <c r="C1224" t="s">
        <v>17762</v>
      </c>
      <c r="D1224" s="7">
        <v>13500000</v>
      </c>
      <c r="E1224">
        <v>337</v>
      </c>
      <c r="F1224" t="s">
        <v>107</v>
      </c>
      <c r="G1224">
        <v>86</v>
      </c>
      <c r="H1224">
        <v>22</v>
      </c>
      <c r="I1224">
        <v>2014</v>
      </c>
      <c r="J1224">
        <v>1</v>
      </c>
      <c r="K1224" t="s">
        <v>4800</v>
      </c>
      <c r="L1224">
        <f>data_to_analyze[[#This Row],[workers]]-data_to_analyze[[#This Row],[previous_workers]]</f>
        <v>64</v>
      </c>
    </row>
    <row r="1225" spans="1:12" x14ac:dyDescent="0.25">
      <c r="A1225">
        <v>1220</v>
      </c>
      <c r="B1225" t="s">
        <v>4801</v>
      </c>
      <c r="C1225" t="s">
        <v>17770</v>
      </c>
      <c r="D1225" s="7">
        <v>5100000</v>
      </c>
      <c r="E1225">
        <v>337</v>
      </c>
      <c r="F1225" t="s">
        <v>156</v>
      </c>
      <c r="G1225">
        <v>22</v>
      </c>
      <c r="H1225">
        <v>9</v>
      </c>
      <c r="I1225">
        <v>2009</v>
      </c>
      <c r="J1225">
        <v>2</v>
      </c>
      <c r="K1225" t="s">
        <v>34</v>
      </c>
      <c r="L1225">
        <f>data_to_analyze[[#This Row],[workers]]-data_to_analyze[[#This Row],[previous_workers]]</f>
        <v>13</v>
      </c>
    </row>
    <row r="1226" spans="1:12" x14ac:dyDescent="0.25">
      <c r="A1226">
        <v>1221</v>
      </c>
      <c r="B1226" t="s">
        <v>4804</v>
      </c>
      <c r="C1226" t="s">
        <v>17771</v>
      </c>
      <c r="D1226" s="7">
        <v>11800000</v>
      </c>
      <c r="E1226">
        <v>337</v>
      </c>
      <c r="F1226" t="s">
        <v>156</v>
      </c>
      <c r="G1226">
        <v>100</v>
      </c>
      <c r="H1226">
        <v>80</v>
      </c>
      <c r="I1226">
        <v>2007</v>
      </c>
      <c r="J1226">
        <v>1</v>
      </c>
      <c r="K1226" t="s">
        <v>479</v>
      </c>
      <c r="L1226">
        <f>data_to_analyze[[#This Row],[workers]]-data_to_analyze[[#This Row],[previous_workers]]</f>
        <v>20</v>
      </c>
    </row>
    <row r="1227" spans="1:12" x14ac:dyDescent="0.25">
      <c r="A1227">
        <v>1222</v>
      </c>
      <c r="B1227" t="s">
        <v>4807</v>
      </c>
      <c r="C1227" t="s">
        <v>17749</v>
      </c>
      <c r="D1227" s="7">
        <v>5600000</v>
      </c>
      <c r="E1227">
        <v>337</v>
      </c>
      <c r="F1227" t="s">
        <v>1041</v>
      </c>
      <c r="G1227">
        <v>247</v>
      </c>
      <c r="H1227">
        <v>126</v>
      </c>
      <c r="I1227">
        <v>2000</v>
      </c>
      <c r="J1227">
        <v>3</v>
      </c>
      <c r="K1227" t="s">
        <v>4811</v>
      </c>
      <c r="L1227">
        <f>data_to_analyze[[#This Row],[workers]]-data_to_analyze[[#This Row],[previous_workers]]</f>
        <v>121</v>
      </c>
    </row>
    <row r="1228" spans="1:12" x14ac:dyDescent="0.25">
      <c r="A1228">
        <v>1223</v>
      </c>
      <c r="B1228" t="s">
        <v>4812</v>
      </c>
      <c r="C1228" t="s">
        <v>17758</v>
      </c>
      <c r="D1228" s="7">
        <v>36200000</v>
      </c>
      <c r="E1228">
        <v>336</v>
      </c>
      <c r="F1228" t="s">
        <v>18</v>
      </c>
      <c r="G1228">
        <v>25</v>
      </c>
      <c r="H1228">
        <v>16</v>
      </c>
      <c r="I1228">
        <v>2012</v>
      </c>
      <c r="J1228">
        <v>3</v>
      </c>
      <c r="K1228" t="s">
        <v>560</v>
      </c>
      <c r="L1228">
        <f>data_to_analyze[[#This Row],[workers]]-data_to_analyze[[#This Row],[previous_workers]]</f>
        <v>9</v>
      </c>
    </row>
    <row r="1229" spans="1:12" x14ac:dyDescent="0.25">
      <c r="A1229">
        <v>1224</v>
      </c>
      <c r="B1229" t="s">
        <v>4816</v>
      </c>
      <c r="C1229" t="s">
        <v>10856</v>
      </c>
      <c r="D1229" s="7">
        <v>9500000</v>
      </c>
      <c r="E1229">
        <v>336</v>
      </c>
      <c r="F1229" t="s">
        <v>175</v>
      </c>
      <c r="G1229">
        <v>4</v>
      </c>
      <c r="H1229">
        <v>3</v>
      </c>
      <c r="I1229">
        <v>2007</v>
      </c>
      <c r="J1229">
        <v>5</v>
      </c>
      <c r="K1229" t="s">
        <v>1602</v>
      </c>
      <c r="L1229">
        <f>data_to_analyze[[#This Row],[workers]]-data_to_analyze[[#This Row],[previous_workers]]</f>
        <v>1</v>
      </c>
    </row>
    <row r="1230" spans="1:12" x14ac:dyDescent="0.25">
      <c r="A1230">
        <v>1225</v>
      </c>
      <c r="B1230" t="s">
        <v>4819</v>
      </c>
      <c r="C1230" t="s">
        <v>17774</v>
      </c>
      <c r="D1230" s="7">
        <v>6300000</v>
      </c>
      <c r="E1230">
        <v>336</v>
      </c>
      <c r="F1230" t="s">
        <v>18</v>
      </c>
      <c r="G1230">
        <v>19</v>
      </c>
      <c r="H1230">
        <v>5</v>
      </c>
      <c r="I1230">
        <v>2010</v>
      </c>
      <c r="J1230">
        <v>2</v>
      </c>
      <c r="K1230" t="s">
        <v>4823</v>
      </c>
      <c r="L1230">
        <f>data_to_analyze[[#This Row],[workers]]-data_to_analyze[[#This Row],[previous_workers]]</f>
        <v>14</v>
      </c>
    </row>
    <row r="1231" spans="1:12" x14ac:dyDescent="0.25">
      <c r="A1231">
        <v>1226</v>
      </c>
      <c r="B1231" t="s">
        <v>4824</v>
      </c>
      <c r="C1231" t="s">
        <v>17749</v>
      </c>
      <c r="D1231" s="7">
        <v>3400000</v>
      </c>
      <c r="E1231">
        <v>335</v>
      </c>
      <c r="F1231" t="s">
        <v>18</v>
      </c>
      <c r="G1231">
        <v>54</v>
      </c>
      <c r="H1231">
        <v>19</v>
      </c>
      <c r="I1231">
        <v>2014</v>
      </c>
      <c r="J1231">
        <v>1</v>
      </c>
      <c r="K1231" t="s">
        <v>344</v>
      </c>
      <c r="L1231">
        <f>data_to_analyze[[#This Row],[workers]]-data_to_analyze[[#This Row],[previous_workers]]</f>
        <v>35</v>
      </c>
    </row>
    <row r="1232" spans="1:12" x14ac:dyDescent="0.25">
      <c r="A1232">
        <v>1227</v>
      </c>
      <c r="B1232" t="s">
        <v>4827</v>
      </c>
      <c r="C1232" t="s">
        <v>10856</v>
      </c>
      <c r="D1232" s="7">
        <v>300000</v>
      </c>
      <c r="E1232">
        <v>335</v>
      </c>
      <c r="F1232" t="s">
        <v>233</v>
      </c>
      <c r="G1232">
        <v>24</v>
      </c>
      <c r="H1232">
        <v>6</v>
      </c>
      <c r="I1232">
        <v>2012</v>
      </c>
      <c r="J1232">
        <v>1</v>
      </c>
      <c r="K1232" t="s">
        <v>730</v>
      </c>
      <c r="L1232">
        <f>data_to_analyze[[#This Row],[workers]]-data_to_analyze[[#This Row],[previous_workers]]</f>
        <v>18</v>
      </c>
    </row>
    <row r="1233" spans="1:12" x14ac:dyDescent="0.25">
      <c r="A1233">
        <v>1228</v>
      </c>
      <c r="B1233" t="s">
        <v>4830</v>
      </c>
      <c r="C1233" t="s">
        <v>17770</v>
      </c>
      <c r="D1233" s="7">
        <v>2400000</v>
      </c>
      <c r="E1233">
        <v>334</v>
      </c>
      <c r="F1233" t="s">
        <v>175</v>
      </c>
      <c r="G1233">
        <v>6</v>
      </c>
      <c r="H1233">
        <v>2</v>
      </c>
      <c r="I1233">
        <v>2011</v>
      </c>
      <c r="J1233">
        <v>1</v>
      </c>
      <c r="K1233" t="s">
        <v>251</v>
      </c>
      <c r="L1233">
        <f>data_to_analyze[[#This Row],[workers]]-data_to_analyze[[#This Row],[previous_workers]]</f>
        <v>4</v>
      </c>
    </row>
    <row r="1234" spans="1:12" x14ac:dyDescent="0.25">
      <c r="A1234">
        <v>1229</v>
      </c>
      <c r="B1234" t="s">
        <v>4833</v>
      </c>
      <c r="C1234" t="s">
        <v>17749</v>
      </c>
      <c r="D1234" s="7">
        <v>41300000</v>
      </c>
      <c r="E1234">
        <v>334</v>
      </c>
      <c r="F1234" t="s">
        <v>18</v>
      </c>
      <c r="G1234">
        <v>1382</v>
      </c>
      <c r="H1234">
        <v>125</v>
      </c>
      <c r="I1234">
        <v>2007</v>
      </c>
      <c r="J1234">
        <v>6</v>
      </c>
      <c r="K1234" t="s">
        <v>4837</v>
      </c>
      <c r="L1234">
        <f>data_to_analyze[[#This Row],[workers]]-data_to_analyze[[#This Row],[previous_workers]]</f>
        <v>1257</v>
      </c>
    </row>
    <row r="1235" spans="1:12" x14ac:dyDescent="0.25">
      <c r="A1235">
        <v>1230</v>
      </c>
      <c r="B1235" t="s">
        <v>4838</v>
      </c>
      <c r="C1235" t="s">
        <v>10856</v>
      </c>
      <c r="D1235" s="7">
        <v>5300000</v>
      </c>
      <c r="E1235">
        <v>334</v>
      </c>
      <c r="F1235" t="s">
        <v>40</v>
      </c>
      <c r="G1235">
        <v>16</v>
      </c>
      <c r="H1235">
        <v>3</v>
      </c>
      <c r="I1235">
        <v>2012</v>
      </c>
      <c r="J1235">
        <v>1</v>
      </c>
      <c r="K1235" t="s">
        <v>1925</v>
      </c>
      <c r="L1235">
        <f>data_to_analyze[[#This Row],[workers]]-data_to_analyze[[#This Row],[previous_workers]]</f>
        <v>13</v>
      </c>
    </row>
    <row r="1236" spans="1:12" x14ac:dyDescent="0.25">
      <c r="A1236">
        <v>1231</v>
      </c>
      <c r="B1236" t="s">
        <v>4841</v>
      </c>
      <c r="C1236" t="s">
        <v>17742</v>
      </c>
      <c r="D1236" s="7">
        <v>25200000</v>
      </c>
      <c r="E1236">
        <v>334</v>
      </c>
      <c r="F1236" t="s">
        <v>623</v>
      </c>
      <c r="G1236">
        <v>1400</v>
      </c>
      <c r="H1236">
        <v>280</v>
      </c>
      <c r="I1236">
        <v>2011</v>
      </c>
      <c r="J1236">
        <v>4</v>
      </c>
      <c r="K1236" t="s">
        <v>1274</v>
      </c>
      <c r="L1236">
        <f>data_to_analyze[[#This Row],[workers]]-data_to_analyze[[#This Row],[previous_workers]]</f>
        <v>1120</v>
      </c>
    </row>
    <row r="1237" spans="1:12" x14ac:dyDescent="0.25">
      <c r="A1237">
        <v>1232</v>
      </c>
      <c r="B1237" t="s">
        <v>4845</v>
      </c>
      <c r="C1237" t="s">
        <v>10856</v>
      </c>
      <c r="D1237" s="7">
        <v>2700000</v>
      </c>
      <c r="E1237">
        <v>334</v>
      </c>
      <c r="F1237" t="s">
        <v>40</v>
      </c>
      <c r="G1237">
        <v>13</v>
      </c>
      <c r="H1237">
        <v>4</v>
      </c>
      <c r="I1237">
        <v>2012</v>
      </c>
      <c r="J1237">
        <v>1</v>
      </c>
      <c r="K1237" t="s">
        <v>2584</v>
      </c>
      <c r="L1237">
        <f>data_to_analyze[[#This Row],[workers]]-data_to_analyze[[#This Row],[previous_workers]]</f>
        <v>9</v>
      </c>
    </row>
    <row r="1238" spans="1:12" x14ac:dyDescent="0.25">
      <c r="A1238">
        <v>1233</v>
      </c>
      <c r="B1238" t="s">
        <v>4848</v>
      </c>
      <c r="C1238" t="s">
        <v>17762</v>
      </c>
      <c r="D1238" s="7">
        <v>4300000</v>
      </c>
      <c r="E1238">
        <v>334</v>
      </c>
      <c r="F1238" t="s">
        <v>297</v>
      </c>
      <c r="G1238">
        <v>15</v>
      </c>
      <c r="H1238">
        <v>10</v>
      </c>
      <c r="I1238">
        <v>2012</v>
      </c>
      <c r="J1238">
        <v>1</v>
      </c>
      <c r="K1238" t="s">
        <v>4851</v>
      </c>
      <c r="L1238">
        <f>data_to_analyze[[#This Row],[workers]]-data_to_analyze[[#This Row],[previous_workers]]</f>
        <v>5</v>
      </c>
    </row>
    <row r="1239" spans="1:12" x14ac:dyDescent="0.25">
      <c r="A1239">
        <v>1234</v>
      </c>
      <c r="B1239" t="s">
        <v>4852</v>
      </c>
      <c r="C1239" t="s">
        <v>17741</v>
      </c>
      <c r="D1239" s="7">
        <v>3900000</v>
      </c>
      <c r="E1239">
        <v>334</v>
      </c>
      <c r="F1239" t="s">
        <v>156</v>
      </c>
      <c r="G1239">
        <v>15</v>
      </c>
      <c r="H1239">
        <v>4</v>
      </c>
      <c r="I1239">
        <v>2014</v>
      </c>
      <c r="J1239">
        <v>2</v>
      </c>
      <c r="K1239" t="s">
        <v>158</v>
      </c>
      <c r="L1239">
        <f>data_to_analyze[[#This Row],[workers]]-data_to_analyze[[#This Row],[previous_workers]]</f>
        <v>11</v>
      </c>
    </row>
    <row r="1240" spans="1:12" x14ac:dyDescent="0.25">
      <c r="A1240">
        <v>1235</v>
      </c>
      <c r="B1240" t="s">
        <v>4855</v>
      </c>
      <c r="C1240" t="s">
        <v>17764</v>
      </c>
      <c r="D1240" s="7">
        <v>5300000</v>
      </c>
      <c r="E1240">
        <v>333</v>
      </c>
      <c r="F1240" t="s">
        <v>156</v>
      </c>
      <c r="G1240">
        <v>19</v>
      </c>
      <c r="H1240">
        <v>5</v>
      </c>
      <c r="I1240">
        <v>2013</v>
      </c>
      <c r="J1240">
        <v>2</v>
      </c>
      <c r="K1240" t="s">
        <v>4858</v>
      </c>
      <c r="L1240">
        <f>data_to_analyze[[#This Row],[workers]]-data_to_analyze[[#This Row],[previous_workers]]</f>
        <v>14</v>
      </c>
    </row>
    <row r="1241" spans="1:12" x14ac:dyDescent="0.25">
      <c r="A1241">
        <v>1236</v>
      </c>
      <c r="B1241" t="s">
        <v>4859</v>
      </c>
      <c r="C1241" t="s">
        <v>17735</v>
      </c>
      <c r="D1241" s="7">
        <v>2500000</v>
      </c>
      <c r="E1241">
        <v>333</v>
      </c>
      <c r="F1241" t="s">
        <v>18</v>
      </c>
      <c r="G1241">
        <v>20</v>
      </c>
      <c r="H1241">
        <v>9</v>
      </c>
      <c r="I1241">
        <v>2014</v>
      </c>
      <c r="J1241">
        <v>2</v>
      </c>
      <c r="K1241" t="s">
        <v>2085</v>
      </c>
      <c r="L1241">
        <f>data_to_analyze[[#This Row],[workers]]-data_to_analyze[[#This Row],[previous_workers]]</f>
        <v>11</v>
      </c>
    </row>
    <row r="1242" spans="1:12" x14ac:dyDescent="0.25">
      <c r="A1242">
        <v>1237</v>
      </c>
      <c r="B1242" t="s">
        <v>4862</v>
      </c>
      <c r="C1242" t="s">
        <v>17763</v>
      </c>
      <c r="D1242" s="7">
        <v>3300000</v>
      </c>
      <c r="E1242">
        <v>333</v>
      </c>
      <c r="F1242" t="s">
        <v>233</v>
      </c>
      <c r="G1242">
        <v>15</v>
      </c>
      <c r="H1242">
        <v>3</v>
      </c>
      <c r="I1242">
        <v>2008</v>
      </c>
      <c r="J1242">
        <v>2</v>
      </c>
      <c r="K1242" t="s">
        <v>4865</v>
      </c>
      <c r="L1242">
        <f>data_to_analyze[[#This Row],[workers]]-data_to_analyze[[#This Row],[previous_workers]]</f>
        <v>12</v>
      </c>
    </row>
    <row r="1243" spans="1:12" x14ac:dyDescent="0.25">
      <c r="A1243">
        <v>1238</v>
      </c>
      <c r="B1243" t="s">
        <v>4866</v>
      </c>
      <c r="C1243" t="s">
        <v>10856</v>
      </c>
      <c r="D1243" s="7">
        <v>10200000</v>
      </c>
      <c r="E1243">
        <v>333</v>
      </c>
      <c r="F1243" t="s">
        <v>336</v>
      </c>
      <c r="G1243">
        <v>30</v>
      </c>
      <c r="H1243">
        <v>7</v>
      </c>
      <c r="I1243">
        <v>2014</v>
      </c>
      <c r="J1243">
        <v>2</v>
      </c>
      <c r="K1243" t="s">
        <v>137</v>
      </c>
      <c r="L1243">
        <f>data_to_analyze[[#This Row],[workers]]-data_to_analyze[[#This Row],[previous_workers]]</f>
        <v>23</v>
      </c>
    </row>
    <row r="1244" spans="1:12" x14ac:dyDescent="0.25">
      <c r="A1244">
        <v>1239</v>
      </c>
      <c r="B1244" t="s">
        <v>4869</v>
      </c>
      <c r="C1244" t="s">
        <v>10856</v>
      </c>
      <c r="D1244" s="7">
        <v>2300000</v>
      </c>
      <c r="E1244">
        <v>333</v>
      </c>
      <c r="F1244" t="s">
        <v>18</v>
      </c>
      <c r="G1244">
        <v>29</v>
      </c>
      <c r="H1244">
        <v>7</v>
      </c>
      <c r="I1244">
        <v>2012</v>
      </c>
      <c r="J1244">
        <v>1</v>
      </c>
      <c r="K1244" t="s">
        <v>3925</v>
      </c>
      <c r="L1244">
        <f>data_to_analyze[[#This Row],[workers]]-data_to_analyze[[#This Row],[previous_workers]]</f>
        <v>22</v>
      </c>
    </row>
    <row r="1245" spans="1:12" x14ac:dyDescent="0.25">
      <c r="A1245">
        <v>1240</v>
      </c>
      <c r="B1245" t="s">
        <v>4872</v>
      </c>
      <c r="C1245" t="s">
        <v>17773</v>
      </c>
      <c r="D1245" s="7">
        <v>50300000</v>
      </c>
      <c r="E1245">
        <v>333</v>
      </c>
      <c r="F1245" t="s">
        <v>257</v>
      </c>
      <c r="G1245">
        <v>250</v>
      </c>
      <c r="H1245">
        <v>84</v>
      </c>
      <c r="I1245">
        <v>2010</v>
      </c>
      <c r="J1245">
        <v>4</v>
      </c>
      <c r="K1245" t="s">
        <v>396</v>
      </c>
      <c r="L1245">
        <f>data_to_analyze[[#This Row],[workers]]-data_to_analyze[[#This Row],[previous_workers]]</f>
        <v>166</v>
      </c>
    </row>
    <row r="1246" spans="1:12" x14ac:dyDescent="0.25">
      <c r="A1246">
        <v>1241</v>
      </c>
      <c r="B1246" t="s">
        <v>4876</v>
      </c>
      <c r="C1246" t="s">
        <v>17738</v>
      </c>
      <c r="D1246" s="7">
        <v>23600000</v>
      </c>
      <c r="E1246">
        <v>333</v>
      </c>
      <c r="F1246" t="s">
        <v>181</v>
      </c>
      <c r="G1246">
        <v>200</v>
      </c>
      <c r="H1246">
        <v>45</v>
      </c>
      <c r="I1246">
        <v>2004</v>
      </c>
      <c r="J1246">
        <v>2</v>
      </c>
      <c r="K1246" t="s">
        <v>976</v>
      </c>
      <c r="L1246">
        <f>data_to_analyze[[#This Row],[workers]]-data_to_analyze[[#This Row],[previous_workers]]</f>
        <v>155</v>
      </c>
    </row>
    <row r="1247" spans="1:12" x14ac:dyDescent="0.25">
      <c r="A1247">
        <v>1242</v>
      </c>
      <c r="B1247" t="s">
        <v>4879</v>
      </c>
      <c r="C1247" t="s">
        <v>17742</v>
      </c>
      <c r="D1247" s="7">
        <v>24200000</v>
      </c>
      <c r="E1247">
        <v>332</v>
      </c>
      <c r="F1247" t="s">
        <v>336</v>
      </c>
      <c r="G1247">
        <v>680</v>
      </c>
      <c r="H1247">
        <v>120</v>
      </c>
      <c r="I1247">
        <v>2001</v>
      </c>
      <c r="J1247">
        <v>2</v>
      </c>
      <c r="K1247" t="s">
        <v>506</v>
      </c>
      <c r="L1247">
        <f>data_to_analyze[[#This Row],[workers]]-data_to_analyze[[#This Row],[previous_workers]]</f>
        <v>560</v>
      </c>
    </row>
    <row r="1248" spans="1:12" x14ac:dyDescent="0.25">
      <c r="A1248">
        <v>1243</v>
      </c>
      <c r="B1248" t="s">
        <v>4882</v>
      </c>
      <c r="C1248" t="s">
        <v>10856</v>
      </c>
      <c r="D1248" s="7">
        <v>24800000</v>
      </c>
      <c r="E1248">
        <v>332</v>
      </c>
      <c r="F1248" t="s">
        <v>297</v>
      </c>
      <c r="G1248">
        <v>250</v>
      </c>
      <c r="H1248">
        <v>57</v>
      </c>
      <c r="I1248">
        <v>2010</v>
      </c>
      <c r="J1248">
        <v>4</v>
      </c>
      <c r="K1248" t="s">
        <v>964</v>
      </c>
      <c r="L1248">
        <f>data_to_analyze[[#This Row],[workers]]-data_to_analyze[[#This Row],[previous_workers]]</f>
        <v>193</v>
      </c>
    </row>
    <row r="1249" spans="1:12" x14ac:dyDescent="0.25">
      <c r="A1249">
        <v>1244</v>
      </c>
      <c r="B1249" t="s">
        <v>4886</v>
      </c>
      <c r="C1249" t="s">
        <v>17770</v>
      </c>
      <c r="D1249" s="7">
        <v>18300000</v>
      </c>
      <c r="E1249">
        <v>332</v>
      </c>
      <c r="F1249" t="s">
        <v>181</v>
      </c>
      <c r="G1249">
        <v>170</v>
      </c>
      <c r="H1249">
        <v>35</v>
      </c>
      <c r="I1249">
        <v>2008</v>
      </c>
      <c r="J1249">
        <v>5</v>
      </c>
      <c r="K1249" t="s">
        <v>707</v>
      </c>
      <c r="L1249">
        <f>data_to_analyze[[#This Row],[workers]]-data_to_analyze[[#This Row],[previous_workers]]</f>
        <v>135</v>
      </c>
    </row>
    <row r="1250" spans="1:12" x14ac:dyDescent="0.25">
      <c r="A1250">
        <v>1245</v>
      </c>
      <c r="B1250" t="s">
        <v>4889</v>
      </c>
      <c r="C1250" t="s">
        <v>777</v>
      </c>
      <c r="D1250" s="7">
        <v>7500000</v>
      </c>
      <c r="E1250">
        <v>331</v>
      </c>
      <c r="F1250" t="s">
        <v>48</v>
      </c>
      <c r="G1250">
        <v>17</v>
      </c>
      <c r="H1250">
        <v>3</v>
      </c>
      <c r="I1250">
        <v>2012</v>
      </c>
      <c r="J1250">
        <v>2</v>
      </c>
      <c r="K1250" t="s">
        <v>56</v>
      </c>
      <c r="L1250">
        <f>data_to_analyze[[#This Row],[workers]]-data_to_analyze[[#This Row],[previous_workers]]</f>
        <v>14</v>
      </c>
    </row>
    <row r="1251" spans="1:12" x14ac:dyDescent="0.25">
      <c r="A1251">
        <v>1246</v>
      </c>
      <c r="B1251" t="s">
        <v>4892</v>
      </c>
      <c r="C1251" t="s">
        <v>10856</v>
      </c>
      <c r="D1251" s="7">
        <v>12400000</v>
      </c>
      <c r="E1251">
        <v>331</v>
      </c>
      <c r="F1251" t="s">
        <v>18</v>
      </c>
      <c r="G1251">
        <v>123</v>
      </c>
      <c r="H1251">
        <v>100</v>
      </c>
      <c r="I1251">
        <v>1982</v>
      </c>
      <c r="J1251">
        <v>3</v>
      </c>
      <c r="K1251" t="s">
        <v>4895</v>
      </c>
      <c r="L1251">
        <f>data_to_analyze[[#This Row],[workers]]-data_to_analyze[[#This Row],[previous_workers]]</f>
        <v>23</v>
      </c>
    </row>
    <row r="1252" spans="1:12" x14ac:dyDescent="0.25">
      <c r="A1252">
        <v>1247</v>
      </c>
      <c r="B1252" t="s">
        <v>4896</v>
      </c>
      <c r="C1252" t="s">
        <v>17751</v>
      </c>
      <c r="D1252" s="7">
        <v>7700000</v>
      </c>
      <c r="E1252">
        <v>331</v>
      </c>
      <c r="F1252" t="s">
        <v>297</v>
      </c>
      <c r="G1252">
        <v>44</v>
      </c>
      <c r="H1252">
        <v>8</v>
      </c>
      <c r="I1252">
        <v>2013</v>
      </c>
      <c r="J1252">
        <v>1</v>
      </c>
      <c r="K1252" t="s">
        <v>298</v>
      </c>
      <c r="L1252">
        <f>data_to_analyze[[#This Row],[workers]]-data_to_analyze[[#This Row],[previous_workers]]</f>
        <v>36</v>
      </c>
    </row>
    <row r="1253" spans="1:12" x14ac:dyDescent="0.25">
      <c r="A1253">
        <v>1248</v>
      </c>
      <c r="B1253" t="s">
        <v>4899</v>
      </c>
      <c r="C1253" t="s">
        <v>17736</v>
      </c>
      <c r="D1253" s="7">
        <v>2100000</v>
      </c>
      <c r="E1253">
        <v>331</v>
      </c>
      <c r="F1253" t="s">
        <v>297</v>
      </c>
      <c r="G1253">
        <v>7</v>
      </c>
      <c r="H1253">
        <v>2</v>
      </c>
      <c r="I1253">
        <v>2013</v>
      </c>
      <c r="J1253">
        <v>1</v>
      </c>
      <c r="K1253" t="s">
        <v>4902</v>
      </c>
      <c r="L1253">
        <f>data_to_analyze[[#This Row],[workers]]-data_to_analyze[[#This Row],[previous_workers]]</f>
        <v>5</v>
      </c>
    </row>
    <row r="1254" spans="1:12" x14ac:dyDescent="0.25">
      <c r="A1254">
        <v>1249</v>
      </c>
      <c r="B1254" t="s">
        <v>4903</v>
      </c>
      <c r="C1254" t="s">
        <v>17764</v>
      </c>
      <c r="D1254" s="7">
        <v>6800000</v>
      </c>
      <c r="E1254">
        <v>331</v>
      </c>
      <c r="F1254" t="s">
        <v>33</v>
      </c>
      <c r="G1254">
        <v>6</v>
      </c>
      <c r="H1254">
        <v>4</v>
      </c>
      <c r="I1254">
        <v>2012</v>
      </c>
      <c r="J1254">
        <v>1</v>
      </c>
      <c r="K1254" t="s">
        <v>4906</v>
      </c>
      <c r="L1254">
        <f>data_to_analyze[[#This Row],[workers]]-data_to_analyze[[#This Row],[previous_workers]]</f>
        <v>2</v>
      </c>
    </row>
    <row r="1255" spans="1:12" x14ac:dyDescent="0.25">
      <c r="A1255">
        <v>1250</v>
      </c>
      <c r="B1255" t="s">
        <v>4907</v>
      </c>
      <c r="C1255" t="s">
        <v>17739</v>
      </c>
      <c r="D1255" s="7">
        <v>8500000</v>
      </c>
      <c r="E1255">
        <v>330</v>
      </c>
      <c r="F1255" t="s">
        <v>18</v>
      </c>
      <c r="G1255">
        <v>30</v>
      </c>
      <c r="H1255">
        <v>15</v>
      </c>
      <c r="I1255">
        <v>2009</v>
      </c>
      <c r="J1255">
        <v>5</v>
      </c>
      <c r="K1255" t="s">
        <v>122</v>
      </c>
      <c r="L1255">
        <f>data_to_analyze[[#This Row],[workers]]-data_to_analyze[[#This Row],[previous_workers]]</f>
        <v>15</v>
      </c>
    </row>
    <row r="1256" spans="1:12" x14ac:dyDescent="0.25">
      <c r="A1256">
        <v>1251</v>
      </c>
      <c r="B1256" t="s">
        <v>4910</v>
      </c>
      <c r="C1256" t="s">
        <v>17773</v>
      </c>
      <c r="D1256" s="7">
        <v>10400000</v>
      </c>
      <c r="E1256">
        <v>330</v>
      </c>
      <c r="F1256" t="s">
        <v>55</v>
      </c>
      <c r="G1256">
        <v>70</v>
      </c>
      <c r="H1256">
        <v>15</v>
      </c>
      <c r="I1256">
        <v>2013</v>
      </c>
      <c r="J1256">
        <v>2</v>
      </c>
      <c r="K1256" t="s">
        <v>4913</v>
      </c>
      <c r="L1256">
        <f>data_to_analyze[[#This Row],[workers]]-data_to_analyze[[#This Row],[previous_workers]]</f>
        <v>55</v>
      </c>
    </row>
    <row r="1257" spans="1:12" x14ac:dyDescent="0.25">
      <c r="A1257">
        <v>1252</v>
      </c>
      <c r="B1257" t="s">
        <v>4914</v>
      </c>
      <c r="C1257" t="s">
        <v>10856</v>
      </c>
      <c r="D1257" s="7">
        <v>8200000</v>
      </c>
      <c r="E1257">
        <v>330</v>
      </c>
      <c r="F1257" t="s">
        <v>55</v>
      </c>
      <c r="G1257">
        <v>43</v>
      </c>
      <c r="H1257">
        <v>15</v>
      </c>
      <c r="I1257">
        <v>2011</v>
      </c>
      <c r="J1257">
        <v>4</v>
      </c>
      <c r="K1257" t="s">
        <v>4917</v>
      </c>
      <c r="L1257">
        <f>data_to_analyze[[#This Row],[workers]]-data_to_analyze[[#This Row],[previous_workers]]</f>
        <v>28</v>
      </c>
    </row>
    <row r="1258" spans="1:12" x14ac:dyDescent="0.25">
      <c r="A1258">
        <v>1253</v>
      </c>
      <c r="B1258" t="s">
        <v>4918</v>
      </c>
      <c r="C1258" t="s">
        <v>10856</v>
      </c>
      <c r="D1258" s="7">
        <v>10500000</v>
      </c>
      <c r="E1258">
        <v>329</v>
      </c>
      <c r="F1258" t="s">
        <v>40</v>
      </c>
      <c r="G1258">
        <v>16</v>
      </c>
      <c r="H1258">
        <v>1</v>
      </c>
      <c r="I1258">
        <v>2014</v>
      </c>
      <c r="J1258">
        <v>1</v>
      </c>
      <c r="K1258" t="s">
        <v>4921</v>
      </c>
      <c r="L1258">
        <f>data_to_analyze[[#This Row],[workers]]-data_to_analyze[[#This Row],[previous_workers]]</f>
        <v>15</v>
      </c>
    </row>
    <row r="1259" spans="1:12" x14ac:dyDescent="0.25">
      <c r="A1259">
        <v>1254</v>
      </c>
      <c r="B1259" t="s">
        <v>4922</v>
      </c>
      <c r="C1259" t="s">
        <v>17738</v>
      </c>
      <c r="D1259" s="7">
        <v>9300000</v>
      </c>
      <c r="E1259">
        <v>329</v>
      </c>
      <c r="F1259" t="s">
        <v>181</v>
      </c>
      <c r="G1259">
        <v>82</v>
      </c>
      <c r="H1259">
        <v>16</v>
      </c>
      <c r="I1259">
        <v>1997</v>
      </c>
      <c r="J1259">
        <v>2</v>
      </c>
      <c r="K1259" t="s">
        <v>4925</v>
      </c>
      <c r="L1259">
        <f>data_to_analyze[[#This Row],[workers]]-data_to_analyze[[#This Row],[previous_workers]]</f>
        <v>66</v>
      </c>
    </row>
    <row r="1260" spans="1:12" x14ac:dyDescent="0.25">
      <c r="A1260">
        <v>1255</v>
      </c>
      <c r="B1260" t="s">
        <v>4926</v>
      </c>
      <c r="C1260" t="s">
        <v>17770</v>
      </c>
      <c r="D1260" s="7">
        <v>5800000</v>
      </c>
      <c r="E1260">
        <v>329</v>
      </c>
      <c r="F1260" t="s">
        <v>156</v>
      </c>
      <c r="G1260">
        <v>55</v>
      </c>
      <c r="H1260">
        <v>11</v>
      </c>
      <c r="I1260">
        <v>2012</v>
      </c>
      <c r="J1260">
        <v>3</v>
      </c>
      <c r="K1260" t="s">
        <v>258</v>
      </c>
      <c r="L1260">
        <f>data_to_analyze[[#This Row],[workers]]-data_to_analyze[[#This Row],[previous_workers]]</f>
        <v>44</v>
      </c>
    </row>
    <row r="1261" spans="1:12" x14ac:dyDescent="0.25">
      <c r="A1261">
        <v>1256</v>
      </c>
      <c r="B1261" t="s">
        <v>4929</v>
      </c>
      <c r="C1261" t="s">
        <v>17734</v>
      </c>
      <c r="D1261" s="7">
        <v>9700000</v>
      </c>
      <c r="E1261">
        <v>329</v>
      </c>
      <c r="F1261" t="s">
        <v>308</v>
      </c>
      <c r="G1261">
        <v>1716</v>
      </c>
      <c r="H1261">
        <v>695</v>
      </c>
      <c r="I1261">
        <v>2013</v>
      </c>
      <c r="J1261">
        <v>2</v>
      </c>
      <c r="K1261" t="s">
        <v>4932</v>
      </c>
      <c r="L1261">
        <f>data_to_analyze[[#This Row],[workers]]-data_to_analyze[[#This Row],[previous_workers]]</f>
        <v>1021</v>
      </c>
    </row>
    <row r="1262" spans="1:12" x14ac:dyDescent="0.25">
      <c r="A1262">
        <v>1257</v>
      </c>
      <c r="B1262" t="s">
        <v>4933</v>
      </c>
      <c r="C1262" t="s">
        <v>17735</v>
      </c>
      <c r="D1262" s="7">
        <v>101600000</v>
      </c>
      <c r="E1262">
        <v>329</v>
      </c>
      <c r="F1262" t="s">
        <v>623</v>
      </c>
      <c r="G1262">
        <v>1420</v>
      </c>
      <c r="H1262">
        <v>620</v>
      </c>
      <c r="I1262">
        <v>2008</v>
      </c>
      <c r="J1262">
        <v>4</v>
      </c>
      <c r="K1262" t="s">
        <v>1444</v>
      </c>
      <c r="L1262">
        <f>data_to_analyze[[#This Row],[workers]]-data_to_analyze[[#This Row],[previous_workers]]</f>
        <v>800</v>
      </c>
    </row>
    <row r="1263" spans="1:12" x14ac:dyDescent="0.25">
      <c r="A1263">
        <v>1258</v>
      </c>
      <c r="B1263" t="s">
        <v>4937</v>
      </c>
      <c r="C1263" t="s">
        <v>17734</v>
      </c>
      <c r="D1263" s="7">
        <v>3500000</v>
      </c>
      <c r="E1263">
        <v>328</v>
      </c>
      <c r="F1263" t="s">
        <v>257</v>
      </c>
      <c r="G1263">
        <v>25</v>
      </c>
      <c r="H1263">
        <v>6</v>
      </c>
      <c r="I1263">
        <v>2014</v>
      </c>
      <c r="J1263">
        <v>1</v>
      </c>
      <c r="K1263" t="s">
        <v>4200</v>
      </c>
      <c r="L1263">
        <f>data_to_analyze[[#This Row],[workers]]-data_to_analyze[[#This Row],[previous_workers]]</f>
        <v>19</v>
      </c>
    </row>
    <row r="1264" spans="1:12" x14ac:dyDescent="0.25">
      <c r="A1264">
        <v>1259</v>
      </c>
      <c r="B1264" t="s">
        <v>4940</v>
      </c>
      <c r="C1264" t="s">
        <v>17737</v>
      </c>
      <c r="D1264" s="7">
        <v>5300000</v>
      </c>
      <c r="E1264">
        <v>328</v>
      </c>
      <c r="F1264" t="s">
        <v>187</v>
      </c>
      <c r="G1264">
        <v>36</v>
      </c>
      <c r="H1264">
        <v>12</v>
      </c>
      <c r="I1264">
        <v>1996</v>
      </c>
      <c r="J1264">
        <v>1</v>
      </c>
      <c r="K1264" t="s">
        <v>4943</v>
      </c>
      <c r="L1264">
        <f>data_to_analyze[[#This Row],[workers]]-data_to_analyze[[#This Row],[previous_workers]]</f>
        <v>24</v>
      </c>
    </row>
    <row r="1265" spans="1:12" x14ac:dyDescent="0.25">
      <c r="A1265">
        <v>1260</v>
      </c>
      <c r="B1265" t="s">
        <v>4944</v>
      </c>
      <c r="C1265" t="s">
        <v>10856</v>
      </c>
      <c r="D1265" s="7">
        <v>12300000</v>
      </c>
      <c r="E1265">
        <v>328</v>
      </c>
      <c r="F1265" t="s">
        <v>48</v>
      </c>
      <c r="G1265">
        <v>48</v>
      </c>
      <c r="H1265">
        <v>15</v>
      </c>
      <c r="I1265">
        <v>2007</v>
      </c>
      <c r="J1265">
        <v>4</v>
      </c>
      <c r="K1265" t="s">
        <v>4947</v>
      </c>
      <c r="L1265">
        <f>data_to_analyze[[#This Row],[workers]]-data_to_analyze[[#This Row],[previous_workers]]</f>
        <v>33</v>
      </c>
    </row>
    <row r="1266" spans="1:12" x14ac:dyDescent="0.25">
      <c r="A1266">
        <v>1261</v>
      </c>
      <c r="B1266" t="s">
        <v>4948</v>
      </c>
      <c r="C1266" t="s">
        <v>17775</v>
      </c>
      <c r="D1266" s="7">
        <v>2100000</v>
      </c>
      <c r="E1266">
        <v>327</v>
      </c>
      <c r="F1266" t="s">
        <v>55</v>
      </c>
      <c r="G1266">
        <v>25</v>
      </c>
      <c r="H1266">
        <v>3</v>
      </c>
      <c r="I1266">
        <v>1962</v>
      </c>
      <c r="J1266">
        <v>1</v>
      </c>
      <c r="K1266" t="s">
        <v>4951</v>
      </c>
      <c r="L1266">
        <f>data_to_analyze[[#This Row],[workers]]-data_to_analyze[[#This Row],[previous_workers]]</f>
        <v>22</v>
      </c>
    </row>
    <row r="1267" spans="1:12" x14ac:dyDescent="0.25">
      <c r="A1267">
        <v>1262</v>
      </c>
      <c r="B1267" t="s">
        <v>4952</v>
      </c>
      <c r="C1267" t="s">
        <v>17765</v>
      </c>
      <c r="D1267" s="7">
        <v>600000</v>
      </c>
      <c r="E1267">
        <v>327</v>
      </c>
      <c r="F1267" t="s">
        <v>271</v>
      </c>
      <c r="G1267">
        <v>75</v>
      </c>
      <c r="H1267">
        <v>10</v>
      </c>
      <c r="I1267">
        <v>2008</v>
      </c>
      <c r="J1267">
        <v>2</v>
      </c>
      <c r="K1267" t="s">
        <v>49</v>
      </c>
      <c r="L1267">
        <f>data_to_analyze[[#This Row],[workers]]-data_to_analyze[[#This Row],[previous_workers]]</f>
        <v>65</v>
      </c>
    </row>
    <row r="1268" spans="1:12" x14ac:dyDescent="0.25">
      <c r="A1268">
        <v>1263</v>
      </c>
      <c r="B1268" t="s">
        <v>4955</v>
      </c>
      <c r="C1268" t="s">
        <v>777</v>
      </c>
      <c r="D1268" s="7">
        <v>20200000</v>
      </c>
      <c r="E1268">
        <v>327</v>
      </c>
      <c r="F1268" t="s">
        <v>55</v>
      </c>
      <c r="G1268">
        <v>105</v>
      </c>
      <c r="H1268">
        <v>7</v>
      </c>
      <c r="I1268">
        <v>2014</v>
      </c>
      <c r="J1268">
        <v>2</v>
      </c>
      <c r="K1268" t="s">
        <v>1019</v>
      </c>
      <c r="L1268">
        <f>data_to_analyze[[#This Row],[workers]]-data_to_analyze[[#This Row],[previous_workers]]</f>
        <v>98</v>
      </c>
    </row>
    <row r="1269" spans="1:12" x14ac:dyDescent="0.25">
      <c r="A1269">
        <v>1264</v>
      </c>
      <c r="B1269" t="s">
        <v>4959</v>
      </c>
      <c r="C1269" t="s">
        <v>10856</v>
      </c>
      <c r="D1269" s="7">
        <v>7600000</v>
      </c>
      <c r="E1269">
        <v>327</v>
      </c>
      <c r="F1269" t="s">
        <v>233</v>
      </c>
      <c r="G1269">
        <v>20</v>
      </c>
      <c r="H1269">
        <v>2</v>
      </c>
      <c r="I1269">
        <v>2012</v>
      </c>
      <c r="J1269">
        <v>2</v>
      </c>
      <c r="K1269" t="s">
        <v>4962</v>
      </c>
      <c r="L1269">
        <f>data_to_analyze[[#This Row],[workers]]-data_to_analyze[[#This Row],[previous_workers]]</f>
        <v>18</v>
      </c>
    </row>
    <row r="1270" spans="1:12" x14ac:dyDescent="0.25">
      <c r="A1270">
        <v>1265</v>
      </c>
      <c r="B1270" t="s">
        <v>4963</v>
      </c>
      <c r="C1270" t="s">
        <v>10856</v>
      </c>
      <c r="D1270" s="7">
        <v>2400000</v>
      </c>
      <c r="E1270">
        <v>327</v>
      </c>
      <c r="F1270" t="s">
        <v>156</v>
      </c>
      <c r="G1270">
        <v>14</v>
      </c>
      <c r="H1270">
        <v>5</v>
      </c>
      <c r="I1270">
        <v>2014</v>
      </c>
      <c r="J1270">
        <v>1</v>
      </c>
      <c r="K1270" t="s">
        <v>964</v>
      </c>
      <c r="L1270">
        <f>data_to_analyze[[#This Row],[workers]]-data_to_analyze[[#This Row],[previous_workers]]</f>
        <v>9</v>
      </c>
    </row>
    <row r="1271" spans="1:12" x14ac:dyDescent="0.25">
      <c r="A1271">
        <v>1266</v>
      </c>
      <c r="B1271" t="s">
        <v>4966</v>
      </c>
      <c r="C1271" t="s">
        <v>108</v>
      </c>
      <c r="D1271" s="7">
        <v>130400000</v>
      </c>
      <c r="E1271">
        <v>325</v>
      </c>
      <c r="F1271" t="s">
        <v>25</v>
      </c>
      <c r="G1271">
        <v>211</v>
      </c>
      <c r="H1271">
        <v>49</v>
      </c>
      <c r="I1271">
        <v>2007</v>
      </c>
      <c r="J1271">
        <v>4</v>
      </c>
      <c r="K1271" t="s">
        <v>1209</v>
      </c>
      <c r="L1271">
        <f>data_to_analyze[[#This Row],[workers]]-data_to_analyze[[#This Row],[previous_workers]]</f>
        <v>162</v>
      </c>
    </row>
    <row r="1272" spans="1:12" x14ac:dyDescent="0.25">
      <c r="A1272">
        <v>1267</v>
      </c>
      <c r="B1272" t="s">
        <v>4970</v>
      </c>
      <c r="C1272" t="s">
        <v>17771</v>
      </c>
      <c r="D1272" s="7">
        <v>19400000</v>
      </c>
      <c r="E1272">
        <v>325</v>
      </c>
      <c r="F1272" t="s">
        <v>156</v>
      </c>
      <c r="G1272">
        <v>45</v>
      </c>
      <c r="H1272">
        <v>15</v>
      </c>
      <c r="I1272">
        <v>2001</v>
      </c>
      <c r="J1272">
        <v>1</v>
      </c>
      <c r="K1272" t="s">
        <v>1734</v>
      </c>
      <c r="L1272">
        <f>data_to_analyze[[#This Row],[workers]]-data_to_analyze[[#This Row],[previous_workers]]</f>
        <v>30</v>
      </c>
    </row>
    <row r="1273" spans="1:12" x14ac:dyDescent="0.25">
      <c r="A1273">
        <v>1268</v>
      </c>
      <c r="B1273" t="s">
        <v>4973</v>
      </c>
      <c r="C1273" t="s">
        <v>16170</v>
      </c>
      <c r="D1273" s="7">
        <v>3100000</v>
      </c>
      <c r="E1273">
        <v>325</v>
      </c>
      <c r="F1273" t="s">
        <v>40</v>
      </c>
      <c r="G1273">
        <v>46</v>
      </c>
      <c r="H1273">
        <v>7</v>
      </c>
      <c r="I1273">
        <v>2015</v>
      </c>
      <c r="J1273">
        <v>1</v>
      </c>
      <c r="K1273" t="s">
        <v>4976</v>
      </c>
      <c r="L1273">
        <f>data_to_analyze[[#This Row],[workers]]-data_to_analyze[[#This Row],[previous_workers]]</f>
        <v>39</v>
      </c>
    </row>
    <row r="1274" spans="1:12" x14ac:dyDescent="0.25">
      <c r="A1274">
        <v>1269</v>
      </c>
      <c r="B1274" t="s">
        <v>4977</v>
      </c>
      <c r="C1274" t="s">
        <v>17734</v>
      </c>
      <c r="D1274" s="7">
        <v>40500000</v>
      </c>
      <c r="E1274">
        <v>325</v>
      </c>
      <c r="F1274" t="s">
        <v>175</v>
      </c>
      <c r="G1274">
        <v>136</v>
      </c>
      <c r="H1274">
        <v>19</v>
      </c>
      <c r="I1274">
        <v>2014</v>
      </c>
      <c r="J1274">
        <v>1</v>
      </c>
      <c r="K1274" t="s">
        <v>4980</v>
      </c>
      <c r="L1274">
        <f>data_to_analyze[[#This Row],[workers]]-data_to_analyze[[#This Row],[previous_workers]]</f>
        <v>117</v>
      </c>
    </row>
    <row r="1275" spans="1:12" x14ac:dyDescent="0.25">
      <c r="A1275">
        <v>1270</v>
      </c>
      <c r="B1275" t="s">
        <v>4981</v>
      </c>
      <c r="C1275" t="s">
        <v>17742</v>
      </c>
      <c r="D1275" s="7">
        <v>52200000</v>
      </c>
      <c r="E1275">
        <v>325</v>
      </c>
      <c r="F1275" t="s">
        <v>336</v>
      </c>
      <c r="G1275">
        <v>30</v>
      </c>
      <c r="H1275">
        <v>20</v>
      </c>
      <c r="I1275">
        <v>2001</v>
      </c>
      <c r="J1275">
        <v>3</v>
      </c>
      <c r="K1275" t="s">
        <v>1984</v>
      </c>
      <c r="L1275">
        <f>data_to_analyze[[#This Row],[workers]]-data_to_analyze[[#This Row],[previous_workers]]</f>
        <v>10</v>
      </c>
    </row>
    <row r="1276" spans="1:12" x14ac:dyDescent="0.25">
      <c r="A1276">
        <v>1271</v>
      </c>
      <c r="B1276" t="s">
        <v>4985</v>
      </c>
      <c r="C1276" t="s">
        <v>17748</v>
      </c>
      <c r="D1276" s="7">
        <v>21300000</v>
      </c>
      <c r="E1276">
        <v>325</v>
      </c>
      <c r="F1276" t="s">
        <v>181</v>
      </c>
      <c r="G1276">
        <v>75</v>
      </c>
      <c r="H1276">
        <v>25</v>
      </c>
      <c r="I1276">
        <v>2006</v>
      </c>
      <c r="J1276">
        <v>5</v>
      </c>
      <c r="K1276" t="s">
        <v>458</v>
      </c>
      <c r="L1276">
        <f>data_to_analyze[[#This Row],[workers]]-data_to_analyze[[#This Row],[previous_workers]]</f>
        <v>50</v>
      </c>
    </row>
    <row r="1277" spans="1:12" x14ac:dyDescent="0.25">
      <c r="A1277">
        <v>1272</v>
      </c>
      <c r="B1277" t="s">
        <v>4988</v>
      </c>
      <c r="C1277" t="s">
        <v>17751</v>
      </c>
      <c r="D1277" s="7">
        <v>2200000</v>
      </c>
      <c r="E1277">
        <v>324</v>
      </c>
      <c r="F1277" t="s">
        <v>18</v>
      </c>
      <c r="G1277">
        <v>25</v>
      </c>
      <c r="H1277">
        <v>6</v>
      </c>
      <c r="I1277">
        <v>2011</v>
      </c>
      <c r="J1277">
        <v>1</v>
      </c>
      <c r="K1277" t="s">
        <v>298</v>
      </c>
      <c r="L1277">
        <f>data_to_analyze[[#This Row],[workers]]-data_to_analyze[[#This Row],[previous_workers]]</f>
        <v>19</v>
      </c>
    </row>
    <row r="1278" spans="1:12" x14ac:dyDescent="0.25">
      <c r="A1278">
        <v>1273</v>
      </c>
      <c r="B1278" t="s">
        <v>4991</v>
      </c>
      <c r="C1278" t="s">
        <v>17765</v>
      </c>
      <c r="D1278" s="7">
        <v>8500000</v>
      </c>
      <c r="E1278">
        <v>324</v>
      </c>
      <c r="F1278" t="s">
        <v>336</v>
      </c>
      <c r="G1278">
        <v>42</v>
      </c>
      <c r="H1278">
        <v>19</v>
      </c>
      <c r="I1278">
        <v>2004</v>
      </c>
      <c r="J1278">
        <v>2</v>
      </c>
      <c r="K1278" t="s">
        <v>4994</v>
      </c>
      <c r="L1278">
        <f>data_to_analyze[[#This Row],[workers]]-data_to_analyze[[#This Row],[previous_workers]]</f>
        <v>23</v>
      </c>
    </row>
    <row r="1279" spans="1:12" x14ac:dyDescent="0.25">
      <c r="A1279">
        <v>1274</v>
      </c>
      <c r="B1279" t="s">
        <v>4995</v>
      </c>
      <c r="C1279" t="s">
        <v>17771</v>
      </c>
      <c r="D1279" s="7">
        <v>20300000</v>
      </c>
      <c r="E1279">
        <v>324</v>
      </c>
      <c r="F1279" t="s">
        <v>336</v>
      </c>
      <c r="G1279">
        <v>45</v>
      </c>
      <c r="H1279">
        <v>15</v>
      </c>
      <c r="I1279">
        <v>2012</v>
      </c>
      <c r="J1279">
        <v>3</v>
      </c>
      <c r="K1279" t="s">
        <v>1734</v>
      </c>
      <c r="L1279">
        <f>data_to_analyze[[#This Row],[workers]]-data_to_analyze[[#This Row],[previous_workers]]</f>
        <v>30</v>
      </c>
    </row>
    <row r="1280" spans="1:12" x14ac:dyDescent="0.25">
      <c r="A1280">
        <v>1275</v>
      </c>
      <c r="B1280" t="s">
        <v>4999</v>
      </c>
      <c r="C1280" t="s">
        <v>17771</v>
      </c>
      <c r="D1280" s="7">
        <v>8800000</v>
      </c>
      <c r="E1280">
        <v>324</v>
      </c>
      <c r="F1280" t="s">
        <v>329</v>
      </c>
      <c r="G1280">
        <v>60</v>
      </c>
      <c r="H1280">
        <v>25</v>
      </c>
      <c r="I1280">
        <v>2013</v>
      </c>
      <c r="J1280">
        <v>3</v>
      </c>
      <c r="K1280" t="s">
        <v>5002</v>
      </c>
      <c r="L1280">
        <f>data_to_analyze[[#This Row],[workers]]-data_to_analyze[[#This Row],[previous_workers]]</f>
        <v>35</v>
      </c>
    </row>
    <row r="1281" spans="1:12" x14ac:dyDescent="0.25">
      <c r="A1281">
        <v>1276</v>
      </c>
      <c r="B1281" t="s">
        <v>5003</v>
      </c>
      <c r="C1281" t="s">
        <v>976</v>
      </c>
      <c r="D1281" s="7">
        <v>4800000</v>
      </c>
      <c r="E1281">
        <v>323</v>
      </c>
      <c r="F1281" t="s">
        <v>156</v>
      </c>
      <c r="G1281">
        <v>15</v>
      </c>
      <c r="H1281">
        <v>3</v>
      </c>
      <c r="I1281">
        <v>2011</v>
      </c>
      <c r="J1281">
        <v>3</v>
      </c>
      <c r="K1281" t="s">
        <v>908</v>
      </c>
      <c r="L1281">
        <f>data_to_analyze[[#This Row],[workers]]-data_to_analyze[[#This Row],[previous_workers]]</f>
        <v>12</v>
      </c>
    </row>
    <row r="1282" spans="1:12" x14ac:dyDescent="0.25">
      <c r="A1282">
        <v>1277</v>
      </c>
      <c r="B1282" t="s">
        <v>5006</v>
      </c>
      <c r="C1282" t="s">
        <v>17760</v>
      </c>
      <c r="D1282" s="7">
        <v>1600000</v>
      </c>
      <c r="E1282">
        <v>323</v>
      </c>
      <c r="F1282" t="s">
        <v>233</v>
      </c>
      <c r="G1282">
        <v>123</v>
      </c>
      <c r="H1282">
        <v>33</v>
      </c>
      <c r="I1282">
        <v>1978</v>
      </c>
      <c r="J1282">
        <v>1</v>
      </c>
      <c r="K1282" t="s">
        <v>5009</v>
      </c>
      <c r="L1282">
        <f>data_to_analyze[[#This Row],[workers]]-data_to_analyze[[#This Row],[previous_workers]]</f>
        <v>90</v>
      </c>
    </row>
    <row r="1283" spans="1:12" x14ac:dyDescent="0.25">
      <c r="A1283">
        <v>1278</v>
      </c>
      <c r="B1283" t="s">
        <v>5010</v>
      </c>
      <c r="C1283" t="s">
        <v>17760</v>
      </c>
      <c r="D1283" s="7">
        <v>14200000</v>
      </c>
      <c r="E1283">
        <v>321</v>
      </c>
      <c r="F1283" t="s">
        <v>233</v>
      </c>
      <c r="G1283">
        <v>29</v>
      </c>
      <c r="H1283">
        <v>14</v>
      </c>
      <c r="I1283">
        <v>2010</v>
      </c>
      <c r="J1283">
        <v>3</v>
      </c>
      <c r="K1283" t="s">
        <v>553</v>
      </c>
      <c r="L1283">
        <f>data_to_analyze[[#This Row],[workers]]-data_to_analyze[[#This Row],[previous_workers]]</f>
        <v>15</v>
      </c>
    </row>
    <row r="1284" spans="1:12" x14ac:dyDescent="0.25">
      <c r="A1284">
        <v>1279</v>
      </c>
      <c r="B1284" t="s">
        <v>5013</v>
      </c>
      <c r="C1284" t="s">
        <v>17748</v>
      </c>
      <c r="D1284" s="7">
        <v>5700000</v>
      </c>
      <c r="E1284">
        <v>321</v>
      </c>
      <c r="F1284" t="s">
        <v>336</v>
      </c>
      <c r="G1284">
        <v>57</v>
      </c>
      <c r="H1284">
        <v>14</v>
      </c>
      <c r="I1284">
        <v>2013</v>
      </c>
      <c r="J1284">
        <v>2</v>
      </c>
      <c r="K1284" t="s">
        <v>5016</v>
      </c>
      <c r="L1284">
        <f>data_to_analyze[[#This Row],[workers]]-data_to_analyze[[#This Row],[previous_workers]]</f>
        <v>43</v>
      </c>
    </row>
    <row r="1285" spans="1:12" x14ac:dyDescent="0.25">
      <c r="A1285">
        <v>1280</v>
      </c>
      <c r="B1285" t="s">
        <v>5017</v>
      </c>
      <c r="C1285" t="s">
        <v>17751</v>
      </c>
      <c r="D1285" s="7">
        <v>200000</v>
      </c>
      <c r="E1285">
        <v>321</v>
      </c>
      <c r="F1285" t="s">
        <v>48</v>
      </c>
      <c r="G1285">
        <v>35</v>
      </c>
      <c r="H1285">
        <v>2</v>
      </c>
      <c r="I1285">
        <v>2012</v>
      </c>
      <c r="J1285">
        <v>1</v>
      </c>
      <c r="K1285" t="s">
        <v>5020</v>
      </c>
      <c r="L1285">
        <f>data_to_analyze[[#This Row],[workers]]-data_to_analyze[[#This Row],[previous_workers]]</f>
        <v>33</v>
      </c>
    </row>
    <row r="1286" spans="1:12" x14ac:dyDescent="0.25">
      <c r="A1286">
        <v>1281</v>
      </c>
      <c r="B1286" t="s">
        <v>5021</v>
      </c>
      <c r="C1286" t="s">
        <v>17751</v>
      </c>
      <c r="D1286" s="7">
        <v>3200000</v>
      </c>
      <c r="E1286">
        <v>321</v>
      </c>
      <c r="F1286" t="s">
        <v>336</v>
      </c>
      <c r="G1286">
        <v>12</v>
      </c>
      <c r="H1286">
        <v>5</v>
      </c>
      <c r="I1286">
        <v>2013</v>
      </c>
      <c r="J1286">
        <v>1</v>
      </c>
      <c r="K1286" t="s">
        <v>4125</v>
      </c>
      <c r="L1286">
        <f>data_to_analyze[[#This Row],[workers]]-data_to_analyze[[#This Row],[previous_workers]]</f>
        <v>7</v>
      </c>
    </row>
    <row r="1287" spans="1:12" x14ac:dyDescent="0.25">
      <c r="A1287">
        <v>1282</v>
      </c>
      <c r="B1287" t="s">
        <v>5024</v>
      </c>
      <c r="C1287" t="s">
        <v>777</v>
      </c>
      <c r="D1287" s="7">
        <v>8700000</v>
      </c>
      <c r="E1287">
        <v>321</v>
      </c>
      <c r="F1287" t="s">
        <v>18</v>
      </c>
      <c r="G1287">
        <v>16</v>
      </c>
      <c r="H1287">
        <v>10</v>
      </c>
      <c r="I1287">
        <v>2003</v>
      </c>
      <c r="J1287">
        <v>4</v>
      </c>
      <c r="K1287" t="s">
        <v>662</v>
      </c>
      <c r="L1287">
        <f>data_to_analyze[[#This Row],[workers]]-data_to_analyze[[#This Row],[previous_workers]]</f>
        <v>6</v>
      </c>
    </row>
    <row r="1288" spans="1:12" x14ac:dyDescent="0.25">
      <c r="A1288">
        <v>1283</v>
      </c>
      <c r="B1288" t="s">
        <v>5027</v>
      </c>
      <c r="C1288" t="s">
        <v>17758</v>
      </c>
      <c r="D1288" s="7">
        <v>4500000</v>
      </c>
      <c r="E1288">
        <v>321</v>
      </c>
      <c r="F1288" t="s">
        <v>107</v>
      </c>
      <c r="G1288">
        <v>22</v>
      </c>
      <c r="H1288">
        <v>15</v>
      </c>
      <c r="I1288">
        <v>2009</v>
      </c>
      <c r="J1288">
        <v>2</v>
      </c>
      <c r="K1288" t="s">
        <v>1742</v>
      </c>
      <c r="L1288">
        <f>data_to_analyze[[#This Row],[workers]]-data_to_analyze[[#This Row],[previous_workers]]</f>
        <v>7</v>
      </c>
    </row>
    <row r="1289" spans="1:12" x14ac:dyDescent="0.25">
      <c r="A1289">
        <v>1284</v>
      </c>
      <c r="B1289" t="s">
        <v>5030</v>
      </c>
      <c r="C1289" t="s">
        <v>17749</v>
      </c>
      <c r="D1289" s="7">
        <v>6700000</v>
      </c>
      <c r="E1289">
        <v>320</v>
      </c>
      <c r="F1289" t="s">
        <v>18</v>
      </c>
      <c r="G1289">
        <v>44</v>
      </c>
      <c r="H1289">
        <v>5</v>
      </c>
      <c r="I1289">
        <v>2007</v>
      </c>
      <c r="J1289">
        <v>2</v>
      </c>
      <c r="K1289" t="s">
        <v>344</v>
      </c>
      <c r="L1289">
        <f>data_to_analyze[[#This Row],[workers]]-data_to_analyze[[#This Row],[previous_workers]]</f>
        <v>39</v>
      </c>
    </row>
    <row r="1290" spans="1:12" x14ac:dyDescent="0.25">
      <c r="A1290">
        <v>1285</v>
      </c>
      <c r="B1290" t="s">
        <v>5033</v>
      </c>
      <c r="C1290" t="s">
        <v>17770</v>
      </c>
      <c r="D1290" s="7">
        <v>5900000</v>
      </c>
      <c r="E1290">
        <v>320</v>
      </c>
      <c r="F1290" t="s">
        <v>18</v>
      </c>
      <c r="G1290">
        <v>44</v>
      </c>
      <c r="H1290">
        <v>31</v>
      </c>
      <c r="I1290">
        <v>2014</v>
      </c>
      <c r="J1290">
        <v>2</v>
      </c>
      <c r="K1290" t="s">
        <v>1789</v>
      </c>
      <c r="L1290">
        <f>data_to_analyze[[#This Row],[workers]]-data_to_analyze[[#This Row],[previous_workers]]</f>
        <v>13</v>
      </c>
    </row>
    <row r="1291" spans="1:12" x14ac:dyDescent="0.25">
      <c r="A1291">
        <v>1286</v>
      </c>
      <c r="B1291" t="s">
        <v>5036</v>
      </c>
      <c r="C1291" t="s">
        <v>17758</v>
      </c>
      <c r="D1291" s="7">
        <v>500000</v>
      </c>
      <c r="E1291">
        <v>320</v>
      </c>
      <c r="F1291" t="s">
        <v>18</v>
      </c>
      <c r="G1291">
        <v>5</v>
      </c>
      <c r="H1291">
        <v>4</v>
      </c>
      <c r="I1291">
        <v>2011</v>
      </c>
      <c r="J1291">
        <v>1</v>
      </c>
      <c r="K1291" t="s">
        <v>5039</v>
      </c>
      <c r="L1291">
        <f>data_to_analyze[[#This Row],[workers]]-data_to_analyze[[#This Row],[previous_workers]]</f>
        <v>1</v>
      </c>
    </row>
    <row r="1292" spans="1:12" x14ac:dyDescent="0.25">
      <c r="A1292">
        <v>1287</v>
      </c>
      <c r="B1292" t="s">
        <v>5040</v>
      </c>
      <c r="C1292" t="s">
        <v>17765</v>
      </c>
      <c r="D1292" s="7">
        <v>6700000</v>
      </c>
      <c r="E1292">
        <v>319</v>
      </c>
      <c r="F1292" t="s">
        <v>271</v>
      </c>
      <c r="G1292">
        <v>2</v>
      </c>
      <c r="H1292">
        <v>2</v>
      </c>
      <c r="I1292">
        <v>2007</v>
      </c>
      <c r="J1292">
        <v>3</v>
      </c>
      <c r="K1292" t="s">
        <v>5043</v>
      </c>
      <c r="L1292">
        <f>data_to_analyze[[#This Row],[workers]]-data_to_analyze[[#This Row],[previous_workers]]</f>
        <v>0</v>
      </c>
    </row>
    <row r="1293" spans="1:12" x14ac:dyDescent="0.25">
      <c r="A1293">
        <v>1288</v>
      </c>
      <c r="B1293" t="s">
        <v>5044</v>
      </c>
      <c r="C1293" t="s">
        <v>777</v>
      </c>
      <c r="D1293" s="7">
        <v>2100000</v>
      </c>
      <c r="E1293">
        <v>319</v>
      </c>
      <c r="F1293" t="s">
        <v>55</v>
      </c>
      <c r="G1293">
        <v>45</v>
      </c>
      <c r="H1293">
        <v>3</v>
      </c>
      <c r="I1293">
        <v>2014</v>
      </c>
      <c r="J1293">
        <v>3</v>
      </c>
      <c r="K1293" t="s">
        <v>787</v>
      </c>
      <c r="L1293">
        <f>data_to_analyze[[#This Row],[workers]]-data_to_analyze[[#This Row],[previous_workers]]</f>
        <v>42</v>
      </c>
    </row>
    <row r="1294" spans="1:12" x14ac:dyDescent="0.25">
      <c r="A1294">
        <v>1289</v>
      </c>
      <c r="B1294" t="s">
        <v>5047</v>
      </c>
      <c r="C1294" t="s">
        <v>17760</v>
      </c>
      <c r="D1294" s="7">
        <v>26600000</v>
      </c>
      <c r="E1294">
        <v>319</v>
      </c>
      <c r="F1294" t="s">
        <v>233</v>
      </c>
      <c r="G1294">
        <v>75</v>
      </c>
      <c r="H1294">
        <v>23</v>
      </c>
      <c r="I1294">
        <v>2005</v>
      </c>
      <c r="J1294">
        <v>1</v>
      </c>
      <c r="K1294" t="s">
        <v>1879</v>
      </c>
      <c r="L1294">
        <f>data_to_analyze[[#This Row],[workers]]-data_to_analyze[[#This Row],[previous_workers]]</f>
        <v>52</v>
      </c>
    </row>
    <row r="1295" spans="1:12" x14ac:dyDescent="0.25">
      <c r="A1295">
        <v>1290</v>
      </c>
      <c r="B1295" t="s">
        <v>5050</v>
      </c>
      <c r="C1295" t="s">
        <v>17739</v>
      </c>
      <c r="D1295" s="7">
        <v>8900000</v>
      </c>
      <c r="E1295">
        <v>319</v>
      </c>
      <c r="F1295" t="s">
        <v>156</v>
      </c>
      <c r="G1295">
        <v>29</v>
      </c>
      <c r="H1295">
        <v>11</v>
      </c>
      <c r="I1295">
        <v>2013</v>
      </c>
      <c r="J1295">
        <v>2</v>
      </c>
      <c r="K1295" t="s">
        <v>4023</v>
      </c>
      <c r="L1295">
        <f>data_to_analyze[[#This Row],[workers]]-data_to_analyze[[#This Row],[previous_workers]]</f>
        <v>18</v>
      </c>
    </row>
    <row r="1296" spans="1:12" x14ac:dyDescent="0.25">
      <c r="A1296">
        <v>1291</v>
      </c>
      <c r="B1296" t="s">
        <v>5053</v>
      </c>
      <c r="C1296" t="s">
        <v>17770</v>
      </c>
      <c r="D1296" s="7">
        <v>130700000</v>
      </c>
      <c r="E1296">
        <v>319</v>
      </c>
      <c r="F1296" t="s">
        <v>40</v>
      </c>
      <c r="G1296">
        <v>71</v>
      </c>
      <c r="H1296">
        <v>39</v>
      </c>
      <c r="I1296">
        <v>2011</v>
      </c>
      <c r="J1296">
        <v>2</v>
      </c>
      <c r="K1296" t="s">
        <v>34</v>
      </c>
      <c r="L1296">
        <f>data_to_analyze[[#This Row],[workers]]-data_to_analyze[[#This Row],[previous_workers]]</f>
        <v>32</v>
      </c>
    </row>
    <row r="1297" spans="1:12" x14ac:dyDescent="0.25">
      <c r="A1297">
        <v>1292</v>
      </c>
      <c r="B1297" t="s">
        <v>5057</v>
      </c>
      <c r="C1297" t="s">
        <v>17762</v>
      </c>
      <c r="D1297" s="7">
        <v>4300000</v>
      </c>
      <c r="E1297">
        <v>318</v>
      </c>
      <c r="F1297" t="s">
        <v>48</v>
      </c>
      <c r="G1297">
        <v>15</v>
      </c>
      <c r="H1297">
        <v>4</v>
      </c>
      <c r="I1297">
        <v>2013</v>
      </c>
      <c r="J1297">
        <v>2</v>
      </c>
      <c r="K1297" t="s">
        <v>5060</v>
      </c>
      <c r="L1297">
        <f>data_to_analyze[[#This Row],[workers]]-data_to_analyze[[#This Row],[previous_workers]]</f>
        <v>11</v>
      </c>
    </row>
    <row r="1298" spans="1:12" x14ac:dyDescent="0.25">
      <c r="A1298">
        <v>1293</v>
      </c>
      <c r="B1298" t="s">
        <v>5061</v>
      </c>
      <c r="C1298" t="s">
        <v>17739</v>
      </c>
      <c r="D1298" s="7">
        <v>200000</v>
      </c>
      <c r="E1298">
        <v>318</v>
      </c>
      <c r="F1298" t="s">
        <v>336</v>
      </c>
      <c r="G1298">
        <v>12</v>
      </c>
      <c r="H1298">
        <v>6</v>
      </c>
      <c r="I1298">
        <v>2014</v>
      </c>
      <c r="J1298">
        <v>1</v>
      </c>
      <c r="K1298" t="s">
        <v>2055</v>
      </c>
      <c r="L1298">
        <f>data_to_analyze[[#This Row],[workers]]-data_to_analyze[[#This Row],[previous_workers]]</f>
        <v>6</v>
      </c>
    </row>
    <row r="1299" spans="1:12" x14ac:dyDescent="0.25">
      <c r="A1299">
        <v>1294</v>
      </c>
      <c r="B1299" t="s">
        <v>5064</v>
      </c>
      <c r="C1299" t="s">
        <v>17770</v>
      </c>
      <c r="D1299" s="7">
        <v>7600000</v>
      </c>
      <c r="E1299">
        <v>318</v>
      </c>
      <c r="F1299" t="s">
        <v>211</v>
      </c>
      <c r="G1299">
        <v>16</v>
      </c>
      <c r="H1299">
        <v>10</v>
      </c>
      <c r="I1299">
        <v>2014</v>
      </c>
      <c r="J1299">
        <v>1</v>
      </c>
      <c r="K1299" t="s">
        <v>5067</v>
      </c>
      <c r="L1299">
        <f>data_to_analyze[[#This Row],[workers]]-data_to_analyze[[#This Row],[previous_workers]]</f>
        <v>6</v>
      </c>
    </row>
    <row r="1300" spans="1:12" x14ac:dyDescent="0.25">
      <c r="A1300">
        <v>1295</v>
      </c>
      <c r="B1300" t="s">
        <v>5068</v>
      </c>
      <c r="C1300" t="s">
        <v>17734</v>
      </c>
      <c r="D1300" s="7">
        <v>700000</v>
      </c>
      <c r="E1300">
        <v>318</v>
      </c>
      <c r="F1300" t="s">
        <v>181</v>
      </c>
      <c r="G1300">
        <v>36</v>
      </c>
      <c r="H1300">
        <v>7</v>
      </c>
      <c r="I1300">
        <v>2009</v>
      </c>
      <c r="J1300">
        <v>2</v>
      </c>
      <c r="K1300" t="s">
        <v>4200</v>
      </c>
      <c r="L1300">
        <f>data_to_analyze[[#This Row],[workers]]-data_to_analyze[[#This Row],[previous_workers]]</f>
        <v>29</v>
      </c>
    </row>
    <row r="1301" spans="1:12" x14ac:dyDescent="0.25">
      <c r="A1301">
        <v>1296</v>
      </c>
      <c r="B1301" t="s">
        <v>5071</v>
      </c>
      <c r="C1301" t="s">
        <v>17771</v>
      </c>
      <c r="D1301" s="7">
        <v>400000</v>
      </c>
      <c r="E1301">
        <v>318</v>
      </c>
      <c r="F1301" t="s">
        <v>623</v>
      </c>
      <c r="G1301">
        <v>13</v>
      </c>
      <c r="H1301">
        <v>5</v>
      </c>
      <c r="I1301">
        <v>2014</v>
      </c>
      <c r="J1301">
        <v>2</v>
      </c>
      <c r="K1301" t="s">
        <v>2823</v>
      </c>
      <c r="L1301">
        <f>data_to_analyze[[#This Row],[workers]]-data_to_analyze[[#This Row],[previous_workers]]</f>
        <v>8</v>
      </c>
    </row>
    <row r="1302" spans="1:12" x14ac:dyDescent="0.25">
      <c r="A1302">
        <v>1297</v>
      </c>
      <c r="B1302" t="s">
        <v>5074</v>
      </c>
      <c r="C1302" t="s">
        <v>777</v>
      </c>
      <c r="D1302" s="7">
        <v>500000</v>
      </c>
      <c r="E1302">
        <v>317</v>
      </c>
      <c r="F1302" t="s">
        <v>48</v>
      </c>
      <c r="G1302">
        <v>15</v>
      </c>
      <c r="H1302">
        <v>1</v>
      </c>
      <c r="I1302">
        <v>2013</v>
      </c>
      <c r="J1302">
        <v>2</v>
      </c>
      <c r="K1302" t="s">
        <v>3637</v>
      </c>
      <c r="L1302">
        <f>data_to_analyze[[#This Row],[workers]]-data_to_analyze[[#This Row],[previous_workers]]</f>
        <v>14</v>
      </c>
    </row>
    <row r="1303" spans="1:12" x14ac:dyDescent="0.25">
      <c r="A1303">
        <v>1298</v>
      </c>
      <c r="B1303" t="s">
        <v>5077</v>
      </c>
      <c r="C1303" t="s">
        <v>17768</v>
      </c>
      <c r="D1303" s="7">
        <v>6300000</v>
      </c>
      <c r="E1303">
        <v>317</v>
      </c>
      <c r="F1303" t="s">
        <v>48</v>
      </c>
      <c r="G1303">
        <v>3</v>
      </c>
      <c r="H1303">
        <v>2</v>
      </c>
      <c r="I1303">
        <v>2010</v>
      </c>
      <c r="J1303">
        <v>1</v>
      </c>
      <c r="K1303" t="s">
        <v>5080</v>
      </c>
      <c r="L1303">
        <f>data_to_analyze[[#This Row],[workers]]-data_to_analyze[[#This Row],[previous_workers]]</f>
        <v>1</v>
      </c>
    </row>
    <row r="1304" spans="1:12" x14ac:dyDescent="0.25">
      <c r="A1304">
        <v>1299</v>
      </c>
      <c r="B1304" t="s">
        <v>5081</v>
      </c>
      <c r="C1304" t="s">
        <v>777</v>
      </c>
      <c r="D1304" s="7">
        <v>7500000</v>
      </c>
      <c r="E1304">
        <v>317</v>
      </c>
      <c r="F1304" t="s">
        <v>55</v>
      </c>
      <c r="G1304">
        <v>61</v>
      </c>
      <c r="H1304">
        <v>23</v>
      </c>
      <c r="I1304">
        <v>2013</v>
      </c>
      <c r="J1304">
        <v>2</v>
      </c>
      <c r="K1304" t="s">
        <v>1004</v>
      </c>
      <c r="L1304">
        <f>data_to_analyze[[#This Row],[workers]]-data_to_analyze[[#This Row],[previous_workers]]</f>
        <v>38</v>
      </c>
    </row>
    <row r="1305" spans="1:12" x14ac:dyDescent="0.25">
      <c r="A1305">
        <v>1300</v>
      </c>
      <c r="B1305" t="s">
        <v>5084</v>
      </c>
      <c r="C1305" t="s">
        <v>17770</v>
      </c>
      <c r="D1305" s="7">
        <v>8500000</v>
      </c>
      <c r="E1305">
        <v>317</v>
      </c>
      <c r="F1305" t="s">
        <v>55</v>
      </c>
      <c r="G1305">
        <v>36</v>
      </c>
      <c r="H1305">
        <v>25</v>
      </c>
      <c r="I1305">
        <v>2012</v>
      </c>
      <c r="J1305">
        <v>1</v>
      </c>
      <c r="K1305" t="s">
        <v>258</v>
      </c>
      <c r="L1305">
        <f>data_to_analyze[[#This Row],[workers]]-data_to_analyze[[#This Row],[previous_workers]]</f>
        <v>11</v>
      </c>
    </row>
    <row r="1306" spans="1:12" x14ac:dyDescent="0.25">
      <c r="A1306">
        <v>1301</v>
      </c>
      <c r="B1306" t="s">
        <v>5087</v>
      </c>
      <c r="C1306" t="s">
        <v>17737</v>
      </c>
      <c r="D1306" s="7">
        <v>6900000</v>
      </c>
      <c r="E1306">
        <v>317</v>
      </c>
      <c r="F1306" t="s">
        <v>233</v>
      </c>
      <c r="G1306">
        <v>50</v>
      </c>
      <c r="H1306">
        <v>20</v>
      </c>
      <c r="I1306">
        <v>2013</v>
      </c>
      <c r="J1306">
        <v>3</v>
      </c>
      <c r="K1306" t="s">
        <v>1074</v>
      </c>
      <c r="L1306">
        <f>data_to_analyze[[#This Row],[workers]]-data_to_analyze[[#This Row],[previous_workers]]</f>
        <v>30</v>
      </c>
    </row>
    <row r="1307" spans="1:12" x14ac:dyDescent="0.25">
      <c r="A1307">
        <v>1302</v>
      </c>
      <c r="B1307" t="s">
        <v>5090</v>
      </c>
      <c r="C1307" t="s">
        <v>17769</v>
      </c>
      <c r="D1307" s="7">
        <v>45600000</v>
      </c>
      <c r="E1307">
        <v>316</v>
      </c>
      <c r="F1307" t="s">
        <v>25</v>
      </c>
      <c r="G1307">
        <v>75</v>
      </c>
      <c r="H1307">
        <v>26</v>
      </c>
      <c r="I1307">
        <v>2008</v>
      </c>
      <c r="J1307">
        <v>2</v>
      </c>
      <c r="K1307" t="s">
        <v>1024</v>
      </c>
      <c r="L1307">
        <f>data_to_analyze[[#This Row],[workers]]-data_to_analyze[[#This Row],[previous_workers]]</f>
        <v>49</v>
      </c>
    </row>
    <row r="1308" spans="1:12" x14ac:dyDescent="0.25">
      <c r="A1308">
        <v>1303</v>
      </c>
      <c r="B1308" t="s">
        <v>5094</v>
      </c>
      <c r="C1308" t="s">
        <v>17753</v>
      </c>
      <c r="D1308" s="7">
        <v>9400000</v>
      </c>
      <c r="E1308">
        <v>316</v>
      </c>
      <c r="F1308" t="s">
        <v>48</v>
      </c>
      <c r="G1308">
        <v>34</v>
      </c>
      <c r="H1308">
        <v>8</v>
      </c>
      <c r="I1308">
        <v>2013</v>
      </c>
      <c r="J1308">
        <v>3</v>
      </c>
      <c r="K1308" t="s">
        <v>4347</v>
      </c>
      <c r="L1308">
        <f>data_to_analyze[[#This Row],[workers]]-data_to_analyze[[#This Row],[previous_workers]]</f>
        <v>26</v>
      </c>
    </row>
    <row r="1309" spans="1:12" x14ac:dyDescent="0.25">
      <c r="A1309">
        <v>1304</v>
      </c>
      <c r="B1309" t="s">
        <v>5097</v>
      </c>
      <c r="C1309" t="s">
        <v>10856</v>
      </c>
      <c r="D1309" s="7">
        <v>37800000</v>
      </c>
      <c r="E1309">
        <v>316</v>
      </c>
      <c r="F1309" t="s">
        <v>156</v>
      </c>
      <c r="G1309">
        <v>338</v>
      </c>
      <c r="H1309">
        <v>94</v>
      </c>
      <c r="I1309">
        <v>2011</v>
      </c>
      <c r="J1309">
        <v>3</v>
      </c>
      <c r="K1309" t="s">
        <v>5101</v>
      </c>
      <c r="L1309">
        <f>data_to_analyze[[#This Row],[workers]]-data_to_analyze[[#This Row],[previous_workers]]</f>
        <v>244</v>
      </c>
    </row>
    <row r="1310" spans="1:12" x14ac:dyDescent="0.25">
      <c r="A1310">
        <v>1305</v>
      </c>
      <c r="B1310" t="s">
        <v>5102</v>
      </c>
      <c r="C1310" t="s">
        <v>17770</v>
      </c>
      <c r="D1310" s="7">
        <v>13900000</v>
      </c>
      <c r="E1310">
        <v>315</v>
      </c>
      <c r="F1310" t="s">
        <v>181</v>
      </c>
      <c r="G1310">
        <v>84</v>
      </c>
      <c r="H1310">
        <v>28</v>
      </c>
      <c r="I1310">
        <v>2009</v>
      </c>
      <c r="J1310">
        <v>2</v>
      </c>
      <c r="K1310" t="s">
        <v>707</v>
      </c>
      <c r="L1310">
        <f>data_to_analyze[[#This Row],[workers]]-data_to_analyze[[#This Row],[previous_workers]]</f>
        <v>56</v>
      </c>
    </row>
    <row r="1311" spans="1:12" x14ac:dyDescent="0.25">
      <c r="A1311">
        <v>1306</v>
      </c>
      <c r="B1311" t="s">
        <v>5105</v>
      </c>
      <c r="C1311" t="s">
        <v>777</v>
      </c>
      <c r="D1311" s="7">
        <v>145800000</v>
      </c>
      <c r="E1311">
        <v>315</v>
      </c>
      <c r="F1311" t="s">
        <v>336</v>
      </c>
      <c r="G1311">
        <v>4011</v>
      </c>
      <c r="H1311">
        <v>772</v>
      </c>
      <c r="I1311">
        <v>2000</v>
      </c>
      <c r="J1311">
        <v>4</v>
      </c>
      <c r="K1311" t="s">
        <v>2461</v>
      </c>
      <c r="L1311">
        <f>data_to_analyze[[#This Row],[workers]]-data_to_analyze[[#This Row],[previous_workers]]</f>
        <v>3239</v>
      </c>
    </row>
    <row r="1312" spans="1:12" x14ac:dyDescent="0.25">
      <c r="A1312">
        <v>1307</v>
      </c>
      <c r="B1312" t="s">
        <v>5109</v>
      </c>
      <c r="C1312" t="s">
        <v>17765</v>
      </c>
      <c r="D1312" s="7">
        <v>35900000</v>
      </c>
      <c r="E1312">
        <v>315</v>
      </c>
      <c r="F1312" t="s">
        <v>233</v>
      </c>
      <c r="G1312">
        <v>57</v>
      </c>
      <c r="H1312">
        <v>15</v>
      </c>
      <c r="I1312">
        <v>2012</v>
      </c>
      <c r="J1312">
        <v>4</v>
      </c>
      <c r="K1312" t="s">
        <v>1149</v>
      </c>
      <c r="L1312">
        <f>data_to_analyze[[#This Row],[workers]]-data_to_analyze[[#This Row],[previous_workers]]</f>
        <v>42</v>
      </c>
    </row>
    <row r="1313" spans="1:12" x14ac:dyDescent="0.25">
      <c r="A1313">
        <v>1308</v>
      </c>
      <c r="B1313" t="s">
        <v>5112</v>
      </c>
      <c r="C1313" t="s">
        <v>17730</v>
      </c>
      <c r="D1313" s="7">
        <v>3100000</v>
      </c>
      <c r="E1313">
        <v>315</v>
      </c>
      <c r="F1313" t="s">
        <v>48</v>
      </c>
      <c r="G1313">
        <v>25</v>
      </c>
      <c r="H1313">
        <v>15</v>
      </c>
      <c r="I1313">
        <v>2013</v>
      </c>
      <c r="J1313">
        <v>2</v>
      </c>
      <c r="K1313" t="s">
        <v>5115</v>
      </c>
      <c r="L1313">
        <f>data_to_analyze[[#This Row],[workers]]-data_to_analyze[[#This Row],[previous_workers]]</f>
        <v>10</v>
      </c>
    </row>
    <row r="1314" spans="1:12" x14ac:dyDescent="0.25">
      <c r="A1314">
        <v>1309</v>
      </c>
      <c r="B1314" t="s">
        <v>5116</v>
      </c>
      <c r="C1314" t="s">
        <v>108</v>
      </c>
      <c r="D1314" s="7">
        <v>90100000</v>
      </c>
      <c r="E1314">
        <v>315</v>
      </c>
      <c r="F1314" t="s">
        <v>18</v>
      </c>
      <c r="G1314">
        <v>508</v>
      </c>
      <c r="H1314">
        <v>128</v>
      </c>
      <c r="I1314">
        <v>2004</v>
      </c>
      <c r="J1314">
        <v>7</v>
      </c>
      <c r="K1314" t="s">
        <v>108</v>
      </c>
      <c r="L1314">
        <f>data_to_analyze[[#This Row],[workers]]-data_to_analyze[[#This Row],[previous_workers]]</f>
        <v>380</v>
      </c>
    </row>
    <row r="1315" spans="1:12" x14ac:dyDescent="0.25">
      <c r="A1315">
        <v>1310</v>
      </c>
      <c r="B1315" t="s">
        <v>5120</v>
      </c>
      <c r="C1315" t="s">
        <v>17751</v>
      </c>
      <c r="D1315" s="7">
        <v>200000</v>
      </c>
      <c r="E1315">
        <v>314</v>
      </c>
      <c r="F1315" t="s">
        <v>25</v>
      </c>
      <c r="G1315">
        <v>10</v>
      </c>
      <c r="H1315">
        <v>1</v>
      </c>
      <c r="I1315">
        <v>2012</v>
      </c>
      <c r="J1315">
        <v>1</v>
      </c>
      <c r="K1315" t="s">
        <v>5123</v>
      </c>
      <c r="L1315">
        <f>data_to_analyze[[#This Row],[workers]]-data_to_analyze[[#This Row],[previous_workers]]</f>
        <v>9</v>
      </c>
    </row>
    <row r="1316" spans="1:12" x14ac:dyDescent="0.25">
      <c r="A1316">
        <v>1311</v>
      </c>
      <c r="B1316" t="s">
        <v>5124</v>
      </c>
      <c r="C1316" t="s">
        <v>777</v>
      </c>
      <c r="D1316" s="7">
        <v>5900000</v>
      </c>
      <c r="E1316">
        <v>314</v>
      </c>
      <c r="F1316" t="s">
        <v>107</v>
      </c>
      <c r="G1316">
        <v>50</v>
      </c>
      <c r="H1316">
        <v>7</v>
      </c>
      <c r="I1316">
        <v>2011</v>
      </c>
      <c r="J1316">
        <v>1</v>
      </c>
      <c r="K1316" t="s">
        <v>56</v>
      </c>
      <c r="L1316">
        <f>data_to_analyze[[#This Row],[workers]]-data_to_analyze[[#This Row],[previous_workers]]</f>
        <v>43</v>
      </c>
    </row>
    <row r="1317" spans="1:12" x14ac:dyDescent="0.25">
      <c r="A1317">
        <v>1312</v>
      </c>
      <c r="B1317" t="s">
        <v>5127</v>
      </c>
      <c r="C1317" t="s">
        <v>17760</v>
      </c>
      <c r="D1317" s="7">
        <v>3400000</v>
      </c>
      <c r="E1317">
        <v>314</v>
      </c>
      <c r="F1317" t="s">
        <v>156</v>
      </c>
      <c r="G1317">
        <v>125</v>
      </c>
      <c r="H1317">
        <v>95</v>
      </c>
      <c r="I1317">
        <v>2014</v>
      </c>
      <c r="J1317">
        <v>1</v>
      </c>
      <c r="K1317" t="s">
        <v>1879</v>
      </c>
      <c r="L1317">
        <f>data_to_analyze[[#This Row],[workers]]-data_to_analyze[[#This Row],[previous_workers]]</f>
        <v>30</v>
      </c>
    </row>
    <row r="1318" spans="1:12" x14ac:dyDescent="0.25">
      <c r="A1318">
        <v>1313</v>
      </c>
      <c r="B1318" t="s">
        <v>5130</v>
      </c>
      <c r="C1318" t="s">
        <v>10856</v>
      </c>
      <c r="D1318" s="7">
        <v>6700000</v>
      </c>
      <c r="E1318">
        <v>314</v>
      </c>
      <c r="F1318" t="s">
        <v>33</v>
      </c>
      <c r="G1318">
        <v>26</v>
      </c>
      <c r="H1318">
        <v>6</v>
      </c>
      <c r="I1318">
        <v>2012</v>
      </c>
      <c r="J1318">
        <v>3</v>
      </c>
      <c r="K1318" t="s">
        <v>1586</v>
      </c>
      <c r="L1318">
        <f>data_to_analyze[[#This Row],[workers]]-data_to_analyze[[#This Row],[previous_workers]]</f>
        <v>20</v>
      </c>
    </row>
    <row r="1319" spans="1:12" x14ac:dyDescent="0.25">
      <c r="A1319">
        <v>1314</v>
      </c>
      <c r="B1319" t="s">
        <v>5133</v>
      </c>
      <c r="C1319" t="s">
        <v>17739</v>
      </c>
      <c r="D1319" s="7">
        <v>811900000</v>
      </c>
      <c r="E1319">
        <v>314</v>
      </c>
      <c r="F1319" t="s">
        <v>25</v>
      </c>
      <c r="G1319">
        <v>858</v>
      </c>
      <c r="H1319">
        <v>454</v>
      </c>
      <c r="I1319">
        <v>2005</v>
      </c>
      <c r="J1319">
        <v>5</v>
      </c>
      <c r="K1319" t="s">
        <v>122</v>
      </c>
      <c r="L1319">
        <f>data_to_analyze[[#This Row],[workers]]-data_to_analyze[[#This Row],[previous_workers]]</f>
        <v>404</v>
      </c>
    </row>
    <row r="1320" spans="1:12" x14ac:dyDescent="0.25">
      <c r="A1320">
        <v>1315</v>
      </c>
      <c r="B1320" t="s">
        <v>5137</v>
      </c>
      <c r="C1320" t="s">
        <v>10856</v>
      </c>
      <c r="D1320" s="7">
        <v>12700000</v>
      </c>
      <c r="E1320">
        <v>313</v>
      </c>
      <c r="F1320" t="s">
        <v>336</v>
      </c>
      <c r="G1320">
        <v>13</v>
      </c>
      <c r="H1320">
        <v>5</v>
      </c>
      <c r="I1320">
        <v>2013</v>
      </c>
      <c r="J1320">
        <v>2</v>
      </c>
      <c r="K1320" t="s">
        <v>5140</v>
      </c>
      <c r="L1320">
        <f>data_to_analyze[[#This Row],[workers]]-data_to_analyze[[#This Row],[previous_workers]]</f>
        <v>8</v>
      </c>
    </row>
    <row r="1321" spans="1:12" x14ac:dyDescent="0.25">
      <c r="A1321">
        <v>1316</v>
      </c>
      <c r="B1321" t="s">
        <v>5141</v>
      </c>
      <c r="C1321" t="s">
        <v>17735</v>
      </c>
      <c r="D1321" s="7">
        <v>300000</v>
      </c>
      <c r="E1321">
        <v>312</v>
      </c>
      <c r="F1321" t="s">
        <v>233</v>
      </c>
      <c r="G1321">
        <v>25</v>
      </c>
      <c r="H1321">
        <v>7</v>
      </c>
      <c r="I1321">
        <v>1997</v>
      </c>
      <c r="J1321">
        <v>2</v>
      </c>
      <c r="K1321" t="s">
        <v>3830</v>
      </c>
      <c r="L1321">
        <f>data_to_analyze[[#This Row],[workers]]-data_to_analyze[[#This Row],[previous_workers]]</f>
        <v>18</v>
      </c>
    </row>
    <row r="1322" spans="1:12" x14ac:dyDescent="0.25">
      <c r="A1322">
        <v>1317</v>
      </c>
      <c r="B1322" t="s">
        <v>5144</v>
      </c>
      <c r="C1322" t="s">
        <v>17760</v>
      </c>
      <c r="D1322" s="7">
        <v>500000</v>
      </c>
      <c r="E1322">
        <v>312</v>
      </c>
      <c r="F1322" t="s">
        <v>187</v>
      </c>
      <c r="G1322">
        <v>26</v>
      </c>
      <c r="H1322">
        <v>5</v>
      </c>
      <c r="I1322">
        <v>2013</v>
      </c>
      <c r="J1322">
        <v>1</v>
      </c>
      <c r="K1322" t="s">
        <v>1879</v>
      </c>
      <c r="L1322">
        <f>data_to_analyze[[#This Row],[workers]]-data_to_analyze[[#This Row],[previous_workers]]</f>
        <v>21</v>
      </c>
    </row>
    <row r="1323" spans="1:12" x14ac:dyDescent="0.25">
      <c r="A1323">
        <v>1318</v>
      </c>
      <c r="B1323" t="s">
        <v>5147</v>
      </c>
      <c r="C1323" t="s">
        <v>17762</v>
      </c>
      <c r="D1323" s="7">
        <v>2500000</v>
      </c>
      <c r="E1323">
        <v>312</v>
      </c>
      <c r="F1323" t="s">
        <v>18</v>
      </c>
      <c r="G1323">
        <v>19</v>
      </c>
      <c r="H1323">
        <v>11</v>
      </c>
      <c r="I1323">
        <v>2008</v>
      </c>
      <c r="J1323">
        <v>1</v>
      </c>
      <c r="K1323" t="s">
        <v>544</v>
      </c>
      <c r="L1323">
        <f>data_to_analyze[[#This Row],[workers]]-data_to_analyze[[#This Row],[previous_workers]]</f>
        <v>8</v>
      </c>
    </row>
    <row r="1324" spans="1:12" x14ac:dyDescent="0.25">
      <c r="A1324">
        <v>1319</v>
      </c>
      <c r="B1324" t="s">
        <v>5150</v>
      </c>
      <c r="C1324" t="s">
        <v>17734</v>
      </c>
      <c r="D1324" s="7">
        <v>5600000</v>
      </c>
      <c r="E1324">
        <v>311</v>
      </c>
      <c r="F1324" t="s">
        <v>40</v>
      </c>
      <c r="G1324">
        <v>22</v>
      </c>
      <c r="H1324">
        <v>8</v>
      </c>
      <c r="I1324">
        <v>2013</v>
      </c>
      <c r="J1324">
        <v>2</v>
      </c>
      <c r="K1324" t="s">
        <v>2238</v>
      </c>
      <c r="L1324">
        <f>data_to_analyze[[#This Row],[workers]]-data_to_analyze[[#This Row],[previous_workers]]</f>
        <v>14</v>
      </c>
    </row>
    <row r="1325" spans="1:12" x14ac:dyDescent="0.25">
      <c r="A1325">
        <v>1320</v>
      </c>
      <c r="B1325" t="s">
        <v>5153</v>
      </c>
      <c r="C1325" t="s">
        <v>777</v>
      </c>
      <c r="D1325" s="7">
        <v>3100000</v>
      </c>
      <c r="E1325">
        <v>311</v>
      </c>
      <c r="F1325" t="s">
        <v>336</v>
      </c>
      <c r="G1325">
        <v>8</v>
      </c>
      <c r="H1325">
        <v>2</v>
      </c>
      <c r="I1325">
        <v>2013</v>
      </c>
      <c r="J1325">
        <v>2</v>
      </c>
      <c r="K1325" t="s">
        <v>5156</v>
      </c>
      <c r="L1325">
        <f>data_to_analyze[[#This Row],[workers]]-data_to_analyze[[#This Row],[previous_workers]]</f>
        <v>6</v>
      </c>
    </row>
    <row r="1326" spans="1:12" x14ac:dyDescent="0.25">
      <c r="A1326">
        <v>1321</v>
      </c>
      <c r="B1326" t="s">
        <v>5157</v>
      </c>
      <c r="C1326" t="s">
        <v>17770</v>
      </c>
      <c r="D1326" s="7">
        <v>3100000</v>
      </c>
      <c r="E1326">
        <v>311</v>
      </c>
      <c r="F1326" t="s">
        <v>336</v>
      </c>
      <c r="G1326">
        <v>12</v>
      </c>
      <c r="H1326">
        <v>4</v>
      </c>
      <c r="I1326">
        <v>2008</v>
      </c>
      <c r="J1326">
        <v>2</v>
      </c>
      <c r="K1326" t="s">
        <v>258</v>
      </c>
      <c r="L1326">
        <f>data_to_analyze[[#This Row],[workers]]-data_to_analyze[[#This Row],[previous_workers]]</f>
        <v>8</v>
      </c>
    </row>
    <row r="1327" spans="1:12" x14ac:dyDescent="0.25">
      <c r="A1327">
        <v>1322</v>
      </c>
      <c r="B1327" t="s">
        <v>5160</v>
      </c>
      <c r="C1327" t="s">
        <v>17770</v>
      </c>
      <c r="D1327" s="7">
        <v>2900000</v>
      </c>
      <c r="E1327">
        <v>311</v>
      </c>
      <c r="F1327" t="s">
        <v>271</v>
      </c>
      <c r="G1327">
        <v>12</v>
      </c>
      <c r="H1327">
        <v>2</v>
      </c>
      <c r="I1327">
        <v>2012</v>
      </c>
      <c r="J1327">
        <v>2</v>
      </c>
      <c r="K1327" t="s">
        <v>34</v>
      </c>
      <c r="L1327">
        <f>data_to_analyze[[#This Row],[workers]]-data_to_analyze[[#This Row],[previous_workers]]</f>
        <v>10</v>
      </c>
    </row>
    <row r="1328" spans="1:12" x14ac:dyDescent="0.25">
      <c r="A1328">
        <v>1323</v>
      </c>
      <c r="B1328" t="s">
        <v>5163</v>
      </c>
      <c r="C1328" t="s">
        <v>17762</v>
      </c>
      <c r="D1328" s="7">
        <v>3300000</v>
      </c>
      <c r="E1328">
        <v>311</v>
      </c>
      <c r="F1328" t="s">
        <v>297</v>
      </c>
      <c r="G1328">
        <v>22</v>
      </c>
      <c r="H1328">
        <v>6</v>
      </c>
      <c r="I1328">
        <v>2004</v>
      </c>
      <c r="J1328">
        <v>1</v>
      </c>
      <c r="K1328" t="s">
        <v>3412</v>
      </c>
      <c r="L1328">
        <f>data_to_analyze[[#This Row],[workers]]-data_to_analyze[[#This Row],[previous_workers]]</f>
        <v>16</v>
      </c>
    </row>
    <row r="1329" spans="1:12" x14ac:dyDescent="0.25">
      <c r="A1329">
        <v>1324</v>
      </c>
      <c r="B1329" t="s">
        <v>5166</v>
      </c>
      <c r="C1329" t="s">
        <v>17773</v>
      </c>
      <c r="D1329" s="7">
        <v>58300000</v>
      </c>
      <c r="E1329">
        <v>311</v>
      </c>
      <c r="F1329" t="s">
        <v>18</v>
      </c>
      <c r="G1329">
        <v>57</v>
      </c>
      <c r="H1329">
        <v>24</v>
      </c>
      <c r="I1329">
        <v>2005</v>
      </c>
      <c r="J1329">
        <v>2</v>
      </c>
      <c r="K1329" t="s">
        <v>396</v>
      </c>
      <c r="L1329">
        <f>data_to_analyze[[#This Row],[workers]]-data_to_analyze[[#This Row],[previous_workers]]</f>
        <v>33</v>
      </c>
    </row>
    <row r="1330" spans="1:12" x14ac:dyDescent="0.25">
      <c r="A1330">
        <v>1325</v>
      </c>
      <c r="B1330" t="s">
        <v>5170</v>
      </c>
      <c r="C1330" t="s">
        <v>17773</v>
      </c>
      <c r="D1330" s="7">
        <v>38900000</v>
      </c>
      <c r="E1330">
        <v>311</v>
      </c>
      <c r="F1330" t="s">
        <v>257</v>
      </c>
      <c r="G1330">
        <v>191</v>
      </c>
      <c r="H1330">
        <v>48</v>
      </c>
      <c r="I1330">
        <v>2006</v>
      </c>
      <c r="J1330">
        <v>1</v>
      </c>
      <c r="K1330" t="s">
        <v>1853</v>
      </c>
      <c r="L1330">
        <f>data_to_analyze[[#This Row],[workers]]-data_to_analyze[[#This Row],[previous_workers]]</f>
        <v>143</v>
      </c>
    </row>
    <row r="1331" spans="1:12" x14ac:dyDescent="0.25">
      <c r="A1331">
        <v>1326</v>
      </c>
      <c r="B1331" t="s">
        <v>5174</v>
      </c>
      <c r="C1331" t="s">
        <v>10856</v>
      </c>
      <c r="D1331" s="7">
        <v>28800000</v>
      </c>
      <c r="E1331">
        <v>311</v>
      </c>
      <c r="F1331" t="s">
        <v>55</v>
      </c>
      <c r="G1331">
        <v>380</v>
      </c>
      <c r="H1331">
        <v>150</v>
      </c>
      <c r="I1331">
        <v>2012</v>
      </c>
      <c r="J1331">
        <v>4</v>
      </c>
      <c r="K1331" t="s">
        <v>2693</v>
      </c>
      <c r="L1331">
        <f>data_to_analyze[[#This Row],[workers]]-data_to_analyze[[#This Row],[previous_workers]]</f>
        <v>230</v>
      </c>
    </row>
    <row r="1332" spans="1:12" x14ac:dyDescent="0.25">
      <c r="A1332">
        <v>1327</v>
      </c>
      <c r="B1332" t="s">
        <v>5178</v>
      </c>
      <c r="C1332" t="s">
        <v>17761</v>
      </c>
      <c r="D1332" s="7">
        <v>22300000</v>
      </c>
      <c r="E1332">
        <v>311</v>
      </c>
      <c r="F1332" t="s">
        <v>187</v>
      </c>
      <c r="G1332">
        <v>33</v>
      </c>
      <c r="H1332">
        <v>10</v>
      </c>
      <c r="I1332">
        <v>2006</v>
      </c>
      <c r="J1332">
        <v>1</v>
      </c>
      <c r="K1332" t="s">
        <v>767</v>
      </c>
      <c r="L1332">
        <f>data_to_analyze[[#This Row],[workers]]-data_to_analyze[[#This Row],[previous_workers]]</f>
        <v>23</v>
      </c>
    </row>
    <row r="1333" spans="1:12" x14ac:dyDescent="0.25">
      <c r="A1333">
        <v>1328</v>
      </c>
      <c r="B1333" t="s">
        <v>5181</v>
      </c>
      <c r="C1333" t="s">
        <v>17741</v>
      </c>
      <c r="D1333" s="7">
        <v>13100000</v>
      </c>
      <c r="E1333">
        <v>311</v>
      </c>
      <c r="F1333" t="s">
        <v>308</v>
      </c>
      <c r="G1333">
        <v>108</v>
      </c>
      <c r="H1333">
        <v>44</v>
      </c>
      <c r="I1333">
        <v>2013</v>
      </c>
      <c r="J1333">
        <v>4</v>
      </c>
      <c r="K1333" t="s">
        <v>2654</v>
      </c>
      <c r="L1333">
        <f>data_to_analyze[[#This Row],[workers]]-data_to_analyze[[#This Row],[previous_workers]]</f>
        <v>64</v>
      </c>
    </row>
    <row r="1334" spans="1:12" x14ac:dyDescent="0.25">
      <c r="A1334">
        <v>1329</v>
      </c>
      <c r="B1334" t="s">
        <v>5184</v>
      </c>
      <c r="C1334" t="s">
        <v>17739</v>
      </c>
      <c r="D1334" s="7">
        <v>24200000</v>
      </c>
      <c r="E1334">
        <v>310</v>
      </c>
      <c r="F1334" t="s">
        <v>257</v>
      </c>
      <c r="G1334">
        <v>66</v>
      </c>
      <c r="H1334">
        <v>12</v>
      </c>
      <c r="I1334">
        <v>2012</v>
      </c>
      <c r="J1334">
        <v>4</v>
      </c>
      <c r="K1334" t="s">
        <v>122</v>
      </c>
      <c r="L1334">
        <f>data_to_analyze[[#This Row],[workers]]-data_to_analyze[[#This Row],[previous_workers]]</f>
        <v>54</v>
      </c>
    </row>
    <row r="1335" spans="1:12" x14ac:dyDescent="0.25">
      <c r="A1335">
        <v>1330</v>
      </c>
      <c r="B1335" t="s">
        <v>5187</v>
      </c>
      <c r="C1335" t="s">
        <v>976</v>
      </c>
      <c r="D1335" s="7">
        <v>1300000</v>
      </c>
      <c r="E1335">
        <v>310</v>
      </c>
      <c r="F1335" t="s">
        <v>271</v>
      </c>
      <c r="G1335">
        <v>60</v>
      </c>
      <c r="H1335">
        <v>30</v>
      </c>
      <c r="I1335">
        <v>2007</v>
      </c>
      <c r="J1335">
        <v>2</v>
      </c>
      <c r="K1335" t="s">
        <v>101</v>
      </c>
      <c r="L1335">
        <f>data_to_analyze[[#This Row],[workers]]-data_to_analyze[[#This Row],[previous_workers]]</f>
        <v>30</v>
      </c>
    </row>
    <row r="1336" spans="1:12" x14ac:dyDescent="0.25">
      <c r="A1336">
        <v>1331</v>
      </c>
      <c r="B1336" t="s">
        <v>5190</v>
      </c>
      <c r="C1336" t="s">
        <v>17773</v>
      </c>
      <c r="D1336" s="7">
        <v>2500000</v>
      </c>
      <c r="E1336">
        <v>310</v>
      </c>
      <c r="F1336" t="s">
        <v>187</v>
      </c>
      <c r="G1336">
        <v>25</v>
      </c>
      <c r="H1336">
        <v>5</v>
      </c>
      <c r="I1336">
        <v>2011</v>
      </c>
      <c r="J1336">
        <v>1</v>
      </c>
      <c r="K1336" t="s">
        <v>1896</v>
      </c>
      <c r="L1336">
        <f>data_to_analyze[[#This Row],[workers]]-data_to_analyze[[#This Row],[previous_workers]]</f>
        <v>20</v>
      </c>
    </row>
    <row r="1337" spans="1:12" x14ac:dyDescent="0.25">
      <c r="A1337">
        <v>1332</v>
      </c>
      <c r="B1337" t="s">
        <v>5193</v>
      </c>
      <c r="C1337" t="s">
        <v>777</v>
      </c>
      <c r="D1337" s="7">
        <v>2500000</v>
      </c>
      <c r="E1337">
        <v>310</v>
      </c>
      <c r="F1337" t="s">
        <v>336</v>
      </c>
      <c r="G1337">
        <v>6</v>
      </c>
      <c r="H1337">
        <v>4</v>
      </c>
      <c r="I1337">
        <v>1993</v>
      </c>
      <c r="J1337">
        <v>1</v>
      </c>
      <c r="K1337" t="s">
        <v>5196</v>
      </c>
      <c r="L1337">
        <f>data_to_analyze[[#This Row],[workers]]-data_to_analyze[[#This Row],[previous_workers]]</f>
        <v>2</v>
      </c>
    </row>
    <row r="1338" spans="1:12" x14ac:dyDescent="0.25">
      <c r="A1338">
        <v>1333</v>
      </c>
      <c r="B1338" t="s">
        <v>5197</v>
      </c>
      <c r="C1338" t="s">
        <v>17771</v>
      </c>
      <c r="D1338" s="7">
        <v>194100000</v>
      </c>
      <c r="E1338">
        <v>309</v>
      </c>
      <c r="F1338" t="s">
        <v>18</v>
      </c>
      <c r="G1338">
        <v>14730</v>
      </c>
      <c r="H1338">
        <v>991</v>
      </c>
      <c r="I1338">
        <v>2011</v>
      </c>
      <c r="J1338">
        <v>3</v>
      </c>
      <c r="K1338" t="s">
        <v>479</v>
      </c>
      <c r="L1338">
        <f>data_to_analyze[[#This Row],[workers]]-data_to_analyze[[#This Row],[previous_workers]]</f>
        <v>13739</v>
      </c>
    </row>
    <row r="1339" spans="1:12" x14ac:dyDescent="0.25">
      <c r="A1339">
        <v>1334</v>
      </c>
      <c r="B1339" t="s">
        <v>5201</v>
      </c>
      <c r="C1339" t="s">
        <v>17773</v>
      </c>
      <c r="D1339" s="7">
        <v>15600000</v>
      </c>
      <c r="E1339">
        <v>309</v>
      </c>
      <c r="F1339" t="s">
        <v>107</v>
      </c>
      <c r="G1339">
        <v>28</v>
      </c>
      <c r="H1339">
        <v>6</v>
      </c>
      <c r="I1339">
        <v>2012</v>
      </c>
      <c r="J1339">
        <v>2</v>
      </c>
      <c r="K1339" t="s">
        <v>5204</v>
      </c>
      <c r="L1339">
        <f>data_to_analyze[[#This Row],[workers]]-data_to_analyze[[#This Row],[previous_workers]]</f>
        <v>22</v>
      </c>
    </row>
    <row r="1340" spans="1:12" x14ac:dyDescent="0.25">
      <c r="A1340">
        <v>1335</v>
      </c>
      <c r="B1340" t="s">
        <v>5205</v>
      </c>
      <c r="C1340" t="s">
        <v>17762</v>
      </c>
      <c r="D1340" s="7">
        <v>5200000</v>
      </c>
      <c r="E1340">
        <v>309</v>
      </c>
      <c r="F1340" t="s">
        <v>25</v>
      </c>
      <c r="G1340">
        <v>19</v>
      </c>
      <c r="H1340">
        <v>9</v>
      </c>
      <c r="I1340">
        <v>2012</v>
      </c>
      <c r="J1340">
        <v>2</v>
      </c>
      <c r="K1340" t="s">
        <v>5208</v>
      </c>
      <c r="L1340">
        <f>data_to_analyze[[#This Row],[workers]]-data_to_analyze[[#This Row],[previous_workers]]</f>
        <v>10</v>
      </c>
    </row>
    <row r="1341" spans="1:12" x14ac:dyDescent="0.25">
      <c r="A1341">
        <v>1336</v>
      </c>
      <c r="B1341" t="s">
        <v>5209</v>
      </c>
      <c r="C1341" t="s">
        <v>17749</v>
      </c>
      <c r="D1341" s="7">
        <v>99700000</v>
      </c>
      <c r="E1341">
        <v>309</v>
      </c>
      <c r="F1341" t="s">
        <v>271</v>
      </c>
      <c r="G1341">
        <v>216</v>
      </c>
      <c r="H1341">
        <v>65</v>
      </c>
      <c r="I1341">
        <v>2013</v>
      </c>
      <c r="J1341">
        <v>2</v>
      </c>
      <c r="K1341" t="s">
        <v>344</v>
      </c>
      <c r="L1341">
        <f>data_to_analyze[[#This Row],[workers]]-data_to_analyze[[#This Row],[previous_workers]]</f>
        <v>151</v>
      </c>
    </row>
    <row r="1342" spans="1:12" x14ac:dyDescent="0.25">
      <c r="A1342">
        <v>1337</v>
      </c>
      <c r="B1342" t="s">
        <v>5213</v>
      </c>
      <c r="C1342" t="s">
        <v>10856</v>
      </c>
      <c r="D1342" s="7">
        <v>8400000</v>
      </c>
      <c r="E1342">
        <v>309</v>
      </c>
      <c r="F1342" t="s">
        <v>187</v>
      </c>
      <c r="G1342">
        <v>12</v>
      </c>
      <c r="H1342">
        <v>5</v>
      </c>
      <c r="I1342">
        <v>2007</v>
      </c>
      <c r="J1342">
        <v>1</v>
      </c>
      <c r="K1342" t="s">
        <v>5216</v>
      </c>
      <c r="L1342">
        <f>data_to_analyze[[#This Row],[workers]]-data_to_analyze[[#This Row],[previous_workers]]</f>
        <v>7</v>
      </c>
    </row>
    <row r="1343" spans="1:12" x14ac:dyDescent="0.25">
      <c r="A1343">
        <v>1338</v>
      </c>
      <c r="B1343" t="s">
        <v>5217</v>
      </c>
      <c r="C1343" t="s">
        <v>777</v>
      </c>
      <c r="D1343" s="7">
        <v>31500000</v>
      </c>
      <c r="E1343">
        <v>309</v>
      </c>
      <c r="F1343" t="s">
        <v>336</v>
      </c>
      <c r="G1343">
        <v>200</v>
      </c>
      <c r="H1343">
        <v>40</v>
      </c>
      <c r="I1343">
        <v>2009</v>
      </c>
      <c r="J1343">
        <v>3</v>
      </c>
      <c r="K1343" t="s">
        <v>203</v>
      </c>
      <c r="L1343">
        <f>data_to_analyze[[#This Row],[workers]]-data_to_analyze[[#This Row],[previous_workers]]</f>
        <v>160</v>
      </c>
    </row>
    <row r="1344" spans="1:12" x14ac:dyDescent="0.25">
      <c r="A1344">
        <v>1339</v>
      </c>
      <c r="B1344" t="s">
        <v>5220</v>
      </c>
      <c r="C1344" t="s">
        <v>17769</v>
      </c>
      <c r="D1344" s="7">
        <v>35600000</v>
      </c>
      <c r="E1344">
        <v>308</v>
      </c>
      <c r="F1344" t="s">
        <v>25</v>
      </c>
      <c r="G1344">
        <v>17</v>
      </c>
      <c r="H1344">
        <v>8</v>
      </c>
      <c r="I1344">
        <v>2012</v>
      </c>
      <c r="J1344">
        <v>1</v>
      </c>
      <c r="K1344" t="s">
        <v>1024</v>
      </c>
      <c r="L1344">
        <f>data_to_analyze[[#This Row],[workers]]-data_to_analyze[[#This Row],[previous_workers]]</f>
        <v>9</v>
      </c>
    </row>
    <row r="1345" spans="1:12" x14ac:dyDescent="0.25">
      <c r="A1345">
        <v>1340</v>
      </c>
      <c r="B1345" t="s">
        <v>5223</v>
      </c>
      <c r="C1345" t="s">
        <v>17771</v>
      </c>
      <c r="D1345" s="7">
        <v>4100000</v>
      </c>
      <c r="E1345">
        <v>308</v>
      </c>
      <c r="F1345" t="s">
        <v>156</v>
      </c>
      <c r="G1345">
        <v>50</v>
      </c>
      <c r="H1345">
        <v>7</v>
      </c>
      <c r="I1345">
        <v>2005</v>
      </c>
      <c r="J1345">
        <v>1</v>
      </c>
      <c r="K1345" t="s">
        <v>5226</v>
      </c>
      <c r="L1345">
        <f>data_to_analyze[[#This Row],[workers]]-data_to_analyze[[#This Row],[previous_workers]]</f>
        <v>43</v>
      </c>
    </row>
    <row r="1346" spans="1:12" x14ac:dyDescent="0.25">
      <c r="A1346">
        <v>1341</v>
      </c>
      <c r="B1346" t="s">
        <v>5227</v>
      </c>
      <c r="C1346" t="s">
        <v>17751</v>
      </c>
      <c r="D1346" s="7">
        <v>2700000</v>
      </c>
      <c r="E1346">
        <v>308</v>
      </c>
      <c r="F1346" t="s">
        <v>18</v>
      </c>
      <c r="G1346">
        <v>22</v>
      </c>
      <c r="H1346">
        <v>8</v>
      </c>
      <c r="I1346">
        <v>2012</v>
      </c>
      <c r="J1346">
        <v>2</v>
      </c>
      <c r="K1346" t="s">
        <v>298</v>
      </c>
      <c r="L1346">
        <f>data_to_analyze[[#This Row],[workers]]-data_to_analyze[[#This Row],[previous_workers]]</f>
        <v>14</v>
      </c>
    </row>
    <row r="1347" spans="1:12" x14ac:dyDescent="0.25">
      <c r="A1347">
        <v>1341</v>
      </c>
      <c r="B1347" t="s">
        <v>5230</v>
      </c>
      <c r="C1347" t="s">
        <v>17771</v>
      </c>
      <c r="D1347" s="7">
        <v>16800000</v>
      </c>
      <c r="E1347">
        <v>308</v>
      </c>
      <c r="F1347" t="s">
        <v>55</v>
      </c>
      <c r="G1347">
        <v>53</v>
      </c>
      <c r="H1347">
        <v>1</v>
      </c>
      <c r="I1347">
        <v>2012</v>
      </c>
      <c r="J1347">
        <v>4</v>
      </c>
      <c r="K1347" t="s">
        <v>2389</v>
      </c>
      <c r="L1347">
        <f>data_to_analyze[[#This Row],[workers]]-data_to_analyze[[#This Row],[previous_workers]]</f>
        <v>52</v>
      </c>
    </row>
    <row r="1348" spans="1:12" x14ac:dyDescent="0.25">
      <c r="A1348">
        <v>1342</v>
      </c>
      <c r="B1348" t="s">
        <v>5234</v>
      </c>
      <c r="C1348" t="s">
        <v>17771</v>
      </c>
      <c r="D1348" s="7">
        <v>8200000</v>
      </c>
      <c r="E1348">
        <v>308</v>
      </c>
      <c r="F1348" t="s">
        <v>18</v>
      </c>
      <c r="G1348">
        <v>63</v>
      </c>
      <c r="H1348">
        <v>30</v>
      </c>
      <c r="I1348">
        <v>2008</v>
      </c>
      <c r="J1348">
        <v>4</v>
      </c>
      <c r="K1348" t="s">
        <v>319</v>
      </c>
      <c r="L1348">
        <f>data_to_analyze[[#This Row],[workers]]-data_to_analyze[[#This Row],[previous_workers]]</f>
        <v>33</v>
      </c>
    </row>
    <row r="1349" spans="1:12" x14ac:dyDescent="0.25">
      <c r="A1349">
        <v>1343</v>
      </c>
      <c r="B1349" t="s">
        <v>5237</v>
      </c>
      <c r="C1349" t="s">
        <v>777</v>
      </c>
      <c r="D1349" s="7">
        <v>2400000</v>
      </c>
      <c r="E1349">
        <v>308</v>
      </c>
      <c r="F1349" t="s">
        <v>187</v>
      </c>
      <c r="G1349">
        <v>101</v>
      </c>
      <c r="H1349">
        <v>36</v>
      </c>
      <c r="I1349">
        <v>1997</v>
      </c>
      <c r="J1349">
        <v>2</v>
      </c>
      <c r="K1349" t="s">
        <v>5240</v>
      </c>
      <c r="L1349">
        <f>data_to_analyze[[#This Row],[workers]]-data_to_analyze[[#This Row],[previous_workers]]</f>
        <v>65</v>
      </c>
    </row>
    <row r="1350" spans="1:12" x14ac:dyDescent="0.25">
      <c r="A1350">
        <v>1344</v>
      </c>
      <c r="B1350" t="s">
        <v>5241</v>
      </c>
      <c r="C1350" t="s">
        <v>10856</v>
      </c>
      <c r="D1350" s="7">
        <v>10600000</v>
      </c>
      <c r="E1350">
        <v>307</v>
      </c>
      <c r="F1350" t="s">
        <v>271</v>
      </c>
      <c r="G1350">
        <v>4</v>
      </c>
      <c r="H1350">
        <v>3</v>
      </c>
      <c r="I1350">
        <v>2010</v>
      </c>
      <c r="J1350">
        <v>2</v>
      </c>
      <c r="K1350" t="s">
        <v>696</v>
      </c>
      <c r="L1350">
        <f>data_to_analyze[[#This Row],[workers]]-data_to_analyze[[#This Row],[previous_workers]]</f>
        <v>1</v>
      </c>
    </row>
    <row r="1351" spans="1:12" x14ac:dyDescent="0.25">
      <c r="A1351">
        <v>1345</v>
      </c>
      <c r="B1351" t="s">
        <v>5245</v>
      </c>
      <c r="C1351" t="s">
        <v>777</v>
      </c>
      <c r="D1351" s="7">
        <v>8800000</v>
      </c>
      <c r="E1351">
        <v>307</v>
      </c>
      <c r="F1351" t="s">
        <v>297</v>
      </c>
      <c r="G1351">
        <v>61</v>
      </c>
      <c r="H1351">
        <v>10</v>
      </c>
      <c r="I1351">
        <v>2002</v>
      </c>
      <c r="J1351">
        <v>3</v>
      </c>
      <c r="K1351" t="s">
        <v>662</v>
      </c>
      <c r="L1351">
        <f>data_to_analyze[[#This Row],[workers]]-data_to_analyze[[#This Row],[previous_workers]]</f>
        <v>51</v>
      </c>
    </row>
    <row r="1352" spans="1:12" x14ac:dyDescent="0.25">
      <c r="A1352">
        <v>1346</v>
      </c>
      <c r="B1352" t="s">
        <v>5248</v>
      </c>
      <c r="C1352" t="s">
        <v>17746</v>
      </c>
      <c r="D1352" s="7">
        <v>3800000</v>
      </c>
      <c r="E1352">
        <v>307</v>
      </c>
      <c r="F1352" t="s">
        <v>187</v>
      </c>
      <c r="G1352">
        <v>7</v>
      </c>
      <c r="H1352">
        <v>1</v>
      </c>
      <c r="I1352">
        <v>2013</v>
      </c>
      <c r="J1352">
        <v>1</v>
      </c>
      <c r="K1352" t="s">
        <v>2326</v>
      </c>
      <c r="L1352">
        <f>data_to_analyze[[#This Row],[workers]]-data_to_analyze[[#This Row],[previous_workers]]</f>
        <v>6</v>
      </c>
    </row>
    <row r="1353" spans="1:12" x14ac:dyDescent="0.25">
      <c r="A1353">
        <v>1347</v>
      </c>
      <c r="B1353" t="s">
        <v>5251</v>
      </c>
      <c r="C1353" t="s">
        <v>17763</v>
      </c>
      <c r="D1353" s="7">
        <v>4700000</v>
      </c>
      <c r="E1353">
        <v>306</v>
      </c>
      <c r="F1353" t="s">
        <v>156</v>
      </c>
      <c r="G1353">
        <v>24</v>
      </c>
      <c r="H1353">
        <v>4</v>
      </c>
      <c r="I1353">
        <v>2010</v>
      </c>
      <c r="J1353">
        <v>2</v>
      </c>
      <c r="K1353" t="s">
        <v>5254</v>
      </c>
      <c r="L1353">
        <f>data_to_analyze[[#This Row],[workers]]-data_to_analyze[[#This Row],[previous_workers]]</f>
        <v>20</v>
      </c>
    </row>
    <row r="1354" spans="1:12" x14ac:dyDescent="0.25">
      <c r="A1354">
        <v>1348</v>
      </c>
      <c r="B1354" t="s">
        <v>5255</v>
      </c>
      <c r="C1354" t="s">
        <v>17758</v>
      </c>
      <c r="D1354" s="7">
        <v>9700000</v>
      </c>
      <c r="E1354">
        <v>306</v>
      </c>
      <c r="F1354" t="s">
        <v>297</v>
      </c>
      <c r="G1354">
        <v>80</v>
      </c>
      <c r="H1354">
        <v>20</v>
      </c>
      <c r="I1354">
        <v>2004</v>
      </c>
      <c r="J1354">
        <v>4</v>
      </c>
      <c r="K1354" t="s">
        <v>5258</v>
      </c>
      <c r="L1354">
        <f>data_to_analyze[[#This Row],[workers]]-data_to_analyze[[#This Row],[previous_workers]]</f>
        <v>60</v>
      </c>
    </row>
    <row r="1355" spans="1:12" x14ac:dyDescent="0.25">
      <c r="A1355">
        <v>1349</v>
      </c>
      <c r="B1355" t="s">
        <v>5259</v>
      </c>
      <c r="C1355" t="s">
        <v>17773</v>
      </c>
      <c r="D1355" s="7">
        <v>4400000</v>
      </c>
      <c r="E1355">
        <v>306</v>
      </c>
      <c r="F1355" t="s">
        <v>233</v>
      </c>
      <c r="G1355">
        <v>31</v>
      </c>
      <c r="H1355">
        <v>6</v>
      </c>
      <c r="I1355">
        <v>2013</v>
      </c>
      <c r="J1355">
        <v>2</v>
      </c>
      <c r="K1355" t="s">
        <v>1896</v>
      </c>
      <c r="L1355">
        <f>data_to_analyze[[#This Row],[workers]]-data_to_analyze[[#This Row],[previous_workers]]</f>
        <v>25</v>
      </c>
    </row>
    <row r="1356" spans="1:12" x14ac:dyDescent="0.25">
      <c r="A1356">
        <v>1350</v>
      </c>
      <c r="B1356" t="s">
        <v>5262</v>
      </c>
      <c r="C1356" t="s">
        <v>17745</v>
      </c>
      <c r="D1356" s="7">
        <v>2300000</v>
      </c>
      <c r="E1356">
        <v>306</v>
      </c>
      <c r="F1356" t="s">
        <v>175</v>
      </c>
      <c r="G1356">
        <v>8</v>
      </c>
      <c r="H1356">
        <v>3</v>
      </c>
      <c r="I1356">
        <v>2013</v>
      </c>
      <c r="J1356">
        <v>1</v>
      </c>
      <c r="K1356" t="s">
        <v>1689</v>
      </c>
      <c r="L1356">
        <f>data_to_analyze[[#This Row],[workers]]-data_to_analyze[[#This Row],[previous_workers]]</f>
        <v>5</v>
      </c>
    </row>
    <row r="1357" spans="1:12" x14ac:dyDescent="0.25">
      <c r="A1357">
        <v>1351</v>
      </c>
      <c r="B1357" t="s">
        <v>5265</v>
      </c>
      <c r="C1357" t="s">
        <v>17751</v>
      </c>
      <c r="D1357" s="7">
        <v>69800000</v>
      </c>
      <c r="E1357">
        <v>306</v>
      </c>
      <c r="F1357" t="s">
        <v>149</v>
      </c>
      <c r="G1357">
        <v>86</v>
      </c>
      <c r="H1357">
        <v>34</v>
      </c>
      <c r="I1357">
        <v>2014</v>
      </c>
      <c r="J1357">
        <v>1</v>
      </c>
      <c r="K1357" t="s">
        <v>4661</v>
      </c>
      <c r="L1357">
        <f>data_to_analyze[[#This Row],[workers]]-data_to_analyze[[#This Row],[previous_workers]]</f>
        <v>52</v>
      </c>
    </row>
    <row r="1358" spans="1:12" x14ac:dyDescent="0.25">
      <c r="A1358">
        <v>1352</v>
      </c>
      <c r="B1358" t="s">
        <v>5269</v>
      </c>
      <c r="C1358" t="s">
        <v>10856</v>
      </c>
      <c r="D1358" s="7">
        <v>2800000</v>
      </c>
      <c r="E1358">
        <v>306</v>
      </c>
      <c r="F1358" t="s">
        <v>48</v>
      </c>
      <c r="G1358">
        <v>16</v>
      </c>
      <c r="H1358">
        <v>5</v>
      </c>
      <c r="I1358">
        <v>2014</v>
      </c>
      <c r="J1358">
        <v>1</v>
      </c>
      <c r="K1358" t="s">
        <v>5272</v>
      </c>
      <c r="L1358">
        <f>data_to_analyze[[#This Row],[workers]]-data_to_analyze[[#This Row],[previous_workers]]</f>
        <v>11</v>
      </c>
    </row>
    <row r="1359" spans="1:12" x14ac:dyDescent="0.25">
      <c r="A1359">
        <v>1353</v>
      </c>
      <c r="B1359" t="s">
        <v>5273</v>
      </c>
      <c r="C1359" t="s">
        <v>17753</v>
      </c>
      <c r="D1359" s="7">
        <v>3200000</v>
      </c>
      <c r="E1359">
        <v>306</v>
      </c>
      <c r="F1359" t="s">
        <v>55</v>
      </c>
      <c r="G1359">
        <v>8</v>
      </c>
      <c r="H1359">
        <v>4</v>
      </c>
      <c r="I1359">
        <v>2015</v>
      </c>
      <c r="J1359">
        <v>1</v>
      </c>
      <c r="K1359" t="s">
        <v>854</v>
      </c>
      <c r="L1359">
        <f>data_to_analyze[[#This Row],[workers]]-data_to_analyze[[#This Row],[previous_workers]]</f>
        <v>4</v>
      </c>
    </row>
    <row r="1360" spans="1:12" x14ac:dyDescent="0.25">
      <c r="A1360">
        <v>1354</v>
      </c>
      <c r="B1360" t="s">
        <v>5276</v>
      </c>
      <c r="C1360" t="s">
        <v>17775</v>
      </c>
      <c r="D1360" s="7">
        <v>21300000</v>
      </c>
      <c r="E1360">
        <v>305</v>
      </c>
      <c r="F1360" t="s">
        <v>33</v>
      </c>
      <c r="G1360">
        <v>25</v>
      </c>
      <c r="H1360">
        <v>10</v>
      </c>
      <c r="I1360">
        <v>2007</v>
      </c>
      <c r="J1360">
        <v>1</v>
      </c>
      <c r="K1360" t="s">
        <v>5279</v>
      </c>
      <c r="L1360">
        <f>data_to_analyze[[#This Row],[workers]]-data_to_analyze[[#This Row],[previous_workers]]</f>
        <v>15</v>
      </c>
    </row>
    <row r="1361" spans="1:12" x14ac:dyDescent="0.25">
      <c r="A1361">
        <v>1355</v>
      </c>
      <c r="B1361" t="s">
        <v>5280</v>
      </c>
      <c r="C1361" t="s">
        <v>17767</v>
      </c>
      <c r="D1361" s="7">
        <v>23600000</v>
      </c>
      <c r="E1361">
        <v>305</v>
      </c>
      <c r="F1361" t="s">
        <v>218</v>
      </c>
      <c r="G1361">
        <v>117</v>
      </c>
      <c r="H1361">
        <v>23</v>
      </c>
      <c r="I1361">
        <v>2005</v>
      </c>
      <c r="J1361">
        <v>7</v>
      </c>
      <c r="K1361" t="s">
        <v>1299</v>
      </c>
      <c r="L1361">
        <f>data_to_analyze[[#This Row],[workers]]-data_to_analyze[[#This Row],[previous_workers]]</f>
        <v>94</v>
      </c>
    </row>
    <row r="1362" spans="1:12" x14ac:dyDescent="0.25">
      <c r="A1362">
        <v>1356</v>
      </c>
      <c r="B1362" t="s">
        <v>5283</v>
      </c>
      <c r="C1362" t="s">
        <v>17770</v>
      </c>
      <c r="D1362" s="7">
        <v>3800000</v>
      </c>
      <c r="E1362">
        <v>305</v>
      </c>
      <c r="F1362" t="s">
        <v>40</v>
      </c>
      <c r="G1362">
        <v>32</v>
      </c>
      <c r="H1362">
        <v>3</v>
      </c>
      <c r="I1362">
        <v>2014</v>
      </c>
      <c r="J1362">
        <v>1</v>
      </c>
      <c r="K1362" t="s">
        <v>5286</v>
      </c>
      <c r="L1362">
        <f>data_to_analyze[[#This Row],[workers]]-data_to_analyze[[#This Row],[previous_workers]]</f>
        <v>29</v>
      </c>
    </row>
    <row r="1363" spans="1:12" x14ac:dyDescent="0.25">
      <c r="A1363">
        <v>1357</v>
      </c>
      <c r="B1363" t="s">
        <v>5287</v>
      </c>
      <c r="C1363" t="s">
        <v>108</v>
      </c>
      <c r="D1363" s="7">
        <v>10300000</v>
      </c>
      <c r="E1363">
        <v>305</v>
      </c>
      <c r="F1363" t="s">
        <v>187</v>
      </c>
      <c r="G1363">
        <v>112</v>
      </c>
      <c r="H1363">
        <v>57</v>
      </c>
      <c r="I1363">
        <v>2011</v>
      </c>
      <c r="J1363">
        <v>2</v>
      </c>
      <c r="K1363" t="s">
        <v>108</v>
      </c>
      <c r="L1363">
        <f>data_to_analyze[[#This Row],[workers]]-data_to_analyze[[#This Row],[previous_workers]]</f>
        <v>55</v>
      </c>
    </row>
    <row r="1364" spans="1:12" x14ac:dyDescent="0.25">
      <c r="A1364">
        <v>1358</v>
      </c>
      <c r="B1364" t="s">
        <v>5290</v>
      </c>
      <c r="C1364" t="s">
        <v>17742</v>
      </c>
      <c r="D1364" s="7">
        <v>9900000</v>
      </c>
      <c r="E1364">
        <v>305</v>
      </c>
      <c r="F1364" t="s">
        <v>211</v>
      </c>
      <c r="G1364">
        <v>28</v>
      </c>
      <c r="H1364">
        <v>27</v>
      </c>
      <c r="I1364">
        <v>1976</v>
      </c>
      <c r="J1364">
        <v>3</v>
      </c>
      <c r="K1364" t="s">
        <v>4351</v>
      </c>
      <c r="L1364">
        <f>data_to_analyze[[#This Row],[workers]]-data_to_analyze[[#This Row],[previous_workers]]</f>
        <v>1</v>
      </c>
    </row>
    <row r="1365" spans="1:12" x14ac:dyDescent="0.25">
      <c r="A1365">
        <v>1359</v>
      </c>
      <c r="B1365" t="s">
        <v>5293</v>
      </c>
      <c r="C1365" t="s">
        <v>17762</v>
      </c>
      <c r="D1365" s="7">
        <v>2000000</v>
      </c>
      <c r="E1365">
        <v>305</v>
      </c>
      <c r="F1365" t="s">
        <v>25</v>
      </c>
      <c r="G1365">
        <v>46</v>
      </c>
      <c r="H1365">
        <v>11</v>
      </c>
      <c r="I1365">
        <v>2011</v>
      </c>
      <c r="J1365">
        <v>3</v>
      </c>
      <c r="K1365" t="s">
        <v>544</v>
      </c>
      <c r="L1365">
        <f>data_to_analyze[[#This Row],[workers]]-data_to_analyze[[#This Row],[previous_workers]]</f>
        <v>35</v>
      </c>
    </row>
    <row r="1366" spans="1:12" x14ac:dyDescent="0.25">
      <c r="A1366">
        <v>1360</v>
      </c>
      <c r="B1366" t="s">
        <v>5296</v>
      </c>
      <c r="C1366" t="s">
        <v>10856</v>
      </c>
      <c r="D1366" s="7">
        <v>3500000</v>
      </c>
      <c r="E1366">
        <v>305</v>
      </c>
      <c r="F1366" t="s">
        <v>69</v>
      </c>
      <c r="G1366">
        <v>2</v>
      </c>
      <c r="H1366">
        <v>1</v>
      </c>
      <c r="I1366">
        <v>2013</v>
      </c>
      <c r="J1366">
        <v>1</v>
      </c>
      <c r="K1366" t="s">
        <v>5299</v>
      </c>
      <c r="L1366">
        <f>data_to_analyze[[#This Row],[workers]]-data_to_analyze[[#This Row],[previous_workers]]</f>
        <v>1</v>
      </c>
    </row>
    <row r="1367" spans="1:12" x14ac:dyDescent="0.25">
      <c r="A1367">
        <v>1361</v>
      </c>
      <c r="B1367" t="s">
        <v>5300</v>
      </c>
      <c r="C1367" t="s">
        <v>17762</v>
      </c>
      <c r="D1367" s="7">
        <v>8100000</v>
      </c>
      <c r="E1367">
        <v>304</v>
      </c>
      <c r="F1367" t="s">
        <v>289</v>
      </c>
      <c r="G1367">
        <v>64</v>
      </c>
      <c r="H1367">
        <v>21</v>
      </c>
      <c r="I1367">
        <v>2014</v>
      </c>
      <c r="J1367">
        <v>1</v>
      </c>
      <c r="K1367" t="s">
        <v>5303</v>
      </c>
      <c r="L1367">
        <f>data_to_analyze[[#This Row],[workers]]-data_to_analyze[[#This Row],[previous_workers]]</f>
        <v>43</v>
      </c>
    </row>
    <row r="1368" spans="1:12" x14ac:dyDescent="0.25">
      <c r="A1368">
        <v>1362</v>
      </c>
      <c r="B1368" t="s">
        <v>5304</v>
      </c>
      <c r="C1368" t="s">
        <v>17742</v>
      </c>
      <c r="D1368" s="7">
        <v>35900000</v>
      </c>
      <c r="E1368">
        <v>303</v>
      </c>
      <c r="F1368" t="s">
        <v>55</v>
      </c>
      <c r="G1368">
        <v>330</v>
      </c>
      <c r="H1368">
        <v>60</v>
      </c>
      <c r="I1368">
        <v>2004</v>
      </c>
      <c r="J1368">
        <v>2</v>
      </c>
      <c r="K1368" t="s">
        <v>1617</v>
      </c>
      <c r="L1368">
        <f>data_to_analyze[[#This Row],[workers]]-data_to_analyze[[#This Row],[previous_workers]]</f>
        <v>270</v>
      </c>
    </row>
    <row r="1369" spans="1:12" x14ac:dyDescent="0.25">
      <c r="A1369">
        <v>1363</v>
      </c>
      <c r="B1369" t="s">
        <v>5307</v>
      </c>
      <c r="C1369" t="s">
        <v>17748</v>
      </c>
      <c r="D1369" s="7">
        <v>130700000</v>
      </c>
      <c r="E1369">
        <v>303</v>
      </c>
      <c r="F1369" t="s">
        <v>181</v>
      </c>
      <c r="G1369">
        <v>485</v>
      </c>
      <c r="H1369">
        <v>112</v>
      </c>
      <c r="I1369">
        <v>2005</v>
      </c>
      <c r="J1369">
        <v>9</v>
      </c>
      <c r="K1369" t="s">
        <v>948</v>
      </c>
      <c r="L1369">
        <f>data_to_analyze[[#This Row],[workers]]-data_to_analyze[[#This Row],[previous_workers]]</f>
        <v>373</v>
      </c>
    </row>
    <row r="1370" spans="1:12" x14ac:dyDescent="0.25">
      <c r="A1370">
        <v>1364</v>
      </c>
      <c r="B1370" t="s">
        <v>5310</v>
      </c>
      <c r="C1370" t="s">
        <v>108</v>
      </c>
      <c r="D1370" s="7">
        <v>94400000</v>
      </c>
      <c r="E1370">
        <v>303</v>
      </c>
      <c r="F1370" t="s">
        <v>55</v>
      </c>
      <c r="G1370">
        <v>750</v>
      </c>
      <c r="H1370">
        <v>210</v>
      </c>
      <c r="I1370">
        <v>2010</v>
      </c>
      <c r="J1370">
        <v>3</v>
      </c>
      <c r="K1370" t="s">
        <v>5314</v>
      </c>
      <c r="L1370">
        <f>data_to_analyze[[#This Row],[workers]]-data_to_analyze[[#This Row],[previous_workers]]</f>
        <v>540</v>
      </c>
    </row>
    <row r="1371" spans="1:12" x14ac:dyDescent="0.25">
      <c r="A1371">
        <v>1365</v>
      </c>
      <c r="B1371" t="s">
        <v>5315</v>
      </c>
      <c r="C1371" t="s">
        <v>17742</v>
      </c>
      <c r="D1371" s="7">
        <v>18100000</v>
      </c>
      <c r="E1371">
        <v>302</v>
      </c>
      <c r="F1371" t="s">
        <v>297</v>
      </c>
      <c r="G1371">
        <v>80</v>
      </c>
      <c r="H1371">
        <v>25</v>
      </c>
      <c r="I1371">
        <v>2010</v>
      </c>
      <c r="J1371">
        <v>4</v>
      </c>
      <c r="K1371" t="s">
        <v>506</v>
      </c>
      <c r="L1371">
        <f>data_to_analyze[[#This Row],[workers]]-data_to_analyze[[#This Row],[previous_workers]]</f>
        <v>55</v>
      </c>
    </row>
    <row r="1372" spans="1:12" x14ac:dyDescent="0.25">
      <c r="A1372">
        <v>1366</v>
      </c>
      <c r="B1372" t="s">
        <v>5318</v>
      </c>
      <c r="C1372" t="s">
        <v>17742</v>
      </c>
      <c r="D1372" s="7">
        <v>3100000</v>
      </c>
      <c r="E1372">
        <v>302</v>
      </c>
      <c r="F1372" t="s">
        <v>18</v>
      </c>
      <c r="G1372">
        <v>16</v>
      </c>
      <c r="H1372">
        <v>5</v>
      </c>
      <c r="I1372">
        <v>2013</v>
      </c>
      <c r="J1372">
        <v>2</v>
      </c>
      <c r="K1372" t="s">
        <v>5321</v>
      </c>
      <c r="L1372">
        <f>data_to_analyze[[#This Row],[workers]]-data_to_analyze[[#This Row],[previous_workers]]</f>
        <v>11</v>
      </c>
    </row>
    <row r="1373" spans="1:12" x14ac:dyDescent="0.25">
      <c r="A1373">
        <v>1367</v>
      </c>
      <c r="B1373" t="s">
        <v>5322</v>
      </c>
      <c r="C1373" t="s">
        <v>17771</v>
      </c>
      <c r="D1373" s="7">
        <v>7500000</v>
      </c>
      <c r="E1373">
        <v>302</v>
      </c>
      <c r="F1373" t="s">
        <v>40</v>
      </c>
      <c r="G1373">
        <v>103</v>
      </c>
      <c r="H1373">
        <v>38</v>
      </c>
      <c r="I1373">
        <v>2003</v>
      </c>
      <c r="J1373">
        <v>3</v>
      </c>
      <c r="K1373" t="s">
        <v>5325</v>
      </c>
      <c r="L1373">
        <f>data_to_analyze[[#This Row],[workers]]-data_to_analyze[[#This Row],[previous_workers]]</f>
        <v>65</v>
      </c>
    </row>
    <row r="1374" spans="1:12" x14ac:dyDescent="0.25">
      <c r="A1374">
        <v>1368</v>
      </c>
      <c r="B1374" t="s">
        <v>5326</v>
      </c>
      <c r="C1374" t="s">
        <v>777</v>
      </c>
      <c r="D1374" s="7">
        <v>36200000</v>
      </c>
      <c r="E1374">
        <v>302</v>
      </c>
      <c r="F1374" t="s">
        <v>336</v>
      </c>
      <c r="G1374">
        <v>32</v>
      </c>
      <c r="H1374">
        <v>8</v>
      </c>
      <c r="I1374">
        <v>2013</v>
      </c>
      <c r="J1374">
        <v>2</v>
      </c>
      <c r="K1374" t="s">
        <v>56</v>
      </c>
      <c r="L1374">
        <f>data_to_analyze[[#This Row],[workers]]-data_to_analyze[[#This Row],[previous_workers]]</f>
        <v>24</v>
      </c>
    </row>
    <row r="1375" spans="1:12" x14ac:dyDescent="0.25">
      <c r="A1375">
        <v>1369</v>
      </c>
      <c r="B1375" t="s">
        <v>5329</v>
      </c>
      <c r="C1375" t="s">
        <v>17770</v>
      </c>
      <c r="D1375" s="7">
        <v>2200000</v>
      </c>
      <c r="E1375">
        <v>301</v>
      </c>
      <c r="F1375" t="s">
        <v>69</v>
      </c>
      <c r="G1375">
        <v>10</v>
      </c>
      <c r="H1375">
        <v>3</v>
      </c>
      <c r="I1375">
        <v>2014</v>
      </c>
      <c r="J1375">
        <v>1</v>
      </c>
      <c r="K1375" t="s">
        <v>34</v>
      </c>
      <c r="L1375">
        <f>data_to_analyze[[#This Row],[workers]]-data_to_analyze[[#This Row],[previous_workers]]</f>
        <v>7</v>
      </c>
    </row>
    <row r="1376" spans="1:12" x14ac:dyDescent="0.25">
      <c r="A1376">
        <v>1370</v>
      </c>
      <c r="B1376" t="s">
        <v>5332</v>
      </c>
      <c r="C1376" t="s">
        <v>17773</v>
      </c>
      <c r="D1376" s="7">
        <v>30100000</v>
      </c>
      <c r="E1376">
        <v>301</v>
      </c>
      <c r="F1376" t="s">
        <v>33</v>
      </c>
      <c r="G1376">
        <v>825</v>
      </c>
      <c r="H1376">
        <v>300</v>
      </c>
      <c r="I1376">
        <v>2011</v>
      </c>
      <c r="J1376">
        <v>1</v>
      </c>
      <c r="K1376" t="s">
        <v>1896</v>
      </c>
      <c r="L1376">
        <f>data_to_analyze[[#This Row],[workers]]-data_to_analyze[[#This Row],[previous_workers]]</f>
        <v>525</v>
      </c>
    </row>
    <row r="1377" spans="1:12" x14ac:dyDescent="0.25">
      <c r="A1377">
        <v>1371</v>
      </c>
      <c r="B1377" t="s">
        <v>5335</v>
      </c>
      <c r="C1377" t="s">
        <v>10856</v>
      </c>
      <c r="D1377" s="7">
        <v>56600000</v>
      </c>
      <c r="E1377">
        <v>301</v>
      </c>
      <c r="F1377" t="s">
        <v>55</v>
      </c>
      <c r="G1377">
        <v>779</v>
      </c>
      <c r="H1377">
        <v>243</v>
      </c>
      <c r="I1377">
        <v>2001</v>
      </c>
      <c r="J1377">
        <v>1</v>
      </c>
      <c r="K1377" t="s">
        <v>137</v>
      </c>
      <c r="L1377">
        <f>data_to_analyze[[#This Row],[workers]]-data_to_analyze[[#This Row],[previous_workers]]</f>
        <v>536</v>
      </c>
    </row>
    <row r="1378" spans="1:12" x14ac:dyDescent="0.25">
      <c r="A1378">
        <v>1372</v>
      </c>
      <c r="B1378" t="s">
        <v>5339</v>
      </c>
      <c r="C1378" t="s">
        <v>17751</v>
      </c>
      <c r="D1378" s="7">
        <v>44400000</v>
      </c>
      <c r="E1378">
        <v>301</v>
      </c>
      <c r="F1378" t="s">
        <v>55</v>
      </c>
      <c r="G1378">
        <v>161</v>
      </c>
      <c r="H1378">
        <v>87</v>
      </c>
      <c r="I1378">
        <v>2011</v>
      </c>
      <c r="J1378">
        <v>2</v>
      </c>
      <c r="K1378" t="s">
        <v>298</v>
      </c>
      <c r="L1378">
        <f>data_to_analyze[[#This Row],[workers]]-data_to_analyze[[#This Row],[previous_workers]]</f>
        <v>74</v>
      </c>
    </row>
    <row r="1379" spans="1:12" x14ac:dyDescent="0.25">
      <c r="A1379">
        <v>1373</v>
      </c>
      <c r="B1379" t="s">
        <v>5343</v>
      </c>
      <c r="C1379" t="s">
        <v>108</v>
      </c>
      <c r="D1379" s="7">
        <v>300000</v>
      </c>
      <c r="E1379">
        <v>301</v>
      </c>
      <c r="F1379" t="s">
        <v>107</v>
      </c>
      <c r="G1379">
        <v>35</v>
      </c>
      <c r="H1379">
        <v>15</v>
      </c>
      <c r="I1379">
        <v>2012</v>
      </c>
      <c r="J1379">
        <v>2</v>
      </c>
      <c r="K1379" t="s">
        <v>5346</v>
      </c>
      <c r="L1379">
        <f>data_to_analyze[[#This Row],[workers]]-data_to_analyze[[#This Row],[previous_workers]]</f>
        <v>20</v>
      </c>
    </row>
    <row r="1380" spans="1:12" x14ac:dyDescent="0.25">
      <c r="A1380">
        <v>1374</v>
      </c>
      <c r="B1380" t="s">
        <v>5347</v>
      </c>
      <c r="C1380" t="s">
        <v>10856</v>
      </c>
      <c r="D1380" s="7">
        <v>2200000</v>
      </c>
      <c r="E1380">
        <v>301</v>
      </c>
      <c r="F1380" t="s">
        <v>18</v>
      </c>
      <c r="G1380">
        <v>18</v>
      </c>
      <c r="H1380">
        <v>6</v>
      </c>
      <c r="I1380">
        <v>2014</v>
      </c>
      <c r="J1380">
        <v>1</v>
      </c>
      <c r="K1380" t="s">
        <v>83</v>
      </c>
      <c r="L1380">
        <f>data_to_analyze[[#This Row],[workers]]-data_to_analyze[[#This Row],[previous_workers]]</f>
        <v>12</v>
      </c>
    </row>
    <row r="1381" spans="1:12" x14ac:dyDescent="0.25">
      <c r="A1381">
        <v>1375</v>
      </c>
      <c r="B1381" t="s">
        <v>5350</v>
      </c>
      <c r="C1381" t="s">
        <v>17739</v>
      </c>
      <c r="D1381" s="7">
        <v>6100000</v>
      </c>
      <c r="E1381">
        <v>301</v>
      </c>
      <c r="F1381" t="s">
        <v>233</v>
      </c>
      <c r="G1381">
        <v>6</v>
      </c>
      <c r="H1381">
        <v>3</v>
      </c>
      <c r="I1381">
        <v>1994</v>
      </c>
      <c r="J1381">
        <v>2</v>
      </c>
      <c r="K1381" t="s">
        <v>3959</v>
      </c>
      <c r="L1381">
        <f>data_to_analyze[[#This Row],[workers]]-data_to_analyze[[#This Row],[previous_workers]]</f>
        <v>3</v>
      </c>
    </row>
    <row r="1382" spans="1:12" x14ac:dyDescent="0.25">
      <c r="A1382">
        <v>1376</v>
      </c>
      <c r="B1382" t="s">
        <v>5353</v>
      </c>
      <c r="C1382" t="s">
        <v>17773</v>
      </c>
      <c r="D1382" s="7">
        <v>5700000</v>
      </c>
      <c r="E1382">
        <v>301</v>
      </c>
      <c r="F1382" t="s">
        <v>181</v>
      </c>
      <c r="G1382">
        <v>41</v>
      </c>
      <c r="H1382">
        <v>8</v>
      </c>
      <c r="I1382">
        <v>2010</v>
      </c>
      <c r="J1382">
        <v>2</v>
      </c>
      <c r="K1382" t="s">
        <v>591</v>
      </c>
      <c r="L1382">
        <f>data_to_analyze[[#This Row],[workers]]-data_to_analyze[[#This Row],[previous_workers]]</f>
        <v>33</v>
      </c>
    </row>
    <row r="1383" spans="1:12" x14ac:dyDescent="0.25">
      <c r="A1383">
        <v>1377</v>
      </c>
      <c r="B1383" t="s">
        <v>5356</v>
      </c>
      <c r="C1383" t="s">
        <v>17739</v>
      </c>
      <c r="D1383" s="7">
        <v>14800000</v>
      </c>
      <c r="E1383">
        <v>300</v>
      </c>
      <c r="F1383" t="s">
        <v>55</v>
      </c>
      <c r="G1383">
        <v>804</v>
      </c>
      <c r="H1383">
        <v>75</v>
      </c>
      <c r="I1383">
        <v>2010</v>
      </c>
      <c r="J1383">
        <v>1</v>
      </c>
      <c r="K1383" t="s">
        <v>122</v>
      </c>
      <c r="L1383">
        <f>data_to_analyze[[#This Row],[workers]]-data_to_analyze[[#This Row],[previous_workers]]</f>
        <v>729</v>
      </c>
    </row>
    <row r="1384" spans="1:12" x14ac:dyDescent="0.25">
      <c r="A1384">
        <v>1378</v>
      </c>
      <c r="B1384" t="s">
        <v>5359</v>
      </c>
      <c r="C1384" t="s">
        <v>17739</v>
      </c>
      <c r="D1384" s="7">
        <v>1700000</v>
      </c>
      <c r="E1384">
        <v>300</v>
      </c>
      <c r="F1384" t="s">
        <v>175</v>
      </c>
      <c r="G1384">
        <v>27</v>
      </c>
      <c r="H1384">
        <v>18</v>
      </c>
      <c r="I1384">
        <v>2011</v>
      </c>
      <c r="J1384">
        <v>3</v>
      </c>
      <c r="K1384" t="s">
        <v>122</v>
      </c>
      <c r="L1384">
        <f>data_to_analyze[[#This Row],[workers]]-data_to_analyze[[#This Row],[previous_workers]]</f>
        <v>9</v>
      </c>
    </row>
    <row r="1385" spans="1:12" x14ac:dyDescent="0.25">
      <c r="A1385">
        <v>1379</v>
      </c>
      <c r="B1385" t="s">
        <v>5363</v>
      </c>
      <c r="C1385" t="s">
        <v>17730</v>
      </c>
      <c r="D1385" s="7">
        <v>3600000</v>
      </c>
      <c r="E1385">
        <v>300</v>
      </c>
      <c r="F1385" t="s">
        <v>257</v>
      </c>
      <c r="G1385">
        <v>31</v>
      </c>
      <c r="H1385">
        <v>6</v>
      </c>
      <c r="I1385">
        <v>2013</v>
      </c>
      <c r="J1385">
        <v>1</v>
      </c>
      <c r="K1385" t="s">
        <v>5366</v>
      </c>
      <c r="L1385">
        <f>data_to_analyze[[#This Row],[workers]]-data_to_analyze[[#This Row],[previous_workers]]</f>
        <v>25</v>
      </c>
    </row>
    <row r="1386" spans="1:12" x14ac:dyDescent="0.25">
      <c r="A1386">
        <v>1380</v>
      </c>
      <c r="B1386" t="s">
        <v>5367</v>
      </c>
      <c r="C1386" t="s">
        <v>17759</v>
      </c>
      <c r="D1386" s="7">
        <v>13900000</v>
      </c>
      <c r="E1386">
        <v>300</v>
      </c>
      <c r="F1386" t="s">
        <v>181</v>
      </c>
      <c r="G1386">
        <v>90</v>
      </c>
      <c r="H1386">
        <v>13</v>
      </c>
      <c r="I1386">
        <v>2008</v>
      </c>
      <c r="J1386">
        <v>1</v>
      </c>
      <c r="K1386" t="s">
        <v>5370</v>
      </c>
      <c r="L1386">
        <f>data_to_analyze[[#This Row],[workers]]-data_to_analyze[[#This Row],[previous_workers]]</f>
        <v>77</v>
      </c>
    </row>
    <row r="1387" spans="1:12" x14ac:dyDescent="0.25">
      <c r="A1387">
        <v>1381</v>
      </c>
      <c r="B1387" t="s">
        <v>5371</v>
      </c>
      <c r="C1387" t="s">
        <v>17742</v>
      </c>
      <c r="D1387" s="7">
        <v>3300000</v>
      </c>
      <c r="E1387">
        <v>300</v>
      </c>
      <c r="F1387" t="s">
        <v>324</v>
      </c>
      <c r="G1387">
        <v>8</v>
      </c>
      <c r="H1387">
        <v>4</v>
      </c>
      <c r="I1387">
        <v>2014</v>
      </c>
      <c r="J1387">
        <v>1</v>
      </c>
      <c r="K1387" t="s">
        <v>355</v>
      </c>
      <c r="L1387">
        <f>data_to_analyze[[#This Row],[workers]]-data_to_analyze[[#This Row],[previous_workers]]</f>
        <v>4</v>
      </c>
    </row>
    <row r="1388" spans="1:12" x14ac:dyDescent="0.25">
      <c r="A1388">
        <v>1382</v>
      </c>
      <c r="B1388" t="s">
        <v>5374</v>
      </c>
      <c r="C1388" t="s">
        <v>976</v>
      </c>
      <c r="D1388" s="7">
        <v>24500000</v>
      </c>
      <c r="E1388">
        <v>300</v>
      </c>
      <c r="F1388" t="s">
        <v>156</v>
      </c>
      <c r="G1388">
        <v>94</v>
      </c>
      <c r="H1388">
        <v>42</v>
      </c>
      <c r="I1388">
        <v>2009</v>
      </c>
      <c r="J1388">
        <v>4</v>
      </c>
      <c r="K1388" t="s">
        <v>101</v>
      </c>
      <c r="L1388">
        <f>data_to_analyze[[#This Row],[workers]]-data_to_analyze[[#This Row],[previous_workers]]</f>
        <v>52</v>
      </c>
    </row>
    <row r="1389" spans="1:12" x14ac:dyDescent="0.25">
      <c r="A1389">
        <v>1383</v>
      </c>
      <c r="B1389" t="s">
        <v>5378</v>
      </c>
      <c r="C1389" t="s">
        <v>17771</v>
      </c>
      <c r="D1389" s="7">
        <v>11200000</v>
      </c>
      <c r="E1389">
        <v>299</v>
      </c>
      <c r="F1389" t="s">
        <v>107</v>
      </c>
      <c r="G1389">
        <v>53</v>
      </c>
      <c r="H1389">
        <v>15</v>
      </c>
      <c r="I1389">
        <v>2014</v>
      </c>
      <c r="J1389">
        <v>1</v>
      </c>
      <c r="K1389" t="s">
        <v>1734</v>
      </c>
      <c r="L1389">
        <f>data_to_analyze[[#This Row],[workers]]-data_to_analyze[[#This Row],[previous_workers]]</f>
        <v>38</v>
      </c>
    </row>
    <row r="1390" spans="1:12" x14ac:dyDescent="0.25">
      <c r="A1390">
        <v>1384</v>
      </c>
      <c r="B1390" t="s">
        <v>5381</v>
      </c>
      <c r="C1390" t="s">
        <v>108</v>
      </c>
      <c r="D1390" s="7">
        <v>127400000</v>
      </c>
      <c r="E1390">
        <v>299</v>
      </c>
      <c r="F1390" t="s">
        <v>18</v>
      </c>
      <c r="G1390">
        <v>433</v>
      </c>
      <c r="H1390">
        <v>172</v>
      </c>
      <c r="I1390">
        <v>2011</v>
      </c>
      <c r="J1390">
        <v>1</v>
      </c>
      <c r="K1390" t="s">
        <v>108</v>
      </c>
      <c r="L1390">
        <f>data_to_analyze[[#This Row],[workers]]-data_to_analyze[[#This Row],[previous_workers]]</f>
        <v>261</v>
      </c>
    </row>
    <row r="1391" spans="1:12" x14ac:dyDescent="0.25">
      <c r="A1391">
        <v>1385</v>
      </c>
      <c r="B1391" t="s">
        <v>5385</v>
      </c>
      <c r="C1391" t="s">
        <v>17771</v>
      </c>
      <c r="D1391" s="7">
        <v>6800000</v>
      </c>
      <c r="E1391">
        <v>299</v>
      </c>
      <c r="F1391" t="s">
        <v>40</v>
      </c>
      <c r="G1391">
        <v>10</v>
      </c>
      <c r="H1391">
        <v>3</v>
      </c>
      <c r="I1391">
        <v>2014</v>
      </c>
      <c r="J1391">
        <v>2</v>
      </c>
      <c r="K1391" t="s">
        <v>5388</v>
      </c>
      <c r="L1391">
        <f>data_to_analyze[[#This Row],[workers]]-data_to_analyze[[#This Row],[previous_workers]]</f>
        <v>7</v>
      </c>
    </row>
    <row r="1392" spans="1:12" x14ac:dyDescent="0.25">
      <c r="A1392">
        <v>1386</v>
      </c>
      <c r="B1392" t="s">
        <v>5389</v>
      </c>
      <c r="C1392" t="s">
        <v>777</v>
      </c>
      <c r="D1392" s="7">
        <v>7800000</v>
      </c>
      <c r="E1392">
        <v>299</v>
      </c>
      <c r="F1392" t="s">
        <v>107</v>
      </c>
      <c r="G1392">
        <v>45</v>
      </c>
      <c r="H1392">
        <v>19</v>
      </c>
      <c r="I1392">
        <v>2004</v>
      </c>
      <c r="J1392">
        <v>3</v>
      </c>
      <c r="K1392" t="s">
        <v>373</v>
      </c>
      <c r="L1392">
        <f>data_to_analyze[[#This Row],[workers]]-data_to_analyze[[#This Row],[previous_workers]]</f>
        <v>26</v>
      </c>
    </row>
    <row r="1393" spans="1:12" x14ac:dyDescent="0.25">
      <c r="A1393">
        <v>1387</v>
      </c>
      <c r="B1393" t="s">
        <v>5392</v>
      </c>
      <c r="C1393" t="s">
        <v>17739</v>
      </c>
      <c r="D1393" s="7">
        <v>156300000</v>
      </c>
      <c r="E1393">
        <v>298</v>
      </c>
      <c r="F1393" t="s">
        <v>18</v>
      </c>
      <c r="G1393">
        <v>221</v>
      </c>
      <c r="H1393">
        <v>154</v>
      </c>
      <c r="I1393">
        <v>2007</v>
      </c>
      <c r="J1393">
        <v>6</v>
      </c>
      <c r="K1393" t="s">
        <v>122</v>
      </c>
      <c r="L1393">
        <f>data_to_analyze[[#This Row],[workers]]-data_to_analyze[[#This Row],[previous_workers]]</f>
        <v>67</v>
      </c>
    </row>
    <row r="1394" spans="1:12" x14ac:dyDescent="0.25">
      <c r="A1394">
        <v>1388</v>
      </c>
      <c r="B1394" t="s">
        <v>5396</v>
      </c>
      <c r="C1394" t="s">
        <v>17747</v>
      </c>
      <c r="D1394" s="7">
        <v>1700000</v>
      </c>
      <c r="E1394">
        <v>298</v>
      </c>
      <c r="F1394" t="s">
        <v>336</v>
      </c>
      <c r="G1394">
        <v>450</v>
      </c>
      <c r="H1394">
        <v>182</v>
      </c>
      <c r="I1394">
        <v>2013</v>
      </c>
      <c r="J1394">
        <v>3</v>
      </c>
      <c r="K1394" t="s">
        <v>1996</v>
      </c>
      <c r="L1394">
        <f>data_to_analyze[[#This Row],[workers]]-data_to_analyze[[#This Row],[previous_workers]]</f>
        <v>268</v>
      </c>
    </row>
    <row r="1395" spans="1:12" x14ac:dyDescent="0.25">
      <c r="A1395">
        <v>1389</v>
      </c>
      <c r="B1395" t="s">
        <v>5399</v>
      </c>
      <c r="C1395" t="s">
        <v>108</v>
      </c>
      <c r="D1395" s="7">
        <v>2300000</v>
      </c>
      <c r="E1395">
        <v>298</v>
      </c>
      <c r="F1395" t="s">
        <v>336</v>
      </c>
      <c r="G1395">
        <v>28</v>
      </c>
      <c r="H1395">
        <v>8</v>
      </c>
      <c r="I1395">
        <v>2014</v>
      </c>
      <c r="J1395">
        <v>1</v>
      </c>
      <c r="K1395" t="s">
        <v>108</v>
      </c>
      <c r="L1395">
        <f>data_to_analyze[[#This Row],[workers]]-data_to_analyze[[#This Row],[previous_workers]]</f>
        <v>20</v>
      </c>
    </row>
    <row r="1396" spans="1:12" x14ac:dyDescent="0.25">
      <c r="A1396">
        <v>1390</v>
      </c>
      <c r="B1396" t="s">
        <v>5402</v>
      </c>
      <c r="C1396" t="s">
        <v>17764</v>
      </c>
      <c r="D1396" s="7">
        <v>2400000</v>
      </c>
      <c r="E1396">
        <v>297</v>
      </c>
      <c r="F1396" t="s">
        <v>297</v>
      </c>
      <c r="G1396">
        <v>9</v>
      </c>
      <c r="H1396">
        <v>4</v>
      </c>
      <c r="I1396">
        <v>2009</v>
      </c>
      <c r="J1396">
        <v>1</v>
      </c>
      <c r="K1396" t="s">
        <v>4573</v>
      </c>
      <c r="L1396">
        <f>data_to_analyze[[#This Row],[workers]]-data_to_analyze[[#This Row],[previous_workers]]</f>
        <v>5</v>
      </c>
    </row>
    <row r="1397" spans="1:12" x14ac:dyDescent="0.25">
      <c r="A1397">
        <v>1391</v>
      </c>
      <c r="B1397" t="s">
        <v>5405</v>
      </c>
      <c r="C1397" t="s">
        <v>17742</v>
      </c>
      <c r="D1397" s="7">
        <v>3400000</v>
      </c>
      <c r="E1397">
        <v>297</v>
      </c>
      <c r="F1397" t="s">
        <v>257</v>
      </c>
      <c r="G1397">
        <v>38</v>
      </c>
      <c r="H1397">
        <v>6</v>
      </c>
      <c r="I1397">
        <v>2009</v>
      </c>
      <c r="J1397">
        <v>1</v>
      </c>
      <c r="K1397" t="s">
        <v>1984</v>
      </c>
      <c r="L1397">
        <f>data_to_analyze[[#This Row],[workers]]-data_to_analyze[[#This Row],[previous_workers]]</f>
        <v>32</v>
      </c>
    </row>
    <row r="1398" spans="1:12" x14ac:dyDescent="0.25">
      <c r="A1398">
        <v>1392</v>
      </c>
      <c r="B1398" t="s">
        <v>5408</v>
      </c>
      <c r="C1398" t="s">
        <v>777</v>
      </c>
      <c r="D1398" s="7">
        <v>900000</v>
      </c>
      <c r="E1398">
        <v>297</v>
      </c>
      <c r="F1398" t="s">
        <v>623</v>
      </c>
      <c r="G1398">
        <v>68</v>
      </c>
      <c r="H1398">
        <v>20</v>
      </c>
      <c r="I1398">
        <v>2013</v>
      </c>
      <c r="J1398">
        <v>2</v>
      </c>
      <c r="K1398" t="s">
        <v>4420</v>
      </c>
      <c r="L1398">
        <f>data_to_analyze[[#This Row],[workers]]-data_to_analyze[[#This Row],[previous_workers]]</f>
        <v>48</v>
      </c>
    </row>
    <row r="1399" spans="1:12" x14ac:dyDescent="0.25">
      <c r="A1399">
        <v>1393</v>
      </c>
      <c r="B1399" t="s">
        <v>5411</v>
      </c>
      <c r="C1399" t="s">
        <v>17773</v>
      </c>
      <c r="D1399" s="7">
        <v>24700000</v>
      </c>
      <c r="E1399">
        <v>297</v>
      </c>
      <c r="F1399" t="s">
        <v>181</v>
      </c>
      <c r="G1399">
        <v>235</v>
      </c>
      <c r="H1399">
        <v>63</v>
      </c>
      <c r="I1399">
        <v>2007</v>
      </c>
      <c r="J1399">
        <v>4</v>
      </c>
      <c r="K1399" t="s">
        <v>2006</v>
      </c>
      <c r="L1399">
        <f>data_to_analyze[[#This Row],[workers]]-data_to_analyze[[#This Row],[previous_workers]]</f>
        <v>172</v>
      </c>
    </row>
    <row r="1400" spans="1:12" x14ac:dyDescent="0.25">
      <c r="A1400">
        <v>1394</v>
      </c>
      <c r="B1400" t="s">
        <v>5414</v>
      </c>
      <c r="C1400" t="s">
        <v>17748</v>
      </c>
      <c r="D1400" s="7">
        <v>4200000</v>
      </c>
      <c r="E1400">
        <v>296</v>
      </c>
      <c r="F1400" t="s">
        <v>156</v>
      </c>
      <c r="G1400">
        <v>105</v>
      </c>
      <c r="H1400">
        <v>40</v>
      </c>
      <c r="I1400">
        <v>2010</v>
      </c>
      <c r="J1400">
        <v>2</v>
      </c>
      <c r="K1400" t="s">
        <v>5417</v>
      </c>
      <c r="L1400">
        <f>data_to_analyze[[#This Row],[workers]]-data_to_analyze[[#This Row],[previous_workers]]</f>
        <v>65</v>
      </c>
    </row>
    <row r="1401" spans="1:12" x14ac:dyDescent="0.25">
      <c r="A1401">
        <v>1395</v>
      </c>
      <c r="B1401" t="s">
        <v>5418</v>
      </c>
      <c r="C1401" t="s">
        <v>17760</v>
      </c>
      <c r="D1401" s="7">
        <v>4400000</v>
      </c>
      <c r="E1401">
        <v>296</v>
      </c>
      <c r="F1401" t="s">
        <v>329</v>
      </c>
      <c r="G1401">
        <v>50</v>
      </c>
      <c r="H1401">
        <v>28</v>
      </c>
      <c r="I1401">
        <v>2009</v>
      </c>
      <c r="J1401">
        <v>4</v>
      </c>
      <c r="K1401" t="s">
        <v>5422</v>
      </c>
      <c r="L1401">
        <f>data_to_analyze[[#This Row],[workers]]-data_to_analyze[[#This Row],[previous_workers]]</f>
        <v>22</v>
      </c>
    </row>
    <row r="1402" spans="1:12" x14ac:dyDescent="0.25">
      <c r="A1402">
        <v>1396</v>
      </c>
      <c r="B1402" t="s">
        <v>5423</v>
      </c>
      <c r="C1402" t="s">
        <v>17770</v>
      </c>
      <c r="D1402" s="7">
        <v>24700000</v>
      </c>
      <c r="E1402">
        <v>296</v>
      </c>
      <c r="F1402" t="s">
        <v>257</v>
      </c>
      <c r="G1402">
        <v>211</v>
      </c>
      <c r="H1402">
        <v>37</v>
      </c>
      <c r="I1402">
        <v>2014</v>
      </c>
      <c r="J1402">
        <v>1</v>
      </c>
      <c r="K1402" t="s">
        <v>34</v>
      </c>
      <c r="L1402">
        <f>data_to_analyze[[#This Row],[workers]]-data_to_analyze[[#This Row],[previous_workers]]</f>
        <v>174</v>
      </c>
    </row>
    <row r="1403" spans="1:12" x14ac:dyDescent="0.25">
      <c r="A1403">
        <v>1397</v>
      </c>
      <c r="B1403" t="s">
        <v>5426</v>
      </c>
      <c r="C1403" t="s">
        <v>17739</v>
      </c>
      <c r="D1403" s="7">
        <v>14600000</v>
      </c>
      <c r="E1403">
        <v>296</v>
      </c>
      <c r="F1403" t="s">
        <v>211</v>
      </c>
      <c r="G1403">
        <v>51</v>
      </c>
      <c r="H1403">
        <v>14</v>
      </c>
      <c r="I1403">
        <v>2011</v>
      </c>
      <c r="J1403">
        <v>1</v>
      </c>
      <c r="K1403" t="s">
        <v>5429</v>
      </c>
      <c r="L1403">
        <f>data_to_analyze[[#This Row],[workers]]-data_to_analyze[[#This Row],[previous_workers]]</f>
        <v>37</v>
      </c>
    </row>
    <row r="1404" spans="1:12" x14ac:dyDescent="0.25">
      <c r="A1404">
        <v>1398</v>
      </c>
      <c r="B1404" t="s">
        <v>5430</v>
      </c>
      <c r="C1404" t="s">
        <v>10856</v>
      </c>
      <c r="D1404" s="7">
        <v>13100000</v>
      </c>
      <c r="E1404">
        <v>296</v>
      </c>
      <c r="F1404" t="s">
        <v>156</v>
      </c>
      <c r="G1404">
        <v>250</v>
      </c>
      <c r="H1404">
        <v>80</v>
      </c>
      <c r="I1404">
        <v>2011</v>
      </c>
      <c r="J1404">
        <v>2</v>
      </c>
      <c r="K1404" t="s">
        <v>1403</v>
      </c>
      <c r="L1404">
        <f>data_to_analyze[[#This Row],[workers]]-data_to_analyze[[#This Row],[previous_workers]]</f>
        <v>170</v>
      </c>
    </row>
    <row r="1405" spans="1:12" x14ac:dyDescent="0.25">
      <c r="A1405">
        <v>1399</v>
      </c>
      <c r="B1405" t="s">
        <v>5433</v>
      </c>
      <c r="C1405" t="s">
        <v>10856</v>
      </c>
      <c r="D1405" s="7">
        <v>129600000</v>
      </c>
      <c r="E1405">
        <v>296</v>
      </c>
      <c r="F1405" t="s">
        <v>187</v>
      </c>
      <c r="G1405">
        <v>33</v>
      </c>
      <c r="H1405">
        <v>22</v>
      </c>
      <c r="I1405">
        <v>1994</v>
      </c>
      <c r="J1405">
        <v>1</v>
      </c>
      <c r="K1405" t="s">
        <v>964</v>
      </c>
      <c r="L1405">
        <f>data_to_analyze[[#This Row],[workers]]-data_to_analyze[[#This Row],[previous_workers]]</f>
        <v>11</v>
      </c>
    </row>
    <row r="1406" spans="1:12" x14ac:dyDescent="0.25">
      <c r="A1406">
        <v>1400</v>
      </c>
      <c r="B1406" t="s">
        <v>5436</v>
      </c>
      <c r="C1406" t="s">
        <v>17770</v>
      </c>
      <c r="D1406" s="7">
        <v>3800000</v>
      </c>
      <c r="E1406">
        <v>295</v>
      </c>
      <c r="F1406" t="s">
        <v>336</v>
      </c>
      <c r="G1406">
        <v>17</v>
      </c>
      <c r="H1406">
        <v>10</v>
      </c>
      <c r="I1406">
        <v>2007</v>
      </c>
      <c r="J1406">
        <v>1</v>
      </c>
      <c r="K1406" t="s">
        <v>5439</v>
      </c>
      <c r="L1406">
        <f>data_to_analyze[[#This Row],[workers]]-data_to_analyze[[#This Row],[previous_workers]]</f>
        <v>7</v>
      </c>
    </row>
    <row r="1407" spans="1:12" x14ac:dyDescent="0.25">
      <c r="A1407">
        <v>1401</v>
      </c>
      <c r="B1407" t="s">
        <v>5440</v>
      </c>
      <c r="C1407" t="s">
        <v>17735</v>
      </c>
      <c r="D1407" s="7">
        <v>6900000</v>
      </c>
      <c r="E1407">
        <v>295</v>
      </c>
      <c r="F1407" t="s">
        <v>69</v>
      </c>
      <c r="G1407">
        <v>41</v>
      </c>
      <c r="H1407">
        <v>19</v>
      </c>
      <c r="I1407">
        <v>2010</v>
      </c>
      <c r="J1407">
        <v>2</v>
      </c>
      <c r="K1407" t="s">
        <v>89</v>
      </c>
      <c r="L1407">
        <f>data_to_analyze[[#This Row],[workers]]-data_to_analyze[[#This Row],[previous_workers]]</f>
        <v>22</v>
      </c>
    </row>
    <row r="1408" spans="1:12" x14ac:dyDescent="0.25">
      <c r="A1408">
        <v>1402</v>
      </c>
      <c r="B1408" t="s">
        <v>5443</v>
      </c>
      <c r="C1408" t="s">
        <v>17742</v>
      </c>
      <c r="D1408" s="7">
        <v>500000</v>
      </c>
      <c r="E1408">
        <v>294</v>
      </c>
      <c r="F1408" t="s">
        <v>18</v>
      </c>
      <c r="G1408">
        <v>40</v>
      </c>
      <c r="H1408">
        <v>15</v>
      </c>
      <c r="I1408">
        <v>2012</v>
      </c>
      <c r="J1408">
        <v>1</v>
      </c>
      <c r="K1408" t="s">
        <v>5446</v>
      </c>
      <c r="L1408">
        <f>data_to_analyze[[#This Row],[workers]]-data_to_analyze[[#This Row],[previous_workers]]</f>
        <v>25</v>
      </c>
    </row>
    <row r="1409" spans="1:12" x14ac:dyDescent="0.25">
      <c r="A1409">
        <v>1403</v>
      </c>
      <c r="B1409" t="s">
        <v>5447</v>
      </c>
      <c r="C1409" t="s">
        <v>17742</v>
      </c>
      <c r="D1409" s="7">
        <v>5500000</v>
      </c>
      <c r="E1409">
        <v>294</v>
      </c>
      <c r="F1409" t="s">
        <v>289</v>
      </c>
      <c r="G1409">
        <v>45</v>
      </c>
      <c r="H1409">
        <v>33</v>
      </c>
      <c r="I1409">
        <v>2006</v>
      </c>
      <c r="J1409">
        <v>3</v>
      </c>
      <c r="K1409" t="s">
        <v>506</v>
      </c>
      <c r="L1409">
        <f>data_to_analyze[[#This Row],[workers]]-data_to_analyze[[#This Row],[previous_workers]]</f>
        <v>12</v>
      </c>
    </row>
    <row r="1410" spans="1:12" x14ac:dyDescent="0.25">
      <c r="A1410">
        <v>1404</v>
      </c>
      <c r="B1410" t="s">
        <v>5450</v>
      </c>
      <c r="C1410" t="s">
        <v>17749</v>
      </c>
      <c r="D1410" s="7">
        <v>38400000</v>
      </c>
      <c r="E1410">
        <v>293</v>
      </c>
      <c r="F1410" t="s">
        <v>18</v>
      </c>
      <c r="G1410">
        <v>83</v>
      </c>
      <c r="H1410">
        <v>58</v>
      </c>
      <c r="I1410">
        <v>2008</v>
      </c>
      <c r="J1410">
        <v>5</v>
      </c>
      <c r="K1410" t="s">
        <v>344</v>
      </c>
      <c r="L1410">
        <f>data_to_analyze[[#This Row],[workers]]-data_to_analyze[[#This Row],[previous_workers]]</f>
        <v>25</v>
      </c>
    </row>
    <row r="1411" spans="1:12" x14ac:dyDescent="0.25">
      <c r="A1411">
        <v>1405</v>
      </c>
      <c r="B1411" t="s">
        <v>5454</v>
      </c>
      <c r="C1411" t="s">
        <v>17739</v>
      </c>
      <c r="D1411" s="7">
        <v>9100000</v>
      </c>
      <c r="E1411">
        <v>293</v>
      </c>
      <c r="F1411" t="s">
        <v>233</v>
      </c>
      <c r="G1411">
        <v>9</v>
      </c>
      <c r="H1411">
        <v>2</v>
      </c>
      <c r="I1411">
        <v>2001</v>
      </c>
      <c r="J1411">
        <v>1</v>
      </c>
      <c r="K1411" t="s">
        <v>1362</v>
      </c>
      <c r="L1411">
        <f>data_to_analyze[[#This Row],[workers]]-data_to_analyze[[#This Row],[previous_workers]]</f>
        <v>7</v>
      </c>
    </row>
    <row r="1412" spans="1:12" x14ac:dyDescent="0.25">
      <c r="A1412">
        <v>1406</v>
      </c>
      <c r="B1412" t="s">
        <v>5457</v>
      </c>
      <c r="C1412" t="s">
        <v>17765</v>
      </c>
      <c r="D1412" s="7">
        <v>46400000</v>
      </c>
      <c r="E1412">
        <v>293</v>
      </c>
      <c r="F1412" t="s">
        <v>55</v>
      </c>
      <c r="G1412">
        <v>237</v>
      </c>
      <c r="H1412">
        <v>97</v>
      </c>
      <c r="I1412">
        <v>2005</v>
      </c>
      <c r="J1412">
        <v>7</v>
      </c>
      <c r="K1412" t="s">
        <v>49</v>
      </c>
      <c r="L1412">
        <f>data_to_analyze[[#This Row],[workers]]-data_to_analyze[[#This Row],[previous_workers]]</f>
        <v>140</v>
      </c>
    </row>
    <row r="1413" spans="1:12" x14ac:dyDescent="0.25">
      <c r="A1413">
        <v>1407</v>
      </c>
      <c r="B1413" t="s">
        <v>5460</v>
      </c>
      <c r="C1413" t="s">
        <v>17742</v>
      </c>
      <c r="D1413" s="7">
        <v>60300000</v>
      </c>
      <c r="E1413">
        <v>293</v>
      </c>
      <c r="F1413" t="s">
        <v>25</v>
      </c>
      <c r="G1413">
        <v>85</v>
      </c>
      <c r="H1413">
        <v>33</v>
      </c>
      <c r="I1413">
        <v>2005</v>
      </c>
      <c r="J1413">
        <v>3</v>
      </c>
      <c r="K1413" t="s">
        <v>5464</v>
      </c>
      <c r="L1413">
        <f>data_to_analyze[[#This Row],[workers]]-data_to_analyze[[#This Row],[previous_workers]]</f>
        <v>52</v>
      </c>
    </row>
    <row r="1414" spans="1:12" x14ac:dyDescent="0.25">
      <c r="A1414">
        <v>1408</v>
      </c>
      <c r="B1414" t="s">
        <v>5465</v>
      </c>
      <c r="C1414" t="s">
        <v>17730</v>
      </c>
      <c r="D1414" s="7">
        <v>5200000</v>
      </c>
      <c r="E1414">
        <v>293</v>
      </c>
      <c r="F1414" t="s">
        <v>187</v>
      </c>
      <c r="G1414">
        <v>65</v>
      </c>
      <c r="H1414">
        <v>20</v>
      </c>
      <c r="I1414">
        <v>2009</v>
      </c>
      <c r="J1414">
        <v>3</v>
      </c>
      <c r="K1414" t="s">
        <v>227</v>
      </c>
      <c r="L1414">
        <f>data_to_analyze[[#This Row],[workers]]-data_to_analyze[[#This Row],[previous_workers]]</f>
        <v>45</v>
      </c>
    </row>
    <row r="1415" spans="1:12" x14ac:dyDescent="0.25">
      <c r="A1415">
        <v>1409</v>
      </c>
      <c r="B1415" t="s">
        <v>5468</v>
      </c>
      <c r="C1415" t="s">
        <v>17770</v>
      </c>
      <c r="D1415" s="7">
        <v>34200000</v>
      </c>
      <c r="E1415">
        <v>292</v>
      </c>
      <c r="F1415" t="s">
        <v>55</v>
      </c>
      <c r="G1415">
        <v>442</v>
      </c>
      <c r="H1415">
        <v>143</v>
      </c>
      <c r="I1415">
        <v>2013</v>
      </c>
      <c r="J1415">
        <v>1</v>
      </c>
      <c r="K1415" t="s">
        <v>251</v>
      </c>
      <c r="L1415">
        <f>data_to_analyze[[#This Row],[workers]]-data_to_analyze[[#This Row],[previous_workers]]</f>
        <v>299</v>
      </c>
    </row>
    <row r="1416" spans="1:12" x14ac:dyDescent="0.25">
      <c r="A1416">
        <v>1410</v>
      </c>
      <c r="B1416" t="s">
        <v>5471</v>
      </c>
      <c r="C1416" t="s">
        <v>17762</v>
      </c>
      <c r="D1416" s="7">
        <v>143700000</v>
      </c>
      <c r="E1416">
        <v>292</v>
      </c>
      <c r="F1416" t="s">
        <v>297</v>
      </c>
      <c r="G1416">
        <v>425</v>
      </c>
      <c r="H1416">
        <v>150</v>
      </c>
      <c r="I1416">
        <v>2002</v>
      </c>
      <c r="J1416">
        <v>9</v>
      </c>
      <c r="K1416" t="s">
        <v>544</v>
      </c>
      <c r="L1416">
        <f>data_to_analyze[[#This Row],[workers]]-data_to_analyze[[#This Row],[previous_workers]]</f>
        <v>275</v>
      </c>
    </row>
    <row r="1417" spans="1:12" x14ac:dyDescent="0.25">
      <c r="A1417">
        <v>1411</v>
      </c>
      <c r="B1417" t="s">
        <v>5475</v>
      </c>
      <c r="C1417" t="s">
        <v>10856</v>
      </c>
      <c r="D1417" s="7">
        <v>41300000</v>
      </c>
      <c r="E1417">
        <v>292</v>
      </c>
      <c r="F1417" t="s">
        <v>297</v>
      </c>
      <c r="G1417">
        <v>117</v>
      </c>
      <c r="H1417">
        <v>47</v>
      </c>
      <c r="I1417">
        <v>2011</v>
      </c>
      <c r="J1417">
        <v>3</v>
      </c>
      <c r="K1417" t="s">
        <v>83</v>
      </c>
      <c r="L1417">
        <f>data_to_analyze[[#This Row],[workers]]-data_to_analyze[[#This Row],[previous_workers]]</f>
        <v>70</v>
      </c>
    </row>
    <row r="1418" spans="1:12" x14ac:dyDescent="0.25">
      <c r="A1418">
        <v>1412</v>
      </c>
      <c r="B1418" t="s">
        <v>5478</v>
      </c>
      <c r="C1418" t="s">
        <v>10856</v>
      </c>
      <c r="D1418" s="7">
        <v>361100000</v>
      </c>
      <c r="E1418">
        <v>292</v>
      </c>
      <c r="F1418" t="s">
        <v>623</v>
      </c>
      <c r="G1418">
        <v>2000</v>
      </c>
      <c r="H1418">
        <v>400</v>
      </c>
      <c r="I1418">
        <v>1997</v>
      </c>
      <c r="J1418">
        <v>1</v>
      </c>
      <c r="K1418" t="s">
        <v>5482</v>
      </c>
      <c r="L1418">
        <f>data_to_analyze[[#This Row],[workers]]-data_to_analyze[[#This Row],[previous_workers]]</f>
        <v>1600</v>
      </c>
    </row>
    <row r="1419" spans="1:12" x14ac:dyDescent="0.25">
      <c r="A1419">
        <v>1413</v>
      </c>
      <c r="B1419" t="s">
        <v>5483</v>
      </c>
      <c r="C1419" t="s">
        <v>17734</v>
      </c>
      <c r="D1419" s="7">
        <v>13900000</v>
      </c>
      <c r="E1419">
        <v>292</v>
      </c>
      <c r="F1419" t="s">
        <v>107</v>
      </c>
      <c r="G1419">
        <v>9</v>
      </c>
      <c r="H1419">
        <v>5</v>
      </c>
      <c r="I1419">
        <v>2009</v>
      </c>
      <c r="J1419">
        <v>6</v>
      </c>
      <c r="K1419" t="s">
        <v>651</v>
      </c>
      <c r="L1419">
        <f>data_to_analyze[[#This Row],[workers]]-data_to_analyze[[#This Row],[previous_workers]]</f>
        <v>4</v>
      </c>
    </row>
    <row r="1420" spans="1:12" x14ac:dyDescent="0.25">
      <c r="A1420">
        <v>1414</v>
      </c>
      <c r="B1420" t="s">
        <v>5486</v>
      </c>
      <c r="C1420" t="s">
        <v>777</v>
      </c>
      <c r="D1420" s="7">
        <v>7800000</v>
      </c>
      <c r="E1420">
        <v>291</v>
      </c>
      <c r="F1420" t="s">
        <v>308</v>
      </c>
      <c r="G1420">
        <v>367</v>
      </c>
      <c r="H1420">
        <v>271</v>
      </c>
      <c r="I1420">
        <v>2011</v>
      </c>
      <c r="J1420">
        <v>3</v>
      </c>
      <c r="K1420" t="s">
        <v>56</v>
      </c>
      <c r="L1420">
        <f>data_to_analyze[[#This Row],[workers]]-data_to_analyze[[#This Row],[previous_workers]]</f>
        <v>96</v>
      </c>
    </row>
    <row r="1421" spans="1:12" x14ac:dyDescent="0.25">
      <c r="A1421">
        <v>1415</v>
      </c>
      <c r="B1421" t="s">
        <v>5489</v>
      </c>
      <c r="C1421" t="s">
        <v>17770</v>
      </c>
      <c r="D1421" s="7">
        <v>7400000</v>
      </c>
      <c r="E1421">
        <v>291</v>
      </c>
      <c r="F1421" t="s">
        <v>233</v>
      </c>
      <c r="G1421">
        <v>18</v>
      </c>
      <c r="H1421">
        <v>4</v>
      </c>
      <c r="I1421">
        <v>2008</v>
      </c>
      <c r="J1421">
        <v>1</v>
      </c>
      <c r="K1421" t="s">
        <v>5492</v>
      </c>
      <c r="L1421">
        <f>data_to_analyze[[#This Row],[workers]]-data_to_analyze[[#This Row],[previous_workers]]</f>
        <v>14</v>
      </c>
    </row>
    <row r="1422" spans="1:12" x14ac:dyDescent="0.25">
      <c r="A1422">
        <v>1416</v>
      </c>
      <c r="B1422" t="s">
        <v>5493</v>
      </c>
      <c r="C1422" t="s">
        <v>17749</v>
      </c>
      <c r="D1422" s="7">
        <v>25100000</v>
      </c>
      <c r="E1422">
        <v>291</v>
      </c>
      <c r="F1422" t="s">
        <v>336</v>
      </c>
      <c r="G1422">
        <v>178</v>
      </c>
      <c r="H1422">
        <v>40</v>
      </c>
      <c r="I1422">
        <v>2013</v>
      </c>
      <c r="J1422">
        <v>2</v>
      </c>
      <c r="K1422" t="s">
        <v>344</v>
      </c>
      <c r="L1422">
        <f>data_to_analyze[[#This Row],[workers]]-data_to_analyze[[#This Row],[previous_workers]]</f>
        <v>138</v>
      </c>
    </row>
    <row r="1423" spans="1:12" x14ac:dyDescent="0.25">
      <c r="A1423">
        <v>1417</v>
      </c>
      <c r="B1423" t="s">
        <v>5496</v>
      </c>
      <c r="C1423" t="s">
        <v>17765</v>
      </c>
      <c r="D1423" s="7">
        <v>10400000</v>
      </c>
      <c r="E1423">
        <v>291</v>
      </c>
      <c r="F1423" t="s">
        <v>336</v>
      </c>
      <c r="G1423">
        <v>1070</v>
      </c>
      <c r="H1423">
        <v>487</v>
      </c>
      <c r="I1423">
        <v>2011</v>
      </c>
      <c r="J1423">
        <v>4</v>
      </c>
      <c r="K1423" t="s">
        <v>1724</v>
      </c>
      <c r="L1423">
        <f>data_to_analyze[[#This Row],[workers]]-data_to_analyze[[#This Row],[previous_workers]]</f>
        <v>583</v>
      </c>
    </row>
    <row r="1424" spans="1:12" x14ac:dyDescent="0.25">
      <c r="A1424">
        <v>1418</v>
      </c>
      <c r="B1424" t="s">
        <v>5500</v>
      </c>
      <c r="C1424" t="s">
        <v>17765</v>
      </c>
      <c r="D1424" s="7">
        <v>14400000</v>
      </c>
      <c r="E1424">
        <v>291</v>
      </c>
      <c r="F1424" t="s">
        <v>18</v>
      </c>
      <c r="G1424">
        <v>300</v>
      </c>
      <c r="H1424">
        <v>120</v>
      </c>
      <c r="I1424">
        <v>2009</v>
      </c>
      <c r="J1424">
        <v>5</v>
      </c>
      <c r="K1424" t="s">
        <v>4583</v>
      </c>
      <c r="L1424">
        <f>data_to_analyze[[#This Row],[workers]]-data_to_analyze[[#This Row],[previous_workers]]</f>
        <v>180</v>
      </c>
    </row>
    <row r="1425" spans="1:12" x14ac:dyDescent="0.25">
      <c r="A1425">
        <v>1419</v>
      </c>
      <c r="B1425" t="s">
        <v>5503</v>
      </c>
      <c r="C1425" t="s">
        <v>10856</v>
      </c>
      <c r="D1425" s="7">
        <v>5900000</v>
      </c>
      <c r="E1425">
        <v>291</v>
      </c>
      <c r="F1425" t="s">
        <v>218</v>
      </c>
      <c r="G1425">
        <v>5</v>
      </c>
      <c r="H1425">
        <v>2</v>
      </c>
      <c r="I1425">
        <v>2014</v>
      </c>
      <c r="J1425">
        <v>1</v>
      </c>
      <c r="K1425" t="s">
        <v>3925</v>
      </c>
      <c r="L1425">
        <f>data_to_analyze[[#This Row],[workers]]-data_to_analyze[[#This Row],[previous_workers]]</f>
        <v>3</v>
      </c>
    </row>
    <row r="1426" spans="1:12" x14ac:dyDescent="0.25">
      <c r="A1426">
        <v>1420</v>
      </c>
      <c r="B1426" t="s">
        <v>5506</v>
      </c>
      <c r="C1426" t="s">
        <v>17742</v>
      </c>
      <c r="D1426" s="7">
        <v>14300000</v>
      </c>
      <c r="E1426">
        <v>290</v>
      </c>
      <c r="F1426" t="s">
        <v>336</v>
      </c>
      <c r="G1426">
        <v>80</v>
      </c>
      <c r="H1426">
        <v>17</v>
      </c>
      <c r="I1426">
        <v>2013</v>
      </c>
      <c r="J1426">
        <v>2</v>
      </c>
      <c r="K1426" t="s">
        <v>1274</v>
      </c>
      <c r="L1426">
        <f>data_to_analyze[[#This Row],[workers]]-data_to_analyze[[#This Row],[previous_workers]]</f>
        <v>63</v>
      </c>
    </row>
    <row r="1427" spans="1:12" x14ac:dyDescent="0.25">
      <c r="A1427">
        <v>1421</v>
      </c>
      <c r="B1427" t="s">
        <v>5509</v>
      </c>
      <c r="C1427" t="s">
        <v>17735</v>
      </c>
      <c r="D1427" s="7">
        <v>27500000</v>
      </c>
      <c r="E1427">
        <v>290</v>
      </c>
      <c r="F1427" t="s">
        <v>218</v>
      </c>
      <c r="G1427">
        <v>58</v>
      </c>
      <c r="H1427">
        <v>18</v>
      </c>
      <c r="I1427">
        <v>2011</v>
      </c>
      <c r="J1427">
        <v>4</v>
      </c>
      <c r="K1427" t="s">
        <v>2886</v>
      </c>
      <c r="L1427">
        <f>data_to_analyze[[#This Row],[workers]]-data_to_analyze[[#This Row],[previous_workers]]</f>
        <v>40</v>
      </c>
    </row>
    <row r="1428" spans="1:12" x14ac:dyDescent="0.25">
      <c r="A1428">
        <v>1422</v>
      </c>
      <c r="B1428" t="s">
        <v>5513</v>
      </c>
      <c r="C1428" t="s">
        <v>17760</v>
      </c>
      <c r="D1428" s="7">
        <v>2300000</v>
      </c>
      <c r="E1428">
        <v>290</v>
      </c>
      <c r="F1428" t="s">
        <v>40</v>
      </c>
      <c r="G1428">
        <v>40</v>
      </c>
      <c r="H1428">
        <v>15</v>
      </c>
      <c r="I1428">
        <v>2009</v>
      </c>
      <c r="J1428">
        <v>2</v>
      </c>
      <c r="K1428" t="s">
        <v>5517</v>
      </c>
      <c r="L1428">
        <f>data_to_analyze[[#This Row],[workers]]-data_to_analyze[[#This Row],[previous_workers]]</f>
        <v>25</v>
      </c>
    </row>
    <row r="1429" spans="1:12" x14ac:dyDescent="0.25">
      <c r="A1429">
        <v>1423</v>
      </c>
      <c r="B1429" t="s">
        <v>5518</v>
      </c>
      <c r="C1429" t="s">
        <v>17770</v>
      </c>
      <c r="D1429" s="7">
        <v>30100000</v>
      </c>
      <c r="E1429">
        <v>290</v>
      </c>
      <c r="F1429" t="s">
        <v>25</v>
      </c>
      <c r="G1429">
        <v>70</v>
      </c>
      <c r="H1429">
        <v>15</v>
      </c>
      <c r="I1429">
        <v>2010</v>
      </c>
      <c r="J1429">
        <v>1</v>
      </c>
      <c r="K1429" t="s">
        <v>5521</v>
      </c>
      <c r="L1429">
        <f>data_to_analyze[[#This Row],[workers]]-data_to_analyze[[#This Row],[previous_workers]]</f>
        <v>55</v>
      </c>
    </row>
    <row r="1430" spans="1:12" x14ac:dyDescent="0.25">
      <c r="A1430">
        <v>1424</v>
      </c>
      <c r="B1430" t="s">
        <v>5522</v>
      </c>
      <c r="C1430" t="s">
        <v>17760</v>
      </c>
      <c r="D1430" s="7">
        <v>5400000</v>
      </c>
      <c r="E1430">
        <v>290</v>
      </c>
      <c r="F1430" t="s">
        <v>233</v>
      </c>
      <c r="G1430">
        <v>350</v>
      </c>
      <c r="H1430">
        <v>100</v>
      </c>
      <c r="I1430">
        <v>2012</v>
      </c>
      <c r="J1430">
        <v>1</v>
      </c>
      <c r="K1430" t="s">
        <v>3633</v>
      </c>
      <c r="L1430">
        <f>data_to_analyze[[#This Row],[workers]]-data_to_analyze[[#This Row],[previous_workers]]</f>
        <v>250</v>
      </c>
    </row>
    <row r="1431" spans="1:12" x14ac:dyDescent="0.25">
      <c r="A1431">
        <v>1425</v>
      </c>
      <c r="B1431" t="s">
        <v>5526</v>
      </c>
      <c r="C1431" t="s">
        <v>10856</v>
      </c>
      <c r="D1431" s="7">
        <v>2500000</v>
      </c>
      <c r="E1431">
        <v>290</v>
      </c>
      <c r="F1431" t="s">
        <v>233</v>
      </c>
      <c r="G1431">
        <v>21</v>
      </c>
      <c r="H1431">
        <v>3</v>
      </c>
      <c r="I1431">
        <v>2001</v>
      </c>
      <c r="J1431">
        <v>1</v>
      </c>
      <c r="K1431" t="s">
        <v>5529</v>
      </c>
      <c r="L1431">
        <f>data_to_analyze[[#This Row],[workers]]-data_to_analyze[[#This Row],[previous_workers]]</f>
        <v>18</v>
      </c>
    </row>
    <row r="1432" spans="1:12" x14ac:dyDescent="0.25">
      <c r="A1432">
        <v>1426</v>
      </c>
      <c r="B1432" t="s">
        <v>5530</v>
      </c>
      <c r="C1432" t="s">
        <v>17770</v>
      </c>
      <c r="D1432" s="7">
        <v>500000</v>
      </c>
      <c r="E1432">
        <v>290</v>
      </c>
      <c r="F1432" t="s">
        <v>257</v>
      </c>
      <c r="G1432">
        <v>45</v>
      </c>
      <c r="H1432">
        <v>15</v>
      </c>
      <c r="I1432">
        <v>2011</v>
      </c>
      <c r="J1432">
        <v>1</v>
      </c>
      <c r="K1432" t="s">
        <v>258</v>
      </c>
      <c r="L1432">
        <f>data_to_analyze[[#This Row],[workers]]-data_to_analyze[[#This Row],[previous_workers]]</f>
        <v>30</v>
      </c>
    </row>
    <row r="1433" spans="1:12" x14ac:dyDescent="0.25">
      <c r="A1433">
        <v>1427</v>
      </c>
      <c r="B1433" t="s">
        <v>5533</v>
      </c>
      <c r="C1433" t="s">
        <v>17742</v>
      </c>
      <c r="D1433" s="7">
        <v>200000</v>
      </c>
      <c r="E1433">
        <v>289</v>
      </c>
      <c r="F1433" t="s">
        <v>156</v>
      </c>
      <c r="G1433">
        <v>9</v>
      </c>
      <c r="H1433">
        <v>4</v>
      </c>
      <c r="I1433">
        <v>2013</v>
      </c>
      <c r="J1433">
        <v>6</v>
      </c>
      <c r="K1433" t="s">
        <v>506</v>
      </c>
      <c r="L1433">
        <f>data_to_analyze[[#This Row],[workers]]-data_to_analyze[[#This Row],[previous_workers]]</f>
        <v>5</v>
      </c>
    </row>
    <row r="1434" spans="1:12" x14ac:dyDescent="0.25">
      <c r="A1434">
        <v>1428</v>
      </c>
      <c r="B1434" t="s">
        <v>5536</v>
      </c>
      <c r="C1434" t="s">
        <v>17735</v>
      </c>
      <c r="D1434" s="7">
        <v>1000000</v>
      </c>
      <c r="E1434">
        <v>289</v>
      </c>
      <c r="F1434" t="s">
        <v>107</v>
      </c>
      <c r="G1434">
        <v>31</v>
      </c>
      <c r="H1434">
        <v>23</v>
      </c>
      <c r="I1434">
        <v>2012</v>
      </c>
      <c r="J1434">
        <v>1</v>
      </c>
      <c r="K1434" t="s">
        <v>89</v>
      </c>
      <c r="L1434">
        <f>data_to_analyze[[#This Row],[workers]]-data_to_analyze[[#This Row],[previous_workers]]</f>
        <v>8</v>
      </c>
    </row>
    <row r="1435" spans="1:12" x14ac:dyDescent="0.25">
      <c r="A1435">
        <v>1429</v>
      </c>
      <c r="B1435" t="s">
        <v>5539</v>
      </c>
      <c r="C1435" t="s">
        <v>777</v>
      </c>
      <c r="D1435" s="7">
        <v>10500000</v>
      </c>
      <c r="E1435">
        <v>289</v>
      </c>
      <c r="F1435" t="s">
        <v>233</v>
      </c>
      <c r="G1435">
        <v>96</v>
      </c>
      <c r="H1435">
        <v>26</v>
      </c>
      <c r="I1435">
        <v>2014</v>
      </c>
      <c r="J1435">
        <v>1</v>
      </c>
      <c r="K1435" t="s">
        <v>2985</v>
      </c>
      <c r="L1435">
        <f>data_to_analyze[[#This Row],[workers]]-data_to_analyze[[#This Row],[previous_workers]]</f>
        <v>70</v>
      </c>
    </row>
    <row r="1436" spans="1:12" x14ac:dyDescent="0.25">
      <c r="A1436">
        <v>1430</v>
      </c>
      <c r="B1436" t="s">
        <v>5542</v>
      </c>
      <c r="C1436" t="s">
        <v>17762</v>
      </c>
      <c r="D1436" s="7">
        <v>72200000</v>
      </c>
      <c r="E1436">
        <v>289</v>
      </c>
      <c r="F1436" t="s">
        <v>25</v>
      </c>
      <c r="G1436">
        <v>9</v>
      </c>
      <c r="H1436">
        <v>5</v>
      </c>
      <c r="I1436">
        <v>2012</v>
      </c>
      <c r="J1436">
        <v>1</v>
      </c>
      <c r="K1436" t="s">
        <v>5546</v>
      </c>
      <c r="L1436">
        <f>data_to_analyze[[#This Row],[workers]]-data_to_analyze[[#This Row],[previous_workers]]</f>
        <v>4</v>
      </c>
    </row>
    <row r="1437" spans="1:12" x14ac:dyDescent="0.25">
      <c r="A1437">
        <v>1431</v>
      </c>
      <c r="B1437" t="s">
        <v>5547</v>
      </c>
      <c r="C1437" t="s">
        <v>777</v>
      </c>
      <c r="D1437" s="7">
        <v>6700000</v>
      </c>
      <c r="E1437">
        <v>289</v>
      </c>
      <c r="F1437" t="s">
        <v>55</v>
      </c>
      <c r="G1437">
        <v>82</v>
      </c>
      <c r="H1437">
        <v>32</v>
      </c>
      <c r="I1437">
        <v>2010</v>
      </c>
      <c r="J1437">
        <v>3</v>
      </c>
      <c r="K1437" t="s">
        <v>203</v>
      </c>
      <c r="L1437">
        <f>data_to_analyze[[#This Row],[workers]]-data_to_analyze[[#This Row],[previous_workers]]</f>
        <v>50</v>
      </c>
    </row>
    <row r="1438" spans="1:12" x14ac:dyDescent="0.25">
      <c r="A1438">
        <v>1432</v>
      </c>
      <c r="B1438" t="s">
        <v>5550</v>
      </c>
      <c r="C1438" t="s">
        <v>17750</v>
      </c>
      <c r="D1438" s="7">
        <v>44200000</v>
      </c>
      <c r="E1438">
        <v>288</v>
      </c>
      <c r="F1438" t="s">
        <v>107</v>
      </c>
      <c r="G1438">
        <v>98</v>
      </c>
      <c r="H1438">
        <v>35</v>
      </c>
      <c r="I1438">
        <v>2011</v>
      </c>
      <c r="J1438">
        <v>5</v>
      </c>
      <c r="K1438" t="s">
        <v>636</v>
      </c>
      <c r="L1438">
        <f>data_to_analyze[[#This Row],[workers]]-data_to_analyze[[#This Row],[previous_workers]]</f>
        <v>63</v>
      </c>
    </row>
    <row r="1439" spans="1:12" x14ac:dyDescent="0.25">
      <c r="A1439">
        <v>1433</v>
      </c>
      <c r="B1439" t="s">
        <v>5553</v>
      </c>
      <c r="C1439" t="s">
        <v>17735</v>
      </c>
      <c r="D1439" s="7">
        <v>4800000</v>
      </c>
      <c r="E1439">
        <v>288</v>
      </c>
      <c r="F1439" t="s">
        <v>336</v>
      </c>
      <c r="G1439">
        <v>10</v>
      </c>
      <c r="H1439">
        <v>3</v>
      </c>
      <c r="I1439">
        <v>2006</v>
      </c>
      <c r="J1439">
        <v>1</v>
      </c>
      <c r="K1439" t="s">
        <v>2861</v>
      </c>
      <c r="L1439">
        <f>data_to_analyze[[#This Row],[workers]]-data_to_analyze[[#This Row],[previous_workers]]</f>
        <v>7</v>
      </c>
    </row>
    <row r="1440" spans="1:12" x14ac:dyDescent="0.25">
      <c r="A1440">
        <v>1434</v>
      </c>
      <c r="B1440" t="s">
        <v>5556</v>
      </c>
      <c r="C1440" t="s">
        <v>17738</v>
      </c>
      <c r="D1440" s="7">
        <v>20800000</v>
      </c>
      <c r="E1440">
        <v>288</v>
      </c>
      <c r="F1440" t="s">
        <v>107</v>
      </c>
      <c r="G1440">
        <v>76</v>
      </c>
      <c r="H1440">
        <v>24</v>
      </c>
      <c r="I1440">
        <v>2010</v>
      </c>
      <c r="J1440">
        <v>2</v>
      </c>
      <c r="K1440" t="s">
        <v>976</v>
      </c>
      <c r="L1440">
        <f>data_to_analyze[[#This Row],[workers]]-data_to_analyze[[#This Row],[previous_workers]]</f>
        <v>52</v>
      </c>
    </row>
    <row r="1441" spans="1:12" x14ac:dyDescent="0.25">
      <c r="A1441">
        <v>1435</v>
      </c>
      <c r="B1441" t="s">
        <v>5559</v>
      </c>
      <c r="C1441" t="s">
        <v>17730</v>
      </c>
      <c r="D1441" s="7">
        <v>21200000</v>
      </c>
      <c r="E1441">
        <v>288</v>
      </c>
      <c r="F1441" t="s">
        <v>1041</v>
      </c>
      <c r="G1441">
        <v>110</v>
      </c>
      <c r="H1441">
        <v>43</v>
      </c>
      <c r="I1441">
        <v>2006</v>
      </c>
      <c r="J1441">
        <v>5</v>
      </c>
      <c r="K1441" t="s">
        <v>5563</v>
      </c>
      <c r="L1441">
        <f>data_to_analyze[[#This Row],[workers]]-data_to_analyze[[#This Row],[previous_workers]]</f>
        <v>67</v>
      </c>
    </row>
    <row r="1442" spans="1:12" x14ac:dyDescent="0.25">
      <c r="A1442">
        <v>1436</v>
      </c>
      <c r="B1442" t="s">
        <v>5564</v>
      </c>
      <c r="C1442" t="s">
        <v>17773</v>
      </c>
      <c r="D1442" s="7">
        <v>16200000</v>
      </c>
      <c r="E1442">
        <v>288</v>
      </c>
      <c r="F1442" t="s">
        <v>181</v>
      </c>
      <c r="G1442">
        <v>105</v>
      </c>
      <c r="H1442">
        <v>20</v>
      </c>
      <c r="I1442">
        <v>2005</v>
      </c>
      <c r="J1442">
        <v>5</v>
      </c>
      <c r="K1442" t="s">
        <v>746</v>
      </c>
      <c r="L1442">
        <f>data_to_analyze[[#This Row],[workers]]-data_to_analyze[[#This Row],[previous_workers]]</f>
        <v>85</v>
      </c>
    </row>
    <row r="1443" spans="1:12" x14ac:dyDescent="0.25">
      <c r="A1443">
        <v>1437</v>
      </c>
      <c r="B1443" t="s">
        <v>5567</v>
      </c>
      <c r="C1443" t="s">
        <v>17762</v>
      </c>
      <c r="D1443" s="7">
        <v>340400000</v>
      </c>
      <c r="E1443">
        <v>287</v>
      </c>
      <c r="F1443" t="s">
        <v>40</v>
      </c>
      <c r="G1443">
        <v>1044</v>
      </c>
      <c r="H1443">
        <v>251</v>
      </c>
      <c r="I1443">
        <v>2005</v>
      </c>
      <c r="J1443">
        <v>8</v>
      </c>
      <c r="K1443" t="s">
        <v>4951</v>
      </c>
      <c r="L1443">
        <f>data_to_analyze[[#This Row],[workers]]-data_to_analyze[[#This Row],[previous_workers]]</f>
        <v>793</v>
      </c>
    </row>
    <row r="1444" spans="1:12" x14ac:dyDescent="0.25">
      <c r="A1444">
        <v>1438</v>
      </c>
      <c r="B1444" t="s">
        <v>5571</v>
      </c>
      <c r="C1444" t="s">
        <v>777</v>
      </c>
      <c r="D1444" s="7">
        <v>28900000</v>
      </c>
      <c r="E1444">
        <v>287</v>
      </c>
      <c r="F1444" t="s">
        <v>233</v>
      </c>
      <c r="G1444">
        <v>72</v>
      </c>
      <c r="H1444">
        <v>40</v>
      </c>
      <c r="I1444">
        <v>2008</v>
      </c>
      <c r="J1444">
        <v>3</v>
      </c>
      <c r="K1444" t="s">
        <v>5574</v>
      </c>
      <c r="L1444">
        <f>data_to_analyze[[#This Row],[workers]]-data_to_analyze[[#This Row],[previous_workers]]</f>
        <v>32</v>
      </c>
    </row>
    <row r="1445" spans="1:12" x14ac:dyDescent="0.25">
      <c r="A1445">
        <v>1439</v>
      </c>
      <c r="B1445" t="s">
        <v>5575</v>
      </c>
      <c r="C1445" t="s">
        <v>17735</v>
      </c>
      <c r="D1445" s="7">
        <v>5300000</v>
      </c>
      <c r="E1445">
        <v>287</v>
      </c>
      <c r="F1445" t="s">
        <v>33</v>
      </c>
      <c r="G1445">
        <v>25</v>
      </c>
      <c r="H1445">
        <v>13</v>
      </c>
      <c r="I1445">
        <v>2014</v>
      </c>
      <c r="J1445">
        <v>1</v>
      </c>
      <c r="K1445" t="s">
        <v>89</v>
      </c>
      <c r="L1445">
        <f>data_to_analyze[[#This Row],[workers]]-data_to_analyze[[#This Row],[previous_workers]]</f>
        <v>12</v>
      </c>
    </row>
    <row r="1446" spans="1:12" x14ac:dyDescent="0.25">
      <c r="A1446">
        <v>1440</v>
      </c>
      <c r="B1446" t="s">
        <v>5578</v>
      </c>
      <c r="C1446" t="s">
        <v>17774</v>
      </c>
      <c r="D1446" s="7">
        <v>2400000</v>
      </c>
      <c r="E1446">
        <v>287</v>
      </c>
      <c r="F1446" t="s">
        <v>175</v>
      </c>
      <c r="G1446">
        <v>27</v>
      </c>
      <c r="H1446">
        <v>12</v>
      </c>
      <c r="I1446">
        <v>2014</v>
      </c>
      <c r="J1446">
        <v>1</v>
      </c>
      <c r="K1446" t="s">
        <v>5581</v>
      </c>
      <c r="L1446">
        <f>data_to_analyze[[#This Row],[workers]]-data_to_analyze[[#This Row],[previous_workers]]</f>
        <v>15</v>
      </c>
    </row>
    <row r="1447" spans="1:12" x14ac:dyDescent="0.25">
      <c r="A1447">
        <v>1441</v>
      </c>
      <c r="B1447" t="s">
        <v>5582</v>
      </c>
      <c r="C1447" t="s">
        <v>10856</v>
      </c>
      <c r="D1447" s="7">
        <v>2200000</v>
      </c>
      <c r="E1447">
        <v>287</v>
      </c>
      <c r="F1447" t="s">
        <v>55</v>
      </c>
      <c r="G1447">
        <v>575</v>
      </c>
      <c r="H1447">
        <v>139</v>
      </c>
      <c r="I1447">
        <v>2012</v>
      </c>
      <c r="J1447">
        <v>3</v>
      </c>
      <c r="K1447" t="s">
        <v>5586</v>
      </c>
      <c r="L1447">
        <f>data_to_analyze[[#This Row],[workers]]-data_to_analyze[[#This Row],[previous_workers]]</f>
        <v>436</v>
      </c>
    </row>
    <row r="1448" spans="1:12" x14ac:dyDescent="0.25">
      <c r="A1448">
        <v>1442</v>
      </c>
      <c r="B1448" t="s">
        <v>5587</v>
      </c>
      <c r="C1448" t="s">
        <v>10856</v>
      </c>
      <c r="D1448" s="7">
        <v>82200000</v>
      </c>
      <c r="E1448">
        <v>286</v>
      </c>
      <c r="F1448" t="s">
        <v>48</v>
      </c>
      <c r="G1448">
        <v>250</v>
      </c>
      <c r="H1448">
        <v>90</v>
      </c>
      <c r="I1448">
        <v>2013</v>
      </c>
      <c r="J1448">
        <v>3</v>
      </c>
      <c r="K1448" t="s">
        <v>5591</v>
      </c>
      <c r="L1448">
        <f>data_to_analyze[[#This Row],[workers]]-data_to_analyze[[#This Row],[previous_workers]]</f>
        <v>160</v>
      </c>
    </row>
    <row r="1449" spans="1:12" x14ac:dyDescent="0.25">
      <c r="A1449">
        <v>1443</v>
      </c>
      <c r="B1449" t="s">
        <v>5592</v>
      </c>
      <c r="C1449" t="s">
        <v>17770</v>
      </c>
      <c r="D1449" s="7">
        <v>17800000</v>
      </c>
      <c r="E1449">
        <v>286</v>
      </c>
      <c r="F1449" t="s">
        <v>156</v>
      </c>
      <c r="G1449">
        <v>86</v>
      </c>
      <c r="H1449">
        <v>26</v>
      </c>
      <c r="I1449">
        <v>2008</v>
      </c>
      <c r="J1449">
        <v>4</v>
      </c>
      <c r="K1449" t="s">
        <v>258</v>
      </c>
      <c r="L1449">
        <f>data_to_analyze[[#This Row],[workers]]-data_to_analyze[[#This Row],[previous_workers]]</f>
        <v>60</v>
      </c>
    </row>
    <row r="1450" spans="1:12" x14ac:dyDescent="0.25">
      <c r="A1450">
        <v>1444</v>
      </c>
      <c r="B1450" t="s">
        <v>5595</v>
      </c>
      <c r="C1450" t="s">
        <v>17773</v>
      </c>
      <c r="D1450" s="7">
        <v>8900000</v>
      </c>
      <c r="E1450">
        <v>286</v>
      </c>
      <c r="F1450" t="s">
        <v>181</v>
      </c>
      <c r="G1450">
        <v>376</v>
      </c>
      <c r="H1450">
        <v>155</v>
      </c>
      <c r="I1450">
        <v>2005</v>
      </c>
      <c r="J1450">
        <v>5</v>
      </c>
      <c r="K1450" t="s">
        <v>735</v>
      </c>
      <c r="L1450">
        <f>data_to_analyze[[#This Row],[workers]]-data_to_analyze[[#This Row],[previous_workers]]</f>
        <v>221</v>
      </c>
    </row>
    <row r="1451" spans="1:12" x14ac:dyDescent="0.25">
      <c r="A1451">
        <v>1445</v>
      </c>
      <c r="B1451" t="s">
        <v>5599</v>
      </c>
      <c r="C1451" t="s">
        <v>777</v>
      </c>
      <c r="D1451" s="7">
        <v>55600000</v>
      </c>
      <c r="E1451">
        <v>286</v>
      </c>
      <c r="F1451" t="s">
        <v>48</v>
      </c>
      <c r="G1451">
        <v>100</v>
      </c>
      <c r="H1451">
        <v>20</v>
      </c>
      <c r="I1451">
        <v>2006</v>
      </c>
      <c r="J1451">
        <v>4</v>
      </c>
      <c r="K1451" t="s">
        <v>3609</v>
      </c>
      <c r="L1451">
        <f>data_to_analyze[[#This Row],[workers]]-data_to_analyze[[#This Row],[previous_workers]]</f>
        <v>80</v>
      </c>
    </row>
    <row r="1452" spans="1:12" x14ac:dyDescent="0.25">
      <c r="A1452">
        <v>1446</v>
      </c>
      <c r="B1452" t="s">
        <v>5603</v>
      </c>
      <c r="C1452" t="s">
        <v>17758</v>
      </c>
      <c r="D1452" s="7">
        <v>35600000</v>
      </c>
      <c r="E1452">
        <v>286</v>
      </c>
      <c r="F1452" t="s">
        <v>55</v>
      </c>
      <c r="G1452">
        <v>155</v>
      </c>
      <c r="H1452">
        <v>40</v>
      </c>
      <c r="I1452">
        <v>2004</v>
      </c>
      <c r="J1452">
        <v>1</v>
      </c>
      <c r="K1452" t="s">
        <v>5606</v>
      </c>
      <c r="L1452">
        <f>data_to_analyze[[#This Row],[workers]]-data_to_analyze[[#This Row],[previous_workers]]</f>
        <v>115</v>
      </c>
    </row>
    <row r="1453" spans="1:12" x14ac:dyDescent="0.25">
      <c r="A1453">
        <v>1447</v>
      </c>
      <c r="B1453" t="s">
        <v>5607</v>
      </c>
      <c r="C1453" t="s">
        <v>777</v>
      </c>
      <c r="D1453" s="7">
        <v>19800000</v>
      </c>
      <c r="E1453">
        <v>286</v>
      </c>
      <c r="F1453" t="s">
        <v>187</v>
      </c>
      <c r="G1453">
        <v>150</v>
      </c>
      <c r="H1453">
        <v>51</v>
      </c>
      <c r="I1453">
        <v>2010</v>
      </c>
      <c r="J1453">
        <v>3</v>
      </c>
      <c r="K1453" t="s">
        <v>1019</v>
      </c>
      <c r="L1453">
        <f>data_to_analyze[[#This Row],[workers]]-data_to_analyze[[#This Row],[previous_workers]]</f>
        <v>99</v>
      </c>
    </row>
    <row r="1454" spans="1:12" x14ac:dyDescent="0.25">
      <c r="A1454">
        <v>1448</v>
      </c>
      <c r="B1454" t="s">
        <v>5611</v>
      </c>
      <c r="C1454" t="s">
        <v>17742</v>
      </c>
      <c r="D1454" s="7">
        <v>3900000</v>
      </c>
      <c r="E1454">
        <v>286</v>
      </c>
      <c r="F1454" t="s">
        <v>69</v>
      </c>
      <c r="G1454">
        <v>8</v>
      </c>
      <c r="H1454">
        <v>3</v>
      </c>
      <c r="I1454">
        <v>2014</v>
      </c>
      <c r="J1454">
        <v>1</v>
      </c>
      <c r="K1454" t="s">
        <v>5614</v>
      </c>
      <c r="L1454">
        <f>data_to_analyze[[#This Row],[workers]]-data_to_analyze[[#This Row],[previous_workers]]</f>
        <v>5</v>
      </c>
    </row>
    <row r="1455" spans="1:12" x14ac:dyDescent="0.25">
      <c r="A1455">
        <v>1449</v>
      </c>
      <c r="B1455" t="s">
        <v>5615</v>
      </c>
      <c r="C1455" t="s">
        <v>17773</v>
      </c>
      <c r="D1455" s="7">
        <v>13400000</v>
      </c>
      <c r="E1455">
        <v>285</v>
      </c>
      <c r="F1455" t="s">
        <v>181</v>
      </c>
      <c r="G1455">
        <v>400</v>
      </c>
      <c r="H1455">
        <v>80</v>
      </c>
      <c r="I1455">
        <v>2009</v>
      </c>
      <c r="J1455">
        <v>1</v>
      </c>
      <c r="K1455" t="s">
        <v>3271</v>
      </c>
      <c r="L1455">
        <f>data_to_analyze[[#This Row],[workers]]-data_to_analyze[[#This Row],[previous_workers]]</f>
        <v>320</v>
      </c>
    </row>
    <row r="1456" spans="1:12" x14ac:dyDescent="0.25">
      <c r="A1456">
        <v>1450</v>
      </c>
      <c r="B1456" t="s">
        <v>5618</v>
      </c>
      <c r="C1456" t="s">
        <v>17773</v>
      </c>
      <c r="D1456" s="7">
        <v>141700000</v>
      </c>
      <c r="E1456">
        <v>285</v>
      </c>
      <c r="F1456" t="s">
        <v>329</v>
      </c>
      <c r="G1456">
        <v>717</v>
      </c>
      <c r="H1456">
        <v>174</v>
      </c>
      <c r="I1456">
        <v>2009</v>
      </c>
      <c r="J1456">
        <v>5</v>
      </c>
      <c r="K1456" t="s">
        <v>1896</v>
      </c>
      <c r="L1456">
        <f>data_to_analyze[[#This Row],[workers]]-data_to_analyze[[#This Row],[previous_workers]]</f>
        <v>543</v>
      </c>
    </row>
    <row r="1457" spans="1:12" x14ac:dyDescent="0.25">
      <c r="A1457">
        <v>1451</v>
      </c>
      <c r="B1457" t="s">
        <v>5622</v>
      </c>
      <c r="C1457" t="s">
        <v>17767</v>
      </c>
      <c r="D1457" s="7">
        <v>300000</v>
      </c>
      <c r="E1457">
        <v>285</v>
      </c>
      <c r="F1457" t="s">
        <v>336</v>
      </c>
      <c r="G1457">
        <v>5</v>
      </c>
      <c r="H1457">
        <v>2</v>
      </c>
      <c r="I1457">
        <v>2014</v>
      </c>
      <c r="J1457">
        <v>1</v>
      </c>
      <c r="K1457" t="s">
        <v>5625</v>
      </c>
      <c r="L1457">
        <f>data_to_analyze[[#This Row],[workers]]-data_to_analyze[[#This Row],[previous_workers]]</f>
        <v>3</v>
      </c>
    </row>
    <row r="1458" spans="1:12" x14ac:dyDescent="0.25">
      <c r="A1458">
        <v>1452</v>
      </c>
      <c r="B1458" t="s">
        <v>5626</v>
      </c>
      <c r="C1458" t="s">
        <v>17770</v>
      </c>
      <c r="D1458" s="7">
        <v>2800000</v>
      </c>
      <c r="E1458">
        <v>285</v>
      </c>
      <c r="F1458" t="s">
        <v>40</v>
      </c>
      <c r="G1458">
        <v>7</v>
      </c>
      <c r="H1458">
        <v>1</v>
      </c>
      <c r="I1458">
        <v>2009</v>
      </c>
      <c r="J1458">
        <v>1</v>
      </c>
      <c r="K1458" t="s">
        <v>470</v>
      </c>
      <c r="L1458">
        <f>data_to_analyze[[#This Row],[workers]]-data_to_analyze[[#This Row],[previous_workers]]</f>
        <v>6</v>
      </c>
    </row>
    <row r="1459" spans="1:12" x14ac:dyDescent="0.25">
      <c r="A1459">
        <v>1453</v>
      </c>
      <c r="B1459" t="s">
        <v>5629</v>
      </c>
      <c r="C1459" t="s">
        <v>17756</v>
      </c>
      <c r="D1459" s="7">
        <v>2700000</v>
      </c>
      <c r="E1459">
        <v>285</v>
      </c>
      <c r="F1459" t="s">
        <v>156</v>
      </c>
      <c r="G1459">
        <v>74</v>
      </c>
      <c r="H1459">
        <v>59</v>
      </c>
      <c r="I1459">
        <v>2004</v>
      </c>
      <c r="J1459">
        <v>1</v>
      </c>
      <c r="K1459" t="s">
        <v>757</v>
      </c>
      <c r="L1459">
        <f>data_to_analyze[[#This Row],[workers]]-data_to_analyze[[#This Row],[previous_workers]]</f>
        <v>15</v>
      </c>
    </row>
    <row r="1460" spans="1:12" x14ac:dyDescent="0.25">
      <c r="A1460">
        <v>1454</v>
      </c>
      <c r="B1460" t="s">
        <v>5632</v>
      </c>
      <c r="C1460" t="s">
        <v>17762</v>
      </c>
      <c r="D1460" s="7">
        <v>4700000</v>
      </c>
      <c r="E1460">
        <v>285</v>
      </c>
      <c r="F1460" t="s">
        <v>40</v>
      </c>
      <c r="G1460">
        <v>38</v>
      </c>
      <c r="H1460">
        <v>12</v>
      </c>
      <c r="I1460">
        <v>2012</v>
      </c>
      <c r="J1460">
        <v>3</v>
      </c>
      <c r="K1460" t="s">
        <v>5635</v>
      </c>
      <c r="L1460">
        <f>data_to_analyze[[#This Row],[workers]]-data_to_analyze[[#This Row],[previous_workers]]</f>
        <v>26</v>
      </c>
    </row>
    <row r="1461" spans="1:12" x14ac:dyDescent="0.25">
      <c r="A1461">
        <v>1455</v>
      </c>
      <c r="B1461" t="s">
        <v>5636</v>
      </c>
      <c r="C1461" t="s">
        <v>10856</v>
      </c>
      <c r="D1461" s="7">
        <v>3400000</v>
      </c>
      <c r="E1461">
        <v>284</v>
      </c>
      <c r="F1461" t="s">
        <v>33</v>
      </c>
      <c r="G1461">
        <v>33</v>
      </c>
      <c r="H1461">
        <v>15</v>
      </c>
      <c r="I1461">
        <v>2013</v>
      </c>
      <c r="J1461">
        <v>1</v>
      </c>
      <c r="K1461" t="s">
        <v>3925</v>
      </c>
      <c r="L1461">
        <f>data_to_analyze[[#This Row],[workers]]-data_to_analyze[[#This Row],[previous_workers]]</f>
        <v>18</v>
      </c>
    </row>
    <row r="1462" spans="1:12" x14ac:dyDescent="0.25">
      <c r="A1462">
        <v>1456</v>
      </c>
      <c r="B1462" t="s">
        <v>5639</v>
      </c>
      <c r="C1462" t="s">
        <v>17760</v>
      </c>
      <c r="D1462" s="7">
        <v>8000000</v>
      </c>
      <c r="E1462">
        <v>284</v>
      </c>
      <c r="F1462" t="s">
        <v>25</v>
      </c>
      <c r="G1462">
        <v>140</v>
      </c>
      <c r="H1462">
        <v>49</v>
      </c>
      <c r="I1462">
        <v>2009</v>
      </c>
      <c r="J1462">
        <v>2</v>
      </c>
      <c r="K1462" t="s">
        <v>5643</v>
      </c>
      <c r="L1462">
        <f>data_to_analyze[[#This Row],[workers]]-data_to_analyze[[#This Row],[previous_workers]]</f>
        <v>91</v>
      </c>
    </row>
    <row r="1463" spans="1:12" x14ac:dyDescent="0.25">
      <c r="A1463">
        <v>1457</v>
      </c>
      <c r="B1463" t="s">
        <v>5644</v>
      </c>
      <c r="C1463" t="s">
        <v>777</v>
      </c>
      <c r="D1463" s="7">
        <v>29200000</v>
      </c>
      <c r="E1463">
        <v>284</v>
      </c>
      <c r="F1463" t="s">
        <v>107</v>
      </c>
      <c r="G1463">
        <v>55</v>
      </c>
      <c r="H1463">
        <v>18</v>
      </c>
      <c r="I1463">
        <v>2014</v>
      </c>
      <c r="J1463">
        <v>1</v>
      </c>
      <c r="K1463" t="s">
        <v>2415</v>
      </c>
      <c r="L1463">
        <f>data_to_analyze[[#This Row],[workers]]-data_to_analyze[[#This Row],[previous_workers]]</f>
        <v>37</v>
      </c>
    </row>
    <row r="1464" spans="1:12" x14ac:dyDescent="0.25">
      <c r="A1464">
        <v>1458</v>
      </c>
      <c r="B1464" t="s">
        <v>5647</v>
      </c>
      <c r="C1464" t="s">
        <v>976</v>
      </c>
      <c r="D1464" s="7">
        <v>16200000</v>
      </c>
      <c r="E1464">
        <v>284</v>
      </c>
      <c r="F1464" t="s">
        <v>55</v>
      </c>
      <c r="G1464">
        <v>116</v>
      </c>
      <c r="H1464">
        <v>17</v>
      </c>
      <c r="I1464">
        <v>2011</v>
      </c>
      <c r="J1464">
        <v>3</v>
      </c>
      <c r="K1464" t="s">
        <v>101</v>
      </c>
      <c r="L1464">
        <f>data_to_analyze[[#This Row],[workers]]-data_to_analyze[[#This Row],[previous_workers]]</f>
        <v>99</v>
      </c>
    </row>
    <row r="1465" spans="1:12" x14ac:dyDescent="0.25">
      <c r="A1465">
        <v>1459</v>
      </c>
      <c r="B1465" t="s">
        <v>5650</v>
      </c>
      <c r="C1465" t="s">
        <v>17771</v>
      </c>
      <c r="D1465" s="7">
        <v>195800000</v>
      </c>
      <c r="E1465">
        <v>284</v>
      </c>
      <c r="F1465" t="s">
        <v>336</v>
      </c>
      <c r="G1465">
        <v>285</v>
      </c>
      <c r="H1465">
        <v>42</v>
      </c>
      <c r="I1465">
        <v>2003</v>
      </c>
      <c r="J1465">
        <v>1</v>
      </c>
      <c r="K1465" t="s">
        <v>4735</v>
      </c>
      <c r="L1465">
        <f>data_to_analyze[[#This Row],[workers]]-data_to_analyze[[#This Row],[previous_workers]]</f>
        <v>243</v>
      </c>
    </row>
    <row r="1466" spans="1:12" x14ac:dyDescent="0.25">
      <c r="A1466">
        <v>1460</v>
      </c>
      <c r="B1466" t="s">
        <v>5654</v>
      </c>
      <c r="C1466" t="s">
        <v>17730</v>
      </c>
      <c r="D1466" s="7">
        <v>48400000</v>
      </c>
      <c r="E1466">
        <v>284</v>
      </c>
      <c r="F1466" t="s">
        <v>233</v>
      </c>
      <c r="G1466">
        <v>40</v>
      </c>
      <c r="H1466">
        <v>11</v>
      </c>
      <c r="I1466">
        <v>2012</v>
      </c>
      <c r="J1466">
        <v>3</v>
      </c>
      <c r="K1466" t="s">
        <v>5658</v>
      </c>
      <c r="L1466">
        <f>data_to_analyze[[#This Row],[workers]]-data_to_analyze[[#This Row],[previous_workers]]</f>
        <v>29</v>
      </c>
    </row>
    <row r="1467" spans="1:12" x14ac:dyDescent="0.25">
      <c r="A1467">
        <v>1461</v>
      </c>
      <c r="B1467" t="s">
        <v>5659</v>
      </c>
      <c r="C1467" t="s">
        <v>16170</v>
      </c>
      <c r="D1467" s="7">
        <v>14900000</v>
      </c>
      <c r="E1467">
        <v>283</v>
      </c>
      <c r="F1467" t="s">
        <v>211</v>
      </c>
      <c r="G1467">
        <v>71</v>
      </c>
      <c r="H1467">
        <v>17</v>
      </c>
      <c r="I1467">
        <v>2013</v>
      </c>
      <c r="J1467">
        <v>1</v>
      </c>
      <c r="K1467" t="s">
        <v>5662</v>
      </c>
      <c r="L1467">
        <f>data_to_analyze[[#This Row],[workers]]-data_to_analyze[[#This Row],[previous_workers]]</f>
        <v>54</v>
      </c>
    </row>
    <row r="1468" spans="1:12" x14ac:dyDescent="0.25">
      <c r="A1468">
        <v>1462</v>
      </c>
      <c r="B1468" t="s">
        <v>5663</v>
      </c>
      <c r="C1468" t="s">
        <v>777</v>
      </c>
      <c r="D1468" s="7">
        <v>400000</v>
      </c>
      <c r="E1468">
        <v>283</v>
      </c>
      <c r="F1468" t="s">
        <v>336</v>
      </c>
      <c r="G1468">
        <v>42</v>
      </c>
      <c r="H1468">
        <v>19</v>
      </c>
      <c r="I1468">
        <v>2010</v>
      </c>
      <c r="J1468">
        <v>3</v>
      </c>
      <c r="K1468" t="s">
        <v>5666</v>
      </c>
      <c r="L1468">
        <f>data_to_analyze[[#This Row],[workers]]-data_to_analyze[[#This Row],[previous_workers]]</f>
        <v>23</v>
      </c>
    </row>
    <row r="1469" spans="1:12" x14ac:dyDescent="0.25">
      <c r="A1469">
        <v>1463</v>
      </c>
      <c r="B1469" t="s">
        <v>5667</v>
      </c>
      <c r="C1469" t="s">
        <v>17748</v>
      </c>
      <c r="D1469" s="7">
        <v>4600000</v>
      </c>
      <c r="E1469">
        <v>283</v>
      </c>
      <c r="F1469" t="s">
        <v>107</v>
      </c>
      <c r="G1469">
        <v>12</v>
      </c>
      <c r="H1469">
        <v>3</v>
      </c>
      <c r="I1469">
        <v>2012</v>
      </c>
      <c r="J1469">
        <v>2</v>
      </c>
      <c r="K1469" t="s">
        <v>5670</v>
      </c>
      <c r="L1469">
        <f>data_to_analyze[[#This Row],[workers]]-data_to_analyze[[#This Row],[previous_workers]]</f>
        <v>9</v>
      </c>
    </row>
    <row r="1470" spans="1:12" x14ac:dyDescent="0.25">
      <c r="A1470">
        <v>1464</v>
      </c>
      <c r="B1470" t="s">
        <v>5671</v>
      </c>
      <c r="C1470" t="s">
        <v>17749</v>
      </c>
      <c r="D1470" s="7">
        <v>12200000</v>
      </c>
      <c r="E1470">
        <v>283</v>
      </c>
      <c r="F1470" t="s">
        <v>156</v>
      </c>
      <c r="G1470">
        <v>70</v>
      </c>
      <c r="H1470">
        <v>24</v>
      </c>
      <c r="I1470">
        <v>2010</v>
      </c>
      <c r="J1470">
        <v>1</v>
      </c>
      <c r="K1470" t="s">
        <v>5674</v>
      </c>
      <c r="L1470">
        <f>data_to_analyze[[#This Row],[workers]]-data_to_analyze[[#This Row],[previous_workers]]</f>
        <v>46</v>
      </c>
    </row>
    <row r="1471" spans="1:12" x14ac:dyDescent="0.25">
      <c r="A1471">
        <v>1465</v>
      </c>
      <c r="B1471" t="s">
        <v>5675</v>
      </c>
      <c r="C1471" t="s">
        <v>17748</v>
      </c>
      <c r="D1471" s="7">
        <v>12200000</v>
      </c>
      <c r="E1471">
        <v>282</v>
      </c>
      <c r="F1471" t="s">
        <v>297</v>
      </c>
      <c r="G1471">
        <v>55</v>
      </c>
      <c r="H1471">
        <v>15</v>
      </c>
      <c r="I1471">
        <v>2014</v>
      </c>
      <c r="J1471">
        <v>2</v>
      </c>
      <c r="K1471" t="s">
        <v>5678</v>
      </c>
      <c r="L1471">
        <f>data_to_analyze[[#This Row],[workers]]-data_to_analyze[[#This Row],[previous_workers]]</f>
        <v>40</v>
      </c>
    </row>
    <row r="1472" spans="1:12" x14ac:dyDescent="0.25">
      <c r="A1472">
        <v>1466</v>
      </c>
      <c r="B1472" t="s">
        <v>5679</v>
      </c>
      <c r="C1472" t="s">
        <v>17742</v>
      </c>
      <c r="D1472" s="7">
        <v>8300000</v>
      </c>
      <c r="E1472">
        <v>282</v>
      </c>
      <c r="F1472" t="s">
        <v>297</v>
      </c>
      <c r="G1472">
        <v>65</v>
      </c>
      <c r="H1472">
        <v>10</v>
      </c>
      <c r="I1472">
        <v>2014</v>
      </c>
      <c r="J1472">
        <v>1</v>
      </c>
      <c r="K1472" t="s">
        <v>506</v>
      </c>
      <c r="L1472">
        <f>data_to_analyze[[#This Row],[workers]]-data_to_analyze[[#This Row],[previous_workers]]</f>
        <v>55</v>
      </c>
    </row>
    <row r="1473" spans="1:12" x14ac:dyDescent="0.25">
      <c r="A1473">
        <v>1467</v>
      </c>
      <c r="B1473" t="s">
        <v>5682</v>
      </c>
      <c r="C1473" t="s">
        <v>17757</v>
      </c>
      <c r="D1473" s="7">
        <v>36200000</v>
      </c>
      <c r="E1473">
        <v>282</v>
      </c>
      <c r="F1473" t="s">
        <v>211</v>
      </c>
      <c r="G1473">
        <v>37</v>
      </c>
      <c r="H1473">
        <v>12</v>
      </c>
      <c r="I1473">
        <v>2013</v>
      </c>
      <c r="J1473">
        <v>2</v>
      </c>
      <c r="K1473" t="s">
        <v>782</v>
      </c>
      <c r="L1473">
        <f>data_to_analyze[[#This Row],[workers]]-data_to_analyze[[#This Row],[previous_workers]]</f>
        <v>25</v>
      </c>
    </row>
    <row r="1474" spans="1:12" x14ac:dyDescent="0.25">
      <c r="A1474">
        <v>1468</v>
      </c>
      <c r="B1474" t="s">
        <v>5685</v>
      </c>
      <c r="C1474" t="s">
        <v>17746</v>
      </c>
      <c r="D1474" s="7">
        <v>8600000</v>
      </c>
      <c r="E1474">
        <v>282</v>
      </c>
      <c r="F1474" t="s">
        <v>297</v>
      </c>
      <c r="G1474">
        <v>29</v>
      </c>
      <c r="H1474">
        <v>12</v>
      </c>
      <c r="I1474">
        <v>1996</v>
      </c>
      <c r="J1474">
        <v>2</v>
      </c>
      <c r="K1474" t="s">
        <v>2326</v>
      </c>
      <c r="L1474">
        <f>data_to_analyze[[#This Row],[workers]]-data_to_analyze[[#This Row],[previous_workers]]</f>
        <v>17</v>
      </c>
    </row>
    <row r="1475" spans="1:12" x14ac:dyDescent="0.25">
      <c r="A1475">
        <v>1469</v>
      </c>
      <c r="B1475" t="s">
        <v>5688</v>
      </c>
      <c r="C1475" t="s">
        <v>17749</v>
      </c>
      <c r="D1475" s="7">
        <v>13500000</v>
      </c>
      <c r="E1475">
        <v>282</v>
      </c>
      <c r="F1475" t="s">
        <v>25</v>
      </c>
      <c r="G1475">
        <v>130</v>
      </c>
      <c r="H1475">
        <v>40</v>
      </c>
      <c r="I1475">
        <v>2010</v>
      </c>
      <c r="J1475">
        <v>4</v>
      </c>
      <c r="K1475" t="s">
        <v>5691</v>
      </c>
      <c r="L1475">
        <f>data_to_analyze[[#This Row],[workers]]-data_to_analyze[[#This Row],[previous_workers]]</f>
        <v>90</v>
      </c>
    </row>
    <row r="1476" spans="1:12" x14ac:dyDescent="0.25">
      <c r="A1476">
        <v>1470</v>
      </c>
      <c r="B1476" t="s">
        <v>5692</v>
      </c>
      <c r="C1476" t="s">
        <v>10856</v>
      </c>
      <c r="D1476" s="7">
        <v>2900000</v>
      </c>
      <c r="E1476">
        <v>282</v>
      </c>
      <c r="F1476" t="s">
        <v>336</v>
      </c>
      <c r="G1476">
        <v>10</v>
      </c>
      <c r="H1476">
        <v>6</v>
      </c>
      <c r="I1476">
        <v>2012</v>
      </c>
      <c r="J1476">
        <v>2</v>
      </c>
      <c r="K1476" t="s">
        <v>5695</v>
      </c>
      <c r="L1476">
        <f>data_to_analyze[[#This Row],[workers]]-data_to_analyze[[#This Row],[previous_workers]]</f>
        <v>4</v>
      </c>
    </row>
    <row r="1477" spans="1:12" x14ac:dyDescent="0.25">
      <c r="A1477">
        <v>1471</v>
      </c>
      <c r="B1477" t="s">
        <v>5696</v>
      </c>
      <c r="C1477" t="s">
        <v>108</v>
      </c>
      <c r="D1477" s="7">
        <v>5900000</v>
      </c>
      <c r="E1477">
        <v>281</v>
      </c>
      <c r="F1477" t="s">
        <v>308</v>
      </c>
      <c r="G1477">
        <v>27</v>
      </c>
      <c r="H1477">
        <v>19</v>
      </c>
      <c r="I1477">
        <v>2011</v>
      </c>
      <c r="J1477">
        <v>2</v>
      </c>
      <c r="K1477" t="s">
        <v>108</v>
      </c>
      <c r="L1477">
        <f>data_to_analyze[[#This Row],[workers]]-data_to_analyze[[#This Row],[previous_workers]]</f>
        <v>8</v>
      </c>
    </row>
    <row r="1478" spans="1:12" x14ac:dyDescent="0.25">
      <c r="A1478">
        <v>1472</v>
      </c>
      <c r="B1478" t="s">
        <v>5699</v>
      </c>
      <c r="C1478" t="s">
        <v>17738</v>
      </c>
      <c r="D1478" s="7">
        <v>5700000</v>
      </c>
      <c r="E1478">
        <v>281</v>
      </c>
      <c r="F1478" t="s">
        <v>156</v>
      </c>
      <c r="G1478">
        <v>20</v>
      </c>
      <c r="H1478">
        <v>9</v>
      </c>
      <c r="I1478">
        <v>2014</v>
      </c>
      <c r="J1478">
        <v>1</v>
      </c>
      <c r="K1478" t="s">
        <v>976</v>
      </c>
      <c r="L1478">
        <f>data_to_analyze[[#This Row],[workers]]-data_to_analyze[[#This Row],[previous_workers]]</f>
        <v>11</v>
      </c>
    </row>
    <row r="1479" spans="1:12" x14ac:dyDescent="0.25">
      <c r="A1479">
        <v>1473</v>
      </c>
      <c r="B1479" t="s">
        <v>5702</v>
      </c>
      <c r="C1479" t="s">
        <v>17770</v>
      </c>
      <c r="D1479" s="7">
        <v>8500000</v>
      </c>
      <c r="E1479">
        <v>281</v>
      </c>
      <c r="F1479" t="s">
        <v>156</v>
      </c>
      <c r="G1479">
        <v>40</v>
      </c>
      <c r="H1479">
        <v>12</v>
      </c>
      <c r="I1479">
        <v>2001</v>
      </c>
      <c r="J1479">
        <v>4</v>
      </c>
      <c r="K1479" t="s">
        <v>251</v>
      </c>
      <c r="L1479">
        <f>data_to_analyze[[#This Row],[workers]]-data_to_analyze[[#This Row],[previous_workers]]</f>
        <v>28</v>
      </c>
    </row>
    <row r="1480" spans="1:12" x14ac:dyDescent="0.25">
      <c r="A1480">
        <v>1474</v>
      </c>
      <c r="B1480" t="s">
        <v>5705</v>
      </c>
      <c r="C1480" t="s">
        <v>17742</v>
      </c>
      <c r="D1480" s="7">
        <v>486500000</v>
      </c>
      <c r="E1480">
        <v>280</v>
      </c>
      <c r="F1480" t="s">
        <v>40</v>
      </c>
      <c r="G1480">
        <v>661</v>
      </c>
      <c r="H1480">
        <v>325</v>
      </c>
      <c r="I1480">
        <v>2006</v>
      </c>
      <c r="J1480">
        <v>5</v>
      </c>
      <c r="K1480" t="s">
        <v>5709</v>
      </c>
      <c r="L1480">
        <f>data_to_analyze[[#This Row],[workers]]-data_to_analyze[[#This Row],[previous_workers]]</f>
        <v>336</v>
      </c>
    </row>
    <row r="1481" spans="1:12" x14ac:dyDescent="0.25">
      <c r="A1481">
        <v>1475</v>
      </c>
      <c r="B1481" t="s">
        <v>5710</v>
      </c>
      <c r="C1481" t="s">
        <v>976</v>
      </c>
      <c r="D1481" s="7">
        <v>3200000</v>
      </c>
      <c r="E1481">
        <v>280</v>
      </c>
      <c r="F1481" t="s">
        <v>33</v>
      </c>
      <c r="G1481">
        <v>49</v>
      </c>
      <c r="H1481">
        <v>10</v>
      </c>
      <c r="I1481">
        <v>2013</v>
      </c>
      <c r="J1481">
        <v>1</v>
      </c>
      <c r="K1481" t="s">
        <v>2201</v>
      </c>
      <c r="L1481">
        <f>data_to_analyze[[#This Row],[workers]]-data_to_analyze[[#This Row],[previous_workers]]</f>
        <v>39</v>
      </c>
    </row>
    <row r="1482" spans="1:12" x14ac:dyDescent="0.25">
      <c r="A1482">
        <v>1476</v>
      </c>
      <c r="B1482" t="s">
        <v>5713</v>
      </c>
      <c r="C1482" t="s">
        <v>10856</v>
      </c>
      <c r="D1482" s="7">
        <v>13900000</v>
      </c>
      <c r="E1482">
        <v>280</v>
      </c>
      <c r="F1482" t="s">
        <v>33</v>
      </c>
      <c r="G1482">
        <v>250</v>
      </c>
      <c r="H1482">
        <v>35</v>
      </c>
      <c r="I1482">
        <v>2011</v>
      </c>
      <c r="J1482">
        <v>1</v>
      </c>
      <c r="K1482" t="s">
        <v>163</v>
      </c>
      <c r="L1482">
        <f>data_to_analyze[[#This Row],[workers]]-data_to_analyze[[#This Row],[previous_workers]]</f>
        <v>215</v>
      </c>
    </row>
    <row r="1483" spans="1:12" x14ac:dyDescent="0.25">
      <c r="A1483">
        <v>1477</v>
      </c>
      <c r="B1483" t="s">
        <v>5716</v>
      </c>
      <c r="C1483" t="s">
        <v>10856</v>
      </c>
      <c r="D1483" s="7">
        <v>29800000</v>
      </c>
      <c r="E1483">
        <v>280</v>
      </c>
      <c r="F1483" t="s">
        <v>187</v>
      </c>
      <c r="G1483">
        <v>71</v>
      </c>
      <c r="H1483">
        <v>30</v>
      </c>
      <c r="I1483">
        <v>2009</v>
      </c>
      <c r="J1483">
        <v>2</v>
      </c>
      <c r="K1483" t="s">
        <v>5719</v>
      </c>
      <c r="L1483">
        <f>data_to_analyze[[#This Row],[workers]]-data_to_analyze[[#This Row],[previous_workers]]</f>
        <v>41</v>
      </c>
    </row>
    <row r="1484" spans="1:12" x14ac:dyDescent="0.25">
      <c r="A1484">
        <v>1478</v>
      </c>
      <c r="B1484" t="s">
        <v>5720</v>
      </c>
      <c r="C1484" t="s">
        <v>108</v>
      </c>
      <c r="D1484" s="7">
        <v>400000</v>
      </c>
      <c r="E1484">
        <v>279</v>
      </c>
      <c r="F1484" t="s">
        <v>156</v>
      </c>
      <c r="G1484">
        <v>32</v>
      </c>
      <c r="H1484">
        <v>12</v>
      </c>
      <c r="I1484">
        <v>2011</v>
      </c>
      <c r="J1484">
        <v>1</v>
      </c>
      <c r="K1484" t="s">
        <v>108</v>
      </c>
      <c r="L1484">
        <f>data_to_analyze[[#This Row],[workers]]-data_to_analyze[[#This Row],[previous_workers]]</f>
        <v>20</v>
      </c>
    </row>
    <row r="1485" spans="1:12" x14ac:dyDescent="0.25">
      <c r="A1485">
        <v>1479</v>
      </c>
      <c r="B1485" t="s">
        <v>5723</v>
      </c>
      <c r="C1485" t="s">
        <v>17737</v>
      </c>
      <c r="D1485" s="7">
        <v>3600000</v>
      </c>
      <c r="E1485">
        <v>279</v>
      </c>
      <c r="F1485" t="s">
        <v>48</v>
      </c>
      <c r="G1485">
        <v>7</v>
      </c>
      <c r="H1485">
        <v>2</v>
      </c>
      <c r="I1485">
        <v>2006</v>
      </c>
      <c r="J1485">
        <v>2</v>
      </c>
      <c r="K1485" t="s">
        <v>1074</v>
      </c>
      <c r="L1485">
        <f>data_to_analyze[[#This Row],[workers]]-data_to_analyze[[#This Row],[previous_workers]]</f>
        <v>5</v>
      </c>
    </row>
    <row r="1486" spans="1:12" x14ac:dyDescent="0.25">
      <c r="A1486">
        <v>1480</v>
      </c>
      <c r="B1486" t="s">
        <v>5726</v>
      </c>
      <c r="C1486" t="s">
        <v>17761</v>
      </c>
      <c r="D1486" s="7">
        <v>6200000</v>
      </c>
      <c r="E1486">
        <v>279</v>
      </c>
      <c r="F1486" t="s">
        <v>297</v>
      </c>
      <c r="G1486">
        <v>31</v>
      </c>
      <c r="H1486">
        <v>10</v>
      </c>
      <c r="I1486">
        <v>2011</v>
      </c>
      <c r="J1486">
        <v>1</v>
      </c>
      <c r="K1486" t="s">
        <v>767</v>
      </c>
      <c r="L1486">
        <f>data_to_analyze[[#This Row],[workers]]-data_to_analyze[[#This Row],[previous_workers]]</f>
        <v>21</v>
      </c>
    </row>
    <row r="1487" spans="1:12" x14ac:dyDescent="0.25">
      <c r="A1487">
        <v>1481</v>
      </c>
      <c r="B1487" t="s">
        <v>5729</v>
      </c>
      <c r="C1487" t="s">
        <v>17748</v>
      </c>
      <c r="D1487" s="7">
        <v>12400000</v>
      </c>
      <c r="E1487">
        <v>279</v>
      </c>
      <c r="F1487" t="s">
        <v>187</v>
      </c>
      <c r="G1487">
        <v>400</v>
      </c>
      <c r="H1487">
        <v>202</v>
      </c>
      <c r="I1487">
        <v>2008</v>
      </c>
      <c r="J1487">
        <v>4</v>
      </c>
      <c r="K1487" t="s">
        <v>800</v>
      </c>
      <c r="L1487">
        <f>data_to_analyze[[#This Row],[workers]]-data_to_analyze[[#This Row],[previous_workers]]</f>
        <v>198</v>
      </c>
    </row>
    <row r="1488" spans="1:12" x14ac:dyDescent="0.25">
      <c r="A1488">
        <v>1482</v>
      </c>
      <c r="B1488" t="s">
        <v>5732</v>
      </c>
      <c r="C1488" t="s">
        <v>777</v>
      </c>
      <c r="D1488" s="7">
        <v>6400000</v>
      </c>
      <c r="E1488">
        <v>278</v>
      </c>
      <c r="F1488" t="s">
        <v>55</v>
      </c>
      <c r="G1488">
        <v>45</v>
      </c>
      <c r="H1488">
        <v>30</v>
      </c>
      <c r="I1488">
        <v>2015</v>
      </c>
      <c r="J1488">
        <v>1</v>
      </c>
      <c r="K1488" t="s">
        <v>5735</v>
      </c>
      <c r="L1488">
        <f>data_to_analyze[[#This Row],[workers]]-data_to_analyze[[#This Row],[previous_workers]]</f>
        <v>15</v>
      </c>
    </row>
    <row r="1489" spans="1:12" x14ac:dyDescent="0.25">
      <c r="A1489">
        <v>1483</v>
      </c>
      <c r="B1489" t="s">
        <v>5736</v>
      </c>
      <c r="C1489" t="s">
        <v>10856</v>
      </c>
      <c r="D1489" s="7">
        <v>4400000</v>
      </c>
      <c r="E1489">
        <v>278</v>
      </c>
      <c r="F1489" t="s">
        <v>623</v>
      </c>
      <c r="G1489">
        <v>17</v>
      </c>
      <c r="H1489">
        <v>5</v>
      </c>
      <c r="I1489">
        <v>2014</v>
      </c>
      <c r="J1489">
        <v>2</v>
      </c>
      <c r="K1489" t="s">
        <v>1435</v>
      </c>
      <c r="L1489">
        <f>data_to_analyze[[#This Row],[workers]]-data_to_analyze[[#This Row],[previous_workers]]</f>
        <v>12</v>
      </c>
    </row>
    <row r="1490" spans="1:12" x14ac:dyDescent="0.25">
      <c r="A1490">
        <v>1484</v>
      </c>
      <c r="B1490" t="s">
        <v>5739</v>
      </c>
      <c r="C1490" t="s">
        <v>17760</v>
      </c>
      <c r="D1490" s="7">
        <v>10300000</v>
      </c>
      <c r="E1490">
        <v>277</v>
      </c>
      <c r="F1490" t="s">
        <v>336</v>
      </c>
      <c r="G1490">
        <v>81</v>
      </c>
      <c r="H1490">
        <v>41</v>
      </c>
      <c r="I1490">
        <v>2012</v>
      </c>
      <c r="J1490">
        <v>4</v>
      </c>
      <c r="K1490" t="s">
        <v>1879</v>
      </c>
      <c r="L1490">
        <f>data_to_analyze[[#This Row],[workers]]-data_to_analyze[[#This Row],[previous_workers]]</f>
        <v>40</v>
      </c>
    </row>
    <row r="1491" spans="1:12" x14ac:dyDescent="0.25">
      <c r="A1491">
        <v>1485</v>
      </c>
      <c r="B1491" t="s">
        <v>5742</v>
      </c>
      <c r="C1491" t="s">
        <v>17755</v>
      </c>
      <c r="D1491" s="7">
        <v>8800000</v>
      </c>
      <c r="E1491">
        <v>277</v>
      </c>
      <c r="F1491" t="s">
        <v>55</v>
      </c>
      <c r="G1491">
        <v>750</v>
      </c>
      <c r="H1491">
        <v>250</v>
      </c>
      <c r="I1491">
        <v>2012</v>
      </c>
      <c r="J1491">
        <v>4</v>
      </c>
      <c r="K1491" t="s">
        <v>1015</v>
      </c>
      <c r="L1491">
        <f>data_to_analyze[[#This Row],[workers]]-data_to_analyze[[#This Row],[previous_workers]]</f>
        <v>500</v>
      </c>
    </row>
    <row r="1492" spans="1:12" x14ac:dyDescent="0.25">
      <c r="A1492">
        <v>1486</v>
      </c>
      <c r="B1492" t="s">
        <v>5746</v>
      </c>
      <c r="C1492" t="s">
        <v>17770</v>
      </c>
      <c r="D1492" s="7">
        <v>5100000</v>
      </c>
      <c r="E1492">
        <v>277</v>
      </c>
      <c r="F1492" t="s">
        <v>336</v>
      </c>
      <c r="G1492">
        <v>60</v>
      </c>
      <c r="H1492">
        <v>6</v>
      </c>
      <c r="I1492">
        <v>2004</v>
      </c>
      <c r="J1492">
        <v>1</v>
      </c>
      <c r="K1492" t="s">
        <v>5749</v>
      </c>
      <c r="L1492">
        <f>data_to_analyze[[#This Row],[workers]]-data_to_analyze[[#This Row],[previous_workers]]</f>
        <v>54</v>
      </c>
    </row>
    <row r="1493" spans="1:12" x14ac:dyDescent="0.25">
      <c r="A1493">
        <v>1487</v>
      </c>
      <c r="B1493" t="s">
        <v>5750</v>
      </c>
      <c r="C1493" t="s">
        <v>17753</v>
      </c>
      <c r="D1493" s="7">
        <v>5600000</v>
      </c>
      <c r="E1493">
        <v>277</v>
      </c>
      <c r="F1493" t="s">
        <v>297</v>
      </c>
      <c r="G1493">
        <v>27</v>
      </c>
      <c r="H1493">
        <v>8</v>
      </c>
      <c r="I1493">
        <v>2013</v>
      </c>
      <c r="J1493">
        <v>2</v>
      </c>
      <c r="K1493" t="s">
        <v>1621</v>
      </c>
      <c r="L1493">
        <f>data_to_analyze[[#This Row],[workers]]-data_to_analyze[[#This Row],[previous_workers]]</f>
        <v>19</v>
      </c>
    </row>
    <row r="1494" spans="1:12" x14ac:dyDescent="0.25">
      <c r="A1494">
        <v>1488</v>
      </c>
      <c r="B1494" t="s">
        <v>5753</v>
      </c>
      <c r="C1494" t="s">
        <v>976</v>
      </c>
      <c r="D1494" s="7">
        <v>6300000</v>
      </c>
      <c r="E1494">
        <v>277</v>
      </c>
      <c r="F1494" t="s">
        <v>18</v>
      </c>
      <c r="G1494">
        <v>36</v>
      </c>
      <c r="H1494">
        <v>17</v>
      </c>
      <c r="I1494">
        <v>2010</v>
      </c>
      <c r="J1494">
        <v>3</v>
      </c>
      <c r="K1494" t="s">
        <v>101</v>
      </c>
      <c r="L1494">
        <f>data_to_analyze[[#This Row],[workers]]-data_to_analyze[[#This Row],[previous_workers]]</f>
        <v>19</v>
      </c>
    </row>
    <row r="1495" spans="1:12" x14ac:dyDescent="0.25">
      <c r="A1495">
        <v>1489</v>
      </c>
      <c r="B1495" t="s">
        <v>5756</v>
      </c>
      <c r="C1495" t="s">
        <v>17770</v>
      </c>
      <c r="D1495" s="7">
        <v>4900000</v>
      </c>
      <c r="E1495">
        <v>277</v>
      </c>
      <c r="F1495" t="s">
        <v>257</v>
      </c>
      <c r="G1495">
        <v>59</v>
      </c>
      <c r="H1495">
        <v>12</v>
      </c>
      <c r="I1495">
        <v>2013</v>
      </c>
      <c r="J1495">
        <v>2</v>
      </c>
      <c r="K1495" t="s">
        <v>34</v>
      </c>
      <c r="L1495">
        <f>data_to_analyze[[#This Row],[workers]]-data_to_analyze[[#This Row],[previous_workers]]</f>
        <v>47</v>
      </c>
    </row>
    <row r="1496" spans="1:12" x14ac:dyDescent="0.25">
      <c r="A1496">
        <v>1490</v>
      </c>
      <c r="B1496" t="s">
        <v>5759</v>
      </c>
      <c r="C1496" t="s">
        <v>17760</v>
      </c>
      <c r="D1496" s="7">
        <v>34200000</v>
      </c>
      <c r="E1496">
        <v>277</v>
      </c>
      <c r="F1496" t="s">
        <v>33</v>
      </c>
      <c r="G1496">
        <v>1190</v>
      </c>
      <c r="H1496">
        <v>315</v>
      </c>
      <c r="I1496">
        <v>2005</v>
      </c>
      <c r="J1496">
        <v>2</v>
      </c>
      <c r="K1496" t="s">
        <v>5762</v>
      </c>
      <c r="L1496">
        <f>data_to_analyze[[#This Row],[workers]]-data_to_analyze[[#This Row],[previous_workers]]</f>
        <v>875</v>
      </c>
    </row>
    <row r="1497" spans="1:12" x14ac:dyDescent="0.25">
      <c r="A1497">
        <v>1491</v>
      </c>
      <c r="B1497" t="s">
        <v>5763</v>
      </c>
      <c r="C1497" t="s">
        <v>17746</v>
      </c>
      <c r="D1497" s="7">
        <v>12300000</v>
      </c>
      <c r="E1497">
        <v>277</v>
      </c>
      <c r="F1497" t="s">
        <v>336</v>
      </c>
      <c r="G1497">
        <v>20</v>
      </c>
      <c r="H1497">
        <v>8</v>
      </c>
      <c r="I1497">
        <v>2012</v>
      </c>
      <c r="J1497">
        <v>3</v>
      </c>
      <c r="K1497" t="s">
        <v>5766</v>
      </c>
      <c r="L1497">
        <f>data_to_analyze[[#This Row],[workers]]-data_to_analyze[[#This Row],[previous_workers]]</f>
        <v>12</v>
      </c>
    </row>
    <row r="1498" spans="1:12" x14ac:dyDescent="0.25">
      <c r="A1498">
        <v>1492</v>
      </c>
      <c r="B1498" t="s">
        <v>5767</v>
      </c>
      <c r="C1498" t="s">
        <v>17773</v>
      </c>
      <c r="D1498" s="7">
        <v>62400000</v>
      </c>
      <c r="E1498">
        <v>277</v>
      </c>
      <c r="F1498" t="s">
        <v>181</v>
      </c>
      <c r="G1498">
        <v>352</v>
      </c>
      <c r="H1498">
        <v>200</v>
      </c>
      <c r="I1498">
        <v>2000</v>
      </c>
      <c r="J1498">
        <v>7</v>
      </c>
      <c r="K1498" t="s">
        <v>5771</v>
      </c>
      <c r="L1498">
        <f>data_to_analyze[[#This Row],[workers]]-data_to_analyze[[#This Row],[previous_workers]]</f>
        <v>152</v>
      </c>
    </row>
    <row r="1499" spans="1:12" x14ac:dyDescent="0.25">
      <c r="A1499">
        <v>1493</v>
      </c>
      <c r="B1499" t="s">
        <v>5772</v>
      </c>
      <c r="C1499" t="s">
        <v>10856</v>
      </c>
      <c r="D1499" s="7">
        <v>25800000</v>
      </c>
      <c r="E1499">
        <v>276</v>
      </c>
      <c r="F1499" t="s">
        <v>40</v>
      </c>
      <c r="G1499">
        <v>15</v>
      </c>
      <c r="H1499">
        <v>4</v>
      </c>
      <c r="I1499">
        <v>2014</v>
      </c>
      <c r="J1499">
        <v>1</v>
      </c>
      <c r="K1499" t="s">
        <v>5775</v>
      </c>
      <c r="L1499">
        <f>data_to_analyze[[#This Row],[workers]]-data_to_analyze[[#This Row],[previous_workers]]</f>
        <v>11</v>
      </c>
    </row>
    <row r="1500" spans="1:12" x14ac:dyDescent="0.25">
      <c r="A1500">
        <v>1494</v>
      </c>
      <c r="B1500" t="s">
        <v>5776</v>
      </c>
      <c r="C1500" t="s">
        <v>17742</v>
      </c>
      <c r="D1500" s="7">
        <v>3900000</v>
      </c>
      <c r="E1500">
        <v>276</v>
      </c>
      <c r="F1500" t="s">
        <v>156</v>
      </c>
      <c r="G1500">
        <v>433</v>
      </c>
      <c r="H1500">
        <v>155</v>
      </c>
      <c r="I1500">
        <v>2008</v>
      </c>
      <c r="J1500">
        <v>7</v>
      </c>
      <c r="K1500" t="s">
        <v>506</v>
      </c>
      <c r="L1500">
        <f>data_to_analyze[[#This Row],[workers]]-data_to_analyze[[#This Row],[previous_workers]]</f>
        <v>278</v>
      </c>
    </row>
    <row r="1501" spans="1:12" x14ac:dyDescent="0.25">
      <c r="A1501">
        <v>1495</v>
      </c>
      <c r="B1501" t="s">
        <v>5780</v>
      </c>
      <c r="C1501" t="s">
        <v>17762</v>
      </c>
      <c r="D1501" s="7">
        <v>52600000</v>
      </c>
      <c r="E1501">
        <v>276</v>
      </c>
      <c r="F1501" t="s">
        <v>107</v>
      </c>
      <c r="G1501">
        <v>500</v>
      </c>
      <c r="H1501">
        <v>150</v>
      </c>
      <c r="I1501">
        <v>2004</v>
      </c>
      <c r="J1501">
        <v>1</v>
      </c>
      <c r="K1501" t="s">
        <v>77</v>
      </c>
      <c r="L1501">
        <f>data_to_analyze[[#This Row],[workers]]-data_to_analyze[[#This Row],[previous_workers]]</f>
        <v>350</v>
      </c>
    </row>
    <row r="1502" spans="1:12" x14ac:dyDescent="0.25">
      <c r="A1502">
        <v>1496</v>
      </c>
      <c r="B1502" t="s">
        <v>5784</v>
      </c>
      <c r="C1502" t="s">
        <v>17742</v>
      </c>
      <c r="D1502" s="7">
        <v>400000</v>
      </c>
      <c r="E1502">
        <v>276</v>
      </c>
      <c r="F1502" t="s">
        <v>336</v>
      </c>
      <c r="G1502">
        <v>250</v>
      </c>
      <c r="H1502">
        <v>50</v>
      </c>
      <c r="I1502">
        <v>2012</v>
      </c>
      <c r="J1502">
        <v>1</v>
      </c>
      <c r="K1502" t="s">
        <v>506</v>
      </c>
      <c r="L1502">
        <f>data_to_analyze[[#This Row],[workers]]-data_to_analyze[[#This Row],[previous_workers]]</f>
        <v>200</v>
      </c>
    </row>
    <row r="1503" spans="1:12" x14ac:dyDescent="0.25">
      <c r="A1503">
        <v>1497</v>
      </c>
      <c r="B1503" t="s">
        <v>5787</v>
      </c>
      <c r="C1503" t="s">
        <v>777</v>
      </c>
      <c r="D1503" s="7">
        <v>120400000</v>
      </c>
      <c r="E1503">
        <v>276</v>
      </c>
      <c r="F1503" t="s">
        <v>55</v>
      </c>
      <c r="G1503">
        <v>199</v>
      </c>
      <c r="H1503">
        <v>58</v>
      </c>
      <c r="I1503">
        <v>2012</v>
      </c>
      <c r="J1503">
        <v>2</v>
      </c>
      <c r="K1503" t="s">
        <v>5156</v>
      </c>
      <c r="L1503">
        <f>data_to_analyze[[#This Row],[workers]]-data_to_analyze[[#This Row],[previous_workers]]</f>
        <v>141</v>
      </c>
    </row>
    <row r="1504" spans="1:12" x14ac:dyDescent="0.25">
      <c r="A1504">
        <v>1498</v>
      </c>
      <c r="B1504" t="s">
        <v>5791</v>
      </c>
      <c r="C1504" t="s">
        <v>17751</v>
      </c>
      <c r="D1504" s="7">
        <v>6900000</v>
      </c>
      <c r="E1504">
        <v>276</v>
      </c>
      <c r="F1504" t="s">
        <v>48</v>
      </c>
      <c r="G1504">
        <v>10</v>
      </c>
      <c r="H1504">
        <v>5</v>
      </c>
      <c r="I1504">
        <v>2013</v>
      </c>
      <c r="J1504">
        <v>2</v>
      </c>
      <c r="K1504" t="s">
        <v>298</v>
      </c>
      <c r="L1504">
        <f>data_to_analyze[[#This Row],[workers]]-data_to_analyze[[#This Row],[previous_workers]]</f>
        <v>5</v>
      </c>
    </row>
    <row r="1505" spans="1:12" x14ac:dyDescent="0.25">
      <c r="A1505">
        <v>1499</v>
      </c>
      <c r="B1505" t="s">
        <v>5794</v>
      </c>
      <c r="C1505" t="s">
        <v>17771</v>
      </c>
      <c r="D1505" s="7">
        <v>14600000</v>
      </c>
      <c r="E1505">
        <v>276</v>
      </c>
      <c r="F1505" t="s">
        <v>18</v>
      </c>
      <c r="G1505">
        <v>120</v>
      </c>
      <c r="H1505">
        <v>31</v>
      </c>
      <c r="I1505">
        <v>2013</v>
      </c>
      <c r="J1505">
        <v>3</v>
      </c>
      <c r="K1505" t="s">
        <v>5797</v>
      </c>
      <c r="L1505">
        <f>data_to_analyze[[#This Row],[workers]]-data_to_analyze[[#This Row],[previous_workers]]</f>
        <v>89</v>
      </c>
    </row>
    <row r="1506" spans="1:12" x14ac:dyDescent="0.25">
      <c r="A1506">
        <v>1500</v>
      </c>
      <c r="B1506" t="s">
        <v>5798</v>
      </c>
      <c r="C1506" t="s">
        <v>17770</v>
      </c>
      <c r="D1506" s="7">
        <v>2600000</v>
      </c>
      <c r="E1506">
        <v>276</v>
      </c>
      <c r="F1506" t="s">
        <v>336</v>
      </c>
      <c r="G1506">
        <v>4</v>
      </c>
      <c r="H1506">
        <v>2</v>
      </c>
      <c r="I1506">
        <v>2015</v>
      </c>
      <c r="J1506">
        <v>2</v>
      </c>
      <c r="K1506" t="s">
        <v>5801</v>
      </c>
      <c r="L1506">
        <f>data_to_analyze[[#This Row],[workers]]-data_to_analyze[[#This Row],[previous_workers]]</f>
        <v>2</v>
      </c>
    </row>
    <row r="1507" spans="1:12" x14ac:dyDescent="0.25">
      <c r="A1507">
        <v>1501</v>
      </c>
      <c r="B1507" t="s">
        <v>5802</v>
      </c>
      <c r="C1507" t="s">
        <v>17770</v>
      </c>
      <c r="D1507" s="7">
        <v>14100000</v>
      </c>
      <c r="E1507">
        <v>276</v>
      </c>
      <c r="F1507" t="s">
        <v>156</v>
      </c>
      <c r="G1507">
        <v>285</v>
      </c>
      <c r="H1507">
        <v>185</v>
      </c>
      <c r="I1507">
        <v>1997</v>
      </c>
      <c r="J1507">
        <v>2</v>
      </c>
      <c r="K1507" t="s">
        <v>251</v>
      </c>
      <c r="L1507">
        <f>data_to_analyze[[#This Row],[workers]]-data_to_analyze[[#This Row],[previous_workers]]</f>
        <v>100</v>
      </c>
    </row>
    <row r="1508" spans="1:12" x14ac:dyDescent="0.25">
      <c r="A1508">
        <v>1502</v>
      </c>
      <c r="B1508" t="s">
        <v>5805</v>
      </c>
      <c r="C1508" t="s">
        <v>777</v>
      </c>
      <c r="D1508" s="7">
        <v>524400000</v>
      </c>
      <c r="E1508">
        <v>275</v>
      </c>
      <c r="F1508" t="s">
        <v>233</v>
      </c>
      <c r="G1508">
        <v>280</v>
      </c>
      <c r="H1508">
        <v>200</v>
      </c>
      <c r="I1508">
        <v>2008</v>
      </c>
      <c r="J1508">
        <v>9</v>
      </c>
      <c r="K1508" t="s">
        <v>1315</v>
      </c>
      <c r="L1508">
        <f>data_to_analyze[[#This Row],[workers]]-data_to_analyze[[#This Row],[previous_workers]]</f>
        <v>80</v>
      </c>
    </row>
    <row r="1509" spans="1:12" x14ac:dyDescent="0.25">
      <c r="A1509">
        <v>1503</v>
      </c>
      <c r="B1509" t="s">
        <v>5809</v>
      </c>
      <c r="C1509" t="s">
        <v>10856</v>
      </c>
      <c r="D1509" s="7">
        <v>5900000</v>
      </c>
      <c r="E1509">
        <v>275</v>
      </c>
      <c r="F1509" t="s">
        <v>187</v>
      </c>
      <c r="G1509">
        <v>33</v>
      </c>
      <c r="H1509">
        <v>13</v>
      </c>
      <c r="I1509">
        <v>2011</v>
      </c>
      <c r="J1509">
        <v>2</v>
      </c>
      <c r="K1509" t="s">
        <v>4947</v>
      </c>
      <c r="L1509">
        <f>data_to_analyze[[#This Row],[workers]]-data_to_analyze[[#This Row],[previous_workers]]</f>
        <v>20</v>
      </c>
    </row>
    <row r="1510" spans="1:12" x14ac:dyDescent="0.25">
      <c r="A1510">
        <v>1504</v>
      </c>
      <c r="B1510" t="s">
        <v>5812</v>
      </c>
      <c r="C1510" t="s">
        <v>17762</v>
      </c>
      <c r="D1510" s="7">
        <v>21600000</v>
      </c>
      <c r="E1510">
        <v>275</v>
      </c>
      <c r="F1510" t="s">
        <v>18</v>
      </c>
      <c r="G1510">
        <v>219</v>
      </c>
      <c r="H1510">
        <v>45</v>
      </c>
      <c r="I1510">
        <v>2013</v>
      </c>
      <c r="J1510">
        <v>2</v>
      </c>
      <c r="K1510" t="s">
        <v>544</v>
      </c>
      <c r="L1510">
        <f>data_to_analyze[[#This Row],[workers]]-data_to_analyze[[#This Row],[previous_workers]]</f>
        <v>174</v>
      </c>
    </row>
    <row r="1511" spans="1:12" x14ac:dyDescent="0.25">
      <c r="A1511">
        <v>1505</v>
      </c>
      <c r="B1511" t="s">
        <v>5815</v>
      </c>
      <c r="C1511" t="s">
        <v>17756</v>
      </c>
      <c r="D1511" s="7">
        <v>3200000</v>
      </c>
      <c r="E1511">
        <v>275</v>
      </c>
      <c r="F1511" t="s">
        <v>48</v>
      </c>
      <c r="G1511">
        <v>1</v>
      </c>
      <c r="H1511">
        <v>1</v>
      </c>
      <c r="I1511">
        <v>1982</v>
      </c>
      <c r="J1511">
        <v>2</v>
      </c>
      <c r="K1511" t="s">
        <v>757</v>
      </c>
      <c r="L1511">
        <f>data_to_analyze[[#This Row],[workers]]-data_to_analyze[[#This Row],[previous_workers]]</f>
        <v>0</v>
      </c>
    </row>
    <row r="1512" spans="1:12" x14ac:dyDescent="0.25">
      <c r="A1512">
        <v>1506</v>
      </c>
      <c r="B1512" t="s">
        <v>5818</v>
      </c>
      <c r="C1512" t="s">
        <v>777</v>
      </c>
      <c r="D1512" s="7">
        <v>16700000</v>
      </c>
      <c r="E1512">
        <v>274</v>
      </c>
      <c r="F1512" t="s">
        <v>40</v>
      </c>
      <c r="G1512">
        <v>54</v>
      </c>
      <c r="H1512">
        <v>22</v>
      </c>
      <c r="I1512">
        <v>2005</v>
      </c>
      <c r="J1512">
        <v>1</v>
      </c>
      <c r="K1512" t="s">
        <v>5821</v>
      </c>
      <c r="L1512">
        <f>data_to_analyze[[#This Row],[workers]]-data_to_analyze[[#This Row],[previous_workers]]</f>
        <v>32</v>
      </c>
    </row>
    <row r="1513" spans="1:12" x14ac:dyDescent="0.25">
      <c r="A1513">
        <v>1507</v>
      </c>
      <c r="B1513" t="s">
        <v>5822</v>
      </c>
      <c r="C1513" t="s">
        <v>17733</v>
      </c>
      <c r="D1513" s="7">
        <v>22200000</v>
      </c>
      <c r="E1513">
        <v>274</v>
      </c>
      <c r="F1513" t="s">
        <v>18</v>
      </c>
      <c r="G1513">
        <v>75</v>
      </c>
      <c r="H1513">
        <v>49</v>
      </c>
      <c r="I1513">
        <v>2010</v>
      </c>
      <c r="J1513">
        <v>3</v>
      </c>
      <c r="K1513" t="s">
        <v>3762</v>
      </c>
      <c r="L1513">
        <f>data_to_analyze[[#This Row],[workers]]-data_to_analyze[[#This Row],[previous_workers]]</f>
        <v>26</v>
      </c>
    </row>
    <row r="1514" spans="1:12" x14ac:dyDescent="0.25">
      <c r="A1514">
        <v>1508</v>
      </c>
      <c r="B1514" t="s">
        <v>5826</v>
      </c>
      <c r="C1514" t="s">
        <v>7363</v>
      </c>
      <c r="D1514" s="7">
        <v>2700000</v>
      </c>
      <c r="E1514">
        <v>274</v>
      </c>
      <c r="F1514" t="s">
        <v>233</v>
      </c>
      <c r="G1514">
        <v>23</v>
      </c>
      <c r="H1514">
        <v>7</v>
      </c>
      <c r="I1514">
        <v>2009</v>
      </c>
      <c r="J1514">
        <v>1</v>
      </c>
      <c r="K1514" t="s">
        <v>3918</v>
      </c>
      <c r="L1514">
        <f>data_to_analyze[[#This Row],[workers]]-data_to_analyze[[#This Row],[previous_workers]]</f>
        <v>16</v>
      </c>
    </row>
    <row r="1515" spans="1:12" x14ac:dyDescent="0.25">
      <c r="A1515">
        <v>1509</v>
      </c>
      <c r="B1515" t="s">
        <v>5829</v>
      </c>
      <c r="C1515" t="s">
        <v>17751</v>
      </c>
      <c r="D1515" s="7">
        <v>7900000</v>
      </c>
      <c r="E1515">
        <v>274</v>
      </c>
      <c r="F1515" t="s">
        <v>156</v>
      </c>
      <c r="G1515">
        <v>102</v>
      </c>
      <c r="H1515">
        <v>25</v>
      </c>
      <c r="I1515">
        <v>2012</v>
      </c>
      <c r="J1515">
        <v>4</v>
      </c>
      <c r="K1515" t="s">
        <v>5832</v>
      </c>
      <c r="L1515">
        <f>data_to_analyze[[#This Row],[workers]]-data_to_analyze[[#This Row],[previous_workers]]</f>
        <v>77</v>
      </c>
    </row>
    <row r="1516" spans="1:12" x14ac:dyDescent="0.25">
      <c r="A1516">
        <v>1510</v>
      </c>
      <c r="B1516" t="s">
        <v>5833</v>
      </c>
      <c r="C1516" t="s">
        <v>17748</v>
      </c>
      <c r="D1516" s="7">
        <v>11100000</v>
      </c>
      <c r="E1516">
        <v>274</v>
      </c>
      <c r="F1516" t="s">
        <v>297</v>
      </c>
      <c r="G1516">
        <v>45</v>
      </c>
      <c r="H1516">
        <v>3</v>
      </c>
      <c r="I1516">
        <v>2009</v>
      </c>
      <c r="J1516">
        <v>1</v>
      </c>
      <c r="K1516" t="s">
        <v>5836</v>
      </c>
      <c r="L1516">
        <f>data_to_analyze[[#This Row],[workers]]-data_to_analyze[[#This Row],[previous_workers]]</f>
        <v>42</v>
      </c>
    </row>
    <row r="1517" spans="1:12" x14ac:dyDescent="0.25">
      <c r="A1517">
        <v>1511</v>
      </c>
      <c r="B1517" t="s">
        <v>5837</v>
      </c>
      <c r="C1517" t="s">
        <v>17760</v>
      </c>
      <c r="D1517" s="7">
        <v>8400000</v>
      </c>
      <c r="E1517">
        <v>273</v>
      </c>
      <c r="F1517" t="s">
        <v>181</v>
      </c>
      <c r="G1517">
        <v>72</v>
      </c>
      <c r="H1517">
        <v>22</v>
      </c>
      <c r="I1517">
        <v>2013</v>
      </c>
      <c r="J1517">
        <v>1</v>
      </c>
      <c r="K1517" t="s">
        <v>1074</v>
      </c>
      <c r="L1517">
        <f>data_to_analyze[[#This Row],[workers]]-data_to_analyze[[#This Row],[previous_workers]]</f>
        <v>50</v>
      </c>
    </row>
    <row r="1518" spans="1:12" x14ac:dyDescent="0.25">
      <c r="A1518">
        <v>1512</v>
      </c>
      <c r="B1518" t="s">
        <v>5840</v>
      </c>
      <c r="C1518" t="s">
        <v>17756</v>
      </c>
      <c r="D1518" s="7">
        <v>3600000</v>
      </c>
      <c r="E1518">
        <v>273</v>
      </c>
      <c r="F1518" t="s">
        <v>18</v>
      </c>
      <c r="G1518">
        <v>1</v>
      </c>
      <c r="H1518">
        <v>1</v>
      </c>
      <c r="I1518">
        <v>2011</v>
      </c>
      <c r="J1518">
        <v>2</v>
      </c>
      <c r="K1518" t="s">
        <v>757</v>
      </c>
      <c r="L1518">
        <f>data_to_analyze[[#This Row],[workers]]-data_to_analyze[[#This Row],[previous_workers]]</f>
        <v>0</v>
      </c>
    </row>
    <row r="1519" spans="1:12" x14ac:dyDescent="0.25">
      <c r="A1519">
        <v>1513</v>
      </c>
      <c r="B1519" t="s">
        <v>5843</v>
      </c>
      <c r="C1519" t="s">
        <v>17735</v>
      </c>
      <c r="D1519" s="7">
        <v>3300000</v>
      </c>
      <c r="E1519">
        <v>273</v>
      </c>
      <c r="F1519" t="s">
        <v>233</v>
      </c>
      <c r="G1519">
        <v>15</v>
      </c>
      <c r="H1519">
        <v>6</v>
      </c>
      <c r="I1519">
        <v>1982</v>
      </c>
      <c r="J1519">
        <v>1</v>
      </c>
      <c r="K1519" t="s">
        <v>2278</v>
      </c>
      <c r="L1519">
        <f>data_to_analyze[[#This Row],[workers]]-data_to_analyze[[#This Row],[previous_workers]]</f>
        <v>9</v>
      </c>
    </row>
    <row r="1520" spans="1:12" x14ac:dyDescent="0.25">
      <c r="A1520">
        <v>1514</v>
      </c>
      <c r="B1520" t="s">
        <v>5846</v>
      </c>
      <c r="C1520" t="s">
        <v>17769</v>
      </c>
      <c r="D1520" s="7">
        <v>10900000</v>
      </c>
      <c r="E1520">
        <v>273</v>
      </c>
      <c r="F1520" t="s">
        <v>25</v>
      </c>
      <c r="G1520">
        <v>286</v>
      </c>
      <c r="H1520">
        <v>58</v>
      </c>
      <c r="I1520">
        <v>2013</v>
      </c>
      <c r="J1520">
        <v>3</v>
      </c>
      <c r="K1520" t="s">
        <v>26</v>
      </c>
      <c r="L1520">
        <f>data_to_analyze[[#This Row],[workers]]-data_to_analyze[[#This Row],[previous_workers]]</f>
        <v>228</v>
      </c>
    </row>
    <row r="1521" spans="1:12" x14ac:dyDescent="0.25">
      <c r="A1521">
        <v>1515</v>
      </c>
      <c r="B1521" t="s">
        <v>5849</v>
      </c>
      <c r="C1521" t="s">
        <v>17742</v>
      </c>
      <c r="D1521" s="7">
        <v>89800000</v>
      </c>
      <c r="E1521">
        <v>273</v>
      </c>
      <c r="F1521" t="s">
        <v>336</v>
      </c>
      <c r="G1521">
        <v>167</v>
      </c>
      <c r="H1521">
        <v>99</v>
      </c>
      <c r="I1521">
        <v>2008</v>
      </c>
      <c r="J1521">
        <v>3</v>
      </c>
      <c r="K1521" t="s">
        <v>506</v>
      </c>
      <c r="L1521">
        <f>data_to_analyze[[#This Row],[workers]]-data_to_analyze[[#This Row],[previous_workers]]</f>
        <v>68</v>
      </c>
    </row>
    <row r="1522" spans="1:12" x14ac:dyDescent="0.25">
      <c r="A1522">
        <v>1516</v>
      </c>
      <c r="B1522" t="s">
        <v>5853</v>
      </c>
      <c r="C1522" t="s">
        <v>17774</v>
      </c>
      <c r="D1522" s="7">
        <v>900000</v>
      </c>
      <c r="E1522">
        <v>273</v>
      </c>
      <c r="F1522" t="s">
        <v>257</v>
      </c>
      <c r="G1522">
        <v>51</v>
      </c>
      <c r="H1522">
        <v>9</v>
      </c>
      <c r="I1522">
        <v>2009</v>
      </c>
      <c r="J1522">
        <v>3</v>
      </c>
      <c r="K1522" t="s">
        <v>5856</v>
      </c>
      <c r="L1522">
        <f>data_to_analyze[[#This Row],[workers]]-data_to_analyze[[#This Row],[previous_workers]]</f>
        <v>42</v>
      </c>
    </row>
    <row r="1523" spans="1:12" x14ac:dyDescent="0.25">
      <c r="A1523">
        <v>1517</v>
      </c>
      <c r="B1523" t="s">
        <v>5857</v>
      </c>
      <c r="C1523" t="s">
        <v>17742</v>
      </c>
      <c r="D1523" s="7">
        <v>3100000</v>
      </c>
      <c r="E1523">
        <v>273</v>
      </c>
      <c r="F1523" t="s">
        <v>187</v>
      </c>
      <c r="G1523">
        <v>5</v>
      </c>
      <c r="H1523">
        <v>2</v>
      </c>
      <c r="I1523">
        <v>2013</v>
      </c>
      <c r="J1523">
        <v>2</v>
      </c>
      <c r="K1523" t="s">
        <v>5321</v>
      </c>
      <c r="L1523">
        <f>data_to_analyze[[#This Row],[workers]]-data_to_analyze[[#This Row],[previous_workers]]</f>
        <v>3</v>
      </c>
    </row>
    <row r="1524" spans="1:12" x14ac:dyDescent="0.25">
      <c r="A1524">
        <v>1518</v>
      </c>
      <c r="B1524" t="s">
        <v>5860</v>
      </c>
      <c r="C1524" t="s">
        <v>17734</v>
      </c>
      <c r="D1524" s="7">
        <v>9200000</v>
      </c>
      <c r="E1524">
        <v>273</v>
      </c>
      <c r="F1524" t="s">
        <v>187</v>
      </c>
      <c r="G1524">
        <v>150</v>
      </c>
      <c r="H1524">
        <v>2</v>
      </c>
      <c r="I1524">
        <v>2009</v>
      </c>
      <c r="J1524">
        <v>2</v>
      </c>
      <c r="K1524" t="s">
        <v>651</v>
      </c>
      <c r="L1524">
        <f>data_to_analyze[[#This Row],[workers]]-data_to_analyze[[#This Row],[previous_workers]]</f>
        <v>148</v>
      </c>
    </row>
    <row r="1525" spans="1:12" x14ac:dyDescent="0.25">
      <c r="A1525">
        <v>1519</v>
      </c>
      <c r="B1525" t="s">
        <v>5863</v>
      </c>
      <c r="C1525" t="s">
        <v>17750</v>
      </c>
      <c r="D1525" s="7">
        <v>27700000</v>
      </c>
      <c r="E1525">
        <v>273</v>
      </c>
      <c r="F1525" t="s">
        <v>40</v>
      </c>
      <c r="G1525">
        <v>77</v>
      </c>
      <c r="H1525">
        <v>32</v>
      </c>
      <c r="I1525">
        <v>2000</v>
      </c>
      <c r="J1525">
        <v>3</v>
      </c>
      <c r="K1525" t="s">
        <v>5867</v>
      </c>
      <c r="L1525">
        <f>data_to_analyze[[#This Row],[workers]]-data_to_analyze[[#This Row],[previous_workers]]</f>
        <v>45</v>
      </c>
    </row>
    <row r="1526" spans="1:12" x14ac:dyDescent="0.25">
      <c r="A1526">
        <v>1520</v>
      </c>
      <c r="B1526" t="s">
        <v>5868</v>
      </c>
      <c r="C1526" t="s">
        <v>17770</v>
      </c>
      <c r="D1526" s="7">
        <v>2100000</v>
      </c>
      <c r="E1526">
        <v>272</v>
      </c>
      <c r="F1526" t="s">
        <v>156</v>
      </c>
      <c r="G1526">
        <v>13</v>
      </c>
      <c r="H1526">
        <v>7</v>
      </c>
      <c r="I1526">
        <v>2008</v>
      </c>
      <c r="J1526">
        <v>1</v>
      </c>
      <c r="K1526" t="s">
        <v>5871</v>
      </c>
      <c r="L1526">
        <f>data_to_analyze[[#This Row],[workers]]-data_to_analyze[[#This Row],[previous_workers]]</f>
        <v>6</v>
      </c>
    </row>
    <row r="1527" spans="1:12" x14ac:dyDescent="0.25">
      <c r="A1527">
        <v>1521</v>
      </c>
      <c r="B1527" t="s">
        <v>5872</v>
      </c>
      <c r="C1527" t="s">
        <v>17773</v>
      </c>
      <c r="D1527" s="7">
        <v>120200000</v>
      </c>
      <c r="E1527">
        <v>272</v>
      </c>
      <c r="F1527" t="s">
        <v>336</v>
      </c>
      <c r="G1527">
        <v>494</v>
      </c>
      <c r="H1527">
        <v>317</v>
      </c>
      <c r="I1527">
        <v>2011</v>
      </c>
      <c r="J1527">
        <v>6</v>
      </c>
      <c r="K1527" t="s">
        <v>5876</v>
      </c>
      <c r="L1527">
        <f>data_to_analyze[[#This Row],[workers]]-data_to_analyze[[#This Row],[previous_workers]]</f>
        <v>177</v>
      </c>
    </row>
    <row r="1528" spans="1:12" x14ac:dyDescent="0.25">
      <c r="A1528">
        <v>1522</v>
      </c>
      <c r="B1528" t="s">
        <v>5877</v>
      </c>
      <c r="C1528" t="s">
        <v>777</v>
      </c>
      <c r="D1528" s="7">
        <v>3900000</v>
      </c>
      <c r="E1528">
        <v>272</v>
      </c>
      <c r="F1528" t="s">
        <v>271</v>
      </c>
      <c r="G1528">
        <v>50</v>
      </c>
      <c r="H1528">
        <v>15</v>
      </c>
      <c r="I1528">
        <v>2014</v>
      </c>
      <c r="J1528">
        <v>1</v>
      </c>
      <c r="K1528" t="s">
        <v>1004</v>
      </c>
      <c r="L1528">
        <f>data_to_analyze[[#This Row],[workers]]-data_to_analyze[[#This Row],[previous_workers]]</f>
        <v>35</v>
      </c>
    </row>
    <row r="1529" spans="1:12" x14ac:dyDescent="0.25">
      <c r="A1529">
        <v>1523</v>
      </c>
      <c r="B1529" t="s">
        <v>5880</v>
      </c>
      <c r="C1529" t="s">
        <v>777</v>
      </c>
      <c r="D1529" s="7">
        <v>31100000</v>
      </c>
      <c r="E1529">
        <v>271</v>
      </c>
      <c r="F1529" t="s">
        <v>211</v>
      </c>
      <c r="G1529">
        <v>98</v>
      </c>
      <c r="H1529">
        <v>19</v>
      </c>
      <c r="I1529">
        <v>2007</v>
      </c>
      <c r="J1529">
        <v>1</v>
      </c>
      <c r="K1529" t="s">
        <v>5883</v>
      </c>
      <c r="L1529">
        <f>data_to_analyze[[#This Row],[workers]]-data_to_analyze[[#This Row],[previous_workers]]</f>
        <v>79</v>
      </c>
    </row>
    <row r="1530" spans="1:12" x14ac:dyDescent="0.25">
      <c r="A1530">
        <v>1524</v>
      </c>
      <c r="B1530" t="s">
        <v>5884</v>
      </c>
      <c r="C1530" t="s">
        <v>17758</v>
      </c>
      <c r="D1530" s="7">
        <v>6900000</v>
      </c>
      <c r="E1530">
        <v>271</v>
      </c>
      <c r="F1530" t="s">
        <v>336</v>
      </c>
      <c r="G1530">
        <v>21</v>
      </c>
      <c r="H1530">
        <v>6</v>
      </c>
      <c r="I1530">
        <v>2013</v>
      </c>
      <c r="J1530">
        <v>2</v>
      </c>
      <c r="K1530" t="s">
        <v>5887</v>
      </c>
      <c r="L1530">
        <f>data_to_analyze[[#This Row],[workers]]-data_to_analyze[[#This Row],[previous_workers]]</f>
        <v>15</v>
      </c>
    </row>
    <row r="1531" spans="1:12" x14ac:dyDescent="0.25">
      <c r="A1531">
        <v>1525</v>
      </c>
      <c r="B1531" t="s">
        <v>5888</v>
      </c>
      <c r="C1531" t="s">
        <v>17753</v>
      </c>
      <c r="D1531" s="7">
        <v>39300000</v>
      </c>
      <c r="E1531">
        <v>271</v>
      </c>
      <c r="F1531" t="s">
        <v>1041</v>
      </c>
      <c r="G1531">
        <v>59</v>
      </c>
      <c r="H1531">
        <v>17</v>
      </c>
      <c r="I1531">
        <v>2007</v>
      </c>
      <c r="J1531">
        <v>1</v>
      </c>
      <c r="K1531" t="s">
        <v>854</v>
      </c>
      <c r="L1531">
        <f>data_to_analyze[[#This Row],[workers]]-data_to_analyze[[#This Row],[previous_workers]]</f>
        <v>42</v>
      </c>
    </row>
    <row r="1532" spans="1:12" x14ac:dyDescent="0.25">
      <c r="A1532">
        <v>1526</v>
      </c>
      <c r="B1532" t="s">
        <v>5891</v>
      </c>
      <c r="C1532" t="s">
        <v>17765</v>
      </c>
      <c r="D1532" s="7">
        <v>8900000</v>
      </c>
      <c r="E1532">
        <v>271</v>
      </c>
      <c r="F1532" t="s">
        <v>69</v>
      </c>
      <c r="G1532">
        <v>13</v>
      </c>
      <c r="H1532">
        <v>7</v>
      </c>
      <c r="I1532">
        <v>2005</v>
      </c>
      <c r="J1532">
        <v>1</v>
      </c>
      <c r="K1532" t="s">
        <v>1724</v>
      </c>
      <c r="L1532">
        <f>data_to_analyze[[#This Row],[workers]]-data_to_analyze[[#This Row],[previous_workers]]</f>
        <v>6</v>
      </c>
    </row>
    <row r="1533" spans="1:12" x14ac:dyDescent="0.25">
      <c r="A1533">
        <v>1527</v>
      </c>
      <c r="B1533" t="s">
        <v>5894</v>
      </c>
      <c r="C1533" t="s">
        <v>17745</v>
      </c>
      <c r="D1533" s="7">
        <v>9600000</v>
      </c>
      <c r="E1533">
        <v>271</v>
      </c>
      <c r="F1533" t="s">
        <v>156</v>
      </c>
      <c r="G1533">
        <v>100</v>
      </c>
      <c r="H1533">
        <v>20</v>
      </c>
      <c r="I1533">
        <v>2012</v>
      </c>
      <c r="J1533">
        <v>2</v>
      </c>
      <c r="K1533" t="s">
        <v>466</v>
      </c>
      <c r="L1533">
        <f>data_to_analyze[[#This Row],[workers]]-data_to_analyze[[#This Row],[previous_workers]]</f>
        <v>80</v>
      </c>
    </row>
    <row r="1534" spans="1:12" x14ac:dyDescent="0.25">
      <c r="A1534">
        <v>1528</v>
      </c>
      <c r="B1534" t="s">
        <v>5897</v>
      </c>
      <c r="C1534" t="s">
        <v>976</v>
      </c>
      <c r="D1534" s="7">
        <v>6300000</v>
      </c>
      <c r="E1534">
        <v>270</v>
      </c>
      <c r="F1534" t="s">
        <v>336</v>
      </c>
      <c r="G1534">
        <v>42</v>
      </c>
      <c r="H1534">
        <v>4</v>
      </c>
      <c r="I1534">
        <v>2009</v>
      </c>
      <c r="J1534">
        <v>1</v>
      </c>
      <c r="K1534" t="s">
        <v>908</v>
      </c>
      <c r="L1534">
        <f>data_to_analyze[[#This Row],[workers]]-data_to_analyze[[#This Row],[previous_workers]]</f>
        <v>38</v>
      </c>
    </row>
    <row r="1535" spans="1:12" x14ac:dyDescent="0.25">
      <c r="A1535">
        <v>1529</v>
      </c>
      <c r="B1535" t="s">
        <v>5900</v>
      </c>
      <c r="C1535" t="s">
        <v>17745</v>
      </c>
      <c r="D1535" s="7">
        <v>5500000</v>
      </c>
      <c r="E1535">
        <v>270</v>
      </c>
      <c r="F1535" t="s">
        <v>233</v>
      </c>
      <c r="G1535">
        <v>31</v>
      </c>
      <c r="H1535">
        <v>9</v>
      </c>
      <c r="I1535">
        <v>2004</v>
      </c>
      <c r="J1535">
        <v>1</v>
      </c>
      <c r="K1535" t="s">
        <v>4932</v>
      </c>
      <c r="L1535">
        <f>data_to_analyze[[#This Row],[workers]]-data_to_analyze[[#This Row],[previous_workers]]</f>
        <v>22</v>
      </c>
    </row>
    <row r="1536" spans="1:12" x14ac:dyDescent="0.25">
      <c r="A1536">
        <v>1530</v>
      </c>
      <c r="B1536" t="s">
        <v>5903</v>
      </c>
      <c r="C1536" t="s">
        <v>17765</v>
      </c>
      <c r="D1536" s="7">
        <v>37800000</v>
      </c>
      <c r="E1536">
        <v>270</v>
      </c>
      <c r="F1536" t="s">
        <v>233</v>
      </c>
      <c r="G1536">
        <v>50</v>
      </c>
      <c r="H1536">
        <v>10</v>
      </c>
      <c r="I1536">
        <v>2005</v>
      </c>
      <c r="J1536">
        <v>2</v>
      </c>
      <c r="K1536" t="s">
        <v>5906</v>
      </c>
      <c r="L1536">
        <f>data_to_analyze[[#This Row],[workers]]-data_to_analyze[[#This Row],[previous_workers]]</f>
        <v>40</v>
      </c>
    </row>
    <row r="1537" spans="1:12" x14ac:dyDescent="0.25">
      <c r="A1537">
        <v>1531</v>
      </c>
      <c r="B1537" t="s">
        <v>5907</v>
      </c>
      <c r="C1537" t="s">
        <v>17758</v>
      </c>
      <c r="D1537" s="7">
        <v>3300000</v>
      </c>
      <c r="E1537">
        <v>270</v>
      </c>
      <c r="F1537" t="s">
        <v>40</v>
      </c>
      <c r="G1537">
        <v>39</v>
      </c>
      <c r="H1537">
        <v>8</v>
      </c>
      <c r="I1537">
        <v>2006</v>
      </c>
      <c r="J1537">
        <v>1</v>
      </c>
      <c r="K1537" t="s">
        <v>5910</v>
      </c>
      <c r="L1537">
        <f>data_to_analyze[[#This Row],[workers]]-data_to_analyze[[#This Row],[previous_workers]]</f>
        <v>31</v>
      </c>
    </row>
    <row r="1538" spans="1:12" x14ac:dyDescent="0.25">
      <c r="A1538">
        <v>1532</v>
      </c>
      <c r="B1538" t="s">
        <v>5911</v>
      </c>
      <c r="C1538" t="s">
        <v>17744</v>
      </c>
      <c r="D1538" s="7">
        <v>10100000</v>
      </c>
      <c r="E1538">
        <v>270</v>
      </c>
      <c r="F1538" t="s">
        <v>175</v>
      </c>
      <c r="G1538">
        <v>80</v>
      </c>
      <c r="H1538">
        <v>9</v>
      </c>
      <c r="I1538">
        <v>2008</v>
      </c>
      <c r="J1538">
        <v>3</v>
      </c>
      <c r="K1538" t="s">
        <v>5914</v>
      </c>
      <c r="L1538">
        <f>data_to_analyze[[#This Row],[workers]]-data_to_analyze[[#This Row],[previous_workers]]</f>
        <v>71</v>
      </c>
    </row>
    <row r="1539" spans="1:12" x14ac:dyDescent="0.25">
      <c r="A1539">
        <v>1533</v>
      </c>
      <c r="B1539" t="s">
        <v>5915</v>
      </c>
      <c r="C1539" t="s">
        <v>10856</v>
      </c>
      <c r="D1539" s="7">
        <v>182600000</v>
      </c>
      <c r="E1539">
        <v>270</v>
      </c>
      <c r="F1539" t="s">
        <v>55</v>
      </c>
      <c r="G1539">
        <v>512</v>
      </c>
      <c r="H1539">
        <v>43</v>
      </c>
      <c r="I1539">
        <v>2015</v>
      </c>
      <c r="J1539">
        <v>1</v>
      </c>
      <c r="K1539" t="s">
        <v>137</v>
      </c>
      <c r="L1539">
        <f>data_to_analyze[[#This Row],[workers]]-data_to_analyze[[#This Row],[previous_workers]]</f>
        <v>469</v>
      </c>
    </row>
    <row r="1540" spans="1:12" x14ac:dyDescent="0.25">
      <c r="A1540">
        <v>1534</v>
      </c>
      <c r="B1540" t="s">
        <v>5919</v>
      </c>
      <c r="C1540" t="s">
        <v>17758</v>
      </c>
      <c r="D1540" s="7">
        <v>29600000</v>
      </c>
      <c r="E1540">
        <v>270</v>
      </c>
      <c r="F1540" t="s">
        <v>329</v>
      </c>
      <c r="G1540">
        <v>195</v>
      </c>
      <c r="H1540">
        <v>54</v>
      </c>
      <c r="I1540">
        <v>2011</v>
      </c>
      <c r="J1540">
        <v>2</v>
      </c>
      <c r="K1540" t="s">
        <v>5922</v>
      </c>
      <c r="L1540">
        <f>data_to_analyze[[#This Row],[workers]]-data_to_analyze[[#This Row],[previous_workers]]</f>
        <v>141</v>
      </c>
    </row>
    <row r="1541" spans="1:12" x14ac:dyDescent="0.25">
      <c r="A1541">
        <v>1535</v>
      </c>
      <c r="B1541" t="s">
        <v>5923</v>
      </c>
      <c r="C1541" t="s">
        <v>10856</v>
      </c>
      <c r="D1541" s="7">
        <v>32800000</v>
      </c>
      <c r="E1541">
        <v>270</v>
      </c>
      <c r="F1541" t="s">
        <v>156</v>
      </c>
      <c r="G1541">
        <v>300</v>
      </c>
      <c r="H1541">
        <v>30</v>
      </c>
      <c r="I1541">
        <v>2010</v>
      </c>
      <c r="J1541">
        <v>1</v>
      </c>
      <c r="K1541" t="s">
        <v>2693</v>
      </c>
      <c r="L1541">
        <f>data_to_analyze[[#This Row],[workers]]-data_to_analyze[[#This Row],[previous_workers]]</f>
        <v>270</v>
      </c>
    </row>
    <row r="1542" spans="1:12" x14ac:dyDescent="0.25">
      <c r="A1542">
        <v>1536</v>
      </c>
      <c r="B1542" t="s">
        <v>5927</v>
      </c>
      <c r="C1542" t="s">
        <v>17735</v>
      </c>
      <c r="D1542" s="7">
        <v>18400000</v>
      </c>
      <c r="E1542">
        <v>269</v>
      </c>
      <c r="F1542" t="s">
        <v>33</v>
      </c>
      <c r="G1542">
        <v>78</v>
      </c>
      <c r="H1542">
        <v>71</v>
      </c>
      <c r="I1542">
        <v>2010</v>
      </c>
      <c r="J1542">
        <v>2</v>
      </c>
      <c r="K1542" t="s">
        <v>2085</v>
      </c>
      <c r="L1542">
        <f>data_to_analyze[[#This Row],[workers]]-data_to_analyze[[#This Row],[previous_workers]]</f>
        <v>7</v>
      </c>
    </row>
    <row r="1543" spans="1:12" x14ac:dyDescent="0.25">
      <c r="A1543">
        <v>1537</v>
      </c>
      <c r="B1543" t="s">
        <v>5930</v>
      </c>
      <c r="C1543" t="s">
        <v>17771</v>
      </c>
      <c r="D1543" s="7">
        <v>2800000</v>
      </c>
      <c r="E1543">
        <v>269</v>
      </c>
      <c r="F1543" t="s">
        <v>40</v>
      </c>
      <c r="G1543">
        <v>102</v>
      </c>
      <c r="H1543">
        <v>42</v>
      </c>
      <c r="I1543">
        <v>1994</v>
      </c>
      <c r="J1543">
        <v>3</v>
      </c>
      <c r="K1543" t="s">
        <v>1734</v>
      </c>
      <c r="L1543">
        <f>data_to_analyze[[#This Row],[workers]]-data_to_analyze[[#This Row],[previous_workers]]</f>
        <v>60</v>
      </c>
    </row>
    <row r="1544" spans="1:12" x14ac:dyDescent="0.25">
      <c r="A1544">
        <v>1538</v>
      </c>
      <c r="B1544" t="s">
        <v>5933</v>
      </c>
      <c r="C1544" t="s">
        <v>17730</v>
      </c>
      <c r="D1544" s="7">
        <v>7600000</v>
      </c>
      <c r="E1544">
        <v>269</v>
      </c>
      <c r="F1544" t="s">
        <v>69</v>
      </c>
      <c r="G1544">
        <v>40</v>
      </c>
      <c r="H1544">
        <v>12</v>
      </c>
      <c r="I1544">
        <v>2005</v>
      </c>
      <c r="J1544">
        <v>4</v>
      </c>
      <c r="K1544" t="s">
        <v>5936</v>
      </c>
      <c r="L1544">
        <f>data_to_analyze[[#This Row],[workers]]-data_to_analyze[[#This Row],[previous_workers]]</f>
        <v>28</v>
      </c>
    </row>
    <row r="1545" spans="1:12" x14ac:dyDescent="0.25">
      <c r="A1545">
        <v>1539</v>
      </c>
      <c r="B1545" t="s">
        <v>5937</v>
      </c>
      <c r="C1545" t="s">
        <v>17748</v>
      </c>
      <c r="D1545" s="7">
        <v>160700000</v>
      </c>
      <c r="E1545">
        <v>269</v>
      </c>
      <c r="F1545" t="s">
        <v>181</v>
      </c>
      <c r="G1545">
        <v>44</v>
      </c>
      <c r="H1545">
        <v>18</v>
      </c>
      <c r="I1545">
        <v>2010</v>
      </c>
      <c r="J1545">
        <v>4</v>
      </c>
      <c r="K1545" t="s">
        <v>1270</v>
      </c>
      <c r="L1545">
        <f>data_to_analyze[[#This Row],[workers]]-data_to_analyze[[#This Row],[previous_workers]]</f>
        <v>26</v>
      </c>
    </row>
    <row r="1546" spans="1:12" x14ac:dyDescent="0.25">
      <c r="A1546">
        <v>1540</v>
      </c>
      <c r="B1546" t="s">
        <v>5941</v>
      </c>
      <c r="C1546" t="s">
        <v>17735</v>
      </c>
      <c r="D1546" s="7">
        <v>18400000</v>
      </c>
      <c r="E1546">
        <v>269</v>
      </c>
      <c r="F1546" t="s">
        <v>336</v>
      </c>
      <c r="G1546">
        <v>168</v>
      </c>
      <c r="H1546">
        <v>75</v>
      </c>
      <c r="I1546">
        <v>2010</v>
      </c>
      <c r="J1546">
        <v>2</v>
      </c>
      <c r="K1546" t="s">
        <v>89</v>
      </c>
      <c r="L1546">
        <f>data_to_analyze[[#This Row],[workers]]-data_to_analyze[[#This Row],[previous_workers]]</f>
        <v>93</v>
      </c>
    </row>
    <row r="1547" spans="1:12" x14ac:dyDescent="0.25">
      <c r="A1547">
        <v>1541</v>
      </c>
      <c r="B1547" t="s">
        <v>5944</v>
      </c>
      <c r="C1547" t="s">
        <v>17738</v>
      </c>
      <c r="D1547" s="7">
        <v>46700000</v>
      </c>
      <c r="E1547">
        <v>269</v>
      </c>
      <c r="F1547" t="s">
        <v>156</v>
      </c>
      <c r="G1547">
        <v>300</v>
      </c>
      <c r="H1547">
        <v>50</v>
      </c>
      <c r="I1547">
        <v>1996</v>
      </c>
      <c r="J1547">
        <v>7</v>
      </c>
      <c r="K1547" t="s">
        <v>3004</v>
      </c>
      <c r="L1547">
        <f>data_to_analyze[[#This Row],[workers]]-data_to_analyze[[#This Row],[previous_workers]]</f>
        <v>250</v>
      </c>
    </row>
    <row r="1548" spans="1:12" x14ac:dyDescent="0.25">
      <c r="A1548">
        <v>1542</v>
      </c>
      <c r="B1548" t="s">
        <v>5947</v>
      </c>
      <c r="C1548" t="s">
        <v>17763</v>
      </c>
      <c r="D1548" s="7">
        <v>2200000</v>
      </c>
      <c r="E1548">
        <v>269</v>
      </c>
      <c r="F1548" t="s">
        <v>55</v>
      </c>
      <c r="G1548">
        <v>290</v>
      </c>
      <c r="H1548">
        <v>30</v>
      </c>
      <c r="I1548">
        <v>2014</v>
      </c>
      <c r="J1548">
        <v>1</v>
      </c>
      <c r="K1548" t="s">
        <v>5950</v>
      </c>
      <c r="L1548">
        <f>data_to_analyze[[#This Row],[workers]]-data_to_analyze[[#This Row],[previous_workers]]</f>
        <v>260</v>
      </c>
    </row>
    <row r="1549" spans="1:12" x14ac:dyDescent="0.25">
      <c r="A1549">
        <v>1543</v>
      </c>
      <c r="B1549" t="s">
        <v>5951</v>
      </c>
      <c r="C1549" t="s">
        <v>777</v>
      </c>
      <c r="D1549" s="7">
        <v>5200000</v>
      </c>
      <c r="E1549">
        <v>269</v>
      </c>
      <c r="F1549" t="s">
        <v>55</v>
      </c>
      <c r="G1549">
        <v>10</v>
      </c>
      <c r="H1549">
        <v>2</v>
      </c>
      <c r="I1549">
        <v>2013</v>
      </c>
      <c r="J1549">
        <v>2</v>
      </c>
      <c r="K1549" t="s">
        <v>5954</v>
      </c>
      <c r="L1549">
        <f>data_to_analyze[[#This Row],[workers]]-data_to_analyze[[#This Row],[previous_workers]]</f>
        <v>8</v>
      </c>
    </row>
    <row r="1550" spans="1:12" x14ac:dyDescent="0.25">
      <c r="A1550">
        <v>1544</v>
      </c>
      <c r="B1550" t="s">
        <v>5955</v>
      </c>
      <c r="C1550" t="s">
        <v>17771</v>
      </c>
      <c r="D1550" s="7">
        <v>8700000</v>
      </c>
      <c r="E1550">
        <v>269</v>
      </c>
      <c r="F1550" t="s">
        <v>107</v>
      </c>
      <c r="G1550">
        <v>32</v>
      </c>
      <c r="H1550">
        <v>12</v>
      </c>
      <c r="I1550">
        <v>2008</v>
      </c>
      <c r="J1550">
        <v>4</v>
      </c>
      <c r="K1550" t="s">
        <v>319</v>
      </c>
      <c r="L1550">
        <f>data_to_analyze[[#This Row],[workers]]-data_to_analyze[[#This Row],[previous_workers]]</f>
        <v>20</v>
      </c>
    </row>
    <row r="1551" spans="1:12" x14ac:dyDescent="0.25">
      <c r="A1551">
        <v>1545</v>
      </c>
      <c r="B1551" t="s">
        <v>5958</v>
      </c>
      <c r="C1551" t="s">
        <v>108</v>
      </c>
      <c r="D1551" s="7">
        <v>15600000</v>
      </c>
      <c r="E1551">
        <v>268</v>
      </c>
      <c r="F1551" t="s">
        <v>40</v>
      </c>
      <c r="G1551">
        <v>60</v>
      </c>
      <c r="H1551">
        <v>20</v>
      </c>
      <c r="I1551">
        <v>1997</v>
      </c>
      <c r="J1551">
        <v>1</v>
      </c>
      <c r="K1551" t="s">
        <v>5961</v>
      </c>
      <c r="L1551">
        <f>data_to_analyze[[#This Row],[workers]]-data_to_analyze[[#This Row],[previous_workers]]</f>
        <v>40</v>
      </c>
    </row>
    <row r="1552" spans="1:12" x14ac:dyDescent="0.25">
      <c r="A1552">
        <v>1546</v>
      </c>
      <c r="B1552" t="s">
        <v>5962</v>
      </c>
      <c r="C1552" t="s">
        <v>17739</v>
      </c>
      <c r="D1552" s="7">
        <v>28400000</v>
      </c>
      <c r="E1552">
        <v>268</v>
      </c>
      <c r="F1552" t="s">
        <v>297</v>
      </c>
      <c r="G1552">
        <v>94</v>
      </c>
      <c r="H1552">
        <v>27</v>
      </c>
      <c r="I1552">
        <v>2005</v>
      </c>
      <c r="J1552">
        <v>3</v>
      </c>
      <c r="K1552" t="s">
        <v>122</v>
      </c>
      <c r="L1552">
        <f>data_to_analyze[[#This Row],[workers]]-data_to_analyze[[#This Row],[previous_workers]]</f>
        <v>67</v>
      </c>
    </row>
    <row r="1553" spans="1:12" x14ac:dyDescent="0.25">
      <c r="A1553">
        <v>1547</v>
      </c>
      <c r="B1553" t="s">
        <v>5965</v>
      </c>
      <c r="C1553" t="s">
        <v>777</v>
      </c>
      <c r="D1553" s="7">
        <v>7500000</v>
      </c>
      <c r="E1553">
        <v>268</v>
      </c>
      <c r="F1553" t="s">
        <v>218</v>
      </c>
      <c r="G1553">
        <v>29</v>
      </c>
      <c r="H1553">
        <v>16</v>
      </c>
      <c r="I1553">
        <v>2003</v>
      </c>
      <c r="J1553">
        <v>3</v>
      </c>
      <c r="K1553" t="s">
        <v>5968</v>
      </c>
      <c r="L1553">
        <f>data_to_analyze[[#This Row],[workers]]-data_to_analyze[[#This Row],[previous_workers]]</f>
        <v>13</v>
      </c>
    </row>
    <row r="1554" spans="1:12" x14ac:dyDescent="0.25">
      <c r="A1554">
        <v>1548</v>
      </c>
      <c r="B1554" t="s">
        <v>5969</v>
      </c>
      <c r="C1554" t="s">
        <v>17770</v>
      </c>
      <c r="D1554" s="7">
        <v>7600000</v>
      </c>
      <c r="E1554">
        <v>268</v>
      </c>
      <c r="F1554" t="s">
        <v>336</v>
      </c>
      <c r="G1554">
        <v>39</v>
      </c>
      <c r="H1554">
        <v>5</v>
      </c>
      <c r="I1554">
        <v>2007</v>
      </c>
      <c r="J1554">
        <v>2</v>
      </c>
      <c r="K1554" t="s">
        <v>251</v>
      </c>
      <c r="L1554">
        <f>data_to_analyze[[#This Row],[workers]]-data_to_analyze[[#This Row],[previous_workers]]</f>
        <v>34</v>
      </c>
    </row>
    <row r="1555" spans="1:12" x14ac:dyDescent="0.25">
      <c r="A1555">
        <v>1549</v>
      </c>
      <c r="B1555" t="s">
        <v>5972</v>
      </c>
      <c r="C1555" t="s">
        <v>777</v>
      </c>
      <c r="D1555" s="7">
        <v>2400000</v>
      </c>
      <c r="E1555">
        <v>267</v>
      </c>
      <c r="F1555" t="s">
        <v>156</v>
      </c>
      <c r="G1555">
        <v>33</v>
      </c>
      <c r="H1555">
        <v>20</v>
      </c>
      <c r="I1555">
        <v>2013</v>
      </c>
      <c r="J1555">
        <v>2</v>
      </c>
      <c r="K1555" t="s">
        <v>5975</v>
      </c>
      <c r="L1555">
        <f>data_to_analyze[[#This Row],[workers]]-data_to_analyze[[#This Row],[previous_workers]]</f>
        <v>13</v>
      </c>
    </row>
    <row r="1556" spans="1:12" x14ac:dyDescent="0.25">
      <c r="A1556">
        <v>1550</v>
      </c>
      <c r="B1556" t="s">
        <v>5976</v>
      </c>
      <c r="C1556" t="s">
        <v>17743</v>
      </c>
      <c r="D1556" s="7">
        <v>600000</v>
      </c>
      <c r="E1556">
        <v>267</v>
      </c>
      <c r="F1556" t="s">
        <v>48</v>
      </c>
      <c r="G1556">
        <v>14</v>
      </c>
      <c r="H1556">
        <v>5</v>
      </c>
      <c r="I1556">
        <v>2013</v>
      </c>
      <c r="J1556">
        <v>2</v>
      </c>
      <c r="K1556" t="s">
        <v>5979</v>
      </c>
      <c r="L1556">
        <f>data_to_analyze[[#This Row],[workers]]-data_to_analyze[[#This Row],[previous_workers]]</f>
        <v>9</v>
      </c>
    </row>
    <row r="1557" spans="1:12" x14ac:dyDescent="0.25">
      <c r="A1557">
        <v>1551</v>
      </c>
      <c r="B1557" t="s">
        <v>5980</v>
      </c>
      <c r="C1557" t="s">
        <v>777</v>
      </c>
      <c r="D1557" s="7">
        <v>288100000</v>
      </c>
      <c r="E1557">
        <v>267</v>
      </c>
      <c r="F1557" t="s">
        <v>233</v>
      </c>
      <c r="G1557">
        <v>108</v>
      </c>
      <c r="H1557">
        <v>80</v>
      </c>
      <c r="I1557">
        <v>1998</v>
      </c>
      <c r="J1557">
        <v>3</v>
      </c>
      <c r="K1557" t="s">
        <v>1315</v>
      </c>
      <c r="L1557">
        <f>data_to_analyze[[#This Row],[workers]]-data_to_analyze[[#This Row],[previous_workers]]</f>
        <v>28</v>
      </c>
    </row>
    <row r="1558" spans="1:12" x14ac:dyDescent="0.25">
      <c r="A1558">
        <v>1552</v>
      </c>
      <c r="B1558" t="s">
        <v>5984</v>
      </c>
      <c r="C1558" t="s">
        <v>17770</v>
      </c>
      <c r="D1558" s="7">
        <v>10700000</v>
      </c>
      <c r="E1558">
        <v>267</v>
      </c>
      <c r="F1558" t="s">
        <v>336</v>
      </c>
      <c r="G1558">
        <v>56</v>
      </c>
      <c r="H1558">
        <v>17</v>
      </c>
      <c r="I1558">
        <v>2011</v>
      </c>
      <c r="J1558">
        <v>3</v>
      </c>
      <c r="K1558" t="s">
        <v>1789</v>
      </c>
      <c r="L1558">
        <f>data_to_analyze[[#This Row],[workers]]-data_to_analyze[[#This Row],[previous_workers]]</f>
        <v>39</v>
      </c>
    </row>
    <row r="1559" spans="1:12" x14ac:dyDescent="0.25">
      <c r="A1559">
        <v>1553</v>
      </c>
      <c r="B1559" t="s">
        <v>5987</v>
      </c>
      <c r="C1559" t="s">
        <v>17730</v>
      </c>
      <c r="D1559" s="7">
        <v>2700000</v>
      </c>
      <c r="E1559">
        <v>267</v>
      </c>
      <c r="F1559" t="s">
        <v>181</v>
      </c>
      <c r="G1559">
        <v>23</v>
      </c>
      <c r="H1559">
        <v>8</v>
      </c>
      <c r="I1559">
        <v>2012</v>
      </c>
      <c r="J1559">
        <v>1</v>
      </c>
      <c r="K1559" t="s">
        <v>2594</v>
      </c>
      <c r="L1559">
        <f>data_to_analyze[[#This Row],[workers]]-data_to_analyze[[#This Row],[previous_workers]]</f>
        <v>15</v>
      </c>
    </row>
    <row r="1560" spans="1:12" x14ac:dyDescent="0.25">
      <c r="A1560">
        <v>1554</v>
      </c>
      <c r="B1560" t="s">
        <v>5990</v>
      </c>
      <c r="C1560" t="s">
        <v>108</v>
      </c>
      <c r="D1560" s="7">
        <v>40100000</v>
      </c>
      <c r="E1560">
        <v>267</v>
      </c>
      <c r="F1560" t="s">
        <v>233</v>
      </c>
      <c r="G1560">
        <v>111</v>
      </c>
      <c r="H1560">
        <v>35</v>
      </c>
      <c r="I1560">
        <v>1899</v>
      </c>
      <c r="J1560">
        <v>1</v>
      </c>
      <c r="K1560" t="s">
        <v>3791</v>
      </c>
      <c r="L1560">
        <f>data_to_analyze[[#This Row],[workers]]-data_to_analyze[[#This Row],[previous_workers]]</f>
        <v>76</v>
      </c>
    </row>
    <row r="1561" spans="1:12" x14ac:dyDescent="0.25">
      <c r="A1561">
        <v>1555</v>
      </c>
      <c r="B1561" t="s">
        <v>5994</v>
      </c>
      <c r="C1561" t="s">
        <v>17748</v>
      </c>
      <c r="D1561" s="7">
        <v>4400000</v>
      </c>
      <c r="E1561">
        <v>267</v>
      </c>
      <c r="F1561" t="s">
        <v>289</v>
      </c>
      <c r="G1561">
        <v>40</v>
      </c>
      <c r="H1561">
        <v>12</v>
      </c>
      <c r="I1561">
        <v>2012</v>
      </c>
      <c r="J1561">
        <v>2</v>
      </c>
      <c r="K1561" t="s">
        <v>5997</v>
      </c>
      <c r="L1561">
        <f>data_to_analyze[[#This Row],[workers]]-data_to_analyze[[#This Row],[previous_workers]]</f>
        <v>28</v>
      </c>
    </row>
    <row r="1562" spans="1:12" x14ac:dyDescent="0.25">
      <c r="A1562">
        <v>1556</v>
      </c>
      <c r="B1562" t="s">
        <v>5998</v>
      </c>
      <c r="C1562" t="s">
        <v>17773</v>
      </c>
      <c r="D1562" s="7">
        <v>3300000</v>
      </c>
      <c r="E1562">
        <v>267</v>
      </c>
      <c r="F1562" t="s">
        <v>181</v>
      </c>
      <c r="G1562">
        <v>48</v>
      </c>
      <c r="H1562">
        <v>13</v>
      </c>
      <c r="I1562">
        <v>2005</v>
      </c>
      <c r="J1562">
        <v>3</v>
      </c>
      <c r="K1562" t="s">
        <v>6001</v>
      </c>
      <c r="L1562">
        <f>data_to_analyze[[#This Row],[workers]]-data_to_analyze[[#This Row],[previous_workers]]</f>
        <v>35</v>
      </c>
    </row>
    <row r="1563" spans="1:12" x14ac:dyDescent="0.25">
      <c r="A1563">
        <v>1557</v>
      </c>
      <c r="B1563" t="s">
        <v>6002</v>
      </c>
      <c r="C1563" t="s">
        <v>976</v>
      </c>
      <c r="D1563" s="7">
        <v>1600000</v>
      </c>
      <c r="E1563">
        <v>267</v>
      </c>
      <c r="F1563" t="s">
        <v>107</v>
      </c>
      <c r="G1563">
        <v>56</v>
      </c>
      <c r="H1563">
        <v>24</v>
      </c>
      <c r="I1563">
        <v>2012</v>
      </c>
      <c r="J1563">
        <v>4</v>
      </c>
      <c r="K1563" t="s">
        <v>101</v>
      </c>
      <c r="L1563">
        <f>data_to_analyze[[#This Row],[workers]]-data_to_analyze[[#This Row],[previous_workers]]</f>
        <v>32</v>
      </c>
    </row>
    <row r="1564" spans="1:12" x14ac:dyDescent="0.25">
      <c r="A1564">
        <v>1558</v>
      </c>
      <c r="B1564" t="s">
        <v>6005</v>
      </c>
      <c r="C1564" t="s">
        <v>17753</v>
      </c>
      <c r="D1564" s="7">
        <v>13500000</v>
      </c>
      <c r="E1564">
        <v>267</v>
      </c>
      <c r="F1564" t="s">
        <v>156</v>
      </c>
      <c r="G1564">
        <v>220</v>
      </c>
      <c r="H1564">
        <v>30</v>
      </c>
      <c r="I1564">
        <v>2004</v>
      </c>
      <c r="J1564">
        <v>3</v>
      </c>
      <c r="K1564" t="s">
        <v>2827</v>
      </c>
      <c r="L1564">
        <f>data_to_analyze[[#This Row],[workers]]-data_to_analyze[[#This Row],[previous_workers]]</f>
        <v>190</v>
      </c>
    </row>
    <row r="1565" spans="1:12" x14ac:dyDescent="0.25">
      <c r="A1565">
        <v>1559</v>
      </c>
      <c r="B1565" t="s">
        <v>6009</v>
      </c>
      <c r="C1565" t="s">
        <v>777</v>
      </c>
      <c r="D1565" s="7">
        <v>11800000</v>
      </c>
      <c r="E1565">
        <v>266</v>
      </c>
      <c r="F1565" t="s">
        <v>181</v>
      </c>
      <c r="G1565">
        <v>117</v>
      </c>
      <c r="H1565">
        <v>21</v>
      </c>
      <c r="I1565">
        <v>2012</v>
      </c>
      <c r="J1565">
        <v>4</v>
      </c>
      <c r="K1565" t="s">
        <v>203</v>
      </c>
      <c r="L1565">
        <f>data_to_analyze[[#This Row],[workers]]-data_to_analyze[[#This Row],[previous_workers]]</f>
        <v>96</v>
      </c>
    </row>
    <row r="1566" spans="1:12" x14ac:dyDescent="0.25">
      <c r="A1566">
        <v>1560</v>
      </c>
      <c r="B1566" t="s">
        <v>6012</v>
      </c>
      <c r="C1566" t="s">
        <v>10856</v>
      </c>
      <c r="D1566" s="7">
        <v>3300000</v>
      </c>
      <c r="E1566">
        <v>266</v>
      </c>
      <c r="F1566" t="s">
        <v>308</v>
      </c>
      <c r="G1566">
        <v>50</v>
      </c>
      <c r="H1566">
        <v>10</v>
      </c>
      <c r="I1566">
        <v>2014</v>
      </c>
      <c r="J1566">
        <v>1</v>
      </c>
      <c r="K1566" t="s">
        <v>137</v>
      </c>
      <c r="L1566">
        <f>data_to_analyze[[#This Row],[workers]]-data_to_analyze[[#This Row],[previous_workers]]</f>
        <v>40</v>
      </c>
    </row>
    <row r="1567" spans="1:12" x14ac:dyDescent="0.25">
      <c r="A1567">
        <v>1561</v>
      </c>
      <c r="B1567" t="s">
        <v>6015</v>
      </c>
      <c r="C1567" t="s">
        <v>17742</v>
      </c>
      <c r="D1567" s="7">
        <v>16100000</v>
      </c>
      <c r="E1567">
        <v>266</v>
      </c>
      <c r="F1567" t="s">
        <v>308</v>
      </c>
      <c r="G1567">
        <v>44</v>
      </c>
      <c r="H1567">
        <v>21</v>
      </c>
      <c r="I1567">
        <v>2006</v>
      </c>
      <c r="J1567">
        <v>1</v>
      </c>
      <c r="K1567" t="s">
        <v>506</v>
      </c>
      <c r="L1567">
        <f>data_to_analyze[[#This Row],[workers]]-data_to_analyze[[#This Row],[previous_workers]]</f>
        <v>23</v>
      </c>
    </row>
    <row r="1568" spans="1:12" x14ac:dyDescent="0.25">
      <c r="A1568">
        <v>1562</v>
      </c>
      <c r="B1568" t="s">
        <v>6018</v>
      </c>
      <c r="C1568" t="s">
        <v>17760</v>
      </c>
      <c r="D1568" s="7">
        <v>7300000</v>
      </c>
      <c r="E1568">
        <v>265</v>
      </c>
      <c r="F1568" t="s">
        <v>40</v>
      </c>
      <c r="G1568">
        <v>15</v>
      </c>
      <c r="H1568">
        <v>3</v>
      </c>
      <c r="I1568">
        <v>2009</v>
      </c>
      <c r="J1568">
        <v>1</v>
      </c>
      <c r="K1568" t="s">
        <v>1879</v>
      </c>
      <c r="L1568">
        <f>data_to_analyze[[#This Row],[workers]]-data_to_analyze[[#This Row],[previous_workers]]</f>
        <v>12</v>
      </c>
    </row>
    <row r="1569" spans="1:12" x14ac:dyDescent="0.25">
      <c r="A1569">
        <v>1563</v>
      </c>
      <c r="B1569" t="s">
        <v>6021</v>
      </c>
      <c r="C1569" t="s">
        <v>17760</v>
      </c>
      <c r="D1569" s="7">
        <v>25100000</v>
      </c>
      <c r="E1569">
        <v>265</v>
      </c>
      <c r="F1569" t="s">
        <v>297</v>
      </c>
      <c r="G1569">
        <v>76</v>
      </c>
      <c r="H1569">
        <v>20</v>
      </c>
      <c r="I1569">
        <v>2014</v>
      </c>
      <c r="J1569">
        <v>1</v>
      </c>
      <c r="K1569" t="s">
        <v>4238</v>
      </c>
      <c r="L1569">
        <f>data_to_analyze[[#This Row],[workers]]-data_to_analyze[[#This Row],[previous_workers]]</f>
        <v>56</v>
      </c>
    </row>
    <row r="1570" spans="1:12" x14ac:dyDescent="0.25">
      <c r="A1570">
        <v>1564</v>
      </c>
      <c r="B1570" t="s">
        <v>6024</v>
      </c>
      <c r="C1570" t="s">
        <v>17770</v>
      </c>
      <c r="D1570" s="7">
        <v>2800000</v>
      </c>
      <c r="E1570">
        <v>265</v>
      </c>
      <c r="F1570" t="s">
        <v>336</v>
      </c>
      <c r="G1570">
        <v>14</v>
      </c>
      <c r="H1570">
        <v>9</v>
      </c>
      <c r="I1570">
        <v>2010</v>
      </c>
      <c r="J1570">
        <v>1</v>
      </c>
      <c r="K1570" t="s">
        <v>258</v>
      </c>
      <c r="L1570">
        <f>data_to_analyze[[#This Row],[workers]]-data_to_analyze[[#This Row],[previous_workers]]</f>
        <v>5</v>
      </c>
    </row>
    <row r="1571" spans="1:12" x14ac:dyDescent="0.25">
      <c r="A1571">
        <v>1565</v>
      </c>
      <c r="B1571" t="s">
        <v>6027</v>
      </c>
      <c r="C1571" t="s">
        <v>108</v>
      </c>
      <c r="D1571" s="7">
        <v>500000</v>
      </c>
      <c r="E1571">
        <v>264</v>
      </c>
      <c r="F1571" t="s">
        <v>18</v>
      </c>
      <c r="G1571">
        <v>25</v>
      </c>
      <c r="H1571">
        <v>13</v>
      </c>
      <c r="I1571">
        <v>2005</v>
      </c>
      <c r="J1571">
        <v>4</v>
      </c>
      <c r="K1571" t="s">
        <v>108</v>
      </c>
      <c r="L1571">
        <f>data_to_analyze[[#This Row],[workers]]-data_to_analyze[[#This Row],[previous_workers]]</f>
        <v>12</v>
      </c>
    </row>
    <row r="1572" spans="1:12" x14ac:dyDescent="0.25">
      <c r="A1572">
        <v>1566</v>
      </c>
      <c r="B1572" t="s">
        <v>6030</v>
      </c>
      <c r="C1572" t="s">
        <v>17753</v>
      </c>
      <c r="D1572" s="7">
        <v>12700000</v>
      </c>
      <c r="E1572">
        <v>264</v>
      </c>
      <c r="F1572" t="s">
        <v>257</v>
      </c>
      <c r="G1572">
        <v>400</v>
      </c>
      <c r="H1572">
        <v>120</v>
      </c>
      <c r="I1572">
        <v>2012</v>
      </c>
      <c r="J1572">
        <v>3</v>
      </c>
      <c r="K1572" t="s">
        <v>854</v>
      </c>
      <c r="L1572">
        <f>data_to_analyze[[#This Row],[workers]]-data_to_analyze[[#This Row],[previous_workers]]</f>
        <v>280</v>
      </c>
    </row>
    <row r="1573" spans="1:12" x14ac:dyDescent="0.25">
      <c r="A1573">
        <v>1567</v>
      </c>
      <c r="B1573" t="s">
        <v>6033</v>
      </c>
      <c r="C1573" t="s">
        <v>17749</v>
      </c>
      <c r="D1573" s="7">
        <v>114400000</v>
      </c>
      <c r="E1573">
        <v>264</v>
      </c>
      <c r="F1573" t="s">
        <v>297</v>
      </c>
      <c r="G1573">
        <v>700</v>
      </c>
      <c r="H1573">
        <v>300</v>
      </c>
      <c r="I1573">
        <v>2009</v>
      </c>
      <c r="J1573">
        <v>2</v>
      </c>
      <c r="K1573" t="s">
        <v>344</v>
      </c>
      <c r="L1573">
        <f>data_to_analyze[[#This Row],[workers]]-data_to_analyze[[#This Row],[previous_workers]]</f>
        <v>400</v>
      </c>
    </row>
    <row r="1574" spans="1:12" x14ac:dyDescent="0.25">
      <c r="A1574">
        <v>1568</v>
      </c>
      <c r="B1574" t="s">
        <v>6037</v>
      </c>
      <c r="C1574" t="s">
        <v>108</v>
      </c>
      <c r="D1574" s="7">
        <v>11600000</v>
      </c>
      <c r="E1574">
        <v>264</v>
      </c>
      <c r="F1574" t="s">
        <v>149</v>
      </c>
      <c r="G1574">
        <v>49</v>
      </c>
      <c r="H1574">
        <v>16</v>
      </c>
      <c r="I1574">
        <v>2011</v>
      </c>
      <c r="J1574">
        <v>3</v>
      </c>
      <c r="K1574" t="s">
        <v>2330</v>
      </c>
      <c r="L1574">
        <f>data_to_analyze[[#This Row],[workers]]-data_to_analyze[[#This Row],[previous_workers]]</f>
        <v>33</v>
      </c>
    </row>
    <row r="1575" spans="1:12" x14ac:dyDescent="0.25">
      <c r="A1575">
        <v>1569</v>
      </c>
      <c r="B1575" t="s">
        <v>6040</v>
      </c>
      <c r="C1575" t="s">
        <v>17739</v>
      </c>
      <c r="D1575" s="7">
        <v>18400000</v>
      </c>
      <c r="E1575">
        <v>263</v>
      </c>
      <c r="F1575" t="s">
        <v>6043</v>
      </c>
      <c r="G1575">
        <v>144</v>
      </c>
      <c r="H1575">
        <v>25</v>
      </c>
      <c r="I1575">
        <v>2005</v>
      </c>
      <c r="J1575">
        <v>1</v>
      </c>
      <c r="K1575" t="s">
        <v>3103</v>
      </c>
      <c r="L1575">
        <f>data_to_analyze[[#This Row],[workers]]-data_to_analyze[[#This Row],[previous_workers]]</f>
        <v>119</v>
      </c>
    </row>
    <row r="1576" spans="1:12" x14ac:dyDescent="0.25">
      <c r="A1576">
        <v>1570</v>
      </c>
      <c r="B1576" t="s">
        <v>6044</v>
      </c>
      <c r="C1576" t="s">
        <v>976</v>
      </c>
      <c r="D1576" s="7">
        <v>5400000</v>
      </c>
      <c r="E1576">
        <v>263</v>
      </c>
      <c r="F1576" t="s">
        <v>55</v>
      </c>
      <c r="G1576">
        <v>160</v>
      </c>
      <c r="H1576">
        <v>35</v>
      </c>
      <c r="I1576">
        <v>1999</v>
      </c>
      <c r="J1576">
        <v>3</v>
      </c>
      <c r="K1576" t="s">
        <v>1253</v>
      </c>
      <c r="L1576">
        <f>data_to_analyze[[#This Row],[workers]]-data_to_analyze[[#This Row],[previous_workers]]</f>
        <v>125</v>
      </c>
    </row>
    <row r="1577" spans="1:12" x14ac:dyDescent="0.25">
      <c r="A1577">
        <v>1571</v>
      </c>
      <c r="B1577" t="s">
        <v>6047</v>
      </c>
      <c r="C1577" t="s">
        <v>17762</v>
      </c>
      <c r="D1577" s="7">
        <v>2900000</v>
      </c>
      <c r="E1577">
        <v>263</v>
      </c>
      <c r="F1577" t="s">
        <v>18</v>
      </c>
      <c r="G1577">
        <v>19</v>
      </c>
      <c r="H1577">
        <v>9</v>
      </c>
      <c r="I1577">
        <v>2009</v>
      </c>
      <c r="J1577">
        <v>1</v>
      </c>
      <c r="K1577" t="s">
        <v>77</v>
      </c>
      <c r="L1577">
        <f>data_to_analyze[[#This Row],[workers]]-data_to_analyze[[#This Row],[previous_workers]]</f>
        <v>10</v>
      </c>
    </row>
    <row r="1578" spans="1:12" x14ac:dyDescent="0.25">
      <c r="A1578">
        <v>1572</v>
      </c>
      <c r="B1578" t="s">
        <v>6050</v>
      </c>
      <c r="C1578" t="s">
        <v>777</v>
      </c>
      <c r="D1578" s="7">
        <v>18900000</v>
      </c>
      <c r="E1578">
        <v>263</v>
      </c>
      <c r="F1578" t="s">
        <v>69</v>
      </c>
      <c r="G1578">
        <v>67</v>
      </c>
      <c r="H1578">
        <v>50</v>
      </c>
      <c r="I1578">
        <v>2003</v>
      </c>
      <c r="J1578">
        <v>4</v>
      </c>
      <c r="K1578" t="s">
        <v>1315</v>
      </c>
      <c r="L1578">
        <f>data_to_analyze[[#This Row],[workers]]-data_to_analyze[[#This Row],[previous_workers]]</f>
        <v>17</v>
      </c>
    </row>
    <row r="1579" spans="1:12" x14ac:dyDescent="0.25">
      <c r="A1579">
        <v>1573</v>
      </c>
      <c r="B1579" t="s">
        <v>6054</v>
      </c>
      <c r="C1579" t="s">
        <v>17773</v>
      </c>
      <c r="D1579" s="7">
        <v>17900000</v>
      </c>
      <c r="E1579">
        <v>262</v>
      </c>
      <c r="F1579" t="s">
        <v>297</v>
      </c>
      <c r="G1579">
        <v>112</v>
      </c>
      <c r="H1579">
        <v>34</v>
      </c>
      <c r="I1579">
        <v>2006</v>
      </c>
      <c r="J1579">
        <v>4</v>
      </c>
      <c r="K1579" t="s">
        <v>746</v>
      </c>
      <c r="L1579">
        <f>data_to_analyze[[#This Row],[workers]]-data_to_analyze[[#This Row],[previous_workers]]</f>
        <v>78</v>
      </c>
    </row>
    <row r="1580" spans="1:12" x14ac:dyDescent="0.25">
      <c r="A1580">
        <v>1574</v>
      </c>
      <c r="B1580" t="s">
        <v>6058</v>
      </c>
      <c r="C1580" t="s">
        <v>17760</v>
      </c>
      <c r="D1580" s="7">
        <v>6100000</v>
      </c>
      <c r="E1580">
        <v>262</v>
      </c>
      <c r="F1580" t="s">
        <v>18</v>
      </c>
      <c r="G1580">
        <v>14</v>
      </c>
      <c r="H1580">
        <v>7</v>
      </c>
      <c r="I1580">
        <v>2014</v>
      </c>
      <c r="J1580">
        <v>1</v>
      </c>
      <c r="K1580" t="s">
        <v>1879</v>
      </c>
      <c r="L1580">
        <f>data_to_analyze[[#This Row],[workers]]-data_to_analyze[[#This Row],[previous_workers]]</f>
        <v>7</v>
      </c>
    </row>
    <row r="1581" spans="1:12" x14ac:dyDescent="0.25">
      <c r="A1581">
        <v>1575</v>
      </c>
      <c r="B1581" t="s">
        <v>6061</v>
      </c>
      <c r="C1581" t="s">
        <v>10856</v>
      </c>
      <c r="D1581" s="7">
        <v>48500000</v>
      </c>
      <c r="E1581">
        <v>262</v>
      </c>
      <c r="F1581" t="s">
        <v>18</v>
      </c>
      <c r="G1581">
        <v>221</v>
      </c>
      <c r="H1581">
        <v>37</v>
      </c>
      <c r="I1581">
        <v>2014</v>
      </c>
      <c r="J1581">
        <v>2</v>
      </c>
      <c r="K1581" t="s">
        <v>163</v>
      </c>
      <c r="L1581">
        <f>data_to_analyze[[#This Row],[workers]]-data_to_analyze[[#This Row],[previous_workers]]</f>
        <v>184</v>
      </c>
    </row>
    <row r="1582" spans="1:12" x14ac:dyDescent="0.25">
      <c r="A1582">
        <v>1576</v>
      </c>
      <c r="B1582" t="s">
        <v>6064</v>
      </c>
      <c r="C1582" t="s">
        <v>17758</v>
      </c>
      <c r="D1582" s="7">
        <v>741400000</v>
      </c>
      <c r="E1582">
        <v>262</v>
      </c>
      <c r="F1582" t="s">
        <v>336</v>
      </c>
      <c r="G1582">
        <v>1880</v>
      </c>
      <c r="H1582">
        <v>360</v>
      </c>
      <c r="I1582">
        <v>1993</v>
      </c>
      <c r="J1582">
        <v>4</v>
      </c>
      <c r="K1582" t="s">
        <v>6068</v>
      </c>
      <c r="L1582">
        <f>data_to_analyze[[#This Row],[workers]]-data_to_analyze[[#This Row],[previous_workers]]</f>
        <v>1520</v>
      </c>
    </row>
    <row r="1583" spans="1:12" x14ac:dyDescent="0.25">
      <c r="A1583">
        <v>1577</v>
      </c>
      <c r="B1583" t="s">
        <v>6069</v>
      </c>
      <c r="C1583" t="s">
        <v>17773</v>
      </c>
      <c r="D1583" s="7">
        <v>117600000</v>
      </c>
      <c r="E1583">
        <v>262</v>
      </c>
      <c r="F1583" t="s">
        <v>181</v>
      </c>
      <c r="G1583">
        <v>646</v>
      </c>
      <c r="H1583">
        <v>167</v>
      </c>
      <c r="I1583">
        <v>2005</v>
      </c>
      <c r="J1583">
        <v>8</v>
      </c>
      <c r="K1583" t="s">
        <v>735</v>
      </c>
      <c r="L1583">
        <f>data_to_analyze[[#This Row],[workers]]-data_to_analyze[[#This Row],[previous_workers]]</f>
        <v>479</v>
      </c>
    </row>
    <row r="1584" spans="1:12" x14ac:dyDescent="0.25">
      <c r="A1584">
        <v>1578</v>
      </c>
      <c r="B1584" t="s">
        <v>6072</v>
      </c>
      <c r="C1584" t="s">
        <v>108</v>
      </c>
      <c r="D1584" s="7">
        <v>700000</v>
      </c>
      <c r="E1584">
        <v>262</v>
      </c>
      <c r="F1584" t="s">
        <v>211</v>
      </c>
      <c r="G1584">
        <v>4</v>
      </c>
      <c r="H1584">
        <v>5</v>
      </c>
      <c r="I1584">
        <v>2010</v>
      </c>
      <c r="J1584">
        <v>1</v>
      </c>
      <c r="K1584" t="s">
        <v>2535</v>
      </c>
      <c r="L1584">
        <f>data_to_analyze[[#This Row],[workers]]-data_to_analyze[[#This Row],[previous_workers]]</f>
        <v>-1</v>
      </c>
    </row>
    <row r="1585" spans="1:12" x14ac:dyDescent="0.25">
      <c r="A1585">
        <v>1579</v>
      </c>
      <c r="B1585" t="s">
        <v>6075</v>
      </c>
      <c r="C1585" t="s">
        <v>17762</v>
      </c>
      <c r="D1585" s="7">
        <v>4300000</v>
      </c>
      <c r="E1585">
        <v>262</v>
      </c>
      <c r="F1585" t="s">
        <v>156</v>
      </c>
      <c r="G1585">
        <v>47</v>
      </c>
      <c r="H1585">
        <v>17</v>
      </c>
      <c r="I1585">
        <v>2012</v>
      </c>
      <c r="J1585">
        <v>3</v>
      </c>
      <c r="K1585" t="s">
        <v>349</v>
      </c>
      <c r="L1585">
        <f>data_to_analyze[[#This Row],[workers]]-data_to_analyze[[#This Row],[previous_workers]]</f>
        <v>30</v>
      </c>
    </row>
    <row r="1586" spans="1:12" x14ac:dyDescent="0.25">
      <c r="A1586">
        <v>1580</v>
      </c>
      <c r="B1586" t="s">
        <v>6078</v>
      </c>
      <c r="C1586" t="s">
        <v>17749</v>
      </c>
      <c r="D1586" s="7">
        <v>5300000</v>
      </c>
      <c r="E1586">
        <v>262</v>
      </c>
      <c r="F1586" t="s">
        <v>308</v>
      </c>
      <c r="G1586">
        <v>50</v>
      </c>
      <c r="H1586">
        <v>30</v>
      </c>
      <c r="I1586">
        <v>2011</v>
      </c>
      <c r="J1586">
        <v>1</v>
      </c>
      <c r="K1586" t="s">
        <v>344</v>
      </c>
      <c r="L1586">
        <f>data_to_analyze[[#This Row],[workers]]-data_to_analyze[[#This Row],[previous_workers]]</f>
        <v>20</v>
      </c>
    </row>
    <row r="1587" spans="1:12" x14ac:dyDescent="0.25">
      <c r="A1587">
        <v>1581</v>
      </c>
      <c r="B1587" t="s">
        <v>6081</v>
      </c>
      <c r="C1587" t="s">
        <v>10856</v>
      </c>
      <c r="D1587" s="7">
        <v>2500000</v>
      </c>
      <c r="E1587">
        <v>262</v>
      </c>
      <c r="F1587" t="s">
        <v>40</v>
      </c>
      <c r="G1587">
        <v>6</v>
      </c>
      <c r="H1587">
        <v>2</v>
      </c>
      <c r="I1587">
        <v>2014</v>
      </c>
      <c r="J1587">
        <v>1</v>
      </c>
      <c r="K1587" t="s">
        <v>163</v>
      </c>
      <c r="L1587">
        <f>data_to_analyze[[#This Row],[workers]]-data_to_analyze[[#This Row],[previous_workers]]</f>
        <v>4</v>
      </c>
    </row>
    <row r="1588" spans="1:12" x14ac:dyDescent="0.25">
      <c r="A1588">
        <v>1582</v>
      </c>
      <c r="B1588" t="s">
        <v>6084</v>
      </c>
      <c r="C1588" t="s">
        <v>17758</v>
      </c>
      <c r="D1588" s="7">
        <v>600000</v>
      </c>
      <c r="E1588">
        <v>262</v>
      </c>
      <c r="F1588" t="s">
        <v>218</v>
      </c>
      <c r="G1588">
        <v>59</v>
      </c>
      <c r="H1588">
        <v>16</v>
      </c>
      <c r="I1588">
        <v>2013</v>
      </c>
      <c r="J1588">
        <v>2</v>
      </c>
      <c r="K1588" t="s">
        <v>6087</v>
      </c>
      <c r="L1588">
        <f>data_to_analyze[[#This Row],[workers]]-data_to_analyze[[#This Row],[previous_workers]]</f>
        <v>43</v>
      </c>
    </row>
    <row r="1589" spans="1:12" x14ac:dyDescent="0.25">
      <c r="A1589">
        <v>1583</v>
      </c>
      <c r="B1589" t="s">
        <v>6088</v>
      </c>
      <c r="C1589" t="s">
        <v>10856</v>
      </c>
      <c r="D1589" s="7">
        <v>3400000</v>
      </c>
      <c r="E1589">
        <v>261</v>
      </c>
      <c r="F1589" t="s">
        <v>156</v>
      </c>
      <c r="G1589">
        <v>60</v>
      </c>
      <c r="H1589">
        <v>20</v>
      </c>
      <c r="I1589">
        <v>2011</v>
      </c>
      <c r="J1589">
        <v>3</v>
      </c>
      <c r="K1589" t="s">
        <v>163</v>
      </c>
      <c r="L1589">
        <f>data_to_analyze[[#This Row],[workers]]-data_to_analyze[[#This Row],[previous_workers]]</f>
        <v>40</v>
      </c>
    </row>
    <row r="1590" spans="1:12" x14ac:dyDescent="0.25">
      <c r="A1590">
        <v>1584</v>
      </c>
      <c r="B1590" t="s">
        <v>6091</v>
      </c>
      <c r="C1590" t="s">
        <v>17750</v>
      </c>
      <c r="D1590" s="7">
        <v>3200000</v>
      </c>
      <c r="E1590">
        <v>260</v>
      </c>
      <c r="F1590" t="s">
        <v>187</v>
      </c>
      <c r="G1590">
        <v>20</v>
      </c>
      <c r="H1590">
        <v>2</v>
      </c>
      <c r="I1590">
        <v>2009</v>
      </c>
      <c r="J1590">
        <v>1</v>
      </c>
      <c r="K1590" t="s">
        <v>6094</v>
      </c>
      <c r="L1590">
        <f>data_to_analyze[[#This Row],[workers]]-data_to_analyze[[#This Row],[previous_workers]]</f>
        <v>18</v>
      </c>
    </row>
    <row r="1591" spans="1:12" x14ac:dyDescent="0.25">
      <c r="A1591">
        <v>1585</v>
      </c>
      <c r="B1591" t="s">
        <v>6095</v>
      </c>
      <c r="C1591" t="s">
        <v>17750</v>
      </c>
      <c r="D1591" s="7">
        <v>7600000</v>
      </c>
      <c r="E1591">
        <v>260</v>
      </c>
      <c r="F1591" t="s">
        <v>623</v>
      </c>
      <c r="G1591">
        <v>37</v>
      </c>
      <c r="H1591">
        <v>13</v>
      </c>
      <c r="I1591">
        <v>2009</v>
      </c>
      <c r="J1591">
        <v>5</v>
      </c>
      <c r="K1591" t="s">
        <v>4191</v>
      </c>
      <c r="L1591">
        <f>data_to_analyze[[#This Row],[workers]]-data_to_analyze[[#This Row],[previous_workers]]</f>
        <v>24</v>
      </c>
    </row>
    <row r="1592" spans="1:12" x14ac:dyDescent="0.25">
      <c r="A1592">
        <v>1586</v>
      </c>
      <c r="B1592" t="s">
        <v>6098</v>
      </c>
      <c r="C1592" t="s">
        <v>17770</v>
      </c>
      <c r="D1592" s="7">
        <v>4900000</v>
      </c>
      <c r="E1592">
        <v>259</v>
      </c>
      <c r="F1592" t="s">
        <v>156</v>
      </c>
      <c r="G1592">
        <v>16</v>
      </c>
      <c r="H1592">
        <v>6</v>
      </c>
      <c r="I1592">
        <v>2008</v>
      </c>
      <c r="J1592">
        <v>1</v>
      </c>
      <c r="K1592" t="s">
        <v>34</v>
      </c>
      <c r="L1592">
        <f>data_to_analyze[[#This Row],[workers]]-data_to_analyze[[#This Row],[previous_workers]]</f>
        <v>10</v>
      </c>
    </row>
    <row r="1593" spans="1:12" x14ac:dyDescent="0.25">
      <c r="A1593">
        <v>1587</v>
      </c>
      <c r="B1593" t="s">
        <v>6101</v>
      </c>
      <c r="C1593" t="s">
        <v>17756</v>
      </c>
      <c r="D1593" s="7">
        <v>48900000</v>
      </c>
      <c r="E1593">
        <v>259</v>
      </c>
      <c r="F1593" t="s">
        <v>33</v>
      </c>
      <c r="G1593">
        <v>22</v>
      </c>
      <c r="H1593">
        <v>8</v>
      </c>
      <c r="I1593">
        <v>2012</v>
      </c>
      <c r="J1593">
        <v>2</v>
      </c>
      <c r="K1593" t="s">
        <v>757</v>
      </c>
      <c r="L1593">
        <f>data_to_analyze[[#This Row],[workers]]-data_to_analyze[[#This Row],[previous_workers]]</f>
        <v>14</v>
      </c>
    </row>
    <row r="1594" spans="1:12" x14ac:dyDescent="0.25">
      <c r="A1594">
        <v>1588</v>
      </c>
      <c r="B1594" t="s">
        <v>6104</v>
      </c>
      <c r="C1594" t="s">
        <v>777</v>
      </c>
      <c r="D1594" s="7">
        <v>6400000</v>
      </c>
      <c r="E1594">
        <v>259</v>
      </c>
      <c r="F1594" t="s">
        <v>40</v>
      </c>
      <c r="G1594">
        <v>8</v>
      </c>
      <c r="H1594">
        <v>6</v>
      </c>
      <c r="I1594">
        <v>2013</v>
      </c>
      <c r="J1594">
        <v>2</v>
      </c>
      <c r="K1594" t="s">
        <v>3637</v>
      </c>
      <c r="L1594">
        <f>data_to_analyze[[#This Row],[workers]]-data_to_analyze[[#This Row],[previous_workers]]</f>
        <v>2</v>
      </c>
    </row>
    <row r="1595" spans="1:12" x14ac:dyDescent="0.25">
      <c r="A1595">
        <v>1589</v>
      </c>
      <c r="B1595" t="s">
        <v>6107</v>
      </c>
      <c r="C1595" t="s">
        <v>976</v>
      </c>
      <c r="D1595" s="7">
        <v>7400000</v>
      </c>
      <c r="E1595">
        <v>258</v>
      </c>
      <c r="F1595" t="s">
        <v>297</v>
      </c>
      <c r="G1595">
        <v>11</v>
      </c>
      <c r="H1595">
        <v>4</v>
      </c>
      <c r="I1595">
        <v>2011</v>
      </c>
      <c r="J1595">
        <v>1</v>
      </c>
      <c r="K1595" t="s">
        <v>101</v>
      </c>
      <c r="L1595">
        <f>data_to_analyze[[#This Row],[workers]]-data_to_analyze[[#This Row],[previous_workers]]</f>
        <v>7</v>
      </c>
    </row>
    <row r="1596" spans="1:12" x14ac:dyDescent="0.25">
      <c r="A1596">
        <v>1590</v>
      </c>
      <c r="B1596" t="s">
        <v>6110</v>
      </c>
      <c r="C1596" t="s">
        <v>17738</v>
      </c>
      <c r="D1596" s="7">
        <v>700000</v>
      </c>
      <c r="E1596">
        <v>258</v>
      </c>
      <c r="F1596" t="s">
        <v>297</v>
      </c>
      <c r="G1596">
        <v>42</v>
      </c>
      <c r="H1596">
        <v>10</v>
      </c>
      <c r="I1596">
        <v>2014</v>
      </c>
      <c r="J1596">
        <v>3</v>
      </c>
      <c r="K1596" t="s">
        <v>6113</v>
      </c>
      <c r="L1596">
        <f>data_to_analyze[[#This Row],[workers]]-data_to_analyze[[#This Row],[previous_workers]]</f>
        <v>32</v>
      </c>
    </row>
    <row r="1597" spans="1:12" x14ac:dyDescent="0.25">
      <c r="A1597">
        <v>1591</v>
      </c>
      <c r="B1597" t="s">
        <v>6114</v>
      </c>
      <c r="C1597" t="s">
        <v>17730</v>
      </c>
      <c r="D1597" s="7">
        <v>16900000</v>
      </c>
      <c r="E1597">
        <v>258</v>
      </c>
      <c r="F1597" t="s">
        <v>181</v>
      </c>
      <c r="G1597">
        <v>97</v>
      </c>
      <c r="H1597">
        <v>38</v>
      </c>
      <c r="I1597">
        <v>2007</v>
      </c>
      <c r="J1597">
        <v>3</v>
      </c>
      <c r="K1597" t="s">
        <v>2594</v>
      </c>
      <c r="L1597">
        <f>data_to_analyze[[#This Row],[workers]]-data_to_analyze[[#This Row],[previous_workers]]</f>
        <v>59</v>
      </c>
    </row>
    <row r="1598" spans="1:12" x14ac:dyDescent="0.25">
      <c r="A1598">
        <v>1592</v>
      </c>
      <c r="B1598" t="s">
        <v>6117</v>
      </c>
      <c r="C1598" t="s">
        <v>108</v>
      </c>
      <c r="D1598" s="7">
        <v>33500000</v>
      </c>
      <c r="E1598">
        <v>258</v>
      </c>
      <c r="F1598" t="s">
        <v>324</v>
      </c>
      <c r="G1598">
        <v>470</v>
      </c>
      <c r="H1598">
        <v>150</v>
      </c>
      <c r="I1598">
        <v>2001</v>
      </c>
      <c r="J1598">
        <v>4</v>
      </c>
      <c r="K1598" t="s">
        <v>882</v>
      </c>
      <c r="L1598">
        <f>data_to_analyze[[#This Row],[workers]]-data_to_analyze[[#This Row],[previous_workers]]</f>
        <v>320</v>
      </c>
    </row>
    <row r="1599" spans="1:12" x14ac:dyDescent="0.25">
      <c r="A1599">
        <v>1593</v>
      </c>
      <c r="B1599" t="s">
        <v>6120</v>
      </c>
      <c r="C1599" t="s">
        <v>976</v>
      </c>
      <c r="D1599" s="7">
        <v>6600000</v>
      </c>
      <c r="E1599">
        <v>258</v>
      </c>
      <c r="F1599" t="s">
        <v>187</v>
      </c>
      <c r="G1599">
        <v>21</v>
      </c>
      <c r="H1599">
        <v>19</v>
      </c>
      <c r="I1599">
        <v>2010</v>
      </c>
      <c r="J1599">
        <v>4</v>
      </c>
      <c r="K1599" t="s">
        <v>102</v>
      </c>
      <c r="L1599">
        <f>data_to_analyze[[#This Row],[workers]]-data_to_analyze[[#This Row],[previous_workers]]</f>
        <v>2</v>
      </c>
    </row>
    <row r="1600" spans="1:12" x14ac:dyDescent="0.25">
      <c r="A1600">
        <v>1594</v>
      </c>
      <c r="B1600" t="s">
        <v>6123</v>
      </c>
      <c r="C1600" t="s">
        <v>17748</v>
      </c>
      <c r="D1600" s="7">
        <v>3600000</v>
      </c>
      <c r="E1600">
        <v>258</v>
      </c>
      <c r="F1600" t="s">
        <v>187</v>
      </c>
      <c r="G1600">
        <v>231</v>
      </c>
      <c r="H1600">
        <v>78</v>
      </c>
      <c r="I1600">
        <v>2014</v>
      </c>
      <c r="J1600">
        <v>2</v>
      </c>
      <c r="K1600" t="s">
        <v>458</v>
      </c>
      <c r="L1600">
        <f>data_to_analyze[[#This Row],[workers]]-data_to_analyze[[#This Row],[previous_workers]]</f>
        <v>153</v>
      </c>
    </row>
    <row r="1601" spans="1:12" x14ac:dyDescent="0.25">
      <c r="A1601">
        <v>1595</v>
      </c>
      <c r="B1601" t="s">
        <v>6126</v>
      </c>
      <c r="C1601" t="s">
        <v>17770</v>
      </c>
      <c r="D1601" s="7">
        <v>2100000</v>
      </c>
      <c r="E1601">
        <v>258</v>
      </c>
      <c r="F1601" t="s">
        <v>336</v>
      </c>
      <c r="G1601">
        <v>28</v>
      </c>
      <c r="H1601">
        <v>7</v>
      </c>
      <c r="I1601">
        <v>2009</v>
      </c>
      <c r="J1601">
        <v>1</v>
      </c>
      <c r="K1601" t="s">
        <v>258</v>
      </c>
      <c r="L1601">
        <f>data_to_analyze[[#This Row],[workers]]-data_to_analyze[[#This Row],[previous_workers]]</f>
        <v>21</v>
      </c>
    </row>
    <row r="1602" spans="1:12" x14ac:dyDescent="0.25">
      <c r="A1602">
        <v>1596</v>
      </c>
      <c r="B1602" t="s">
        <v>6129</v>
      </c>
      <c r="C1602" t="s">
        <v>17742</v>
      </c>
      <c r="D1602" s="7">
        <v>80500000</v>
      </c>
      <c r="E1602">
        <v>258</v>
      </c>
      <c r="F1602" t="s">
        <v>25</v>
      </c>
      <c r="G1602">
        <v>120</v>
      </c>
      <c r="H1602">
        <v>36</v>
      </c>
      <c r="I1602">
        <v>1997</v>
      </c>
      <c r="J1602">
        <v>2</v>
      </c>
      <c r="K1602" t="s">
        <v>6133</v>
      </c>
      <c r="L1602">
        <f>data_to_analyze[[#This Row],[workers]]-data_to_analyze[[#This Row],[previous_workers]]</f>
        <v>84</v>
      </c>
    </row>
    <row r="1603" spans="1:12" x14ac:dyDescent="0.25">
      <c r="A1603">
        <v>1597</v>
      </c>
      <c r="B1603" t="s">
        <v>6134</v>
      </c>
      <c r="C1603" t="s">
        <v>10856</v>
      </c>
      <c r="D1603" s="7">
        <v>8900000</v>
      </c>
      <c r="E1603">
        <v>257</v>
      </c>
      <c r="F1603" t="s">
        <v>1041</v>
      </c>
      <c r="G1603">
        <v>44</v>
      </c>
      <c r="H1603">
        <v>15</v>
      </c>
      <c r="I1603">
        <v>2013</v>
      </c>
      <c r="J1603">
        <v>2</v>
      </c>
      <c r="K1603" t="s">
        <v>889</v>
      </c>
      <c r="L1603">
        <f>data_to_analyze[[#This Row],[workers]]-data_to_analyze[[#This Row],[previous_workers]]</f>
        <v>29</v>
      </c>
    </row>
    <row r="1604" spans="1:12" x14ac:dyDescent="0.25">
      <c r="A1604">
        <v>1598</v>
      </c>
      <c r="B1604" t="s">
        <v>6137</v>
      </c>
      <c r="C1604" t="s">
        <v>10856</v>
      </c>
      <c r="D1604" s="7">
        <v>48800000</v>
      </c>
      <c r="E1604">
        <v>257</v>
      </c>
      <c r="F1604" t="s">
        <v>156</v>
      </c>
      <c r="G1604">
        <v>210</v>
      </c>
      <c r="H1604">
        <v>232</v>
      </c>
      <c r="I1604">
        <v>2009</v>
      </c>
      <c r="J1604">
        <v>1</v>
      </c>
      <c r="K1604" t="s">
        <v>163</v>
      </c>
      <c r="L1604">
        <f>data_to_analyze[[#This Row],[workers]]-data_to_analyze[[#This Row],[previous_workers]]</f>
        <v>-22</v>
      </c>
    </row>
    <row r="1605" spans="1:12" x14ac:dyDescent="0.25">
      <c r="A1605">
        <v>1599</v>
      </c>
      <c r="B1605" t="s">
        <v>6141</v>
      </c>
      <c r="C1605" t="s">
        <v>108</v>
      </c>
      <c r="D1605" s="7">
        <v>3500000</v>
      </c>
      <c r="E1605">
        <v>257</v>
      </c>
      <c r="F1605" t="s">
        <v>156</v>
      </c>
      <c r="G1605">
        <v>25</v>
      </c>
      <c r="H1605">
        <v>6</v>
      </c>
      <c r="I1605">
        <v>2013</v>
      </c>
      <c r="J1605">
        <v>1</v>
      </c>
      <c r="K1605" t="s">
        <v>6144</v>
      </c>
      <c r="L1605">
        <f>data_to_analyze[[#This Row],[workers]]-data_to_analyze[[#This Row],[previous_workers]]</f>
        <v>19</v>
      </c>
    </row>
    <row r="1606" spans="1:12" x14ac:dyDescent="0.25">
      <c r="A1606">
        <v>1600</v>
      </c>
      <c r="B1606" t="s">
        <v>6145</v>
      </c>
      <c r="C1606" t="s">
        <v>17739</v>
      </c>
      <c r="D1606" s="7">
        <v>21200000</v>
      </c>
      <c r="E1606">
        <v>257</v>
      </c>
      <c r="F1606" t="s">
        <v>181</v>
      </c>
      <c r="G1606">
        <v>326</v>
      </c>
      <c r="H1606">
        <v>58</v>
      </c>
      <c r="I1606">
        <v>2009</v>
      </c>
      <c r="J1606">
        <v>2</v>
      </c>
      <c r="K1606" t="s">
        <v>6148</v>
      </c>
      <c r="L1606">
        <f>data_to_analyze[[#This Row],[workers]]-data_to_analyze[[#This Row],[previous_workers]]</f>
        <v>268</v>
      </c>
    </row>
    <row r="1607" spans="1:12" x14ac:dyDescent="0.25">
      <c r="A1607">
        <v>1601</v>
      </c>
      <c r="B1607" t="s">
        <v>6149</v>
      </c>
      <c r="C1607" t="s">
        <v>17760</v>
      </c>
      <c r="D1607" s="7">
        <v>5600000</v>
      </c>
      <c r="E1607">
        <v>257</v>
      </c>
      <c r="F1607" t="s">
        <v>156</v>
      </c>
      <c r="G1607">
        <v>40</v>
      </c>
      <c r="H1607">
        <v>15</v>
      </c>
      <c r="I1607">
        <v>2013</v>
      </c>
      <c r="J1607">
        <v>1</v>
      </c>
      <c r="K1607" t="s">
        <v>1879</v>
      </c>
      <c r="L1607">
        <f>data_to_analyze[[#This Row],[workers]]-data_to_analyze[[#This Row],[previous_workers]]</f>
        <v>25</v>
      </c>
    </row>
    <row r="1608" spans="1:12" x14ac:dyDescent="0.25">
      <c r="A1608">
        <v>1602</v>
      </c>
      <c r="B1608" t="s">
        <v>6152</v>
      </c>
      <c r="C1608" t="s">
        <v>10856</v>
      </c>
      <c r="D1608" s="7">
        <v>3700000</v>
      </c>
      <c r="E1608">
        <v>257</v>
      </c>
      <c r="F1608" t="s">
        <v>55</v>
      </c>
      <c r="G1608">
        <v>7</v>
      </c>
      <c r="H1608">
        <v>5</v>
      </c>
      <c r="I1608">
        <v>2002</v>
      </c>
      <c r="J1608">
        <v>2</v>
      </c>
      <c r="K1608" t="s">
        <v>578</v>
      </c>
      <c r="L1608">
        <f>data_to_analyze[[#This Row],[workers]]-data_to_analyze[[#This Row],[previous_workers]]</f>
        <v>2</v>
      </c>
    </row>
    <row r="1609" spans="1:12" x14ac:dyDescent="0.25">
      <c r="A1609">
        <v>1603</v>
      </c>
      <c r="B1609" t="s">
        <v>6155</v>
      </c>
      <c r="C1609" t="s">
        <v>17770</v>
      </c>
      <c r="D1609" s="7">
        <v>3400000</v>
      </c>
      <c r="E1609">
        <v>257</v>
      </c>
      <c r="F1609" t="s">
        <v>48</v>
      </c>
      <c r="G1609">
        <v>9</v>
      </c>
      <c r="H1609">
        <v>3</v>
      </c>
      <c r="I1609">
        <v>2012</v>
      </c>
      <c r="J1609">
        <v>3</v>
      </c>
      <c r="K1609" t="s">
        <v>330</v>
      </c>
      <c r="L1609">
        <f>data_to_analyze[[#This Row],[workers]]-data_to_analyze[[#This Row],[previous_workers]]</f>
        <v>6</v>
      </c>
    </row>
    <row r="1610" spans="1:12" x14ac:dyDescent="0.25">
      <c r="A1610">
        <v>1604</v>
      </c>
      <c r="B1610" t="s">
        <v>6158</v>
      </c>
      <c r="C1610" t="s">
        <v>108</v>
      </c>
      <c r="D1610" s="7">
        <v>2200000</v>
      </c>
      <c r="E1610">
        <v>257</v>
      </c>
      <c r="F1610" t="s">
        <v>40</v>
      </c>
      <c r="G1610">
        <v>25</v>
      </c>
      <c r="H1610">
        <v>10</v>
      </c>
      <c r="I1610">
        <v>2009</v>
      </c>
      <c r="J1610">
        <v>1</v>
      </c>
      <c r="K1610" t="s">
        <v>108</v>
      </c>
      <c r="L1610">
        <f>data_to_analyze[[#This Row],[workers]]-data_to_analyze[[#This Row],[previous_workers]]</f>
        <v>15</v>
      </c>
    </row>
    <row r="1611" spans="1:12" x14ac:dyDescent="0.25">
      <c r="A1611">
        <v>1605</v>
      </c>
      <c r="B1611" t="s">
        <v>6161</v>
      </c>
      <c r="C1611" t="s">
        <v>17742</v>
      </c>
      <c r="D1611" s="7">
        <v>11500000</v>
      </c>
      <c r="E1611">
        <v>256</v>
      </c>
      <c r="F1611" t="s">
        <v>187</v>
      </c>
      <c r="G1611">
        <v>49</v>
      </c>
      <c r="H1611">
        <v>25</v>
      </c>
      <c r="I1611">
        <v>2008</v>
      </c>
      <c r="J1611">
        <v>5</v>
      </c>
      <c r="K1611" t="s">
        <v>506</v>
      </c>
      <c r="L1611">
        <f>data_to_analyze[[#This Row],[workers]]-data_to_analyze[[#This Row],[previous_workers]]</f>
        <v>24</v>
      </c>
    </row>
    <row r="1612" spans="1:12" x14ac:dyDescent="0.25">
      <c r="A1612">
        <v>1606</v>
      </c>
      <c r="B1612" t="s">
        <v>6165</v>
      </c>
      <c r="C1612" t="s">
        <v>17743</v>
      </c>
      <c r="D1612" s="7">
        <v>400000</v>
      </c>
      <c r="E1612">
        <v>256</v>
      </c>
      <c r="F1612" t="s">
        <v>336</v>
      </c>
      <c r="G1612">
        <v>21</v>
      </c>
      <c r="H1612">
        <v>7</v>
      </c>
      <c r="I1612">
        <v>2014</v>
      </c>
      <c r="J1612">
        <v>2</v>
      </c>
      <c r="K1612" t="s">
        <v>1185</v>
      </c>
      <c r="L1612">
        <f>data_to_analyze[[#This Row],[workers]]-data_to_analyze[[#This Row],[previous_workers]]</f>
        <v>14</v>
      </c>
    </row>
    <row r="1613" spans="1:12" x14ac:dyDescent="0.25">
      <c r="A1613">
        <v>1607</v>
      </c>
      <c r="B1613" t="s">
        <v>6168</v>
      </c>
      <c r="C1613" t="s">
        <v>777</v>
      </c>
      <c r="D1613" s="7">
        <v>12100000</v>
      </c>
      <c r="E1613">
        <v>256</v>
      </c>
      <c r="F1613" t="s">
        <v>233</v>
      </c>
      <c r="G1613">
        <v>5</v>
      </c>
      <c r="H1613">
        <v>2</v>
      </c>
      <c r="I1613">
        <v>2012</v>
      </c>
      <c r="J1613">
        <v>2</v>
      </c>
      <c r="K1613" t="s">
        <v>6171</v>
      </c>
      <c r="L1613">
        <f>data_to_analyze[[#This Row],[workers]]-data_to_analyze[[#This Row],[previous_workers]]</f>
        <v>3</v>
      </c>
    </row>
    <row r="1614" spans="1:12" x14ac:dyDescent="0.25">
      <c r="A1614">
        <v>1608</v>
      </c>
      <c r="B1614" t="s">
        <v>6172</v>
      </c>
      <c r="C1614" t="s">
        <v>17756</v>
      </c>
      <c r="D1614" s="7">
        <v>9700000</v>
      </c>
      <c r="E1614">
        <v>256</v>
      </c>
      <c r="F1614" t="s">
        <v>40</v>
      </c>
      <c r="G1614">
        <v>649</v>
      </c>
      <c r="H1614">
        <v>168</v>
      </c>
      <c r="I1614">
        <v>2013</v>
      </c>
      <c r="J1614">
        <v>1</v>
      </c>
      <c r="K1614" t="s">
        <v>2300</v>
      </c>
      <c r="L1614">
        <f>data_to_analyze[[#This Row],[workers]]-data_to_analyze[[#This Row],[previous_workers]]</f>
        <v>481</v>
      </c>
    </row>
    <row r="1615" spans="1:12" x14ac:dyDescent="0.25">
      <c r="A1615">
        <v>1609</v>
      </c>
      <c r="B1615" t="s">
        <v>6175</v>
      </c>
      <c r="C1615" t="s">
        <v>17748</v>
      </c>
      <c r="D1615" s="7">
        <v>25100000</v>
      </c>
      <c r="E1615">
        <v>256</v>
      </c>
      <c r="F1615" t="s">
        <v>257</v>
      </c>
      <c r="G1615">
        <v>100</v>
      </c>
      <c r="H1615">
        <v>20</v>
      </c>
      <c r="I1615">
        <v>2003</v>
      </c>
      <c r="J1615">
        <v>2</v>
      </c>
      <c r="K1615" t="s">
        <v>948</v>
      </c>
      <c r="L1615">
        <f>data_to_analyze[[#This Row],[workers]]-data_to_analyze[[#This Row],[previous_workers]]</f>
        <v>80</v>
      </c>
    </row>
    <row r="1616" spans="1:12" x14ac:dyDescent="0.25">
      <c r="A1616">
        <v>1610</v>
      </c>
      <c r="B1616" t="s">
        <v>6178</v>
      </c>
      <c r="C1616" t="s">
        <v>17762</v>
      </c>
      <c r="D1616" s="7">
        <v>200000</v>
      </c>
      <c r="E1616">
        <v>256</v>
      </c>
      <c r="F1616" t="s">
        <v>18</v>
      </c>
      <c r="G1616">
        <v>13</v>
      </c>
      <c r="H1616">
        <v>5</v>
      </c>
      <c r="I1616">
        <v>2013</v>
      </c>
      <c r="J1616">
        <v>1</v>
      </c>
      <c r="K1616" t="s">
        <v>544</v>
      </c>
      <c r="L1616">
        <f>data_to_analyze[[#This Row],[workers]]-data_to_analyze[[#This Row],[previous_workers]]</f>
        <v>8</v>
      </c>
    </row>
    <row r="1617" spans="1:12" x14ac:dyDescent="0.25">
      <c r="A1617">
        <v>1611</v>
      </c>
      <c r="B1617" t="s">
        <v>6181</v>
      </c>
      <c r="C1617" t="s">
        <v>10856</v>
      </c>
      <c r="D1617" s="7">
        <v>14800000</v>
      </c>
      <c r="E1617">
        <v>256</v>
      </c>
      <c r="F1617" t="s">
        <v>69</v>
      </c>
      <c r="G1617">
        <v>50</v>
      </c>
      <c r="H1617">
        <v>35</v>
      </c>
      <c r="I1617">
        <v>2011</v>
      </c>
      <c r="J1617">
        <v>3</v>
      </c>
      <c r="K1617" t="s">
        <v>6185</v>
      </c>
      <c r="L1617">
        <f>data_to_analyze[[#This Row],[workers]]-data_to_analyze[[#This Row],[previous_workers]]</f>
        <v>15</v>
      </c>
    </row>
    <row r="1618" spans="1:12" x14ac:dyDescent="0.25">
      <c r="A1618">
        <v>1612</v>
      </c>
      <c r="B1618" t="s">
        <v>6186</v>
      </c>
      <c r="C1618" t="s">
        <v>17743</v>
      </c>
      <c r="D1618" s="7">
        <v>700000</v>
      </c>
      <c r="E1618">
        <v>256</v>
      </c>
      <c r="F1618" t="s">
        <v>156</v>
      </c>
      <c r="G1618">
        <v>60</v>
      </c>
      <c r="H1618">
        <v>15</v>
      </c>
      <c r="I1618">
        <v>2006</v>
      </c>
      <c r="J1618">
        <v>1</v>
      </c>
      <c r="K1618" t="s">
        <v>6189</v>
      </c>
      <c r="L1618">
        <f>data_to_analyze[[#This Row],[workers]]-data_to_analyze[[#This Row],[previous_workers]]</f>
        <v>45</v>
      </c>
    </row>
    <row r="1619" spans="1:12" x14ac:dyDescent="0.25">
      <c r="A1619">
        <v>1613</v>
      </c>
      <c r="B1619" t="s">
        <v>6190</v>
      </c>
      <c r="C1619" t="s">
        <v>17748</v>
      </c>
      <c r="D1619" s="7">
        <v>5600000</v>
      </c>
      <c r="E1619">
        <v>255</v>
      </c>
      <c r="F1619" t="s">
        <v>48</v>
      </c>
      <c r="G1619">
        <v>18</v>
      </c>
      <c r="H1619">
        <v>4</v>
      </c>
      <c r="I1619">
        <v>2013</v>
      </c>
      <c r="J1619">
        <v>2</v>
      </c>
      <c r="K1619" t="s">
        <v>904</v>
      </c>
      <c r="L1619">
        <f>data_to_analyze[[#This Row],[workers]]-data_to_analyze[[#This Row],[previous_workers]]</f>
        <v>14</v>
      </c>
    </row>
    <row r="1620" spans="1:12" x14ac:dyDescent="0.25">
      <c r="A1620">
        <v>1614</v>
      </c>
      <c r="B1620" t="s">
        <v>6193</v>
      </c>
      <c r="C1620" t="s">
        <v>17770</v>
      </c>
      <c r="D1620" s="7">
        <v>3200000</v>
      </c>
      <c r="E1620">
        <v>255</v>
      </c>
      <c r="F1620" t="s">
        <v>48</v>
      </c>
      <c r="G1620">
        <v>13</v>
      </c>
      <c r="H1620">
        <v>4</v>
      </c>
      <c r="I1620">
        <v>2013</v>
      </c>
      <c r="J1620">
        <v>2</v>
      </c>
      <c r="K1620" t="s">
        <v>6196</v>
      </c>
      <c r="L1620">
        <f>data_to_analyze[[#This Row],[workers]]-data_to_analyze[[#This Row],[previous_workers]]</f>
        <v>9</v>
      </c>
    </row>
    <row r="1621" spans="1:12" x14ac:dyDescent="0.25">
      <c r="A1621">
        <v>1615</v>
      </c>
      <c r="B1621" t="s">
        <v>6197</v>
      </c>
      <c r="C1621" t="s">
        <v>17760</v>
      </c>
      <c r="D1621" s="7">
        <v>4200000</v>
      </c>
      <c r="E1621">
        <v>255</v>
      </c>
      <c r="F1621" t="s">
        <v>336</v>
      </c>
      <c r="G1621">
        <v>9</v>
      </c>
      <c r="H1621">
        <v>4</v>
      </c>
      <c r="I1621">
        <v>2005</v>
      </c>
      <c r="J1621">
        <v>2</v>
      </c>
      <c r="K1621" t="s">
        <v>422</v>
      </c>
      <c r="L1621">
        <f>data_to_analyze[[#This Row],[workers]]-data_to_analyze[[#This Row],[previous_workers]]</f>
        <v>5</v>
      </c>
    </row>
    <row r="1622" spans="1:12" x14ac:dyDescent="0.25">
      <c r="A1622">
        <v>1616</v>
      </c>
      <c r="B1622" t="s">
        <v>6200</v>
      </c>
      <c r="C1622" t="s">
        <v>10856</v>
      </c>
      <c r="D1622" s="7">
        <v>2600000</v>
      </c>
      <c r="E1622">
        <v>255</v>
      </c>
      <c r="F1622" t="s">
        <v>18</v>
      </c>
      <c r="G1622">
        <v>11</v>
      </c>
      <c r="H1622">
        <v>4</v>
      </c>
      <c r="I1622">
        <v>2013</v>
      </c>
      <c r="J1622">
        <v>2</v>
      </c>
      <c r="K1622" t="s">
        <v>1475</v>
      </c>
      <c r="L1622">
        <f>data_to_analyze[[#This Row],[workers]]-data_to_analyze[[#This Row],[previous_workers]]</f>
        <v>7</v>
      </c>
    </row>
    <row r="1623" spans="1:12" x14ac:dyDescent="0.25">
      <c r="A1623">
        <v>1617</v>
      </c>
      <c r="B1623" t="s">
        <v>6203</v>
      </c>
      <c r="C1623" t="s">
        <v>10856</v>
      </c>
      <c r="D1623" s="7">
        <v>5800000000</v>
      </c>
      <c r="E1623">
        <v>255</v>
      </c>
      <c r="F1623" t="s">
        <v>289</v>
      </c>
      <c r="G1623">
        <v>155000</v>
      </c>
      <c r="H1623">
        <v>36469</v>
      </c>
      <c r="I1623">
        <v>1957</v>
      </c>
      <c r="J1623">
        <v>10</v>
      </c>
      <c r="K1623" t="s">
        <v>632</v>
      </c>
      <c r="L1623">
        <f>data_to_analyze[[#This Row],[workers]]-data_to_analyze[[#This Row],[previous_workers]]</f>
        <v>118531</v>
      </c>
    </row>
    <row r="1624" spans="1:12" x14ac:dyDescent="0.25">
      <c r="A1624">
        <v>1618</v>
      </c>
      <c r="B1624" t="s">
        <v>6207</v>
      </c>
      <c r="C1624" t="s">
        <v>17773</v>
      </c>
      <c r="D1624" s="7">
        <v>1000000</v>
      </c>
      <c r="E1624">
        <v>255</v>
      </c>
      <c r="F1624" t="s">
        <v>181</v>
      </c>
      <c r="G1624">
        <v>140</v>
      </c>
      <c r="H1624">
        <v>60</v>
      </c>
      <c r="I1624">
        <v>2008</v>
      </c>
      <c r="J1624">
        <v>2</v>
      </c>
      <c r="K1624" t="s">
        <v>1853</v>
      </c>
      <c r="L1624">
        <f>data_to_analyze[[#This Row],[workers]]-data_to_analyze[[#This Row],[previous_workers]]</f>
        <v>80</v>
      </c>
    </row>
    <row r="1625" spans="1:12" x14ac:dyDescent="0.25">
      <c r="A1625">
        <v>1619</v>
      </c>
      <c r="B1625" t="s">
        <v>6210</v>
      </c>
      <c r="C1625" t="s">
        <v>17773</v>
      </c>
      <c r="D1625" s="7">
        <v>8300000</v>
      </c>
      <c r="E1625">
        <v>255</v>
      </c>
      <c r="F1625" t="s">
        <v>181</v>
      </c>
      <c r="G1625">
        <v>28</v>
      </c>
      <c r="H1625">
        <v>10</v>
      </c>
      <c r="I1625">
        <v>2013</v>
      </c>
      <c r="J1625">
        <v>3</v>
      </c>
      <c r="K1625" t="s">
        <v>396</v>
      </c>
      <c r="L1625">
        <f>data_to_analyze[[#This Row],[workers]]-data_to_analyze[[#This Row],[previous_workers]]</f>
        <v>18</v>
      </c>
    </row>
    <row r="1626" spans="1:12" x14ac:dyDescent="0.25">
      <c r="A1626">
        <v>1620</v>
      </c>
      <c r="B1626" t="s">
        <v>6212</v>
      </c>
      <c r="C1626" t="s">
        <v>10856</v>
      </c>
      <c r="D1626" s="7">
        <v>50600000</v>
      </c>
      <c r="E1626">
        <v>255</v>
      </c>
      <c r="F1626" t="s">
        <v>156</v>
      </c>
      <c r="G1626">
        <v>253</v>
      </c>
      <c r="H1626">
        <v>106</v>
      </c>
      <c r="I1626">
        <v>2008</v>
      </c>
      <c r="J1626">
        <v>4</v>
      </c>
      <c r="K1626" t="s">
        <v>163</v>
      </c>
      <c r="L1626">
        <f>data_to_analyze[[#This Row],[workers]]-data_to_analyze[[#This Row],[previous_workers]]</f>
        <v>147</v>
      </c>
    </row>
    <row r="1627" spans="1:12" x14ac:dyDescent="0.25">
      <c r="A1627">
        <v>1621</v>
      </c>
      <c r="B1627" t="s">
        <v>6215</v>
      </c>
      <c r="C1627" t="s">
        <v>17770</v>
      </c>
      <c r="D1627" s="7">
        <v>9500000</v>
      </c>
      <c r="E1627">
        <v>255</v>
      </c>
      <c r="F1627" t="s">
        <v>233</v>
      </c>
      <c r="G1627">
        <v>29</v>
      </c>
      <c r="H1627">
        <v>13</v>
      </c>
      <c r="I1627">
        <v>1997</v>
      </c>
      <c r="J1627">
        <v>1</v>
      </c>
      <c r="K1627" t="s">
        <v>251</v>
      </c>
      <c r="L1627">
        <f>data_to_analyze[[#This Row],[workers]]-data_to_analyze[[#This Row],[previous_workers]]</f>
        <v>16</v>
      </c>
    </row>
    <row r="1628" spans="1:12" x14ac:dyDescent="0.25">
      <c r="A1628">
        <v>1622</v>
      </c>
      <c r="B1628" t="s">
        <v>6218</v>
      </c>
      <c r="C1628" t="s">
        <v>777</v>
      </c>
      <c r="D1628" s="7">
        <v>6300000</v>
      </c>
      <c r="E1628">
        <v>254</v>
      </c>
      <c r="F1628" t="s">
        <v>329</v>
      </c>
      <c r="G1628">
        <v>7</v>
      </c>
      <c r="H1628">
        <v>3</v>
      </c>
      <c r="I1628">
        <v>2009</v>
      </c>
      <c r="J1628">
        <v>1</v>
      </c>
      <c r="K1628" t="s">
        <v>6221</v>
      </c>
      <c r="L1628">
        <f>data_to_analyze[[#This Row],[workers]]-data_to_analyze[[#This Row],[previous_workers]]</f>
        <v>4</v>
      </c>
    </row>
    <row r="1629" spans="1:12" x14ac:dyDescent="0.25">
      <c r="A1629">
        <v>1623</v>
      </c>
      <c r="B1629" t="s">
        <v>6222</v>
      </c>
      <c r="C1629" t="s">
        <v>108</v>
      </c>
      <c r="D1629" s="7">
        <v>2800000</v>
      </c>
      <c r="E1629">
        <v>254</v>
      </c>
      <c r="F1629" t="s">
        <v>18</v>
      </c>
      <c r="G1629">
        <v>7</v>
      </c>
      <c r="H1629">
        <v>3</v>
      </c>
      <c r="I1629">
        <v>2013</v>
      </c>
      <c r="J1629">
        <v>2</v>
      </c>
      <c r="K1629" t="s">
        <v>108</v>
      </c>
      <c r="L1629">
        <f>data_to_analyze[[#This Row],[workers]]-data_to_analyze[[#This Row],[previous_workers]]</f>
        <v>4</v>
      </c>
    </row>
    <row r="1630" spans="1:12" x14ac:dyDescent="0.25">
      <c r="A1630">
        <v>1624</v>
      </c>
      <c r="B1630" t="s">
        <v>6225</v>
      </c>
      <c r="C1630" t="s">
        <v>17739</v>
      </c>
      <c r="D1630" s="7">
        <v>32800000</v>
      </c>
      <c r="E1630">
        <v>254</v>
      </c>
      <c r="F1630" t="s">
        <v>308</v>
      </c>
      <c r="G1630">
        <v>7</v>
      </c>
      <c r="H1630">
        <v>4</v>
      </c>
      <c r="I1630">
        <v>2007</v>
      </c>
      <c r="J1630">
        <v>3</v>
      </c>
      <c r="K1630" t="s">
        <v>4023</v>
      </c>
      <c r="L1630">
        <f>data_to_analyze[[#This Row],[workers]]-data_to_analyze[[#This Row],[previous_workers]]</f>
        <v>3</v>
      </c>
    </row>
    <row r="1631" spans="1:12" x14ac:dyDescent="0.25">
      <c r="A1631">
        <v>1625</v>
      </c>
      <c r="B1631" t="s">
        <v>6228</v>
      </c>
      <c r="C1631" t="s">
        <v>17758</v>
      </c>
      <c r="D1631" s="7">
        <v>3100000</v>
      </c>
      <c r="E1631">
        <v>254</v>
      </c>
      <c r="F1631" t="s">
        <v>55</v>
      </c>
      <c r="G1631">
        <v>7</v>
      </c>
      <c r="H1631">
        <v>3</v>
      </c>
      <c r="I1631">
        <v>2015</v>
      </c>
      <c r="J1631">
        <v>1</v>
      </c>
      <c r="K1631" t="s">
        <v>6231</v>
      </c>
      <c r="L1631">
        <f>data_to_analyze[[#This Row],[workers]]-data_to_analyze[[#This Row],[previous_workers]]</f>
        <v>4</v>
      </c>
    </row>
    <row r="1632" spans="1:12" x14ac:dyDescent="0.25">
      <c r="A1632">
        <v>1626</v>
      </c>
      <c r="B1632" t="s">
        <v>6232</v>
      </c>
      <c r="C1632" t="s">
        <v>10856</v>
      </c>
      <c r="D1632" s="7">
        <v>3800000</v>
      </c>
      <c r="E1632">
        <v>254</v>
      </c>
      <c r="F1632" t="s">
        <v>18</v>
      </c>
      <c r="G1632">
        <v>17</v>
      </c>
      <c r="H1632">
        <v>6</v>
      </c>
      <c r="I1632">
        <v>2014</v>
      </c>
      <c r="J1632">
        <v>2</v>
      </c>
      <c r="K1632" t="s">
        <v>2369</v>
      </c>
      <c r="L1632">
        <f>data_to_analyze[[#This Row],[workers]]-data_to_analyze[[#This Row],[previous_workers]]</f>
        <v>11</v>
      </c>
    </row>
    <row r="1633" spans="1:12" x14ac:dyDescent="0.25">
      <c r="A1633">
        <v>1627</v>
      </c>
      <c r="B1633" t="s">
        <v>6235</v>
      </c>
      <c r="C1633" t="s">
        <v>17749</v>
      </c>
      <c r="D1633" s="7">
        <v>3100000</v>
      </c>
      <c r="E1633">
        <v>254</v>
      </c>
      <c r="F1633" t="s">
        <v>48</v>
      </c>
      <c r="G1633">
        <v>6</v>
      </c>
      <c r="H1633">
        <v>3</v>
      </c>
      <c r="I1633">
        <v>2012</v>
      </c>
      <c r="J1633">
        <v>1</v>
      </c>
      <c r="K1633" t="s">
        <v>6238</v>
      </c>
      <c r="L1633">
        <f>data_to_analyze[[#This Row],[workers]]-data_to_analyze[[#This Row],[previous_workers]]</f>
        <v>3</v>
      </c>
    </row>
    <row r="1634" spans="1:12" x14ac:dyDescent="0.25">
      <c r="A1634">
        <v>1628</v>
      </c>
      <c r="B1634" t="s">
        <v>6239</v>
      </c>
      <c r="C1634" t="s">
        <v>17770</v>
      </c>
      <c r="D1634" s="7">
        <v>53300000</v>
      </c>
      <c r="E1634">
        <v>253</v>
      </c>
      <c r="F1634" t="s">
        <v>40</v>
      </c>
      <c r="G1634">
        <v>82</v>
      </c>
      <c r="H1634">
        <v>38</v>
      </c>
      <c r="I1634">
        <v>2008</v>
      </c>
      <c r="J1634">
        <v>7</v>
      </c>
      <c r="K1634" t="s">
        <v>34</v>
      </c>
      <c r="L1634">
        <f>data_to_analyze[[#This Row],[workers]]-data_to_analyze[[#This Row],[previous_workers]]</f>
        <v>44</v>
      </c>
    </row>
    <row r="1635" spans="1:12" x14ac:dyDescent="0.25">
      <c r="A1635">
        <v>1629</v>
      </c>
      <c r="B1635" t="s">
        <v>6243</v>
      </c>
      <c r="C1635" t="s">
        <v>17734</v>
      </c>
      <c r="D1635" s="7">
        <v>89500000</v>
      </c>
      <c r="E1635">
        <v>253</v>
      </c>
      <c r="F1635" t="s">
        <v>233</v>
      </c>
      <c r="G1635">
        <v>72</v>
      </c>
      <c r="H1635">
        <v>22</v>
      </c>
      <c r="I1635">
        <v>2002</v>
      </c>
      <c r="J1635">
        <v>1</v>
      </c>
      <c r="K1635" t="s">
        <v>651</v>
      </c>
      <c r="L1635">
        <f>data_to_analyze[[#This Row],[workers]]-data_to_analyze[[#This Row],[previous_workers]]</f>
        <v>50</v>
      </c>
    </row>
    <row r="1636" spans="1:12" x14ac:dyDescent="0.25">
      <c r="A1636">
        <v>1630</v>
      </c>
      <c r="B1636" t="s">
        <v>6247</v>
      </c>
      <c r="C1636" t="s">
        <v>17773</v>
      </c>
      <c r="D1636" s="7">
        <v>58200000</v>
      </c>
      <c r="E1636">
        <v>253</v>
      </c>
      <c r="F1636" t="s">
        <v>181</v>
      </c>
      <c r="G1636">
        <v>400</v>
      </c>
      <c r="H1636">
        <v>150</v>
      </c>
      <c r="I1636">
        <v>2010</v>
      </c>
      <c r="J1636">
        <v>6</v>
      </c>
      <c r="K1636" t="s">
        <v>396</v>
      </c>
      <c r="L1636">
        <f>data_to_analyze[[#This Row],[workers]]-data_to_analyze[[#This Row],[previous_workers]]</f>
        <v>250</v>
      </c>
    </row>
    <row r="1637" spans="1:12" x14ac:dyDescent="0.25">
      <c r="A1637">
        <v>1631</v>
      </c>
      <c r="B1637" t="s">
        <v>6251</v>
      </c>
      <c r="C1637" t="s">
        <v>10856</v>
      </c>
      <c r="D1637" s="7">
        <v>28300000</v>
      </c>
      <c r="E1637">
        <v>253</v>
      </c>
      <c r="F1637" t="s">
        <v>18</v>
      </c>
      <c r="G1637">
        <v>9</v>
      </c>
      <c r="H1637">
        <v>2</v>
      </c>
      <c r="I1637">
        <v>2004</v>
      </c>
      <c r="J1637">
        <v>5</v>
      </c>
      <c r="K1637" t="s">
        <v>83</v>
      </c>
      <c r="L1637">
        <f>data_to_analyze[[#This Row],[workers]]-data_to_analyze[[#This Row],[previous_workers]]</f>
        <v>7</v>
      </c>
    </row>
    <row r="1638" spans="1:12" x14ac:dyDescent="0.25">
      <c r="A1638">
        <v>1632</v>
      </c>
      <c r="B1638" t="s">
        <v>6255</v>
      </c>
      <c r="C1638" t="s">
        <v>17751</v>
      </c>
      <c r="D1638" s="7">
        <v>2800000</v>
      </c>
      <c r="E1638">
        <v>253</v>
      </c>
      <c r="F1638" t="s">
        <v>33</v>
      </c>
      <c r="G1638">
        <v>45</v>
      </c>
      <c r="H1638">
        <v>16</v>
      </c>
      <c r="I1638">
        <v>2014</v>
      </c>
      <c r="J1638">
        <v>1</v>
      </c>
      <c r="K1638" t="s">
        <v>6258</v>
      </c>
      <c r="L1638">
        <f>data_to_analyze[[#This Row],[workers]]-data_to_analyze[[#This Row],[previous_workers]]</f>
        <v>29</v>
      </c>
    </row>
    <row r="1639" spans="1:12" x14ac:dyDescent="0.25">
      <c r="A1639">
        <v>1633</v>
      </c>
      <c r="B1639" t="s">
        <v>6259</v>
      </c>
      <c r="C1639" t="s">
        <v>17750</v>
      </c>
      <c r="D1639" s="7">
        <v>9100000</v>
      </c>
      <c r="E1639">
        <v>252</v>
      </c>
      <c r="F1639" t="s">
        <v>33</v>
      </c>
      <c r="G1639">
        <v>56</v>
      </c>
      <c r="H1639">
        <v>19</v>
      </c>
      <c r="I1639">
        <v>2010</v>
      </c>
      <c r="J1639">
        <v>1</v>
      </c>
      <c r="K1639" t="s">
        <v>636</v>
      </c>
      <c r="L1639">
        <f>data_to_analyze[[#This Row],[workers]]-data_to_analyze[[#This Row],[previous_workers]]</f>
        <v>37</v>
      </c>
    </row>
    <row r="1640" spans="1:12" x14ac:dyDescent="0.25">
      <c r="A1640">
        <v>1634</v>
      </c>
      <c r="B1640" t="s">
        <v>6262</v>
      </c>
      <c r="C1640" t="s">
        <v>17760</v>
      </c>
      <c r="D1640" s="7">
        <v>7300000</v>
      </c>
      <c r="E1640">
        <v>252</v>
      </c>
      <c r="F1640" t="s">
        <v>233</v>
      </c>
      <c r="G1640">
        <v>28</v>
      </c>
      <c r="H1640">
        <v>20</v>
      </c>
      <c r="I1640">
        <v>2012</v>
      </c>
      <c r="J1640">
        <v>2</v>
      </c>
      <c r="K1640" t="s">
        <v>1879</v>
      </c>
      <c r="L1640">
        <f>data_to_analyze[[#This Row],[workers]]-data_to_analyze[[#This Row],[previous_workers]]</f>
        <v>8</v>
      </c>
    </row>
    <row r="1641" spans="1:12" x14ac:dyDescent="0.25">
      <c r="A1641">
        <v>1635</v>
      </c>
      <c r="B1641" t="s">
        <v>6265</v>
      </c>
      <c r="C1641" t="s">
        <v>17762</v>
      </c>
      <c r="D1641" s="7">
        <v>6900000</v>
      </c>
      <c r="E1641">
        <v>252</v>
      </c>
      <c r="F1641" t="s">
        <v>156</v>
      </c>
      <c r="G1641">
        <v>44</v>
      </c>
      <c r="H1641">
        <v>9</v>
      </c>
      <c r="I1641">
        <v>2007</v>
      </c>
      <c r="J1641">
        <v>3</v>
      </c>
      <c r="K1641" t="s">
        <v>6268</v>
      </c>
      <c r="L1641">
        <f>data_to_analyze[[#This Row],[workers]]-data_to_analyze[[#This Row],[previous_workers]]</f>
        <v>35</v>
      </c>
    </row>
    <row r="1642" spans="1:12" x14ac:dyDescent="0.25">
      <c r="A1642">
        <v>1636</v>
      </c>
      <c r="B1642" t="s">
        <v>6269</v>
      </c>
      <c r="C1642" t="s">
        <v>17769</v>
      </c>
      <c r="D1642" s="7">
        <v>3600000</v>
      </c>
      <c r="E1642">
        <v>252</v>
      </c>
      <c r="F1642" t="s">
        <v>233</v>
      </c>
      <c r="G1642">
        <v>8</v>
      </c>
      <c r="H1642">
        <v>3</v>
      </c>
      <c r="I1642">
        <v>1988</v>
      </c>
      <c r="J1642">
        <v>1</v>
      </c>
      <c r="K1642" t="s">
        <v>212</v>
      </c>
      <c r="L1642">
        <f>data_to_analyze[[#This Row],[workers]]-data_to_analyze[[#This Row],[previous_workers]]</f>
        <v>5</v>
      </c>
    </row>
    <row r="1643" spans="1:12" x14ac:dyDescent="0.25">
      <c r="A1643">
        <v>1637</v>
      </c>
      <c r="B1643" t="s">
        <v>6272</v>
      </c>
      <c r="C1643" t="s">
        <v>10856</v>
      </c>
      <c r="D1643" s="7">
        <v>2100000</v>
      </c>
      <c r="E1643">
        <v>252</v>
      </c>
      <c r="F1643" t="s">
        <v>33</v>
      </c>
      <c r="G1643">
        <v>1</v>
      </c>
      <c r="H1643">
        <v>1</v>
      </c>
      <c r="I1643">
        <v>2009</v>
      </c>
      <c r="J1643">
        <v>2</v>
      </c>
      <c r="K1643" t="s">
        <v>6275</v>
      </c>
      <c r="L1643">
        <f>data_to_analyze[[#This Row],[workers]]-data_to_analyze[[#This Row],[previous_workers]]</f>
        <v>0</v>
      </c>
    </row>
    <row r="1644" spans="1:12" x14ac:dyDescent="0.25">
      <c r="A1644">
        <v>1638</v>
      </c>
      <c r="B1644" t="s">
        <v>6276</v>
      </c>
      <c r="C1644" t="s">
        <v>17765</v>
      </c>
      <c r="D1644" s="7">
        <v>12600000</v>
      </c>
      <c r="E1644">
        <v>252</v>
      </c>
      <c r="F1644" t="s">
        <v>25</v>
      </c>
      <c r="G1644">
        <v>16</v>
      </c>
      <c r="H1644">
        <v>3</v>
      </c>
      <c r="I1644">
        <v>2009</v>
      </c>
      <c r="J1644">
        <v>5</v>
      </c>
      <c r="K1644" t="s">
        <v>1259</v>
      </c>
      <c r="L1644">
        <f>data_to_analyze[[#This Row],[workers]]-data_to_analyze[[#This Row],[previous_workers]]</f>
        <v>13</v>
      </c>
    </row>
    <row r="1645" spans="1:12" x14ac:dyDescent="0.25">
      <c r="A1645">
        <v>1639</v>
      </c>
      <c r="B1645" t="s">
        <v>6279</v>
      </c>
      <c r="C1645" t="s">
        <v>17770</v>
      </c>
      <c r="D1645" s="7">
        <v>25100000</v>
      </c>
      <c r="E1645">
        <v>252</v>
      </c>
      <c r="F1645" t="s">
        <v>107</v>
      </c>
      <c r="G1645">
        <v>190</v>
      </c>
      <c r="H1645">
        <v>110</v>
      </c>
      <c r="I1645">
        <v>2003</v>
      </c>
      <c r="J1645">
        <v>4</v>
      </c>
      <c r="K1645" t="s">
        <v>707</v>
      </c>
      <c r="L1645">
        <f>data_to_analyze[[#This Row],[workers]]-data_to_analyze[[#This Row],[previous_workers]]</f>
        <v>80</v>
      </c>
    </row>
    <row r="1646" spans="1:12" x14ac:dyDescent="0.25">
      <c r="A1646">
        <v>1640</v>
      </c>
      <c r="B1646" t="s">
        <v>6282</v>
      </c>
      <c r="C1646" t="s">
        <v>108</v>
      </c>
      <c r="D1646" s="7">
        <v>8400000</v>
      </c>
      <c r="E1646">
        <v>252</v>
      </c>
      <c r="F1646" t="s">
        <v>18</v>
      </c>
      <c r="G1646">
        <v>35</v>
      </c>
      <c r="H1646">
        <v>10</v>
      </c>
      <c r="I1646">
        <v>2011</v>
      </c>
      <c r="J1646">
        <v>4</v>
      </c>
      <c r="K1646" t="s">
        <v>108</v>
      </c>
      <c r="L1646">
        <f>data_to_analyze[[#This Row],[workers]]-data_to_analyze[[#This Row],[previous_workers]]</f>
        <v>25</v>
      </c>
    </row>
    <row r="1647" spans="1:12" x14ac:dyDescent="0.25">
      <c r="A1647">
        <v>1641</v>
      </c>
      <c r="B1647" t="s">
        <v>6285</v>
      </c>
      <c r="C1647" t="s">
        <v>17739</v>
      </c>
      <c r="D1647" s="7">
        <v>26100000</v>
      </c>
      <c r="E1647">
        <v>252</v>
      </c>
      <c r="F1647" t="s">
        <v>156</v>
      </c>
      <c r="G1647">
        <v>320</v>
      </c>
      <c r="H1647">
        <v>78</v>
      </c>
      <c r="I1647">
        <v>2011</v>
      </c>
      <c r="J1647">
        <v>2</v>
      </c>
      <c r="K1647" t="s">
        <v>122</v>
      </c>
      <c r="L1647">
        <f>data_to_analyze[[#This Row],[workers]]-data_to_analyze[[#This Row],[previous_workers]]</f>
        <v>242</v>
      </c>
    </row>
    <row r="1648" spans="1:12" x14ac:dyDescent="0.25">
      <c r="A1648">
        <v>1642</v>
      </c>
      <c r="B1648" t="s">
        <v>6289</v>
      </c>
      <c r="C1648" t="s">
        <v>10856</v>
      </c>
      <c r="D1648" s="7">
        <v>11600000</v>
      </c>
      <c r="E1648">
        <v>251</v>
      </c>
      <c r="F1648" t="s">
        <v>297</v>
      </c>
      <c r="G1648">
        <v>7</v>
      </c>
      <c r="H1648">
        <v>3</v>
      </c>
      <c r="I1648">
        <v>2013</v>
      </c>
      <c r="J1648">
        <v>3</v>
      </c>
      <c r="K1648" t="s">
        <v>163</v>
      </c>
      <c r="L1648">
        <f>data_to_analyze[[#This Row],[workers]]-data_to_analyze[[#This Row],[previous_workers]]</f>
        <v>4</v>
      </c>
    </row>
    <row r="1649" spans="1:12" x14ac:dyDescent="0.25">
      <c r="A1649">
        <v>1643</v>
      </c>
      <c r="B1649" t="s">
        <v>6292</v>
      </c>
      <c r="C1649" t="s">
        <v>17762</v>
      </c>
      <c r="D1649" s="7">
        <v>200000</v>
      </c>
      <c r="E1649">
        <v>251</v>
      </c>
      <c r="F1649" t="s">
        <v>18</v>
      </c>
      <c r="G1649">
        <v>14</v>
      </c>
      <c r="H1649">
        <v>3</v>
      </c>
      <c r="I1649">
        <v>2014</v>
      </c>
      <c r="J1649">
        <v>1</v>
      </c>
      <c r="K1649" t="s">
        <v>6295</v>
      </c>
      <c r="L1649">
        <f>data_to_analyze[[#This Row],[workers]]-data_to_analyze[[#This Row],[previous_workers]]</f>
        <v>11</v>
      </c>
    </row>
    <row r="1650" spans="1:12" x14ac:dyDescent="0.25">
      <c r="A1650">
        <v>1644</v>
      </c>
      <c r="B1650" t="s">
        <v>6296</v>
      </c>
      <c r="C1650" t="s">
        <v>17742</v>
      </c>
      <c r="D1650" s="7">
        <v>14300000</v>
      </c>
      <c r="E1650">
        <v>251</v>
      </c>
      <c r="F1650" t="s">
        <v>25</v>
      </c>
      <c r="G1650">
        <v>25</v>
      </c>
      <c r="H1650">
        <v>10</v>
      </c>
      <c r="I1650">
        <v>2009</v>
      </c>
      <c r="J1650">
        <v>3</v>
      </c>
      <c r="K1650" t="s">
        <v>6299</v>
      </c>
      <c r="L1650">
        <f>data_to_analyze[[#This Row],[workers]]-data_to_analyze[[#This Row],[previous_workers]]</f>
        <v>15</v>
      </c>
    </row>
    <row r="1651" spans="1:12" x14ac:dyDescent="0.25">
      <c r="A1651">
        <v>1645</v>
      </c>
      <c r="B1651" t="s">
        <v>6300</v>
      </c>
      <c r="C1651" t="s">
        <v>10856</v>
      </c>
      <c r="D1651" s="7">
        <v>13100000</v>
      </c>
      <c r="E1651">
        <v>251</v>
      </c>
      <c r="F1651" t="s">
        <v>623</v>
      </c>
      <c r="G1651">
        <v>25</v>
      </c>
      <c r="H1651">
        <v>15</v>
      </c>
      <c r="I1651">
        <v>2009</v>
      </c>
      <c r="J1651">
        <v>4</v>
      </c>
      <c r="K1651" t="s">
        <v>1475</v>
      </c>
      <c r="L1651">
        <f>data_to_analyze[[#This Row],[workers]]-data_to_analyze[[#This Row],[previous_workers]]</f>
        <v>10</v>
      </c>
    </row>
    <row r="1652" spans="1:12" x14ac:dyDescent="0.25">
      <c r="A1652">
        <v>1646</v>
      </c>
      <c r="B1652" t="s">
        <v>6303</v>
      </c>
      <c r="C1652" t="s">
        <v>17757</v>
      </c>
      <c r="D1652" s="7">
        <v>2100000</v>
      </c>
      <c r="E1652">
        <v>251</v>
      </c>
      <c r="F1652" t="s">
        <v>55</v>
      </c>
      <c r="G1652">
        <v>5</v>
      </c>
      <c r="H1652">
        <v>2</v>
      </c>
      <c r="I1652">
        <v>2012</v>
      </c>
      <c r="J1652">
        <v>1</v>
      </c>
      <c r="K1652" t="s">
        <v>805</v>
      </c>
      <c r="L1652">
        <f>data_to_analyze[[#This Row],[workers]]-data_to_analyze[[#This Row],[previous_workers]]</f>
        <v>3</v>
      </c>
    </row>
    <row r="1653" spans="1:12" x14ac:dyDescent="0.25">
      <c r="A1653">
        <v>1647</v>
      </c>
      <c r="B1653" t="s">
        <v>6306</v>
      </c>
      <c r="C1653" t="s">
        <v>777</v>
      </c>
      <c r="D1653" s="7">
        <v>2700000</v>
      </c>
      <c r="E1653">
        <v>251</v>
      </c>
      <c r="F1653" t="s">
        <v>211</v>
      </c>
      <c r="G1653">
        <v>8</v>
      </c>
      <c r="H1653">
        <v>5</v>
      </c>
      <c r="I1653">
        <v>1998</v>
      </c>
      <c r="J1653">
        <v>2</v>
      </c>
      <c r="K1653" t="s">
        <v>6309</v>
      </c>
      <c r="L1653">
        <f>data_to_analyze[[#This Row],[workers]]-data_to_analyze[[#This Row],[previous_workers]]</f>
        <v>3</v>
      </c>
    </row>
    <row r="1654" spans="1:12" x14ac:dyDescent="0.25">
      <c r="A1654">
        <v>1648</v>
      </c>
      <c r="B1654" t="s">
        <v>6310</v>
      </c>
      <c r="C1654" t="s">
        <v>777</v>
      </c>
      <c r="D1654" s="7">
        <v>2700000</v>
      </c>
      <c r="E1654">
        <v>250</v>
      </c>
      <c r="F1654" t="s">
        <v>329</v>
      </c>
      <c r="G1654">
        <v>23</v>
      </c>
      <c r="H1654">
        <v>12</v>
      </c>
      <c r="I1654">
        <v>2014</v>
      </c>
      <c r="J1654">
        <v>1</v>
      </c>
      <c r="K1654" t="s">
        <v>203</v>
      </c>
      <c r="L1654">
        <f>data_to_analyze[[#This Row],[workers]]-data_to_analyze[[#This Row],[previous_workers]]</f>
        <v>11</v>
      </c>
    </row>
    <row r="1655" spans="1:12" x14ac:dyDescent="0.25">
      <c r="A1655">
        <v>1649</v>
      </c>
      <c r="B1655" t="s">
        <v>6313</v>
      </c>
      <c r="C1655" t="s">
        <v>17742</v>
      </c>
      <c r="D1655" s="7">
        <v>7800000</v>
      </c>
      <c r="E1655">
        <v>250</v>
      </c>
      <c r="F1655" t="s">
        <v>211</v>
      </c>
      <c r="G1655">
        <v>38</v>
      </c>
      <c r="H1655">
        <v>35</v>
      </c>
      <c r="I1655">
        <v>1990</v>
      </c>
      <c r="J1655">
        <v>1</v>
      </c>
      <c r="K1655" t="s">
        <v>6316</v>
      </c>
      <c r="L1655">
        <f>data_to_analyze[[#This Row],[workers]]-data_to_analyze[[#This Row],[previous_workers]]</f>
        <v>3</v>
      </c>
    </row>
    <row r="1656" spans="1:12" x14ac:dyDescent="0.25">
      <c r="A1656">
        <v>1650</v>
      </c>
      <c r="B1656" t="s">
        <v>6317</v>
      </c>
      <c r="C1656" t="s">
        <v>17770</v>
      </c>
      <c r="D1656" s="7">
        <v>12500000</v>
      </c>
      <c r="E1656">
        <v>249</v>
      </c>
      <c r="F1656" t="s">
        <v>211</v>
      </c>
      <c r="G1656">
        <v>12</v>
      </c>
      <c r="H1656">
        <v>8</v>
      </c>
      <c r="I1656">
        <v>2001</v>
      </c>
      <c r="J1656">
        <v>2</v>
      </c>
      <c r="K1656" t="s">
        <v>251</v>
      </c>
      <c r="L1656">
        <f>data_to_analyze[[#This Row],[workers]]-data_to_analyze[[#This Row],[previous_workers]]</f>
        <v>4</v>
      </c>
    </row>
    <row r="1657" spans="1:12" x14ac:dyDescent="0.25">
      <c r="A1657">
        <v>1651</v>
      </c>
      <c r="B1657" t="s">
        <v>6320</v>
      </c>
      <c r="C1657" t="s">
        <v>17730</v>
      </c>
      <c r="D1657" s="7">
        <v>500000</v>
      </c>
      <c r="E1657">
        <v>249</v>
      </c>
      <c r="F1657" t="s">
        <v>181</v>
      </c>
      <c r="G1657">
        <v>26</v>
      </c>
      <c r="H1657">
        <v>13</v>
      </c>
      <c r="I1657">
        <v>2011</v>
      </c>
      <c r="J1657">
        <v>1</v>
      </c>
      <c r="K1657" t="s">
        <v>2594</v>
      </c>
      <c r="L1657">
        <f>data_to_analyze[[#This Row],[workers]]-data_to_analyze[[#This Row],[previous_workers]]</f>
        <v>13</v>
      </c>
    </row>
    <row r="1658" spans="1:12" x14ac:dyDescent="0.25">
      <c r="A1658">
        <v>1652</v>
      </c>
      <c r="B1658" t="s">
        <v>6323</v>
      </c>
      <c r="C1658" t="s">
        <v>17753</v>
      </c>
      <c r="D1658" s="7">
        <v>11100000</v>
      </c>
      <c r="E1658">
        <v>248</v>
      </c>
      <c r="F1658" t="s">
        <v>233</v>
      </c>
      <c r="G1658">
        <v>46</v>
      </c>
      <c r="H1658">
        <v>27</v>
      </c>
      <c r="I1658">
        <v>2011</v>
      </c>
      <c r="J1658">
        <v>1</v>
      </c>
      <c r="K1658" t="s">
        <v>6326</v>
      </c>
      <c r="L1658">
        <f>data_to_analyze[[#This Row],[workers]]-data_to_analyze[[#This Row],[previous_workers]]</f>
        <v>19</v>
      </c>
    </row>
    <row r="1659" spans="1:12" x14ac:dyDescent="0.25">
      <c r="A1659">
        <v>1653</v>
      </c>
      <c r="B1659" t="s">
        <v>6327</v>
      </c>
      <c r="C1659" t="s">
        <v>17770</v>
      </c>
      <c r="D1659" s="7">
        <v>4100000</v>
      </c>
      <c r="E1659">
        <v>248</v>
      </c>
      <c r="F1659" t="s">
        <v>181</v>
      </c>
      <c r="G1659">
        <v>95</v>
      </c>
      <c r="H1659">
        <v>4</v>
      </c>
      <c r="I1659">
        <v>2006</v>
      </c>
      <c r="J1659">
        <v>2</v>
      </c>
      <c r="K1659" t="s">
        <v>6330</v>
      </c>
      <c r="L1659">
        <f>data_to_analyze[[#This Row],[workers]]-data_to_analyze[[#This Row],[previous_workers]]</f>
        <v>91</v>
      </c>
    </row>
    <row r="1660" spans="1:12" x14ac:dyDescent="0.25">
      <c r="A1660">
        <v>1654</v>
      </c>
      <c r="B1660" t="s">
        <v>6331</v>
      </c>
      <c r="C1660" t="s">
        <v>17769</v>
      </c>
      <c r="D1660" s="7">
        <v>14500000</v>
      </c>
      <c r="E1660">
        <v>248</v>
      </c>
      <c r="F1660" t="s">
        <v>55</v>
      </c>
      <c r="G1660">
        <v>2800</v>
      </c>
      <c r="H1660">
        <v>1000</v>
      </c>
      <c r="I1660">
        <v>2014</v>
      </c>
      <c r="J1660">
        <v>2</v>
      </c>
      <c r="K1660" t="s">
        <v>212</v>
      </c>
      <c r="L1660">
        <f>data_to_analyze[[#This Row],[workers]]-data_to_analyze[[#This Row],[previous_workers]]</f>
        <v>1800</v>
      </c>
    </row>
    <row r="1661" spans="1:12" x14ac:dyDescent="0.25">
      <c r="A1661">
        <v>1655</v>
      </c>
      <c r="B1661" t="s">
        <v>6335</v>
      </c>
      <c r="C1661" t="s">
        <v>17730</v>
      </c>
      <c r="D1661" s="7">
        <v>3200000</v>
      </c>
      <c r="E1661">
        <v>248</v>
      </c>
      <c r="F1661" t="s">
        <v>107</v>
      </c>
      <c r="G1661">
        <v>12</v>
      </c>
      <c r="H1661">
        <v>4</v>
      </c>
      <c r="I1661">
        <v>2014</v>
      </c>
      <c r="J1661">
        <v>1</v>
      </c>
      <c r="K1661" t="s">
        <v>2594</v>
      </c>
      <c r="L1661">
        <f>data_to_analyze[[#This Row],[workers]]-data_to_analyze[[#This Row],[previous_workers]]</f>
        <v>8</v>
      </c>
    </row>
    <row r="1662" spans="1:12" x14ac:dyDescent="0.25">
      <c r="A1662">
        <v>1656</v>
      </c>
      <c r="B1662" t="s">
        <v>6338</v>
      </c>
      <c r="C1662" t="s">
        <v>108</v>
      </c>
      <c r="D1662" s="7">
        <v>17400000</v>
      </c>
      <c r="E1662">
        <v>248</v>
      </c>
      <c r="F1662" t="s">
        <v>156</v>
      </c>
      <c r="G1662">
        <v>73</v>
      </c>
      <c r="H1662">
        <v>31</v>
      </c>
      <c r="I1662">
        <v>2014</v>
      </c>
      <c r="J1662">
        <v>2</v>
      </c>
      <c r="K1662" t="s">
        <v>108</v>
      </c>
      <c r="L1662">
        <f>data_to_analyze[[#This Row],[workers]]-data_to_analyze[[#This Row],[previous_workers]]</f>
        <v>42</v>
      </c>
    </row>
    <row r="1663" spans="1:12" x14ac:dyDescent="0.25">
      <c r="A1663">
        <v>1657</v>
      </c>
      <c r="B1663" t="s">
        <v>6341</v>
      </c>
      <c r="C1663" t="s">
        <v>17770</v>
      </c>
      <c r="D1663" s="7">
        <v>35900000</v>
      </c>
      <c r="E1663">
        <v>248</v>
      </c>
      <c r="F1663" t="s">
        <v>156</v>
      </c>
      <c r="G1663">
        <v>213</v>
      </c>
      <c r="H1663">
        <v>102</v>
      </c>
      <c r="I1663">
        <v>2004</v>
      </c>
      <c r="J1663">
        <v>7</v>
      </c>
      <c r="K1663" t="s">
        <v>34</v>
      </c>
      <c r="L1663">
        <f>data_to_analyze[[#This Row],[workers]]-data_to_analyze[[#This Row],[previous_workers]]</f>
        <v>111</v>
      </c>
    </row>
    <row r="1664" spans="1:12" x14ac:dyDescent="0.25">
      <c r="A1664">
        <v>1658</v>
      </c>
      <c r="B1664" t="s">
        <v>6344</v>
      </c>
      <c r="C1664" t="s">
        <v>17742</v>
      </c>
      <c r="D1664" s="7">
        <v>59200000</v>
      </c>
      <c r="E1664">
        <v>248</v>
      </c>
      <c r="F1664" t="s">
        <v>156</v>
      </c>
      <c r="G1664">
        <v>257</v>
      </c>
      <c r="H1664">
        <v>75</v>
      </c>
      <c r="I1664">
        <v>2009</v>
      </c>
      <c r="J1664">
        <v>2</v>
      </c>
      <c r="K1664" t="s">
        <v>506</v>
      </c>
      <c r="L1664">
        <f>data_to_analyze[[#This Row],[workers]]-data_to_analyze[[#This Row],[previous_workers]]</f>
        <v>182</v>
      </c>
    </row>
    <row r="1665" spans="1:12" x14ac:dyDescent="0.25">
      <c r="A1665">
        <v>1659</v>
      </c>
      <c r="B1665" t="s">
        <v>6348</v>
      </c>
      <c r="C1665" t="s">
        <v>17735</v>
      </c>
      <c r="D1665" s="7">
        <v>500000</v>
      </c>
      <c r="E1665">
        <v>248</v>
      </c>
      <c r="F1665" t="s">
        <v>233</v>
      </c>
      <c r="G1665">
        <v>19</v>
      </c>
      <c r="H1665">
        <v>9</v>
      </c>
      <c r="I1665">
        <v>2004</v>
      </c>
      <c r="J1665">
        <v>1</v>
      </c>
      <c r="K1665" t="s">
        <v>6351</v>
      </c>
      <c r="L1665">
        <f>data_to_analyze[[#This Row],[workers]]-data_to_analyze[[#This Row],[previous_workers]]</f>
        <v>10</v>
      </c>
    </row>
    <row r="1666" spans="1:12" x14ac:dyDescent="0.25">
      <c r="A1666">
        <v>1660</v>
      </c>
      <c r="B1666" t="s">
        <v>6352</v>
      </c>
      <c r="C1666" t="s">
        <v>777</v>
      </c>
      <c r="D1666" s="7">
        <v>8500000</v>
      </c>
      <c r="E1666">
        <v>247</v>
      </c>
      <c r="F1666" t="s">
        <v>218</v>
      </c>
      <c r="G1666">
        <v>11</v>
      </c>
      <c r="H1666">
        <v>3</v>
      </c>
      <c r="I1666">
        <v>2011</v>
      </c>
      <c r="J1666">
        <v>1</v>
      </c>
      <c r="K1666" t="s">
        <v>1519</v>
      </c>
      <c r="L1666">
        <f>data_to_analyze[[#This Row],[workers]]-data_to_analyze[[#This Row],[previous_workers]]</f>
        <v>8</v>
      </c>
    </row>
    <row r="1667" spans="1:12" x14ac:dyDescent="0.25">
      <c r="A1667">
        <v>1661</v>
      </c>
      <c r="B1667" t="s">
        <v>6355</v>
      </c>
      <c r="C1667" t="s">
        <v>10856</v>
      </c>
      <c r="D1667" s="7">
        <v>1200000</v>
      </c>
      <c r="E1667">
        <v>247</v>
      </c>
      <c r="F1667" t="s">
        <v>107</v>
      </c>
      <c r="G1667">
        <v>89</v>
      </c>
      <c r="H1667">
        <v>13</v>
      </c>
      <c r="I1667">
        <v>2008</v>
      </c>
      <c r="J1667">
        <v>4</v>
      </c>
      <c r="K1667" t="s">
        <v>137</v>
      </c>
      <c r="L1667">
        <f>data_to_analyze[[#This Row],[workers]]-data_to_analyze[[#This Row],[previous_workers]]</f>
        <v>76</v>
      </c>
    </row>
    <row r="1668" spans="1:12" x14ac:dyDescent="0.25">
      <c r="A1668">
        <v>1662</v>
      </c>
      <c r="B1668" t="s">
        <v>6358</v>
      </c>
      <c r="C1668" t="s">
        <v>10856</v>
      </c>
      <c r="D1668" s="7">
        <v>69400000</v>
      </c>
      <c r="E1668">
        <v>246</v>
      </c>
      <c r="F1668" t="s">
        <v>218</v>
      </c>
      <c r="G1668">
        <v>78</v>
      </c>
      <c r="H1668">
        <v>41</v>
      </c>
      <c r="I1668">
        <v>2013</v>
      </c>
      <c r="J1668">
        <v>2</v>
      </c>
      <c r="K1668" t="s">
        <v>410</v>
      </c>
      <c r="L1668">
        <f>data_to_analyze[[#This Row],[workers]]-data_to_analyze[[#This Row],[previous_workers]]</f>
        <v>37</v>
      </c>
    </row>
    <row r="1669" spans="1:12" x14ac:dyDescent="0.25">
      <c r="A1669">
        <v>1663</v>
      </c>
      <c r="B1669" t="s">
        <v>6361</v>
      </c>
      <c r="C1669" t="s">
        <v>17758</v>
      </c>
      <c r="D1669" s="7">
        <v>59100000</v>
      </c>
      <c r="E1669">
        <v>246</v>
      </c>
      <c r="F1669" t="s">
        <v>40</v>
      </c>
      <c r="G1669">
        <v>65</v>
      </c>
      <c r="H1669">
        <v>6</v>
      </c>
      <c r="I1669">
        <v>2009</v>
      </c>
      <c r="J1669">
        <v>1</v>
      </c>
      <c r="K1669" t="s">
        <v>6365</v>
      </c>
      <c r="L1669">
        <f>data_to_analyze[[#This Row],[workers]]-data_to_analyze[[#This Row],[previous_workers]]</f>
        <v>59</v>
      </c>
    </row>
    <row r="1670" spans="1:12" x14ac:dyDescent="0.25">
      <c r="A1670">
        <v>1664</v>
      </c>
      <c r="B1670" t="s">
        <v>6366</v>
      </c>
      <c r="C1670" t="s">
        <v>108</v>
      </c>
      <c r="D1670" s="7">
        <v>30100000</v>
      </c>
      <c r="E1670">
        <v>246</v>
      </c>
      <c r="F1670" t="s">
        <v>336</v>
      </c>
      <c r="G1670">
        <v>46</v>
      </c>
      <c r="H1670">
        <v>11</v>
      </c>
      <c r="I1670">
        <v>2004</v>
      </c>
      <c r="J1670">
        <v>2</v>
      </c>
      <c r="K1670" t="s">
        <v>882</v>
      </c>
      <c r="L1670">
        <f>data_to_analyze[[#This Row],[workers]]-data_to_analyze[[#This Row],[previous_workers]]</f>
        <v>35</v>
      </c>
    </row>
    <row r="1671" spans="1:12" x14ac:dyDescent="0.25">
      <c r="A1671">
        <v>1665</v>
      </c>
      <c r="B1671" t="s">
        <v>6369</v>
      </c>
      <c r="C1671" t="s">
        <v>10856</v>
      </c>
      <c r="D1671" s="7">
        <v>253900000</v>
      </c>
      <c r="E1671">
        <v>246</v>
      </c>
      <c r="F1671" t="s">
        <v>18</v>
      </c>
      <c r="G1671">
        <v>653</v>
      </c>
      <c r="H1671">
        <v>273</v>
      </c>
      <c r="I1671">
        <v>2001</v>
      </c>
      <c r="J1671">
        <v>9</v>
      </c>
      <c r="K1671" t="s">
        <v>1351</v>
      </c>
      <c r="L1671">
        <f>data_to_analyze[[#This Row],[workers]]-data_to_analyze[[#This Row],[previous_workers]]</f>
        <v>380</v>
      </c>
    </row>
    <row r="1672" spans="1:12" x14ac:dyDescent="0.25">
      <c r="A1672">
        <v>1666</v>
      </c>
      <c r="B1672" t="s">
        <v>6373</v>
      </c>
      <c r="C1672" t="s">
        <v>17733</v>
      </c>
      <c r="D1672" s="7">
        <v>27900000</v>
      </c>
      <c r="E1672">
        <v>246</v>
      </c>
      <c r="F1672" t="s">
        <v>48</v>
      </c>
      <c r="G1672">
        <v>17</v>
      </c>
      <c r="H1672">
        <v>12</v>
      </c>
      <c r="I1672">
        <v>2014</v>
      </c>
      <c r="J1672">
        <v>3</v>
      </c>
      <c r="K1672" t="s">
        <v>6377</v>
      </c>
      <c r="L1672">
        <f>data_to_analyze[[#This Row],[workers]]-data_to_analyze[[#This Row],[previous_workers]]</f>
        <v>5</v>
      </c>
    </row>
    <row r="1673" spans="1:12" x14ac:dyDescent="0.25">
      <c r="A1673">
        <v>1667</v>
      </c>
      <c r="B1673" t="s">
        <v>6378</v>
      </c>
      <c r="C1673" t="s">
        <v>777</v>
      </c>
      <c r="D1673" s="7">
        <v>33700000</v>
      </c>
      <c r="E1673">
        <v>246</v>
      </c>
      <c r="F1673" t="s">
        <v>297</v>
      </c>
      <c r="G1673">
        <v>105</v>
      </c>
      <c r="H1673">
        <v>115</v>
      </c>
      <c r="I1673">
        <v>2006</v>
      </c>
      <c r="J1673">
        <v>7</v>
      </c>
      <c r="K1673" t="s">
        <v>203</v>
      </c>
      <c r="L1673">
        <f>data_to_analyze[[#This Row],[workers]]-data_to_analyze[[#This Row],[previous_workers]]</f>
        <v>-10</v>
      </c>
    </row>
    <row r="1674" spans="1:12" x14ac:dyDescent="0.25">
      <c r="A1674">
        <v>1668</v>
      </c>
      <c r="B1674" t="s">
        <v>6381</v>
      </c>
      <c r="C1674" t="s">
        <v>17769</v>
      </c>
      <c r="D1674" s="7">
        <v>6300000</v>
      </c>
      <c r="E1674">
        <v>246</v>
      </c>
      <c r="F1674" t="s">
        <v>55</v>
      </c>
      <c r="G1674">
        <v>29</v>
      </c>
      <c r="H1674">
        <v>6</v>
      </c>
      <c r="I1674">
        <v>2012</v>
      </c>
      <c r="J1674">
        <v>3</v>
      </c>
      <c r="K1674" t="s">
        <v>6384</v>
      </c>
      <c r="L1674">
        <f>data_to_analyze[[#This Row],[workers]]-data_to_analyze[[#This Row],[previous_workers]]</f>
        <v>23</v>
      </c>
    </row>
    <row r="1675" spans="1:12" x14ac:dyDescent="0.25">
      <c r="A1675">
        <v>1669</v>
      </c>
      <c r="B1675" t="s">
        <v>6385</v>
      </c>
      <c r="C1675" t="s">
        <v>17739</v>
      </c>
      <c r="D1675" s="7">
        <v>700000</v>
      </c>
      <c r="E1675">
        <v>245</v>
      </c>
      <c r="F1675" t="s">
        <v>156</v>
      </c>
      <c r="G1675">
        <v>12</v>
      </c>
      <c r="H1675">
        <v>5</v>
      </c>
      <c r="I1675">
        <v>2001</v>
      </c>
      <c r="J1675">
        <v>1</v>
      </c>
      <c r="K1675" t="s">
        <v>2055</v>
      </c>
      <c r="L1675">
        <f>data_to_analyze[[#This Row],[workers]]-data_to_analyze[[#This Row],[previous_workers]]</f>
        <v>7</v>
      </c>
    </row>
    <row r="1676" spans="1:12" x14ac:dyDescent="0.25">
      <c r="A1676">
        <v>1670</v>
      </c>
      <c r="B1676" t="s">
        <v>6388</v>
      </c>
      <c r="C1676" t="s">
        <v>10856</v>
      </c>
      <c r="D1676" s="7">
        <v>29600000</v>
      </c>
      <c r="E1676">
        <v>245</v>
      </c>
      <c r="F1676" t="s">
        <v>107</v>
      </c>
      <c r="G1676">
        <v>90</v>
      </c>
      <c r="H1676">
        <v>40</v>
      </c>
      <c r="I1676">
        <v>2014</v>
      </c>
      <c r="J1676">
        <v>2</v>
      </c>
      <c r="K1676" t="s">
        <v>6391</v>
      </c>
      <c r="L1676">
        <f>data_to_analyze[[#This Row],[workers]]-data_to_analyze[[#This Row],[previous_workers]]</f>
        <v>50</v>
      </c>
    </row>
    <row r="1677" spans="1:12" x14ac:dyDescent="0.25">
      <c r="A1677">
        <v>1671</v>
      </c>
      <c r="B1677" t="s">
        <v>6392</v>
      </c>
      <c r="C1677" t="s">
        <v>777</v>
      </c>
      <c r="D1677" s="7">
        <v>1200000</v>
      </c>
      <c r="E1677">
        <v>245</v>
      </c>
      <c r="F1677" t="s">
        <v>149</v>
      </c>
      <c r="G1677">
        <v>25</v>
      </c>
      <c r="H1677">
        <v>15</v>
      </c>
      <c r="I1677">
        <v>1998</v>
      </c>
      <c r="J1677">
        <v>2</v>
      </c>
      <c r="K1677" t="s">
        <v>203</v>
      </c>
      <c r="L1677">
        <f>data_to_analyze[[#This Row],[workers]]-data_to_analyze[[#This Row],[previous_workers]]</f>
        <v>10</v>
      </c>
    </row>
    <row r="1678" spans="1:12" x14ac:dyDescent="0.25">
      <c r="A1678">
        <v>1672</v>
      </c>
      <c r="B1678" t="s">
        <v>6395</v>
      </c>
      <c r="C1678" t="s">
        <v>17767</v>
      </c>
      <c r="D1678" s="7">
        <v>7600000</v>
      </c>
      <c r="E1678">
        <v>245</v>
      </c>
      <c r="F1678" t="s">
        <v>156</v>
      </c>
      <c r="G1678">
        <v>49</v>
      </c>
      <c r="H1678">
        <v>10</v>
      </c>
      <c r="I1678">
        <v>2015</v>
      </c>
      <c r="J1678">
        <v>2</v>
      </c>
      <c r="K1678" t="s">
        <v>6398</v>
      </c>
      <c r="L1678">
        <f>data_to_analyze[[#This Row],[workers]]-data_to_analyze[[#This Row],[previous_workers]]</f>
        <v>39</v>
      </c>
    </row>
    <row r="1679" spans="1:12" x14ac:dyDescent="0.25">
      <c r="A1679">
        <v>1673</v>
      </c>
      <c r="B1679" t="s">
        <v>6399</v>
      </c>
      <c r="C1679" t="s">
        <v>17770</v>
      </c>
      <c r="D1679" s="7">
        <v>3900000</v>
      </c>
      <c r="E1679">
        <v>245</v>
      </c>
      <c r="F1679" t="s">
        <v>233</v>
      </c>
      <c r="G1679">
        <v>34</v>
      </c>
      <c r="H1679">
        <v>15</v>
      </c>
      <c r="I1679">
        <v>2010</v>
      </c>
      <c r="J1679">
        <v>2</v>
      </c>
      <c r="K1679" t="s">
        <v>5067</v>
      </c>
      <c r="L1679">
        <f>data_to_analyze[[#This Row],[workers]]-data_to_analyze[[#This Row],[previous_workers]]</f>
        <v>19</v>
      </c>
    </row>
    <row r="1680" spans="1:12" x14ac:dyDescent="0.25">
      <c r="A1680">
        <v>1674</v>
      </c>
      <c r="B1680" t="s">
        <v>6402</v>
      </c>
      <c r="C1680" t="s">
        <v>17739</v>
      </c>
      <c r="D1680" s="7">
        <v>1600000</v>
      </c>
      <c r="E1680">
        <v>245</v>
      </c>
      <c r="F1680" t="s">
        <v>257</v>
      </c>
      <c r="G1680">
        <v>240</v>
      </c>
      <c r="H1680">
        <v>72</v>
      </c>
      <c r="I1680">
        <v>2013</v>
      </c>
      <c r="J1680">
        <v>2</v>
      </c>
      <c r="K1680" t="s">
        <v>6405</v>
      </c>
      <c r="L1680">
        <f>data_to_analyze[[#This Row],[workers]]-data_to_analyze[[#This Row],[previous_workers]]</f>
        <v>168</v>
      </c>
    </row>
    <row r="1681" spans="1:12" x14ac:dyDescent="0.25">
      <c r="A1681">
        <v>1675</v>
      </c>
      <c r="B1681" t="s">
        <v>6406</v>
      </c>
      <c r="C1681" t="s">
        <v>17773</v>
      </c>
      <c r="D1681" s="7">
        <v>5100000</v>
      </c>
      <c r="E1681">
        <v>244</v>
      </c>
      <c r="F1681" t="s">
        <v>181</v>
      </c>
      <c r="G1681">
        <v>50</v>
      </c>
      <c r="H1681">
        <v>10</v>
      </c>
      <c r="I1681">
        <v>2003</v>
      </c>
      <c r="J1681">
        <v>1</v>
      </c>
      <c r="K1681" t="s">
        <v>921</v>
      </c>
      <c r="L1681">
        <f>data_to_analyze[[#This Row],[workers]]-data_to_analyze[[#This Row],[previous_workers]]</f>
        <v>40</v>
      </c>
    </row>
    <row r="1682" spans="1:12" x14ac:dyDescent="0.25">
      <c r="A1682">
        <v>1676</v>
      </c>
      <c r="B1682" t="s">
        <v>6409</v>
      </c>
      <c r="C1682" t="s">
        <v>17773</v>
      </c>
      <c r="D1682" s="7">
        <v>45600000</v>
      </c>
      <c r="E1682">
        <v>244</v>
      </c>
      <c r="F1682" t="s">
        <v>156</v>
      </c>
      <c r="G1682">
        <v>313</v>
      </c>
      <c r="H1682">
        <v>111</v>
      </c>
      <c r="I1682">
        <v>2007</v>
      </c>
      <c r="J1682">
        <v>8</v>
      </c>
      <c r="K1682" t="s">
        <v>2807</v>
      </c>
      <c r="L1682">
        <f>data_to_analyze[[#This Row],[workers]]-data_to_analyze[[#This Row],[previous_workers]]</f>
        <v>202</v>
      </c>
    </row>
    <row r="1683" spans="1:12" x14ac:dyDescent="0.25">
      <c r="A1683">
        <v>1677</v>
      </c>
      <c r="B1683" t="s">
        <v>6412</v>
      </c>
      <c r="C1683" t="s">
        <v>17739</v>
      </c>
      <c r="D1683" s="7">
        <v>2700000</v>
      </c>
      <c r="E1683">
        <v>244</v>
      </c>
      <c r="F1683" t="s">
        <v>18</v>
      </c>
      <c r="G1683">
        <v>18</v>
      </c>
      <c r="H1683">
        <v>7</v>
      </c>
      <c r="I1683">
        <v>2000</v>
      </c>
      <c r="J1683">
        <v>1</v>
      </c>
      <c r="K1683" t="s">
        <v>122</v>
      </c>
      <c r="L1683">
        <f>data_to_analyze[[#This Row],[workers]]-data_to_analyze[[#This Row],[previous_workers]]</f>
        <v>11</v>
      </c>
    </row>
    <row r="1684" spans="1:12" x14ac:dyDescent="0.25">
      <c r="A1684">
        <v>1678</v>
      </c>
      <c r="B1684" t="s">
        <v>6415</v>
      </c>
      <c r="C1684" t="s">
        <v>976</v>
      </c>
      <c r="D1684" s="7">
        <v>66200000</v>
      </c>
      <c r="E1684">
        <v>244</v>
      </c>
      <c r="F1684" t="s">
        <v>18</v>
      </c>
      <c r="G1684">
        <v>293</v>
      </c>
      <c r="H1684">
        <v>108</v>
      </c>
      <c r="I1684">
        <v>2009</v>
      </c>
      <c r="J1684">
        <v>5</v>
      </c>
      <c r="K1684" t="s">
        <v>101</v>
      </c>
      <c r="L1684">
        <f>data_to_analyze[[#This Row],[workers]]-data_to_analyze[[#This Row],[previous_workers]]</f>
        <v>185</v>
      </c>
    </row>
    <row r="1685" spans="1:12" x14ac:dyDescent="0.25">
      <c r="A1685">
        <v>1679</v>
      </c>
      <c r="B1685" t="s">
        <v>6419</v>
      </c>
      <c r="C1685" t="s">
        <v>17735</v>
      </c>
      <c r="D1685" s="7">
        <v>37700000</v>
      </c>
      <c r="E1685">
        <v>244</v>
      </c>
      <c r="F1685" t="s">
        <v>55</v>
      </c>
      <c r="G1685">
        <v>386</v>
      </c>
      <c r="H1685">
        <v>135</v>
      </c>
      <c r="I1685">
        <v>2008</v>
      </c>
      <c r="J1685">
        <v>3</v>
      </c>
      <c r="K1685" t="s">
        <v>2861</v>
      </c>
      <c r="L1685">
        <f>data_to_analyze[[#This Row],[workers]]-data_to_analyze[[#This Row],[previous_workers]]</f>
        <v>251</v>
      </c>
    </row>
    <row r="1686" spans="1:12" x14ac:dyDescent="0.25">
      <c r="A1686">
        <v>1680</v>
      </c>
      <c r="B1686" t="s">
        <v>6423</v>
      </c>
      <c r="C1686" t="s">
        <v>17773</v>
      </c>
      <c r="D1686" s="7">
        <v>3800000</v>
      </c>
      <c r="E1686">
        <v>244</v>
      </c>
      <c r="F1686" t="s">
        <v>181</v>
      </c>
      <c r="G1686">
        <v>145</v>
      </c>
      <c r="H1686">
        <v>60</v>
      </c>
      <c r="I1686">
        <v>2010</v>
      </c>
      <c r="J1686">
        <v>2</v>
      </c>
      <c r="K1686" t="s">
        <v>4742</v>
      </c>
      <c r="L1686">
        <f>data_to_analyze[[#This Row],[workers]]-data_to_analyze[[#This Row],[previous_workers]]</f>
        <v>85</v>
      </c>
    </row>
    <row r="1687" spans="1:12" x14ac:dyDescent="0.25">
      <c r="A1687">
        <v>1681</v>
      </c>
      <c r="B1687" t="s">
        <v>6426</v>
      </c>
      <c r="C1687" t="s">
        <v>17758</v>
      </c>
      <c r="D1687" s="7">
        <v>31200000</v>
      </c>
      <c r="E1687">
        <v>243</v>
      </c>
      <c r="F1687" t="s">
        <v>187</v>
      </c>
      <c r="G1687">
        <v>7</v>
      </c>
      <c r="H1687">
        <v>3</v>
      </c>
      <c r="I1687">
        <v>2013</v>
      </c>
      <c r="J1687">
        <v>1</v>
      </c>
      <c r="K1687" t="s">
        <v>6429</v>
      </c>
      <c r="L1687">
        <f>data_to_analyze[[#This Row],[workers]]-data_to_analyze[[#This Row],[previous_workers]]</f>
        <v>4</v>
      </c>
    </row>
    <row r="1688" spans="1:12" x14ac:dyDescent="0.25">
      <c r="A1688">
        <v>1682</v>
      </c>
      <c r="B1688" t="s">
        <v>6430</v>
      </c>
      <c r="C1688" t="s">
        <v>17744</v>
      </c>
      <c r="D1688" s="7">
        <v>2500000</v>
      </c>
      <c r="E1688">
        <v>243</v>
      </c>
      <c r="F1688" t="s">
        <v>55</v>
      </c>
      <c r="G1688">
        <v>12</v>
      </c>
      <c r="H1688">
        <v>5</v>
      </c>
      <c r="I1688">
        <v>2008</v>
      </c>
      <c r="J1688">
        <v>2</v>
      </c>
      <c r="K1688" t="s">
        <v>6433</v>
      </c>
      <c r="L1688">
        <f>data_to_analyze[[#This Row],[workers]]-data_to_analyze[[#This Row],[previous_workers]]</f>
        <v>7</v>
      </c>
    </row>
    <row r="1689" spans="1:12" x14ac:dyDescent="0.25">
      <c r="A1689">
        <v>1683</v>
      </c>
      <c r="B1689" t="s">
        <v>6434</v>
      </c>
      <c r="C1689" t="s">
        <v>777</v>
      </c>
      <c r="D1689" s="7">
        <v>2200000</v>
      </c>
      <c r="E1689">
        <v>243</v>
      </c>
      <c r="F1689" t="s">
        <v>18</v>
      </c>
      <c r="G1689">
        <v>11</v>
      </c>
      <c r="H1689">
        <v>7</v>
      </c>
      <c r="I1689">
        <v>2011</v>
      </c>
      <c r="J1689">
        <v>1</v>
      </c>
      <c r="K1689" t="s">
        <v>1004</v>
      </c>
      <c r="L1689">
        <f>data_to_analyze[[#This Row],[workers]]-data_to_analyze[[#This Row],[previous_workers]]</f>
        <v>4</v>
      </c>
    </row>
    <row r="1690" spans="1:12" x14ac:dyDescent="0.25">
      <c r="A1690">
        <v>1684</v>
      </c>
      <c r="B1690" t="s">
        <v>6437</v>
      </c>
      <c r="C1690" t="s">
        <v>17769</v>
      </c>
      <c r="D1690" s="7">
        <v>3200000</v>
      </c>
      <c r="E1690">
        <v>243</v>
      </c>
      <c r="F1690" t="s">
        <v>18</v>
      </c>
      <c r="G1690">
        <v>37</v>
      </c>
      <c r="H1690">
        <v>9</v>
      </c>
      <c r="I1690">
        <v>2014</v>
      </c>
      <c r="J1690">
        <v>2</v>
      </c>
      <c r="K1690" t="s">
        <v>27</v>
      </c>
      <c r="L1690">
        <f>data_to_analyze[[#This Row],[workers]]-data_to_analyze[[#This Row],[previous_workers]]</f>
        <v>28</v>
      </c>
    </row>
    <row r="1691" spans="1:12" x14ac:dyDescent="0.25">
      <c r="A1691">
        <v>1685</v>
      </c>
      <c r="B1691" t="s">
        <v>6440</v>
      </c>
      <c r="C1691" t="s">
        <v>17735</v>
      </c>
      <c r="D1691" s="7">
        <v>89400000</v>
      </c>
      <c r="E1691">
        <v>242</v>
      </c>
      <c r="F1691" t="s">
        <v>33</v>
      </c>
      <c r="G1691">
        <v>1755</v>
      </c>
      <c r="H1691">
        <v>615</v>
      </c>
      <c r="I1691">
        <v>2012</v>
      </c>
      <c r="J1691">
        <v>3</v>
      </c>
      <c r="K1691" t="s">
        <v>89</v>
      </c>
      <c r="L1691">
        <f>data_to_analyze[[#This Row],[workers]]-data_to_analyze[[#This Row],[previous_workers]]</f>
        <v>1140</v>
      </c>
    </row>
    <row r="1692" spans="1:12" x14ac:dyDescent="0.25">
      <c r="A1692">
        <v>1686</v>
      </c>
      <c r="B1692" t="s">
        <v>6444</v>
      </c>
      <c r="C1692" t="s">
        <v>17763</v>
      </c>
      <c r="D1692" s="7">
        <v>29300000</v>
      </c>
      <c r="E1692">
        <v>242</v>
      </c>
      <c r="F1692" t="s">
        <v>218</v>
      </c>
      <c r="G1692">
        <v>239</v>
      </c>
      <c r="H1692">
        <v>155</v>
      </c>
      <c r="I1692">
        <v>1998</v>
      </c>
      <c r="J1692">
        <v>3</v>
      </c>
      <c r="K1692" t="s">
        <v>4642</v>
      </c>
      <c r="L1692">
        <f>data_to_analyze[[#This Row],[workers]]-data_to_analyze[[#This Row],[previous_workers]]</f>
        <v>84</v>
      </c>
    </row>
    <row r="1693" spans="1:12" x14ac:dyDescent="0.25">
      <c r="A1693">
        <v>1687</v>
      </c>
      <c r="B1693" t="s">
        <v>6448</v>
      </c>
      <c r="C1693" t="s">
        <v>17770</v>
      </c>
      <c r="D1693" s="7">
        <v>600000</v>
      </c>
      <c r="E1693">
        <v>242</v>
      </c>
      <c r="F1693" t="s">
        <v>233</v>
      </c>
      <c r="G1693">
        <v>37</v>
      </c>
      <c r="H1693">
        <v>7</v>
      </c>
      <c r="I1693">
        <v>2011</v>
      </c>
      <c r="J1693">
        <v>3</v>
      </c>
      <c r="K1693" t="s">
        <v>2673</v>
      </c>
      <c r="L1693">
        <f>data_to_analyze[[#This Row],[workers]]-data_to_analyze[[#This Row],[previous_workers]]</f>
        <v>30</v>
      </c>
    </row>
    <row r="1694" spans="1:12" x14ac:dyDescent="0.25">
      <c r="A1694">
        <v>1688</v>
      </c>
      <c r="B1694" t="s">
        <v>6451</v>
      </c>
      <c r="C1694" t="s">
        <v>777</v>
      </c>
      <c r="D1694" s="7">
        <v>700000</v>
      </c>
      <c r="E1694">
        <v>242</v>
      </c>
      <c r="F1694" t="s">
        <v>156</v>
      </c>
      <c r="G1694">
        <v>90</v>
      </c>
      <c r="H1694">
        <v>15</v>
      </c>
      <c r="I1694">
        <v>2013</v>
      </c>
      <c r="J1694">
        <v>2</v>
      </c>
      <c r="K1694" t="s">
        <v>6454</v>
      </c>
      <c r="L1694">
        <f>data_to_analyze[[#This Row],[workers]]-data_to_analyze[[#This Row],[previous_workers]]</f>
        <v>75</v>
      </c>
    </row>
    <row r="1695" spans="1:12" x14ac:dyDescent="0.25">
      <c r="A1695">
        <v>1689</v>
      </c>
      <c r="B1695" t="s">
        <v>6455</v>
      </c>
      <c r="C1695" t="s">
        <v>108</v>
      </c>
      <c r="D1695" s="7">
        <v>2700000</v>
      </c>
      <c r="E1695">
        <v>242</v>
      </c>
      <c r="F1695" t="s">
        <v>48</v>
      </c>
      <c r="G1695">
        <v>8</v>
      </c>
      <c r="H1695">
        <v>2</v>
      </c>
      <c r="I1695">
        <v>2010</v>
      </c>
      <c r="J1695">
        <v>1</v>
      </c>
      <c r="K1695" t="s">
        <v>882</v>
      </c>
      <c r="L1695">
        <f>data_to_analyze[[#This Row],[workers]]-data_to_analyze[[#This Row],[previous_workers]]</f>
        <v>6</v>
      </c>
    </row>
    <row r="1696" spans="1:12" x14ac:dyDescent="0.25">
      <c r="A1696">
        <v>1690</v>
      </c>
      <c r="B1696" t="s">
        <v>6458</v>
      </c>
      <c r="C1696" t="s">
        <v>777</v>
      </c>
      <c r="D1696" s="7">
        <v>9100000</v>
      </c>
      <c r="E1696">
        <v>242</v>
      </c>
      <c r="F1696" t="s">
        <v>297</v>
      </c>
      <c r="G1696">
        <v>45</v>
      </c>
      <c r="H1696">
        <v>9</v>
      </c>
      <c r="I1696">
        <v>2011</v>
      </c>
      <c r="J1696">
        <v>2</v>
      </c>
      <c r="K1696" t="s">
        <v>671</v>
      </c>
      <c r="L1696">
        <f>data_to_analyze[[#This Row],[workers]]-data_to_analyze[[#This Row],[previous_workers]]</f>
        <v>36</v>
      </c>
    </row>
    <row r="1697" spans="1:12" x14ac:dyDescent="0.25">
      <c r="A1697">
        <v>1691</v>
      </c>
      <c r="B1697" t="s">
        <v>6461</v>
      </c>
      <c r="C1697" t="s">
        <v>17773</v>
      </c>
      <c r="D1697" s="7">
        <v>11700000</v>
      </c>
      <c r="E1697">
        <v>242</v>
      </c>
      <c r="F1697" t="s">
        <v>297</v>
      </c>
      <c r="G1697">
        <v>48</v>
      </c>
      <c r="H1697">
        <v>15</v>
      </c>
      <c r="I1697">
        <v>1999</v>
      </c>
      <c r="J1697">
        <v>4</v>
      </c>
      <c r="K1697" t="s">
        <v>3271</v>
      </c>
      <c r="L1697">
        <f>data_to_analyze[[#This Row],[workers]]-data_to_analyze[[#This Row],[previous_workers]]</f>
        <v>33</v>
      </c>
    </row>
    <row r="1698" spans="1:12" x14ac:dyDescent="0.25">
      <c r="A1698">
        <v>1692</v>
      </c>
      <c r="B1698" t="s">
        <v>6464</v>
      </c>
      <c r="C1698" t="s">
        <v>17770</v>
      </c>
      <c r="D1698" s="7">
        <v>4800000</v>
      </c>
      <c r="E1698">
        <v>241</v>
      </c>
      <c r="F1698" t="s">
        <v>175</v>
      </c>
      <c r="G1698">
        <v>38</v>
      </c>
      <c r="H1698">
        <v>16</v>
      </c>
      <c r="I1698">
        <v>2011</v>
      </c>
      <c r="J1698">
        <v>3</v>
      </c>
      <c r="K1698" t="s">
        <v>251</v>
      </c>
      <c r="L1698">
        <f>data_to_analyze[[#This Row],[workers]]-data_to_analyze[[#This Row],[previous_workers]]</f>
        <v>22</v>
      </c>
    </row>
    <row r="1699" spans="1:12" x14ac:dyDescent="0.25">
      <c r="A1699">
        <v>1693</v>
      </c>
      <c r="B1699" t="s">
        <v>6467</v>
      </c>
      <c r="C1699" t="s">
        <v>10856</v>
      </c>
      <c r="D1699" s="7">
        <v>400000</v>
      </c>
      <c r="E1699">
        <v>241</v>
      </c>
      <c r="F1699" t="s">
        <v>623</v>
      </c>
      <c r="G1699">
        <v>21</v>
      </c>
      <c r="H1699">
        <v>6</v>
      </c>
      <c r="I1699">
        <v>2007</v>
      </c>
      <c r="J1699">
        <v>2</v>
      </c>
      <c r="K1699" t="s">
        <v>4129</v>
      </c>
      <c r="L1699">
        <f>data_to_analyze[[#This Row],[workers]]-data_to_analyze[[#This Row],[previous_workers]]</f>
        <v>15</v>
      </c>
    </row>
    <row r="1700" spans="1:12" x14ac:dyDescent="0.25">
      <c r="A1700">
        <v>1694</v>
      </c>
      <c r="B1700" t="s">
        <v>6470</v>
      </c>
      <c r="C1700" t="s">
        <v>17749</v>
      </c>
      <c r="D1700" s="7">
        <v>3100000</v>
      </c>
      <c r="E1700">
        <v>241</v>
      </c>
      <c r="F1700" t="s">
        <v>69</v>
      </c>
      <c r="G1700">
        <v>12</v>
      </c>
      <c r="H1700">
        <v>2</v>
      </c>
      <c r="I1700">
        <v>2015</v>
      </c>
      <c r="J1700">
        <v>1</v>
      </c>
      <c r="K1700" t="s">
        <v>6473</v>
      </c>
      <c r="L1700">
        <f>data_to_analyze[[#This Row],[workers]]-data_to_analyze[[#This Row],[previous_workers]]</f>
        <v>10</v>
      </c>
    </row>
    <row r="1701" spans="1:12" x14ac:dyDescent="0.25">
      <c r="A1701">
        <v>1695</v>
      </c>
      <c r="B1701" t="s">
        <v>6474</v>
      </c>
      <c r="C1701" t="s">
        <v>10856</v>
      </c>
      <c r="D1701" s="7">
        <v>24400000</v>
      </c>
      <c r="E1701">
        <v>241</v>
      </c>
      <c r="F1701" t="s">
        <v>156</v>
      </c>
      <c r="G1701">
        <v>278</v>
      </c>
      <c r="H1701">
        <v>83</v>
      </c>
      <c r="I1701">
        <v>2010</v>
      </c>
      <c r="J1701">
        <v>3</v>
      </c>
      <c r="K1701" t="s">
        <v>2067</v>
      </c>
      <c r="L1701">
        <f>data_to_analyze[[#This Row],[workers]]-data_to_analyze[[#This Row],[previous_workers]]</f>
        <v>195</v>
      </c>
    </row>
    <row r="1702" spans="1:12" x14ac:dyDescent="0.25">
      <c r="A1702">
        <v>1696</v>
      </c>
      <c r="B1702" t="s">
        <v>6477</v>
      </c>
      <c r="C1702" t="s">
        <v>17762</v>
      </c>
      <c r="D1702" s="7">
        <v>411900000</v>
      </c>
      <c r="E1702">
        <v>241</v>
      </c>
      <c r="F1702" t="s">
        <v>25</v>
      </c>
      <c r="G1702">
        <v>579</v>
      </c>
      <c r="H1702">
        <v>181</v>
      </c>
      <c r="I1702">
        <v>2007</v>
      </c>
      <c r="J1702">
        <v>8</v>
      </c>
      <c r="K1702" t="s">
        <v>349</v>
      </c>
      <c r="L1702">
        <f>data_to_analyze[[#This Row],[workers]]-data_to_analyze[[#This Row],[previous_workers]]</f>
        <v>398</v>
      </c>
    </row>
    <row r="1703" spans="1:12" x14ac:dyDescent="0.25">
      <c r="A1703">
        <v>1697</v>
      </c>
      <c r="B1703" t="s">
        <v>6481</v>
      </c>
      <c r="C1703" t="s">
        <v>17735</v>
      </c>
      <c r="D1703" s="7">
        <v>2600000</v>
      </c>
      <c r="E1703">
        <v>241</v>
      </c>
      <c r="F1703" t="s">
        <v>336</v>
      </c>
      <c r="G1703">
        <v>4</v>
      </c>
      <c r="H1703">
        <v>1</v>
      </c>
      <c r="I1703">
        <v>2012</v>
      </c>
      <c r="J1703">
        <v>1</v>
      </c>
      <c r="K1703" t="s">
        <v>89</v>
      </c>
      <c r="L1703">
        <f>data_to_analyze[[#This Row],[workers]]-data_to_analyze[[#This Row],[previous_workers]]</f>
        <v>3</v>
      </c>
    </row>
    <row r="1704" spans="1:12" x14ac:dyDescent="0.25">
      <c r="A1704">
        <v>1698</v>
      </c>
      <c r="B1704" t="s">
        <v>6484</v>
      </c>
      <c r="C1704" t="s">
        <v>17770</v>
      </c>
      <c r="D1704" s="7">
        <v>14300000</v>
      </c>
      <c r="E1704">
        <v>240</v>
      </c>
      <c r="F1704" t="s">
        <v>156</v>
      </c>
      <c r="G1704">
        <v>113</v>
      </c>
      <c r="H1704">
        <v>76</v>
      </c>
      <c r="I1704">
        <v>2012</v>
      </c>
      <c r="J1704">
        <v>4</v>
      </c>
      <c r="K1704" t="s">
        <v>6487</v>
      </c>
      <c r="L1704">
        <f>data_to_analyze[[#This Row],[workers]]-data_to_analyze[[#This Row],[previous_workers]]</f>
        <v>37</v>
      </c>
    </row>
    <row r="1705" spans="1:12" x14ac:dyDescent="0.25">
      <c r="A1705">
        <v>1699</v>
      </c>
      <c r="B1705" t="s">
        <v>6488</v>
      </c>
      <c r="C1705" t="s">
        <v>777</v>
      </c>
      <c r="D1705" s="7">
        <v>2900000</v>
      </c>
      <c r="E1705">
        <v>240</v>
      </c>
      <c r="F1705" t="s">
        <v>156</v>
      </c>
      <c r="G1705">
        <v>18</v>
      </c>
      <c r="H1705">
        <v>11</v>
      </c>
      <c r="I1705">
        <v>2008</v>
      </c>
      <c r="J1705">
        <v>2</v>
      </c>
      <c r="K1705" t="s">
        <v>203</v>
      </c>
      <c r="L1705">
        <f>data_to_analyze[[#This Row],[workers]]-data_to_analyze[[#This Row],[previous_workers]]</f>
        <v>7</v>
      </c>
    </row>
    <row r="1706" spans="1:12" x14ac:dyDescent="0.25">
      <c r="A1706">
        <v>1700</v>
      </c>
      <c r="B1706" t="s">
        <v>6491</v>
      </c>
      <c r="C1706" t="s">
        <v>17775</v>
      </c>
      <c r="D1706" s="7">
        <v>600000</v>
      </c>
      <c r="E1706">
        <v>240</v>
      </c>
      <c r="F1706" t="s">
        <v>55</v>
      </c>
      <c r="G1706">
        <v>11</v>
      </c>
      <c r="H1706">
        <v>3</v>
      </c>
      <c r="I1706">
        <v>2011</v>
      </c>
      <c r="J1706">
        <v>1</v>
      </c>
      <c r="K1706" t="s">
        <v>6494</v>
      </c>
      <c r="L1706">
        <f>data_to_analyze[[#This Row],[workers]]-data_to_analyze[[#This Row],[previous_workers]]</f>
        <v>8</v>
      </c>
    </row>
    <row r="1707" spans="1:12" x14ac:dyDescent="0.25">
      <c r="A1707">
        <v>1701</v>
      </c>
      <c r="B1707" t="s">
        <v>6495</v>
      </c>
      <c r="C1707" t="s">
        <v>17739</v>
      </c>
      <c r="D1707" s="7">
        <v>3400000</v>
      </c>
      <c r="E1707">
        <v>240</v>
      </c>
      <c r="F1707" t="s">
        <v>156</v>
      </c>
      <c r="G1707">
        <v>10</v>
      </c>
      <c r="H1707">
        <v>2</v>
      </c>
      <c r="I1707">
        <v>2010</v>
      </c>
      <c r="J1707">
        <v>2</v>
      </c>
      <c r="K1707" t="s">
        <v>122</v>
      </c>
      <c r="L1707">
        <f>data_to_analyze[[#This Row],[workers]]-data_to_analyze[[#This Row],[previous_workers]]</f>
        <v>8</v>
      </c>
    </row>
    <row r="1708" spans="1:12" x14ac:dyDescent="0.25">
      <c r="A1708">
        <v>1702</v>
      </c>
      <c r="B1708" t="s">
        <v>6498</v>
      </c>
      <c r="C1708" t="s">
        <v>17773</v>
      </c>
      <c r="D1708" s="7">
        <v>11200000</v>
      </c>
      <c r="E1708">
        <v>240</v>
      </c>
      <c r="F1708" t="s">
        <v>18</v>
      </c>
      <c r="G1708">
        <v>35</v>
      </c>
      <c r="H1708">
        <v>16</v>
      </c>
      <c r="I1708">
        <v>2007</v>
      </c>
      <c r="J1708">
        <v>5</v>
      </c>
      <c r="K1708" t="s">
        <v>565</v>
      </c>
      <c r="L1708">
        <f>data_to_analyze[[#This Row],[workers]]-data_to_analyze[[#This Row],[previous_workers]]</f>
        <v>19</v>
      </c>
    </row>
    <row r="1709" spans="1:12" x14ac:dyDescent="0.25">
      <c r="A1709">
        <v>1703</v>
      </c>
      <c r="B1709" t="s">
        <v>6501</v>
      </c>
      <c r="C1709" t="s">
        <v>17774</v>
      </c>
      <c r="D1709" s="7">
        <v>1500000</v>
      </c>
      <c r="E1709">
        <v>240</v>
      </c>
      <c r="F1709" t="s">
        <v>257</v>
      </c>
      <c r="G1709">
        <v>140</v>
      </c>
      <c r="H1709">
        <v>37</v>
      </c>
      <c r="I1709">
        <v>2012</v>
      </c>
      <c r="J1709">
        <v>4</v>
      </c>
      <c r="K1709" t="s">
        <v>5581</v>
      </c>
      <c r="L1709">
        <f>data_to_analyze[[#This Row],[workers]]-data_to_analyze[[#This Row],[previous_workers]]</f>
        <v>103</v>
      </c>
    </row>
    <row r="1710" spans="1:12" x14ac:dyDescent="0.25">
      <c r="A1710">
        <v>1704</v>
      </c>
      <c r="B1710" t="s">
        <v>6504</v>
      </c>
      <c r="C1710" t="s">
        <v>17749</v>
      </c>
      <c r="D1710" s="7">
        <v>7500000</v>
      </c>
      <c r="E1710">
        <v>239</v>
      </c>
      <c r="F1710" t="s">
        <v>156</v>
      </c>
      <c r="G1710">
        <v>68</v>
      </c>
      <c r="H1710">
        <v>18</v>
      </c>
      <c r="I1710">
        <v>2008</v>
      </c>
      <c r="J1710">
        <v>2</v>
      </c>
      <c r="K1710" t="s">
        <v>280</v>
      </c>
      <c r="L1710">
        <f>data_to_analyze[[#This Row],[workers]]-data_to_analyze[[#This Row],[previous_workers]]</f>
        <v>50</v>
      </c>
    </row>
    <row r="1711" spans="1:12" x14ac:dyDescent="0.25">
      <c r="A1711">
        <v>1705</v>
      </c>
      <c r="B1711" t="s">
        <v>6507</v>
      </c>
      <c r="C1711" t="s">
        <v>17748</v>
      </c>
      <c r="D1711" s="7">
        <v>40700000</v>
      </c>
      <c r="E1711">
        <v>239</v>
      </c>
      <c r="F1711" t="s">
        <v>156</v>
      </c>
      <c r="G1711">
        <v>250</v>
      </c>
      <c r="H1711">
        <v>75</v>
      </c>
      <c r="I1711">
        <v>2008</v>
      </c>
      <c r="J1711">
        <v>3</v>
      </c>
      <c r="K1711" t="s">
        <v>6511</v>
      </c>
      <c r="L1711">
        <f>data_to_analyze[[#This Row],[workers]]-data_to_analyze[[#This Row],[previous_workers]]</f>
        <v>175</v>
      </c>
    </row>
    <row r="1712" spans="1:12" x14ac:dyDescent="0.25">
      <c r="A1712">
        <v>1706</v>
      </c>
      <c r="B1712" t="s">
        <v>6512</v>
      </c>
      <c r="C1712" t="s">
        <v>108</v>
      </c>
      <c r="D1712" s="7">
        <v>4900000</v>
      </c>
      <c r="E1712">
        <v>239</v>
      </c>
      <c r="F1712" t="s">
        <v>156</v>
      </c>
      <c r="G1712">
        <v>1267</v>
      </c>
      <c r="H1712">
        <v>473</v>
      </c>
      <c r="I1712">
        <v>2002</v>
      </c>
      <c r="J1712">
        <v>2</v>
      </c>
      <c r="K1712" t="s">
        <v>108</v>
      </c>
      <c r="L1712">
        <f>data_to_analyze[[#This Row],[workers]]-data_to_analyze[[#This Row],[previous_workers]]</f>
        <v>794</v>
      </c>
    </row>
    <row r="1713" spans="1:12" x14ac:dyDescent="0.25">
      <c r="A1713">
        <v>1707</v>
      </c>
      <c r="B1713" t="s">
        <v>6516</v>
      </c>
      <c r="C1713" t="s">
        <v>10856</v>
      </c>
      <c r="D1713" s="7">
        <v>21400000</v>
      </c>
      <c r="E1713">
        <v>239</v>
      </c>
      <c r="F1713" t="s">
        <v>156</v>
      </c>
      <c r="G1713">
        <v>84</v>
      </c>
      <c r="H1713">
        <v>32</v>
      </c>
      <c r="I1713">
        <v>2007</v>
      </c>
      <c r="J1713">
        <v>5</v>
      </c>
      <c r="K1713" t="s">
        <v>500</v>
      </c>
      <c r="L1713">
        <f>data_to_analyze[[#This Row],[workers]]-data_to_analyze[[#This Row],[previous_workers]]</f>
        <v>52</v>
      </c>
    </row>
    <row r="1714" spans="1:12" x14ac:dyDescent="0.25">
      <c r="A1714">
        <v>1708</v>
      </c>
      <c r="B1714" t="s">
        <v>6519</v>
      </c>
      <c r="C1714" t="s">
        <v>777</v>
      </c>
      <c r="D1714" s="7">
        <v>5700000</v>
      </c>
      <c r="E1714">
        <v>239</v>
      </c>
      <c r="F1714" t="s">
        <v>336</v>
      </c>
      <c r="G1714">
        <v>141</v>
      </c>
      <c r="H1714">
        <v>3</v>
      </c>
      <c r="I1714">
        <v>2002</v>
      </c>
      <c r="J1714">
        <v>3</v>
      </c>
      <c r="K1714" t="s">
        <v>203</v>
      </c>
      <c r="L1714">
        <f>data_to_analyze[[#This Row],[workers]]-data_to_analyze[[#This Row],[previous_workers]]</f>
        <v>138</v>
      </c>
    </row>
    <row r="1715" spans="1:12" x14ac:dyDescent="0.25">
      <c r="A1715">
        <v>1709</v>
      </c>
      <c r="B1715" t="s">
        <v>6522</v>
      </c>
      <c r="C1715" t="s">
        <v>17762</v>
      </c>
      <c r="D1715" s="7">
        <v>3900000</v>
      </c>
      <c r="E1715">
        <v>239</v>
      </c>
      <c r="F1715" t="s">
        <v>18</v>
      </c>
      <c r="G1715">
        <v>15</v>
      </c>
      <c r="H1715">
        <v>4</v>
      </c>
      <c r="I1715">
        <v>2014</v>
      </c>
      <c r="J1715">
        <v>2</v>
      </c>
      <c r="K1715" t="s">
        <v>544</v>
      </c>
      <c r="L1715">
        <f>data_to_analyze[[#This Row],[workers]]-data_to_analyze[[#This Row],[previous_workers]]</f>
        <v>11</v>
      </c>
    </row>
    <row r="1716" spans="1:12" x14ac:dyDescent="0.25">
      <c r="A1716">
        <v>1710</v>
      </c>
      <c r="B1716" t="s">
        <v>6525</v>
      </c>
      <c r="C1716" t="s">
        <v>777</v>
      </c>
      <c r="D1716" s="7">
        <v>7700000</v>
      </c>
      <c r="E1716">
        <v>238</v>
      </c>
      <c r="F1716" t="s">
        <v>55</v>
      </c>
      <c r="G1716">
        <v>173</v>
      </c>
      <c r="H1716">
        <v>56</v>
      </c>
      <c r="I1716">
        <v>2003</v>
      </c>
      <c r="J1716">
        <v>5</v>
      </c>
      <c r="K1716" t="s">
        <v>6529</v>
      </c>
      <c r="L1716">
        <f>data_to_analyze[[#This Row],[workers]]-data_to_analyze[[#This Row],[previous_workers]]</f>
        <v>117</v>
      </c>
    </row>
    <row r="1717" spans="1:12" x14ac:dyDescent="0.25">
      <c r="A1717">
        <v>1711</v>
      </c>
      <c r="B1717" t="s">
        <v>6530</v>
      </c>
      <c r="C1717" t="s">
        <v>17773</v>
      </c>
      <c r="D1717" s="7">
        <v>36300000</v>
      </c>
      <c r="E1717">
        <v>238</v>
      </c>
      <c r="F1717" t="s">
        <v>48</v>
      </c>
      <c r="G1717">
        <v>130</v>
      </c>
      <c r="H1717">
        <v>43</v>
      </c>
      <c r="I1717">
        <v>1996</v>
      </c>
      <c r="J1717">
        <v>2</v>
      </c>
      <c r="K1717" t="s">
        <v>1896</v>
      </c>
      <c r="L1717">
        <f>data_to_analyze[[#This Row],[workers]]-data_to_analyze[[#This Row],[previous_workers]]</f>
        <v>87</v>
      </c>
    </row>
    <row r="1718" spans="1:12" x14ac:dyDescent="0.25">
      <c r="A1718">
        <v>1712</v>
      </c>
      <c r="B1718" t="s">
        <v>6534</v>
      </c>
      <c r="C1718" t="s">
        <v>976</v>
      </c>
      <c r="D1718" s="7">
        <v>33300000</v>
      </c>
      <c r="E1718">
        <v>238</v>
      </c>
      <c r="F1718" t="s">
        <v>40</v>
      </c>
      <c r="G1718">
        <v>420</v>
      </c>
      <c r="H1718">
        <v>90</v>
      </c>
      <c r="I1718">
        <v>2014</v>
      </c>
      <c r="J1718">
        <v>1</v>
      </c>
      <c r="K1718" t="s">
        <v>2201</v>
      </c>
      <c r="L1718">
        <f>data_to_analyze[[#This Row],[workers]]-data_to_analyze[[#This Row],[previous_workers]]</f>
        <v>330</v>
      </c>
    </row>
    <row r="1719" spans="1:12" x14ac:dyDescent="0.25">
      <c r="A1719">
        <v>1713</v>
      </c>
      <c r="B1719" t="s">
        <v>6538</v>
      </c>
      <c r="C1719" t="s">
        <v>17769</v>
      </c>
      <c r="D1719" s="7">
        <v>8300000</v>
      </c>
      <c r="E1719">
        <v>237</v>
      </c>
      <c r="F1719" t="s">
        <v>55</v>
      </c>
      <c r="G1719">
        <v>75</v>
      </c>
      <c r="H1719">
        <v>30</v>
      </c>
      <c r="I1719">
        <v>2010</v>
      </c>
      <c r="J1719">
        <v>1</v>
      </c>
      <c r="K1719" t="s">
        <v>26</v>
      </c>
      <c r="L1719">
        <f>data_to_analyze[[#This Row],[workers]]-data_to_analyze[[#This Row],[previous_workers]]</f>
        <v>45</v>
      </c>
    </row>
    <row r="1720" spans="1:12" x14ac:dyDescent="0.25">
      <c r="A1720">
        <v>1714</v>
      </c>
      <c r="B1720" t="s">
        <v>6541</v>
      </c>
      <c r="C1720" t="s">
        <v>777</v>
      </c>
      <c r="D1720" s="7">
        <v>19700000</v>
      </c>
      <c r="E1720">
        <v>237</v>
      </c>
      <c r="F1720" t="s">
        <v>181</v>
      </c>
      <c r="G1720">
        <v>12</v>
      </c>
      <c r="H1720">
        <v>1</v>
      </c>
      <c r="I1720">
        <v>2014</v>
      </c>
      <c r="J1720">
        <v>2</v>
      </c>
      <c r="K1720" t="s">
        <v>203</v>
      </c>
      <c r="L1720">
        <f>data_to_analyze[[#This Row],[workers]]-data_to_analyze[[#This Row],[previous_workers]]</f>
        <v>11</v>
      </c>
    </row>
    <row r="1721" spans="1:12" x14ac:dyDescent="0.25">
      <c r="A1721">
        <v>1715</v>
      </c>
      <c r="B1721" t="s">
        <v>6544</v>
      </c>
      <c r="C1721" t="s">
        <v>777</v>
      </c>
      <c r="D1721" s="7">
        <v>50900000</v>
      </c>
      <c r="E1721">
        <v>237</v>
      </c>
      <c r="F1721" t="s">
        <v>271</v>
      </c>
      <c r="G1721">
        <v>27</v>
      </c>
      <c r="H1721">
        <v>7</v>
      </c>
      <c r="I1721">
        <v>2014</v>
      </c>
      <c r="J1721">
        <v>1</v>
      </c>
      <c r="K1721" t="s">
        <v>1004</v>
      </c>
      <c r="L1721">
        <f>data_to_analyze[[#This Row],[workers]]-data_to_analyze[[#This Row],[previous_workers]]</f>
        <v>20</v>
      </c>
    </row>
    <row r="1722" spans="1:12" x14ac:dyDescent="0.25">
      <c r="A1722">
        <v>1716</v>
      </c>
      <c r="B1722" t="s">
        <v>6548</v>
      </c>
      <c r="C1722" t="s">
        <v>17767</v>
      </c>
      <c r="D1722" s="7">
        <v>238200000</v>
      </c>
      <c r="E1722">
        <v>237</v>
      </c>
      <c r="F1722" t="s">
        <v>107</v>
      </c>
      <c r="G1722">
        <v>559</v>
      </c>
      <c r="H1722">
        <v>175</v>
      </c>
      <c r="I1722">
        <v>2011</v>
      </c>
      <c r="J1722">
        <v>4</v>
      </c>
      <c r="K1722" t="s">
        <v>3467</v>
      </c>
      <c r="L1722">
        <f>data_to_analyze[[#This Row],[workers]]-data_to_analyze[[#This Row],[previous_workers]]</f>
        <v>384</v>
      </c>
    </row>
    <row r="1723" spans="1:12" x14ac:dyDescent="0.25">
      <c r="A1723">
        <v>1717</v>
      </c>
      <c r="B1723" t="s">
        <v>6552</v>
      </c>
      <c r="C1723" t="s">
        <v>17764</v>
      </c>
      <c r="D1723" s="7">
        <v>6600000</v>
      </c>
      <c r="E1723">
        <v>237</v>
      </c>
      <c r="F1723" t="s">
        <v>69</v>
      </c>
      <c r="G1723">
        <v>18</v>
      </c>
      <c r="H1723">
        <v>7</v>
      </c>
      <c r="I1723">
        <v>2003</v>
      </c>
      <c r="J1723">
        <v>3</v>
      </c>
      <c r="K1723" t="s">
        <v>6555</v>
      </c>
      <c r="L1723">
        <f>data_to_analyze[[#This Row],[workers]]-data_to_analyze[[#This Row],[previous_workers]]</f>
        <v>11</v>
      </c>
    </row>
    <row r="1724" spans="1:12" x14ac:dyDescent="0.25">
      <c r="A1724">
        <v>1718</v>
      </c>
      <c r="B1724" t="s">
        <v>6556</v>
      </c>
      <c r="C1724" t="s">
        <v>17739</v>
      </c>
      <c r="D1724" s="7">
        <v>35500000</v>
      </c>
      <c r="E1724">
        <v>237</v>
      </c>
      <c r="F1724" t="s">
        <v>181</v>
      </c>
      <c r="G1724">
        <v>238</v>
      </c>
      <c r="H1724">
        <v>105</v>
      </c>
      <c r="I1724">
        <v>2006</v>
      </c>
      <c r="J1724">
        <v>6</v>
      </c>
      <c r="K1724" t="s">
        <v>6148</v>
      </c>
      <c r="L1724">
        <f>data_to_analyze[[#This Row],[workers]]-data_to_analyze[[#This Row],[previous_workers]]</f>
        <v>133</v>
      </c>
    </row>
    <row r="1725" spans="1:12" x14ac:dyDescent="0.25">
      <c r="A1725">
        <v>1719</v>
      </c>
      <c r="B1725" t="s">
        <v>6560</v>
      </c>
      <c r="C1725" t="s">
        <v>17770</v>
      </c>
      <c r="D1725" s="7">
        <v>52400000</v>
      </c>
      <c r="E1725">
        <v>237</v>
      </c>
      <c r="F1725" t="s">
        <v>107</v>
      </c>
      <c r="G1725">
        <v>67</v>
      </c>
      <c r="H1725">
        <v>30</v>
      </c>
      <c r="I1725">
        <v>2000</v>
      </c>
      <c r="J1725">
        <v>3</v>
      </c>
      <c r="K1725" t="s">
        <v>34</v>
      </c>
      <c r="L1725">
        <f>data_to_analyze[[#This Row],[workers]]-data_to_analyze[[#This Row],[previous_workers]]</f>
        <v>37</v>
      </c>
    </row>
    <row r="1726" spans="1:12" x14ac:dyDescent="0.25">
      <c r="A1726">
        <v>1720</v>
      </c>
      <c r="B1726" t="s">
        <v>6563</v>
      </c>
      <c r="C1726" t="s">
        <v>17730</v>
      </c>
      <c r="D1726" s="7">
        <v>3600000</v>
      </c>
      <c r="E1726">
        <v>237</v>
      </c>
      <c r="F1726" t="s">
        <v>297</v>
      </c>
      <c r="G1726">
        <v>31</v>
      </c>
      <c r="H1726">
        <v>11</v>
      </c>
      <c r="I1726">
        <v>2011</v>
      </c>
      <c r="J1726">
        <v>3</v>
      </c>
      <c r="K1726" t="s">
        <v>6566</v>
      </c>
      <c r="L1726">
        <f>data_to_analyze[[#This Row],[workers]]-data_to_analyze[[#This Row],[previous_workers]]</f>
        <v>20</v>
      </c>
    </row>
    <row r="1727" spans="1:12" x14ac:dyDescent="0.25">
      <c r="A1727">
        <v>1721</v>
      </c>
      <c r="B1727" t="s">
        <v>6567</v>
      </c>
      <c r="C1727" t="s">
        <v>108</v>
      </c>
      <c r="D1727" s="7">
        <v>9700000</v>
      </c>
      <c r="E1727">
        <v>237</v>
      </c>
      <c r="F1727" t="s">
        <v>18</v>
      </c>
      <c r="G1727">
        <v>37</v>
      </c>
      <c r="H1727">
        <v>14</v>
      </c>
      <c r="I1727">
        <v>2015</v>
      </c>
      <c r="J1727">
        <v>1</v>
      </c>
      <c r="K1727" t="s">
        <v>108</v>
      </c>
      <c r="L1727">
        <f>data_to_analyze[[#This Row],[workers]]-data_to_analyze[[#This Row],[previous_workers]]</f>
        <v>23</v>
      </c>
    </row>
    <row r="1728" spans="1:12" x14ac:dyDescent="0.25">
      <c r="A1728">
        <v>1722</v>
      </c>
      <c r="B1728" t="s">
        <v>6570</v>
      </c>
      <c r="C1728" t="s">
        <v>777</v>
      </c>
      <c r="D1728" s="7">
        <v>7500000</v>
      </c>
      <c r="E1728">
        <v>236</v>
      </c>
      <c r="F1728" t="s">
        <v>271</v>
      </c>
      <c r="G1728">
        <v>35</v>
      </c>
      <c r="H1728">
        <v>25</v>
      </c>
      <c r="I1728">
        <v>2013</v>
      </c>
      <c r="J1728">
        <v>3</v>
      </c>
      <c r="K1728" t="s">
        <v>954</v>
      </c>
      <c r="L1728">
        <f>data_to_analyze[[#This Row],[workers]]-data_to_analyze[[#This Row],[previous_workers]]</f>
        <v>10</v>
      </c>
    </row>
    <row r="1729" spans="1:12" x14ac:dyDescent="0.25">
      <c r="A1729">
        <v>1723</v>
      </c>
      <c r="B1729" t="s">
        <v>6573</v>
      </c>
      <c r="C1729" t="s">
        <v>17744</v>
      </c>
      <c r="D1729" s="7">
        <v>24700000</v>
      </c>
      <c r="E1729">
        <v>236</v>
      </c>
      <c r="F1729" t="s">
        <v>48</v>
      </c>
      <c r="G1729">
        <v>284</v>
      </c>
      <c r="H1729">
        <v>216</v>
      </c>
      <c r="I1729">
        <v>2012</v>
      </c>
      <c r="J1729">
        <v>3</v>
      </c>
      <c r="K1729" t="s">
        <v>6576</v>
      </c>
      <c r="L1729">
        <f>data_to_analyze[[#This Row],[workers]]-data_to_analyze[[#This Row],[previous_workers]]</f>
        <v>68</v>
      </c>
    </row>
    <row r="1730" spans="1:12" x14ac:dyDescent="0.25">
      <c r="A1730">
        <v>1724</v>
      </c>
      <c r="B1730" t="s">
        <v>6577</v>
      </c>
      <c r="C1730" t="s">
        <v>17771</v>
      </c>
      <c r="D1730" s="7">
        <v>19100000</v>
      </c>
      <c r="E1730">
        <v>236</v>
      </c>
      <c r="F1730" t="s">
        <v>40</v>
      </c>
      <c r="G1730">
        <v>33</v>
      </c>
      <c r="H1730">
        <v>11</v>
      </c>
      <c r="I1730">
        <v>2007</v>
      </c>
      <c r="J1730">
        <v>4</v>
      </c>
      <c r="K1730" t="s">
        <v>6580</v>
      </c>
      <c r="L1730">
        <f>data_to_analyze[[#This Row],[workers]]-data_to_analyze[[#This Row],[previous_workers]]</f>
        <v>22</v>
      </c>
    </row>
    <row r="1731" spans="1:12" x14ac:dyDescent="0.25">
      <c r="A1731">
        <v>1725</v>
      </c>
      <c r="B1731" t="s">
        <v>6581</v>
      </c>
      <c r="C1731" t="s">
        <v>10856</v>
      </c>
      <c r="D1731" s="7">
        <v>34700000</v>
      </c>
      <c r="E1731">
        <v>236</v>
      </c>
      <c r="F1731" t="s">
        <v>107</v>
      </c>
      <c r="G1731">
        <v>40</v>
      </c>
      <c r="H1731">
        <v>8</v>
      </c>
      <c r="I1731">
        <v>2015</v>
      </c>
      <c r="J1731">
        <v>1</v>
      </c>
      <c r="K1731" t="s">
        <v>83</v>
      </c>
      <c r="L1731">
        <f>data_to_analyze[[#This Row],[workers]]-data_to_analyze[[#This Row],[previous_workers]]</f>
        <v>32</v>
      </c>
    </row>
    <row r="1732" spans="1:12" x14ac:dyDescent="0.25">
      <c r="A1732">
        <v>1726</v>
      </c>
      <c r="B1732" t="s">
        <v>6585</v>
      </c>
      <c r="C1732" t="s">
        <v>108</v>
      </c>
      <c r="D1732" s="7">
        <v>3600000</v>
      </c>
      <c r="E1732">
        <v>236</v>
      </c>
      <c r="F1732" t="s">
        <v>336</v>
      </c>
      <c r="G1732">
        <v>14</v>
      </c>
      <c r="H1732">
        <v>10</v>
      </c>
      <c r="I1732">
        <v>2010</v>
      </c>
      <c r="J1732">
        <v>2</v>
      </c>
      <c r="K1732" t="s">
        <v>2535</v>
      </c>
      <c r="L1732">
        <f>data_to_analyze[[#This Row],[workers]]-data_to_analyze[[#This Row],[previous_workers]]</f>
        <v>4</v>
      </c>
    </row>
    <row r="1733" spans="1:12" x14ac:dyDescent="0.25">
      <c r="A1733">
        <v>1727</v>
      </c>
      <c r="B1733" t="s">
        <v>6588</v>
      </c>
      <c r="C1733" t="s">
        <v>10856</v>
      </c>
      <c r="D1733" s="7">
        <v>3300000</v>
      </c>
      <c r="E1733">
        <v>235</v>
      </c>
      <c r="F1733" t="s">
        <v>218</v>
      </c>
      <c r="G1733">
        <v>40</v>
      </c>
      <c r="H1733">
        <v>10</v>
      </c>
      <c r="I1733">
        <v>2014</v>
      </c>
      <c r="J1733">
        <v>2</v>
      </c>
      <c r="K1733" t="s">
        <v>83</v>
      </c>
      <c r="L1733">
        <f>data_to_analyze[[#This Row],[workers]]-data_to_analyze[[#This Row],[previous_workers]]</f>
        <v>30</v>
      </c>
    </row>
    <row r="1734" spans="1:12" x14ac:dyDescent="0.25">
      <c r="A1734">
        <v>1728</v>
      </c>
      <c r="B1734" t="s">
        <v>6591</v>
      </c>
      <c r="C1734" t="s">
        <v>17760</v>
      </c>
      <c r="D1734" s="7">
        <v>22900000</v>
      </c>
      <c r="E1734">
        <v>235</v>
      </c>
      <c r="F1734" t="s">
        <v>48</v>
      </c>
      <c r="G1734">
        <v>14</v>
      </c>
      <c r="H1734">
        <v>20</v>
      </c>
      <c r="I1734">
        <v>2012</v>
      </c>
      <c r="J1734">
        <v>2</v>
      </c>
      <c r="K1734" t="s">
        <v>6594</v>
      </c>
      <c r="L1734">
        <f>data_to_analyze[[#This Row],[workers]]-data_to_analyze[[#This Row],[previous_workers]]</f>
        <v>-6</v>
      </c>
    </row>
    <row r="1735" spans="1:12" x14ac:dyDescent="0.25">
      <c r="A1735">
        <v>1729</v>
      </c>
      <c r="B1735" t="s">
        <v>6595</v>
      </c>
      <c r="C1735" t="s">
        <v>17760</v>
      </c>
      <c r="D1735" s="7">
        <v>18400000</v>
      </c>
      <c r="E1735">
        <v>235</v>
      </c>
      <c r="F1735" t="s">
        <v>156</v>
      </c>
      <c r="G1735">
        <v>28</v>
      </c>
      <c r="H1735">
        <v>31</v>
      </c>
      <c r="I1735">
        <v>2011</v>
      </c>
      <c r="J1735">
        <v>4</v>
      </c>
      <c r="K1735" t="s">
        <v>1879</v>
      </c>
      <c r="L1735">
        <f>data_to_analyze[[#This Row],[workers]]-data_to_analyze[[#This Row],[previous_workers]]</f>
        <v>-3</v>
      </c>
    </row>
    <row r="1736" spans="1:12" x14ac:dyDescent="0.25">
      <c r="A1736">
        <v>1730</v>
      </c>
      <c r="B1736" t="s">
        <v>6598</v>
      </c>
      <c r="C1736" t="s">
        <v>17765</v>
      </c>
      <c r="D1736" s="7">
        <v>10100000</v>
      </c>
      <c r="E1736">
        <v>235</v>
      </c>
      <c r="F1736" t="s">
        <v>233</v>
      </c>
      <c r="G1736">
        <v>20</v>
      </c>
      <c r="H1736">
        <v>12</v>
      </c>
      <c r="I1736">
        <v>2005</v>
      </c>
      <c r="J1736">
        <v>4</v>
      </c>
      <c r="K1736" t="s">
        <v>6601</v>
      </c>
      <c r="L1736">
        <f>data_to_analyze[[#This Row],[workers]]-data_to_analyze[[#This Row],[previous_workers]]</f>
        <v>8</v>
      </c>
    </row>
    <row r="1737" spans="1:12" x14ac:dyDescent="0.25">
      <c r="A1737">
        <v>1731</v>
      </c>
      <c r="B1737" t="s">
        <v>6602</v>
      </c>
      <c r="C1737" t="s">
        <v>17760</v>
      </c>
      <c r="D1737" s="7">
        <v>28100000</v>
      </c>
      <c r="E1737">
        <v>235</v>
      </c>
      <c r="F1737" t="s">
        <v>233</v>
      </c>
      <c r="G1737">
        <v>275</v>
      </c>
      <c r="H1737">
        <v>13</v>
      </c>
      <c r="I1737">
        <v>1996</v>
      </c>
      <c r="J1737">
        <v>4</v>
      </c>
      <c r="K1737" t="s">
        <v>422</v>
      </c>
      <c r="L1737">
        <f>data_to_analyze[[#This Row],[workers]]-data_to_analyze[[#This Row],[previous_workers]]</f>
        <v>262</v>
      </c>
    </row>
    <row r="1738" spans="1:12" x14ac:dyDescent="0.25">
      <c r="A1738">
        <v>1732</v>
      </c>
      <c r="B1738" t="s">
        <v>6606</v>
      </c>
      <c r="C1738" t="s">
        <v>17736</v>
      </c>
      <c r="D1738" s="7">
        <v>2400000</v>
      </c>
      <c r="E1738">
        <v>235</v>
      </c>
      <c r="F1738" t="s">
        <v>187</v>
      </c>
      <c r="G1738">
        <v>12</v>
      </c>
      <c r="H1738">
        <v>4</v>
      </c>
      <c r="I1738">
        <v>2013</v>
      </c>
      <c r="J1738">
        <v>2</v>
      </c>
      <c r="K1738" t="s">
        <v>6609</v>
      </c>
      <c r="L1738">
        <f>data_to_analyze[[#This Row],[workers]]-data_to_analyze[[#This Row],[previous_workers]]</f>
        <v>8</v>
      </c>
    </row>
    <row r="1739" spans="1:12" x14ac:dyDescent="0.25">
      <c r="A1739">
        <v>1733</v>
      </c>
      <c r="B1739" t="s">
        <v>6610</v>
      </c>
      <c r="C1739" t="s">
        <v>17750</v>
      </c>
      <c r="D1739" s="7">
        <v>36400000</v>
      </c>
      <c r="E1739">
        <v>235</v>
      </c>
      <c r="F1739" t="s">
        <v>336</v>
      </c>
      <c r="G1739">
        <v>120</v>
      </c>
      <c r="H1739">
        <v>63</v>
      </c>
      <c r="I1739">
        <v>1996</v>
      </c>
      <c r="J1739">
        <v>3</v>
      </c>
      <c r="K1739" t="s">
        <v>6614</v>
      </c>
      <c r="L1739">
        <f>data_to_analyze[[#This Row],[workers]]-data_to_analyze[[#This Row],[previous_workers]]</f>
        <v>57</v>
      </c>
    </row>
    <row r="1740" spans="1:12" x14ac:dyDescent="0.25">
      <c r="A1740">
        <v>1734</v>
      </c>
      <c r="B1740" t="s">
        <v>6615</v>
      </c>
      <c r="C1740" t="s">
        <v>17773</v>
      </c>
      <c r="D1740" s="7">
        <v>3100000</v>
      </c>
      <c r="E1740">
        <v>234</v>
      </c>
      <c r="F1740" t="s">
        <v>257</v>
      </c>
      <c r="G1740">
        <v>31</v>
      </c>
      <c r="H1740">
        <v>13</v>
      </c>
      <c r="I1740">
        <v>2006</v>
      </c>
      <c r="J1740">
        <v>2</v>
      </c>
      <c r="K1740" t="s">
        <v>6618</v>
      </c>
      <c r="L1740">
        <f>data_to_analyze[[#This Row],[workers]]-data_to_analyze[[#This Row],[previous_workers]]</f>
        <v>18</v>
      </c>
    </row>
    <row r="1741" spans="1:12" x14ac:dyDescent="0.25">
      <c r="A1741">
        <v>1735</v>
      </c>
      <c r="B1741" t="s">
        <v>6619</v>
      </c>
      <c r="C1741" t="s">
        <v>108</v>
      </c>
      <c r="D1741" s="7">
        <v>3700000</v>
      </c>
      <c r="E1741">
        <v>234</v>
      </c>
      <c r="F1741" t="s">
        <v>40</v>
      </c>
      <c r="G1741">
        <v>5</v>
      </c>
      <c r="H1741">
        <v>1</v>
      </c>
      <c r="I1741">
        <v>2009</v>
      </c>
      <c r="J1741">
        <v>1</v>
      </c>
      <c r="K1741" t="s">
        <v>108</v>
      </c>
      <c r="L1741">
        <f>data_to_analyze[[#This Row],[workers]]-data_to_analyze[[#This Row],[previous_workers]]</f>
        <v>4</v>
      </c>
    </row>
    <row r="1742" spans="1:12" x14ac:dyDescent="0.25">
      <c r="A1742">
        <v>1736</v>
      </c>
      <c r="B1742" t="s">
        <v>6622</v>
      </c>
      <c r="C1742" t="s">
        <v>17767</v>
      </c>
      <c r="D1742" s="7">
        <v>2300000</v>
      </c>
      <c r="E1742">
        <v>234</v>
      </c>
      <c r="F1742" t="s">
        <v>107</v>
      </c>
      <c r="G1742">
        <v>23</v>
      </c>
      <c r="H1742">
        <v>6</v>
      </c>
      <c r="I1742">
        <v>2012</v>
      </c>
      <c r="J1742">
        <v>1</v>
      </c>
      <c r="K1742" t="s">
        <v>1299</v>
      </c>
      <c r="L1742">
        <f>data_to_analyze[[#This Row],[workers]]-data_to_analyze[[#This Row],[previous_workers]]</f>
        <v>17</v>
      </c>
    </row>
    <row r="1743" spans="1:12" x14ac:dyDescent="0.25">
      <c r="A1743">
        <v>1737</v>
      </c>
      <c r="B1743" t="s">
        <v>6625</v>
      </c>
      <c r="C1743" t="s">
        <v>17753</v>
      </c>
      <c r="D1743" s="7">
        <v>17200000</v>
      </c>
      <c r="E1743">
        <v>234</v>
      </c>
      <c r="F1743" t="s">
        <v>187</v>
      </c>
      <c r="G1743">
        <v>8</v>
      </c>
      <c r="H1743">
        <v>10</v>
      </c>
      <c r="I1743">
        <v>2009</v>
      </c>
      <c r="J1743">
        <v>4</v>
      </c>
      <c r="K1743" t="s">
        <v>2645</v>
      </c>
      <c r="L1743">
        <f>data_to_analyze[[#This Row],[workers]]-data_to_analyze[[#This Row],[previous_workers]]</f>
        <v>-2</v>
      </c>
    </row>
    <row r="1744" spans="1:12" x14ac:dyDescent="0.25">
      <c r="A1744">
        <v>1738</v>
      </c>
      <c r="B1744" t="s">
        <v>6628</v>
      </c>
      <c r="C1744" t="s">
        <v>17739</v>
      </c>
      <c r="D1744" s="7">
        <v>3700000</v>
      </c>
      <c r="E1744">
        <v>234</v>
      </c>
      <c r="F1744" t="s">
        <v>107</v>
      </c>
      <c r="G1744">
        <v>28</v>
      </c>
      <c r="H1744">
        <v>12</v>
      </c>
      <c r="I1744">
        <v>2008</v>
      </c>
      <c r="J1744">
        <v>2</v>
      </c>
      <c r="K1744" t="s">
        <v>544</v>
      </c>
      <c r="L1744">
        <f>data_to_analyze[[#This Row],[workers]]-data_to_analyze[[#This Row],[previous_workers]]</f>
        <v>16</v>
      </c>
    </row>
    <row r="1745" spans="1:12" x14ac:dyDescent="0.25">
      <c r="A1745">
        <v>1739</v>
      </c>
      <c r="B1745" t="s">
        <v>6631</v>
      </c>
      <c r="C1745" t="s">
        <v>777</v>
      </c>
      <c r="D1745" s="7">
        <v>79100000</v>
      </c>
      <c r="E1745">
        <v>234</v>
      </c>
      <c r="F1745" t="s">
        <v>623</v>
      </c>
      <c r="G1745">
        <v>1600</v>
      </c>
      <c r="H1745">
        <v>500</v>
      </c>
      <c r="I1745">
        <v>2012</v>
      </c>
      <c r="J1745">
        <v>2</v>
      </c>
      <c r="K1745" t="s">
        <v>56</v>
      </c>
      <c r="L1745">
        <f>data_to_analyze[[#This Row],[workers]]-data_to_analyze[[#This Row],[previous_workers]]</f>
        <v>1100</v>
      </c>
    </row>
    <row r="1746" spans="1:12" x14ac:dyDescent="0.25">
      <c r="A1746">
        <v>1740</v>
      </c>
      <c r="B1746" t="s">
        <v>6635</v>
      </c>
      <c r="C1746" t="s">
        <v>17773</v>
      </c>
      <c r="D1746" s="7">
        <v>12700000</v>
      </c>
      <c r="E1746">
        <v>233</v>
      </c>
      <c r="F1746" t="s">
        <v>218</v>
      </c>
      <c r="G1746">
        <v>88</v>
      </c>
      <c r="H1746">
        <v>29</v>
      </c>
      <c r="I1746">
        <v>1994</v>
      </c>
      <c r="J1746">
        <v>1</v>
      </c>
      <c r="K1746" t="s">
        <v>396</v>
      </c>
      <c r="L1746">
        <f>data_to_analyze[[#This Row],[workers]]-data_to_analyze[[#This Row],[previous_workers]]</f>
        <v>59</v>
      </c>
    </row>
    <row r="1747" spans="1:12" x14ac:dyDescent="0.25">
      <c r="A1747">
        <v>1741</v>
      </c>
      <c r="B1747" t="s">
        <v>6638</v>
      </c>
      <c r="C1747" t="s">
        <v>17753</v>
      </c>
      <c r="D1747" s="7">
        <v>14400000</v>
      </c>
      <c r="E1747">
        <v>233</v>
      </c>
      <c r="F1747" t="s">
        <v>40</v>
      </c>
      <c r="G1747">
        <v>26</v>
      </c>
      <c r="H1747">
        <v>24</v>
      </c>
      <c r="I1747">
        <v>2007</v>
      </c>
      <c r="J1747">
        <v>5</v>
      </c>
      <c r="K1747" t="s">
        <v>2827</v>
      </c>
      <c r="L1747">
        <f>data_to_analyze[[#This Row],[workers]]-data_to_analyze[[#This Row],[previous_workers]]</f>
        <v>2</v>
      </c>
    </row>
    <row r="1748" spans="1:12" x14ac:dyDescent="0.25">
      <c r="A1748">
        <v>1742</v>
      </c>
      <c r="B1748" t="s">
        <v>6641</v>
      </c>
      <c r="C1748" t="s">
        <v>10856</v>
      </c>
      <c r="D1748" s="7">
        <v>92100000</v>
      </c>
      <c r="E1748">
        <v>233</v>
      </c>
      <c r="F1748" t="s">
        <v>271</v>
      </c>
      <c r="G1748">
        <v>271</v>
      </c>
      <c r="H1748">
        <v>108</v>
      </c>
      <c r="I1748">
        <v>2010</v>
      </c>
      <c r="J1748">
        <v>1</v>
      </c>
      <c r="K1748" t="s">
        <v>163</v>
      </c>
      <c r="L1748">
        <f>data_to_analyze[[#This Row],[workers]]-data_to_analyze[[#This Row],[previous_workers]]</f>
        <v>163</v>
      </c>
    </row>
    <row r="1749" spans="1:12" x14ac:dyDescent="0.25">
      <c r="A1749">
        <v>1743</v>
      </c>
      <c r="B1749" t="s">
        <v>6645</v>
      </c>
      <c r="C1749" t="s">
        <v>777</v>
      </c>
      <c r="D1749" s="7">
        <v>22700000</v>
      </c>
      <c r="E1749">
        <v>233</v>
      </c>
      <c r="F1749" t="s">
        <v>336</v>
      </c>
      <c r="G1749">
        <v>9</v>
      </c>
      <c r="H1749">
        <v>4</v>
      </c>
      <c r="I1749">
        <v>2006</v>
      </c>
      <c r="J1749">
        <v>4</v>
      </c>
      <c r="K1749" t="s">
        <v>5968</v>
      </c>
      <c r="L1749">
        <f>data_to_analyze[[#This Row],[workers]]-data_to_analyze[[#This Row],[previous_workers]]</f>
        <v>5</v>
      </c>
    </row>
    <row r="1750" spans="1:12" x14ac:dyDescent="0.25">
      <c r="A1750">
        <v>1744</v>
      </c>
      <c r="B1750" t="s">
        <v>6649</v>
      </c>
      <c r="C1750" t="s">
        <v>10856</v>
      </c>
      <c r="D1750" s="7">
        <v>6500000</v>
      </c>
      <c r="E1750">
        <v>233</v>
      </c>
      <c r="F1750" t="s">
        <v>18</v>
      </c>
      <c r="G1750">
        <v>382</v>
      </c>
      <c r="H1750">
        <v>85</v>
      </c>
      <c r="I1750">
        <v>2008</v>
      </c>
      <c r="J1750">
        <v>4</v>
      </c>
      <c r="K1750" t="s">
        <v>6652</v>
      </c>
      <c r="L1750">
        <f>data_to_analyze[[#This Row],[workers]]-data_to_analyze[[#This Row],[previous_workers]]</f>
        <v>297</v>
      </c>
    </row>
    <row r="1751" spans="1:12" x14ac:dyDescent="0.25">
      <c r="A1751">
        <v>1745</v>
      </c>
      <c r="B1751" t="s">
        <v>6653</v>
      </c>
      <c r="C1751" t="s">
        <v>777</v>
      </c>
      <c r="D1751" s="7">
        <v>9300000</v>
      </c>
      <c r="E1751">
        <v>233</v>
      </c>
      <c r="F1751" t="s">
        <v>233</v>
      </c>
      <c r="G1751">
        <v>60</v>
      </c>
      <c r="H1751">
        <v>25</v>
      </c>
      <c r="I1751">
        <v>2004</v>
      </c>
      <c r="J1751">
        <v>1</v>
      </c>
      <c r="K1751" t="s">
        <v>5836</v>
      </c>
      <c r="L1751">
        <f>data_to_analyze[[#This Row],[workers]]-data_to_analyze[[#This Row],[previous_workers]]</f>
        <v>35</v>
      </c>
    </row>
    <row r="1752" spans="1:12" x14ac:dyDescent="0.25">
      <c r="A1752">
        <v>1746</v>
      </c>
      <c r="B1752" t="s">
        <v>6656</v>
      </c>
      <c r="C1752" t="s">
        <v>17735</v>
      </c>
      <c r="D1752" s="7">
        <v>2000000</v>
      </c>
      <c r="E1752">
        <v>232</v>
      </c>
      <c r="F1752" t="s">
        <v>55</v>
      </c>
      <c r="G1752">
        <v>822</v>
      </c>
      <c r="H1752">
        <v>10</v>
      </c>
      <c r="I1752">
        <v>2005</v>
      </c>
      <c r="J1752">
        <v>2</v>
      </c>
      <c r="K1752" t="s">
        <v>6659</v>
      </c>
      <c r="L1752">
        <f>data_to_analyze[[#This Row],[workers]]-data_to_analyze[[#This Row],[previous_workers]]</f>
        <v>812</v>
      </c>
    </row>
    <row r="1753" spans="1:12" x14ac:dyDescent="0.25">
      <c r="A1753">
        <v>1747</v>
      </c>
      <c r="B1753" t="s">
        <v>6660</v>
      </c>
      <c r="C1753" t="s">
        <v>17773</v>
      </c>
      <c r="D1753" s="7">
        <v>7100000</v>
      </c>
      <c r="E1753">
        <v>232</v>
      </c>
      <c r="F1753" t="s">
        <v>187</v>
      </c>
      <c r="G1753">
        <v>82</v>
      </c>
      <c r="H1753">
        <v>14</v>
      </c>
      <c r="I1753">
        <v>2005</v>
      </c>
      <c r="J1753">
        <v>3</v>
      </c>
      <c r="K1753" t="s">
        <v>1093</v>
      </c>
      <c r="L1753">
        <f>data_to_analyze[[#This Row],[workers]]-data_to_analyze[[#This Row],[previous_workers]]</f>
        <v>68</v>
      </c>
    </row>
    <row r="1754" spans="1:12" x14ac:dyDescent="0.25">
      <c r="A1754">
        <v>1748</v>
      </c>
      <c r="B1754" t="s">
        <v>6663</v>
      </c>
      <c r="C1754" t="s">
        <v>17750</v>
      </c>
      <c r="D1754" s="7">
        <v>8900000</v>
      </c>
      <c r="E1754">
        <v>232</v>
      </c>
      <c r="F1754" t="s">
        <v>33</v>
      </c>
      <c r="G1754">
        <v>24</v>
      </c>
      <c r="H1754">
        <v>10</v>
      </c>
      <c r="I1754">
        <v>2005</v>
      </c>
      <c r="J1754">
        <v>4</v>
      </c>
      <c r="K1754" t="s">
        <v>6666</v>
      </c>
      <c r="L1754">
        <f>data_to_analyze[[#This Row],[workers]]-data_to_analyze[[#This Row],[previous_workers]]</f>
        <v>14</v>
      </c>
    </row>
    <row r="1755" spans="1:12" x14ac:dyDescent="0.25">
      <c r="A1755">
        <v>1749</v>
      </c>
      <c r="B1755" t="s">
        <v>6667</v>
      </c>
      <c r="C1755" t="s">
        <v>17764</v>
      </c>
      <c r="D1755" s="7">
        <v>148700000</v>
      </c>
      <c r="E1755">
        <v>232</v>
      </c>
      <c r="F1755" t="s">
        <v>156</v>
      </c>
      <c r="G1755">
        <v>500</v>
      </c>
      <c r="H1755">
        <v>198</v>
      </c>
      <c r="I1755">
        <v>2007</v>
      </c>
      <c r="J1755">
        <v>1</v>
      </c>
      <c r="K1755" t="s">
        <v>1253</v>
      </c>
      <c r="L1755">
        <f>data_to_analyze[[#This Row],[workers]]-data_to_analyze[[#This Row],[previous_workers]]</f>
        <v>302</v>
      </c>
    </row>
    <row r="1756" spans="1:12" x14ac:dyDescent="0.25">
      <c r="A1756">
        <v>1750</v>
      </c>
      <c r="B1756" t="s">
        <v>6671</v>
      </c>
      <c r="C1756" t="s">
        <v>17773</v>
      </c>
      <c r="D1756" s="7">
        <v>8900000</v>
      </c>
      <c r="E1756">
        <v>232</v>
      </c>
      <c r="F1756" t="s">
        <v>181</v>
      </c>
      <c r="G1756">
        <v>56</v>
      </c>
      <c r="H1756">
        <v>13</v>
      </c>
      <c r="I1756">
        <v>2011</v>
      </c>
      <c r="J1756">
        <v>1</v>
      </c>
      <c r="K1756" t="s">
        <v>396</v>
      </c>
      <c r="L1756">
        <f>data_to_analyze[[#This Row],[workers]]-data_to_analyze[[#This Row],[previous_workers]]</f>
        <v>43</v>
      </c>
    </row>
    <row r="1757" spans="1:12" x14ac:dyDescent="0.25">
      <c r="A1757">
        <v>1751</v>
      </c>
      <c r="B1757" t="s">
        <v>6674</v>
      </c>
      <c r="C1757" t="s">
        <v>17734</v>
      </c>
      <c r="D1757" s="7">
        <v>7200000</v>
      </c>
      <c r="E1757">
        <v>232</v>
      </c>
      <c r="F1757" t="s">
        <v>336</v>
      </c>
      <c r="G1757">
        <v>36</v>
      </c>
      <c r="H1757">
        <v>13</v>
      </c>
      <c r="I1757">
        <v>2003</v>
      </c>
      <c r="J1757">
        <v>2</v>
      </c>
      <c r="K1757" t="s">
        <v>4980</v>
      </c>
      <c r="L1757">
        <f>data_to_analyze[[#This Row],[workers]]-data_to_analyze[[#This Row],[previous_workers]]</f>
        <v>23</v>
      </c>
    </row>
    <row r="1758" spans="1:12" x14ac:dyDescent="0.25">
      <c r="A1758">
        <v>1752</v>
      </c>
      <c r="B1758" t="s">
        <v>6677</v>
      </c>
      <c r="C1758" t="s">
        <v>17753</v>
      </c>
      <c r="D1758" s="7">
        <v>170700000</v>
      </c>
      <c r="E1758">
        <v>232</v>
      </c>
      <c r="F1758" t="s">
        <v>25</v>
      </c>
      <c r="G1758">
        <v>620</v>
      </c>
      <c r="H1758">
        <v>45</v>
      </c>
      <c r="I1758">
        <v>2010</v>
      </c>
      <c r="J1758">
        <v>1</v>
      </c>
      <c r="K1758" t="s">
        <v>854</v>
      </c>
      <c r="L1758">
        <f>data_to_analyze[[#This Row],[workers]]-data_to_analyze[[#This Row],[previous_workers]]</f>
        <v>575</v>
      </c>
    </row>
    <row r="1759" spans="1:12" x14ac:dyDescent="0.25">
      <c r="A1759">
        <v>1753</v>
      </c>
      <c r="B1759" t="s">
        <v>6681</v>
      </c>
      <c r="C1759" t="s">
        <v>17770</v>
      </c>
      <c r="D1759" s="7">
        <v>2500000</v>
      </c>
      <c r="E1759">
        <v>232</v>
      </c>
      <c r="F1759" t="s">
        <v>336</v>
      </c>
      <c r="G1759">
        <v>20</v>
      </c>
      <c r="H1759">
        <v>10</v>
      </c>
      <c r="I1759">
        <v>2010</v>
      </c>
      <c r="J1759">
        <v>1</v>
      </c>
      <c r="K1759" t="s">
        <v>251</v>
      </c>
      <c r="L1759">
        <f>data_to_analyze[[#This Row],[workers]]-data_to_analyze[[#This Row],[previous_workers]]</f>
        <v>10</v>
      </c>
    </row>
    <row r="1760" spans="1:12" x14ac:dyDescent="0.25">
      <c r="A1760">
        <v>1754</v>
      </c>
      <c r="B1760" t="s">
        <v>6684</v>
      </c>
      <c r="C1760" t="s">
        <v>17762</v>
      </c>
      <c r="D1760" s="7">
        <v>44600000</v>
      </c>
      <c r="E1760">
        <v>231</v>
      </c>
      <c r="F1760" t="s">
        <v>336</v>
      </c>
      <c r="G1760">
        <v>59</v>
      </c>
      <c r="H1760">
        <v>44</v>
      </c>
      <c r="I1760">
        <v>1993</v>
      </c>
      <c r="J1760">
        <v>4</v>
      </c>
      <c r="K1760" t="s">
        <v>6687</v>
      </c>
      <c r="L1760">
        <f>data_to_analyze[[#This Row],[workers]]-data_to_analyze[[#This Row],[previous_workers]]</f>
        <v>15</v>
      </c>
    </row>
    <row r="1761" spans="1:12" x14ac:dyDescent="0.25">
      <c r="A1761">
        <v>1755</v>
      </c>
      <c r="B1761" t="s">
        <v>6688</v>
      </c>
      <c r="C1761" t="s">
        <v>17749</v>
      </c>
      <c r="D1761" s="7">
        <v>6500000</v>
      </c>
      <c r="E1761">
        <v>231</v>
      </c>
      <c r="F1761" t="s">
        <v>308</v>
      </c>
      <c r="G1761">
        <v>6</v>
      </c>
      <c r="H1761">
        <v>4</v>
      </c>
      <c r="I1761">
        <v>2013</v>
      </c>
      <c r="J1761">
        <v>3</v>
      </c>
      <c r="K1761" t="s">
        <v>344</v>
      </c>
      <c r="L1761">
        <f>data_to_analyze[[#This Row],[workers]]-data_to_analyze[[#This Row],[previous_workers]]</f>
        <v>2</v>
      </c>
    </row>
    <row r="1762" spans="1:12" x14ac:dyDescent="0.25">
      <c r="A1762">
        <v>1756</v>
      </c>
      <c r="B1762" t="s">
        <v>6691</v>
      </c>
      <c r="C1762" t="s">
        <v>17760</v>
      </c>
      <c r="D1762" s="7">
        <v>12600000</v>
      </c>
      <c r="E1762">
        <v>231</v>
      </c>
      <c r="F1762" t="s">
        <v>257</v>
      </c>
      <c r="G1762">
        <v>125</v>
      </c>
      <c r="H1762">
        <v>55</v>
      </c>
      <c r="I1762">
        <v>2011</v>
      </c>
      <c r="J1762">
        <v>4</v>
      </c>
      <c r="K1762" t="s">
        <v>1879</v>
      </c>
      <c r="L1762">
        <f>data_to_analyze[[#This Row],[workers]]-data_to_analyze[[#This Row],[previous_workers]]</f>
        <v>70</v>
      </c>
    </row>
    <row r="1763" spans="1:12" x14ac:dyDescent="0.25">
      <c r="A1763">
        <v>1757</v>
      </c>
      <c r="B1763" t="s">
        <v>6694</v>
      </c>
      <c r="C1763" t="s">
        <v>17736</v>
      </c>
      <c r="D1763" s="7">
        <v>6800000</v>
      </c>
      <c r="E1763">
        <v>231</v>
      </c>
      <c r="F1763" t="s">
        <v>18</v>
      </c>
      <c r="G1763">
        <v>60</v>
      </c>
      <c r="H1763">
        <v>23</v>
      </c>
      <c r="I1763">
        <v>2009</v>
      </c>
      <c r="J1763">
        <v>2</v>
      </c>
      <c r="K1763" t="s">
        <v>1883</v>
      </c>
      <c r="L1763">
        <f>data_to_analyze[[#This Row],[workers]]-data_to_analyze[[#This Row],[previous_workers]]</f>
        <v>37</v>
      </c>
    </row>
    <row r="1764" spans="1:12" x14ac:dyDescent="0.25">
      <c r="A1764">
        <v>1758</v>
      </c>
      <c r="B1764" t="s">
        <v>6697</v>
      </c>
      <c r="C1764" t="s">
        <v>10856</v>
      </c>
      <c r="D1764" s="7">
        <v>21500000</v>
      </c>
      <c r="E1764">
        <v>231</v>
      </c>
      <c r="F1764" t="s">
        <v>233</v>
      </c>
      <c r="G1764">
        <v>134</v>
      </c>
      <c r="H1764">
        <v>63</v>
      </c>
      <c r="I1764">
        <v>1993</v>
      </c>
      <c r="J1764">
        <v>2</v>
      </c>
      <c r="K1764" t="s">
        <v>83</v>
      </c>
      <c r="L1764">
        <f>data_to_analyze[[#This Row],[workers]]-data_to_analyze[[#This Row],[previous_workers]]</f>
        <v>71</v>
      </c>
    </row>
    <row r="1765" spans="1:12" x14ac:dyDescent="0.25">
      <c r="A1765">
        <v>1759</v>
      </c>
      <c r="B1765" t="s">
        <v>6700</v>
      </c>
      <c r="C1765" t="s">
        <v>17770</v>
      </c>
      <c r="D1765" s="7">
        <v>11100000</v>
      </c>
      <c r="E1765">
        <v>231</v>
      </c>
      <c r="F1765" t="s">
        <v>336</v>
      </c>
      <c r="G1765">
        <v>114</v>
      </c>
      <c r="H1765">
        <v>51</v>
      </c>
      <c r="I1765">
        <v>2013</v>
      </c>
      <c r="J1765">
        <v>3</v>
      </c>
      <c r="K1765" t="s">
        <v>251</v>
      </c>
      <c r="L1765">
        <f>data_to_analyze[[#This Row],[workers]]-data_to_analyze[[#This Row],[previous_workers]]</f>
        <v>63</v>
      </c>
    </row>
    <row r="1766" spans="1:12" x14ac:dyDescent="0.25">
      <c r="A1766">
        <v>1760</v>
      </c>
      <c r="B1766" t="s">
        <v>6703</v>
      </c>
      <c r="C1766" t="s">
        <v>17769</v>
      </c>
      <c r="D1766" s="7">
        <v>5100000</v>
      </c>
      <c r="E1766">
        <v>231</v>
      </c>
      <c r="F1766" t="s">
        <v>336</v>
      </c>
      <c r="G1766">
        <v>23</v>
      </c>
      <c r="H1766">
        <v>3</v>
      </c>
      <c r="I1766">
        <v>2011</v>
      </c>
      <c r="J1766">
        <v>3</v>
      </c>
      <c r="K1766" t="s">
        <v>5979</v>
      </c>
      <c r="L1766">
        <f>data_to_analyze[[#This Row],[workers]]-data_to_analyze[[#This Row],[previous_workers]]</f>
        <v>20</v>
      </c>
    </row>
    <row r="1767" spans="1:12" x14ac:dyDescent="0.25">
      <c r="A1767">
        <v>1761</v>
      </c>
      <c r="B1767" t="s">
        <v>6706</v>
      </c>
      <c r="C1767" t="s">
        <v>10856</v>
      </c>
      <c r="D1767" s="7">
        <v>6800000</v>
      </c>
      <c r="E1767">
        <v>231</v>
      </c>
      <c r="F1767" t="s">
        <v>18</v>
      </c>
      <c r="G1767">
        <v>52</v>
      </c>
      <c r="H1767">
        <v>18</v>
      </c>
      <c r="I1767">
        <v>2012</v>
      </c>
      <c r="J1767">
        <v>3</v>
      </c>
      <c r="K1767" t="s">
        <v>2101</v>
      </c>
      <c r="L1767">
        <f>data_to_analyze[[#This Row],[workers]]-data_to_analyze[[#This Row],[previous_workers]]</f>
        <v>34</v>
      </c>
    </row>
    <row r="1768" spans="1:12" x14ac:dyDescent="0.25">
      <c r="A1768">
        <v>1762</v>
      </c>
      <c r="B1768" t="s">
        <v>6709</v>
      </c>
      <c r="C1768" t="s">
        <v>17755</v>
      </c>
      <c r="D1768" s="7">
        <v>215100000</v>
      </c>
      <c r="E1768">
        <v>231</v>
      </c>
      <c r="F1768" t="s">
        <v>55</v>
      </c>
      <c r="G1768">
        <v>241</v>
      </c>
      <c r="H1768">
        <v>84</v>
      </c>
      <c r="I1768">
        <v>2009</v>
      </c>
      <c r="J1768">
        <v>4</v>
      </c>
      <c r="K1768" t="s">
        <v>1015</v>
      </c>
      <c r="L1768">
        <f>data_to_analyze[[#This Row],[workers]]-data_to_analyze[[#This Row],[previous_workers]]</f>
        <v>157</v>
      </c>
    </row>
    <row r="1769" spans="1:12" x14ac:dyDescent="0.25">
      <c r="A1769">
        <v>1763</v>
      </c>
      <c r="B1769" t="s">
        <v>6713</v>
      </c>
      <c r="C1769" t="s">
        <v>17758</v>
      </c>
      <c r="D1769" s="7">
        <v>27200000</v>
      </c>
      <c r="E1769">
        <v>231</v>
      </c>
      <c r="F1769" t="s">
        <v>25</v>
      </c>
      <c r="G1769">
        <v>23</v>
      </c>
      <c r="H1769">
        <v>7</v>
      </c>
      <c r="I1769">
        <v>2010</v>
      </c>
      <c r="J1769">
        <v>5</v>
      </c>
      <c r="K1769" t="s">
        <v>6716</v>
      </c>
      <c r="L1769">
        <f>data_to_analyze[[#This Row],[workers]]-data_to_analyze[[#This Row],[previous_workers]]</f>
        <v>16</v>
      </c>
    </row>
    <row r="1770" spans="1:12" x14ac:dyDescent="0.25">
      <c r="A1770">
        <v>1764</v>
      </c>
      <c r="B1770" t="s">
        <v>6717</v>
      </c>
      <c r="C1770" t="s">
        <v>108</v>
      </c>
      <c r="D1770" s="7">
        <v>2400000</v>
      </c>
      <c r="E1770">
        <v>231</v>
      </c>
      <c r="F1770" t="s">
        <v>107</v>
      </c>
      <c r="G1770">
        <v>16</v>
      </c>
      <c r="H1770">
        <v>6</v>
      </c>
      <c r="I1770">
        <v>2014</v>
      </c>
      <c r="J1770">
        <v>2</v>
      </c>
      <c r="K1770" t="s">
        <v>6720</v>
      </c>
      <c r="L1770">
        <f>data_to_analyze[[#This Row],[workers]]-data_to_analyze[[#This Row],[previous_workers]]</f>
        <v>10</v>
      </c>
    </row>
    <row r="1771" spans="1:12" x14ac:dyDescent="0.25">
      <c r="A1771">
        <v>1765</v>
      </c>
      <c r="B1771" t="s">
        <v>6721</v>
      </c>
      <c r="C1771" t="s">
        <v>17767</v>
      </c>
      <c r="D1771" s="7">
        <v>8500000</v>
      </c>
      <c r="E1771">
        <v>231</v>
      </c>
      <c r="F1771" t="s">
        <v>55</v>
      </c>
      <c r="G1771">
        <v>81</v>
      </c>
      <c r="H1771">
        <v>28</v>
      </c>
      <c r="I1771">
        <v>2009</v>
      </c>
      <c r="J1771">
        <v>4</v>
      </c>
      <c r="K1771" t="s">
        <v>3952</v>
      </c>
      <c r="L1771">
        <f>data_to_analyze[[#This Row],[workers]]-data_to_analyze[[#This Row],[previous_workers]]</f>
        <v>53</v>
      </c>
    </row>
    <row r="1772" spans="1:12" x14ac:dyDescent="0.25">
      <c r="A1772">
        <v>1766</v>
      </c>
      <c r="B1772" t="s">
        <v>6724</v>
      </c>
      <c r="C1772" t="s">
        <v>108</v>
      </c>
      <c r="D1772" s="7">
        <v>5800000</v>
      </c>
      <c r="E1772">
        <v>231</v>
      </c>
      <c r="F1772" t="s">
        <v>107</v>
      </c>
      <c r="G1772">
        <v>20</v>
      </c>
      <c r="H1772">
        <v>10</v>
      </c>
      <c r="I1772">
        <v>2014</v>
      </c>
      <c r="J1772">
        <v>2</v>
      </c>
      <c r="K1772" t="s">
        <v>108</v>
      </c>
      <c r="L1772">
        <f>data_to_analyze[[#This Row],[workers]]-data_to_analyze[[#This Row],[previous_workers]]</f>
        <v>10</v>
      </c>
    </row>
    <row r="1773" spans="1:12" x14ac:dyDescent="0.25">
      <c r="A1773">
        <v>1767</v>
      </c>
      <c r="B1773" t="s">
        <v>6727</v>
      </c>
      <c r="C1773" t="s">
        <v>17773</v>
      </c>
      <c r="D1773" s="7">
        <v>30100000</v>
      </c>
      <c r="E1773">
        <v>231</v>
      </c>
      <c r="F1773" t="s">
        <v>181</v>
      </c>
      <c r="G1773">
        <v>105</v>
      </c>
      <c r="H1773">
        <v>44</v>
      </c>
      <c r="I1773">
        <v>2010</v>
      </c>
      <c r="J1773">
        <v>5</v>
      </c>
      <c r="K1773" t="s">
        <v>2147</v>
      </c>
      <c r="L1773">
        <f>data_to_analyze[[#This Row],[workers]]-data_to_analyze[[#This Row],[previous_workers]]</f>
        <v>61</v>
      </c>
    </row>
    <row r="1774" spans="1:12" x14ac:dyDescent="0.25">
      <c r="A1774">
        <v>1768</v>
      </c>
      <c r="B1774" t="s">
        <v>6730</v>
      </c>
      <c r="C1774" t="s">
        <v>10856</v>
      </c>
      <c r="D1774" s="7">
        <v>24800000</v>
      </c>
      <c r="E1774">
        <v>230</v>
      </c>
      <c r="F1774" t="s">
        <v>289</v>
      </c>
      <c r="G1774">
        <v>400</v>
      </c>
      <c r="H1774">
        <v>200</v>
      </c>
      <c r="I1774">
        <v>2002</v>
      </c>
      <c r="J1774">
        <v>5</v>
      </c>
      <c r="K1774" t="s">
        <v>3113</v>
      </c>
      <c r="L1774">
        <f>data_to_analyze[[#This Row],[workers]]-data_to_analyze[[#This Row],[previous_workers]]</f>
        <v>200</v>
      </c>
    </row>
    <row r="1775" spans="1:12" x14ac:dyDescent="0.25">
      <c r="A1775">
        <v>1769</v>
      </c>
      <c r="B1775" t="s">
        <v>6733</v>
      </c>
      <c r="C1775" t="s">
        <v>10856</v>
      </c>
      <c r="D1775" s="7">
        <v>78600000</v>
      </c>
      <c r="E1775">
        <v>230</v>
      </c>
      <c r="F1775" t="s">
        <v>187</v>
      </c>
      <c r="G1775">
        <v>443</v>
      </c>
      <c r="H1775">
        <v>214</v>
      </c>
      <c r="I1775">
        <v>1995</v>
      </c>
      <c r="J1775">
        <v>2</v>
      </c>
      <c r="K1775" t="s">
        <v>137</v>
      </c>
      <c r="L1775">
        <f>data_to_analyze[[#This Row],[workers]]-data_to_analyze[[#This Row],[previous_workers]]</f>
        <v>229</v>
      </c>
    </row>
    <row r="1776" spans="1:12" x14ac:dyDescent="0.25">
      <c r="A1776">
        <v>1770</v>
      </c>
      <c r="B1776" t="s">
        <v>6736</v>
      </c>
      <c r="C1776" t="s">
        <v>108</v>
      </c>
      <c r="D1776" s="7">
        <v>11900000</v>
      </c>
      <c r="E1776">
        <v>230</v>
      </c>
      <c r="F1776" t="s">
        <v>107</v>
      </c>
      <c r="G1776">
        <v>12</v>
      </c>
      <c r="H1776">
        <v>10</v>
      </c>
      <c r="I1776">
        <v>2012</v>
      </c>
      <c r="J1776">
        <v>1</v>
      </c>
      <c r="K1776" t="s">
        <v>108</v>
      </c>
      <c r="L1776">
        <f>data_to_analyze[[#This Row],[workers]]-data_to_analyze[[#This Row],[previous_workers]]</f>
        <v>2</v>
      </c>
    </row>
    <row r="1777" spans="1:12" x14ac:dyDescent="0.25">
      <c r="A1777">
        <v>1771</v>
      </c>
      <c r="B1777" t="s">
        <v>6739</v>
      </c>
      <c r="C1777" t="s">
        <v>17770</v>
      </c>
      <c r="D1777" s="7">
        <v>75800000</v>
      </c>
      <c r="E1777">
        <v>230</v>
      </c>
      <c r="F1777" t="s">
        <v>233</v>
      </c>
      <c r="G1777">
        <v>48</v>
      </c>
      <c r="H1777">
        <v>19</v>
      </c>
      <c r="I1777">
        <v>2001</v>
      </c>
      <c r="J1777">
        <v>1</v>
      </c>
      <c r="K1777" t="s">
        <v>5749</v>
      </c>
      <c r="L1777">
        <f>data_to_analyze[[#This Row],[workers]]-data_to_analyze[[#This Row],[previous_workers]]</f>
        <v>29</v>
      </c>
    </row>
    <row r="1778" spans="1:12" x14ac:dyDescent="0.25">
      <c r="A1778">
        <v>1772</v>
      </c>
      <c r="B1778" t="s">
        <v>6743</v>
      </c>
      <c r="C1778" t="s">
        <v>17765</v>
      </c>
      <c r="D1778" s="7">
        <v>226100000</v>
      </c>
      <c r="E1778">
        <v>230</v>
      </c>
      <c r="F1778" t="s">
        <v>233</v>
      </c>
      <c r="G1778">
        <v>1100</v>
      </c>
      <c r="H1778">
        <v>546</v>
      </c>
      <c r="I1778">
        <v>1977</v>
      </c>
      <c r="J1778">
        <v>1</v>
      </c>
      <c r="K1778" t="s">
        <v>298</v>
      </c>
      <c r="L1778">
        <f>data_to_analyze[[#This Row],[workers]]-data_to_analyze[[#This Row],[previous_workers]]</f>
        <v>554</v>
      </c>
    </row>
    <row r="1779" spans="1:12" x14ac:dyDescent="0.25">
      <c r="A1779">
        <v>1773</v>
      </c>
      <c r="B1779" t="s">
        <v>6747</v>
      </c>
      <c r="C1779" t="s">
        <v>17747</v>
      </c>
      <c r="D1779" s="7">
        <v>71400000</v>
      </c>
      <c r="E1779">
        <v>230</v>
      </c>
      <c r="F1779" t="s">
        <v>69</v>
      </c>
      <c r="G1779">
        <v>481</v>
      </c>
      <c r="H1779">
        <v>132</v>
      </c>
      <c r="I1779">
        <v>1996</v>
      </c>
      <c r="J1779">
        <v>9</v>
      </c>
      <c r="K1779" t="s">
        <v>437</v>
      </c>
      <c r="L1779">
        <f>data_to_analyze[[#This Row],[workers]]-data_to_analyze[[#This Row],[previous_workers]]</f>
        <v>349</v>
      </c>
    </row>
    <row r="1780" spans="1:12" x14ac:dyDescent="0.25">
      <c r="A1780">
        <v>1774</v>
      </c>
      <c r="B1780" t="s">
        <v>6751</v>
      </c>
      <c r="C1780" t="s">
        <v>17738</v>
      </c>
      <c r="D1780" s="7">
        <v>52500000</v>
      </c>
      <c r="E1780">
        <v>230</v>
      </c>
      <c r="F1780" t="s">
        <v>297</v>
      </c>
      <c r="G1780">
        <v>350</v>
      </c>
      <c r="H1780">
        <v>75</v>
      </c>
      <c r="I1780">
        <v>2003</v>
      </c>
      <c r="J1780">
        <v>8</v>
      </c>
      <c r="K1780" t="s">
        <v>976</v>
      </c>
      <c r="L1780">
        <f>data_to_analyze[[#This Row],[workers]]-data_to_analyze[[#This Row],[previous_workers]]</f>
        <v>275</v>
      </c>
    </row>
    <row r="1781" spans="1:12" x14ac:dyDescent="0.25">
      <c r="A1781">
        <v>1775</v>
      </c>
      <c r="B1781" t="s">
        <v>6755</v>
      </c>
      <c r="C1781" t="s">
        <v>777</v>
      </c>
      <c r="D1781" s="7">
        <v>13400000</v>
      </c>
      <c r="E1781">
        <v>230</v>
      </c>
      <c r="F1781" t="s">
        <v>25</v>
      </c>
      <c r="G1781">
        <v>400</v>
      </c>
      <c r="H1781">
        <v>125</v>
      </c>
      <c r="I1781">
        <v>2014</v>
      </c>
      <c r="J1781">
        <v>1</v>
      </c>
      <c r="K1781" t="s">
        <v>662</v>
      </c>
      <c r="L1781">
        <f>data_to_analyze[[#This Row],[workers]]-data_to_analyze[[#This Row],[previous_workers]]</f>
        <v>275</v>
      </c>
    </row>
    <row r="1782" spans="1:12" x14ac:dyDescent="0.25">
      <c r="A1782">
        <v>1776</v>
      </c>
      <c r="B1782" t="s">
        <v>6758</v>
      </c>
      <c r="C1782" t="s">
        <v>10856</v>
      </c>
      <c r="D1782" s="7">
        <v>14100000</v>
      </c>
      <c r="E1782">
        <v>230</v>
      </c>
      <c r="F1782" t="s">
        <v>1041</v>
      </c>
      <c r="G1782">
        <v>64</v>
      </c>
      <c r="H1782">
        <v>22</v>
      </c>
      <c r="I1782">
        <v>2011</v>
      </c>
      <c r="J1782">
        <v>2</v>
      </c>
      <c r="K1782" t="s">
        <v>6761</v>
      </c>
      <c r="L1782">
        <f>data_to_analyze[[#This Row],[workers]]-data_to_analyze[[#This Row],[previous_workers]]</f>
        <v>42</v>
      </c>
    </row>
    <row r="1783" spans="1:12" x14ac:dyDescent="0.25">
      <c r="A1783">
        <v>1777</v>
      </c>
      <c r="B1783" t="s">
        <v>6762</v>
      </c>
      <c r="C1783" t="s">
        <v>10856</v>
      </c>
      <c r="D1783" s="7">
        <v>23300000</v>
      </c>
      <c r="E1783">
        <v>229</v>
      </c>
      <c r="F1783" t="s">
        <v>33</v>
      </c>
      <c r="G1783">
        <v>721</v>
      </c>
      <c r="H1783">
        <v>204</v>
      </c>
      <c r="I1783">
        <v>2011</v>
      </c>
      <c r="J1783">
        <v>2</v>
      </c>
      <c r="K1783" t="s">
        <v>6765</v>
      </c>
      <c r="L1783">
        <f>data_to_analyze[[#This Row],[workers]]-data_to_analyze[[#This Row],[previous_workers]]</f>
        <v>517</v>
      </c>
    </row>
    <row r="1784" spans="1:12" x14ac:dyDescent="0.25">
      <c r="A1784">
        <v>1778</v>
      </c>
      <c r="B1784" t="s">
        <v>6766</v>
      </c>
      <c r="C1784" t="s">
        <v>17748</v>
      </c>
      <c r="D1784" s="7">
        <v>22300000</v>
      </c>
      <c r="E1784">
        <v>229</v>
      </c>
      <c r="F1784" t="s">
        <v>187</v>
      </c>
      <c r="G1784">
        <v>420</v>
      </c>
      <c r="H1784">
        <v>200</v>
      </c>
      <c r="I1784">
        <v>2014</v>
      </c>
      <c r="J1784">
        <v>1</v>
      </c>
      <c r="K1784" t="s">
        <v>6769</v>
      </c>
      <c r="L1784">
        <f>data_to_analyze[[#This Row],[workers]]-data_to_analyze[[#This Row],[previous_workers]]</f>
        <v>220</v>
      </c>
    </row>
    <row r="1785" spans="1:12" x14ac:dyDescent="0.25">
      <c r="A1785">
        <v>1779</v>
      </c>
      <c r="B1785" t="s">
        <v>6770</v>
      </c>
      <c r="C1785" t="s">
        <v>17739</v>
      </c>
      <c r="D1785" s="7">
        <v>14200000</v>
      </c>
      <c r="E1785">
        <v>229</v>
      </c>
      <c r="F1785" t="s">
        <v>336</v>
      </c>
      <c r="G1785">
        <v>35</v>
      </c>
      <c r="H1785">
        <v>11</v>
      </c>
      <c r="I1785">
        <v>2013</v>
      </c>
      <c r="J1785">
        <v>2</v>
      </c>
      <c r="K1785" t="s">
        <v>122</v>
      </c>
      <c r="L1785">
        <f>data_to_analyze[[#This Row],[workers]]-data_to_analyze[[#This Row],[previous_workers]]</f>
        <v>24</v>
      </c>
    </row>
    <row r="1786" spans="1:12" x14ac:dyDescent="0.25">
      <c r="A1786">
        <v>1780</v>
      </c>
      <c r="B1786" t="s">
        <v>6773</v>
      </c>
      <c r="C1786" t="s">
        <v>10856</v>
      </c>
      <c r="D1786" s="7">
        <v>21400000</v>
      </c>
      <c r="E1786">
        <v>229</v>
      </c>
      <c r="F1786" t="s">
        <v>55</v>
      </c>
      <c r="G1786">
        <v>84</v>
      </c>
      <c r="H1786">
        <v>44</v>
      </c>
      <c r="I1786">
        <v>2002</v>
      </c>
      <c r="J1786">
        <v>2</v>
      </c>
      <c r="K1786" t="s">
        <v>1403</v>
      </c>
      <c r="L1786">
        <f>data_to_analyze[[#This Row],[workers]]-data_to_analyze[[#This Row],[previous_workers]]</f>
        <v>40</v>
      </c>
    </row>
    <row r="1787" spans="1:12" x14ac:dyDescent="0.25">
      <c r="A1787">
        <v>1781</v>
      </c>
      <c r="B1787" t="s">
        <v>6776</v>
      </c>
      <c r="C1787" t="s">
        <v>17750</v>
      </c>
      <c r="D1787" s="7">
        <v>2400000</v>
      </c>
      <c r="E1787">
        <v>229</v>
      </c>
      <c r="F1787" t="s">
        <v>187</v>
      </c>
      <c r="G1787">
        <v>14</v>
      </c>
      <c r="H1787">
        <v>8</v>
      </c>
      <c r="I1787">
        <v>2013</v>
      </c>
      <c r="J1787">
        <v>2</v>
      </c>
      <c r="K1787" t="s">
        <v>6779</v>
      </c>
      <c r="L1787">
        <f>data_to_analyze[[#This Row],[workers]]-data_to_analyze[[#This Row],[previous_workers]]</f>
        <v>6</v>
      </c>
    </row>
    <row r="1788" spans="1:12" x14ac:dyDescent="0.25">
      <c r="A1788">
        <v>1782</v>
      </c>
      <c r="B1788" t="s">
        <v>6780</v>
      </c>
      <c r="C1788" t="s">
        <v>17739</v>
      </c>
      <c r="D1788" s="7">
        <v>2600000</v>
      </c>
      <c r="E1788">
        <v>229</v>
      </c>
      <c r="F1788" t="s">
        <v>297</v>
      </c>
      <c r="G1788">
        <v>19</v>
      </c>
      <c r="H1788">
        <v>3</v>
      </c>
      <c r="I1788">
        <v>2013</v>
      </c>
      <c r="J1788">
        <v>2</v>
      </c>
      <c r="K1788" t="s">
        <v>2055</v>
      </c>
      <c r="L1788">
        <f>data_to_analyze[[#This Row],[workers]]-data_to_analyze[[#This Row],[previous_workers]]</f>
        <v>16</v>
      </c>
    </row>
    <row r="1789" spans="1:12" x14ac:dyDescent="0.25">
      <c r="A1789">
        <v>1783</v>
      </c>
      <c r="B1789" t="s">
        <v>6783</v>
      </c>
      <c r="C1789" t="s">
        <v>777</v>
      </c>
      <c r="D1789" s="7">
        <v>7100000</v>
      </c>
      <c r="E1789">
        <v>229</v>
      </c>
      <c r="F1789" t="s">
        <v>18</v>
      </c>
      <c r="G1789">
        <v>17</v>
      </c>
      <c r="H1789">
        <v>12</v>
      </c>
      <c r="I1789">
        <v>2011</v>
      </c>
      <c r="J1789">
        <v>4</v>
      </c>
      <c r="K1789" t="s">
        <v>56</v>
      </c>
      <c r="L1789">
        <f>data_to_analyze[[#This Row],[workers]]-data_to_analyze[[#This Row],[previous_workers]]</f>
        <v>5</v>
      </c>
    </row>
    <row r="1790" spans="1:12" x14ac:dyDescent="0.25">
      <c r="A1790">
        <v>1784</v>
      </c>
      <c r="B1790" t="s">
        <v>6786</v>
      </c>
      <c r="C1790" t="s">
        <v>17773</v>
      </c>
      <c r="D1790" s="7">
        <v>15900000</v>
      </c>
      <c r="E1790">
        <v>229</v>
      </c>
      <c r="F1790" t="s">
        <v>297</v>
      </c>
      <c r="G1790">
        <v>150</v>
      </c>
      <c r="H1790">
        <v>98</v>
      </c>
      <c r="I1790">
        <v>1998</v>
      </c>
      <c r="J1790">
        <v>1</v>
      </c>
      <c r="K1790" t="s">
        <v>921</v>
      </c>
      <c r="L1790">
        <f>data_to_analyze[[#This Row],[workers]]-data_to_analyze[[#This Row],[previous_workers]]</f>
        <v>52</v>
      </c>
    </row>
    <row r="1791" spans="1:12" x14ac:dyDescent="0.25">
      <c r="A1791">
        <v>1785</v>
      </c>
      <c r="B1791" t="s">
        <v>6789</v>
      </c>
      <c r="C1791" t="s">
        <v>17770</v>
      </c>
      <c r="D1791" s="7">
        <v>7300000</v>
      </c>
      <c r="E1791">
        <v>229</v>
      </c>
      <c r="F1791" t="s">
        <v>107</v>
      </c>
      <c r="G1791">
        <v>50</v>
      </c>
      <c r="H1791">
        <v>14</v>
      </c>
      <c r="I1791">
        <v>2006</v>
      </c>
      <c r="J1791">
        <v>2</v>
      </c>
      <c r="K1791" t="s">
        <v>258</v>
      </c>
      <c r="L1791">
        <f>data_to_analyze[[#This Row],[workers]]-data_to_analyze[[#This Row],[previous_workers]]</f>
        <v>36</v>
      </c>
    </row>
    <row r="1792" spans="1:12" x14ac:dyDescent="0.25">
      <c r="A1792">
        <v>1786</v>
      </c>
      <c r="B1792" t="s">
        <v>6792</v>
      </c>
      <c r="C1792" t="s">
        <v>10856</v>
      </c>
      <c r="D1792" s="7">
        <v>500000</v>
      </c>
      <c r="E1792">
        <v>229</v>
      </c>
      <c r="F1792" t="s">
        <v>336</v>
      </c>
      <c r="G1792">
        <v>235</v>
      </c>
      <c r="H1792">
        <v>108</v>
      </c>
      <c r="I1792">
        <v>2013</v>
      </c>
      <c r="J1792">
        <v>2</v>
      </c>
      <c r="K1792" t="s">
        <v>1403</v>
      </c>
      <c r="L1792">
        <f>data_to_analyze[[#This Row],[workers]]-data_to_analyze[[#This Row],[previous_workers]]</f>
        <v>127</v>
      </c>
    </row>
    <row r="1793" spans="1:12" x14ac:dyDescent="0.25">
      <c r="A1793">
        <v>1787</v>
      </c>
      <c r="B1793" t="s">
        <v>6795</v>
      </c>
      <c r="C1793" t="s">
        <v>17749</v>
      </c>
      <c r="D1793" s="7">
        <v>368600000</v>
      </c>
      <c r="E1793">
        <v>228</v>
      </c>
      <c r="F1793" t="s">
        <v>181</v>
      </c>
      <c r="G1793">
        <v>224</v>
      </c>
      <c r="H1793">
        <v>104</v>
      </c>
      <c r="I1793">
        <v>2003</v>
      </c>
      <c r="J1793">
        <v>1</v>
      </c>
      <c r="K1793" t="s">
        <v>344</v>
      </c>
      <c r="L1793">
        <f>data_to_analyze[[#This Row],[workers]]-data_to_analyze[[#This Row],[previous_workers]]</f>
        <v>120</v>
      </c>
    </row>
    <row r="1794" spans="1:12" x14ac:dyDescent="0.25">
      <c r="A1794">
        <v>1788</v>
      </c>
      <c r="B1794" t="s">
        <v>6798</v>
      </c>
      <c r="C1794" t="s">
        <v>17767</v>
      </c>
      <c r="D1794" s="7">
        <v>9400000</v>
      </c>
      <c r="E1794">
        <v>228</v>
      </c>
      <c r="F1794" t="s">
        <v>48</v>
      </c>
      <c r="G1794">
        <v>12</v>
      </c>
      <c r="H1794">
        <v>5</v>
      </c>
      <c r="I1794">
        <v>2012</v>
      </c>
      <c r="J1794">
        <v>3</v>
      </c>
      <c r="K1794" t="s">
        <v>1265</v>
      </c>
      <c r="L1794">
        <f>data_to_analyze[[#This Row],[workers]]-data_to_analyze[[#This Row],[previous_workers]]</f>
        <v>7</v>
      </c>
    </row>
    <row r="1795" spans="1:12" x14ac:dyDescent="0.25">
      <c r="A1795">
        <v>1789</v>
      </c>
      <c r="B1795" t="s">
        <v>6801</v>
      </c>
      <c r="C1795" t="s">
        <v>17757</v>
      </c>
      <c r="D1795" s="7">
        <v>8400000</v>
      </c>
      <c r="E1795">
        <v>228</v>
      </c>
      <c r="F1795" t="s">
        <v>289</v>
      </c>
      <c r="G1795">
        <v>14</v>
      </c>
      <c r="H1795">
        <v>15</v>
      </c>
      <c r="I1795">
        <v>2008</v>
      </c>
      <c r="J1795">
        <v>1</v>
      </c>
      <c r="K1795" t="s">
        <v>6804</v>
      </c>
      <c r="L1795">
        <f>data_to_analyze[[#This Row],[workers]]-data_to_analyze[[#This Row],[previous_workers]]</f>
        <v>-1</v>
      </c>
    </row>
    <row r="1796" spans="1:12" x14ac:dyDescent="0.25">
      <c r="A1796">
        <v>1790</v>
      </c>
      <c r="B1796" t="s">
        <v>6805</v>
      </c>
      <c r="C1796" t="s">
        <v>17773</v>
      </c>
      <c r="D1796" s="7">
        <v>36600000</v>
      </c>
      <c r="E1796">
        <v>228</v>
      </c>
      <c r="F1796" t="s">
        <v>181</v>
      </c>
      <c r="G1796">
        <v>178</v>
      </c>
      <c r="H1796">
        <v>50</v>
      </c>
      <c r="I1796">
        <v>2009</v>
      </c>
      <c r="J1796">
        <v>6</v>
      </c>
      <c r="K1796" t="s">
        <v>6809</v>
      </c>
      <c r="L1796">
        <f>data_to_analyze[[#This Row],[workers]]-data_to_analyze[[#This Row],[previous_workers]]</f>
        <v>128</v>
      </c>
    </row>
    <row r="1797" spans="1:12" x14ac:dyDescent="0.25">
      <c r="A1797">
        <v>1791</v>
      </c>
      <c r="B1797" t="s">
        <v>6810</v>
      </c>
      <c r="C1797" t="s">
        <v>10856</v>
      </c>
      <c r="D1797" s="7">
        <v>500000</v>
      </c>
      <c r="E1797">
        <v>228</v>
      </c>
      <c r="F1797" t="s">
        <v>623</v>
      </c>
      <c r="G1797">
        <v>6</v>
      </c>
      <c r="H1797">
        <v>2</v>
      </c>
      <c r="I1797">
        <v>2012</v>
      </c>
      <c r="J1797">
        <v>2</v>
      </c>
      <c r="K1797" t="s">
        <v>137</v>
      </c>
      <c r="L1797">
        <f>data_to_analyze[[#This Row],[workers]]-data_to_analyze[[#This Row],[previous_workers]]</f>
        <v>4</v>
      </c>
    </row>
    <row r="1798" spans="1:12" x14ac:dyDescent="0.25">
      <c r="A1798">
        <v>1792</v>
      </c>
      <c r="B1798" t="s">
        <v>6813</v>
      </c>
      <c r="C1798" t="s">
        <v>17770</v>
      </c>
      <c r="D1798" s="7">
        <v>3300000</v>
      </c>
      <c r="E1798">
        <v>228</v>
      </c>
      <c r="F1798" t="s">
        <v>156</v>
      </c>
      <c r="G1798">
        <v>15</v>
      </c>
      <c r="H1798">
        <v>10</v>
      </c>
      <c r="I1798">
        <v>2010</v>
      </c>
      <c r="J1798">
        <v>1</v>
      </c>
      <c r="K1798" t="s">
        <v>4653</v>
      </c>
      <c r="L1798">
        <f>data_to_analyze[[#This Row],[workers]]-data_to_analyze[[#This Row],[previous_workers]]</f>
        <v>5</v>
      </c>
    </row>
    <row r="1799" spans="1:12" x14ac:dyDescent="0.25">
      <c r="A1799">
        <v>1793</v>
      </c>
      <c r="B1799" t="s">
        <v>6816</v>
      </c>
      <c r="C1799" t="s">
        <v>17762</v>
      </c>
      <c r="D1799" s="7">
        <v>14500000</v>
      </c>
      <c r="E1799">
        <v>228</v>
      </c>
      <c r="F1799" t="s">
        <v>25</v>
      </c>
      <c r="G1799">
        <v>20</v>
      </c>
      <c r="H1799">
        <v>7</v>
      </c>
      <c r="I1799">
        <v>2013</v>
      </c>
      <c r="J1799">
        <v>2</v>
      </c>
      <c r="K1799" t="s">
        <v>4227</v>
      </c>
      <c r="L1799">
        <f>data_to_analyze[[#This Row],[workers]]-data_to_analyze[[#This Row],[previous_workers]]</f>
        <v>13</v>
      </c>
    </row>
    <row r="1800" spans="1:12" x14ac:dyDescent="0.25">
      <c r="A1800">
        <v>1794</v>
      </c>
      <c r="B1800" t="s">
        <v>6819</v>
      </c>
      <c r="C1800" t="s">
        <v>17735</v>
      </c>
      <c r="D1800" s="7">
        <v>2500000</v>
      </c>
      <c r="E1800">
        <v>227</v>
      </c>
      <c r="F1800" t="s">
        <v>336</v>
      </c>
      <c r="G1800">
        <v>8</v>
      </c>
      <c r="H1800">
        <v>2</v>
      </c>
      <c r="I1800">
        <v>2010</v>
      </c>
      <c r="J1800">
        <v>1</v>
      </c>
      <c r="K1800" t="s">
        <v>2886</v>
      </c>
      <c r="L1800">
        <f>data_to_analyze[[#This Row],[workers]]-data_to_analyze[[#This Row],[previous_workers]]</f>
        <v>6</v>
      </c>
    </row>
    <row r="1801" spans="1:12" x14ac:dyDescent="0.25">
      <c r="A1801">
        <v>1795</v>
      </c>
      <c r="B1801" t="s">
        <v>6822</v>
      </c>
      <c r="C1801" t="s">
        <v>17760</v>
      </c>
      <c r="D1801" s="7">
        <v>5700000</v>
      </c>
      <c r="E1801">
        <v>227</v>
      </c>
      <c r="F1801" t="s">
        <v>18</v>
      </c>
      <c r="G1801">
        <v>40</v>
      </c>
      <c r="H1801">
        <v>8</v>
      </c>
      <c r="I1801">
        <v>2005</v>
      </c>
      <c r="J1801">
        <v>3</v>
      </c>
      <c r="K1801" t="s">
        <v>422</v>
      </c>
      <c r="L1801">
        <f>data_to_analyze[[#This Row],[workers]]-data_to_analyze[[#This Row],[previous_workers]]</f>
        <v>32</v>
      </c>
    </row>
    <row r="1802" spans="1:12" x14ac:dyDescent="0.25">
      <c r="A1802">
        <v>1796</v>
      </c>
      <c r="B1802" t="s">
        <v>6825</v>
      </c>
      <c r="C1802" t="s">
        <v>17733</v>
      </c>
      <c r="D1802" s="7">
        <v>2700000</v>
      </c>
      <c r="E1802">
        <v>227</v>
      </c>
      <c r="F1802" t="s">
        <v>233</v>
      </c>
      <c r="G1802">
        <v>85</v>
      </c>
      <c r="H1802">
        <v>40</v>
      </c>
      <c r="I1802">
        <v>2013</v>
      </c>
      <c r="J1802">
        <v>2</v>
      </c>
      <c r="K1802" t="s">
        <v>6828</v>
      </c>
      <c r="L1802">
        <f>data_to_analyze[[#This Row],[workers]]-data_to_analyze[[#This Row],[previous_workers]]</f>
        <v>45</v>
      </c>
    </row>
    <row r="1803" spans="1:12" x14ac:dyDescent="0.25">
      <c r="A1803">
        <v>1797</v>
      </c>
      <c r="B1803" t="s">
        <v>6829</v>
      </c>
      <c r="C1803" t="s">
        <v>777</v>
      </c>
      <c r="D1803" s="7">
        <v>12500000</v>
      </c>
      <c r="E1803">
        <v>227</v>
      </c>
      <c r="F1803" t="s">
        <v>55</v>
      </c>
      <c r="G1803">
        <v>30</v>
      </c>
      <c r="H1803">
        <v>10</v>
      </c>
      <c r="I1803">
        <v>2011</v>
      </c>
      <c r="J1803">
        <v>1</v>
      </c>
      <c r="K1803" t="s">
        <v>6832</v>
      </c>
      <c r="L1803">
        <f>data_to_analyze[[#This Row],[workers]]-data_to_analyze[[#This Row],[previous_workers]]</f>
        <v>20</v>
      </c>
    </row>
    <row r="1804" spans="1:12" x14ac:dyDescent="0.25">
      <c r="A1804">
        <v>1798</v>
      </c>
      <c r="B1804" t="s">
        <v>6833</v>
      </c>
      <c r="C1804" t="s">
        <v>10856</v>
      </c>
      <c r="D1804" s="7">
        <v>12600000</v>
      </c>
      <c r="E1804">
        <v>227</v>
      </c>
      <c r="F1804" t="s">
        <v>40</v>
      </c>
      <c r="G1804">
        <v>73</v>
      </c>
      <c r="H1804">
        <v>42</v>
      </c>
      <c r="I1804">
        <v>2012</v>
      </c>
      <c r="J1804">
        <v>5</v>
      </c>
      <c r="K1804" t="s">
        <v>6836</v>
      </c>
      <c r="L1804">
        <f>data_to_analyze[[#This Row],[workers]]-data_to_analyze[[#This Row],[previous_workers]]</f>
        <v>31</v>
      </c>
    </row>
    <row r="1805" spans="1:12" x14ac:dyDescent="0.25">
      <c r="A1805">
        <v>1799</v>
      </c>
      <c r="B1805" t="s">
        <v>6837</v>
      </c>
      <c r="C1805" t="s">
        <v>17739</v>
      </c>
      <c r="D1805" s="7">
        <v>3800000</v>
      </c>
      <c r="E1805">
        <v>226</v>
      </c>
      <c r="F1805" t="s">
        <v>289</v>
      </c>
      <c r="G1805">
        <v>25</v>
      </c>
      <c r="H1805">
        <v>12</v>
      </c>
      <c r="I1805">
        <v>2008</v>
      </c>
      <c r="J1805">
        <v>2</v>
      </c>
      <c r="K1805" t="s">
        <v>6840</v>
      </c>
      <c r="L1805">
        <f>data_to_analyze[[#This Row],[workers]]-data_to_analyze[[#This Row],[previous_workers]]</f>
        <v>13</v>
      </c>
    </row>
    <row r="1806" spans="1:12" x14ac:dyDescent="0.25">
      <c r="A1806">
        <v>1800</v>
      </c>
      <c r="B1806" t="s">
        <v>6841</v>
      </c>
      <c r="C1806" t="s">
        <v>17749</v>
      </c>
      <c r="D1806" s="7">
        <v>2500000</v>
      </c>
      <c r="E1806">
        <v>226</v>
      </c>
      <c r="F1806" t="s">
        <v>55</v>
      </c>
      <c r="G1806">
        <v>160</v>
      </c>
      <c r="H1806">
        <v>42</v>
      </c>
      <c r="I1806">
        <v>1999</v>
      </c>
      <c r="J1806">
        <v>1</v>
      </c>
      <c r="K1806" t="s">
        <v>6844</v>
      </c>
      <c r="L1806">
        <f>data_to_analyze[[#This Row],[workers]]-data_to_analyze[[#This Row],[previous_workers]]</f>
        <v>118</v>
      </c>
    </row>
    <row r="1807" spans="1:12" x14ac:dyDescent="0.25">
      <c r="A1807">
        <v>1801</v>
      </c>
      <c r="B1807" t="s">
        <v>6845</v>
      </c>
      <c r="C1807" t="s">
        <v>777</v>
      </c>
      <c r="D1807" s="7">
        <v>16900000</v>
      </c>
      <c r="E1807">
        <v>226</v>
      </c>
      <c r="F1807" t="s">
        <v>25</v>
      </c>
      <c r="G1807">
        <v>74</v>
      </c>
      <c r="H1807">
        <v>15</v>
      </c>
      <c r="I1807">
        <v>2009</v>
      </c>
      <c r="J1807">
        <v>3</v>
      </c>
      <c r="K1807" t="s">
        <v>662</v>
      </c>
      <c r="L1807">
        <f>data_to_analyze[[#This Row],[workers]]-data_to_analyze[[#This Row],[previous_workers]]</f>
        <v>59</v>
      </c>
    </row>
    <row r="1808" spans="1:12" x14ac:dyDescent="0.25">
      <c r="A1808">
        <v>1802</v>
      </c>
      <c r="B1808" t="s">
        <v>6848</v>
      </c>
      <c r="C1808" t="s">
        <v>17730</v>
      </c>
      <c r="D1808" s="7">
        <v>7700000</v>
      </c>
      <c r="E1808">
        <v>226</v>
      </c>
      <c r="F1808" t="s">
        <v>69</v>
      </c>
      <c r="G1808">
        <v>19</v>
      </c>
      <c r="H1808">
        <v>9</v>
      </c>
      <c r="I1808">
        <v>2001</v>
      </c>
      <c r="J1808">
        <v>3</v>
      </c>
      <c r="K1808" t="s">
        <v>1526</v>
      </c>
      <c r="L1808">
        <f>data_to_analyze[[#This Row],[workers]]-data_to_analyze[[#This Row],[previous_workers]]</f>
        <v>10</v>
      </c>
    </row>
    <row r="1809" spans="1:12" x14ac:dyDescent="0.25">
      <c r="A1809">
        <v>1803</v>
      </c>
      <c r="B1809" t="s">
        <v>6851</v>
      </c>
      <c r="C1809" t="s">
        <v>108</v>
      </c>
      <c r="D1809" s="7">
        <v>35500000</v>
      </c>
      <c r="E1809">
        <v>226</v>
      </c>
      <c r="F1809" t="s">
        <v>55</v>
      </c>
      <c r="G1809">
        <v>295</v>
      </c>
      <c r="H1809">
        <v>95</v>
      </c>
      <c r="I1809">
        <v>1999</v>
      </c>
      <c r="J1809">
        <v>6</v>
      </c>
      <c r="K1809" t="s">
        <v>108</v>
      </c>
      <c r="L1809">
        <f>data_to_analyze[[#This Row],[workers]]-data_to_analyze[[#This Row],[previous_workers]]</f>
        <v>200</v>
      </c>
    </row>
    <row r="1810" spans="1:12" x14ac:dyDescent="0.25">
      <c r="A1810">
        <v>1804</v>
      </c>
      <c r="B1810" t="s">
        <v>6854</v>
      </c>
      <c r="C1810" t="s">
        <v>10856</v>
      </c>
      <c r="D1810" s="7">
        <v>3700000</v>
      </c>
      <c r="E1810">
        <v>226</v>
      </c>
      <c r="F1810" t="s">
        <v>40</v>
      </c>
      <c r="G1810">
        <v>5</v>
      </c>
      <c r="H1810">
        <v>3</v>
      </c>
      <c r="I1810">
        <v>2013</v>
      </c>
      <c r="J1810">
        <v>2</v>
      </c>
      <c r="K1810" t="s">
        <v>530</v>
      </c>
      <c r="L1810">
        <f>data_to_analyze[[#This Row],[workers]]-data_to_analyze[[#This Row],[previous_workers]]</f>
        <v>2</v>
      </c>
    </row>
    <row r="1811" spans="1:12" x14ac:dyDescent="0.25">
      <c r="A1811">
        <v>1805</v>
      </c>
      <c r="B1811" t="s">
        <v>6857</v>
      </c>
      <c r="C1811" t="s">
        <v>17757</v>
      </c>
      <c r="D1811" s="7">
        <v>9100000</v>
      </c>
      <c r="E1811">
        <v>226</v>
      </c>
      <c r="F1811" t="s">
        <v>18</v>
      </c>
      <c r="G1811">
        <v>33</v>
      </c>
      <c r="H1811">
        <v>16</v>
      </c>
      <c r="I1811">
        <v>2009</v>
      </c>
      <c r="J1811">
        <v>1</v>
      </c>
      <c r="K1811" t="s">
        <v>6860</v>
      </c>
      <c r="L1811">
        <f>data_to_analyze[[#This Row],[workers]]-data_to_analyze[[#This Row],[previous_workers]]</f>
        <v>17</v>
      </c>
    </row>
    <row r="1812" spans="1:12" x14ac:dyDescent="0.25">
      <c r="A1812">
        <v>1806</v>
      </c>
      <c r="B1812" t="s">
        <v>6861</v>
      </c>
      <c r="C1812" t="s">
        <v>777</v>
      </c>
      <c r="D1812" s="7">
        <v>79800000</v>
      </c>
      <c r="E1812">
        <v>226</v>
      </c>
      <c r="F1812" t="s">
        <v>329</v>
      </c>
      <c r="G1812">
        <v>470</v>
      </c>
      <c r="H1812">
        <v>220</v>
      </c>
      <c r="I1812">
        <v>2011</v>
      </c>
      <c r="J1812">
        <v>6</v>
      </c>
      <c r="K1812" t="s">
        <v>203</v>
      </c>
      <c r="L1812">
        <f>data_to_analyze[[#This Row],[workers]]-data_to_analyze[[#This Row],[previous_workers]]</f>
        <v>250</v>
      </c>
    </row>
    <row r="1813" spans="1:12" x14ac:dyDescent="0.25">
      <c r="A1813">
        <v>1807</v>
      </c>
      <c r="B1813" t="s">
        <v>6865</v>
      </c>
      <c r="C1813" t="s">
        <v>17770</v>
      </c>
      <c r="D1813" s="7">
        <v>2100000</v>
      </c>
      <c r="E1813">
        <v>226</v>
      </c>
      <c r="F1813" t="s">
        <v>55</v>
      </c>
      <c r="G1813">
        <v>111</v>
      </c>
      <c r="H1813">
        <v>55</v>
      </c>
      <c r="I1813">
        <v>2012</v>
      </c>
      <c r="J1813">
        <v>2</v>
      </c>
      <c r="K1813" t="s">
        <v>330</v>
      </c>
      <c r="L1813">
        <f>data_to_analyze[[#This Row],[workers]]-data_to_analyze[[#This Row],[previous_workers]]</f>
        <v>56</v>
      </c>
    </row>
    <row r="1814" spans="1:12" x14ac:dyDescent="0.25">
      <c r="A1814">
        <v>1808</v>
      </c>
      <c r="B1814" t="s">
        <v>6868</v>
      </c>
      <c r="C1814" t="s">
        <v>17756</v>
      </c>
      <c r="D1814" s="7">
        <v>4500000</v>
      </c>
      <c r="E1814">
        <v>225</v>
      </c>
      <c r="F1814" t="s">
        <v>156</v>
      </c>
      <c r="G1814">
        <v>14</v>
      </c>
      <c r="H1814">
        <v>5</v>
      </c>
      <c r="I1814">
        <v>2008</v>
      </c>
      <c r="J1814">
        <v>1</v>
      </c>
      <c r="K1814" t="s">
        <v>757</v>
      </c>
      <c r="L1814">
        <f>data_to_analyze[[#This Row],[workers]]-data_to_analyze[[#This Row],[previous_workers]]</f>
        <v>9</v>
      </c>
    </row>
    <row r="1815" spans="1:12" x14ac:dyDescent="0.25">
      <c r="A1815">
        <v>1809</v>
      </c>
      <c r="B1815" t="s">
        <v>6871</v>
      </c>
      <c r="C1815" t="s">
        <v>17757</v>
      </c>
      <c r="D1815" s="7">
        <v>6900000</v>
      </c>
      <c r="E1815">
        <v>225</v>
      </c>
      <c r="F1815" t="s">
        <v>156</v>
      </c>
      <c r="G1815">
        <v>54</v>
      </c>
      <c r="H1815">
        <v>14</v>
      </c>
      <c r="I1815">
        <v>2005</v>
      </c>
      <c r="J1815">
        <v>1</v>
      </c>
      <c r="K1815" t="s">
        <v>6860</v>
      </c>
      <c r="L1815">
        <f>data_to_analyze[[#This Row],[workers]]-data_to_analyze[[#This Row],[previous_workers]]</f>
        <v>40</v>
      </c>
    </row>
    <row r="1816" spans="1:12" x14ac:dyDescent="0.25">
      <c r="A1816">
        <v>1810</v>
      </c>
      <c r="B1816" t="s">
        <v>6874</v>
      </c>
      <c r="C1816" t="s">
        <v>17770</v>
      </c>
      <c r="D1816" s="7">
        <v>5700000</v>
      </c>
      <c r="E1816">
        <v>225</v>
      </c>
      <c r="F1816" t="s">
        <v>40</v>
      </c>
      <c r="G1816">
        <v>50</v>
      </c>
      <c r="H1816">
        <v>14</v>
      </c>
      <c r="I1816">
        <v>2009</v>
      </c>
      <c r="J1816">
        <v>2</v>
      </c>
      <c r="K1816" t="s">
        <v>6877</v>
      </c>
      <c r="L1816">
        <f>data_to_analyze[[#This Row],[workers]]-data_to_analyze[[#This Row],[previous_workers]]</f>
        <v>36</v>
      </c>
    </row>
    <row r="1817" spans="1:12" x14ac:dyDescent="0.25">
      <c r="A1817">
        <v>1811</v>
      </c>
      <c r="B1817" t="s">
        <v>6878</v>
      </c>
      <c r="C1817" t="s">
        <v>777</v>
      </c>
      <c r="D1817" s="7">
        <v>3000000</v>
      </c>
      <c r="E1817">
        <v>225</v>
      </c>
      <c r="F1817" t="s">
        <v>55</v>
      </c>
      <c r="G1817">
        <v>65</v>
      </c>
      <c r="H1817">
        <v>12</v>
      </c>
      <c r="I1817">
        <v>2012</v>
      </c>
      <c r="J1817">
        <v>1</v>
      </c>
      <c r="K1817" t="s">
        <v>1800</v>
      </c>
      <c r="L1817">
        <f>data_to_analyze[[#This Row],[workers]]-data_to_analyze[[#This Row],[previous_workers]]</f>
        <v>53</v>
      </c>
    </row>
    <row r="1818" spans="1:12" x14ac:dyDescent="0.25">
      <c r="A1818">
        <v>1812</v>
      </c>
      <c r="B1818" t="s">
        <v>6881</v>
      </c>
      <c r="C1818" t="s">
        <v>17762</v>
      </c>
      <c r="D1818" s="7">
        <v>7900000</v>
      </c>
      <c r="E1818">
        <v>225</v>
      </c>
      <c r="F1818" t="s">
        <v>211</v>
      </c>
      <c r="G1818">
        <v>35</v>
      </c>
      <c r="H1818">
        <v>10</v>
      </c>
      <c r="I1818">
        <v>2012</v>
      </c>
      <c r="J1818">
        <v>4</v>
      </c>
      <c r="K1818" t="s">
        <v>6884</v>
      </c>
      <c r="L1818">
        <f>data_to_analyze[[#This Row],[workers]]-data_to_analyze[[#This Row],[previous_workers]]</f>
        <v>25</v>
      </c>
    </row>
    <row r="1819" spans="1:12" x14ac:dyDescent="0.25">
      <c r="A1819">
        <v>1813</v>
      </c>
      <c r="B1819" t="s">
        <v>6885</v>
      </c>
      <c r="C1819" t="s">
        <v>17771</v>
      </c>
      <c r="D1819" s="7">
        <v>15200000</v>
      </c>
      <c r="E1819">
        <v>225</v>
      </c>
      <c r="F1819" t="s">
        <v>48</v>
      </c>
      <c r="G1819">
        <v>28</v>
      </c>
      <c r="H1819">
        <v>15</v>
      </c>
      <c r="I1819">
        <v>2011</v>
      </c>
      <c r="J1819">
        <v>3</v>
      </c>
      <c r="K1819" t="s">
        <v>2619</v>
      </c>
      <c r="L1819">
        <f>data_to_analyze[[#This Row],[workers]]-data_to_analyze[[#This Row],[previous_workers]]</f>
        <v>13</v>
      </c>
    </row>
    <row r="1820" spans="1:12" x14ac:dyDescent="0.25">
      <c r="A1820">
        <v>1814</v>
      </c>
      <c r="B1820" t="s">
        <v>6888</v>
      </c>
      <c r="C1820" t="s">
        <v>777</v>
      </c>
      <c r="D1820" s="7">
        <v>8300000</v>
      </c>
      <c r="E1820">
        <v>225</v>
      </c>
      <c r="F1820" t="s">
        <v>107</v>
      </c>
      <c r="G1820">
        <v>8</v>
      </c>
      <c r="H1820">
        <v>7</v>
      </c>
      <c r="I1820">
        <v>2011</v>
      </c>
      <c r="J1820">
        <v>1</v>
      </c>
      <c r="K1820" t="s">
        <v>203</v>
      </c>
      <c r="L1820">
        <f>data_to_analyze[[#This Row],[workers]]-data_to_analyze[[#This Row],[previous_workers]]</f>
        <v>1</v>
      </c>
    </row>
    <row r="1821" spans="1:12" x14ac:dyDescent="0.25">
      <c r="A1821">
        <v>1815</v>
      </c>
      <c r="B1821" t="s">
        <v>6891</v>
      </c>
      <c r="C1821" t="s">
        <v>7363</v>
      </c>
      <c r="D1821" s="7">
        <v>2800000</v>
      </c>
      <c r="E1821">
        <v>225</v>
      </c>
      <c r="F1821" t="s">
        <v>18</v>
      </c>
      <c r="G1821">
        <v>13</v>
      </c>
      <c r="H1821">
        <v>5</v>
      </c>
      <c r="I1821">
        <v>2008</v>
      </c>
      <c r="J1821">
        <v>1</v>
      </c>
      <c r="K1821" t="s">
        <v>3918</v>
      </c>
      <c r="L1821">
        <f>data_to_analyze[[#This Row],[workers]]-data_to_analyze[[#This Row],[previous_workers]]</f>
        <v>8</v>
      </c>
    </row>
    <row r="1822" spans="1:12" x14ac:dyDescent="0.25">
      <c r="A1822">
        <v>1816</v>
      </c>
      <c r="B1822" t="s">
        <v>6894</v>
      </c>
      <c r="C1822" t="s">
        <v>17764</v>
      </c>
      <c r="D1822" s="7">
        <v>44700000</v>
      </c>
      <c r="E1822">
        <v>225</v>
      </c>
      <c r="F1822" t="s">
        <v>181</v>
      </c>
      <c r="G1822">
        <v>15</v>
      </c>
      <c r="H1822">
        <v>9</v>
      </c>
      <c r="I1822">
        <v>2011</v>
      </c>
      <c r="J1822">
        <v>4</v>
      </c>
      <c r="K1822" t="s">
        <v>437</v>
      </c>
      <c r="L1822">
        <f>data_to_analyze[[#This Row],[workers]]-data_to_analyze[[#This Row],[previous_workers]]</f>
        <v>6</v>
      </c>
    </row>
    <row r="1823" spans="1:12" x14ac:dyDescent="0.25">
      <c r="A1823">
        <v>1817</v>
      </c>
      <c r="B1823" t="s">
        <v>6898</v>
      </c>
      <c r="C1823" t="s">
        <v>17734</v>
      </c>
      <c r="D1823" s="7">
        <v>2600000</v>
      </c>
      <c r="E1823">
        <v>224</v>
      </c>
      <c r="F1823" t="s">
        <v>55</v>
      </c>
      <c r="G1823">
        <v>8</v>
      </c>
      <c r="H1823">
        <v>4</v>
      </c>
      <c r="I1823">
        <v>2006</v>
      </c>
      <c r="J1823">
        <v>1</v>
      </c>
      <c r="K1823" t="s">
        <v>651</v>
      </c>
      <c r="L1823">
        <f>data_to_analyze[[#This Row],[workers]]-data_to_analyze[[#This Row],[previous_workers]]</f>
        <v>4</v>
      </c>
    </row>
    <row r="1824" spans="1:12" x14ac:dyDescent="0.25">
      <c r="A1824">
        <v>1818</v>
      </c>
      <c r="B1824" t="s">
        <v>6901</v>
      </c>
      <c r="C1824" t="s">
        <v>17770</v>
      </c>
      <c r="D1824" s="7">
        <v>3400000</v>
      </c>
      <c r="E1824">
        <v>224</v>
      </c>
      <c r="F1824" t="s">
        <v>211</v>
      </c>
      <c r="G1824">
        <v>14</v>
      </c>
      <c r="H1824">
        <v>3</v>
      </c>
      <c r="I1824">
        <v>2008</v>
      </c>
      <c r="J1824">
        <v>2</v>
      </c>
      <c r="K1824" t="s">
        <v>6904</v>
      </c>
      <c r="L1824">
        <f>data_to_analyze[[#This Row],[workers]]-data_to_analyze[[#This Row],[previous_workers]]</f>
        <v>11</v>
      </c>
    </row>
    <row r="1825" spans="1:12" x14ac:dyDescent="0.25">
      <c r="A1825">
        <v>1819</v>
      </c>
      <c r="B1825" t="s">
        <v>6905</v>
      </c>
      <c r="C1825" t="s">
        <v>17752</v>
      </c>
      <c r="D1825" s="7">
        <v>2700000</v>
      </c>
      <c r="E1825">
        <v>224</v>
      </c>
      <c r="F1825" t="s">
        <v>181</v>
      </c>
      <c r="G1825">
        <v>16</v>
      </c>
      <c r="H1825">
        <v>8</v>
      </c>
      <c r="I1825">
        <v>2013</v>
      </c>
      <c r="J1825">
        <v>3</v>
      </c>
      <c r="K1825" t="s">
        <v>6909</v>
      </c>
      <c r="L1825">
        <f>data_to_analyze[[#This Row],[workers]]-data_to_analyze[[#This Row],[previous_workers]]</f>
        <v>8</v>
      </c>
    </row>
    <row r="1826" spans="1:12" x14ac:dyDescent="0.25">
      <c r="A1826">
        <v>1820</v>
      </c>
      <c r="B1826" t="s">
        <v>6910</v>
      </c>
      <c r="C1826" t="s">
        <v>17735</v>
      </c>
      <c r="D1826" s="7">
        <v>8200000</v>
      </c>
      <c r="E1826">
        <v>224</v>
      </c>
      <c r="F1826" t="s">
        <v>107</v>
      </c>
      <c r="G1826">
        <v>10</v>
      </c>
      <c r="H1826">
        <v>8</v>
      </c>
      <c r="I1826">
        <v>2003</v>
      </c>
      <c r="J1826">
        <v>3</v>
      </c>
      <c r="K1826" t="s">
        <v>89</v>
      </c>
      <c r="L1826">
        <f>data_to_analyze[[#This Row],[workers]]-data_to_analyze[[#This Row],[previous_workers]]</f>
        <v>2</v>
      </c>
    </row>
    <row r="1827" spans="1:12" x14ac:dyDescent="0.25">
      <c r="A1827">
        <v>1821</v>
      </c>
      <c r="B1827" t="s">
        <v>6913</v>
      </c>
      <c r="C1827" t="s">
        <v>17743</v>
      </c>
      <c r="D1827" s="7">
        <v>21600000</v>
      </c>
      <c r="E1827">
        <v>224</v>
      </c>
      <c r="F1827" t="s">
        <v>107</v>
      </c>
      <c r="G1827">
        <v>165</v>
      </c>
      <c r="H1827">
        <v>90</v>
      </c>
      <c r="I1827">
        <v>2014</v>
      </c>
      <c r="J1827">
        <v>2</v>
      </c>
      <c r="K1827" t="s">
        <v>1185</v>
      </c>
      <c r="L1827">
        <f>data_to_analyze[[#This Row],[workers]]-data_to_analyze[[#This Row],[previous_workers]]</f>
        <v>75</v>
      </c>
    </row>
    <row r="1828" spans="1:12" x14ac:dyDescent="0.25">
      <c r="A1828">
        <v>1822</v>
      </c>
      <c r="B1828" t="s">
        <v>6916</v>
      </c>
      <c r="C1828" t="s">
        <v>17759</v>
      </c>
      <c r="D1828" s="7">
        <v>200000</v>
      </c>
      <c r="E1828">
        <v>223</v>
      </c>
      <c r="F1828" t="s">
        <v>107</v>
      </c>
      <c r="G1828">
        <v>23</v>
      </c>
      <c r="H1828">
        <v>2</v>
      </c>
      <c r="I1828">
        <v>2007</v>
      </c>
      <c r="J1828">
        <v>2</v>
      </c>
      <c r="K1828" t="s">
        <v>6919</v>
      </c>
      <c r="L1828">
        <f>data_to_analyze[[#This Row],[workers]]-data_to_analyze[[#This Row],[previous_workers]]</f>
        <v>21</v>
      </c>
    </row>
    <row r="1829" spans="1:12" x14ac:dyDescent="0.25">
      <c r="A1829">
        <v>1823</v>
      </c>
      <c r="B1829" t="s">
        <v>6920</v>
      </c>
      <c r="C1829" t="s">
        <v>17743</v>
      </c>
      <c r="D1829" s="7">
        <v>2100000</v>
      </c>
      <c r="E1829">
        <v>223</v>
      </c>
      <c r="F1829" t="s">
        <v>297</v>
      </c>
      <c r="G1829">
        <v>7</v>
      </c>
      <c r="H1829">
        <v>3</v>
      </c>
      <c r="I1829">
        <v>2012</v>
      </c>
      <c r="J1829">
        <v>1</v>
      </c>
      <c r="K1829" t="s">
        <v>1185</v>
      </c>
      <c r="L1829">
        <f>data_to_analyze[[#This Row],[workers]]-data_to_analyze[[#This Row],[previous_workers]]</f>
        <v>4</v>
      </c>
    </row>
    <row r="1830" spans="1:12" x14ac:dyDescent="0.25">
      <c r="A1830">
        <v>1824</v>
      </c>
      <c r="B1830" t="s">
        <v>6923</v>
      </c>
      <c r="C1830" t="s">
        <v>17770</v>
      </c>
      <c r="D1830" s="7">
        <v>4700000</v>
      </c>
      <c r="E1830">
        <v>223</v>
      </c>
      <c r="F1830" t="s">
        <v>55</v>
      </c>
      <c r="G1830">
        <v>400</v>
      </c>
      <c r="H1830">
        <v>140</v>
      </c>
      <c r="I1830">
        <v>2009</v>
      </c>
      <c r="J1830">
        <v>1</v>
      </c>
      <c r="K1830" t="s">
        <v>176</v>
      </c>
      <c r="L1830">
        <f>data_to_analyze[[#This Row],[workers]]-data_to_analyze[[#This Row],[previous_workers]]</f>
        <v>260</v>
      </c>
    </row>
    <row r="1831" spans="1:12" x14ac:dyDescent="0.25">
      <c r="A1831">
        <v>1825</v>
      </c>
      <c r="B1831" t="s">
        <v>6927</v>
      </c>
      <c r="C1831" t="s">
        <v>17742</v>
      </c>
      <c r="D1831" s="7">
        <v>6200000</v>
      </c>
      <c r="E1831">
        <v>223</v>
      </c>
      <c r="F1831" t="s">
        <v>175</v>
      </c>
      <c r="G1831">
        <v>15</v>
      </c>
      <c r="H1831">
        <v>6</v>
      </c>
      <c r="I1831">
        <v>2012</v>
      </c>
      <c r="J1831">
        <v>3</v>
      </c>
      <c r="K1831" t="s">
        <v>506</v>
      </c>
      <c r="L1831">
        <f>data_to_analyze[[#This Row],[workers]]-data_to_analyze[[#This Row],[previous_workers]]</f>
        <v>9</v>
      </c>
    </row>
    <row r="1832" spans="1:12" x14ac:dyDescent="0.25">
      <c r="A1832">
        <v>1826</v>
      </c>
      <c r="B1832" t="s">
        <v>6930</v>
      </c>
      <c r="C1832" t="s">
        <v>17770</v>
      </c>
      <c r="D1832" s="7">
        <v>36600000</v>
      </c>
      <c r="E1832">
        <v>223</v>
      </c>
      <c r="F1832" t="s">
        <v>233</v>
      </c>
      <c r="G1832">
        <v>170</v>
      </c>
      <c r="H1832">
        <v>55</v>
      </c>
      <c r="I1832">
        <v>2014</v>
      </c>
      <c r="J1832">
        <v>1</v>
      </c>
      <c r="K1832" t="s">
        <v>6933</v>
      </c>
      <c r="L1832">
        <f>data_to_analyze[[#This Row],[workers]]-data_to_analyze[[#This Row],[previous_workers]]</f>
        <v>115</v>
      </c>
    </row>
    <row r="1833" spans="1:12" x14ac:dyDescent="0.25">
      <c r="A1833">
        <v>1827</v>
      </c>
      <c r="B1833" t="s">
        <v>6934</v>
      </c>
      <c r="C1833" t="s">
        <v>17769</v>
      </c>
      <c r="D1833" s="7">
        <v>14100000</v>
      </c>
      <c r="E1833">
        <v>223</v>
      </c>
      <c r="F1833" t="s">
        <v>55</v>
      </c>
      <c r="G1833">
        <v>806</v>
      </c>
      <c r="H1833">
        <v>260</v>
      </c>
      <c r="I1833">
        <v>2010</v>
      </c>
      <c r="J1833">
        <v>2</v>
      </c>
      <c r="K1833" t="s">
        <v>27</v>
      </c>
      <c r="L1833">
        <f>data_to_analyze[[#This Row],[workers]]-data_to_analyze[[#This Row],[previous_workers]]</f>
        <v>546</v>
      </c>
    </row>
    <row r="1834" spans="1:12" x14ac:dyDescent="0.25">
      <c r="A1834">
        <v>1828</v>
      </c>
      <c r="B1834" t="s">
        <v>6937</v>
      </c>
      <c r="C1834" t="s">
        <v>10856</v>
      </c>
      <c r="D1834" s="7">
        <v>26500000</v>
      </c>
      <c r="E1834">
        <v>223</v>
      </c>
      <c r="F1834" t="s">
        <v>18</v>
      </c>
      <c r="G1834">
        <v>65</v>
      </c>
      <c r="H1834">
        <v>30</v>
      </c>
      <c r="I1834">
        <v>2001</v>
      </c>
      <c r="J1834">
        <v>2</v>
      </c>
      <c r="K1834" t="s">
        <v>137</v>
      </c>
      <c r="L1834">
        <f>data_to_analyze[[#This Row],[workers]]-data_to_analyze[[#This Row],[previous_workers]]</f>
        <v>35</v>
      </c>
    </row>
    <row r="1835" spans="1:12" x14ac:dyDescent="0.25">
      <c r="A1835">
        <v>1829</v>
      </c>
      <c r="B1835" t="s">
        <v>6941</v>
      </c>
      <c r="C1835" t="s">
        <v>10856</v>
      </c>
      <c r="D1835" s="7">
        <v>84100000</v>
      </c>
      <c r="E1835">
        <v>223</v>
      </c>
      <c r="F1835" t="s">
        <v>33</v>
      </c>
      <c r="G1835">
        <v>105</v>
      </c>
      <c r="H1835">
        <v>121</v>
      </c>
      <c r="I1835">
        <v>2005</v>
      </c>
      <c r="J1835">
        <v>2</v>
      </c>
      <c r="K1835" t="s">
        <v>137</v>
      </c>
      <c r="L1835">
        <f>data_to_analyze[[#This Row],[workers]]-data_to_analyze[[#This Row],[previous_workers]]</f>
        <v>-16</v>
      </c>
    </row>
    <row r="1836" spans="1:12" x14ac:dyDescent="0.25">
      <c r="A1836">
        <v>1830</v>
      </c>
      <c r="B1836" t="s">
        <v>6944</v>
      </c>
      <c r="C1836" t="s">
        <v>777</v>
      </c>
      <c r="D1836" s="7">
        <v>179600000</v>
      </c>
      <c r="E1836">
        <v>223</v>
      </c>
      <c r="F1836" t="s">
        <v>55</v>
      </c>
      <c r="G1836">
        <v>451</v>
      </c>
      <c r="H1836">
        <v>179</v>
      </c>
      <c r="I1836">
        <v>2009</v>
      </c>
      <c r="J1836">
        <v>6</v>
      </c>
      <c r="K1836" t="s">
        <v>198</v>
      </c>
      <c r="L1836">
        <f>data_to_analyze[[#This Row],[workers]]-data_to_analyze[[#This Row],[previous_workers]]</f>
        <v>272</v>
      </c>
    </row>
    <row r="1837" spans="1:12" x14ac:dyDescent="0.25">
      <c r="A1837">
        <v>1831</v>
      </c>
      <c r="B1837" t="s">
        <v>6948</v>
      </c>
      <c r="C1837" t="s">
        <v>17743</v>
      </c>
      <c r="D1837" s="7">
        <v>9800000</v>
      </c>
      <c r="E1837">
        <v>222</v>
      </c>
      <c r="F1837" t="s">
        <v>25</v>
      </c>
      <c r="G1837">
        <v>63</v>
      </c>
      <c r="H1837">
        <v>11</v>
      </c>
      <c r="I1837">
        <v>2011</v>
      </c>
      <c r="J1837">
        <v>4</v>
      </c>
      <c r="K1837" t="s">
        <v>1185</v>
      </c>
      <c r="L1837">
        <f>data_to_analyze[[#This Row],[workers]]-data_to_analyze[[#This Row],[previous_workers]]</f>
        <v>52</v>
      </c>
    </row>
    <row r="1838" spans="1:12" x14ac:dyDescent="0.25">
      <c r="A1838">
        <v>1832</v>
      </c>
      <c r="B1838" t="s">
        <v>6951</v>
      </c>
      <c r="C1838" t="s">
        <v>17773</v>
      </c>
      <c r="D1838" s="7">
        <v>296300000</v>
      </c>
      <c r="E1838">
        <v>222</v>
      </c>
      <c r="F1838" t="s">
        <v>297</v>
      </c>
      <c r="G1838">
        <v>1174</v>
      </c>
      <c r="H1838">
        <v>287</v>
      </c>
      <c r="I1838">
        <v>2005</v>
      </c>
      <c r="J1838">
        <v>8</v>
      </c>
      <c r="K1838" t="s">
        <v>3271</v>
      </c>
      <c r="L1838">
        <f>data_to_analyze[[#This Row],[workers]]-data_to_analyze[[#This Row],[previous_workers]]</f>
        <v>887</v>
      </c>
    </row>
    <row r="1839" spans="1:12" x14ac:dyDescent="0.25">
      <c r="A1839">
        <v>1833</v>
      </c>
      <c r="B1839" t="s">
        <v>6955</v>
      </c>
      <c r="C1839" t="s">
        <v>17744</v>
      </c>
      <c r="D1839" s="7">
        <v>44300000</v>
      </c>
      <c r="E1839">
        <v>222</v>
      </c>
      <c r="F1839" t="s">
        <v>55</v>
      </c>
      <c r="G1839">
        <v>3543</v>
      </c>
      <c r="H1839">
        <v>1170</v>
      </c>
      <c r="I1839">
        <v>1999</v>
      </c>
      <c r="J1839">
        <v>4</v>
      </c>
      <c r="K1839" t="s">
        <v>3772</v>
      </c>
      <c r="L1839">
        <f>data_to_analyze[[#This Row],[workers]]-data_to_analyze[[#This Row],[previous_workers]]</f>
        <v>2373</v>
      </c>
    </row>
    <row r="1840" spans="1:12" x14ac:dyDescent="0.25">
      <c r="A1840">
        <v>1834</v>
      </c>
      <c r="B1840" t="s">
        <v>6958</v>
      </c>
      <c r="C1840" t="s">
        <v>777</v>
      </c>
      <c r="D1840" s="7">
        <v>5600000</v>
      </c>
      <c r="E1840">
        <v>222</v>
      </c>
      <c r="F1840" t="s">
        <v>336</v>
      </c>
      <c r="G1840">
        <v>15</v>
      </c>
      <c r="H1840">
        <v>6</v>
      </c>
      <c r="I1840">
        <v>2014</v>
      </c>
      <c r="J1840">
        <v>1</v>
      </c>
      <c r="K1840" t="s">
        <v>6961</v>
      </c>
      <c r="L1840">
        <f>data_to_analyze[[#This Row],[workers]]-data_to_analyze[[#This Row],[previous_workers]]</f>
        <v>9</v>
      </c>
    </row>
    <row r="1841" spans="1:12" x14ac:dyDescent="0.25">
      <c r="A1841">
        <v>1835</v>
      </c>
      <c r="B1841" t="s">
        <v>6962</v>
      </c>
      <c r="C1841" t="s">
        <v>17773</v>
      </c>
      <c r="D1841" s="7">
        <v>166300000</v>
      </c>
      <c r="E1841">
        <v>221</v>
      </c>
      <c r="F1841" t="s">
        <v>181</v>
      </c>
      <c r="G1841">
        <v>1638</v>
      </c>
      <c r="H1841">
        <v>541</v>
      </c>
      <c r="I1841">
        <v>1997</v>
      </c>
      <c r="J1841">
        <v>11</v>
      </c>
      <c r="K1841" t="s">
        <v>3271</v>
      </c>
      <c r="L1841">
        <f>data_to_analyze[[#This Row],[workers]]-data_to_analyze[[#This Row],[previous_workers]]</f>
        <v>1097</v>
      </c>
    </row>
    <row r="1842" spans="1:12" x14ac:dyDescent="0.25">
      <c r="A1842">
        <v>1836</v>
      </c>
      <c r="B1842" t="s">
        <v>6966</v>
      </c>
      <c r="C1842" t="s">
        <v>17770</v>
      </c>
      <c r="D1842" s="7">
        <v>8900000</v>
      </c>
      <c r="E1842">
        <v>221</v>
      </c>
      <c r="F1842" t="s">
        <v>55</v>
      </c>
      <c r="G1842">
        <v>70</v>
      </c>
      <c r="H1842">
        <v>24</v>
      </c>
      <c r="I1842">
        <v>2006</v>
      </c>
      <c r="J1842">
        <v>5</v>
      </c>
      <c r="K1842" t="s">
        <v>258</v>
      </c>
      <c r="L1842">
        <f>data_to_analyze[[#This Row],[workers]]-data_to_analyze[[#This Row],[previous_workers]]</f>
        <v>46</v>
      </c>
    </row>
    <row r="1843" spans="1:12" x14ac:dyDescent="0.25">
      <c r="A1843">
        <v>1837</v>
      </c>
      <c r="B1843" t="s">
        <v>6969</v>
      </c>
      <c r="C1843" t="s">
        <v>777</v>
      </c>
      <c r="D1843" s="7">
        <v>2900000</v>
      </c>
      <c r="E1843">
        <v>221</v>
      </c>
      <c r="F1843" t="s">
        <v>187</v>
      </c>
      <c r="G1843">
        <v>9</v>
      </c>
      <c r="H1843">
        <v>1</v>
      </c>
      <c r="I1843">
        <v>2012</v>
      </c>
      <c r="J1843">
        <v>1</v>
      </c>
      <c r="K1843" t="s">
        <v>1004</v>
      </c>
      <c r="L1843">
        <f>data_to_analyze[[#This Row],[workers]]-data_to_analyze[[#This Row],[previous_workers]]</f>
        <v>8</v>
      </c>
    </row>
    <row r="1844" spans="1:12" x14ac:dyDescent="0.25">
      <c r="A1844">
        <v>1838</v>
      </c>
      <c r="B1844" t="s">
        <v>6972</v>
      </c>
      <c r="C1844" t="s">
        <v>108</v>
      </c>
      <c r="D1844" s="7">
        <v>2600000</v>
      </c>
      <c r="E1844">
        <v>221</v>
      </c>
      <c r="F1844" t="s">
        <v>18</v>
      </c>
      <c r="G1844">
        <v>30</v>
      </c>
      <c r="H1844">
        <v>7</v>
      </c>
      <c r="I1844">
        <v>2013</v>
      </c>
      <c r="J1844">
        <v>1</v>
      </c>
      <c r="K1844" t="s">
        <v>108</v>
      </c>
      <c r="L1844">
        <f>data_to_analyze[[#This Row],[workers]]-data_to_analyze[[#This Row],[previous_workers]]</f>
        <v>23</v>
      </c>
    </row>
    <row r="1845" spans="1:12" x14ac:dyDescent="0.25">
      <c r="A1845">
        <v>1839</v>
      </c>
      <c r="B1845" t="s">
        <v>6975</v>
      </c>
      <c r="C1845" t="s">
        <v>17734</v>
      </c>
      <c r="D1845" s="7">
        <v>10600000</v>
      </c>
      <c r="E1845">
        <v>221</v>
      </c>
      <c r="F1845" t="s">
        <v>336</v>
      </c>
      <c r="G1845">
        <v>412</v>
      </c>
      <c r="H1845">
        <v>95</v>
      </c>
      <c r="I1845">
        <v>2012</v>
      </c>
      <c r="J1845">
        <v>3</v>
      </c>
      <c r="K1845" t="s">
        <v>4200</v>
      </c>
      <c r="L1845">
        <f>data_to_analyze[[#This Row],[workers]]-data_to_analyze[[#This Row],[previous_workers]]</f>
        <v>317</v>
      </c>
    </row>
    <row r="1846" spans="1:12" x14ac:dyDescent="0.25">
      <c r="A1846">
        <v>1840</v>
      </c>
      <c r="B1846" t="s">
        <v>6978</v>
      </c>
      <c r="C1846" t="s">
        <v>17763</v>
      </c>
      <c r="D1846" s="7">
        <v>300000</v>
      </c>
      <c r="E1846">
        <v>221</v>
      </c>
      <c r="F1846" t="s">
        <v>308</v>
      </c>
      <c r="G1846">
        <v>15</v>
      </c>
      <c r="H1846">
        <v>5</v>
      </c>
      <c r="I1846">
        <v>2013</v>
      </c>
      <c r="J1846">
        <v>1</v>
      </c>
      <c r="K1846" t="s">
        <v>6981</v>
      </c>
      <c r="L1846">
        <f>data_to_analyze[[#This Row],[workers]]-data_to_analyze[[#This Row],[previous_workers]]</f>
        <v>10</v>
      </c>
    </row>
    <row r="1847" spans="1:12" x14ac:dyDescent="0.25">
      <c r="A1847">
        <v>1841</v>
      </c>
      <c r="B1847" t="s">
        <v>6982</v>
      </c>
      <c r="C1847" t="s">
        <v>777</v>
      </c>
      <c r="D1847" s="7">
        <v>92100000</v>
      </c>
      <c r="E1847">
        <v>221</v>
      </c>
      <c r="F1847" t="s">
        <v>187</v>
      </c>
      <c r="G1847">
        <v>62</v>
      </c>
      <c r="H1847">
        <v>45</v>
      </c>
      <c r="I1847">
        <v>2006</v>
      </c>
      <c r="J1847">
        <v>8</v>
      </c>
      <c r="K1847" t="s">
        <v>1315</v>
      </c>
      <c r="L1847">
        <f>data_to_analyze[[#This Row],[workers]]-data_to_analyze[[#This Row],[previous_workers]]</f>
        <v>17</v>
      </c>
    </row>
    <row r="1848" spans="1:12" x14ac:dyDescent="0.25">
      <c r="A1848">
        <v>1842</v>
      </c>
      <c r="B1848" t="s">
        <v>6985</v>
      </c>
      <c r="C1848" t="s">
        <v>777</v>
      </c>
      <c r="D1848" s="7">
        <v>144300000</v>
      </c>
      <c r="E1848">
        <v>220</v>
      </c>
      <c r="F1848" t="s">
        <v>18</v>
      </c>
      <c r="G1848">
        <v>312</v>
      </c>
      <c r="H1848">
        <v>172</v>
      </c>
      <c r="I1848">
        <v>1990</v>
      </c>
      <c r="J1848">
        <v>9</v>
      </c>
      <c r="K1848" t="s">
        <v>3881</v>
      </c>
      <c r="L1848">
        <f>data_to_analyze[[#This Row],[workers]]-data_to_analyze[[#This Row],[previous_workers]]</f>
        <v>140</v>
      </c>
    </row>
    <row r="1849" spans="1:12" x14ac:dyDescent="0.25">
      <c r="A1849">
        <v>1843</v>
      </c>
      <c r="B1849" t="s">
        <v>6989</v>
      </c>
      <c r="C1849" t="s">
        <v>10856</v>
      </c>
      <c r="D1849" s="7">
        <v>8100000</v>
      </c>
      <c r="E1849">
        <v>220</v>
      </c>
      <c r="F1849" t="s">
        <v>156</v>
      </c>
      <c r="G1849">
        <v>100</v>
      </c>
      <c r="H1849">
        <v>30</v>
      </c>
      <c r="I1849">
        <v>2011</v>
      </c>
      <c r="J1849">
        <v>2</v>
      </c>
      <c r="K1849" t="s">
        <v>1403</v>
      </c>
      <c r="L1849">
        <f>data_to_analyze[[#This Row],[workers]]-data_to_analyze[[#This Row],[previous_workers]]</f>
        <v>70</v>
      </c>
    </row>
    <row r="1850" spans="1:12" x14ac:dyDescent="0.25">
      <c r="A1850">
        <v>1844</v>
      </c>
      <c r="B1850" t="s">
        <v>6992</v>
      </c>
      <c r="C1850" t="s">
        <v>17773</v>
      </c>
      <c r="D1850" s="7">
        <v>2400000</v>
      </c>
      <c r="E1850">
        <v>220</v>
      </c>
      <c r="F1850" t="s">
        <v>297</v>
      </c>
      <c r="G1850">
        <v>21</v>
      </c>
      <c r="H1850">
        <v>4</v>
      </c>
      <c r="I1850">
        <v>2008</v>
      </c>
      <c r="J1850">
        <v>1</v>
      </c>
      <c r="K1850" t="s">
        <v>2006</v>
      </c>
      <c r="L1850">
        <f>data_to_analyze[[#This Row],[workers]]-data_to_analyze[[#This Row],[previous_workers]]</f>
        <v>17</v>
      </c>
    </row>
    <row r="1851" spans="1:12" x14ac:dyDescent="0.25">
      <c r="A1851">
        <v>1845</v>
      </c>
      <c r="B1851" t="s">
        <v>6995</v>
      </c>
      <c r="C1851" t="s">
        <v>17749</v>
      </c>
      <c r="D1851" s="7">
        <v>50800000</v>
      </c>
      <c r="E1851">
        <v>220</v>
      </c>
      <c r="F1851" t="s">
        <v>336</v>
      </c>
      <c r="G1851">
        <v>150</v>
      </c>
      <c r="H1851">
        <v>116</v>
      </c>
      <c r="I1851">
        <v>2001</v>
      </c>
      <c r="J1851">
        <v>2</v>
      </c>
      <c r="K1851" t="s">
        <v>6999</v>
      </c>
      <c r="L1851">
        <f>data_to_analyze[[#This Row],[workers]]-data_to_analyze[[#This Row],[previous_workers]]</f>
        <v>34</v>
      </c>
    </row>
    <row r="1852" spans="1:12" x14ac:dyDescent="0.25">
      <c r="A1852">
        <v>1846</v>
      </c>
      <c r="B1852" t="s">
        <v>7000</v>
      </c>
      <c r="C1852" t="s">
        <v>17736</v>
      </c>
      <c r="D1852" s="7">
        <v>500000</v>
      </c>
      <c r="E1852">
        <v>220</v>
      </c>
      <c r="F1852" t="s">
        <v>18</v>
      </c>
      <c r="G1852">
        <v>42</v>
      </c>
      <c r="H1852">
        <v>24</v>
      </c>
      <c r="I1852">
        <v>2012</v>
      </c>
      <c r="J1852">
        <v>1</v>
      </c>
      <c r="K1852" t="s">
        <v>227</v>
      </c>
      <c r="L1852">
        <f>data_to_analyze[[#This Row],[workers]]-data_to_analyze[[#This Row],[previous_workers]]</f>
        <v>18</v>
      </c>
    </row>
    <row r="1853" spans="1:12" x14ac:dyDescent="0.25">
      <c r="A1853">
        <v>1847</v>
      </c>
      <c r="B1853" t="s">
        <v>7003</v>
      </c>
      <c r="C1853" t="s">
        <v>777</v>
      </c>
      <c r="D1853" s="7">
        <v>1100000</v>
      </c>
      <c r="E1853">
        <v>220</v>
      </c>
      <c r="F1853" t="s">
        <v>1041</v>
      </c>
      <c r="G1853">
        <v>275</v>
      </c>
      <c r="H1853">
        <v>125</v>
      </c>
      <c r="I1853">
        <v>2009</v>
      </c>
      <c r="J1853">
        <v>4</v>
      </c>
      <c r="K1853" t="s">
        <v>198</v>
      </c>
      <c r="L1853">
        <f>data_to_analyze[[#This Row],[workers]]-data_to_analyze[[#This Row],[previous_workers]]</f>
        <v>150</v>
      </c>
    </row>
    <row r="1854" spans="1:12" x14ac:dyDescent="0.25">
      <c r="A1854">
        <v>1848</v>
      </c>
      <c r="B1854" t="s">
        <v>7006</v>
      </c>
      <c r="C1854" t="s">
        <v>10856</v>
      </c>
      <c r="D1854" s="7">
        <v>51800000</v>
      </c>
      <c r="E1854">
        <v>219</v>
      </c>
      <c r="F1854" t="s">
        <v>107</v>
      </c>
      <c r="G1854">
        <v>276</v>
      </c>
      <c r="H1854">
        <v>156</v>
      </c>
      <c r="I1854">
        <v>2013</v>
      </c>
      <c r="J1854">
        <v>3</v>
      </c>
      <c r="K1854" t="s">
        <v>137</v>
      </c>
      <c r="L1854">
        <f>data_to_analyze[[#This Row],[workers]]-data_to_analyze[[#This Row],[previous_workers]]</f>
        <v>120</v>
      </c>
    </row>
    <row r="1855" spans="1:12" x14ac:dyDescent="0.25">
      <c r="A1855">
        <v>1849</v>
      </c>
      <c r="B1855" t="s">
        <v>7010</v>
      </c>
      <c r="C1855" t="s">
        <v>17750</v>
      </c>
      <c r="D1855" s="7">
        <v>6800000</v>
      </c>
      <c r="E1855">
        <v>219</v>
      </c>
      <c r="F1855" t="s">
        <v>48</v>
      </c>
      <c r="G1855">
        <v>55</v>
      </c>
      <c r="H1855">
        <v>22</v>
      </c>
      <c r="I1855">
        <v>2004</v>
      </c>
      <c r="J1855">
        <v>2</v>
      </c>
      <c r="K1855" t="s">
        <v>7013</v>
      </c>
      <c r="L1855">
        <f>data_to_analyze[[#This Row],[workers]]-data_to_analyze[[#This Row],[previous_workers]]</f>
        <v>33</v>
      </c>
    </row>
    <row r="1856" spans="1:12" x14ac:dyDescent="0.25">
      <c r="A1856">
        <v>1850</v>
      </c>
      <c r="B1856" t="s">
        <v>7014</v>
      </c>
      <c r="C1856" t="s">
        <v>17739</v>
      </c>
      <c r="D1856" s="7">
        <v>4600000</v>
      </c>
      <c r="E1856">
        <v>219</v>
      </c>
      <c r="F1856" t="s">
        <v>297</v>
      </c>
      <c r="G1856">
        <v>38</v>
      </c>
      <c r="H1856">
        <v>13</v>
      </c>
      <c r="I1856">
        <v>2010</v>
      </c>
      <c r="J1856">
        <v>3</v>
      </c>
      <c r="K1856" t="s">
        <v>2055</v>
      </c>
      <c r="L1856">
        <f>data_to_analyze[[#This Row],[workers]]-data_to_analyze[[#This Row],[previous_workers]]</f>
        <v>25</v>
      </c>
    </row>
    <row r="1857" spans="1:12" x14ac:dyDescent="0.25">
      <c r="A1857">
        <v>1851</v>
      </c>
      <c r="B1857" t="s">
        <v>7017</v>
      </c>
      <c r="C1857" t="s">
        <v>17769</v>
      </c>
      <c r="D1857" s="7">
        <v>323300000</v>
      </c>
      <c r="E1857">
        <v>219</v>
      </c>
      <c r="F1857" t="s">
        <v>107</v>
      </c>
      <c r="G1857">
        <v>1097</v>
      </c>
      <c r="H1857">
        <v>338</v>
      </c>
      <c r="I1857">
        <v>1996</v>
      </c>
      <c r="J1857">
        <v>8</v>
      </c>
      <c r="K1857" t="s">
        <v>26</v>
      </c>
      <c r="L1857">
        <f>data_to_analyze[[#This Row],[workers]]-data_to_analyze[[#This Row],[previous_workers]]</f>
        <v>759</v>
      </c>
    </row>
    <row r="1858" spans="1:12" x14ac:dyDescent="0.25">
      <c r="A1858">
        <v>1852</v>
      </c>
      <c r="B1858" t="s">
        <v>7021</v>
      </c>
      <c r="C1858" t="s">
        <v>17773</v>
      </c>
      <c r="D1858" s="7">
        <v>2800000</v>
      </c>
      <c r="E1858">
        <v>219</v>
      </c>
      <c r="F1858" t="s">
        <v>308</v>
      </c>
      <c r="G1858">
        <v>11</v>
      </c>
      <c r="H1858">
        <v>3</v>
      </c>
      <c r="I1858">
        <v>2014</v>
      </c>
      <c r="J1858">
        <v>1</v>
      </c>
      <c r="K1858" t="s">
        <v>1896</v>
      </c>
      <c r="L1858">
        <f>data_to_analyze[[#This Row],[workers]]-data_to_analyze[[#This Row],[previous_workers]]</f>
        <v>8</v>
      </c>
    </row>
    <row r="1859" spans="1:12" x14ac:dyDescent="0.25">
      <c r="A1859">
        <v>1853</v>
      </c>
      <c r="B1859" t="s">
        <v>7024</v>
      </c>
      <c r="C1859" t="s">
        <v>10856</v>
      </c>
      <c r="D1859" s="7">
        <v>4200000</v>
      </c>
      <c r="E1859">
        <v>219</v>
      </c>
      <c r="F1859" t="s">
        <v>156</v>
      </c>
      <c r="G1859">
        <v>2</v>
      </c>
      <c r="H1859">
        <v>1</v>
      </c>
      <c r="I1859">
        <v>2013</v>
      </c>
      <c r="J1859">
        <v>1</v>
      </c>
      <c r="K1859" t="s">
        <v>83</v>
      </c>
      <c r="L1859">
        <f>data_to_analyze[[#This Row],[workers]]-data_to_analyze[[#This Row],[previous_workers]]</f>
        <v>1</v>
      </c>
    </row>
    <row r="1860" spans="1:12" x14ac:dyDescent="0.25">
      <c r="A1860">
        <v>1854</v>
      </c>
      <c r="B1860" t="s">
        <v>7027</v>
      </c>
      <c r="C1860" t="s">
        <v>108</v>
      </c>
      <c r="D1860" s="7">
        <v>2200000</v>
      </c>
      <c r="E1860">
        <v>218</v>
      </c>
      <c r="F1860" t="s">
        <v>18</v>
      </c>
      <c r="G1860">
        <v>17</v>
      </c>
      <c r="H1860">
        <v>4</v>
      </c>
      <c r="I1860">
        <v>2001</v>
      </c>
      <c r="J1860">
        <v>1</v>
      </c>
      <c r="K1860" t="s">
        <v>108</v>
      </c>
      <c r="L1860">
        <f>data_to_analyze[[#This Row],[workers]]-data_to_analyze[[#This Row],[previous_workers]]</f>
        <v>13</v>
      </c>
    </row>
    <row r="1861" spans="1:12" x14ac:dyDescent="0.25">
      <c r="A1861">
        <v>1855</v>
      </c>
      <c r="B1861" t="s">
        <v>7030</v>
      </c>
      <c r="C1861" t="s">
        <v>17762</v>
      </c>
      <c r="D1861" s="7">
        <v>8700000</v>
      </c>
      <c r="E1861">
        <v>218</v>
      </c>
      <c r="F1861" t="s">
        <v>18</v>
      </c>
      <c r="G1861">
        <v>39</v>
      </c>
      <c r="H1861">
        <v>17</v>
      </c>
      <c r="I1861">
        <v>2006</v>
      </c>
      <c r="J1861">
        <v>5</v>
      </c>
      <c r="K1861" t="s">
        <v>6268</v>
      </c>
      <c r="L1861">
        <f>data_to_analyze[[#This Row],[workers]]-data_to_analyze[[#This Row],[previous_workers]]</f>
        <v>22</v>
      </c>
    </row>
    <row r="1862" spans="1:12" x14ac:dyDescent="0.25">
      <c r="A1862">
        <v>1856</v>
      </c>
      <c r="B1862" t="s">
        <v>7033</v>
      </c>
      <c r="C1862" t="s">
        <v>17762</v>
      </c>
      <c r="D1862" s="7">
        <v>13600000</v>
      </c>
      <c r="E1862">
        <v>218</v>
      </c>
      <c r="F1862" t="s">
        <v>18</v>
      </c>
      <c r="G1862">
        <v>45</v>
      </c>
      <c r="H1862">
        <v>25</v>
      </c>
      <c r="I1862">
        <v>1986</v>
      </c>
      <c r="J1862">
        <v>2</v>
      </c>
      <c r="K1862" t="s">
        <v>349</v>
      </c>
      <c r="L1862">
        <f>data_to_analyze[[#This Row],[workers]]-data_to_analyze[[#This Row],[previous_workers]]</f>
        <v>20</v>
      </c>
    </row>
    <row r="1863" spans="1:12" x14ac:dyDescent="0.25">
      <c r="A1863">
        <v>1857</v>
      </c>
      <c r="B1863" t="s">
        <v>7036</v>
      </c>
      <c r="C1863" t="s">
        <v>17764</v>
      </c>
      <c r="D1863" s="7">
        <v>4100000</v>
      </c>
      <c r="E1863">
        <v>218</v>
      </c>
      <c r="F1863" t="s">
        <v>48</v>
      </c>
      <c r="G1863">
        <v>50</v>
      </c>
      <c r="H1863">
        <v>15</v>
      </c>
      <c r="I1863">
        <v>2007</v>
      </c>
      <c r="J1863">
        <v>2</v>
      </c>
      <c r="K1863" t="s">
        <v>437</v>
      </c>
      <c r="L1863">
        <f>data_to_analyze[[#This Row],[workers]]-data_to_analyze[[#This Row],[previous_workers]]</f>
        <v>35</v>
      </c>
    </row>
    <row r="1864" spans="1:12" x14ac:dyDescent="0.25">
      <c r="A1864">
        <v>1858</v>
      </c>
      <c r="B1864" t="s">
        <v>7039</v>
      </c>
      <c r="C1864" t="s">
        <v>17736</v>
      </c>
      <c r="D1864" s="7">
        <v>3800000</v>
      </c>
      <c r="E1864">
        <v>218</v>
      </c>
      <c r="F1864" t="s">
        <v>233</v>
      </c>
      <c r="G1864">
        <v>9</v>
      </c>
      <c r="H1864">
        <v>4</v>
      </c>
      <c r="I1864">
        <v>2006</v>
      </c>
      <c r="J1864">
        <v>3</v>
      </c>
      <c r="K1864" t="s">
        <v>7042</v>
      </c>
      <c r="L1864">
        <f>data_to_analyze[[#This Row],[workers]]-data_to_analyze[[#This Row],[previous_workers]]</f>
        <v>5</v>
      </c>
    </row>
    <row r="1865" spans="1:12" x14ac:dyDescent="0.25">
      <c r="A1865">
        <v>1859</v>
      </c>
      <c r="B1865" t="s">
        <v>7043</v>
      </c>
      <c r="C1865" t="s">
        <v>17764</v>
      </c>
      <c r="D1865" s="7">
        <v>139600000</v>
      </c>
      <c r="E1865">
        <v>218</v>
      </c>
      <c r="F1865" t="s">
        <v>55</v>
      </c>
      <c r="G1865">
        <v>297</v>
      </c>
      <c r="H1865">
        <v>109</v>
      </c>
      <c r="I1865">
        <v>2008</v>
      </c>
      <c r="J1865">
        <v>3</v>
      </c>
      <c r="K1865" t="s">
        <v>437</v>
      </c>
      <c r="L1865">
        <f>data_to_analyze[[#This Row],[workers]]-data_to_analyze[[#This Row],[previous_workers]]</f>
        <v>188</v>
      </c>
    </row>
    <row r="1866" spans="1:12" x14ac:dyDescent="0.25">
      <c r="A1866">
        <v>1860</v>
      </c>
      <c r="B1866" t="s">
        <v>7047</v>
      </c>
      <c r="C1866" t="s">
        <v>17748</v>
      </c>
      <c r="D1866" s="7">
        <v>6400000</v>
      </c>
      <c r="E1866">
        <v>217</v>
      </c>
      <c r="F1866" t="s">
        <v>181</v>
      </c>
      <c r="G1866">
        <v>32</v>
      </c>
      <c r="H1866">
        <v>10</v>
      </c>
      <c r="I1866">
        <v>2012</v>
      </c>
      <c r="J1866">
        <v>3</v>
      </c>
      <c r="K1866" t="s">
        <v>7050</v>
      </c>
      <c r="L1866">
        <f>data_to_analyze[[#This Row],[workers]]-data_to_analyze[[#This Row],[previous_workers]]</f>
        <v>22</v>
      </c>
    </row>
    <row r="1867" spans="1:12" x14ac:dyDescent="0.25">
      <c r="A1867">
        <v>1861</v>
      </c>
      <c r="B1867" t="s">
        <v>7051</v>
      </c>
      <c r="C1867" t="s">
        <v>10856</v>
      </c>
      <c r="D1867" s="7">
        <v>10100000</v>
      </c>
      <c r="E1867">
        <v>217</v>
      </c>
      <c r="F1867" t="s">
        <v>336</v>
      </c>
      <c r="G1867">
        <v>50</v>
      </c>
      <c r="H1867">
        <v>20</v>
      </c>
      <c r="I1867">
        <v>2007</v>
      </c>
      <c r="J1867">
        <v>3</v>
      </c>
      <c r="K1867" t="s">
        <v>964</v>
      </c>
      <c r="L1867">
        <f>data_to_analyze[[#This Row],[workers]]-data_to_analyze[[#This Row],[previous_workers]]</f>
        <v>30</v>
      </c>
    </row>
    <row r="1868" spans="1:12" x14ac:dyDescent="0.25">
      <c r="A1868">
        <v>1862</v>
      </c>
      <c r="B1868" t="s">
        <v>7054</v>
      </c>
      <c r="C1868" t="s">
        <v>108</v>
      </c>
      <c r="D1868" s="7">
        <v>32700000</v>
      </c>
      <c r="E1868">
        <v>217</v>
      </c>
      <c r="F1868" t="s">
        <v>218</v>
      </c>
      <c r="G1868">
        <v>70</v>
      </c>
      <c r="H1868">
        <v>40</v>
      </c>
      <c r="I1868">
        <v>2007</v>
      </c>
      <c r="J1868">
        <v>2</v>
      </c>
      <c r="K1868" t="s">
        <v>108</v>
      </c>
      <c r="L1868">
        <f>data_to_analyze[[#This Row],[workers]]-data_to_analyze[[#This Row],[previous_workers]]</f>
        <v>30</v>
      </c>
    </row>
    <row r="1869" spans="1:12" x14ac:dyDescent="0.25">
      <c r="A1869">
        <v>1863</v>
      </c>
      <c r="B1869" t="s">
        <v>7057</v>
      </c>
      <c r="C1869" t="s">
        <v>17760</v>
      </c>
      <c r="D1869" s="7">
        <v>57200000</v>
      </c>
      <c r="E1869">
        <v>217</v>
      </c>
      <c r="F1869" t="s">
        <v>623</v>
      </c>
      <c r="G1869">
        <v>450</v>
      </c>
      <c r="H1869">
        <v>150</v>
      </c>
      <c r="I1869">
        <v>2007</v>
      </c>
      <c r="J1869">
        <v>2</v>
      </c>
      <c r="K1869" t="s">
        <v>422</v>
      </c>
      <c r="L1869">
        <f>data_to_analyze[[#This Row],[workers]]-data_to_analyze[[#This Row],[previous_workers]]</f>
        <v>300</v>
      </c>
    </row>
    <row r="1870" spans="1:12" x14ac:dyDescent="0.25">
      <c r="A1870">
        <v>1864</v>
      </c>
      <c r="B1870" t="s">
        <v>7061</v>
      </c>
      <c r="C1870" t="s">
        <v>17735</v>
      </c>
      <c r="D1870" s="7">
        <v>8300000</v>
      </c>
      <c r="E1870">
        <v>217</v>
      </c>
      <c r="F1870" t="s">
        <v>55</v>
      </c>
      <c r="G1870">
        <v>424</v>
      </c>
      <c r="H1870">
        <v>345</v>
      </c>
      <c r="I1870">
        <v>2009</v>
      </c>
      <c r="J1870">
        <v>5</v>
      </c>
      <c r="K1870" t="s">
        <v>89</v>
      </c>
      <c r="L1870">
        <f>data_to_analyze[[#This Row],[workers]]-data_to_analyze[[#This Row],[previous_workers]]</f>
        <v>79</v>
      </c>
    </row>
    <row r="1871" spans="1:12" x14ac:dyDescent="0.25">
      <c r="A1871">
        <v>1865</v>
      </c>
      <c r="B1871" t="s">
        <v>7065</v>
      </c>
      <c r="C1871" t="s">
        <v>17742</v>
      </c>
      <c r="D1871" s="7">
        <v>3800000</v>
      </c>
      <c r="E1871">
        <v>217</v>
      </c>
      <c r="F1871" t="s">
        <v>187</v>
      </c>
      <c r="G1871">
        <v>30</v>
      </c>
      <c r="H1871">
        <v>15</v>
      </c>
      <c r="I1871">
        <v>2009</v>
      </c>
      <c r="J1871">
        <v>2</v>
      </c>
      <c r="K1871" t="s">
        <v>506</v>
      </c>
      <c r="L1871">
        <f>data_to_analyze[[#This Row],[workers]]-data_to_analyze[[#This Row],[previous_workers]]</f>
        <v>15</v>
      </c>
    </row>
    <row r="1872" spans="1:12" x14ac:dyDescent="0.25">
      <c r="A1872">
        <v>1866</v>
      </c>
      <c r="B1872" t="s">
        <v>7068</v>
      </c>
      <c r="C1872" t="s">
        <v>10856</v>
      </c>
      <c r="D1872" s="7">
        <v>5300000</v>
      </c>
      <c r="E1872">
        <v>217</v>
      </c>
      <c r="F1872" t="s">
        <v>297</v>
      </c>
      <c r="G1872">
        <v>61</v>
      </c>
      <c r="H1872">
        <v>31</v>
      </c>
      <c r="I1872">
        <v>2003</v>
      </c>
      <c r="J1872">
        <v>1</v>
      </c>
      <c r="K1872" t="s">
        <v>7071</v>
      </c>
      <c r="L1872">
        <f>data_to_analyze[[#This Row],[workers]]-data_to_analyze[[#This Row],[previous_workers]]</f>
        <v>30</v>
      </c>
    </row>
    <row r="1873" spans="1:12" x14ac:dyDescent="0.25">
      <c r="A1873">
        <v>1867</v>
      </c>
      <c r="B1873" t="s">
        <v>7072</v>
      </c>
      <c r="C1873" t="s">
        <v>10856</v>
      </c>
      <c r="D1873" s="7">
        <v>5100000</v>
      </c>
      <c r="E1873">
        <v>217</v>
      </c>
      <c r="F1873" t="s">
        <v>156</v>
      </c>
      <c r="G1873">
        <v>76</v>
      </c>
      <c r="H1873">
        <v>23</v>
      </c>
      <c r="I1873">
        <v>2015</v>
      </c>
      <c r="J1873">
        <v>1</v>
      </c>
      <c r="K1873" t="s">
        <v>7075</v>
      </c>
      <c r="L1873">
        <f>data_to_analyze[[#This Row],[workers]]-data_to_analyze[[#This Row],[previous_workers]]</f>
        <v>53</v>
      </c>
    </row>
    <row r="1874" spans="1:12" x14ac:dyDescent="0.25">
      <c r="A1874">
        <v>1868</v>
      </c>
      <c r="B1874" t="s">
        <v>7076</v>
      </c>
      <c r="C1874" t="s">
        <v>17767</v>
      </c>
      <c r="D1874" s="7">
        <v>22700000</v>
      </c>
      <c r="E1874">
        <v>217</v>
      </c>
      <c r="F1874" t="s">
        <v>297</v>
      </c>
      <c r="G1874">
        <v>70</v>
      </c>
      <c r="H1874">
        <v>55</v>
      </c>
      <c r="I1874">
        <v>2011</v>
      </c>
      <c r="J1874">
        <v>4</v>
      </c>
      <c r="K1874" t="s">
        <v>3467</v>
      </c>
      <c r="L1874">
        <f>data_to_analyze[[#This Row],[workers]]-data_to_analyze[[#This Row],[previous_workers]]</f>
        <v>15</v>
      </c>
    </row>
    <row r="1875" spans="1:12" x14ac:dyDescent="0.25">
      <c r="A1875">
        <v>1869</v>
      </c>
      <c r="B1875" t="s">
        <v>7079</v>
      </c>
      <c r="C1875" t="s">
        <v>17756</v>
      </c>
      <c r="D1875" s="7">
        <v>3900000</v>
      </c>
      <c r="E1875">
        <v>216</v>
      </c>
      <c r="F1875" t="s">
        <v>297</v>
      </c>
      <c r="G1875">
        <v>5</v>
      </c>
      <c r="H1875">
        <v>4</v>
      </c>
      <c r="I1875">
        <v>2008</v>
      </c>
      <c r="J1875">
        <v>1</v>
      </c>
      <c r="K1875" t="s">
        <v>7082</v>
      </c>
      <c r="L1875">
        <f>data_to_analyze[[#This Row],[workers]]-data_to_analyze[[#This Row],[previous_workers]]</f>
        <v>1</v>
      </c>
    </row>
    <row r="1876" spans="1:12" x14ac:dyDescent="0.25">
      <c r="A1876">
        <v>1870</v>
      </c>
      <c r="B1876" t="s">
        <v>7083</v>
      </c>
      <c r="C1876" t="s">
        <v>17742</v>
      </c>
      <c r="D1876" s="7">
        <v>7600000</v>
      </c>
      <c r="E1876">
        <v>216</v>
      </c>
      <c r="F1876" t="s">
        <v>33</v>
      </c>
      <c r="G1876">
        <v>21</v>
      </c>
      <c r="H1876">
        <v>10</v>
      </c>
      <c r="I1876">
        <v>2010</v>
      </c>
      <c r="J1876">
        <v>3</v>
      </c>
      <c r="K1876" t="s">
        <v>506</v>
      </c>
      <c r="L1876">
        <f>data_to_analyze[[#This Row],[workers]]-data_to_analyze[[#This Row],[previous_workers]]</f>
        <v>11</v>
      </c>
    </row>
    <row r="1877" spans="1:12" x14ac:dyDescent="0.25">
      <c r="A1877">
        <v>1871</v>
      </c>
      <c r="B1877" t="s">
        <v>7086</v>
      </c>
      <c r="C1877" t="s">
        <v>777</v>
      </c>
      <c r="D1877" s="7">
        <v>16900000</v>
      </c>
      <c r="E1877">
        <v>216</v>
      </c>
      <c r="F1877" t="s">
        <v>33</v>
      </c>
      <c r="G1877">
        <v>40</v>
      </c>
      <c r="H1877">
        <v>15</v>
      </c>
      <c r="I1877">
        <v>2009</v>
      </c>
      <c r="J1877">
        <v>1</v>
      </c>
      <c r="K1877" t="s">
        <v>203</v>
      </c>
      <c r="L1877">
        <f>data_to_analyze[[#This Row],[workers]]-data_to_analyze[[#This Row],[previous_workers]]</f>
        <v>25</v>
      </c>
    </row>
    <row r="1878" spans="1:12" x14ac:dyDescent="0.25">
      <c r="A1878">
        <v>1872</v>
      </c>
      <c r="B1878" t="s">
        <v>7089</v>
      </c>
      <c r="C1878" t="s">
        <v>17742</v>
      </c>
      <c r="D1878" s="7">
        <v>43600000</v>
      </c>
      <c r="E1878">
        <v>216</v>
      </c>
      <c r="F1878" t="s">
        <v>55</v>
      </c>
      <c r="G1878">
        <v>65</v>
      </c>
      <c r="H1878">
        <v>40</v>
      </c>
      <c r="I1878">
        <v>2004</v>
      </c>
      <c r="J1878">
        <v>8</v>
      </c>
      <c r="K1878" t="s">
        <v>506</v>
      </c>
      <c r="L1878">
        <f>data_to_analyze[[#This Row],[workers]]-data_to_analyze[[#This Row],[previous_workers]]</f>
        <v>25</v>
      </c>
    </row>
    <row r="1879" spans="1:12" x14ac:dyDescent="0.25">
      <c r="A1879">
        <v>1873</v>
      </c>
      <c r="B1879" t="s">
        <v>7093</v>
      </c>
      <c r="C1879" t="s">
        <v>10856</v>
      </c>
      <c r="D1879" s="7">
        <v>13800000</v>
      </c>
      <c r="E1879">
        <v>216</v>
      </c>
      <c r="F1879" t="s">
        <v>257</v>
      </c>
      <c r="G1879">
        <v>250</v>
      </c>
      <c r="H1879">
        <v>50</v>
      </c>
      <c r="I1879">
        <v>2013</v>
      </c>
      <c r="J1879">
        <v>3</v>
      </c>
      <c r="K1879" t="s">
        <v>7096</v>
      </c>
      <c r="L1879">
        <f>data_to_analyze[[#This Row],[workers]]-data_to_analyze[[#This Row],[previous_workers]]</f>
        <v>200</v>
      </c>
    </row>
    <row r="1880" spans="1:12" x14ac:dyDescent="0.25">
      <c r="A1880">
        <v>1874</v>
      </c>
      <c r="B1880" t="s">
        <v>7097</v>
      </c>
      <c r="C1880" t="s">
        <v>17743</v>
      </c>
      <c r="D1880" s="7">
        <v>201400000</v>
      </c>
      <c r="E1880">
        <v>216</v>
      </c>
      <c r="F1880" t="s">
        <v>25</v>
      </c>
      <c r="G1880">
        <v>173</v>
      </c>
      <c r="H1880">
        <v>62</v>
      </c>
      <c r="I1880">
        <v>2009</v>
      </c>
      <c r="J1880">
        <v>6</v>
      </c>
      <c r="K1880" t="s">
        <v>1185</v>
      </c>
      <c r="L1880">
        <f>data_to_analyze[[#This Row],[workers]]-data_to_analyze[[#This Row],[previous_workers]]</f>
        <v>111</v>
      </c>
    </row>
    <row r="1881" spans="1:12" x14ac:dyDescent="0.25">
      <c r="A1881">
        <v>1875</v>
      </c>
      <c r="B1881" t="s">
        <v>7101</v>
      </c>
      <c r="C1881" t="s">
        <v>10856</v>
      </c>
      <c r="D1881" s="7">
        <v>60600000</v>
      </c>
      <c r="E1881">
        <v>216</v>
      </c>
      <c r="F1881" t="s">
        <v>187</v>
      </c>
      <c r="G1881">
        <v>17</v>
      </c>
      <c r="H1881">
        <v>5</v>
      </c>
      <c r="I1881">
        <v>2012</v>
      </c>
      <c r="J1881">
        <v>4</v>
      </c>
      <c r="K1881" t="s">
        <v>137</v>
      </c>
      <c r="L1881">
        <f>data_to_analyze[[#This Row],[workers]]-data_to_analyze[[#This Row],[previous_workers]]</f>
        <v>12</v>
      </c>
    </row>
    <row r="1882" spans="1:12" x14ac:dyDescent="0.25">
      <c r="A1882">
        <v>1876</v>
      </c>
      <c r="B1882" t="s">
        <v>7105</v>
      </c>
      <c r="C1882" t="s">
        <v>17739</v>
      </c>
      <c r="D1882" s="7">
        <v>21700000</v>
      </c>
      <c r="E1882">
        <v>215</v>
      </c>
      <c r="F1882" t="s">
        <v>18</v>
      </c>
      <c r="G1882">
        <v>56</v>
      </c>
      <c r="H1882">
        <v>30</v>
      </c>
      <c r="I1882">
        <v>2010</v>
      </c>
      <c r="J1882">
        <v>4</v>
      </c>
      <c r="K1882" t="s">
        <v>2055</v>
      </c>
      <c r="L1882">
        <f>data_to_analyze[[#This Row],[workers]]-data_to_analyze[[#This Row],[previous_workers]]</f>
        <v>26</v>
      </c>
    </row>
    <row r="1883" spans="1:12" x14ac:dyDescent="0.25">
      <c r="A1883">
        <v>1877</v>
      </c>
      <c r="B1883" t="s">
        <v>7108</v>
      </c>
      <c r="C1883" t="s">
        <v>777</v>
      </c>
      <c r="D1883" s="7">
        <v>34600000</v>
      </c>
      <c r="E1883">
        <v>215</v>
      </c>
      <c r="F1883" t="s">
        <v>40</v>
      </c>
      <c r="G1883">
        <v>800</v>
      </c>
      <c r="H1883">
        <v>300</v>
      </c>
      <c r="I1883">
        <v>2012</v>
      </c>
      <c r="J1883">
        <v>4</v>
      </c>
      <c r="K1883" t="s">
        <v>4343</v>
      </c>
      <c r="L1883">
        <f>data_to_analyze[[#This Row],[workers]]-data_to_analyze[[#This Row],[previous_workers]]</f>
        <v>500</v>
      </c>
    </row>
    <row r="1884" spans="1:12" x14ac:dyDescent="0.25">
      <c r="A1884">
        <v>1878</v>
      </c>
      <c r="B1884" t="s">
        <v>7112</v>
      </c>
      <c r="C1884" t="s">
        <v>17742</v>
      </c>
      <c r="D1884" s="7">
        <v>10600000</v>
      </c>
      <c r="E1884">
        <v>215</v>
      </c>
      <c r="F1884" t="s">
        <v>271</v>
      </c>
      <c r="G1884">
        <v>27</v>
      </c>
      <c r="H1884">
        <v>13</v>
      </c>
      <c r="I1884">
        <v>2014</v>
      </c>
      <c r="J1884">
        <v>2</v>
      </c>
      <c r="K1884" t="s">
        <v>3138</v>
      </c>
      <c r="L1884">
        <f>data_to_analyze[[#This Row],[workers]]-data_to_analyze[[#This Row],[previous_workers]]</f>
        <v>14</v>
      </c>
    </row>
    <row r="1885" spans="1:12" x14ac:dyDescent="0.25">
      <c r="A1885">
        <v>1879</v>
      </c>
      <c r="B1885" t="s">
        <v>7115</v>
      </c>
      <c r="C1885" t="s">
        <v>108</v>
      </c>
      <c r="D1885" s="7">
        <v>2900000</v>
      </c>
      <c r="E1885">
        <v>215</v>
      </c>
      <c r="F1885" t="s">
        <v>33</v>
      </c>
      <c r="G1885">
        <v>78</v>
      </c>
      <c r="H1885">
        <v>15</v>
      </c>
      <c r="I1885">
        <v>2012</v>
      </c>
      <c r="J1885">
        <v>2</v>
      </c>
      <c r="K1885" t="s">
        <v>2535</v>
      </c>
      <c r="L1885">
        <f>data_to_analyze[[#This Row],[workers]]-data_to_analyze[[#This Row],[previous_workers]]</f>
        <v>63</v>
      </c>
    </row>
    <row r="1886" spans="1:12" x14ac:dyDescent="0.25">
      <c r="A1886">
        <v>1880</v>
      </c>
      <c r="B1886" t="s">
        <v>7118</v>
      </c>
      <c r="C1886" t="s">
        <v>17760</v>
      </c>
      <c r="D1886" s="7">
        <v>300000</v>
      </c>
      <c r="E1886">
        <v>215</v>
      </c>
      <c r="F1886" t="s">
        <v>297</v>
      </c>
      <c r="G1886">
        <v>15</v>
      </c>
      <c r="H1886">
        <v>5</v>
      </c>
      <c r="I1886">
        <v>2004</v>
      </c>
      <c r="J1886">
        <v>2</v>
      </c>
      <c r="K1886" t="s">
        <v>422</v>
      </c>
      <c r="L1886">
        <f>data_to_analyze[[#This Row],[workers]]-data_to_analyze[[#This Row],[previous_workers]]</f>
        <v>10</v>
      </c>
    </row>
    <row r="1887" spans="1:12" x14ac:dyDescent="0.25">
      <c r="A1887">
        <v>1881</v>
      </c>
      <c r="B1887" t="s">
        <v>7121</v>
      </c>
      <c r="C1887" t="s">
        <v>17773</v>
      </c>
      <c r="D1887" s="7">
        <v>11600000</v>
      </c>
      <c r="E1887">
        <v>215</v>
      </c>
      <c r="F1887" t="s">
        <v>181</v>
      </c>
      <c r="G1887">
        <v>39</v>
      </c>
      <c r="H1887">
        <v>25</v>
      </c>
      <c r="I1887">
        <v>2005</v>
      </c>
      <c r="J1887">
        <v>1</v>
      </c>
      <c r="K1887" t="s">
        <v>1853</v>
      </c>
      <c r="L1887">
        <f>data_to_analyze[[#This Row],[workers]]-data_to_analyze[[#This Row],[previous_workers]]</f>
        <v>14</v>
      </c>
    </row>
    <row r="1888" spans="1:12" x14ac:dyDescent="0.25">
      <c r="A1888">
        <v>1882</v>
      </c>
      <c r="B1888" t="s">
        <v>7124</v>
      </c>
      <c r="C1888" t="s">
        <v>17738</v>
      </c>
      <c r="D1888" s="7">
        <v>4500000</v>
      </c>
      <c r="E1888">
        <v>215</v>
      </c>
      <c r="F1888" t="s">
        <v>336</v>
      </c>
      <c r="G1888">
        <v>53</v>
      </c>
      <c r="H1888">
        <v>22</v>
      </c>
      <c r="I1888">
        <v>2013</v>
      </c>
      <c r="J1888">
        <v>3</v>
      </c>
      <c r="K1888" t="s">
        <v>976</v>
      </c>
      <c r="L1888">
        <f>data_to_analyze[[#This Row],[workers]]-data_to_analyze[[#This Row],[previous_workers]]</f>
        <v>31</v>
      </c>
    </row>
    <row r="1889" spans="1:12" x14ac:dyDescent="0.25">
      <c r="A1889">
        <v>1883</v>
      </c>
      <c r="B1889" t="s">
        <v>7127</v>
      </c>
      <c r="C1889" t="s">
        <v>17771</v>
      </c>
      <c r="D1889" s="7">
        <v>119100000</v>
      </c>
      <c r="E1889">
        <v>215</v>
      </c>
      <c r="F1889" t="s">
        <v>69</v>
      </c>
      <c r="G1889">
        <v>150</v>
      </c>
      <c r="H1889">
        <v>58</v>
      </c>
      <c r="I1889">
        <v>2002</v>
      </c>
      <c r="J1889">
        <v>3</v>
      </c>
      <c r="K1889" t="s">
        <v>2572</v>
      </c>
      <c r="L1889">
        <f>data_to_analyze[[#This Row],[workers]]-data_to_analyze[[#This Row],[previous_workers]]</f>
        <v>92</v>
      </c>
    </row>
    <row r="1890" spans="1:12" x14ac:dyDescent="0.25">
      <c r="A1890">
        <v>1884</v>
      </c>
      <c r="B1890" t="s">
        <v>7131</v>
      </c>
      <c r="C1890" t="s">
        <v>108</v>
      </c>
      <c r="D1890" s="7">
        <v>2500000</v>
      </c>
      <c r="E1890">
        <v>214</v>
      </c>
      <c r="F1890" t="s">
        <v>55</v>
      </c>
      <c r="G1890">
        <v>38</v>
      </c>
      <c r="H1890">
        <v>23</v>
      </c>
      <c r="I1890">
        <v>2004</v>
      </c>
      <c r="J1890">
        <v>4</v>
      </c>
      <c r="K1890" t="s">
        <v>7134</v>
      </c>
      <c r="L1890">
        <f>data_to_analyze[[#This Row],[workers]]-data_to_analyze[[#This Row],[previous_workers]]</f>
        <v>15</v>
      </c>
    </row>
    <row r="1891" spans="1:12" x14ac:dyDescent="0.25">
      <c r="A1891">
        <v>1885</v>
      </c>
      <c r="B1891" t="s">
        <v>7135</v>
      </c>
      <c r="C1891" t="s">
        <v>17767</v>
      </c>
      <c r="D1891" s="7">
        <v>12600000</v>
      </c>
      <c r="E1891">
        <v>213</v>
      </c>
      <c r="F1891" t="s">
        <v>187</v>
      </c>
      <c r="G1891">
        <v>23</v>
      </c>
      <c r="H1891">
        <v>14</v>
      </c>
      <c r="I1891">
        <v>2007</v>
      </c>
      <c r="J1891">
        <v>3</v>
      </c>
      <c r="K1891" t="s">
        <v>3467</v>
      </c>
      <c r="L1891">
        <f>data_to_analyze[[#This Row],[workers]]-data_to_analyze[[#This Row],[previous_workers]]</f>
        <v>9</v>
      </c>
    </row>
    <row r="1892" spans="1:12" x14ac:dyDescent="0.25">
      <c r="A1892">
        <v>1886</v>
      </c>
      <c r="B1892" t="s">
        <v>7138</v>
      </c>
      <c r="C1892" t="s">
        <v>17770</v>
      </c>
      <c r="D1892" s="7">
        <v>57700000</v>
      </c>
      <c r="E1892">
        <v>213</v>
      </c>
      <c r="F1892" t="s">
        <v>336</v>
      </c>
      <c r="G1892">
        <v>70</v>
      </c>
      <c r="H1892">
        <v>30</v>
      </c>
      <c r="I1892">
        <v>1995</v>
      </c>
      <c r="J1892">
        <v>2</v>
      </c>
      <c r="K1892" t="s">
        <v>34</v>
      </c>
      <c r="L1892">
        <f>data_to_analyze[[#This Row],[workers]]-data_to_analyze[[#This Row],[previous_workers]]</f>
        <v>40</v>
      </c>
    </row>
    <row r="1893" spans="1:12" x14ac:dyDescent="0.25">
      <c r="A1893">
        <v>1887</v>
      </c>
      <c r="B1893" t="s">
        <v>7142</v>
      </c>
      <c r="C1893" t="s">
        <v>17736</v>
      </c>
      <c r="D1893" s="7">
        <v>14700000</v>
      </c>
      <c r="E1893">
        <v>213</v>
      </c>
      <c r="F1893" t="s">
        <v>55</v>
      </c>
      <c r="G1893">
        <v>45</v>
      </c>
      <c r="H1893">
        <v>20</v>
      </c>
      <c r="I1893">
        <v>2002</v>
      </c>
      <c r="J1893">
        <v>2</v>
      </c>
      <c r="K1893" t="s">
        <v>7146</v>
      </c>
      <c r="L1893">
        <f>data_to_analyze[[#This Row],[workers]]-data_to_analyze[[#This Row],[previous_workers]]</f>
        <v>25</v>
      </c>
    </row>
    <row r="1894" spans="1:12" x14ac:dyDescent="0.25">
      <c r="A1894">
        <v>1888</v>
      </c>
      <c r="B1894" t="s">
        <v>7147</v>
      </c>
      <c r="C1894" t="s">
        <v>7363</v>
      </c>
      <c r="D1894" s="7">
        <v>17700000</v>
      </c>
      <c r="E1894">
        <v>213</v>
      </c>
      <c r="F1894" t="s">
        <v>233</v>
      </c>
      <c r="G1894">
        <v>102</v>
      </c>
      <c r="H1894">
        <v>55</v>
      </c>
      <c r="I1894">
        <v>2010</v>
      </c>
      <c r="J1894">
        <v>5</v>
      </c>
      <c r="K1894" t="s">
        <v>2854</v>
      </c>
      <c r="L1894">
        <f>data_to_analyze[[#This Row],[workers]]-data_to_analyze[[#This Row],[previous_workers]]</f>
        <v>47</v>
      </c>
    </row>
    <row r="1895" spans="1:12" x14ac:dyDescent="0.25">
      <c r="A1895">
        <v>1889</v>
      </c>
      <c r="B1895" t="s">
        <v>7150</v>
      </c>
      <c r="C1895" t="s">
        <v>17758</v>
      </c>
      <c r="D1895" s="7">
        <v>3700000</v>
      </c>
      <c r="E1895">
        <v>213</v>
      </c>
      <c r="F1895" t="s">
        <v>107</v>
      </c>
      <c r="G1895">
        <v>12</v>
      </c>
      <c r="H1895">
        <v>5</v>
      </c>
      <c r="I1895">
        <v>2011</v>
      </c>
      <c r="J1895">
        <v>2</v>
      </c>
      <c r="K1895" t="s">
        <v>7153</v>
      </c>
      <c r="L1895">
        <f>data_to_analyze[[#This Row],[workers]]-data_to_analyze[[#This Row],[previous_workers]]</f>
        <v>7</v>
      </c>
    </row>
    <row r="1896" spans="1:12" x14ac:dyDescent="0.25">
      <c r="A1896">
        <v>1890</v>
      </c>
      <c r="B1896" t="s">
        <v>7154</v>
      </c>
      <c r="C1896" t="s">
        <v>17734</v>
      </c>
      <c r="D1896" s="7">
        <v>35200000</v>
      </c>
      <c r="E1896">
        <v>213</v>
      </c>
      <c r="F1896" t="s">
        <v>233</v>
      </c>
      <c r="G1896">
        <v>10</v>
      </c>
      <c r="H1896">
        <v>4</v>
      </c>
      <c r="I1896">
        <v>2008</v>
      </c>
      <c r="J1896">
        <v>6</v>
      </c>
      <c r="K1896" t="s">
        <v>651</v>
      </c>
      <c r="L1896">
        <f>data_to_analyze[[#This Row],[workers]]-data_to_analyze[[#This Row],[previous_workers]]</f>
        <v>6</v>
      </c>
    </row>
    <row r="1897" spans="1:12" x14ac:dyDescent="0.25">
      <c r="A1897">
        <v>1891</v>
      </c>
      <c r="B1897" t="s">
        <v>7158</v>
      </c>
      <c r="C1897" t="s">
        <v>10856</v>
      </c>
      <c r="D1897" s="7">
        <v>3900000</v>
      </c>
      <c r="E1897">
        <v>213</v>
      </c>
      <c r="F1897" t="s">
        <v>308</v>
      </c>
      <c r="G1897">
        <v>28</v>
      </c>
      <c r="H1897">
        <v>15</v>
      </c>
      <c r="I1897">
        <v>2012</v>
      </c>
      <c r="J1897">
        <v>2</v>
      </c>
      <c r="K1897" t="s">
        <v>7161</v>
      </c>
      <c r="L1897">
        <f>data_to_analyze[[#This Row],[workers]]-data_to_analyze[[#This Row],[previous_workers]]</f>
        <v>13</v>
      </c>
    </row>
    <row r="1898" spans="1:12" x14ac:dyDescent="0.25">
      <c r="A1898">
        <v>1893</v>
      </c>
      <c r="B1898" t="s">
        <v>7162</v>
      </c>
      <c r="C1898" t="s">
        <v>108</v>
      </c>
      <c r="D1898" s="7">
        <v>2700000</v>
      </c>
      <c r="E1898">
        <v>213</v>
      </c>
      <c r="F1898" t="s">
        <v>18</v>
      </c>
      <c r="G1898">
        <v>16</v>
      </c>
      <c r="H1898">
        <v>3</v>
      </c>
      <c r="I1898">
        <v>2010</v>
      </c>
      <c r="J1898">
        <v>1</v>
      </c>
      <c r="K1898" t="s">
        <v>108</v>
      </c>
      <c r="L1898">
        <f>data_to_analyze[[#This Row],[workers]]-data_to_analyze[[#This Row],[previous_workers]]</f>
        <v>13</v>
      </c>
    </row>
    <row r="1899" spans="1:12" x14ac:dyDescent="0.25">
      <c r="A1899">
        <v>1894</v>
      </c>
      <c r="B1899" t="s">
        <v>7165</v>
      </c>
      <c r="C1899" t="s">
        <v>17764</v>
      </c>
      <c r="D1899" s="7">
        <v>17200000</v>
      </c>
      <c r="E1899">
        <v>213</v>
      </c>
      <c r="F1899" t="s">
        <v>18</v>
      </c>
      <c r="G1899">
        <v>189</v>
      </c>
      <c r="H1899">
        <v>81</v>
      </c>
      <c r="I1899">
        <v>2009</v>
      </c>
      <c r="J1899">
        <v>4</v>
      </c>
      <c r="K1899" t="s">
        <v>437</v>
      </c>
      <c r="L1899">
        <f>data_to_analyze[[#This Row],[workers]]-data_to_analyze[[#This Row],[previous_workers]]</f>
        <v>108</v>
      </c>
    </row>
    <row r="1900" spans="1:12" x14ac:dyDescent="0.25">
      <c r="A1900">
        <v>1895</v>
      </c>
      <c r="B1900" t="s">
        <v>7168</v>
      </c>
      <c r="C1900" t="s">
        <v>17735</v>
      </c>
      <c r="D1900" s="7">
        <v>2400000</v>
      </c>
      <c r="E1900">
        <v>212</v>
      </c>
      <c r="F1900" t="s">
        <v>18</v>
      </c>
      <c r="G1900">
        <v>10</v>
      </c>
      <c r="H1900">
        <v>4</v>
      </c>
      <c r="I1900">
        <v>2010</v>
      </c>
      <c r="J1900">
        <v>1</v>
      </c>
      <c r="K1900" t="s">
        <v>3830</v>
      </c>
      <c r="L1900">
        <f>data_to_analyze[[#This Row],[workers]]-data_to_analyze[[#This Row],[previous_workers]]</f>
        <v>6</v>
      </c>
    </row>
    <row r="1901" spans="1:12" x14ac:dyDescent="0.25">
      <c r="A1901">
        <v>1896</v>
      </c>
      <c r="B1901" t="s">
        <v>7171</v>
      </c>
      <c r="C1901" t="s">
        <v>17769</v>
      </c>
      <c r="D1901" s="7">
        <v>27800000</v>
      </c>
      <c r="E1901">
        <v>212</v>
      </c>
      <c r="F1901" t="s">
        <v>25</v>
      </c>
      <c r="G1901">
        <v>38</v>
      </c>
      <c r="H1901">
        <v>16</v>
      </c>
      <c r="I1901">
        <v>2012</v>
      </c>
      <c r="J1901">
        <v>3</v>
      </c>
      <c r="K1901" t="s">
        <v>1024</v>
      </c>
      <c r="L1901">
        <f>data_to_analyze[[#This Row],[workers]]-data_to_analyze[[#This Row],[previous_workers]]</f>
        <v>22</v>
      </c>
    </row>
    <row r="1902" spans="1:12" x14ac:dyDescent="0.25">
      <c r="A1902">
        <v>1897</v>
      </c>
      <c r="B1902" t="s">
        <v>7175</v>
      </c>
      <c r="C1902" t="s">
        <v>10856</v>
      </c>
      <c r="D1902" s="7">
        <v>6300000</v>
      </c>
      <c r="E1902">
        <v>212</v>
      </c>
      <c r="F1902" t="s">
        <v>187</v>
      </c>
      <c r="G1902">
        <v>27</v>
      </c>
      <c r="H1902">
        <v>15</v>
      </c>
      <c r="I1902">
        <v>2014</v>
      </c>
      <c r="J1902">
        <v>1</v>
      </c>
      <c r="K1902" t="s">
        <v>405</v>
      </c>
      <c r="L1902">
        <f>data_to_analyze[[#This Row],[workers]]-data_to_analyze[[#This Row],[previous_workers]]</f>
        <v>12</v>
      </c>
    </row>
    <row r="1903" spans="1:12" x14ac:dyDescent="0.25">
      <c r="A1903">
        <v>1898</v>
      </c>
      <c r="B1903" t="s">
        <v>7178</v>
      </c>
      <c r="C1903" t="s">
        <v>17758</v>
      </c>
      <c r="D1903" s="7">
        <v>700000</v>
      </c>
      <c r="E1903">
        <v>212</v>
      </c>
      <c r="F1903" t="s">
        <v>297</v>
      </c>
      <c r="G1903">
        <v>13</v>
      </c>
      <c r="H1903">
        <v>10</v>
      </c>
      <c r="I1903">
        <v>2009</v>
      </c>
      <c r="J1903">
        <v>3</v>
      </c>
      <c r="K1903" t="s">
        <v>7181</v>
      </c>
      <c r="L1903">
        <f>data_to_analyze[[#This Row],[workers]]-data_to_analyze[[#This Row],[previous_workers]]</f>
        <v>3</v>
      </c>
    </row>
    <row r="1904" spans="1:12" x14ac:dyDescent="0.25">
      <c r="A1904">
        <v>1899</v>
      </c>
      <c r="B1904" t="s">
        <v>7182</v>
      </c>
      <c r="C1904" t="s">
        <v>17749</v>
      </c>
      <c r="D1904" s="7">
        <v>15100000</v>
      </c>
      <c r="E1904">
        <v>212</v>
      </c>
      <c r="F1904" t="s">
        <v>156</v>
      </c>
      <c r="G1904">
        <v>149</v>
      </c>
      <c r="H1904">
        <v>52</v>
      </c>
      <c r="I1904">
        <v>2004</v>
      </c>
      <c r="J1904">
        <v>4</v>
      </c>
      <c r="K1904" t="s">
        <v>344</v>
      </c>
      <c r="L1904">
        <f>data_to_analyze[[#This Row],[workers]]-data_to_analyze[[#This Row],[previous_workers]]</f>
        <v>97</v>
      </c>
    </row>
    <row r="1905" spans="1:12" x14ac:dyDescent="0.25">
      <c r="A1905">
        <v>1900</v>
      </c>
      <c r="B1905" t="s">
        <v>7186</v>
      </c>
      <c r="C1905" t="s">
        <v>17770</v>
      </c>
      <c r="D1905" s="7">
        <v>56600000</v>
      </c>
      <c r="E1905">
        <v>212</v>
      </c>
      <c r="F1905" t="s">
        <v>211</v>
      </c>
      <c r="G1905">
        <v>101</v>
      </c>
      <c r="H1905">
        <v>54</v>
      </c>
      <c r="I1905">
        <v>2011</v>
      </c>
      <c r="J1905">
        <v>1</v>
      </c>
      <c r="K1905" t="s">
        <v>7190</v>
      </c>
      <c r="L1905">
        <f>data_to_analyze[[#This Row],[workers]]-data_to_analyze[[#This Row],[previous_workers]]</f>
        <v>47</v>
      </c>
    </row>
    <row r="1906" spans="1:12" x14ac:dyDescent="0.25">
      <c r="A1906">
        <v>1901</v>
      </c>
      <c r="B1906" t="s">
        <v>7191</v>
      </c>
      <c r="C1906" t="s">
        <v>17745</v>
      </c>
      <c r="D1906" s="7">
        <v>20700000</v>
      </c>
      <c r="E1906">
        <v>211</v>
      </c>
      <c r="F1906" t="s">
        <v>18</v>
      </c>
      <c r="G1906">
        <v>150</v>
      </c>
      <c r="H1906">
        <v>22</v>
      </c>
      <c r="I1906">
        <v>2010</v>
      </c>
      <c r="J1906">
        <v>1</v>
      </c>
      <c r="K1906" t="s">
        <v>466</v>
      </c>
      <c r="L1906">
        <f>data_to_analyze[[#This Row],[workers]]-data_to_analyze[[#This Row],[previous_workers]]</f>
        <v>128</v>
      </c>
    </row>
    <row r="1907" spans="1:12" x14ac:dyDescent="0.25">
      <c r="A1907">
        <v>1902</v>
      </c>
      <c r="B1907" t="s">
        <v>7194</v>
      </c>
      <c r="C1907" t="s">
        <v>17760</v>
      </c>
      <c r="D1907" s="7">
        <v>5800000</v>
      </c>
      <c r="E1907">
        <v>211</v>
      </c>
      <c r="F1907" t="s">
        <v>336</v>
      </c>
      <c r="G1907">
        <v>40</v>
      </c>
      <c r="H1907">
        <v>10</v>
      </c>
      <c r="I1907">
        <v>2012</v>
      </c>
      <c r="J1907">
        <v>3</v>
      </c>
      <c r="K1907" t="s">
        <v>1879</v>
      </c>
      <c r="L1907">
        <f>data_to_analyze[[#This Row],[workers]]-data_to_analyze[[#This Row],[previous_workers]]</f>
        <v>30</v>
      </c>
    </row>
    <row r="1908" spans="1:12" x14ac:dyDescent="0.25">
      <c r="A1908">
        <v>1903</v>
      </c>
      <c r="B1908" t="s">
        <v>7197</v>
      </c>
      <c r="C1908" t="s">
        <v>17770</v>
      </c>
      <c r="D1908" s="7">
        <v>300000</v>
      </c>
      <c r="E1908">
        <v>211</v>
      </c>
      <c r="F1908" t="s">
        <v>48</v>
      </c>
      <c r="G1908">
        <v>15</v>
      </c>
      <c r="H1908">
        <v>7</v>
      </c>
      <c r="I1908">
        <v>2013</v>
      </c>
      <c r="J1908">
        <v>1</v>
      </c>
      <c r="K1908" t="s">
        <v>7200</v>
      </c>
      <c r="L1908">
        <f>data_to_analyze[[#This Row],[workers]]-data_to_analyze[[#This Row],[previous_workers]]</f>
        <v>8</v>
      </c>
    </row>
    <row r="1909" spans="1:12" x14ac:dyDescent="0.25">
      <c r="A1909">
        <v>1904</v>
      </c>
      <c r="B1909" t="s">
        <v>7201</v>
      </c>
      <c r="C1909" t="s">
        <v>17739</v>
      </c>
      <c r="D1909" s="7">
        <v>7900000</v>
      </c>
      <c r="E1909">
        <v>211</v>
      </c>
      <c r="F1909" t="s">
        <v>156</v>
      </c>
      <c r="G1909">
        <v>62</v>
      </c>
      <c r="H1909">
        <v>40</v>
      </c>
      <c r="I1909">
        <v>2003</v>
      </c>
      <c r="J1909">
        <v>3</v>
      </c>
      <c r="K1909" t="s">
        <v>2055</v>
      </c>
      <c r="L1909">
        <f>data_to_analyze[[#This Row],[workers]]-data_to_analyze[[#This Row],[previous_workers]]</f>
        <v>22</v>
      </c>
    </row>
    <row r="1910" spans="1:12" x14ac:dyDescent="0.25">
      <c r="A1910">
        <v>1905</v>
      </c>
      <c r="B1910" t="s">
        <v>7204</v>
      </c>
      <c r="C1910" t="s">
        <v>17760</v>
      </c>
      <c r="D1910" s="7">
        <v>9500000</v>
      </c>
      <c r="E1910">
        <v>211</v>
      </c>
      <c r="F1910" t="s">
        <v>48</v>
      </c>
      <c r="G1910">
        <v>230</v>
      </c>
      <c r="H1910">
        <v>75</v>
      </c>
      <c r="I1910">
        <v>2006</v>
      </c>
      <c r="J1910">
        <v>3</v>
      </c>
      <c r="K1910" t="s">
        <v>553</v>
      </c>
      <c r="L1910">
        <f>data_to_analyze[[#This Row],[workers]]-data_to_analyze[[#This Row],[previous_workers]]</f>
        <v>155</v>
      </c>
    </row>
    <row r="1911" spans="1:12" x14ac:dyDescent="0.25">
      <c r="A1911">
        <v>1906</v>
      </c>
      <c r="B1911" t="s">
        <v>7207</v>
      </c>
      <c r="C1911" t="s">
        <v>777</v>
      </c>
      <c r="D1911" s="7">
        <v>2600000</v>
      </c>
      <c r="E1911">
        <v>210</v>
      </c>
      <c r="F1911" t="s">
        <v>336</v>
      </c>
      <c r="G1911">
        <v>13</v>
      </c>
      <c r="H1911">
        <v>5</v>
      </c>
      <c r="I1911">
        <v>1992</v>
      </c>
      <c r="J1911">
        <v>1</v>
      </c>
      <c r="K1911" t="s">
        <v>1004</v>
      </c>
      <c r="L1911">
        <f>data_to_analyze[[#This Row],[workers]]-data_to_analyze[[#This Row],[previous_workers]]</f>
        <v>8</v>
      </c>
    </row>
    <row r="1912" spans="1:12" x14ac:dyDescent="0.25">
      <c r="A1912">
        <v>1907</v>
      </c>
      <c r="B1912" t="s">
        <v>7210</v>
      </c>
      <c r="C1912" t="s">
        <v>17771</v>
      </c>
      <c r="D1912" s="7">
        <v>153800000</v>
      </c>
      <c r="E1912">
        <v>210</v>
      </c>
      <c r="F1912" t="s">
        <v>233</v>
      </c>
      <c r="G1912">
        <v>80</v>
      </c>
      <c r="H1912">
        <v>51</v>
      </c>
      <c r="I1912">
        <v>1981</v>
      </c>
      <c r="J1912">
        <v>2</v>
      </c>
      <c r="K1912" t="s">
        <v>2619</v>
      </c>
      <c r="L1912">
        <f>data_to_analyze[[#This Row],[workers]]-data_to_analyze[[#This Row],[previous_workers]]</f>
        <v>29</v>
      </c>
    </row>
    <row r="1913" spans="1:12" x14ac:dyDescent="0.25">
      <c r="A1913">
        <v>1908</v>
      </c>
      <c r="B1913" t="s">
        <v>7214</v>
      </c>
      <c r="C1913" t="s">
        <v>976</v>
      </c>
      <c r="D1913" s="7">
        <v>13300000</v>
      </c>
      <c r="E1913">
        <v>210</v>
      </c>
      <c r="F1913" t="s">
        <v>40</v>
      </c>
      <c r="G1913">
        <v>136</v>
      </c>
      <c r="H1913">
        <v>53</v>
      </c>
      <c r="I1913">
        <v>2006</v>
      </c>
      <c r="J1913">
        <v>1</v>
      </c>
      <c r="K1913" t="s">
        <v>7217</v>
      </c>
      <c r="L1913">
        <f>data_to_analyze[[#This Row],[workers]]-data_to_analyze[[#This Row],[previous_workers]]</f>
        <v>83</v>
      </c>
    </row>
    <row r="1914" spans="1:12" x14ac:dyDescent="0.25">
      <c r="A1914">
        <v>1909</v>
      </c>
      <c r="B1914" t="s">
        <v>7218</v>
      </c>
      <c r="C1914" t="s">
        <v>976</v>
      </c>
      <c r="D1914" s="7">
        <v>26900000</v>
      </c>
      <c r="E1914">
        <v>210</v>
      </c>
      <c r="F1914" t="s">
        <v>156</v>
      </c>
      <c r="G1914">
        <v>501</v>
      </c>
      <c r="H1914">
        <v>187</v>
      </c>
      <c r="I1914">
        <v>2009</v>
      </c>
      <c r="J1914">
        <v>5</v>
      </c>
      <c r="K1914" t="s">
        <v>1253</v>
      </c>
      <c r="L1914">
        <f>data_to_analyze[[#This Row],[workers]]-data_to_analyze[[#This Row],[previous_workers]]</f>
        <v>314</v>
      </c>
    </row>
    <row r="1915" spans="1:12" x14ac:dyDescent="0.25">
      <c r="A1915">
        <v>1910</v>
      </c>
      <c r="B1915" t="s">
        <v>7222</v>
      </c>
      <c r="C1915" t="s">
        <v>17739</v>
      </c>
      <c r="D1915" s="7">
        <v>15100000</v>
      </c>
      <c r="E1915">
        <v>210</v>
      </c>
      <c r="F1915" t="s">
        <v>25</v>
      </c>
      <c r="G1915">
        <v>101</v>
      </c>
      <c r="H1915">
        <v>34</v>
      </c>
      <c r="I1915">
        <v>2006</v>
      </c>
      <c r="J1915">
        <v>1</v>
      </c>
      <c r="K1915" t="s">
        <v>7225</v>
      </c>
      <c r="L1915">
        <f>data_to_analyze[[#This Row],[workers]]-data_to_analyze[[#This Row],[previous_workers]]</f>
        <v>67</v>
      </c>
    </row>
    <row r="1916" spans="1:12" x14ac:dyDescent="0.25">
      <c r="A1916">
        <v>1911</v>
      </c>
      <c r="B1916" t="s">
        <v>7226</v>
      </c>
      <c r="C1916" t="s">
        <v>17730</v>
      </c>
      <c r="D1916" s="7">
        <v>2200000</v>
      </c>
      <c r="E1916">
        <v>210</v>
      </c>
      <c r="F1916" t="s">
        <v>336</v>
      </c>
      <c r="G1916">
        <v>12</v>
      </c>
      <c r="H1916">
        <v>4</v>
      </c>
      <c r="I1916">
        <v>2013</v>
      </c>
      <c r="J1916">
        <v>2</v>
      </c>
      <c r="K1916" t="s">
        <v>338</v>
      </c>
      <c r="L1916">
        <f>data_to_analyze[[#This Row],[workers]]-data_to_analyze[[#This Row],[previous_workers]]</f>
        <v>8</v>
      </c>
    </row>
    <row r="1917" spans="1:12" x14ac:dyDescent="0.25">
      <c r="A1917">
        <v>1912</v>
      </c>
      <c r="B1917" t="s">
        <v>7229</v>
      </c>
      <c r="C1917" t="s">
        <v>17770</v>
      </c>
      <c r="D1917" s="7">
        <v>500000</v>
      </c>
      <c r="E1917">
        <v>210</v>
      </c>
      <c r="F1917" t="s">
        <v>156</v>
      </c>
      <c r="G1917">
        <v>29</v>
      </c>
      <c r="H1917">
        <v>8</v>
      </c>
      <c r="I1917">
        <v>2007</v>
      </c>
      <c r="J1917">
        <v>1</v>
      </c>
      <c r="K1917" t="s">
        <v>7232</v>
      </c>
      <c r="L1917">
        <f>data_to_analyze[[#This Row],[workers]]-data_to_analyze[[#This Row],[previous_workers]]</f>
        <v>21</v>
      </c>
    </row>
    <row r="1918" spans="1:12" x14ac:dyDescent="0.25">
      <c r="A1918">
        <v>1913</v>
      </c>
      <c r="B1918" t="s">
        <v>7233</v>
      </c>
      <c r="C1918" t="s">
        <v>17746</v>
      </c>
      <c r="D1918" s="7">
        <v>10600000</v>
      </c>
      <c r="E1918">
        <v>209</v>
      </c>
      <c r="F1918" t="s">
        <v>233</v>
      </c>
      <c r="G1918">
        <v>200</v>
      </c>
      <c r="H1918">
        <v>8</v>
      </c>
      <c r="I1918">
        <v>2012</v>
      </c>
      <c r="J1918">
        <v>5</v>
      </c>
      <c r="K1918" t="s">
        <v>7236</v>
      </c>
      <c r="L1918">
        <f>data_to_analyze[[#This Row],[workers]]-data_to_analyze[[#This Row],[previous_workers]]</f>
        <v>192</v>
      </c>
    </row>
    <row r="1919" spans="1:12" x14ac:dyDescent="0.25">
      <c r="A1919">
        <v>1914</v>
      </c>
      <c r="B1919" t="s">
        <v>7237</v>
      </c>
      <c r="C1919" t="s">
        <v>777</v>
      </c>
      <c r="D1919" s="7">
        <v>6300000</v>
      </c>
      <c r="E1919">
        <v>209</v>
      </c>
      <c r="F1919" t="s">
        <v>69</v>
      </c>
      <c r="G1919">
        <v>43</v>
      </c>
      <c r="H1919">
        <v>15</v>
      </c>
      <c r="I1919">
        <v>2009</v>
      </c>
      <c r="J1919">
        <v>4</v>
      </c>
      <c r="K1919" t="s">
        <v>7240</v>
      </c>
      <c r="L1919">
        <f>data_to_analyze[[#This Row],[workers]]-data_to_analyze[[#This Row],[previous_workers]]</f>
        <v>28</v>
      </c>
    </row>
    <row r="1920" spans="1:12" x14ac:dyDescent="0.25">
      <c r="A1920">
        <v>1915</v>
      </c>
      <c r="B1920" t="s">
        <v>7241</v>
      </c>
      <c r="C1920" t="s">
        <v>17735</v>
      </c>
      <c r="D1920" s="7">
        <v>2600000</v>
      </c>
      <c r="E1920">
        <v>209</v>
      </c>
      <c r="F1920" t="s">
        <v>18</v>
      </c>
      <c r="G1920">
        <v>15</v>
      </c>
      <c r="H1920">
        <v>6</v>
      </c>
      <c r="I1920">
        <v>2010</v>
      </c>
      <c r="J1920">
        <v>2</v>
      </c>
      <c r="K1920" t="s">
        <v>2861</v>
      </c>
      <c r="L1920">
        <f>data_to_analyze[[#This Row],[workers]]-data_to_analyze[[#This Row],[previous_workers]]</f>
        <v>9</v>
      </c>
    </row>
    <row r="1921" spans="1:12" x14ac:dyDescent="0.25">
      <c r="A1921">
        <v>1916</v>
      </c>
      <c r="B1921" t="s">
        <v>7244</v>
      </c>
      <c r="C1921" t="s">
        <v>108</v>
      </c>
      <c r="D1921" s="7">
        <v>206100000</v>
      </c>
      <c r="E1921">
        <v>209</v>
      </c>
      <c r="F1921" t="s">
        <v>48</v>
      </c>
      <c r="G1921">
        <v>550</v>
      </c>
      <c r="H1921">
        <v>280</v>
      </c>
      <c r="I1921">
        <v>2010</v>
      </c>
      <c r="J1921">
        <v>5</v>
      </c>
      <c r="K1921" t="s">
        <v>6720</v>
      </c>
      <c r="L1921">
        <f>data_to_analyze[[#This Row],[workers]]-data_to_analyze[[#This Row],[previous_workers]]</f>
        <v>270</v>
      </c>
    </row>
    <row r="1922" spans="1:12" x14ac:dyDescent="0.25">
      <c r="A1922">
        <v>1917</v>
      </c>
      <c r="B1922" t="s">
        <v>7248</v>
      </c>
      <c r="C1922" t="s">
        <v>17773</v>
      </c>
      <c r="D1922" s="7">
        <v>59600000</v>
      </c>
      <c r="E1922">
        <v>209</v>
      </c>
      <c r="F1922" t="s">
        <v>156</v>
      </c>
      <c r="G1922">
        <v>335</v>
      </c>
      <c r="H1922">
        <v>84</v>
      </c>
      <c r="I1922">
        <v>2007</v>
      </c>
      <c r="J1922">
        <v>7</v>
      </c>
      <c r="K1922" t="s">
        <v>396</v>
      </c>
      <c r="L1922">
        <f>data_to_analyze[[#This Row],[workers]]-data_to_analyze[[#This Row],[previous_workers]]</f>
        <v>251</v>
      </c>
    </row>
    <row r="1923" spans="1:12" x14ac:dyDescent="0.25">
      <c r="A1923">
        <v>1918</v>
      </c>
      <c r="B1923" t="s">
        <v>7252</v>
      </c>
      <c r="C1923" t="s">
        <v>17734</v>
      </c>
      <c r="D1923" s="7">
        <v>2500000</v>
      </c>
      <c r="E1923">
        <v>209</v>
      </c>
      <c r="F1923" t="s">
        <v>107</v>
      </c>
      <c r="G1923">
        <v>20</v>
      </c>
      <c r="H1923">
        <v>7</v>
      </c>
      <c r="I1923">
        <v>2007</v>
      </c>
      <c r="J1923">
        <v>1</v>
      </c>
      <c r="K1923" t="s">
        <v>4980</v>
      </c>
      <c r="L1923">
        <f>data_to_analyze[[#This Row],[workers]]-data_to_analyze[[#This Row],[previous_workers]]</f>
        <v>13</v>
      </c>
    </row>
    <row r="1924" spans="1:12" x14ac:dyDescent="0.25">
      <c r="A1924">
        <v>1919</v>
      </c>
      <c r="B1924" t="s">
        <v>7255</v>
      </c>
      <c r="C1924" t="s">
        <v>108</v>
      </c>
      <c r="D1924" s="7">
        <v>26100000</v>
      </c>
      <c r="E1924">
        <v>209</v>
      </c>
      <c r="F1924" t="s">
        <v>156</v>
      </c>
      <c r="G1924">
        <v>113</v>
      </c>
      <c r="H1924">
        <v>35</v>
      </c>
      <c r="I1924">
        <v>2002</v>
      </c>
      <c r="J1924">
        <v>7</v>
      </c>
      <c r="K1924" t="s">
        <v>108</v>
      </c>
      <c r="L1924">
        <f>data_to_analyze[[#This Row],[workers]]-data_to_analyze[[#This Row],[previous_workers]]</f>
        <v>78</v>
      </c>
    </row>
    <row r="1925" spans="1:12" x14ac:dyDescent="0.25">
      <c r="A1925">
        <v>1920</v>
      </c>
      <c r="B1925" t="s">
        <v>7258</v>
      </c>
      <c r="C1925" t="s">
        <v>17762</v>
      </c>
      <c r="D1925" s="7">
        <v>445600000</v>
      </c>
      <c r="E1925">
        <v>209</v>
      </c>
      <c r="F1925" t="s">
        <v>257</v>
      </c>
      <c r="G1925">
        <v>420</v>
      </c>
      <c r="H1925">
        <v>200</v>
      </c>
      <c r="I1925">
        <v>2007</v>
      </c>
      <c r="J1925">
        <v>8</v>
      </c>
      <c r="K1925" t="s">
        <v>349</v>
      </c>
      <c r="L1925">
        <f>data_to_analyze[[#This Row],[workers]]-data_to_analyze[[#This Row],[previous_workers]]</f>
        <v>220</v>
      </c>
    </row>
    <row r="1926" spans="1:12" x14ac:dyDescent="0.25">
      <c r="A1926">
        <v>1921</v>
      </c>
      <c r="B1926" t="s">
        <v>7262</v>
      </c>
      <c r="C1926" t="s">
        <v>17764</v>
      </c>
      <c r="D1926" s="7">
        <v>4200000</v>
      </c>
      <c r="E1926">
        <v>209</v>
      </c>
      <c r="F1926" t="s">
        <v>156</v>
      </c>
      <c r="G1926">
        <v>29</v>
      </c>
      <c r="H1926">
        <v>15</v>
      </c>
      <c r="I1926">
        <v>2012</v>
      </c>
      <c r="J1926">
        <v>3</v>
      </c>
      <c r="K1926" t="s">
        <v>437</v>
      </c>
      <c r="L1926">
        <f>data_to_analyze[[#This Row],[workers]]-data_to_analyze[[#This Row],[previous_workers]]</f>
        <v>14</v>
      </c>
    </row>
    <row r="1927" spans="1:12" x14ac:dyDescent="0.25">
      <c r="A1927">
        <v>1922</v>
      </c>
      <c r="B1927" t="s">
        <v>7265</v>
      </c>
      <c r="C1927" t="s">
        <v>17758</v>
      </c>
      <c r="D1927" s="7">
        <v>500000</v>
      </c>
      <c r="E1927">
        <v>208</v>
      </c>
      <c r="F1927" t="s">
        <v>257</v>
      </c>
      <c r="G1927">
        <v>71</v>
      </c>
      <c r="H1927">
        <v>30</v>
      </c>
      <c r="I1927">
        <v>2013</v>
      </c>
      <c r="J1927">
        <v>2</v>
      </c>
      <c r="K1927" t="s">
        <v>3661</v>
      </c>
      <c r="L1927">
        <f>data_to_analyze[[#This Row],[workers]]-data_to_analyze[[#This Row],[previous_workers]]</f>
        <v>41</v>
      </c>
    </row>
    <row r="1928" spans="1:12" x14ac:dyDescent="0.25">
      <c r="A1928">
        <v>1923</v>
      </c>
      <c r="B1928" t="s">
        <v>7268</v>
      </c>
      <c r="C1928" t="s">
        <v>17764</v>
      </c>
      <c r="D1928" s="7">
        <v>11600000</v>
      </c>
      <c r="E1928">
        <v>208</v>
      </c>
      <c r="F1928" t="s">
        <v>187</v>
      </c>
      <c r="G1928">
        <v>152</v>
      </c>
      <c r="H1928">
        <v>55</v>
      </c>
      <c r="I1928">
        <v>2005</v>
      </c>
      <c r="J1928">
        <v>2</v>
      </c>
      <c r="K1928" t="s">
        <v>7271</v>
      </c>
      <c r="L1928">
        <f>data_to_analyze[[#This Row],[workers]]-data_to_analyze[[#This Row],[previous_workers]]</f>
        <v>97</v>
      </c>
    </row>
    <row r="1929" spans="1:12" x14ac:dyDescent="0.25">
      <c r="A1929">
        <v>1924</v>
      </c>
      <c r="B1929" t="s">
        <v>7272</v>
      </c>
      <c r="C1929" t="s">
        <v>17769</v>
      </c>
      <c r="D1929" s="7">
        <v>6900000</v>
      </c>
      <c r="E1929">
        <v>208</v>
      </c>
      <c r="F1929" t="s">
        <v>175</v>
      </c>
      <c r="G1929">
        <v>17</v>
      </c>
      <c r="H1929">
        <v>8</v>
      </c>
      <c r="I1929">
        <v>2010</v>
      </c>
      <c r="J1929">
        <v>2</v>
      </c>
      <c r="K1929" t="s">
        <v>7275</v>
      </c>
      <c r="L1929">
        <f>data_to_analyze[[#This Row],[workers]]-data_to_analyze[[#This Row],[previous_workers]]</f>
        <v>9</v>
      </c>
    </row>
    <row r="1930" spans="1:12" x14ac:dyDescent="0.25">
      <c r="A1930">
        <v>1925</v>
      </c>
      <c r="B1930" t="s">
        <v>7276</v>
      </c>
      <c r="C1930" t="s">
        <v>17770</v>
      </c>
      <c r="D1930" s="7">
        <v>3800000</v>
      </c>
      <c r="E1930">
        <v>208</v>
      </c>
      <c r="F1930" t="s">
        <v>336</v>
      </c>
      <c r="G1930">
        <v>19</v>
      </c>
      <c r="H1930">
        <v>2</v>
      </c>
      <c r="I1930">
        <v>2010</v>
      </c>
      <c r="J1930">
        <v>1</v>
      </c>
      <c r="K1930" t="s">
        <v>34</v>
      </c>
      <c r="L1930">
        <f>data_to_analyze[[#This Row],[workers]]-data_to_analyze[[#This Row],[previous_workers]]</f>
        <v>17</v>
      </c>
    </row>
    <row r="1931" spans="1:12" x14ac:dyDescent="0.25">
      <c r="A1931">
        <v>1926</v>
      </c>
      <c r="B1931" t="s">
        <v>7279</v>
      </c>
      <c r="C1931" t="s">
        <v>17739</v>
      </c>
      <c r="D1931" s="7">
        <v>67400000</v>
      </c>
      <c r="E1931">
        <v>208</v>
      </c>
      <c r="F1931" t="s">
        <v>336</v>
      </c>
      <c r="G1931">
        <v>565</v>
      </c>
      <c r="H1931">
        <v>182</v>
      </c>
      <c r="I1931">
        <v>1946</v>
      </c>
      <c r="J1931">
        <v>1</v>
      </c>
      <c r="K1931" t="s">
        <v>2055</v>
      </c>
      <c r="L1931">
        <f>data_to_analyze[[#This Row],[workers]]-data_to_analyze[[#This Row],[previous_workers]]</f>
        <v>383</v>
      </c>
    </row>
    <row r="1932" spans="1:12" x14ac:dyDescent="0.25">
      <c r="A1932">
        <v>1927</v>
      </c>
      <c r="B1932" t="s">
        <v>7283</v>
      </c>
      <c r="C1932" t="s">
        <v>17762</v>
      </c>
      <c r="D1932" s="7">
        <v>2100000</v>
      </c>
      <c r="E1932">
        <v>208</v>
      </c>
      <c r="F1932" t="s">
        <v>156</v>
      </c>
      <c r="G1932">
        <v>45</v>
      </c>
      <c r="H1932">
        <v>28</v>
      </c>
      <c r="I1932">
        <v>2010</v>
      </c>
      <c r="J1932">
        <v>1</v>
      </c>
      <c r="K1932" t="s">
        <v>350</v>
      </c>
      <c r="L1932">
        <f>data_to_analyze[[#This Row],[workers]]-data_to_analyze[[#This Row],[previous_workers]]</f>
        <v>17</v>
      </c>
    </row>
    <row r="1933" spans="1:12" x14ac:dyDescent="0.25">
      <c r="A1933">
        <v>1928</v>
      </c>
      <c r="B1933" t="s">
        <v>7286</v>
      </c>
      <c r="C1933" t="s">
        <v>17742</v>
      </c>
      <c r="D1933" s="7">
        <v>5200000</v>
      </c>
      <c r="E1933">
        <v>208</v>
      </c>
      <c r="F1933" t="s">
        <v>33</v>
      </c>
      <c r="G1933">
        <v>5</v>
      </c>
      <c r="H1933">
        <v>1</v>
      </c>
      <c r="I1933">
        <v>2012</v>
      </c>
      <c r="J1933">
        <v>1</v>
      </c>
      <c r="K1933" t="s">
        <v>506</v>
      </c>
      <c r="L1933">
        <f>data_to_analyze[[#This Row],[workers]]-data_to_analyze[[#This Row],[previous_workers]]</f>
        <v>4</v>
      </c>
    </row>
    <row r="1934" spans="1:12" x14ac:dyDescent="0.25">
      <c r="A1934">
        <v>1929</v>
      </c>
      <c r="B1934" t="s">
        <v>7289</v>
      </c>
      <c r="C1934" t="s">
        <v>17769</v>
      </c>
      <c r="D1934" s="7">
        <v>8500000</v>
      </c>
      <c r="E1934">
        <v>208</v>
      </c>
      <c r="F1934" t="s">
        <v>40</v>
      </c>
      <c r="G1934">
        <v>18</v>
      </c>
      <c r="H1934">
        <v>10</v>
      </c>
      <c r="I1934">
        <v>1990</v>
      </c>
      <c r="J1934">
        <v>1</v>
      </c>
      <c r="K1934" t="s">
        <v>7292</v>
      </c>
      <c r="L1934">
        <f>data_to_analyze[[#This Row],[workers]]-data_to_analyze[[#This Row],[previous_workers]]</f>
        <v>8</v>
      </c>
    </row>
    <row r="1935" spans="1:12" x14ac:dyDescent="0.25">
      <c r="A1935">
        <v>1930</v>
      </c>
      <c r="B1935" t="s">
        <v>7293</v>
      </c>
      <c r="C1935" t="s">
        <v>10856</v>
      </c>
      <c r="D1935" s="7">
        <v>700000</v>
      </c>
      <c r="E1935">
        <v>207</v>
      </c>
      <c r="F1935" t="s">
        <v>156</v>
      </c>
      <c r="G1935">
        <v>22</v>
      </c>
      <c r="H1935">
        <v>8</v>
      </c>
      <c r="I1935">
        <v>2003</v>
      </c>
      <c r="J1935">
        <v>3</v>
      </c>
      <c r="K1935" t="s">
        <v>7296</v>
      </c>
      <c r="L1935">
        <f>data_to_analyze[[#This Row],[workers]]-data_to_analyze[[#This Row],[previous_workers]]</f>
        <v>14</v>
      </c>
    </row>
    <row r="1936" spans="1:12" x14ac:dyDescent="0.25">
      <c r="A1936">
        <v>1931</v>
      </c>
      <c r="B1936" t="s">
        <v>7297</v>
      </c>
      <c r="C1936" t="s">
        <v>17773</v>
      </c>
      <c r="D1936" s="7">
        <v>209700000</v>
      </c>
      <c r="E1936">
        <v>207</v>
      </c>
      <c r="F1936" t="s">
        <v>257</v>
      </c>
      <c r="G1936">
        <v>948</v>
      </c>
      <c r="H1936">
        <v>201</v>
      </c>
      <c r="I1936">
        <v>2005</v>
      </c>
      <c r="J1936">
        <v>4</v>
      </c>
      <c r="K1936" t="s">
        <v>3271</v>
      </c>
      <c r="L1936">
        <f>data_to_analyze[[#This Row],[workers]]-data_to_analyze[[#This Row],[previous_workers]]</f>
        <v>747</v>
      </c>
    </row>
    <row r="1937" spans="1:12" x14ac:dyDescent="0.25">
      <c r="A1937">
        <v>1932</v>
      </c>
      <c r="B1937" t="s">
        <v>7301</v>
      </c>
      <c r="C1937" t="s">
        <v>17773</v>
      </c>
      <c r="D1937" s="7">
        <v>8100000</v>
      </c>
      <c r="E1937">
        <v>207</v>
      </c>
      <c r="F1937" t="s">
        <v>156</v>
      </c>
      <c r="G1937">
        <v>16</v>
      </c>
      <c r="H1937">
        <v>7</v>
      </c>
      <c r="I1937">
        <v>2008</v>
      </c>
      <c r="J1937">
        <v>5</v>
      </c>
      <c r="K1937" t="s">
        <v>387</v>
      </c>
      <c r="L1937">
        <f>data_to_analyze[[#This Row],[workers]]-data_to_analyze[[#This Row],[previous_workers]]</f>
        <v>9</v>
      </c>
    </row>
    <row r="1938" spans="1:12" x14ac:dyDescent="0.25">
      <c r="A1938">
        <v>1933</v>
      </c>
      <c r="B1938" t="s">
        <v>7304</v>
      </c>
      <c r="C1938" t="s">
        <v>17773</v>
      </c>
      <c r="D1938" s="7">
        <v>800000</v>
      </c>
      <c r="E1938">
        <v>207</v>
      </c>
      <c r="F1938" t="s">
        <v>257</v>
      </c>
      <c r="G1938">
        <v>43</v>
      </c>
      <c r="H1938">
        <v>23</v>
      </c>
      <c r="I1938">
        <v>2013</v>
      </c>
      <c r="J1938">
        <v>2</v>
      </c>
      <c r="K1938" t="s">
        <v>3271</v>
      </c>
      <c r="L1938">
        <f>data_to_analyze[[#This Row],[workers]]-data_to_analyze[[#This Row],[previous_workers]]</f>
        <v>20</v>
      </c>
    </row>
    <row r="1939" spans="1:12" x14ac:dyDescent="0.25">
      <c r="A1939">
        <v>1934</v>
      </c>
      <c r="B1939" t="s">
        <v>7307</v>
      </c>
      <c r="C1939" t="s">
        <v>17773</v>
      </c>
      <c r="D1939" s="7">
        <v>7900000</v>
      </c>
      <c r="E1939">
        <v>207</v>
      </c>
      <c r="F1939" t="s">
        <v>181</v>
      </c>
      <c r="G1939">
        <v>34</v>
      </c>
      <c r="H1939">
        <v>18</v>
      </c>
      <c r="I1939">
        <v>2009</v>
      </c>
      <c r="J1939">
        <v>2</v>
      </c>
      <c r="K1939" t="s">
        <v>591</v>
      </c>
      <c r="L1939">
        <f>data_to_analyze[[#This Row],[workers]]-data_to_analyze[[#This Row],[previous_workers]]</f>
        <v>16</v>
      </c>
    </row>
    <row r="1940" spans="1:12" x14ac:dyDescent="0.25">
      <c r="A1940">
        <v>1935</v>
      </c>
      <c r="B1940" t="s">
        <v>7310</v>
      </c>
      <c r="C1940" t="s">
        <v>17773</v>
      </c>
      <c r="D1940" s="7">
        <v>55700000</v>
      </c>
      <c r="E1940">
        <v>206</v>
      </c>
      <c r="F1940" t="s">
        <v>233</v>
      </c>
      <c r="G1940">
        <v>116</v>
      </c>
      <c r="H1940">
        <v>45</v>
      </c>
      <c r="I1940">
        <v>1999</v>
      </c>
      <c r="J1940">
        <v>2</v>
      </c>
      <c r="K1940" t="s">
        <v>7314</v>
      </c>
      <c r="L1940">
        <f>data_to_analyze[[#This Row],[workers]]-data_to_analyze[[#This Row],[previous_workers]]</f>
        <v>71</v>
      </c>
    </row>
    <row r="1941" spans="1:12" x14ac:dyDescent="0.25">
      <c r="A1941">
        <v>1936</v>
      </c>
      <c r="B1941" t="s">
        <v>7315</v>
      </c>
      <c r="C1941" t="s">
        <v>17765</v>
      </c>
      <c r="D1941" s="7">
        <v>2100000</v>
      </c>
      <c r="E1941">
        <v>206</v>
      </c>
      <c r="F1941" t="s">
        <v>18</v>
      </c>
      <c r="G1941">
        <v>10</v>
      </c>
      <c r="H1941">
        <v>4</v>
      </c>
      <c r="I1941">
        <v>2012</v>
      </c>
      <c r="J1941">
        <v>1</v>
      </c>
      <c r="K1941" t="s">
        <v>7318</v>
      </c>
      <c r="L1941">
        <f>data_to_analyze[[#This Row],[workers]]-data_to_analyze[[#This Row],[previous_workers]]</f>
        <v>6</v>
      </c>
    </row>
    <row r="1942" spans="1:12" x14ac:dyDescent="0.25">
      <c r="A1942">
        <v>1937</v>
      </c>
      <c r="B1942" t="s">
        <v>7319</v>
      </c>
      <c r="C1942" t="s">
        <v>10856</v>
      </c>
      <c r="D1942" s="7">
        <v>2100000</v>
      </c>
      <c r="E1942">
        <v>206</v>
      </c>
      <c r="F1942" t="s">
        <v>308</v>
      </c>
      <c r="G1942">
        <v>7</v>
      </c>
      <c r="H1942">
        <v>1</v>
      </c>
      <c r="I1942">
        <v>2014</v>
      </c>
      <c r="J1942">
        <v>1</v>
      </c>
      <c r="K1942" t="s">
        <v>800</v>
      </c>
      <c r="L1942">
        <f>data_to_analyze[[#This Row],[workers]]-data_to_analyze[[#This Row],[previous_workers]]</f>
        <v>6</v>
      </c>
    </row>
    <row r="1943" spans="1:12" x14ac:dyDescent="0.25">
      <c r="A1943">
        <v>1938</v>
      </c>
      <c r="B1943" t="s">
        <v>7322</v>
      </c>
      <c r="C1943" t="s">
        <v>10856</v>
      </c>
      <c r="D1943" s="7">
        <v>2200000</v>
      </c>
      <c r="E1943">
        <v>206</v>
      </c>
      <c r="F1943" t="s">
        <v>55</v>
      </c>
      <c r="G1943">
        <v>6</v>
      </c>
      <c r="H1943">
        <v>3</v>
      </c>
      <c r="I1943">
        <v>2014</v>
      </c>
      <c r="J1943">
        <v>1</v>
      </c>
      <c r="K1943" t="s">
        <v>138</v>
      </c>
      <c r="L1943">
        <f>data_to_analyze[[#This Row],[workers]]-data_to_analyze[[#This Row],[previous_workers]]</f>
        <v>3</v>
      </c>
    </row>
    <row r="1944" spans="1:12" x14ac:dyDescent="0.25">
      <c r="A1944">
        <v>1939</v>
      </c>
      <c r="B1944" t="s">
        <v>7325</v>
      </c>
      <c r="C1944" t="s">
        <v>777</v>
      </c>
      <c r="D1944" s="7">
        <v>7700000</v>
      </c>
      <c r="E1944">
        <v>206</v>
      </c>
      <c r="F1944" t="s">
        <v>233</v>
      </c>
      <c r="G1944">
        <v>28</v>
      </c>
      <c r="H1944">
        <v>15</v>
      </c>
      <c r="I1944">
        <v>2010</v>
      </c>
      <c r="J1944">
        <v>1</v>
      </c>
      <c r="K1944" t="s">
        <v>1800</v>
      </c>
      <c r="L1944">
        <f>data_to_analyze[[#This Row],[workers]]-data_to_analyze[[#This Row],[previous_workers]]</f>
        <v>13</v>
      </c>
    </row>
    <row r="1945" spans="1:12" x14ac:dyDescent="0.25">
      <c r="A1945">
        <v>1940</v>
      </c>
      <c r="B1945" t="s">
        <v>7328</v>
      </c>
      <c r="C1945" t="s">
        <v>17764</v>
      </c>
      <c r="D1945" s="7">
        <v>27500000</v>
      </c>
      <c r="E1945">
        <v>206</v>
      </c>
      <c r="F1945" t="s">
        <v>623</v>
      </c>
      <c r="G1945">
        <v>115</v>
      </c>
      <c r="H1945">
        <v>94</v>
      </c>
      <c r="I1945">
        <v>2005</v>
      </c>
      <c r="J1945">
        <v>3</v>
      </c>
      <c r="K1945" t="s">
        <v>7331</v>
      </c>
      <c r="L1945">
        <f>data_to_analyze[[#This Row],[workers]]-data_to_analyze[[#This Row],[previous_workers]]</f>
        <v>21</v>
      </c>
    </row>
    <row r="1946" spans="1:12" x14ac:dyDescent="0.25">
      <c r="A1946">
        <v>1941</v>
      </c>
      <c r="B1946" t="s">
        <v>7332</v>
      </c>
      <c r="C1946" t="s">
        <v>10856</v>
      </c>
      <c r="D1946" s="7">
        <v>99400000</v>
      </c>
      <c r="E1946">
        <v>206</v>
      </c>
      <c r="F1946" t="s">
        <v>271</v>
      </c>
      <c r="G1946">
        <v>101</v>
      </c>
      <c r="H1946">
        <v>79</v>
      </c>
      <c r="I1946">
        <v>2004</v>
      </c>
      <c r="J1946">
        <v>4</v>
      </c>
      <c r="K1946" t="s">
        <v>3925</v>
      </c>
      <c r="L1946">
        <f>data_to_analyze[[#This Row],[workers]]-data_to_analyze[[#This Row],[previous_workers]]</f>
        <v>22</v>
      </c>
    </row>
    <row r="1947" spans="1:12" x14ac:dyDescent="0.25">
      <c r="A1947">
        <v>1942</v>
      </c>
      <c r="B1947" t="s">
        <v>7336</v>
      </c>
      <c r="C1947" t="s">
        <v>17760</v>
      </c>
      <c r="D1947" s="7">
        <v>71100000</v>
      </c>
      <c r="E1947">
        <v>206</v>
      </c>
      <c r="F1947" t="s">
        <v>233</v>
      </c>
      <c r="G1947">
        <v>611</v>
      </c>
      <c r="H1947">
        <v>262</v>
      </c>
      <c r="I1947">
        <v>1997</v>
      </c>
      <c r="J1947">
        <v>1</v>
      </c>
      <c r="K1947" t="s">
        <v>7340</v>
      </c>
      <c r="L1947">
        <f>data_to_analyze[[#This Row],[workers]]-data_to_analyze[[#This Row],[previous_workers]]</f>
        <v>349</v>
      </c>
    </row>
    <row r="1948" spans="1:12" x14ac:dyDescent="0.25">
      <c r="A1948">
        <v>1943</v>
      </c>
      <c r="B1948" t="s">
        <v>7341</v>
      </c>
      <c r="C1948" t="s">
        <v>10856</v>
      </c>
      <c r="D1948" s="7">
        <v>38100000</v>
      </c>
      <c r="E1948">
        <v>206</v>
      </c>
      <c r="F1948" t="s">
        <v>156</v>
      </c>
      <c r="G1948">
        <v>237</v>
      </c>
      <c r="H1948">
        <v>120</v>
      </c>
      <c r="I1948">
        <v>2007</v>
      </c>
      <c r="J1948">
        <v>4</v>
      </c>
      <c r="K1948" t="s">
        <v>2369</v>
      </c>
      <c r="L1948">
        <f>data_to_analyze[[#This Row],[workers]]-data_to_analyze[[#This Row],[previous_workers]]</f>
        <v>117</v>
      </c>
    </row>
    <row r="1949" spans="1:12" x14ac:dyDescent="0.25">
      <c r="A1949">
        <v>1944</v>
      </c>
      <c r="B1949" t="s">
        <v>7345</v>
      </c>
      <c r="C1949" t="s">
        <v>17735</v>
      </c>
      <c r="D1949" s="7">
        <v>19300000</v>
      </c>
      <c r="E1949">
        <v>206</v>
      </c>
      <c r="F1949" t="s">
        <v>289</v>
      </c>
      <c r="G1949">
        <v>98</v>
      </c>
      <c r="H1949">
        <v>27</v>
      </c>
      <c r="I1949">
        <v>2008</v>
      </c>
      <c r="J1949">
        <v>1</v>
      </c>
      <c r="K1949" t="s">
        <v>2085</v>
      </c>
      <c r="L1949">
        <f>data_to_analyze[[#This Row],[workers]]-data_to_analyze[[#This Row],[previous_workers]]</f>
        <v>71</v>
      </c>
    </row>
    <row r="1950" spans="1:12" x14ac:dyDescent="0.25">
      <c r="A1950">
        <v>1945</v>
      </c>
      <c r="B1950" t="s">
        <v>7349</v>
      </c>
      <c r="C1950" t="s">
        <v>17765</v>
      </c>
      <c r="D1950" s="7">
        <v>4200000</v>
      </c>
      <c r="E1950">
        <v>206</v>
      </c>
      <c r="F1950" t="s">
        <v>107</v>
      </c>
      <c r="G1950">
        <v>28</v>
      </c>
      <c r="H1950">
        <v>9</v>
      </c>
      <c r="I1950">
        <v>2012</v>
      </c>
      <c r="J1950">
        <v>3</v>
      </c>
      <c r="K1950" t="s">
        <v>7352</v>
      </c>
      <c r="L1950">
        <f>data_to_analyze[[#This Row],[workers]]-data_to_analyze[[#This Row],[previous_workers]]</f>
        <v>19</v>
      </c>
    </row>
    <row r="1951" spans="1:12" x14ac:dyDescent="0.25">
      <c r="A1951">
        <v>1946</v>
      </c>
      <c r="B1951" t="s">
        <v>7353</v>
      </c>
      <c r="C1951" t="s">
        <v>777</v>
      </c>
      <c r="D1951" s="7">
        <v>352300000</v>
      </c>
      <c r="E1951">
        <v>206</v>
      </c>
      <c r="F1951" t="s">
        <v>55</v>
      </c>
      <c r="G1951">
        <v>1200</v>
      </c>
      <c r="H1951">
        <v>200</v>
      </c>
      <c r="I1951">
        <v>2009</v>
      </c>
      <c r="J1951">
        <v>5</v>
      </c>
      <c r="K1951" t="s">
        <v>203</v>
      </c>
      <c r="L1951">
        <f>data_to_analyze[[#This Row],[workers]]-data_to_analyze[[#This Row],[previous_workers]]</f>
        <v>1000</v>
      </c>
    </row>
    <row r="1952" spans="1:12" x14ac:dyDescent="0.25">
      <c r="A1952">
        <v>1947</v>
      </c>
      <c r="B1952" t="s">
        <v>7357</v>
      </c>
      <c r="C1952" t="s">
        <v>17756</v>
      </c>
      <c r="D1952" s="7">
        <v>300000</v>
      </c>
      <c r="E1952">
        <v>206</v>
      </c>
      <c r="F1952" t="s">
        <v>211</v>
      </c>
      <c r="G1952">
        <v>11</v>
      </c>
      <c r="H1952">
        <v>4</v>
      </c>
      <c r="I1952">
        <v>2011</v>
      </c>
      <c r="J1952">
        <v>2</v>
      </c>
      <c r="K1952" t="s">
        <v>757</v>
      </c>
      <c r="L1952">
        <f>data_to_analyze[[#This Row],[workers]]-data_to_analyze[[#This Row],[previous_workers]]</f>
        <v>7</v>
      </c>
    </row>
    <row r="1953" spans="1:12" x14ac:dyDescent="0.25">
      <c r="A1953">
        <v>1948</v>
      </c>
      <c r="B1953" t="s">
        <v>7360</v>
      </c>
      <c r="C1953" t="s">
        <v>7363</v>
      </c>
      <c r="D1953" s="7">
        <v>14400000</v>
      </c>
      <c r="E1953">
        <v>206</v>
      </c>
      <c r="F1953" t="s">
        <v>324</v>
      </c>
      <c r="G1953">
        <v>56</v>
      </c>
      <c r="H1953">
        <v>34</v>
      </c>
      <c r="I1953">
        <v>1996</v>
      </c>
      <c r="J1953">
        <v>4</v>
      </c>
      <c r="K1953" t="s">
        <v>7363</v>
      </c>
      <c r="L1953">
        <f>data_to_analyze[[#This Row],[workers]]-data_to_analyze[[#This Row],[previous_workers]]</f>
        <v>22</v>
      </c>
    </row>
    <row r="1954" spans="1:12" x14ac:dyDescent="0.25">
      <c r="A1954">
        <v>1949</v>
      </c>
      <c r="B1954" t="s">
        <v>7364</v>
      </c>
      <c r="C1954" t="s">
        <v>17770</v>
      </c>
      <c r="D1954" s="7">
        <v>11700000</v>
      </c>
      <c r="E1954">
        <v>206</v>
      </c>
      <c r="F1954" t="s">
        <v>175</v>
      </c>
      <c r="G1954">
        <v>42</v>
      </c>
      <c r="H1954">
        <v>29</v>
      </c>
      <c r="I1954">
        <v>2008</v>
      </c>
      <c r="J1954">
        <v>3</v>
      </c>
      <c r="K1954" t="s">
        <v>7367</v>
      </c>
      <c r="L1954">
        <f>data_to_analyze[[#This Row],[workers]]-data_to_analyze[[#This Row],[previous_workers]]</f>
        <v>13</v>
      </c>
    </row>
    <row r="1955" spans="1:12" x14ac:dyDescent="0.25">
      <c r="A1955">
        <v>1950</v>
      </c>
      <c r="B1955" t="s">
        <v>7368</v>
      </c>
      <c r="C1955" t="s">
        <v>17753</v>
      </c>
      <c r="D1955" s="7">
        <v>36100000</v>
      </c>
      <c r="E1955">
        <v>206</v>
      </c>
      <c r="F1955" t="s">
        <v>623</v>
      </c>
      <c r="G1955">
        <v>638</v>
      </c>
      <c r="H1955">
        <v>295</v>
      </c>
      <c r="I1955">
        <v>2002</v>
      </c>
      <c r="J1955">
        <v>5</v>
      </c>
      <c r="K1955" t="s">
        <v>2827</v>
      </c>
      <c r="L1955">
        <f>data_to_analyze[[#This Row],[workers]]-data_to_analyze[[#This Row],[previous_workers]]</f>
        <v>343</v>
      </c>
    </row>
    <row r="1956" spans="1:12" x14ac:dyDescent="0.25">
      <c r="A1956">
        <v>1951</v>
      </c>
      <c r="B1956" t="s">
        <v>7371</v>
      </c>
      <c r="C1956" t="s">
        <v>17739</v>
      </c>
      <c r="D1956" s="7">
        <v>19500000</v>
      </c>
      <c r="E1956">
        <v>206</v>
      </c>
      <c r="F1956" t="s">
        <v>187</v>
      </c>
      <c r="G1956">
        <v>186</v>
      </c>
      <c r="H1956">
        <v>50</v>
      </c>
      <c r="I1956">
        <v>1997</v>
      </c>
      <c r="J1956">
        <v>4</v>
      </c>
      <c r="K1956" t="s">
        <v>2055</v>
      </c>
      <c r="L1956">
        <f>data_to_analyze[[#This Row],[workers]]-data_to_analyze[[#This Row],[previous_workers]]</f>
        <v>136</v>
      </c>
    </row>
    <row r="1957" spans="1:12" x14ac:dyDescent="0.25">
      <c r="A1957">
        <v>1952</v>
      </c>
      <c r="B1957" t="s">
        <v>7374</v>
      </c>
      <c r="C1957" t="s">
        <v>10856</v>
      </c>
      <c r="D1957" s="7">
        <v>9200000</v>
      </c>
      <c r="E1957">
        <v>206</v>
      </c>
      <c r="F1957" t="s">
        <v>55</v>
      </c>
      <c r="G1957">
        <v>14</v>
      </c>
      <c r="H1957">
        <v>5</v>
      </c>
      <c r="I1957">
        <v>1979</v>
      </c>
      <c r="J1957">
        <v>3</v>
      </c>
      <c r="K1957" t="s">
        <v>83</v>
      </c>
      <c r="L1957">
        <f>data_to_analyze[[#This Row],[workers]]-data_to_analyze[[#This Row],[previous_workers]]</f>
        <v>9</v>
      </c>
    </row>
    <row r="1958" spans="1:12" x14ac:dyDescent="0.25">
      <c r="A1958">
        <v>1953</v>
      </c>
      <c r="B1958" t="s">
        <v>7377</v>
      </c>
      <c r="C1958" t="s">
        <v>17770</v>
      </c>
      <c r="D1958" s="7">
        <v>2600000</v>
      </c>
      <c r="E1958">
        <v>206</v>
      </c>
      <c r="F1958" t="s">
        <v>187</v>
      </c>
      <c r="G1958">
        <v>12</v>
      </c>
      <c r="H1958">
        <v>5</v>
      </c>
      <c r="I1958">
        <v>2003</v>
      </c>
      <c r="J1958">
        <v>1</v>
      </c>
      <c r="K1958" t="s">
        <v>7380</v>
      </c>
      <c r="L1958">
        <f>data_to_analyze[[#This Row],[workers]]-data_to_analyze[[#This Row],[previous_workers]]</f>
        <v>7</v>
      </c>
    </row>
    <row r="1959" spans="1:12" x14ac:dyDescent="0.25">
      <c r="A1959">
        <v>1954</v>
      </c>
      <c r="B1959" t="s">
        <v>7381</v>
      </c>
      <c r="C1959" t="s">
        <v>17744</v>
      </c>
      <c r="D1959" s="7">
        <v>38900000</v>
      </c>
      <c r="E1959">
        <v>205</v>
      </c>
      <c r="F1959" t="s">
        <v>1041</v>
      </c>
      <c r="G1959">
        <v>248</v>
      </c>
      <c r="H1959">
        <v>112</v>
      </c>
      <c r="I1959">
        <v>1956</v>
      </c>
      <c r="J1959">
        <v>4</v>
      </c>
      <c r="K1959" t="s">
        <v>6433</v>
      </c>
      <c r="L1959">
        <f>data_to_analyze[[#This Row],[workers]]-data_to_analyze[[#This Row],[previous_workers]]</f>
        <v>136</v>
      </c>
    </row>
    <row r="1960" spans="1:12" x14ac:dyDescent="0.25">
      <c r="A1960">
        <v>1955</v>
      </c>
      <c r="B1960" t="s">
        <v>7384</v>
      </c>
      <c r="C1960" t="s">
        <v>17773</v>
      </c>
      <c r="D1960" s="7">
        <v>10900000</v>
      </c>
      <c r="E1960">
        <v>205</v>
      </c>
      <c r="F1960" t="s">
        <v>297</v>
      </c>
      <c r="G1960">
        <v>38</v>
      </c>
      <c r="H1960">
        <v>22</v>
      </c>
      <c r="I1960">
        <v>2010</v>
      </c>
      <c r="J1960">
        <v>3</v>
      </c>
      <c r="K1960" t="s">
        <v>2650</v>
      </c>
      <c r="L1960">
        <f>data_to_analyze[[#This Row],[workers]]-data_to_analyze[[#This Row],[previous_workers]]</f>
        <v>16</v>
      </c>
    </row>
    <row r="1961" spans="1:12" x14ac:dyDescent="0.25">
      <c r="A1961">
        <v>1956</v>
      </c>
      <c r="B1961" t="s">
        <v>7387</v>
      </c>
      <c r="C1961" t="s">
        <v>17734</v>
      </c>
      <c r="D1961" s="7">
        <v>23600000</v>
      </c>
      <c r="E1961">
        <v>205</v>
      </c>
      <c r="F1961" t="s">
        <v>33</v>
      </c>
      <c r="G1961">
        <v>58</v>
      </c>
      <c r="H1961">
        <v>24</v>
      </c>
      <c r="I1961">
        <v>1985</v>
      </c>
      <c r="J1961">
        <v>2</v>
      </c>
      <c r="K1961" t="s">
        <v>4263</v>
      </c>
      <c r="L1961">
        <f>data_to_analyze[[#This Row],[workers]]-data_to_analyze[[#This Row],[previous_workers]]</f>
        <v>34</v>
      </c>
    </row>
    <row r="1962" spans="1:12" x14ac:dyDescent="0.25">
      <c r="A1962">
        <v>1957</v>
      </c>
      <c r="B1962" t="s">
        <v>7390</v>
      </c>
      <c r="C1962" t="s">
        <v>17773</v>
      </c>
      <c r="D1962" s="7">
        <v>16200000</v>
      </c>
      <c r="E1962">
        <v>205</v>
      </c>
      <c r="F1962" t="s">
        <v>336</v>
      </c>
      <c r="G1962">
        <v>54</v>
      </c>
      <c r="H1962">
        <v>40</v>
      </c>
      <c r="I1962">
        <v>2013</v>
      </c>
      <c r="J1962">
        <v>3</v>
      </c>
      <c r="K1962" t="s">
        <v>735</v>
      </c>
      <c r="L1962">
        <f>data_to_analyze[[#This Row],[workers]]-data_to_analyze[[#This Row],[previous_workers]]</f>
        <v>14</v>
      </c>
    </row>
    <row r="1963" spans="1:12" x14ac:dyDescent="0.25">
      <c r="A1963">
        <v>1958</v>
      </c>
      <c r="B1963" t="s">
        <v>7393</v>
      </c>
      <c r="C1963" t="s">
        <v>777</v>
      </c>
      <c r="D1963" s="7">
        <v>10100000</v>
      </c>
      <c r="E1963">
        <v>205</v>
      </c>
      <c r="F1963" t="s">
        <v>156</v>
      </c>
      <c r="G1963">
        <v>62</v>
      </c>
      <c r="H1963">
        <v>15</v>
      </c>
      <c r="I1963">
        <v>1989</v>
      </c>
      <c r="J1963">
        <v>3</v>
      </c>
      <c r="K1963" t="s">
        <v>7396</v>
      </c>
      <c r="L1963">
        <f>data_to_analyze[[#This Row],[workers]]-data_to_analyze[[#This Row],[previous_workers]]</f>
        <v>47</v>
      </c>
    </row>
    <row r="1964" spans="1:12" x14ac:dyDescent="0.25">
      <c r="A1964">
        <v>1959</v>
      </c>
      <c r="B1964" t="s">
        <v>7397</v>
      </c>
      <c r="C1964" t="s">
        <v>17739</v>
      </c>
      <c r="D1964" s="7">
        <v>18400000</v>
      </c>
      <c r="E1964">
        <v>205</v>
      </c>
      <c r="F1964" t="s">
        <v>18</v>
      </c>
      <c r="G1964">
        <v>42</v>
      </c>
      <c r="H1964">
        <v>22</v>
      </c>
      <c r="I1964">
        <v>2012</v>
      </c>
      <c r="J1964">
        <v>3</v>
      </c>
      <c r="K1964" t="s">
        <v>3959</v>
      </c>
      <c r="L1964">
        <f>data_to_analyze[[#This Row],[workers]]-data_to_analyze[[#This Row],[previous_workers]]</f>
        <v>20</v>
      </c>
    </row>
    <row r="1965" spans="1:12" x14ac:dyDescent="0.25">
      <c r="A1965">
        <v>1960</v>
      </c>
      <c r="B1965" t="s">
        <v>7400</v>
      </c>
      <c r="C1965" t="s">
        <v>17770</v>
      </c>
      <c r="D1965" s="7">
        <v>5300000</v>
      </c>
      <c r="E1965">
        <v>205</v>
      </c>
      <c r="F1965" t="s">
        <v>156</v>
      </c>
      <c r="G1965">
        <v>46</v>
      </c>
      <c r="H1965">
        <v>22</v>
      </c>
      <c r="I1965">
        <v>2013</v>
      </c>
      <c r="J1965">
        <v>3</v>
      </c>
      <c r="K1965" t="s">
        <v>470</v>
      </c>
      <c r="L1965">
        <f>data_to_analyze[[#This Row],[workers]]-data_to_analyze[[#This Row],[previous_workers]]</f>
        <v>24</v>
      </c>
    </row>
    <row r="1966" spans="1:12" x14ac:dyDescent="0.25">
      <c r="A1966">
        <v>1961</v>
      </c>
      <c r="B1966" t="s">
        <v>7403</v>
      </c>
      <c r="C1966" t="s">
        <v>17739</v>
      </c>
      <c r="D1966" s="7">
        <v>3600000</v>
      </c>
      <c r="E1966">
        <v>205</v>
      </c>
      <c r="F1966" t="s">
        <v>33</v>
      </c>
      <c r="G1966">
        <v>115</v>
      </c>
      <c r="H1966">
        <v>50</v>
      </c>
      <c r="I1966">
        <v>2010</v>
      </c>
      <c r="J1966">
        <v>2</v>
      </c>
      <c r="K1966" t="s">
        <v>1362</v>
      </c>
      <c r="L1966">
        <f>data_to_analyze[[#This Row],[workers]]-data_to_analyze[[#This Row],[previous_workers]]</f>
        <v>65</v>
      </c>
    </row>
    <row r="1967" spans="1:12" x14ac:dyDescent="0.25">
      <c r="A1967">
        <v>1962</v>
      </c>
      <c r="B1967" t="s">
        <v>7406</v>
      </c>
      <c r="C1967" t="s">
        <v>10856</v>
      </c>
      <c r="D1967" s="7">
        <v>45700000</v>
      </c>
      <c r="E1967">
        <v>205</v>
      </c>
      <c r="F1967" t="s">
        <v>156</v>
      </c>
      <c r="G1967">
        <v>397</v>
      </c>
      <c r="H1967">
        <v>159</v>
      </c>
      <c r="I1967">
        <v>2006</v>
      </c>
      <c r="J1967">
        <v>1</v>
      </c>
      <c r="K1967" t="s">
        <v>4634</v>
      </c>
      <c r="L1967">
        <f>data_to_analyze[[#This Row],[workers]]-data_to_analyze[[#This Row],[previous_workers]]</f>
        <v>238</v>
      </c>
    </row>
    <row r="1968" spans="1:12" x14ac:dyDescent="0.25">
      <c r="A1968">
        <v>1963</v>
      </c>
      <c r="B1968" t="s">
        <v>7410</v>
      </c>
      <c r="C1968" t="s">
        <v>17770</v>
      </c>
      <c r="D1968" s="7">
        <v>6200000</v>
      </c>
      <c r="E1968">
        <v>205</v>
      </c>
      <c r="F1968" t="s">
        <v>308</v>
      </c>
      <c r="G1968">
        <v>30</v>
      </c>
      <c r="H1968">
        <v>10</v>
      </c>
      <c r="I1968">
        <v>2013</v>
      </c>
      <c r="J1968">
        <v>3</v>
      </c>
      <c r="K1968" t="s">
        <v>258</v>
      </c>
      <c r="L1968">
        <f>data_to_analyze[[#This Row],[workers]]-data_to_analyze[[#This Row],[previous_workers]]</f>
        <v>20</v>
      </c>
    </row>
    <row r="1969" spans="1:12" x14ac:dyDescent="0.25">
      <c r="A1969">
        <v>1964</v>
      </c>
      <c r="B1969" t="s">
        <v>7413</v>
      </c>
      <c r="C1969" t="s">
        <v>10856</v>
      </c>
      <c r="D1969" s="7">
        <v>73500000</v>
      </c>
      <c r="E1969">
        <v>205</v>
      </c>
      <c r="F1969" t="s">
        <v>156</v>
      </c>
      <c r="G1969">
        <v>374</v>
      </c>
      <c r="H1969">
        <v>164</v>
      </c>
      <c r="I1969">
        <v>2000</v>
      </c>
      <c r="J1969">
        <v>1</v>
      </c>
      <c r="K1969" t="s">
        <v>4634</v>
      </c>
      <c r="L1969">
        <f>data_to_analyze[[#This Row],[workers]]-data_to_analyze[[#This Row],[previous_workers]]</f>
        <v>210</v>
      </c>
    </row>
    <row r="1970" spans="1:12" x14ac:dyDescent="0.25">
      <c r="A1970">
        <v>1965</v>
      </c>
      <c r="B1970" t="s">
        <v>7417</v>
      </c>
      <c r="C1970" t="s">
        <v>17770</v>
      </c>
      <c r="D1970" s="7">
        <v>66500000</v>
      </c>
      <c r="E1970">
        <v>204</v>
      </c>
      <c r="F1970" t="s">
        <v>233</v>
      </c>
      <c r="G1970">
        <v>140</v>
      </c>
      <c r="H1970">
        <v>65</v>
      </c>
      <c r="I1970">
        <v>1997</v>
      </c>
      <c r="J1970">
        <v>1</v>
      </c>
      <c r="K1970" t="s">
        <v>470</v>
      </c>
      <c r="L1970">
        <f>data_to_analyze[[#This Row],[workers]]-data_to_analyze[[#This Row],[previous_workers]]</f>
        <v>75</v>
      </c>
    </row>
    <row r="1971" spans="1:12" x14ac:dyDescent="0.25">
      <c r="A1971">
        <v>1966</v>
      </c>
      <c r="B1971" t="s">
        <v>7420</v>
      </c>
      <c r="C1971" t="s">
        <v>17775</v>
      </c>
      <c r="D1971" s="7">
        <v>19500000</v>
      </c>
      <c r="E1971">
        <v>204</v>
      </c>
      <c r="F1971" t="s">
        <v>48</v>
      </c>
      <c r="G1971">
        <v>94</v>
      </c>
      <c r="H1971">
        <v>35</v>
      </c>
      <c r="I1971">
        <v>2012</v>
      </c>
      <c r="J1971">
        <v>1</v>
      </c>
      <c r="K1971" t="s">
        <v>6494</v>
      </c>
      <c r="L1971">
        <f>data_to_analyze[[#This Row],[workers]]-data_to_analyze[[#This Row],[previous_workers]]</f>
        <v>59</v>
      </c>
    </row>
    <row r="1972" spans="1:12" x14ac:dyDescent="0.25">
      <c r="A1972">
        <v>1967</v>
      </c>
      <c r="B1972" t="s">
        <v>7423</v>
      </c>
      <c r="C1972" t="s">
        <v>17735</v>
      </c>
      <c r="D1972" s="7">
        <v>21500000</v>
      </c>
      <c r="E1972">
        <v>204</v>
      </c>
      <c r="F1972" t="s">
        <v>233</v>
      </c>
      <c r="G1972">
        <v>32</v>
      </c>
      <c r="H1972">
        <v>22</v>
      </c>
      <c r="I1972">
        <v>2010</v>
      </c>
      <c r="J1972">
        <v>2</v>
      </c>
      <c r="K1972" t="s">
        <v>89</v>
      </c>
      <c r="L1972">
        <f>data_to_analyze[[#This Row],[workers]]-data_to_analyze[[#This Row],[previous_workers]]</f>
        <v>10</v>
      </c>
    </row>
    <row r="1973" spans="1:12" x14ac:dyDescent="0.25">
      <c r="A1973">
        <v>1968</v>
      </c>
      <c r="B1973" t="s">
        <v>7426</v>
      </c>
      <c r="C1973" t="s">
        <v>17755</v>
      </c>
      <c r="D1973" s="7">
        <v>5700000</v>
      </c>
      <c r="E1973">
        <v>204</v>
      </c>
      <c r="F1973" t="s">
        <v>55</v>
      </c>
      <c r="G1973">
        <v>270</v>
      </c>
      <c r="H1973">
        <v>98</v>
      </c>
      <c r="I1973">
        <v>2008</v>
      </c>
      <c r="J1973">
        <v>6</v>
      </c>
      <c r="K1973" t="s">
        <v>3633</v>
      </c>
      <c r="L1973">
        <f>data_to_analyze[[#This Row],[workers]]-data_to_analyze[[#This Row],[previous_workers]]</f>
        <v>172</v>
      </c>
    </row>
    <row r="1974" spans="1:12" x14ac:dyDescent="0.25">
      <c r="A1974">
        <v>1969</v>
      </c>
      <c r="B1974" t="s">
        <v>7430</v>
      </c>
      <c r="C1974" t="s">
        <v>17772</v>
      </c>
      <c r="D1974" s="7">
        <v>2700000</v>
      </c>
      <c r="E1974">
        <v>204</v>
      </c>
      <c r="F1974" t="s">
        <v>18</v>
      </c>
      <c r="G1974">
        <v>23</v>
      </c>
      <c r="H1974">
        <v>12</v>
      </c>
      <c r="I1974">
        <v>2009</v>
      </c>
      <c r="J1974">
        <v>1</v>
      </c>
      <c r="K1974" t="s">
        <v>7434</v>
      </c>
      <c r="L1974">
        <f>data_to_analyze[[#This Row],[workers]]-data_to_analyze[[#This Row],[previous_workers]]</f>
        <v>11</v>
      </c>
    </row>
    <row r="1975" spans="1:12" x14ac:dyDescent="0.25">
      <c r="A1975">
        <v>1970</v>
      </c>
      <c r="B1975" t="s">
        <v>7435</v>
      </c>
      <c r="C1975" t="s">
        <v>17773</v>
      </c>
      <c r="D1975" s="7">
        <v>300000</v>
      </c>
      <c r="E1975">
        <v>204</v>
      </c>
      <c r="F1975" t="s">
        <v>297</v>
      </c>
      <c r="G1975">
        <v>0</v>
      </c>
      <c r="H1975">
        <v>4</v>
      </c>
      <c r="I1975">
        <v>2013</v>
      </c>
      <c r="J1975">
        <v>1</v>
      </c>
      <c r="K1975" t="s">
        <v>746</v>
      </c>
      <c r="L1975">
        <f>data_to_analyze[[#This Row],[workers]]-data_to_analyze[[#This Row],[previous_workers]]</f>
        <v>-4</v>
      </c>
    </row>
    <row r="1976" spans="1:12" x14ac:dyDescent="0.25">
      <c r="A1976">
        <v>1971</v>
      </c>
      <c r="B1976" t="s">
        <v>7438</v>
      </c>
      <c r="C1976" t="s">
        <v>17773</v>
      </c>
      <c r="D1976" s="7">
        <v>1900000</v>
      </c>
      <c r="E1976">
        <v>204</v>
      </c>
      <c r="F1976" t="s">
        <v>336</v>
      </c>
      <c r="G1976">
        <v>27</v>
      </c>
      <c r="H1976">
        <v>17</v>
      </c>
      <c r="I1976">
        <v>2007</v>
      </c>
      <c r="J1976">
        <v>1</v>
      </c>
      <c r="K1976" t="s">
        <v>7441</v>
      </c>
      <c r="L1976">
        <f>data_to_analyze[[#This Row],[workers]]-data_to_analyze[[#This Row],[previous_workers]]</f>
        <v>10</v>
      </c>
    </row>
    <row r="1977" spans="1:12" x14ac:dyDescent="0.25">
      <c r="A1977">
        <v>1972</v>
      </c>
      <c r="B1977" t="s">
        <v>7442</v>
      </c>
      <c r="C1977" t="s">
        <v>777</v>
      </c>
      <c r="D1977" s="7">
        <v>3900000</v>
      </c>
      <c r="E1977">
        <v>204</v>
      </c>
      <c r="F1977" t="s">
        <v>156</v>
      </c>
      <c r="G1977">
        <v>26</v>
      </c>
      <c r="H1977">
        <v>8</v>
      </c>
      <c r="I1977">
        <v>2013</v>
      </c>
      <c r="J1977">
        <v>2</v>
      </c>
      <c r="K1977" t="s">
        <v>7445</v>
      </c>
      <c r="L1977">
        <f>data_to_analyze[[#This Row],[workers]]-data_to_analyze[[#This Row],[previous_workers]]</f>
        <v>18</v>
      </c>
    </row>
    <row r="1978" spans="1:12" x14ac:dyDescent="0.25">
      <c r="A1978">
        <v>1973</v>
      </c>
      <c r="B1978" t="s">
        <v>7446</v>
      </c>
      <c r="C1978" t="s">
        <v>17770</v>
      </c>
      <c r="D1978" s="7">
        <v>7700000</v>
      </c>
      <c r="E1978">
        <v>204</v>
      </c>
      <c r="F1978" t="s">
        <v>233</v>
      </c>
      <c r="G1978">
        <v>25</v>
      </c>
      <c r="H1978">
        <v>8</v>
      </c>
      <c r="I1978">
        <v>2014</v>
      </c>
      <c r="J1978">
        <v>1</v>
      </c>
      <c r="K1978" t="s">
        <v>251</v>
      </c>
      <c r="L1978">
        <f>data_to_analyze[[#This Row],[workers]]-data_to_analyze[[#This Row],[previous_workers]]</f>
        <v>17</v>
      </c>
    </row>
    <row r="1979" spans="1:12" x14ac:dyDescent="0.25">
      <c r="A1979">
        <v>1974</v>
      </c>
      <c r="B1979" t="s">
        <v>7449</v>
      </c>
      <c r="C1979" t="s">
        <v>777</v>
      </c>
      <c r="D1979" s="7">
        <v>229800000</v>
      </c>
      <c r="E1979">
        <v>204</v>
      </c>
      <c r="F1979" t="s">
        <v>55</v>
      </c>
      <c r="G1979">
        <v>1626</v>
      </c>
      <c r="H1979">
        <v>250</v>
      </c>
      <c r="I1979">
        <v>2008</v>
      </c>
      <c r="J1979">
        <v>7</v>
      </c>
      <c r="K1979" t="s">
        <v>1315</v>
      </c>
      <c r="L1979">
        <f>data_to_analyze[[#This Row],[workers]]-data_to_analyze[[#This Row],[previous_workers]]</f>
        <v>1376</v>
      </c>
    </row>
    <row r="1980" spans="1:12" x14ac:dyDescent="0.25">
      <c r="A1980">
        <v>1975</v>
      </c>
      <c r="B1980" t="s">
        <v>7453</v>
      </c>
      <c r="C1980" t="s">
        <v>17770</v>
      </c>
      <c r="D1980" s="7">
        <v>26700000</v>
      </c>
      <c r="E1980">
        <v>203</v>
      </c>
      <c r="F1980" t="s">
        <v>55</v>
      </c>
      <c r="G1980">
        <v>220</v>
      </c>
      <c r="H1980">
        <v>55</v>
      </c>
      <c r="I1980">
        <v>2012</v>
      </c>
      <c r="J1980">
        <v>3</v>
      </c>
      <c r="K1980" t="s">
        <v>34</v>
      </c>
      <c r="L1980">
        <f>data_to_analyze[[#This Row],[workers]]-data_to_analyze[[#This Row],[previous_workers]]</f>
        <v>165</v>
      </c>
    </row>
    <row r="1981" spans="1:12" x14ac:dyDescent="0.25">
      <c r="A1981">
        <v>1976</v>
      </c>
      <c r="B1981" t="s">
        <v>7457</v>
      </c>
      <c r="C1981" t="s">
        <v>10856</v>
      </c>
      <c r="D1981" s="7">
        <v>14200000</v>
      </c>
      <c r="E1981">
        <v>203</v>
      </c>
      <c r="F1981" t="s">
        <v>40</v>
      </c>
      <c r="G1981">
        <v>65</v>
      </c>
      <c r="H1981">
        <v>12</v>
      </c>
      <c r="I1981">
        <v>2012</v>
      </c>
      <c r="J1981">
        <v>1</v>
      </c>
      <c r="K1981" t="s">
        <v>7460</v>
      </c>
      <c r="L1981">
        <f>data_to_analyze[[#This Row],[workers]]-data_to_analyze[[#This Row],[previous_workers]]</f>
        <v>53</v>
      </c>
    </row>
    <row r="1982" spans="1:12" x14ac:dyDescent="0.25">
      <c r="A1982">
        <v>1977</v>
      </c>
      <c r="B1982" t="s">
        <v>7461</v>
      </c>
      <c r="C1982" t="s">
        <v>777</v>
      </c>
      <c r="D1982" s="7">
        <v>2200000</v>
      </c>
      <c r="E1982">
        <v>203</v>
      </c>
      <c r="F1982" t="s">
        <v>69</v>
      </c>
      <c r="G1982">
        <v>16</v>
      </c>
      <c r="H1982">
        <v>8</v>
      </c>
      <c r="I1982">
        <v>2014</v>
      </c>
      <c r="J1982">
        <v>1</v>
      </c>
      <c r="K1982" t="s">
        <v>4343</v>
      </c>
      <c r="L1982">
        <f>data_to_analyze[[#This Row],[workers]]-data_to_analyze[[#This Row],[previous_workers]]</f>
        <v>8</v>
      </c>
    </row>
    <row r="1983" spans="1:12" x14ac:dyDescent="0.25">
      <c r="A1983">
        <v>1978</v>
      </c>
      <c r="B1983" t="s">
        <v>7464</v>
      </c>
      <c r="C1983" t="s">
        <v>108</v>
      </c>
      <c r="D1983" s="7">
        <v>2200000</v>
      </c>
      <c r="E1983">
        <v>203</v>
      </c>
      <c r="F1983" t="s">
        <v>48</v>
      </c>
      <c r="G1983">
        <v>6</v>
      </c>
      <c r="H1983">
        <v>3</v>
      </c>
      <c r="I1983">
        <v>2013</v>
      </c>
      <c r="J1983">
        <v>1</v>
      </c>
      <c r="K1983" t="s">
        <v>2355</v>
      </c>
      <c r="L1983">
        <f>data_to_analyze[[#This Row],[workers]]-data_to_analyze[[#This Row],[previous_workers]]</f>
        <v>3</v>
      </c>
    </row>
    <row r="1984" spans="1:12" x14ac:dyDescent="0.25">
      <c r="A1984">
        <v>1979</v>
      </c>
      <c r="B1984" t="s">
        <v>7467</v>
      </c>
      <c r="C1984" t="s">
        <v>17762</v>
      </c>
      <c r="D1984" s="7">
        <v>5100000</v>
      </c>
      <c r="E1984">
        <v>203</v>
      </c>
      <c r="F1984" t="s">
        <v>233</v>
      </c>
      <c r="G1984">
        <v>17</v>
      </c>
      <c r="H1984">
        <v>7</v>
      </c>
      <c r="I1984">
        <v>2009</v>
      </c>
      <c r="J1984">
        <v>1</v>
      </c>
      <c r="K1984" t="s">
        <v>7470</v>
      </c>
      <c r="L1984">
        <f>data_to_analyze[[#This Row],[workers]]-data_to_analyze[[#This Row],[previous_workers]]</f>
        <v>10</v>
      </c>
    </row>
    <row r="1985" spans="1:12" x14ac:dyDescent="0.25">
      <c r="A1985">
        <v>1980</v>
      </c>
      <c r="B1985" t="s">
        <v>7471</v>
      </c>
      <c r="C1985" t="s">
        <v>17742</v>
      </c>
      <c r="D1985" s="7">
        <v>84900000</v>
      </c>
      <c r="E1985">
        <v>202</v>
      </c>
      <c r="F1985" t="s">
        <v>25</v>
      </c>
      <c r="G1985">
        <v>137</v>
      </c>
      <c r="H1985">
        <v>32</v>
      </c>
      <c r="I1985">
        <v>2006</v>
      </c>
      <c r="J1985">
        <v>4</v>
      </c>
      <c r="K1985" t="s">
        <v>7475</v>
      </c>
      <c r="L1985">
        <f>data_to_analyze[[#This Row],[workers]]-data_to_analyze[[#This Row],[previous_workers]]</f>
        <v>105</v>
      </c>
    </row>
    <row r="1986" spans="1:12" x14ac:dyDescent="0.25">
      <c r="A1986">
        <v>1981</v>
      </c>
      <c r="B1986" t="s">
        <v>7476</v>
      </c>
      <c r="C1986" t="s">
        <v>17742</v>
      </c>
      <c r="D1986" s="7">
        <v>62400000</v>
      </c>
      <c r="E1986">
        <v>202</v>
      </c>
      <c r="F1986" t="s">
        <v>336</v>
      </c>
      <c r="G1986">
        <v>57</v>
      </c>
      <c r="H1986">
        <v>23</v>
      </c>
      <c r="I1986">
        <v>1999</v>
      </c>
      <c r="J1986">
        <v>2</v>
      </c>
      <c r="K1986" t="s">
        <v>506</v>
      </c>
      <c r="L1986">
        <f>data_to_analyze[[#This Row],[workers]]-data_to_analyze[[#This Row],[previous_workers]]</f>
        <v>34</v>
      </c>
    </row>
    <row r="1987" spans="1:12" x14ac:dyDescent="0.25">
      <c r="A1987">
        <v>1982</v>
      </c>
      <c r="B1987" t="s">
        <v>7479</v>
      </c>
      <c r="C1987" t="s">
        <v>10856</v>
      </c>
      <c r="D1987" s="7">
        <v>7100000</v>
      </c>
      <c r="E1987">
        <v>202</v>
      </c>
      <c r="F1987" t="s">
        <v>18</v>
      </c>
      <c r="G1987">
        <v>28</v>
      </c>
      <c r="H1987">
        <v>3</v>
      </c>
      <c r="I1987">
        <v>2014</v>
      </c>
      <c r="J1987">
        <v>1</v>
      </c>
      <c r="K1987" t="s">
        <v>83</v>
      </c>
      <c r="L1987">
        <f>data_to_analyze[[#This Row],[workers]]-data_to_analyze[[#This Row],[previous_workers]]</f>
        <v>25</v>
      </c>
    </row>
    <row r="1988" spans="1:12" x14ac:dyDescent="0.25">
      <c r="A1988">
        <v>1983</v>
      </c>
      <c r="B1988" t="s">
        <v>7482</v>
      </c>
      <c r="C1988" t="s">
        <v>17770</v>
      </c>
      <c r="D1988" s="7">
        <v>6600000</v>
      </c>
      <c r="E1988">
        <v>202</v>
      </c>
      <c r="F1988" t="s">
        <v>297</v>
      </c>
      <c r="G1988">
        <v>10</v>
      </c>
      <c r="H1988">
        <v>6</v>
      </c>
      <c r="I1988">
        <v>2010</v>
      </c>
      <c r="J1988">
        <v>1</v>
      </c>
      <c r="K1988" t="s">
        <v>251</v>
      </c>
      <c r="L1988">
        <f>data_to_analyze[[#This Row],[workers]]-data_to_analyze[[#This Row],[previous_workers]]</f>
        <v>4</v>
      </c>
    </row>
    <row r="1989" spans="1:12" x14ac:dyDescent="0.25">
      <c r="A1989">
        <v>1984</v>
      </c>
      <c r="B1989" t="s">
        <v>7485</v>
      </c>
      <c r="C1989" t="s">
        <v>17735</v>
      </c>
      <c r="D1989" s="7">
        <v>7400000</v>
      </c>
      <c r="E1989">
        <v>202</v>
      </c>
      <c r="F1989" t="s">
        <v>336</v>
      </c>
      <c r="G1989">
        <v>9</v>
      </c>
      <c r="H1989">
        <v>5</v>
      </c>
      <c r="I1989">
        <v>2013</v>
      </c>
      <c r="J1989">
        <v>1</v>
      </c>
      <c r="K1989" t="s">
        <v>7488</v>
      </c>
      <c r="L1989">
        <f>data_to_analyze[[#This Row],[workers]]-data_to_analyze[[#This Row],[previous_workers]]</f>
        <v>4</v>
      </c>
    </row>
    <row r="1990" spans="1:12" x14ac:dyDescent="0.25">
      <c r="A1990">
        <v>1985</v>
      </c>
      <c r="B1990" t="s">
        <v>7489</v>
      </c>
      <c r="C1990" t="s">
        <v>17748</v>
      </c>
      <c r="D1990" s="7">
        <v>3900000</v>
      </c>
      <c r="E1990">
        <v>202</v>
      </c>
      <c r="F1990" t="s">
        <v>289</v>
      </c>
      <c r="G1990">
        <v>50</v>
      </c>
      <c r="H1990">
        <v>30</v>
      </c>
      <c r="I1990">
        <v>2010</v>
      </c>
      <c r="J1990">
        <v>2</v>
      </c>
      <c r="K1990" t="s">
        <v>7352</v>
      </c>
      <c r="L1990">
        <f>data_to_analyze[[#This Row],[workers]]-data_to_analyze[[#This Row],[previous_workers]]</f>
        <v>20</v>
      </c>
    </row>
    <row r="1991" spans="1:12" x14ac:dyDescent="0.25">
      <c r="A1991">
        <v>1986</v>
      </c>
      <c r="B1991" t="s">
        <v>7492</v>
      </c>
      <c r="C1991" t="s">
        <v>17771</v>
      </c>
      <c r="D1991" s="7">
        <v>5500000</v>
      </c>
      <c r="E1991">
        <v>202</v>
      </c>
      <c r="F1991" t="s">
        <v>40</v>
      </c>
      <c r="G1991">
        <v>20</v>
      </c>
      <c r="H1991">
        <v>10</v>
      </c>
      <c r="I1991">
        <v>2005</v>
      </c>
      <c r="J1991">
        <v>2</v>
      </c>
      <c r="K1991" t="s">
        <v>319</v>
      </c>
      <c r="L1991">
        <f>data_to_analyze[[#This Row],[workers]]-data_to_analyze[[#This Row],[previous_workers]]</f>
        <v>10</v>
      </c>
    </row>
    <row r="1992" spans="1:12" x14ac:dyDescent="0.25">
      <c r="A1992">
        <v>1987</v>
      </c>
      <c r="B1992" t="s">
        <v>7495</v>
      </c>
      <c r="C1992" t="s">
        <v>17735</v>
      </c>
      <c r="D1992" s="7">
        <v>10300000</v>
      </c>
      <c r="E1992">
        <v>202</v>
      </c>
      <c r="F1992" t="s">
        <v>289</v>
      </c>
      <c r="G1992">
        <v>32</v>
      </c>
      <c r="H1992">
        <v>20</v>
      </c>
      <c r="I1992">
        <v>2011</v>
      </c>
      <c r="J1992">
        <v>4</v>
      </c>
      <c r="K1992" t="s">
        <v>7498</v>
      </c>
      <c r="L1992">
        <f>data_to_analyze[[#This Row],[workers]]-data_to_analyze[[#This Row],[previous_workers]]</f>
        <v>12</v>
      </c>
    </row>
    <row r="1993" spans="1:12" x14ac:dyDescent="0.25">
      <c r="A1993">
        <v>1988</v>
      </c>
      <c r="B1993" t="s">
        <v>7499</v>
      </c>
      <c r="C1993" t="s">
        <v>17762</v>
      </c>
      <c r="D1993" s="7">
        <v>333400000</v>
      </c>
      <c r="E1993">
        <v>202</v>
      </c>
      <c r="F1993" t="s">
        <v>107</v>
      </c>
      <c r="G1993">
        <v>2446</v>
      </c>
      <c r="H1993">
        <v>735</v>
      </c>
      <c r="I1993">
        <v>2003</v>
      </c>
      <c r="J1993">
        <v>6</v>
      </c>
      <c r="K1993" t="s">
        <v>7503</v>
      </c>
      <c r="L1993">
        <f>data_to_analyze[[#This Row],[workers]]-data_to_analyze[[#This Row],[previous_workers]]</f>
        <v>1711</v>
      </c>
    </row>
    <row r="1994" spans="1:12" x14ac:dyDescent="0.25">
      <c r="A1994">
        <v>1989</v>
      </c>
      <c r="B1994" t="s">
        <v>7504</v>
      </c>
      <c r="C1994" t="s">
        <v>17771</v>
      </c>
      <c r="D1994" s="7">
        <v>46800000</v>
      </c>
      <c r="E1994">
        <v>202</v>
      </c>
      <c r="F1994" t="s">
        <v>40</v>
      </c>
      <c r="G1994">
        <v>68</v>
      </c>
      <c r="H1994">
        <v>23</v>
      </c>
      <c r="I1994">
        <v>2014</v>
      </c>
      <c r="J1994">
        <v>1</v>
      </c>
      <c r="K1994" t="s">
        <v>319</v>
      </c>
      <c r="L1994">
        <f>data_to_analyze[[#This Row],[workers]]-data_to_analyze[[#This Row],[previous_workers]]</f>
        <v>45</v>
      </c>
    </row>
    <row r="1995" spans="1:12" x14ac:dyDescent="0.25">
      <c r="A1995">
        <v>1990</v>
      </c>
      <c r="B1995" t="s">
        <v>7508</v>
      </c>
      <c r="C1995" t="s">
        <v>17773</v>
      </c>
      <c r="D1995" s="7">
        <v>23500000</v>
      </c>
      <c r="E1995">
        <v>202</v>
      </c>
      <c r="F1995" t="s">
        <v>308</v>
      </c>
      <c r="G1995">
        <v>268</v>
      </c>
      <c r="H1995">
        <v>82</v>
      </c>
      <c r="I1995">
        <v>2008</v>
      </c>
      <c r="J1995">
        <v>4</v>
      </c>
      <c r="K1995" t="s">
        <v>1853</v>
      </c>
      <c r="L1995">
        <f>data_to_analyze[[#This Row],[workers]]-data_to_analyze[[#This Row],[previous_workers]]</f>
        <v>186</v>
      </c>
    </row>
    <row r="1996" spans="1:12" x14ac:dyDescent="0.25">
      <c r="A1996">
        <v>1991</v>
      </c>
      <c r="B1996" t="s">
        <v>7511</v>
      </c>
      <c r="C1996" t="s">
        <v>17762</v>
      </c>
      <c r="D1996" s="7">
        <v>82500000</v>
      </c>
      <c r="E1996">
        <v>202</v>
      </c>
      <c r="F1996" t="s">
        <v>308</v>
      </c>
      <c r="G1996">
        <v>290</v>
      </c>
      <c r="H1996">
        <v>102</v>
      </c>
      <c r="I1996">
        <v>2011</v>
      </c>
      <c r="J1996">
        <v>2</v>
      </c>
      <c r="K1996" t="s">
        <v>7515</v>
      </c>
      <c r="L1996">
        <f>data_to_analyze[[#This Row],[workers]]-data_to_analyze[[#This Row],[previous_workers]]</f>
        <v>188</v>
      </c>
    </row>
    <row r="1997" spans="1:12" x14ac:dyDescent="0.25">
      <c r="A1997">
        <v>1992</v>
      </c>
      <c r="B1997" t="s">
        <v>7516</v>
      </c>
      <c r="C1997" t="s">
        <v>17742</v>
      </c>
      <c r="D1997" s="7">
        <v>5800000</v>
      </c>
      <c r="E1997">
        <v>201</v>
      </c>
      <c r="F1997" t="s">
        <v>187</v>
      </c>
      <c r="G1997">
        <v>11</v>
      </c>
      <c r="H1997">
        <v>5</v>
      </c>
      <c r="I1997">
        <v>2014</v>
      </c>
      <c r="J1997">
        <v>2</v>
      </c>
      <c r="K1997" t="s">
        <v>506</v>
      </c>
      <c r="L1997">
        <f>data_to_analyze[[#This Row],[workers]]-data_to_analyze[[#This Row],[previous_workers]]</f>
        <v>6</v>
      </c>
    </row>
    <row r="1998" spans="1:12" x14ac:dyDescent="0.25">
      <c r="A1998">
        <v>1993</v>
      </c>
      <c r="B1998" t="s">
        <v>7519</v>
      </c>
      <c r="C1998" t="s">
        <v>17751</v>
      </c>
      <c r="D1998" s="7">
        <v>400000</v>
      </c>
      <c r="E1998">
        <v>201</v>
      </c>
      <c r="F1998" t="s">
        <v>156</v>
      </c>
      <c r="G1998">
        <v>25</v>
      </c>
      <c r="H1998">
        <v>15</v>
      </c>
      <c r="I1998">
        <v>2011</v>
      </c>
      <c r="J1998">
        <v>1</v>
      </c>
      <c r="K1998" t="s">
        <v>298</v>
      </c>
      <c r="L1998">
        <f>data_to_analyze[[#This Row],[workers]]-data_to_analyze[[#This Row],[previous_workers]]</f>
        <v>10</v>
      </c>
    </row>
    <row r="1999" spans="1:12" x14ac:dyDescent="0.25">
      <c r="A1999">
        <v>1994</v>
      </c>
      <c r="B1999" t="s">
        <v>7522</v>
      </c>
      <c r="C1999" t="s">
        <v>17762</v>
      </c>
      <c r="D1999" s="7">
        <v>7400000</v>
      </c>
      <c r="E1999">
        <v>201</v>
      </c>
      <c r="F1999" t="s">
        <v>25</v>
      </c>
      <c r="G1999">
        <v>30</v>
      </c>
      <c r="H1999">
        <v>20</v>
      </c>
      <c r="I1999">
        <v>2007</v>
      </c>
      <c r="J1999">
        <v>4</v>
      </c>
      <c r="K1999" t="s">
        <v>349</v>
      </c>
      <c r="L1999">
        <f>data_to_analyze[[#This Row],[workers]]-data_to_analyze[[#This Row],[previous_workers]]</f>
        <v>10</v>
      </c>
    </row>
    <row r="2000" spans="1:12" x14ac:dyDescent="0.25">
      <c r="A2000">
        <v>1995</v>
      </c>
      <c r="B2000" t="s">
        <v>7526</v>
      </c>
      <c r="C2000" t="s">
        <v>17742</v>
      </c>
      <c r="D2000" s="7">
        <v>25200000</v>
      </c>
      <c r="E2000">
        <v>201</v>
      </c>
      <c r="F2000" t="s">
        <v>55</v>
      </c>
      <c r="G2000">
        <v>44</v>
      </c>
      <c r="H2000">
        <v>23</v>
      </c>
      <c r="I2000">
        <v>2004</v>
      </c>
      <c r="J2000">
        <v>3</v>
      </c>
      <c r="K2000" t="s">
        <v>651</v>
      </c>
      <c r="L2000">
        <f>data_to_analyze[[#This Row],[workers]]-data_to_analyze[[#This Row],[previous_workers]]</f>
        <v>21</v>
      </c>
    </row>
    <row r="2001" spans="1:12" x14ac:dyDescent="0.25">
      <c r="A2001">
        <v>1996</v>
      </c>
      <c r="B2001" t="s">
        <v>7529</v>
      </c>
      <c r="C2001" t="s">
        <v>777</v>
      </c>
      <c r="D2001" s="7">
        <v>3400000</v>
      </c>
      <c r="E2001">
        <v>201</v>
      </c>
      <c r="F2001" t="s">
        <v>40</v>
      </c>
      <c r="G2001">
        <v>25</v>
      </c>
      <c r="H2001">
        <v>11</v>
      </c>
      <c r="I2001">
        <v>2004</v>
      </c>
      <c r="J2001">
        <v>3</v>
      </c>
      <c r="K2001" t="s">
        <v>7532</v>
      </c>
      <c r="L2001">
        <f>data_to_analyze[[#This Row],[workers]]-data_to_analyze[[#This Row],[previous_workers]]</f>
        <v>14</v>
      </c>
    </row>
    <row r="2002" spans="1:12" x14ac:dyDescent="0.25">
      <c r="A2002">
        <v>1997</v>
      </c>
      <c r="B2002" t="s">
        <v>7533</v>
      </c>
      <c r="C2002" t="s">
        <v>17748</v>
      </c>
      <c r="D2002" s="7">
        <v>2200000</v>
      </c>
      <c r="E2002">
        <v>201</v>
      </c>
      <c r="F2002" t="s">
        <v>18</v>
      </c>
      <c r="G2002">
        <v>2</v>
      </c>
      <c r="H2002">
        <v>2</v>
      </c>
      <c r="I2002">
        <v>2012</v>
      </c>
      <c r="J2002">
        <v>1</v>
      </c>
      <c r="K2002" t="s">
        <v>246</v>
      </c>
      <c r="L2002">
        <f>data_to_analyze[[#This Row],[workers]]-data_to_analyze[[#This Row],[previous_workers]]</f>
        <v>0</v>
      </c>
    </row>
    <row r="2003" spans="1:12" x14ac:dyDescent="0.25">
      <c r="A2003">
        <v>1998</v>
      </c>
      <c r="B2003" t="s">
        <v>7536</v>
      </c>
      <c r="C2003" t="s">
        <v>17743</v>
      </c>
      <c r="D2003" s="7">
        <v>10400000</v>
      </c>
      <c r="E2003">
        <v>201</v>
      </c>
      <c r="F2003" t="s">
        <v>233</v>
      </c>
      <c r="G2003">
        <v>24</v>
      </c>
      <c r="H2003">
        <v>5</v>
      </c>
      <c r="I2003">
        <v>2007</v>
      </c>
      <c r="J2003">
        <v>2</v>
      </c>
      <c r="K2003" t="s">
        <v>7539</v>
      </c>
      <c r="L2003">
        <f>data_to_analyze[[#This Row],[workers]]-data_to_analyze[[#This Row],[previous_workers]]</f>
        <v>19</v>
      </c>
    </row>
    <row r="2004" spans="1:12" x14ac:dyDescent="0.25">
      <c r="A2004">
        <v>1999</v>
      </c>
      <c r="B2004" t="s">
        <v>7540</v>
      </c>
      <c r="C2004" t="s">
        <v>10856</v>
      </c>
      <c r="D2004" s="7">
        <v>27600000</v>
      </c>
      <c r="E2004">
        <v>201</v>
      </c>
      <c r="F2004" t="s">
        <v>233</v>
      </c>
      <c r="G2004">
        <v>140</v>
      </c>
      <c r="H2004">
        <v>45</v>
      </c>
      <c r="I2004">
        <v>2009</v>
      </c>
      <c r="J2004">
        <v>6</v>
      </c>
      <c r="K2004" t="s">
        <v>3295</v>
      </c>
      <c r="L2004">
        <f>data_to_analyze[[#This Row],[workers]]-data_to_analyze[[#This Row],[previous_workers]]</f>
        <v>95</v>
      </c>
    </row>
    <row r="2005" spans="1:12" x14ac:dyDescent="0.25">
      <c r="A2005">
        <v>2000</v>
      </c>
      <c r="B2005" t="s">
        <v>7543</v>
      </c>
      <c r="C2005" t="s">
        <v>777</v>
      </c>
      <c r="D2005" s="7">
        <v>30200000</v>
      </c>
      <c r="E2005">
        <v>201</v>
      </c>
      <c r="F2005" t="s">
        <v>187</v>
      </c>
      <c r="G2005">
        <v>11</v>
      </c>
      <c r="H2005">
        <v>4</v>
      </c>
      <c r="I2005">
        <v>2009</v>
      </c>
      <c r="J2005">
        <v>5</v>
      </c>
      <c r="K2005" t="s">
        <v>3637</v>
      </c>
      <c r="L2005">
        <f>data_to_analyze[[#This Row],[workers]]-data_to_analyze[[#This Row],[previous_workers]]</f>
        <v>7</v>
      </c>
    </row>
    <row r="2006" spans="1:12" x14ac:dyDescent="0.25">
      <c r="A2006">
        <v>2001</v>
      </c>
      <c r="B2006" t="s">
        <v>7546</v>
      </c>
      <c r="C2006" t="s">
        <v>17736</v>
      </c>
      <c r="D2006" s="7">
        <v>4100000</v>
      </c>
      <c r="E2006">
        <v>201</v>
      </c>
      <c r="F2006" t="s">
        <v>308</v>
      </c>
      <c r="G2006">
        <v>19</v>
      </c>
      <c r="H2006">
        <v>6</v>
      </c>
      <c r="I2006">
        <v>2013</v>
      </c>
      <c r="J2006">
        <v>2</v>
      </c>
      <c r="K2006" t="s">
        <v>7475</v>
      </c>
      <c r="L2006">
        <f>data_to_analyze[[#This Row],[workers]]-data_to_analyze[[#This Row],[previous_workers]]</f>
        <v>13</v>
      </c>
    </row>
    <row r="2007" spans="1:12" x14ac:dyDescent="0.25">
      <c r="A2007">
        <v>2002</v>
      </c>
      <c r="B2007" t="s">
        <v>7549</v>
      </c>
      <c r="C2007" t="s">
        <v>17758</v>
      </c>
      <c r="D2007" s="7">
        <v>5800000</v>
      </c>
      <c r="E2007">
        <v>201</v>
      </c>
      <c r="F2007" t="s">
        <v>233</v>
      </c>
      <c r="G2007">
        <v>20</v>
      </c>
      <c r="H2007">
        <v>6</v>
      </c>
      <c r="I2007">
        <v>2009</v>
      </c>
      <c r="J2007">
        <v>3</v>
      </c>
      <c r="K2007" t="s">
        <v>7552</v>
      </c>
      <c r="L2007">
        <f>data_to_analyze[[#This Row],[workers]]-data_to_analyze[[#This Row],[previous_workers]]</f>
        <v>14</v>
      </c>
    </row>
    <row r="2008" spans="1:12" x14ac:dyDescent="0.25">
      <c r="A2008">
        <v>2003</v>
      </c>
      <c r="B2008" t="s">
        <v>7553</v>
      </c>
      <c r="C2008" t="s">
        <v>777</v>
      </c>
      <c r="D2008" s="7">
        <v>12400000</v>
      </c>
      <c r="E2008">
        <v>201</v>
      </c>
      <c r="F2008" t="s">
        <v>233</v>
      </c>
      <c r="G2008">
        <v>116</v>
      </c>
      <c r="H2008">
        <v>22</v>
      </c>
      <c r="I2008">
        <v>2009</v>
      </c>
      <c r="J2008">
        <v>1</v>
      </c>
      <c r="K2008" t="s">
        <v>373</v>
      </c>
      <c r="L2008">
        <f>data_to_analyze[[#This Row],[workers]]-data_to_analyze[[#This Row],[previous_workers]]</f>
        <v>94</v>
      </c>
    </row>
    <row r="2009" spans="1:12" x14ac:dyDescent="0.25">
      <c r="A2009">
        <v>2004</v>
      </c>
      <c r="B2009" t="s">
        <v>7556</v>
      </c>
      <c r="C2009" t="s">
        <v>17750</v>
      </c>
      <c r="D2009" s="7">
        <v>300000</v>
      </c>
      <c r="E2009">
        <v>200</v>
      </c>
      <c r="F2009" t="s">
        <v>329</v>
      </c>
      <c r="G2009">
        <v>38</v>
      </c>
      <c r="H2009">
        <v>13</v>
      </c>
      <c r="I2009">
        <v>2013</v>
      </c>
      <c r="J2009">
        <v>2</v>
      </c>
      <c r="K2009" t="s">
        <v>7559</v>
      </c>
      <c r="L2009">
        <f>data_to_analyze[[#This Row],[workers]]-data_to_analyze[[#This Row],[previous_workers]]</f>
        <v>25</v>
      </c>
    </row>
    <row r="2010" spans="1:12" x14ac:dyDescent="0.25">
      <c r="A2010">
        <v>2005</v>
      </c>
      <c r="B2010" t="s">
        <v>7560</v>
      </c>
      <c r="C2010" t="s">
        <v>108</v>
      </c>
      <c r="D2010" s="7">
        <v>18500000</v>
      </c>
      <c r="E2010">
        <v>200</v>
      </c>
      <c r="F2010" t="s">
        <v>55</v>
      </c>
      <c r="G2010">
        <v>74</v>
      </c>
      <c r="H2010">
        <v>47</v>
      </c>
      <c r="I2010">
        <v>2007</v>
      </c>
      <c r="J2010">
        <v>2</v>
      </c>
      <c r="K2010" t="s">
        <v>108</v>
      </c>
      <c r="L2010">
        <f>data_to_analyze[[#This Row],[workers]]-data_to_analyze[[#This Row],[previous_workers]]</f>
        <v>27</v>
      </c>
    </row>
    <row r="2011" spans="1:12" x14ac:dyDescent="0.25">
      <c r="A2011">
        <v>2006</v>
      </c>
      <c r="B2011" t="s">
        <v>7563</v>
      </c>
      <c r="C2011" t="s">
        <v>17770</v>
      </c>
      <c r="D2011" s="7">
        <v>146500000</v>
      </c>
      <c r="E2011">
        <v>200</v>
      </c>
      <c r="F2011" t="s">
        <v>149</v>
      </c>
      <c r="G2011">
        <v>150</v>
      </c>
      <c r="H2011">
        <v>10</v>
      </c>
      <c r="I2011">
        <v>2009</v>
      </c>
      <c r="J2011">
        <v>2</v>
      </c>
      <c r="K2011" t="s">
        <v>7567</v>
      </c>
      <c r="L2011">
        <f>data_to_analyze[[#This Row],[workers]]-data_to_analyze[[#This Row],[previous_workers]]</f>
        <v>140</v>
      </c>
    </row>
    <row r="2012" spans="1:12" x14ac:dyDescent="0.25">
      <c r="A2012">
        <v>2007</v>
      </c>
      <c r="B2012" t="s">
        <v>7568</v>
      </c>
      <c r="C2012" t="s">
        <v>17770</v>
      </c>
      <c r="D2012" s="7">
        <v>79600000</v>
      </c>
      <c r="E2012">
        <v>200</v>
      </c>
      <c r="F2012" t="s">
        <v>55</v>
      </c>
      <c r="G2012">
        <v>478</v>
      </c>
      <c r="H2012">
        <v>44</v>
      </c>
      <c r="I2012">
        <v>2006</v>
      </c>
      <c r="J2012">
        <v>5</v>
      </c>
      <c r="K2012" t="s">
        <v>330</v>
      </c>
      <c r="L2012">
        <f>data_to_analyze[[#This Row],[workers]]-data_to_analyze[[#This Row],[previous_workers]]</f>
        <v>434</v>
      </c>
    </row>
    <row r="2013" spans="1:12" x14ac:dyDescent="0.25">
      <c r="A2013">
        <v>2008</v>
      </c>
      <c r="B2013" t="s">
        <v>7571</v>
      </c>
      <c r="C2013" t="s">
        <v>17735</v>
      </c>
      <c r="D2013" s="7">
        <v>200000</v>
      </c>
      <c r="E2013">
        <v>200</v>
      </c>
      <c r="F2013" t="s">
        <v>55</v>
      </c>
      <c r="G2013">
        <v>4</v>
      </c>
      <c r="H2013">
        <v>1</v>
      </c>
      <c r="I2013">
        <v>2015</v>
      </c>
      <c r="J2013">
        <v>1</v>
      </c>
      <c r="K2013" t="s">
        <v>3365</v>
      </c>
      <c r="L2013">
        <f>data_to_analyze[[#This Row],[workers]]-data_to_analyze[[#This Row],[previous_workers]]</f>
        <v>3</v>
      </c>
    </row>
    <row r="2014" spans="1:12" x14ac:dyDescent="0.25">
      <c r="A2014">
        <v>2009</v>
      </c>
      <c r="B2014" t="s">
        <v>7574</v>
      </c>
      <c r="C2014" t="s">
        <v>17755</v>
      </c>
      <c r="D2014" s="7">
        <v>3100000</v>
      </c>
      <c r="E2014">
        <v>200</v>
      </c>
      <c r="F2014" t="s">
        <v>336</v>
      </c>
      <c r="G2014">
        <v>29</v>
      </c>
      <c r="H2014">
        <v>8</v>
      </c>
      <c r="I2014">
        <v>2011</v>
      </c>
      <c r="J2014">
        <v>3</v>
      </c>
      <c r="K2014" t="s">
        <v>1762</v>
      </c>
      <c r="L2014">
        <f>data_to_analyze[[#This Row],[workers]]-data_to_analyze[[#This Row],[previous_workers]]</f>
        <v>21</v>
      </c>
    </row>
    <row r="2015" spans="1:12" x14ac:dyDescent="0.25">
      <c r="A2015">
        <v>2010</v>
      </c>
      <c r="B2015" t="s">
        <v>7577</v>
      </c>
      <c r="C2015" t="s">
        <v>777</v>
      </c>
      <c r="D2015" s="7">
        <v>37400000</v>
      </c>
      <c r="E2015">
        <v>200</v>
      </c>
      <c r="F2015" t="s">
        <v>233</v>
      </c>
      <c r="G2015">
        <v>50</v>
      </c>
      <c r="H2015">
        <v>30</v>
      </c>
      <c r="I2015">
        <v>2007</v>
      </c>
      <c r="J2015">
        <v>2</v>
      </c>
      <c r="K2015" t="s">
        <v>7581</v>
      </c>
      <c r="L2015">
        <f>data_to_analyze[[#This Row],[workers]]-data_to_analyze[[#This Row],[previous_workers]]</f>
        <v>20</v>
      </c>
    </row>
    <row r="2016" spans="1:12" x14ac:dyDescent="0.25">
      <c r="A2016">
        <v>2011</v>
      </c>
      <c r="B2016" t="s">
        <v>7582</v>
      </c>
      <c r="C2016" t="s">
        <v>17763</v>
      </c>
      <c r="D2016" s="7">
        <v>31900000</v>
      </c>
      <c r="E2016">
        <v>200</v>
      </c>
      <c r="F2016" t="s">
        <v>211</v>
      </c>
      <c r="G2016">
        <v>115</v>
      </c>
      <c r="H2016">
        <v>50</v>
      </c>
      <c r="I2016">
        <v>2013</v>
      </c>
      <c r="J2016">
        <v>2</v>
      </c>
      <c r="K2016" t="s">
        <v>4642</v>
      </c>
      <c r="L2016">
        <f>data_to_analyze[[#This Row],[workers]]-data_to_analyze[[#This Row],[previous_workers]]</f>
        <v>65</v>
      </c>
    </row>
    <row r="2017" spans="1:12" x14ac:dyDescent="0.25">
      <c r="A2017">
        <v>2011</v>
      </c>
      <c r="B2017" t="s">
        <v>7586</v>
      </c>
      <c r="C2017" t="s">
        <v>7363</v>
      </c>
      <c r="D2017" s="7">
        <v>19700000</v>
      </c>
      <c r="E2017">
        <v>200</v>
      </c>
      <c r="F2017" t="s">
        <v>18</v>
      </c>
      <c r="G2017">
        <v>84</v>
      </c>
      <c r="H2017">
        <v>42</v>
      </c>
      <c r="I2017">
        <v>2007</v>
      </c>
      <c r="J2017">
        <v>6</v>
      </c>
      <c r="K2017" t="s">
        <v>1444</v>
      </c>
      <c r="L2017">
        <f>data_to_analyze[[#This Row],[workers]]-data_to_analyze[[#This Row],[previous_workers]]</f>
        <v>42</v>
      </c>
    </row>
    <row r="2018" spans="1:12" x14ac:dyDescent="0.25">
      <c r="A2018">
        <v>2012</v>
      </c>
      <c r="B2018" t="s">
        <v>7589</v>
      </c>
      <c r="C2018" t="s">
        <v>17770</v>
      </c>
      <c r="D2018" s="7">
        <v>23100000</v>
      </c>
      <c r="E2018">
        <v>200</v>
      </c>
      <c r="F2018" t="s">
        <v>55</v>
      </c>
      <c r="G2018">
        <v>1733</v>
      </c>
      <c r="H2018">
        <v>701</v>
      </c>
      <c r="I2018">
        <v>2010</v>
      </c>
      <c r="J2018">
        <v>2</v>
      </c>
      <c r="K2018" t="s">
        <v>707</v>
      </c>
      <c r="L2018">
        <f>data_to_analyze[[#This Row],[workers]]-data_to_analyze[[#This Row],[previous_workers]]</f>
        <v>1032</v>
      </c>
    </row>
    <row r="2019" spans="1:12" x14ac:dyDescent="0.25">
      <c r="A2019">
        <v>2013</v>
      </c>
      <c r="B2019" t="s">
        <v>7593</v>
      </c>
      <c r="C2019" t="s">
        <v>10856</v>
      </c>
      <c r="D2019" s="7">
        <v>200000</v>
      </c>
      <c r="E2019">
        <v>200</v>
      </c>
      <c r="F2019" t="s">
        <v>18</v>
      </c>
      <c r="G2019">
        <v>5</v>
      </c>
      <c r="H2019">
        <v>2</v>
      </c>
      <c r="I2019">
        <v>2012</v>
      </c>
      <c r="J2019">
        <v>1</v>
      </c>
      <c r="K2019" t="s">
        <v>137</v>
      </c>
      <c r="L2019">
        <f>data_to_analyze[[#This Row],[workers]]-data_to_analyze[[#This Row],[previous_workers]]</f>
        <v>3</v>
      </c>
    </row>
    <row r="2020" spans="1:12" x14ac:dyDescent="0.25">
      <c r="A2020">
        <v>2014</v>
      </c>
      <c r="B2020" t="s">
        <v>7596</v>
      </c>
      <c r="C2020" t="s">
        <v>10856</v>
      </c>
      <c r="D2020" s="7">
        <v>400000</v>
      </c>
      <c r="E2020">
        <v>200</v>
      </c>
      <c r="F2020" t="s">
        <v>336</v>
      </c>
      <c r="G2020">
        <v>20</v>
      </c>
      <c r="H2020">
        <v>8</v>
      </c>
      <c r="I2020">
        <v>2012</v>
      </c>
      <c r="J2020">
        <v>3</v>
      </c>
      <c r="K2020" t="s">
        <v>83</v>
      </c>
      <c r="L2020">
        <f>data_to_analyze[[#This Row],[workers]]-data_to_analyze[[#This Row],[previous_workers]]</f>
        <v>12</v>
      </c>
    </row>
    <row r="2021" spans="1:12" x14ac:dyDescent="0.25">
      <c r="A2021">
        <v>2015</v>
      </c>
      <c r="B2021" t="s">
        <v>7599</v>
      </c>
      <c r="C2021" t="s">
        <v>10856</v>
      </c>
      <c r="D2021" s="7">
        <v>11300000</v>
      </c>
      <c r="E2021">
        <v>200</v>
      </c>
      <c r="F2021" t="s">
        <v>40</v>
      </c>
      <c r="G2021">
        <v>50</v>
      </c>
      <c r="H2021">
        <v>17</v>
      </c>
      <c r="I2021">
        <v>2009</v>
      </c>
      <c r="J2021">
        <v>3</v>
      </c>
      <c r="K2021" t="s">
        <v>578</v>
      </c>
      <c r="L2021">
        <f>data_to_analyze[[#This Row],[workers]]-data_to_analyze[[#This Row],[previous_workers]]</f>
        <v>33</v>
      </c>
    </row>
    <row r="2022" spans="1:12" x14ac:dyDescent="0.25">
      <c r="A2022">
        <v>2016</v>
      </c>
      <c r="B2022" t="s">
        <v>7602</v>
      </c>
      <c r="C2022" t="s">
        <v>17762</v>
      </c>
      <c r="D2022" s="7">
        <v>3100000</v>
      </c>
      <c r="E2022">
        <v>199</v>
      </c>
      <c r="F2022" t="s">
        <v>25</v>
      </c>
      <c r="G2022">
        <v>27</v>
      </c>
      <c r="H2022">
        <v>6</v>
      </c>
      <c r="I2022">
        <v>2013</v>
      </c>
      <c r="J2022">
        <v>2</v>
      </c>
      <c r="K2022" t="s">
        <v>349</v>
      </c>
      <c r="L2022">
        <f>data_to_analyze[[#This Row],[workers]]-data_to_analyze[[#This Row],[previous_workers]]</f>
        <v>21</v>
      </c>
    </row>
    <row r="2023" spans="1:12" x14ac:dyDescent="0.25">
      <c r="A2023">
        <v>2017</v>
      </c>
      <c r="B2023" t="s">
        <v>7605</v>
      </c>
      <c r="C2023" t="s">
        <v>777</v>
      </c>
      <c r="D2023" s="7">
        <v>3400000</v>
      </c>
      <c r="E2023">
        <v>199</v>
      </c>
      <c r="F2023" t="s">
        <v>308</v>
      </c>
      <c r="G2023">
        <v>9</v>
      </c>
      <c r="H2023">
        <v>4</v>
      </c>
      <c r="I2023">
        <v>2010</v>
      </c>
      <c r="J2023">
        <v>1</v>
      </c>
      <c r="K2023" t="s">
        <v>6961</v>
      </c>
      <c r="L2023">
        <f>data_to_analyze[[#This Row],[workers]]-data_to_analyze[[#This Row],[previous_workers]]</f>
        <v>5</v>
      </c>
    </row>
    <row r="2024" spans="1:12" x14ac:dyDescent="0.25">
      <c r="A2024">
        <v>2018</v>
      </c>
      <c r="B2024" t="s">
        <v>7608</v>
      </c>
      <c r="C2024" t="s">
        <v>17756</v>
      </c>
      <c r="D2024" s="7">
        <v>10500000</v>
      </c>
      <c r="E2024">
        <v>199</v>
      </c>
      <c r="F2024" t="s">
        <v>623</v>
      </c>
      <c r="G2024">
        <v>100</v>
      </c>
      <c r="H2024">
        <v>30</v>
      </c>
      <c r="I2024">
        <v>1997</v>
      </c>
      <c r="J2024">
        <v>2</v>
      </c>
      <c r="K2024" t="s">
        <v>757</v>
      </c>
      <c r="L2024">
        <f>data_to_analyze[[#This Row],[workers]]-data_to_analyze[[#This Row],[previous_workers]]</f>
        <v>70</v>
      </c>
    </row>
    <row r="2025" spans="1:12" x14ac:dyDescent="0.25">
      <c r="A2025">
        <v>2019</v>
      </c>
      <c r="B2025" t="s">
        <v>7611</v>
      </c>
      <c r="C2025" t="s">
        <v>17735</v>
      </c>
      <c r="D2025" s="7">
        <v>6500000</v>
      </c>
      <c r="E2025">
        <v>199</v>
      </c>
      <c r="F2025" t="s">
        <v>156</v>
      </c>
      <c r="G2025">
        <v>75</v>
      </c>
      <c r="H2025">
        <v>52</v>
      </c>
      <c r="I2025">
        <v>2012</v>
      </c>
      <c r="J2025">
        <v>4</v>
      </c>
      <c r="K2025" t="s">
        <v>89</v>
      </c>
      <c r="L2025">
        <f>data_to_analyze[[#This Row],[workers]]-data_to_analyze[[#This Row],[previous_workers]]</f>
        <v>23</v>
      </c>
    </row>
    <row r="2026" spans="1:12" x14ac:dyDescent="0.25">
      <c r="A2026">
        <v>2020</v>
      </c>
      <c r="B2026" t="s">
        <v>7614</v>
      </c>
      <c r="C2026" t="s">
        <v>17764</v>
      </c>
      <c r="D2026" s="7">
        <v>140700000</v>
      </c>
      <c r="E2026">
        <v>199</v>
      </c>
      <c r="F2026" t="s">
        <v>18</v>
      </c>
      <c r="G2026">
        <v>407</v>
      </c>
      <c r="H2026">
        <v>128</v>
      </c>
      <c r="I2026">
        <v>1993</v>
      </c>
      <c r="J2026">
        <v>5</v>
      </c>
      <c r="K2026" t="s">
        <v>7618</v>
      </c>
      <c r="L2026">
        <f>data_to_analyze[[#This Row],[workers]]-data_to_analyze[[#This Row],[previous_workers]]</f>
        <v>279</v>
      </c>
    </row>
    <row r="2027" spans="1:12" x14ac:dyDescent="0.25">
      <c r="A2027">
        <v>2021</v>
      </c>
      <c r="B2027" t="s">
        <v>7619</v>
      </c>
      <c r="C2027" t="s">
        <v>17750</v>
      </c>
      <c r="D2027" s="7">
        <v>2400000</v>
      </c>
      <c r="E2027">
        <v>199</v>
      </c>
      <c r="F2027" t="s">
        <v>233</v>
      </c>
      <c r="G2027">
        <v>7</v>
      </c>
      <c r="H2027">
        <v>2</v>
      </c>
      <c r="I2027">
        <v>2013</v>
      </c>
      <c r="J2027">
        <v>1</v>
      </c>
      <c r="K2027" t="s">
        <v>7622</v>
      </c>
      <c r="L2027">
        <f>data_to_analyze[[#This Row],[workers]]-data_to_analyze[[#This Row],[previous_workers]]</f>
        <v>5</v>
      </c>
    </row>
    <row r="2028" spans="1:12" x14ac:dyDescent="0.25">
      <c r="A2028">
        <v>2022</v>
      </c>
      <c r="B2028" t="s">
        <v>7623</v>
      </c>
      <c r="C2028" t="s">
        <v>108</v>
      </c>
      <c r="D2028" s="7">
        <v>1300000</v>
      </c>
      <c r="E2028">
        <v>199</v>
      </c>
      <c r="F2028" t="s">
        <v>297</v>
      </c>
      <c r="G2028">
        <v>7</v>
      </c>
      <c r="H2028">
        <v>8</v>
      </c>
      <c r="I2028">
        <v>2012</v>
      </c>
      <c r="J2028">
        <v>4</v>
      </c>
      <c r="K2028" t="s">
        <v>2535</v>
      </c>
      <c r="L2028">
        <f>data_to_analyze[[#This Row],[workers]]-data_to_analyze[[#This Row],[previous_workers]]</f>
        <v>-1</v>
      </c>
    </row>
    <row r="2029" spans="1:12" x14ac:dyDescent="0.25">
      <c r="A2029">
        <v>2023</v>
      </c>
      <c r="B2029" t="s">
        <v>7626</v>
      </c>
      <c r="C2029" t="s">
        <v>17739</v>
      </c>
      <c r="D2029" s="7">
        <v>10500000</v>
      </c>
      <c r="E2029">
        <v>198</v>
      </c>
      <c r="F2029" t="s">
        <v>25</v>
      </c>
      <c r="G2029">
        <v>13</v>
      </c>
      <c r="H2029">
        <v>9</v>
      </c>
      <c r="I2029">
        <v>2011</v>
      </c>
      <c r="J2029">
        <v>4</v>
      </c>
      <c r="K2029" t="s">
        <v>7629</v>
      </c>
      <c r="L2029">
        <f>data_to_analyze[[#This Row],[workers]]-data_to_analyze[[#This Row],[previous_workers]]</f>
        <v>4</v>
      </c>
    </row>
    <row r="2030" spans="1:12" x14ac:dyDescent="0.25">
      <c r="A2030">
        <v>2024</v>
      </c>
      <c r="B2030" t="s">
        <v>7630</v>
      </c>
      <c r="C2030" t="s">
        <v>17762</v>
      </c>
      <c r="D2030" s="7">
        <v>19100000</v>
      </c>
      <c r="E2030">
        <v>198</v>
      </c>
      <c r="F2030" t="s">
        <v>297</v>
      </c>
      <c r="G2030">
        <v>88</v>
      </c>
      <c r="H2030">
        <v>33</v>
      </c>
      <c r="I2030">
        <v>2011</v>
      </c>
      <c r="J2030">
        <v>2</v>
      </c>
      <c r="K2030" t="s">
        <v>2290</v>
      </c>
      <c r="L2030">
        <f>data_to_analyze[[#This Row],[workers]]-data_to_analyze[[#This Row],[previous_workers]]</f>
        <v>55</v>
      </c>
    </row>
    <row r="2031" spans="1:12" x14ac:dyDescent="0.25">
      <c r="A2031">
        <v>2025</v>
      </c>
      <c r="B2031" t="s">
        <v>7633</v>
      </c>
      <c r="C2031" t="s">
        <v>17735</v>
      </c>
      <c r="D2031" s="7">
        <v>400000</v>
      </c>
      <c r="E2031">
        <v>198</v>
      </c>
      <c r="F2031" t="s">
        <v>33</v>
      </c>
      <c r="G2031">
        <v>2</v>
      </c>
      <c r="H2031">
        <v>2</v>
      </c>
      <c r="I2031">
        <v>2002</v>
      </c>
      <c r="J2031">
        <v>1</v>
      </c>
      <c r="K2031" t="s">
        <v>7636</v>
      </c>
      <c r="L2031">
        <f>data_to_analyze[[#This Row],[workers]]-data_to_analyze[[#This Row],[previous_workers]]</f>
        <v>0</v>
      </c>
    </row>
    <row r="2032" spans="1:12" x14ac:dyDescent="0.25">
      <c r="A2032">
        <v>2026</v>
      </c>
      <c r="B2032" t="s">
        <v>7637</v>
      </c>
      <c r="C2032" t="s">
        <v>10856</v>
      </c>
      <c r="D2032" s="7">
        <v>2300000</v>
      </c>
      <c r="E2032">
        <v>198</v>
      </c>
      <c r="F2032" t="s">
        <v>336</v>
      </c>
      <c r="G2032">
        <v>250</v>
      </c>
      <c r="H2032">
        <v>100</v>
      </c>
      <c r="I2032">
        <v>2007</v>
      </c>
      <c r="J2032">
        <v>2</v>
      </c>
      <c r="K2032" t="s">
        <v>7640</v>
      </c>
      <c r="L2032">
        <f>data_to_analyze[[#This Row],[workers]]-data_to_analyze[[#This Row],[previous_workers]]</f>
        <v>150</v>
      </c>
    </row>
    <row r="2033" spans="1:12" x14ac:dyDescent="0.25">
      <c r="A2033">
        <v>2027</v>
      </c>
      <c r="B2033" t="s">
        <v>7641</v>
      </c>
      <c r="C2033" t="s">
        <v>777</v>
      </c>
      <c r="D2033" s="7">
        <v>11400000</v>
      </c>
      <c r="E2033">
        <v>198</v>
      </c>
      <c r="F2033" t="s">
        <v>156</v>
      </c>
      <c r="G2033">
        <v>175</v>
      </c>
      <c r="H2033">
        <v>75</v>
      </c>
      <c r="I2033">
        <v>2007</v>
      </c>
      <c r="J2033">
        <v>1</v>
      </c>
      <c r="K2033" t="s">
        <v>671</v>
      </c>
      <c r="L2033">
        <f>data_to_analyze[[#This Row],[workers]]-data_to_analyze[[#This Row],[previous_workers]]</f>
        <v>100</v>
      </c>
    </row>
    <row r="2034" spans="1:12" x14ac:dyDescent="0.25">
      <c r="A2034">
        <v>2028</v>
      </c>
      <c r="B2034" t="s">
        <v>7644</v>
      </c>
      <c r="C2034" t="s">
        <v>17740</v>
      </c>
      <c r="D2034" s="7">
        <v>500000</v>
      </c>
      <c r="E2034">
        <v>198</v>
      </c>
      <c r="F2034" t="s">
        <v>271</v>
      </c>
      <c r="G2034">
        <v>35</v>
      </c>
      <c r="H2034">
        <v>10</v>
      </c>
      <c r="I2034">
        <v>2010</v>
      </c>
      <c r="J2034">
        <v>2</v>
      </c>
      <c r="K2034" t="s">
        <v>7648</v>
      </c>
      <c r="L2034">
        <f>data_to_analyze[[#This Row],[workers]]-data_to_analyze[[#This Row],[previous_workers]]</f>
        <v>25</v>
      </c>
    </row>
    <row r="2035" spans="1:12" x14ac:dyDescent="0.25">
      <c r="A2035">
        <v>2029</v>
      </c>
      <c r="B2035" t="s">
        <v>7649</v>
      </c>
      <c r="C2035" t="s">
        <v>17739</v>
      </c>
      <c r="D2035" s="7">
        <v>7300000</v>
      </c>
      <c r="E2035">
        <v>198</v>
      </c>
      <c r="F2035" t="s">
        <v>156</v>
      </c>
      <c r="G2035">
        <v>55</v>
      </c>
      <c r="H2035">
        <v>36</v>
      </c>
      <c r="I2035">
        <v>2010</v>
      </c>
      <c r="J2035">
        <v>4</v>
      </c>
      <c r="K2035" t="s">
        <v>122</v>
      </c>
      <c r="L2035">
        <f>data_to_analyze[[#This Row],[workers]]-data_to_analyze[[#This Row],[previous_workers]]</f>
        <v>19</v>
      </c>
    </row>
    <row r="2036" spans="1:12" x14ac:dyDescent="0.25">
      <c r="A2036">
        <v>2030</v>
      </c>
      <c r="B2036" t="s">
        <v>7652</v>
      </c>
      <c r="C2036" t="s">
        <v>10856</v>
      </c>
      <c r="D2036" s="7">
        <v>15200000</v>
      </c>
      <c r="E2036">
        <v>198</v>
      </c>
      <c r="F2036" t="s">
        <v>55</v>
      </c>
      <c r="G2036">
        <v>53</v>
      </c>
      <c r="H2036">
        <v>7</v>
      </c>
      <c r="I2036">
        <v>1980</v>
      </c>
      <c r="J2036">
        <v>2</v>
      </c>
      <c r="K2036" t="s">
        <v>137</v>
      </c>
      <c r="L2036">
        <f>data_to_analyze[[#This Row],[workers]]-data_to_analyze[[#This Row],[previous_workers]]</f>
        <v>46</v>
      </c>
    </row>
    <row r="2037" spans="1:12" x14ac:dyDescent="0.25">
      <c r="A2037">
        <v>2031</v>
      </c>
      <c r="B2037" t="s">
        <v>7655</v>
      </c>
      <c r="C2037" t="s">
        <v>10856</v>
      </c>
      <c r="D2037" s="7">
        <v>7100000</v>
      </c>
      <c r="E2037">
        <v>198</v>
      </c>
      <c r="F2037" t="s">
        <v>156</v>
      </c>
      <c r="G2037">
        <v>40</v>
      </c>
      <c r="H2037">
        <v>17</v>
      </c>
      <c r="I2037">
        <v>2011</v>
      </c>
      <c r="J2037">
        <v>3</v>
      </c>
      <c r="K2037" t="s">
        <v>83</v>
      </c>
      <c r="L2037">
        <f>data_to_analyze[[#This Row],[workers]]-data_to_analyze[[#This Row],[previous_workers]]</f>
        <v>23</v>
      </c>
    </row>
    <row r="2038" spans="1:12" x14ac:dyDescent="0.25">
      <c r="A2038">
        <v>2032</v>
      </c>
      <c r="B2038" t="s">
        <v>7658</v>
      </c>
      <c r="C2038" t="s">
        <v>17762</v>
      </c>
      <c r="D2038" s="7">
        <v>20100000</v>
      </c>
      <c r="E2038">
        <v>198</v>
      </c>
      <c r="F2038" t="s">
        <v>156</v>
      </c>
      <c r="G2038">
        <v>55</v>
      </c>
      <c r="H2038">
        <v>38</v>
      </c>
      <c r="I2038">
        <v>2009</v>
      </c>
      <c r="J2038">
        <v>6</v>
      </c>
      <c r="K2038" t="s">
        <v>7661</v>
      </c>
      <c r="L2038">
        <f>data_to_analyze[[#This Row],[workers]]-data_to_analyze[[#This Row],[previous_workers]]</f>
        <v>17</v>
      </c>
    </row>
    <row r="2039" spans="1:12" x14ac:dyDescent="0.25">
      <c r="A2039">
        <v>2033</v>
      </c>
      <c r="B2039" t="s">
        <v>7662</v>
      </c>
      <c r="C2039" t="s">
        <v>777</v>
      </c>
      <c r="D2039" s="7">
        <v>192800000</v>
      </c>
      <c r="E2039">
        <v>198</v>
      </c>
      <c r="F2039" t="s">
        <v>25</v>
      </c>
      <c r="G2039">
        <v>200</v>
      </c>
      <c r="H2039">
        <v>55</v>
      </c>
      <c r="I2039">
        <v>2010</v>
      </c>
      <c r="J2039">
        <v>3</v>
      </c>
      <c r="K2039" t="s">
        <v>2985</v>
      </c>
      <c r="L2039">
        <f>data_to_analyze[[#This Row],[workers]]-data_to_analyze[[#This Row],[previous_workers]]</f>
        <v>145</v>
      </c>
    </row>
    <row r="2040" spans="1:12" x14ac:dyDescent="0.25">
      <c r="A2040">
        <v>2034</v>
      </c>
      <c r="B2040" t="s">
        <v>7666</v>
      </c>
      <c r="C2040" t="s">
        <v>17742</v>
      </c>
      <c r="D2040" s="7">
        <v>141900000</v>
      </c>
      <c r="E2040">
        <v>198</v>
      </c>
      <c r="F2040" t="s">
        <v>107</v>
      </c>
      <c r="G2040">
        <v>346</v>
      </c>
      <c r="H2040">
        <v>226</v>
      </c>
      <c r="I2040">
        <v>2000</v>
      </c>
      <c r="J2040">
        <v>2</v>
      </c>
      <c r="K2040" t="s">
        <v>1598</v>
      </c>
      <c r="L2040">
        <f>data_to_analyze[[#This Row],[workers]]-data_to_analyze[[#This Row],[previous_workers]]</f>
        <v>120</v>
      </c>
    </row>
    <row r="2041" spans="1:12" x14ac:dyDescent="0.25">
      <c r="A2041">
        <v>2035</v>
      </c>
      <c r="B2041" t="s">
        <v>7670</v>
      </c>
      <c r="C2041" t="s">
        <v>17742</v>
      </c>
      <c r="D2041" s="7">
        <v>8700000</v>
      </c>
      <c r="E2041">
        <v>198</v>
      </c>
      <c r="F2041" t="s">
        <v>187</v>
      </c>
      <c r="G2041">
        <v>10</v>
      </c>
      <c r="H2041">
        <v>8</v>
      </c>
      <c r="I2041">
        <v>2005</v>
      </c>
      <c r="J2041">
        <v>2</v>
      </c>
      <c r="K2041" t="s">
        <v>506</v>
      </c>
      <c r="L2041">
        <f>data_to_analyze[[#This Row],[workers]]-data_to_analyze[[#This Row],[previous_workers]]</f>
        <v>2</v>
      </c>
    </row>
    <row r="2042" spans="1:12" x14ac:dyDescent="0.25">
      <c r="A2042">
        <v>2036</v>
      </c>
      <c r="B2042" t="s">
        <v>7673</v>
      </c>
      <c r="C2042" t="s">
        <v>108</v>
      </c>
      <c r="D2042" s="7">
        <v>10800000</v>
      </c>
      <c r="E2042">
        <v>198</v>
      </c>
      <c r="F2042" t="s">
        <v>18</v>
      </c>
      <c r="G2042">
        <v>41</v>
      </c>
      <c r="H2042">
        <v>12</v>
      </c>
      <c r="I2042">
        <v>2008</v>
      </c>
      <c r="J2042">
        <v>1</v>
      </c>
      <c r="K2042" t="s">
        <v>108</v>
      </c>
      <c r="L2042">
        <f>data_to_analyze[[#This Row],[workers]]-data_to_analyze[[#This Row],[previous_workers]]</f>
        <v>29</v>
      </c>
    </row>
    <row r="2043" spans="1:12" x14ac:dyDescent="0.25">
      <c r="A2043">
        <v>2037</v>
      </c>
      <c r="B2043" t="s">
        <v>7677</v>
      </c>
      <c r="C2043" t="s">
        <v>17758</v>
      </c>
      <c r="D2043" s="7">
        <v>5500000</v>
      </c>
      <c r="E2043">
        <v>197</v>
      </c>
      <c r="F2043" t="s">
        <v>18</v>
      </c>
      <c r="G2043">
        <v>10</v>
      </c>
      <c r="H2043">
        <v>2</v>
      </c>
      <c r="I2043">
        <v>2010</v>
      </c>
      <c r="J2043">
        <v>1</v>
      </c>
      <c r="K2043" t="s">
        <v>7680</v>
      </c>
      <c r="L2043">
        <f>data_to_analyze[[#This Row],[workers]]-data_to_analyze[[#This Row],[previous_workers]]</f>
        <v>8</v>
      </c>
    </row>
    <row r="2044" spans="1:12" x14ac:dyDescent="0.25">
      <c r="A2044">
        <v>2038</v>
      </c>
      <c r="B2044" t="s">
        <v>7681</v>
      </c>
      <c r="C2044" t="s">
        <v>17770</v>
      </c>
      <c r="D2044" s="7">
        <v>2200000</v>
      </c>
      <c r="E2044">
        <v>197</v>
      </c>
      <c r="F2044" t="s">
        <v>324</v>
      </c>
      <c r="G2044">
        <v>14</v>
      </c>
      <c r="H2044">
        <v>4</v>
      </c>
      <c r="I2044">
        <v>2013</v>
      </c>
      <c r="J2044">
        <v>1</v>
      </c>
      <c r="K2044" t="s">
        <v>251</v>
      </c>
      <c r="L2044">
        <f>data_to_analyze[[#This Row],[workers]]-data_to_analyze[[#This Row],[previous_workers]]</f>
        <v>10</v>
      </c>
    </row>
    <row r="2045" spans="1:12" x14ac:dyDescent="0.25">
      <c r="A2045">
        <v>2039</v>
      </c>
      <c r="B2045" t="s">
        <v>7684</v>
      </c>
      <c r="C2045" t="s">
        <v>17770</v>
      </c>
      <c r="D2045" s="7">
        <v>7600000</v>
      </c>
      <c r="E2045">
        <v>197</v>
      </c>
      <c r="F2045" t="s">
        <v>211</v>
      </c>
      <c r="G2045">
        <v>360</v>
      </c>
      <c r="H2045">
        <v>150</v>
      </c>
      <c r="I2045">
        <v>1988</v>
      </c>
      <c r="J2045">
        <v>1</v>
      </c>
      <c r="K2045" t="s">
        <v>7688</v>
      </c>
      <c r="L2045">
        <f>data_to_analyze[[#This Row],[workers]]-data_to_analyze[[#This Row],[previous_workers]]</f>
        <v>210</v>
      </c>
    </row>
    <row r="2046" spans="1:12" x14ac:dyDescent="0.25">
      <c r="A2046">
        <v>2040</v>
      </c>
      <c r="B2046" t="s">
        <v>7689</v>
      </c>
      <c r="C2046" t="s">
        <v>17770</v>
      </c>
      <c r="D2046" s="7">
        <v>314300000</v>
      </c>
      <c r="E2046">
        <v>197</v>
      </c>
      <c r="F2046" t="s">
        <v>25</v>
      </c>
      <c r="G2046">
        <v>347</v>
      </c>
      <c r="H2046">
        <v>204</v>
      </c>
      <c r="I2046">
        <v>2011</v>
      </c>
      <c r="J2046">
        <v>5</v>
      </c>
      <c r="K2046" t="s">
        <v>470</v>
      </c>
      <c r="L2046">
        <f>data_to_analyze[[#This Row],[workers]]-data_to_analyze[[#This Row],[previous_workers]]</f>
        <v>143</v>
      </c>
    </row>
    <row r="2047" spans="1:12" x14ac:dyDescent="0.25">
      <c r="A2047">
        <v>2041</v>
      </c>
      <c r="B2047" t="s">
        <v>7693</v>
      </c>
      <c r="C2047" t="s">
        <v>17735</v>
      </c>
      <c r="D2047" s="7">
        <v>2900000</v>
      </c>
      <c r="E2047">
        <v>197</v>
      </c>
      <c r="F2047" t="s">
        <v>187</v>
      </c>
      <c r="G2047">
        <v>23</v>
      </c>
      <c r="H2047">
        <v>15</v>
      </c>
      <c r="I2047">
        <v>2010</v>
      </c>
      <c r="J2047">
        <v>1</v>
      </c>
      <c r="K2047" t="s">
        <v>6659</v>
      </c>
      <c r="L2047">
        <f>data_to_analyze[[#This Row],[workers]]-data_to_analyze[[#This Row],[previous_workers]]</f>
        <v>8</v>
      </c>
    </row>
    <row r="2048" spans="1:12" x14ac:dyDescent="0.25">
      <c r="A2048">
        <v>2042</v>
      </c>
      <c r="B2048" t="s">
        <v>7696</v>
      </c>
      <c r="C2048" t="s">
        <v>17740</v>
      </c>
      <c r="D2048" s="7">
        <v>2300000</v>
      </c>
      <c r="E2048">
        <v>197</v>
      </c>
      <c r="F2048" t="s">
        <v>623</v>
      </c>
      <c r="G2048">
        <v>4</v>
      </c>
      <c r="H2048">
        <v>1</v>
      </c>
      <c r="I2048">
        <v>2012</v>
      </c>
      <c r="J2048">
        <v>1</v>
      </c>
      <c r="K2048" t="s">
        <v>7699</v>
      </c>
      <c r="L2048">
        <f>data_to_analyze[[#This Row],[workers]]-data_to_analyze[[#This Row],[previous_workers]]</f>
        <v>3</v>
      </c>
    </row>
    <row r="2049" spans="1:12" x14ac:dyDescent="0.25">
      <c r="A2049">
        <v>2043</v>
      </c>
      <c r="B2049" t="s">
        <v>7700</v>
      </c>
      <c r="C2049" t="s">
        <v>17735</v>
      </c>
      <c r="D2049" s="7">
        <v>11300000</v>
      </c>
      <c r="E2049">
        <v>197</v>
      </c>
      <c r="F2049" t="s">
        <v>623</v>
      </c>
      <c r="G2049">
        <v>28</v>
      </c>
      <c r="H2049">
        <v>11</v>
      </c>
      <c r="I2049">
        <v>2004</v>
      </c>
      <c r="J2049">
        <v>2</v>
      </c>
      <c r="K2049" t="s">
        <v>89</v>
      </c>
      <c r="L2049">
        <f>data_to_analyze[[#This Row],[workers]]-data_to_analyze[[#This Row],[previous_workers]]</f>
        <v>17</v>
      </c>
    </row>
    <row r="2050" spans="1:12" x14ac:dyDescent="0.25">
      <c r="A2050">
        <v>2044</v>
      </c>
      <c r="B2050" t="s">
        <v>7703</v>
      </c>
      <c r="C2050" t="s">
        <v>17738</v>
      </c>
      <c r="D2050" s="7">
        <v>13900000</v>
      </c>
      <c r="E2050">
        <v>197</v>
      </c>
      <c r="F2050" t="s">
        <v>181</v>
      </c>
      <c r="G2050">
        <v>84</v>
      </c>
      <c r="H2050">
        <v>28</v>
      </c>
      <c r="I2050">
        <v>2011</v>
      </c>
      <c r="J2050">
        <v>4</v>
      </c>
      <c r="K2050" t="s">
        <v>976</v>
      </c>
      <c r="L2050">
        <f>data_to_analyze[[#This Row],[workers]]-data_to_analyze[[#This Row],[previous_workers]]</f>
        <v>56</v>
      </c>
    </row>
    <row r="2051" spans="1:12" x14ac:dyDescent="0.25">
      <c r="A2051">
        <v>2045</v>
      </c>
      <c r="B2051" t="s">
        <v>7706</v>
      </c>
      <c r="C2051" t="s">
        <v>17770</v>
      </c>
      <c r="D2051" s="7">
        <v>28200000</v>
      </c>
      <c r="E2051">
        <v>196</v>
      </c>
      <c r="F2051" t="s">
        <v>187</v>
      </c>
      <c r="G2051">
        <v>10</v>
      </c>
      <c r="H2051">
        <v>4</v>
      </c>
      <c r="I2051">
        <v>2009</v>
      </c>
      <c r="J2051">
        <v>1</v>
      </c>
      <c r="K2051" t="s">
        <v>251</v>
      </c>
      <c r="L2051">
        <f>data_to_analyze[[#This Row],[workers]]-data_to_analyze[[#This Row],[previous_workers]]</f>
        <v>6</v>
      </c>
    </row>
    <row r="2052" spans="1:12" x14ac:dyDescent="0.25">
      <c r="A2052">
        <v>2046</v>
      </c>
      <c r="B2052" t="s">
        <v>7709</v>
      </c>
      <c r="C2052" t="s">
        <v>777</v>
      </c>
      <c r="D2052" s="7">
        <v>3100000</v>
      </c>
      <c r="E2052">
        <v>196</v>
      </c>
      <c r="F2052" t="s">
        <v>40</v>
      </c>
      <c r="G2052">
        <v>45</v>
      </c>
      <c r="H2052">
        <v>8</v>
      </c>
      <c r="I2052">
        <v>2007</v>
      </c>
      <c r="J2052">
        <v>1</v>
      </c>
      <c r="K2052" t="s">
        <v>203</v>
      </c>
      <c r="L2052">
        <f>data_to_analyze[[#This Row],[workers]]-data_to_analyze[[#This Row],[previous_workers]]</f>
        <v>37</v>
      </c>
    </row>
    <row r="2053" spans="1:12" x14ac:dyDescent="0.25">
      <c r="A2053">
        <v>2047</v>
      </c>
      <c r="B2053" t="s">
        <v>7712</v>
      </c>
      <c r="C2053" t="s">
        <v>777</v>
      </c>
      <c r="D2053" s="7">
        <v>62200000</v>
      </c>
      <c r="E2053">
        <v>196</v>
      </c>
      <c r="F2053" t="s">
        <v>329</v>
      </c>
      <c r="G2053">
        <v>18</v>
      </c>
      <c r="H2053">
        <v>15</v>
      </c>
      <c r="I2053">
        <v>1980</v>
      </c>
      <c r="J2053">
        <v>1</v>
      </c>
      <c r="K2053" t="s">
        <v>56</v>
      </c>
      <c r="L2053">
        <f>data_to_analyze[[#This Row],[workers]]-data_to_analyze[[#This Row],[previous_workers]]</f>
        <v>3</v>
      </c>
    </row>
    <row r="2054" spans="1:12" x14ac:dyDescent="0.25">
      <c r="A2054">
        <v>2048</v>
      </c>
      <c r="B2054" t="s">
        <v>7716</v>
      </c>
      <c r="C2054" t="s">
        <v>17739</v>
      </c>
      <c r="D2054" s="7">
        <v>22100000</v>
      </c>
      <c r="E2054">
        <v>196</v>
      </c>
      <c r="F2054" t="s">
        <v>107</v>
      </c>
      <c r="G2054">
        <v>56</v>
      </c>
      <c r="H2054">
        <v>16</v>
      </c>
      <c r="I2054">
        <v>2007</v>
      </c>
      <c r="J2054">
        <v>1</v>
      </c>
      <c r="K2054" t="s">
        <v>2055</v>
      </c>
      <c r="L2054">
        <f>data_to_analyze[[#This Row],[workers]]-data_to_analyze[[#This Row],[previous_workers]]</f>
        <v>40</v>
      </c>
    </row>
    <row r="2055" spans="1:12" x14ac:dyDescent="0.25">
      <c r="A2055">
        <v>2049</v>
      </c>
      <c r="B2055" t="s">
        <v>7719</v>
      </c>
      <c r="C2055" t="s">
        <v>17742</v>
      </c>
      <c r="D2055" s="7">
        <v>7700000</v>
      </c>
      <c r="E2055">
        <v>196</v>
      </c>
      <c r="F2055" t="s">
        <v>187</v>
      </c>
      <c r="G2055">
        <v>52</v>
      </c>
      <c r="H2055">
        <v>12</v>
      </c>
      <c r="I2055">
        <v>2007</v>
      </c>
      <c r="J2055">
        <v>4</v>
      </c>
      <c r="K2055" t="s">
        <v>506</v>
      </c>
      <c r="L2055">
        <f>data_to_analyze[[#This Row],[workers]]-data_to_analyze[[#This Row],[previous_workers]]</f>
        <v>40</v>
      </c>
    </row>
    <row r="2056" spans="1:12" x14ac:dyDescent="0.25">
      <c r="A2056">
        <v>2050</v>
      </c>
      <c r="B2056" t="s">
        <v>7722</v>
      </c>
      <c r="C2056" t="s">
        <v>17760</v>
      </c>
      <c r="D2056" s="7">
        <v>26800000</v>
      </c>
      <c r="E2056">
        <v>196</v>
      </c>
      <c r="F2056" t="s">
        <v>233</v>
      </c>
      <c r="G2056">
        <v>36</v>
      </c>
      <c r="H2056">
        <v>37</v>
      </c>
      <c r="I2056">
        <v>1978</v>
      </c>
      <c r="J2056">
        <v>2</v>
      </c>
      <c r="K2056" t="s">
        <v>7726</v>
      </c>
      <c r="L2056">
        <f>data_to_analyze[[#This Row],[workers]]-data_to_analyze[[#This Row],[previous_workers]]</f>
        <v>-1</v>
      </c>
    </row>
    <row r="2057" spans="1:12" x14ac:dyDescent="0.25">
      <c r="A2057">
        <v>2051</v>
      </c>
      <c r="B2057" t="s">
        <v>7727</v>
      </c>
      <c r="C2057" t="s">
        <v>17748</v>
      </c>
      <c r="D2057" s="7">
        <v>15100000</v>
      </c>
      <c r="E2057">
        <v>196</v>
      </c>
      <c r="F2057" t="s">
        <v>257</v>
      </c>
      <c r="G2057">
        <v>73</v>
      </c>
      <c r="H2057">
        <v>31</v>
      </c>
      <c r="I2057">
        <v>2007</v>
      </c>
      <c r="J2057">
        <v>1</v>
      </c>
      <c r="K2057" t="s">
        <v>5836</v>
      </c>
      <c r="L2057">
        <f>data_to_analyze[[#This Row],[workers]]-data_to_analyze[[#This Row],[previous_workers]]</f>
        <v>42</v>
      </c>
    </row>
    <row r="2058" spans="1:12" x14ac:dyDescent="0.25">
      <c r="A2058">
        <v>2052</v>
      </c>
      <c r="B2058" t="s">
        <v>7730</v>
      </c>
      <c r="C2058" t="s">
        <v>17770</v>
      </c>
      <c r="D2058" s="7">
        <v>9500000</v>
      </c>
      <c r="E2058">
        <v>196</v>
      </c>
      <c r="F2058" t="s">
        <v>257</v>
      </c>
      <c r="G2058">
        <v>186</v>
      </c>
      <c r="H2058">
        <v>22</v>
      </c>
      <c r="I2058">
        <v>2002</v>
      </c>
      <c r="J2058">
        <v>1</v>
      </c>
      <c r="K2058" t="s">
        <v>258</v>
      </c>
      <c r="L2058">
        <f>data_to_analyze[[#This Row],[workers]]-data_to_analyze[[#This Row],[previous_workers]]</f>
        <v>164</v>
      </c>
    </row>
    <row r="2059" spans="1:12" x14ac:dyDescent="0.25">
      <c r="A2059">
        <v>2053</v>
      </c>
      <c r="B2059" t="s">
        <v>7733</v>
      </c>
      <c r="C2059" t="s">
        <v>17748</v>
      </c>
      <c r="D2059" s="7">
        <v>200000</v>
      </c>
      <c r="E2059">
        <v>196</v>
      </c>
      <c r="F2059" t="s">
        <v>257</v>
      </c>
      <c r="G2059">
        <v>8</v>
      </c>
      <c r="H2059">
        <v>3</v>
      </c>
      <c r="I2059">
        <v>2009</v>
      </c>
      <c r="J2059">
        <v>1</v>
      </c>
      <c r="K2059" t="s">
        <v>596</v>
      </c>
      <c r="L2059">
        <f>data_to_analyze[[#This Row],[workers]]-data_to_analyze[[#This Row],[previous_workers]]</f>
        <v>5</v>
      </c>
    </row>
    <row r="2060" spans="1:12" x14ac:dyDescent="0.25">
      <c r="A2060">
        <v>2054</v>
      </c>
      <c r="B2060" t="s">
        <v>7736</v>
      </c>
      <c r="C2060" t="s">
        <v>17775</v>
      </c>
      <c r="D2060" s="7">
        <v>5900000</v>
      </c>
      <c r="E2060">
        <v>196</v>
      </c>
      <c r="F2060" t="s">
        <v>336</v>
      </c>
      <c r="G2060">
        <v>48</v>
      </c>
      <c r="H2060">
        <v>11</v>
      </c>
      <c r="I2060">
        <v>2012</v>
      </c>
      <c r="J2060">
        <v>3</v>
      </c>
      <c r="K2060" t="s">
        <v>227</v>
      </c>
      <c r="L2060">
        <f>data_to_analyze[[#This Row],[workers]]-data_to_analyze[[#This Row],[previous_workers]]</f>
        <v>37</v>
      </c>
    </row>
    <row r="2061" spans="1:12" x14ac:dyDescent="0.25">
      <c r="A2061">
        <v>2055</v>
      </c>
      <c r="B2061" t="s">
        <v>7739</v>
      </c>
      <c r="C2061" t="s">
        <v>7363</v>
      </c>
      <c r="D2061" s="7">
        <v>56700000</v>
      </c>
      <c r="E2061">
        <v>196</v>
      </c>
      <c r="F2061" t="s">
        <v>175</v>
      </c>
      <c r="G2061">
        <v>267</v>
      </c>
      <c r="H2061">
        <v>54</v>
      </c>
      <c r="I2061">
        <v>2008</v>
      </c>
      <c r="J2061">
        <v>4</v>
      </c>
      <c r="K2061" t="s">
        <v>7743</v>
      </c>
      <c r="L2061">
        <f>data_to_analyze[[#This Row],[workers]]-data_to_analyze[[#This Row],[previous_workers]]</f>
        <v>213</v>
      </c>
    </row>
    <row r="2062" spans="1:12" x14ac:dyDescent="0.25">
      <c r="A2062">
        <v>2056</v>
      </c>
      <c r="B2062" t="s">
        <v>7744</v>
      </c>
      <c r="C2062" t="s">
        <v>10856</v>
      </c>
      <c r="D2062" s="7">
        <v>2100000</v>
      </c>
      <c r="E2062">
        <v>196</v>
      </c>
      <c r="F2062" t="s">
        <v>297</v>
      </c>
      <c r="G2062">
        <v>6</v>
      </c>
      <c r="H2062">
        <v>2</v>
      </c>
      <c r="I2062">
        <v>2011</v>
      </c>
      <c r="J2062">
        <v>1</v>
      </c>
      <c r="K2062" t="s">
        <v>138</v>
      </c>
      <c r="L2062">
        <f>data_to_analyze[[#This Row],[workers]]-data_to_analyze[[#This Row],[previous_workers]]</f>
        <v>4</v>
      </c>
    </row>
    <row r="2063" spans="1:12" x14ac:dyDescent="0.25">
      <c r="A2063">
        <v>2057</v>
      </c>
      <c r="B2063" t="s">
        <v>7747</v>
      </c>
      <c r="C2063" t="s">
        <v>17742</v>
      </c>
      <c r="D2063" s="7">
        <v>4600000</v>
      </c>
      <c r="E2063">
        <v>196</v>
      </c>
      <c r="F2063" t="s">
        <v>107</v>
      </c>
      <c r="G2063">
        <v>45</v>
      </c>
      <c r="H2063">
        <v>15</v>
      </c>
      <c r="I2063">
        <v>2014</v>
      </c>
      <c r="J2063">
        <v>2</v>
      </c>
      <c r="K2063" t="s">
        <v>7750</v>
      </c>
      <c r="L2063">
        <f>data_to_analyze[[#This Row],[workers]]-data_to_analyze[[#This Row],[previous_workers]]</f>
        <v>30</v>
      </c>
    </row>
    <row r="2064" spans="1:12" x14ac:dyDescent="0.25">
      <c r="A2064">
        <v>2058</v>
      </c>
      <c r="B2064" t="s">
        <v>7751</v>
      </c>
      <c r="C2064" t="s">
        <v>108</v>
      </c>
      <c r="D2064" s="7">
        <v>21600000</v>
      </c>
      <c r="E2064">
        <v>196</v>
      </c>
      <c r="F2064" t="s">
        <v>308</v>
      </c>
      <c r="G2064">
        <v>400</v>
      </c>
      <c r="H2064">
        <v>200</v>
      </c>
      <c r="I2064">
        <v>2011</v>
      </c>
      <c r="J2064">
        <v>1</v>
      </c>
      <c r="K2064" t="s">
        <v>108</v>
      </c>
      <c r="L2064">
        <f>data_to_analyze[[#This Row],[workers]]-data_to_analyze[[#This Row],[previous_workers]]</f>
        <v>200</v>
      </c>
    </row>
    <row r="2065" spans="1:12" x14ac:dyDescent="0.25">
      <c r="A2065">
        <v>2059</v>
      </c>
      <c r="B2065" t="s">
        <v>7754</v>
      </c>
      <c r="C2065" t="s">
        <v>17770</v>
      </c>
      <c r="D2065" s="7">
        <v>63200000</v>
      </c>
      <c r="E2065">
        <v>196</v>
      </c>
      <c r="F2065" t="s">
        <v>336</v>
      </c>
      <c r="G2065">
        <v>225</v>
      </c>
      <c r="H2065">
        <v>125</v>
      </c>
      <c r="I2065">
        <v>2011</v>
      </c>
      <c r="J2065">
        <v>1</v>
      </c>
      <c r="K2065" t="s">
        <v>258</v>
      </c>
      <c r="L2065">
        <f>data_to_analyze[[#This Row],[workers]]-data_to_analyze[[#This Row],[previous_workers]]</f>
        <v>100</v>
      </c>
    </row>
    <row r="2066" spans="1:12" x14ac:dyDescent="0.25">
      <c r="A2066">
        <v>2060</v>
      </c>
      <c r="B2066" t="s">
        <v>7757</v>
      </c>
      <c r="C2066" t="s">
        <v>17770</v>
      </c>
      <c r="D2066" s="7">
        <v>11300000</v>
      </c>
      <c r="E2066">
        <v>195</v>
      </c>
      <c r="F2066" t="s">
        <v>107</v>
      </c>
      <c r="G2066">
        <v>97</v>
      </c>
      <c r="H2066">
        <v>12</v>
      </c>
      <c r="I2066">
        <v>2006</v>
      </c>
      <c r="J2066">
        <v>4</v>
      </c>
      <c r="K2066" t="s">
        <v>34</v>
      </c>
      <c r="L2066">
        <f>data_to_analyze[[#This Row],[workers]]-data_to_analyze[[#This Row],[previous_workers]]</f>
        <v>85</v>
      </c>
    </row>
    <row r="2067" spans="1:12" x14ac:dyDescent="0.25">
      <c r="A2067">
        <v>2061</v>
      </c>
      <c r="B2067" t="s">
        <v>7760</v>
      </c>
      <c r="C2067" t="s">
        <v>10856</v>
      </c>
      <c r="D2067" s="7">
        <v>2400000</v>
      </c>
      <c r="E2067">
        <v>195</v>
      </c>
      <c r="F2067" t="s">
        <v>18</v>
      </c>
      <c r="G2067">
        <v>11</v>
      </c>
      <c r="H2067">
        <v>3</v>
      </c>
      <c r="I2067">
        <v>2013</v>
      </c>
      <c r="J2067">
        <v>1</v>
      </c>
      <c r="K2067" t="s">
        <v>7075</v>
      </c>
      <c r="L2067">
        <f>data_to_analyze[[#This Row],[workers]]-data_to_analyze[[#This Row],[previous_workers]]</f>
        <v>8</v>
      </c>
    </row>
    <row r="2068" spans="1:12" x14ac:dyDescent="0.25">
      <c r="A2068">
        <v>2062</v>
      </c>
      <c r="B2068" t="s">
        <v>7763</v>
      </c>
      <c r="C2068" t="s">
        <v>10856</v>
      </c>
      <c r="D2068" s="7">
        <v>2200000</v>
      </c>
      <c r="E2068">
        <v>195</v>
      </c>
      <c r="F2068" t="s">
        <v>18</v>
      </c>
      <c r="G2068">
        <v>15</v>
      </c>
      <c r="H2068">
        <v>4</v>
      </c>
      <c r="I2068">
        <v>2015</v>
      </c>
      <c r="J2068">
        <v>1</v>
      </c>
      <c r="K2068" t="s">
        <v>632</v>
      </c>
      <c r="L2068">
        <f>data_to_analyze[[#This Row],[workers]]-data_to_analyze[[#This Row],[previous_workers]]</f>
        <v>11</v>
      </c>
    </row>
    <row r="2069" spans="1:12" x14ac:dyDescent="0.25">
      <c r="A2069">
        <v>2063</v>
      </c>
      <c r="B2069" t="s">
        <v>7766</v>
      </c>
      <c r="C2069" t="s">
        <v>976</v>
      </c>
      <c r="D2069" s="7">
        <v>15100000</v>
      </c>
      <c r="E2069">
        <v>195</v>
      </c>
      <c r="F2069" t="s">
        <v>336</v>
      </c>
      <c r="G2069">
        <v>46</v>
      </c>
      <c r="H2069">
        <v>26</v>
      </c>
      <c r="I2069">
        <v>1996</v>
      </c>
      <c r="J2069">
        <v>4</v>
      </c>
      <c r="K2069" t="s">
        <v>102</v>
      </c>
      <c r="L2069">
        <f>data_to_analyze[[#This Row],[workers]]-data_to_analyze[[#This Row],[previous_workers]]</f>
        <v>20</v>
      </c>
    </row>
    <row r="2070" spans="1:12" x14ac:dyDescent="0.25">
      <c r="A2070">
        <v>2064</v>
      </c>
      <c r="B2070" t="s">
        <v>7769</v>
      </c>
      <c r="C2070" t="s">
        <v>17753</v>
      </c>
      <c r="D2070" s="7">
        <v>4100000</v>
      </c>
      <c r="E2070">
        <v>195</v>
      </c>
      <c r="F2070" t="s">
        <v>336</v>
      </c>
      <c r="G2070">
        <v>9</v>
      </c>
      <c r="H2070">
        <v>2</v>
      </c>
      <c r="I2070">
        <v>2012</v>
      </c>
      <c r="J2070">
        <v>1</v>
      </c>
      <c r="K2070" t="s">
        <v>985</v>
      </c>
      <c r="L2070">
        <f>data_to_analyze[[#This Row],[workers]]-data_to_analyze[[#This Row],[previous_workers]]</f>
        <v>7</v>
      </c>
    </row>
    <row r="2071" spans="1:12" x14ac:dyDescent="0.25">
      <c r="A2071">
        <v>2065</v>
      </c>
      <c r="B2071" t="s">
        <v>7772</v>
      </c>
      <c r="C2071" t="s">
        <v>17770</v>
      </c>
      <c r="D2071" s="7">
        <v>2700000</v>
      </c>
      <c r="E2071">
        <v>195</v>
      </c>
      <c r="F2071" t="s">
        <v>211</v>
      </c>
      <c r="G2071">
        <v>8</v>
      </c>
      <c r="H2071">
        <v>5</v>
      </c>
      <c r="I2071">
        <v>2011</v>
      </c>
      <c r="J2071">
        <v>1</v>
      </c>
      <c r="K2071" t="s">
        <v>258</v>
      </c>
      <c r="L2071">
        <f>data_to_analyze[[#This Row],[workers]]-data_to_analyze[[#This Row],[previous_workers]]</f>
        <v>3</v>
      </c>
    </row>
    <row r="2072" spans="1:12" x14ac:dyDescent="0.25">
      <c r="A2072">
        <v>2066</v>
      </c>
      <c r="B2072" t="s">
        <v>7775</v>
      </c>
      <c r="C2072" t="s">
        <v>17746</v>
      </c>
      <c r="D2072" s="7">
        <v>2900000</v>
      </c>
      <c r="E2072">
        <v>195</v>
      </c>
      <c r="F2072" t="s">
        <v>18</v>
      </c>
      <c r="G2072">
        <v>30</v>
      </c>
      <c r="H2072">
        <v>10</v>
      </c>
      <c r="I2072">
        <v>2013</v>
      </c>
      <c r="J2072">
        <v>1</v>
      </c>
      <c r="K2072" t="s">
        <v>2326</v>
      </c>
      <c r="L2072">
        <f>data_to_analyze[[#This Row],[workers]]-data_to_analyze[[#This Row],[previous_workers]]</f>
        <v>20</v>
      </c>
    </row>
    <row r="2073" spans="1:12" x14ac:dyDescent="0.25">
      <c r="A2073">
        <v>2067</v>
      </c>
      <c r="B2073" t="s">
        <v>7778</v>
      </c>
      <c r="C2073" t="s">
        <v>17742</v>
      </c>
      <c r="D2073" s="7">
        <v>500000</v>
      </c>
      <c r="E2073">
        <v>195</v>
      </c>
      <c r="F2073" t="s">
        <v>297</v>
      </c>
      <c r="G2073">
        <v>20</v>
      </c>
      <c r="H2073">
        <v>8</v>
      </c>
      <c r="I2073">
        <v>2009</v>
      </c>
      <c r="J2073">
        <v>1</v>
      </c>
      <c r="K2073" t="s">
        <v>7781</v>
      </c>
      <c r="L2073">
        <f>data_to_analyze[[#This Row],[workers]]-data_to_analyze[[#This Row],[previous_workers]]</f>
        <v>12</v>
      </c>
    </row>
    <row r="2074" spans="1:12" x14ac:dyDescent="0.25">
      <c r="A2074">
        <v>2068</v>
      </c>
      <c r="B2074" t="s">
        <v>7782</v>
      </c>
      <c r="C2074" t="s">
        <v>17760</v>
      </c>
      <c r="D2074" s="7">
        <v>2700000</v>
      </c>
      <c r="E2074">
        <v>195</v>
      </c>
      <c r="F2074" t="s">
        <v>324</v>
      </c>
      <c r="G2074">
        <v>18</v>
      </c>
      <c r="H2074">
        <v>8</v>
      </c>
      <c r="I2074">
        <v>2009</v>
      </c>
      <c r="J2074">
        <v>2</v>
      </c>
      <c r="K2074" t="s">
        <v>422</v>
      </c>
      <c r="L2074">
        <f>data_to_analyze[[#This Row],[workers]]-data_to_analyze[[#This Row],[previous_workers]]</f>
        <v>10</v>
      </c>
    </row>
    <row r="2075" spans="1:12" x14ac:dyDescent="0.25">
      <c r="A2075">
        <v>2069</v>
      </c>
      <c r="B2075" t="s">
        <v>7785</v>
      </c>
      <c r="C2075" t="s">
        <v>17735</v>
      </c>
      <c r="D2075" s="7">
        <v>6600000</v>
      </c>
      <c r="E2075">
        <v>195</v>
      </c>
      <c r="F2075" t="s">
        <v>297</v>
      </c>
      <c r="G2075">
        <v>26</v>
      </c>
      <c r="H2075">
        <v>21</v>
      </c>
      <c r="I2075">
        <v>2011</v>
      </c>
      <c r="J2075">
        <v>3</v>
      </c>
      <c r="K2075" t="s">
        <v>89</v>
      </c>
      <c r="L2075">
        <f>data_to_analyze[[#This Row],[workers]]-data_to_analyze[[#This Row],[previous_workers]]</f>
        <v>5</v>
      </c>
    </row>
    <row r="2076" spans="1:12" x14ac:dyDescent="0.25">
      <c r="A2076">
        <v>2070</v>
      </c>
      <c r="B2076" t="s">
        <v>7788</v>
      </c>
      <c r="C2076" t="s">
        <v>17734</v>
      </c>
      <c r="D2076" s="7">
        <v>500000</v>
      </c>
      <c r="E2076">
        <v>195</v>
      </c>
      <c r="F2076" t="s">
        <v>33</v>
      </c>
      <c r="G2076">
        <v>26</v>
      </c>
      <c r="H2076">
        <v>10</v>
      </c>
      <c r="I2076">
        <v>2013</v>
      </c>
      <c r="J2076">
        <v>1</v>
      </c>
      <c r="K2076" t="s">
        <v>1681</v>
      </c>
      <c r="L2076">
        <f>data_to_analyze[[#This Row],[workers]]-data_to_analyze[[#This Row],[previous_workers]]</f>
        <v>16</v>
      </c>
    </row>
    <row r="2077" spans="1:12" x14ac:dyDescent="0.25">
      <c r="A2077">
        <v>2071</v>
      </c>
      <c r="B2077" t="s">
        <v>7791</v>
      </c>
      <c r="C2077" t="s">
        <v>17765</v>
      </c>
      <c r="D2077" s="7">
        <v>36100000</v>
      </c>
      <c r="E2077">
        <v>195</v>
      </c>
      <c r="F2077" t="s">
        <v>336</v>
      </c>
      <c r="G2077">
        <v>97</v>
      </c>
      <c r="H2077">
        <v>58</v>
      </c>
      <c r="I2077">
        <v>1991</v>
      </c>
      <c r="J2077">
        <v>4</v>
      </c>
      <c r="K2077" t="s">
        <v>7794</v>
      </c>
      <c r="L2077">
        <f>data_to_analyze[[#This Row],[workers]]-data_to_analyze[[#This Row],[previous_workers]]</f>
        <v>39</v>
      </c>
    </row>
    <row r="2078" spans="1:12" x14ac:dyDescent="0.25">
      <c r="A2078">
        <v>2072</v>
      </c>
      <c r="B2078" t="s">
        <v>7795</v>
      </c>
      <c r="C2078" t="s">
        <v>777</v>
      </c>
      <c r="D2078" s="7">
        <v>19600000</v>
      </c>
      <c r="E2078">
        <v>195</v>
      </c>
      <c r="F2078" t="s">
        <v>233</v>
      </c>
      <c r="G2078">
        <v>45</v>
      </c>
      <c r="H2078">
        <v>25</v>
      </c>
      <c r="I2078">
        <v>2002</v>
      </c>
      <c r="J2078">
        <v>2</v>
      </c>
      <c r="K2078" t="s">
        <v>1435</v>
      </c>
      <c r="L2078">
        <f>data_to_analyze[[#This Row],[workers]]-data_to_analyze[[#This Row],[previous_workers]]</f>
        <v>20</v>
      </c>
    </row>
    <row r="2079" spans="1:12" x14ac:dyDescent="0.25">
      <c r="A2079">
        <v>2073</v>
      </c>
      <c r="B2079" t="s">
        <v>7798</v>
      </c>
      <c r="C2079" t="s">
        <v>17769</v>
      </c>
      <c r="D2079" s="7">
        <v>11700000</v>
      </c>
      <c r="E2079">
        <v>194</v>
      </c>
      <c r="F2079" t="s">
        <v>156</v>
      </c>
      <c r="G2079">
        <v>68</v>
      </c>
      <c r="H2079">
        <v>18</v>
      </c>
      <c r="I2079">
        <v>2010</v>
      </c>
      <c r="J2079">
        <v>4</v>
      </c>
      <c r="K2079" t="s">
        <v>26</v>
      </c>
      <c r="L2079">
        <f>data_to_analyze[[#This Row],[workers]]-data_to_analyze[[#This Row],[previous_workers]]</f>
        <v>50</v>
      </c>
    </row>
    <row r="2080" spans="1:12" x14ac:dyDescent="0.25">
      <c r="A2080">
        <v>2074</v>
      </c>
      <c r="B2080" t="s">
        <v>7801</v>
      </c>
      <c r="C2080" t="s">
        <v>17769</v>
      </c>
      <c r="D2080" s="7">
        <v>450900000</v>
      </c>
      <c r="E2080">
        <v>194</v>
      </c>
      <c r="F2080" t="s">
        <v>336</v>
      </c>
      <c r="G2080">
        <v>400</v>
      </c>
      <c r="H2080">
        <v>150</v>
      </c>
      <c r="I2080">
        <v>2000</v>
      </c>
      <c r="J2080">
        <v>1</v>
      </c>
      <c r="K2080" t="s">
        <v>7292</v>
      </c>
      <c r="L2080">
        <f>data_to_analyze[[#This Row],[workers]]-data_to_analyze[[#This Row],[previous_workers]]</f>
        <v>250</v>
      </c>
    </row>
    <row r="2081" spans="1:12" x14ac:dyDescent="0.25">
      <c r="A2081">
        <v>2075</v>
      </c>
      <c r="B2081" t="s">
        <v>7805</v>
      </c>
      <c r="C2081" t="s">
        <v>108</v>
      </c>
      <c r="D2081" s="7">
        <v>7700000</v>
      </c>
      <c r="E2081">
        <v>194</v>
      </c>
      <c r="F2081" t="s">
        <v>233</v>
      </c>
      <c r="G2081">
        <v>35</v>
      </c>
      <c r="H2081">
        <v>10</v>
      </c>
      <c r="I2081">
        <v>2010</v>
      </c>
      <c r="J2081">
        <v>1</v>
      </c>
      <c r="K2081" t="s">
        <v>108</v>
      </c>
      <c r="L2081">
        <f>data_to_analyze[[#This Row],[workers]]-data_to_analyze[[#This Row],[previous_workers]]</f>
        <v>25</v>
      </c>
    </row>
    <row r="2082" spans="1:12" x14ac:dyDescent="0.25">
      <c r="A2082">
        <v>2076</v>
      </c>
      <c r="B2082" t="s">
        <v>7808</v>
      </c>
      <c r="C2082" t="s">
        <v>10856</v>
      </c>
      <c r="D2082" s="7">
        <v>14800000</v>
      </c>
      <c r="E2082">
        <v>194</v>
      </c>
      <c r="F2082" t="s">
        <v>156</v>
      </c>
      <c r="G2082">
        <v>165</v>
      </c>
      <c r="H2082">
        <v>87</v>
      </c>
      <c r="I2082">
        <v>2005</v>
      </c>
      <c r="J2082">
        <v>1</v>
      </c>
      <c r="K2082" t="s">
        <v>2369</v>
      </c>
      <c r="L2082">
        <f>data_to_analyze[[#This Row],[workers]]-data_to_analyze[[#This Row],[previous_workers]]</f>
        <v>78</v>
      </c>
    </row>
    <row r="2083" spans="1:12" x14ac:dyDescent="0.25">
      <c r="A2083">
        <v>2077</v>
      </c>
      <c r="B2083" t="s">
        <v>7811</v>
      </c>
      <c r="C2083" t="s">
        <v>17730</v>
      </c>
      <c r="D2083" s="7">
        <v>25700000</v>
      </c>
      <c r="E2083">
        <v>194</v>
      </c>
      <c r="F2083" t="s">
        <v>187</v>
      </c>
      <c r="G2083">
        <v>19</v>
      </c>
      <c r="H2083">
        <v>8</v>
      </c>
      <c r="I2083">
        <v>2011</v>
      </c>
      <c r="J2083">
        <v>6</v>
      </c>
      <c r="K2083" t="s">
        <v>338</v>
      </c>
      <c r="L2083">
        <f>data_to_analyze[[#This Row],[workers]]-data_to_analyze[[#This Row],[previous_workers]]</f>
        <v>11</v>
      </c>
    </row>
    <row r="2084" spans="1:12" x14ac:dyDescent="0.25">
      <c r="A2084">
        <v>2078</v>
      </c>
      <c r="B2084" t="s">
        <v>7815</v>
      </c>
      <c r="C2084" t="s">
        <v>17739</v>
      </c>
      <c r="D2084" s="7">
        <v>5800000</v>
      </c>
      <c r="E2084">
        <v>194</v>
      </c>
      <c r="F2084" t="s">
        <v>308</v>
      </c>
      <c r="G2084">
        <v>11</v>
      </c>
      <c r="H2084">
        <v>3</v>
      </c>
      <c r="I2084">
        <v>2013</v>
      </c>
      <c r="J2084">
        <v>1</v>
      </c>
      <c r="K2084" t="s">
        <v>7181</v>
      </c>
      <c r="L2084">
        <f>data_to_analyze[[#This Row],[workers]]-data_to_analyze[[#This Row],[previous_workers]]</f>
        <v>8</v>
      </c>
    </row>
    <row r="2085" spans="1:12" x14ac:dyDescent="0.25">
      <c r="A2085">
        <v>2079</v>
      </c>
      <c r="B2085" t="s">
        <v>7818</v>
      </c>
      <c r="C2085" t="s">
        <v>17730</v>
      </c>
      <c r="D2085" s="7">
        <v>29100000</v>
      </c>
      <c r="E2085">
        <v>194</v>
      </c>
      <c r="F2085" t="s">
        <v>33</v>
      </c>
      <c r="G2085">
        <v>1000</v>
      </c>
      <c r="H2085">
        <v>196</v>
      </c>
      <c r="I2085">
        <v>2008</v>
      </c>
      <c r="J2085">
        <v>3</v>
      </c>
      <c r="K2085" t="s">
        <v>3540</v>
      </c>
      <c r="L2085">
        <f>data_to_analyze[[#This Row],[workers]]-data_to_analyze[[#This Row],[previous_workers]]</f>
        <v>804</v>
      </c>
    </row>
    <row r="2086" spans="1:12" x14ac:dyDescent="0.25">
      <c r="A2086">
        <v>2080</v>
      </c>
      <c r="B2086" t="s">
        <v>7821</v>
      </c>
      <c r="C2086" t="s">
        <v>17770</v>
      </c>
      <c r="D2086" s="7">
        <v>12100000</v>
      </c>
      <c r="E2086">
        <v>194</v>
      </c>
      <c r="F2086" t="s">
        <v>18</v>
      </c>
      <c r="G2086">
        <v>27</v>
      </c>
      <c r="H2086">
        <v>6</v>
      </c>
      <c r="I2086">
        <v>2013</v>
      </c>
      <c r="J2086">
        <v>1</v>
      </c>
      <c r="K2086" t="s">
        <v>34</v>
      </c>
      <c r="L2086">
        <f>data_to_analyze[[#This Row],[workers]]-data_to_analyze[[#This Row],[previous_workers]]</f>
        <v>21</v>
      </c>
    </row>
    <row r="2087" spans="1:12" x14ac:dyDescent="0.25">
      <c r="A2087">
        <v>2081</v>
      </c>
      <c r="B2087" t="s">
        <v>7824</v>
      </c>
      <c r="C2087" t="s">
        <v>10856</v>
      </c>
      <c r="D2087" s="7">
        <v>25800000</v>
      </c>
      <c r="E2087">
        <v>194</v>
      </c>
      <c r="F2087" t="s">
        <v>211</v>
      </c>
      <c r="G2087">
        <v>98</v>
      </c>
      <c r="H2087">
        <v>48</v>
      </c>
      <c r="I2087">
        <v>2009</v>
      </c>
      <c r="J2087">
        <v>5</v>
      </c>
      <c r="K2087" t="s">
        <v>730</v>
      </c>
      <c r="L2087">
        <f>data_to_analyze[[#This Row],[workers]]-data_to_analyze[[#This Row],[previous_workers]]</f>
        <v>50</v>
      </c>
    </row>
    <row r="2088" spans="1:12" x14ac:dyDescent="0.25">
      <c r="A2088">
        <v>2082</v>
      </c>
      <c r="B2088" t="s">
        <v>7827</v>
      </c>
      <c r="C2088" t="s">
        <v>10856</v>
      </c>
      <c r="D2088" s="7">
        <v>5100000</v>
      </c>
      <c r="E2088">
        <v>194</v>
      </c>
      <c r="F2088" t="s">
        <v>336</v>
      </c>
      <c r="G2088">
        <v>23</v>
      </c>
      <c r="H2088">
        <v>4</v>
      </c>
      <c r="I2088">
        <v>2012</v>
      </c>
      <c r="J2088">
        <v>1</v>
      </c>
      <c r="K2088" t="s">
        <v>605</v>
      </c>
      <c r="L2088">
        <f>data_to_analyze[[#This Row],[workers]]-data_to_analyze[[#This Row],[previous_workers]]</f>
        <v>19</v>
      </c>
    </row>
    <row r="2089" spans="1:12" x14ac:dyDescent="0.25">
      <c r="A2089">
        <v>2083</v>
      </c>
      <c r="B2089" t="s">
        <v>7830</v>
      </c>
      <c r="C2089" t="s">
        <v>17730</v>
      </c>
      <c r="D2089" s="7">
        <v>23200000</v>
      </c>
      <c r="E2089">
        <v>194</v>
      </c>
      <c r="F2089" t="s">
        <v>181</v>
      </c>
      <c r="G2089">
        <v>125</v>
      </c>
      <c r="H2089">
        <v>45</v>
      </c>
      <c r="I2089">
        <v>2011</v>
      </c>
      <c r="J2089">
        <v>3</v>
      </c>
      <c r="K2089" t="s">
        <v>7834</v>
      </c>
      <c r="L2089">
        <f>data_to_analyze[[#This Row],[workers]]-data_to_analyze[[#This Row],[previous_workers]]</f>
        <v>80</v>
      </c>
    </row>
    <row r="2090" spans="1:12" x14ac:dyDescent="0.25">
      <c r="A2090">
        <v>2084</v>
      </c>
      <c r="B2090" t="s">
        <v>7835</v>
      </c>
      <c r="C2090" t="s">
        <v>108</v>
      </c>
      <c r="D2090" s="7">
        <v>52100000</v>
      </c>
      <c r="E2090">
        <v>194</v>
      </c>
      <c r="F2090" t="s">
        <v>308</v>
      </c>
      <c r="G2090">
        <v>175</v>
      </c>
      <c r="H2090">
        <v>122</v>
      </c>
      <c r="I2090">
        <v>1974</v>
      </c>
      <c r="J2090">
        <v>1</v>
      </c>
      <c r="K2090" t="s">
        <v>108</v>
      </c>
      <c r="L2090">
        <f>data_to_analyze[[#This Row],[workers]]-data_to_analyze[[#This Row],[previous_workers]]</f>
        <v>53</v>
      </c>
    </row>
    <row r="2091" spans="1:12" x14ac:dyDescent="0.25">
      <c r="A2091">
        <v>2085</v>
      </c>
      <c r="B2091" t="s">
        <v>7839</v>
      </c>
      <c r="C2091" t="s">
        <v>17735</v>
      </c>
      <c r="D2091" s="7">
        <v>90600000</v>
      </c>
      <c r="E2091">
        <v>194</v>
      </c>
      <c r="F2091" t="s">
        <v>18</v>
      </c>
      <c r="G2091">
        <v>489</v>
      </c>
      <c r="H2091">
        <v>241</v>
      </c>
      <c r="I2091">
        <v>2009</v>
      </c>
      <c r="J2091">
        <v>7</v>
      </c>
      <c r="K2091" t="s">
        <v>7843</v>
      </c>
      <c r="L2091">
        <f>data_to_analyze[[#This Row],[workers]]-data_to_analyze[[#This Row],[previous_workers]]</f>
        <v>248</v>
      </c>
    </row>
    <row r="2092" spans="1:12" x14ac:dyDescent="0.25">
      <c r="A2092">
        <v>2086</v>
      </c>
      <c r="B2092" t="s">
        <v>7844</v>
      </c>
      <c r="C2092" t="s">
        <v>17760</v>
      </c>
      <c r="D2092" s="7">
        <v>9700000</v>
      </c>
      <c r="E2092">
        <v>194</v>
      </c>
      <c r="F2092" t="s">
        <v>25</v>
      </c>
      <c r="G2092">
        <v>64</v>
      </c>
      <c r="H2092">
        <v>12</v>
      </c>
      <c r="I2092">
        <v>2012</v>
      </c>
      <c r="J2092">
        <v>3</v>
      </c>
      <c r="K2092" t="s">
        <v>422</v>
      </c>
      <c r="L2092">
        <f>data_to_analyze[[#This Row],[workers]]-data_to_analyze[[#This Row],[previous_workers]]</f>
        <v>52</v>
      </c>
    </row>
    <row r="2093" spans="1:12" x14ac:dyDescent="0.25">
      <c r="A2093">
        <v>2087</v>
      </c>
      <c r="B2093" t="s">
        <v>7847</v>
      </c>
      <c r="C2093" t="s">
        <v>10856</v>
      </c>
      <c r="D2093" s="7">
        <v>7300000</v>
      </c>
      <c r="E2093">
        <v>193</v>
      </c>
      <c r="F2093" t="s">
        <v>25</v>
      </c>
      <c r="G2093">
        <v>5</v>
      </c>
      <c r="H2093">
        <v>5</v>
      </c>
      <c r="I2093">
        <v>2015</v>
      </c>
      <c r="J2093">
        <v>1</v>
      </c>
      <c r="K2093" t="s">
        <v>405</v>
      </c>
      <c r="L2093">
        <f>data_to_analyze[[#This Row],[workers]]-data_to_analyze[[#This Row],[previous_workers]]</f>
        <v>0</v>
      </c>
    </row>
    <row r="2094" spans="1:12" x14ac:dyDescent="0.25">
      <c r="A2094">
        <v>2088</v>
      </c>
      <c r="B2094" t="s">
        <v>7850</v>
      </c>
      <c r="C2094" t="s">
        <v>108</v>
      </c>
      <c r="D2094" s="7">
        <v>7200000</v>
      </c>
      <c r="E2094">
        <v>193</v>
      </c>
      <c r="F2094" t="s">
        <v>55</v>
      </c>
      <c r="G2094">
        <v>22</v>
      </c>
      <c r="H2094">
        <v>7</v>
      </c>
      <c r="I2094">
        <v>2008</v>
      </c>
      <c r="J2094">
        <v>5</v>
      </c>
      <c r="K2094" t="s">
        <v>108</v>
      </c>
      <c r="L2094">
        <f>data_to_analyze[[#This Row],[workers]]-data_to_analyze[[#This Row],[previous_workers]]</f>
        <v>15</v>
      </c>
    </row>
    <row r="2095" spans="1:12" x14ac:dyDescent="0.25">
      <c r="A2095">
        <v>2089</v>
      </c>
      <c r="B2095" t="s">
        <v>7853</v>
      </c>
      <c r="C2095" t="s">
        <v>17758</v>
      </c>
      <c r="D2095" s="7">
        <v>22400000</v>
      </c>
      <c r="E2095">
        <v>193</v>
      </c>
      <c r="F2095" t="s">
        <v>25</v>
      </c>
      <c r="G2095">
        <v>160</v>
      </c>
      <c r="H2095">
        <v>40</v>
      </c>
      <c r="I2095">
        <v>2006</v>
      </c>
      <c r="J2095">
        <v>2</v>
      </c>
      <c r="K2095" t="s">
        <v>7857</v>
      </c>
      <c r="L2095">
        <f>data_to_analyze[[#This Row],[workers]]-data_to_analyze[[#This Row],[previous_workers]]</f>
        <v>120</v>
      </c>
    </row>
    <row r="2096" spans="1:12" x14ac:dyDescent="0.25">
      <c r="A2096">
        <v>2090</v>
      </c>
      <c r="B2096" t="s">
        <v>7858</v>
      </c>
      <c r="C2096" t="s">
        <v>17742</v>
      </c>
      <c r="D2096" s="7">
        <v>3400000</v>
      </c>
      <c r="E2096">
        <v>193</v>
      </c>
      <c r="F2096" t="s">
        <v>107</v>
      </c>
      <c r="G2096">
        <v>34</v>
      </c>
      <c r="H2096">
        <v>13</v>
      </c>
      <c r="I2096">
        <v>2009</v>
      </c>
      <c r="J2096">
        <v>1</v>
      </c>
      <c r="K2096" t="s">
        <v>506</v>
      </c>
      <c r="L2096">
        <f>data_to_analyze[[#This Row],[workers]]-data_to_analyze[[#This Row],[previous_workers]]</f>
        <v>21</v>
      </c>
    </row>
    <row r="2097" spans="1:12" x14ac:dyDescent="0.25">
      <c r="A2097">
        <v>2091</v>
      </c>
      <c r="B2097" t="s">
        <v>7861</v>
      </c>
      <c r="C2097" t="s">
        <v>17735</v>
      </c>
      <c r="D2097" s="7">
        <v>11100000</v>
      </c>
      <c r="E2097">
        <v>193</v>
      </c>
      <c r="F2097" t="s">
        <v>156</v>
      </c>
      <c r="G2097">
        <v>214</v>
      </c>
      <c r="H2097">
        <v>55</v>
      </c>
      <c r="I2097">
        <v>2013</v>
      </c>
      <c r="J2097">
        <v>2</v>
      </c>
      <c r="K2097" t="s">
        <v>89</v>
      </c>
      <c r="L2097">
        <f>data_to_analyze[[#This Row],[workers]]-data_to_analyze[[#This Row],[previous_workers]]</f>
        <v>159</v>
      </c>
    </row>
    <row r="2098" spans="1:12" x14ac:dyDescent="0.25">
      <c r="A2098">
        <v>2092</v>
      </c>
      <c r="B2098" t="s">
        <v>7864</v>
      </c>
      <c r="C2098" t="s">
        <v>17758</v>
      </c>
      <c r="D2098" s="7">
        <v>10500000</v>
      </c>
      <c r="E2098">
        <v>193</v>
      </c>
      <c r="F2098" t="s">
        <v>40</v>
      </c>
      <c r="G2098">
        <v>4</v>
      </c>
      <c r="H2098">
        <v>1</v>
      </c>
      <c r="I2098">
        <v>2011</v>
      </c>
      <c r="J2098">
        <v>2</v>
      </c>
      <c r="K2098" t="s">
        <v>7867</v>
      </c>
      <c r="L2098">
        <f>data_to_analyze[[#This Row],[workers]]-data_to_analyze[[#This Row],[previous_workers]]</f>
        <v>3</v>
      </c>
    </row>
    <row r="2099" spans="1:12" x14ac:dyDescent="0.25">
      <c r="A2099">
        <v>2093</v>
      </c>
      <c r="B2099" t="s">
        <v>7868</v>
      </c>
      <c r="C2099" t="s">
        <v>17764</v>
      </c>
      <c r="D2099" s="7">
        <v>111400000</v>
      </c>
      <c r="E2099">
        <v>193</v>
      </c>
      <c r="F2099" t="s">
        <v>156</v>
      </c>
      <c r="G2099">
        <v>623</v>
      </c>
      <c r="H2099">
        <v>223</v>
      </c>
      <c r="I2099">
        <v>2001</v>
      </c>
      <c r="J2099">
        <v>12</v>
      </c>
      <c r="K2099" t="s">
        <v>437</v>
      </c>
      <c r="L2099">
        <f>data_to_analyze[[#This Row],[workers]]-data_to_analyze[[#This Row],[previous_workers]]</f>
        <v>400</v>
      </c>
    </row>
    <row r="2100" spans="1:12" x14ac:dyDescent="0.25">
      <c r="A2100">
        <v>2094</v>
      </c>
      <c r="B2100" t="s">
        <v>7872</v>
      </c>
      <c r="C2100" t="s">
        <v>17767</v>
      </c>
      <c r="D2100" s="7">
        <v>300000</v>
      </c>
      <c r="E2100">
        <v>192</v>
      </c>
      <c r="F2100" t="s">
        <v>187</v>
      </c>
      <c r="G2100">
        <v>5</v>
      </c>
      <c r="H2100">
        <v>3</v>
      </c>
      <c r="I2100">
        <v>2004</v>
      </c>
      <c r="J2100">
        <v>1</v>
      </c>
      <c r="K2100" t="s">
        <v>1299</v>
      </c>
      <c r="L2100">
        <f>data_to_analyze[[#This Row],[workers]]-data_to_analyze[[#This Row],[previous_workers]]</f>
        <v>2</v>
      </c>
    </row>
    <row r="2101" spans="1:12" x14ac:dyDescent="0.25">
      <c r="A2101">
        <v>2095</v>
      </c>
      <c r="B2101" t="s">
        <v>7875</v>
      </c>
      <c r="C2101" t="s">
        <v>10856</v>
      </c>
      <c r="D2101" s="7">
        <v>8900000</v>
      </c>
      <c r="E2101">
        <v>192</v>
      </c>
      <c r="F2101" t="s">
        <v>18</v>
      </c>
      <c r="G2101">
        <v>53</v>
      </c>
      <c r="H2101">
        <v>23</v>
      </c>
      <c r="I2101">
        <v>2008</v>
      </c>
      <c r="J2101">
        <v>3</v>
      </c>
      <c r="K2101" t="s">
        <v>1475</v>
      </c>
      <c r="L2101">
        <f>data_to_analyze[[#This Row],[workers]]-data_to_analyze[[#This Row],[previous_workers]]</f>
        <v>30</v>
      </c>
    </row>
    <row r="2102" spans="1:12" x14ac:dyDescent="0.25">
      <c r="A2102">
        <v>2096</v>
      </c>
      <c r="B2102" t="s">
        <v>7878</v>
      </c>
      <c r="C2102" t="s">
        <v>10856</v>
      </c>
      <c r="D2102" s="7">
        <v>19800000</v>
      </c>
      <c r="E2102">
        <v>192</v>
      </c>
      <c r="F2102" t="s">
        <v>18</v>
      </c>
      <c r="G2102">
        <v>71</v>
      </c>
      <c r="H2102">
        <v>42</v>
      </c>
      <c r="I2102">
        <v>2013</v>
      </c>
      <c r="J2102">
        <v>2</v>
      </c>
      <c r="K2102" t="s">
        <v>83</v>
      </c>
      <c r="L2102">
        <f>data_to_analyze[[#This Row],[workers]]-data_to_analyze[[#This Row],[previous_workers]]</f>
        <v>29</v>
      </c>
    </row>
    <row r="2103" spans="1:12" x14ac:dyDescent="0.25">
      <c r="A2103">
        <v>2097</v>
      </c>
      <c r="B2103" t="s">
        <v>7881</v>
      </c>
      <c r="C2103" t="s">
        <v>17771</v>
      </c>
      <c r="D2103" s="7">
        <v>4400000</v>
      </c>
      <c r="E2103">
        <v>192</v>
      </c>
      <c r="F2103" t="s">
        <v>18</v>
      </c>
      <c r="G2103">
        <v>25</v>
      </c>
      <c r="H2103">
        <v>10</v>
      </c>
      <c r="I2103">
        <v>2013</v>
      </c>
      <c r="J2103">
        <v>3</v>
      </c>
      <c r="K2103" t="s">
        <v>7884</v>
      </c>
      <c r="L2103">
        <f>data_to_analyze[[#This Row],[workers]]-data_to_analyze[[#This Row],[previous_workers]]</f>
        <v>15</v>
      </c>
    </row>
    <row r="2104" spans="1:12" x14ac:dyDescent="0.25">
      <c r="A2104">
        <v>2098</v>
      </c>
      <c r="B2104" t="s">
        <v>7885</v>
      </c>
      <c r="C2104" t="s">
        <v>777</v>
      </c>
      <c r="D2104" s="7">
        <v>3700000</v>
      </c>
      <c r="E2104">
        <v>192</v>
      </c>
      <c r="F2104" t="s">
        <v>336</v>
      </c>
      <c r="G2104">
        <v>11</v>
      </c>
      <c r="H2104">
        <v>4</v>
      </c>
      <c r="I2104">
        <v>2008</v>
      </c>
      <c r="J2104">
        <v>2</v>
      </c>
      <c r="K2104" t="s">
        <v>1431</v>
      </c>
      <c r="L2104">
        <f>data_to_analyze[[#This Row],[workers]]-data_to_analyze[[#This Row],[previous_workers]]</f>
        <v>7</v>
      </c>
    </row>
    <row r="2105" spans="1:12" x14ac:dyDescent="0.25">
      <c r="A2105">
        <v>2099</v>
      </c>
      <c r="B2105" t="s">
        <v>7888</v>
      </c>
      <c r="C2105" t="s">
        <v>17773</v>
      </c>
      <c r="D2105" s="7">
        <v>36500000</v>
      </c>
      <c r="E2105">
        <v>191</v>
      </c>
      <c r="F2105" t="s">
        <v>233</v>
      </c>
      <c r="G2105">
        <v>20</v>
      </c>
      <c r="H2105">
        <v>2</v>
      </c>
      <c r="I2105">
        <v>2010</v>
      </c>
      <c r="J2105">
        <v>1</v>
      </c>
      <c r="K2105" t="s">
        <v>1896</v>
      </c>
      <c r="L2105">
        <f>data_to_analyze[[#This Row],[workers]]-data_to_analyze[[#This Row],[previous_workers]]</f>
        <v>18</v>
      </c>
    </row>
    <row r="2106" spans="1:12" x14ac:dyDescent="0.25">
      <c r="A2106">
        <v>2100</v>
      </c>
      <c r="B2106" t="s">
        <v>7891</v>
      </c>
      <c r="C2106" t="s">
        <v>17748</v>
      </c>
      <c r="D2106" s="7">
        <v>2700000</v>
      </c>
      <c r="E2106">
        <v>191</v>
      </c>
      <c r="F2106" t="s">
        <v>55</v>
      </c>
      <c r="G2106">
        <v>300</v>
      </c>
      <c r="H2106">
        <v>140</v>
      </c>
      <c r="I2106">
        <v>2011</v>
      </c>
      <c r="J2106">
        <v>1</v>
      </c>
      <c r="K2106" t="s">
        <v>7894</v>
      </c>
      <c r="L2106">
        <f>data_to_analyze[[#This Row],[workers]]-data_to_analyze[[#This Row],[previous_workers]]</f>
        <v>160</v>
      </c>
    </row>
    <row r="2107" spans="1:12" x14ac:dyDescent="0.25">
      <c r="A2107">
        <v>2101</v>
      </c>
      <c r="B2107" t="s">
        <v>7895</v>
      </c>
      <c r="C2107" t="s">
        <v>17770</v>
      </c>
      <c r="D2107" s="7">
        <v>2300000</v>
      </c>
      <c r="E2107">
        <v>191</v>
      </c>
      <c r="F2107" t="s">
        <v>33</v>
      </c>
      <c r="G2107">
        <v>15</v>
      </c>
      <c r="H2107">
        <v>5</v>
      </c>
      <c r="I2107">
        <v>2012</v>
      </c>
      <c r="J2107">
        <v>1</v>
      </c>
      <c r="K2107" t="s">
        <v>34</v>
      </c>
      <c r="L2107">
        <f>data_to_analyze[[#This Row],[workers]]-data_to_analyze[[#This Row],[previous_workers]]</f>
        <v>10</v>
      </c>
    </row>
    <row r="2108" spans="1:12" x14ac:dyDescent="0.25">
      <c r="A2108">
        <v>2102</v>
      </c>
      <c r="B2108" t="s">
        <v>7898</v>
      </c>
      <c r="C2108" t="s">
        <v>17739</v>
      </c>
      <c r="D2108" s="7">
        <v>5500000</v>
      </c>
      <c r="E2108">
        <v>191</v>
      </c>
      <c r="F2108" t="s">
        <v>233</v>
      </c>
      <c r="G2108">
        <v>6</v>
      </c>
      <c r="H2108">
        <v>2</v>
      </c>
      <c r="I2108">
        <v>2013</v>
      </c>
      <c r="J2108">
        <v>1</v>
      </c>
      <c r="K2108" t="s">
        <v>2055</v>
      </c>
      <c r="L2108">
        <f>data_to_analyze[[#This Row],[workers]]-data_to_analyze[[#This Row],[previous_workers]]</f>
        <v>4</v>
      </c>
    </row>
    <row r="2109" spans="1:12" x14ac:dyDescent="0.25">
      <c r="A2109">
        <v>2102</v>
      </c>
      <c r="B2109" t="s">
        <v>7901</v>
      </c>
      <c r="C2109" t="s">
        <v>17773</v>
      </c>
      <c r="D2109" s="7">
        <v>7900000</v>
      </c>
      <c r="E2109">
        <v>191</v>
      </c>
      <c r="F2109" t="s">
        <v>187</v>
      </c>
      <c r="G2109">
        <v>17</v>
      </c>
      <c r="H2109">
        <v>5</v>
      </c>
      <c r="I2109">
        <v>2007</v>
      </c>
      <c r="J2109">
        <v>1</v>
      </c>
      <c r="K2109" t="s">
        <v>1896</v>
      </c>
      <c r="L2109">
        <f>data_to_analyze[[#This Row],[workers]]-data_to_analyze[[#This Row],[previous_workers]]</f>
        <v>12</v>
      </c>
    </row>
    <row r="2110" spans="1:12" x14ac:dyDescent="0.25">
      <c r="A2110">
        <v>2103</v>
      </c>
      <c r="B2110" t="s">
        <v>7904</v>
      </c>
      <c r="C2110" t="s">
        <v>10856</v>
      </c>
      <c r="D2110" s="7">
        <v>5900000</v>
      </c>
      <c r="E2110">
        <v>191</v>
      </c>
      <c r="F2110" t="s">
        <v>156</v>
      </c>
      <c r="G2110">
        <v>42</v>
      </c>
      <c r="H2110">
        <v>8</v>
      </c>
      <c r="I2110">
        <v>2009</v>
      </c>
      <c r="J2110">
        <v>2</v>
      </c>
      <c r="K2110" t="s">
        <v>163</v>
      </c>
      <c r="L2110">
        <f>data_to_analyze[[#This Row],[workers]]-data_to_analyze[[#This Row],[previous_workers]]</f>
        <v>34</v>
      </c>
    </row>
    <row r="2111" spans="1:12" x14ac:dyDescent="0.25">
      <c r="A2111">
        <v>2104</v>
      </c>
      <c r="B2111" t="s">
        <v>7907</v>
      </c>
      <c r="C2111" t="s">
        <v>17742</v>
      </c>
      <c r="D2111" s="7">
        <v>11300000</v>
      </c>
      <c r="E2111">
        <v>191</v>
      </c>
      <c r="F2111" t="s">
        <v>211</v>
      </c>
      <c r="G2111">
        <v>240</v>
      </c>
      <c r="H2111">
        <v>138</v>
      </c>
      <c r="I2111">
        <v>1985</v>
      </c>
      <c r="J2111">
        <v>2</v>
      </c>
      <c r="K2111" t="s">
        <v>7911</v>
      </c>
      <c r="L2111">
        <f>data_to_analyze[[#This Row],[workers]]-data_to_analyze[[#This Row],[previous_workers]]</f>
        <v>102</v>
      </c>
    </row>
    <row r="2112" spans="1:12" x14ac:dyDescent="0.25">
      <c r="A2112">
        <v>2105</v>
      </c>
      <c r="B2112" t="s">
        <v>7912</v>
      </c>
      <c r="C2112" t="s">
        <v>777</v>
      </c>
      <c r="D2112" s="7">
        <v>17600000</v>
      </c>
      <c r="E2112">
        <v>191</v>
      </c>
      <c r="F2112" t="s">
        <v>33</v>
      </c>
      <c r="G2112">
        <v>375</v>
      </c>
      <c r="H2112">
        <v>140</v>
      </c>
      <c r="I2112">
        <v>2011</v>
      </c>
      <c r="J2112">
        <v>4</v>
      </c>
      <c r="K2112" t="s">
        <v>1004</v>
      </c>
      <c r="L2112">
        <f>data_to_analyze[[#This Row],[workers]]-data_to_analyze[[#This Row],[previous_workers]]</f>
        <v>235</v>
      </c>
    </row>
    <row r="2113" spans="1:12" x14ac:dyDescent="0.25">
      <c r="A2113">
        <v>2106</v>
      </c>
      <c r="B2113" t="s">
        <v>7915</v>
      </c>
      <c r="C2113" t="s">
        <v>17730</v>
      </c>
      <c r="D2113" s="7">
        <v>4600000</v>
      </c>
      <c r="E2113">
        <v>191</v>
      </c>
      <c r="F2113" t="s">
        <v>297</v>
      </c>
      <c r="G2113">
        <v>41</v>
      </c>
      <c r="H2113">
        <v>14</v>
      </c>
      <c r="I2113">
        <v>2006</v>
      </c>
      <c r="J2113">
        <v>1</v>
      </c>
      <c r="K2113" t="s">
        <v>2594</v>
      </c>
      <c r="L2113">
        <f>data_to_analyze[[#This Row],[workers]]-data_to_analyze[[#This Row],[previous_workers]]</f>
        <v>27</v>
      </c>
    </row>
    <row r="2114" spans="1:12" x14ac:dyDescent="0.25">
      <c r="A2114">
        <v>2107</v>
      </c>
      <c r="B2114" t="s">
        <v>7918</v>
      </c>
      <c r="C2114" t="s">
        <v>17770</v>
      </c>
      <c r="D2114" s="7">
        <v>6400000</v>
      </c>
      <c r="E2114">
        <v>191</v>
      </c>
      <c r="F2114" t="s">
        <v>289</v>
      </c>
      <c r="G2114">
        <v>10</v>
      </c>
      <c r="H2114">
        <v>6</v>
      </c>
      <c r="I2114">
        <v>2003</v>
      </c>
      <c r="J2114">
        <v>4</v>
      </c>
      <c r="K2114" t="s">
        <v>470</v>
      </c>
      <c r="L2114">
        <f>data_to_analyze[[#This Row],[workers]]-data_to_analyze[[#This Row],[previous_workers]]</f>
        <v>4</v>
      </c>
    </row>
    <row r="2115" spans="1:12" x14ac:dyDescent="0.25">
      <c r="A2115">
        <v>2108</v>
      </c>
      <c r="B2115" t="s">
        <v>7921</v>
      </c>
      <c r="C2115" t="s">
        <v>17773</v>
      </c>
      <c r="D2115" s="7">
        <v>2600000</v>
      </c>
      <c r="E2115">
        <v>191</v>
      </c>
      <c r="F2115" t="s">
        <v>297</v>
      </c>
      <c r="G2115">
        <v>27</v>
      </c>
      <c r="H2115">
        <v>5</v>
      </c>
      <c r="I2115">
        <v>2008</v>
      </c>
      <c r="J2115">
        <v>1</v>
      </c>
      <c r="K2115" t="s">
        <v>591</v>
      </c>
      <c r="L2115">
        <f>data_to_analyze[[#This Row],[workers]]-data_to_analyze[[#This Row],[previous_workers]]</f>
        <v>22</v>
      </c>
    </row>
    <row r="2116" spans="1:12" x14ac:dyDescent="0.25">
      <c r="A2116">
        <v>2109</v>
      </c>
      <c r="B2116" t="s">
        <v>7924</v>
      </c>
      <c r="C2116" t="s">
        <v>17749</v>
      </c>
      <c r="D2116" s="7">
        <v>36400000</v>
      </c>
      <c r="E2116">
        <v>191</v>
      </c>
      <c r="F2116" t="s">
        <v>181</v>
      </c>
      <c r="G2116">
        <v>375</v>
      </c>
      <c r="H2116">
        <v>96</v>
      </c>
      <c r="I2116">
        <v>1999</v>
      </c>
      <c r="J2116">
        <v>1</v>
      </c>
      <c r="K2116" t="s">
        <v>7927</v>
      </c>
      <c r="L2116">
        <f>data_to_analyze[[#This Row],[workers]]-data_to_analyze[[#This Row],[previous_workers]]</f>
        <v>279</v>
      </c>
    </row>
    <row r="2117" spans="1:12" x14ac:dyDescent="0.25">
      <c r="A2117">
        <v>2110</v>
      </c>
      <c r="B2117" t="s">
        <v>7928</v>
      </c>
      <c r="C2117" t="s">
        <v>17767</v>
      </c>
      <c r="D2117" s="7">
        <v>6100000</v>
      </c>
      <c r="E2117">
        <v>191</v>
      </c>
      <c r="F2117" t="s">
        <v>156</v>
      </c>
      <c r="G2117">
        <v>134</v>
      </c>
      <c r="H2117">
        <v>22</v>
      </c>
      <c r="I2117">
        <v>2008</v>
      </c>
      <c r="J2117">
        <v>4</v>
      </c>
      <c r="K2117" t="s">
        <v>1299</v>
      </c>
      <c r="L2117">
        <f>data_to_analyze[[#This Row],[workers]]-data_to_analyze[[#This Row],[previous_workers]]</f>
        <v>112</v>
      </c>
    </row>
    <row r="2118" spans="1:12" x14ac:dyDescent="0.25">
      <c r="A2118">
        <v>2111</v>
      </c>
      <c r="B2118" t="s">
        <v>7931</v>
      </c>
      <c r="C2118" t="s">
        <v>777</v>
      </c>
      <c r="D2118" s="7">
        <v>57200000</v>
      </c>
      <c r="E2118">
        <v>191</v>
      </c>
      <c r="F2118" t="s">
        <v>181</v>
      </c>
      <c r="G2118">
        <v>228</v>
      </c>
      <c r="H2118">
        <v>105</v>
      </c>
      <c r="I2118">
        <v>1999</v>
      </c>
      <c r="J2118">
        <v>4</v>
      </c>
      <c r="K2118" t="s">
        <v>7934</v>
      </c>
      <c r="L2118">
        <f>data_to_analyze[[#This Row],[workers]]-data_to_analyze[[#This Row],[previous_workers]]</f>
        <v>123</v>
      </c>
    </row>
    <row r="2119" spans="1:12" x14ac:dyDescent="0.25">
      <c r="A2119">
        <v>2112</v>
      </c>
      <c r="B2119" t="s">
        <v>7935</v>
      </c>
      <c r="C2119" t="s">
        <v>17770</v>
      </c>
      <c r="D2119" s="7">
        <v>42400000</v>
      </c>
      <c r="E2119">
        <v>191</v>
      </c>
      <c r="F2119" t="s">
        <v>308</v>
      </c>
      <c r="G2119">
        <v>716</v>
      </c>
      <c r="H2119">
        <v>515</v>
      </c>
      <c r="I2119">
        <v>1997</v>
      </c>
      <c r="J2119">
        <v>4</v>
      </c>
      <c r="K2119" t="s">
        <v>7938</v>
      </c>
      <c r="L2119">
        <f>data_to_analyze[[#This Row],[workers]]-data_to_analyze[[#This Row],[previous_workers]]</f>
        <v>201</v>
      </c>
    </row>
    <row r="2120" spans="1:12" x14ac:dyDescent="0.25">
      <c r="A2120">
        <v>2113</v>
      </c>
      <c r="B2120" t="s">
        <v>7939</v>
      </c>
      <c r="C2120" t="s">
        <v>17749</v>
      </c>
      <c r="D2120" s="7">
        <v>29800000</v>
      </c>
      <c r="E2120">
        <v>191</v>
      </c>
      <c r="F2120" t="s">
        <v>107</v>
      </c>
      <c r="G2120">
        <v>100</v>
      </c>
      <c r="H2120">
        <v>25</v>
      </c>
      <c r="I2120">
        <v>2006</v>
      </c>
      <c r="J2120">
        <v>1</v>
      </c>
      <c r="K2120" t="s">
        <v>6804</v>
      </c>
      <c r="L2120">
        <f>data_to_analyze[[#This Row],[workers]]-data_to_analyze[[#This Row],[previous_workers]]</f>
        <v>75</v>
      </c>
    </row>
    <row r="2121" spans="1:12" x14ac:dyDescent="0.25">
      <c r="A2121">
        <v>2114</v>
      </c>
      <c r="B2121" t="s">
        <v>7942</v>
      </c>
      <c r="C2121" t="s">
        <v>108</v>
      </c>
      <c r="D2121" s="7">
        <v>17800000</v>
      </c>
      <c r="E2121">
        <v>191</v>
      </c>
      <c r="F2121" t="s">
        <v>336</v>
      </c>
      <c r="G2121">
        <v>5</v>
      </c>
      <c r="H2121">
        <v>1</v>
      </c>
      <c r="I2121">
        <v>2009</v>
      </c>
      <c r="J2121">
        <v>2</v>
      </c>
      <c r="K2121" t="s">
        <v>5314</v>
      </c>
      <c r="L2121">
        <f>data_to_analyze[[#This Row],[workers]]-data_to_analyze[[#This Row],[previous_workers]]</f>
        <v>4</v>
      </c>
    </row>
    <row r="2122" spans="1:12" x14ac:dyDescent="0.25">
      <c r="A2122">
        <v>2115</v>
      </c>
      <c r="B2122" t="s">
        <v>7945</v>
      </c>
      <c r="C2122" t="s">
        <v>17770</v>
      </c>
      <c r="D2122" s="7">
        <v>18200000</v>
      </c>
      <c r="E2122">
        <v>191</v>
      </c>
      <c r="F2122" t="s">
        <v>181</v>
      </c>
      <c r="G2122">
        <v>116</v>
      </c>
      <c r="H2122">
        <v>73</v>
      </c>
      <c r="I2122">
        <v>2008</v>
      </c>
      <c r="J2122">
        <v>5</v>
      </c>
      <c r="K2122" t="s">
        <v>1496</v>
      </c>
      <c r="L2122">
        <f>data_to_analyze[[#This Row],[workers]]-data_to_analyze[[#This Row],[previous_workers]]</f>
        <v>43</v>
      </c>
    </row>
    <row r="2123" spans="1:12" x14ac:dyDescent="0.25">
      <c r="A2123">
        <v>2116</v>
      </c>
      <c r="B2123" t="s">
        <v>7949</v>
      </c>
      <c r="C2123" t="s">
        <v>17742</v>
      </c>
      <c r="D2123" s="7">
        <v>9500000</v>
      </c>
      <c r="E2123">
        <v>190</v>
      </c>
      <c r="F2123" t="s">
        <v>107</v>
      </c>
      <c r="G2123">
        <v>34</v>
      </c>
      <c r="H2123">
        <v>18</v>
      </c>
      <c r="I2123">
        <v>2012</v>
      </c>
      <c r="J2123">
        <v>3</v>
      </c>
      <c r="K2123" t="s">
        <v>506</v>
      </c>
      <c r="L2123">
        <f>data_to_analyze[[#This Row],[workers]]-data_to_analyze[[#This Row],[previous_workers]]</f>
        <v>16</v>
      </c>
    </row>
    <row r="2124" spans="1:12" x14ac:dyDescent="0.25">
      <c r="A2124">
        <v>2117</v>
      </c>
      <c r="B2124" t="s">
        <v>7952</v>
      </c>
      <c r="C2124" t="s">
        <v>17770</v>
      </c>
      <c r="D2124" s="7">
        <v>16600000</v>
      </c>
      <c r="E2124">
        <v>190</v>
      </c>
      <c r="F2124" t="s">
        <v>156</v>
      </c>
      <c r="G2124">
        <v>110</v>
      </c>
      <c r="H2124">
        <v>41</v>
      </c>
      <c r="I2124">
        <v>2012</v>
      </c>
      <c r="J2124">
        <v>3</v>
      </c>
      <c r="K2124" t="s">
        <v>3412</v>
      </c>
      <c r="L2124">
        <f>data_to_analyze[[#This Row],[workers]]-data_to_analyze[[#This Row],[previous_workers]]</f>
        <v>69</v>
      </c>
    </row>
    <row r="2125" spans="1:12" x14ac:dyDescent="0.25">
      <c r="A2125">
        <v>2118</v>
      </c>
      <c r="B2125" t="s">
        <v>7955</v>
      </c>
      <c r="C2125" t="s">
        <v>17770</v>
      </c>
      <c r="D2125" s="7">
        <v>8300000</v>
      </c>
      <c r="E2125">
        <v>190</v>
      </c>
      <c r="F2125" t="s">
        <v>156</v>
      </c>
      <c r="G2125">
        <v>36</v>
      </c>
      <c r="H2125">
        <v>20</v>
      </c>
      <c r="I2125">
        <v>2000</v>
      </c>
      <c r="J2125">
        <v>3</v>
      </c>
      <c r="K2125" t="s">
        <v>34</v>
      </c>
      <c r="L2125">
        <f>data_to_analyze[[#This Row],[workers]]-data_to_analyze[[#This Row],[previous_workers]]</f>
        <v>16</v>
      </c>
    </row>
    <row r="2126" spans="1:12" x14ac:dyDescent="0.25">
      <c r="A2126">
        <v>2119</v>
      </c>
      <c r="B2126" t="s">
        <v>7958</v>
      </c>
      <c r="C2126" t="s">
        <v>17749</v>
      </c>
      <c r="D2126" s="7">
        <v>35300000</v>
      </c>
      <c r="E2126">
        <v>190</v>
      </c>
      <c r="F2126" t="s">
        <v>211</v>
      </c>
      <c r="G2126">
        <v>48</v>
      </c>
      <c r="H2126">
        <v>24</v>
      </c>
      <c r="I2126">
        <v>2009</v>
      </c>
      <c r="J2126">
        <v>3</v>
      </c>
      <c r="K2126" t="s">
        <v>7961</v>
      </c>
      <c r="L2126">
        <f>data_to_analyze[[#This Row],[workers]]-data_to_analyze[[#This Row],[previous_workers]]</f>
        <v>24</v>
      </c>
    </row>
    <row r="2127" spans="1:12" x14ac:dyDescent="0.25">
      <c r="A2127">
        <v>2120</v>
      </c>
      <c r="B2127" t="s">
        <v>7962</v>
      </c>
      <c r="C2127" t="s">
        <v>10856</v>
      </c>
      <c r="D2127" s="7">
        <v>17300000</v>
      </c>
      <c r="E2127">
        <v>190</v>
      </c>
      <c r="F2127" t="s">
        <v>336</v>
      </c>
      <c r="G2127">
        <v>28</v>
      </c>
      <c r="H2127">
        <v>15</v>
      </c>
      <c r="I2127">
        <v>2006</v>
      </c>
      <c r="J2127">
        <v>2</v>
      </c>
      <c r="K2127" t="s">
        <v>7965</v>
      </c>
      <c r="L2127">
        <f>data_to_analyze[[#This Row],[workers]]-data_to_analyze[[#This Row],[previous_workers]]</f>
        <v>13</v>
      </c>
    </row>
    <row r="2128" spans="1:12" x14ac:dyDescent="0.25">
      <c r="A2128">
        <v>2121</v>
      </c>
      <c r="B2128" t="s">
        <v>7966</v>
      </c>
      <c r="C2128" t="s">
        <v>777</v>
      </c>
      <c r="D2128" s="7">
        <v>10100000</v>
      </c>
      <c r="E2128">
        <v>190</v>
      </c>
      <c r="F2128" t="s">
        <v>336</v>
      </c>
      <c r="G2128">
        <v>101</v>
      </c>
      <c r="H2128">
        <v>54</v>
      </c>
      <c r="I2128">
        <v>2009</v>
      </c>
      <c r="J2128">
        <v>5</v>
      </c>
      <c r="K2128" t="s">
        <v>1004</v>
      </c>
      <c r="L2128">
        <f>data_to_analyze[[#This Row],[workers]]-data_to_analyze[[#This Row],[previous_workers]]</f>
        <v>47</v>
      </c>
    </row>
    <row r="2129" spans="1:12" x14ac:dyDescent="0.25">
      <c r="A2129">
        <v>2122</v>
      </c>
      <c r="B2129" t="s">
        <v>7969</v>
      </c>
      <c r="C2129" t="s">
        <v>17735</v>
      </c>
      <c r="D2129" s="7">
        <v>7400000</v>
      </c>
      <c r="E2129">
        <v>190</v>
      </c>
      <c r="F2129" t="s">
        <v>18</v>
      </c>
      <c r="G2129">
        <v>74</v>
      </c>
      <c r="H2129">
        <v>25</v>
      </c>
      <c r="I2129">
        <v>1997</v>
      </c>
      <c r="J2129">
        <v>3</v>
      </c>
      <c r="K2129" t="s">
        <v>2861</v>
      </c>
      <c r="L2129">
        <f>data_to_analyze[[#This Row],[workers]]-data_to_analyze[[#This Row],[previous_workers]]</f>
        <v>49</v>
      </c>
    </row>
    <row r="2130" spans="1:12" x14ac:dyDescent="0.25">
      <c r="A2130">
        <v>2123</v>
      </c>
      <c r="B2130" t="s">
        <v>7972</v>
      </c>
      <c r="C2130" t="s">
        <v>17743</v>
      </c>
      <c r="D2130" s="7">
        <v>7500000</v>
      </c>
      <c r="E2130">
        <v>189</v>
      </c>
      <c r="F2130" t="s">
        <v>107</v>
      </c>
      <c r="G2130">
        <v>40</v>
      </c>
      <c r="H2130">
        <v>25</v>
      </c>
      <c r="I2130">
        <v>2008</v>
      </c>
      <c r="J2130">
        <v>1</v>
      </c>
      <c r="K2130" t="s">
        <v>6189</v>
      </c>
      <c r="L2130">
        <f>data_to_analyze[[#This Row],[workers]]-data_to_analyze[[#This Row],[previous_workers]]</f>
        <v>15</v>
      </c>
    </row>
    <row r="2131" spans="1:12" x14ac:dyDescent="0.25">
      <c r="A2131">
        <v>2124</v>
      </c>
      <c r="B2131" t="s">
        <v>7975</v>
      </c>
      <c r="C2131" t="s">
        <v>17770</v>
      </c>
      <c r="D2131" s="7">
        <v>76800000</v>
      </c>
      <c r="E2131">
        <v>189</v>
      </c>
      <c r="F2131" t="s">
        <v>18</v>
      </c>
      <c r="G2131">
        <v>102</v>
      </c>
      <c r="H2131">
        <v>30</v>
      </c>
      <c r="I2131">
        <v>2001</v>
      </c>
      <c r="J2131">
        <v>1</v>
      </c>
      <c r="K2131" t="s">
        <v>258</v>
      </c>
      <c r="L2131">
        <f>data_to_analyze[[#This Row],[workers]]-data_to_analyze[[#This Row],[previous_workers]]</f>
        <v>72</v>
      </c>
    </row>
    <row r="2132" spans="1:12" x14ac:dyDescent="0.25">
      <c r="A2132">
        <v>2125</v>
      </c>
      <c r="B2132" t="s">
        <v>7979</v>
      </c>
      <c r="C2132" t="s">
        <v>17734</v>
      </c>
      <c r="D2132" s="7">
        <v>27700000</v>
      </c>
      <c r="E2132">
        <v>189</v>
      </c>
      <c r="F2132" t="s">
        <v>336</v>
      </c>
      <c r="G2132">
        <v>83</v>
      </c>
      <c r="H2132">
        <v>35</v>
      </c>
      <c r="I2132">
        <v>1996</v>
      </c>
      <c r="J2132">
        <v>3</v>
      </c>
      <c r="K2132" t="s">
        <v>4200</v>
      </c>
      <c r="L2132">
        <f>data_to_analyze[[#This Row],[workers]]-data_to_analyze[[#This Row],[previous_workers]]</f>
        <v>48</v>
      </c>
    </row>
    <row r="2133" spans="1:12" x14ac:dyDescent="0.25">
      <c r="A2133">
        <v>2126</v>
      </c>
      <c r="B2133" t="s">
        <v>7982</v>
      </c>
      <c r="C2133" t="s">
        <v>17773</v>
      </c>
      <c r="D2133" s="7">
        <v>321400000</v>
      </c>
      <c r="E2133">
        <v>189</v>
      </c>
      <c r="F2133" t="s">
        <v>289</v>
      </c>
      <c r="G2133">
        <v>246</v>
      </c>
      <c r="H2133">
        <v>139</v>
      </c>
      <c r="I2133">
        <v>2011</v>
      </c>
      <c r="J2133">
        <v>4</v>
      </c>
      <c r="K2133" t="s">
        <v>591</v>
      </c>
      <c r="L2133">
        <f>data_to_analyze[[#This Row],[workers]]-data_to_analyze[[#This Row],[previous_workers]]</f>
        <v>107</v>
      </c>
    </row>
    <row r="2134" spans="1:12" x14ac:dyDescent="0.25">
      <c r="A2134">
        <v>2127</v>
      </c>
      <c r="B2134" t="s">
        <v>7986</v>
      </c>
      <c r="C2134" t="s">
        <v>17742</v>
      </c>
      <c r="D2134" s="7">
        <v>71600000</v>
      </c>
      <c r="E2134">
        <v>189</v>
      </c>
      <c r="F2134" t="s">
        <v>18</v>
      </c>
      <c r="G2134">
        <v>138</v>
      </c>
      <c r="H2134">
        <v>77</v>
      </c>
      <c r="I2134">
        <v>1999</v>
      </c>
      <c r="J2134">
        <v>5</v>
      </c>
      <c r="K2134" t="s">
        <v>506</v>
      </c>
      <c r="L2134">
        <f>data_to_analyze[[#This Row],[workers]]-data_to_analyze[[#This Row],[previous_workers]]</f>
        <v>61</v>
      </c>
    </row>
    <row r="2135" spans="1:12" x14ac:dyDescent="0.25">
      <c r="A2135">
        <v>2128</v>
      </c>
      <c r="B2135" t="s">
        <v>7989</v>
      </c>
      <c r="C2135" t="s">
        <v>10856</v>
      </c>
      <c r="D2135" s="7">
        <v>7500000</v>
      </c>
      <c r="E2135">
        <v>189</v>
      </c>
      <c r="F2135" t="s">
        <v>107</v>
      </c>
      <c r="G2135">
        <v>45</v>
      </c>
      <c r="H2135">
        <v>18</v>
      </c>
      <c r="I2135">
        <v>2007</v>
      </c>
      <c r="J2135">
        <v>1</v>
      </c>
      <c r="K2135" t="s">
        <v>7992</v>
      </c>
      <c r="L2135">
        <f>data_to_analyze[[#This Row],[workers]]-data_to_analyze[[#This Row],[previous_workers]]</f>
        <v>27</v>
      </c>
    </row>
    <row r="2136" spans="1:12" x14ac:dyDescent="0.25">
      <c r="A2136">
        <v>2129</v>
      </c>
      <c r="B2136" t="s">
        <v>7993</v>
      </c>
      <c r="C2136" t="s">
        <v>10856</v>
      </c>
      <c r="D2136" s="7">
        <v>24300000</v>
      </c>
      <c r="E2136">
        <v>189</v>
      </c>
      <c r="F2136" t="s">
        <v>156</v>
      </c>
      <c r="G2136">
        <v>138</v>
      </c>
      <c r="H2136">
        <v>86</v>
      </c>
      <c r="I2136">
        <v>2010</v>
      </c>
      <c r="J2136">
        <v>1</v>
      </c>
      <c r="K2136" t="s">
        <v>163</v>
      </c>
      <c r="L2136">
        <f>data_to_analyze[[#This Row],[workers]]-data_to_analyze[[#This Row],[previous_workers]]</f>
        <v>52</v>
      </c>
    </row>
    <row r="2137" spans="1:12" x14ac:dyDescent="0.25">
      <c r="A2137">
        <v>2130</v>
      </c>
      <c r="B2137" t="s">
        <v>7996</v>
      </c>
      <c r="C2137" t="s">
        <v>777</v>
      </c>
      <c r="D2137" s="7">
        <v>1100000</v>
      </c>
      <c r="E2137">
        <v>189</v>
      </c>
      <c r="F2137" t="s">
        <v>336</v>
      </c>
      <c r="G2137">
        <v>19</v>
      </c>
      <c r="H2137">
        <v>5</v>
      </c>
      <c r="I2137">
        <v>2002</v>
      </c>
      <c r="J2137">
        <v>1</v>
      </c>
      <c r="K2137" t="s">
        <v>4327</v>
      </c>
      <c r="L2137">
        <f>data_to_analyze[[#This Row],[workers]]-data_to_analyze[[#This Row],[previous_workers]]</f>
        <v>14</v>
      </c>
    </row>
    <row r="2138" spans="1:12" x14ac:dyDescent="0.25">
      <c r="A2138">
        <v>2131</v>
      </c>
      <c r="B2138" t="s">
        <v>7999</v>
      </c>
      <c r="C2138" t="s">
        <v>17773</v>
      </c>
      <c r="D2138" s="7">
        <v>31800000</v>
      </c>
      <c r="E2138">
        <v>189</v>
      </c>
      <c r="F2138" t="s">
        <v>181</v>
      </c>
      <c r="G2138">
        <v>603</v>
      </c>
      <c r="H2138">
        <v>65</v>
      </c>
      <c r="I2138">
        <v>2006</v>
      </c>
      <c r="J2138">
        <v>4</v>
      </c>
      <c r="K2138" t="s">
        <v>1853</v>
      </c>
      <c r="L2138">
        <f>data_to_analyze[[#This Row],[workers]]-data_to_analyze[[#This Row],[previous_workers]]</f>
        <v>538</v>
      </c>
    </row>
    <row r="2139" spans="1:12" x14ac:dyDescent="0.25">
      <c r="A2139">
        <v>2132</v>
      </c>
      <c r="B2139" t="s">
        <v>8002</v>
      </c>
      <c r="C2139" t="s">
        <v>17742</v>
      </c>
      <c r="D2139" s="7">
        <v>4100000</v>
      </c>
      <c r="E2139">
        <v>189</v>
      </c>
      <c r="F2139" t="s">
        <v>69</v>
      </c>
      <c r="G2139">
        <v>41</v>
      </c>
      <c r="H2139">
        <v>21</v>
      </c>
      <c r="I2139">
        <v>1998</v>
      </c>
      <c r="J2139">
        <v>2</v>
      </c>
      <c r="K2139" t="s">
        <v>8005</v>
      </c>
      <c r="L2139">
        <f>data_to_analyze[[#This Row],[workers]]-data_to_analyze[[#This Row],[previous_workers]]</f>
        <v>20</v>
      </c>
    </row>
    <row r="2140" spans="1:12" x14ac:dyDescent="0.25">
      <c r="A2140">
        <v>2133</v>
      </c>
      <c r="B2140" t="s">
        <v>8006</v>
      </c>
      <c r="C2140" t="s">
        <v>17735</v>
      </c>
      <c r="D2140" s="7">
        <v>1700000</v>
      </c>
      <c r="E2140">
        <v>188</v>
      </c>
      <c r="F2140" t="s">
        <v>1041</v>
      </c>
      <c r="G2140">
        <v>34</v>
      </c>
      <c r="H2140">
        <v>20</v>
      </c>
      <c r="I2140">
        <v>1995</v>
      </c>
      <c r="J2140">
        <v>2</v>
      </c>
      <c r="K2140" t="s">
        <v>2904</v>
      </c>
      <c r="L2140">
        <f>data_to_analyze[[#This Row],[workers]]-data_to_analyze[[#This Row],[previous_workers]]</f>
        <v>14</v>
      </c>
    </row>
    <row r="2141" spans="1:12" x14ac:dyDescent="0.25">
      <c r="A2141">
        <v>2134</v>
      </c>
      <c r="B2141" t="s">
        <v>8009</v>
      </c>
      <c r="C2141" t="s">
        <v>777</v>
      </c>
      <c r="D2141" s="7">
        <v>156200000</v>
      </c>
      <c r="E2141">
        <v>188</v>
      </c>
      <c r="F2141" t="s">
        <v>18</v>
      </c>
      <c r="G2141">
        <v>335</v>
      </c>
      <c r="H2141">
        <v>49</v>
      </c>
      <c r="I2141">
        <v>2012</v>
      </c>
      <c r="J2141">
        <v>6</v>
      </c>
      <c r="K2141" t="s">
        <v>8013</v>
      </c>
      <c r="L2141">
        <f>data_to_analyze[[#This Row],[workers]]-data_to_analyze[[#This Row],[previous_workers]]</f>
        <v>286</v>
      </c>
    </row>
    <row r="2142" spans="1:12" x14ac:dyDescent="0.25">
      <c r="A2142">
        <v>2135</v>
      </c>
      <c r="B2142" t="s">
        <v>8014</v>
      </c>
      <c r="C2142" t="s">
        <v>10856</v>
      </c>
      <c r="D2142" s="7">
        <v>57100000</v>
      </c>
      <c r="E2142">
        <v>188</v>
      </c>
      <c r="F2142" t="s">
        <v>107</v>
      </c>
      <c r="G2142">
        <v>179</v>
      </c>
      <c r="H2142">
        <v>92</v>
      </c>
      <c r="I2142">
        <v>2010</v>
      </c>
      <c r="J2142">
        <v>4</v>
      </c>
      <c r="K2142" t="s">
        <v>964</v>
      </c>
      <c r="L2142">
        <f>data_to_analyze[[#This Row],[workers]]-data_to_analyze[[#This Row],[previous_workers]]</f>
        <v>87</v>
      </c>
    </row>
    <row r="2143" spans="1:12" x14ac:dyDescent="0.25">
      <c r="A2143">
        <v>2136</v>
      </c>
      <c r="B2143" t="s">
        <v>8018</v>
      </c>
      <c r="C2143" t="s">
        <v>108</v>
      </c>
      <c r="D2143" s="7">
        <v>15900000</v>
      </c>
      <c r="E2143">
        <v>188</v>
      </c>
      <c r="F2143" t="s">
        <v>156</v>
      </c>
      <c r="G2143">
        <v>41</v>
      </c>
      <c r="H2143">
        <v>52</v>
      </c>
      <c r="I2143">
        <v>1982</v>
      </c>
      <c r="J2143">
        <v>1</v>
      </c>
      <c r="K2143" t="s">
        <v>8021</v>
      </c>
      <c r="L2143">
        <f>data_to_analyze[[#This Row],[workers]]-data_to_analyze[[#This Row],[previous_workers]]</f>
        <v>-11</v>
      </c>
    </row>
    <row r="2144" spans="1:12" x14ac:dyDescent="0.25">
      <c r="A2144">
        <v>2137</v>
      </c>
      <c r="B2144" t="s">
        <v>8022</v>
      </c>
      <c r="C2144" t="s">
        <v>108</v>
      </c>
      <c r="D2144" s="7">
        <v>27600000</v>
      </c>
      <c r="E2144">
        <v>188</v>
      </c>
      <c r="F2144" t="s">
        <v>175</v>
      </c>
      <c r="G2144">
        <v>124</v>
      </c>
      <c r="H2144">
        <v>62</v>
      </c>
      <c r="I2144">
        <v>2004</v>
      </c>
      <c r="J2144">
        <v>4</v>
      </c>
      <c r="K2144" t="s">
        <v>108</v>
      </c>
      <c r="L2144">
        <f>data_to_analyze[[#This Row],[workers]]-data_to_analyze[[#This Row],[previous_workers]]</f>
        <v>62</v>
      </c>
    </row>
    <row r="2145" spans="1:12" x14ac:dyDescent="0.25">
      <c r="A2145">
        <v>2138</v>
      </c>
      <c r="B2145" t="s">
        <v>8025</v>
      </c>
      <c r="C2145" t="s">
        <v>17773</v>
      </c>
      <c r="D2145" s="7">
        <v>900000</v>
      </c>
      <c r="E2145">
        <v>188</v>
      </c>
      <c r="F2145" t="s">
        <v>33</v>
      </c>
      <c r="G2145">
        <v>175</v>
      </c>
      <c r="H2145">
        <v>85</v>
      </c>
      <c r="I2145">
        <v>2007</v>
      </c>
      <c r="J2145">
        <v>2</v>
      </c>
      <c r="K2145" t="s">
        <v>2006</v>
      </c>
      <c r="L2145">
        <f>data_to_analyze[[#This Row],[workers]]-data_to_analyze[[#This Row],[previous_workers]]</f>
        <v>90</v>
      </c>
    </row>
    <row r="2146" spans="1:12" x14ac:dyDescent="0.25">
      <c r="A2146">
        <v>2139</v>
      </c>
      <c r="B2146" t="s">
        <v>8028</v>
      </c>
      <c r="C2146" t="s">
        <v>108</v>
      </c>
      <c r="D2146" s="7">
        <v>11900000</v>
      </c>
      <c r="E2146">
        <v>188</v>
      </c>
      <c r="F2146" t="s">
        <v>289</v>
      </c>
      <c r="G2146">
        <v>38</v>
      </c>
      <c r="H2146">
        <v>11</v>
      </c>
      <c r="I2146">
        <v>2014</v>
      </c>
      <c r="J2146">
        <v>1</v>
      </c>
      <c r="K2146" t="s">
        <v>3408</v>
      </c>
      <c r="L2146">
        <f>data_to_analyze[[#This Row],[workers]]-data_to_analyze[[#This Row],[previous_workers]]</f>
        <v>27</v>
      </c>
    </row>
    <row r="2147" spans="1:12" x14ac:dyDescent="0.25">
      <c r="A2147">
        <v>2140</v>
      </c>
      <c r="B2147" t="s">
        <v>8031</v>
      </c>
      <c r="C2147" t="s">
        <v>17749</v>
      </c>
      <c r="D2147" s="7">
        <v>7200000</v>
      </c>
      <c r="E2147">
        <v>188</v>
      </c>
      <c r="F2147" t="s">
        <v>40</v>
      </c>
      <c r="G2147">
        <v>70</v>
      </c>
      <c r="H2147">
        <v>10</v>
      </c>
      <c r="I2147">
        <v>2014</v>
      </c>
      <c r="J2147">
        <v>1</v>
      </c>
      <c r="K2147" t="s">
        <v>344</v>
      </c>
      <c r="L2147">
        <f>data_to_analyze[[#This Row],[workers]]-data_to_analyze[[#This Row],[previous_workers]]</f>
        <v>60</v>
      </c>
    </row>
    <row r="2148" spans="1:12" x14ac:dyDescent="0.25">
      <c r="A2148">
        <v>2141</v>
      </c>
      <c r="B2148" t="s">
        <v>8034</v>
      </c>
      <c r="C2148" t="s">
        <v>10856</v>
      </c>
      <c r="D2148" s="7">
        <v>16900000</v>
      </c>
      <c r="E2148">
        <v>188</v>
      </c>
      <c r="F2148" t="s">
        <v>55</v>
      </c>
      <c r="G2148">
        <v>175</v>
      </c>
      <c r="H2148">
        <v>100</v>
      </c>
      <c r="I2148">
        <v>2011</v>
      </c>
      <c r="J2148">
        <v>1</v>
      </c>
      <c r="K2148" t="s">
        <v>1116</v>
      </c>
      <c r="L2148">
        <f>data_to_analyze[[#This Row],[workers]]-data_to_analyze[[#This Row],[previous_workers]]</f>
        <v>75</v>
      </c>
    </row>
    <row r="2149" spans="1:12" x14ac:dyDescent="0.25">
      <c r="A2149">
        <v>2142</v>
      </c>
      <c r="B2149" t="s">
        <v>8037</v>
      </c>
      <c r="C2149" t="s">
        <v>17770</v>
      </c>
      <c r="D2149" s="7">
        <v>3300000</v>
      </c>
      <c r="E2149">
        <v>188</v>
      </c>
      <c r="F2149" t="s">
        <v>336</v>
      </c>
      <c r="G2149">
        <v>246</v>
      </c>
      <c r="H2149">
        <v>93</v>
      </c>
      <c r="I2149">
        <v>2008</v>
      </c>
      <c r="J2149">
        <v>2</v>
      </c>
      <c r="K2149" t="s">
        <v>251</v>
      </c>
      <c r="L2149">
        <f>data_to_analyze[[#This Row],[workers]]-data_to_analyze[[#This Row],[previous_workers]]</f>
        <v>153</v>
      </c>
    </row>
    <row r="2150" spans="1:12" x14ac:dyDescent="0.25">
      <c r="A2150">
        <v>2143</v>
      </c>
      <c r="B2150" t="s">
        <v>8040</v>
      </c>
      <c r="C2150" t="s">
        <v>17735</v>
      </c>
      <c r="D2150" s="7">
        <v>6600000</v>
      </c>
      <c r="E2150">
        <v>188</v>
      </c>
      <c r="F2150" t="s">
        <v>156</v>
      </c>
      <c r="G2150">
        <v>90</v>
      </c>
      <c r="H2150">
        <v>14</v>
      </c>
      <c r="I2150">
        <v>2008</v>
      </c>
      <c r="J2150">
        <v>3</v>
      </c>
      <c r="K2150" t="s">
        <v>3830</v>
      </c>
      <c r="L2150">
        <f>data_to_analyze[[#This Row],[workers]]-data_to_analyze[[#This Row],[previous_workers]]</f>
        <v>76</v>
      </c>
    </row>
    <row r="2151" spans="1:12" x14ac:dyDescent="0.25">
      <c r="A2151">
        <v>2144</v>
      </c>
      <c r="B2151" t="s">
        <v>8043</v>
      </c>
      <c r="C2151" t="s">
        <v>17758</v>
      </c>
      <c r="D2151" s="7">
        <v>36800000</v>
      </c>
      <c r="E2151">
        <v>187</v>
      </c>
      <c r="F2151" t="s">
        <v>18</v>
      </c>
      <c r="G2151">
        <v>110</v>
      </c>
      <c r="H2151">
        <v>25</v>
      </c>
      <c r="I2151">
        <v>2010</v>
      </c>
      <c r="J2151">
        <v>3</v>
      </c>
      <c r="K2151" t="s">
        <v>560</v>
      </c>
      <c r="L2151">
        <f>data_to_analyze[[#This Row],[workers]]-data_to_analyze[[#This Row],[previous_workers]]</f>
        <v>85</v>
      </c>
    </row>
    <row r="2152" spans="1:12" x14ac:dyDescent="0.25">
      <c r="A2152">
        <v>2145</v>
      </c>
      <c r="B2152" t="s">
        <v>8047</v>
      </c>
      <c r="C2152" t="s">
        <v>17765</v>
      </c>
      <c r="D2152" s="7">
        <v>7300000</v>
      </c>
      <c r="E2152">
        <v>187</v>
      </c>
      <c r="F2152" t="s">
        <v>257</v>
      </c>
      <c r="G2152">
        <v>33</v>
      </c>
      <c r="H2152">
        <v>11</v>
      </c>
      <c r="I2152">
        <v>2014</v>
      </c>
      <c r="J2152">
        <v>1</v>
      </c>
      <c r="K2152" t="s">
        <v>8050</v>
      </c>
      <c r="L2152">
        <f>data_to_analyze[[#This Row],[workers]]-data_to_analyze[[#This Row],[previous_workers]]</f>
        <v>22</v>
      </c>
    </row>
    <row r="2153" spans="1:12" x14ac:dyDescent="0.25">
      <c r="A2153">
        <v>2146</v>
      </c>
      <c r="B2153" t="s">
        <v>8051</v>
      </c>
      <c r="C2153" t="s">
        <v>17767</v>
      </c>
      <c r="D2153" s="7">
        <v>4400000</v>
      </c>
      <c r="E2153">
        <v>187</v>
      </c>
      <c r="F2153" t="s">
        <v>18</v>
      </c>
      <c r="G2153">
        <v>48</v>
      </c>
      <c r="H2153">
        <v>15</v>
      </c>
      <c r="I2153">
        <v>2008</v>
      </c>
      <c r="J2153">
        <v>3</v>
      </c>
      <c r="K2153" t="s">
        <v>1658</v>
      </c>
      <c r="L2153">
        <f>data_to_analyze[[#This Row],[workers]]-data_to_analyze[[#This Row],[previous_workers]]</f>
        <v>33</v>
      </c>
    </row>
    <row r="2154" spans="1:12" x14ac:dyDescent="0.25">
      <c r="A2154">
        <v>2147</v>
      </c>
      <c r="B2154" t="s">
        <v>8054</v>
      </c>
      <c r="C2154" t="s">
        <v>17756</v>
      </c>
      <c r="D2154" s="7">
        <v>69300000</v>
      </c>
      <c r="E2154">
        <v>187</v>
      </c>
      <c r="F2154" t="s">
        <v>233</v>
      </c>
      <c r="G2154">
        <v>343</v>
      </c>
      <c r="H2154">
        <v>126</v>
      </c>
      <c r="I2154">
        <v>1939</v>
      </c>
      <c r="J2154">
        <v>2</v>
      </c>
      <c r="K2154" t="s">
        <v>757</v>
      </c>
      <c r="L2154">
        <f>data_to_analyze[[#This Row],[workers]]-data_to_analyze[[#This Row],[previous_workers]]</f>
        <v>217</v>
      </c>
    </row>
    <row r="2155" spans="1:12" x14ac:dyDescent="0.25">
      <c r="A2155">
        <v>2148</v>
      </c>
      <c r="B2155" t="s">
        <v>8058</v>
      </c>
      <c r="C2155" t="s">
        <v>17748</v>
      </c>
      <c r="D2155" s="7">
        <v>6000000</v>
      </c>
      <c r="E2155">
        <v>187</v>
      </c>
      <c r="F2155" t="s">
        <v>181</v>
      </c>
      <c r="G2155">
        <v>475</v>
      </c>
      <c r="H2155">
        <v>118</v>
      </c>
      <c r="I2155">
        <v>1980</v>
      </c>
      <c r="J2155">
        <v>9</v>
      </c>
      <c r="K2155" t="s">
        <v>246</v>
      </c>
      <c r="L2155">
        <f>data_to_analyze[[#This Row],[workers]]-data_to_analyze[[#This Row],[previous_workers]]</f>
        <v>357</v>
      </c>
    </row>
    <row r="2156" spans="1:12" x14ac:dyDescent="0.25">
      <c r="A2156">
        <v>2149</v>
      </c>
      <c r="B2156" t="s">
        <v>8062</v>
      </c>
      <c r="C2156" t="s">
        <v>17753</v>
      </c>
      <c r="D2156" s="7">
        <v>3600000</v>
      </c>
      <c r="E2156">
        <v>187</v>
      </c>
      <c r="F2156" t="s">
        <v>257</v>
      </c>
      <c r="G2156">
        <v>34</v>
      </c>
      <c r="H2156">
        <v>8</v>
      </c>
      <c r="I2156">
        <v>2007</v>
      </c>
      <c r="J2156">
        <v>1</v>
      </c>
      <c r="K2156" t="s">
        <v>8065</v>
      </c>
      <c r="L2156">
        <f>data_to_analyze[[#This Row],[workers]]-data_to_analyze[[#This Row],[previous_workers]]</f>
        <v>26</v>
      </c>
    </row>
    <row r="2157" spans="1:12" x14ac:dyDescent="0.25">
      <c r="A2157">
        <v>2150</v>
      </c>
      <c r="B2157" t="s">
        <v>8066</v>
      </c>
      <c r="C2157" t="s">
        <v>777</v>
      </c>
      <c r="D2157" s="7">
        <v>8400000</v>
      </c>
      <c r="E2157">
        <v>187</v>
      </c>
      <c r="F2157" t="s">
        <v>48</v>
      </c>
      <c r="G2157">
        <v>14</v>
      </c>
      <c r="H2157">
        <v>7</v>
      </c>
      <c r="I2157">
        <v>2014</v>
      </c>
      <c r="J2157">
        <v>1</v>
      </c>
      <c r="K2157" t="s">
        <v>1008</v>
      </c>
      <c r="L2157">
        <f>data_to_analyze[[#This Row],[workers]]-data_to_analyze[[#This Row],[previous_workers]]</f>
        <v>7</v>
      </c>
    </row>
    <row r="2158" spans="1:12" x14ac:dyDescent="0.25">
      <c r="A2158">
        <v>2151</v>
      </c>
      <c r="B2158" t="s">
        <v>8069</v>
      </c>
      <c r="C2158" t="s">
        <v>108</v>
      </c>
      <c r="D2158" s="7">
        <v>4600000</v>
      </c>
      <c r="E2158">
        <v>187</v>
      </c>
      <c r="F2158" t="s">
        <v>233</v>
      </c>
      <c r="G2158">
        <v>28</v>
      </c>
      <c r="H2158">
        <v>12</v>
      </c>
      <c r="I2158">
        <v>2007</v>
      </c>
      <c r="J2158">
        <v>1</v>
      </c>
      <c r="K2158" t="s">
        <v>882</v>
      </c>
      <c r="L2158">
        <f>data_to_analyze[[#This Row],[workers]]-data_to_analyze[[#This Row],[previous_workers]]</f>
        <v>16</v>
      </c>
    </row>
    <row r="2159" spans="1:12" x14ac:dyDescent="0.25">
      <c r="A2159">
        <v>2152</v>
      </c>
      <c r="B2159" t="s">
        <v>8072</v>
      </c>
      <c r="C2159" t="s">
        <v>10856</v>
      </c>
      <c r="D2159" s="7">
        <v>2300000</v>
      </c>
      <c r="E2159">
        <v>187</v>
      </c>
      <c r="F2159" t="s">
        <v>233</v>
      </c>
      <c r="G2159">
        <v>14</v>
      </c>
      <c r="H2159">
        <v>6</v>
      </c>
      <c r="I2159">
        <v>2001</v>
      </c>
      <c r="J2159">
        <v>1</v>
      </c>
      <c r="K2159" t="s">
        <v>8075</v>
      </c>
      <c r="L2159">
        <f>data_to_analyze[[#This Row],[workers]]-data_to_analyze[[#This Row],[previous_workers]]</f>
        <v>8</v>
      </c>
    </row>
    <row r="2160" spans="1:12" x14ac:dyDescent="0.25">
      <c r="A2160">
        <v>2153</v>
      </c>
      <c r="B2160" t="s">
        <v>8076</v>
      </c>
      <c r="C2160" t="s">
        <v>17742</v>
      </c>
      <c r="D2160" s="7">
        <v>7200000</v>
      </c>
      <c r="E2160">
        <v>187</v>
      </c>
      <c r="F2160" t="s">
        <v>156</v>
      </c>
      <c r="G2160">
        <v>46</v>
      </c>
      <c r="H2160">
        <v>36</v>
      </c>
      <c r="I2160">
        <v>2009</v>
      </c>
      <c r="J2160">
        <v>3</v>
      </c>
      <c r="K2160" t="s">
        <v>506</v>
      </c>
      <c r="L2160">
        <f>data_to_analyze[[#This Row],[workers]]-data_to_analyze[[#This Row],[previous_workers]]</f>
        <v>10</v>
      </c>
    </row>
    <row r="2161" spans="1:12" x14ac:dyDescent="0.25">
      <c r="A2161">
        <v>2154</v>
      </c>
      <c r="B2161" t="s">
        <v>8079</v>
      </c>
      <c r="C2161" t="s">
        <v>17769</v>
      </c>
      <c r="D2161" s="7">
        <v>27400000</v>
      </c>
      <c r="E2161">
        <v>187</v>
      </c>
      <c r="F2161" t="s">
        <v>25</v>
      </c>
      <c r="G2161">
        <v>28</v>
      </c>
      <c r="H2161">
        <v>13</v>
      </c>
      <c r="I2161">
        <v>2014</v>
      </c>
      <c r="J2161">
        <v>1</v>
      </c>
      <c r="K2161" t="s">
        <v>1024</v>
      </c>
      <c r="L2161">
        <f>data_to_analyze[[#This Row],[workers]]-data_to_analyze[[#This Row],[previous_workers]]</f>
        <v>15</v>
      </c>
    </row>
    <row r="2162" spans="1:12" x14ac:dyDescent="0.25">
      <c r="A2162">
        <v>2155</v>
      </c>
      <c r="B2162" t="s">
        <v>8082</v>
      </c>
      <c r="C2162" t="s">
        <v>777</v>
      </c>
      <c r="D2162" s="7">
        <v>49800000</v>
      </c>
      <c r="E2162">
        <v>187</v>
      </c>
      <c r="F2162" t="s">
        <v>211</v>
      </c>
      <c r="G2162">
        <v>210</v>
      </c>
      <c r="H2162">
        <v>106</v>
      </c>
      <c r="I2162">
        <v>1996</v>
      </c>
      <c r="J2162">
        <v>5</v>
      </c>
      <c r="K2162" t="s">
        <v>2985</v>
      </c>
      <c r="L2162">
        <f>data_to_analyze[[#This Row],[workers]]-data_to_analyze[[#This Row],[previous_workers]]</f>
        <v>104</v>
      </c>
    </row>
    <row r="2163" spans="1:12" x14ac:dyDescent="0.25">
      <c r="A2163">
        <v>2156</v>
      </c>
      <c r="B2163" t="s">
        <v>8086</v>
      </c>
      <c r="C2163" t="s">
        <v>10856</v>
      </c>
      <c r="D2163" s="7">
        <v>54500000</v>
      </c>
      <c r="E2163">
        <v>187</v>
      </c>
      <c r="F2163" t="s">
        <v>18</v>
      </c>
      <c r="G2163">
        <v>392</v>
      </c>
      <c r="H2163">
        <v>175</v>
      </c>
      <c r="I2163">
        <v>2001</v>
      </c>
      <c r="J2163">
        <v>11</v>
      </c>
      <c r="K2163" t="s">
        <v>2693</v>
      </c>
      <c r="L2163">
        <f>data_to_analyze[[#This Row],[workers]]-data_to_analyze[[#This Row],[previous_workers]]</f>
        <v>217</v>
      </c>
    </row>
    <row r="2164" spans="1:12" x14ac:dyDescent="0.25">
      <c r="A2164">
        <v>2157</v>
      </c>
      <c r="B2164" t="s">
        <v>8090</v>
      </c>
      <c r="C2164" t="s">
        <v>17749</v>
      </c>
      <c r="D2164" s="7">
        <v>48600000</v>
      </c>
      <c r="E2164">
        <v>186</v>
      </c>
      <c r="F2164" t="s">
        <v>156</v>
      </c>
      <c r="G2164">
        <v>228</v>
      </c>
      <c r="H2164">
        <v>42</v>
      </c>
      <c r="I2164">
        <v>1985</v>
      </c>
      <c r="J2164">
        <v>1</v>
      </c>
      <c r="K2164" t="s">
        <v>8094</v>
      </c>
      <c r="L2164">
        <f>data_to_analyze[[#This Row],[workers]]-data_to_analyze[[#This Row],[previous_workers]]</f>
        <v>186</v>
      </c>
    </row>
    <row r="2165" spans="1:12" x14ac:dyDescent="0.25">
      <c r="A2165">
        <v>2158</v>
      </c>
      <c r="B2165" t="s">
        <v>8095</v>
      </c>
      <c r="C2165" t="s">
        <v>17770</v>
      </c>
      <c r="D2165" s="7">
        <v>2700000</v>
      </c>
      <c r="E2165">
        <v>186</v>
      </c>
      <c r="F2165" t="s">
        <v>623</v>
      </c>
      <c r="G2165">
        <v>10</v>
      </c>
      <c r="H2165">
        <v>3</v>
      </c>
      <c r="I2165">
        <v>2012</v>
      </c>
      <c r="J2165">
        <v>2</v>
      </c>
      <c r="K2165" t="s">
        <v>251</v>
      </c>
      <c r="L2165">
        <f>data_to_analyze[[#This Row],[workers]]-data_to_analyze[[#This Row],[previous_workers]]</f>
        <v>7</v>
      </c>
    </row>
    <row r="2166" spans="1:12" x14ac:dyDescent="0.25">
      <c r="A2166">
        <v>2159</v>
      </c>
      <c r="B2166" t="s">
        <v>8098</v>
      </c>
      <c r="C2166" t="s">
        <v>17754</v>
      </c>
      <c r="D2166" s="7">
        <v>12400000</v>
      </c>
      <c r="E2166">
        <v>186</v>
      </c>
      <c r="F2166" t="s">
        <v>233</v>
      </c>
      <c r="G2166">
        <v>74</v>
      </c>
      <c r="H2166">
        <v>17</v>
      </c>
      <c r="I2166">
        <v>2009</v>
      </c>
      <c r="J2166">
        <v>6</v>
      </c>
      <c r="K2166" t="s">
        <v>2351</v>
      </c>
      <c r="L2166">
        <f>data_to_analyze[[#This Row],[workers]]-data_to_analyze[[#This Row],[previous_workers]]</f>
        <v>57</v>
      </c>
    </row>
    <row r="2167" spans="1:12" x14ac:dyDescent="0.25">
      <c r="A2167">
        <v>2160</v>
      </c>
      <c r="B2167" t="s">
        <v>8101</v>
      </c>
      <c r="C2167" t="s">
        <v>17748</v>
      </c>
      <c r="D2167" s="7">
        <v>13500000</v>
      </c>
      <c r="E2167">
        <v>186</v>
      </c>
      <c r="F2167" t="s">
        <v>181</v>
      </c>
      <c r="G2167">
        <v>136</v>
      </c>
      <c r="H2167">
        <v>50</v>
      </c>
      <c r="I2167">
        <v>2003</v>
      </c>
      <c r="J2167">
        <v>3</v>
      </c>
      <c r="K2167" t="s">
        <v>948</v>
      </c>
      <c r="L2167">
        <f>data_to_analyze[[#This Row],[workers]]-data_to_analyze[[#This Row],[previous_workers]]</f>
        <v>86</v>
      </c>
    </row>
    <row r="2168" spans="1:12" x14ac:dyDescent="0.25">
      <c r="A2168">
        <v>2161</v>
      </c>
      <c r="B2168" t="s">
        <v>8104</v>
      </c>
      <c r="C2168" t="s">
        <v>17735</v>
      </c>
      <c r="D2168" s="7">
        <v>1000000</v>
      </c>
      <c r="E2168">
        <v>186</v>
      </c>
      <c r="F2168" t="s">
        <v>156</v>
      </c>
      <c r="G2168">
        <v>17</v>
      </c>
      <c r="H2168">
        <v>12</v>
      </c>
      <c r="I2168">
        <v>2012</v>
      </c>
      <c r="J2168">
        <v>1</v>
      </c>
      <c r="K2168" t="s">
        <v>3830</v>
      </c>
      <c r="L2168">
        <f>data_to_analyze[[#This Row],[workers]]-data_to_analyze[[#This Row],[previous_workers]]</f>
        <v>5</v>
      </c>
    </row>
    <row r="2169" spans="1:12" x14ac:dyDescent="0.25">
      <c r="A2169">
        <v>2162</v>
      </c>
      <c r="B2169" t="s">
        <v>8107</v>
      </c>
      <c r="C2169" t="s">
        <v>17770</v>
      </c>
      <c r="D2169" s="7">
        <v>45700000</v>
      </c>
      <c r="E2169">
        <v>186</v>
      </c>
      <c r="F2169" t="s">
        <v>33</v>
      </c>
      <c r="G2169">
        <v>1300</v>
      </c>
      <c r="H2169">
        <v>500</v>
      </c>
      <c r="I2169">
        <v>2011</v>
      </c>
      <c r="J2169">
        <v>2</v>
      </c>
      <c r="K2169" t="s">
        <v>1123</v>
      </c>
      <c r="L2169">
        <f>data_to_analyze[[#This Row],[workers]]-data_to_analyze[[#This Row],[previous_workers]]</f>
        <v>800</v>
      </c>
    </row>
    <row r="2170" spans="1:12" x14ac:dyDescent="0.25">
      <c r="A2170">
        <v>2163</v>
      </c>
      <c r="B2170" t="s">
        <v>8110</v>
      </c>
      <c r="C2170" t="s">
        <v>17770</v>
      </c>
      <c r="D2170" s="7">
        <v>3100000</v>
      </c>
      <c r="E2170">
        <v>186</v>
      </c>
      <c r="F2170" t="s">
        <v>336</v>
      </c>
      <c r="G2170">
        <v>10</v>
      </c>
      <c r="H2170">
        <v>6</v>
      </c>
      <c r="I2170">
        <v>2003</v>
      </c>
      <c r="J2170">
        <v>1</v>
      </c>
      <c r="K2170" t="s">
        <v>34</v>
      </c>
      <c r="L2170">
        <f>data_to_analyze[[#This Row],[workers]]-data_to_analyze[[#This Row],[previous_workers]]</f>
        <v>4</v>
      </c>
    </row>
    <row r="2171" spans="1:12" x14ac:dyDescent="0.25">
      <c r="A2171">
        <v>2164</v>
      </c>
      <c r="B2171" t="s">
        <v>8113</v>
      </c>
      <c r="C2171" t="s">
        <v>16170</v>
      </c>
      <c r="D2171" s="7">
        <v>7500000</v>
      </c>
      <c r="E2171">
        <v>186</v>
      </c>
      <c r="F2171" t="s">
        <v>107</v>
      </c>
      <c r="G2171">
        <v>29</v>
      </c>
      <c r="H2171">
        <v>15</v>
      </c>
      <c r="I2171">
        <v>2007</v>
      </c>
      <c r="J2171">
        <v>4</v>
      </c>
      <c r="K2171" t="s">
        <v>1033</v>
      </c>
      <c r="L2171">
        <f>data_to_analyze[[#This Row],[workers]]-data_to_analyze[[#This Row],[previous_workers]]</f>
        <v>14</v>
      </c>
    </row>
    <row r="2172" spans="1:12" x14ac:dyDescent="0.25">
      <c r="A2172">
        <v>2165</v>
      </c>
      <c r="B2172" t="s">
        <v>8116</v>
      </c>
      <c r="C2172" t="s">
        <v>17742</v>
      </c>
      <c r="D2172" s="7">
        <v>53400000</v>
      </c>
      <c r="E2172">
        <v>186</v>
      </c>
      <c r="F2172" t="s">
        <v>336</v>
      </c>
      <c r="G2172">
        <v>1505</v>
      </c>
      <c r="H2172">
        <v>888</v>
      </c>
      <c r="I2172">
        <v>1987</v>
      </c>
      <c r="J2172">
        <v>11</v>
      </c>
      <c r="K2172" t="s">
        <v>2939</v>
      </c>
      <c r="L2172">
        <f>data_to_analyze[[#This Row],[workers]]-data_to_analyze[[#This Row],[previous_workers]]</f>
        <v>617</v>
      </c>
    </row>
    <row r="2173" spans="1:12" x14ac:dyDescent="0.25">
      <c r="A2173">
        <v>2166</v>
      </c>
      <c r="B2173" t="s">
        <v>8120</v>
      </c>
      <c r="C2173" t="s">
        <v>10856</v>
      </c>
      <c r="D2173" s="7">
        <v>5700000</v>
      </c>
      <c r="E2173">
        <v>186</v>
      </c>
      <c r="F2173" t="s">
        <v>623</v>
      </c>
      <c r="G2173">
        <v>30</v>
      </c>
      <c r="H2173">
        <v>9</v>
      </c>
      <c r="I2173">
        <v>2011</v>
      </c>
      <c r="J2173">
        <v>2</v>
      </c>
      <c r="K2173" t="s">
        <v>137</v>
      </c>
      <c r="L2173">
        <f>data_to_analyze[[#This Row],[workers]]-data_to_analyze[[#This Row],[previous_workers]]</f>
        <v>21</v>
      </c>
    </row>
    <row r="2174" spans="1:12" x14ac:dyDescent="0.25">
      <c r="A2174">
        <v>2167</v>
      </c>
      <c r="B2174" t="s">
        <v>8123</v>
      </c>
      <c r="C2174" t="s">
        <v>976</v>
      </c>
      <c r="D2174" s="7">
        <v>65800000</v>
      </c>
      <c r="E2174">
        <v>186</v>
      </c>
      <c r="F2174" t="s">
        <v>40</v>
      </c>
      <c r="G2174">
        <v>240</v>
      </c>
      <c r="H2174">
        <v>200</v>
      </c>
      <c r="I2174">
        <v>1949</v>
      </c>
      <c r="J2174">
        <v>1</v>
      </c>
      <c r="K2174" t="s">
        <v>102</v>
      </c>
      <c r="L2174">
        <f>data_to_analyze[[#This Row],[workers]]-data_to_analyze[[#This Row],[previous_workers]]</f>
        <v>40</v>
      </c>
    </row>
    <row r="2175" spans="1:12" x14ac:dyDescent="0.25">
      <c r="A2175">
        <v>2168</v>
      </c>
      <c r="B2175" t="s">
        <v>8127</v>
      </c>
      <c r="C2175" t="s">
        <v>17742</v>
      </c>
      <c r="D2175" s="7">
        <v>42100000</v>
      </c>
      <c r="E2175">
        <v>186</v>
      </c>
      <c r="F2175" t="s">
        <v>55</v>
      </c>
      <c r="G2175">
        <v>8</v>
      </c>
      <c r="H2175">
        <v>3</v>
      </c>
      <c r="I2175">
        <v>2009</v>
      </c>
      <c r="J2175">
        <v>1</v>
      </c>
      <c r="K2175" t="s">
        <v>1984</v>
      </c>
      <c r="L2175">
        <f>data_to_analyze[[#This Row],[workers]]-data_to_analyze[[#This Row],[previous_workers]]</f>
        <v>5</v>
      </c>
    </row>
    <row r="2176" spans="1:12" x14ac:dyDescent="0.25">
      <c r="A2176">
        <v>2169</v>
      </c>
      <c r="B2176" t="s">
        <v>8131</v>
      </c>
      <c r="C2176" t="s">
        <v>17758</v>
      </c>
      <c r="D2176" s="7">
        <v>91100000</v>
      </c>
      <c r="E2176">
        <v>186</v>
      </c>
      <c r="F2176" t="s">
        <v>48</v>
      </c>
      <c r="G2176">
        <v>60</v>
      </c>
      <c r="H2176">
        <v>25</v>
      </c>
      <c r="I2176">
        <v>2010</v>
      </c>
      <c r="J2176">
        <v>2</v>
      </c>
      <c r="K2176" t="s">
        <v>8135</v>
      </c>
      <c r="L2176">
        <f>data_to_analyze[[#This Row],[workers]]-data_to_analyze[[#This Row],[previous_workers]]</f>
        <v>35</v>
      </c>
    </row>
    <row r="2177" spans="1:12" x14ac:dyDescent="0.25">
      <c r="A2177">
        <v>2170</v>
      </c>
      <c r="B2177" t="s">
        <v>8136</v>
      </c>
      <c r="C2177" t="s">
        <v>17730</v>
      </c>
      <c r="D2177" s="7">
        <v>9900000</v>
      </c>
      <c r="E2177">
        <v>186</v>
      </c>
      <c r="F2177" t="s">
        <v>181</v>
      </c>
      <c r="G2177">
        <v>79</v>
      </c>
      <c r="H2177">
        <v>23</v>
      </c>
      <c r="I2177">
        <v>2010</v>
      </c>
      <c r="J2177">
        <v>3</v>
      </c>
      <c r="K2177" t="s">
        <v>2594</v>
      </c>
      <c r="L2177">
        <f>data_to_analyze[[#This Row],[workers]]-data_to_analyze[[#This Row],[previous_workers]]</f>
        <v>56</v>
      </c>
    </row>
    <row r="2178" spans="1:12" x14ac:dyDescent="0.25">
      <c r="A2178">
        <v>2171</v>
      </c>
      <c r="B2178" t="s">
        <v>8139</v>
      </c>
      <c r="C2178" t="s">
        <v>17735</v>
      </c>
      <c r="D2178" s="7">
        <v>11400000</v>
      </c>
      <c r="E2178">
        <v>186</v>
      </c>
      <c r="F2178" t="s">
        <v>156</v>
      </c>
      <c r="G2178">
        <v>90</v>
      </c>
      <c r="H2178">
        <v>26</v>
      </c>
      <c r="I2178">
        <v>2010</v>
      </c>
      <c r="J2178">
        <v>5</v>
      </c>
      <c r="K2178" t="s">
        <v>89</v>
      </c>
      <c r="L2178">
        <f>data_to_analyze[[#This Row],[workers]]-data_to_analyze[[#This Row],[previous_workers]]</f>
        <v>64</v>
      </c>
    </row>
    <row r="2179" spans="1:12" x14ac:dyDescent="0.25">
      <c r="A2179">
        <v>2172</v>
      </c>
      <c r="B2179" t="s">
        <v>8142</v>
      </c>
      <c r="C2179" t="s">
        <v>17754</v>
      </c>
      <c r="D2179" s="7">
        <v>2200000</v>
      </c>
      <c r="E2179">
        <v>186</v>
      </c>
      <c r="F2179" t="s">
        <v>55</v>
      </c>
      <c r="G2179">
        <v>18</v>
      </c>
      <c r="H2179">
        <v>11</v>
      </c>
      <c r="I2179">
        <v>1992</v>
      </c>
      <c r="J2179">
        <v>1</v>
      </c>
      <c r="K2179" t="s">
        <v>8145</v>
      </c>
      <c r="L2179">
        <f>data_to_analyze[[#This Row],[workers]]-data_to_analyze[[#This Row],[previous_workers]]</f>
        <v>7</v>
      </c>
    </row>
    <row r="2180" spans="1:12" x14ac:dyDescent="0.25">
      <c r="A2180">
        <v>2173</v>
      </c>
      <c r="B2180" t="s">
        <v>8146</v>
      </c>
      <c r="C2180" t="s">
        <v>17762</v>
      </c>
      <c r="D2180" s="7">
        <v>3200000</v>
      </c>
      <c r="E2180">
        <v>185</v>
      </c>
      <c r="F2180" t="s">
        <v>308</v>
      </c>
      <c r="G2180">
        <v>74</v>
      </c>
      <c r="H2180">
        <v>29</v>
      </c>
      <c r="I2180">
        <v>2008</v>
      </c>
      <c r="J2180">
        <v>1</v>
      </c>
      <c r="K2180" t="s">
        <v>349</v>
      </c>
      <c r="L2180">
        <f>data_to_analyze[[#This Row],[workers]]-data_to_analyze[[#This Row],[previous_workers]]</f>
        <v>45</v>
      </c>
    </row>
    <row r="2181" spans="1:12" x14ac:dyDescent="0.25">
      <c r="A2181">
        <v>2174</v>
      </c>
      <c r="B2181" t="s">
        <v>8149</v>
      </c>
      <c r="C2181" t="s">
        <v>17746</v>
      </c>
      <c r="D2181" s="7">
        <v>5800000</v>
      </c>
      <c r="E2181">
        <v>185</v>
      </c>
      <c r="F2181" t="s">
        <v>156</v>
      </c>
      <c r="G2181">
        <v>62</v>
      </c>
      <c r="H2181">
        <v>46</v>
      </c>
      <c r="I2181">
        <v>2011</v>
      </c>
      <c r="J2181">
        <v>3</v>
      </c>
      <c r="K2181" t="s">
        <v>8152</v>
      </c>
      <c r="L2181">
        <f>data_to_analyze[[#This Row],[workers]]-data_to_analyze[[#This Row],[previous_workers]]</f>
        <v>16</v>
      </c>
    </row>
    <row r="2182" spans="1:12" x14ac:dyDescent="0.25">
      <c r="A2182">
        <v>2175</v>
      </c>
      <c r="B2182" t="s">
        <v>8153</v>
      </c>
      <c r="C2182" t="s">
        <v>17765</v>
      </c>
      <c r="D2182" s="7">
        <v>34500000</v>
      </c>
      <c r="E2182">
        <v>185</v>
      </c>
      <c r="F2182" t="s">
        <v>297</v>
      </c>
      <c r="G2182">
        <v>44</v>
      </c>
      <c r="H2182">
        <v>24</v>
      </c>
      <c r="I2182">
        <v>2013</v>
      </c>
      <c r="J2182">
        <v>3</v>
      </c>
      <c r="K2182" t="s">
        <v>49</v>
      </c>
      <c r="L2182">
        <f>data_to_analyze[[#This Row],[workers]]-data_to_analyze[[#This Row],[previous_workers]]</f>
        <v>20</v>
      </c>
    </row>
    <row r="2183" spans="1:12" x14ac:dyDescent="0.25">
      <c r="A2183">
        <v>2176</v>
      </c>
      <c r="B2183" t="s">
        <v>8157</v>
      </c>
      <c r="C2183" t="s">
        <v>17742</v>
      </c>
      <c r="D2183" s="7">
        <v>6800000</v>
      </c>
      <c r="E2183">
        <v>185</v>
      </c>
      <c r="F2183" t="s">
        <v>324</v>
      </c>
      <c r="G2183">
        <v>48</v>
      </c>
      <c r="H2183">
        <v>30</v>
      </c>
      <c r="I2183">
        <v>1990</v>
      </c>
      <c r="J2183">
        <v>2</v>
      </c>
      <c r="K2183" t="s">
        <v>8160</v>
      </c>
      <c r="L2183">
        <f>data_to_analyze[[#This Row],[workers]]-data_to_analyze[[#This Row],[previous_workers]]</f>
        <v>18</v>
      </c>
    </row>
    <row r="2184" spans="1:12" x14ac:dyDescent="0.25">
      <c r="A2184">
        <v>2177</v>
      </c>
      <c r="B2184" t="s">
        <v>8161</v>
      </c>
      <c r="C2184" t="s">
        <v>108</v>
      </c>
      <c r="D2184" s="7">
        <v>21200000</v>
      </c>
      <c r="E2184">
        <v>185</v>
      </c>
      <c r="F2184" t="s">
        <v>33</v>
      </c>
      <c r="G2184">
        <v>80</v>
      </c>
      <c r="H2184">
        <v>31</v>
      </c>
      <c r="I2184">
        <v>2012</v>
      </c>
      <c r="J2184">
        <v>4</v>
      </c>
      <c r="K2184" t="s">
        <v>8164</v>
      </c>
      <c r="L2184">
        <f>data_to_analyze[[#This Row],[workers]]-data_to_analyze[[#This Row],[previous_workers]]</f>
        <v>49</v>
      </c>
    </row>
    <row r="2185" spans="1:12" x14ac:dyDescent="0.25">
      <c r="A2185">
        <v>2178</v>
      </c>
      <c r="B2185" t="s">
        <v>8165</v>
      </c>
      <c r="C2185" t="s">
        <v>17770</v>
      </c>
      <c r="D2185" s="7">
        <v>300000</v>
      </c>
      <c r="E2185">
        <v>185</v>
      </c>
      <c r="F2185" t="s">
        <v>187</v>
      </c>
      <c r="G2185">
        <v>20</v>
      </c>
      <c r="H2185">
        <v>13</v>
      </c>
      <c r="I2185">
        <v>2013</v>
      </c>
      <c r="J2185">
        <v>2</v>
      </c>
      <c r="K2185" t="s">
        <v>34</v>
      </c>
      <c r="L2185">
        <f>data_to_analyze[[#This Row],[workers]]-data_to_analyze[[#This Row],[previous_workers]]</f>
        <v>7</v>
      </c>
    </row>
    <row r="2186" spans="1:12" x14ac:dyDescent="0.25">
      <c r="A2186">
        <v>2179</v>
      </c>
      <c r="B2186" t="s">
        <v>8168</v>
      </c>
      <c r="C2186" t="s">
        <v>108</v>
      </c>
      <c r="D2186" s="7">
        <v>19800000</v>
      </c>
      <c r="E2186">
        <v>185</v>
      </c>
      <c r="F2186" t="s">
        <v>156</v>
      </c>
      <c r="G2186">
        <v>600</v>
      </c>
      <c r="H2186">
        <v>300</v>
      </c>
      <c r="I2186">
        <v>2011</v>
      </c>
      <c r="J2186">
        <v>3</v>
      </c>
      <c r="K2186" t="s">
        <v>108</v>
      </c>
      <c r="L2186">
        <f>data_to_analyze[[#This Row],[workers]]-data_to_analyze[[#This Row],[previous_workers]]</f>
        <v>300</v>
      </c>
    </row>
    <row r="2187" spans="1:12" x14ac:dyDescent="0.25">
      <c r="A2187">
        <v>2180</v>
      </c>
      <c r="B2187" t="s">
        <v>8171</v>
      </c>
      <c r="C2187" t="s">
        <v>17739</v>
      </c>
      <c r="D2187" s="7">
        <v>421100000</v>
      </c>
      <c r="E2187">
        <v>185</v>
      </c>
      <c r="F2187" t="s">
        <v>187</v>
      </c>
      <c r="G2187">
        <v>729</v>
      </c>
      <c r="H2187">
        <v>313</v>
      </c>
      <c r="I2187">
        <v>2004</v>
      </c>
      <c r="J2187">
        <v>1</v>
      </c>
      <c r="K2187" t="s">
        <v>6398</v>
      </c>
      <c r="L2187">
        <f>data_to_analyze[[#This Row],[workers]]-data_to_analyze[[#This Row],[previous_workers]]</f>
        <v>416</v>
      </c>
    </row>
    <row r="2188" spans="1:12" x14ac:dyDescent="0.25">
      <c r="A2188">
        <v>2181</v>
      </c>
      <c r="B2188" t="s">
        <v>8175</v>
      </c>
      <c r="C2188" t="s">
        <v>10856</v>
      </c>
      <c r="D2188" s="7">
        <v>33800000</v>
      </c>
      <c r="E2188">
        <v>185</v>
      </c>
      <c r="F2188" t="s">
        <v>181</v>
      </c>
      <c r="G2188">
        <v>18</v>
      </c>
      <c r="H2188">
        <v>8</v>
      </c>
      <c r="I2188">
        <v>2009</v>
      </c>
      <c r="J2188">
        <v>1</v>
      </c>
      <c r="K2188" t="s">
        <v>132</v>
      </c>
      <c r="L2188">
        <f>data_to_analyze[[#This Row],[workers]]-data_to_analyze[[#This Row],[previous_workers]]</f>
        <v>10</v>
      </c>
    </row>
    <row r="2189" spans="1:12" x14ac:dyDescent="0.25">
      <c r="A2189">
        <v>2182</v>
      </c>
      <c r="B2189" t="s">
        <v>8178</v>
      </c>
      <c r="C2189" t="s">
        <v>17757</v>
      </c>
      <c r="D2189" s="7">
        <v>35200000</v>
      </c>
      <c r="E2189">
        <v>185</v>
      </c>
      <c r="F2189" t="s">
        <v>233</v>
      </c>
      <c r="G2189">
        <v>180</v>
      </c>
      <c r="H2189">
        <v>70</v>
      </c>
      <c r="I2189">
        <v>2006</v>
      </c>
      <c r="J2189">
        <v>1</v>
      </c>
      <c r="K2189" t="s">
        <v>782</v>
      </c>
      <c r="L2189">
        <f>data_to_analyze[[#This Row],[workers]]-data_to_analyze[[#This Row],[previous_workers]]</f>
        <v>110</v>
      </c>
    </row>
    <row r="2190" spans="1:12" x14ac:dyDescent="0.25">
      <c r="A2190">
        <v>2183</v>
      </c>
      <c r="B2190" t="s">
        <v>8181</v>
      </c>
      <c r="C2190" t="s">
        <v>10856</v>
      </c>
      <c r="D2190" s="7">
        <v>19600000</v>
      </c>
      <c r="E2190">
        <v>185</v>
      </c>
      <c r="F2190" t="s">
        <v>308</v>
      </c>
      <c r="G2190">
        <v>481</v>
      </c>
      <c r="H2190">
        <v>113</v>
      </c>
      <c r="I2190">
        <v>2013</v>
      </c>
      <c r="J2190">
        <v>2</v>
      </c>
      <c r="K2190" t="s">
        <v>1752</v>
      </c>
      <c r="L2190">
        <f>data_to_analyze[[#This Row],[workers]]-data_to_analyze[[#This Row],[previous_workers]]</f>
        <v>368</v>
      </c>
    </row>
    <row r="2191" spans="1:12" x14ac:dyDescent="0.25">
      <c r="A2191">
        <v>2184</v>
      </c>
      <c r="B2191" t="s">
        <v>8184</v>
      </c>
      <c r="C2191" t="s">
        <v>17770</v>
      </c>
      <c r="D2191" s="7">
        <v>7300000</v>
      </c>
      <c r="E2191">
        <v>185</v>
      </c>
      <c r="F2191" t="s">
        <v>18</v>
      </c>
      <c r="G2191">
        <v>29</v>
      </c>
      <c r="H2191">
        <v>13</v>
      </c>
      <c r="I2191">
        <v>2013</v>
      </c>
      <c r="J2191">
        <v>1</v>
      </c>
      <c r="K2191" t="s">
        <v>34</v>
      </c>
      <c r="L2191">
        <f>data_to_analyze[[#This Row],[workers]]-data_to_analyze[[#This Row],[previous_workers]]</f>
        <v>16</v>
      </c>
    </row>
    <row r="2192" spans="1:12" x14ac:dyDescent="0.25">
      <c r="A2192">
        <v>2185</v>
      </c>
      <c r="B2192" t="s">
        <v>8187</v>
      </c>
      <c r="C2192" t="s">
        <v>17770</v>
      </c>
      <c r="D2192" s="7">
        <v>61700000</v>
      </c>
      <c r="E2192">
        <v>185</v>
      </c>
      <c r="F2192" t="s">
        <v>175</v>
      </c>
      <c r="G2192">
        <v>181</v>
      </c>
      <c r="H2192">
        <v>45</v>
      </c>
      <c r="I2192">
        <v>2008</v>
      </c>
      <c r="J2192">
        <v>2</v>
      </c>
      <c r="K2192" t="s">
        <v>1716</v>
      </c>
      <c r="L2192">
        <f>data_to_analyze[[#This Row],[workers]]-data_to_analyze[[#This Row],[previous_workers]]</f>
        <v>136</v>
      </c>
    </row>
    <row r="2193" spans="1:12" x14ac:dyDescent="0.25">
      <c r="A2193">
        <v>2186</v>
      </c>
      <c r="B2193" t="s">
        <v>8191</v>
      </c>
      <c r="C2193" t="s">
        <v>17758</v>
      </c>
      <c r="D2193" s="7">
        <v>3400000</v>
      </c>
      <c r="E2193">
        <v>184</v>
      </c>
      <c r="F2193" t="s">
        <v>48</v>
      </c>
      <c r="G2193">
        <v>42</v>
      </c>
      <c r="H2193">
        <v>18</v>
      </c>
      <c r="I2193">
        <v>2011</v>
      </c>
      <c r="J2193">
        <v>1</v>
      </c>
      <c r="K2193" t="s">
        <v>8194</v>
      </c>
      <c r="L2193">
        <f>data_to_analyze[[#This Row],[workers]]-data_to_analyze[[#This Row],[previous_workers]]</f>
        <v>24</v>
      </c>
    </row>
    <row r="2194" spans="1:12" x14ac:dyDescent="0.25">
      <c r="A2194">
        <v>2187</v>
      </c>
      <c r="B2194" t="s">
        <v>8195</v>
      </c>
      <c r="C2194" t="s">
        <v>10856</v>
      </c>
      <c r="D2194" s="7">
        <v>3100000</v>
      </c>
      <c r="E2194">
        <v>184</v>
      </c>
      <c r="F2194" t="s">
        <v>297</v>
      </c>
      <c r="G2194">
        <v>17</v>
      </c>
      <c r="H2194">
        <v>6</v>
      </c>
      <c r="I2194">
        <v>2006</v>
      </c>
      <c r="J2194">
        <v>1</v>
      </c>
      <c r="K2194" t="s">
        <v>8198</v>
      </c>
      <c r="L2194">
        <f>data_to_analyze[[#This Row],[workers]]-data_to_analyze[[#This Row],[previous_workers]]</f>
        <v>11</v>
      </c>
    </row>
    <row r="2195" spans="1:12" x14ac:dyDescent="0.25">
      <c r="A2195">
        <v>2188</v>
      </c>
      <c r="B2195" t="s">
        <v>8199</v>
      </c>
      <c r="C2195" t="s">
        <v>17751</v>
      </c>
      <c r="D2195" s="7">
        <v>66300000</v>
      </c>
      <c r="E2195">
        <v>184</v>
      </c>
      <c r="F2195" t="s">
        <v>233</v>
      </c>
      <c r="G2195">
        <v>47</v>
      </c>
      <c r="H2195">
        <v>25</v>
      </c>
      <c r="I2195">
        <v>2013</v>
      </c>
      <c r="J2195">
        <v>2</v>
      </c>
      <c r="K2195" t="s">
        <v>5346</v>
      </c>
      <c r="L2195">
        <f>data_to_analyze[[#This Row],[workers]]-data_to_analyze[[#This Row],[previous_workers]]</f>
        <v>22</v>
      </c>
    </row>
    <row r="2196" spans="1:12" x14ac:dyDescent="0.25">
      <c r="A2196">
        <v>2189</v>
      </c>
      <c r="B2196" t="s">
        <v>8203</v>
      </c>
      <c r="C2196" t="s">
        <v>17744</v>
      </c>
      <c r="D2196" s="7">
        <v>1100000</v>
      </c>
      <c r="E2196">
        <v>184</v>
      </c>
      <c r="F2196" t="s">
        <v>175</v>
      </c>
      <c r="G2196">
        <v>56</v>
      </c>
      <c r="H2196">
        <v>22</v>
      </c>
      <c r="I2196">
        <v>2010</v>
      </c>
      <c r="J2196">
        <v>1</v>
      </c>
      <c r="K2196" t="s">
        <v>8206</v>
      </c>
      <c r="L2196">
        <f>data_to_analyze[[#This Row],[workers]]-data_to_analyze[[#This Row],[previous_workers]]</f>
        <v>34</v>
      </c>
    </row>
    <row r="2197" spans="1:12" x14ac:dyDescent="0.25">
      <c r="A2197">
        <v>2190</v>
      </c>
      <c r="B2197" t="s">
        <v>8207</v>
      </c>
      <c r="C2197" t="s">
        <v>777</v>
      </c>
      <c r="D2197" s="7">
        <v>10300000</v>
      </c>
      <c r="E2197">
        <v>184</v>
      </c>
      <c r="F2197" t="s">
        <v>25</v>
      </c>
      <c r="G2197">
        <v>6</v>
      </c>
      <c r="H2197">
        <v>4</v>
      </c>
      <c r="I2197">
        <v>2011</v>
      </c>
      <c r="J2197">
        <v>1</v>
      </c>
      <c r="K2197" t="s">
        <v>662</v>
      </c>
      <c r="L2197">
        <f>data_to_analyze[[#This Row],[workers]]-data_to_analyze[[#This Row],[previous_workers]]</f>
        <v>2</v>
      </c>
    </row>
    <row r="2198" spans="1:12" x14ac:dyDescent="0.25">
      <c r="A2198">
        <v>2191</v>
      </c>
      <c r="B2198" t="s">
        <v>8210</v>
      </c>
      <c r="C2198" t="s">
        <v>17742</v>
      </c>
      <c r="D2198" s="7">
        <v>15200000</v>
      </c>
      <c r="E2198">
        <v>184</v>
      </c>
      <c r="F2198" t="s">
        <v>55</v>
      </c>
      <c r="G2198">
        <v>18</v>
      </c>
      <c r="H2198">
        <v>8</v>
      </c>
      <c r="I2198">
        <v>2014</v>
      </c>
      <c r="J2198">
        <v>1</v>
      </c>
      <c r="K2198" t="s">
        <v>3138</v>
      </c>
      <c r="L2198">
        <f>data_to_analyze[[#This Row],[workers]]-data_to_analyze[[#This Row],[previous_workers]]</f>
        <v>10</v>
      </c>
    </row>
    <row r="2199" spans="1:12" x14ac:dyDescent="0.25">
      <c r="A2199">
        <v>2192</v>
      </c>
      <c r="B2199" t="s">
        <v>8213</v>
      </c>
      <c r="C2199" t="s">
        <v>10856</v>
      </c>
      <c r="D2199" s="7">
        <v>24900000</v>
      </c>
      <c r="E2199">
        <v>184</v>
      </c>
      <c r="F2199" t="s">
        <v>257</v>
      </c>
      <c r="G2199">
        <v>551</v>
      </c>
      <c r="H2199">
        <v>326</v>
      </c>
      <c r="I2199">
        <v>2000</v>
      </c>
      <c r="J2199">
        <v>1</v>
      </c>
      <c r="K2199" t="s">
        <v>8216</v>
      </c>
      <c r="L2199">
        <f>data_to_analyze[[#This Row],[workers]]-data_to_analyze[[#This Row],[previous_workers]]</f>
        <v>225</v>
      </c>
    </row>
    <row r="2200" spans="1:12" x14ac:dyDescent="0.25">
      <c r="A2200">
        <v>2193</v>
      </c>
      <c r="B2200" t="s">
        <v>8217</v>
      </c>
      <c r="C2200" t="s">
        <v>17770</v>
      </c>
      <c r="D2200" s="7">
        <v>12400000</v>
      </c>
      <c r="E2200">
        <v>184</v>
      </c>
      <c r="F2200" t="s">
        <v>55</v>
      </c>
      <c r="G2200">
        <v>154</v>
      </c>
      <c r="H2200">
        <v>60</v>
      </c>
      <c r="I2200">
        <v>2012</v>
      </c>
      <c r="J2200">
        <v>2</v>
      </c>
      <c r="K2200" t="s">
        <v>251</v>
      </c>
      <c r="L2200">
        <f>data_to_analyze[[#This Row],[workers]]-data_to_analyze[[#This Row],[previous_workers]]</f>
        <v>94</v>
      </c>
    </row>
    <row r="2201" spans="1:12" x14ac:dyDescent="0.25">
      <c r="A2201">
        <v>2194</v>
      </c>
      <c r="B2201" t="s">
        <v>8220</v>
      </c>
      <c r="C2201" t="s">
        <v>108</v>
      </c>
      <c r="D2201" s="7">
        <v>500000</v>
      </c>
      <c r="E2201">
        <v>184</v>
      </c>
      <c r="F2201" t="s">
        <v>211</v>
      </c>
      <c r="G2201">
        <v>32</v>
      </c>
      <c r="H2201">
        <v>12</v>
      </c>
      <c r="I2201">
        <v>2004</v>
      </c>
      <c r="J2201">
        <v>3</v>
      </c>
      <c r="K2201" t="s">
        <v>882</v>
      </c>
      <c r="L2201">
        <f>data_to_analyze[[#This Row],[workers]]-data_to_analyze[[#This Row],[previous_workers]]</f>
        <v>20</v>
      </c>
    </row>
    <row r="2202" spans="1:12" x14ac:dyDescent="0.25">
      <c r="A2202">
        <v>2195</v>
      </c>
      <c r="B2202" t="s">
        <v>8223</v>
      </c>
      <c r="C2202" t="s">
        <v>10856</v>
      </c>
      <c r="D2202" s="7">
        <v>2600000</v>
      </c>
      <c r="E2202">
        <v>184</v>
      </c>
      <c r="F2202" t="s">
        <v>156</v>
      </c>
      <c r="G2202">
        <v>35</v>
      </c>
      <c r="H2202">
        <v>12</v>
      </c>
      <c r="I2202">
        <v>2011</v>
      </c>
      <c r="J2202">
        <v>3</v>
      </c>
      <c r="K2202" t="s">
        <v>1435</v>
      </c>
      <c r="L2202">
        <f>data_to_analyze[[#This Row],[workers]]-data_to_analyze[[#This Row],[previous_workers]]</f>
        <v>23</v>
      </c>
    </row>
    <row r="2203" spans="1:12" x14ac:dyDescent="0.25">
      <c r="A2203">
        <v>2196</v>
      </c>
      <c r="B2203" t="s">
        <v>8226</v>
      </c>
      <c r="C2203" t="s">
        <v>10856</v>
      </c>
      <c r="D2203" s="7">
        <v>131800000</v>
      </c>
      <c r="E2203">
        <v>183</v>
      </c>
      <c r="F2203" t="s">
        <v>211</v>
      </c>
      <c r="G2203">
        <v>133</v>
      </c>
      <c r="H2203">
        <v>66</v>
      </c>
      <c r="I2203">
        <v>2004</v>
      </c>
      <c r="J2203">
        <v>11</v>
      </c>
      <c r="K2203" t="s">
        <v>137</v>
      </c>
      <c r="L2203">
        <f>data_to_analyze[[#This Row],[workers]]-data_to_analyze[[#This Row],[previous_workers]]</f>
        <v>67</v>
      </c>
    </row>
    <row r="2204" spans="1:12" x14ac:dyDescent="0.25">
      <c r="A2204">
        <v>2197</v>
      </c>
      <c r="B2204" t="s">
        <v>8230</v>
      </c>
      <c r="C2204" t="s">
        <v>17770</v>
      </c>
      <c r="D2204" s="7">
        <v>20600000</v>
      </c>
      <c r="E2204">
        <v>183</v>
      </c>
      <c r="F2204" t="s">
        <v>40</v>
      </c>
      <c r="G2204">
        <v>260</v>
      </c>
      <c r="H2204">
        <v>171</v>
      </c>
      <c r="I2204">
        <v>2004</v>
      </c>
      <c r="J2204">
        <v>6</v>
      </c>
      <c r="K2204" t="s">
        <v>3054</v>
      </c>
      <c r="L2204">
        <f>data_to_analyze[[#This Row],[workers]]-data_to_analyze[[#This Row],[previous_workers]]</f>
        <v>89</v>
      </c>
    </row>
    <row r="2205" spans="1:12" x14ac:dyDescent="0.25">
      <c r="A2205">
        <v>2198</v>
      </c>
      <c r="B2205" t="s">
        <v>8233</v>
      </c>
      <c r="C2205" t="s">
        <v>777</v>
      </c>
      <c r="D2205" s="7">
        <v>3300000</v>
      </c>
      <c r="E2205">
        <v>183</v>
      </c>
      <c r="F2205" t="s">
        <v>18</v>
      </c>
      <c r="G2205">
        <v>64</v>
      </c>
      <c r="H2205">
        <v>21</v>
      </c>
      <c r="I2205">
        <v>1999</v>
      </c>
      <c r="J2205">
        <v>2</v>
      </c>
      <c r="K2205" t="s">
        <v>56</v>
      </c>
      <c r="L2205">
        <f>data_to_analyze[[#This Row],[workers]]-data_to_analyze[[#This Row],[previous_workers]]</f>
        <v>43</v>
      </c>
    </row>
    <row r="2206" spans="1:12" x14ac:dyDescent="0.25">
      <c r="A2206">
        <v>2199</v>
      </c>
      <c r="B2206" t="s">
        <v>8236</v>
      </c>
      <c r="C2206" t="s">
        <v>17773</v>
      </c>
      <c r="D2206" s="7">
        <v>11100000</v>
      </c>
      <c r="E2206">
        <v>183</v>
      </c>
      <c r="F2206" t="s">
        <v>156</v>
      </c>
      <c r="G2206">
        <v>97</v>
      </c>
      <c r="H2206">
        <v>25</v>
      </c>
      <c r="I2206">
        <v>2005</v>
      </c>
      <c r="J2206">
        <v>6</v>
      </c>
      <c r="K2206" t="s">
        <v>2807</v>
      </c>
      <c r="L2206">
        <f>data_to_analyze[[#This Row],[workers]]-data_to_analyze[[#This Row],[previous_workers]]</f>
        <v>72</v>
      </c>
    </row>
    <row r="2207" spans="1:12" x14ac:dyDescent="0.25">
      <c r="A2207">
        <v>2200</v>
      </c>
      <c r="B2207" t="s">
        <v>8239</v>
      </c>
      <c r="C2207" t="s">
        <v>17748</v>
      </c>
      <c r="D2207" s="7">
        <v>6300000</v>
      </c>
      <c r="E2207">
        <v>183</v>
      </c>
      <c r="F2207" t="s">
        <v>55</v>
      </c>
      <c r="G2207">
        <v>50</v>
      </c>
      <c r="H2207">
        <v>10</v>
      </c>
      <c r="I2207">
        <v>2013</v>
      </c>
      <c r="J2207">
        <v>2</v>
      </c>
      <c r="K2207" t="s">
        <v>459</v>
      </c>
      <c r="L2207">
        <f>data_to_analyze[[#This Row],[workers]]-data_to_analyze[[#This Row],[previous_workers]]</f>
        <v>40</v>
      </c>
    </row>
    <row r="2208" spans="1:12" x14ac:dyDescent="0.25">
      <c r="A2208">
        <v>2201</v>
      </c>
      <c r="B2208" t="s">
        <v>8242</v>
      </c>
      <c r="C2208" t="s">
        <v>17765</v>
      </c>
      <c r="D2208" s="7">
        <v>18800000</v>
      </c>
      <c r="E2208">
        <v>183</v>
      </c>
      <c r="F2208" t="s">
        <v>336</v>
      </c>
      <c r="G2208">
        <v>61</v>
      </c>
      <c r="H2208">
        <v>25</v>
      </c>
      <c r="I2208">
        <v>1929</v>
      </c>
      <c r="J2208">
        <v>2</v>
      </c>
      <c r="K2208" t="s">
        <v>8245</v>
      </c>
      <c r="L2208">
        <f>data_to_analyze[[#This Row],[workers]]-data_to_analyze[[#This Row],[previous_workers]]</f>
        <v>36</v>
      </c>
    </row>
    <row r="2209" spans="1:12" x14ac:dyDescent="0.25">
      <c r="A2209">
        <v>2202</v>
      </c>
      <c r="B2209" t="s">
        <v>8246</v>
      </c>
      <c r="C2209" t="s">
        <v>17767</v>
      </c>
      <c r="D2209" s="7">
        <v>22200000</v>
      </c>
      <c r="E2209">
        <v>183</v>
      </c>
      <c r="F2209" t="s">
        <v>40</v>
      </c>
      <c r="G2209">
        <v>39</v>
      </c>
      <c r="H2209">
        <v>13</v>
      </c>
      <c r="I2209">
        <v>2008</v>
      </c>
      <c r="J2209">
        <v>5</v>
      </c>
      <c r="K2209" t="s">
        <v>1323</v>
      </c>
      <c r="L2209">
        <f>data_to_analyze[[#This Row],[workers]]-data_to_analyze[[#This Row],[previous_workers]]</f>
        <v>26</v>
      </c>
    </row>
    <row r="2210" spans="1:12" x14ac:dyDescent="0.25">
      <c r="A2210">
        <v>2203</v>
      </c>
      <c r="B2210" t="s">
        <v>8249</v>
      </c>
      <c r="C2210" t="s">
        <v>17755</v>
      </c>
      <c r="D2210" s="7">
        <v>57200000</v>
      </c>
      <c r="E2210">
        <v>183</v>
      </c>
      <c r="F2210" t="s">
        <v>55</v>
      </c>
      <c r="G2210">
        <v>121</v>
      </c>
      <c r="H2210">
        <v>38</v>
      </c>
      <c r="I2210">
        <v>2010</v>
      </c>
      <c r="J2210">
        <v>5</v>
      </c>
      <c r="K2210" t="s">
        <v>1015</v>
      </c>
      <c r="L2210">
        <f>data_to_analyze[[#This Row],[workers]]-data_to_analyze[[#This Row],[previous_workers]]</f>
        <v>83</v>
      </c>
    </row>
    <row r="2211" spans="1:12" x14ac:dyDescent="0.25">
      <c r="A2211">
        <v>2204</v>
      </c>
      <c r="B2211" t="s">
        <v>8252</v>
      </c>
      <c r="C2211" t="s">
        <v>17742</v>
      </c>
      <c r="D2211" s="7">
        <v>39700000</v>
      </c>
      <c r="E2211">
        <v>183</v>
      </c>
      <c r="F2211" t="s">
        <v>25</v>
      </c>
      <c r="G2211">
        <v>50</v>
      </c>
      <c r="H2211">
        <v>20</v>
      </c>
      <c r="I2211">
        <v>2010</v>
      </c>
      <c r="J2211">
        <v>6</v>
      </c>
      <c r="K2211" t="s">
        <v>506</v>
      </c>
      <c r="L2211">
        <f>data_to_analyze[[#This Row],[workers]]-data_to_analyze[[#This Row],[previous_workers]]</f>
        <v>30</v>
      </c>
    </row>
    <row r="2212" spans="1:12" x14ac:dyDescent="0.25">
      <c r="A2212">
        <v>2205</v>
      </c>
      <c r="B2212" t="s">
        <v>8256</v>
      </c>
      <c r="C2212" t="s">
        <v>17771</v>
      </c>
      <c r="D2212" s="7">
        <v>27500000</v>
      </c>
      <c r="E2212">
        <v>182</v>
      </c>
      <c r="F2212" t="s">
        <v>107</v>
      </c>
      <c r="G2212">
        <v>19</v>
      </c>
      <c r="H2212">
        <v>14</v>
      </c>
      <c r="I2212">
        <v>2010</v>
      </c>
      <c r="J2212">
        <v>3</v>
      </c>
      <c r="K2212" t="s">
        <v>2572</v>
      </c>
      <c r="L2212">
        <f>data_to_analyze[[#This Row],[workers]]-data_to_analyze[[#This Row],[previous_workers]]</f>
        <v>5</v>
      </c>
    </row>
    <row r="2213" spans="1:12" x14ac:dyDescent="0.25">
      <c r="A2213">
        <v>2206</v>
      </c>
      <c r="B2213" t="s">
        <v>8259</v>
      </c>
      <c r="C2213" t="s">
        <v>17748</v>
      </c>
      <c r="D2213" s="7">
        <v>39100000</v>
      </c>
      <c r="E2213">
        <v>182</v>
      </c>
      <c r="F2213" t="s">
        <v>297</v>
      </c>
      <c r="G2213">
        <v>117</v>
      </c>
      <c r="H2213">
        <v>30</v>
      </c>
      <c r="I2213">
        <v>2005</v>
      </c>
      <c r="J2213">
        <v>6</v>
      </c>
      <c r="K2213" t="s">
        <v>596</v>
      </c>
      <c r="L2213">
        <f>data_to_analyze[[#This Row],[workers]]-data_to_analyze[[#This Row],[previous_workers]]</f>
        <v>87</v>
      </c>
    </row>
    <row r="2214" spans="1:12" x14ac:dyDescent="0.25">
      <c r="A2214">
        <v>2207</v>
      </c>
      <c r="B2214" t="s">
        <v>8263</v>
      </c>
      <c r="C2214" t="s">
        <v>10856</v>
      </c>
      <c r="D2214" s="7">
        <v>3900000</v>
      </c>
      <c r="E2214">
        <v>182</v>
      </c>
      <c r="F2214" t="s">
        <v>336</v>
      </c>
      <c r="G2214">
        <v>14</v>
      </c>
      <c r="H2214">
        <v>5</v>
      </c>
      <c r="I2214">
        <v>2001</v>
      </c>
      <c r="J2214">
        <v>2</v>
      </c>
      <c r="K2214" t="s">
        <v>163</v>
      </c>
      <c r="L2214">
        <f>data_to_analyze[[#This Row],[workers]]-data_to_analyze[[#This Row],[previous_workers]]</f>
        <v>9</v>
      </c>
    </row>
    <row r="2215" spans="1:12" x14ac:dyDescent="0.25">
      <c r="A2215">
        <v>2208</v>
      </c>
      <c r="B2215" t="s">
        <v>8266</v>
      </c>
      <c r="C2215" t="s">
        <v>108</v>
      </c>
      <c r="D2215" s="7">
        <v>8300000</v>
      </c>
      <c r="E2215">
        <v>182</v>
      </c>
      <c r="F2215" t="s">
        <v>156</v>
      </c>
      <c r="G2215">
        <v>100</v>
      </c>
      <c r="H2215">
        <v>25</v>
      </c>
      <c r="I2215">
        <v>2005</v>
      </c>
      <c r="J2215">
        <v>1</v>
      </c>
      <c r="K2215" t="s">
        <v>2330</v>
      </c>
      <c r="L2215">
        <f>data_to_analyze[[#This Row],[workers]]-data_to_analyze[[#This Row],[previous_workers]]</f>
        <v>75</v>
      </c>
    </row>
    <row r="2216" spans="1:12" x14ac:dyDescent="0.25">
      <c r="A2216">
        <v>2209</v>
      </c>
      <c r="B2216" t="s">
        <v>8269</v>
      </c>
      <c r="C2216" t="s">
        <v>17742</v>
      </c>
      <c r="D2216" s="7">
        <v>13900000</v>
      </c>
      <c r="E2216">
        <v>182</v>
      </c>
      <c r="F2216" t="s">
        <v>25</v>
      </c>
      <c r="G2216">
        <v>30</v>
      </c>
      <c r="H2216">
        <v>5</v>
      </c>
      <c r="I2216">
        <v>2004</v>
      </c>
      <c r="J2216">
        <v>1</v>
      </c>
      <c r="K2216" t="s">
        <v>506</v>
      </c>
      <c r="L2216">
        <f>data_to_analyze[[#This Row],[workers]]-data_to_analyze[[#This Row],[previous_workers]]</f>
        <v>25</v>
      </c>
    </row>
    <row r="2217" spans="1:12" x14ac:dyDescent="0.25">
      <c r="A2217">
        <v>2210</v>
      </c>
      <c r="B2217" t="s">
        <v>8272</v>
      </c>
      <c r="C2217" t="s">
        <v>17773</v>
      </c>
      <c r="D2217" s="7">
        <v>20900000</v>
      </c>
      <c r="E2217">
        <v>182</v>
      </c>
      <c r="F2217" t="s">
        <v>181</v>
      </c>
      <c r="G2217">
        <v>77</v>
      </c>
      <c r="H2217">
        <v>23</v>
      </c>
      <c r="I2217">
        <v>2011</v>
      </c>
      <c r="J2217">
        <v>1</v>
      </c>
      <c r="K2217" t="s">
        <v>746</v>
      </c>
      <c r="L2217">
        <f>data_to_analyze[[#This Row],[workers]]-data_to_analyze[[#This Row],[previous_workers]]</f>
        <v>54</v>
      </c>
    </row>
    <row r="2218" spans="1:12" x14ac:dyDescent="0.25">
      <c r="A2218">
        <v>2211</v>
      </c>
      <c r="B2218" t="s">
        <v>8275</v>
      </c>
      <c r="C2218" t="s">
        <v>17734</v>
      </c>
      <c r="D2218" s="7">
        <v>15700000</v>
      </c>
      <c r="E2218">
        <v>182</v>
      </c>
      <c r="F2218" t="s">
        <v>257</v>
      </c>
      <c r="G2218">
        <v>62</v>
      </c>
      <c r="H2218">
        <v>23</v>
      </c>
      <c r="I2218">
        <v>2012</v>
      </c>
      <c r="J2218">
        <v>2</v>
      </c>
      <c r="K2218" t="s">
        <v>4263</v>
      </c>
      <c r="L2218">
        <f>data_to_analyze[[#This Row],[workers]]-data_to_analyze[[#This Row],[previous_workers]]</f>
        <v>39</v>
      </c>
    </row>
    <row r="2219" spans="1:12" x14ac:dyDescent="0.25">
      <c r="A2219">
        <v>2212</v>
      </c>
      <c r="B2219" t="s">
        <v>8278</v>
      </c>
      <c r="C2219" t="s">
        <v>17770</v>
      </c>
      <c r="D2219" s="7">
        <v>2200000</v>
      </c>
      <c r="E2219">
        <v>182</v>
      </c>
      <c r="F2219" t="s">
        <v>297</v>
      </c>
      <c r="G2219">
        <v>18</v>
      </c>
      <c r="H2219">
        <v>8</v>
      </c>
      <c r="I2219">
        <v>2015</v>
      </c>
      <c r="J2219">
        <v>1</v>
      </c>
      <c r="K2219" t="s">
        <v>34</v>
      </c>
      <c r="L2219">
        <f>data_to_analyze[[#This Row],[workers]]-data_to_analyze[[#This Row],[previous_workers]]</f>
        <v>10</v>
      </c>
    </row>
    <row r="2220" spans="1:12" x14ac:dyDescent="0.25">
      <c r="A2220">
        <v>2213</v>
      </c>
      <c r="B2220" t="s">
        <v>8281</v>
      </c>
      <c r="C2220" t="s">
        <v>10856</v>
      </c>
      <c r="D2220" s="7">
        <v>13900000</v>
      </c>
      <c r="E2220">
        <v>182</v>
      </c>
      <c r="F2220" t="s">
        <v>297</v>
      </c>
      <c r="G2220">
        <v>140</v>
      </c>
      <c r="H2220">
        <v>80</v>
      </c>
      <c r="I2220">
        <v>2010</v>
      </c>
      <c r="J2220">
        <v>5</v>
      </c>
      <c r="K2220" t="s">
        <v>8284</v>
      </c>
      <c r="L2220">
        <f>data_to_analyze[[#This Row],[workers]]-data_to_analyze[[#This Row],[previous_workers]]</f>
        <v>60</v>
      </c>
    </row>
    <row r="2221" spans="1:12" x14ac:dyDescent="0.25">
      <c r="A2221">
        <v>2214</v>
      </c>
      <c r="B2221" t="s">
        <v>8285</v>
      </c>
      <c r="C2221" t="s">
        <v>10856</v>
      </c>
      <c r="D2221" s="7">
        <v>25300000</v>
      </c>
      <c r="E2221">
        <v>182</v>
      </c>
      <c r="F2221" t="s">
        <v>336</v>
      </c>
      <c r="G2221">
        <v>130</v>
      </c>
      <c r="H2221">
        <v>40</v>
      </c>
      <c r="I2221">
        <v>2010</v>
      </c>
      <c r="J2221">
        <v>1</v>
      </c>
      <c r="K2221" t="s">
        <v>1602</v>
      </c>
      <c r="L2221">
        <f>data_to_analyze[[#This Row],[workers]]-data_to_analyze[[#This Row],[previous_workers]]</f>
        <v>90</v>
      </c>
    </row>
    <row r="2222" spans="1:12" x14ac:dyDescent="0.25">
      <c r="A2222">
        <v>2215</v>
      </c>
      <c r="B2222" t="s">
        <v>8289</v>
      </c>
      <c r="C2222" t="s">
        <v>10856</v>
      </c>
      <c r="D2222" s="7">
        <v>297100000</v>
      </c>
      <c r="E2222">
        <v>182</v>
      </c>
      <c r="F2222" t="s">
        <v>156</v>
      </c>
      <c r="G2222">
        <v>65</v>
      </c>
      <c r="H2222">
        <v>26</v>
      </c>
      <c r="I2222">
        <v>2010</v>
      </c>
      <c r="J2222">
        <v>5</v>
      </c>
      <c r="K2222" t="s">
        <v>83</v>
      </c>
      <c r="L2222">
        <f>data_to_analyze[[#This Row],[workers]]-data_to_analyze[[#This Row],[previous_workers]]</f>
        <v>39</v>
      </c>
    </row>
    <row r="2223" spans="1:12" x14ac:dyDescent="0.25">
      <c r="A2223">
        <v>2216</v>
      </c>
      <c r="B2223" t="s">
        <v>8293</v>
      </c>
      <c r="C2223" t="s">
        <v>108</v>
      </c>
      <c r="D2223" s="7">
        <v>3300000</v>
      </c>
      <c r="E2223">
        <v>182</v>
      </c>
      <c r="F2223" t="s">
        <v>271</v>
      </c>
      <c r="G2223">
        <v>15</v>
      </c>
      <c r="H2223">
        <v>2</v>
      </c>
      <c r="I2223">
        <v>2012</v>
      </c>
      <c r="J2223">
        <v>1</v>
      </c>
      <c r="K2223" t="s">
        <v>108</v>
      </c>
      <c r="L2223">
        <f>data_to_analyze[[#This Row],[workers]]-data_to_analyze[[#This Row],[previous_workers]]</f>
        <v>13</v>
      </c>
    </row>
    <row r="2224" spans="1:12" x14ac:dyDescent="0.25">
      <c r="A2224">
        <v>2217</v>
      </c>
      <c r="B2224" t="s">
        <v>8296</v>
      </c>
      <c r="C2224" t="s">
        <v>17735</v>
      </c>
      <c r="D2224" s="7">
        <v>9700000</v>
      </c>
      <c r="E2224">
        <v>182</v>
      </c>
      <c r="F2224" t="s">
        <v>18</v>
      </c>
      <c r="G2224">
        <v>18</v>
      </c>
      <c r="H2224">
        <v>9</v>
      </c>
      <c r="I2224">
        <v>2013</v>
      </c>
      <c r="J2224">
        <v>2</v>
      </c>
      <c r="K2224" t="s">
        <v>7498</v>
      </c>
      <c r="L2224">
        <f>data_to_analyze[[#This Row],[workers]]-data_to_analyze[[#This Row],[previous_workers]]</f>
        <v>9</v>
      </c>
    </row>
    <row r="2225" spans="1:12" x14ac:dyDescent="0.25">
      <c r="A2225">
        <v>2218</v>
      </c>
      <c r="B2225" t="s">
        <v>8299</v>
      </c>
      <c r="C2225" t="s">
        <v>108</v>
      </c>
      <c r="D2225" s="7">
        <v>42300000</v>
      </c>
      <c r="E2225">
        <v>181</v>
      </c>
      <c r="F2225" t="s">
        <v>218</v>
      </c>
      <c r="G2225">
        <v>148</v>
      </c>
      <c r="H2225">
        <v>48</v>
      </c>
      <c r="I2225">
        <v>2012</v>
      </c>
      <c r="J2225">
        <v>1</v>
      </c>
      <c r="K2225" t="s">
        <v>108</v>
      </c>
      <c r="L2225">
        <f>data_to_analyze[[#This Row],[workers]]-data_to_analyze[[#This Row],[previous_workers]]</f>
        <v>100</v>
      </c>
    </row>
    <row r="2226" spans="1:12" x14ac:dyDescent="0.25">
      <c r="A2226">
        <v>2219</v>
      </c>
      <c r="B2226" t="s">
        <v>8303</v>
      </c>
      <c r="C2226" t="s">
        <v>17750</v>
      </c>
      <c r="D2226" s="7">
        <v>3600000</v>
      </c>
      <c r="E2226">
        <v>181</v>
      </c>
      <c r="F2226" t="s">
        <v>297</v>
      </c>
      <c r="G2226">
        <v>23</v>
      </c>
      <c r="H2226">
        <v>8</v>
      </c>
      <c r="I2226">
        <v>2008</v>
      </c>
      <c r="J2226">
        <v>2</v>
      </c>
      <c r="K2226" t="s">
        <v>8306</v>
      </c>
      <c r="L2226">
        <f>data_to_analyze[[#This Row],[workers]]-data_to_analyze[[#This Row],[previous_workers]]</f>
        <v>15</v>
      </c>
    </row>
    <row r="2227" spans="1:12" x14ac:dyDescent="0.25">
      <c r="A2227">
        <v>2220</v>
      </c>
      <c r="B2227" t="s">
        <v>8307</v>
      </c>
      <c r="C2227" t="s">
        <v>17743</v>
      </c>
      <c r="D2227" s="7">
        <v>11300000</v>
      </c>
      <c r="E2227">
        <v>181</v>
      </c>
      <c r="F2227" t="s">
        <v>211</v>
      </c>
      <c r="G2227">
        <v>63</v>
      </c>
      <c r="H2227">
        <v>30</v>
      </c>
      <c r="I2227">
        <v>1902</v>
      </c>
      <c r="J2227">
        <v>4</v>
      </c>
      <c r="K2227" t="s">
        <v>8310</v>
      </c>
      <c r="L2227">
        <f>data_to_analyze[[#This Row],[workers]]-data_to_analyze[[#This Row],[previous_workers]]</f>
        <v>33</v>
      </c>
    </row>
    <row r="2228" spans="1:12" x14ac:dyDescent="0.25">
      <c r="A2228">
        <v>2221</v>
      </c>
      <c r="B2228" t="s">
        <v>8311</v>
      </c>
      <c r="C2228" t="s">
        <v>17735</v>
      </c>
      <c r="D2228" s="7">
        <v>6100000</v>
      </c>
      <c r="E2228">
        <v>181</v>
      </c>
      <c r="F2228" t="s">
        <v>55</v>
      </c>
      <c r="G2228">
        <v>13</v>
      </c>
      <c r="H2228">
        <v>8</v>
      </c>
      <c r="I2228">
        <v>2009</v>
      </c>
      <c r="J2228">
        <v>2</v>
      </c>
      <c r="K2228" t="s">
        <v>2085</v>
      </c>
      <c r="L2228">
        <f>data_to_analyze[[#This Row],[workers]]-data_to_analyze[[#This Row],[previous_workers]]</f>
        <v>5</v>
      </c>
    </row>
    <row r="2229" spans="1:12" x14ac:dyDescent="0.25">
      <c r="A2229">
        <v>2222</v>
      </c>
      <c r="B2229" t="s">
        <v>8314</v>
      </c>
      <c r="C2229" t="s">
        <v>17756</v>
      </c>
      <c r="D2229" s="7">
        <v>2100000</v>
      </c>
      <c r="E2229">
        <v>181</v>
      </c>
      <c r="F2229" t="s">
        <v>107</v>
      </c>
      <c r="G2229">
        <v>10</v>
      </c>
      <c r="H2229">
        <v>5</v>
      </c>
      <c r="I2229">
        <v>2010</v>
      </c>
      <c r="J2229">
        <v>2</v>
      </c>
      <c r="K2229" t="s">
        <v>757</v>
      </c>
      <c r="L2229">
        <f>data_to_analyze[[#This Row],[workers]]-data_to_analyze[[#This Row],[previous_workers]]</f>
        <v>5</v>
      </c>
    </row>
    <row r="2230" spans="1:12" x14ac:dyDescent="0.25">
      <c r="A2230">
        <v>2223</v>
      </c>
      <c r="B2230" t="s">
        <v>8317</v>
      </c>
      <c r="C2230" t="s">
        <v>17730</v>
      </c>
      <c r="D2230" s="7">
        <v>61900000</v>
      </c>
      <c r="E2230">
        <v>181</v>
      </c>
      <c r="F2230" t="s">
        <v>181</v>
      </c>
      <c r="G2230">
        <v>352</v>
      </c>
      <c r="H2230">
        <v>125</v>
      </c>
      <c r="I2230">
        <v>2008</v>
      </c>
      <c r="J2230">
        <v>7</v>
      </c>
      <c r="K2230" t="s">
        <v>2594</v>
      </c>
      <c r="L2230">
        <f>data_to_analyze[[#This Row],[workers]]-data_to_analyze[[#This Row],[previous_workers]]</f>
        <v>227</v>
      </c>
    </row>
    <row r="2231" spans="1:12" x14ac:dyDescent="0.25">
      <c r="A2231">
        <v>2224</v>
      </c>
      <c r="B2231" t="s">
        <v>8321</v>
      </c>
      <c r="C2231" t="s">
        <v>17744</v>
      </c>
      <c r="D2231" s="7">
        <v>500000</v>
      </c>
      <c r="E2231">
        <v>181</v>
      </c>
      <c r="F2231" t="s">
        <v>156</v>
      </c>
      <c r="G2231">
        <v>53</v>
      </c>
      <c r="H2231">
        <v>29</v>
      </c>
      <c r="I2231">
        <v>2000</v>
      </c>
      <c r="J2231">
        <v>1</v>
      </c>
      <c r="K2231" t="s">
        <v>8324</v>
      </c>
      <c r="L2231">
        <f>data_to_analyze[[#This Row],[workers]]-data_to_analyze[[#This Row],[previous_workers]]</f>
        <v>24</v>
      </c>
    </row>
    <row r="2232" spans="1:12" x14ac:dyDescent="0.25">
      <c r="A2232">
        <v>2225</v>
      </c>
      <c r="B2232" t="s">
        <v>8325</v>
      </c>
      <c r="C2232" t="s">
        <v>17770</v>
      </c>
      <c r="D2232" s="7">
        <v>17600000</v>
      </c>
      <c r="E2232">
        <v>181</v>
      </c>
      <c r="F2232" t="s">
        <v>233</v>
      </c>
      <c r="G2232">
        <v>30</v>
      </c>
      <c r="H2232">
        <v>20</v>
      </c>
      <c r="I2232">
        <v>2009</v>
      </c>
      <c r="J2232">
        <v>2</v>
      </c>
      <c r="K2232" t="s">
        <v>8328</v>
      </c>
      <c r="L2232">
        <f>data_to_analyze[[#This Row],[workers]]-data_to_analyze[[#This Row],[previous_workers]]</f>
        <v>10</v>
      </c>
    </row>
    <row r="2233" spans="1:12" x14ac:dyDescent="0.25">
      <c r="A2233">
        <v>2226</v>
      </c>
      <c r="B2233" t="s">
        <v>8329</v>
      </c>
      <c r="C2233" t="s">
        <v>108</v>
      </c>
      <c r="D2233" s="7">
        <v>22800000</v>
      </c>
      <c r="E2233">
        <v>181</v>
      </c>
      <c r="F2233" t="s">
        <v>25</v>
      </c>
      <c r="G2233">
        <v>34</v>
      </c>
      <c r="H2233">
        <v>32</v>
      </c>
      <c r="I2233">
        <v>2003</v>
      </c>
      <c r="J2233">
        <v>10</v>
      </c>
      <c r="K2233" t="s">
        <v>805</v>
      </c>
      <c r="L2233">
        <f>data_to_analyze[[#This Row],[workers]]-data_to_analyze[[#This Row],[previous_workers]]</f>
        <v>2</v>
      </c>
    </row>
    <row r="2234" spans="1:12" x14ac:dyDescent="0.25">
      <c r="A2234">
        <v>2227</v>
      </c>
      <c r="B2234" t="s">
        <v>8333</v>
      </c>
      <c r="C2234" t="s">
        <v>17773</v>
      </c>
      <c r="D2234" s="7">
        <v>9200000</v>
      </c>
      <c r="E2234">
        <v>181</v>
      </c>
      <c r="F2234" t="s">
        <v>233</v>
      </c>
      <c r="G2234">
        <v>800</v>
      </c>
      <c r="H2234">
        <v>235</v>
      </c>
      <c r="I2234">
        <v>1986</v>
      </c>
      <c r="J2234">
        <v>2</v>
      </c>
      <c r="K2234" t="s">
        <v>1093</v>
      </c>
      <c r="L2234">
        <f>data_to_analyze[[#This Row],[workers]]-data_to_analyze[[#This Row],[previous_workers]]</f>
        <v>565</v>
      </c>
    </row>
    <row r="2235" spans="1:12" x14ac:dyDescent="0.25">
      <c r="A2235">
        <v>2228</v>
      </c>
      <c r="B2235" t="s">
        <v>8337</v>
      </c>
      <c r="C2235" t="s">
        <v>17765</v>
      </c>
      <c r="D2235" s="7">
        <v>2100000</v>
      </c>
      <c r="E2235">
        <v>181</v>
      </c>
      <c r="F2235" t="s">
        <v>18</v>
      </c>
      <c r="G2235">
        <v>14</v>
      </c>
      <c r="H2235">
        <v>6</v>
      </c>
      <c r="I2235">
        <v>2010</v>
      </c>
      <c r="J2235">
        <v>1</v>
      </c>
      <c r="K2235" t="s">
        <v>8050</v>
      </c>
      <c r="L2235">
        <f>data_to_analyze[[#This Row],[workers]]-data_to_analyze[[#This Row],[previous_workers]]</f>
        <v>8</v>
      </c>
    </row>
    <row r="2236" spans="1:12" x14ac:dyDescent="0.25">
      <c r="A2236">
        <v>2229</v>
      </c>
      <c r="B2236" t="s">
        <v>8340</v>
      </c>
      <c r="C2236" t="s">
        <v>777</v>
      </c>
      <c r="D2236" s="7">
        <v>7100000</v>
      </c>
      <c r="E2236">
        <v>180</v>
      </c>
      <c r="F2236" t="s">
        <v>297</v>
      </c>
      <c r="G2236">
        <v>96</v>
      </c>
      <c r="H2236">
        <v>20</v>
      </c>
      <c r="I2236">
        <v>2013</v>
      </c>
      <c r="J2236">
        <v>3</v>
      </c>
      <c r="K2236" t="s">
        <v>6961</v>
      </c>
      <c r="L2236">
        <f>data_to_analyze[[#This Row],[workers]]-data_to_analyze[[#This Row],[previous_workers]]</f>
        <v>76</v>
      </c>
    </row>
    <row r="2237" spans="1:12" x14ac:dyDescent="0.25">
      <c r="A2237">
        <v>2230</v>
      </c>
      <c r="B2237" t="s">
        <v>8343</v>
      </c>
      <c r="C2237" t="s">
        <v>17735</v>
      </c>
      <c r="D2237" s="7">
        <v>3900000</v>
      </c>
      <c r="E2237">
        <v>180</v>
      </c>
      <c r="F2237" t="s">
        <v>18</v>
      </c>
      <c r="G2237">
        <v>40</v>
      </c>
      <c r="H2237">
        <v>17</v>
      </c>
      <c r="I2237">
        <v>2009</v>
      </c>
      <c r="J2237">
        <v>2</v>
      </c>
      <c r="K2237" t="s">
        <v>7488</v>
      </c>
      <c r="L2237">
        <f>data_to_analyze[[#This Row],[workers]]-data_to_analyze[[#This Row],[previous_workers]]</f>
        <v>23</v>
      </c>
    </row>
    <row r="2238" spans="1:12" x14ac:dyDescent="0.25">
      <c r="A2238">
        <v>2231</v>
      </c>
      <c r="B2238" t="s">
        <v>8346</v>
      </c>
      <c r="C2238" t="s">
        <v>17758</v>
      </c>
      <c r="D2238" s="7">
        <v>900000</v>
      </c>
      <c r="E2238">
        <v>180</v>
      </c>
      <c r="F2238" t="s">
        <v>48</v>
      </c>
      <c r="G2238">
        <v>10</v>
      </c>
      <c r="H2238">
        <v>2</v>
      </c>
      <c r="I2238">
        <v>2008</v>
      </c>
      <c r="J2238">
        <v>1</v>
      </c>
      <c r="K2238" t="s">
        <v>8349</v>
      </c>
      <c r="L2238">
        <f>data_to_analyze[[#This Row],[workers]]-data_to_analyze[[#This Row],[previous_workers]]</f>
        <v>8</v>
      </c>
    </row>
    <row r="2239" spans="1:12" x14ac:dyDescent="0.25">
      <c r="A2239">
        <v>2232</v>
      </c>
      <c r="B2239" t="s">
        <v>8350</v>
      </c>
      <c r="C2239" t="s">
        <v>17765</v>
      </c>
      <c r="D2239" s="7">
        <v>9200000</v>
      </c>
      <c r="E2239">
        <v>180</v>
      </c>
      <c r="F2239" t="s">
        <v>289</v>
      </c>
      <c r="G2239">
        <v>291</v>
      </c>
      <c r="H2239">
        <v>160</v>
      </c>
      <c r="I2239">
        <v>2012</v>
      </c>
      <c r="J2239">
        <v>2</v>
      </c>
      <c r="K2239" t="s">
        <v>49</v>
      </c>
      <c r="L2239">
        <f>data_to_analyze[[#This Row],[workers]]-data_to_analyze[[#This Row],[previous_workers]]</f>
        <v>131</v>
      </c>
    </row>
    <row r="2240" spans="1:12" x14ac:dyDescent="0.25">
      <c r="A2240">
        <v>2233</v>
      </c>
      <c r="B2240" t="s">
        <v>8353</v>
      </c>
      <c r="C2240" t="s">
        <v>777</v>
      </c>
      <c r="D2240" s="7">
        <v>5600000</v>
      </c>
      <c r="E2240">
        <v>180</v>
      </c>
      <c r="F2240" t="s">
        <v>18</v>
      </c>
      <c r="G2240">
        <v>16</v>
      </c>
      <c r="H2240">
        <v>6</v>
      </c>
      <c r="I2240">
        <v>2006</v>
      </c>
      <c r="J2240">
        <v>1</v>
      </c>
      <c r="K2240" t="s">
        <v>56</v>
      </c>
      <c r="L2240">
        <f>data_to_analyze[[#This Row],[workers]]-data_to_analyze[[#This Row],[previous_workers]]</f>
        <v>10</v>
      </c>
    </row>
    <row r="2241" spans="1:12" x14ac:dyDescent="0.25">
      <c r="A2241">
        <v>2234</v>
      </c>
      <c r="B2241" t="s">
        <v>8356</v>
      </c>
      <c r="C2241" t="s">
        <v>10856</v>
      </c>
      <c r="D2241" s="7">
        <v>13800000</v>
      </c>
      <c r="E2241">
        <v>180</v>
      </c>
      <c r="F2241" t="s">
        <v>40</v>
      </c>
      <c r="G2241">
        <v>30</v>
      </c>
      <c r="H2241">
        <v>15</v>
      </c>
      <c r="I2241">
        <v>2010</v>
      </c>
      <c r="J2241">
        <v>2</v>
      </c>
      <c r="K2241" t="s">
        <v>2886</v>
      </c>
      <c r="L2241">
        <f>data_to_analyze[[#This Row],[workers]]-data_to_analyze[[#This Row],[previous_workers]]</f>
        <v>15</v>
      </c>
    </row>
    <row r="2242" spans="1:12" x14ac:dyDescent="0.25">
      <c r="A2242">
        <v>2235</v>
      </c>
      <c r="B2242" t="s">
        <v>8359</v>
      </c>
      <c r="C2242" t="s">
        <v>17770</v>
      </c>
      <c r="D2242" s="7">
        <v>2500000</v>
      </c>
      <c r="E2242">
        <v>180</v>
      </c>
      <c r="F2242" t="s">
        <v>175</v>
      </c>
      <c r="G2242">
        <v>33</v>
      </c>
      <c r="H2242">
        <v>8</v>
      </c>
      <c r="I2242">
        <v>2014</v>
      </c>
      <c r="J2242">
        <v>1</v>
      </c>
      <c r="K2242" t="s">
        <v>8362</v>
      </c>
      <c r="L2242">
        <f>data_to_analyze[[#This Row],[workers]]-data_to_analyze[[#This Row],[previous_workers]]</f>
        <v>25</v>
      </c>
    </row>
    <row r="2243" spans="1:12" x14ac:dyDescent="0.25">
      <c r="A2243">
        <v>2236</v>
      </c>
      <c r="B2243" t="s">
        <v>8363</v>
      </c>
      <c r="C2243" t="s">
        <v>17772</v>
      </c>
      <c r="D2243" s="7">
        <v>14600000</v>
      </c>
      <c r="E2243">
        <v>180</v>
      </c>
      <c r="F2243" t="s">
        <v>336</v>
      </c>
      <c r="G2243">
        <v>68</v>
      </c>
      <c r="H2243">
        <v>22</v>
      </c>
      <c r="I2243">
        <v>2005</v>
      </c>
      <c r="J2243">
        <v>1</v>
      </c>
      <c r="K2243" t="s">
        <v>1196</v>
      </c>
      <c r="L2243">
        <f>data_to_analyze[[#This Row],[workers]]-data_to_analyze[[#This Row],[previous_workers]]</f>
        <v>46</v>
      </c>
    </row>
    <row r="2244" spans="1:12" x14ac:dyDescent="0.25">
      <c r="A2244">
        <v>2237</v>
      </c>
      <c r="B2244" t="s">
        <v>8366</v>
      </c>
      <c r="C2244" t="s">
        <v>108</v>
      </c>
      <c r="D2244" s="7">
        <v>84900000</v>
      </c>
      <c r="E2244">
        <v>180</v>
      </c>
      <c r="F2244" t="s">
        <v>40</v>
      </c>
      <c r="G2244">
        <v>89</v>
      </c>
      <c r="H2244">
        <v>32</v>
      </c>
      <c r="I2244">
        <v>1977</v>
      </c>
      <c r="J2244">
        <v>1</v>
      </c>
      <c r="K2244" t="s">
        <v>3791</v>
      </c>
      <c r="L2244">
        <f>data_to_analyze[[#This Row],[workers]]-data_to_analyze[[#This Row],[previous_workers]]</f>
        <v>57</v>
      </c>
    </row>
    <row r="2245" spans="1:12" x14ac:dyDescent="0.25">
      <c r="A2245">
        <v>2238</v>
      </c>
      <c r="B2245" t="s">
        <v>8369</v>
      </c>
      <c r="C2245" t="s">
        <v>17739</v>
      </c>
      <c r="D2245" s="7">
        <v>3300000</v>
      </c>
      <c r="E2245">
        <v>180</v>
      </c>
      <c r="F2245" t="s">
        <v>55</v>
      </c>
      <c r="G2245">
        <v>22</v>
      </c>
      <c r="H2245">
        <v>5</v>
      </c>
      <c r="I2245">
        <v>2014</v>
      </c>
      <c r="J2245">
        <v>1</v>
      </c>
      <c r="K2245" t="s">
        <v>8372</v>
      </c>
      <c r="L2245">
        <f>data_to_analyze[[#This Row],[workers]]-data_to_analyze[[#This Row],[previous_workers]]</f>
        <v>17</v>
      </c>
    </row>
    <row r="2246" spans="1:12" x14ac:dyDescent="0.25">
      <c r="A2246">
        <v>2239</v>
      </c>
      <c r="B2246" t="s">
        <v>8373</v>
      </c>
      <c r="C2246" t="s">
        <v>17770</v>
      </c>
      <c r="D2246" s="7">
        <v>48500000</v>
      </c>
      <c r="E2246">
        <v>180</v>
      </c>
      <c r="F2246" t="s">
        <v>48</v>
      </c>
      <c r="G2246">
        <v>50</v>
      </c>
      <c r="H2246">
        <v>24</v>
      </c>
      <c r="I2246">
        <v>2009</v>
      </c>
      <c r="J2246">
        <v>6</v>
      </c>
      <c r="K2246" t="s">
        <v>396</v>
      </c>
      <c r="L2246">
        <f>data_to_analyze[[#This Row],[workers]]-data_to_analyze[[#This Row],[previous_workers]]</f>
        <v>26</v>
      </c>
    </row>
    <row r="2247" spans="1:12" x14ac:dyDescent="0.25">
      <c r="A2247">
        <v>2240</v>
      </c>
      <c r="B2247" t="s">
        <v>8376</v>
      </c>
      <c r="C2247" t="s">
        <v>10856</v>
      </c>
      <c r="D2247" s="7">
        <v>2100000</v>
      </c>
      <c r="E2247">
        <v>180</v>
      </c>
      <c r="F2247" t="s">
        <v>336</v>
      </c>
      <c r="G2247">
        <v>15</v>
      </c>
      <c r="H2247">
        <v>4</v>
      </c>
      <c r="I2247">
        <v>2015</v>
      </c>
      <c r="J2247">
        <v>1</v>
      </c>
      <c r="K2247" t="s">
        <v>500</v>
      </c>
      <c r="L2247">
        <f>data_to_analyze[[#This Row],[workers]]-data_to_analyze[[#This Row],[previous_workers]]</f>
        <v>11</v>
      </c>
    </row>
    <row r="2248" spans="1:12" x14ac:dyDescent="0.25">
      <c r="A2248">
        <v>2241</v>
      </c>
      <c r="B2248" t="s">
        <v>8379</v>
      </c>
      <c r="C2248" t="s">
        <v>10856</v>
      </c>
      <c r="D2248" s="7">
        <v>22300000</v>
      </c>
      <c r="E2248">
        <v>180</v>
      </c>
      <c r="F2248" t="s">
        <v>156</v>
      </c>
      <c r="G2248">
        <v>160</v>
      </c>
      <c r="H2248">
        <v>60</v>
      </c>
      <c r="I2248">
        <v>2012</v>
      </c>
      <c r="J2248">
        <v>2</v>
      </c>
      <c r="K2248" t="s">
        <v>405</v>
      </c>
      <c r="L2248">
        <f>data_to_analyze[[#This Row],[workers]]-data_to_analyze[[#This Row],[previous_workers]]</f>
        <v>100</v>
      </c>
    </row>
    <row r="2249" spans="1:12" x14ac:dyDescent="0.25">
      <c r="A2249">
        <v>2242</v>
      </c>
      <c r="B2249" t="s">
        <v>8382</v>
      </c>
      <c r="C2249" t="s">
        <v>17753</v>
      </c>
      <c r="D2249" s="7">
        <v>4800000</v>
      </c>
      <c r="E2249">
        <v>179</v>
      </c>
      <c r="F2249" t="s">
        <v>18</v>
      </c>
      <c r="G2249">
        <v>32</v>
      </c>
      <c r="H2249">
        <v>15</v>
      </c>
      <c r="I2249">
        <v>2013</v>
      </c>
      <c r="J2249">
        <v>2</v>
      </c>
      <c r="K2249" t="s">
        <v>1621</v>
      </c>
      <c r="L2249">
        <f>data_to_analyze[[#This Row],[workers]]-data_to_analyze[[#This Row],[previous_workers]]</f>
        <v>17</v>
      </c>
    </row>
    <row r="2250" spans="1:12" x14ac:dyDescent="0.25">
      <c r="A2250">
        <v>2243</v>
      </c>
      <c r="B2250" t="s">
        <v>8385</v>
      </c>
      <c r="C2250" t="s">
        <v>17760</v>
      </c>
      <c r="D2250" s="7">
        <v>124900000</v>
      </c>
      <c r="E2250">
        <v>179</v>
      </c>
      <c r="F2250" t="s">
        <v>156</v>
      </c>
      <c r="G2250">
        <v>1200</v>
      </c>
      <c r="H2250">
        <v>508</v>
      </c>
      <c r="I2250">
        <v>2000</v>
      </c>
      <c r="J2250">
        <v>7</v>
      </c>
      <c r="K2250" t="s">
        <v>1879</v>
      </c>
      <c r="L2250">
        <f>data_to_analyze[[#This Row],[workers]]-data_to_analyze[[#This Row],[previous_workers]]</f>
        <v>692</v>
      </c>
    </row>
    <row r="2251" spans="1:12" x14ac:dyDescent="0.25">
      <c r="A2251">
        <v>2244</v>
      </c>
      <c r="B2251" t="s">
        <v>8389</v>
      </c>
      <c r="C2251" t="s">
        <v>17770</v>
      </c>
      <c r="D2251" s="7">
        <v>4300000</v>
      </c>
      <c r="E2251">
        <v>179</v>
      </c>
      <c r="F2251" t="s">
        <v>308</v>
      </c>
      <c r="G2251">
        <v>22</v>
      </c>
      <c r="H2251">
        <v>15</v>
      </c>
      <c r="I2251">
        <v>2003</v>
      </c>
      <c r="J2251">
        <v>3</v>
      </c>
      <c r="K2251" t="s">
        <v>34</v>
      </c>
      <c r="L2251">
        <f>data_to_analyze[[#This Row],[workers]]-data_to_analyze[[#This Row],[previous_workers]]</f>
        <v>7</v>
      </c>
    </row>
    <row r="2252" spans="1:12" x14ac:dyDescent="0.25">
      <c r="A2252">
        <v>2245</v>
      </c>
      <c r="B2252" t="s">
        <v>8392</v>
      </c>
      <c r="C2252" t="s">
        <v>17730</v>
      </c>
      <c r="D2252" s="7">
        <v>1000000</v>
      </c>
      <c r="E2252">
        <v>179</v>
      </c>
      <c r="F2252" t="s">
        <v>211</v>
      </c>
      <c r="G2252">
        <v>42</v>
      </c>
      <c r="H2252">
        <v>18</v>
      </c>
      <c r="I2252">
        <v>2006</v>
      </c>
      <c r="J2252">
        <v>1</v>
      </c>
      <c r="K2252" t="s">
        <v>4081</v>
      </c>
      <c r="L2252">
        <f>data_to_analyze[[#This Row],[workers]]-data_to_analyze[[#This Row],[previous_workers]]</f>
        <v>24</v>
      </c>
    </row>
    <row r="2253" spans="1:12" x14ac:dyDescent="0.25">
      <c r="A2253">
        <v>2246</v>
      </c>
      <c r="B2253" t="s">
        <v>8395</v>
      </c>
      <c r="C2253" t="s">
        <v>17752</v>
      </c>
      <c r="D2253" s="7">
        <v>9500000</v>
      </c>
      <c r="E2253">
        <v>179</v>
      </c>
      <c r="F2253" t="s">
        <v>324</v>
      </c>
      <c r="G2253">
        <v>64</v>
      </c>
      <c r="H2253">
        <v>30</v>
      </c>
      <c r="I2253">
        <v>2009</v>
      </c>
      <c r="J2253">
        <v>3</v>
      </c>
      <c r="K2253" t="s">
        <v>8398</v>
      </c>
      <c r="L2253">
        <f>data_to_analyze[[#This Row],[workers]]-data_to_analyze[[#This Row],[previous_workers]]</f>
        <v>34</v>
      </c>
    </row>
    <row r="2254" spans="1:12" x14ac:dyDescent="0.25">
      <c r="A2254">
        <v>2247</v>
      </c>
      <c r="B2254" t="s">
        <v>8399</v>
      </c>
      <c r="C2254" t="s">
        <v>17758</v>
      </c>
      <c r="D2254" s="7">
        <v>6500000</v>
      </c>
      <c r="E2254">
        <v>179</v>
      </c>
      <c r="F2254" t="s">
        <v>48</v>
      </c>
      <c r="G2254">
        <v>10</v>
      </c>
      <c r="H2254">
        <v>5</v>
      </c>
      <c r="I2254">
        <v>2012</v>
      </c>
      <c r="J2254">
        <v>2</v>
      </c>
      <c r="K2254" t="s">
        <v>8402</v>
      </c>
      <c r="L2254">
        <f>data_to_analyze[[#This Row],[workers]]-data_to_analyze[[#This Row],[previous_workers]]</f>
        <v>5</v>
      </c>
    </row>
    <row r="2255" spans="1:12" x14ac:dyDescent="0.25">
      <c r="A2255">
        <v>2248</v>
      </c>
      <c r="B2255" t="s">
        <v>8403</v>
      </c>
      <c r="C2255" t="s">
        <v>17771</v>
      </c>
      <c r="D2255" s="7">
        <v>13100000</v>
      </c>
      <c r="E2255">
        <v>179</v>
      </c>
      <c r="F2255" t="s">
        <v>336</v>
      </c>
      <c r="G2255">
        <v>50</v>
      </c>
      <c r="H2255">
        <v>14</v>
      </c>
      <c r="I2255">
        <v>1979</v>
      </c>
      <c r="J2255">
        <v>1</v>
      </c>
      <c r="K2255" t="s">
        <v>5226</v>
      </c>
      <c r="L2255">
        <f>data_to_analyze[[#This Row],[workers]]-data_to_analyze[[#This Row],[previous_workers]]</f>
        <v>36</v>
      </c>
    </row>
    <row r="2256" spans="1:12" x14ac:dyDescent="0.25">
      <c r="A2256">
        <v>2249</v>
      </c>
      <c r="B2256" t="s">
        <v>8406</v>
      </c>
      <c r="C2256" t="s">
        <v>10856</v>
      </c>
      <c r="D2256" s="7">
        <v>800000</v>
      </c>
      <c r="E2256">
        <v>179</v>
      </c>
      <c r="F2256" t="s">
        <v>211</v>
      </c>
      <c r="G2256">
        <v>30</v>
      </c>
      <c r="H2256">
        <v>3</v>
      </c>
      <c r="I2256">
        <v>2004</v>
      </c>
      <c r="J2256">
        <v>2</v>
      </c>
      <c r="K2256" t="s">
        <v>1602</v>
      </c>
      <c r="L2256">
        <f>data_to_analyze[[#This Row],[workers]]-data_to_analyze[[#This Row],[previous_workers]]</f>
        <v>27</v>
      </c>
    </row>
    <row r="2257" spans="1:12" x14ac:dyDescent="0.25">
      <c r="A2257">
        <v>2250</v>
      </c>
      <c r="B2257" t="s">
        <v>8409</v>
      </c>
      <c r="C2257" t="s">
        <v>10856</v>
      </c>
      <c r="D2257" s="7">
        <v>9600000</v>
      </c>
      <c r="E2257">
        <v>179</v>
      </c>
      <c r="F2257" t="s">
        <v>336</v>
      </c>
      <c r="G2257">
        <v>3</v>
      </c>
      <c r="H2257">
        <v>1</v>
      </c>
      <c r="I2257">
        <v>2008</v>
      </c>
      <c r="J2257">
        <v>5</v>
      </c>
      <c r="K2257" t="s">
        <v>1475</v>
      </c>
      <c r="L2257">
        <f>data_to_analyze[[#This Row],[workers]]-data_to_analyze[[#This Row],[previous_workers]]</f>
        <v>2</v>
      </c>
    </row>
    <row r="2258" spans="1:12" x14ac:dyDescent="0.25">
      <c r="A2258">
        <v>2251</v>
      </c>
      <c r="B2258" t="s">
        <v>8412</v>
      </c>
      <c r="C2258" t="s">
        <v>17770</v>
      </c>
      <c r="D2258" s="7">
        <v>2500000</v>
      </c>
      <c r="E2258">
        <v>179</v>
      </c>
      <c r="F2258" t="s">
        <v>623</v>
      </c>
      <c r="G2258">
        <v>25</v>
      </c>
      <c r="H2258">
        <v>12</v>
      </c>
      <c r="I2258">
        <v>2012</v>
      </c>
      <c r="J2258">
        <v>2</v>
      </c>
      <c r="K2258" t="s">
        <v>34</v>
      </c>
      <c r="L2258">
        <f>data_to_analyze[[#This Row],[workers]]-data_to_analyze[[#This Row],[previous_workers]]</f>
        <v>13</v>
      </c>
    </row>
    <row r="2259" spans="1:12" x14ac:dyDescent="0.25">
      <c r="A2259">
        <v>2252</v>
      </c>
      <c r="B2259" t="s">
        <v>8415</v>
      </c>
      <c r="C2259" t="s">
        <v>17775</v>
      </c>
      <c r="D2259" s="7">
        <v>6800000</v>
      </c>
      <c r="E2259">
        <v>179</v>
      </c>
      <c r="F2259" t="s">
        <v>156</v>
      </c>
      <c r="G2259">
        <v>27</v>
      </c>
      <c r="H2259">
        <v>6</v>
      </c>
      <c r="I2259">
        <v>2014</v>
      </c>
      <c r="J2259">
        <v>3</v>
      </c>
      <c r="K2259" t="s">
        <v>5279</v>
      </c>
      <c r="L2259">
        <f>data_to_analyze[[#This Row],[workers]]-data_to_analyze[[#This Row],[previous_workers]]</f>
        <v>21</v>
      </c>
    </row>
    <row r="2260" spans="1:12" x14ac:dyDescent="0.25">
      <c r="A2260">
        <v>2253</v>
      </c>
      <c r="B2260" t="s">
        <v>8418</v>
      </c>
      <c r="C2260" t="s">
        <v>17742</v>
      </c>
      <c r="D2260" s="7">
        <v>5500000</v>
      </c>
      <c r="E2260">
        <v>179</v>
      </c>
      <c r="F2260" t="s">
        <v>623</v>
      </c>
      <c r="G2260">
        <v>8</v>
      </c>
      <c r="H2260">
        <v>6</v>
      </c>
      <c r="I2260">
        <v>2003</v>
      </c>
      <c r="J2260">
        <v>3</v>
      </c>
      <c r="K2260" t="s">
        <v>506</v>
      </c>
      <c r="L2260">
        <f>data_to_analyze[[#This Row],[workers]]-data_to_analyze[[#This Row],[previous_workers]]</f>
        <v>2</v>
      </c>
    </row>
    <row r="2261" spans="1:12" x14ac:dyDescent="0.25">
      <c r="A2261">
        <v>2254</v>
      </c>
      <c r="B2261" t="s">
        <v>8421</v>
      </c>
      <c r="C2261" t="s">
        <v>17770</v>
      </c>
      <c r="D2261" s="7">
        <v>12400000</v>
      </c>
      <c r="E2261">
        <v>179</v>
      </c>
      <c r="F2261" t="s">
        <v>289</v>
      </c>
      <c r="G2261">
        <v>50</v>
      </c>
      <c r="H2261">
        <v>10</v>
      </c>
      <c r="I2261">
        <v>2011</v>
      </c>
      <c r="J2261">
        <v>6</v>
      </c>
      <c r="K2261" t="s">
        <v>34</v>
      </c>
      <c r="L2261">
        <f>data_to_analyze[[#This Row],[workers]]-data_to_analyze[[#This Row],[previous_workers]]</f>
        <v>40</v>
      </c>
    </row>
    <row r="2262" spans="1:12" x14ac:dyDescent="0.25">
      <c r="A2262">
        <v>2255</v>
      </c>
      <c r="B2262" t="s">
        <v>8424</v>
      </c>
      <c r="C2262" t="s">
        <v>17771</v>
      </c>
      <c r="D2262" s="7">
        <v>2100000</v>
      </c>
      <c r="E2262">
        <v>179</v>
      </c>
      <c r="F2262" t="s">
        <v>156</v>
      </c>
      <c r="G2262">
        <v>20</v>
      </c>
      <c r="H2262">
        <v>5</v>
      </c>
      <c r="I2262">
        <v>2011</v>
      </c>
      <c r="J2262">
        <v>1</v>
      </c>
      <c r="K2262" t="s">
        <v>2572</v>
      </c>
      <c r="L2262">
        <f>data_to_analyze[[#This Row],[workers]]-data_to_analyze[[#This Row],[previous_workers]]</f>
        <v>15</v>
      </c>
    </row>
    <row r="2263" spans="1:12" x14ac:dyDescent="0.25">
      <c r="A2263">
        <v>2256</v>
      </c>
      <c r="B2263" t="s">
        <v>8427</v>
      </c>
      <c r="C2263" t="s">
        <v>17765</v>
      </c>
      <c r="D2263" s="7">
        <v>94900000</v>
      </c>
      <c r="E2263">
        <v>178</v>
      </c>
      <c r="F2263" t="s">
        <v>33</v>
      </c>
      <c r="G2263">
        <v>715</v>
      </c>
      <c r="H2263">
        <v>386</v>
      </c>
      <c r="I2263">
        <v>1994</v>
      </c>
      <c r="J2263">
        <v>2</v>
      </c>
      <c r="K2263" t="s">
        <v>49</v>
      </c>
      <c r="L2263">
        <f>data_to_analyze[[#This Row],[workers]]-data_to_analyze[[#This Row],[previous_workers]]</f>
        <v>329</v>
      </c>
    </row>
    <row r="2264" spans="1:12" x14ac:dyDescent="0.25">
      <c r="A2264">
        <v>2257</v>
      </c>
      <c r="B2264" t="s">
        <v>8431</v>
      </c>
      <c r="C2264" t="s">
        <v>17730</v>
      </c>
      <c r="D2264" s="7">
        <v>63900000</v>
      </c>
      <c r="E2264">
        <v>178</v>
      </c>
      <c r="F2264" t="s">
        <v>1041</v>
      </c>
      <c r="G2264">
        <v>406</v>
      </c>
      <c r="H2264">
        <v>162</v>
      </c>
      <c r="I2264">
        <v>2000</v>
      </c>
      <c r="J2264">
        <v>2</v>
      </c>
      <c r="K2264" t="s">
        <v>8435</v>
      </c>
      <c r="L2264">
        <f>data_to_analyze[[#This Row],[workers]]-data_to_analyze[[#This Row],[previous_workers]]</f>
        <v>244</v>
      </c>
    </row>
    <row r="2265" spans="1:12" x14ac:dyDescent="0.25">
      <c r="A2265">
        <v>2258</v>
      </c>
      <c r="B2265" t="s">
        <v>8436</v>
      </c>
      <c r="C2265" t="s">
        <v>976</v>
      </c>
      <c r="D2265" s="7">
        <v>15800000</v>
      </c>
      <c r="E2265">
        <v>178</v>
      </c>
      <c r="F2265" t="s">
        <v>257</v>
      </c>
      <c r="G2265">
        <v>100</v>
      </c>
      <c r="H2265">
        <v>15</v>
      </c>
      <c r="I2265">
        <v>2012</v>
      </c>
      <c r="J2265">
        <v>3</v>
      </c>
      <c r="K2265" t="s">
        <v>908</v>
      </c>
      <c r="L2265">
        <f>data_to_analyze[[#This Row],[workers]]-data_to_analyze[[#This Row],[previous_workers]]</f>
        <v>85</v>
      </c>
    </row>
    <row r="2266" spans="1:12" x14ac:dyDescent="0.25">
      <c r="A2266">
        <v>2259</v>
      </c>
      <c r="B2266" t="s">
        <v>8439</v>
      </c>
      <c r="C2266" t="s">
        <v>10856</v>
      </c>
      <c r="D2266" s="7">
        <v>41100000</v>
      </c>
      <c r="E2266">
        <v>178</v>
      </c>
      <c r="F2266" t="s">
        <v>55</v>
      </c>
      <c r="G2266">
        <v>956</v>
      </c>
      <c r="H2266">
        <v>145</v>
      </c>
      <c r="I2266">
        <v>2008</v>
      </c>
      <c r="J2266">
        <v>7</v>
      </c>
      <c r="K2266" t="s">
        <v>3925</v>
      </c>
      <c r="L2266">
        <f>data_to_analyze[[#This Row],[workers]]-data_to_analyze[[#This Row],[previous_workers]]</f>
        <v>811</v>
      </c>
    </row>
    <row r="2267" spans="1:12" x14ac:dyDescent="0.25">
      <c r="A2267">
        <v>2260</v>
      </c>
      <c r="B2267" t="s">
        <v>8443</v>
      </c>
      <c r="C2267" t="s">
        <v>10856</v>
      </c>
      <c r="D2267" s="7">
        <v>15200000</v>
      </c>
      <c r="E2267">
        <v>178</v>
      </c>
      <c r="F2267" t="s">
        <v>233</v>
      </c>
      <c r="G2267">
        <v>80</v>
      </c>
      <c r="H2267">
        <v>50</v>
      </c>
      <c r="I2267">
        <v>2005</v>
      </c>
      <c r="J2267">
        <v>3</v>
      </c>
      <c r="K2267" t="s">
        <v>1116</v>
      </c>
      <c r="L2267">
        <f>data_to_analyze[[#This Row],[workers]]-data_to_analyze[[#This Row],[previous_workers]]</f>
        <v>30</v>
      </c>
    </row>
    <row r="2268" spans="1:12" x14ac:dyDescent="0.25">
      <c r="A2268">
        <v>2261</v>
      </c>
      <c r="B2268" t="s">
        <v>8446</v>
      </c>
      <c r="C2268" t="s">
        <v>17749</v>
      </c>
      <c r="D2268" s="7">
        <v>800000</v>
      </c>
      <c r="E2268">
        <v>178</v>
      </c>
      <c r="F2268" t="s">
        <v>233</v>
      </c>
      <c r="G2268">
        <v>50</v>
      </c>
      <c r="H2268">
        <v>24</v>
      </c>
      <c r="I2268">
        <v>1979</v>
      </c>
      <c r="J2268">
        <v>3</v>
      </c>
      <c r="K2268" t="s">
        <v>8449</v>
      </c>
      <c r="L2268">
        <f>data_to_analyze[[#This Row],[workers]]-data_to_analyze[[#This Row],[previous_workers]]</f>
        <v>26</v>
      </c>
    </row>
    <row r="2269" spans="1:12" x14ac:dyDescent="0.25">
      <c r="A2269">
        <v>2262</v>
      </c>
      <c r="B2269" t="s">
        <v>8450</v>
      </c>
      <c r="C2269" t="s">
        <v>17739</v>
      </c>
      <c r="D2269" s="7">
        <v>4500000</v>
      </c>
      <c r="E2269">
        <v>178</v>
      </c>
      <c r="F2269" t="s">
        <v>271</v>
      </c>
      <c r="G2269">
        <v>30</v>
      </c>
      <c r="H2269">
        <v>22</v>
      </c>
      <c r="I2269">
        <v>2010</v>
      </c>
      <c r="J2269">
        <v>3</v>
      </c>
      <c r="K2269" t="s">
        <v>122</v>
      </c>
      <c r="L2269">
        <f>data_to_analyze[[#This Row],[workers]]-data_to_analyze[[#This Row],[previous_workers]]</f>
        <v>8</v>
      </c>
    </row>
    <row r="2270" spans="1:12" x14ac:dyDescent="0.25">
      <c r="A2270">
        <v>2263</v>
      </c>
      <c r="B2270" t="s">
        <v>8453</v>
      </c>
      <c r="C2270" t="s">
        <v>17770</v>
      </c>
      <c r="D2270" s="7">
        <v>2800000</v>
      </c>
      <c r="E2270">
        <v>177</v>
      </c>
      <c r="F2270" t="s">
        <v>187</v>
      </c>
      <c r="G2270">
        <v>14</v>
      </c>
      <c r="H2270">
        <v>7</v>
      </c>
      <c r="I2270">
        <v>2013</v>
      </c>
      <c r="J2270">
        <v>1</v>
      </c>
      <c r="K2270" t="s">
        <v>251</v>
      </c>
      <c r="L2270">
        <f>data_to_analyze[[#This Row],[workers]]-data_to_analyze[[#This Row],[previous_workers]]</f>
        <v>7</v>
      </c>
    </row>
    <row r="2271" spans="1:12" x14ac:dyDescent="0.25">
      <c r="A2271">
        <v>2264</v>
      </c>
      <c r="B2271" t="s">
        <v>8456</v>
      </c>
      <c r="C2271" t="s">
        <v>17747</v>
      </c>
      <c r="D2271" s="7">
        <v>8100000</v>
      </c>
      <c r="E2271">
        <v>177</v>
      </c>
      <c r="F2271" t="s">
        <v>156</v>
      </c>
      <c r="G2271">
        <v>42</v>
      </c>
      <c r="H2271">
        <v>9</v>
      </c>
      <c r="I2271">
        <v>2013</v>
      </c>
      <c r="J2271">
        <v>2</v>
      </c>
      <c r="K2271" t="s">
        <v>437</v>
      </c>
      <c r="L2271">
        <f>data_to_analyze[[#This Row],[workers]]-data_to_analyze[[#This Row],[previous_workers]]</f>
        <v>33</v>
      </c>
    </row>
    <row r="2272" spans="1:12" x14ac:dyDescent="0.25">
      <c r="A2272">
        <v>2265</v>
      </c>
      <c r="B2272" t="s">
        <v>8459</v>
      </c>
      <c r="C2272" t="s">
        <v>17760</v>
      </c>
      <c r="D2272" s="7">
        <v>13800000</v>
      </c>
      <c r="E2272">
        <v>177</v>
      </c>
      <c r="F2272" t="s">
        <v>257</v>
      </c>
      <c r="G2272">
        <v>12</v>
      </c>
      <c r="H2272">
        <v>9</v>
      </c>
      <c r="I2272">
        <v>2010</v>
      </c>
      <c r="J2272">
        <v>4</v>
      </c>
      <c r="K2272" t="s">
        <v>1879</v>
      </c>
      <c r="L2272">
        <f>data_to_analyze[[#This Row],[workers]]-data_to_analyze[[#This Row],[previous_workers]]</f>
        <v>3</v>
      </c>
    </row>
    <row r="2273" spans="1:12" x14ac:dyDescent="0.25">
      <c r="A2273">
        <v>2266</v>
      </c>
      <c r="B2273" t="s">
        <v>8462</v>
      </c>
      <c r="C2273" t="s">
        <v>17763</v>
      </c>
      <c r="D2273" s="7">
        <v>6700000</v>
      </c>
      <c r="E2273">
        <v>177</v>
      </c>
      <c r="F2273" t="s">
        <v>156</v>
      </c>
      <c r="G2273">
        <v>28</v>
      </c>
      <c r="H2273">
        <v>10</v>
      </c>
      <c r="I2273">
        <v>2012</v>
      </c>
      <c r="J2273">
        <v>4</v>
      </c>
      <c r="K2273" t="s">
        <v>8465</v>
      </c>
      <c r="L2273">
        <f>data_to_analyze[[#This Row],[workers]]-data_to_analyze[[#This Row],[previous_workers]]</f>
        <v>18</v>
      </c>
    </row>
    <row r="2274" spans="1:12" x14ac:dyDescent="0.25">
      <c r="A2274">
        <v>2267</v>
      </c>
      <c r="B2274" t="s">
        <v>8466</v>
      </c>
      <c r="C2274" t="s">
        <v>17749</v>
      </c>
      <c r="D2274" s="7">
        <v>22200000</v>
      </c>
      <c r="E2274">
        <v>177</v>
      </c>
      <c r="F2274" t="s">
        <v>336</v>
      </c>
      <c r="G2274">
        <v>104</v>
      </c>
      <c r="H2274">
        <v>28</v>
      </c>
      <c r="I2274">
        <v>2013</v>
      </c>
      <c r="J2274">
        <v>1</v>
      </c>
      <c r="K2274" t="s">
        <v>8469</v>
      </c>
      <c r="L2274">
        <f>data_to_analyze[[#This Row],[workers]]-data_to_analyze[[#This Row],[previous_workers]]</f>
        <v>76</v>
      </c>
    </row>
    <row r="2275" spans="1:12" x14ac:dyDescent="0.25">
      <c r="A2275">
        <v>2268</v>
      </c>
      <c r="B2275" t="s">
        <v>8470</v>
      </c>
      <c r="C2275" t="s">
        <v>17771</v>
      </c>
      <c r="D2275" s="7">
        <v>5700000</v>
      </c>
      <c r="E2275">
        <v>177</v>
      </c>
      <c r="F2275" t="s">
        <v>211</v>
      </c>
      <c r="G2275">
        <v>38</v>
      </c>
      <c r="H2275">
        <v>8</v>
      </c>
      <c r="I2275">
        <v>2014</v>
      </c>
      <c r="J2275">
        <v>1</v>
      </c>
      <c r="K2275" t="s">
        <v>8473</v>
      </c>
      <c r="L2275">
        <f>data_to_analyze[[#This Row],[workers]]-data_to_analyze[[#This Row],[previous_workers]]</f>
        <v>30</v>
      </c>
    </row>
    <row r="2276" spans="1:12" x14ac:dyDescent="0.25">
      <c r="A2276">
        <v>2269</v>
      </c>
      <c r="B2276" t="s">
        <v>8474</v>
      </c>
      <c r="C2276" t="s">
        <v>777</v>
      </c>
      <c r="D2276" s="7">
        <v>29800000</v>
      </c>
      <c r="E2276">
        <v>177</v>
      </c>
      <c r="F2276" t="s">
        <v>48</v>
      </c>
      <c r="G2276">
        <v>80</v>
      </c>
      <c r="H2276">
        <v>30</v>
      </c>
      <c r="I2276">
        <v>2010</v>
      </c>
      <c r="J2276">
        <v>4</v>
      </c>
      <c r="K2276" t="s">
        <v>3609</v>
      </c>
      <c r="L2276">
        <f>data_to_analyze[[#This Row],[workers]]-data_to_analyze[[#This Row],[previous_workers]]</f>
        <v>50</v>
      </c>
    </row>
    <row r="2277" spans="1:12" x14ac:dyDescent="0.25">
      <c r="A2277">
        <v>2270</v>
      </c>
      <c r="B2277" t="s">
        <v>8477</v>
      </c>
      <c r="C2277" t="s">
        <v>777</v>
      </c>
      <c r="D2277" s="7">
        <v>144900000</v>
      </c>
      <c r="E2277">
        <v>177</v>
      </c>
      <c r="F2277" t="s">
        <v>156</v>
      </c>
      <c r="G2277">
        <v>701</v>
      </c>
      <c r="H2277">
        <v>428</v>
      </c>
      <c r="I2277">
        <v>2010</v>
      </c>
      <c r="J2277">
        <v>5</v>
      </c>
      <c r="K2277" t="s">
        <v>198</v>
      </c>
      <c r="L2277">
        <f>data_to_analyze[[#This Row],[workers]]-data_to_analyze[[#This Row],[previous_workers]]</f>
        <v>273</v>
      </c>
    </row>
    <row r="2278" spans="1:12" x14ac:dyDescent="0.25">
      <c r="A2278">
        <v>2271</v>
      </c>
      <c r="B2278" t="s">
        <v>8481</v>
      </c>
      <c r="C2278" t="s">
        <v>17768</v>
      </c>
      <c r="D2278" s="7">
        <v>2500000</v>
      </c>
      <c r="E2278">
        <v>177</v>
      </c>
      <c r="F2278" t="s">
        <v>55</v>
      </c>
      <c r="G2278">
        <v>15</v>
      </c>
      <c r="H2278">
        <v>10</v>
      </c>
      <c r="I2278">
        <v>2009</v>
      </c>
      <c r="J2278">
        <v>1</v>
      </c>
      <c r="K2278" t="s">
        <v>5080</v>
      </c>
      <c r="L2278">
        <f>data_to_analyze[[#This Row],[workers]]-data_to_analyze[[#This Row],[previous_workers]]</f>
        <v>5</v>
      </c>
    </row>
    <row r="2279" spans="1:12" x14ac:dyDescent="0.25">
      <c r="A2279">
        <v>2272</v>
      </c>
      <c r="B2279" t="s">
        <v>8484</v>
      </c>
      <c r="C2279" t="s">
        <v>17735</v>
      </c>
      <c r="D2279" s="7">
        <v>2100000</v>
      </c>
      <c r="E2279">
        <v>176</v>
      </c>
      <c r="F2279" t="s">
        <v>336</v>
      </c>
      <c r="G2279">
        <v>3</v>
      </c>
      <c r="H2279">
        <v>1</v>
      </c>
      <c r="I2279">
        <v>2012</v>
      </c>
      <c r="J2279">
        <v>1</v>
      </c>
      <c r="K2279" t="s">
        <v>2278</v>
      </c>
      <c r="L2279">
        <f>data_to_analyze[[#This Row],[workers]]-data_to_analyze[[#This Row],[previous_workers]]</f>
        <v>2</v>
      </c>
    </row>
    <row r="2280" spans="1:12" x14ac:dyDescent="0.25">
      <c r="A2280">
        <v>2273</v>
      </c>
      <c r="B2280" t="s">
        <v>8487</v>
      </c>
      <c r="C2280" t="s">
        <v>17773</v>
      </c>
      <c r="D2280" s="7">
        <v>4600000</v>
      </c>
      <c r="E2280">
        <v>176</v>
      </c>
      <c r="F2280" t="s">
        <v>55</v>
      </c>
      <c r="G2280">
        <v>25</v>
      </c>
      <c r="H2280">
        <v>8</v>
      </c>
      <c r="I2280">
        <v>2010</v>
      </c>
      <c r="J2280">
        <v>3</v>
      </c>
      <c r="K2280" t="s">
        <v>735</v>
      </c>
      <c r="L2280">
        <f>data_to_analyze[[#This Row],[workers]]-data_to_analyze[[#This Row],[previous_workers]]</f>
        <v>17</v>
      </c>
    </row>
    <row r="2281" spans="1:12" x14ac:dyDescent="0.25">
      <c r="A2281">
        <v>2274</v>
      </c>
      <c r="B2281" t="s">
        <v>8490</v>
      </c>
      <c r="C2281" t="s">
        <v>10856</v>
      </c>
      <c r="D2281" s="7">
        <v>13200000</v>
      </c>
      <c r="E2281">
        <v>176</v>
      </c>
      <c r="F2281" t="s">
        <v>271</v>
      </c>
      <c r="G2281">
        <v>43</v>
      </c>
      <c r="H2281">
        <v>16</v>
      </c>
      <c r="I2281">
        <v>2009</v>
      </c>
      <c r="J2281">
        <v>2</v>
      </c>
      <c r="K2281" t="s">
        <v>8493</v>
      </c>
      <c r="L2281">
        <f>data_to_analyze[[#This Row],[workers]]-data_to_analyze[[#This Row],[previous_workers]]</f>
        <v>27</v>
      </c>
    </row>
    <row r="2282" spans="1:12" x14ac:dyDescent="0.25">
      <c r="A2282">
        <v>2275</v>
      </c>
      <c r="B2282" t="s">
        <v>8494</v>
      </c>
      <c r="C2282" t="s">
        <v>17770</v>
      </c>
      <c r="D2282" s="7">
        <v>45300000</v>
      </c>
      <c r="E2282">
        <v>176</v>
      </c>
      <c r="F2282" t="s">
        <v>107</v>
      </c>
      <c r="G2282">
        <v>230</v>
      </c>
      <c r="H2282">
        <v>75</v>
      </c>
      <c r="I2282">
        <v>2007</v>
      </c>
      <c r="J2282">
        <v>7</v>
      </c>
      <c r="K2282" t="s">
        <v>34</v>
      </c>
      <c r="L2282">
        <f>data_to_analyze[[#This Row],[workers]]-data_to_analyze[[#This Row],[previous_workers]]</f>
        <v>155</v>
      </c>
    </row>
    <row r="2283" spans="1:12" x14ac:dyDescent="0.25">
      <c r="A2283">
        <v>2276</v>
      </c>
      <c r="B2283" t="s">
        <v>8498</v>
      </c>
      <c r="C2283" t="s">
        <v>17758</v>
      </c>
      <c r="D2283" s="7">
        <v>76900000</v>
      </c>
      <c r="E2283">
        <v>176</v>
      </c>
      <c r="F2283" t="s">
        <v>25</v>
      </c>
      <c r="G2283">
        <v>740</v>
      </c>
      <c r="H2283">
        <v>392</v>
      </c>
      <c r="I2283">
        <v>1999</v>
      </c>
      <c r="J2283">
        <v>6</v>
      </c>
      <c r="K2283" t="s">
        <v>8501</v>
      </c>
      <c r="L2283">
        <f>data_to_analyze[[#This Row],[workers]]-data_to_analyze[[#This Row],[previous_workers]]</f>
        <v>348</v>
      </c>
    </row>
    <row r="2284" spans="1:12" x14ac:dyDescent="0.25">
      <c r="A2284">
        <v>2277</v>
      </c>
      <c r="B2284" t="s">
        <v>8502</v>
      </c>
      <c r="C2284" t="s">
        <v>10856</v>
      </c>
      <c r="D2284" s="7">
        <v>3900000</v>
      </c>
      <c r="E2284">
        <v>176</v>
      </c>
      <c r="F2284" t="s">
        <v>156</v>
      </c>
      <c r="G2284">
        <v>14</v>
      </c>
      <c r="H2284">
        <v>10</v>
      </c>
      <c r="I2284">
        <v>2011</v>
      </c>
      <c r="J2284">
        <v>2</v>
      </c>
      <c r="K2284" t="s">
        <v>137</v>
      </c>
      <c r="L2284">
        <f>data_to_analyze[[#This Row],[workers]]-data_to_analyze[[#This Row],[previous_workers]]</f>
        <v>4</v>
      </c>
    </row>
    <row r="2285" spans="1:12" x14ac:dyDescent="0.25">
      <c r="A2285">
        <v>2278</v>
      </c>
      <c r="B2285" t="s">
        <v>8505</v>
      </c>
      <c r="C2285" t="s">
        <v>17762</v>
      </c>
      <c r="D2285" s="7">
        <v>1100000</v>
      </c>
      <c r="E2285">
        <v>176</v>
      </c>
      <c r="F2285" t="s">
        <v>211</v>
      </c>
      <c r="G2285">
        <v>49</v>
      </c>
      <c r="H2285">
        <v>22</v>
      </c>
      <c r="I2285">
        <v>1995</v>
      </c>
      <c r="J2285">
        <v>1</v>
      </c>
      <c r="K2285" t="s">
        <v>2290</v>
      </c>
      <c r="L2285">
        <f>data_to_analyze[[#This Row],[workers]]-data_to_analyze[[#This Row],[previous_workers]]</f>
        <v>27</v>
      </c>
    </row>
    <row r="2286" spans="1:12" x14ac:dyDescent="0.25">
      <c r="A2286">
        <v>2279</v>
      </c>
      <c r="B2286" t="s">
        <v>8508</v>
      </c>
      <c r="C2286" t="s">
        <v>108</v>
      </c>
      <c r="D2286" s="7">
        <v>4200000</v>
      </c>
      <c r="E2286">
        <v>176</v>
      </c>
      <c r="F2286" t="s">
        <v>48</v>
      </c>
      <c r="G2286">
        <v>10</v>
      </c>
      <c r="H2286">
        <v>3</v>
      </c>
      <c r="I2286">
        <v>2005</v>
      </c>
      <c r="J2286">
        <v>2</v>
      </c>
      <c r="K2286" t="s">
        <v>108</v>
      </c>
      <c r="L2286">
        <f>data_to_analyze[[#This Row],[workers]]-data_to_analyze[[#This Row],[previous_workers]]</f>
        <v>7</v>
      </c>
    </row>
    <row r="2287" spans="1:12" x14ac:dyDescent="0.25">
      <c r="A2287">
        <v>2280</v>
      </c>
      <c r="B2287" t="s">
        <v>8511</v>
      </c>
      <c r="C2287" t="s">
        <v>108</v>
      </c>
      <c r="D2287" s="7">
        <v>5200000</v>
      </c>
      <c r="E2287">
        <v>176</v>
      </c>
      <c r="F2287" t="s">
        <v>156</v>
      </c>
      <c r="G2287">
        <v>65</v>
      </c>
      <c r="H2287">
        <v>26</v>
      </c>
      <c r="I2287">
        <v>2009</v>
      </c>
      <c r="J2287">
        <v>3</v>
      </c>
      <c r="K2287" t="s">
        <v>8514</v>
      </c>
      <c r="L2287">
        <f>data_to_analyze[[#This Row],[workers]]-data_to_analyze[[#This Row],[previous_workers]]</f>
        <v>39</v>
      </c>
    </row>
    <row r="2288" spans="1:12" x14ac:dyDescent="0.25">
      <c r="A2288">
        <v>2281</v>
      </c>
      <c r="B2288" t="s">
        <v>8515</v>
      </c>
      <c r="C2288" t="s">
        <v>17773</v>
      </c>
      <c r="D2288" s="7">
        <v>4400000</v>
      </c>
      <c r="E2288">
        <v>176</v>
      </c>
      <c r="F2288" t="s">
        <v>107</v>
      </c>
      <c r="G2288">
        <v>11</v>
      </c>
      <c r="H2288">
        <v>6</v>
      </c>
      <c r="I2288">
        <v>2009</v>
      </c>
      <c r="J2288">
        <v>3</v>
      </c>
      <c r="K2288" t="s">
        <v>735</v>
      </c>
      <c r="L2288">
        <f>data_to_analyze[[#This Row],[workers]]-data_to_analyze[[#This Row],[previous_workers]]</f>
        <v>5</v>
      </c>
    </row>
    <row r="2289" spans="1:12" x14ac:dyDescent="0.25">
      <c r="A2289">
        <v>2282</v>
      </c>
      <c r="B2289" t="s">
        <v>8518</v>
      </c>
      <c r="C2289" t="s">
        <v>777</v>
      </c>
      <c r="D2289" s="7">
        <v>13200000</v>
      </c>
      <c r="E2289">
        <v>176</v>
      </c>
      <c r="F2289" t="s">
        <v>271</v>
      </c>
      <c r="G2289">
        <v>36</v>
      </c>
      <c r="H2289">
        <v>13</v>
      </c>
      <c r="I2289">
        <v>2013</v>
      </c>
      <c r="J2289">
        <v>3</v>
      </c>
      <c r="K2289" t="s">
        <v>6961</v>
      </c>
      <c r="L2289">
        <f>data_to_analyze[[#This Row],[workers]]-data_to_analyze[[#This Row],[previous_workers]]</f>
        <v>23</v>
      </c>
    </row>
    <row r="2290" spans="1:12" x14ac:dyDescent="0.25">
      <c r="A2290">
        <v>2283</v>
      </c>
      <c r="B2290" t="s">
        <v>8521</v>
      </c>
      <c r="C2290" t="s">
        <v>10856</v>
      </c>
      <c r="D2290" s="7">
        <v>7300000</v>
      </c>
      <c r="E2290">
        <v>176</v>
      </c>
      <c r="F2290" t="s">
        <v>18</v>
      </c>
      <c r="G2290">
        <v>11</v>
      </c>
      <c r="H2290">
        <v>5</v>
      </c>
      <c r="I2290">
        <v>2008</v>
      </c>
      <c r="J2290">
        <v>1</v>
      </c>
      <c r="K2290" t="s">
        <v>8524</v>
      </c>
      <c r="L2290">
        <f>data_to_analyze[[#This Row],[workers]]-data_to_analyze[[#This Row],[previous_workers]]</f>
        <v>6</v>
      </c>
    </row>
    <row r="2291" spans="1:12" x14ac:dyDescent="0.25">
      <c r="A2291">
        <v>2284</v>
      </c>
      <c r="B2291" t="s">
        <v>8525</v>
      </c>
      <c r="C2291" t="s">
        <v>17760</v>
      </c>
      <c r="D2291" s="7">
        <v>12800000</v>
      </c>
      <c r="E2291">
        <v>176</v>
      </c>
      <c r="F2291" t="s">
        <v>233</v>
      </c>
      <c r="G2291">
        <v>90</v>
      </c>
      <c r="H2291">
        <v>40</v>
      </c>
      <c r="I2291">
        <v>2013</v>
      </c>
      <c r="J2291">
        <v>2</v>
      </c>
      <c r="K2291" t="s">
        <v>1879</v>
      </c>
      <c r="L2291">
        <f>data_to_analyze[[#This Row],[workers]]-data_to_analyze[[#This Row],[previous_workers]]</f>
        <v>50</v>
      </c>
    </row>
    <row r="2292" spans="1:12" x14ac:dyDescent="0.25">
      <c r="A2292">
        <v>2285</v>
      </c>
      <c r="B2292" t="s">
        <v>8528</v>
      </c>
      <c r="C2292" t="s">
        <v>17758</v>
      </c>
      <c r="D2292" s="7">
        <v>5100000</v>
      </c>
      <c r="E2292">
        <v>176</v>
      </c>
      <c r="F2292" t="s">
        <v>55</v>
      </c>
      <c r="G2292">
        <v>17</v>
      </c>
      <c r="H2292">
        <v>5</v>
      </c>
      <c r="I2292">
        <v>1999</v>
      </c>
      <c r="J2292">
        <v>1</v>
      </c>
      <c r="K2292" t="s">
        <v>8531</v>
      </c>
      <c r="L2292">
        <f>data_to_analyze[[#This Row],[workers]]-data_to_analyze[[#This Row],[previous_workers]]</f>
        <v>12</v>
      </c>
    </row>
    <row r="2293" spans="1:12" x14ac:dyDescent="0.25">
      <c r="A2293">
        <v>2286</v>
      </c>
      <c r="B2293" t="s">
        <v>8532</v>
      </c>
      <c r="C2293" t="s">
        <v>17760</v>
      </c>
      <c r="D2293" s="7">
        <v>400000</v>
      </c>
      <c r="E2293">
        <v>176</v>
      </c>
      <c r="F2293" t="s">
        <v>297</v>
      </c>
      <c r="G2293">
        <v>10</v>
      </c>
      <c r="H2293">
        <v>8</v>
      </c>
      <c r="I2293">
        <v>2007</v>
      </c>
      <c r="J2293">
        <v>2</v>
      </c>
      <c r="K2293" t="s">
        <v>3633</v>
      </c>
      <c r="L2293">
        <f>data_to_analyze[[#This Row],[workers]]-data_to_analyze[[#This Row],[previous_workers]]</f>
        <v>2</v>
      </c>
    </row>
    <row r="2294" spans="1:12" x14ac:dyDescent="0.25">
      <c r="A2294">
        <v>2287</v>
      </c>
      <c r="B2294" t="s">
        <v>8535</v>
      </c>
      <c r="C2294" t="s">
        <v>17744</v>
      </c>
      <c r="D2294" s="7">
        <v>56100000</v>
      </c>
      <c r="E2294">
        <v>176</v>
      </c>
      <c r="F2294" t="s">
        <v>55</v>
      </c>
      <c r="G2294">
        <v>660</v>
      </c>
      <c r="H2294">
        <v>260</v>
      </c>
      <c r="I2294">
        <v>2007</v>
      </c>
      <c r="J2294">
        <v>8</v>
      </c>
      <c r="K2294" t="s">
        <v>8539</v>
      </c>
      <c r="L2294">
        <f>data_to_analyze[[#This Row],[workers]]-data_to_analyze[[#This Row],[previous_workers]]</f>
        <v>400</v>
      </c>
    </row>
    <row r="2295" spans="1:12" x14ac:dyDescent="0.25">
      <c r="A2295">
        <v>2288</v>
      </c>
      <c r="B2295" t="s">
        <v>8540</v>
      </c>
      <c r="C2295" t="s">
        <v>17735</v>
      </c>
      <c r="D2295" s="7">
        <v>4600000</v>
      </c>
      <c r="E2295">
        <v>176</v>
      </c>
      <c r="F2295" t="s">
        <v>1041</v>
      </c>
      <c r="G2295">
        <v>23</v>
      </c>
      <c r="H2295">
        <v>9</v>
      </c>
      <c r="I2295">
        <v>2012</v>
      </c>
      <c r="J2295">
        <v>1</v>
      </c>
      <c r="K2295" t="s">
        <v>2278</v>
      </c>
      <c r="L2295">
        <f>data_to_analyze[[#This Row],[workers]]-data_to_analyze[[#This Row],[previous_workers]]</f>
        <v>14</v>
      </c>
    </row>
    <row r="2296" spans="1:12" x14ac:dyDescent="0.25">
      <c r="A2296">
        <v>2289</v>
      </c>
      <c r="B2296" t="s">
        <v>8543</v>
      </c>
      <c r="C2296" t="s">
        <v>17739</v>
      </c>
      <c r="D2296" s="7">
        <v>14100000</v>
      </c>
      <c r="E2296">
        <v>176</v>
      </c>
      <c r="F2296" t="s">
        <v>55</v>
      </c>
      <c r="G2296">
        <v>171</v>
      </c>
      <c r="H2296">
        <v>69</v>
      </c>
      <c r="I2296">
        <v>2008</v>
      </c>
      <c r="J2296">
        <v>3</v>
      </c>
      <c r="K2296" t="s">
        <v>122</v>
      </c>
      <c r="L2296">
        <f>data_to_analyze[[#This Row],[workers]]-data_to_analyze[[#This Row],[previous_workers]]</f>
        <v>102</v>
      </c>
    </row>
    <row r="2297" spans="1:12" x14ac:dyDescent="0.25">
      <c r="A2297">
        <v>2290</v>
      </c>
      <c r="B2297" t="s">
        <v>8546</v>
      </c>
      <c r="C2297" t="s">
        <v>17734</v>
      </c>
      <c r="D2297" s="7">
        <v>28800000</v>
      </c>
      <c r="E2297">
        <v>176</v>
      </c>
      <c r="F2297" t="s">
        <v>69</v>
      </c>
      <c r="G2297">
        <v>130</v>
      </c>
      <c r="H2297">
        <v>60</v>
      </c>
      <c r="I2297">
        <v>2001</v>
      </c>
      <c r="J2297">
        <v>6</v>
      </c>
      <c r="K2297" t="s">
        <v>1681</v>
      </c>
      <c r="L2297">
        <f>data_to_analyze[[#This Row],[workers]]-data_to_analyze[[#This Row],[previous_workers]]</f>
        <v>70</v>
      </c>
    </row>
    <row r="2298" spans="1:12" x14ac:dyDescent="0.25">
      <c r="A2298">
        <v>2291</v>
      </c>
      <c r="B2298" t="s">
        <v>8549</v>
      </c>
      <c r="C2298" t="s">
        <v>17771</v>
      </c>
      <c r="D2298" s="7">
        <v>14800000</v>
      </c>
      <c r="E2298">
        <v>176</v>
      </c>
      <c r="F2298" t="s">
        <v>33</v>
      </c>
      <c r="G2298">
        <v>315</v>
      </c>
      <c r="H2298">
        <v>98</v>
      </c>
      <c r="I2298">
        <v>2012</v>
      </c>
      <c r="J2298">
        <v>2</v>
      </c>
      <c r="K2298" t="s">
        <v>1217</v>
      </c>
      <c r="L2298">
        <f>data_to_analyze[[#This Row],[workers]]-data_to_analyze[[#This Row],[previous_workers]]</f>
        <v>217</v>
      </c>
    </row>
    <row r="2299" spans="1:12" x14ac:dyDescent="0.25">
      <c r="A2299">
        <v>2292</v>
      </c>
      <c r="B2299" t="s">
        <v>8552</v>
      </c>
      <c r="C2299" t="s">
        <v>777</v>
      </c>
      <c r="D2299" s="7">
        <v>13500000</v>
      </c>
      <c r="E2299">
        <v>175</v>
      </c>
      <c r="F2299" t="s">
        <v>329</v>
      </c>
      <c r="G2299">
        <v>35</v>
      </c>
      <c r="H2299">
        <v>36</v>
      </c>
      <c r="I2299">
        <v>2003</v>
      </c>
      <c r="J2299">
        <v>7</v>
      </c>
      <c r="K2299" t="s">
        <v>8555</v>
      </c>
      <c r="L2299">
        <f>data_to_analyze[[#This Row],[workers]]-data_to_analyze[[#This Row],[previous_workers]]</f>
        <v>-1</v>
      </c>
    </row>
    <row r="2300" spans="1:12" x14ac:dyDescent="0.25">
      <c r="A2300">
        <v>2293</v>
      </c>
      <c r="B2300" t="s">
        <v>8556</v>
      </c>
      <c r="C2300" t="s">
        <v>10856</v>
      </c>
      <c r="D2300" s="7">
        <v>40300000</v>
      </c>
      <c r="E2300">
        <v>175</v>
      </c>
      <c r="F2300" t="s">
        <v>25</v>
      </c>
      <c r="G2300">
        <v>350</v>
      </c>
      <c r="H2300">
        <v>100</v>
      </c>
      <c r="I2300">
        <v>2011</v>
      </c>
      <c r="J2300">
        <v>1</v>
      </c>
      <c r="K2300" t="s">
        <v>83</v>
      </c>
      <c r="L2300">
        <f>data_to_analyze[[#This Row],[workers]]-data_to_analyze[[#This Row],[previous_workers]]</f>
        <v>250</v>
      </c>
    </row>
    <row r="2301" spans="1:12" x14ac:dyDescent="0.25">
      <c r="A2301">
        <v>2294</v>
      </c>
      <c r="B2301" t="s">
        <v>8560</v>
      </c>
      <c r="C2301" t="s">
        <v>17764</v>
      </c>
      <c r="D2301" s="7">
        <v>13700000</v>
      </c>
      <c r="E2301">
        <v>175</v>
      </c>
      <c r="F2301" t="s">
        <v>33</v>
      </c>
      <c r="G2301">
        <v>35</v>
      </c>
      <c r="H2301">
        <v>30</v>
      </c>
      <c r="I2301">
        <v>1985</v>
      </c>
      <c r="J2301">
        <v>8</v>
      </c>
      <c r="K2301" t="s">
        <v>19</v>
      </c>
      <c r="L2301">
        <f>data_to_analyze[[#This Row],[workers]]-data_to_analyze[[#This Row],[previous_workers]]</f>
        <v>5</v>
      </c>
    </row>
    <row r="2302" spans="1:12" x14ac:dyDescent="0.25">
      <c r="A2302">
        <v>2295</v>
      </c>
      <c r="B2302" t="s">
        <v>8563</v>
      </c>
      <c r="C2302" t="s">
        <v>17734</v>
      </c>
      <c r="D2302" s="7">
        <v>300000</v>
      </c>
      <c r="E2302">
        <v>175</v>
      </c>
      <c r="F2302" t="s">
        <v>297</v>
      </c>
      <c r="G2302">
        <v>15</v>
      </c>
      <c r="H2302">
        <v>8</v>
      </c>
      <c r="I2302">
        <v>2004</v>
      </c>
      <c r="J2302">
        <v>2</v>
      </c>
      <c r="K2302" t="s">
        <v>19</v>
      </c>
      <c r="L2302">
        <f>data_to_analyze[[#This Row],[workers]]-data_to_analyze[[#This Row],[previous_workers]]</f>
        <v>7</v>
      </c>
    </row>
    <row r="2303" spans="1:12" x14ac:dyDescent="0.25">
      <c r="A2303">
        <v>2296</v>
      </c>
      <c r="B2303" t="s">
        <v>8566</v>
      </c>
      <c r="C2303" t="s">
        <v>10856</v>
      </c>
      <c r="D2303" s="7">
        <v>29700000</v>
      </c>
      <c r="E2303">
        <v>175</v>
      </c>
      <c r="F2303" t="s">
        <v>336</v>
      </c>
      <c r="G2303">
        <v>31</v>
      </c>
      <c r="H2303">
        <v>13</v>
      </c>
      <c r="I2303">
        <v>1995</v>
      </c>
      <c r="J2303">
        <v>5</v>
      </c>
      <c r="K2303" t="s">
        <v>4089</v>
      </c>
      <c r="L2303">
        <f>data_to_analyze[[#This Row],[workers]]-data_to_analyze[[#This Row],[previous_workers]]</f>
        <v>18</v>
      </c>
    </row>
    <row r="2304" spans="1:12" x14ac:dyDescent="0.25">
      <c r="A2304">
        <v>2297</v>
      </c>
      <c r="B2304" t="s">
        <v>8569</v>
      </c>
      <c r="C2304" t="s">
        <v>17730</v>
      </c>
      <c r="D2304" s="7">
        <v>12700000</v>
      </c>
      <c r="E2304">
        <v>175</v>
      </c>
      <c r="F2304" t="s">
        <v>181</v>
      </c>
      <c r="G2304">
        <v>85</v>
      </c>
      <c r="H2304">
        <v>45</v>
      </c>
      <c r="I2304">
        <v>2008</v>
      </c>
      <c r="J2304">
        <v>2</v>
      </c>
      <c r="K2304" t="s">
        <v>2594</v>
      </c>
      <c r="L2304">
        <f>data_to_analyze[[#This Row],[workers]]-data_to_analyze[[#This Row],[previous_workers]]</f>
        <v>40</v>
      </c>
    </row>
    <row r="2305" spans="1:12" x14ac:dyDescent="0.25">
      <c r="A2305">
        <v>2298</v>
      </c>
      <c r="B2305" t="s">
        <v>8572</v>
      </c>
      <c r="C2305" t="s">
        <v>17769</v>
      </c>
      <c r="D2305" s="7">
        <v>700000</v>
      </c>
      <c r="E2305">
        <v>175</v>
      </c>
      <c r="F2305" t="s">
        <v>233</v>
      </c>
      <c r="G2305">
        <v>55</v>
      </c>
      <c r="H2305">
        <v>22</v>
      </c>
      <c r="I2305">
        <v>2007</v>
      </c>
      <c r="J2305">
        <v>3</v>
      </c>
      <c r="K2305" t="s">
        <v>7292</v>
      </c>
      <c r="L2305">
        <f>data_to_analyze[[#This Row],[workers]]-data_to_analyze[[#This Row],[previous_workers]]</f>
        <v>33</v>
      </c>
    </row>
    <row r="2306" spans="1:12" x14ac:dyDescent="0.25">
      <c r="A2306">
        <v>2299</v>
      </c>
      <c r="B2306" t="s">
        <v>8575</v>
      </c>
      <c r="C2306" t="s">
        <v>777</v>
      </c>
      <c r="D2306" s="7">
        <v>6200000</v>
      </c>
      <c r="E2306">
        <v>175</v>
      </c>
      <c r="F2306" t="s">
        <v>211</v>
      </c>
      <c r="G2306">
        <v>23</v>
      </c>
      <c r="H2306">
        <v>5</v>
      </c>
      <c r="I2306">
        <v>2014</v>
      </c>
      <c r="J2306">
        <v>2</v>
      </c>
      <c r="K2306" t="s">
        <v>1019</v>
      </c>
      <c r="L2306">
        <f>data_to_analyze[[#This Row],[workers]]-data_to_analyze[[#This Row],[previous_workers]]</f>
        <v>18</v>
      </c>
    </row>
    <row r="2307" spans="1:12" x14ac:dyDescent="0.25">
      <c r="A2307">
        <v>2300</v>
      </c>
      <c r="B2307" t="s">
        <v>8578</v>
      </c>
      <c r="C2307" t="s">
        <v>17739</v>
      </c>
      <c r="D2307" s="7">
        <v>21700000</v>
      </c>
      <c r="E2307">
        <v>175</v>
      </c>
      <c r="F2307" t="s">
        <v>18</v>
      </c>
      <c r="G2307">
        <v>83</v>
      </c>
      <c r="H2307">
        <v>25</v>
      </c>
      <c r="I2307">
        <v>1999</v>
      </c>
      <c r="J2307">
        <v>8</v>
      </c>
      <c r="K2307" t="s">
        <v>8581</v>
      </c>
      <c r="L2307">
        <f>data_to_analyze[[#This Row],[workers]]-data_to_analyze[[#This Row],[previous_workers]]</f>
        <v>58</v>
      </c>
    </row>
    <row r="2308" spans="1:12" x14ac:dyDescent="0.25">
      <c r="A2308">
        <v>2301</v>
      </c>
      <c r="B2308" t="s">
        <v>8582</v>
      </c>
      <c r="C2308" t="s">
        <v>17771</v>
      </c>
      <c r="D2308" s="7">
        <v>112600000</v>
      </c>
      <c r="E2308">
        <v>175</v>
      </c>
      <c r="F2308" t="s">
        <v>55</v>
      </c>
      <c r="G2308">
        <v>734</v>
      </c>
      <c r="H2308">
        <v>411</v>
      </c>
      <c r="I2308">
        <v>2008</v>
      </c>
      <c r="J2308">
        <v>7</v>
      </c>
      <c r="K2308" t="s">
        <v>1734</v>
      </c>
      <c r="L2308">
        <f>data_to_analyze[[#This Row],[workers]]-data_to_analyze[[#This Row],[previous_workers]]</f>
        <v>323</v>
      </c>
    </row>
    <row r="2309" spans="1:12" x14ac:dyDescent="0.25">
      <c r="A2309">
        <v>2302</v>
      </c>
      <c r="B2309" t="s">
        <v>8586</v>
      </c>
      <c r="C2309" t="s">
        <v>17765</v>
      </c>
      <c r="D2309" s="7">
        <v>13700000</v>
      </c>
      <c r="E2309">
        <v>175</v>
      </c>
      <c r="F2309" t="s">
        <v>233</v>
      </c>
      <c r="G2309">
        <v>25</v>
      </c>
      <c r="H2309">
        <v>4</v>
      </c>
      <c r="I2309">
        <v>2010</v>
      </c>
      <c r="J2309">
        <v>4</v>
      </c>
      <c r="K2309" t="s">
        <v>8589</v>
      </c>
      <c r="L2309">
        <f>data_to_analyze[[#This Row],[workers]]-data_to_analyze[[#This Row],[previous_workers]]</f>
        <v>21</v>
      </c>
    </row>
    <row r="2310" spans="1:12" x14ac:dyDescent="0.25">
      <c r="A2310">
        <v>2303</v>
      </c>
      <c r="B2310" t="s">
        <v>8590</v>
      </c>
      <c r="C2310" t="s">
        <v>10856</v>
      </c>
      <c r="D2310" s="7">
        <v>35200000</v>
      </c>
      <c r="E2310">
        <v>175</v>
      </c>
      <c r="F2310" t="s">
        <v>55</v>
      </c>
      <c r="G2310">
        <v>70</v>
      </c>
      <c r="H2310">
        <v>30</v>
      </c>
      <c r="I2310">
        <v>2012</v>
      </c>
      <c r="J2310">
        <v>3</v>
      </c>
      <c r="K2310" t="s">
        <v>1130</v>
      </c>
      <c r="L2310">
        <f>data_to_analyze[[#This Row],[workers]]-data_to_analyze[[#This Row],[previous_workers]]</f>
        <v>40</v>
      </c>
    </row>
    <row r="2311" spans="1:12" x14ac:dyDescent="0.25">
      <c r="A2311">
        <v>2304</v>
      </c>
      <c r="B2311" t="s">
        <v>8593</v>
      </c>
      <c r="C2311" t="s">
        <v>17735</v>
      </c>
      <c r="D2311" s="7">
        <v>32900000</v>
      </c>
      <c r="E2311">
        <v>175</v>
      </c>
      <c r="F2311" t="s">
        <v>33</v>
      </c>
      <c r="G2311">
        <v>26</v>
      </c>
      <c r="H2311">
        <v>9</v>
      </c>
      <c r="I2311">
        <v>2003</v>
      </c>
      <c r="J2311">
        <v>3</v>
      </c>
      <c r="K2311" t="s">
        <v>89</v>
      </c>
      <c r="L2311">
        <f>data_to_analyze[[#This Row],[workers]]-data_to_analyze[[#This Row],[previous_workers]]</f>
        <v>17</v>
      </c>
    </row>
    <row r="2312" spans="1:12" x14ac:dyDescent="0.25">
      <c r="A2312">
        <v>2305</v>
      </c>
      <c r="B2312" t="s">
        <v>8596</v>
      </c>
      <c r="C2312" t="s">
        <v>17739</v>
      </c>
      <c r="D2312" s="7">
        <v>3900000</v>
      </c>
      <c r="E2312">
        <v>175</v>
      </c>
      <c r="F2312" t="s">
        <v>156</v>
      </c>
      <c r="G2312">
        <v>40</v>
      </c>
      <c r="H2312">
        <v>27</v>
      </c>
      <c r="I2312">
        <v>2010</v>
      </c>
      <c r="J2312">
        <v>3</v>
      </c>
      <c r="K2312" t="s">
        <v>122</v>
      </c>
      <c r="L2312">
        <f>data_to_analyze[[#This Row],[workers]]-data_to_analyze[[#This Row],[previous_workers]]</f>
        <v>13</v>
      </c>
    </row>
    <row r="2313" spans="1:12" x14ac:dyDescent="0.25">
      <c r="A2313">
        <v>2306</v>
      </c>
      <c r="B2313" t="s">
        <v>8599</v>
      </c>
      <c r="C2313" t="s">
        <v>108</v>
      </c>
      <c r="D2313" s="7">
        <v>6300000</v>
      </c>
      <c r="E2313">
        <v>174</v>
      </c>
      <c r="F2313" t="s">
        <v>211</v>
      </c>
      <c r="G2313">
        <v>18</v>
      </c>
      <c r="H2313">
        <v>8</v>
      </c>
      <c r="I2313">
        <v>2011</v>
      </c>
      <c r="J2313">
        <v>4</v>
      </c>
      <c r="K2313" t="s">
        <v>8602</v>
      </c>
      <c r="L2313">
        <f>data_to_analyze[[#This Row],[workers]]-data_to_analyze[[#This Row],[previous_workers]]</f>
        <v>10</v>
      </c>
    </row>
    <row r="2314" spans="1:12" x14ac:dyDescent="0.25">
      <c r="A2314">
        <v>2307</v>
      </c>
      <c r="B2314" t="s">
        <v>8603</v>
      </c>
      <c r="C2314" t="s">
        <v>777</v>
      </c>
      <c r="D2314" s="7">
        <v>3900000</v>
      </c>
      <c r="E2314">
        <v>174</v>
      </c>
      <c r="F2314" t="s">
        <v>336</v>
      </c>
      <c r="G2314">
        <v>10</v>
      </c>
      <c r="H2314">
        <v>8</v>
      </c>
      <c r="I2314">
        <v>2009</v>
      </c>
      <c r="J2314">
        <v>3</v>
      </c>
      <c r="K2314" t="s">
        <v>373</v>
      </c>
      <c r="L2314">
        <f>data_to_analyze[[#This Row],[workers]]-data_to_analyze[[#This Row],[previous_workers]]</f>
        <v>2</v>
      </c>
    </row>
    <row r="2315" spans="1:12" x14ac:dyDescent="0.25">
      <c r="A2315">
        <v>2308</v>
      </c>
      <c r="B2315" t="s">
        <v>8606</v>
      </c>
      <c r="C2315" t="s">
        <v>17770</v>
      </c>
      <c r="D2315" s="7">
        <v>11200000</v>
      </c>
      <c r="E2315">
        <v>174</v>
      </c>
      <c r="F2315" t="s">
        <v>308</v>
      </c>
      <c r="G2315">
        <v>200</v>
      </c>
      <c r="H2315">
        <v>40</v>
      </c>
      <c r="I2315">
        <v>2009</v>
      </c>
      <c r="J2315">
        <v>1</v>
      </c>
      <c r="K2315" t="s">
        <v>470</v>
      </c>
      <c r="L2315">
        <f>data_to_analyze[[#This Row],[workers]]-data_to_analyze[[#This Row],[previous_workers]]</f>
        <v>160</v>
      </c>
    </row>
    <row r="2316" spans="1:12" x14ac:dyDescent="0.25">
      <c r="A2316">
        <v>2309</v>
      </c>
      <c r="B2316" t="s">
        <v>8609</v>
      </c>
      <c r="C2316" t="s">
        <v>17770</v>
      </c>
      <c r="D2316" s="7">
        <v>157600000</v>
      </c>
      <c r="E2316">
        <v>174</v>
      </c>
      <c r="F2316" t="s">
        <v>18</v>
      </c>
      <c r="G2316">
        <v>80</v>
      </c>
      <c r="H2316">
        <v>40</v>
      </c>
      <c r="I2316">
        <v>1998</v>
      </c>
      <c r="J2316">
        <v>1</v>
      </c>
      <c r="K2316" t="s">
        <v>251</v>
      </c>
      <c r="L2316">
        <f>data_to_analyze[[#This Row],[workers]]-data_to_analyze[[#This Row],[previous_workers]]</f>
        <v>40</v>
      </c>
    </row>
    <row r="2317" spans="1:12" x14ac:dyDescent="0.25">
      <c r="A2317">
        <v>2310</v>
      </c>
      <c r="B2317" t="s">
        <v>8613</v>
      </c>
      <c r="C2317" t="s">
        <v>17770</v>
      </c>
      <c r="D2317" s="7">
        <v>400000</v>
      </c>
      <c r="E2317">
        <v>174</v>
      </c>
      <c r="F2317" t="s">
        <v>271</v>
      </c>
      <c r="G2317">
        <v>40</v>
      </c>
      <c r="H2317">
        <v>19</v>
      </c>
      <c r="I2317">
        <v>2011</v>
      </c>
      <c r="J2317">
        <v>2</v>
      </c>
      <c r="K2317" t="s">
        <v>258</v>
      </c>
      <c r="L2317">
        <f>data_to_analyze[[#This Row],[workers]]-data_to_analyze[[#This Row],[previous_workers]]</f>
        <v>21</v>
      </c>
    </row>
    <row r="2318" spans="1:12" x14ac:dyDescent="0.25">
      <c r="A2318">
        <v>2310</v>
      </c>
      <c r="B2318" t="s">
        <v>8616</v>
      </c>
      <c r="C2318" t="s">
        <v>17770</v>
      </c>
      <c r="D2318" s="7">
        <v>14900000</v>
      </c>
      <c r="E2318">
        <v>174</v>
      </c>
      <c r="F2318" t="s">
        <v>18</v>
      </c>
      <c r="G2318">
        <v>30</v>
      </c>
      <c r="H2318">
        <v>18</v>
      </c>
      <c r="I2318">
        <v>1995</v>
      </c>
      <c r="J2318">
        <v>2</v>
      </c>
      <c r="K2318" t="s">
        <v>258</v>
      </c>
      <c r="L2318">
        <f>data_to_analyze[[#This Row],[workers]]-data_to_analyze[[#This Row],[previous_workers]]</f>
        <v>12</v>
      </c>
    </row>
    <row r="2319" spans="1:12" x14ac:dyDescent="0.25">
      <c r="A2319">
        <v>2311</v>
      </c>
      <c r="B2319" t="s">
        <v>8619</v>
      </c>
      <c r="C2319" t="s">
        <v>10856</v>
      </c>
      <c r="D2319" s="7">
        <v>3400000</v>
      </c>
      <c r="E2319">
        <v>174</v>
      </c>
      <c r="F2319" t="s">
        <v>187</v>
      </c>
      <c r="G2319">
        <v>5</v>
      </c>
      <c r="H2319">
        <v>1</v>
      </c>
      <c r="I2319">
        <v>2012</v>
      </c>
      <c r="J2319">
        <v>2</v>
      </c>
      <c r="K2319" t="s">
        <v>8622</v>
      </c>
      <c r="L2319">
        <f>data_to_analyze[[#This Row],[workers]]-data_to_analyze[[#This Row],[previous_workers]]</f>
        <v>4</v>
      </c>
    </row>
    <row r="2320" spans="1:12" x14ac:dyDescent="0.25">
      <c r="A2320">
        <v>2312</v>
      </c>
      <c r="B2320" t="s">
        <v>8623</v>
      </c>
      <c r="C2320" t="s">
        <v>17756</v>
      </c>
      <c r="D2320" s="7">
        <v>10100000</v>
      </c>
      <c r="E2320">
        <v>174</v>
      </c>
      <c r="F2320" t="s">
        <v>40</v>
      </c>
      <c r="G2320">
        <v>70</v>
      </c>
      <c r="H2320">
        <v>50</v>
      </c>
      <c r="I2320">
        <v>2002</v>
      </c>
      <c r="J2320">
        <v>2</v>
      </c>
      <c r="K2320" t="s">
        <v>757</v>
      </c>
      <c r="L2320">
        <f>data_to_analyze[[#This Row],[workers]]-data_to_analyze[[#This Row],[previous_workers]]</f>
        <v>20</v>
      </c>
    </row>
    <row r="2321" spans="1:12" x14ac:dyDescent="0.25">
      <c r="A2321">
        <v>2313</v>
      </c>
      <c r="B2321" t="s">
        <v>8626</v>
      </c>
      <c r="C2321" t="s">
        <v>17756</v>
      </c>
      <c r="D2321" s="7">
        <v>13500000</v>
      </c>
      <c r="E2321">
        <v>174</v>
      </c>
      <c r="F2321" t="s">
        <v>308</v>
      </c>
      <c r="G2321">
        <v>1353</v>
      </c>
      <c r="H2321">
        <v>750</v>
      </c>
      <c r="I2321">
        <v>2007</v>
      </c>
      <c r="J2321">
        <v>1</v>
      </c>
      <c r="K2321" t="s">
        <v>4698</v>
      </c>
      <c r="L2321">
        <f>data_to_analyze[[#This Row],[workers]]-data_to_analyze[[#This Row],[previous_workers]]</f>
        <v>603</v>
      </c>
    </row>
    <row r="2322" spans="1:12" x14ac:dyDescent="0.25">
      <c r="A2322">
        <v>2314</v>
      </c>
      <c r="B2322" t="s">
        <v>8629</v>
      </c>
      <c r="C2322" t="s">
        <v>17739</v>
      </c>
      <c r="D2322" s="7">
        <v>5900000</v>
      </c>
      <c r="E2322">
        <v>174</v>
      </c>
      <c r="F2322" t="s">
        <v>297</v>
      </c>
      <c r="G2322">
        <v>47</v>
      </c>
      <c r="H2322">
        <v>19</v>
      </c>
      <c r="I2322">
        <v>1995</v>
      </c>
      <c r="J2322">
        <v>3</v>
      </c>
      <c r="K2322" t="s">
        <v>1100</v>
      </c>
      <c r="L2322">
        <f>data_to_analyze[[#This Row],[workers]]-data_to_analyze[[#This Row],[previous_workers]]</f>
        <v>28</v>
      </c>
    </row>
    <row r="2323" spans="1:12" x14ac:dyDescent="0.25">
      <c r="A2323">
        <v>2315</v>
      </c>
      <c r="B2323" t="s">
        <v>8632</v>
      </c>
      <c r="C2323" t="s">
        <v>17762</v>
      </c>
      <c r="D2323" s="7">
        <v>14200000</v>
      </c>
      <c r="E2323">
        <v>174</v>
      </c>
      <c r="F2323" t="s">
        <v>211</v>
      </c>
      <c r="G2323">
        <v>45</v>
      </c>
      <c r="H2323">
        <v>20</v>
      </c>
      <c r="I2323">
        <v>2003</v>
      </c>
      <c r="J2323">
        <v>1</v>
      </c>
      <c r="K2323" t="s">
        <v>3772</v>
      </c>
      <c r="L2323">
        <f>data_to_analyze[[#This Row],[workers]]-data_to_analyze[[#This Row],[previous_workers]]</f>
        <v>25</v>
      </c>
    </row>
    <row r="2324" spans="1:12" x14ac:dyDescent="0.25">
      <c r="A2324">
        <v>2316</v>
      </c>
      <c r="B2324" t="s">
        <v>8635</v>
      </c>
      <c r="C2324" t="s">
        <v>777</v>
      </c>
      <c r="D2324" s="7">
        <v>3900000</v>
      </c>
      <c r="E2324">
        <v>174</v>
      </c>
      <c r="F2324" t="s">
        <v>187</v>
      </c>
      <c r="G2324">
        <v>31</v>
      </c>
      <c r="H2324">
        <v>5</v>
      </c>
      <c r="I2324">
        <v>2005</v>
      </c>
      <c r="J2324">
        <v>3</v>
      </c>
      <c r="K2324" t="s">
        <v>56</v>
      </c>
      <c r="L2324">
        <f>data_to_analyze[[#This Row],[workers]]-data_to_analyze[[#This Row],[previous_workers]]</f>
        <v>26</v>
      </c>
    </row>
    <row r="2325" spans="1:12" x14ac:dyDescent="0.25">
      <c r="A2325">
        <v>2317</v>
      </c>
      <c r="B2325" t="s">
        <v>8638</v>
      </c>
      <c r="C2325" t="s">
        <v>17770</v>
      </c>
      <c r="D2325" s="7">
        <v>31200000</v>
      </c>
      <c r="E2325">
        <v>174</v>
      </c>
      <c r="F2325" t="s">
        <v>336</v>
      </c>
      <c r="G2325">
        <v>40</v>
      </c>
      <c r="H2325">
        <v>16</v>
      </c>
      <c r="I2325">
        <v>2009</v>
      </c>
      <c r="J2325">
        <v>2</v>
      </c>
      <c r="K2325" t="s">
        <v>251</v>
      </c>
      <c r="L2325">
        <f>data_to_analyze[[#This Row],[workers]]-data_to_analyze[[#This Row],[previous_workers]]</f>
        <v>24</v>
      </c>
    </row>
    <row r="2326" spans="1:12" x14ac:dyDescent="0.25">
      <c r="A2326">
        <v>2318</v>
      </c>
      <c r="B2326" t="s">
        <v>8641</v>
      </c>
      <c r="C2326" t="s">
        <v>17739</v>
      </c>
      <c r="D2326" s="7">
        <v>31600000</v>
      </c>
      <c r="E2326">
        <v>174</v>
      </c>
      <c r="F2326" t="s">
        <v>156</v>
      </c>
      <c r="G2326">
        <v>160</v>
      </c>
      <c r="H2326">
        <v>48</v>
      </c>
      <c r="I2326">
        <v>2001</v>
      </c>
      <c r="J2326">
        <v>1</v>
      </c>
      <c r="K2326" t="s">
        <v>6840</v>
      </c>
      <c r="L2326">
        <f>data_to_analyze[[#This Row],[workers]]-data_to_analyze[[#This Row],[previous_workers]]</f>
        <v>112</v>
      </c>
    </row>
    <row r="2327" spans="1:12" x14ac:dyDescent="0.25">
      <c r="A2327">
        <v>2319</v>
      </c>
      <c r="B2327" t="s">
        <v>8644</v>
      </c>
      <c r="C2327" t="s">
        <v>17748</v>
      </c>
      <c r="D2327" s="7">
        <v>132400000</v>
      </c>
      <c r="E2327">
        <v>174</v>
      </c>
      <c r="F2327" t="s">
        <v>233</v>
      </c>
      <c r="G2327">
        <v>351</v>
      </c>
      <c r="H2327">
        <v>76</v>
      </c>
      <c r="I2327">
        <v>2006</v>
      </c>
      <c r="J2327">
        <v>3</v>
      </c>
      <c r="K2327" t="s">
        <v>6511</v>
      </c>
      <c r="L2327">
        <f>data_to_analyze[[#This Row],[workers]]-data_to_analyze[[#This Row],[previous_workers]]</f>
        <v>275</v>
      </c>
    </row>
    <row r="2328" spans="1:12" x14ac:dyDescent="0.25">
      <c r="A2328">
        <v>2320</v>
      </c>
      <c r="B2328" t="s">
        <v>8648</v>
      </c>
      <c r="C2328" t="s">
        <v>17753</v>
      </c>
      <c r="D2328" s="7">
        <v>2700000</v>
      </c>
      <c r="E2328">
        <v>174</v>
      </c>
      <c r="F2328" t="s">
        <v>233</v>
      </c>
      <c r="G2328">
        <v>16</v>
      </c>
      <c r="H2328">
        <v>7</v>
      </c>
      <c r="I2328">
        <v>2008</v>
      </c>
      <c r="J2328">
        <v>1</v>
      </c>
      <c r="K2328" t="s">
        <v>854</v>
      </c>
      <c r="L2328">
        <f>data_to_analyze[[#This Row],[workers]]-data_to_analyze[[#This Row],[previous_workers]]</f>
        <v>9</v>
      </c>
    </row>
    <row r="2329" spans="1:12" x14ac:dyDescent="0.25">
      <c r="A2329">
        <v>2321</v>
      </c>
      <c r="B2329" t="s">
        <v>8651</v>
      </c>
      <c r="C2329" t="s">
        <v>17762</v>
      </c>
      <c r="D2329" s="7">
        <v>5700000</v>
      </c>
      <c r="E2329">
        <v>174</v>
      </c>
      <c r="F2329" t="s">
        <v>1041</v>
      </c>
      <c r="G2329">
        <v>164</v>
      </c>
      <c r="H2329">
        <v>117</v>
      </c>
      <c r="I2329">
        <v>1996</v>
      </c>
      <c r="J2329">
        <v>2</v>
      </c>
      <c r="K2329" t="s">
        <v>349</v>
      </c>
      <c r="L2329">
        <f>data_to_analyze[[#This Row],[workers]]-data_to_analyze[[#This Row],[previous_workers]]</f>
        <v>47</v>
      </c>
    </row>
    <row r="2330" spans="1:12" x14ac:dyDescent="0.25">
      <c r="A2330">
        <v>2322</v>
      </c>
      <c r="B2330" t="s">
        <v>8654</v>
      </c>
      <c r="C2330" t="s">
        <v>7363</v>
      </c>
      <c r="D2330" s="7">
        <v>7400000</v>
      </c>
      <c r="E2330">
        <v>173</v>
      </c>
      <c r="F2330" t="s">
        <v>156</v>
      </c>
      <c r="G2330">
        <v>143</v>
      </c>
      <c r="H2330">
        <v>37</v>
      </c>
      <c r="I2330">
        <v>2007</v>
      </c>
      <c r="J2330">
        <v>1</v>
      </c>
      <c r="K2330" t="s">
        <v>3918</v>
      </c>
      <c r="L2330">
        <f>data_to_analyze[[#This Row],[workers]]-data_to_analyze[[#This Row],[previous_workers]]</f>
        <v>106</v>
      </c>
    </row>
    <row r="2331" spans="1:12" x14ac:dyDescent="0.25">
      <c r="A2331">
        <v>2323</v>
      </c>
      <c r="B2331" t="s">
        <v>8657</v>
      </c>
      <c r="C2331" t="s">
        <v>17739</v>
      </c>
      <c r="D2331" s="7">
        <v>6700000</v>
      </c>
      <c r="E2331">
        <v>173</v>
      </c>
      <c r="F2331" t="s">
        <v>329</v>
      </c>
      <c r="G2331">
        <v>15</v>
      </c>
      <c r="H2331">
        <v>8</v>
      </c>
      <c r="I2331">
        <v>2000</v>
      </c>
      <c r="J2331">
        <v>3</v>
      </c>
      <c r="K2331" t="s">
        <v>122</v>
      </c>
      <c r="L2331">
        <f>data_to_analyze[[#This Row],[workers]]-data_to_analyze[[#This Row],[previous_workers]]</f>
        <v>7</v>
      </c>
    </row>
    <row r="2332" spans="1:12" x14ac:dyDescent="0.25">
      <c r="A2332">
        <v>2324</v>
      </c>
      <c r="B2332" t="s">
        <v>8660</v>
      </c>
      <c r="C2332" t="s">
        <v>17753</v>
      </c>
      <c r="D2332" s="7">
        <v>35600000</v>
      </c>
      <c r="E2332">
        <v>173</v>
      </c>
      <c r="F2332" t="s">
        <v>156</v>
      </c>
      <c r="G2332">
        <v>104</v>
      </c>
      <c r="H2332">
        <v>39</v>
      </c>
      <c r="I2332">
        <v>2004</v>
      </c>
      <c r="J2332">
        <v>3</v>
      </c>
      <c r="K2332" t="s">
        <v>4674</v>
      </c>
      <c r="L2332">
        <f>data_to_analyze[[#This Row],[workers]]-data_to_analyze[[#This Row],[previous_workers]]</f>
        <v>65</v>
      </c>
    </row>
    <row r="2333" spans="1:12" x14ac:dyDescent="0.25">
      <c r="A2333">
        <v>2325</v>
      </c>
      <c r="B2333" t="s">
        <v>8663</v>
      </c>
      <c r="C2333" t="s">
        <v>777</v>
      </c>
      <c r="D2333" s="7">
        <v>213900000</v>
      </c>
      <c r="E2333">
        <v>173</v>
      </c>
      <c r="F2333" t="s">
        <v>55</v>
      </c>
      <c r="G2333">
        <v>148</v>
      </c>
      <c r="H2333">
        <v>95</v>
      </c>
      <c r="I2333">
        <v>2003</v>
      </c>
      <c r="J2333">
        <v>11</v>
      </c>
      <c r="K2333" t="s">
        <v>56</v>
      </c>
      <c r="L2333">
        <f>data_to_analyze[[#This Row],[workers]]-data_to_analyze[[#This Row],[previous_workers]]</f>
        <v>53</v>
      </c>
    </row>
    <row r="2334" spans="1:12" x14ac:dyDescent="0.25">
      <c r="A2334">
        <v>2326</v>
      </c>
      <c r="B2334" t="s">
        <v>8667</v>
      </c>
      <c r="C2334" t="s">
        <v>17760</v>
      </c>
      <c r="D2334" s="7">
        <v>13800000</v>
      </c>
      <c r="E2334">
        <v>173</v>
      </c>
      <c r="F2334" t="s">
        <v>33</v>
      </c>
      <c r="G2334">
        <v>9</v>
      </c>
      <c r="H2334">
        <v>4</v>
      </c>
      <c r="I2334">
        <v>2011</v>
      </c>
      <c r="J2334">
        <v>1</v>
      </c>
      <c r="K2334" t="s">
        <v>3344</v>
      </c>
      <c r="L2334">
        <f>data_to_analyze[[#This Row],[workers]]-data_to_analyze[[#This Row],[previous_workers]]</f>
        <v>5</v>
      </c>
    </row>
    <row r="2335" spans="1:12" x14ac:dyDescent="0.25">
      <c r="A2335">
        <v>2327</v>
      </c>
      <c r="B2335" t="s">
        <v>8670</v>
      </c>
      <c r="C2335" t="s">
        <v>17770</v>
      </c>
      <c r="D2335" s="7">
        <v>5300000</v>
      </c>
      <c r="E2335">
        <v>173</v>
      </c>
      <c r="F2335" t="s">
        <v>336</v>
      </c>
      <c r="G2335">
        <v>20</v>
      </c>
      <c r="H2335">
        <v>10</v>
      </c>
      <c r="I2335">
        <v>2011</v>
      </c>
      <c r="J2335">
        <v>4</v>
      </c>
      <c r="K2335" t="s">
        <v>3796</v>
      </c>
      <c r="L2335">
        <f>data_to_analyze[[#This Row],[workers]]-data_to_analyze[[#This Row],[previous_workers]]</f>
        <v>10</v>
      </c>
    </row>
    <row r="2336" spans="1:12" x14ac:dyDescent="0.25">
      <c r="A2336">
        <v>2328</v>
      </c>
      <c r="B2336" t="s">
        <v>8673</v>
      </c>
      <c r="C2336" t="s">
        <v>777</v>
      </c>
      <c r="D2336" s="7">
        <v>4900000</v>
      </c>
      <c r="E2336">
        <v>173</v>
      </c>
      <c r="F2336" t="s">
        <v>55</v>
      </c>
      <c r="G2336">
        <v>8</v>
      </c>
      <c r="H2336">
        <v>4</v>
      </c>
      <c r="I2336">
        <v>2000</v>
      </c>
      <c r="J2336">
        <v>1</v>
      </c>
      <c r="K2336" t="s">
        <v>671</v>
      </c>
      <c r="L2336">
        <f>data_to_analyze[[#This Row],[workers]]-data_to_analyze[[#This Row],[previous_workers]]</f>
        <v>4</v>
      </c>
    </row>
    <row r="2337" spans="1:12" x14ac:dyDescent="0.25">
      <c r="A2337">
        <v>2329</v>
      </c>
      <c r="B2337" t="s">
        <v>8676</v>
      </c>
      <c r="C2337" t="s">
        <v>17762</v>
      </c>
      <c r="D2337" s="7">
        <v>42400000</v>
      </c>
      <c r="E2337">
        <v>173</v>
      </c>
      <c r="F2337" t="s">
        <v>33</v>
      </c>
      <c r="G2337">
        <v>727</v>
      </c>
      <c r="H2337">
        <v>524</v>
      </c>
      <c r="I2337">
        <v>2002</v>
      </c>
      <c r="J2337">
        <v>1</v>
      </c>
      <c r="K2337" t="s">
        <v>544</v>
      </c>
      <c r="L2337">
        <f>data_to_analyze[[#This Row],[workers]]-data_to_analyze[[#This Row],[previous_workers]]</f>
        <v>203</v>
      </c>
    </row>
    <row r="2338" spans="1:12" x14ac:dyDescent="0.25">
      <c r="A2338">
        <v>2330</v>
      </c>
      <c r="B2338" t="s">
        <v>8679</v>
      </c>
      <c r="C2338" t="s">
        <v>17767</v>
      </c>
      <c r="D2338" s="7">
        <v>5700000</v>
      </c>
      <c r="E2338">
        <v>173</v>
      </c>
      <c r="F2338" t="s">
        <v>297</v>
      </c>
      <c r="G2338">
        <v>20</v>
      </c>
      <c r="H2338">
        <v>7</v>
      </c>
      <c r="I2338">
        <v>2014</v>
      </c>
      <c r="J2338">
        <v>2</v>
      </c>
      <c r="K2338" t="s">
        <v>8682</v>
      </c>
      <c r="L2338">
        <f>data_to_analyze[[#This Row],[workers]]-data_to_analyze[[#This Row],[previous_workers]]</f>
        <v>13</v>
      </c>
    </row>
    <row r="2339" spans="1:12" x14ac:dyDescent="0.25">
      <c r="A2339">
        <v>2331</v>
      </c>
      <c r="B2339" t="s">
        <v>8683</v>
      </c>
      <c r="C2339" t="s">
        <v>17750</v>
      </c>
      <c r="D2339" s="7">
        <v>27400000</v>
      </c>
      <c r="E2339">
        <v>173</v>
      </c>
      <c r="F2339" t="s">
        <v>55</v>
      </c>
      <c r="G2339">
        <v>166</v>
      </c>
      <c r="H2339">
        <v>83</v>
      </c>
      <c r="I2339">
        <v>2011</v>
      </c>
      <c r="J2339">
        <v>3</v>
      </c>
      <c r="K2339" t="s">
        <v>636</v>
      </c>
      <c r="L2339">
        <f>data_to_analyze[[#This Row],[workers]]-data_to_analyze[[#This Row],[previous_workers]]</f>
        <v>83</v>
      </c>
    </row>
    <row r="2340" spans="1:12" x14ac:dyDescent="0.25">
      <c r="A2340">
        <v>2332</v>
      </c>
      <c r="B2340" t="s">
        <v>8686</v>
      </c>
      <c r="C2340" t="s">
        <v>10856</v>
      </c>
      <c r="D2340" s="7">
        <v>127300000</v>
      </c>
      <c r="E2340">
        <v>173</v>
      </c>
      <c r="F2340" t="s">
        <v>297</v>
      </c>
      <c r="G2340">
        <v>225</v>
      </c>
      <c r="H2340">
        <v>119</v>
      </c>
      <c r="I2340">
        <v>2000</v>
      </c>
      <c r="J2340">
        <v>12</v>
      </c>
      <c r="K2340" t="s">
        <v>995</v>
      </c>
      <c r="L2340">
        <f>data_to_analyze[[#This Row],[workers]]-data_to_analyze[[#This Row],[previous_workers]]</f>
        <v>106</v>
      </c>
    </row>
    <row r="2341" spans="1:12" x14ac:dyDescent="0.25">
      <c r="A2341">
        <v>2333</v>
      </c>
      <c r="B2341" t="s">
        <v>8690</v>
      </c>
      <c r="C2341" t="s">
        <v>10856</v>
      </c>
      <c r="D2341" s="7">
        <v>1200000</v>
      </c>
      <c r="E2341">
        <v>172</v>
      </c>
      <c r="F2341" t="s">
        <v>33</v>
      </c>
      <c r="G2341">
        <v>35</v>
      </c>
      <c r="H2341">
        <v>19</v>
      </c>
      <c r="I2341">
        <v>2012</v>
      </c>
      <c r="J2341">
        <v>2</v>
      </c>
      <c r="K2341" t="s">
        <v>8693</v>
      </c>
      <c r="L2341">
        <f>data_to_analyze[[#This Row],[workers]]-data_to_analyze[[#This Row],[previous_workers]]</f>
        <v>16</v>
      </c>
    </row>
    <row r="2342" spans="1:12" x14ac:dyDescent="0.25">
      <c r="A2342">
        <v>2334</v>
      </c>
      <c r="B2342" t="s">
        <v>8694</v>
      </c>
      <c r="C2342" t="s">
        <v>10856</v>
      </c>
      <c r="D2342" s="7">
        <v>20500000</v>
      </c>
      <c r="E2342">
        <v>172</v>
      </c>
      <c r="F2342" t="s">
        <v>25</v>
      </c>
      <c r="G2342">
        <v>25</v>
      </c>
      <c r="H2342">
        <v>10</v>
      </c>
      <c r="I2342">
        <v>2011</v>
      </c>
      <c r="J2342">
        <v>5</v>
      </c>
      <c r="K2342" t="s">
        <v>1586</v>
      </c>
      <c r="L2342">
        <f>data_to_analyze[[#This Row],[workers]]-data_to_analyze[[#This Row],[previous_workers]]</f>
        <v>15</v>
      </c>
    </row>
    <row r="2343" spans="1:12" x14ac:dyDescent="0.25">
      <c r="A2343">
        <v>2335</v>
      </c>
      <c r="B2343" t="s">
        <v>8697</v>
      </c>
      <c r="C2343" t="s">
        <v>17770</v>
      </c>
      <c r="D2343" s="7">
        <v>3400000</v>
      </c>
      <c r="E2343">
        <v>172</v>
      </c>
      <c r="F2343" t="s">
        <v>18</v>
      </c>
      <c r="G2343">
        <v>24</v>
      </c>
      <c r="H2343">
        <v>4</v>
      </c>
      <c r="I2343">
        <v>2013</v>
      </c>
      <c r="J2343">
        <v>2</v>
      </c>
      <c r="K2343" t="s">
        <v>34</v>
      </c>
      <c r="L2343">
        <f>data_to_analyze[[#This Row],[workers]]-data_to_analyze[[#This Row],[previous_workers]]</f>
        <v>20</v>
      </c>
    </row>
    <row r="2344" spans="1:12" x14ac:dyDescent="0.25">
      <c r="A2344">
        <v>2336</v>
      </c>
      <c r="B2344" t="s">
        <v>8700</v>
      </c>
      <c r="C2344" t="s">
        <v>17773</v>
      </c>
      <c r="D2344" s="7">
        <v>5400000</v>
      </c>
      <c r="E2344">
        <v>172</v>
      </c>
      <c r="F2344" t="s">
        <v>297</v>
      </c>
      <c r="G2344">
        <v>16</v>
      </c>
      <c r="H2344">
        <v>14</v>
      </c>
      <c r="I2344">
        <v>2008</v>
      </c>
      <c r="J2344">
        <v>1</v>
      </c>
      <c r="K2344" t="s">
        <v>2650</v>
      </c>
      <c r="L2344">
        <f>data_to_analyze[[#This Row],[workers]]-data_to_analyze[[#This Row],[previous_workers]]</f>
        <v>2</v>
      </c>
    </row>
    <row r="2345" spans="1:12" x14ac:dyDescent="0.25">
      <c r="A2345">
        <v>2337</v>
      </c>
      <c r="B2345" t="s">
        <v>8703</v>
      </c>
      <c r="C2345" t="s">
        <v>17735</v>
      </c>
      <c r="D2345" s="7">
        <v>3300000</v>
      </c>
      <c r="E2345">
        <v>172</v>
      </c>
      <c r="F2345" t="s">
        <v>308</v>
      </c>
      <c r="G2345">
        <v>10</v>
      </c>
      <c r="H2345">
        <v>5</v>
      </c>
      <c r="I2345">
        <v>2011</v>
      </c>
      <c r="J2345">
        <v>3</v>
      </c>
      <c r="K2345" t="s">
        <v>7498</v>
      </c>
      <c r="L2345">
        <f>data_to_analyze[[#This Row],[workers]]-data_to_analyze[[#This Row],[previous_workers]]</f>
        <v>5</v>
      </c>
    </row>
    <row r="2346" spans="1:12" x14ac:dyDescent="0.25">
      <c r="A2346">
        <v>2338</v>
      </c>
      <c r="B2346" t="s">
        <v>8706</v>
      </c>
      <c r="C2346" t="s">
        <v>17767</v>
      </c>
      <c r="D2346" s="7">
        <v>15400000</v>
      </c>
      <c r="E2346">
        <v>172</v>
      </c>
      <c r="F2346" t="s">
        <v>289</v>
      </c>
      <c r="G2346">
        <v>50</v>
      </c>
      <c r="H2346">
        <v>33</v>
      </c>
      <c r="I2346">
        <v>2009</v>
      </c>
      <c r="J2346">
        <v>4</v>
      </c>
      <c r="K2346" t="s">
        <v>8709</v>
      </c>
      <c r="L2346">
        <f>data_to_analyze[[#This Row],[workers]]-data_to_analyze[[#This Row],[previous_workers]]</f>
        <v>17</v>
      </c>
    </row>
    <row r="2347" spans="1:12" x14ac:dyDescent="0.25">
      <c r="A2347">
        <v>2339</v>
      </c>
      <c r="B2347" t="s">
        <v>8710</v>
      </c>
      <c r="C2347" t="s">
        <v>108</v>
      </c>
      <c r="D2347" s="7">
        <v>1600000</v>
      </c>
      <c r="E2347">
        <v>172</v>
      </c>
      <c r="F2347" t="s">
        <v>69</v>
      </c>
      <c r="G2347">
        <v>63</v>
      </c>
      <c r="H2347">
        <v>26</v>
      </c>
      <c r="I2347">
        <v>2004</v>
      </c>
      <c r="J2347">
        <v>3</v>
      </c>
      <c r="K2347" t="s">
        <v>8713</v>
      </c>
      <c r="L2347">
        <f>data_to_analyze[[#This Row],[workers]]-data_to_analyze[[#This Row],[previous_workers]]</f>
        <v>37</v>
      </c>
    </row>
    <row r="2348" spans="1:12" x14ac:dyDescent="0.25">
      <c r="A2348">
        <v>2340</v>
      </c>
      <c r="B2348" t="s">
        <v>8714</v>
      </c>
      <c r="C2348" t="s">
        <v>17735</v>
      </c>
      <c r="D2348" s="7">
        <v>9200000</v>
      </c>
      <c r="E2348">
        <v>172</v>
      </c>
      <c r="F2348" t="s">
        <v>336</v>
      </c>
      <c r="G2348">
        <v>58</v>
      </c>
      <c r="H2348">
        <v>14</v>
      </c>
      <c r="I2348">
        <v>1999</v>
      </c>
      <c r="J2348">
        <v>1</v>
      </c>
      <c r="K2348" t="s">
        <v>89</v>
      </c>
      <c r="L2348">
        <f>data_to_analyze[[#This Row],[workers]]-data_to_analyze[[#This Row],[previous_workers]]</f>
        <v>44</v>
      </c>
    </row>
    <row r="2349" spans="1:12" x14ac:dyDescent="0.25">
      <c r="A2349">
        <v>2341</v>
      </c>
      <c r="B2349" t="s">
        <v>8717</v>
      </c>
      <c r="C2349" t="s">
        <v>17735</v>
      </c>
      <c r="D2349" s="7">
        <v>20300000</v>
      </c>
      <c r="E2349">
        <v>171</v>
      </c>
      <c r="F2349" t="s">
        <v>187</v>
      </c>
      <c r="G2349">
        <v>289</v>
      </c>
      <c r="H2349">
        <v>15</v>
      </c>
      <c r="I2349">
        <v>2006</v>
      </c>
      <c r="J2349">
        <v>1</v>
      </c>
      <c r="K2349" t="s">
        <v>8720</v>
      </c>
      <c r="L2349">
        <f>data_to_analyze[[#This Row],[workers]]-data_to_analyze[[#This Row],[previous_workers]]</f>
        <v>274</v>
      </c>
    </row>
    <row r="2350" spans="1:12" x14ac:dyDescent="0.25">
      <c r="A2350">
        <v>2342</v>
      </c>
      <c r="B2350" t="s">
        <v>8721</v>
      </c>
      <c r="C2350" t="s">
        <v>777</v>
      </c>
      <c r="D2350" s="7">
        <v>16100000</v>
      </c>
      <c r="E2350">
        <v>171</v>
      </c>
      <c r="F2350" t="s">
        <v>107</v>
      </c>
      <c r="G2350">
        <v>30</v>
      </c>
      <c r="H2350">
        <v>16</v>
      </c>
      <c r="I2350">
        <v>2010</v>
      </c>
      <c r="J2350">
        <v>5</v>
      </c>
      <c r="K2350" t="s">
        <v>662</v>
      </c>
      <c r="L2350">
        <f>data_to_analyze[[#This Row],[workers]]-data_to_analyze[[#This Row],[previous_workers]]</f>
        <v>14</v>
      </c>
    </row>
    <row r="2351" spans="1:12" x14ac:dyDescent="0.25">
      <c r="A2351">
        <v>2343</v>
      </c>
      <c r="B2351" t="s">
        <v>8724</v>
      </c>
      <c r="C2351" t="s">
        <v>17765</v>
      </c>
      <c r="D2351" s="7">
        <v>13900000</v>
      </c>
      <c r="E2351">
        <v>171</v>
      </c>
      <c r="F2351" t="s">
        <v>233</v>
      </c>
      <c r="G2351">
        <v>18</v>
      </c>
      <c r="H2351">
        <v>18</v>
      </c>
      <c r="I2351">
        <v>2010</v>
      </c>
      <c r="J2351">
        <v>1</v>
      </c>
      <c r="K2351" t="s">
        <v>8727</v>
      </c>
      <c r="L2351">
        <f>data_to_analyze[[#This Row],[workers]]-data_to_analyze[[#This Row],[previous_workers]]</f>
        <v>0</v>
      </c>
    </row>
    <row r="2352" spans="1:12" x14ac:dyDescent="0.25">
      <c r="A2352">
        <v>2344</v>
      </c>
      <c r="B2352" t="s">
        <v>8728</v>
      </c>
      <c r="C2352" t="s">
        <v>17750</v>
      </c>
      <c r="D2352" s="7">
        <v>200000</v>
      </c>
      <c r="E2352">
        <v>171</v>
      </c>
      <c r="F2352" t="s">
        <v>18</v>
      </c>
      <c r="G2352">
        <v>21</v>
      </c>
      <c r="H2352">
        <v>9</v>
      </c>
      <c r="I2352">
        <v>2008</v>
      </c>
      <c r="J2352">
        <v>1</v>
      </c>
      <c r="K2352" t="s">
        <v>4191</v>
      </c>
      <c r="L2352">
        <f>data_to_analyze[[#This Row],[workers]]-data_to_analyze[[#This Row],[previous_workers]]</f>
        <v>12</v>
      </c>
    </row>
    <row r="2353" spans="1:12" x14ac:dyDescent="0.25">
      <c r="A2353">
        <v>2345</v>
      </c>
      <c r="B2353" t="s">
        <v>8731</v>
      </c>
      <c r="C2353" t="s">
        <v>17760</v>
      </c>
      <c r="D2353" s="7">
        <v>24800000</v>
      </c>
      <c r="E2353">
        <v>171</v>
      </c>
      <c r="F2353" t="s">
        <v>233</v>
      </c>
      <c r="G2353">
        <v>110</v>
      </c>
      <c r="H2353">
        <v>52</v>
      </c>
      <c r="I2353">
        <v>2009</v>
      </c>
      <c r="J2353">
        <v>5</v>
      </c>
      <c r="K2353" t="s">
        <v>6594</v>
      </c>
      <c r="L2353">
        <f>data_to_analyze[[#This Row],[workers]]-data_to_analyze[[#This Row],[previous_workers]]</f>
        <v>58</v>
      </c>
    </row>
    <row r="2354" spans="1:12" x14ac:dyDescent="0.25">
      <c r="A2354">
        <v>2346</v>
      </c>
      <c r="B2354" t="s">
        <v>8734</v>
      </c>
      <c r="C2354" t="s">
        <v>777</v>
      </c>
      <c r="D2354" s="7">
        <v>17500000</v>
      </c>
      <c r="E2354">
        <v>171</v>
      </c>
      <c r="F2354" t="s">
        <v>18</v>
      </c>
      <c r="G2354">
        <v>120</v>
      </c>
      <c r="H2354">
        <v>15</v>
      </c>
      <c r="I2354">
        <v>2014</v>
      </c>
      <c r="J2354">
        <v>1</v>
      </c>
      <c r="K2354" t="s">
        <v>8737</v>
      </c>
      <c r="L2354">
        <f>data_to_analyze[[#This Row],[workers]]-data_to_analyze[[#This Row],[previous_workers]]</f>
        <v>105</v>
      </c>
    </row>
    <row r="2355" spans="1:12" x14ac:dyDescent="0.25">
      <c r="A2355">
        <v>2347</v>
      </c>
      <c r="B2355" t="s">
        <v>8738</v>
      </c>
      <c r="C2355" t="s">
        <v>17742</v>
      </c>
      <c r="D2355" s="7">
        <v>45700000</v>
      </c>
      <c r="E2355">
        <v>171</v>
      </c>
      <c r="F2355" t="s">
        <v>257</v>
      </c>
      <c r="G2355">
        <v>250</v>
      </c>
      <c r="H2355">
        <v>120</v>
      </c>
      <c r="I2355">
        <v>2000</v>
      </c>
      <c r="J2355">
        <v>5</v>
      </c>
      <c r="K2355" t="s">
        <v>5446</v>
      </c>
      <c r="L2355">
        <f>data_to_analyze[[#This Row],[workers]]-data_to_analyze[[#This Row],[previous_workers]]</f>
        <v>130</v>
      </c>
    </row>
    <row r="2356" spans="1:12" x14ac:dyDescent="0.25">
      <c r="A2356">
        <v>2348</v>
      </c>
      <c r="B2356" t="s">
        <v>8741</v>
      </c>
      <c r="C2356" t="s">
        <v>777</v>
      </c>
      <c r="D2356" s="7">
        <v>2100000</v>
      </c>
      <c r="E2356">
        <v>171</v>
      </c>
      <c r="F2356" t="s">
        <v>107</v>
      </c>
      <c r="G2356">
        <v>25</v>
      </c>
      <c r="H2356">
        <v>3</v>
      </c>
      <c r="I2356">
        <v>2004</v>
      </c>
      <c r="J2356">
        <v>1</v>
      </c>
      <c r="K2356" t="s">
        <v>7581</v>
      </c>
      <c r="L2356">
        <f>data_to_analyze[[#This Row],[workers]]-data_to_analyze[[#This Row],[previous_workers]]</f>
        <v>22</v>
      </c>
    </row>
    <row r="2357" spans="1:12" x14ac:dyDescent="0.25">
      <c r="A2357">
        <v>2349</v>
      </c>
      <c r="B2357" t="s">
        <v>8744</v>
      </c>
      <c r="C2357" t="s">
        <v>10856</v>
      </c>
      <c r="D2357" s="7">
        <v>8900000</v>
      </c>
      <c r="E2357">
        <v>170</v>
      </c>
      <c r="F2357" t="s">
        <v>233</v>
      </c>
      <c r="G2357">
        <v>63</v>
      </c>
      <c r="H2357">
        <v>19</v>
      </c>
      <c r="I2357">
        <v>2012</v>
      </c>
      <c r="J2357">
        <v>2</v>
      </c>
      <c r="K2357" t="s">
        <v>8747</v>
      </c>
      <c r="L2357">
        <f>data_to_analyze[[#This Row],[workers]]-data_to_analyze[[#This Row],[previous_workers]]</f>
        <v>44</v>
      </c>
    </row>
    <row r="2358" spans="1:12" x14ac:dyDescent="0.25">
      <c r="A2358">
        <v>2350</v>
      </c>
      <c r="B2358" t="s">
        <v>8748</v>
      </c>
      <c r="C2358" t="s">
        <v>17770</v>
      </c>
      <c r="D2358" s="7">
        <v>1300000</v>
      </c>
      <c r="E2358">
        <v>170</v>
      </c>
      <c r="F2358" t="s">
        <v>336</v>
      </c>
      <c r="G2358">
        <v>95</v>
      </c>
      <c r="H2358">
        <v>45</v>
      </c>
      <c r="I2358">
        <v>2009</v>
      </c>
      <c r="J2358">
        <v>3</v>
      </c>
      <c r="K2358" t="s">
        <v>8751</v>
      </c>
      <c r="L2358">
        <f>data_to_analyze[[#This Row],[workers]]-data_to_analyze[[#This Row],[previous_workers]]</f>
        <v>50</v>
      </c>
    </row>
    <row r="2359" spans="1:12" x14ac:dyDescent="0.25">
      <c r="A2359">
        <v>2351</v>
      </c>
      <c r="B2359" t="s">
        <v>8752</v>
      </c>
      <c r="C2359" t="s">
        <v>17757</v>
      </c>
      <c r="D2359" s="7">
        <v>10400000</v>
      </c>
      <c r="E2359">
        <v>170</v>
      </c>
      <c r="F2359" t="s">
        <v>297</v>
      </c>
      <c r="G2359">
        <v>13</v>
      </c>
      <c r="H2359">
        <v>7</v>
      </c>
      <c r="I2359">
        <v>2008</v>
      </c>
      <c r="J2359">
        <v>4</v>
      </c>
      <c r="K2359" t="s">
        <v>8755</v>
      </c>
      <c r="L2359">
        <f>data_to_analyze[[#This Row],[workers]]-data_to_analyze[[#This Row],[previous_workers]]</f>
        <v>6</v>
      </c>
    </row>
    <row r="2360" spans="1:12" x14ac:dyDescent="0.25">
      <c r="A2360">
        <v>2352</v>
      </c>
      <c r="B2360" t="s">
        <v>8756</v>
      </c>
      <c r="C2360" t="s">
        <v>17742</v>
      </c>
      <c r="D2360" s="7">
        <v>4200000</v>
      </c>
      <c r="E2360">
        <v>170</v>
      </c>
      <c r="F2360" t="s">
        <v>156</v>
      </c>
      <c r="G2360">
        <v>16</v>
      </c>
      <c r="H2360">
        <v>4</v>
      </c>
      <c r="I2360">
        <v>2012</v>
      </c>
      <c r="J2360">
        <v>2</v>
      </c>
      <c r="K2360" t="s">
        <v>8759</v>
      </c>
      <c r="L2360">
        <f>data_to_analyze[[#This Row],[workers]]-data_to_analyze[[#This Row],[previous_workers]]</f>
        <v>12</v>
      </c>
    </row>
    <row r="2361" spans="1:12" x14ac:dyDescent="0.25">
      <c r="A2361">
        <v>2353</v>
      </c>
      <c r="B2361" t="s">
        <v>8760</v>
      </c>
      <c r="C2361" t="s">
        <v>17743</v>
      </c>
      <c r="D2361" s="7">
        <v>200000</v>
      </c>
      <c r="E2361">
        <v>170</v>
      </c>
      <c r="F2361" t="s">
        <v>336</v>
      </c>
      <c r="G2361">
        <v>5</v>
      </c>
      <c r="H2361">
        <v>3</v>
      </c>
      <c r="I2361">
        <v>2011</v>
      </c>
      <c r="J2361">
        <v>1</v>
      </c>
      <c r="K2361" t="s">
        <v>1185</v>
      </c>
      <c r="L2361">
        <f>data_to_analyze[[#This Row],[workers]]-data_to_analyze[[#This Row],[previous_workers]]</f>
        <v>2</v>
      </c>
    </row>
    <row r="2362" spans="1:12" x14ac:dyDescent="0.25">
      <c r="A2362">
        <v>2354</v>
      </c>
      <c r="B2362" t="s">
        <v>8763</v>
      </c>
      <c r="C2362" t="s">
        <v>17746</v>
      </c>
      <c r="D2362" s="7">
        <v>9500000</v>
      </c>
      <c r="E2362">
        <v>170</v>
      </c>
      <c r="F2362" t="s">
        <v>40</v>
      </c>
      <c r="G2362">
        <v>41</v>
      </c>
      <c r="H2362">
        <v>10</v>
      </c>
      <c r="I2362">
        <v>2012</v>
      </c>
      <c r="J2362">
        <v>2</v>
      </c>
      <c r="K2362" t="s">
        <v>2326</v>
      </c>
      <c r="L2362">
        <f>data_to_analyze[[#This Row],[workers]]-data_to_analyze[[#This Row],[previous_workers]]</f>
        <v>31</v>
      </c>
    </row>
    <row r="2363" spans="1:12" x14ac:dyDescent="0.25">
      <c r="A2363">
        <v>2355</v>
      </c>
      <c r="B2363" t="s">
        <v>8766</v>
      </c>
      <c r="C2363" t="s">
        <v>17758</v>
      </c>
      <c r="D2363" s="7">
        <v>5300000</v>
      </c>
      <c r="E2363">
        <v>170</v>
      </c>
      <c r="F2363" t="s">
        <v>623</v>
      </c>
      <c r="G2363">
        <v>30</v>
      </c>
      <c r="H2363">
        <v>20</v>
      </c>
      <c r="I2363">
        <v>1991</v>
      </c>
      <c r="J2363">
        <v>5</v>
      </c>
      <c r="K2363" t="s">
        <v>6087</v>
      </c>
      <c r="L2363">
        <f>data_to_analyze[[#This Row],[workers]]-data_to_analyze[[#This Row],[previous_workers]]</f>
        <v>10</v>
      </c>
    </row>
    <row r="2364" spans="1:12" x14ac:dyDescent="0.25">
      <c r="A2364">
        <v>2356</v>
      </c>
      <c r="B2364" t="s">
        <v>8769</v>
      </c>
      <c r="C2364" t="s">
        <v>17742</v>
      </c>
      <c r="D2364" s="7">
        <v>1100000</v>
      </c>
      <c r="E2364">
        <v>170</v>
      </c>
      <c r="F2364" t="s">
        <v>257</v>
      </c>
      <c r="G2364">
        <v>110</v>
      </c>
      <c r="H2364">
        <v>65</v>
      </c>
      <c r="I2364">
        <v>2010</v>
      </c>
      <c r="J2364">
        <v>1</v>
      </c>
      <c r="K2364" t="s">
        <v>8772</v>
      </c>
      <c r="L2364">
        <f>data_to_analyze[[#This Row],[workers]]-data_to_analyze[[#This Row],[previous_workers]]</f>
        <v>45</v>
      </c>
    </row>
    <row r="2365" spans="1:12" x14ac:dyDescent="0.25">
      <c r="A2365">
        <v>2357</v>
      </c>
      <c r="B2365" t="s">
        <v>8773</v>
      </c>
      <c r="C2365" t="s">
        <v>17742</v>
      </c>
      <c r="D2365" s="7">
        <v>2200000</v>
      </c>
      <c r="E2365">
        <v>170</v>
      </c>
      <c r="F2365" t="s">
        <v>69</v>
      </c>
      <c r="G2365">
        <v>6</v>
      </c>
      <c r="H2365">
        <v>3</v>
      </c>
      <c r="I2365">
        <v>2010</v>
      </c>
      <c r="J2365">
        <v>2</v>
      </c>
      <c r="K2365" t="s">
        <v>8776</v>
      </c>
      <c r="L2365">
        <f>data_to_analyze[[#This Row],[workers]]-data_to_analyze[[#This Row],[previous_workers]]</f>
        <v>3</v>
      </c>
    </row>
    <row r="2366" spans="1:12" x14ac:dyDescent="0.25">
      <c r="A2366">
        <v>2358</v>
      </c>
      <c r="B2366" t="s">
        <v>8777</v>
      </c>
      <c r="C2366" t="s">
        <v>17758</v>
      </c>
      <c r="D2366" s="7">
        <v>400000</v>
      </c>
      <c r="E2366">
        <v>170</v>
      </c>
      <c r="F2366" t="s">
        <v>69</v>
      </c>
      <c r="G2366">
        <v>17</v>
      </c>
      <c r="H2366">
        <v>8</v>
      </c>
      <c r="I2366">
        <v>2010</v>
      </c>
      <c r="J2366">
        <v>2</v>
      </c>
      <c r="K2366" t="s">
        <v>8780</v>
      </c>
      <c r="L2366">
        <f>data_to_analyze[[#This Row],[workers]]-data_to_analyze[[#This Row],[previous_workers]]</f>
        <v>9</v>
      </c>
    </row>
    <row r="2367" spans="1:12" x14ac:dyDescent="0.25">
      <c r="A2367">
        <v>2359</v>
      </c>
      <c r="B2367" t="s">
        <v>8781</v>
      </c>
      <c r="C2367" t="s">
        <v>10856</v>
      </c>
      <c r="D2367" s="7">
        <v>3400000</v>
      </c>
      <c r="E2367">
        <v>169</v>
      </c>
      <c r="F2367" t="s">
        <v>308</v>
      </c>
      <c r="G2367">
        <v>9</v>
      </c>
      <c r="H2367">
        <v>2</v>
      </c>
      <c r="I2367">
        <v>2006</v>
      </c>
      <c r="J2367">
        <v>3</v>
      </c>
      <c r="K2367" t="s">
        <v>8784</v>
      </c>
      <c r="L2367">
        <f>data_to_analyze[[#This Row],[workers]]-data_to_analyze[[#This Row],[previous_workers]]</f>
        <v>7</v>
      </c>
    </row>
    <row r="2368" spans="1:12" x14ac:dyDescent="0.25">
      <c r="A2368">
        <v>2360</v>
      </c>
      <c r="B2368" t="s">
        <v>8785</v>
      </c>
      <c r="C2368" t="s">
        <v>17770</v>
      </c>
      <c r="D2368" s="7">
        <v>9300000</v>
      </c>
      <c r="E2368">
        <v>169</v>
      </c>
      <c r="F2368" t="s">
        <v>175</v>
      </c>
      <c r="G2368">
        <v>105</v>
      </c>
      <c r="H2368">
        <v>45</v>
      </c>
      <c r="I2368">
        <v>2011</v>
      </c>
      <c r="J2368">
        <v>2</v>
      </c>
      <c r="K2368" t="s">
        <v>8788</v>
      </c>
      <c r="L2368">
        <f>data_to_analyze[[#This Row],[workers]]-data_to_analyze[[#This Row],[previous_workers]]</f>
        <v>60</v>
      </c>
    </row>
    <row r="2369" spans="1:12" x14ac:dyDescent="0.25">
      <c r="A2369">
        <v>2361</v>
      </c>
      <c r="B2369" t="s">
        <v>8789</v>
      </c>
      <c r="C2369" t="s">
        <v>10856</v>
      </c>
      <c r="D2369" s="7">
        <v>157700000</v>
      </c>
      <c r="E2369">
        <v>169</v>
      </c>
      <c r="F2369" t="s">
        <v>175</v>
      </c>
      <c r="G2369">
        <v>39</v>
      </c>
      <c r="H2369">
        <v>29</v>
      </c>
      <c r="I2369">
        <v>2002</v>
      </c>
      <c r="J2369">
        <v>8</v>
      </c>
      <c r="K2369" t="s">
        <v>8216</v>
      </c>
      <c r="L2369">
        <f>data_to_analyze[[#This Row],[workers]]-data_to_analyze[[#This Row],[previous_workers]]</f>
        <v>10</v>
      </c>
    </row>
    <row r="2370" spans="1:12" x14ac:dyDescent="0.25">
      <c r="A2370">
        <v>2362</v>
      </c>
      <c r="B2370" t="s">
        <v>8793</v>
      </c>
      <c r="C2370" t="s">
        <v>17749</v>
      </c>
      <c r="D2370" s="7">
        <v>17600000</v>
      </c>
      <c r="E2370">
        <v>169</v>
      </c>
      <c r="F2370" t="s">
        <v>55</v>
      </c>
      <c r="G2370">
        <v>240</v>
      </c>
      <c r="H2370">
        <v>60</v>
      </c>
      <c r="I2370">
        <v>2005</v>
      </c>
      <c r="J2370">
        <v>1</v>
      </c>
      <c r="K2370" t="s">
        <v>8094</v>
      </c>
      <c r="L2370">
        <f>data_to_analyze[[#This Row],[workers]]-data_to_analyze[[#This Row],[previous_workers]]</f>
        <v>180</v>
      </c>
    </row>
    <row r="2371" spans="1:12" x14ac:dyDescent="0.25">
      <c r="A2371">
        <v>2363</v>
      </c>
      <c r="B2371" t="s">
        <v>8796</v>
      </c>
      <c r="C2371" t="s">
        <v>108</v>
      </c>
      <c r="D2371" s="7">
        <v>62100000</v>
      </c>
      <c r="E2371">
        <v>169</v>
      </c>
      <c r="F2371" t="s">
        <v>336</v>
      </c>
      <c r="G2371">
        <v>142</v>
      </c>
      <c r="H2371">
        <v>115</v>
      </c>
      <c r="I2371">
        <v>2009</v>
      </c>
      <c r="J2371">
        <v>3</v>
      </c>
      <c r="K2371" t="s">
        <v>108</v>
      </c>
      <c r="L2371">
        <f>data_to_analyze[[#This Row],[workers]]-data_to_analyze[[#This Row],[previous_workers]]</f>
        <v>27</v>
      </c>
    </row>
    <row r="2372" spans="1:12" x14ac:dyDescent="0.25">
      <c r="A2372">
        <v>2364</v>
      </c>
      <c r="B2372" t="s">
        <v>8800</v>
      </c>
      <c r="C2372" t="s">
        <v>108</v>
      </c>
      <c r="D2372" s="7">
        <v>119800000</v>
      </c>
      <c r="E2372">
        <v>169</v>
      </c>
      <c r="F2372" t="s">
        <v>308</v>
      </c>
      <c r="G2372">
        <v>637</v>
      </c>
      <c r="H2372">
        <v>249</v>
      </c>
      <c r="I2372">
        <v>2004</v>
      </c>
      <c r="J2372">
        <v>3</v>
      </c>
      <c r="K2372" t="s">
        <v>108</v>
      </c>
      <c r="L2372">
        <f>data_to_analyze[[#This Row],[workers]]-data_to_analyze[[#This Row],[previous_workers]]</f>
        <v>388</v>
      </c>
    </row>
    <row r="2373" spans="1:12" x14ac:dyDescent="0.25">
      <c r="A2373">
        <v>2365</v>
      </c>
      <c r="B2373" t="s">
        <v>8804</v>
      </c>
      <c r="C2373" t="s">
        <v>17734</v>
      </c>
      <c r="D2373" s="7">
        <v>8900000</v>
      </c>
      <c r="E2373">
        <v>169</v>
      </c>
      <c r="F2373" t="s">
        <v>336</v>
      </c>
      <c r="G2373">
        <v>59</v>
      </c>
      <c r="H2373">
        <v>26</v>
      </c>
      <c r="I2373">
        <v>2009</v>
      </c>
      <c r="J2373">
        <v>5</v>
      </c>
      <c r="K2373" t="s">
        <v>651</v>
      </c>
      <c r="L2373">
        <f>data_to_analyze[[#This Row],[workers]]-data_to_analyze[[#This Row],[previous_workers]]</f>
        <v>33</v>
      </c>
    </row>
    <row r="2374" spans="1:12" x14ac:dyDescent="0.25">
      <c r="A2374">
        <v>2366</v>
      </c>
      <c r="B2374" t="s">
        <v>8807</v>
      </c>
      <c r="C2374" t="s">
        <v>17735</v>
      </c>
      <c r="D2374" s="7">
        <v>34800000</v>
      </c>
      <c r="E2374">
        <v>169</v>
      </c>
      <c r="F2374" t="s">
        <v>55</v>
      </c>
      <c r="G2374">
        <v>90</v>
      </c>
      <c r="H2374">
        <v>38</v>
      </c>
      <c r="I2374">
        <v>2006</v>
      </c>
      <c r="J2374">
        <v>2</v>
      </c>
      <c r="K2374" t="s">
        <v>7498</v>
      </c>
      <c r="L2374">
        <f>data_to_analyze[[#This Row],[workers]]-data_to_analyze[[#This Row],[previous_workers]]</f>
        <v>52</v>
      </c>
    </row>
    <row r="2375" spans="1:12" x14ac:dyDescent="0.25">
      <c r="A2375">
        <v>2367</v>
      </c>
      <c r="B2375" t="s">
        <v>8811</v>
      </c>
      <c r="C2375" t="s">
        <v>17739</v>
      </c>
      <c r="D2375" s="7">
        <v>2100000</v>
      </c>
      <c r="E2375">
        <v>169</v>
      </c>
      <c r="F2375" t="s">
        <v>18</v>
      </c>
      <c r="G2375">
        <v>1</v>
      </c>
      <c r="H2375">
        <v>1</v>
      </c>
      <c r="I2375">
        <v>2013</v>
      </c>
      <c r="J2375">
        <v>1</v>
      </c>
      <c r="K2375" t="s">
        <v>122</v>
      </c>
      <c r="L2375">
        <f>data_to_analyze[[#This Row],[workers]]-data_to_analyze[[#This Row],[previous_workers]]</f>
        <v>0</v>
      </c>
    </row>
    <row r="2376" spans="1:12" x14ac:dyDescent="0.25">
      <c r="A2376">
        <v>2368</v>
      </c>
      <c r="B2376" t="s">
        <v>8814</v>
      </c>
      <c r="C2376" t="s">
        <v>17773</v>
      </c>
      <c r="D2376" s="7">
        <v>9900000</v>
      </c>
      <c r="E2376">
        <v>169</v>
      </c>
      <c r="F2376" t="s">
        <v>181</v>
      </c>
      <c r="G2376">
        <v>42</v>
      </c>
      <c r="H2376">
        <v>22</v>
      </c>
      <c r="I2376">
        <v>1991</v>
      </c>
      <c r="J2376">
        <v>2</v>
      </c>
      <c r="K2376" t="s">
        <v>746</v>
      </c>
      <c r="L2376">
        <f>data_to_analyze[[#This Row],[workers]]-data_to_analyze[[#This Row],[previous_workers]]</f>
        <v>20</v>
      </c>
    </row>
    <row r="2377" spans="1:12" x14ac:dyDescent="0.25">
      <c r="A2377">
        <v>2369</v>
      </c>
      <c r="B2377" t="s">
        <v>8817</v>
      </c>
      <c r="C2377" t="s">
        <v>17739</v>
      </c>
      <c r="D2377" s="7">
        <v>313200000</v>
      </c>
      <c r="E2377">
        <v>169</v>
      </c>
      <c r="F2377" t="s">
        <v>329</v>
      </c>
      <c r="G2377">
        <v>1487</v>
      </c>
      <c r="H2377">
        <v>660</v>
      </c>
      <c r="I2377">
        <v>2000</v>
      </c>
      <c r="J2377">
        <v>13</v>
      </c>
      <c r="K2377" t="s">
        <v>122</v>
      </c>
      <c r="L2377">
        <f>data_to_analyze[[#This Row],[workers]]-data_to_analyze[[#This Row],[previous_workers]]</f>
        <v>827</v>
      </c>
    </row>
    <row r="2378" spans="1:12" x14ac:dyDescent="0.25">
      <c r="A2378">
        <v>2370</v>
      </c>
      <c r="B2378" t="s">
        <v>8821</v>
      </c>
      <c r="C2378" t="s">
        <v>17770</v>
      </c>
      <c r="D2378" s="7">
        <v>9700000</v>
      </c>
      <c r="E2378">
        <v>169</v>
      </c>
      <c r="F2378" t="s">
        <v>233</v>
      </c>
      <c r="G2378">
        <v>58</v>
      </c>
      <c r="H2378">
        <v>22</v>
      </c>
      <c r="I2378">
        <v>2008</v>
      </c>
      <c r="J2378">
        <v>4</v>
      </c>
      <c r="K2378" t="s">
        <v>251</v>
      </c>
      <c r="L2378">
        <f>data_to_analyze[[#This Row],[workers]]-data_to_analyze[[#This Row],[previous_workers]]</f>
        <v>36</v>
      </c>
    </row>
    <row r="2379" spans="1:12" x14ac:dyDescent="0.25">
      <c r="A2379">
        <v>2371</v>
      </c>
      <c r="B2379" t="s">
        <v>8824</v>
      </c>
      <c r="C2379" t="s">
        <v>17757</v>
      </c>
      <c r="D2379" s="7">
        <v>5900000</v>
      </c>
      <c r="E2379">
        <v>169</v>
      </c>
      <c r="F2379" t="s">
        <v>336</v>
      </c>
      <c r="G2379">
        <v>116</v>
      </c>
      <c r="H2379">
        <v>52</v>
      </c>
      <c r="I2379">
        <v>2014</v>
      </c>
      <c r="J2379">
        <v>2</v>
      </c>
      <c r="K2379" t="s">
        <v>8827</v>
      </c>
      <c r="L2379">
        <f>data_to_analyze[[#This Row],[workers]]-data_to_analyze[[#This Row],[previous_workers]]</f>
        <v>64</v>
      </c>
    </row>
    <row r="2380" spans="1:12" x14ac:dyDescent="0.25">
      <c r="A2380">
        <v>2372</v>
      </c>
      <c r="B2380" t="s">
        <v>8828</v>
      </c>
      <c r="C2380" t="s">
        <v>17739</v>
      </c>
      <c r="D2380" s="7">
        <v>12700000</v>
      </c>
      <c r="E2380">
        <v>169</v>
      </c>
      <c r="F2380" t="s">
        <v>336</v>
      </c>
      <c r="G2380">
        <v>40</v>
      </c>
      <c r="H2380">
        <v>14</v>
      </c>
      <c r="I2380">
        <v>2012</v>
      </c>
      <c r="J2380">
        <v>3</v>
      </c>
      <c r="K2380" t="s">
        <v>6840</v>
      </c>
      <c r="L2380">
        <f>data_to_analyze[[#This Row],[workers]]-data_to_analyze[[#This Row],[previous_workers]]</f>
        <v>26</v>
      </c>
    </row>
    <row r="2381" spans="1:12" x14ac:dyDescent="0.25">
      <c r="A2381">
        <v>2373</v>
      </c>
      <c r="B2381" t="s">
        <v>8831</v>
      </c>
      <c r="C2381" t="s">
        <v>10856</v>
      </c>
      <c r="D2381" s="7">
        <v>6200000</v>
      </c>
      <c r="E2381">
        <v>169</v>
      </c>
      <c r="F2381" t="s">
        <v>18</v>
      </c>
      <c r="G2381">
        <v>24</v>
      </c>
      <c r="H2381">
        <v>6</v>
      </c>
      <c r="I2381">
        <v>2013</v>
      </c>
      <c r="J2381">
        <v>2</v>
      </c>
      <c r="K2381" t="s">
        <v>163</v>
      </c>
      <c r="L2381">
        <f>data_to_analyze[[#This Row],[workers]]-data_to_analyze[[#This Row],[previous_workers]]</f>
        <v>18</v>
      </c>
    </row>
    <row r="2382" spans="1:12" x14ac:dyDescent="0.25">
      <c r="A2382">
        <v>2374</v>
      </c>
      <c r="B2382" t="s">
        <v>8834</v>
      </c>
      <c r="C2382" t="s">
        <v>17764</v>
      </c>
      <c r="D2382" s="7">
        <v>17800000</v>
      </c>
      <c r="E2382">
        <v>169</v>
      </c>
      <c r="F2382" t="s">
        <v>336</v>
      </c>
      <c r="G2382">
        <v>100</v>
      </c>
      <c r="H2382">
        <v>45</v>
      </c>
      <c r="I2382">
        <v>2012</v>
      </c>
      <c r="J2382">
        <v>3</v>
      </c>
      <c r="K2382" t="s">
        <v>437</v>
      </c>
      <c r="L2382">
        <f>data_to_analyze[[#This Row],[workers]]-data_to_analyze[[#This Row],[previous_workers]]</f>
        <v>55</v>
      </c>
    </row>
    <row r="2383" spans="1:12" x14ac:dyDescent="0.25">
      <c r="A2383">
        <v>2375</v>
      </c>
      <c r="B2383" t="s">
        <v>8837</v>
      </c>
      <c r="C2383" t="s">
        <v>108</v>
      </c>
      <c r="D2383" s="7">
        <v>17200000</v>
      </c>
      <c r="E2383">
        <v>169</v>
      </c>
      <c r="F2383" t="s">
        <v>336</v>
      </c>
      <c r="G2383">
        <v>66</v>
      </c>
      <c r="H2383">
        <v>25</v>
      </c>
      <c r="I2383">
        <v>2014</v>
      </c>
      <c r="J2383">
        <v>1</v>
      </c>
      <c r="K2383" t="s">
        <v>108</v>
      </c>
      <c r="L2383">
        <f>data_to_analyze[[#This Row],[workers]]-data_to_analyze[[#This Row],[previous_workers]]</f>
        <v>41</v>
      </c>
    </row>
    <row r="2384" spans="1:12" x14ac:dyDescent="0.25">
      <c r="A2384">
        <v>2376</v>
      </c>
      <c r="B2384" t="s">
        <v>8840</v>
      </c>
      <c r="C2384" t="s">
        <v>17734</v>
      </c>
      <c r="D2384" s="7">
        <v>5500000</v>
      </c>
      <c r="E2384">
        <v>168</v>
      </c>
      <c r="F2384" t="s">
        <v>271</v>
      </c>
      <c r="G2384">
        <v>10</v>
      </c>
      <c r="H2384">
        <v>4</v>
      </c>
      <c r="I2384">
        <v>2013</v>
      </c>
      <c r="J2384">
        <v>2</v>
      </c>
      <c r="K2384" t="s">
        <v>19</v>
      </c>
      <c r="L2384">
        <f>data_to_analyze[[#This Row],[workers]]-data_to_analyze[[#This Row],[previous_workers]]</f>
        <v>6</v>
      </c>
    </row>
    <row r="2385" spans="1:12" x14ac:dyDescent="0.25">
      <c r="A2385">
        <v>2377</v>
      </c>
      <c r="B2385" t="s">
        <v>8843</v>
      </c>
      <c r="C2385" t="s">
        <v>17773</v>
      </c>
      <c r="D2385" s="7">
        <v>7200000</v>
      </c>
      <c r="E2385">
        <v>168</v>
      </c>
      <c r="F2385" t="s">
        <v>181</v>
      </c>
      <c r="G2385">
        <v>46</v>
      </c>
      <c r="H2385">
        <v>21</v>
      </c>
      <c r="I2385">
        <v>2010</v>
      </c>
      <c r="J2385">
        <v>3</v>
      </c>
      <c r="K2385" t="s">
        <v>591</v>
      </c>
      <c r="L2385">
        <f>data_to_analyze[[#This Row],[workers]]-data_to_analyze[[#This Row],[previous_workers]]</f>
        <v>25</v>
      </c>
    </row>
    <row r="2386" spans="1:12" x14ac:dyDescent="0.25">
      <c r="A2386">
        <v>2378</v>
      </c>
      <c r="B2386" t="s">
        <v>8846</v>
      </c>
      <c r="C2386" t="s">
        <v>17739</v>
      </c>
      <c r="D2386" s="7">
        <v>11900000</v>
      </c>
      <c r="E2386">
        <v>168</v>
      </c>
      <c r="F2386" t="s">
        <v>40</v>
      </c>
      <c r="G2386">
        <v>35</v>
      </c>
      <c r="H2386">
        <v>6</v>
      </c>
      <c r="I2386">
        <v>2015</v>
      </c>
      <c r="J2386">
        <v>1</v>
      </c>
      <c r="K2386" t="s">
        <v>8849</v>
      </c>
      <c r="L2386">
        <f>data_to_analyze[[#This Row],[workers]]-data_to_analyze[[#This Row],[previous_workers]]</f>
        <v>29</v>
      </c>
    </row>
    <row r="2387" spans="1:12" x14ac:dyDescent="0.25">
      <c r="A2387">
        <v>2379</v>
      </c>
      <c r="B2387" t="s">
        <v>8850</v>
      </c>
      <c r="C2387" t="s">
        <v>17744</v>
      </c>
      <c r="D2387" s="7">
        <v>5700000</v>
      </c>
      <c r="E2387">
        <v>168</v>
      </c>
      <c r="F2387" t="s">
        <v>18</v>
      </c>
      <c r="G2387">
        <v>47</v>
      </c>
      <c r="H2387">
        <v>14</v>
      </c>
      <c r="I2387">
        <v>2011</v>
      </c>
      <c r="J2387">
        <v>4</v>
      </c>
      <c r="K2387" t="s">
        <v>8853</v>
      </c>
      <c r="L2387">
        <f>data_to_analyze[[#This Row],[workers]]-data_to_analyze[[#This Row],[previous_workers]]</f>
        <v>33</v>
      </c>
    </row>
    <row r="2388" spans="1:12" x14ac:dyDescent="0.25">
      <c r="A2388">
        <v>2380</v>
      </c>
      <c r="B2388" t="s">
        <v>8854</v>
      </c>
      <c r="C2388" t="s">
        <v>777</v>
      </c>
      <c r="D2388" s="7">
        <v>5200000</v>
      </c>
      <c r="E2388">
        <v>168</v>
      </c>
      <c r="F2388" t="s">
        <v>623</v>
      </c>
      <c r="G2388">
        <v>8</v>
      </c>
      <c r="H2388">
        <v>4</v>
      </c>
      <c r="I2388">
        <v>1981</v>
      </c>
      <c r="J2388">
        <v>3</v>
      </c>
      <c r="K2388" t="s">
        <v>662</v>
      </c>
      <c r="L2388">
        <f>data_to_analyze[[#This Row],[workers]]-data_to_analyze[[#This Row],[previous_workers]]</f>
        <v>4</v>
      </c>
    </row>
    <row r="2389" spans="1:12" x14ac:dyDescent="0.25">
      <c r="A2389">
        <v>2381</v>
      </c>
      <c r="B2389" t="s">
        <v>8857</v>
      </c>
      <c r="C2389" t="s">
        <v>17753</v>
      </c>
      <c r="D2389" s="7">
        <v>23300000</v>
      </c>
      <c r="E2389">
        <v>168</v>
      </c>
      <c r="F2389" t="s">
        <v>18</v>
      </c>
      <c r="G2389">
        <v>260</v>
      </c>
      <c r="H2389">
        <v>97</v>
      </c>
      <c r="I2389">
        <v>2009</v>
      </c>
      <c r="J2389">
        <v>5</v>
      </c>
      <c r="K2389" t="s">
        <v>1621</v>
      </c>
      <c r="L2389">
        <f>data_to_analyze[[#This Row],[workers]]-data_to_analyze[[#This Row],[previous_workers]]</f>
        <v>163</v>
      </c>
    </row>
    <row r="2390" spans="1:12" x14ac:dyDescent="0.25">
      <c r="A2390">
        <v>2382</v>
      </c>
      <c r="B2390" t="s">
        <v>8860</v>
      </c>
      <c r="C2390" t="s">
        <v>10856</v>
      </c>
      <c r="D2390" s="7">
        <v>34100000</v>
      </c>
      <c r="E2390">
        <v>168</v>
      </c>
      <c r="F2390" t="s">
        <v>257</v>
      </c>
      <c r="G2390">
        <v>149</v>
      </c>
      <c r="H2390">
        <v>50</v>
      </c>
      <c r="I2390">
        <v>2012</v>
      </c>
      <c r="J2390">
        <v>1</v>
      </c>
      <c r="K2390" t="s">
        <v>1586</v>
      </c>
      <c r="L2390">
        <f>data_to_analyze[[#This Row],[workers]]-data_to_analyze[[#This Row],[previous_workers]]</f>
        <v>99</v>
      </c>
    </row>
    <row r="2391" spans="1:12" x14ac:dyDescent="0.25">
      <c r="A2391">
        <v>2383</v>
      </c>
      <c r="B2391" t="s">
        <v>8864</v>
      </c>
      <c r="C2391" t="s">
        <v>17748</v>
      </c>
      <c r="D2391" s="7">
        <v>34200000</v>
      </c>
      <c r="E2391">
        <v>168</v>
      </c>
      <c r="F2391" t="s">
        <v>107</v>
      </c>
      <c r="G2391">
        <v>225</v>
      </c>
      <c r="H2391">
        <v>40</v>
      </c>
      <c r="I2391">
        <v>2006</v>
      </c>
      <c r="J2391">
        <v>3</v>
      </c>
      <c r="K2391" t="s">
        <v>830</v>
      </c>
      <c r="L2391">
        <f>data_to_analyze[[#This Row],[workers]]-data_to_analyze[[#This Row],[previous_workers]]</f>
        <v>185</v>
      </c>
    </row>
    <row r="2392" spans="1:12" x14ac:dyDescent="0.25">
      <c r="A2392">
        <v>2384</v>
      </c>
      <c r="B2392" t="s">
        <v>8867</v>
      </c>
      <c r="C2392" t="s">
        <v>17771</v>
      </c>
      <c r="D2392" s="7">
        <v>7800000</v>
      </c>
      <c r="E2392">
        <v>168</v>
      </c>
      <c r="F2392" t="s">
        <v>271</v>
      </c>
      <c r="G2392">
        <v>17</v>
      </c>
      <c r="H2392">
        <v>7</v>
      </c>
      <c r="I2392">
        <v>2010</v>
      </c>
      <c r="J2392">
        <v>3</v>
      </c>
      <c r="K2392" t="s">
        <v>3401</v>
      </c>
      <c r="L2392">
        <f>data_to_analyze[[#This Row],[workers]]-data_to_analyze[[#This Row],[previous_workers]]</f>
        <v>10</v>
      </c>
    </row>
    <row r="2393" spans="1:12" x14ac:dyDescent="0.25">
      <c r="A2393">
        <v>2385</v>
      </c>
      <c r="B2393" t="s">
        <v>8870</v>
      </c>
      <c r="C2393" t="s">
        <v>10856</v>
      </c>
      <c r="D2393" s="7">
        <v>7800000</v>
      </c>
      <c r="E2393">
        <v>168</v>
      </c>
      <c r="F2393" t="s">
        <v>107</v>
      </c>
      <c r="G2393">
        <v>25</v>
      </c>
      <c r="H2393">
        <v>11</v>
      </c>
      <c r="I2393">
        <v>2006</v>
      </c>
      <c r="J2393">
        <v>1</v>
      </c>
      <c r="K2393" t="s">
        <v>83</v>
      </c>
      <c r="L2393">
        <f>data_to_analyze[[#This Row],[workers]]-data_to_analyze[[#This Row],[previous_workers]]</f>
        <v>14</v>
      </c>
    </row>
    <row r="2394" spans="1:12" x14ac:dyDescent="0.25">
      <c r="A2394">
        <v>2386</v>
      </c>
      <c r="B2394" t="s">
        <v>8873</v>
      </c>
      <c r="C2394" t="s">
        <v>17760</v>
      </c>
      <c r="D2394" s="7">
        <v>84300000</v>
      </c>
      <c r="E2394">
        <v>168</v>
      </c>
      <c r="F2394" t="s">
        <v>187</v>
      </c>
      <c r="G2394">
        <v>25</v>
      </c>
      <c r="H2394">
        <v>10</v>
      </c>
      <c r="I2394">
        <v>2010</v>
      </c>
      <c r="J2394">
        <v>6</v>
      </c>
      <c r="K2394" t="s">
        <v>1154</v>
      </c>
      <c r="L2394">
        <f>data_to_analyze[[#This Row],[workers]]-data_to_analyze[[#This Row],[previous_workers]]</f>
        <v>15</v>
      </c>
    </row>
    <row r="2395" spans="1:12" x14ac:dyDescent="0.25">
      <c r="A2395">
        <v>2387</v>
      </c>
      <c r="B2395" t="s">
        <v>8876</v>
      </c>
      <c r="C2395" t="s">
        <v>10856</v>
      </c>
      <c r="D2395" s="7">
        <v>19200000</v>
      </c>
      <c r="E2395">
        <v>167</v>
      </c>
      <c r="F2395" t="s">
        <v>55</v>
      </c>
      <c r="G2395">
        <v>72</v>
      </c>
      <c r="H2395">
        <v>24</v>
      </c>
      <c r="I2395">
        <v>2002</v>
      </c>
      <c r="J2395">
        <v>2</v>
      </c>
      <c r="K2395" t="s">
        <v>8880</v>
      </c>
      <c r="L2395">
        <f>data_to_analyze[[#This Row],[workers]]-data_to_analyze[[#This Row],[previous_workers]]</f>
        <v>48</v>
      </c>
    </row>
    <row r="2396" spans="1:12" x14ac:dyDescent="0.25">
      <c r="A2396">
        <v>2388</v>
      </c>
      <c r="B2396" t="s">
        <v>8881</v>
      </c>
      <c r="C2396" t="s">
        <v>777</v>
      </c>
      <c r="D2396" s="7">
        <v>800000</v>
      </c>
      <c r="E2396">
        <v>167</v>
      </c>
      <c r="F2396" t="s">
        <v>297</v>
      </c>
      <c r="G2396">
        <v>29</v>
      </c>
      <c r="H2396">
        <v>5</v>
      </c>
      <c r="I2396">
        <v>2002</v>
      </c>
      <c r="J2396">
        <v>1</v>
      </c>
      <c r="K2396" t="s">
        <v>203</v>
      </c>
      <c r="L2396">
        <f>data_to_analyze[[#This Row],[workers]]-data_to_analyze[[#This Row],[previous_workers]]</f>
        <v>24</v>
      </c>
    </row>
    <row r="2397" spans="1:12" x14ac:dyDescent="0.25">
      <c r="A2397">
        <v>2389</v>
      </c>
      <c r="B2397" t="s">
        <v>8884</v>
      </c>
      <c r="C2397" t="s">
        <v>17770</v>
      </c>
      <c r="D2397" s="7">
        <v>63100000</v>
      </c>
      <c r="E2397">
        <v>167</v>
      </c>
      <c r="F2397" t="s">
        <v>55</v>
      </c>
      <c r="G2397">
        <v>265</v>
      </c>
      <c r="H2397">
        <v>65</v>
      </c>
      <c r="I2397">
        <v>2006</v>
      </c>
      <c r="J2397">
        <v>5</v>
      </c>
      <c r="K2397" t="s">
        <v>251</v>
      </c>
      <c r="L2397">
        <f>data_to_analyze[[#This Row],[workers]]-data_to_analyze[[#This Row],[previous_workers]]</f>
        <v>200</v>
      </c>
    </row>
    <row r="2398" spans="1:12" x14ac:dyDescent="0.25">
      <c r="A2398">
        <v>2390</v>
      </c>
      <c r="B2398" t="s">
        <v>8888</v>
      </c>
      <c r="C2398" t="s">
        <v>17767</v>
      </c>
      <c r="D2398" s="7">
        <v>2300000</v>
      </c>
      <c r="E2398">
        <v>167</v>
      </c>
      <c r="F2398" t="s">
        <v>107</v>
      </c>
      <c r="G2398">
        <v>20</v>
      </c>
      <c r="H2398">
        <v>8</v>
      </c>
      <c r="I2398">
        <v>1999</v>
      </c>
      <c r="J2398">
        <v>1</v>
      </c>
      <c r="K2398" t="s">
        <v>3467</v>
      </c>
      <c r="L2398">
        <f>data_to_analyze[[#This Row],[workers]]-data_to_analyze[[#This Row],[previous_workers]]</f>
        <v>12</v>
      </c>
    </row>
    <row r="2399" spans="1:12" x14ac:dyDescent="0.25">
      <c r="A2399">
        <v>2391</v>
      </c>
      <c r="B2399" t="s">
        <v>8891</v>
      </c>
      <c r="C2399" t="s">
        <v>10856</v>
      </c>
      <c r="D2399" s="7">
        <v>1800000</v>
      </c>
      <c r="E2399">
        <v>167</v>
      </c>
      <c r="F2399" t="s">
        <v>18</v>
      </c>
      <c r="G2399">
        <v>104</v>
      </c>
      <c r="H2399">
        <v>48</v>
      </c>
      <c r="I2399">
        <v>2012</v>
      </c>
      <c r="J2399">
        <v>3</v>
      </c>
      <c r="K2399" t="s">
        <v>163</v>
      </c>
      <c r="L2399">
        <f>data_to_analyze[[#This Row],[workers]]-data_to_analyze[[#This Row],[previous_workers]]</f>
        <v>56</v>
      </c>
    </row>
    <row r="2400" spans="1:12" x14ac:dyDescent="0.25">
      <c r="A2400">
        <v>2392</v>
      </c>
      <c r="B2400" t="s">
        <v>8895</v>
      </c>
      <c r="C2400" t="s">
        <v>17760</v>
      </c>
      <c r="D2400" s="7">
        <v>1700000</v>
      </c>
      <c r="E2400">
        <v>167</v>
      </c>
      <c r="F2400" t="s">
        <v>336</v>
      </c>
      <c r="G2400">
        <v>57</v>
      </c>
      <c r="H2400">
        <v>35</v>
      </c>
      <c r="I2400">
        <v>2009</v>
      </c>
      <c r="J2400">
        <v>5</v>
      </c>
      <c r="K2400" t="s">
        <v>1879</v>
      </c>
      <c r="L2400">
        <f>data_to_analyze[[#This Row],[workers]]-data_to_analyze[[#This Row],[previous_workers]]</f>
        <v>22</v>
      </c>
    </row>
    <row r="2401" spans="1:12" x14ac:dyDescent="0.25">
      <c r="A2401">
        <v>2393</v>
      </c>
      <c r="B2401" t="s">
        <v>8898</v>
      </c>
      <c r="C2401" t="s">
        <v>17770</v>
      </c>
      <c r="D2401" s="7">
        <v>63700000</v>
      </c>
      <c r="E2401">
        <v>167</v>
      </c>
      <c r="F2401" t="s">
        <v>218</v>
      </c>
      <c r="G2401">
        <v>115</v>
      </c>
      <c r="H2401">
        <v>73</v>
      </c>
      <c r="I2401">
        <v>2000</v>
      </c>
      <c r="J2401">
        <v>4</v>
      </c>
      <c r="K2401" t="s">
        <v>7367</v>
      </c>
      <c r="L2401">
        <f>data_to_analyze[[#This Row],[workers]]-data_to_analyze[[#This Row],[previous_workers]]</f>
        <v>42</v>
      </c>
    </row>
    <row r="2402" spans="1:12" x14ac:dyDescent="0.25">
      <c r="A2402">
        <v>2394</v>
      </c>
      <c r="B2402" t="s">
        <v>8902</v>
      </c>
      <c r="C2402" t="s">
        <v>17739</v>
      </c>
      <c r="D2402" s="7">
        <v>15500000</v>
      </c>
      <c r="E2402">
        <v>167</v>
      </c>
      <c r="F2402" t="s">
        <v>25</v>
      </c>
      <c r="G2402">
        <v>17</v>
      </c>
      <c r="H2402">
        <v>7</v>
      </c>
      <c r="I2402">
        <v>2008</v>
      </c>
      <c r="J2402">
        <v>4</v>
      </c>
      <c r="K2402" t="s">
        <v>122</v>
      </c>
      <c r="L2402">
        <f>data_to_analyze[[#This Row],[workers]]-data_to_analyze[[#This Row],[previous_workers]]</f>
        <v>10</v>
      </c>
    </row>
    <row r="2403" spans="1:12" x14ac:dyDescent="0.25">
      <c r="A2403">
        <v>2395</v>
      </c>
      <c r="B2403" t="s">
        <v>8905</v>
      </c>
      <c r="C2403" t="s">
        <v>10856</v>
      </c>
      <c r="D2403" s="7">
        <v>2200000</v>
      </c>
      <c r="E2403">
        <v>167</v>
      </c>
      <c r="F2403" t="s">
        <v>623</v>
      </c>
      <c r="G2403">
        <v>48</v>
      </c>
      <c r="H2403">
        <v>25</v>
      </c>
      <c r="I2403">
        <v>2011</v>
      </c>
      <c r="J2403">
        <v>1</v>
      </c>
      <c r="K2403" t="s">
        <v>1213</v>
      </c>
      <c r="L2403">
        <f>data_to_analyze[[#This Row],[workers]]-data_to_analyze[[#This Row],[previous_workers]]</f>
        <v>23</v>
      </c>
    </row>
    <row r="2404" spans="1:12" x14ac:dyDescent="0.25">
      <c r="A2404">
        <v>2396</v>
      </c>
      <c r="B2404" t="s">
        <v>8908</v>
      </c>
      <c r="C2404" t="s">
        <v>17775</v>
      </c>
      <c r="D2404" s="7">
        <v>29600000</v>
      </c>
      <c r="E2404">
        <v>167</v>
      </c>
      <c r="F2404" t="s">
        <v>211</v>
      </c>
      <c r="G2404">
        <v>125</v>
      </c>
      <c r="H2404">
        <v>55</v>
      </c>
      <c r="I2404">
        <v>1917</v>
      </c>
      <c r="J2404">
        <v>5</v>
      </c>
      <c r="K2404" t="s">
        <v>8911</v>
      </c>
      <c r="L2404">
        <f>data_to_analyze[[#This Row],[workers]]-data_to_analyze[[#This Row],[previous_workers]]</f>
        <v>70</v>
      </c>
    </row>
    <row r="2405" spans="1:12" x14ac:dyDescent="0.25">
      <c r="A2405">
        <v>2397</v>
      </c>
      <c r="B2405" t="s">
        <v>8912</v>
      </c>
      <c r="C2405" t="s">
        <v>17744</v>
      </c>
      <c r="D2405" s="7">
        <v>2200000</v>
      </c>
      <c r="E2405">
        <v>167</v>
      </c>
      <c r="F2405" t="s">
        <v>55</v>
      </c>
      <c r="G2405">
        <v>11</v>
      </c>
      <c r="H2405">
        <v>8</v>
      </c>
      <c r="I2405">
        <v>2011</v>
      </c>
      <c r="J2405">
        <v>2</v>
      </c>
      <c r="K2405" t="s">
        <v>3772</v>
      </c>
      <c r="L2405">
        <f>data_to_analyze[[#This Row],[workers]]-data_to_analyze[[#This Row],[previous_workers]]</f>
        <v>3</v>
      </c>
    </row>
    <row r="2406" spans="1:12" x14ac:dyDescent="0.25">
      <c r="A2406">
        <v>2398</v>
      </c>
      <c r="B2406" t="s">
        <v>8915</v>
      </c>
      <c r="C2406" t="s">
        <v>17770</v>
      </c>
      <c r="D2406" s="7">
        <v>9300000</v>
      </c>
      <c r="E2406">
        <v>167</v>
      </c>
      <c r="F2406" t="s">
        <v>175</v>
      </c>
      <c r="G2406">
        <v>50</v>
      </c>
      <c r="H2406">
        <v>16</v>
      </c>
      <c r="I2406">
        <v>2008</v>
      </c>
      <c r="J2406">
        <v>2</v>
      </c>
      <c r="K2406" t="s">
        <v>8918</v>
      </c>
      <c r="L2406">
        <f>data_to_analyze[[#This Row],[workers]]-data_to_analyze[[#This Row],[previous_workers]]</f>
        <v>34</v>
      </c>
    </row>
    <row r="2407" spans="1:12" x14ac:dyDescent="0.25">
      <c r="A2407">
        <v>2399</v>
      </c>
      <c r="B2407" t="s">
        <v>8919</v>
      </c>
      <c r="C2407" t="s">
        <v>17742</v>
      </c>
      <c r="D2407" s="7">
        <v>2300000</v>
      </c>
      <c r="E2407">
        <v>167</v>
      </c>
      <c r="F2407" t="s">
        <v>40</v>
      </c>
      <c r="G2407">
        <v>7</v>
      </c>
      <c r="H2407">
        <v>3</v>
      </c>
      <c r="I2407">
        <v>2012</v>
      </c>
      <c r="J2407">
        <v>1</v>
      </c>
      <c r="K2407" t="s">
        <v>506</v>
      </c>
      <c r="L2407">
        <f>data_to_analyze[[#This Row],[workers]]-data_to_analyze[[#This Row],[previous_workers]]</f>
        <v>4</v>
      </c>
    </row>
    <row r="2408" spans="1:12" x14ac:dyDescent="0.25">
      <c r="A2408">
        <v>2400</v>
      </c>
      <c r="B2408" t="s">
        <v>8922</v>
      </c>
      <c r="C2408" t="s">
        <v>17742</v>
      </c>
      <c r="D2408" s="7">
        <v>7500000</v>
      </c>
      <c r="E2408">
        <v>167</v>
      </c>
      <c r="F2408" t="s">
        <v>297</v>
      </c>
      <c r="G2408">
        <v>44</v>
      </c>
      <c r="H2408">
        <v>20</v>
      </c>
      <c r="I2408">
        <v>2013</v>
      </c>
      <c r="J2408">
        <v>2</v>
      </c>
      <c r="K2408" t="s">
        <v>506</v>
      </c>
      <c r="L2408">
        <f>data_to_analyze[[#This Row],[workers]]-data_to_analyze[[#This Row],[previous_workers]]</f>
        <v>24</v>
      </c>
    </row>
    <row r="2409" spans="1:12" x14ac:dyDescent="0.25">
      <c r="A2409">
        <v>2401</v>
      </c>
      <c r="B2409" t="s">
        <v>8925</v>
      </c>
      <c r="C2409" t="s">
        <v>17773</v>
      </c>
      <c r="D2409" s="7">
        <v>4500000</v>
      </c>
      <c r="E2409">
        <v>167</v>
      </c>
      <c r="F2409" t="s">
        <v>18</v>
      </c>
      <c r="G2409">
        <v>30</v>
      </c>
      <c r="H2409">
        <v>5</v>
      </c>
      <c r="I2409">
        <v>2012</v>
      </c>
      <c r="J2409">
        <v>1</v>
      </c>
      <c r="K2409" t="s">
        <v>4674</v>
      </c>
      <c r="L2409">
        <f>data_to_analyze[[#This Row],[workers]]-data_to_analyze[[#This Row],[previous_workers]]</f>
        <v>25</v>
      </c>
    </row>
    <row r="2410" spans="1:12" x14ac:dyDescent="0.25">
      <c r="A2410">
        <v>2402</v>
      </c>
      <c r="B2410" t="s">
        <v>8928</v>
      </c>
      <c r="C2410" t="s">
        <v>777</v>
      </c>
      <c r="D2410" s="7">
        <v>9500000</v>
      </c>
      <c r="E2410">
        <v>166</v>
      </c>
      <c r="F2410" t="s">
        <v>18</v>
      </c>
      <c r="G2410">
        <v>43</v>
      </c>
      <c r="H2410">
        <v>14</v>
      </c>
      <c r="I2410">
        <v>2007</v>
      </c>
      <c r="J2410">
        <v>2</v>
      </c>
      <c r="K2410" t="s">
        <v>1004</v>
      </c>
      <c r="L2410">
        <f>data_to_analyze[[#This Row],[workers]]-data_to_analyze[[#This Row],[previous_workers]]</f>
        <v>29</v>
      </c>
    </row>
    <row r="2411" spans="1:12" x14ac:dyDescent="0.25">
      <c r="A2411">
        <v>2403</v>
      </c>
      <c r="B2411" t="s">
        <v>8931</v>
      </c>
      <c r="C2411" t="s">
        <v>108</v>
      </c>
      <c r="D2411" s="7">
        <v>29400000</v>
      </c>
      <c r="E2411">
        <v>166</v>
      </c>
      <c r="F2411" t="s">
        <v>336</v>
      </c>
      <c r="G2411">
        <v>54</v>
      </c>
      <c r="H2411">
        <v>13</v>
      </c>
      <c r="I2411">
        <v>2004</v>
      </c>
      <c r="J2411">
        <v>1</v>
      </c>
      <c r="K2411" t="s">
        <v>108</v>
      </c>
      <c r="L2411">
        <f>data_to_analyze[[#This Row],[workers]]-data_to_analyze[[#This Row],[previous_workers]]</f>
        <v>41</v>
      </c>
    </row>
    <row r="2412" spans="1:12" x14ac:dyDescent="0.25">
      <c r="A2412">
        <v>2404</v>
      </c>
      <c r="B2412" t="s">
        <v>8935</v>
      </c>
      <c r="C2412" t="s">
        <v>17770</v>
      </c>
      <c r="D2412" s="7">
        <v>2900000</v>
      </c>
      <c r="E2412">
        <v>166</v>
      </c>
      <c r="F2412" t="s">
        <v>48</v>
      </c>
      <c r="G2412">
        <v>7</v>
      </c>
      <c r="H2412">
        <v>5</v>
      </c>
      <c r="I2412">
        <v>2001</v>
      </c>
      <c r="J2412">
        <v>2</v>
      </c>
      <c r="K2412" t="s">
        <v>251</v>
      </c>
      <c r="L2412">
        <f>data_to_analyze[[#This Row],[workers]]-data_to_analyze[[#This Row],[previous_workers]]</f>
        <v>2</v>
      </c>
    </row>
    <row r="2413" spans="1:12" x14ac:dyDescent="0.25">
      <c r="A2413">
        <v>2405</v>
      </c>
      <c r="B2413" t="s">
        <v>8938</v>
      </c>
      <c r="C2413" t="s">
        <v>10856</v>
      </c>
      <c r="D2413" s="7">
        <v>6300000</v>
      </c>
      <c r="E2413">
        <v>166</v>
      </c>
      <c r="F2413" t="s">
        <v>233</v>
      </c>
      <c r="G2413">
        <v>10</v>
      </c>
      <c r="H2413">
        <v>8</v>
      </c>
      <c r="I2413">
        <v>2009</v>
      </c>
      <c r="J2413">
        <v>4</v>
      </c>
      <c r="K2413" t="s">
        <v>8941</v>
      </c>
      <c r="L2413">
        <f>data_to_analyze[[#This Row],[workers]]-data_to_analyze[[#This Row],[previous_workers]]</f>
        <v>2</v>
      </c>
    </row>
    <row r="2414" spans="1:12" x14ac:dyDescent="0.25">
      <c r="A2414">
        <v>2406</v>
      </c>
      <c r="B2414" t="s">
        <v>8942</v>
      </c>
      <c r="C2414" t="s">
        <v>10856</v>
      </c>
      <c r="D2414" s="7">
        <v>5900000</v>
      </c>
      <c r="E2414">
        <v>166</v>
      </c>
      <c r="F2414" t="s">
        <v>329</v>
      </c>
      <c r="G2414">
        <v>63</v>
      </c>
      <c r="H2414">
        <v>45</v>
      </c>
      <c r="I2414">
        <v>2006</v>
      </c>
      <c r="J2414">
        <v>1</v>
      </c>
      <c r="K2414" t="s">
        <v>8945</v>
      </c>
      <c r="L2414">
        <f>data_to_analyze[[#This Row],[workers]]-data_to_analyze[[#This Row],[previous_workers]]</f>
        <v>18</v>
      </c>
    </row>
    <row r="2415" spans="1:12" x14ac:dyDescent="0.25">
      <c r="A2415">
        <v>2407</v>
      </c>
      <c r="B2415" t="s">
        <v>8946</v>
      </c>
      <c r="C2415" t="s">
        <v>17770</v>
      </c>
      <c r="D2415" s="7">
        <v>6400000</v>
      </c>
      <c r="E2415">
        <v>166</v>
      </c>
      <c r="F2415" t="s">
        <v>25</v>
      </c>
      <c r="G2415">
        <v>100</v>
      </c>
      <c r="H2415">
        <v>50</v>
      </c>
      <c r="I2415">
        <v>2012</v>
      </c>
      <c r="J2415">
        <v>2</v>
      </c>
      <c r="K2415" t="s">
        <v>34</v>
      </c>
      <c r="L2415">
        <f>data_to_analyze[[#This Row],[workers]]-data_to_analyze[[#This Row],[previous_workers]]</f>
        <v>50</v>
      </c>
    </row>
    <row r="2416" spans="1:12" x14ac:dyDescent="0.25">
      <c r="A2416">
        <v>2408</v>
      </c>
      <c r="B2416" t="s">
        <v>8949</v>
      </c>
      <c r="C2416" t="s">
        <v>17753</v>
      </c>
      <c r="D2416" s="7">
        <v>5600000</v>
      </c>
      <c r="E2416">
        <v>165</v>
      </c>
      <c r="F2416" t="s">
        <v>156</v>
      </c>
      <c r="G2416">
        <v>49</v>
      </c>
      <c r="H2416">
        <v>17</v>
      </c>
      <c r="I2416">
        <v>2007</v>
      </c>
      <c r="J2416">
        <v>4</v>
      </c>
      <c r="K2416" t="s">
        <v>985</v>
      </c>
      <c r="L2416">
        <f>data_to_analyze[[#This Row],[workers]]-data_to_analyze[[#This Row],[previous_workers]]</f>
        <v>32</v>
      </c>
    </row>
    <row r="2417" spans="1:12" x14ac:dyDescent="0.25">
      <c r="A2417">
        <v>2409</v>
      </c>
      <c r="B2417" t="s">
        <v>8952</v>
      </c>
      <c r="C2417" t="s">
        <v>108</v>
      </c>
      <c r="D2417" s="7">
        <v>61300000</v>
      </c>
      <c r="E2417">
        <v>165</v>
      </c>
      <c r="F2417" t="s">
        <v>40</v>
      </c>
      <c r="G2417">
        <v>20</v>
      </c>
      <c r="H2417">
        <v>10</v>
      </c>
      <c r="I2417">
        <v>2010</v>
      </c>
      <c r="J2417">
        <v>3</v>
      </c>
      <c r="K2417" t="s">
        <v>108</v>
      </c>
      <c r="L2417">
        <f>data_to_analyze[[#This Row],[workers]]-data_to_analyze[[#This Row],[previous_workers]]</f>
        <v>10</v>
      </c>
    </row>
    <row r="2418" spans="1:12" x14ac:dyDescent="0.25">
      <c r="A2418">
        <v>2410</v>
      </c>
      <c r="B2418" t="s">
        <v>8955</v>
      </c>
      <c r="C2418" t="s">
        <v>17770</v>
      </c>
      <c r="D2418" s="7">
        <v>5700000</v>
      </c>
      <c r="E2418">
        <v>165</v>
      </c>
      <c r="F2418" t="s">
        <v>18</v>
      </c>
      <c r="G2418">
        <v>38</v>
      </c>
      <c r="H2418">
        <v>18</v>
      </c>
      <c r="I2418">
        <v>2012</v>
      </c>
      <c r="J2418">
        <v>3</v>
      </c>
      <c r="K2418" t="s">
        <v>1496</v>
      </c>
      <c r="L2418">
        <f>data_to_analyze[[#This Row],[workers]]-data_to_analyze[[#This Row],[previous_workers]]</f>
        <v>20</v>
      </c>
    </row>
    <row r="2419" spans="1:12" x14ac:dyDescent="0.25">
      <c r="A2419">
        <v>2411</v>
      </c>
      <c r="B2419" t="s">
        <v>8958</v>
      </c>
      <c r="C2419" t="s">
        <v>17773</v>
      </c>
      <c r="D2419" s="7">
        <v>6700000</v>
      </c>
      <c r="E2419">
        <v>165</v>
      </c>
      <c r="F2419" t="s">
        <v>336</v>
      </c>
      <c r="G2419">
        <v>40</v>
      </c>
      <c r="H2419">
        <v>13</v>
      </c>
      <c r="I2419">
        <v>2013</v>
      </c>
      <c r="J2419">
        <v>1</v>
      </c>
      <c r="K2419" t="s">
        <v>396</v>
      </c>
      <c r="L2419">
        <f>data_to_analyze[[#This Row],[workers]]-data_to_analyze[[#This Row],[previous_workers]]</f>
        <v>27</v>
      </c>
    </row>
    <row r="2420" spans="1:12" x14ac:dyDescent="0.25">
      <c r="A2420">
        <v>2412</v>
      </c>
      <c r="B2420" t="s">
        <v>8961</v>
      </c>
      <c r="C2420" t="s">
        <v>17751</v>
      </c>
      <c r="D2420" s="7">
        <v>26700000</v>
      </c>
      <c r="E2420">
        <v>165</v>
      </c>
      <c r="F2420" t="s">
        <v>48</v>
      </c>
      <c r="G2420">
        <v>88</v>
      </c>
      <c r="H2420">
        <v>25</v>
      </c>
      <c r="I2420">
        <v>2006</v>
      </c>
      <c r="J2420">
        <v>4</v>
      </c>
      <c r="K2420" t="s">
        <v>8964</v>
      </c>
      <c r="L2420">
        <f>data_to_analyze[[#This Row],[workers]]-data_to_analyze[[#This Row],[previous_workers]]</f>
        <v>63</v>
      </c>
    </row>
    <row r="2421" spans="1:12" x14ac:dyDescent="0.25">
      <c r="A2421">
        <v>2413</v>
      </c>
      <c r="B2421" t="s">
        <v>8965</v>
      </c>
      <c r="C2421" t="s">
        <v>17738</v>
      </c>
      <c r="D2421" s="7">
        <v>56100000</v>
      </c>
      <c r="E2421">
        <v>165</v>
      </c>
      <c r="F2421" t="s">
        <v>181</v>
      </c>
      <c r="G2421">
        <v>202</v>
      </c>
      <c r="H2421">
        <v>89</v>
      </c>
      <c r="I2421">
        <v>2008</v>
      </c>
      <c r="J2421">
        <v>6</v>
      </c>
      <c r="K2421" t="s">
        <v>976</v>
      </c>
      <c r="L2421">
        <f>data_to_analyze[[#This Row],[workers]]-data_to_analyze[[#This Row],[previous_workers]]</f>
        <v>113</v>
      </c>
    </row>
    <row r="2422" spans="1:12" x14ac:dyDescent="0.25">
      <c r="A2422">
        <v>2414</v>
      </c>
      <c r="B2422" t="s">
        <v>8968</v>
      </c>
      <c r="C2422" t="s">
        <v>108</v>
      </c>
      <c r="D2422" s="7">
        <v>3700000</v>
      </c>
      <c r="E2422">
        <v>165</v>
      </c>
      <c r="F2422" t="s">
        <v>107</v>
      </c>
      <c r="G2422">
        <v>22</v>
      </c>
      <c r="H2422">
        <v>8</v>
      </c>
      <c r="I2422">
        <v>2013</v>
      </c>
      <c r="J2422">
        <v>2</v>
      </c>
      <c r="K2422" t="s">
        <v>108</v>
      </c>
      <c r="L2422">
        <f>data_to_analyze[[#This Row],[workers]]-data_to_analyze[[#This Row],[previous_workers]]</f>
        <v>14</v>
      </c>
    </row>
    <row r="2423" spans="1:12" x14ac:dyDescent="0.25">
      <c r="A2423">
        <v>2415</v>
      </c>
      <c r="B2423" t="s">
        <v>8971</v>
      </c>
      <c r="C2423" t="s">
        <v>777</v>
      </c>
      <c r="D2423" s="7">
        <v>44300000</v>
      </c>
      <c r="E2423">
        <v>165</v>
      </c>
      <c r="F2423" t="s">
        <v>181</v>
      </c>
      <c r="G2423">
        <v>399</v>
      </c>
      <c r="H2423">
        <v>127</v>
      </c>
      <c r="I2423">
        <v>2006</v>
      </c>
      <c r="J2423">
        <v>1</v>
      </c>
      <c r="K2423" t="s">
        <v>8974</v>
      </c>
      <c r="L2423">
        <f>data_to_analyze[[#This Row],[workers]]-data_to_analyze[[#This Row],[previous_workers]]</f>
        <v>272</v>
      </c>
    </row>
    <row r="2424" spans="1:12" x14ac:dyDescent="0.25">
      <c r="A2424">
        <v>2416</v>
      </c>
      <c r="B2424" t="s">
        <v>8975</v>
      </c>
      <c r="C2424" t="s">
        <v>17753</v>
      </c>
      <c r="D2424" s="7">
        <v>300000</v>
      </c>
      <c r="E2424">
        <v>165</v>
      </c>
      <c r="F2424" t="s">
        <v>18</v>
      </c>
      <c r="G2424">
        <v>23</v>
      </c>
      <c r="H2424">
        <v>12</v>
      </c>
      <c r="I2424">
        <v>2010</v>
      </c>
      <c r="J2424">
        <v>1</v>
      </c>
      <c r="K2424" t="s">
        <v>2827</v>
      </c>
      <c r="L2424">
        <f>data_to_analyze[[#This Row],[workers]]-data_to_analyze[[#This Row],[previous_workers]]</f>
        <v>11</v>
      </c>
    </row>
    <row r="2425" spans="1:12" x14ac:dyDescent="0.25">
      <c r="A2425">
        <v>2417</v>
      </c>
      <c r="B2425" t="s">
        <v>8978</v>
      </c>
      <c r="C2425" t="s">
        <v>17773</v>
      </c>
      <c r="D2425" s="7">
        <v>7600000</v>
      </c>
      <c r="E2425">
        <v>165</v>
      </c>
      <c r="F2425" t="s">
        <v>69</v>
      </c>
      <c r="G2425">
        <v>15</v>
      </c>
      <c r="H2425">
        <v>9</v>
      </c>
      <c r="I2425">
        <v>2013</v>
      </c>
      <c r="J2425">
        <v>1</v>
      </c>
      <c r="K2425" t="s">
        <v>1896</v>
      </c>
      <c r="L2425">
        <f>data_to_analyze[[#This Row],[workers]]-data_to_analyze[[#This Row],[previous_workers]]</f>
        <v>6</v>
      </c>
    </row>
    <row r="2426" spans="1:12" x14ac:dyDescent="0.25">
      <c r="A2426">
        <v>2417</v>
      </c>
      <c r="B2426" t="s">
        <v>8981</v>
      </c>
      <c r="C2426" t="s">
        <v>17744</v>
      </c>
      <c r="D2426" s="7">
        <v>6900000</v>
      </c>
      <c r="E2426">
        <v>165</v>
      </c>
      <c r="F2426" t="s">
        <v>324</v>
      </c>
      <c r="G2426">
        <v>280</v>
      </c>
      <c r="H2426">
        <v>210</v>
      </c>
      <c r="I2426">
        <v>2011</v>
      </c>
      <c r="J2426">
        <v>4</v>
      </c>
      <c r="K2426" t="s">
        <v>2080</v>
      </c>
      <c r="L2426">
        <f>data_to_analyze[[#This Row],[workers]]-data_to_analyze[[#This Row],[previous_workers]]</f>
        <v>70</v>
      </c>
    </row>
    <row r="2427" spans="1:12" x14ac:dyDescent="0.25">
      <c r="A2427">
        <v>2418</v>
      </c>
      <c r="B2427" t="s">
        <v>8984</v>
      </c>
      <c r="C2427" t="s">
        <v>7363</v>
      </c>
      <c r="D2427" s="7">
        <v>67800000</v>
      </c>
      <c r="E2427">
        <v>165</v>
      </c>
      <c r="F2427" t="s">
        <v>324</v>
      </c>
      <c r="G2427">
        <v>23</v>
      </c>
      <c r="H2427">
        <v>14</v>
      </c>
      <c r="I2427">
        <v>1979</v>
      </c>
      <c r="J2427">
        <v>5</v>
      </c>
      <c r="K2427" t="s">
        <v>8987</v>
      </c>
      <c r="L2427">
        <f>data_to_analyze[[#This Row],[workers]]-data_to_analyze[[#This Row],[previous_workers]]</f>
        <v>9</v>
      </c>
    </row>
    <row r="2428" spans="1:12" x14ac:dyDescent="0.25">
      <c r="A2428">
        <v>2419</v>
      </c>
      <c r="B2428" t="s">
        <v>8988</v>
      </c>
      <c r="C2428" t="s">
        <v>17760</v>
      </c>
      <c r="D2428" s="7">
        <v>9800000</v>
      </c>
      <c r="E2428">
        <v>165</v>
      </c>
      <c r="F2428" t="s">
        <v>18</v>
      </c>
      <c r="G2428">
        <v>72</v>
      </c>
      <c r="H2428">
        <v>27</v>
      </c>
      <c r="I2428">
        <v>2002</v>
      </c>
      <c r="J2428">
        <v>1</v>
      </c>
      <c r="K2428" t="s">
        <v>1879</v>
      </c>
      <c r="L2428">
        <f>data_to_analyze[[#This Row],[workers]]-data_to_analyze[[#This Row],[previous_workers]]</f>
        <v>45</v>
      </c>
    </row>
    <row r="2429" spans="1:12" x14ac:dyDescent="0.25">
      <c r="A2429">
        <v>2420</v>
      </c>
      <c r="B2429" t="s">
        <v>8991</v>
      </c>
      <c r="C2429" t="s">
        <v>17764</v>
      </c>
      <c r="D2429" s="7">
        <v>6100000</v>
      </c>
      <c r="E2429">
        <v>165</v>
      </c>
      <c r="F2429" t="s">
        <v>297</v>
      </c>
      <c r="G2429">
        <v>65</v>
      </c>
      <c r="H2429">
        <v>34</v>
      </c>
      <c r="I2429">
        <v>2012</v>
      </c>
      <c r="J2429">
        <v>1</v>
      </c>
      <c r="K2429" t="s">
        <v>8994</v>
      </c>
      <c r="L2429">
        <f>data_to_analyze[[#This Row],[workers]]-data_to_analyze[[#This Row],[previous_workers]]</f>
        <v>31</v>
      </c>
    </row>
    <row r="2430" spans="1:12" x14ac:dyDescent="0.25">
      <c r="A2430">
        <v>2421</v>
      </c>
      <c r="B2430" t="s">
        <v>8995</v>
      </c>
      <c r="C2430" t="s">
        <v>17743</v>
      </c>
      <c r="D2430" s="7">
        <v>2100000</v>
      </c>
      <c r="E2430">
        <v>165</v>
      </c>
      <c r="F2430" t="s">
        <v>55</v>
      </c>
      <c r="G2430">
        <v>22</v>
      </c>
      <c r="H2430">
        <v>5</v>
      </c>
      <c r="I2430">
        <v>2014</v>
      </c>
      <c r="J2430">
        <v>1</v>
      </c>
      <c r="K2430" t="s">
        <v>1185</v>
      </c>
      <c r="L2430">
        <f>data_to_analyze[[#This Row],[workers]]-data_to_analyze[[#This Row],[previous_workers]]</f>
        <v>17</v>
      </c>
    </row>
    <row r="2431" spans="1:12" x14ac:dyDescent="0.25">
      <c r="A2431">
        <v>2422</v>
      </c>
      <c r="B2431" t="s">
        <v>8998</v>
      </c>
      <c r="C2431" t="s">
        <v>17770</v>
      </c>
      <c r="D2431" s="7">
        <v>15400000</v>
      </c>
      <c r="E2431">
        <v>165</v>
      </c>
      <c r="F2431" t="s">
        <v>233</v>
      </c>
      <c r="G2431">
        <v>36</v>
      </c>
      <c r="H2431">
        <v>13</v>
      </c>
      <c r="I2431">
        <v>2011</v>
      </c>
      <c r="J2431">
        <v>1</v>
      </c>
      <c r="K2431" t="s">
        <v>1789</v>
      </c>
      <c r="L2431">
        <f>data_to_analyze[[#This Row],[workers]]-data_to_analyze[[#This Row],[previous_workers]]</f>
        <v>23</v>
      </c>
    </row>
    <row r="2432" spans="1:12" x14ac:dyDescent="0.25">
      <c r="A2432">
        <v>2423</v>
      </c>
      <c r="B2432" t="s">
        <v>9001</v>
      </c>
      <c r="C2432" t="s">
        <v>17749</v>
      </c>
      <c r="D2432" s="7">
        <v>72800000</v>
      </c>
      <c r="E2432">
        <v>165</v>
      </c>
      <c r="F2432" t="s">
        <v>336</v>
      </c>
      <c r="G2432">
        <v>454</v>
      </c>
      <c r="H2432">
        <v>142</v>
      </c>
      <c r="I2432">
        <v>2000</v>
      </c>
      <c r="J2432">
        <v>7</v>
      </c>
      <c r="K2432" t="s">
        <v>6999</v>
      </c>
      <c r="L2432">
        <f>data_to_analyze[[#This Row],[workers]]-data_to_analyze[[#This Row],[previous_workers]]</f>
        <v>312</v>
      </c>
    </row>
    <row r="2433" spans="1:12" x14ac:dyDescent="0.25">
      <c r="A2433">
        <v>2424</v>
      </c>
      <c r="B2433" t="s">
        <v>9004</v>
      </c>
      <c r="C2433" t="s">
        <v>17754</v>
      </c>
      <c r="D2433" s="7">
        <v>3500000</v>
      </c>
      <c r="E2433">
        <v>165</v>
      </c>
      <c r="F2433" t="s">
        <v>257</v>
      </c>
      <c r="G2433">
        <v>15</v>
      </c>
      <c r="H2433">
        <v>5</v>
      </c>
      <c r="I2433">
        <v>2013</v>
      </c>
      <c r="J2433">
        <v>2</v>
      </c>
      <c r="K2433" t="s">
        <v>2351</v>
      </c>
      <c r="L2433">
        <f>data_to_analyze[[#This Row],[workers]]-data_to_analyze[[#This Row],[previous_workers]]</f>
        <v>10</v>
      </c>
    </row>
    <row r="2434" spans="1:12" x14ac:dyDescent="0.25">
      <c r="A2434">
        <v>2425</v>
      </c>
      <c r="B2434" t="s">
        <v>9007</v>
      </c>
      <c r="C2434" t="s">
        <v>17739</v>
      </c>
      <c r="D2434" s="7">
        <v>18100000</v>
      </c>
      <c r="E2434">
        <v>164</v>
      </c>
      <c r="F2434" t="s">
        <v>25</v>
      </c>
      <c r="G2434">
        <v>18</v>
      </c>
      <c r="H2434">
        <v>10</v>
      </c>
      <c r="I2434">
        <v>2003</v>
      </c>
      <c r="J2434">
        <v>3</v>
      </c>
      <c r="K2434" t="s">
        <v>9010</v>
      </c>
      <c r="L2434">
        <f>data_to_analyze[[#This Row],[workers]]-data_to_analyze[[#This Row],[previous_workers]]</f>
        <v>8</v>
      </c>
    </row>
    <row r="2435" spans="1:12" x14ac:dyDescent="0.25">
      <c r="A2435">
        <v>2426</v>
      </c>
      <c r="B2435" t="s">
        <v>9011</v>
      </c>
      <c r="C2435" t="s">
        <v>108</v>
      </c>
      <c r="D2435" s="7">
        <v>5600000</v>
      </c>
      <c r="E2435">
        <v>164</v>
      </c>
      <c r="F2435" t="s">
        <v>18</v>
      </c>
      <c r="G2435">
        <v>22</v>
      </c>
      <c r="H2435">
        <v>6</v>
      </c>
      <c r="I2435">
        <v>2013</v>
      </c>
      <c r="J2435">
        <v>2</v>
      </c>
      <c r="K2435" t="s">
        <v>62</v>
      </c>
      <c r="L2435">
        <f>data_to_analyze[[#This Row],[workers]]-data_to_analyze[[#This Row],[previous_workers]]</f>
        <v>16</v>
      </c>
    </row>
    <row r="2436" spans="1:12" x14ac:dyDescent="0.25">
      <c r="A2436">
        <v>2427</v>
      </c>
      <c r="B2436" t="s">
        <v>9014</v>
      </c>
      <c r="C2436" t="s">
        <v>17770</v>
      </c>
      <c r="D2436" s="7">
        <v>5800000</v>
      </c>
      <c r="E2436">
        <v>164</v>
      </c>
      <c r="F2436" t="s">
        <v>336</v>
      </c>
      <c r="G2436">
        <v>26</v>
      </c>
      <c r="H2436">
        <v>19</v>
      </c>
      <c r="I2436">
        <v>2010</v>
      </c>
      <c r="J2436">
        <v>3</v>
      </c>
      <c r="K2436" t="s">
        <v>34</v>
      </c>
      <c r="L2436">
        <f>data_to_analyze[[#This Row],[workers]]-data_to_analyze[[#This Row],[previous_workers]]</f>
        <v>7</v>
      </c>
    </row>
    <row r="2437" spans="1:12" x14ac:dyDescent="0.25">
      <c r="A2437">
        <v>2428</v>
      </c>
      <c r="B2437" t="s">
        <v>9017</v>
      </c>
      <c r="C2437" t="s">
        <v>17746</v>
      </c>
      <c r="D2437" s="7">
        <v>46400000</v>
      </c>
      <c r="E2437">
        <v>164</v>
      </c>
      <c r="F2437" t="s">
        <v>187</v>
      </c>
      <c r="G2437">
        <v>79</v>
      </c>
      <c r="H2437">
        <v>45</v>
      </c>
      <c r="I2437">
        <v>2008</v>
      </c>
      <c r="J2437">
        <v>1</v>
      </c>
      <c r="K2437" t="s">
        <v>2326</v>
      </c>
      <c r="L2437">
        <f>data_to_analyze[[#This Row],[workers]]-data_to_analyze[[#This Row],[previous_workers]]</f>
        <v>34</v>
      </c>
    </row>
    <row r="2438" spans="1:12" x14ac:dyDescent="0.25">
      <c r="A2438">
        <v>2429</v>
      </c>
      <c r="B2438" t="s">
        <v>9020</v>
      </c>
      <c r="C2438" t="s">
        <v>17749</v>
      </c>
      <c r="D2438" s="7">
        <v>7700000</v>
      </c>
      <c r="E2438">
        <v>164</v>
      </c>
      <c r="F2438" t="s">
        <v>336</v>
      </c>
      <c r="G2438">
        <v>113</v>
      </c>
      <c r="H2438">
        <v>38</v>
      </c>
      <c r="I2438">
        <v>2013</v>
      </c>
      <c r="J2438">
        <v>1</v>
      </c>
      <c r="K2438" t="s">
        <v>3199</v>
      </c>
      <c r="L2438">
        <f>data_to_analyze[[#This Row],[workers]]-data_to_analyze[[#This Row],[previous_workers]]</f>
        <v>75</v>
      </c>
    </row>
    <row r="2439" spans="1:12" x14ac:dyDescent="0.25">
      <c r="A2439">
        <v>2430</v>
      </c>
      <c r="B2439" t="s">
        <v>9023</v>
      </c>
      <c r="C2439" t="s">
        <v>777</v>
      </c>
      <c r="D2439" s="7">
        <v>10500000</v>
      </c>
      <c r="E2439">
        <v>164</v>
      </c>
      <c r="F2439" t="s">
        <v>1041</v>
      </c>
      <c r="G2439">
        <v>65</v>
      </c>
      <c r="H2439">
        <v>40</v>
      </c>
      <c r="I2439">
        <v>2005</v>
      </c>
      <c r="J2439">
        <v>2</v>
      </c>
      <c r="K2439" t="s">
        <v>9025</v>
      </c>
      <c r="L2439">
        <f>data_to_analyze[[#This Row],[workers]]-data_to_analyze[[#This Row],[previous_workers]]</f>
        <v>25</v>
      </c>
    </row>
    <row r="2440" spans="1:12" x14ac:dyDescent="0.25">
      <c r="A2440">
        <v>2431</v>
      </c>
      <c r="B2440" t="s">
        <v>9026</v>
      </c>
      <c r="C2440" t="s">
        <v>17753</v>
      </c>
      <c r="D2440" s="7">
        <v>14600000</v>
      </c>
      <c r="E2440">
        <v>164</v>
      </c>
      <c r="F2440" t="s">
        <v>48</v>
      </c>
      <c r="G2440">
        <v>17</v>
      </c>
      <c r="H2440">
        <v>9</v>
      </c>
      <c r="I2440">
        <v>2006</v>
      </c>
      <c r="J2440">
        <v>4</v>
      </c>
      <c r="K2440" t="s">
        <v>9029</v>
      </c>
      <c r="L2440">
        <f>data_to_analyze[[#This Row],[workers]]-data_to_analyze[[#This Row],[previous_workers]]</f>
        <v>8</v>
      </c>
    </row>
    <row r="2441" spans="1:12" x14ac:dyDescent="0.25">
      <c r="A2441">
        <v>2432</v>
      </c>
      <c r="B2441" t="s">
        <v>9030</v>
      </c>
      <c r="C2441" t="s">
        <v>17758</v>
      </c>
      <c r="D2441" s="7">
        <v>10600000</v>
      </c>
      <c r="E2441">
        <v>164</v>
      </c>
      <c r="F2441" t="s">
        <v>25</v>
      </c>
      <c r="G2441">
        <v>14</v>
      </c>
      <c r="H2441">
        <v>4</v>
      </c>
      <c r="I2441">
        <v>2012</v>
      </c>
      <c r="J2441">
        <v>1</v>
      </c>
      <c r="K2441" t="s">
        <v>9033</v>
      </c>
      <c r="L2441">
        <f>data_to_analyze[[#This Row],[workers]]-data_to_analyze[[#This Row],[previous_workers]]</f>
        <v>10</v>
      </c>
    </row>
    <row r="2442" spans="1:12" x14ac:dyDescent="0.25">
      <c r="A2442">
        <v>2433</v>
      </c>
      <c r="B2442" t="s">
        <v>9034</v>
      </c>
      <c r="C2442" t="s">
        <v>10856</v>
      </c>
      <c r="D2442" s="7">
        <v>9600000</v>
      </c>
      <c r="E2442">
        <v>164</v>
      </c>
      <c r="F2442" t="s">
        <v>175</v>
      </c>
      <c r="G2442">
        <v>48</v>
      </c>
      <c r="H2442">
        <v>25</v>
      </c>
      <c r="I2442">
        <v>2012</v>
      </c>
      <c r="J2442">
        <v>4</v>
      </c>
      <c r="K2442" t="s">
        <v>9037</v>
      </c>
      <c r="L2442">
        <f>data_to_analyze[[#This Row],[workers]]-data_to_analyze[[#This Row],[previous_workers]]</f>
        <v>23</v>
      </c>
    </row>
    <row r="2443" spans="1:12" x14ac:dyDescent="0.25">
      <c r="A2443">
        <v>2433</v>
      </c>
      <c r="B2443" t="s">
        <v>9038</v>
      </c>
      <c r="C2443" t="s">
        <v>17760</v>
      </c>
      <c r="D2443" s="7">
        <v>23100000</v>
      </c>
      <c r="E2443">
        <v>164</v>
      </c>
      <c r="F2443" t="s">
        <v>233</v>
      </c>
      <c r="G2443">
        <v>34</v>
      </c>
      <c r="H2443">
        <v>12</v>
      </c>
      <c r="I2443">
        <v>2013</v>
      </c>
      <c r="J2443">
        <v>2</v>
      </c>
      <c r="K2443" t="s">
        <v>9041</v>
      </c>
      <c r="L2443">
        <f>data_to_analyze[[#This Row],[workers]]-data_to_analyze[[#This Row],[previous_workers]]</f>
        <v>22</v>
      </c>
    </row>
    <row r="2444" spans="1:12" x14ac:dyDescent="0.25">
      <c r="A2444">
        <v>2434</v>
      </c>
      <c r="B2444" t="s">
        <v>9042</v>
      </c>
      <c r="C2444" t="s">
        <v>17770</v>
      </c>
      <c r="D2444" s="7">
        <v>43500000</v>
      </c>
      <c r="E2444">
        <v>164</v>
      </c>
      <c r="F2444" t="s">
        <v>25</v>
      </c>
      <c r="G2444">
        <v>114</v>
      </c>
      <c r="H2444">
        <v>8</v>
      </c>
      <c r="I2444">
        <v>2003</v>
      </c>
      <c r="J2444">
        <v>3</v>
      </c>
      <c r="K2444" t="s">
        <v>1789</v>
      </c>
      <c r="L2444">
        <f>data_to_analyze[[#This Row],[workers]]-data_to_analyze[[#This Row],[previous_workers]]</f>
        <v>106</v>
      </c>
    </row>
    <row r="2445" spans="1:12" x14ac:dyDescent="0.25">
      <c r="A2445">
        <v>2435</v>
      </c>
      <c r="B2445" t="s">
        <v>9046</v>
      </c>
      <c r="C2445" t="s">
        <v>777</v>
      </c>
      <c r="D2445" s="7">
        <v>3200000</v>
      </c>
      <c r="E2445">
        <v>164</v>
      </c>
      <c r="F2445" t="s">
        <v>336</v>
      </c>
      <c r="G2445">
        <v>14</v>
      </c>
      <c r="H2445">
        <v>8</v>
      </c>
      <c r="I2445">
        <v>2008</v>
      </c>
      <c r="J2445">
        <v>3</v>
      </c>
      <c r="K2445" t="s">
        <v>203</v>
      </c>
      <c r="L2445">
        <f>data_to_analyze[[#This Row],[workers]]-data_to_analyze[[#This Row],[previous_workers]]</f>
        <v>6</v>
      </c>
    </row>
    <row r="2446" spans="1:12" x14ac:dyDescent="0.25">
      <c r="A2446">
        <v>2436</v>
      </c>
      <c r="B2446" t="s">
        <v>9049</v>
      </c>
      <c r="C2446" t="s">
        <v>17742</v>
      </c>
      <c r="D2446" s="7">
        <v>3600000</v>
      </c>
      <c r="E2446">
        <v>163</v>
      </c>
      <c r="F2446" t="s">
        <v>336</v>
      </c>
      <c r="G2446">
        <v>6</v>
      </c>
      <c r="H2446">
        <v>2</v>
      </c>
      <c r="I2446">
        <v>2012</v>
      </c>
      <c r="J2446">
        <v>1</v>
      </c>
      <c r="K2446" t="s">
        <v>506</v>
      </c>
      <c r="L2446">
        <f>data_to_analyze[[#This Row],[workers]]-data_to_analyze[[#This Row],[previous_workers]]</f>
        <v>4</v>
      </c>
    </row>
    <row r="2447" spans="1:12" x14ac:dyDescent="0.25">
      <c r="A2447">
        <v>2437</v>
      </c>
      <c r="B2447" t="s">
        <v>9052</v>
      </c>
      <c r="C2447" t="s">
        <v>108</v>
      </c>
      <c r="D2447" s="7">
        <v>10300000</v>
      </c>
      <c r="E2447">
        <v>163</v>
      </c>
      <c r="F2447" t="s">
        <v>156</v>
      </c>
      <c r="G2447">
        <v>76</v>
      </c>
      <c r="H2447">
        <v>38</v>
      </c>
      <c r="I2447">
        <v>2003</v>
      </c>
      <c r="J2447">
        <v>3</v>
      </c>
      <c r="K2447" t="s">
        <v>2535</v>
      </c>
      <c r="L2447">
        <f>data_to_analyze[[#This Row],[workers]]-data_to_analyze[[#This Row],[previous_workers]]</f>
        <v>38</v>
      </c>
    </row>
    <row r="2448" spans="1:12" x14ac:dyDescent="0.25">
      <c r="A2448">
        <v>2438</v>
      </c>
      <c r="B2448" t="s">
        <v>9055</v>
      </c>
      <c r="C2448" t="s">
        <v>17748</v>
      </c>
      <c r="D2448" s="7">
        <v>3500000</v>
      </c>
      <c r="E2448">
        <v>163</v>
      </c>
      <c r="F2448" t="s">
        <v>336</v>
      </c>
      <c r="G2448">
        <v>12</v>
      </c>
      <c r="H2448">
        <v>7</v>
      </c>
      <c r="I2448">
        <v>2013</v>
      </c>
      <c r="J2448">
        <v>2</v>
      </c>
      <c r="K2448" t="s">
        <v>9058</v>
      </c>
      <c r="L2448">
        <f>data_to_analyze[[#This Row],[workers]]-data_to_analyze[[#This Row],[previous_workers]]</f>
        <v>5</v>
      </c>
    </row>
    <row r="2449" spans="1:12" x14ac:dyDescent="0.25">
      <c r="A2449">
        <v>2439</v>
      </c>
      <c r="B2449" t="s">
        <v>9059</v>
      </c>
      <c r="C2449" t="s">
        <v>17762</v>
      </c>
      <c r="D2449" s="7">
        <v>13800000</v>
      </c>
      <c r="E2449">
        <v>163</v>
      </c>
      <c r="F2449" t="s">
        <v>156</v>
      </c>
      <c r="G2449">
        <v>106</v>
      </c>
      <c r="H2449">
        <v>28</v>
      </c>
      <c r="I2449">
        <v>2009</v>
      </c>
      <c r="J2449">
        <v>5</v>
      </c>
      <c r="K2449" t="s">
        <v>2290</v>
      </c>
      <c r="L2449">
        <f>data_to_analyze[[#This Row],[workers]]-data_to_analyze[[#This Row],[previous_workers]]</f>
        <v>78</v>
      </c>
    </row>
    <row r="2450" spans="1:12" x14ac:dyDescent="0.25">
      <c r="A2450">
        <v>2440</v>
      </c>
      <c r="B2450" t="s">
        <v>9062</v>
      </c>
      <c r="C2450" t="s">
        <v>10856</v>
      </c>
      <c r="D2450" s="7">
        <v>127500000</v>
      </c>
      <c r="E2450">
        <v>163</v>
      </c>
      <c r="F2450" t="s">
        <v>33</v>
      </c>
      <c r="G2450">
        <v>91</v>
      </c>
      <c r="H2450">
        <v>41</v>
      </c>
      <c r="I2450">
        <v>2010</v>
      </c>
      <c r="J2450">
        <v>1</v>
      </c>
      <c r="K2450" t="s">
        <v>9066</v>
      </c>
      <c r="L2450">
        <f>data_to_analyze[[#This Row],[workers]]-data_to_analyze[[#This Row],[previous_workers]]</f>
        <v>50</v>
      </c>
    </row>
    <row r="2451" spans="1:12" x14ac:dyDescent="0.25">
      <c r="A2451">
        <v>2441</v>
      </c>
      <c r="B2451" t="s">
        <v>9067</v>
      </c>
      <c r="C2451" t="s">
        <v>17769</v>
      </c>
      <c r="D2451" s="7">
        <v>2800000</v>
      </c>
      <c r="E2451">
        <v>163</v>
      </c>
      <c r="F2451" t="s">
        <v>55</v>
      </c>
      <c r="G2451">
        <v>20</v>
      </c>
      <c r="H2451">
        <v>9</v>
      </c>
      <c r="I2451">
        <v>2013</v>
      </c>
      <c r="J2451">
        <v>1</v>
      </c>
      <c r="K2451" t="s">
        <v>5979</v>
      </c>
      <c r="L2451">
        <f>data_to_analyze[[#This Row],[workers]]-data_to_analyze[[#This Row],[previous_workers]]</f>
        <v>11</v>
      </c>
    </row>
    <row r="2452" spans="1:12" x14ac:dyDescent="0.25">
      <c r="A2452">
        <v>2442</v>
      </c>
      <c r="B2452" t="s">
        <v>9070</v>
      </c>
      <c r="C2452" t="s">
        <v>17749</v>
      </c>
      <c r="D2452" s="7">
        <v>14500000</v>
      </c>
      <c r="E2452">
        <v>163</v>
      </c>
      <c r="F2452" t="s">
        <v>211</v>
      </c>
      <c r="G2452">
        <v>110</v>
      </c>
      <c r="H2452">
        <v>46</v>
      </c>
      <c r="I2452">
        <v>1975</v>
      </c>
      <c r="J2452">
        <v>1</v>
      </c>
      <c r="K2452" t="s">
        <v>9073</v>
      </c>
      <c r="L2452">
        <f>data_to_analyze[[#This Row],[workers]]-data_to_analyze[[#This Row],[previous_workers]]</f>
        <v>64</v>
      </c>
    </row>
    <row r="2453" spans="1:12" x14ac:dyDescent="0.25">
      <c r="A2453">
        <v>2443</v>
      </c>
      <c r="B2453" t="s">
        <v>9074</v>
      </c>
      <c r="C2453" t="s">
        <v>17774</v>
      </c>
      <c r="D2453" s="7">
        <v>13100000</v>
      </c>
      <c r="E2453">
        <v>163</v>
      </c>
      <c r="F2453" t="s">
        <v>297</v>
      </c>
      <c r="G2453">
        <v>83</v>
      </c>
      <c r="H2453">
        <v>40</v>
      </c>
      <c r="I2453">
        <v>2004</v>
      </c>
      <c r="J2453">
        <v>1</v>
      </c>
      <c r="K2453" t="s">
        <v>1299</v>
      </c>
      <c r="L2453">
        <f>data_to_analyze[[#This Row],[workers]]-data_to_analyze[[#This Row],[previous_workers]]</f>
        <v>43</v>
      </c>
    </row>
    <row r="2454" spans="1:12" x14ac:dyDescent="0.25">
      <c r="A2454">
        <v>2444</v>
      </c>
      <c r="B2454" t="s">
        <v>9077</v>
      </c>
      <c r="C2454" t="s">
        <v>17760</v>
      </c>
      <c r="D2454" s="7">
        <v>294100000</v>
      </c>
      <c r="E2454">
        <v>163</v>
      </c>
      <c r="F2454" t="s">
        <v>25</v>
      </c>
      <c r="G2454">
        <v>279</v>
      </c>
      <c r="H2454">
        <v>144</v>
      </c>
      <c r="I2454">
        <v>2009</v>
      </c>
      <c r="J2454">
        <v>3</v>
      </c>
      <c r="K2454" t="s">
        <v>9081</v>
      </c>
      <c r="L2454">
        <f>data_to_analyze[[#This Row],[workers]]-data_to_analyze[[#This Row],[previous_workers]]</f>
        <v>135</v>
      </c>
    </row>
    <row r="2455" spans="1:12" x14ac:dyDescent="0.25">
      <c r="A2455">
        <v>2445</v>
      </c>
      <c r="B2455" t="s">
        <v>9082</v>
      </c>
      <c r="C2455" t="s">
        <v>777</v>
      </c>
      <c r="D2455" s="7">
        <v>2700000</v>
      </c>
      <c r="E2455">
        <v>162</v>
      </c>
      <c r="F2455" t="s">
        <v>308</v>
      </c>
      <c r="G2455">
        <v>40</v>
      </c>
      <c r="H2455">
        <v>10</v>
      </c>
      <c r="I2455">
        <v>2013</v>
      </c>
      <c r="J2455">
        <v>1</v>
      </c>
      <c r="K2455" t="s">
        <v>56</v>
      </c>
      <c r="L2455">
        <f>data_to_analyze[[#This Row],[workers]]-data_to_analyze[[#This Row],[previous_workers]]</f>
        <v>30</v>
      </c>
    </row>
    <row r="2456" spans="1:12" x14ac:dyDescent="0.25">
      <c r="A2456">
        <v>2446</v>
      </c>
      <c r="B2456" t="s">
        <v>9085</v>
      </c>
      <c r="C2456" t="s">
        <v>10856</v>
      </c>
      <c r="D2456" s="7">
        <v>11100000</v>
      </c>
      <c r="E2456">
        <v>162</v>
      </c>
      <c r="F2456" t="s">
        <v>233</v>
      </c>
      <c r="G2456">
        <v>30</v>
      </c>
      <c r="H2456">
        <v>3</v>
      </c>
      <c r="I2456">
        <v>2004</v>
      </c>
      <c r="J2456">
        <v>2</v>
      </c>
      <c r="K2456" t="s">
        <v>9088</v>
      </c>
      <c r="L2456">
        <f>data_to_analyze[[#This Row],[workers]]-data_to_analyze[[#This Row],[previous_workers]]</f>
        <v>27</v>
      </c>
    </row>
    <row r="2457" spans="1:12" x14ac:dyDescent="0.25">
      <c r="A2457">
        <v>2447</v>
      </c>
      <c r="B2457" t="s">
        <v>9089</v>
      </c>
      <c r="C2457" t="s">
        <v>17739</v>
      </c>
      <c r="D2457" s="7">
        <v>47500000</v>
      </c>
      <c r="E2457">
        <v>162</v>
      </c>
      <c r="F2457" t="s">
        <v>329</v>
      </c>
      <c r="G2457">
        <v>125</v>
      </c>
      <c r="H2457">
        <v>35</v>
      </c>
      <c r="I2457">
        <v>2003</v>
      </c>
      <c r="J2457">
        <v>2</v>
      </c>
      <c r="K2457" t="s">
        <v>2055</v>
      </c>
      <c r="L2457">
        <f>data_to_analyze[[#This Row],[workers]]-data_to_analyze[[#This Row],[previous_workers]]</f>
        <v>90</v>
      </c>
    </row>
    <row r="2458" spans="1:12" x14ac:dyDescent="0.25">
      <c r="A2458">
        <v>2448</v>
      </c>
      <c r="B2458" t="s">
        <v>9093</v>
      </c>
      <c r="C2458" t="s">
        <v>17739</v>
      </c>
      <c r="D2458" s="7">
        <v>13000000</v>
      </c>
      <c r="E2458">
        <v>162</v>
      </c>
      <c r="F2458" t="s">
        <v>107</v>
      </c>
      <c r="G2458">
        <v>139</v>
      </c>
      <c r="H2458">
        <v>26</v>
      </c>
      <c r="I2458">
        <v>2006</v>
      </c>
      <c r="J2458">
        <v>9</v>
      </c>
      <c r="K2458" t="s">
        <v>122</v>
      </c>
      <c r="L2458">
        <f>data_to_analyze[[#This Row],[workers]]-data_to_analyze[[#This Row],[previous_workers]]</f>
        <v>113</v>
      </c>
    </row>
    <row r="2459" spans="1:12" x14ac:dyDescent="0.25">
      <c r="A2459">
        <v>2449</v>
      </c>
      <c r="B2459" t="s">
        <v>9097</v>
      </c>
      <c r="C2459" t="s">
        <v>777</v>
      </c>
      <c r="D2459" s="7">
        <v>5800000</v>
      </c>
      <c r="E2459">
        <v>162</v>
      </c>
      <c r="F2459" t="s">
        <v>187</v>
      </c>
      <c r="G2459">
        <v>67</v>
      </c>
      <c r="H2459">
        <v>18</v>
      </c>
      <c r="I2459">
        <v>2010</v>
      </c>
      <c r="J2459">
        <v>2</v>
      </c>
      <c r="K2459" t="s">
        <v>4420</v>
      </c>
      <c r="L2459">
        <f>data_to_analyze[[#This Row],[workers]]-data_to_analyze[[#This Row],[previous_workers]]</f>
        <v>49</v>
      </c>
    </row>
    <row r="2460" spans="1:12" x14ac:dyDescent="0.25">
      <c r="A2460">
        <v>2450</v>
      </c>
      <c r="B2460" t="s">
        <v>9100</v>
      </c>
      <c r="C2460" t="s">
        <v>17770</v>
      </c>
      <c r="D2460" s="7">
        <v>39700000</v>
      </c>
      <c r="E2460">
        <v>162</v>
      </c>
      <c r="F2460" t="s">
        <v>233</v>
      </c>
      <c r="G2460">
        <v>45</v>
      </c>
      <c r="H2460">
        <v>30</v>
      </c>
      <c r="I2460">
        <v>2005</v>
      </c>
      <c r="J2460">
        <v>1</v>
      </c>
      <c r="K2460" t="s">
        <v>1496</v>
      </c>
      <c r="L2460">
        <f>data_to_analyze[[#This Row],[workers]]-data_to_analyze[[#This Row],[previous_workers]]</f>
        <v>15</v>
      </c>
    </row>
    <row r="2461" spans="1:12" x14ac:dyDescent="0.25">
      <c r="A2461">
        <v>2451</v>
      </c>
      <c r="B2461" t="s">
        <v>9103</v>
      </c>
      <c r="C2461" t="s">
        <v>17740</v>
      </c>
      <c r="D2461" s="7">
        <v>40500000</v>
      </c>
      <c r="E2461">
        <v>162</v>
      </c>
      <c r="F2461" t="s">
        <v>187</v>
      </c>
      <c r="G2461">
        <v>37</v>
      </c>
      <c r="H2461">
        <v>8</v>
      </c>
      <c r="I2461">
        <v>2005</v>
      </c>
      <c r="J2461">
        <v>7</v>
      </c>
      <c r="K2461" t="s">
        <v>9106</v>
      </c>
      <c r="L2461">
        <f>data_to_analyze[[#This Row],[workers]]-data_to_analyze[[#This Row],[previous_workers]]</f>
        <v>29</v>
      </c>
    </row>
    <row r="2462" spans="1:12" x14ac:dyDescent="0.25">
      <c r="A2462">
        <v>2452</v>
      </c>
      <c r="B2462" t="s">
        <v>9107</v>
      </c>
      <c r="C2462" t="s">
        <v>17730</v>
      </c>
      <c r="D2462" s="7">
        <v>42100000</v>
      </c>
      <c r="E2462">
        <v>162</v>
      </c>
      <c r="F2462" t="s">
        <v>181</v>
      </c>
      <c r="G2462">
        <v>195</v>
      </c>
      <c r="H2462">
        <v>97</v>
      </c>
      <c r="I2462">
        <v>2008</v>
      </c>
      <c r="J2462">
        <v>7</v>
      </c>
      <c r="K2462" t="s">
        <v>2594</v>
      </c>
      <c r="L2462">
        <f>data_to_analyze[[#This Row],[workers]]-data_to_analyze[[#This Row],[previous_workers]]</f>
        <v>98</v>
      </c>
    </row>
    <row r="2463" spans="1:12" x14ac:dyDescent="0.25">
      <c r="A2463">
        <v>2453</v>
      </c>
      <c r="B2463" t="s">
        <v>9110</v>
      </c>
      <c r="C2463" t="s">
        <v>10856</v>
      </c>
      <c r="D2463" s="7">
        <v>6400000</v>
      </c>
      <c r="E2463">
        <v>162</v>
      </c>
      <c r="F2463" t="s">
        <v>33</v>
      </c>
      <c r="G2463">
        <v>110</v>
      </c>
      <c r="H2463">
        <v>45</v>
      </c>
      <c r="I2463">
        <v>2010</v>
      </c>
      <c r="J2463">
        <v>1</v>
      </c>
      <c r="K2463" t="s">
        <v>9113</v>
      </c>
      <c r="L2463">
        <f>data_to_analyze[[#This Row],[workers]]-data_to_analyze[[#This Row],[previous_workers]]</f>
        <v>65</v>
      </c>
    </row>
    <row r="2464" spans="1:12" x14ac:dyDescent="0.25">
      <c r="A2464">
        <v>2454</v>
      </c>
      <c r="B2464" t="s">
        <v>9114</v>
      </c>
      <c r="C2464" t="s">
        <v>777</v>
      </c>
      <c r="D2464" s="7">
        <v>2400000</v>
      </c>
      <c r="E2464">
        <v>162</v>
      </c>
      <c r="F2464" t="s">
        <v>40</v>
      </c>
      <c r="G2464">
        <v>14</v>
      </c>
      <c r="H2464">
        <v>12</v>
      </c>
      <c r="I2464">
        <v>2010</v>
      </c>
      <c r="J2464">
        <v>1</v>
      </c>
      <c r="K2464" t="s">
        <v>9117</v>
      </c>
      <c r="L2464">
        <f>data_to_analyze[[#This Row],[workers]]-data_to_analyze[[#This Row],[previous_workers]]</f>
        <v>2</v>
      </c>
    </row>
    <row r="2465" spans="1:12" x14ac:dyDescent="0.25">
      <c r="A2465">
        <v>2455</v>
      </c>
      <c r="B2465" t="s">
        <v>9118</v>
      </c>
      <c r="C2465" t="s">
        <v>17737</v>
      </c>
      <c r="D2465" s="7">
        <v>2400000</v>
      </c>
      <c r="E2465">
        <v>162</v>
      </c>
      <c r="F2465" t="s">
        <v>336</v>
      </c>
      <c r="G2465">
        <v>14</v>
      </c>
      <c r="H2465">
        <v>7</v>
      </c>
      <c r="I2465">
        <v>2008</v>
      </c>
      <c r="J2465">
        <v>2</v>
      </c>
      <c r="K2465" t="s">
        <v>9121</v>
      </c>
      <c r="L2465">
        <f>data_to_analyze[[#This Row],[workers]]-data_to_analyze[[#This Row],[previous_workers]]</f>
        <v>7</v>
      </c>
    </row>
    <row r="2466" spans="1:12" x14ac:dyDescent="0.25">
      <c r="A2466">
        <v>2456</v>
      </c>
      <c r="B2466" t="s">
        <v>9122</v>
      </c>
      <c r="C2466" t="s">
        <v>17771</v>
      </c>
      <c r="D2466" s="7">
        <v>9500000</v>
      </c>
      <c r="E2466">
        <v>162</v>
      </c>
      <c r="F2466" t="s">
        <v>187</v>
      </c>
      <c r="G2466">
        <v>70</v>
      </c>
      <c r="H2466">
        <v>30</v>
      </c>
      <c r="I2466">
        <v>2003</v>
      </c>
      <c r="J2466">
        <v>1</v>
      </c>
      <c r="K2466" t="s">
        <v>479</v>
      </c>
      <c r="L2466">
        <f>data_to_analyze[[#This Row],[workers]]-data_to_analyze[[#This Row],[previous_workers]]</f>
        <v>40</v>
      </c>
    </row>
    <row r="2467" spans="1:12" x14ac:dyDescent="0.25">
      <c r="A2467">
        <v>2457</v>
      </c>
      <c r="B2467" t="s">
        <v>9125</v>
      </c>
      <c r="C2467" t="s">
        <v>777</v>
      </c>
      <c r="D2467" s="7">
        <v>300000</v>
      </c>
      <c r="E2467">
        <v>162</v>
      </c>
      <c r="F2467" t="s">
        <v>40</v>
      </c>
      <c r="G2467">
        <v>52</v>
      </c>
      <c r="H2467">
        <v>16</v>
      </c>
      <c r="I2467">
        <v>2009</v>
      </c>
      <c r="J2467">
        <v>1</v>
      </c>
      <c r="K2467" t="s">
        <v>203</v>
      </c>
      <c r="L2467">
        <f>data_to_analyze[[#This Row],[workers]]-data_to_analyze[[#This Row],[previous_workers]]</f>
        <v>36</v>
      </c>
    </row>
    <row r="2468" spans="1:12" x14ac:dyDescent="0.25">
      <c r="A2468">
        <v>2458</v>
      </c>
      <c r="B2468" t="s">
        <v>9128</v>
      </c>
      <c r="C2468" t="s">
        <v>108</v>
      </c>
      <c r="D2468" s="7">
        <v>700000</v>
      </c>
      <c r="E2468">
        <v>161</v>
      </c>
      <c r="F2468" t="s">
        <v>55</v>
      </c>
      <c r="G2468">
        <v>13</v>
      </c>
      <c r="H2468">
        <v>4</v>
      </c>
      <c r="I2468">
        <v>2012</v>
      </c>
      <c r="J2468">
        <v>2</v>
      </c>
      <c r="K2468" t="s">
        <v>108</v>
      </c>
      <c r="L2468">
        <f>data_to_analyze[[#This Row],[workers]]-data_to_analyze[[#This Row],[previous_workers]]</f>
        <v>9</v>
      </c>
    </row>
    <row r="2469" spans="1:12" x14ac:dyDescent="0.25">
      <c r="A2469">
        <v>2459</v>
      </c>
      <c r="B2469" t="s">
        <v>9131</v>
      </c>
      <c r="C2469" t="s">
        <v>17770</v>
      </c>
      <c r="D2469" s="7">
        <v>47500000</v>
      </c>
      <c r="E2469">
        <v>161</v>
      </c>
      <c r="F2469" t="s">
        <v>107</v>
      </c>
      <c r="G2469">
        <v>130</v>
      </c>
      <c r="H2469">
        <v>51</v>
      </c>
      <c r="I2469">
        <v>2005</v>
      </c>
      <c r="J2469">
        <v>8</v>
      </c>
      <c r="K2469" t="s">
        <v>34</v>
      </c>
      <c r="L2469">
        <f>data_to_analyze[[#This Row],[workers]]-data_to_analyze[[#This Row],[previous_workers]]</f>
        <v>79</v>
      </c>
    </row>
    <row r="2470" spans="1:12" x14ac:dyDescent="0.25">
      <c r="A2470">
        <v>2460</v>
      </c>
      <c r="B2470" t="s">
        <v>9134</v>
      </c>
      <c r="C2470" t="s">
        <v>17749</v>
      </c>
      <c r="D2470" s="7">
        <v>19600000</v>
      </c>
      <c r="E2470">
        <v>161</v>
      </c>
      <c r="F2470" t="s">
        <v>156</v>
      </c>
      <c r="G2470">
        <v>536</v>
      </c>
      <c r="H2470">
        <v>276</v>
      </c>
      <c r="I2470">
        <v>2008</v>
      </c>
      <c r="J2470">
        <v>4</v>
      </c>
      <c r="K2470" t="s">
        <v>6999</v>
      </c>
      <c r="L2470">
        <f>data_to_analyze[[#This Row],[workers]]-data_to_analyze[[#This Row],[previous_workers]]</f>
        <v>260</v>
      </c>
    </row>
    <row r="2471" spans="1:12" x14ac:dyDescent="0.25">
      <c r="A2471">
        <v>2461</v>
      </c>
      <c r="B2471" t="s">
        <v>9137</v>
      </c>
      <c r="C2471" t="s">
        <v>108</v>
      </c>
      <c r="D2471" s="7">
        <v>75500000</v>
      </c>
      <c r="E2471">
        <v>161</v>
      </c>
      <c r="F2471" t="s">
        <v>187</v>
      </c>
      <c r="G2471">
        <v>580</v>
      </c>
      <c r="H2471">
        <v>143</v>
      </c>
      <c r="I2471">
        <v>2009</v>
      </c>
      <c r="J2471">
        <v>4</v>
      </c>
      <c r="K2471" t="s">
        <v>108</v>
      </c>
      <c r="L2471">
        <f>data_to_analyze[[#This Row],[workers]]-data_to_analyze[[#This Row],[previous_workers]]</f>
        <v>437</v>
      </c>
    </row>
    <row r="2472" spans="1:12" x14ac:dyDescent="0.25">
      <c r="A2472">
        <v>2462</v>
      </c>
      <c r="B2472" t="s">
        <v>9140</v>
      </c>
      <c r="C2472" t="s">
        <v>17768</v>
      </c>
      <c r="D2472" s="7">
        <v>6100000</v>
      </c>
      <c r="E2472">
        <v>161</v>
      </c>
      <c r="F2472" t="s">
        <v>218</v>
      </c>
      <c r="G2472">
        <v>6</v>
      </c>
      <c r="H2472">
        <v>3</v>
      </c>
      <c r="I2472">
        <v>2008</v>
      </c>
      <c r="J2472">
        <v>4</v>
      </c>
      <c r="K2472" t="s">
        <v>5080</v>
      </c>
      <c r="L2472">
        <f>data_to_analyze[[#This Row],[workers]]-data_to_analyze[[#This Row],[previous_workers]]</f>
        <v>3</v>
      </c>
    </row>
    <row r="2473" spans="1:12" x14ac:dyDescent="0.25">
      <c r="A2473">
        <v>2463</v>
      </c>
      <c r="B2473" t="s">
        <v>9143</v>
      </c>
      <c r="C2473" t="s">
        <v>17735</v>
      </c>
      <c r="D2473" s="7">
        <v>3800000</v>
      </c>
      <c r="E2473">
        <v>161</v>
      </c>
      <c r="F2473" t="s">
        <v>18</v>
      </c>
      <c r="G2473">
        <v>33</v>
      </c>
      <c r="H2473">
        <v>14</v>
      </c>
      <c r="I2473">
        <v>2007</v>
      </c>
      <c r="J2473">
        <v>2</v>
      </c>
      <c r="K2473" t="s">
        <v>89</v>
      </c>
      <c r="L2473">
        <f>data_to_analyze[[#This Row],[workers]]-data_to_analyze[[#This Row],[previous_workers]]</f>
        <v>19</v>
      </c>
    </row>
    <row r="2474" spans="1:12" x14ac:dyDescent="0.25">
      <c r="A2474">
        <v>2464</v>
      </c>
      <c r="B2474" t="s">
        <v>9146</v>
      </c>
      <c r="C2474" t="s">
        <v>17742</v>
      </c>
      <c r="D2474" s="7">
        <v>1500000</v>
      </c>
      <c r="E2474">
        <v>161</v>
      </c>
      <c r="F2474" t="s">
        <v>324</v>
      </c>
      <c r="G2474">
        <v>25</v>
      </c>
      <c r="H2474">
        <v>17</v>
      </c>
      <c r="I2474">
        <v>1993</v>
      </c>
      <c r="J2474">
        <v>3</v>
      </c>
      <c r="K2474" t="s">
        <v>9149</v>
      </c>
      <c r="L2474">
        <f>data_to_analyze[[#This Row],[workers]]-data_to_analyze[[#This Row],[previous_workers]]</f>
        <v>8</v>
      </c>
    </row>
    <row r="2475" spans="1:12" x14ac:dyDescent="0.25">
      <c r="A2475">
        <v>2465</v>
      </c>
      <c r="B2475" t="s">
        <v>9150</v>
      </c>
      <c r="C2475" t="s">
        <v>17768</v>
      </c>
      <c r="D2475" s="7">
        <v>5100000</v>
      </c>
      <c r="E2475">
        <v>161</v>
      </c>
      <c r="F2475" t="s">
        <v>107</v>
      </c>
      <c r="G2475">
        <v>28</v>
      </c>
      <c r="H2475">
        <v>17</v>
      </c>
      <c r="I2475">
        <v>1997</v>
      </c>
      <c r="J2475">
        <v>1</v>
      </c>
      <c r="K2475" t="s">
        <v>3526</v>
      </c>
      <c r="L2475">
        <f>data_to_analyze[[#This Row],[workers]]-data_to_analyze[[#This Row],[previous_workers]]</f>
        <v>11</v>
      </c>
    </row>
    <row r="2476" spans="1:12" x14ac:dyDescent="0.25">
      <c r="A2476">
        <v>2466</v>
      </c>
      <c r="B2476" t="s">
        <v>9153</v>
      </c>
      <c r="C2476" t="s">
        <v>10856</v>
      </c>
      <c r="D2476" s="7">
        <v>30700000</v>
      </c>
      <c r="E2476">
        <v>161</v>
      </c>
      <c r="F2476" t="s">
        <v>233</v>
      </c>
      <c r="G2476">
        <v>85</v>
      </c>
      <c r="H2476">
        <v>40</v>
      </c>
      <c r="I2476">
        <v>2012</v>
      </c>
      <c r="J2476">
        <v>4</v>
      </c>
      <c r="K2476" t="s">
        <v>9157</v>
      </c>
      <c r="L2476">
        <f>data_to_analyze[[#This Row],[workers]]-data_to_analyze[[#This Row],[previous_workers]]</f>
        <v>45</v>
      </c>
    </row>
    <row r="2477" spans="1:12" x14ac:dyDescent="0.25">
      <c r="A2477">
        <v>2467</v>
      </c>
      <c r="B2477" t="s">
        <v>9158</v>
      </c>
      <c r="C2477" t="s">
        <v>10856</v>
      </c>
      <c r="D2477" s="7">
        <v>9500000</v>
      </c>
      <c r="E2477">
        <v>161</v>
      </c>
      <c r="F2477" t="s">
        <v>33</v>
      </c>
      <c r="G2477">
        <v>100</v>
      </c>
      <c r="H2477">
        <v>42</v>
      </c>
      <c r="I2477">
        <v>2012</v>
      </c>
      <c r="J2477">
        <v>1</v>
      </c>
      <c r="K2477" t="s">
        <v>9161</v>
      </c>
      <c r="L2477">
        <f>data_to_analyze[[#This Row],[workers]]-data_to_analyze[[#This Row],[previous_workers]]</f>
        <v>58</v>
      </c>
    </row>
    <row r="2478" spans="1:12" x14ac:dyDescent="0.25">
      <c r="A2478">
        <v>2468</v>
      </c>
      <c r="B2478" t="s">
        <v>9162</v>
      </c>
      <c r="C2478" t="s">
        <v>108</v>
      </c>
      <c r="D2478" s="7">
        <v>9200000</v>
      </c>
      <c r="E2478">
        <v>161</v>
      </c>
      <c r="F2478" t="s">
        <v>55</v>
      </c>
      <c r="G2478">
        <v>22</v>
      </c>
      <c r="H2478">
        <v>11</v>
      </c>
      <c r="I2478">
        <v>2004</v>
      </c>
      <c r="J2478">
        <v>1</v>
      </c>
      <c r="K2478" t="s">
        <v>108</v>
      </c>
      <c r="L2478">
        <f>data_to_analyze[[#This Row],[workers]]-data_to_analyze[[#This Row],[previous_workers]]</f>
        <v>11</v>
      </c>
    </row>
    <row r="2479" spans="1:12" x14ac:dyDescent="0.25">
      <c r="A2479">
        <v>2469</v>
      </c>
      <c r="B2479" t="s">
        <v>9165</v>
      </c>
      <c r="C2479" t="s">
        <v>17769</v>
      </c>
      <c r="D2479" s="7">
        <v>12300000</v>
      </c>
      <c r="E2479">
        <v>161</v>
      </c>
      <c r="F2479" t="s">
        <v>297</v>
      </c>
      <c r="G2479">
        <v>30</v>
      </c>
      <c r="H2479">
        <v>14</v>
      </c>
      <c r="I2479">
        <v>2009</v>
      </c>
      <c r="J2479">
        <v>5</v>
      </c>
      <c r="K2479" t="s">
        <v>1024</v>
      </c>
      <c r="L2479">
        <f>data_to_analyze[[#This Row],[workers]]-data_to_analyze[[#This Row],[previous_workers]]</f>
        <v>16</v>
      </c>
    </row>
    <row r="2480" spans="1:12" x14ac:dyDescent="0.25">
      <c r="A2480">
        <v>2470</v>
      </c>
      <c r="B2480" t="s">
        <v>9168</v>
      </c>
      <c r="C2480" t="s">
        <v>17760</v>
      </c>
      <c r="D2480" s="7">
        <v>28800000</v>
      </c>
      <c r="E2480">
        <v>160</v>
      </c>
      <c r="F2480" t="s">
        <v>336</v>
      </c>
      <c r="G2480">
        <v>30</v>
      </c>
      <c r="H2480">
        <v>15</v>
      </c>
      <c r="I2480">
        <v>2002</v>
      </c>
      <c r="J2480">
        <v>2</v>
      </c>
      <c r="K2480" t="s">
        <v>3633</v>
      </c>
      <c r="L2480">
        <f>data_to_analyze[[#This Row],[workers]]-data_to_analyze[[#This Row],[previous_workers]]</f>
        <v>15</v>
      </c>
    </row>
    <row r="2481" spans="1:12" x14ac:dyDescent="0.25">
      <c r="A2481">
        <v>2471</v>
      </c>
      <c r="B2481" t="s">
        <v>9171</v>
      </c>
      <c r="C2481" t="s">
        <v>17735</v>
      </c>
      <c r="D2481" s="7">
        <v>8500000</v>
      </c>
      <c r="E2481">
        <v>160</v>
      </c>
      <c r="F2481" t="s">
        <v>1041</v>
      </c>
      <c r="G2481">
        <v>57</v>
      </c>
      <c r="H2481">
        <v>20</v>
      </c>
      <c r="I2481">
        <v>2013</v>
      </c>
      <c r="J2481">
        <v>2</v>
      </c>
      <c r="K2481" t="s">
        <v>2278</v>
      </c>
      <c r="L2481">
        <f>data_to_analyze[[#This Row],[workers]]-data_to_analyze[[#This Row],[previous_workers]]</f>
        <v>37</v>
      </c>
    </row>
    <row r="2482" spans="1:12" x14ac:dyDescent="0.25">
      <c r="A2482">
        <v>2472</v>
      </c>
      <c r="B2482" t="s">
        <v>9174</v>
      </c>
      <c r="C2482" t="s">
        <v>10856</v>
      </c>
      <c r="D2482" s="7">
        <v>3800000</v>
      </c>
      <c r="E2482">
        <v>160</v>
      </c>
      <c r="F2482" t="s">
        <v>271</v>
      </c>
      <c r="G2482">
        <v>20</v>
      </c>
      <c r="H2482">
        <v>10</v>
      </c>
      <c r="I2482">
        <v>2012</v>
      </c>
      <c r="J2482">
        <v>1</v>
      </c>
      <c r="K2482" t="s">
        <v>163</v>
      </c>
      <c r="L2482">
        <f>data_to_analyze[[#This Row],[workers]]-data_to_analyze[[#This Row],[previous_workers]]</f>
        <v>10</v>
      </c>
    </row>
    <row r="2483" spans="1:12" x14ac:dyDescent="0.25">
      <c r="A2483">
        <v>2473</v>
      </c>
      <c r="B2483" t="s">
        <v>9177</v>
      </c>
      <c r="C2483" t="s">
        <v>10856</v>
      </c>
      <c r="D2483" s="7">
        <v>10800000</v>
      </c>
      <c r="E2483">
        <v>160</v>
      </c>
      <c r="F2483" t="s">
        <v>33</v>
      </c>
      <c r="G2483">
        <v>350</v>
      </c>
      <c r="H2483">
        <v>50</v>
      </c>
      <c r="I2483">
        <v>2014</v>
      </c>
      <c r="J2483">
        <v>1</v>
      </c>
      <c r="K2483" t="s">
        <v>9180</v>
      </c>
      <c r="L2483">
        <f>data_to_analyze[[#This Row],[workers]]-data_to_analyze[[#This Row],[previous_workers]]</f>
        <v>300</v>
      </c>
    </row>
    <row r="2484" spans="1:12" x14ac:dyDescent="0.25">
      <c r="A2484">
        <v>2474</v>
      </c>
      <c r="B2484" t="s">
        <v>9181</v>
      </c>
      <c r="C2484" t="s">
        <v>17742</v>
      </c>
      <c r="D2484" s="7">
        <v>3900000</v>
      </c>
      <c r="E2484">
        <v>160</v>
      </c>
      <c r="F2484" t="s">
        <v>156</v>
      </c>
      <c r="G2484">
        <v>33</v>
      </c>
      <c r="H2484">
        <v>14</v>
      </c>
      <c r="I2484">
        <v>2008</v>
      </c>
      <c r="J2484">
        <v>3</v>
      </c>
      <c r="K2484" t="s">
        <v>7781</v>
      </c>
      <c r="L2484">
        <f>data_to_analyze[[#This Row],[workers]]-data_to_analyze[[#This Row],[previous_workers]]</f>
        <v>19</v>
      </c>
    </row>
    <row r="2485" spans="1:12" x14ac:dyDescent="0.25">
      <c r="A2485">
        <v>2475</v>
      </c>
      <c r="B2485" t="s">
        <v>9184</v>
      </c>
      <c r="C2485" t="s">
        <v>17749</v>
      </c>
      <c r="D2485" s="7">
        <v>15200000</v>
      </c>
      <c r="E2485">
        <v>160</v>
      </c>
      <c r="F2485" t="s">
        <v>329</v>
      </c>
      <c r="G2485">
        <v>18</v>
      </c>
      <c r="H2485">
        <v>9</v>
      </c>
      <c r="I2485">
        <v>2007</v>
      </c>
      <c r="J2485">
        <v>4</v>
      </c>
      <c r="K2485" t="s">
        <v>9187</v>
      </c>
      <c r="L2485">
        <f>data_to_analyze[[#This Row],[workers]]-data_to_analyze[[#This Row],[previous_workers]]</f>
        <v>9</v>
      </c>
    </row>
    <row r="2486" spans="1:12" x14ac:dyDescent="0.25">
      <c r="A2486">
        <v>2476</v>
      </c>
      <c r="B2486" t="s">
        <v>9188</v>
      </c>
      <c r="C2486" t="s">
        <v>17770</v>
      </c>
      <c r="D2486" s="7">
        <v>7100000</v>
      </c>
      <c r="E2486">
        <v>160</v>
      </c>
      <c r="F2486" t="s">
        <v>18</v>
      </c>
      <c r="G2486">
        <v>46</v>
      </c>
      <c r="H2486">
        <v>35</v>
      </c>
      <c r="I2486">
        <v>2009</v>
      </c>
      <c r="J2486">
        <v>2</v>
      </c>
      <c r="K2486" t="s">
        <v>707</v>
      </c>
      <c r="L2486">
        <f>data_to_analyze[[#This Row],[workers]]-data_to_analyze[[#This Row],[previous_workers]]</f>
        <v>11</v>
      </c>
    </row>
    <row r="2487" spans="1:12" x14ac:dyDescent="0.25">
      <c r="A2487">
        <v>2477</v>
      </c>
      <c r="B2487" t="s">
        <v>9191</v>
      </c>
      <c r="C2487" t="s">
        <v>17748</v>
      </c>
      <c r="D2487" s="7">
        <v>500000</v>
      </c>
      <c r="E2487">
        <v>159</v>
      </c>
      <c r="F2487" t="s">
        <v>271</v>
      </c>
      <c r="G2487">
        <v>12</v>
      </c>
      <c r="H2487">
        <v>4</v>
      </c>
      <c r="I2487">
        <v>2014</v>
      </c>
      <c r="J2487">
        <v>1</v>
      </c>
      <c r="K2487" t="s">
        <v>948</v>
      </c>
      <c r="L2487">
        <f>data_to_analyze[[#This Row],[workers]]-data_to_analyze[[#This Row],[previous_workers]]</f>
        <v>8</v>
      </c>
    </row>
    <row r="2488" spans="1:12" x14ac:dyDescent="0.25">
      <c r="A2488">
        <v>2478</v>
      </c>
      <c r="B2488" t="s">
        <v>9194</v>
      </c>
      <c r="C2488" t="s">
        <v>17749</v>
      </c>
      <c r="D2488" s="7">
        <v>12700000</v>
      </c>
      <c r="E2488">
        <v>159</v>
      </c>
      <c r="F2488" t="s">
        <v>297</v>
      </c>
      <c r="G2488">
        <v>80</v>
      </c>
      <c r="H2488">
        <v>30</v>
      </c>
      <c r="I2488">
        <v>2011</v>
      </c>
      <c r="J2488">
        <v>2</v>
      </c>
      <c r="K2488" t="s">
        <v>9197</v>
      </c>
      <c r="L2488">
        <f>data_to_analyze[[#This Row],[workers]]-data_to_analyze[[#This Row],[previous_workers]]</f>
        <v>50</v>
      </c>
    </row>
    <row r="2489" spans="1:12" x14ac:dyDescent="0.25">
      <c r="A2489">
        <v>2479</v>
      </c>
      <c r="B2489" t="s">
        <v>9198</v>
      </c>
      <c r="C2489" t="s">
        <v>17738</v>
      </c>
      <c r="D2489" s="7">
        <v>10200000</v>
      </c>
      <c r="E2489">
        <v>159</v>
      </c>
      <c r="F2489" t="s">
        <v>181</v>
      </c>
      <c r="G2489">
        <v>82</v>
      </c>
      <c r="H2489">
        <v>14</v>
      </c>
      <c r="I2489">
        <v>2006</v>
      </c>
      <c r="J2489">
        <v>5</v>
      </c>
      <c r="K2489" t="s">
        <v>976</v>
      </c>
      <c r="L2489">
        <f>data_to_analyze[[#This Row],[workers]]-data_to_analyze[[#This Row],[previous_workers]]</f>
        <v>68</v>
      </c>
    </row>
    <row r="2490" spans="1:12" x14ac:dyDescent="0.25">
      <c r="A2490">
        <v>2480</v>
      </c>
      <c r="B2490" t="s">
        <v>9201</v>
      </c>
      <c r="C2490" t="s">
        <v>17748</v>
      </c>
      <c r="D2490" s="7">
        <v>10300000</v>
      </c>
      <c r="E2490">
        <v>159</v>
      </c>
      <c r="F2490" t="s">
        <v>156</v>
      </c>
      <c r="G2490">
        <v>43</v>
      </c>
      <c r="H2490">
        <v>19</v>
      </c>
      <c r="I2490">
        <v>2000</v>
      </c>
      <c r="J2490">
        <v>6</v>
      </c>
      <c r="K2490" t="s">
        <v>1270</v>
      </c>
      <c r="L2490">
        <f>data_to_analyze[[#This Row],[workers]]-data_to_analyze[[#This Row],[previous_workers]]</f>
        <v>24</v>
      </c>
    </row>
    <row r="2491" spans="1:12" x14ac:dyDescent="0.25">
      <c r="A2491">
        <v>2481</v>
      </c>
      <c r="B2491" t="s">
        <v>9204</v>
      </c>
      <c r="C2491" t="s">
        <v>17743</v>
      </c>
      <c r="D2491" s="7">
        <v>19200000</v>
      </c>
      <c r="E2491">
        <v>159</v>
      </c>
      <c r="F2491" t="s">
        <v>336</v>
      </c>
      <c r="G2491">
        <v>65</v>
      </c>
      <c r="H2491">
        <v>45</v>
      </c>
      <c r="I2491">
        <v>1997</v>
      </c>
      <c r="J2491">
        <v>2</v>
      </c>
      <c r="K2491" t="s">
        <v>553</v>
      </c>
      <c r="L2491">
        <f>data_to_analyze[[#This Row],[workers]]-data_to_analyze[[#This Row],[previous_workers]]</f>
        <v>20</v>
      </c>
    </row>
    <row r="2492" spans="1:12" x14ac:dyDescent="0.25">
      <c r="A2492">
        <v>2482</v>
      </c>
      <c r="B2492" t="s">
        <v>9207</v>
      </c>
      <c r="C2492" t="s">
        <v>777</v>
      </c>
      <c r="D2492" s="7">
        <v>9600000</v>
      </c>
      <c r="E2492">
        <v>159</v>
      </c>
      <c r="F2492" t="s">
        <v>211</v>
      </c>
      <c r="G2492">
        <v>38</v>
      </c>
      <c r="H2492">
        <v>21</v>
      </c>
      <c r="I2492">
        <v>1992</v>
      </c>
      <c r="J2492">
        <v>1</v>
      </c>
      <c r="K2492" t="s">
        <v>2985</v>
      </c>
      <c r="L2492">
        <f>data_to_analyze[[#This Row],[workers]]-data_to_analyze[[#This Row],[previous_workers]]</f>
        <v>17</v>
      </c>
    </row>
    <row r="2493" spans="1:12" x14ac:dyDescent="0.25">
      <c r="A2493">
        <v>2483</v>
      </c>
      <c r="B2493" t="s">
        <v>9210</v>
      </c>
      <c r="C2493" t="s">
        <v>10856</v>
      </c>
      <c r="D2493" s="7">
        <v>7100000</v>
      </c>
      <c r="E2493">
        <v>159</v>
      </c>
      <c r="F2493" t="s">
        <v>1041</v>
      </c>
      <c r="G2493">
        <v>33</v>
      </c>
      <c r="H2493">
        <v>25</v>
      </c>
      <c r="I2493">
        <v>2014</v>
      </c>
      <c r="J2493">
        <v>2</v>
      </c>
      <c r="K2493" t="s">
        <v>132</v>
      </c>
      <c r="L2493">
        <f>data_to_analyze[[#This Row],[workers]]-data_to_analyze[[#This Row],[previous_workers]]</f>
        <v>8</v>
      </c>
    </row>
    <row r="2494" spans="1:12" x14ac:dyDescent="0.25">
      <c r="A2494">
        <v>2484</v>
      </c>
      <c r="B2494" t="s">
        <v>9213</v>
      </c>
      <c r="C2494" t="s">
        <v>17758</v>
      </c>
      <c r="D2494" s="7">
        <v>6300000</v>
      </c>
      <c r="E2494">
        <v>159</v>
      </c>
      <c r="F2494" t="s">
        <v>156</v>
      </c>
      <c r="G2494">
        <v>32</v>
      </c>
      <c r="H2494">
        <v>25</v>
      </c>
      <c r="I2494">
        <v>2004</v>
      </c>
      <c r="J2494">
        <v>4</v>
      </c>
      <c r="K2494" t="s">
        <v>2886</v>
      </c>
      <c r="L2494">
        <f>data_to_analyze[[#This Row],[workers]]-data_to_analyze[[#This Row],[previous_workers]]</f>
        <v>7</v>
      </c>
    </row>
    <row r="2495" spans="1:12" x14ac:dyDescent="0.25">
      <c r="A2495">
        <v>2485</v>
      </c>
      <c r="B2495" t="s">
        <v>9216</v>
      </c>
      <c r="C2495" t="s">
        <v>17749</v>
      </c>
      <c r="D2495" s="7">
        <v>14900000</v>
      </c>
      <c r="E2495">
        <v>159</v>
      </c>
      <c r="F2495" t="s">
        <v>308</v>
      </c>
      <c r="G2495">
        <v>67</v>
      </c>
      <c r="H2495">
        <v>23</v>
      </c>
      <c r="I2495">
        <v>2004</v>
      </c>
      <c r="J2495">
        <v>2</v>
      </c>
      <c r="K2495" t="s">
        <v>9219</v>
      </c>
      <c r="L2495">
        <f>data_to_analyze[[#This Row],[workers]]-data_to_analyze[[#This Row],[previous_workers]]</f>
        <v>44</v>
      </c>
    </row>
    <row r="2496" spans="1:12" x14ac:dyDescent="0.25">
      <c r="A2496">
        <v>2486</v>
      </c>
      <c r="B2496" t="s">
        <v>9220</v>
      </c>
      <c r="C2496" t="s">
        <v>10856</v>
      </c>
      <c r="D2496" s="7">
        <v>600000</v>
      </c>
      <c r="E2496">
        <v>158</v>
      </c>
      <c r="F2496" t="s">
        <v>233</v>
      </c>
      <c r="G2496">
        <v>35</v>
      </c>
      <c r="H2496">
        <v>13</v>
      </c>
      <c r="I2496">
        <v>1981</v>
      </c>
      <c r="J2496">
        <v>2</v>
      </c>
      <c r="K2496" t="s">
        <v>9223</v>
      </c>
      <c r="L2496">
        <f>data_to_analyze[[#This Row],[workers]]-data_to_analyze[[#This Row],[previous_workers]]</f>
        <v>22</v>
      </c>
    </row>
    <row r="2497" spans="1:12" x14ac:dyDescent="0.25">
      <c r="A2497">
        <v>2487</v>
      </c>
      <c r="B2497" t="s">
        <v>9224</v>
      </c>
      <c r="C2497" t="s">
        <v>17772</v>
      </c>
      <c r="D2497" s="7">
        <v>5200000</v>
      </c>
      <c r="E2497">
        <v>158</v>
      </c>
      <c r="F2497" t="s">
        <v>18</v>
      </c>
      <c r="G2497">
        <v>49</v>
      </c>
      <c r="H2497">
        <v>21</v>
      </c>
      <c r="I2497">
        <v>2002</v>
      </c>
      <c r="J2497">
        <v>1</v>
      </c>
      <c r="K2497" t="s">
        <v>9227</v>
      </c>
      <c r="L2497">
        <f>data_to_analyze[[#This Row],[workers]]-data_to_analyze[[#This Row],[previous_workers]]</f>
        <v>28</v>
      </c>
    </row>
    <row r="2498" spans="1:12" x14ac:dyDescent="0.25">
      <c r="A2498">
        <v>2488</v>
      </c>
      <c r="B2498" t="s">
        <v>9228</v>
      </c>
      <c r="C2498" t="s">
        <v>777</v>
      </c>
      <c r="D2498" s="7">
        <v>5300000</v>
      </c>
      <c r="E2498">
        <v>158</v>
      </c>
      <c r="F2498" t="s">
        <v>48</v>
      </c>
      <c r="G2498">
        <v>12</v>
      </c>
      <c r="H2498">
        <v>4</v>
      </c>
      <c r="I2498">
        <v>2001</v>
      </c>
      <c r="J2498">
        <v>4</v>
      </c>
      <c r="K2498" t="s">
        <v>7532</v>
      </c>
      <c r="L2498">
        <f>data_to_analyze[[#This Row],[workers]]-data_to_analyze[[#This Row],[previous_workers]]</f>
        <v>8</v>
      </c>
    </row>
    <row r="2499" spans="1:12" x14ac:dyDescent="0.25">
      <c r="A2499">
        <v>2489</v>
      </c>
      <c r="B2499" t="s">
        <v>9231</v>
      </c>
      <c r="C2499" t="s">
        <v>17739</v>
      </c>
      <c r="D2499" s="7">
        <v>2500000</v>
      </c>
      <c r="E2499">
        <v>158</v>
      </c>
      <c r="F2499" t="s">
        <v>40</v>
      </c>
      <c r="G2499">
        <v>38</v>
      </c>
      <c r="H2499">
        <v>27</v>
      </c>
      <c r="I2499">
        <v>2012</v>
      </c>
      <c r="J2499">
        <v>3</v>
      </c>
      <c r="K2499" t="s">
        <v>122</v>
      </c>
      <c r="L2499">
        <f>data_to_analyze[[#This Row],[workers]]-data_to_analyze[[#This Row],[previous_workers]]</f>
        <v>11</v>
      </c>
    </row>
    <row r="2500" spans="1:12" x14ac:dyDescent="0.25">
      <c r="A2500">
        <v>2490</v>
      </c>
      <c r="B2500" t="s">
        <v>9234</v>
      </c>
      <c r="C2500" t="s">
        <v>17739</v>
      </c>
      <c r="D2500" s="7">
        <v>23400000</v>
      </c>
      <c r="E2500">
        <v>158</v>
      </c>
      <c r="F2500" t="s">
        <v>336</v>
      </c>
      <c r="G2500">
        <v>34</v>
      </c>
      <c r="H2500">
        <v>10</v>
      </c>
      <c r="I2500">
        <v>2009</v>
      </c>
      <c r="J2500">
        <v>2</v>
      </c>
      <c r="K2500" t="s">
        <v>9237</v>
      </c>
      <c r="L2500">
        <f>data_to_analyze[[#This Row],[workers]]-data_to_analyze[[#This Row],[previous_workers]]</f>
        <v>24</v>
      </c>
    </row>
    <row r="2501" spans="1:12" x14ac:dyDescent="0.25">
      <c r="A2501">
        <v>2491</v>
      </c>
      <c r="B2501" t="s">
        <v>9238</v>
      </c>
      <c r="C2501" t="s">
        <v>17730</v>
      </c>
      <c r="D2501" s="7">
        <v>14400000</v>
      </c>
      <c r="E2501">
        <v>158</v>
      </c>
      <c r="F2501" t="s">
        <v>187</v>
      </c>
      <c r="G2501">
        <v>135</v>
      </c>
      <c r="H2501">
        <v>45</v>
      </c>
      <c r="I2501">
        <v>2009</v>
      </c>
      <c r="J2501">
        <v>3</v>
      </c>
      <c r="K2501" t="s">
        <v>9241</v>
      </c>
      <c r="L2501">
        <f>data_to_analyze[[#This Row],[workers]]-data_to_analyze[[#This Row],[previous_workers]]</f>
        <v>90</v>
      </c>
    </row>
    <row r="2502" spans="1:12" x14ac:dyDescent="0.25">
      <c r="A2502">
        <v>2492</v>
      </c>
      <c r="B2502" t="s">
        <v>9242</v>
      </c>
      <c r="C2502" t="s">
        <v>17765</v>
      </c>
      <c r="D2502" s="7">
        <v>16700000</v>
      </c>
      <c r="E2502">
        <v>158</v>
      </c>
      <c r="F2502" t="s">
        <v>107</v>
      </c>
      <c r="G2502">
        <v>58</v>
      </c>
      <c r="H2502">
        <v>28</v>
      </c>
      <c r="I2502">
        <v>2012</v>
      </c>
      <c r="J2502">
        <v>1</v>
      </c>
      <c r="K2502" t="s">
        <v>9245</v>
      </c>
      <c r="L2502">
        <f>data_to_analyze[[#This Row],[workers]]-data_to_analyze[[#This Row],[previous_workers]]</f>
        <v>30</v>
      </c>
    </row>
    <row r="2503" spans="1:12" x14ac:dyDescent="0.25">
      <c r="A2503">
        <v>2493</v>
      </c>
      <c r="B2503" t="s">
        <v>9246</v>
      </c>
      <c r="C2503" t="s">
        <v>10856</v>
      </c>
      <c r="D2503" s="7">
        <v>15700000</v>
      </c>
      <c r="E2503">
        <v>158</v>
      </c>
      <c r="F2503" t="s">
        <v>156</v>
      </c>
      <c r="G2503">
        <v>25</v>
      </c>
      <c r="H2503">
        <v>15</v>
      </c>
      <c r="I2503">
        <v>2002</v>
      </c>
      <c r="J2503">
        <v>5</v>
      </c>
      <c r="K2503" t="s">
        <v>578</v>
      </c>
      <c r="L2503">
        <f>data_to_analyze[[#This Row],[workers]]-data_to_analyze[[#This Row],[previous_workers]]</f>
        <v>10</v>
      </c>
    </row>
    <row r="2504" spans="1:12" x14ac:dyDescent="0.25">
      <c r="A2504">
        <v>2494</v>
      </c>
      <c r="B2504" t="s">
        <v>9249</v>
      </c>
      <c r="C2504" t="s">
        <v>17770</v>
      </c>
      <c r="D2504" s="7">
        <v>5400000</v>
      </c>
      <c r="E2504">
        <v>158</v>
      </c>
      <c r="F2504" t="s">
        <v>233</v>
      </c>
      <c r="G2504">
        <v>6</v>
      </c>
      <c r="H2504">
        <v>1</v>
      </c>
      <c r="I2504">
        <v>1974</v>
      </c>
      <c r="J2504">
        <v>1</v>
      </c>
      <c r="K2504" t="s">
        <v>251</v>
      </c>
      <c r="L2504">
        <f>data_to_analyze[[#This Row],[workers]]-data_to_analyze[[#This Row],[previous_workers]]</f>
        <v>5</v>
      </c>
    </row>
    <row r="2505" spans="1:12" x14ac:dyDescent="0.25">
      <c r="A2505">
        <v>2495</v>
      </c>
      <c r="B2505" t="s">
        <v>9252</v>
      </c>
      <c r="C2505" t="s">
        <v>17773</v>
      </c>
      <c r="D2505" s="7">
        <v>10600000</v>
      </c>
      <c r="E2505">
        <v>158</v>
      </c>
      <c r="F2505" t="s">
        <v>187</v>
      </c>
      <c r="G2505">
        <v>37</v>
      </c>
      <c r="H2505">
        <v>10</v>
      </c>
      <c r="I2505">
        <v>2011</v>
      </c>
      <c r="J2505">
        <v>6</v>
      </c>
      <c r="K2505" t="s">
        <v>1093</v>
      </c>
      <c r="L2505">
        <f>data_to_analyze[[#This Row],[workers]]-data_to_analyze[[#This Row],[previous_workers]]</f>
        <v>27</v>
      </c>
    </row>
    <row r="2506" spans="1:12" x14ac:dyDescent="0.25">
      <c r="A2506">
        <v>2496</v>
      </c>
      <c r="B2506" t="s">
        <v>9255</v>
      </c>
      <c r="C2506" t="s">
        <v>108</v>
      </c>
      <c r="D2506" s="7">
        <v>4300000</v>
      </c>
      <c r="E2506">
        <v>158</v>
      </c>
      <c r="F2506" t="s">
        <v>107</v>
      </c>
      <c r="G2506">
        <v>7</v>
      </c>
      <c r="H2506">
        <v>3</v>
      </c>
      <c r="I2506">
        <v>2013</v>
      </c>
      <c r="J2506">
        <v>2</v>
      </c>
      <c r="K2506" t="s">
        <v>9258</v>
      </c>
      <c r="L2506">
        <f>data_to_analyze[[#This Row],[workers]]-data_to_analyze[[#This Row],[previous_workers]]</f>
        <v>4</v>
      </c>
    </row>
    <row r="2507" spans="1:12" x14ac:dyDescent="0.25">
      <c r="A2507">
        <v>2497</v>
      </c>
      <c r="B2507" t="s">
        <v>9259</v>
      </c>
      <c r="C2507" t="s">
        <v>777</v>
      </c>
      <c r="D2507" s="7">
        <v>4100000</v>
      </c>
      <c r="E2507">
        <v>158</v>
      </c>
      <c r="F2507" t="s">
        <v>18</v>
      </c>
      <c r="G2507">
        <v>30</v>
      </c>
      <c r="H2507">
        <v>5</v>
      </c>
      <c r="I2507">
        <v>2009</v>
      </c>
      <c r="J2507">
        <v>3</v>
      </c>
      <c r="K2507" t="s">
        <v>56</v>
      </c>
      <c r="L2507">
        <f>data_to_analyze[[#This Row],[workers]]-data_to_analyze[[#This Row],[previous_workers]]</f>
        <v>25</v>
      </c>
    </row>
    <row r="2508" spans="1:12" x14ac:dyDescent="0.25">
      <c r="A2508">
        <v>2498</v>
      </c>
      <c r="B2508" t="s">
        <v>9262</v>
      </c>
      <c r="C2508" t="s">
        <v>17770</v>
      </c>
      <c r="D2508" s="7">
        <v>14300000</v>
      </c>
      <c r="E2508">
        <v>158</v>
      </c>
      <c r="F2508" t="s">
        <v>107</v>
      </c>
      <c r="G2508">
        <v>106</v>
      </c>
      <c r="H2508">
        <v>33</v>
      </c>
      <c r="I2508">
        <v>2010</v>
      </c>
      <c r="J2508">
        <v>4</v>
      </c>
      <c r="K2508" t="s">
        <v>251</v>
      </c>
      <c r="L2508">
        <f>data_to_analyze[[#This Row],[workers]]-data_to_analyze[[#This Row],[previous_workers]]</f>
        <v>73</v>
      </c>
    </row>
    <row r="2509" spans="1:12" x14ac:dyDescent="0.25">
      <c r="A2509">
        <v>2499</v>
      </c>
      <c r="B2509" t="s">
        <v>9265</v>
      </c>
      <c r="C2509" t="s">
        <v>17765</v>
      </c>
      <c r="D2509" s="7">
        <v>2700000</v>
      </c>
      <c r="E2509">
        <v>158</v>
      </c>
      <c r="F2509" t="s">
        <v>1041</v>
      </c>
      <c r="G2509">
        <v>30</v>
      </c>
      <c r="H2509">
        <v>11</v>
      </c>
      <c r="I2509">
        <v>2015</v>
      </c>
      <c r="J2509">
        <v>1</v>
      </c>
      <c r="K2509" t="s">
        <v>9268</v>
      </c>
      <c r="L2509">
        <f>data_to_analyze[[#This Row],[workers]]-data_to_analyze[[#This Row],[previous_workers]]</f>
        <v>19</v>
      </c>
    </row>
    <row r="2510" spans="1:12" x14ac:dyDescent="0.25">
      <c r="A2510">
        <v>2500</v>
      </c>
      <c r="B2510" t="s">
        <v>9269</v>
      </c>
      <c r="C2510" t="s">
        <v>17743</v>
      </c>
      <c r="D2510" s="7">
        <v>11100000</v>
      </c>
      <c r="E2510">
        <v>157</v>
      </c>
      <c r="F2510" t="s">
        <v>18</v>
      </c>
      <c r="G2510">
        <v>35</v>
      </c>
      <c r="H2510">
        <v>16</v>
      </c>
      <c r="I2510">
        <v>2007</v>
      </c>
      <c r="J2510">
        <v>5</v>
      </c>
      <c r="K2510" t="s">
        <v>1185</v>
      </c>
      <c r="L2510">
        <f>data_to_analyze[[#This Row],[workers]]-data_to_analyze[[#This Row],[previous_workers]]</f>
        <v>19</v>
      </c>
    </row>
    <row r="2511" spans="1:12" x14ac:dyDescent="0.25">
      <c r="A2511">
        <v>2501</v>
      </c>
      <c r="B2511" t="s">
        <v>9272</v>
      </c>
      <c r="C2511" t="s">
        <v>17738</v>
      </c>
      <c r="D2511" s="7">
        <v>5700000</v>
      </c>
      <c r="E2511">
        <v>157</v>
      </c>
      <c r="F2511" t="s">
        <v>55</v>
      </c>
      <c r="G2511">
        <v>365</v>
      </c>
      <c r="H2511">
        <v>125</v>
      </c>
      <c r="I2511">
        <v>2012</v>
      </c>
      <c r="J2511">
        <v>1</v>
      </c>
      <c r="K2511" t="s">
        <v>976</v>
      </c>
      <c r="L2511">
        <f>data_to_analyze[[#This Row],[workers]]-data_to_analyze[[#This Row],[previous_workers]]</f>
        <v>240</v>
      </c>
    </row>
    <row r="2512" spans="1:12" x14ac:dyDescent="0.25">
      <c r="A2512">
        <v>2502</v>
      </c>
      <c r="B2512" t="s">
        <v>9275</v>
      </c>
      <c r="C2512" t="s">
        <v>17775</v>
      </c>
      <c r="D2512" s="7">
        <v>2100000</v>
      </c>
      <c r="E2512">
        <v>157</v>
      </c>
      <c r="F2512" t="s">
        <v>55</v>
      </c>
      <c r="G2512">
        <v>8</v>
      </c>
      <c r="H2512">
        <v>2</v>
      </c>
      <c r="I2512">
        <v>2012</v>
      </c>
      <c r="J2512">
        <v>1</v>
      </c>
      <c r="K2512" t="s">
        <v>9278</v>
      </c>
      <c r="L2512">
        <f>data_to_analyze[[#This Row],[workers]]-data_to_analyze[[#This Row],[previous_workers]]</f>
        <v>6</v>
      </c>
    </row>
    <row r="2513" spans="1:12" x14ac:dyDescent="0.25">
      <c r="A2513">
        <v>2503</v>
      </c>
      <c r="B2513" t="s">
        <v>9279</v>
      </c>
      <c r="C2513" t="s">
        <v>17765</v>
      </c>
      <c r="D2513" s="7">
        <v>10300000</v>
      </c>
      <c r="E2513">
        <v>157</v>
      </c>
      <c r="F2513" t="s">
        <v>233</v>
      </c>
      <c r="G2513">
        <v>48</v>
      </c>
      <c r="H2513">
        <v>19</v>
      </c>
      <c r="I2513">
        <v>2014</v>
      </c>
      <c r="J2513">
        <v>2</v>
      </c>
      <c r="K2513" t="s">
        <v>9282</v>
      </c>
      <c r="L2513">
        <f>data_to_analyze[[#This Row],[workers]]-data_to_analyze[[#This Row],[previous_workers]]</f>
        <v>29</v>
      </c>
    </row>
    <row r="2514" spans="1:12" x14ac:dyDescent="0.25">
      <c r="A2514">
        <v>2504</v>
      </c>
      <c r="B2514" t="s">
        <v>9283</v>
      </c>
      <c r="C2514" t="s">
        <v>108</v>
      </c>
      <c r="D2514" s="7">
        <v>2900000</v>
      </c>
      <c r="E2514">
        <v>157</v>
      </c>
      <c r="F2514" t="s">
        <v>336</v>
      </c>
      <c r="G2514">
        <v>32</v>
      </c>
      <c r="H2514">
        <v>10</v>
      </c>
      <c r="I2514">
        <v>2013</v>
      </c>
      <c r="J2514">
        <v>1</v>
      </c>
      <c r="K2514" t="s">
        <v>882</v>
      </c>
      <c r="L2514">
        <f>data_to_analyze[[#This Row],[workers]]-data_to_analyze[[#This Row],[previous_workers]]</f>
        <v>22</v>
      </c>
    </row>
    <row r="2515" spans="1:12" x14ac:dyDescent="0.25">
      <c r="A2515">
        <v>2505</v>
      </c>
      <c r="B2515" t="s">
        <v>9286</v>
      </c>
      <c r="C2515" t="s">
        <v>17742</v>
      </c>
      <c r="D2515" s="7">
        <v>70800000</v>
      </c>
      <c r="E2515">
        <v>157</v>
      </c>
      <c r="F2515" t="s">
        <v>336</v>
      </c>
      <c r="G2515">
        <v>300</v>
      </c>
      <c r="H2515">
        <v>120</v>
      </c>
      <c r="I2515">
        <v>2011</v>
      </c>
      <c r="J2515">
        <v>1</v>
      </c>
      <c r="K2515" t="s">
        <v>506</v>
      </c>
      <c r="L2515">
        <f>data_to_analyze[[#This Row],[workers]]-data_to_analyze[[#This Row],[previous_workers]]</f>
        <v>180</v>
      </c>
    </row>
    <row r="2516" spans="1:12" x14ac:dyDescent="0.25">
      <c r="A2516">
        <v>2506</v>
      </c>
      <c r="B2516" t="s">
        <v>9290</v>
      </c>
      <c r="C2516" t="s">
        <v>17734</v>
      </c>
      <c r="D2516" s="7">
        <v>80500000</v>
      </c>
      <c r="E2516">
        <v>157</v>
      </c>
      <c r="F2516" t="s">
        <v>156</v>
      </c>
      <c r="G2516">
        <v>513</v>
      </c>
      <c r="H2516">
        <v>263</v>
      </c>
      <c r="I2516">
        <v>2008</v>
      </c>
      <c r="J2516">
        <v>7</v>
      </c>
      <c r="K2516" t="s">
        <v>19</v>
      </c>
      <c r="L2516">
        <f>data_to_analyze[[#This Row],[workers]]-data_to_analyze[[#This Row],[previous_workers]]</f>
        <v>250</v>
      </c>
    </row>
    <row r="2517" spans="1:12" x14ac:dyDescent="0.25">
      <c r="A2517">
        <v>2507</v>
      </c>
      <c r="B2517" t="s">
        <v>9293</v>
      </c>
      <c r="C2517" t="s">
        <v>17750</v>
      </c>
      <c r="D2517" s="7">
        <v>3100000</v>
      </c>
      <c r="E2517">
        <v>157</v>
      </c>
      <c r="F2517" t="s">
        <v>18</v>
      </c>
      <c r="G2517">
        <v>31</v>
      </c>
      <c r="H2517">
        <v>9</v>
      </c>
      <c r="I2517">
        <v>2011</v>
      </c>
      <c r="J2517">
        <v>1</v>
      </c>
      <c r="K2517" t="s">
        <v>338</v>
      </c>
      <c r="L2517">
        <f>data_to_analyze[[#This Row],[workers]]-data_to_analyze[[#This Row],[previous_workers]]</f>
        <v>22</v>
      </c>
    </row>
    <row r="2518" spans="1:12" x14ac:dyDescent="0.25">
      <c r="A2518">
        <v>2508</v>
      </c>
      <c r="B2518" t="s">
        <v>9296</v>
      </c>
      <c r="C2518" t="s">
        <v>777</v>
      </c>
      <c r="D2518" s="7">
        <v>3900000</v>
      </c>
      <c r="E2518">
        <v>157</v>
      </c>
      <c r="F2518" t="s">
        <v>18</v>
      </c>
      <c r="G2518">
        <v>13</v>
      </c>
      <c r="H2518">
        <v>11</v>
      </c>
      <c r="I2518">
        <v>2009</v>
      </c>
      <c r="J2518">
        <v>1</v>
      </c>
      <c r="K2518" t="s">
        <v>5156</v>
      </c>
      <c r="L2518">
        <f>data_to_analyze[[#This Row],[workers]]-data_to_analyze[[#This Row],[previous_workers]]</f>
        <v>2</v>
      </c>
    </row>
    <row r="2519" spans="1:12" x14ac:dyDescent="0.25">
      <c r="A2519">
        <v>2509</v>
      </c>
      <c r="B2519" t="s">
        <v>9299</v>
      </c>
      <c r="C2519" t="s">
        <v>108</v>
      </c>
      <c r="D2519" s="7">
        <v>3700000</v>
      </c>
      <c r="E2519">
        <v>157</v>
      </c>
      <c r="F2519" t="s">
        <v>156</v>
      </c>
      <c r="G2519">
        <v>28</v>
      </c>
      <c r="H2519">
        <v>15</v>
      </c>
      <c r="I2519">
        <v>2014</v>
      </c>
      <c r="J2519">
        <v>1</v>
      </c>
      <c r="K2519" t="s">
        <v>62</v>
      </c>
      <c r="L2519">
        <f>data_to_analyze[[#This Row],[workers]]-data_to_analyze[[#This Row],[previous_workers]]</f>
        <v>13</v>
      </c>
    </row>
    <row r="2520" spans="1:12" x14ac:dyDescent="0.25">
      <c r="A2520">
        <v>2510</v>
      </c>
      <c r="B2520" t="s">
        <v>9302</v>
      </c>
      <c r="C2520" t="s">
        <v>17770</v>
      </c>
      <c r="D2520" s="7">
        <v>18200000</v>
      </c>
      <c r="E2520">
        <v>157</v>
      </c>
      <c r="F2520" t="s">
        <v>55</v>
      </c>
      <c r="G2520">
        <v>30</v>
      </c>
      <c r="H2520">
        <v>8</v>
      </c>
      <c r="I2520">
        <v>2010</v>
      </c>
      <c r="J2520">
        <v>1</v>
      </c>
      <c r="K2520" t="s">
        <v>330</v>
      </c>
      <c r="L2520">
        <f>data_to_analyze[[#This Row],[workers]]-data_to_analyze[[#This Row],[previous_workers]]</f>
        <v>22</v>
      </c>
    </row>
    <row r="2521" spans="1:12" x14ac:dyDescent="0.25">
      <c r="A2521">
        <v>2511</v>
      </c>
      <c r="B2521" t="s">
        <v>9305</v>
      </c>
      <c r="C2521" t="s">
        <v>17769</v>
      </c>
      <c r="D2521" s="7">
        <v>13700000</v>
      </c>
      <c r="E2521">
        <v>157</v>
      </c>
      <c r="F2521" t="s">
        <v>336</v>
      </c>
      <c r="G2521">
        <v>28</v>
      </c>
      <c r="H2521">
        <v>6</v>
      </c>
      <c r="I2521">
        <v>2012</v>
      </c>
      <c r="J2521">
        <v>1</v>
      </c>
      <c r="K2521" t="s">
        <v>5979</v>
      </c>
      <c r="L2521">
        <f>data_to_analyze[[#This Row],[workers]]-data_to_analyze[[#This Row],[previous_workers]]</f>
        <v>22</v>
      </c>
    </row>
    <row r="2522" spans="1:12" x14ac:dyDescent="0.25">
      <c r="A2522">
        <v>2512</v>
      </c>
      <c r="B2522" t="s">
        <v>9308</v>
      </c>
      <c r="C2522" t="s">
        <v>17770</v>
      </c>
      <c r="D2522" s="7">
        <v>40400000</v>
      </c>
      <c r="E2522">
        <v>157</v>
      </c>
      <c r="F2522" t="s">
        <v>187</v>
      </c>
      <c r="G2522">
        <v>150</v>
      </c>
      <c r="H2522">
        <v>34</v>
      </c>
      <c r="I2522">
        <v>2011</v>
      </c>
      <c r="J2522">
        <v>1</v>
      </c>
      <c r="K2522" t="s">
        <v>3054</v>
      </c>
      <c r="L2522">
        <f>data_to_analyze[[#This Row],[workers]]-data_to_analyze[[#This Row],[previous_workers]]</f>
        <v>116</v>
      </c>
    </row>
    <row r="2523" spans="1:12" x14ac:dyDescent="0.25">
      <c r="A2523">
        <v>2513</v>
      </c>
      <c r="B2523" t="s">
        <v>9312</v>
      </c>
      <c r="C2523" t="s">
        <v>108</v>
      </c>
      <c r="D2523" s="7">
        <v>15400000</v>
      </c>
      <c r="E2523">
        <v>157</v>
      </c>
      <c r="F2523" t="s">
        <v>233</v>
      </c>
      <c r="G2523">
        <v>34</v>
      </c>
      <c r="H2523">
        <v>8</v>
      </c>
      <c r="I2523">
        <v>1989</v>
      </c>
      <c r="J2523">
        <v>1</v>
      </c>
      <c r="K2523" t="s">
        <v>2535</v>
      </c>
      <c r="L2523">
        <f>data_to_analyze[[#This Row],[workers]]-data_to_analyze[[#This Row],[previous_workers]]</f>
        <v>26</v>
      </c>
    </row>
    <row r="2524" spans="1:12" x14ac:dyDescent="0.25">
      <c r="A2524">
        <v>2514</v>
      </c>
      <c r="B2524" t="s">
        <v>9315</v>
      </c>
      <c r="C2524" t="s">
        <v>17739</v>
      </c>
      <c r="D2524" s="7">
        <v>20400000</v>
      </c>
      <c r="E2524">
        <v>157</v>
      </c>
      <c r="F2524" t="s">
        <v>336</v>
      </c>
      <c r="G2524">
        <v>62</v>
      </c>
      <c r="H2524">
        <v>57</v>
      </c>
      <c r="I2524">
        <v>2010</v>
      </c>
      <c r="J2524">
        <v>3</v>
      </c>
      <c r="K2524" t="s">
        <v>122</v>
      </c>
      <c r="L2524">
        <f>data_to_analyze[[#This Row],[workers]]-data_to_analyze[[#This Row],[previous_workers]]</f>
        <v>5</v>
      </c>
    </row>
    <row r="2525" spans="1:12" x14ac:dyDescent="0.25">
      <c r="A2525">
        <v>2515</v>
      </c>
      <c r="B2525" t="s">
        <v>9318</v>
      </c>
      <c r="C2525" t="s">
        <v>17761</v>
      </c>
      <c r="D2525" s="7">
        <v>6200000</v>
      </c>
      <c r="E2525">
        <v>157</v>
      </c>
      <c r="F2525" t="s">
        <v>156</v>
      </c>
      <c r="G2525">
        <v>87</v>
      </c>
      <c r="H2525">
        <v>29</v>
      </c>
      <c r="I2525">
        <v>2011</v>
      </c>
      <c r="J2525">
        <v>4</v>
      </c>
      <c r="K2525" t="s">
        <v>767</v>
      </c>
      <c r="L2525">
        <f>data_to_analyze[[#This Row],[workers]]-data_to_analyze[[#This Row],[previous_workers]]</f>
        <v>58</v>
      </c>
    </row>
    <row r="2526" spans="1:12" x14ac:dyDescent="0.25">
      <c r="A2526">
        <v>2516</v>
      </c>
      <c r="B2526" t="s">
        <v>9321</v>
      </c>
      <c r="C2526" t="s">
        <v>777</v>
      </c>
      <c r="D2526" s="7">
        <v>2800000</v>
      </c>
      <c r="E2526">
        <v>157</v>
      </c>
      <c r="F2526" t="s">
        <v>233</v>
      </c>
      <c r="G2526">
        <v>85</v>
      </c>
      <c r="H2526">
        <v>22</v>
      </c>
      <c r="I2526">
        <v>2008</v>
      </c>
      <c r="J2526">
        <v>5</v>
      </c>
      <c r="K2526" t="s">
        <v>1315</v>
      </c>
      <c r="L2526">
        <f>data_to_analyze[[#This Row],[workers]]-data_to_analyze[[#This Row],[previous_workers]]</f>
        <v>63</v>
      </c>
    </row>
    <row r="2527" spans="1:12" x14ac:dyDescent="0.25">
      <c r="A2527">
        <v>2517</v>
      </c>
      <c r="B2527" t="s">
        <v>9324</v>
      </c>
      <c r="C2527" t="s">
        <v>17748</v>
      </c>
      <c r="D2527" s="7">
        <v>4100000</v>
      </c>
      <c r="E2527">
        <v>157</v>
      </c>
      <c r="F2527" t="s">
        <v>156</v>
      </c>
      <c r="G2527">
        <v>25</v>
      </c>
      <c r="H2527">
        <v>13</v>
      </c>
      <c r="I2527">
        <v>2000</v>
      </c>
      <c r="J2527">
        <v>2</v>
      </c>
      <c r="K2527" t="s">
        <v>9327</v>
      </c>
      <c r="L2527">
        <f>data_to_analyze[[#This Row],[workers]]-data_to_analyze[[#This Row],[previous_workers]]</f>
        <v>12</v>
      </c>
    </row>
    <row r="2528" spans="1:12" x14ac:dyDescent="0.25">
      <c r="A2528">
        <v>2518</v>
      </c>
      <c r="B2528" t="s">
        <v>9328</v>
      </c>
      <c r="C2528" t="s">
        <v>17775</v>
      </c>
      <c r="D2528" s="7">
        <v>3200000</v>
      </c>
      <c r="E2528">
        <v>157</v>
      </c>
      <c r="F2528" t="s">
        <v>25</v>
      </c>
      <c r="G2528">
        <v>81</v>
      </c>
      <c r="H2528">
        <v>33</v>
      </c>
      <c r="I2528">
        <v>2010</v>
      </c>
      <c r="J2528">
        <v>4</v>
      </c>
      <c r="K2528" t="s">
        <v>9332</v>
      </c>
      <c r="L2528">
        <f>data_to_analyze[[#This Row],[workers]]-data_to_analyze[[#This Row],[previous_workers]]</f>
        <v>48</v>
      </c>
    </row>
    <row r="2529" spans="1:12" x14ac:dyDescent="0.25">
      <c r="A2529">
        <v>2519</v>
      </c>
      <c r="B2529" t="s">
        <v>9333</v>
      </c>
      <c r="C2529" t="s">
        <v>17773</v>
      </c>
      <c r="D2529" s="7">
        <v>74100000</v>
      </c>
      <c r="E2529">
        <v>156</v>
      </c>
      <c r="F2529" t="s">
        <v>336</v>
      </c>
      <c r="G2529">
        <v>330</v>
      </c>
      <c r="H2529">
        <v>138</v>
      </c>
      <c r="I2529">
        <v>2003</v>
      </c>
      <c r="J2529">
        <v>9</v>
      </c>
      <c r="K2529" t="s">
        <v>746</v>
      </c>
      <c r="L2529">
        <f>data_to_analyze[[#This Row],[workers]]-data_to_analyze[[#This Row],[previous_workers]]</f>
        <v>192</v>
      </c>
    </row>
    <row r="2530" spans="1:12" x14ac:dyDescent="0.25">
      <c r="A2530">
        <v>2520</v>
      </c>
      <c r="B2530" t="s">
        <v>9337</v>
      </c>
      <c r="C2530" t="s">
        <v>17760</v>
      </c>
      <c r="D2530" s="7">
        <v>2800000</v>
      </c>
      <c r="E2530">
        <v>156</v>
      </c>
      <c r="F2530" t="s">
        <v>48</v>
      </c>
      <c r="G2530">
        <v>15</v>
      </c>
      <c r="H2530">
        <v>3</v>
      </c>
      <c r="I2530">
        <v>2010</v>
      </c>
      <c r="J2530">
        <v>1</v>
      </c>
      <c r="K2530" t="s">
        <v>9340</v>
      </c>
      <c r="L2530">
        <f>data_to_analyze[[#This Row],[workers]]-data_to_analyze[[#This Row],[previous_workers]]</f>
        <v>12</v>
      </c>
    </row>
    <row r="2531" spans="1:12" x14ac:dyDescent="0.25">
      <c r="A2531">
        <v>2521</v>
      </c>
      <c r="B2531" t="s">
        <v>9341</v>
      </c>
      <c r="C2531" t="s">
        <v>17753</v>
      </c>
      <c r="D2531" s="7">
        <v>6300000</v>
      </c>
      <c r="E2531">
        <v>156</v>
      </c>
      <c r="F2531" t="s">
        <v>18</v>
      </c>
      <c r="G2531">
        <v>40</v>
      </c>
      <c r="H2531">
        <v>19</v>
      </c>
      <c r="I2531">
        <v>2010</v>
      </c>
      <c r="J2531">
        <v>4</v>
      </c>
      <c r="K2531" t="s">
        <v>4195</v>
      </c>
      <c r="L2531">
        <f>data_to_analyze[[#This Row],[workers]]-data_to_analyze[[#This Row],[previous_workers]]</f>
        <v>21</v>
      </c>
    </row>
    <row r="2532" spans="1:12" x14ac:dyDescent="0.25">
      <c r="A2532">
        <v>2522</v>
      </c>
      <c r="B2532" t="s">
        <v>9344</v>
      </c>
      <c r="C2532" t="s">
        <v>10856</v>
      </c>
      <c r="D2532" s="7">
        <v>18200000</v>
      </c>
      <c r="E2532">
        <v>156</v>
      </c>
      <c r="F2532" t="s">
        <v>156</v>
      </c>
      <c r="G2532">
        <v>44</v>
      </c>
      <c r="H2532">
        <v>21</v>
      </c>
      <c r="I2532">
        <v>2009</v>
      </c>
      <c r="J2532">
        <v>5</v>
      </c>
      <c r="K2532" t="s">
        <v>964</v>
      </c>
      <c r="L2532">
        <f>data_to_analyze[[#This Row],[workers]]-data_to_analyze[[#This Row],[previous_workers]]</f>
        <v>23</v>
      </c>
    </row>
    <row r="2533" spans="1:12" x14ac:dyDescent="0.25">
      <c r="A2533">
        <v>2523</v>
      </c>
      <c r="B2533" t="s">
        <v>9347</v>
      </c>
      <c r="C2533" t="s">
        <v>17773</v>
      </c>
      <c r="D2533" s="7">
        <v>57600000</v>
      </c>
      <c r="E2533">
        <v>156</v>
      </c>
      <c r="F2533" t="s">
        <v>181</v>
      </c>
      <c r="G2533">
        <v>290</v>
      </c>
      <c r="H2533">
        <v>76</v>
      </c>
      <c r="I2533">
        <v>2009</v>
      </c>
      <c r="J2533">
        <v>5</v>
      </c>
      <c r="K2533" t="s">
        <v>591</v>
      </c>
      <c r="L2533">
        <f>data_to_analyze[[#This Row],[workers]]-data_to_analyze[[#This Row],[previous_workers]]</f>
        <v>214</v>
      </c>
    </row>
    <row r="2534" spans="1:12" x14ac:dyDescent="0.25">
      <c r="A2534">
        <v>2524</v>
      </c>
      <c r="B2534" t="s">
        <v>9351</v>
      </c>
      <c r="C2534" t="s">
        <v>17765</v>
      </c>
      <c r="D2534" s="7">
        <v>12600000</v>
      </c>
      <c r="E2534">
        <v>156</v>
      </c>
      <c r="F2534" t="s">
        <v>107</v>
      </c>
      <c r="G2534">
        <v>130</v>
      </c>
      <c r="H2534">
        <v>34</v>
      </c>
      <c r="I2534">
        <v>2008</v>
      </c>
      <c r="J2534">
        <v>2</v>
      </c>
      <c r="K2534" t="s">
        <v>701</v>
      </c>
      <c r="L2534">
        <f>data_to_analyze[[#This Row],[workers]]-data_to_analyze[[#This Row],[previous_workers]]</f>
        <v>96</v>
      </c>
    </row>
    <row r="2535" spans="1:12" x14ac:dyDescent="0.25">
      <c r="A2535">
        <v>2525</v>
      </c>
      <c r="B2535" t="s">
        <v>9354</v>
      </c>
      <c r="C2535" t="s">
        <v>17753</v>
      </c>
      <c r="D2535" s="7">
        <v>2100000</v>
      </c>
      <c r="E2535">
        <v>156</v>
      </c>
      <c r="F2535" t="s">
        <v>156</v>
      </c>
      <c r="G2535">
        <v>17</v>
      </c>
      <c r="H2535">
        <v>8</v>
      </c>
      <c r="I2535">
        <v>2009</v>
      </c>
      <c r="J2535">
        <v>1</v>
      </c>
      <c r="K2535" t="s">
        <v>854</v>
      </c>
      <c r="L2535">
        <f>data_to_analyze[[#This Row],[workers]]-data_to_analyze[[#This Row],[previous_workers]]</f>
        <v>9</v>
      </c>
    </row>
    <row r="2536" spans="1:12" x14ac:dyDescent="0.25">
      <c r="A2536">
        <v>2526</v>
      </c>
      <c r="B2536" t="s">
        <v>9357</v>
      </c>
      <c r="C2536" t="s">
        <v>17742</v>
      </c>
      <c r="D2536" s="7">
        <v>8600000</v>
      </c>
      <c r="E2536">
        <v>156</v>
      </c>
      <c r="F2536" t="s">
        <v>18</v>
      </c>
      <c r="G2536">
        <v>20</v>
      </c>
      <c r="H2536">
        <v>8</v>
      </c>
      <c r="I2536">
        <v>2011</v>
      </c>
      <c r="J2536">
        <v>4</v>
      </c>
      <c r="K2536" t="s">
        <v>9360</v>
      </c>
      <c r="L2536">
        <f>data_to_analyze[[#This Row],[workers]]-data_to_analyze[[#This Row],[previous_workers]]</f>
        <v>12</v>
      </c>
    </row>
    <row r="2537" spans="1:12" x14ac:dyDescent="0.25">
      <c r="A2537">
        <v>2527</v>
      </c>
      <c r="B2537" t="s">
        <v>9361</v>
      </c>
      <c r="C2537" t="s">
        <v>17742</v>
      </c>
      <c r="D2537" s="7">
        <v>43800000</v>
      </c>
      <c r="E2537">
        <v>156</v>
      </c>
      <c r="F2537" t="s">
        <v>48</v>
      </c>
      <c r="G2537">
        <v>20</v>
      </c>
      <c r="H2537">
        <v>10</v>
      </c>
      <c r="I2537">
        <v>2011</v>
      </c>
      <c r="J2537">
        <v>3</v>
      </c>
      <c r="K2537" t="s">
        <v>9364</v>
      </c>
      <c r="L2537">
        <f>data_to_analyze[[#This Row],[workers]]-data_to_analyze[[#This Row],[previous_workers]]</f>
        <v>10</v>
      </c>
    </row>
    <row r="2538" spans="1:12" x14ac:dyDescent="0.25">
      <c r="A2538">
        <v>2528</v>
      </c>
      <c r="B2538" t="s">
        <v>9365</v>
      </c>
      <c r="C2538" t="s">
        <v>108</v>
      </c>
      <c r="D2538" s="7">
        <v>4800000</v>
      </c>
      <c r="E2538">
        <v>155</v>
      </c>
      <c r="F2538" t="s">
        <v>1041</v>
      </c>
      <c r="G2538">
        <v>26</v>
      </c>
      <c r="H2538">
        <v>10</v>
      </c>
      <c r="I2538">
        <v>2010</v>
      </c>
      <c r="J2538">
        <v>3</v>
      </c>
      <c r="K2538" t="s">
        <v>108</v>
      </c>
      <c r="L2538">
        <f>data_to_analyze[[#This Row],[workers]]-data_to_analyze[[#This Row],[previous_workers]]</f>
        <v>16</v>
      </c>
    </row>
    <row r="2539" spans="1:12" x14ac:dyDescent="0.25">
      <c r="A2539">
        <v>2529</v>
      </c>
      <c r="B2539" t="s">
        <v>9368</v>
      </c>
      <c r="C2539" t="s">
        <v>17739</v>
      </c>
      <c r="D2539" s="7">
        <v>15600000</v>
      </c>
      <c r="E2539">
        <v>155</v>
      </c>
      <c r="F2539" t="s">
        <v>297</v>
      </c>
      <c r="G2539">
        <v>85</v>
      </c>
      <c r="H2539">
        <v>45</v>
      </c>
      <c r="I2539">
        <v>2012</v>
      </c>
      <c r="J2539">
        <v>4</v>
      </c>
      <c r="K2539" t="s">
        <v>122</v>
      </c>
      <c r="L2539">
        <f>data_to_analyze[[#This Row],[workers]]-data_to_analyze[[#This Row],[previous_workers]]</f>
        <v>40</v>
      </c>
    </row>
    <row r="2540" spans="1:12" x14ac:dyDescent="0.25">
      <c r="A2540">
        <v>2530</v>
      </c>
      <c r="B2540" t="s">
        <v>9371</v>
      </c>
      <c r="C2540" t="s">
        <v>17762</v>
      </c>
      <c r="D2540" s="7">
        <v>694400000</v>
      </c>
      <c r="E2540">
        <v>155</v>
      </c>
      <c r="F2540" t="s">
        <v>336</v>
      </c>
      <c r="G2540">
        <v>1699</v>
      </c>
      <c r="H2540">
        <v>1378</v>
      </c>
      <c r="I2540">
        <v>2001</v>
      </c>
      <c r="J2540">
        <v>6</v>
      </c>
      <c r="K2540" t="s">
        <v>9375</v>
      </c>
      <c r="L2540">
        <f>data_to_analyze[[#This Row],[workers]]-data_to_analyze[[#This Row],[previous_workers]]</f>
        <v>321</v>
      </c>
    </row>
    <row r="2541" spans="1:12" x14ac:dyDescent="0.25">
      <c r="A2541">
        <v>2531</v>
      </c>
      <c r="B2541" t="s">
        <v>9376</v>
      </c>
      <c r="C2541" t="s">
        <v>17765</v>
      </c>
      <c r="D2541" s="7">
        <v>14200000</v>
      </c>
      <c r="E2541">
        <v>155</v>
      </c>
      <c r="F2541" t="s">
        <v>156</v>
      </c>
      <c r="G2541">
        <v>50</v>
      </c>
      <c r="H2541">
        <v>48</v>
      </c>
      <c r="I2541">
        <v>2012</v>
      </c>
      <c r="J2541">
        <v>3</v>
      </c>
      <c r="K2541" t="s">
        <v>9379</v>
      </c>
      <c r="L2541">
        <f>data_to_analyze[[#This Row],[workers]]-data_to_analyze[[#This Row],[previous_workers]]</f>
        <v>2</v>
      </c>
    </row>
    <row r="2542" spans="1:12" x14ac:dyDescent="0.25">
      <c r="A2542">
        <v>2532</v>
      </c>
      <c r="B2542" t="s">
        <v>9380</v>
      </c>
      <c r="C2542" t="s">
        <v>17765</v>
      </c>
      <c r="D2542" s="7">
        <v>3800000</v>
      </c>
      <c r="E2542">
        <v>155</v>
      </c>
      <c r="F2542" t="s">
        <v>156</v>
      </c>
      <c r="G2542">
        <v>21</v>
      </c>
      <c r="H2542">
        <v>7</v>
      </c>
      <c r="I2542">
        <v>2013</v>
      </c>
      <c r="J2542">
        <v>2</v>
      </c>
      <c r="K2542" t="s">
        <v>1724</v>
      </c>
      <c r="L2542">
        <f>data_to_analyze[[#This Row],[workers]]-data_to_analyze[[#This Row],[previous_workers]]</f>
        <v>14</v>
      </c>
    </row>
    <row r="2543" spans="1:12" x14ac:dyDescent="0.25">
      <c r="A2543">
        <v>2533</v>
      </c>
      <c r="B2543" t="s">
        <v>9383</v>
      </c>
      <c r="C2543" t="s">
        <v>17730</v>
      </c>
      <c r="D2543" s="7">
        <v>9100000</v>
      </c>
      <c r="E2543">
        <v>155</v>
      </c>
      <c r="F2543" t="s">
        <v>18</v>
      </c>
      <c r="G2543">
        <v>58</v>
      </c>
      <c r="H2543">
        <v>26</v>
      </c>
      <c r="I2543">
        <v>2008</v>
      </c>
      <c r="J2543">
        <v>5</v>
      </c>
      <c r="K2543" t="s">
        <v>338</v>
      </c>
      <c r="L2543">
        <f>data_to_analyze[[#This Row],[workers]]-data_to_analyze[[#This Row],[previous_workers]]</f>
        <v>32</v>
      </c>
    </row>
    <row r="2544" spans="1:12" x14ac:dyDescent="0.25">
      <c r="A2544">
        <v>2534</v>
      </c>
      <c r="B2544" t="s">
        <v>9386</v>
      </c>
      <c r="C2544" t="s">
        <v>17742</v>
      </c>
      <c r="D2544" s="7">
        <v>82600000</v>
      </c>
      <c r="E2544">
        <v>155</v>
      </c>
      <c r="F2544" t="s">
        <v>175</v>
      </c>
      <c r="G2544">
        <v>62</v>
      </c>
      <c r="H2544">
        <v>18</v>
      </c>
      <c r="I2544">
        <v>2012</v>
      </c>
      <c r="J2544">
        <v>3</v>
      </c>
      <c r="K2544" t="s">
        <v>506</v>
      </c>
      <c r="L2544">
        <f>data_to_analyze[[#This Row],[workers]]-data_to_analyze[[#This Row],[previous_workers]]</f>
        <v>44</v>
      </c>
    </row>
    <row r="2545" spans="1:12" x14ac:dyDescent="0.25">
      <c r="A2545">
        <v>2535</v>
      </c>
      <c r="B2545" t="s">
        <v>9390</v>
      </c>
      <c r="C2545" t="s">
        <v>17760</v>
      </c>
      <c r="D2545" s="7">
        <v>15600000</v>
      </c>
      <c r="E2545">
        <v>155</v>
      </c>
      <c r="F2545" t="s">
        <v>55</v>
      </c>
      <c r="G2545">
        <v>56</v>
      </c>
      <c r="H2545">
        <v>38</v>
      </c>
      <c r="I2545">
        <v>2008</v>
      </c>
      <c r="J2545">
        <v>6</v>
      </c>
      <c r="K2545" t="s">
        <v>3633</v>
      </c>
      <c r="L2545">
        <f>data_to_analyze[[#This Row],[workers]]-data_to_analyze[[#This Row],[previous_workers]]</f>
        <v>18</v>
      </c>
    </row>
    <row r="2546" spans="1:12" x14ac:dyDescent="0.25">
      <c r="A2546">
        <v>2536</v>
      </c>
      <c r="B2546" t="s">
        <v>9393</v>
      </c>
      <c r="C2546" t="s">
        <v>17748</v>
      </c>
      <c r="D2546" s="7">
        <v>3800000</v>
      </c>
      <c r="E2546">
        <v>155</v>
      </c>
      <c r="F2546" t="s">
        <v>336</v>
      </c>
      <c r="G2546">
        <v>24</v>
      </c>
      <c r="H2546">
        <v>11</v>
      </c>
      <c r="I2546">
        <v>1994</v>
      </c>
      <c r="J2546">
        <v>2</v>
      </c>
      <c r="K2546" t="s">
        <v>2185</v>
      </c>
      <c r="L2546">
        <f>data_to_analyze[[#This Row],[workers]]-data_to_analyze[[#This Row],[previous_workers]]</f>
        <v>13</v>
      </c>
    </row>
    <row r="2547" spans="1:12" x14ac:dyDescent="0.25">
      <c r="A2547">
        <v>2537</v>
      </c>
      <c r="B2547" t="s">
        <v>9396</v>
      </c>
      <c r="C2547" t="s">
        <v>17749</v>
      </c>
      <c r="D2547" s="7">
        <v>24900000</v>
      </c>
      <c r="E2547">
        <v>155</v>
      </c>
      <c r="F2547" t="s">
        <v>18</v>
      </c>
      <c r="G2547">
        <v>215</v>
      </c>
      <c r="H2547">
        <v>150</v>
      </c>
      <c r="I2547">
        <v>2010</v>
      </c>
      <c r="J2547">
        <v>2</v>
      </c>
      <c r="K2547" t="s">
        <v>344</v>
      </c>
      <c r="L2547">
        <f>data_to_analyze[[#This Row],[workers]]-data_to_analyze[[#This Row],[previous_workers]]</f>
        <v>65</v>
      </c>
    </row>
    <row r="2548" spans="1:12" x14ac:dyDescent="0.25">
      <c r="A2548">
        <v>2538</v>
      </c>
      <c r="B2548" t="s">
        <v>9399</v>
      </c>
      <c r="C2548" t="s">
        <v>17771</v>
      </c>
      <c r="D2548" s="7">
        <v>26700000</v>
      </c>
      <c r="E2548">
        <v>155</v>
      </c>
      <c r="F2548" t="s">
        <v>297</v>
      </c>
      <c r="G2548">
        <v>127</v>
      </c>
      <c r="H2548">
        <v>52</v>
      </c>
      <c r="I2548">
        <v>1999</v>
      </c>
      <c r="J2548">
        <v>7</v>
      </c>
      <c r="K2548" t="s">
        <v>2823</v>
      </c>
      <c r="L2548">
        <f>data_to_analyze[[#This Row],[workers]]-data_to_analyze[[#This Row],[previous_workers]]</f>
        <v>75</v>
      </c>
    </row>
    <row r="2549" spans="1:12" x14ac:dyDescent="0.25">
      <c r="A2549">
        <v>2539</v>
      </c>
      <c r="B2549" t="s">
        <v>9402</v>
      </c>
      <c r="C2549" t="s">
        <v>777</v>
      </c>
      <c r="D2549" s="7">
        <v>44400000</v>
      </c>
      <c r="E2549">
        <v>155</v>
      </c>
      <c r="F2549" t="s">
        <v>271</v>
      </c>
      <c r="G2549">
        <v>33</v>
      </c>
      <c r="H2549">
        <v>15</v>
      </c>
      <c r="I2549">
        <v>2012</v>
      </c>
      <c r="J2549">
        <v>4</v>
      </c>
      <c r="K2549" t="s">
        <v>2075</v>
      </c>
      <c r="L2549">
        <f>data_to_analyze[[#This Row],[workers]]-data_to_analyze[[#This Row],[previous_workers]]</f>
        <v>18</v>
      </c>
    </row>
    <row r="2550" spans="1:12" x14ac:dyDescent="0.25">
      <c r="A2550">
        <v>2540</v>
      </c>
      <c r="B2550" t="s">
        <v>9405</v>
      </c>
      <c r="C2550" t="s">
        <v>976</v>
      </c>
      <c r="D2550" s="7">
        <v>3800000</v>
      </c>
      <c r="E2550">
        <v>154</v>
      </c>
      <c r="F2550" t="s">
        <v>40</v>
      </c>
      <c r="G2550">
        <v>25</v>
      </c>
      <c r="H2550">
        <v>8</v>
      </c>
      <c r="I2550">
        <v>2008</v>
      </c>
      <c r="J2550">
        <v>2</v>
      </c>
      <c r="K2550" t="s">
        <v>9408</v>
      </c>
      <c r="L2550">
        <f>data_to_analyze[[#This Row],[workers]]-data_to_analyze[[#This Row],[previous_workers]]</f>
        <v>17</v>
      </c>
    </row>
    <row r="2551" spans="1:12" x14ac:dyDescent="0.25">
      <c r="A2551">
        <v>2541</v>
      </c>
      <c r="B2551" t="s">
        <v>9409</v>
      </c>
      <c r="C2551" t="s">
        <v>17753</v>
      </c>
      <c r="D2551" s="7">
        <v>40800000</v>
      </c>
      <c r="E2551">
        <v>154</v>
      </c>
      <c r="F2551" t="s">
        <v>107</v>
      </c>
      <c r="G2551">
        <v>570</v>
      </c>
      <c r="H2551">
        <v>172</v>
      </c>
      <c r="I2551">
        <v>2005</v>
      </c>
      <c r="J2551">
        <v>8</v>
      </c>
      <c r="K2551" t="s">
        <v>9413</v>
      </c>
      <c r="L2551">
        <f>data_to_analyze[[#This Row],[workers]]-data_to_analyze[[#This Row],[previous_workers]]</f>
        <v>398</v>
      </c>
    </row>
    <row r="2552" spans="1:12" x14ac:dyDescent="0.25">
      <c r="A2552">
        <v>2542</v>
      </c>
      <c r="B2552" t="s">
        <v>9414</v>
      </c>
      <c r="C2552" t="s">
        <v>17769</v>
      </c>
      <c r="D2552" s="7">
        <v>8900000</v>
      </c>
      <c r="E2552">
        <v>154</v>
      </c>
      <c r="F2552" t="s">
        <v>336</v>
      </c>
      <c r="G2552">
        <v>255</v>
      </c>
      <c r="H2552">
        <v>95</v>
      </c>
      <c r="I2552">
        <v>2011</v>
      </c>
      <c r="J2552">
        <v>1</v>
      </c>
      <c r="K2552" t="s">
        <v>26</v>
      </c>
      <c r="L2552">
        <f>data_to_analyze[[#This Row],[workers]]-data_to_analyze[[#This Row],[previous_workers]]</f>
        <v>160</v>
      </c>
    </row>
    <row r="2553" spans="1:12" x14ac:dyDescent="0.25">
      <c r="A2553">
        <v>2543</v>
      </c>
      <c r="B2553" t="s">
        <v>9417</v>
      </c>
      <c r="C2553" t="s">
        <v>17762</v>
      </c>
      <c r="D2553" s="7">
        <v>214100000</v>
      </c>
      <c r="E2553">
        <v>154</v>
      </c>
      <c r="F2553" t="s">
        <v>55</v>
      </c>
      <c r="G2553">
        <v>386</v>
      </c>
      <c r="H2553">
        <v>102</v>
      </c>
      <c r="I2553">
        <v>2004</v>
      </c>
      <c r="J2553">
        <v>4</v>
      </c>
      <c r="K2553" t="s">
        <v>349</v>
      </c>
      <c r="L2553">
        <f>data_to_analyze[[#This Row],[workers]]-data_to_analyze[[#This Row],[previous_workers]]</f>
        <v>284</v>
      </c>
    </row>
    <row r="2554" spans="1:12" x14ac:dyDescent="0.25">
      <c r="A2554">
        <v>2544</v>
      </c>
      <c r="B2554" t="s">
        <v>9421</v>
      </c>
      <c r="C2554" t="s">
        <v>777</v>
      </c>
      <c r="D2554" s="7">
        <v>2400000</v>
      </c>
      <c r="E2554">
        <v>154</v>
      </c>
      <c r="F2554" t="s">
        <v>40</v>
      </c>
      <c r="G2554">
        <v>30</v>
      </c>
      <c r="H2554">
        <v>4</v>
      </c>
      <c r="I2554">
        <v>2008</v>
      </c>
      <c r="J2554">
        <v>1</v>
      </c>
      <c r="K2554" t="s">
        <v>9424</v>
      </c>
      <c r="L2554">
        <f>data_to_analyze[[#This Row],[workers]]-data_to_analyze[[#This Row],[previous_workers]]</f>
        <v>26</v>
      </c>
    </row>
    <row r="2555" spans="1:12" x14ac:dyDescent="0.25">
      <c r="A2555">
        <v>2545</v>
      </c>
      <c r="B2555" t="s">
        <v>9425</v>
      </c>
      <c r="C2555" t="s">
        <v>17767</v>
      </c>
      <c r="D2555" s="7">
        <v>52300000</v>
      </c>
      <c r="E2555">
        <v>154</v>
      </c>
      <c r="F2555" t="s">
        <v>336</v>
      </c>
      <c r="G2555">
        <v>313</v>
      </c>
      <c r="H2555">
        <v>226</v>
      </c>
      <c r="I2555">
        <v>1970</v>
      </c>
      <c r="J2555">
        <v>4</v>
      </c>
      <c r="K2555" t="s">
        <v>8682</v>
      </c>
      <c r="L2555">
        <f>data_to_analyze[[#This Row],[workers]]-data_to_analyze[[#This Row],[previous_workers]]</f>
        <v>87</v>
      </c>
    </row>
    <row r="2556" spans="1:12" x14ac:dyDescent="0.25">
      <c r="A2556">
        <v>2546</v>
      </c>
      <c r="B2556" t="s">
        <v>9428</v>
      </c>
      <c r="C2556" t="s">
        <v>17739</v>
      </c>
      <c r="D2556" s="7">
        <v>9800000</v>
      </c>
      <c r="E2556">
        <v>154</v>
      </c>
      <c r="F2556" t="s">
        <v>336</v>
      </c>
      <c r="G2556">
        <v>20</v>
      </c>
      <c r="H2556">
        <v>9</v>
      </c>
      <c r="I2556">
        <v>2013</v>
      </c>
      <c r="J2556">
        <v>2</v>
      </c>
      <c r="K2556" t="s">
        <v>1100</v>
      </c>
      <c r="L2556">
        <f>data_to_analyze[[#This Row],[workers]]-data_to_analyze[[#This Row],[previous_workers]]</f>
        <v>11</v>
      </c>
    </row>
    <row r="2557" spans="1:12" x14ac:dyDescent="0.25">
      <c r="A2557">
        <v>2547</v>
      </c>
      <c r="B2557" t="s">
        <v>9431</v>
      </c>
      <c r="C2557" t="s">
        <v>17764</v>
      </c>
      <c r="D2557" s="7">
        <v>3500000</v>
      </c>
      <c r="E2557">
        <v>154</v>
      </c>
      <c r="F2557" t="s">
        <v>48</v>
      </c>
      <c r="G2557">
        <v>1</v>
      </c>
      <c r="H2557">
        <v>1</v>
      </c>
      <c r="I2557">
        <v>2005</v>
      </c>
      <c r="J2557">
        <v>2</v>
      </c>
      <c r="K2557" t="s">
        <v>7618</v>
      </c>
      <c r="L2557">
        <f>data_to_analyze[[#This Row],[workers]]-data_to_analyze[[#This Row],[previous_workers]]</f>
        <v>0</v>
      </c>
    </row>
    <row r="2558" spans="1:12" x14ac:dyDescent="0.25">
      <c r="A2558">
        <v>2548</v>
      </c>
      <c r="B2558" t="s">
        <v>9434</v>
      </c>
      <c r="C2558" t="s">
        <v>108</v>
      </c>
      <c r="D2558" s="7">
        <v>106900000</v>
      </c>
      <c r="E2558">
        <v>154</v>
      </c>
      <c r="F2558" t="s">
        <v>18</v>
      </c>
      <c r="G2558">
        <v>181</v>
      </c>
      <c r="H2558">
        <v>107</v>
      </c>
      <c r="I2558">
        <v>2011</v>
      </c>
      <c r="J2558">
        <v>5</v>
      </c>
      <c r="K2558" t="s">
        <v>108</v>
      </c>
      <c r="L2558">
        <f>data_to_analyze[[#This Row],[workers]]-data_to_analyze[[#This Row],[previous_workers]]</f>
        <v>74</v>
      </c>
    </row>
    <row r="2559" spans="1:12" x14ac:dyDescent="0.25">
      <c r="A2559">
        <v>2549</v>
      </c>
      <c r="B2559" t="s">
        <v>9438</v>
      </c>
      <c r="C2559" t="s">
        <v>108</v>
      </c>
      <c r="D2559" s="7">
        <v>2600000</v>
      </c>
      <c r="E2559">
        <v>154</v>
      </c>
      <c r="F2559" t="s">
        <v>308</v>
      </c>
      <c r="G2559">
        <v>32</v>
      </c>
      <c r="H2559">
        <v>10</v>
      </c>
      <c r="I2559">
        <v>2007</v>
      </c>
      <c r="J2559">
        <v>3</v>
      </c>
      <c r="K2559" t="s">
        <v>2535</v>
      </c>
      <c r="L2559">
        <f>data_to_analyze[[#This Row],[workers]]-data_to_analyze[[#This Row],[previous_workers]]</f>
        <v>22</v>
      </c>
    </row>
    <row r="2560" spans="1:12" x14ac:dyDescent="0.25">
      <c r="A2560">
        <v>2550</v>
      </c>
      <c r="B2560" t="s">
        <v>9442</v>
      </c>
      <c r="C2560" t="s">
        <v>17753</v>
      </c>
      <c r="D2560" s="7">
        <v>11300000</v>
      </c>
      <c r="E2560">
        <v>154</v>
      </c>
      <c r="F2560" t="s">
        <v>25</v>
      </c>
      <c r="G2560">
        <v>130</v>
      </c>
      <c r="H2560">
        <v>25</v>
      </c>
      <c r="I2560">
        <v>2007</v>
      </c>
      <c r="J2560">
        <v>4</v>
      </c>
      <c r="K2560" t="s">
        <v>9445</v>
      </c>
      <c r="L2560">
        <f>data_to_analyze[[#This Row],[workers]]-data_to_analyze[[#This Row],[previous_workers]]</f>
        <v>105</v>
      </c>
    </row>
    <row r="2561" spans="1:12" x14ac:dyDescent="0.25">
      <c r="A2561">
        <v>2551</v>
      </c>
      <c r="B2561" t="s">
        <v>9446</v>
      </c>
      <c r="C2561" t="s">
        <v>10856</v>
      </c>
      <c r="D2561" s="7">
        <v>2500000</v>
      </c>
      <c r="E2561">
        <v>154</v>
      </c>
      <c r="F2561" t="s">
        <v>336</v>
      </c>
      <c r="G2561">
        <v>4</v>
      </c>
      <c r="H2561">
        <v>4</v>
      </c>
      <c r="I2561">
        <v>2014</v>
      </c>
      <c r="J2561">
        <v>1</v>
      </c>
      <c r="K2561" t="s">
        <v>9449</v>
      </c>
      <c r="L2561">
        <f>data_to_analyze[[#This Row],[workers]]-data_to_analyze[[#This Row],[previous_workers]]</f>
        <v>0</v>
      </c>
    </row>
    <row r="2562" spans="1:12" x14ac:dyDescent="0.25">
      <c r="A2562">
        <v>2552</v>
      </c>
      <c r="B2562" t="s">
        <v>9450</v>
      </c>
      <c r="C2562" t="s">
        <v>17748</v>
      </c>
      <c r="D2562" s="7">
        <v>53400000</v>
      </c>
      <c r="E2562">
        <v>154</v>
      </c>
      <c r="F2562" t="s">
        <v>181</v>
      </c>
      <c r="G2562">
        <v>479</v>
      </c>
      <c r="H2562">
        <v>240</v>
      </c>
      <c r="I2562">
        <v>2000</v>
      </c>
      <c r="J2562">
        <v>5</v>
      </c>
      <c r="K2562" t="s">
        <v>9327</v>
      </c>
      <c r="L2562">
        <f>data_to_analyze[[#This Row],[workers]]-data_to_analyze[[#This Row],[previous_workers]]</f>
        <v>239</v>
      </c>
    </row>
    <row r="2563" spans="1:12" x14ac:dyDescent="0.25">
      <c r="A2563">
        <v>2553</v>
      </c>
      <c r="B2563" t="s">
        <v>9454</v>
      </c>
      <c r="C2563" t="s">
        <v>17775</v>
      </c>
      <c r="D2563" s="7">
        <v>4200000</v>
      </c>
      <c r="E2563">
        <v>153</v>
      </c>
      <c r="F2563" t="s">
        <v>18</v>
      </c>
      <c r="G2563">
        <v>20</v>
      </c>
      <c r="H2563">
        <v>5</v>
      </c>
      <c r="I2563">
        <v>1995</v>
      </c>
      <c r="J2563">
        <v>2</v>
      </c>
      <c r="K2563" t="s">
        <v>1860</v>
      </c>
      <c r="L2563">
        <f>data_to_analyze[[#This Row],[workers]]-data_to_analyze[[#This Row],[previous_workers]]</f>
        <v>15</v>
      </c>
    </row>
    <row r="2564" spans="1:12" x14ac:dyDescent="0.25">
      <c r="A2564">
        <v>2554</v>
      </c>
      <c r="B2564" t="s">
        <v>9457</v>
      </c>
      <c r="C2564" t="s">
        <v>10856</v>
      </c>
      <c r="D2564" s="7">
        <v>15100000</v>
      </c>
      <c r="E2564">
        <v>153</v>
      </c>
      <c r="F2564" t="s">
        <v>336</v>
      </c>
      <c r="G2564">
        <v>206</v>
      </c>
      <c r="H2564">
        <v>131</v>
      </c>
      <c r="I2564">
        <v>2006</v>
      </c>
      <c r="J2564">
        <v>2</v>
      </c>
      <c r="K2564" t="s">
        <v>2701</v>
      </c>
      <c r="L2564">
        <f>data_to_analyze[[#This Row],[workers]]-data_to_analyze[[#This Row],[previous_workers]]</f>
        <v>75</v>
      </c>
    </row>
    <row r="2565" spans="1:12" x14ac:dyDescent="0.25">
      <c r="A2565">
        <v>2555</v>
      </c>
      <c r="B2565" t="s">
        <v>9460</v>
      </c>
      <c r="C2565" t="s">
        <v>10856</v>
      </c>
      <c r="D2565" s="7">
        <v>2400000</v>
      </c>
      <c r="E2565">
        <v>153</v>
      </c>
      <c r="F2565" t="s">
        <v>156</v>
      </c>
      <c r="G2565">
        <v>25</v>
      </c>
      <c r="H2565">
        <v>8</v>
      </c>
      <c r="I2565">
        <v>2012</v>
      </c>
      <c r="J2565">
        <v>1</v>
      </c>
      <c r="K2565" t="s">
        <v>1403</v>
      </c>
      <c r="L2565">
        <f>data_to_analyze[[#This Row],[workers]]-data_to_analyze[[#This Row],[previous_workers]]</f>
        <v>17</v>
      </c>
    </row>
    <row r="2566" spans="1:12" x14ac:dyDescent="0.25">
      <c r="A2566">
        <v>2556</v>
      </c>
      <c r="B2566" t="s">
        <v>9463</v>
      </c>
      <c r="C2566" t="s">
        <v>976</v>
      </c>
      <c r="D2566" s="7">
        <v>4400000</v>
      </c>
      <c r="E2566">
        <v>153</v>
      </c>
      <c r="F2566" t="s">
        <v>40</v>
      </c>
      <c r="G2566">
        <v>25</v>
      </c>
      <c r="H2566">
        <v>10</v>
      </c>
      <c r="I2566">
        <v>2012</v>
      </c>
      <c r="J2566">
        <v>1</v>
      </c>
      <c r="K2566" t="s">
        <v>9466</v>
      </c>
      <c r="L2566">
        <f>data_to_analyze[[#This Row],[workers]]-data_to_analyze[[#This Row],[previous_workers]]</f>
        <v>15</v>
      </c>
    </row>
    <row r="2567" spans="1:12" x14ac:dyDescent="0.25">
      <c r="A2567">
        <v>2557</v>
      </c>
      <c r="B2567" t="s">
        <v>9467</v>
      </c>
      <c r="C2567" t="s">
        <v>777</v>
      </c>
      <c r="D2567" s="7">
        <v>8200000</v>
      </c>
      <c r="E2567">
        <v>153</v>
      </c>
      <c r="F2567" t="s">
        <v>233</v>
      </c>
      <c r="G2567">
        <v>187</v>
      </c>
      <c r="H2567">
        <v>110</v>
      </c>
      <c r="I2567">
        <v>2010</v>
      </c>
      <c r="J2567">
        <v>3</v>
      </c>
      <c r="K2567" t="s">
        <v>9471</v>
      </c>
      <c r="L2567">
        <f>data_to_analyze[[#This Row],[workers]]-data_to_analyze[[#This Row],[previous_workers]]</f>
        <v>77</v>
      </c>
    </row>
    <row r="2568" spans="1:12" x14ac:dyDescent="0.25">
      <c r="A2568">
        <v>2558</v>
      </c>
      <c r="B2568" t="s">
        <v>9472</v>
      </c>
      <c r="C2568" t="s">
        <v>17765</v>
      </c>
      <c r="D2568" s="7">
        <v>500000</v>
      </c>
      <c r="E2568">
        <v>153</v>
      </c>
      <c r="F2568" t="s">
        <v>156</v>
      </c>
      <c r="G2568">
        <v>26</v>
      </c>
      <c r="H2568">
        <v>15</v>
      </c>
      <c r="I2568">
        <v>2000</v>
      </c>
      <c r="J2568">
        <v>1</v>
      </c>
      <c r="K2568" t="s">
        <v>49</v>
      </c>
      <c r="L2568">
        <f>data_to_analyze[[#This Row],[workers]]-data_to_analyze[[#This Row],[previous_workers]]</f>
        <v>11</v>
      </c>
    </row>
    <row r="2569" spans="1:12" x14ac:dyDescent="0.25">
      <c r="A2569">
        <v>2559</v>
      </c>
      <c r="B2569" t="s">
        <v>9475</v>
      </c>
      <c r="C2569" t="s">
        <v>17750</v>
      </c>
      <c r="D2569" s="7">
        <v>4700000</v>
      </c>
      <c r="E2569">
        <v>153</v>
      </c>
      <c r="F2569" t="s">
        <v>257</v>
      </c>
      <c r="G2569">
        <v>38</v>
      </c>
      <c r="H2569">
        <v>15</v>
      </c>
      <c r="I2569">
        <v>2005</v>
      </c>
      <c r="J2569">
        <v>3</v>
      </c>
      <c r="K2569" t="s">
        <v>4223</v>
      </c>
      <c r="L2569">
        <f>data_to_analyze[[#This Row],[workers]]-data_to_analyze[[#This Row],[previous_workers]]</f>
        <v>23</v>
      </c>
    </row>
    <row r="2570" spans="1:12" x14ac:dyDescent="0.25">
      <c r="A2570">
        <v>2560</v>
      </c>
      <c r="B2570" t="s">
        <v>9478</v>
      </c>
      <c r="C2570" t="s">
        <v>17751</v>
      </c>
      <c r="D2570" s="7">
        <v>8300000</v>
      </c>
      <c r="E2570">
        <v>153</v>
      </c>
      <c r="F2570" t="s">
        <v>297</v>
      </c>
      <c r="G2570">
        <v>85</v>
      </c>
      <c r="H2570">
        <v>25</v>
      </c>
      <c r="I2570">
        <v>2011</v>
      </c>
      <c r="J2570">
        <v>3</v>
      </c>
      <c r="K2570" t="s">
        <v>298</v>
      </c>
      <c r="L2570">
        <f>data_to_analyze[[#This Row],[workers]]-data_to_analyze[[#This Row],[previous_workers]]</f>
        <v>60</v>
      </c>
    </row>
    <row r="2571" spans="1:12" x14ac:dyDescent="0.25">
      <c r="A2571">
        <v>2561</v>
      </c>
      <c r="B2571" t="s">
        <v>9481</v>
      </c>
      <c r="C2571" t="s">
        <v>17770</v>
      </c>
      <c r="D2571" s="7">
        <v>45700000</v>
      </c>
      <c r="E2571">
        <v>153</v>
      </c>
      <c r="F2571" t="s">
        <v>40</v>
      </c>
      <c r="G2571">
        <v>785</v>
      </c>
      <c r="H2571">
        <v>184</v>
      </c>
      <c r="I2571">
        <v>2008</v>
      </c>
      <c r="J2571">
        <v>1</v>
      </c>
      <c r="K2571" t="s">
        <v>258</v>
      </c>
      <c r="L2571">
        <f>data_to_analyze[[#This Row],[workers]]-data_to_analyze[[#This Row],[previous_workers]]</f>
        <v>601</v>
      </c>
    </row>
    <row r="2572" spans="1:12" x14ac:dyDescent="0.25">
      <c r="A2572">
        <v>2562</v>
      </c>
      <c r="B2572" t="s">
        <v>9484</v>
      </c>
      <c r="C2572" t="s">
        <v>777</v>
      </c>
      <c r="D2572" s="7">
        <v>6600000</v>
      </c>
      <c r="E2572">
        <v>153</v>
      </c>
      <c r="F2572" t="s">
        <v>297</v>
      </c>
      <c r="G2572">
        <v>58</v>
      </c>
      <c r="H2572">
        <v>7</v>
      </c>
      <c r="I2572">
        <v>2004</v>
      </c>
      <c r="J2572">
        <v>1</v>
      </c>
      <c r="K2572" t="s">
        <v>1315</v>
      </c>
      <c r="L2572">
        <f>data_to_analyze[[#This Row],[workers]]-data_to_analyze[[#This Row],[previous_workers]]</f>
        <v>51</v>
      </c>
    </row>
    <row r="2573" spans="1:12" x14ac:dyDescent="0.25">
      <c r="A2573">
        <v>2563</v>
      </c>
      <c r="B2573" t="s">
        <v>9487</v>
      </c>
      <c r="C2573" t="s">
        <v>17750</v>
      </c>
      <c r="D2573" s="7">
        <v>16300000</v>
      </c>
      <c r="E2573">
        <v>153</v>
      </c>
      <c r="F2573" t="s">
        <v>257</v>
      </c>
      <c r="G2573">
        <v>145</v>
      </c>
      <c r="H2573">
        <v>43</v>
      </c>
      <c r="I2573">
        <v>2010</v>
      </c>
      <c r="J2573">
        <v>4</v>
      </c>
      <c r="K2573" t="s">
        <v>9490</v>
      </c>
      <c r="L2573">
        <f>data_to_analyze[[#This Row],[workers]]-data_to_analyze[[#This Row],[previous_workers]]</f>
        <v>102</v>
      </c>
    </row>
    <row r="2574" spans="1:12" x14ac:dyDescent="0.25">
      <c r="A2574">
        <v>2564</v>
      </c>
      <c r="B2574" t="s">
        <v>9491</v>
      </c>
      <c r="C2574" t="s">
        <v>17741</v>
      </c>
      <c r="D2574" s="7">
        <v>7100000</v>
      </c>
      <c r="E2574">
        <v>153</v>
      </c>
      <c r="F2574" t="s">
        <v>69</v>
      </c>
      <c r="G2574">
        <v>25</v>
      </c>
      <c r="H2574">
        <v>14</v>
      </c>
      <c r="I2574">
        <v>2010</v>
      </c>
      <c r="J2574">
        <v>3</v>
      </c>
      <c r="K2574" t="s">
        <v>9494</v>
      </c>
      <c r="L2574">
        <f>data_to_analyze[[#This Row],[workers]]-data_to_analyze[[#This Row],[previous_workers]]</f>
        <v>11</v>
      </c>
    </row>
    <row r="2575" spans="1:12" x14ac:dyDescent="0.25">
      <c r="A2575">
        <v>2565</v>
      </c>
      <c r="B2575" t="s">
        <v>9495</v>
      </c>
      <c r="C2575" t="s">
        <v>17749</v>
      </c>
      <c r="D2575" s="7">
        <v>6100000</v>
      </c>
      <c r="E2575">
        <v>153</v>
      </c>
      <c r="F2575" t="s">
        <v>18</v>
      </c>
      <c r="G2575">
        <v>65</v>
      </c>
      <c r="H2575">
        <v>35</v>
      </c>
      <c r="I2575">
        <v>2011</v>
      </c>
      <c r="J2575">
        <v>2</v>
      </c>
      <c r="K2575" t="s">
        <v>6999</v>
      </c>
      <c r="L2575">
        <f>data_to_analyze[[#This Row],[workers]]-data_to_analyze[[#This Row],[previous_workers]]</f>
        <v>30</v>
      </c>
    </row>
    <row r="2576" spans="1:12" x14ac:dyDescent="0.25">
      <c r="A2576">
        <v>2566</v>
      </c>
      <c r="B2576" t="s">
        <v>9498</v>
      </c>
      <c r="C2576" t="s">
        <v>17735</v>
      </c>
      <c r="D2576" s="7">
        <v>2400000</v>
      </c>
      <c r="E2576">
        <v>153</v>
      </c>
      <c r="F2576" t="s">
        <v>156</v>
      </c>
      <c r="G2576">
        <v>18</v>
      </c>
      <c r="H2576">
        <v>7</v>
      </c>
      <c r="I2576">
        <v>2012</v>
      </c>
      <c r="J2576">
        <v>1</v>
      </c>
      <c r="K2576" t="s">
        <v>7488</v>
      </c>
      <c r="L2576">
        <f>data_to_analyze[[#This Row],[workers]]-data_to_analyze[[#This Row],[previous_workers]]</f>
        <v>11</v>
      </c>
    </row>
    <row r="2577" spans="1:12" x14ac:dyDescent="0.25">
      <c r="A2577">
        <v>2567</v>
      </c>
      <c r="B2577" t="s">
        <v>9501</v>
      </c>
      <c r="C2577" t="s">
        <v>17765</v>
      </c>
      <c r="D2577" s="7">
        <v>70100000</v>
      </c>
      <c r="E2577">
        <v>153</v>
      </c>
      <c r="F2577" t="s">
        <v>55</v>
      </c>
      <c r="G2577">
        <v>1950</v>
      </c>
      <c r="H2577">
        <v>1000</v>
      </c>
      <c r="I2577">
        <v>2011</v>
      </c>
      <c r="J2577">
        <v>1</v>
      </c>
      <c r="K2577" t="s">
        <v>49</v>
      </c>
      <c r="L2577">
        <f>data_to_analyze[[#This Row],[workers]]-data_to_analyze[[#This Row],[previous_workers]]</f>
        <v>950</v>
      </c>
    </row>
    <row r="2578" spans="1:12" x14ac:dyDescent="0.25">
      <c r="A2578">
        <v>2568</v>
      </c>
      <c r="B2578" t="s">
        <v>9504</v>
      </c>
      <c r="C2578" t="s">
        <v>777</v>
      </c>
      <c r="D2578" s="7">
        <v>25400000</v>
      </c>
      <c r="E2578">
        <v>153</v>
      </c>
      <c r="F2578" t="s">
        <v>55</v>
      </c>
      <c r="G2578">
        <v>120</v>
      </c>
      <c r="H2578">
        <v>48</v>
      </c>
      <c r="I2578">
        <v>2001</v>
      </c>
      <c r="J2578">
        <v>1</v>
      </c>
      <c r="K2578" t="s">
        <v>2985</v>
      </c>
      <c r="L2578">
        <f>data_to_analyze[[#This Row],[workers]]-data_to_analyze[[#This Row],[previous_workers]]</f>
        <v>72</v>
      </c>
    </row>
    <row r="2579" spans="1:12" x14ac:dyDescent="0.25">
      <c r="A2579">
        <v>2569</v>
      </c>
      <c r="B2579" t="s">
        <v>9507</v>
      </c>
      <c r="C2579" t="s">
        <v>108</v>
      </c>
      <c r="D2579" s="7">
        <v>250900000</v>
      </c>
      <c r="E2579">
        <v>153</v>
      </c>
      <c r="F2579" t="s">
        <v>156</v>
      </c>
      <c r="G2579">
        <v>760</v>
      </c>
      <c r="H2579">
        <v>350</v>
      </c>
      <c r="I2579">
        <v>2001</v>
      </c>
      <c r="J2579">
        <v>2</v>
      </c>
      <c r="K2579" t="s">
        <v>108</v>
      </c>
      <c r="L2579">
        <f>data_to_analyze[[#This Row],[workers]]-data_to_analyze[[#This Row],[previous_workers]]</f>
        <v>410</v>
      </c>
    </row>
    <row r="2580" spans="1:12" x14ac:dyDescent="0.25">
      <c r="A2580">
        <v>2570</v>
      </c>
      <c r="B2580" t="s">
        <v>9511</v>
      </c>
      <c r="C2580" t="s">
        <v>17773</v>
      </c>
      <c r="D2580" s="7">
        <v>10600000</v>
      </c>
      <c r="E2580">
        <v>153</v>
      </c>
      <c r="F2580" t="s">
        <v>18</v>
      </c>
      <c r="G2580">
        <v>153</v>
      </c>
      <c r="H2580">
        <v>79</v>
      </c>
      <c r="I2580">
        <v>2010</v>
      </c>
      <c r="J2580">
        <v>6</v>
      </c>
      <c r="K2580" t="s">
        <v>735</v>
      </c>
      <c r="L2580">
        <f>data_to_analyze[[#This Row],[workers]]-data_to_analyze[[#This Row],[previous_workers]]</f>
        <v>74</v>
      </c>
    </row>
    <row r="2581" spans="1:12" x14ac:dyDescent="0.25">
      <c r="A2581">
        <v>2571</v>
      </c>
      <c r="B2581" t="s">
        <v>9514</v>
      </c>
      <c r="C2581" t="s">
        <v>17773</v>
      </c>
      <c r="D2581" s="7">
        <v>68300000</v>
      </c>
      <c r="E2581">
        <v>153</v>
      </c>
      <c r="F2581" t="s">
        <v>187</v>
      </c>
      <c r="G2581">
        <v>28</v>
      </c>
      <c r="H2581">
        <v>14</v>
      </c>
      <c r="I2581">
        <v>2012</v>
      </c>
      <c r="J2581">
        <v>3</v>
      </c>
      <c r="K2581" t="s">
        <v>387</v>
      </c>
      <c r="L2581">
        <f>data_to_analyze[[#This Row],[workers]]-data_to_analyze[[#This Row],[previous_workers]]</f>
        <v>14</v>
      </c>
    </row>
    <row r="2582" spans="1:12" x14ac:dyDescent="0.25">
      <c r="A2582">
        <v>2572</v>
      </c>
      <c r="B2582" t="s">
        <v>9518</v>
      </c>
      <c r="C2582" t="s">
        <v>17770</v>
      </c>
      <c r="D2582" s="7">
        <v>17800000</v>
      </c>
      <c r="E2582">
        <v>153</v>
      </c>
      <c r="F2582" t="s">
        <v>336</v>
      </c>
      <c r="G2582">
        <v>189</v>
      </c>
      <c r="H2582">
        <v>86</v>
      </c>
      <c r="I2582">
        <v>2006</v>
      </c>
      <c r="J2582">
        <v>6</v>
      </c>
      <c r="K2582" t="s">
        <v>34</v>
      </c>
      <c r="L2582">
        <f>data_to_analyze[[#This Row],[workers]]-data_to_analyze[[#This Row],[previous_workers]]</f>
        <v>103</v>
      </c>
    </row>
    <row r="2583" spans="1:12" x14ac:dyDescent="0.25">
      <c r="A2583">
        <v>2573</v>
      </c>
      <c r="B2583" t="s">
        <v>9521</v>
      </c>
      <c r="C2583" t="s">
        <v>777</v>
      </c>
      <c r="D2583" s="7">
        <v>73300000</v>
      </c>
      <c r="E2583">
        <v>152</v>
      </c>
      <c r="F2583" t="s">
        <v>156</v>
      </c>
      <c r="G2583">
        <v>439</v>
      </c>
      <c r="H2583">
        <v>191</v>
      </c>
      <c r="I2583">
        <v>2004</v>
      </c>
      <c r="J2583">
        <v>12</v>
      </c>
      <c r="K2583" t="s">
        <v>203</v>
      </c>
      <c r="L2583">
        <f>data_to_analyze[[#This Row],[workers]]-data_to_analyze[[#This Row],[previous_workers]]</f>
        <v>248</v>
      </c>
    </row>
    <row r="2584" spans="1:12" x14ac:dyDescent="0.25">
      <c r="A2584">
        <v>2574</v>
      </c>
      <c r="B2584" t="s">
        <v>9524</v>
      </c>
      <c r="C2584" t="s">
        <v>17748</v>
      </c>
      <c r="D2584" s="7">
        <v>34800000</v>
      </c>
      <c r="E2584">
        <v>152</v>
      </c>
      <c r="F2584" t="s">
        <v>297</v>
      </c>
      <c r="G2584">
        <v>142</v>
      </c>
      <c r="H2584">
        <v>40</v>
      </c>
      <c r="I2584">
        <v>2003</v>
      </c>
      <c r="J2584">
        <v>5</v>
      </c>
      <c r="K2584" t="s">
        <v>1270</v>
      </c>
      <c r="L2584">
        <f>data_to_analyze[[#This Row],[workers]]-data_to_analyze[[#This Row],[previous_workers]]</f>
        <v>102</v>
      </c>
    </row>
    <row r="2585" spans="1:12" x14ac:dyDescent="0.25">
      <c r="A2585">
        <v>2575</v>
      </c>
      <c r="B2585" t="s">
        <v>9527</v>
      </c>
      <c r="C2585" t="s">
        <v>17767</v>
      </c>
      <c r="D2585" s="7">
        <v>107800000</v>
      </c>
      <c r="E2585">
        <v>152</v>
      </c>
      <c r="F2585" t="s">
        <v>25</v>
      </c>
      <c r="G2585">
        <v>98</v>
      </c>
      <c r="H2585">
        <v>64</v>
      </c>
      <c r="I2585">
        <v>2007</v>
      </c>
      <c r="J2585">
        <v>6</v>
      </c>
      <c r="K2585" t="s">
        <v>9531</v>
      </c>
      <c r="L2585">
        <f>data_to_analyze[[#This Row],[workers]]-data_to_analyze[[#This Row],[previous_workers]]</f>
        <v>34</v>
      </c>
    </row>
    <row r="2586" spans="1:12" x14ac:dyDescent="0.25">
      <c r="A2586">
        <v>2576</v>
      </c>
      <c r="B2586" t="s">
        <v>9532</v>
      </c>
      <c r="C2586" t="s">
        <v>17746</v>
      </c>
      <c r="D2586" s="7">
        <v>9700000</v>
      </c>
      <c r="E2586">
        <v>152</v>
      </c>
      <c r="F2586" t="s">
        <v>181</v>
      </c>
      <c r="G2586">
        <v>1960</v>
      </c>
      <c r="H2586">
        <v>1257</v>
      </c>
      <c r="I2586">
        <v>2003</v>
      </c>
      <c r="J2586">
        <v>3</v>
      </c>
      <c r="K2586" t="s">
        <v>9536</v>
      </c>
      <c r="L2586">
        <f>data_to_analyze[[#This Row],[workers]]-data_to_analyze[[#This Row],[previous_workers]]</f>
        <v>703</v>
      </c>
    </row>
    <row r="2587" spans="1:12" x14ac:dyDescent="0.25">
      <c r="A2587">
        <v>2577</v>
      </c>
      <c r="B2587" t="s">
        <v>9537</v>
      </c>
      <c r="C2587" t="s">
        <v>10856</v>
      </c>
      <c r="D2587" s="7">
        <v>1600000</v>
      </c>
      <c r="E2587">
        <v>152</v>
      </c>
      <c r="F2587" t="s">
        <v>55</v>
      </c>
      <c r="G2587">
        <v>54</v>
      </c>
      <c r="H2587">
        <v>26</v>
      </c>
      <c r="I2587">
        <v>2006</v>
      </c>
      <c r="J2587">
        <v>5</v>
      </c>
      <c r="K2587" t="s">
        <v>1351</v>
      </c>
      <c r="L2587">
        <f>data_to_analyze[[#This Row],[workers]]-data_to_analyze[[#This Row],[previous_workers]]</f>
        <v>28</v>
      </c>
    </row>
    <row r="2588" spans="1:12" x14ac:dyDescent="0.25">
      <c r="A2588">
        <v>2578</v>
      </c>
      <c r="B2588" t="s">
        <v>9540</v>
      </c>
      <c r="C2588" t="s">
        <v>17771</v>
      </c>
      <c r="D2588" s="7">
        <v>5600000</v>
      </c>
      <c r="E2588">
        <v>152</v>
      </c>
      <c r="F2588" t="s">
        <v>187</v>
      </c>
      <c r="G2588">
        <v>52</v>
      </c>
      <c r="H2588">
        <v>12</v>
      </c>
      <c r="I2588">
        <v>2008</v>
      </c>
      <c r="J2588">
        <v>3</v>
      </c>
      <c r="K2588" t="s">
        <v>319</v>
      </c>
      <c r="L2588">
        <f>data_to_analyze[[#This Row],[workers]]-data_to_analyze[[#This Row],[previous_workers]]</f>
        <v>40</v>
      </c>
    </row>
    <row r="2589" spans="1:12" x14ac:dyDescent="0.25">
      <c r="A2589">
        <v>2579</v>
      </c>
      <c r="B2589" t="s">
        <v>9543</v>
      </c>
      <c r="C2589" t="s">
        <v>17758</v>
      </c>
      <c r="D2589" s="7">
        <v>18100000</v>
      </c>
      <c r="E2589">
        <v>152</v>
      </c>
      <c r="F2589" t="s">
        <v>308</v>
      </c>
      <c r="G2589">
        <v>310</v>
      </c>
      <c r="H2589">
        <v>115</v>
      </c>
      <c r="I2589">
        <v>2005</v>
      </c>
      <c r="J2589">
        <v>3</v>
      </c>
      <c r="K2589" t="s">
        <v>1594</v>
      </c>
      <c r="L2589">
        <f>data_to_analyze[[#This Row],[workers]]-data_to_analyze[[#This Row],[previous_workers]]</f>
        <v>195</v>
      </c>
    </row>
    <row r="2590" spans="1:12" x14ac:dyDescent="0.25">
      <c r="A2590">
        <v>2580</v>
      </c>
      <c r="B2590" t="s">
        <v>9546</v>
      </c>
      <c r="C2590" t="s">
        <v>17763</v>
      </c>
      <c r="D2590" s="7">
        <v>7300000</v>
      </c>
      <c r="E2590">
        <v>152</v>
      </c>
      <c r="F2590" t="s">
        <v>308</v>
      </c>
      <c r="G2590">
        <v>14</v>
      </c>
      <c r="H2590">
        <v>5</v>
      </c>
      <c r="I2590">
        <v>2009</v>
      </c>
      <c r="J2590">
        <v>2</v>
      </c>
      <c r="K2590" t="s">
        <v>4642</v>
      </c>
      <c r="L2590">
        <f>data_to_analyze[[#This Row],[workers]]-data_to_analyze[[#This Row],[previous_workers]]</f>
        <v>9</v>
      </c>
    </row>
    <row r="2591" spans="1:12" x14ac:dyDescent="0.25">
      <c r="A2591">
        <v>2581</v>
      </c>
      <c r="B2591" t="s">
        <v>9549</v>
      </c>
      <c r="C2591" t="s">
        <v>17739</v>
      </c>
      <c r="D2591" s="7">
        <v>5100000</v>
      </c>
      <c r="E2591">
        <v>152</v>
      </c>
      <c r="F2591" t="s">
        <v>233</v>
      </c>
      <c r="G2591">
        <v>21</v>
      </c>
      <c r="H2591">
        <v>10</v>
      </c>
      <c r="I2591">
        <v>2011</v>
      </c>
      <c r="J2591">
        <v>4</v>
      </c>
      <c r="K2591" t="s">
        <v>1362</v>
      </c>
      <c r="L2591">
        <f>data_to_analyze[[#This Row],[workers]]-data_to_analyze[[#This Row],[previous_workers]]</f>
        <v>11</v>
      </c>
    </row>
    <row r="2592" spans="1:12" x14ac:dyDescent="0.25">
      <c r="A2592">
        <v>2582</v>
      </c>
      <c r="B2592" t="s">
        <v>9552</v>
      </c>
      <c r="C2592" t="s">
        <v>777</v>
      </c>
      <c r="D2592" s="7">
        <v>4300000</v>
      </c>
      <c r="E2592">
        <v>152</v>
      </c>
      <c r="F2592" t="s">
        <v>55</v>
      </c>
      <c r="G2592">
        <v>27</v>
      </c>
      <c r="H2592">
        <v>5</v>
      </c>
      <c r="I2592">
        <v>2013</v>
      </c>
      <c r="J2592">
        <v>2</v>
      </c>
      <c r="K2592" t="s">
        <v>671</v>
      </c>
      <c r="L2592">
        <f>data_to_analyze[[#This Row],[workers]]-data_to_analyze[[#This Row],[previous_workers]]</f>
        <v>22</v>
      </c>
    </row>
    <row r="2593" spans="1:12" x14ac:dyDescent="0.25">
      <c r="A2593">
        <v>2583</v>
      </c>
      <c r="B2593" t="s">
        <v>9555</v>
      </c>
      <c r="C2593" t="s">
        <v>7363</v>
      </c>
      <c r="D2593" s="7">
        <v>4400000</v>
      </c>
      <c r="E2593">
        <v>151</v>
      </c>
      <c r="F2593" t="s">
        <v>233</v>
      </c>
      <c r="G2593">
        <v>7</v>
      </c>
      <c r="H2593">
        <v>3</v>
      </c>
      <c r="I2593">
        <v>2009</v>
      </c>
      <c r="J2593">
        <v>1</v>
      </c>
      <c r="K2593" t="s">
        <v>2854</v>
      </c>
      <c r="L2593">
        <f>data_to_analyze[[#This Row],[workers]]-data_to_analyze[[#This Row],[previous_workers]]</f>
        <v>4</v>
      </c>
    </row>
    <row r="2594" spans="1:12" x14ac:dyDescent="0.25">
      <c r="A2594">
        <v>2584</v>
      </c>
      <c r="B2594" t="s">
        <v>9558</v>
      </c>
      <c r="C2594" t="s">
        <v>17739</v>
      </c>
      <c r="D2594" s="7">
        <v>400000</v>
      </c>
      <c r="E2594">
        <v>151</v>
      </c>
      <c r="F2594" t="s">
        <v>69</v>
      </c>
      <c r="G2594">
        <v>32</v>
      </c>
      <c r="H2594">
        <v>12</v>
      </c>
      <c r="I2594">
        <v>1996</v>
      </c>
      <c r="J2594">
        <v>2</v>
      </c>
      <c r="K2594" t="s">
        <v>9561</v>
      </c>
      <c r="L2594">
        <f>data_to_analyze[[#This Row],[workers]]-data_to_analyze[[#This Row],[previous_workers]]</f>
        <v>20</v>
      </c>
    </row>
    <row r="2595" spans="1:12" x14ac:dyDescent="0.25">
      <c r="A2595">
        <v>2585</v>
      </c>
      <c r="B2595" t="s">
        <v>9562</v>
      </c>
      <c r="C2595" t="s">
        <v>17773</v>
      </c>
      <c r="D2595" s="7">
        <v>12600000</v>
      </c>
      <c r="E2595">
        <v>151</v>
      </c>
      <c r="F2595" t="s">
        <v>181</v>
      </c>
      <c r="G2595">
        <v>74</v>
      </c>
      <c r="H2595">
        <v>24</v>
      </c>
      <c r="I2595">
        <v>2001</v>
      </c>
      <c r="J2595">
        <v>6</v>
      </c>
      <c r="K2595" t="s">
        <v>1853</v>
      </c>
      <c r="L2595">
        <f>data_to_analyze[[#This Row],[workers]]-data_to_analyze[[#This Row],[previous_workers]]</f>
        <v>50</v>
      </c>
    </row>
    <row r="2596" spans="1:12" x14ac:dyDescent="0.25">
      <c r="A2596">
        <v>2586</v>
      </c>
      <c r="B2596" t="s">
        <v>9565</v>
      </c>
      <c r="C2596" t="s">
        <v>17770</v>
      </c>
      <c r="D2596" s="7">
        <v>24700000</v>
      </c>
      <c r="E2596">
        <v>151</v>
      </c>
      <c r="F2596" t="s">
        <v>336</v>
      </c>
      <c r="G2596">
        <v>90</v>
      </c>
      <c r="H2596">
        <v>44</v>
      </c>
      <c r="I2596">
        <v>2012</v>
      </c>
      <c r="J2596">
        <v>4</v>
      </c>
      <c r="K2596" t="s">
        <v>251</v>
      </c>
      <c r="L2596">
        <f>data_to_analyze[[#This Row],[workers]]-data_to_analyze[[#This Row],[previous_workers]]</f>
        <v>46</v>
      </c>
    </row>
    <row r="2597" spans="1:12" x14ac:dyDescent="0.25">
      <c r="A2597">
        <v>2587</v>
      </c>
      <c r="B2597" t="s">
        <v>9568</v>
      </c>
      <c r="C2597" t="s">
        <v>17770</v>
      </c>
      <c r="D2597" s="7">
        <v>2500000</v>
      </c>
      <c r="E2597">
        <v>151</v>
      </c>
      <c r="F2597" t="s">
        <v>156</v>
      </c>
      <c r="G2597">
        <v>14</v>
      </c>
      <c r="H2597">
        <v>6</v>
      </c>
      <c r="I2597">
        <v>2011</v>
      </c>
      <c r="J2597">
        <v>2</v>
      </c>
      <c r="K2597" t="s">
        <v>34</v>
      </c>
      <c r="L2597">
        <f>data_to_analyze[[#This Row],[workers]]-data_to_analyze[[#This Row],[previous_workers]]</f>
        <v>8</v>
      </c>
    </row>
    <row r="2598" spans="1:12" x14ac:dyDescent="0.25">
      <c r="A2598">
        <v>2588</v>
      </c>
      <c r="B2598" t="s">
        <v>9571</v>
      </c>
      <c r="C2598" t="s">
        <v>17734</v>
      </c>
      <c r="D2598" s="7">
        <v>3100000</v>
      </c>
      <c r="E2598">
        <v>151</v>
      </c>
      <c r="F2598" t="s">
        <v>40</v>
      </c>
      <c r="G2598">
        <v>10</v>
      </c>
      <c r="H2598">
        <v>6</v>
      </c>
      <c r="I2598">
        <v>2013</v>
      </c>
      <c r="J2598">
        <v>2</v>
      </c>
      <c r="K2598" t="s">
        <v>1681</v>
      </c>
      <c r="L2598">
        <f>data_to_analyze[[#This Row],[workers]]-data_to_analyze[[#This Row],[previous_workers]]</f>
        <v>4</v>
      </c>
    </row>
    <row r="2599" spans="1:12" x14ac:dyDescent="0.25">
      <c r="A2599">
        <v>2589</v>
      </c>
      <c r="B2599" t="s">
        <v>9574</v>
      </c>
      <c r="C2599" t="s">
        <v>17751</v>
      </c>
      <c r="D2599" s="7">
        <v>7800000</v>
      </c>
      <c r="E2599">
        <v>151</v>
      </c>
      <c r="F2599" t="s">
        <v>149</v>
      </c>
      <c r="G2599">
        <v>49</v>
      </c>
      <c r="H2599">
        <v>30</v>
      </c>
      <c r="I2599">
        <v>2005</v>
      </c>
      <c r="J2599">
        <v>4</v>
      </c>
      <c r="K2599" t="s">
        <v>298</v>
      </c>
      <c r="L2599">
        <f>data_to_analyze[[#This Row],[workers]]-data_to_analyze[[#This Row],[previous_workers]]</f>
        <v>19</v>
      </c>
    </row>
    <row r="2600" spans="1:12" x14ac:dyDescent="0.25">
      <c r="A2600">
        <v>2590</v>
      </c>
      <c r="B2600" t="s">
        <v>9577</v>
      </c>
      <c r="C2600" t="s">
        <v>108</v>
      </c>
      <c r="D2600" s="7">
        <v>17400000</v>
      </c>
      <c r="E2600">
        <v>151</v>
      </c>
      <c r="F2600" t="s">
        <v>156</v>
      </c>
      <c r="G2600">
        <v>48</v>
      </c>
      <c r="H2600">
        <v>25</v>
      </c>
      <c r="I2600">
        <v>2005</v>
      </c>
      <c r="J2600">
        <v>1</v>
      </c>
      <c r="K2600" t="s">
        <v>882</v>
      </c>
      <c r="L2600">
        <f>data_to_analyze[[#This Row],[workers]]-data_to_analyze[[#This Row],[previous_workers]]</f>
        <v>23</v>
      </c>
    </row>
    <row r="2601" spans="1:12" x14ac:dyDescent="0.25">
      <c r="A2601">
        <v>2591</v>
      </c>
      <c r="B2601" t="s">
        <v>9580</v>
      </c>
      <c r="C2601" t="s">
        <v>10856</v>
      </c>
      <c r="D2601" s="7">
        <v>2300000</v>
      </c>
      <c r="E2601">
        <v>151</v>
      </c>
      <c r="F2601" t="s">
        <v>257</v>
      </c>
      <c r="G2601">
        <v>78</v>
      </c>
      <c r="H2601">
        <v>42</v>
      </c>
      <c r="I2601">
        <v>2009</v>
      </c>
      <c r="J2601">
        <v>1</v>
      </c>
      <c r="K2601" t="s">
        <v>9583</v>
      </c>
      <c r="L2601">
        <f>data_to_analyze[[#This Row],[workers]]-data_to_analyze[[#This Row],[previous_workers]]</f>
        <v>36</v>
      </c>
    </row>
    <row r="2602" spans="1:12" x14ac:dyDescent="0.25">
      <c r="A2602">
        <v>2592</v>
      </c>
      <c r="B2602" t="s">
        <v>9584</v>
      </c>
      <c r="C2602" t="s">
        <v>10856</v>
      </c>
      <c r="D2602" s="7">
        <v>2300000</v>
      </c>
      <c r="E2602">
        <v>151</v>
      </c>
      <c r="F2602" t="s">
        <v>336</v>
      </c>
      <c r="G2602">
        <v>5</v>
      </c>
      <c r="H2602">
        <v>2</v>
      </c>
      <c r="I2602">
        <v>1995</v>
      </c>
      <c r="J2602">
        <v>1</v>
      </c>
      <c r="K2602" t="s">
        <v>9587</v>
      </c>
      <c r="L2602">
        <f>data_to_analyze[[#This Row],[workers]]-data_to_analyze[[#This Row],[previous_workers]]</f>
        <v>3</v>
      </c>
    </row>
    <row r="2603" spans="1:12" x14ac:dyDescent="0.25">
      <c r="A2603">
        <v>2593</v>
      </c>
      <c r="B2603" t="s">
        <v>9588</v>
      </c>
      <c r="C2603" t="s">
        <v>17770</v>
      </c>
      <c r="D2603" s="7">
        <v>700000</v>
      </c>
      <c r="E2603">
        <v>151</v>
      </c>
      <c r="F2603" t="s">
        <v>69</v>
      </c>
      <c r="G2603">
        <v>36</v>
      </c>
      <c r="H2603">
        <v>20</v>
      </c>
      <c r="I2603">
        <v>1994</v>
      </c>
      <c r="J2603">
        <v>4</v>
      </c>
      <c r="K2603" t="s">
        <v>258</v>
      </c>
      <c r="L2603">
        <f>data_to_analyze[[#This Row],[workers]]-data_to_analyze[[#This Row],[previous_workers]]</f>
        <v>16</v>
      </c>
    </row>
    <row r="2604" spans="1:12" x14ac:dyDescent="0.25">
      <c r="A2604">
        <v>2594</v>
      </c>
      <c r="B2604" t="s">
        <v>9591</v>
      </c>
      <c r="C2604" t="s">
        <v>17739</v>
      </c>
      <c r="D2604" s="7">
        <v>100000000</v>
      </c>
      <c r="E2604">
        <v>151</v>
      </c>
      <c r="F2604" t="s">
        <v>336</v>
      </c>
      <c r="G2604">
        <v>5800</v>
      </c>
      <c r="H2604">
        <v>4908</v>
      </c>
      <c r="I2604">
        <v>1998</v>
      </c>
      <c r="J2604">
        <v>12</v>
      </c>
      <c r="K2604" t="s">
        <v>122</v>
      </c>
      <c r="L2604">
        <f>data_to_analyze[[#This Row],[workers]]-data_to_analyze[[#This Row],[previous_workers]]</f>
        <v>892</v>
      </c>
    </row>
    <row r="2605" spans="1:12" x14ac:dyDescent="0.25">
      <c r="A2605">
        <v>2595</v>
      </c>
      <c r="B2605" t="s">
        <v>9595</v>
      </c>
      <c r="C2605" t="s">
        <v>17758</v>
      </c>
      <c r="D2605" s="7">
        <v>14600000</v>
      </c>
      <c r="E2605">
        <v>151</v>
      </c>
      <c r="F2605" t="s">
        <v>18</v>
      </c>
      <c r="G2605">
        <v>197</v>
      </c>
      <c r="H2605">
        <v>162</v>
      </c>
      <c r="I2605">
        <v>2008</v>
      </c>
      <c r="J2605">
        <v>5</v>
      </c>
      <c r="K2605" t="s">
        <v>6087</v>
      </c>
      <c r="L2605">
        <f>data_to_analyze[[#This Row],[workers]]-data_to_analyze[[#This Row],[previous_workers]]</f>
        <v>35</v>
      </c>
    </row>
    <row r="2606" spans="1:12" x14ac:dyDescent="0.25">
      <c r="A2606">
        <v>2596</v>
      </c>
      <c r="B2606" t="s">
        <v>9598</v>
      </c>
      <c r="C2606" t="s">
        <v>17736</v>
      </c>
      <c r="D2606" s="7">
        <v>50900000</v>
      </c>
      <c r="E2606">
        <v>151</v>
      </c>
      <c r="F2606" t="s">
        <v>18</v>
      </c>
      <c r="G2606">
        <v>199</v>
      </c>
      <c r="H2606">
        <v>83</v>
      </c>
      <c r="I2606">
        <v>2007</v>
      </c>
      <c r="J2606">
        <v>3</v>
      </c>
      <c r="K2606" t="s">
        <v>2606</v>
      </c>
      <c r="L2606">
        <f>data_to_analyze[[#This Row],[workers]]-data_to_analyze[[#This Row],[previous_workers]]</f>
        <v>116</v>
      </c>
    </row>
    <row r="2607" spans="1:12" x14ac:dyDescent="0.25">
      <c r="A2607">
        <v>2597</v>
      </c>
      <c r="B2607" t="s">
        <v>9601</v>
      </c>
      <c r="C2607" t="s">
        <v>17771</v>
      </c>
      <c r="D2607" s="7">
        <v>14100000</v>
      </c>
      <c r="E2607">
        <v>150</v>
      </c>
      <c r="F2607" t="s">
        <v>187</v>
      </c>
      <c r="G2607">
        <v>11</v>
      </c>
      <c r="H2607">
        <v>4</v>
      </c>
      <c r="I2607">
        <v>2007</v>
      </c>
      <c r="J2607">
        <v>3</v>
      </c>
      <c r="K2607" t="s">
        <v>1217</v>
      </c>
      <c r="L2607">
        <f>data_to_analyze[[#This Row],[workers]]-data_to_analyze[[#This Row],[previous_workers]]</f>
        <v>7</v>
      </c>
    </row>
    <row r="2608" spans="1:12" x14ac:dyDescent="0.25">
      <c r="A2608">
        <v>2598</v>
      </c>
      <c r="B2608" t="s">
        <v>9604</v>
      </c>
      <c r="C2608" t="s">
        <v>17734</v>
      </c>
      <c r="D2608" s="7">
        <v>86700000</v>
      </c>
      <c r="E2608">
        <v>150</v>
      </c>
      <c r="F2608" t="s">
        <v>187</v>
      </c>
      <c r="G2608">
        <v>73</v>
      </c>
      <c r="H2608">
        <v>31</v>
      </c>
      <c r="I2608">
        <v>2008</v>
      </c>
      <c r="J2608">
        <v>6</v>
      </c>
      <c r="K2608" t="s">
        <v>651</v>
      </c>
      <c r="L2608">
        <f>data_to_analyze[[#This Row],[workers]]-data_to_analyze[[#This Row],[previous_workers]]</f>
        <v>42</v>
      </c>
    </row>
    <row r="2609" spans="1:12" x14ac:dyDescent="0.25">
      <c r="A2609">
        <v>2599</v>
      </c>
      <c r="B2609" t="s">
        <v>9608</v>
      </c>
      <c r="C2609" t="s">
        <v>976</v>
      </c>
      <c r="D2609" s="7">
        <v>2400000</v>
      </c>
      <c r="E2609">
        <v>150</v>
      </c>
      <c r="F2609" t="s">
        <v>18</v>
      </c>
      <c r="G2609">
        <v>21</v>
      </c>
      <c r="H2609">
        <v>9</v>
      </c>
      <c r="I2609">
        <v>2006</v>
      </c>
      <c r="J2609">
        <v>2</v>
      </c>
      <c r="K2609" t="s">
        <v>101</v>
      </c>
      <c r="L2609">
        <f>data_to_analyze[[#This Row],[workers]]-data_to_analyze[[#This Row],[previous_workers]]</f>
        <v>12</v>
      </c>
    </row>
    <row r="2610" spans="1:12" x14ac:dyDescent="0.25">
      <c r="A2610">
        <v>2600</v>
      </c>
      <c r="B2610" t="s">
        <v>9611</v>
      </c>
      <c r="C2610" t="s">
        <v>17733</v>
      </c>
      <c r="D2610" s="7">
        <v>5600000</v>
      </c>
      <c r="E2610">
        <v>150</v>
      </c>
      <c r="F2610" t="s">
        <v>187</v>
      </c>
      <c r="G2610">
        <v>419</v>
      </c>
      <c r="H2610">
        <v>123</v>
      </c>
      <c r="I2610">
        <v>2004</v>
      </c>
      <c r="J2610">
        <v>2</v>
      </c>
      <c r="K2610" t="s">
        <v>9614</v>
      </c>
      <c r="L2610">
        <f>data_to_analyze[[#This Row],[workers]]-data_to_analyze[[#This Row],[previous_workers]]</f>
        <v>296</v>
      </c>
    </row>
    <row r="2611" spans="1:12" x14ac:dyDescent="0.25">
      <c r="A2611">
        <v>2601</v>
      </c>
      <c r="B2611" t="s">
        <v>9615</v>
      </c>
      <c r="C2611" t="s">
        <v>17748</v>
      </c>
      <c r="D2611" s="7">
        <v>19400000</v>
      </c>
      <c r="E2611">
        <v>150</v>
      </c>
      <c r="F2611" t="s">
        <v>297</v>
      </c>
      <c r="G2611">
        <v>157</v>
      </c>
      <c r="H2611">
        <v>67</v>
      </c>
      <c r="I2611">
        <v>2002</v>
      </c>
      <c r="J2611">
        <v>1</v>
      </c>
      <c r="K2611" t="s">
        <v>9618</v>
      </c>
      <c r="L2611">
        <f>data_to_analyze[[#This Row],[workers]]-data_to_analyze[[#This Row],[previous_workers]]</f>
        <v>90</v>
      </c>
    </row>
    <row r="2612" spans="1:12" x14ac:dyDescent="0.25">
      <c r="A2612">
        <v>2602</v>
      </c>
      <c r="B2612" t="s">
        <v>9619</v>
      </c>
      <c r="C2612" t="s">
        <v>108</v>
      </c>
      <c r="D2612" s="7">
        <v>17700000</v>
      </c>
      <c r="E2612">
        <v>150</v>
      </c>
      <c r="F2612" t="s">
        <v>329</v>
      </c>
      <c r="G2612">
        <v>96</v>
      </c>
      <c r="H2612">
        <v>40</v>
      </c>
      <c r="I2612">
        <v>2008</v>
      </c>
      <c r="J2612">
        <v>2</v>
      </c>
      <c r="K2612" t="s">
        <v>108</v>
      </c>
      <c r="L2612">
        <f>data_to_analyze[[#This Row],[workers]]-data_to_analyze[[#This Row],[previous_workers]]</f>
        <v>56</v>
      </c>
    </row>
    <row r="2613" spans="1:12" x14ac:dyDescent="0.25">
      <c r="A2613">
        <v>2603</v>
      </c>
      <c r="B2613" t="s">
        <v>9622</v>
      </c>
      <c r="C2613" t="s">
        <v>10856</v>
      </c>
      <c r="D2613" s="7">
        <v>19800000</v>
      </c>
      <c r="E2613">
        <v>150</v>
      </c>
      <c r="F2613" t="s">
        <v>336</v>
      </c>
      <c r="G2613">
        <v>70</v>
      </c>
      <c r="H2613">
        <v>55</v>
      </c>
      <c r="I2613">
        <v>2012</v>
      </c>
      <c r="J2613">
        <v>1</v>
      </c>
      <c r="K2613" t="s">
        <v>1466</v>
      </c>
      <c r="L2613">
        <f>data_to_analyze[[#This Row],[workers]]-data_to_analyze[[#This Row],[previous_workers]]</f>
        <v>15</v>
      </c>
    </row>
    <row r="2614" spans="1:12" x14ac:dyDescent="0.25">
      <c r="A2614">
        <v>2604</v>
      </c>
      <c r="B2614" t="s">
        <v>9625</v>
      </c>
      <c r="C2614" t="s">
        <v>10856</v>
      </c>
      <c r="D2614" s="7">
        <v>9400000</v>
      </c>
      <c r="E2614">
        <v>150</v>
      </c>
      <c r="F2614" t="s">
        <v>156</v>
      </c>
      <c r="G2614">
        <v>70</v>
      </c>
      <c r="H2614">
        <v>20</v>
      </c>
      <c r="I2614">
        <v>2006</v>
      </c>
      <c r="J2614">
        <v>5</v>
      </c>
      <c r="K2614" t="s">
        <v>7075</v>
      </c>
      <c r="L2614">
        <f>data_to_analyze[[#This Row],[workers]]-data_to_analyze[[#This Row],[previous_workers]]</f>
        <v>50</v>
      </c>
    </row>
    <row r="2615" spans="1:12" x14ac:dyDescent="0.25">
      <c r="A2615">
        <v>2605</v>
      </c>
      <c r="B2615" t="s">
        <v>9628</v>
      </c>
      <c r="C2615" t="s">
        <v>10856</v>
      </c>
      <c r="D2615" s="7">
        <v>42200000</v>
      </c>
      <c r="E2615">
        <v>150</v>
      </c>
      <c r="F2615" t="s">
        <v>329</v>
      </c>
      <c r="G2615">
        <v>2979</v>
      </c>
      <c r="H2615">
        <v>1468</v>
      </c>
      <c r="I2615">
        <v>2005</v>
      </c>
      <c r="J2615">
        <v>3</v>
      </c>
      <c r="K2615" t="s">
        <v>4947</v>
      </c>
      <c r="L2615">
        <f>data_to_analyze[[#This Row],[workers]]-data_to_analyze[[#This Row],[previous_workers]]</f>
        <v>1511</v>
      </c>
    </row>
    <row r="2616" spans="1:12" x14ac:dyDescent="0.25">
      <c r="A2616">
        <v>2606</v>
      </c>
      <c r="B2616" t="s">
        <v>9632</v>
      </c>
      <c r="C2616" t="s">
        <v>17749</v>
      </c>
      <c r="D2616" s="7">
        <v>9100000</v>
      </c>
      <c r="E2616">
        <v>150</v>
      </c>
      <c r="F2616" t="s">
        <v>40</v>
      </c>
      <c r="G2616">
        <v>3</v>
      </c>
      <c r="H2616">
        <v>2</v>
      </c>
      <c r="I2616">
        <v>2012</v>
      </c>
      <c r="J2616">
        <v>3</v>
      </c>
      <c r="K2616" t="s">
        <v>9635</v>
      </c>
      <c r="L2616">
        <f>data_to_analyze[[#This Row],[workers]]-data_to_analyze[[#This Row],[previous_workers]]</f>
        <v>1</v>
      </c>
    </row>
    <row r="2617" spans="1:12" x14ac:dyDescent="0.25">
      <c r="A2617">
        <v>2607</v>
      </c>
      <c r="B2617" t="s">
        <v>9636</v>
      </c>
      <c r="C2617" t="s">
        <v>17770</v>
      </c>
      <c r="D2617" s="7">
        <v>22200000</v>
      </c>
      <c r="E2617">
        <v>150</v>
      </c>
      <c r="F2617" t="s">
        <v>55</v>
      </c>
      <c r="G2617">
        <v>236</v>
      </c>
      <c r="H2617">
        <v>76</v>
      </c>
      <c r="I2617">
        <v>1998</v>
      </c>
      <c r="J2617">
        <v>4</v>
      </c>
      <c r="K2617" t="s">
        <v>34</v>
      </c>
      <c r="L2617">
        <f>data_to_analyze[[#This Row],[workers]]-data_to_analyze[[#This Row],[previous_workers]]</f>
        <v>160</v>
      </c>
    </row>
    <row r="2618" spans="1:12" x14ac:dyDescent="0.25">
      <c r="A2618">
        <v>2608</v>
      </c>
      <c r="B2618" t="s">
        <v>9639</v>
      </c>
      <c r="C2618" t="s">
        <v>17758</v>
      </c>
      <c r="D2618" s="7">
        <v>2500000</v>
      </c>
      <c r="E2618">
        <v>149</v>
      </c>
      <c r="F2618" t="s">
        <v>336</v>
      </c>
      <c r="G2618">
        <v>19</v>
      </c>
      <c r="H2618">
        <v>7</v>
      </c>
      <c r="I2618">
        <v>2013</v>
      </c>
      <c r="J2618">
        <v>2</v>
      </c>
      <c r="K2618" t="s">
        <v>9642</v>
      </c>
      <c r="L2618">
        <f>data_to_analyze[[#This Row],[workers]]-data_to_analyze[[#This Row],[previous_workers]]</f>
        <v>12</v>
      </c>
    </row>
    <row r="2619" spans="1:12" x14ac:dyDescent="0.25">
      <c r="A2619">
        <v>2609</v>
      </c>
      <c r="B2619" t="s">
        <v>9643</v>
      </c>
      <c r="C2619" t="s">
        <v>777</v>
      </c>
      <c r="D2619" s="7">
        <v>1500000</v>
      </c>
      <c r="E2619">
        <v>149</v>
      </c>
      <c r="F2619" t="s">
        <v>336</v>
      </c>
      <c r="G2619">
        <v>4</v>
      </c>
      <c r="H2619">
        <v>3</v>
      </c>
      <c r="I2619">
        <v>2003</v>
      </c>
      <c r="J2619">
        <v>2</v>
      </c>
      <c r="K2619" t="s">
        <v>9646</v>
      </c>
      <c r="L2619">
        <f>data_to_analyze[[#This Row],[workers]]-data_to_analyze[[#This Row],[previous_workers]]</f>
        <v>1</v>
      </c>
    </row>
    <row r="2620" spans="1:12" x14ac:dyDescent="0.25">
      <c r="A2620">
        <v>2610</v>
      </c>
      <c r="B2620" t="s">
        <v>9647</v>
      </c>
      <c r="C2620" t="s">
        <v>777</v>
      </c>
      <c r="D2620" s="7">
        <v>4900000</v>
      </c>
      <c r="E2620">
        <v>149</v>
      </c>
      <c r="F2620" t="s">
        <v>233</v>
      </c>
      <c r="G2620">
        <v>25</v>
      </c>
      <c r="H2620">
        <v>10</v>
      </c>
      <c r="I2620">
        <v>2006</v>
      </c>
      <c r="J2620">
        <v>1</v>
      </c>
      <c r="K2620" t="s">
        <v>671</v>
      </c>
      <c r="L2620">
        <f>data_to_analyze[[#This Row],[workers]]-data_to_analyze[[#This Row],[previous_workers]]</f>
        <v>15</v>
      </c>
    </row>
    <row r="2621" spans="1:12" x14ac:dyDescent="0.25">
      <c r="A2621">
        <v>2611</v>
      </c>
      <c r="B2621" t="s">
        <v>9650</v>
      </c>
      <c r="C2621" t="s">
        <v>10856</v>
      </c>
      <c r="D2621" s="7">
        <v>17700000</v>
      </c>
      <c r="E2621">
        <v>149</v>
      </c>
      <c r="F2621" t="s">
        <v>156</v>
      </c>
      <c r="G2621">
        <v>130</v>
      </c>
      <c r="H2621">
        <v>60</v>
      </c>
      <c r="I2621">
        <v>2010</v>
      </c>
      <c r="J2621">
        <v>2</v>
      </c>
      <c r="K2621" t="s">
        <v>578</v>
      </c>
      <c r="L2621">
        <f>data_to_analyze[[#This Row],[workers]]-data_to_analyze[[#This Row],[previous_workers]]</f>
        <v>70</v>
      </c>
    </row>
    <row r="2622" spans="1:12" x14ac:dyDescent="0.25">
      <c r="A2622">
        <v>2612</v>
      </c>
      <c r="B2622" t="s">
        <v>9653</v>
      </c>
      <c r="C2622" t="s">
        <v>17741</v>
      </c>
      <c r="D2622" s="7">
        <v>18100000</v>
      </c>
      <c r="E2622">
        <v>149</v>
      </c>
      <c r="F2622" t="s">
        <v>336</v>
      </c>
      <c r="G2622">
        <v>188</v>
      </c>
      <c r="H2622">
        <v>160</v>
      </c>
      <c r="I2622">
        <v>2015</v>
      </c>
      <c r="J2622">
        <v>1</v>
      </c>
      <c r="K2622" t="s">
        <v>158</v>
      </c>
      <c r="L2622">
        <f>data_to_analyze[[#This Row],[workers]]-data_to_analyze[[#This Row],[previous_workers]]</f>
        <v>28</v>
      </c>
    </row>
    <row r="2623" spans="1:12" x14ac:dyDescent="0.25">
      <c r="A2623">
        <v>2613</v>
      </c>
      <c r="B2623" t="s">
        <v>9656</v>
      </c>
      <c r="C2623" t="s">
        <v>17753</v>
      </c>
      <c r="D2623" s="7">
        <v>5700000</v>
      </c>
      <c r="E2623">
        <v>149</v>
      </c>
      <c r="F2623" t="s">
        <v>336</v>
      </c>
      <c r="G2623">
        <v>8</v>
      </c>
      <c r="H2623">
        <v>3</v>
      </c>
      <c r="I2623">
        <v>1999</v>
      </c>
      <c r="J2623">
        <v>2</v>
      </c>
      <c r="K2623" t="s">
        <v>1621</v>
      </c>
      <c r="L2623">
        <f>data_to_analyze[[#This Row],[workers]]-data_to_analyze[[#This Row],[previous_workers]]</f>
        <v>5</v>
      </c>
    </row>
    <row r="2624" spans="1:12" x14ac:dyDescent="0.25">
      <c r="A2624">
        <v>2614</v>
      </c>
      <c r="B2624" t="s">
        <v>9659</v>
      </c>
      <c r="C2624" t="s">
        <v>17739</v>
      </c>
      <c r="D2624" s="7">
        <v>2500000</v>
      </c>
      <c r="E2624">
        <v>149</v>
      </c>
      <c r="F2624" t="s">
        <v>289</v>
      </c>
      <c r="G2624">
        <v>250</v>
      </c>
      <c r="H2624">
        <v>100</v>
      </c>
      <c r="I2624">
        <v>1989</v>
      </c>
      <c r="J2624">
        <v>1</v>
      </c>
      <c r="K2624" t="s">
        <v>1362</v>
      </c>
      <c r="L2624">
        <f>data_to_analyze[[#This Row],[workers]]-data_to_analyze[[#This Row],[previous_workers]]</f>
        <v>150</v>
      </c>
    </row>
    <row r="2625" spans="1:12" x14ac:dyDescent="0.25">
      <c r="A2625">
        <v>2615</v>
      </c>
      <c r="B2625" t="s">
        <v>9662</v>
      </c>
      <c r="C2625" t="s">
        <v>17762</v>
      </c>
      <c r="D2625" s="7">
        <v>218400000</v>
      </c>
      <c r="E2625">
        <v>149</v>
      </c>
      <c r="F2625" t="s">
        <v>297</v>
      </c>
      <c r="G2625">
        <v>1200</v>
      </c>
      <c r="H2625">
        <v>363</v>
      </c>
      <c r="I2625">
        <v>1991</v>
      </c>
      <c r="J2625">
        <v>7</v>
      </c>
      <c r="K2625" t="s">
        <v>9666</v>
      </c>
      <c r="L2625">
        <f>data_to_analyze[[#This Row],[workers]]-data_to_analyze[[#This Row],[previous_workers]]</f>
        <v>837</v>
      </c>
    </row>
    <row r="2626" spans="1:12" x14ac:dyDescent="0.25">
      <c r="A2626">
        <v>2616</v>
      </c>
      <c r="B2626" t="s">
        <v>9667</v>
      </c>
      <c r="C2626" t="s">
        <v>17739</v>
      </c>
      <c r="D2626" s="7">
        <v>2800000</v>
      </c>
      <c r="E2626">
        <v>149</v>
      </c>
      <c r="F2626" t="s">
        <v>156</v>
      </c>
      <c r="G2626">
        <v>215</v>
      </c>
      <c r="H2626">
        <v>56</v>
      </c>
      <c r="I2626">
        <v>2014</v>
      </c>
      <c r="J2626">
        <v>1</v>
      </c>
      <c r="K2626" t="s">
        <v>122</v>
      </c>
      <c r="L2626">
        <f>data_to_analyze[[#This Row],[workers]]-data_to_analyze[[#This Row],[previous_workers]]</f>
        <v>159</v>
      </c>
    </row>
    <row r="2627" spans="1:12" x14ac:dyDescent="0.25">
      <c r="A2627">
        <v>2617</v>
      </c>
      <c r="B2627" t="s">
        <v>9670</v>
      </c>
      <c r="C2627" t="s">
        <v>976</v>
      </c>
      <c r="D2627" s="7">
        <v>147500000</v>
      </c>
      <c r="E2627">
        <v>149</v>
      </c>
      <c r="F2627" t="s">
        <v>48</v>
      </c>
      <c r="G2627">
        <v>187</v>
      </c>
      <c r="H2627">
        <v>72</v>
      </c>
      <c r="I2627">
        <v>2006</v>
      </c>
      <c r="J2627">
        <v>4</v>
      </c>
      <c r="K2627" t="s">
        <v>1253</v>
      </c>
      <c r="L2627">
        <f>data_to_analyze[[#This Row],[workers]]-data_to_analyze[[#This Row],[previous_workers]]</f>
        <v>115</v>
      </c>
    </row>
    <row r="2628" spans="1:12" x14ac:dyDescent="0.25">
      <c r="A2628">
        <v>2618</v>
      </c>
      <c r="B2628" t="s">
        <v>9674</v>
      </c>
      <c r="C2628" t="s">
        <v>10856</v>
      </c>
      <c r="D2628" s="7">
        <v>37700000</v>
      </c>
      <c r="E2628">
        <v>149</v>
      </c>
      <c r="F2628" t="s">
        <v>336</v>
      </c>
      <c r="G2628">
        <v>180</v>
      </c>
      <c r="H2628">
        <v>92</v>
      </c>
      <c r="I2628">
        <v>2013</v>
      </c>
      <c r="J2628">
        <v>3</v>
      </c>
      <c r="K2628" t="s">
        <v>7992</v>
      </c>
      <c r="L2628">
        <f>data_to_analyze[[#This Row],[workers]]-data_to_analyze[[#This Row],[previous_workers]]</f>
        <v>88</v>
      </c>
    </row>
    <row r="2629" spans="1:12" x14ac:dyDescent="0.25">
      <c r="A2629">
        <v>2619</v>
      </c>
      <c r="B2629" t="s">
        <v>9677</v>
      </c>
      <c r="C2629" t="s">
        <v>108</v>
      </c>
      <c r="D2629" s="7">
        <v>4500000</v>
      </c>
      <c r="E2629">
        <v>149</v>
      </c>
      <c r="F2629" t="s">
        <v>297</v>
      </c>
      <c r="G2629">
        <v>24</v>
      </c>
      <c r="H2629">
        <v>8</v>
      </c>
      <c r="I2629">
        <v>2012</v>
      </c>
      <c r="J2629">
        <v>1</v>
      </c>
      <c r="K2629" t="s">
        <v>108</v>
      </c>
      <c r="L2629">
        <f>data_to_analyze[[#This Row],[workers]]-data_to_analyze[[#This Row],[previous_workers]]</f>
        <v>16</v>
      </c>
    </row>
    <row r="2630" spans="1:12" x14ac:dyDescent="0.25">
      <c r="A2630">
        <v>2620</v>
      </c>
      <c r="B2630" t="s">
        <v>9680</v>
      </c>
      <c r="C2630" t="s">
        <v>17734</v>
      </c>
      <c r="D2630" s="7">
        <v>15700000</v>
      </c>
      <c r="E2630">
        <v>148</v>
      </c>
      <c r="F2630" t="s">
        <v>55</v>
      </c>
      <c r="G2630">
        <v>155</v>
      </c>
      <c r="H2630">
        <v>50</v>
      </c>
      <c r="I2630">
        <v>1982</v>
      </c>
      <c r="J2630">
        <v>2</v>
      </c>
      <c r="K2630" t="s">
        <v>19</v>
      </c>
      <c r="L2630">
        <f>data_to_analyze[[#This Row],[workers]]-data_to_analyze[[#This Row],[previous_workers]]</f>
        <v>105</v>
      </c>
    </row>
    <row r="2631" spans="1:12" x14ac:dyDescent="0.25">
      <c r="A2631">
        <v>2621</v>
      </c>
      <c r="B2631" t="s">
        <v>9683</v>
      </c>
      <c r="C2631" t="s">
        <v>17742</v>
      </c>
      <c r="D2631" s="7">
        <v>400000</v>
      </c>
      <c r="E2631">
        <v>148</v>
      </c>
      <c r="F2631" t="s">
        <v>211</v>
      </c>
      <c r="G2631">
        <v>4</v>
      </c>
      <c r="H2631">
        <v>14</v>
      </c>
      <c r="I2631">
        <v>1989</v>
      </c>
      <c r="J2631">
        <v>1</v>
      </c>
      <c r="K2631" t="s">
        <v>9686</v>
      </c>
      <c r="L2631">
        <f>data_to_analyze[[#This Row],[workers]]-data_to_analyze[[#This Row],[previous_workers]]</f>
        <v>-10</v>
      </c>
    </row>
    <row r="2632" spans="1:12" x14ac:dyDescent="0.25">
      <c r="A2632">
        <v>2622</v>
      </c>
      <c r="B2632" t="s">
        <v>9687</v>
      </c>
      <c r="C2632" t="s">
        <v>17771</v>
      </c>
      <c r="D2632" s="7">
        <v>8900000</v>
      </c>
      <c r="E2632">
        <v>148</v>
      </c>
      <c r="F2632" t="s">
        <v>40</v>
      </c>
      <c r="G2632">
        <v>41</v>
      </c>
      <c r="H2632">
        <v>9</v>
      </c>
      <c r="I2632">
        <v>2004</v>
      </c>
      <c r="J2632">
        <v>1</v>
      </c>
      <c r="K2632" t="s">
        <v>2572</v>
      </c>
      <c r="L2632">
        <f>data_to_analyze[[#This Row],[workers]]-data_to_analyze[[#This Row],[previous_workers]]</f>
        <v>32</v>
      </c>
    </row>
    <row r="2633" spans="1:12" x14ac:dyDescent="0.25">
      <c r="A2633">
        <v>2623</v>
      </c>
      <c r="B2633" t="s">
        <v>9690</v>
      </c>
      <c r="C2633" t="s">
        <v>17763</v>
      </c>
      <c r="D2633" s="7">
        <v>39600000</v>
      </c>
      <c r="E2633">
        <v>148</v>
      </c>
      <c r="F2633" t="s">
        <v>40</v>
      </c>
      <c r="G2633">
        <v>300</v>
      </c>
      <c r="H2633">
        <v>65</v>
      </c>
      <c r="I2633">
        <v>1996</v>
      </c>
      <c r="J2633">
        <v>2</v>
      </c>
      <c r="K2633" t="s">
        <v>9693</v>
      </c>
      <c r="L2633">
        <f>data_to_analyze[[#This Row],[workers]]-data_to_analyze[[#This Row],[previous_workers]]</f>
        <v>235</v>
      </c>
    </row>
    <row r="2634" spans="1:12" x14ac:dyDescent="0.25">
      <c r="A2634">
        <v>2624</v>
      </c>
      <c r="B2634" t="s">
        <v>9694</v>
      </c>
      <c r="C2634" t="s">
        <v>17743</v>
      </c>
      <c r="D2634" s="7">
        <v>4400000</v>
      </c>
      <c r="E2634">
        <v>148</v>
      </c>
      <c r="F2634" t="s">
        <v>107</v>
      </c>
      <c r="G2634">
        <v>35</v>
      </c>
      <c r="H2634">
        <v>26</v>
      </c>
      <c r="I2634">
        <v>2002</v>
      </c>
      <c r="J2634">
        <v>3</v>
      </c>
      <c r="K2634" t="s">
        <v>9697</v>
      </c>
      <c r="L2634">
        <f>data_to_analyze[[#This Row],[workers]]-data_to_analyze[[#This Row],[previous_workers]]</f>
        <v>9</v>
      </c>
    </row>
    <row r="2635" spans="1:12" x14ac:dyDescent="0.25">
      <c r="A2635">
        <v>2625</v>
      </c>
      <c r="B2635" t="s">
        <v>9698</v>
      </c>
      <c r="C2635" t="s">
        <v>17773</v>
      </c>
      <c r="D2635" s="7">
        <v>23300000</v>
      </c>
      <c r="E2635">
        <v>148</v>
      </c>
      <c r="F2635" t="s">
        <v>289</v>
      </c>
      <c r="G2635">
        <v>124</v>
      </c>
      <c r="H2635">
        <v>90</v>
      </c>
      <c r="I2635">
        <v>2011</v>
      </c>
      <c r="J2635">
        <v>2</v>
      </c>
      <c r="K2635" t="s">
        <v>396</v>
      </c>
      <c r="L2635">
        <f>data_to_analyze[[#This Row],[workers]]-data_to_analyze[[#This Row],[previous_workers]]</f>
        <v>34</v>
      </c>
    </row>
    <row r="2636" spans="1:12" x14ac:dyDescent="0.25">
      <c r="A2636">
        <v>2626</v>
      </c>
      <c r="B2636" t="s">
        <v>9701</v>
      </c>
      <c r="C2636" t="s">
        <v>17762</v>
      </c>
      <c r="D2636" s="7">
        <v>2300000</v>
      </c>
      <c r="E2636">
        <v>148</v>
      </c>
      <c r="F2636" t="s">
        <v>107</v>
      </c>
      <c r="G2636">
        <v>30</v>
      </c>
      <c r="H2636">
        <v>20</v>
      </c>
      <c r="I2636">
        <v>2014</v>
      </c>
      <c r="J2636">
        <v>1</v>
      </c>
      <c r="K2636" t="s">
        <v>9704</v>
      </c>
      <c r="L2636">
        <f>data_to_analyze[[#This Row],[workers]]-data_to_analyze[[#This Row],[previous_workers]]</f>
        <v>10</v>
      </c>
    </row>
    <row r="2637" spans="1:12" x14ac:dyDescent="0.25">
      <c r="A2637">
        <v>2627</v>
      </c>
      <c r="B2637" t="s">
        <v>9705</v>
      </c>
      <c r="C2637" t="s">
        <v>17764</v>
      </c>
      <c r="D2637" s="7">
        <v>5900000</v>
      </c>
      <c r="E2637">
        <v>148</v>
      </c>
      <c r="F2637" t="s">
        <v>336</v>
      </c>
      <c r="G2637">
        <v>24</v>
      </c>
      <c r="H2637">
        <v>12</v>
      </c>
      <c r="I2637">
        <v>2009</v>
      </c>
      <c r="J2637">
        <v>1</v>
      </c>
      <c r="K2637" t="s">
        <v>9708</v>
      </c>
      <c r="L2637">
        <f>data_to_analyze[[#This Row],[workers]]-data_to_analyze[[#This Row],[previous_workers]]</f>
        <v>12</v>
      </c>
    </row>
    <row r="2638" spans="1:12" x14ac:dyDescent="0.25">
      <c r="A2638">
        <v>2628</v>
      </c>
      <c r="B2638" t="s">
        <v>9709</v>
      </c>
      <c r="C2638" t="s">
        <v>17769</v>
      </c>
      <c r="D2638" s="7">
        <v>12200000</v>
      </c>
      <c r="E2638">
        <v>148</v>
      </c>
      <c r="F2638" t="s">
        <v>233</v>
      </c>
      <c r="G2638">
        <v>16</v>
      </c>
      <c r="H2638">
        <v>7</v>
      </c>
      <c r="I2638">
        <v>1997</v>
      </c>
      <c r="J2638">
        <v>1</v>
      </c>
      <c r="K2638" t="s">
        <v>7292</v>
      </c>
      <c r="L2638">
        <f>data_to_analyze[[#This Row],[workers]]-data_to_analyze[[#This Row],[previous_workers]]</f>
        <v>9</v>
      </c>
    </row>
    <row r="2639" spans="1:12" x14ac:dyDescent="0.25">
      <c r="A2639">
        <v>2629</v>
      </c>
      <c r="B2639" t="s">
        <v>9712</v>
      </c>
      <c r="C2639" t="s">
        <v>17746</v>
      </c>
      <c r="D2639" s="7">
        <v>733700000</v>
      </c>
      <c r="E2639">
        <v>148</v>
      </c>
      <c r="F2639" t="s">
        <v>1041</v>
      </c>
      <c r="G2639">
        <v>1500</v>
      </c>
      <c r="H2639">
        <v>500</v>
      </c>
      <c r="I2639">
        <v>1999</v>
      </c>
      <c r="J2639">
        <v>1</v>
      </c>
      <c r="K2639" t="s">
        <v>9716</v>
      </c>
      <c r="L2639">
        <f>data_to_analyze[[#This Row],[workers]]-data_to_analyze[[#This Row],[previous_workers]]</f>
        <v>1000</v>
      </c>
    </row>
    <row r="2640" spans="1:12" x14ac:dyDescent="0.25">
      <c r="A2640">
        <v>2630</v>
      </c>
      <c r="B2640" t="s">
        <v>9717</v>
      </c>
      <c r="C2640" t="s">
        <v>777</v>
      </c>
      <c r="D2640" s="7">
        <v>7200000</v>
      </c>
      <c r="E2640">
        <v>148</v>
      </c>
      <c r="F2640" t="s">
        <v>336</v>
      </c>
      <c r="G2640">
        <v>24</v>
      </c>
      <c r="H2640">
        <v>10</v>
      </c>
      <c r="I2640">
        <v>2001</v>
      </c>
      <c r="J2640">
        <v>5</v>
      </c>
      <c r="K2640" t="s">
        <v>56</v>
      </c>
      <c r="L2640">
        <f>data_to_analyze[[#This Row],[workers]]-data_to_analyze[[#This Row],[previous_workers]]</f>
        <v>14</v>
      </c>
    </row>
    <row r="2641" spans="1:12" x14ac:dyDescent="0.25">
      <c r="A2641">
        <v>2631</v>
      </c>
      <c r="B2641" t="s">
        <v>9720</v>
      </c>
      <c r="C2641" t="s">
        <v>17769</v>
      </c>
      <c r="D2641" s="7">
        <v>24400000</v>
      </c>
      <c r="E2641">
        <v>148</v>
      </c>
      <c r="F2641" t="s">
        <v>329</v>
      </c>
      <c r="G2641">
        <v>235</v>
      </c>
      <c r="H2641">
        <v>102</v>
      </c>
      <c r="I2641">
        <v>2000</v>
      </c>
      <c r="J2641">
        <v>6</v>
      </c>
      <c r="K2641" t="s">
        <v>5979</v>
      </c>
      <c r="L2641">
        <f>data_to_analyze[[#This Row],[workers]]-data_to_analyze[[#This Row],[previous_workers]]</f>
        <v>133</v>
      </c>
    </row>
    <row r="2642" spans="1:12" x14ac:dyDescent="0.25">
      <c r="A2642">
        <v>2632</v>
      </c>
      <c r="B2642" t="s">
        <v>9723</v>
      </c>
      <c r="C2642" t="s">
        <v>10856</v>
      </c>
      <c r="D2642" s="7">
        <v>68400000</v>
      </c>
      <c r="E2642">
        <v>148</v>
      </c>
      <c r="F2642" t="s">
        <v>297</v>
      </c>
      <c r="G2642">
        <v>1500</v>
      </c>
      <c r="H2642">
        <v>1500</v>
      </c>
      <c r="I2642">
        <v>2011</v>
      </c>
      <c r="J2642">
        <v>4</v>
      </c>
      <c r="K2642" t="s">
        <v>80</v>
      </c>
      <c r="L2642">
        <f>data_to_analyze[[#This Row],[workers]]-data_to_analyze[[#This Row],[previous_workers]]</f>
        <v>0</v>
      </c>
    </row>
    <row r="2643" spans="1:12" x14ac:dyDescent="0.25">
      <c r="A2643">
        <v>2633</v>
      </c>
      <c r="B2643" t="s">
        <v>9727</v>
      </c>
      <c r="C2643" t="s">
        <v>17742</v>
      </c>
      <c r="D2643" s="7">
        <v>21400000</v>
      </c>
      <c r="E2643">
        <v>148</v>
      </c>
      <c r="F2643" t="s">
        <v>48</v>
      </c>
      <c r="G2643">
        <v>29</v>
      </c>
      <c r="H2643">
        <v>7</v>
      </c>
      <c r="I2643">
        <v>2007</v>
      </c>
      <c r="J2643">
        <v>5</v>
      </c>
      <c r="K2643" t="s">
        <v>9730</v>
      </c>
      <c r="L2643">
        <f>data_to_analyze[[#This Row],[workers]]-data_to_analyze[[#This Row],[previous_workers]]</f>
        <v>22</v>
      </c>
    </row>
    <row r="2644" spans="1:12" x14ac:dyDescent="0.25">
      <c r="A2644">
        <v>2634</v>
      </c>
      <c r="B2644" t="s">
        <v>9731</v>
      </c>
      <c r="C2644" t="s">
        <v>17749</v>
      </c>
      <c r="D2644" s="7">
        <v>500000</v>
      </c>
      <c r="E2644">
        <v>148</v>
      </c>
      <c r="F2644" t="s">
        <v>107</v>
      </c>
      <c r="G2644">
        <v>65</v>
      </c>
      <c r="H2644">
        <v>30</v>
      </c>
      <c r="I2644">
        <v>2008</v>
      </c>
      <c r="J2644">
        <v>4</v>
      </c>
      <c r="K2644" t="s">
        <v>344</v>
      </c>
      <c r="L2644">
        <f>data_to_analyze[[#This Row],[workers]]-data_to_analyze[[#This Row],[previous_workers]]</f>
        <v>35</v>
      </c>
    </row>
    <row r="2645" spans="1:12" x14ac:dyDescent="0.25">
      <c r="A2645">
        <v>2635</v>
      </c>
      <c r="B2645" t="s">
        <v>9734</v>
      </c>
      <c r="C2645" t="s">
        <v>10856</v>
      </c>
      <c r="D2645" s="7">
        <v>2100000</v>
      </c>
      <c r="E2645">
        <v>148</v>
      </c>
      <c r="F2645" t="s">
        <v>107</v>
      </c>
      <c r="G2645">
        <v>5</v>
      </c>
      <c r="H2645">
        <v>3</v>
      </c>
      <c r="I2645">
        <v>2009</v>
      </c>
      <c r="J2645">
        <v>1</v>
      </c>
      <c r="K2645" t="s">
        <v>632</v>
      </c>
      <c r="L2645">
        <f>data_to_analyze[[#This Row],[workers]]-data_to_analyze[[#This Row],[previous_workers]]</f>
        <v>2</v>
      </c>
    </row>
    <row r="2646" spans="1:12" x14ac:dyDescent="0.25">
      <c r="A2646">
        <v>2636</v>
      </c>
      <c r="B2646" t="s">
        <v>9737</v>
      </c>
      <c r="C2646" t="s">
        <v>108</v>
      </c>
      <c r="D2646" s="7">
        <v>20100000</v>
      </c>
      <c r="E2646">
        <v>148</v>
      </c>
      <c r="F2646" t="s">
        <v>40</v>
      </c>
      <c r="G2646">
        <v>23</v>
      </c>
      <c r="H2646">
        <v>7</v>
      </c>
      <c r="I2646">
        <v>2014</v>
      </c>
      <c r="J2646">
        <v>2</v>
      </c>
      <c r="K2646" t="s">
        <v>108</v>
      </c>
      <c r="L2646">
        <f>data_to_analyze[[#This Row],[workers]]-data_to_analyze[[#This Row],[previous_workers]]</f>
        <v>16</v>
      </c>
    </row>
    <row r="2647" spans="1:12" x14ac:dyDescent="0.25">
      <c r="A2647">
        <v>2637</v>
      </c>
      <c r="B2647" t="s">
        <v>9740</v>
      </c>
      <c r="C2647" t="s">
        <v>17730</v>
      </c>
      <c r="D2647" s="7">
        <v>600000</v>
      </c>
      <c r="E2647">
        <v>148</v>
      </c>
      <c r="F2647" t="s">
        <v>233</v>
      </c>
      <c r="G2647">
        <v>32</v>
      </c>
      <c r="H2647">
        <v>12</v>
      </c>
      <c r="I2647">
        <v>2011</v>
      </c>
      <c r="J2647">
        <v>1</v>
      </c>
      <c r="K2647" t="s">
        <v>9743</v>
      </c>
      <c r="L2647">
        <f>data_to_analyze[[#This Row],[workers]]-data_to_analyze[[#This Row],[previous_workers]]</f>
        <v>20</v>
      </c>
    </row>
    <row r="2648" spans="1:12" x14ac:dyDescent="0.25">
      <c r="A2648">
        <v>2638</v>
      </c>
      <c r="B2648" t="s">
        <v>9744</v>
      </c>
      <c r="C2648" t="s">
        <v>17742</v>
      </c>
      <c r="D2648" s="7">
        <v>4300000</v>
      </c>
      <c r="E2648">
        <v>148</v>
      </c>
      <c r="F2648" t="s">
        <v>156</v>
      </c>
      <c r="G2648">
        <v>13</v>
      </c>
      <c r="H2648">
        <v>6</v>
      </c>
      <c r="I2648">
        <v>2014</v>
      </c>
      <c r="J2648">
        <v>1</v>
      </c>
      <c r="K2648" t="s">
        <v>506</v>
      </c>
      <c r="L2648">
        <f>data_to_analyze[[#This Row],[workers]]-data_to_analyze[[#This Row],[previous_workers]]</f>
        <v>7</v>
      </c>
    </row>
    <row r="2649" spans="1:12" x14ac:dyDescent="0.25">
      <c r="A2649">
        <v>2639</v>
      </c>
      <c r="B2649" t="s">
        <v>9747</v>
      </c>
      <c r="C2649" t="s">
        <v>17775</v>
      </c>
      <c r="D2649" s="7">
        <v>14500000</v>
      </c>
      <c r="E2649">
        <v>148</v>
      </c>
      <c r="F2649" t="s">
        <v>336</v>
      </c>
      <c r="G2649">
        <v>108</v>
      </c>
      <c r="H2649">
        <v>25</v>
      </c>
      <c r="I2649">
        <v>2014</v>
      </c>
      <c r="J2649">
        <v>1</v>
      </c>
      <c r="K2649" t="s">
        <v>9750</v>
      </c>
      <c r="L2649">
        <f>data_to_analyze[[#This Row],[workers]]-data_to_analyze[[#This Row],[previous_workers]]</f>
        <v>83</v>
      </c>
    </row>
    <row r="2650" spans="1:12" x14ac:dyDescent="0.25">
      <c r="A2650">
        <v>2640</v>
      </c>
      <c r="B2650" t="s">
        <v>9751</v>
      </c>
      <c r="C2650" t="s">
        <v>17748</v>
      </c>
      <c r="D2650" s="7">
        <v>8400000</v>
      </c>
      <c r="E2650">
        <v>147</v>
      </c>
      <c r="F2650" t="s">
        <v>257</v>
      </c>
      <c r="G2650">
        <v>25</v>
      </c>
      <c r="H2650">
        <v>15</v>
      </c>
      <c r="I2650">
        <v>2005</v>
      </c>
      <c r="J2650">
        <v>2</v>
      </c>
      <c r="K2650" t="s">
        <v>948</v>
      </c>
      <c r="L2650">
        <f>data_to_analyze[[#This Row],[workers]]-data_to_analyze[[#This Row],[previous_workers]]</f>
        <v>10</v>
      </c>
    </row>
    <row r="2651" spans="1:12" x14ac:dyDescent="0.25">
      <c r="A2651">
        <v>2641</v>
      </c>
      <c r="B2651" t="s">
        <v>9754</v>
      </c>
      <c r="C2651" t="s">
        <v>17770</v>
      </c>
      <c r="D2651" s="7">
        <v>5900000</v>
      </c>
      <c r="E2651">
        <v>147</v>
      </c>
      <c r="F2651" t="s">
        <v>324</v>
      </c>
      <c r="G2651">
        <v>26</v>
      </c>
      <c r="H2651">
        <v>12</v>
      </c>
      <c r="I2651">
        <v>2012</v>
      </c>
      <c r="J2651">
        <v>3</v>
      </c>
      <c r="K2651" t="s">
        <v>9757</v>
      </c>
      <c r="L2651">
        <f>data_to_analyze[[#This Row],[workers]]-data_to_analyze[[#This Row],[previous_workers]]</f>
        <v>14</v>
      </c>
    </row>
    <row r="2652" spans="1:12" x14ac:dyDescent="0.25">
      <c r="A2652">
        <v>2642</v>
      </c>
      <c r="B2652" t="s">
        <v>9758</v>
      </c>
      <c r="C2652" t="s">
        <v>17762</v>
      </c>
      <c r="D2652" s="7">
        <v>3300000</v>
      </c>
      <c r="E2652">
        <v>147</v>
      </c>
      <c r="F2652" t="s">
        <v>211</v>
      </c>
      <c r="G2652">
        <v>22</v>
      </c>
      <c r="H2652">
        <v>12</v>
      </c>
      <c r="I2652">
        <v>2008</v>
      </c>
      <c r="J2652">
        <v>2</v>
      </c>
      <c r="K2652" t="s">
        <v>349</v>
      </c>
      <c r="L2652">
        <f>data_to_analyze[[#This Row],[workers]]-data_to_analyze[[#This Row],[previous_workers]]</f>
        <v>10</v>
      </c>
    </row>
    <row r="2653" spans="1:12" x14ac:dyDescent="0.25">
      <c r="A2653">
        <v>2643</v>
      </c>
      <c r="B2653" t="s">
        <v>9761</v>
      </c>
      <c r="C2653" t="s">
        <v>108</v>
      </c>
      <c r="D2653" s="7">
        <v>80700000</v>
      </c>
      <c r="E2653">
        <v>147</v>
      </c>
      <c r="F2653" t="s">
        <v>308</v>
      </c>
      <c r="G2653">
        <v>1919</v>
      </c>
      <c r="H2653">
        <v>434</v>
      </c>
      <c r="I2653">
        <v>1985</v>
      </c>
      <c r="J2653">
        <v>2</v>
      </c>
      <c r="K2653" t="s">
        <v>2535</v>
      </c>
      <c r="L2653">
        <f>data_to_analyze[[#This Row],[workers]]-data_to_analyze[[#This Row],[previous_workers]]</f>
        <v>1485</v>
      </c>
    </row>
    <row r="2654" spans="1:12" x14ac:dyDescent="0.25">
      <c r="A2654">
        <v>2644</v>
      </c>
      <c r="B2654" t="s">
        <v>9765</v>
      </c>
      <c r="C2654" t="s">
        <v>17739</v>
      </c>
      <c r="D2654" s="7">
        <v>6900000</v>
      </c>
      <c r="E2654">
        <v>147</v>
      </c>
      <c r="F2654" t="s">
        <v>18</v>
      </c>
      <c r="G2654">
        <v>32</v>
      </c>
      <c r="H2654">
        <v>15</v>
      </c>
      <c r="I2654">
        <v>2013</v>
      </c>
      <c r="J2654">
        <v>1</v>
      </c>
      <c r="K2654" t="s">
        <v>258</v>
      </c>
      <c r="L2654">
        <f>data_to_analyze[[#This Row],[workers]]-data_to_analyze[[#This Row],[previous_workers]]</f>
        <v>17</v>
      </c>
    </row>
    <row r="2655" spans="1:12" x14ac:dyDescent="0.25">
      <c r="A2655">
        <v>2645</v>
      </c>
      <c r="B2655" t="s">
        <v>9768</v>
      </c>
      <c r="C2655" t="s">
        <v>17770</v>
      </c>
      <c r="D2655" s="7">
        <v>4700000</v>
      </c>
      <c r="E2655">
        <v>147</v>
      </c>
      <c r="F2655" t="s">
        <v>55</v>
      </c>
      <c r="G2655">
        <v>34</v>
      </c>
      <c r="H2655">
        <v>13</v>
      </c>
      <c r="I2655">
        <v>2009</v>
      </c>
      <c r="J2655">
        <v>1</v>
      </c>
      <c r="K2655" t="s">
        <v>251</v>
      </c>
      <c r="L2655">
        <f>data_to_analyze[[#This Row],[workers]]-data_to_analyze[[#This Row],[previous_workers]]</f>
        <v>21</v>
      </c>
    </row>
    <row r="2656" spans="1:12" x14ac:dyDescent="0.25">
      <c r="A2656">
        <v>2646</v>
      </c>
      <c r="B2656" t="s">
        <v>9771</v>
      </c>
      <c r="C2656" t="s">
        <v>17770</v>
      </c>
      <c r="D2656" s="7">
        <v>13700000</v>
      </c>
      <c r="E2656">
        <v>147</v>
      </c>
      <c r="F2656" t="s">
        <v>308</v>
      </c>
      <c r="G2656">
        <v>35</v>
      </c>
      <c r="H2656">
        <v>22</v>
      </c>
      <c r="I2656">
        <v>1988</v>
      </c>
      <c r="J2656">
        <v>6</v>
      </c>
      <c r="K2656" t="s">
        <v>251</v>
      </c>
      <c r="L2656">
        <f>data_to_analyze[[#This Row],[workers]]-data_to_analyze[[#This Row],[previous_workers]]</f>
        <v>13</v>
      </c>
    </row>
    <row r="2657" spans="1:12" x14ac:dyDescent="0.25">
      <c r="A2657">
        <v>2647</v>
      </c>
      <c r="B2657" t="s">
        <v>9774</v>
      </c>
      <c r="C2657" t="s">
        <v>10856</v>
      </c>
      <c r="D2657" s="7">
        <v>4900000</v>
      </c>
      <c r="E2657">
        <v>147</v>
      </c>
      <c r="F2657" t="s">
        <v>40</v>
      </c>
      <c r="G2657">
        <v>130</v>
      </c>
      <c r="H2657">
        <v>45</v>
      </c>
      <c r="I2657">
        <v>1984</v>
      </c>
      <c r="J2657">
        <v>3</v>
      </c>
      <c r="K2657" t="s">
        <v>6761</v>
      </c>
      <c r="L2657">
        <f>data_to_analyze[[#This Row],[workers]]-data_to_analyze[[#This Row],[previous_workers]]</f>
        <v>85</v>
      </c>
    </row>
    <row r="2658" spans="1:12" x14ac:dyDescent="0.25">
      <c r="A2658">
        <v>2648</v>
      </c>
      <c r="B2658" t="s">
        <v>9777</v>
      </c>
      <c r="C2658" t="s">
        <v>777</v>
      </c>
      <c r="D2658" s="7">
        <v>6900000</v>
      </c>
      <c r="E2658">
        <v>147</v>
      </c>
      <c r="F2658" t="s">
        <v>1041</v>
      </c>
      <c r="G2658">
        <v>50</v>
      </c>
      <c r="H2658">
        <v>20</v>
      </c>
      <c r="I2658">
        <v>1988</v>
      </c>
      <c r="J2658">
        <v>1</v>
      </c>
      <c r="K2658" t="s">
        <v>9780</v>
      </c>
      <c r="L2658">
        <f>data_to_analyze[[#This Row],[workers]]-data_to_analyze[[#This Row],[previous_workers]]</f>
        <v>30</v>
      </c>
    </row>
    <row r="2659" spans="1:12" x14ac:dyDescent="0.25">
      <c r="A2659">
        <v>2649</v>
      </c>
      <c r="B2659" t="s">
        <v>9781</v>
      </c>
      <c r="C2659" t="s">
        <v>17739</v>
      </c>
      <c r="D2659" s="7">
        <v>2100000</v>
      </c>
      <c r="E2659">
        <v>147</v>
      </c>
      <c r="F2659" t="s">
        <v>308</v>
      </c>
      <c r="G2659">
        <v>100</v>
      </c>
      <c r="H2659">
        <v>15</v>
      </c>
      <c r="I2659">
        <v>2015</v>
      </c>
      <c r="J2659">
        <v>6</v>
      </c>
      <c r="K2659" t="s">
        <v>2634</v>
      </c>
      <c r="L2659">
        <f>data_to_analyze[[#This Row],[workers]]-data_to_analyze[[#This Row],[previous_workers]]</f>
        <v>85</v>
      </c>
    </row>
    <row r="2660" spans="1:12" x14ac:dyDescent="0.25">
      <c r="A2660">
        <v>2650</v>
      </c>
      <c r="B2660" t="s">
        <v>9784</v>
      </c>
      <c r="C2660" t="s">
        <v>17742</v>
      </c>
      <c r="D2660" s="7">
        <v>30500000</v>
      </c>
      <c r="E2660">
        <v>147</v>
      </c>
      <c r="F2660" t="s">
        <v>218</v>
      </c>
      <c r="G2660">
        <v>56</v>
      </c>
      <c r="H2660">
        <v>38</v>
      </c>
      <c r="I2660">
        <v>1996</v>
      </c>
      <c r="J2660">
        <v>1</v>
      </c>
      <c r="K2660" t="s">
        <v>506</v>
      </c>
      <c r="L2660">
        <f>data_to_analyze[[#This Row],[workers]]-data_to_analyze[[#This Row],[previous_workers]]</f>
        <v>18</v>
      </c>
    </row>
    <row r="2661" spans="1:12" x14ac:dyDescent="0.25">
      <c r="A2661">
        <v>2651</v>
      </c>
      <c r="B2661" t="s">
        <v>9788</v>
      </c>
      <c r="C2661" t="s">
        <v>17735</v>
      </c>
      <c r="D2661" s="7">
        <v>1600000</v>
      </c>
      <c r="E2661">
        <v>147</v>
      </c>
      <c r="F2661" t="s">
        <v>233</v>
      </c>
      <c r="G2661">
        <v>22</v>
      </c>
      <c r="H2661">
        <v>10</v>
      </c>
      <c r="I2661">
        <v>2008</v>
      </c>
      <c r="J2661">
        <v>2</v>
      </c>
      <c r="K2661" t="s">
        <v>89</v>
      </c>
      <c r="L2661">
        <f>data_to_analyze[[#This Row],[workers]]-data_to_analyze[[#This Row],[previous_workers]]</f>
        <v>12</v>
      </c>
    </row>
    <row r="2662" spans="1:12" x14ac:dyDescent="0.25">
      <c r="A2662">
        <v>2652</v>
      </c>
      <c r="B2662" t="s">
        <v>9791</v>
      </c>
      <c r="C2662" t="s">
        <v>17765</v>
      </c>
      <c r="D2662" s="7">
        <v>17400000</v>
      </c>
      <c r="E2662">
        <v>147</v>
      </c>
      <c r="F2662" t="s">
        <v>55</v>
      </c>
      <c r="G2662">
        <v>158</v>
      </c>
      <c r="H2662">
        <v>82</v>
      </c>
      <c r="I2662">
        <v>2011</v>
      </c>
      <c r="J2662">
        <v>4</v>
      </c>
      <c r="K2662" t="s">
        <v>9794</v>
      </c>
      <c r="L2662">
        <f>data_to_analyze[[#This Row],[workers]]-data_to_analyze[[#This Row],[previous_workers]]</f>
        <v>76</v>
      </c>
    </row>
    <row r="2663" spans="1:12" x14ac:dyDescent="0.25">
      <c r="A2663">
        <v>2653</v>
      </c>
      <c r="B2663" t="s">
        <v>9795</v>
      </c>
      <c r="C2663" t="s">
        <v>976</v>
      </c>
      <c r="D2663" s="7">
        <v>44900000</v>
      </c>
      <c r="E2663">
        <v>147</v>
      </c>
      <c r="F2663" t="s">
        <v>187</v>
      </c>
      <c r="G2663">
        <v>164</v>
      </c>
      <c r="H2663">
        <v>85</v>
      </c>
      <c r="I2663">
        <v>1989</v>
      </c>
      <c r="J2663">
        <v>4</v>
      </c>
      <c r="K2663" t="s">
        <v>101</v>
      </c>
      <c r="L2663">
        <f>data_to_analyze[[#This Row],[workers]]-data_to_analyze[[#This Row],[previous_workers]]</f>
        <v>79</v>
      </c>
    </row>
    <row r="2664" spans="1:12" x14ac:dyDescent="0.25">
      <c r="A2664">
        <v>2654</v>
      </c>
      <c r="B2664" t="s">
        <v>9799</v>
      </c>
      <c r="C2664" t="s">
        <v>17762</v>
      </c>
      <c r="D2664" s="7">
        <v>10900000</v>
      </c>
      <c r="E2664">
        <v>146</v>
      </c>
      <c r="F2664" t="s">
        <v>40</v>
      </c>
      <c r="G2664">
        <v>24</v>
      </c>
      <c r="H2664">
        <v>12</v>
      </c>
      <c r="I2664">
        <v>2009</v>
      </c>
      <c r="J2664">
        <v>2</v>
      </c>
      <c r="K2664" t="s">
        <v>6268</v>
      </c>
      <c r="L2664">
        <f>data_to_analyze[[#This Row],[workers]]-data_to_analyze[[#This Row],[previous_workers]]</f>
        <v>12</v>
      </c>
    </row>
    <row r="2665" spans="1:12" x14ac:dyDescent="0.25">
      <c r="A2665">
        <v>2655</v>
      </c>
      <c r="B2665" t="s">
        <v>9802</v>
      </c>
      <c r="C2665" t="s">
        <v>17770</v>
      </c>
      <c r="D2665" s="7">
        <v>5900000</v>
      </c>
      <c r="E2665">
        <v>146</v>
      </c>
      <c r="F2665" t="s">
        <v>297</v>
      </c>
      <c r="G2665">
        <v>100</v>
      </c>
      <c r="H2665">
        <v>50</v>
      </c>
      <c r="I2665">
        <v>2012</v>
      </c>
      <c r="J2665">
        <v>2</v>
      </c>
      <c r="K2665" t="s">
        <v>6487</v>
      </c>
      <c r="L2665">
        <f>data_to_analyze[[#This Row],[workers]]-data_to_analyze[[#This Row],[previous_workers]]</f>
        <v>50</v>
      </c>
    </row>
    <row r="2666" spans="1:12" x14ac:dyDescent="0.25">
      <c r="A2666">
        <v>2656</v>
      </c>
      <c r="B2666" t="s">
        <v>9805</v>
      </c>
      <c r="C2666" t="s">
        <v>17764</v>
      </c>
      <c r="D2666" s="7">
        <v>1200000000</v>
      </c>
      <c r="E2666">
        <v>146</v>
      </c>
      <c r="F2666" t="s">
        <v>233</v>
      </c>
      <c r="G2666">
        <v>330</v>
      </c>
      <c r="H2666">
        <v>180</v>
      </c>
      <c r="I2666">
        <v>2003</v>
      </c>
      <c r="J2666">
        <v>11</v>
      </c>
      <c r="K2666" t="s">
        <v>437</v>
      </c>
      <c r="L2666">
        <f>data_to_analyze[[#This Row],[workers]]-data_to_analyze[[#This Row],[previous_workers]]</f>
        <v>150</v>
      </c>
    </row>
    <row r="2667" spans="1:12" x14ac:dyDescent="0.25">
      <c r="A2667">
        <v>2657</v>
      </c>
      <c r="B2667" t="s">
        <v>9809</v>
      </c>
      <c r="C2667" t="s">
        <v>17758</v>
      </c>
      <c r="D2667" s="7">
        <v>5300000</v>
      </c>
      <c r="E2667">
        <v>146</v>
      </c>
      <c r="F2667" t="s">
        <v>25</v>
      </c>
      <c r="G2667">
        <v>75</v>
      </c>
      <c r="H2667">
        <v>20</v>
      </c>
      <c r="I2667">
        <v>2011</v>
      </c>
      <c r="J2667">
        <v>2</v>
      </c>
      <c r="K2667" t="s">
        <v>8216</v>
      </c>
      <c r="L2667">
        <f>data_to_analyze[[#This Row],[workers]]-data_to_analyze[[#This Row],[previous_workers]]</f>
        <v>55</v>
      </c>
    </row>
    <row r="2668" spans="1:12" x14ac:dyDescent="0.25">
      <c r="A2668">
        <v>2658</v>
      </c>
      <c r="B2668" t="s">
        <v>9812</v>
      </c>
      <c r="C2668" t="s">
        <v>17758</v>
      </c>
      <c r="D2668" s="7">
        <v>52800000</v>
      </c>
      <c r="E2668">
        <v>146</v>
      </c>
      <c r="F2668" t="s">
        <v>308</v>
      </c>
      <c r="G2668">
        <v>647</v>
      </c>
      <c r="H2668">
        <v>137</v>
      </c>
      <c r="I2668">
        <v>2007</v>
      </c>
      <c r="J2668">
        <v>6</v>
      </c>
      <c r="K2668" t="s">
        <v>59</v>
      </c>
      <c r="L2668">
        <f>data_to_analyze[[#This Row],[workers]]-data_to_analyze[[#This Row],[previous_workers]]</f>
        <v>510</v>
      </c>
    </row>
    <row r="2669" spans="1:12" x14ac:dyDescent="0.25">
      <c r="A2669">
        <v>2659</v>
      </c>
      <c r="B2669" t="s">
        <v>9816</v>
      </c>
      <c r="C2669" t="s">
        <v>17765</v>
      </c>
      <c r="D2669" s="7">
        <v>10200000</v>
      </c>
      <c r="E2669">
        <v>146</v>
      </c>
      <c r="F2669" t="s">
        <v>187</v>
      </c>
      <c r="G2669">
        <v>48</v>
      </c>
      <c r="H2669">
        <v>25</v>
      </c>
      <c r="I2669">
        <v>2007</v>
      </c>
      <c r="J2669">
        <v>5</v>
      </c>
      <c r="K2669" t="s">
        <v>5906</v>
      </c>
      <c r="L2669">
        <f>data_to_analyze[[#This Row],[workers]]-data_to_analyze[[#This Row],[previous_workers]]</f>
        <v>23</v>
      </c>
    </row>
    <row r="2670" spans="1:12" x14ac:dyDescent="0.25">
      <c r="A2670">
        <v>2660</v>
      </c>
      <c r="B2670" t="s">
        <v>9819</v>
      </c>
      <c r="C2670" t="s">
        <v>17760</v>
      </c>
      <c r="D2670" s="7">
        <v>2200000</v>
      </c>
      <c r="E2670">
        <v>146</v>
      </c>
      <c r="F2670" t="s">
        <v>156</v>
      </c>
      <c r="G2670">
        <v>140</v>
      </c>
      <c r="H2670">
        <v>63</v>
      </c>
      <c r="I2670">
        <v>2013</v>
      </c>
      <c r="J2670">
        <v>1</v>
      </c>
      <c r="K2670" t="s">
        <v>3467</v>
      </c>
      <c r="L2670">
        <f>data_to_analyze[[#This Row],[workers]]-data_to_analyze[[#This Row],[previous_workers]]</f>
        <v>77</v>
      </c>
    </row>
    <row r="2671" spans="1:12" x14ac:dyDescent="0.25">
      <c r="A2671">
        <v>2661</v>
      </c>
      <c r="B2671" t="s">
        <v>9822</v>
      </c>
      <c r="C2671" t="s">
        <v>17760</v>
      </c>
      <c r="D2671" s="7">
        <v>25800000</v>
      </c>
      <c r="E2671">
        <v>146</v>
      </c>
      <c r="F2671" t="s">
        <v>18</v>
      </c>
      <c r="G2671">
        <v>98</v>
      </c>
      <c r="H2671">
        <v>35</v>
      </c>
      <c r="I2671">
        <v>2013</v>
      </c>
      <c r="J2671">
        <v>3</v>
      </c>
      <c r="K2671" t="s">
        <v>3633</v>
      </c>
      <c r="L2671">
        <f>data_to_analyze[[#This Row],[workers]]-data_to_analyze[[#This Row],[previous_workers]]</f>
        <v>63</v>
      </c>
    </row>
    <row r="2672" spans="1:12" x14ac:dyDescent="0.25">
      <c r="A2672">
        <v>2662</v>
      </c>
      <c r="B2672" t="s">
        <v>9825</v>
      </c>
      <c r="C2672" t="s">
        <v>10856</v>
      </c>
      <c r="D2672" s="7">
        <v>56400000</v>
      </c>
      <c r="E2672">
        <v>146</v>
      </c>
      <c r="F2672" t="s">
        <v>156</v>
      </c>
      <c r="G2672">
        <v>271</v>
      </c>
      <c r="H2672">
        <v>270</v>
      </c>
      <c r="I2672">
        <v>2007</v>
      </c>
      <c r="J2672">
        <v>1</v>
      </c>
      <c r="K2672" t="s">
        <v>163</v>
      </c>
      <c r="L2672">
        <f>data_to_analyze[[#This Row],[workers]]-data_to_analyze[[#This Row],[previous_workers]]</f>
        <v>1</v>
      </c>
    </row>
    <row r="2673" spans="1:12" x14ac:dyDescent="0.25">
      <c r="A2673">
        <v>2663</v>
      </c>
      <c r="B2673" t="s">
        <v>9828</v>
      </c>
      <c r="C2673" t="s">
        <v>17770</v>
      </c>
      <c r="D2673" s="7">
        <v>43300000</v>
      </c>
      <c r="E2673">
        <v>146</v>
      </c>
      <c r="F2673" t="s">
        <v>55</v>
      </c>
      <c r="G2673">
        <v>34</v>
      </c>
      <c r="H2673">
        <v>17</v>
      </c>
      <c r="I2673">
        <v>2010</v>
      </c>
      <c r="J2673">
        <v>5</v>
      </c>
      <c r="K2673" t="s">
        <v>34</v>
      </c>
      <c r="L2673">
        <f>data_to_analyze[[#This Row],[workers]]-data_to_analyze[[#This Row],[previous_workers]]</f>
        <v>17</v>
      </c>
    </row>
    <row r="2674" spans="1:12" x14ac:dyDescent="0.25">
      <c r="A2674">
        <v>2664</v>
      </c>
      <c r="B2674" t="s">
        <v>9832</v>
      </c>
      <c r="C2674" t="s">
        <v>17734</v>
      </c>
      <c r="D2674" s="7">
        <v>68200000</v>
      </c>
      <c r="E2674">
        <v>145</v>
      </c>
      <c r="F2674" t="s">
        <v>336</v>
      </c>
      <c r="G2674">
        <v>179</v>
      </c>
      <c r="H2674">
        <v>69</v>
      </c>
      <c r="I2674">
        <v>1983</v>
      </c>
      <c r="J2674">
        <v>1</v>
      </c>
      <c r="K2674" t="s">
        <v>19</v>
      </c>
      <c r="L2674">
        <f>data_to_analyze[[#This Row],[workers]]-data_to_analyze[[#This Row],[previous_workers]]</f>
        <v>110</v>
      </c>
    </row>
    <row r="2675" spans="1:12" x14ac:dyDescent="0.25">
      <c r="A2675">
        <v>2665</v>
      </c>
      <c r="B2675" t="s">
        <v>9836</v>
      </c>
      <c r="C2675" t="s">
        <v>777</v>
      </c>
      <c r="D2675" s="7">
        <v>2400000</v>
      </c>
      <c r="E2675">
        <v>145</v>
      </c>
      <c r="F2675" t="s">
        <v>336</v>
      </c>
      <c r="G2675">
        <v>45</v>
      </c>
      <c r="H2675">
        <v>10</v>
      </c>
      <c r="I2675">
        <v>2013</v>
      </c>
      <c r="J2675">
        <v>2</v>
      </c>
      <c r="K2675" t="s">
        <v>9839</v>
      </c>
      <c r="L2675">
        <f>data_to_analyze[[#This Row],[workers]]-data_to_analyze[[#This Row],[previous_workers]]</f>
        <v>35</v>
      </c>
    </row>
    <row r="2676" spans="1:12" x14ac:dyDescent="0.25">
      <c r="A2676">
        <v>2666</v>
      </c>
      <c r="B2676" t="s">
        <v>9840</v>
      </c>
      <c r="C2676" t="s">
        <v>777</v>
      </c>
      <c r="D2676" s="7">
        <v>22300000</v>
      </c>
      <c r="E2676">
        <v>145</v>
      </c>
      <c r="F2676" t="s">
        <v>33</v>
      </c>
      <c r="G2676">
        <v>12</v>
      </c>
      <c r="H2676">
        <v>11</v>
      </c>
      <c r="I2676">
        <v>2008</v>
      </c>
      <c r="J2676">
        <v>4</v>
      </c>
      <c r="K2676" t="s">
        <v>373</v>
      </c>
      <c r="L2676">
        <f>data_to_analyze[[#This Row],[workers]]-data_to_analyze[[#This Row],[previous_workers]]</f>
        <v>1</v>
      </c>
    </row>
    <row r="2677" spans="1:12" x14ac:dyDescent="0.25">
      <c r="A2677">
        <v>2667</v>
      </c>
      <c r="B2677" t="s">
        <v>9843</v>
      </c>
      <c r="C2677" t="s">
        <v>17742</v>
      </c>
      <c r="D2677" s="7">
        <v>13500000</v>
      </c>
      <c r="E2677">
        <v>145</v>
      </c>
      <c r="F2677" t="s">
        <v>336</v>
      </c>
      <c r="G2677">
        <v>51</v>
      </c>
      <c r="H2677">
        <v>22</v>
      </c>
      <c r="I2677">
        <v>2010</v>
      </c>
      <c r="J2677">
        <v>2</v>
      </c>
      <c r="K2677" t="s">
        <v>506</v>
      </c>
      <c r="L2677">
        <f>data_to_analyze[[#This Row],[workers]]-data_to_analyze[[#This Row],[previous_workers]]</f>
        <v>29</v>
      </c>
    </row>
    <row r="2678" spans="1:12" x14ac:dyDescent="0.25">
      <c r="A2678">
        <v>2668</v>
      </c>
      <c r="B2678" t="s">
        <v>9846</v>
      </c>
      <c r="C2678" t="s">
        <v>108</v>
      </c>
      <c r="D2678" s="7">
        <v>27700000</v>
      </c>
      <c r="E2678">
        <v>145</v>
      </c>
      <c r="F2678" t="s">
        <v>48</v>
      </c>
      <c r="G2678">
        <v>94</v>
      </c>
      <c r="H2678">
        <v>55</v>
      </c>
      <c r="I2678">
        <v>2009</v>
      </c>
      <c r="J2678">
        <v>4</v>
      </c>
      <c r="K2678" t="s">
        <v>108</v>
      </c>
      <c r="L2678">
        <f>data_to_analyze[[#This Row],[workers]]-data_to_analyze[[#This Row],[previous_workers]]</f>
        <v>39</v>
      </c>
    </row>
    <row r="2679" spans="1:12" x14ac:dyDescent="0.25">
      <c r="A2679">
        <v>2669</v>
      </c>
      <c r="B2679" t="s">
        <v>9849</v>
      </c>
      <c r="C2679" t="s">
        <v>777</v>
      </c>
      <c r="D2679" s="7">
        <v>3400000</v>
      </c>
      <c r="E2679">
        <v>145</v>
      </c>
      <c r="F2679" t="s">
        <v>187</v>
      </c>
      <c r="G2679">
        <v>24</v>
      </c>
      <c r="H2679">
        <v>8</v>
      </c>
      <c r="I2679">
        <v>2014</v>
      </c>
      <c r="J2679">
        <v>1</v>
      </c>
      <c r="K2679" t="s">
        <v>2677</v>
      </c>
      <c r="L2679">
        <f>data_to_analyze[[#This Row],[workers]]-data_to_analyze[[#This Row],[previous_workers]]</f>
        <v>16</v>
      </c>
    </row>
    <row r="2680" spans="1:12" x14ac:dyDescent="0.25">
      <c r="A2680">
        <v>2670</v>
      </c>
      <c r="B2680" t="s">
        <v>9852</v>
      </c>
      <c r="C2680" t="s">
        <v>17773</v>
      </c>
      <c r="D2680" s="7">
        <v>95700000</v>
      </c>
      <c r="E2680">
        <v>145</v>
      </c>
      <c r="F2680" t="s">
        <v>25</v>
      </c>
      <c r="G2680">
        <v>512</v>
      </c>
      <c r="H2680">
        <v>345</v>
      </c>
      <c r="I2680">
        <v>1923</v>
      </c>
      <c r="J2680">
        <v>4</v>
      </c>
      <c r="K2680" t="s">
        <v>7441</v>
      </c>
      <c r="L2680">
        <f>data_to_analyze[[#This Row],[workers]]-data_to_analyze[[#This Row],[previous_workers]]</f>
        <v>167</v>
      </c>
    </row>
    <row r="2681" spans="1:12" x14ac:dyDescent="0.25">
      <c r="A2681">
        <v>2671</v>
      </c>
      <c r="B2681" t="s">
        <v>9856</v>
      </c>
      <c r="C2681" t="s">
        <v>7363</v>
      </c>
      <c r="D2681" s="7">
        <v>34900000</v>
      </c>
      <c r="E2681">
        <v>145</v>
      </c>
      <c r="F2681" t="s">
        <v>211</v>
      </c>
      <c r="G2681">
        <v>27</v>
      </c>
      <c r="H2681">
        <v>10</v>
      </c>
      <c r="I2681">
        <v>2012</v>
      </c>
      <c r="J2681">
        <v>1</v>
      </c>
      <c r="K2681" t="s">
        <v>2854</v>
      </c>
      <c r="L2681">
        <f>data_to_analyze[[#This Row],[workers]]-data_to_analyze[[#This Row],[previous_workers]]</f>
        <v>17</v>
      </c>
    </row>
    <row r="2682" spans="1:12" x14ac:dyDescent="0.25">
      <c r="A2682">
        <v>2672</v>
      </c>
      <c r="B2682" t="s">
        <v>9860</v>
      </c>
      <c r="C2682" t="s">
        <v>17770</v>
      </c>
      <c r="D2682" s="7">
        <v>23200000</v>
      </c>
      <c r="E2682">
        <v>145</v>
      </c>
      <c r="F2682" t="s">
        <v>48</v>
      </c>
      <c r="G2682">
        <v>23</v>
      </c>
      <c r="H2682">
        <v>9</v>
      </c>
      <c r="I2682">
        <v>2013</v>
      </c>
      <c r="J2682">
        <v>2</v>
      </c>
      <c r="K2682" t="s">
        <v>9863</v>
      </c>
      <c r="L2682">
        <f>data_to_analyze[[#This Row],[workers]]-data_to_analyze[[#This Row],[previous_workers]]</f>
        <v>14</v>
      </c>
    </row>
    <row r="2683" spans="1:12" x14ac:dyDescent="0.25">
      <c r="A2683">
        <v>2673</v>
      </c>
      <c r="B2683" t="s">
        <v>9864</v>
      </c>
      <c r="C2683" t="s">
        <v>108</v>
      </c>
      <c r="D2683" s="7">
        <v>3700000</v>
      </c>
      <c r="E2683">
        <v>145</v>
      </c>
      <c r="F2683" t="s">
        <v>336</v>
      </c>
      <c r="G2683">
        <v>8</v>
      </c>
      <c r="H2683">
        <v>2</v>
      </c>
      <c r="I2683">
        <v>2012</v>
      </c>
      <c r="J2683">
        <v>2</v>
      </c>
      <c r="K2683" t="s">
        <v>9867</v>
      </c>
      <c r="L2683">
        <f>data_to_analyze[[#This Row],[workers]]-data_to_analyze[[#This Row],[previous_workers]]</f>
        <v>6</v>
      </c>
    </row>
    <row r="2684" spans="1:12" x14ac:dyDescent="0.25">
      <c r="A2684">
        <v>2674</v>
      </c>
      <c r="B2684" t="s">
        <v>9868</v>
      </c>
      <c r="C2684" t="s">
        <v>17749</v>
      </c>
      <c r="D2684" s="7">
        <v>6200000</v>
      </c>
      <c r="E2684">
        <v>145</v>
      </c>
      <c r="F2684" t="s">
        <v>336</v>
      </c>
      <c r="G2684">
        <v>139</v>
      </c>
      <c r="H2684">
        <v>66</v>
      </c>
      <c r="I2684">
        <v>2009</v>
      </c>
      <c r="J2684">
        <v>5</v>
      </c>
      <c r="K2684" t="s">
        <v>9871</v>
      </c>
      <c r="L2684">
        <f>data_to_analyze[[#This Row],[workers]]-data_to_analyze[[#This Row],[previous_workers]]</f>
        <v>73</v>
      </c>
    </row>
    <row r="2685" spans="1:12" x14ac:dyDescent="0.25">
      <c r="A2685">
        <v>2675</v>
      </c>
      <c r="B2685" t="s">
        <v>9872</v>
      </c>
      <c r="C2685" t="s">
        <v>17749</v>
      </c>
      <c r="D2685" s="7">
        <v>13700000</v>
      </c>
      <c r="E2685">
        <v>145</v>
      </c>
      <c r="F2685" t="s">
        <v>33</v>
      </c>
      <c r="G2685">
        <v>73</v>
      </c>
      <c r="H2685">
        <v>33</v>
      </c>
      <c r="I2685">
        <v>2011</v>
      </c>
      <c r="J2685">
        <v>4</v>
      </c>
      <c r="K2685" t="s">
        <v>9875</v>
      </c>
      <c r="L2685">
        <f>data_to_analyze[[#This Row],[workers]]-data_to_analyze[[#This Row],[previous_workers]]</f>
        <v>40</v>
      </c>
    </row>
    <row r="2686" spans="1:12" x14ac:dyDescent="0.25">
      <c r="A2686">
        <v>2676</v>
      </c>
      <c r="B2686" t="s">
        <v>9876</v>
      </c>
      <c r="C2686" t="s">
        <v>17773</v>
      </c>
      <c r="D2686" s="7">
        <v>3800000</v>
      </c>
      <c r="E2686">
        <v>145</v>
      </c>
      <c r="F2686" t="s">
        <v>181</v>
      </c>
      <c r="G2686">
        <v>75</v>
      </c>
      <c r="H2686">
        <v>41</v>
      </c>
      <c r="I2686">
        <v>2010</v>
      </c>
      <c r="J2686">
        <v>3</v>
      </c>
      <c r="K2686" t="s">
        <v>5204</v>
      </c>
      <c r="L2686">
        <f>data_to_analyze[[#This Row],[workers]]-data_to_analyze[[#This Row],[previous_workers]]</f>
        <v>34</v>
      </c>
    </row>
    <row r="2687" spans="1:12" x14ac:dyDescent="0.25">
      <c r="A2687">
        <v>2677</v>
      </c>
      <c r="B2687" t="s">
        <v>9879</v>
      </c>
      <c r="C2687" t="s">
        <v>108</v>
      </c>
      <c r="D2687" s="7">
        <v>3300000</v>
      </c>
      <c r="E2687">
        <v>145</v>
      </c>
      <c r="F2687" t="s">
        <v>297</v>
      </c>
      <c r="G2687">
        <v>125</v>
      </c>
      <c r="H2687">
        <v>85</v>
      </c>
      <c r="I2687">
        <v>2004</v>
      </c>
      <c r="J2687">
        <v>8</v>
      </c>
      <c r="K2687" t="s">
        <v>9882</v>
      </c>
      <c r="L2687">
        <f>data_to_analyze[[#This Row],[workers]]-data_to_analyze[[#This Row],[previous_workers]]</f>
        <v>40</v>
      </c>
    </row>
    <row r="2688" spans="1:12" x14ac:dyDescent="0.25">
      <c r="A2688">
        <v>2678</v>
      </c>
      <c r="B2688" t="s">
        <v>9883</v>
      </c>
      <c r="C2688" t="s">
        <v>17762</v>
      </c>
      <c r="D2688" s="7">
        <v>9800000</v>
      </c>
      <c r="E2688">
        <v>145</v>
      </c>
      <c r="F2688" t="s">
        <v>156</v>
      </c>
      <c r="G2688">
        <v>40</v>
      </c>
      <c r="H2688">
        <v>16</v>
      </c>
      <c r="I2688">
        <v>2011</v>
      </c>
      <c r="J2688">
        <v>4</v>
      </c>
      <c r="K2688" t="s">
        <v>4851</v>
      </c>
      <c r="L2688">
        <f>data_to_analyze[[#This Row],[workers]]-data_to_analyze[[#This Row],[previous_workers]]</f>
        <v>24</v>
      </c>
    </row>
    <row r="2689" spans="1:12" x14ac:dyDescent="0.25">
      <c r="A2689">
        <v>2679</v>
      </c>
      <c r="B2689" t="s">
        <v>9886</v>
      </c>
      <c r="C2689" t="s">
        <v>10856</v>
      </c>
      <c r="D2689" s="7">
        <v>73900000</v>
      </c>
      <c r="E2689">
        <v>145</v>
      </c>
      <c r="F2689" t="s">
        <v>55</v>
      </c>
      <c r="G2689">
        <v>6851</v>
      </c>
      <c r="H2689">
        <v>4000</v>
      </c>
      <c r="I2689">
        <v>2005</v>
      </c>
      <c r="J2689">
        <v>11</v>
      </c>
      <c r="K2689" t="s">
        <v>1586</v>
      </c>
      <c r="L2689">
        <f>data_to_analyze[[#This Row],[workers]]-data_to_analyze[[#This Row],[previous_workers]]</f>
        <v>2851</v>
      </c>
    </row>
    <row r="2690" spans="1:12" x14ac:dyDescent="0.25">
      <c r="A2690">
        <v>2680</v>
      </c>
      <c r="B2690" t="s">
        <v>9890</v>
      </c>
      <c r="C2690" t="s">
        <v>17749</v>
      </c>
      <c r="D2690" s="7">
        <v>23300000</v>
      </c>
      <c r="E2690">
        <v>145</v>
      </c>
      <c r="F2690" t="s">
        <v>18</v>
      </c>
      <c r="G2690">
        <v>48</v>
      </c>
      <c r="H2690">
        <v>37</v>
      </c>
      <c r="I2690">
        <v>2009</v>
      </c>
      <c r="J2690">
        <v>1</v>
      </c>
      <c r="K2690" t="s">
        <v>7927</v>
      </c>
      <c r="L2690">
        <f>data_to_analyze[[#This Row],[workers]]-data_to_analyze[[#This Row],[previous_workers]]</f>
        <v>11</v>
      </c>
    </row>
    <row r="2691" spans="1:12" x14ac:dyDescent="0.25">
      <c r="A2691">
        <v>2681</v>
      </c>
      <c r="B2691" t="s">
        <v>9893</v>
      </c>
      <c r="C2691" t="s">
        <v>17760</v>
      </c>
      <c r="D2691" s="7">
        <v>10900000</v>
      </c>
      <c r="E2691">
        <v>144</v>
      </c>
      <c r="F2691" t="s">
        <v>33</v>
      </c>
      <c r="G2691">
        <v>31</v>
      </c>
      <c r="H2691">
        <v>10</v>
      </c>
      <c r="I2691">
        <v>1997</v>
      </c>
      <c r="J2691">
        <v>2</v>
      </c>
      <c r="K2691" t="s">
        <v>382</v>
      </c>
      <c r="L2691">
        <f>data_to_analyze[[#This Row],[workers]]-data_to_analyze[[#This Row],[previous_workers]]</f>
        <v>21</v>
      </c>
    </row>
    <row r="2692" spans="1:12" x14ac:dyDescent="0.25">
      <c r="A2692">
        <v>2682</v>
      </c>
      <c r="B2692" t="s">
        <v>9896</v>
      </c>
      <c r="C2692" t="s">
        <v>17760</v>
      </c>
      <c r="D2692" s="7">
        <v>7500000</v>
      </c>
      <c r="E2692">
        <v>144</v>
      </c>
      <c r="F2692" t="s">
        <v>308</v>
      </c>
      <c r="G2692">
        <v>31</v>
      </c>
      <c r="H2692">
        <v>15</v>
      </c>
      <c r="I2692">
        <v>1996</v>
      </c>
      <c r="J2692">
        <v>2</v>
      </c>
      <c r="K2692" t="s">
        <v>7275</v>
      </c>
      <c r="L2692">
        <f>data_to_analyze[[#This Row],[workers]]-data_to_analyze[[#This Row],[previous_workers]]</f>
        <v>16</v>
      </c>
    </row>
    <row r="2693" spans="1:12" x14ac:dyDescent="0.25">
      <c r="A2693">
        <v>2683</v>
      </c>
      <c r="B2693" t="s">
        <v>9899</v>
      </c>
      <c r="C2693" t="s">
        <v>17765</v>
      </c>
      <c r="D2693" s="7">
        <v>7800000</v>
      </c>
      <c r="E2693">
        <v>144</v>
      </c>
      <c r="F2693" t="s">
        <v>156</v>
      </c>
      <c r="G2693">
        <v>42</v>
      </c>
      <c r="H2693">
        <v>22</v>
      </c>
      <c r="I2693">
        <v>2009</v>
      </c>
      <c r="J2693">
        <v>4</v>
      </c>
      <c r="K2693" t="s">
        <v>9902</v>
      </c>
      <c r="L2693">
        <f>data_to_analyze[[#This Row],[workers]]-data_to_analyze[[#This Row],[previous_workers]]</f>
        <v>20</v>
      </c>
    </row>
    <row r="2694" spans="1:12" x14ac:dyDescent="0.25">
      <c r="A2694">
        <v>2684</v>
      </c>
      <c r="B2694" t="s">
        <v>9903</v>
      </c>
      <c r="C2694" t="s">
        <v>17734</v>
      </c>
      <c r="D2694" s="7">
        <v>4200000</v>
      </c>
      <c r="E2694">
        <v>144</v>
      </c>
      <c r="F2694" t="s">
        <v>156</v>
      </c>
      <c r="G2694">
        <v>38</v>
      </c>
      <c r="H2694">
        <v>19</v>
      </c>
      <c r="I2694">
        <v>2003</v>
      </c>
      <c r="J2694">
        <v>1</v>
      </c>
      <c r="K2694" t="s">
        <v>1681</v>
      </c>
      <c r="L2694">
        <f>data_to_analyze[[#This Row],[workers]]-data_to_analyze[[#This Row],[previous_workers]]</f>
        <v>19</v>
      </c>
    </row>
    <row r="2695" spans="1:12" x14ac:dyDescent="0.25">
      <c r="A2695">
        <v>2685</v>
      </c>
      <c r="B2695" t="s">
        <v>9906</v>
      </c>
      <c r="C2695" t="s">
        <v>777</v>
      </c>
      <c r="D2695" s="7">
        <v>13400000</v>
      </c>
      <c r="E2695">
        <v>144</v>
      </c>
      <c r="F2695" t="s">
        <v>40</v>
      </c>
      <c r="G2695">
        <v>237</v>
      </c>
      <c r="H2695">
        <v>63</v>
      </c>
      <c r="I2695">
        <v>2005</v>
      </c>
      <c r="J2695">
        <v>2</v>
      </c>
      <c r="K2695" t="s">
        <v>203</v>
      </c>
      <c r="L2695">
        <f>data_to_analyze[[#This Row],[workers]]-data_to_analyze[[#This Row],[previous_workers]]</f>
        <v>174</v>
      </c>
    </row>
    <row r="2696" spans="1:12" x14ac:dyDescent="0.25">
      <c r="A2696">
        <v>2686</v>
      </c>
      <c r="B2696" t="s">
        <v>9909</v>
      </c>
      <c r="C2696" t="s">
        <v>17765</v>
      </c>
      <c r="D2696" s="7">
        <v>9500000</v>
      </c>
      <c r="E2696">
        <v>144</v>
      </c>
      <c r="F2696" t="s">
        <v>233</v>
      </c>
      <c r="G2696">
        <v>35</v>
      </c>
      <c r="H2696">
        <v>15</v>
      </c>
      <c r="I2696">
        <v>1998</v>
      </c>
      <c r="J2696">
        <v>2</v>
      </c>
      <c r="K2696" t="s">
        <v>9912</v>
      </c>
      <c r="L2696">
        <f>data_to_analyze[[#This Row],[workers]]-data_to_analyze[[#This Row],[previous_workers]]</f>
        <v>20</v>
      </c>
    </row>
    <row r="2697" spans="1:12" x14ac:dyDescent="0.25">
      <c r="A2697">
        <v>2687</v>
      </c>
      <c r="B2697" t="s">
        <v>9913</v>
      </c>
      <c r="C2697" t="s">
        <v>10856</v>
      </c>
      <c r="D2697" s="7">
        <v>28300000</v>
      </c>
      <c r="E2697">
        <v>144</v>
      </c>
      <c r="F2697" t="s">
        <v>40</v>
      </c>
      <c r="G2697">
        <v>70</v>
      </c>
      <c r="H2697">
        <v>50</v>
      </c>
      <c r="I2697">
        <v>2010</v>
      </c>
      <c r="J2697">
        <v>6</v>
      </c>
      <c r="K2697" t="s">
        <v>3211</v>
      </c>
      <c r="L2697">
        <f>data_to_analyze[[#This Row],[workers]]-data_to_analyze[[#This Row],[previous_workers]]</f>
        <v>20</v>
      </c>
    </row>
    <row r="2698" spans="1:12" x14ac:dyDescent="0.25">
      <c r="A2698">
        <v>2688</v>
      </c>
      <c r="B2698" t="s">
        <v>9916</v>
      </c>
      <c r="C2698" t="s">
        <v>17770</v>
      </c>
      <c r="D2698" s="7">
        <v>106200000</v>
      </c>
      <c r="E2698">
        <v>144</v>
      </c>
      <c r="F2698" t="s">
        <v>156</v>
      </c>
      <c r="G2698">
        <v>400</v>
      </c>
      <c r="H2698">
        <v>300</v>
      </c>
      <c r="I2698">
        <v>1985</v>
      </c>
      <c r="J2698">
        <v>1</v>
      </c>
      <c r="K2698" t="s">
        <v>2939</v>
      </c>
      <c r="L2698">
        <f>data_to_analyze[[#This Row],[workers]]-data_to_analyze[[#This Row],[previous_workers]]</f>
        <v>100</v>
      </c>
    </row>
    <row r="2699" spans="1:12" x14ac:dyDescent="0.25">
      <c r="A2699">
        <v>2689</v>
      </c>
      <c r="B2699" t="s">
        <v>9920</v>
      </c>
      <c r="C2699" t="s">
        <v>17758</v>
      </c>
      <c r="D2699" s="7">
        <v>30200000</v>
      </c>
      <c r="E2699">
        <v>144</v>
      </c>
      <c r="F2699" t="s">
        <v>40</v>
      </c>
      <c r="G2699">
        <v>98</v>
      </c>
      <c r="H2699">
        <v>63</v>
      </c>
      <c r="I2699">
        <v>1988</v>
      </c>
      <c r="J2699">
        <v>3</v>
      </c>
      <c r="K2699" t="s">
        <v>9923</v>
      </c>
      <c r="L2699">
        <f>data_to_analyze[[#This Row],[workers]]-data_to_analyze[[#This Row],[previous_workers]]</f>
        <v>35</v>
      </c>
    </row>
    <row r="2700" spans="1:12" x14ac:dyDescent="0.25">
      <c r="A2700">
        <v>2690</v>
      </c>
      <c r="B2700" t="s">
        <v>9924</v>
      </c>
      <c r="C2700" t="s">
        <v>17730</v>
      </c>
      <c r="D2700" s="7">
        <v>3500000</v>
      </c>
      <c r="E2700">
        <v>143</v>
      </c>
      <c r="F2700" t="s">
        <v>233</v>
      </c>
      <c r="G2700">
        <v>35</v>
      </c>
      <c r="H2700">
        <v>15</v>
      </c>
      <c r="I2700">
        <v>2007</v>
      </c>
      <c r="J2700">
        <v>3</v>
      </c>
      <c r="K2700" t="s">
        <v>338</v>
      </c>
      <c r="L2700">
        <f>data_to_analyze[[#This Row],[workers]]-data_to_analyze[[#This Row],[previous_workers]]</f>
        <v>20</v>
      </c>
    </row>
    <row r="2701" spans="1:12" x14ac:dyDescent="0.25">
      <c r="A2701">
        <v>2691</v>
      </c>
      <c r="B2701" t="s">
        <v>9927</v>
      </c>
      <c r="C2701" t="s">
        <v>17742</v>
      </c>
      <c r="D2701" s="7">
        <v>10900000</v>
      </c>
      <c r="E2701">
        <v>143</v>
      </c>
      <c r="F2701" t="s">
        <v>18</v>
      </c>
      <c r="G2701">
        <v>148</v>
      </c>
      <c r="H2701">
        <v>68</v>
      </c>
      <c r="I2701">
        <v>2010</v>
      </c>
      <c r="J2701">
        <v>4</v>
      </c>
      <c r="K2701" t="s">
        <v>506</v>
      </c>
      <c r="L2701">
        <f>data_to_analyze[[#This Row],[workers]]-data_to_analyze[[#This Row],[previous_workers]]</f>
        <v>80</v>
      </c>
    </row>
    <row r="2702" spans="1:12" x14ac:dyDescent="0.25">
      <c r="A2702">
        <v>2692</v>
      </c>
      <c r="B2702" t="s">
        <v>9930</v>
      </c>
      <c r="C2702" t="s">
        <v>17742</v>
      </c>
      <c r="D2702" s="7">
        <v>15700000</v>
      </c>
      <c r="E2702">
        <v>143</v>
      </c>
      <c r="F2702" t="s">
        <v>187</v>
      </c>
      <c r="G2702">
        <v>50</v>
      </c>
      <c r="H2702">
        <v>20</v>
      </c>
      <c r="I2702">
        <v>2007</v>
      </c>
      <c r="J2702">
        <v>1</v>
      </c>
      <c r="K2702" t="s">
        <v>506</v>
      </c>
      <c r="L2702">
        <f>data_to_analyze[[#This Row],[workers]]-data_to_analyze[[#This Row],[previous_workers]]</f>
        <v>30</v>
      </c>
    </row>
    <row r="2703" spans="1:12" x14ac:dyDescent="0.25">
      <c r="A2703">
        <v>2693</v>
      </c>
      <c r="B2703" t="s">
        <v>9933</v>
      </c>
      <c r="C2703" t="s">
        <v>17758</v>
      </c>
      <c r="D2703" s="7">
        <v>17800000</v>
      </c>
      <c r="E2703">
        <v>143</v>
      </c>
      <c r="F2703" t="s">
        <v>297</v>
      </c>
      <c r="G2703">
        <v>20</v>
      </c>
      <c r="H2703">
        <v>15</v>
      </c>
      <c r="I2703">
        <v>1997</v>
      </c>
      <c r="J2703">
        <v>1</v>
      </c>
      <c r="K2703" t="s">
        <v>9936</v>
      </c>
      <c r="L2703">
        <f>data_to_analyze[[#This Row],[workers]]-data_to_analyze[[#This Row],[previous_workers]]</f>
        <v>5</v>
      </c>
    </row>
    <row r="2704" spans="1:12" x14ac:dyDescent="0.25">
      <c r="A2704">
        <v>2694</v>
      </c>
      <c r="B2704" t="s">
        <v>9937</v>
      </c>
      <c r="C2704" t="s">
        <v>17770</v>
      </c>
      <c r="D2704" s="7">
        <v>3600000</v>
      </c>
      <c r="E2704">
        <v>143</v>
      </c>
      <c r="F2704" t="s">
        <v>156</v>
      </c>
      <c r="G2704">
        <v>9</v>
      </c>
      <c r="H2704">
        <v>4</v>
      </c>
      <c r="I2704">
        <v>2010</v>
      </c>
      <c r="J2704">
        <v>2</v>
      </c>
      <c r="K2704" t="s">
        <v>2939</v>
      </c>
      <c r="L2704">
        <f>data_to_analyze[[#This Row],[workers]]-data_to_analyze[[#This Row],[previous_workers]]</f>
        <v>5</v>
      </c>
    </row>
    <row r="2705" spans="1:12" x14ac:dyDescent="0.25">
      <c r="A2705">
        <v>2695</v>
      </c>
      <c r="B2705" t="s">
        <v>9940</v>
      </c>
      <c r="C2705" t="s">
        <v>17762</v>
      </c>
      <c r="D2705" s="7">
        <v>7100000</v>
      </c>
      <c r="E2705">
        <v>143</v>
      </c>
      <c r="F2705" t="s">
        <v>1041</v>
      </c>
      <c r="G2705">
        <v>28</v>
      </c>
      <c r="H2705">
        <v>15</v>
      </c>
      <c r="I2705">
        <v>2007</v>
      </c>
      <c r="J2705">
        <v>3</v>
      </c>
      <c r="K2705" t="s">
        <v>9943</v>
      </c>
      <c r="L2705">
        <f>data_to_analyze[[#This Row],[workers]]-data_to_analyze[[#This Row],[previous_workers]]</f>
        <v>13</v>
      </c>
    </row>
    <row r="2706" spans="1:12" x14ac:dyDescent="0.25">
      <c r="A2706">
        <v>2696</v>
      </c>
      <c r="B2706" t="s">
        <v>9944</v>
      </c>
      <c r="C2706" t="s">
        <v>10856</v>
      </c>
      <c r="D2706" s="7">
        <v>2400000</v>
      </c>
      <c r="E2706">
        <v>143</v>
      </c>
      <c r="F2706" t="s">
        <v>289</v>
      </c>
      <c r="G2706">
        <v>17</v>
      </c>
      <c r="H2706">
        <v>8</v>
      </c>
      <c r="I2706">
        <v>2007</v>
      </c>
      <c r="J2706">
        <v>2</v>
      </c>
      <c r="K2706" t="s">
        <v>4543</v>
      </c>
      <c r="L2706">
        <f>data_to_analyze[[#This Row],[workers]]-data_to_analyze[[#This Row],[previous_workers]]</f>
        <v>9</v>
      </c>
    </row>
    <row r="2707" spans="1:12" x14ac:dyDescent="0.25">
      <c r="A2707">
        <v>2697</v>
      </c>
      <c r="B2707" t="s">
        <v>9947</v>
      </c>
      <c r="C2707" t="s">
        <v>17769</v>
      </c>
      <c r="D2707" s="7">
        <v>10700000</v>
      </c>
      <c r="E2707">
        <v>143</v>
      </c>
      <c r="F2707" t="s">
        <v>55</v>
      </c>
      <c r="G2707">
        <v>22</v>
      </c>
      <c r="H2707">
        <v>9</v>
      </c>
      <c r="I2707">
        <v>2011</v>
      </c>
      <c r="J2707">
        <v>1</v>
      </c>
      <c r="K2707" t="s">
        <v>2453</v>
      </c>
      <c r="L2707">
        <f>data_to_analyze[[#This Row],[workers]]-data_to_analyze[[#This Row],[previous_workers]]</f>
        <v>13</v>
      </c>
    </row>
    <row r="2708" spans="1:12" x14ac:dyDescent="0.25">
      <c r="A2708">
        <v>2698</v>
      </c>
      <c r="B2708" t="s">
        <v>9950</v>
      </c>
      <c r="C2708" t="s">
        <v>17770</v>
      </c>
      <c r="D2708" s="7">
        <v>4800000</v>
      </c>
      <c r="E2708">
        <v>143</v>
      </c>
      <c r="F2708" t="s">
        <v>329</v>
      </c>
      <c r="G2708">
        <v>22</v>
      </c>
      <c r="H2708">
        <v>18</v>
      </c>
      <c r="I2708">
        <v>2007</v>
      </c>
      <c r="J2708">
        <v>4</v>
      </c>
      <c r="K2708" t="s">
        <v>251</v>
      </c>
      <c r="L2708">
        <f>data_to_analyze[[#This Row],[workers]]-data_to_analyze[[#This Row],[previous_workers]]</f>
        <v>4</v>
      </c>
    </row>
    <row r="2709" spans="1:12" x14ac:dyDescent="0.25">
      <c r="A2709">
        <v>2699</v>
      </c>
      <c r="B2709" t="s">
        <v>9953</v>
      </c>
      <c r="C2709" t="s">
        <v>108</v>
      </c>
      <c r="D2709" s="7">
        <v>22900000</v>
      </c>
      <c r="E2709">
        <v>143</v>
      </c>
      <c r="F2709" t="s">
        <v>156</v>
      </c>
      <c r="G2709">
        <v>105</v>
      </c>
      <c r="H2709">
        <v>84</v>
      </c>
      <c r="I2709">
        <v>2009</v>
      </c>
      <c r="J2709">
        <v>4</v>
      </c>
      <c r="K2709" t="s">
        <v>882</v>
      </c>
      <c r="L2709">
        <f>data_to_analyze[[#This Row],[workers]]-data_to_analyze[[#This Row],[previous_workers]]</f>
        <v>21</v>
      </c>
    </row>
    <row r="2710" spans="1:12" x14ac:dyDescent="0.25">
      <c r="A2710">
        <v>2700</v>
      </c>
      <c r="B2710" t="s">
        <v>9956</v>
      </c>
      <c r="C2710" t="s">
        <v>17755</v>
      </c>
      <c r="D2710" s="7">
        <v>7500000</v>
      </c>
      <c r="E2710">
        <v>143</v>
      </c>
      <c r="F2710" t="s">
        <v>40</v>
      </c>
      <c r="G2710">
        <v>60</v>
      </c>
      <c r="H2710">
        <v>35</v>
      </c>
      <c r="I2710">
        <v>1965</v>
      </c>
      <c r="J2710">
        <v>3</v>
      </c>
      <c r="K2710" t="s">
        <v>1762</v>
      </c>
      <c r="L2710">
        <f>data_to_analyze[[#This Row],[workers]]-data_to_analyze[[#This Row],[previous_workers]]</f>
        <v>25</v>
      </c>
    </row>
    <row r="2711" spans="1:12" x14ac:dyDescent="0.25">
      <c r="A2711">
        <v>2701</v>
      </c>
      <c r="B2711" t="s">
        <v>9959</v>
      </c>
      <c r="C2711" t="s">
        <v>17765</v>
      </c>
      <c r="D2711" s="7">
        <v>2900000</v>
      </c>
      <c r="E2711">
        <v>143</v>
      </c>
      <c r="F2711" t="s">
        <v>18</v>
      </c>
      <c r="G2711">
        <v>23</v>
      </c>
      <c r="H2711">
        <v>10</v>
      </c>
      <c r="I2711">
        <v>2009</v>
      </c>
      <c r="J2711">
        <v>1</v>
      </c>
      <c r="K2711" t="s">
        <v>9962</v>
      </c>
      <c r="L2711">
        <f>data_to_analyze[[#This Row],[workers]]-data_to_analyze[[#This Row],[previous_workers]]</f>
        <v>13</v>
      </c>
    </row>
    <row r="2712" spans="1:12" x14ac:dyDescent="0.25">
      <c r="A2712">
        <v>2702</v>
      </c>
      <c r="B2712" t="s">
        <v>9963</v>
      </c>
      <c r="C2712" t="s">
        <v>17749</v>
      </c>
      <c r="D2712" s="7">
        <v>4100000</v>
      </c>
      <c r="E2712">
        <v>143</v>
      </c>
      <c r="F2712" t="s">
        <v>18</v>
      </c>
      <c r="G2712">
        <v>14</v>
      </c>
      <c r="H2712">
        <v>4</v>
      </c>
      <c r="I2712">
        <v>2003</v>
      </c>
      <c r="J2712">
        <v>1</v>
      </c>
      <c r="K2712" t="s">
        <v>9966</v>
      </c>
      <c r="L2712">
        <f>data_to_analyze[[#This Row],[workers]]-data_to_analyze[[#This Row],[previous_workers]]</f>
        <v>10</v>
      </c>
    </row>
    <row r="2713" spans="1:12" x14ac:dyDescent="0.25">
      <c r="A2713">
        <v>2703</v>
      </c>
      <c r="B2713" t="s">
        <v>9967</v>
      </c>
      <c r="C2713" t="s">
        <v>17765</v>
      </c>
      <c r="D2713" s="7">
        <v>2700000</v>
      </c>
      <c r="E2713">
        <v>143</v>
      </c>
      <c r="F2713" t="s">
        <v>40</v>
      </c>
      <c r="G2713">
        <v>13</v>
      </c>
      <c r="H2713">
        <v>5</v>
      </c>
      <c r="I2713">
        <v>2004</v>
      </c>
      <c r="J2713">
        <v>1</v>
      </c>
      <c r="K2713" t="s">
        <v>49</v>
      </c>
      <c r="L2713">
        <f>data_to_analyze[[#This Row],[workers]]-data_to_analyze[[#This Row],[previous_workers]]</f>
        <v>8</v>
      </c>
    </row>
    <row r="2714" spans="1:12" x14ac:dyDescent="0.25">
      <c r="A2714">
        <v>2704</v>
      </c>
      <c r="B2714" t="s">
        <v>9970</v>
      </c>
      <c r="C2714" t="s">
        <v>17773</v>
      </c>
      <c r="D2714" s="7">
        <v>15800000</v>
      </c>
      <c r="E2714">
        <v>142</v>
      </c>
      <c r="F2714" t="s">
        <v>156</v>
      </c>
      <c r="G2714">
        <v>170</v>
      </c>
      <c r="H2714">
        <v>65</v>
      </c>
      <c r="I2714">
        <v>2011</v>
      </c>
      <c r="J2714">
        <v>5</v>
      </c>
      <c r="K2714" t="s">
        <v>1853</v>
      </c>
      <c r="L2714">
        <f>data_to_analyze[[#This Row],[workers]]-data_to_analyze[[#This Row],[previous_workers]]</f>
        <v>105</v>
      </c>
    </row>
    <row r="2715" spans="1:12" x14ac:dyDescent="0.25">
      <c r="A2715">
        <v>2705</v>
      </c>
      <c r="B2715" t="s">
        <v>9973</v>
      </c>
      <c r="C2715" t="s">
        <v>10856</v>
      </c>
      <c r="D2715" s="7">
        <v>9200000</v>
      </c>
      <c r="E2715">
        <v>142</v>
      </c>
      <c r="F2715" t="s">
        <v>107</v>
      </c>
      <c r="G2715">
        <v>23</v>
      </c>
      <c r="H2715">
        <v>9</v>
      </c>
      <c r="I2715">
        <v>2007</v>
      </c>
      <c r="J2715">
        <v>1</v>
      </c>
      <c r="K2715" t="s">
        <v>83</v>
      </c>
      <c r="L2715">
        <f>data_to_analyze[[#This Row],[workers]]-data_to_analyze[[#This Row],[previous_workers]]</f>
        <v>14</v>
      </c>
    </row>
    <row r="2716" spans="1:12" x14ac:dyDescent="0.25">
      <c r="A2716">
        <v>2706</v>
      </c>
      <c r="B2716" t="s">
        <v>9976</v>
      </c>
      <c r="C2716" t="s">
        <v>17739</v>
      </c>
      <c r="D2716" s="7">
        <v>2700000</v>
      </c>
      <c r="E2716">
        <v>142</v>
      </c>
      <c r="F2716" t="s">
        <v>308</v>
      </c>
      <c r="G2716">
        <v>16</v>
      </c>
      <c r="H2716">
        <v>10</v>
      </c>
      <c r="I2716">
        <v>2013</v>
      </c>
      <c r="J2716">
        <v>1</v>
      </c>
      <c r="K2716" t="s">
        <v>122</v>
      </c>
      <c r="L2716">
        <f>data_to_analyze[[#This Row],[workers]]-data_to_analyze[[#This Row],[previous_workers]]</f>
        <v>6</v>
      </c>
    </row>
    <row r="2717" spans="1:12" x14ac:dyDescent="0.25">
      <c r="A2717">
        <v>2707</v>
      </c>
      <c r="B2717" t="s">
        <v>9979</v>
      </c>
      <c r="C2717" t="s">
        <v>17758</v>
      </c>
      <c r="D2717" s="7">
        <v>195800000</v>
      </c>
      <c r="E2717">
        <v>142</v>
      </c>
      <c r="F2717" t="s">
        <v>18</v>
      </c>
      <c r="G2717">
        <v>54</v>
      </c>
      <c r="H2717">
        <v>125</v>
      </c>
      <c r="I2717">
        <v>1993</v>
      </c>
      <c r="J2717">
        <v>6</v>
      </c>
      <c r="K2717" t="s">
        <v>9982</v>
      </c>
      <c r="L2717">
        <f>data_to_analyze[[#This Row],[workers]]-data_to_analyze[[#This Row],[previous_workers]]</f>
        <v>-71</v>
      </c>
    </row>
    <row r="2718" spans="1:12" x14ac:dyDescent="0.25">
      <c r="A2718">
        <v>2708</v>
      </c>
      <c r="B2718" t="s">
        <v>9983</v>
      </c>
      <c r="C2718" t="s">
        <v>17770</v>
      </c>
      <c r="D2718" s="7">
        <v>2500000</v>
      </c>
      <c r="E2718">
        <v>142</v>
      </c>
      <c r="F2718" t="s">
        <v>187</v>
      </c>
      <c r="G2718">
        <v>5</v>
      </c>
      <c r="H2718">
        <v>3</v>
      </c>
      <c r="I2718">
        <v>2010</v>
      </c>
      <c r="J2718">
        <v>1</v>
      </c>
      <c r="K2718" t="s">
        <v>707</v>
      </c>
      <c r="L2718">
        <f>data_to_analyze[[#This Row],[workers]]-data_to_analyze[[#This Row],[previous_workers]]</f>
        <v>2</v>
      </c>
    </row>
    <row r="2719" spans="1:12" x14ac:dyDescent="0.25">
      <c r="A2719">
        <v>2709</v>
      </c>
      <c r="B2719" t="s">
        <v>9986</v>
      </c>
      <c r="C2719" t="s">
        <v>17748</v>
      </c>
      <c r="D2719" s="7">
        <v>8800000</v>
      </c>
      <c r="E2719">
        <v>142</v>
      </c>
      <c r="F2719" t="s">
        <v>181</v>
      </c>
      <c r="G2719">
        <v>25</v>
      </c>
      <c r="H2719">
        <v>9</v>
      </c>
      <c r="I2719">
        <v>2004</v>
      </c>
      <c r="J2719">
        <v>1</v>
      </c>
      <c r="K2719" t="s">
        <v>9989</v>
      </c>
      <c r="L2719">
        <f>data_to_analyze[[#This Row],[workers]]-data_to_analyze[[#This Row],[previous_workers]]</f>
        <v>16</v>
      </c>
    </row>
    <row r="2720" spans="1:12" x14ac:dyDescent="0.25">
      <c r="A2720">
        <v>2710</v>
      </c>
      <c r="B2720" t="s">
        <v>9990</v>
      </c>
      <c r="C2720" t="s">
        <v>17765</v>
      </c>
      <c r="D2720" s="7">
        <v>3200000</v>
      </c>
      <c r="E2720">
        <v>142</v>
      </c>
      <c r="F2720" t="s">
        <v>211</v>
      </c>
      <c r="G2720">
        <v>25</v>
      </c>
      <c r="H2720">
        <v>15</v>
      </c>
      <c r="I2720">
        <v>2011</v>
      </c>
      <c r="J2720">
        <v>3</v>
      </c>
      <c r="K2720" t="s">
        <v>9993</v>
      </c>
      <c r="L2720">
        <f>data_to_analyze[[#This Row],[workers]]-data_to_analyze[[#This Row],[previous_workers]]</f>
        <v>10</v>
      </c>
    </row>
    <row r="2721" spans="1:12" x14ac:dyDescent="0.25">
      <c r="A2721">
        <v>2711</v>
      </c>
      <c r="B2721" t="s">
        <v>9994</v>
      </c>
      <c r="C2721" t="s">
        <v>17743</v>
      </c>
      <c r="D2721" s="7">
        <v>35300000</v>
      </c>
      <c r="E2721">
        <v>142</v>
      </c>
      <c r="F2721" t="s">
        <v>211</v>
      </c>
      <c r="G2721">
        <v>138</v>
      </c>
      <c r="H2721">
        <v>68</v>
      </c>
      <c r="I2721">
        <v>2010</v>
      </c>
      <c r="J2721">
        <v>1</v>
      </c>
      <c r="K2721" t="s">
        <v>3822</v>
      </c>
      <c r="L2721">
        <f>data_to_analyze[[#This Row],[workers]]-data_to_analyze[[#This Row],[previous_workers]]</f>
        <v>70</v>
      </c>
    </row>
    <row r="2722" spans="1:12" x14ac:dyDescent="0.25">
      <c r="A2722">
        <v>2712</v>
      </c>
      <c r="B2722" t="s">
        <v>9997</v>
      </c>
      <c r="C2722" t="s">
        <v>17749</v>
      </c>
      <c r="D2722" s="7">
        <v>205700000</v>
      </c>
      <c r="E2722">
        <v>142</v>
      </c>
      <c r="F2722" t="s">
        <v>336</v>
      </c>
      <c r="G2722">
        <v>229</v>
      </c>
      <c r="H2722">
        <v>67</v>
      </c>
      <c r="I2722">
        <v>2008</v>
      </c>
      <c r="J2722">
        <v>8</v>
      </c>
      <c r="K2722" t="s">
        <v>10001</v>
      </c>
      <c r="L2722">
        <f>data_to_analyze[[#This Row],[workers]]-data_to_analyze[[#This Row],[previous_workers]]</f>
        <v>162</v>
      </c>
    </row>
    <row r="2723" spans="1:12" x14ac:dyDescent="0.25">
      <c r="A2723">
        <v>2713</v>
      </c>
      <c r="B2723" t="s">
        <v>10002</v>
      </c>
      <c r="C2723" t="s">
        <v>17768</v>
      </c>
      <c r="D2723" s="7">
        <v>2200000</v>
      </c>
      <c r="E2723">
        <v>142</v>
      </c>
      <c r="F2723" t="s">
        <v>48</v>
      </c>
      <c r="G2723">
        <v>22</v>
      </c>
      <c r="H2723">
        <v>7</v>
      </c>
      <c r="I2723">
        <v>2013</v>
      </c>
      <c r="J2723">
        <v>1</v>
      </c>
      <c r="K2723" t="s">
        <v>5080</v>
      </c>
      <c r="L2723">
        <f>data_to_analyze[[#This Row],[workers]]-data_to_analyze[[#This Row],[previous_workers]]</f>
        <v>15</v>
      </c>
    </row>
    <row r="2724" spans="1:12" x14ac:dyDescent="0.25">
      <c r="A2724">
        <v>2714</v>
      </c>
      <c r="B2724" t="s">
        <v>10005</v>
      </c>
      <c r="C2724" t="s">
        <v>17771</v>
      </c>
      <c r="D2724" s="7">
        <v>14400000</v>
      </c>
      <c r="E2724">
        <v>142</v>
      </c>
      <c r="F2724" t="s">
        <v>156</v>
      </c>
      <c r="G2724">
        <v>42</v>
      </c>
      <c r="H2724">
        <v>15</v>
      </c>
      <c r="I2724">
        <v>2012</v>
      </c>
      <c r="J2724">
        <v>1</v>
      </c>
      <c r="K2724" t="s">
        <v>2572</v>
      </c>
      <c r="L2724">
        <f>data_to_analyze[[#This Row],[workers]]-data_to_analyze[[#This Row],[previous_workers]]</f>
        <v>27</v>
      </c>
    </row>
    <row r="2725" spans="1:12" x14ac:dyDescent="0.25">
      <c r="A2725">
        <v>2715</v>
      </c>
      <c r="B2725" t="s">
        <v>10008</v>
      </c>
      <c r="C2725" t="s">
        <v>10856</v>
      </c>
      <c r="D2725" s="7">
        <v>300000</v>
      </c>
      <c r="E2725">
        <v>142</v>
      </c>
      <c r="F2725" t="s">
        <v>18</v>
      </c>
      <c r="G2725">
        <v>24</v>
      </c>
      <c r="H2725">
        <v>12</v>
      </c>
      <c r="I2725">
        <v>2008</v>
      </c>
      <c r="J2725">
        <v>2</v>
      </c>
      <c r="K2725" t="s">
        <v>10011</v>
      </c>
      <c r="L2725">
        <f>data_to_analyze[[#This Row],[workers]]-data_to_analyze[[#This Row],[previous_workers]]</f>
        <v>12</v>
      </c>
    </row>
    <row r="2726" spans="1:12" x14ac:dyDescent="0.25">
      <c r="A2726">
        <v>2716</v>
      </c>
      <c r="B2726" t="s">
        <v>10012</v>
      </c>
      <c r="C2726" t="s">
        <v>17771</v>
      </c>
      <c r="D2726" s="7">
        <v>600000</v>
      </c>
      <c r="E2726">
        <v>142</v>
      </c>
      <c r="F2726" t="s">
        <v>187</v>
      </c>
      <c r="G2726">
        <v>35</v>
      </c>
      <c r="H2726">
        <v>20</v>
      </c>
      <c r="I2726">
        <v>2010</v>
      </c>
      <c r="J2726">
        <v>2</v>
      </c>
      <c r="K2726" t="s">
        <v>5388</v>
      </c>
      <c r="L2726">
        <f>data_to_analyze[[#This Row],[workers]]-data_to_analyze[[#This Row],[previous_workers]]</f>
        <v>15</v>
      </c>
    </row>
    <row r="2727" spans="1:12" x14ac:dyDescent="0.25">
      <c r="A2727">
        <v>2717</v>
      </c>
      <c r="B2727" t="s">
        <v>10015</v>
      </c>
      <c r="C2727" t="s">
        <v>17756</v>
      </c>
      <c r="D2727" s="7">
        <v>27700000</v>
      </c>
      <c r="E2727">
        <v>142</v>
      </c>
      <c r="F2727" t="s">
        <v>107</v>
      </c>
      <c r="G2727">
        <v>22</v>
      </c>
      <c r="H2727">
        <v>14</v>
      </c>
      <c r="I2727">
        <v>2009</v>
      </c>
      <c r="J2727">
        <v>2</v>
      </c>
      <c r="K2727" t="s">
        <v>2300</v>
      </c>
      <c r="L2727">
        <f>data_to_analyze[[#This Row],[workers]]-data_to_analyze[[#This Row],[previous_workers]]</f>
        <v>8</v>
      </c>
    </row>
    <row r="2728" spans="1:12" x14ac:dyDescent="0.25">
      <c r="A2728">
        <v>2718</v>
      </c>
      <c r="B2728" t="s">
        <v>10018</v>
      </c>
      <c r="C2728" t="s">
        <v>777</v>
      </c>
      <c r="D2728" s="7">
        <v>29400000</v>
      </c>
      <c r="E2728">
        <v>141</v>
      </c>
      <c r="F2728" t="s">
        <v>233</v>
      </c>
      <c r="G2728">
        <v>40</v>
      </c>
      <c r="H2728">
        <v>14</v>
      </c>
      <c r="I2728">
        <v>2010</v>
      </c>
      <c r="J2728">
        <v>1</v>
      </c>
      <c r="K2728" t="s">
        <v>787</v>
      </c>
      <c r="L2728">
        <f>data_to_analyze[[#This Row],[workers]]-data_to_analyze[[#This Row],[previous_workers]]</f>
        <v>26</v>
      </c>
    </row>
    <row r="2729" spans="1:12" x14ac:dyDescent="0.25">
      <c r="A2729">
        <v>2719</v>
      </c>
      <c r="B2729" t="s">
        <v>10021</v>
      </c>
      <c r="C2729" t="s">
        <v>17751</v>
      </c>
      <c r="D2729" s="7">
        <v>300000</v>
      </c>
      <c r="E2729">
        <v>141</v>
      </c>
      <c r="F2729" t="s">
        <v>156</v>
      </c>
      <c r="G2729">
        <v>24</v>
      </c>
      <c r="H2729">
        <v>11</v>
      </c>
      <c r="I2729">
        <v>2004</v>
      </c>
      <c r="J2729">
        <v>1</v>
      </c>
      <c r="K2729" t="s">
        <v>6189</v>
      </c>
      <c r="L2729">
        <f>data_to_analyze[[#This Row],[workers]]-data_to_analyze[[#This Row],[previous_workers]]</f>
        <v>13</v>
      </c>
    </row>
    <row r="2730" spans="1:12" x14ac:dyDescent="0.25">
      <c r="A2730">
        <v>2720</v>
      </c>
      <c r="B2730" t="s">
        <v>10024</v>
      </c>
      <c r="C2730" t="s">
        <v>10856</v>
      </c>
      <c r="D2730" s="7">
        <v>6500000</v>
      </c>
      <c r="E2730">
        <v>141</v>
      </c>
      <c r="F2730" t="s">
        <v>40</v>
      </c>
      <c r="G2730">
        <v>14</v>
      </c>
      <c r="H2730">
        <v>10</v>
      </c>
      <c r="I2730">
        <v>2009</v>
      </c>
      <c r="J2730">
        <v>5</v>
      </c>
      <c r="K2730" t="s">
        <v>1130</v>
      </c>
      <c r="L2730">
        <f>data_to_analyze[[#This Row],[workers]]-data_to_analyze[[#This Row],[previous_workers]]</f>
        <v>4</v>
      </c>
    </row>
    <row r="2731" spans="1:12" x14ac:dyDescent="0.25">
      <c r="A2731">
        <v>2721</v>
      </c>
      <c r="B2731" t="s">
        <v>10027</v>
      </c>
      <c r="C2731" t="s">
        <v>10856</v>
      </c>
      <c r="D2731" s="7">
        <v>35900000</v>
      </c>
      <c r="E2731">
        <v>141</v>
      </c>
      <c r="F2731" t="s">
        <v>181</v>
      </c>
      <c r="G2731">
        <v>103</v>
      </c>
      <c r="H2731">
        <v>57</v>
      </c>
      <c r="I2731">
        <v>2003</v>
      </c>
      <c r="J2731">
        <v>8</v>
      </c>
      <c r="K2731" t="s">
        <v>1116</v>
      </c>
      <c r="L2731">
        <f>data_to_analyze[[#This Row],[workers]]-data_to_analyze[[#This Row],[previous_workers]]</f>
        <v>46</v>
      </c>
    </row>
    <row r="2732" spans="1:12" x14ac:dyDescent="0.25">
      <c r="A2732">
        <v>2722</v>
      </c>
      <c r="B2732" t="s">
        <v>10030</v>
      </c>
      <c r="C2732" t="s">
        <v>17735</v>
      </c>
      <c r="D2732" s="7">
        <v>1100000000</v>
      </c>
      <c r="E2732">
        <v>141</v>
      </c>
      <c r="F2732" t="s">
        <v>233</v>
      </c>
      <c r="G2732">
        <v>2397</v>
      </c>
      <c r="H2732">
        <v>958</v>
      </c>
      <c r="I2732">
        <v>2011</v>
      </c>
      <c r="J2732">
        <v>2</v>
      </c>
      <c r="K2732" t="s">
        <v>7636</v>
      </c>
      <c r="L2732">
        <f>data_to_analyze[[#This Row],[workers]]-data_to_analyze[[#This Row],[previous_workers]]</f>
        <v>1439</v>
      </c>
    </row>
    <row r="2733" spans="1:12" x14ac:dyDescent="0.25">
      <c r="A2733">
        <v>2723</v>
      </c>
      <c r="B2733" t="s">
        <v>10034</v>
      </c>
      <c r="C2733" t="s">
        <v>17774</v>
      </c>
      <c r="D2733" s="7">
        <v>83900000</v>
      </c>
      <c r="E2733">
        <v>141</v>
      </c>
      <c r="F2733" t="s">
        <v>181</v>
      </c>
      <c r="G2733">
        <v>153</v>
      </c>
      <c r="H2733">
        <v>86</v>
      </c>
      <c r="I2733">
        <v>1992</v>
      </c>
      <c r="J2733">
        <v>6</v>
      </c>
      <c r="K2733" t="s">
        <v>10038</v>
      </c>
      <c r="L2733">
        <f>data_to_analyze[[#This Row],[workers]]-data_to_analyze[[#This Row],[previous_workers]]</f>
        <v>67</v>
      </c>
    </row>
    <row r="2734" spans="1:12" x14ac:dyDescent="0.25">
      <c r="A2734">
        <v>2724</v>
      </c>
      <c r="B2734" t="s">
        <v>10039</v>
      </c>
      <c r="C2734" t="s">
        <v>17765</v>
      </c>
      <c r="D2734" s="7">
        <v>16800000</v>
      </c>
      <c r="E2734">
        <v>141</v>
      </c>
      <c r="F2734" t="s">
        <v>336</v>
      </c>
      <c r="G2734">
        <v>40</v>
      </c>
      <c r="H2734">
        <v>13</v>
      </c>
      <c r="I2734">
        <v>2009</v>
      </c>
      <c r="J2734">
        <v>5</v>
      </c>
      <c r="K2734" t="s">
        <v>10042</v>
      </c>
      <c r="L2734">
        <f>data_to_analyze[[#This Row],[workers]]-data_to_analyze[[#This Row],[previous_workers]]</f>
        <v>27</v>
      </c>
    </row>
    <row r="2735" spans="1:12" x14ac:dyDescent="0.25">
      <c r="A2735">
        <v>2725</v>
      </c>
      <c r="B2735" t="s">
        <v>10043</v>
      </c>
      <c r="C2735" t="s">
        <v>10856</v>
      </c>
      <c r="D2735" s="7">
        <v>200000</v>
      </c>
      <c r="E2735">
        <v>141</v>
      </c>
      <c r="F2735" t="s">
        <v>40</v>
      </c>
      <c r="G2735">
        <v>85</v>
      </c>
      <c r="H2735">
        <v>15</v>
      </c>
      <c r="I2735">
        <v>2014</v>
      </c>
      <c r="J2735">
        <v>1</v>
      </c>
      <c r="K2735" t="s">
        <v>10046</v>
      </c>
      <c r="L2735">
        <f>data_to_analyze[[#This Row],[workers]]-data_to_analyze[[#This Row],[previous_workers]]</f>
        <v>70</v>
      </c>
    </row>
    <row r="2736" spans="1:12" x14ac:dyDescent="0.25">
      <c r="A2736">
        <v>2726</v>
      </c>
      <c r="B2736" t="s">
        <v>10047</v>
      </c>
      <c r="C2736" t="s">
        <v>17760</v>
      </c>
      <c r="D2736" s="7">
        <v>8600000</v>
      </c>
      <c r="E2736">
        <v>141</v>
      </c>
      <c r="F2736" t="s">
        <v>156</v>
      </c>
      <c r="G2736">
        <v>18</v>
      </c>
      <c r="H2736">
        <v>13</v>
      </c>
      <c r="I2736">
        <v>1999</v>
      </c>
      <c r="J2736">
        <v>2</v>
      </c>
      <c r="K2736" t="s">
        <v>1879</v>
      </c>
      <c r="L2736">
        <f>data_to_analyze[[#This Row],[workers]]-data_to_analyze[[#This Row],[previous_workers]]</f>
        <v>5</v>
      </c>
    </row>
    <row r="2737" spans="1:12" x14ac:dyDescent="0.25">
      <c r="A2737">
        <v>2727</v>
      </c>
      <c r="B2737" t="s">
        <v>10050</v>
      </c>
      <c r="C2737" t="s">
        <v>17770</v>
      </c>
      <c r="D2737" s="7">
        <v>2900000</v>
      </c>
      <c r="E2737">
        <v>141</v>
      </c>
      <c r="F2737" t="s">
        <v>336</v>
      </c>
      <c r="G2737">
        <v>38</v>
      </c>
      <c r="H2737">
        <v>8</v>
      </c>
      <c r="I2737">
        <v>2013</v>
      </c>
      <c r="J2737">
        <v>1</v>
      </c>
      <c r="K2737" t="s">
        <v>34</v>
      </c>
      <c r="L2737">
        <f>data_to_analyze[[#This Row],[workers]]-data_to_analyze[[#This Row],[previous_workers]]</f>
        <v>30</v>
      </c>
    </row>
    <row r="2738" spans="1:12" x14ac:dyDescent="0.25">
      <c r="A2738">
        <v>2728</v>
      </c>
      <c r="B2738" t="s">
        <v>10053</v>
      </c>
      <c r="C2738" t="s">
        <v>10856</v>
      </c>
      <c r="D2738" s="7">
        <v>6300000</v>
      </c>
      <c r="E2738">
        <v>141</v>
      </c>
      <c r="F2738" t="s">
        <v>297</v>
      </c>
      <c r="G2738">
        <v>33</v>
      </c>
      <c r="H2738">
        <v>16</v>
      </c>
      <c r="I2738">
        <v>2003</v>
      </c>
      <c r="J2738">
        <v>3</v>
      </c>
      <c r="K2738" t="s">
        <v>10056</v>
      </c>
      <c r="L2738">
        <f>data_to_analyze[[#This Row],[workers]]-data_to_analyze[[#This Row],[previous_workers]]</f>
        <v>17</v>
      </c>
    </row>
    <row r="2739" spans="1:12" x14ac:dyDescent="0.25">
      <c r="A2739">
        <v>2729</v>
      </c>
      <c r="B2739" t="s">
        <v>10057</v>
      </c>
      <c r="C2739" t="s">
        <v>17751</v>
      </c>
      <c r="D2739" s="7">
        <v>17900000</v>
      </c>
      <c r="E2739">
        <v>141</v>
      </c>
      <c r="F2739" t="s">
        <v>233</v>
      </c>
      <c r="G2739">
        <v>21</v>
      </c>
      <c r="H2739">
        <v>12</v>
      </c>
      <c r="I2739">
        <v>2002</v>
      </c>
      <c r="J2739">
        <v>6</v>
      </c>
      <c r="K2739" t="s">
        <v>10060</v>
      </c>
      <c r="L2739">
        <f>data_to_analyze[[#This Row],[workers]]-data_to_analyze[[#This Row],[previous_workers]]</f>
        <v>9</v>
      </c>
    </row>
    <row r="2740" spans="1:12" x14ac:dyDescent="0.25">
      <c r="A2740">
        <v>2730</v>
      </c>
      <c r="B2740" t="s">
        <v>10061</v>
      </c>
      <c r="C2740" t="s">
        <v>17770</v>
      </c>
      <c r="D2740" s="7">
        <v>40400000</v>
      </c>
      <c r="E2740">
        <v>141</v>
      </c>
      <c r="F2740" t="s">
        <v>211</v>
      </c>
      <c r="G2740">
        <v>150</v>
      </c>
      <c r="H2740">
        <v>75</v>
      </c>
      <c r="I2740">
        <v>1999</v>
      </c>
      <c r="J2740">
        <v>1</v>
      </c>
      <c r="K2740" t="s">
        <v>10064</v>
      </c>
      <c r="L2740">
        <f>data_to_analyze[[#This Row],[workers]]-data_to_analyze[[#This Row],[previous_workers]]</f>
        <v>75</v>
      </c>
    </row>
    <row r="2741" spans="1:12" x14ac:dyDescent="0.25">
      <c r="A2741">
        <v>2731</v>
      </c>
      <c r="B2741" t="s">
        <v>10065</v>
      </c>
      <c r="C2741" t="s">
        <v>10856</v>
      </c>
      <c r="D2741" s="7">
        <v>43300000</v>
      </c>
      <c r="E2741">
        <v>140</v>
      </c>
      <c r="F2741" t="s">
        <v>233</v>
      </c>
      <c r="G2741">
        <v>85</v>
      </c>
      <c r="H2741">
        <v>50</v>
      </c>
      <c r="I2741">
        <v>1962</v>
      </c>
      <c r="J2741">
        <v>4</v>
      </c>
      <c r="K2741" t="s">
        <v>9157</v>
      </c>
      <c r="L2741">
        <f>data_to_analyze[[#This Row],[workers]]-data_to_analyze[[#This Row],[previous_workers]]</f>
        <v>35</v>
      </c>
    </row>
    <row r="2742" spans="1:12" x14ac:dyDescent="0.25">
      <c r="A2742">
        <v>2732</v>
      </c>
      <c r="B2742" t="s">
        <v>10068</v>
      </c>
      <c r="C2742" t="s">
        <v>17755</v>
      </c>
      <c r="D2742" s="7">
        <v>3400000</v>
      </c>
      <c r="E2742">
        <v>140</v>
      </c>
      <c r="F2742" t="s">
        <v>623</v>
      </c>
      <c r="G2742">
        <v>97</v>
      </c>
      <c r="H2742">
        <v>45</v>
      </c>
      <c r="I2742">
        <v>2006</v>
      </c>
      <c r="J2742">
        <v>3</v>
      </c>
      <c r="K2742" t="s">
        <v>1015</v>
      </c>
      <c r="L2742">
        <f>data_to_analyze[[#This Row],[workers]]-data_to_analyze[[#This Row],[previous_workers]]</f>
        <v>52</v>
      </c>
    </row>
    <row r="2743" spans="1:12" x14ac:dyDescent="0.25">
      <c r="A2743">
        <v>2733</v>
      </c>
      <c r="B2743" t="s">
        <v>10071</v>
      </c>
      <c r="C2743" t="s">
        <v>17770</v>
      </c>
      <c r="D2743" s="7">
        <v>9600000</v>
      </c>
      <c r="E2743">
        <v>140</v>
      </c>
      <c r="F2743" t="s">
        <v>1041</v>
      </c>
      <c r="G2743">
        <v>37</v>
      </c>
      <c r="H2743">
        <v>18</v>
      </c>
      <c r="I2743">
        <v>2009</v>
      </c>
      <c r="J2743">
        <v>3</v>
      </c>
      <c r="K2743" t="s">
        <v>2939</v>
      </c>
      <c r="L2743">
        <f>data_to_analyze[[#This Row],[workers]]-data_to_analyze[[#This Row],[previous_workers]]</f>
        <v>19</v>
      </c>
    </row>
    <row r="2744" spans="1:12" x14ac:dyDescent="0.25">
      <c r="A2744">
        <v>2734</v>
      </c>
      <c r="B2744" t="s">
        <v>10074</v>
      </c>
      <c r="C2744" t="s">
        <v>108</v>
      </c>
      <c r="D2744" s="7">
        <v>132100000</v>
      </c>
      <c r="E2744">
        <v>140</v>
      </c>
      <c r="F2744" t="s">
        <v>40</v>
      </c>
      <c r="G2744">
        <v>1832</v>
      </c>
      <c r="H2744">
        <v>947</v>
      </c>
      <c r="I2744">
        <v>2011</v>
      </c>
      <c r="J2744">
        <v>3</v>
      </c>
      <c r="K2744" t="s">
        <v>108</v>
      </c>
      <c r="L2744">
        <f>data_to_analyze[[#This Row],[workers]]-data_to_analyze[[#This Row],[previous_workers]]</f>
        <v>885</v>
      </c>
    </row>
    <row r="2745" spans="1:12" x14ac:dyDescent="0.25">
      <c r="A2745">
        <v>2735</v>
      </c>
      <c r="B2745" t="s">
        <v>10078</v>
      </c>
      <c r="C2745" t="s">
        <v>17770</v>
      </c>
      <c r="D2745" s="7">
        <v>8100000</v>
      </c>
      <c r="E2745">
        <v>140</v>
      </c>
      <c r="F2745" t="s">
        <v>18</v>
      </c>
      <c r="G2745">
        <v>41</v>
      </c>
      <c r="H2745">
        <v>20</v>
      </c>
      <c r="I2745">
        <v>2013</v>
      </c>
      <c r="J2745">
        <v>2</v>
      </c>
      <c r="K2745" t="s">
        <v>258</v>
      </c>
      <c r="L2745">
        <f>data_to_analyze[[#This Row],[workers]]-data_to_analyze[[#This Row],[previous_workers]]</f>
        <v>21</v>
      </c>
    </row>
    <row r="2746" spans="1:12" x14ac:dyDescent="0.25">
      <c r="A2746">
        <v>2736</v>
      </c>
      <c r="B2746" t="s">
        <v>10081</v>
      </c>
      <c r="C2746" t="s">
        <v>17765</v>
      </c>
      <c r="D2746" s="7">
        <v>12200000</v>
      </c>
      <c r="E2746">
        <v>140</v>
      </c>
      <c r="F2746" t="s">
        <v>40</v>
      </c>
      <c r="G2746">
        <v>27</v>
      </c>
      <c r="H2746">
        <v>20</v>
      </c>
      <c r="I2746">
        <v>2007</v>
      </c>
      <c r="J2746">
        <v>5</v>
      </c>
      <c r="K2746" t="s">
        <v>10084</v>
      </c>
      <c r="L2746">
        <f>data_to_analyze[[#This Row],[workers]]-data_to_analyze[[#This Row],[previous_workers]]</f>
        <v>7</v>
      </c>
    </row>
    <row r="2747" spans="1:12" x14ac:dyDescent="0.25">
      <c r="A2747">
        <v>2737</v>
      </c>
      <c r="B2747" t="s">
        <v>10085</v>
      </c>
      <c r="C2747" t="s">
        <v>17773</v>
      </c>
      <c r="D2747" s="7">
        <v>12300000</v>
      </c>
      <c r="E2747">
        <v>140</v>
      </c>
      <c r="F2747" t="s">
        <v>181</v>
      </c>
      <c r="G2747">
        <v>45</v>
      </c>
      <c r="H2747">
        <v>21</v>
      </c>
      <c r="I2747">
        <v>2012</v>
      </c>
      <c r="J2747">
        <v>1</v>
      </c>
      <c r="K2747" t="s">
        <v>10088</v>
      </c>
      <c r="L2747">
        <f>data_to_analyze[[#This Row],[workers]]-data_to_analyze[[#This Row],[previous_workers]]</f>
        <v>24</v>
      </c>
    </row>
    <row r="2748" spans="1:12" x14ac:dyDescent="0.25">
      <c r="A2748">
        <v>2738</v>
      </c>
      <c r="B2748" t="s">
        <v>10089</v>
      </c>
      <c r="C2748" t="s">
        <v>17734</v>
      </c>
      <c r="D2748" s="7">
        <v>11300000</v>
      </c>
      <c r="E2748">
        <v>140</v>
      </c>
      <c r="F2748" t="s">
        <v>107</v>
      </c>
      <c r="G2748">
        <v>48</v>
      </c>
      <c r="H2748">
        <v>35</v>
      </c>
      <c r="I2748">
        <v>2006</v>
      </c>
      <c r="J2748">
        <v>3</v>
      </c>
      <c r="K2748" t="s">
        <v>4200</v>
      </c>
      <c r="L2748">
        <f>data_to_analyze[[#This Row],[workers]]-data_to_analyze[[#This Row],[previous_workers]]</f>
        <v>13</v>
      </c>
    </row>
    <row r="2749" spans="1:12" x14ac:dyDescent="0.25">
      <c r="A2749">
        <v>2739</v>
      </c>
      <c r="B2749" t="s">
        <v>10092</v>
      </c>
      <c r="C2749" t="s">
        <v>17742</v>
      </c>
      <c r="D2749" s="7">
        <v>5500000</v>
      </c>
      <c r="E2749">
        <v>140</v>
      </c>
      <c r="F2749" t="s">
        <v>308</v>
      </c>
      <c r="G2749">
        <v>27</v>
      </c>
      <c r="H2749">
        <v>18</v>
      </c>
      <c r="I2749">
        <v>2011</v>
      </c>
      <c r="J2749">
        <v>5</v>
      </c>
      <c r="K2749" t="s">
        <v>10095</v>
      </c>
      <c r="L2749">
        <f>data_to_analyze[[#This Row],[workers]]-data_to_analyze[[#This Row],[previous_workers]]</f>
        <v>9</v>
      </c>
    </row>
    <row r="2750" spans="1:12" x14ac:dyDescent="0.25">
      <c r="A2750">
        <v>2740</v>
      </c>
      <c r="B2750" t="s">
        <v>10096</v>
      </c>
      <c r="C2750" t="s">
        <v>17758</v>
      </c>
      <c r="D2750" s="7">
        <v>16200000</v>
      </c>
      <c r="E2750">
        <v>139</v>
      </c>
      <c r="F2750" t="s">
        <v>18</v>
      </c>
      <c r="G2750">
        <v>50</v>
      </c>
      <c r="H2750">
        <v>25</v>
      </c>
      <c r="I2750">
        <v>1995</v>
      </c>
      <c r="J2750">
        <v>1</v>
      </c>
      <c r="K2750" t="s">
        <v>8216</v>
      </c>
      <c r="L2750">
        <f>data_to_analyze[[#This Row],[workers]]-data_to_analyze[[#This Row],[previous_workers]]</f>
        <v>25</v>
      </c>
    </row>
    <row r="2751" spans="1:12" x14ac:dyDescent="0.25">
      <c r="A2751">
        <v>2741</v>
      </c>
      <c r="B2751" t="s">
        <v>10099</v>
      </c>
      <c r="C2751" t="s">
        <v>10856</v>
      </c>
      <c r="D2751" s="7">
        <v>14300000</v>
      </c>
      <c r="E2751">
        <v>139</v>
      </c>
      <c r="F2751" t="s">
        <v>107</v>
      </c>
      <c r="G2751">
        <v>54</v>
      </c>
      <c r="H2751">
        <v>25</v>
      </c>
      <c r="I2751">
        <v>1999</v>
      </c>
      <c r="J2751">
        <v>2</v>
      </c>
      <c r="K2751" t="s">
        <v>83</v>
      </c>
      <c r="L2751">
        <f>data_to_analyze[[#This Row],[workers]]-data_to_analyze[[#This Row],[previous_workers]]</f>
        <v>29</v>
      </c>
    </row>
    <row r="2752" spans="1:12" x14ac:dyDescent="0.25">
      <c r="A2752">
        <v>2742</v>
      </c>
      <c r="B2752" t="s">
        <v>10102</v>
      </c>
      <c r="C2752" t="s">
        <v>17739</v>
      </c>
      <c r="D2752" s="7">
        <v>9300000</v>
      </c>
      <c r="E2752">
        <v>139</v>
      </c>
      <c r="F2752" t="s">
        <v>107</v>
      </c>
      <c r="G2752">
        <v>57</v>
      </c>
      <c r="H2752">
        <v>42</v>
      </c>
      <c r="I2752">
        <v>2012</v>
      </c>
      <c r="J2752">
        <v>3</v>
      </c>
      <c r="K2752" t="s">
        <v>122</v>
      </c>
      <c r="L2752">
        <f>data_to_analyze[[#This Row],[workers]]-data_to_analyze[[#This Row],[previous_workers]]</f>
        <v>15</v>
      </c>
    </row>
    <row r="2753" spans="1:12" x14ac:dyDescent="0.25">
      <c r="A2753">
        <v>2743</v>
      </c>
      <c r="B2753" t="s">
        <v>10105</v>
      </c>
      <c r="C2753" t="s">
        <v>17769</v>
      </c>
      <c r="D2753" s="7">
        <v>14600000</v>
      </c>
      <c r="E2753">
        <v>139</v>
      </c>
      <c r="F2753" t="s">
        <v>233</v>
      </c>
      <c r="G2753">
        <v>109</v>
      </c>
      <c r="H2753">
        <v>60</v>
      </c>
      <c r="I2753">
        <v>1999</v>
      </c>
      <c r="J2753">
        <v>5</v>
      </c>
      <c r="K2753" t="s">
        <v>10108</v>
      </c>
      <c r="L2753">
        <f>data_to_analyze[[#This Row],[workers]]-data_to_analyze[[#This Row],[previous_workers]]</f>
        <v>49</v>
      </c>
    </row>
    <row r="2754" spans="1:12" x14ac:dyDescent="0.25">
      <c r="A2754">
        <v>2744</v>
      </c>
      <c r="B2754" t="s">
        <v>10109</v>
      </c>
      <c r="C2754" t="s">
        <v>17736</v>
      </c>
      <c r="D2754" s="7">
        <v>7800000</v>
      </c>
      <c r="E2754">
        <v>139</v>
      </c>
      <c r="F2754" t="s">
        <v>107</v>
      </c>
      <c r="G2754">
        <v>18</v>
      </c>
      <c r="H2754">
        <v>8</v>
      </c>
      <c r="I2754">
        <v>2008</v>
      </c>
      <c r="J2754">
        <v>2</v>
      </c>
      <c r="K2754" t="s">
        <v>3017</v>
      </c>
      <c r="L2754">
        <f>data_to_analyze[[#This Row],[workers]]-data_to_analyze[[#This Row],[previous_workers]]</f>
        <v>10</v>
      </c>
    </row>
    <row r="2755" spans="1:12" x14ac:dyDescent="0.25">
      <c r="A2755">
        <v>2745</v>
      </c>
      <c r="B2755" t="s">
        <v>10112</v>
      </c>
      <c r="C2755" t="s">
        <v>17771</v>
      </c>
      <c r="D2755" s="7">
        <v>3800000</v>
      </c>
      <c r="E2755">
        <v>139</v>
      </c>
      <c r="F2755" t="s">
        <v>289</v>
      </c>
      <c r="G2755">
        <v>122</v>
      </c>
      <c r="H2755">
        <v>79</v>
      </c>
      <c r="I2755">
        <v>2006</v>
      </c>
      <c r="J2755">
        <v>1</v>
      </c>
      <c r="K2755" t="s">
        <v>1697</v>
      </c>
      <c r="L2755">
        <f>data_to_analyze[[#This Row],[workers]]-data_to_analyze[[#This Row],[previous_workers]]</f>
        <v>43</v>
      </c>
    </row>
    <row r="2756" spans="1:12" x14ac:dyDescent="0.25">
      <c r="A2756">
        <v>2746</v>
      </c>
      <c r="B2756" t="s">
        <v>10115</v>
      </c>
      <c r="C2756" t="s">
        <v>17765</v>
      </c>
      <c r="D2756" s="7">
        <v>44800000</v>
      </c>
      <c r="E2756">
        <v>139</v>
      </c>
      <c r="F2756" t="s">
        <v>187</v>
      </c>
      <c r="G2756">
        <v>62</v>
      </c>
      <c r="H2756">
        <v>16</v>
      </c>
      <c r="I2756">
        <v>2008</v>
      </c>
      <c r="J2756">
        <v>5</v>
      </c>
      <c r="K2756" t="s">
        <v>49</v>
      </c>
      <c r="L2756">
        <f>data_to_analyze[[#This Row],[workers]]-data_to_analyze[[#This Row],[previous_workers]]</f>
        <v>46</v>
      </c>
    </row>
    <row r="2757" spans="1:12" x14ac:dyDescent="0.25">
      <c r="A2757">
        <v>2747</v>
      </c>
      <c r="B2757" t="s">
        <v>10118</v>
      </c>
      <c r="C2757" t="s">
        <v>10856</v>
      </c>
      <c r="D2757" s="7">
        <v>100500000</v>
      </c>
      <c r="E2757">
        <v>139</v>
      </c>
      <c r="F2757" t="s">
        <v>1041</v>
      </c>
      <c r="G2757">
        <v>525</v>
      </c>
      <c r="H2757">
        <v>245</v>
      </c>
      <c r="I2757">
        <v>1975</v>
      </c>
      <c r="J2757">
        <v>7</v>
      </c>
      <c r="K2757" t="s">
        <v>632</v>
      </c>
      <c r="L2757">
        <f>data_to_analyze[[#This Row],[workers]]-data_to_analyze[[#This Row],[previous_workers]]</f>
        <v>280</v>
      </c>
    </row>
    <row r="2758" spans="1:12" x14ac:dyDescent="0.25">
      <c r="A2758">
        <v>2748</v>
      </c>
      <c r="B2758" t="s">
        <v>10122</v>
      </c>
      <c r="C2758" t="s">
        <v>17761</v>
      </c>
      <c r="D2758" s="7">
        <v>900000</v>
      </c>
      <c r="E2758">
        <v>139</v>
      </c>
      <c r="F2758" t="s">
        <v>336</v>
      </c>
      <c r="G2758">
        <v>70</v>
      </c>
      <c r="H2758">
        <v>31</v>
      </c>
      <c r="I2758">
        <v>2007</v>
      </c>
      <c r="J2758">
        <v>1</v>
      </c>
      <c r="K2758" t="s">
        <v>767</v>
      </c>
      <c r="L2758">
        <f>data_to_analyze[[#This Row],[workers]]-data_to_analyze[[#This Row],[previous_workers]]</f>
        <v>39</v>
      </c>
    </row>
    <row r="2759" spans="1:12" x14ac:dyDescent="0.25">
      <c r="A2759">
        <v>2749</v>
      </c>
      <c r="B2759" t="s">
        <v>10125</v>
      </c>
      <c r="C2759" t="s">
        <v>17735</v>
      </c>
      <c r="D2759" s="7">
        <v>12400000</v>
      </c>
      <c r="E2759">
        <v>139</v>
      </c>
      <c r="F2759" t="s">
        <v>40</v>
      </c>
      <c r="G2759">
        <v>23</v>
      </c>
      <c r="H2759">
        <v>7</v>
      </c>
      <c r="I2759">
        <v>2012</v>
      </c>
      <c r="J2759">
        <v>2</v>
      </c>
      <c r="K2759" t="s">
        <v>89</v>
      </c>
      <c r="L2759">
        <f>data_to_analyze[[#This Row],[workers]]-data_to_analyze[[#This Row],[previous_workers]]</f>
        <v>16</v>
      </c>
    </row>
    <row r="2760" spans="1:12" x14ac:dyDescent="0.25">
      <c r="A2760">
        <v>2750</v>
      </c>
      <c r="B2760" t="s">
        <v>10128</v>
      </c>
      <c r="C2760" t="s">
        <v>17742</v>
      </c>
      <c r="D2760" s="7">
        <v>4700000</v>
      </c>
      <c r="E2760">
        <v>139</v>
      </c>
      <c r="F2760" t="s">
        <v>107</v>
      </c>
      <c r="G2760">
        <v>32</v>
      </c>
      <c r="H2760">
        <v>12</v>
      </c>
      <c r="I2760">
        <v>2002</v>
      </c>
      <c r="J2760">
        <v>3</v>
      </c>
      <c r="K2760" t="s">
        <v>6659</v>
      </c>
      <c r="L2760">
        <f>data_to_analyze[[#This Row],[workers]]-data_to_analyze[[#This Row],[previous_workers]]</f>
        <v>20</v>
      </c>
    </row>
    <row r="2761" spans="1:12" x14ac:dyDescent="0.25">
      <c r="A2761">
        <v>2751</v>
      </c>
      <c r="B2761" t="s">
        <v>10131</v>
      </c>
      <c r="C2761" t="s">
        <v>17762</v>
      </c>
      <c r="D2761" s="7">
        <v>44300000</v>
      </c>
      <c r="E2761">
        <v>138</v>
      </c>
      <c r="F2761" t="s">
        <v>40</v>
      </c>
      <c r="G2761">
        <v>87</v>
      </c>
      <c r="H2761">
        <v>90</v>
      </c>
      <c r="I2761">
        <v>1996</v>
      </c>
      <c r="J2761">
        <v>1</v>
      </c>
      <c r="K2761" t="s">
        <v>350</v>
      </c>
      <c r="L2761">
        <f>data_to_analyze[[#This Row],[workers]]-data_to_analyze[[#This Row],[previous_workers]]</f>
        <v>-3</v>
      </c>
    </row>
    <row r="2762" spans="1:12" x14ac:dyDescent="0.25">
      <c r="A2762">
        <v>2752</v>
      </c>
      <c r="B2762" t="s">
        <v>10134</v>
      </c>
      <c r="C2762" t="s">
        <v>17745</v>
      </c>
      <c r="D2762" s="7">
        <v>63800000</v>
      </c>
      <c r="E2762">
        <v>138</v>
      </c>
      <c r="F2762" t="s">
        <v>18</v>
      </c>
      <c r="G2762">
        <v>320</v>
      </c>
      <c r="H2762">
        <v>172</v>
      </c>
      <c r="I2762">
        <v>1999</v>
      </c>
      <c r="J2762">
        <v>9</v>
      </c>
      <c r="K2762" t="s">
        <v>466</v>
      </c>
      <c r="L2762">
        <f>data_to_analyze[[#This Row],[workers]]-data_to_analyze[[#This Row],[previous_workers]]</f>
        <v>148</v>
      </c>
    </row>
    <row r="2763" spans="1:12" x14ac:dyDescent="0.25">
      <c r="A2763">
        <v>2753</v>
      </c>
      <c r="B2763" t="s">
        <v>10138</v>
      </c>
      <c r="C2763" t="s">
        <v>17739</v>
      </c>
      <c r="D2763" s="7">
        <v>90100000</v>
      </c>
      <c r="E2763">
        <v>138</v>
      </c>
      <c r="F2763" t="s">
        <v>156</v>
      </c>
      <c r="G2763">
        <v>58</v>
      </c>
      <c r="H2763">
        <v>38</v>
      </c>
      <c r="I2763">
        <v>2010</v>
      </c>
      <c r="J2763">
        <v>2</v>
      </c>
      <c r="K2763" t="s">
        <v>122</v>
      </c>
      <c r="L2763">
        <f>data_to_analyze[[#This Row],[workers]]-data_to_analyze[[#This Row],[previous_workers]]</f>
        <v>20</v>
      </c>
    </row>
    <row r="2764" spans="1:12" x14ac:dyDescent="0.25">
      <c r="A2764">
        <v>2754</v>
      </c>
      <c r="B2764" t="s">
        <v>10141</v>
      </c>
      <c r="C2764" t="s">
        <v>17765</v>
      </c>
      <c r="D2764" s="7">
        <v>3600000</v>
      </c>
      <c r="E2764">
        <v>138</v>
      </c>
      <c r="F2764" t="s">
        <v>233</v>
      </c>
      <c r="G2764">
        <v>14</v>
      </c>
      <c r="H2764">
        <v>5</v>
      </c>
      <c r="I2764">
        <v>2014</v>
      </c>
      <c r="J2764">
        <v>2</v>
      </c>
      <c r="K2764" t="s">
        <v>10144</v>
      </c>
      <c r="L2764">
        <f>data_to_analyze[[#This Row],[workers]]-data_to_analyze[[#This Row],[previous_workers]]</f>
        <v>9</v>
      </c>
    </row>
    <row r="2765" spans="1:12" x14ac:dyDescent="0.25">
      <c r="A2765">
        <v>2755</v>
      </c>
      <c r="B2765" t="s">
        <v>10145</v>
      </c>
      <c r="C2765" t="s">
        <v>17760</v>
      </c>
      <c r="D2765" s="7">
        <v>24500000</v>
      </c>
      <c r="E2765">
        <v>138</v>
      </c>
      <c r="F2765" t="s">
        <v>25</v>
      </c>
      <c r="G2765">
        <v>58</v>
      </c>
      <c r="H2765">
        <v>23</v>
      </c>
      <c r="I2765">
        <v>2008</v>
      </c>
      <c r="J2765">
        <v>7</v>
      </c>
      <c r="K2765" t="s">
        <v>1954</v>
      </c>
      <c r="L2765">
        <f>data_to_analyze[[#This Row],[workers]]-data_to_analyze[[#This Row],[previous_workers]]</f>
        <v>35</v>
      </c>
    </row>
    <row r="2766" spans="1:12" x14ac:dyDescent="0.25">
      <c r="A2766">
        <v>2756</v>
      </c>
      <c r="B2766" t="s">
        <v>10148</v>
      </c>
      <c r="C2766" t="s">
        <v>17751</v>
      </c>
      <c r="D2766" s="7">
        <v>9300000</v>
      </c>
      <c r="E2766">
        <v>138</v>
      </c>
      <c r="F2766" t="s">
        <v>107</v>
      </c>
      <c r="G2766">
        <v>36</v>
      </c>
      <c r="H2766">
        <v>12</v>
      </c>
      <c r="I2766">
        <v>2012</v>
      </c>
      <c r="J2766">
        <v>3</v>
      </c>
      <c r="K2766" t="s">
        <v>298</v>
      </c>
      <c r="L2766">
        <f>data_to_analyze[[#This Row],[workers]]-data_to_analyze[[#This Row],[previous_workers]]</f>
        <v>24</v>
      </c>
    </row>
    <row r="2767" spans="1:12" x14ac:dyDescent="0.25">
      <c r="A2767">
        <v>2757</v>
      </c>
      <c r="B2767" t="s">
        <v>10151</v>
      </c>
      <c r="C2767" t="s">
        <v>17749</v>
      </c>
      <c r="D2767" s="7">
        <v>97100000</v>
      </c>
      <c r="E2767">
        <v>138</v>
      </c>
      <c r="F2767" t="s">
        <v>156</v>
      </c>
      <c r="G2767">
        <v>511</v>
      </c>
      <c r="H2767">
        <v>423</v>
      </c>
      <c r="I2767">
        <v>2009</v>
      </c>
      <c r="J2767">
        <v>1</v>
      </c>
      <c r="K2767" t="s">
        <v>344</v>
      </c>
      <c r="L2767">
        <f>data_to_analyze[[#This Row],[workers]]-data_to_analyze[[#This Row],[previous_workers]]</f>
        <v>88</v>
      </c>
    </row>
    <row r="2768" spans="1:12" x14ac:dyDescent="0.25">
      <c r="A2768">
        <v>2758</v>
      </c>
      <c r="B2768" t="s">
        <v>10155</v>
      </c>
      <c r="C2768" t="s">
        <v>17762</v>
      </c>
      <c r="D2768" s="7">
        <v>63900000</v>
      </c>
      <c r="E2768">
        <v>138</v>
      </c>
      <c r="F2768" t="s">
        <v>336</v>
      </c>
      <c r="G2768">
        <v>40</v>
      </c>
      <c r="H2768">
        <v>17</v>
      </c>
      <c r="I2768">
        <v>2014</v>
      </c>
      <c r="J2768">
        <v>1</v>
      </c>
      <c r="K2768" t="s">
        <v>349</v>
      </c>
      <c r="L2768">
        <f>data_to_analyze[[#This Row],[workers]]-data_to_analyze[[#This Row],[previous_workers]]</f>
        <v>23</v>
      </c>
    </row>
    <row r="2769" spans="1:12" x14ac:dyDescent="0.25">
      <c r="A2769">
        <v>2759</v>
      </c>
      <c r="B2769" t="s">
        <v>10158</v>
      </c>
      <c r="C2769" t="s">
        <v>17773</v>
      </c>
      <c r="D2769" s="7">
        <v>5300000</v>
      </c>
      <c r="E2769">
        <v>138</v>
      </c>
      <c r="F2769" t="s">
        <v>257</v>
      </c>
      <c r="G2769">
        <v>18</v>
      </c>
      <c r="H2769">
        <v>12</v>
      </c>
      <c r="I2769">
        <v>2012</v>
      </c>
      <c r="J2769">
        <v>4</v>
      </c>
      <c r="K2769" t="s">
        <v>6196</v>
      </c>
      <c r="L2769">
        <f>data_to_analyze[[#This Row],[workers]]-data_to_analyze[[#This Row],[previous_workers]]</f>
        <v>6</v>
      </c>
    </row>
    <row r="2770" spans="1:12" x14ac:dyDescent="0.25">
      <c r="A2770">
        <v>2760</v>
      </c>
      <c r="B2770" t="s">
        <v>10161</v>
      </c>
      <c r="C2770" t="s">
        <v>10856</v>
      </c>
      <c r="D2770" s="7">
        <v>24800000</v>
      </c>
      <c r="E2770">
        <v>137</v>
      </c>
      <c r="F2770" t="s">
        <v>308</v>
      </c>
      <c r="G2770">
        <v>130</v>
      </c>
      <c r="H2770">
        <v>33</v>
      </c>
      <c r="I2770">
        <v>2003</v>
      </c>
      <c r="J2770">
        <v>4</v>
      </c>
      <c r="K2770" t="s">
        <v>4129</v>
      </c>
      <c r="L2770">
        <f>data_to_analyze[[#This Row],[workers]]-data_to_analyze[[#This Row],[previous_workers]]</f>
        <v>97</v>
      </c>
    </row>
    <row r="2771" spans="1:12" x14ac:dyDescent="0.25">
      <c r="A2771">
        <v>2761</v>
      </c>
      <c r="B2771" t="s">
        <v>10164</v>
      </c>
      <c r="C2771" t="s">
        <v>10856</v>
      </c>
      <c r="D2771" s="7">
        <v>7500000</v>
      </c>
      <c r="E2771">
        <v>137</v>
      </c>
      <c r="F2771" t="s">
        <v>308</v>
      </c>
      <c r="G2771">
        <v>120</v>
      </c>
      <c r="H2771">
        <v>70</v>
      </c>
      <c r="I2771">
        <v>2012</v>
      </c>
      <c r="J2771">
        <v>1</v>
      </c>
      <c r="K2771" t="s">
        <v>10167</v>
      </c>
      <c r="L2771">
        <f>data_to_analyze[[#This Row],[workers]]-data_to_analyze[[#This Row],[previous_workers]]</f>
        <v>50</v>
      </c>
    </row>
    <row r="2772" spans="1:12" x14ac:dyDescent="0.25">
      <c r="A2772">
        <v>2762</v>
      </c>
      <c r="B2772" t="s">
        <v>10168</v>
      </c>
      <c r="C2772" t="s">
        <v>17773</v>
      </c>
      <c r="D2772" s="7">
        <v>24700000</v>
      </c>
      <c r="E2772">
        <v>137</v>
      </c>
      <c r="F2772" t="s">
        <v>181</v>
      </c>
      <c r="G2772">
        <v>112</v>
      </c>
      <c r="H2772">
        <v>72</v>
      </c>
      <c r="I2772">
        <v>1996</v>
      </c>
      <c r="J2772">
        <v>1</v>
      </c>
      <c r="K2772" t="s">
        <v>396</v>
      </c>
      <c r="L2772">
        <f>data_to_analyze[[#This Row],[workers]]-data_to_analyze[[#This Row],[previous_workers]]</f>
        <v>40</v>
      </c>
    </row>
    <row r="2773" spans="1:12" x14ac:dyDescent="0.25">
      <c r="A2773">
        <v>2763</v>
      </c>
      <c r="B2773" t="s">
        <v>10171</v>
      </c>
      <c r="C2773" t="s">
        <v>976</v>
      </c>
      <c r="D2773" s="7">
        <v>1400000</v>
      </c>
      <c r="E2773">
        <v>137</v>
      </c>
      <c r="F2773" t="s">
        <v>55</v>
      </c>
      <c r="G2773">
        <v>105</v>
      </c>
      <c r="H2773">
        <v>62</v>
      </c>
      <c r="I2773">
        <v>2011</v>
      </c>
      <c r="J2773">
        <v>5</v>
      </c>
      <c r="K2773" t="s">
        <v>10174</v>
      </c>
      <c r="L2773">
        <f>data_to_analyze[[#This Row],[workers]]-data_to_analyze[[#This Row],[previous_workers]]</f>
        <v>43</v>
      </c>
    </row>
    <row r="2774" spans="1:12" x14ac:dyDescent="0.25">
      <c r="A2774">
        <v>2764</v>
      </c>
      <c r="B2774" t="s">
        <v>10175</v>
      </c>
      <c r="C2774" t="s">
        <v>17775</v>
      </c>
      <c r="D2774" s="7">
        <v>42300000</v>
      </c>
      <c r="E2774">
        <v>137</v>
      </c>
      <c r="F2774" t="s">
        <v>233</v>
      </c>
      <c r="G2774">
        <v>200</v>
      </c>
      <c r="H2774">
        <v>60</v>
      </c>
      <c r="I2774">
        <v>2009</v>
      </c>
      <c r="J2774">
        <v>3</v>
      </c>
      <c r="K2774" t="s">
        <v>10178</v>
      </c>
      <c r="L2774">
        <f>data_to_analyze[[#This Row],[workers]]-data_to_analyze[[#This Row],[previous_workers]]</f>
        <v>140</v>
      </c>
    </row>
    <row r="2775" spans="1:12" x14ac:dyDescent="0.25">
      <c r="A2775">
        <v>2765</v>
      </c>
      <c r="B2775" t="s">
        <v>10179</v>
      </c>
      <c r="C2775" t="s">
        <v>108</v>
      </c>
      <c r="D2775" s="7">
        <v>4700000</v>
      </c>
      <c r="E2775">
        <v>137</v>
      </c>
      <c r="F2775" t="s">
        <v>18</v>
      </c>
      <c r="G2775">
        <v>45</v>
      </c>
      <c r="H2775">
        <v>15</v>
      </c>
      <c r="I2775">
        <v>2013</v>
      </c>
      <c r="J2775">
        <v>1</v>
      </c>
      <c r="K2775" t="s">
        <v>108</v>
      </c>
      <c r="L2775">
        <f>data_to_analyze[[#This Row],[workers]]-data_to_analyze[[#This Row],[previous_workers]]</f>
        <v>30</v>
      </c>
    </row>
    <row r="2776" spans="1:12" x14ac:dyDescent="0.25">
      <c r="A2776">
        <v>2766</v>
      </c>
      <c r="B2776" t="s">
        <v>10182</v>
      </c>
      <c r="C2776" t="s">
        <v>17740</v>
      </c>
      <c r="D2776" s="7">
        <v>4200000</v>
      </c>
      <c r="E2776">
        <v>137</v>
      </c>
      <c r="F2776" t="s">
        <v>271</v>
      </c>
      <c r="G2776">
        <v>9</v>
      </c>
      <c r="H2776">
        <v>5</v>
      </c>
      <c r="I2776">
        <v>2011</v>
      </c>
      <c r="J2776">
        <v>1</v>
      </c>
      <c r="K2776" t="s">
        <v>7648</v>
      </c>
      <c r="L2776">
        <f>data_to_analyze[[#This Row],[workers]]-data_to_analyze[[#This Row],[previous_workers]]</f>
        <v>4</v>
      </c>
    </row>
    <row r="2777" spans="1:12" x14ac:dyDescent="0.25">
      <c r="A2777">
        <v>2767</v>
      </c>
      <c r="B2777" t="s">
        <v>10185</v>
      </c>
      <c r="C2777" t="s">
        <v>17758</v>
      </c>
      <c r="D2777" s="7">
        <v>2900000</v>
      </c>
      <c r="E2777">
        <v>137</v>
      </c>
      <c r="F2777" t="s">
        <v>336</v>
      </c>
      <c r="G2777">
        <v>17</v>
      </c>
      <c r="H2777">
        <v>10</v>
      </c>
      <c r="I2777">
        <v>2010</v>
      </c>
      <c r="J2777">
        <v>1</v>
      </c>
      <c r="K2777" t="s">
        <v>10188</v>
      </c>
      <c r="L2777">
        <f>data_to_analyze[[#This Row],[workers]]-data_to_analyze[[#This Row],[previous_workers]]</f>
        <v>7</v>
      </c>
    </row>
    <row r="2778" spans="1:12" x14ac:dyDescent="0.25">
      <c r="A2778">
        <v>2768</v>
      </c>
      <c r="B2778" t="s">
        <v>10189</v>
      </c>
      <c r="C2778" t="s">
        <v>777</v>
      </c>
      <c r="D2778" s="7">
        <v>2600000</v>
      </c>
      <c r="E2778">
        <v>137</v>
      </c>
      <c r="F2778" t="s">
        <v>336</v>
      </c>
      <c r="G2778">
        <v>10</v>
      </c>
      <c r="H2778">
        <v>4</v>
      </c>
      <c r="I2778">
        <v>2008</v>
      </c>
      <c r="J2778">
        <v>1</v>
      </c>
      <c r="K2778" t="s">
        <v>8555</v>
      </c>
      <c r="L2778">
        <f>data_to_analyze[[#This Row],[workers]]-data_to_analyze[[#This Row],[previous_workers]]</f>
        <v>6</v>
      </c>
    </row>
    <row r="2779" spans="1:12" x14ac:dyDescent="0.25">
      <c r="A2779">
        <v>2769</v>
      </c>
      <c r="B2779" t="s">
        <v>10192</v>
      </c>
      <c r="C2779" t="s">
        <v>17760</v>
      </c>
      <c r="D2779" s="7">
        <v>19400000</v>
      </c>
      <c r="E2779">
        <v>137</v>
      </c>
      <c r="F2779" t="s">
        <v>149</v>
      </c>
      <c r="G2779">
        <v>13</v>
      </c>
      <c r="H2779">
        <v>5</v>
      </c>
      <c r="I2779">
        <v>2008</v>
      </c>
      <c r="J2779">
        <v>1</v>
      </c>
      <c r="K2779" t="s">
        <v>3467</v>
      </c>
      <c r="L2779">
        <f>data_to_analyze[[#This Row],[workers]]-data_to_analyze[[#This Row],[previous_workers]]</f>
        <v>8</v>
      </c>
    </row>
    <row r="2780" spans="1:12" x14ac:dyDescent="0.25">
      <c r="A2780">
        <v>2770</v>
      </c>
      <c r="B2780" t="s">
        <v>10195</v>
      </c>
      <c r="C2780" t="s">
        <v>17751</v>
      </c>
      <c r="D2780" s="7">
        <v>5500000</v>
      </c>
      <c r="E2780">
        <v>137</v>
      </c>
      <c r="F2780" t="s">
        <v>233</v>
      </c>
      <c r="G2780">
        <v>10</v>
      </c>
      <c r="H2780">
        <v>3</v>
      </c>
      <c r="I2780">
        <v>2011</v>
      </c>
      <c r="J2780">
        <v>1</v>
      </c>
      <c r="K2780" t="s">
        <v>298</v>
      </c>
      <c r="L2780">
        <f>data_to_analyze[[#This Row],[workers]]-data_to_analyze[[#This Row],[previous_workers]]</f>
        <v>7</v>
      </c>
    </row>
    <row r="2781" spans="1:12" x14ac:dyDescent="0.25">
      <c r="A2781">
        <v>2771</v>
      </c>
      <c r="B2781" t="s">
        <v>10198</v>
      </c>
      <c r="C2781" t="s">
        <v>108</v>
      </c>
      <c r="D2781" s="7">
        <v>700000</v>
      </c>
      <c r="E2781">
        <v>137</v>
      </c>
      <c r="F2781" t="s">
        <v>336</v>
      </c>
      <c r="G2781">
        <v>21</v>
      </c>
      <c r="H2781">
        <v>14</v>
      </c>
      <c r="I2781">
        <v>2013</v>
      </c>
      <c r="J2781">
        <v>2</v>
      </c>
      <c r="K2781" t="s">
        <v>108</v>
      </c>
      <c r="L2781">
        <f>data_to_analyze[[#This Row],[workers]]-data_to_analyze[[#This Row],[previous_workers]]</f>
        <v>7</v>
      </c>
    </row>
    <row r="2782" spans="1:12" x14ac:dyDescent="0.25">
      <c r="A2782">
        <v>2772</v>
      </c>
      <c r="B2782" t="s">
        <v>10201</v>
      </c>
      <c r="C2782" t="s">
        <v>108</v>
      </c>
      <c r="D2782" s="7">
        <v>800000</v>
      </c>
      <c r="E2782">
        <v>137</v>
      </c>
      <c r="F2782" t="s">
        <v>181</v>
      </c>
      <c r="G2782">
        <v>43</v>
      </c>
      <c r="H2782">
        <v>25</v>
      </c>
      <c r="I2782">
        <v>2006</v>
      </c>
      <c r="J2782">
        <v>8</v>
      </c>
      <c r="K2782" t="s">
        <v>10204</v>
      </c>
      <c r="L2782">
        <f>data_to_analyze[[#This Row],[workers]]-data_to_analyze[[#This Row],[previous_workers]]</f>
        <v>18</v>
      </c>
    </row>
    <row r="2783" spans="1:12" x14ac:dyDescent="0.25">
      <c r="A2783">
        <v>2773</v>
      </c>
      <c r="B2783" t="s">
        <v>10205</v>
      </c>
      <c r="C2783" t="s">
        <v>17735</v>
      </c>
      <c r="D2783" s="7">
        <v>12100000</v>
      </c>
      <c r="E2783">
        <v>137</v>
      </c>
      <c r="F2783" t="s">
        <v>181</v>
      </c>
      <c r="G2783">
        <v>88</v>
      </c>
      <c r="H2783">
        <v>65</v>
      </c>
      <c r="I2783">
        <v>2000</v>
      </c>
      <c r="J2783">
        <v>6</v>
      </c>
      <c r="K2783" t="s">
        <v>2861</v>
      </c>
      <c r="L2783">
        <f>data_to_analyze[[#This Row],[workers]]-data_to_analyze[[#This Row],[previous_workers]]</f>
        <v>23</v>
      </c>
    </row>
    <row r="2784" spans="1:12" x14ac:dyDescent="0.25">
      <c r="A2784">
        <v>2774</v>
      </c>
      <c r="B2784" t="s">
        <v>10208</v>
      </c>
      <c r="C2784" t="s">
        <v>17748</v>
      </c>
      <c r="D2784" s="7">
        <v>27100000</v>
      </c>
      <c r="E2784">
        <v>136</v>
      </c>
      <c r="F2784" t="s">
        <v>181</v>
      </c>
      <c r="G2784">
        <v>16</v>
      </c>
      <c r="H2784">
        <v>10</v>
      </c>
      <c r="I2784">
        <v>2001</v>
      </c>
      <c r="J2784">
        <v>2</v>
      </c>
      <c r="K2784" t="s">
        <v>968</v>
      </c>
      <c r="L2784">
        <f>data_to_analyze[[#This Row],[workers]]-data_to_analyze[[#This Row],[previous_workers]]</f>
        <v>6</v>
      </c>
    </row>
    <row r="2785" spans="1:12" x14ac:dyDescent="0.25">
      <c r="A2785">
        <v>2775</v>
      </c>
      <c r="B2785" t="s">
        <v>10212</v>
      </c>
      <c r="C2785" t="s">
        <v>17770</v>
      </c>
      <c r="D2785" s="7">
        <v>2600000</v>
      </c>
      <c r="E2785">
        <v>136</v>
      </c>
      <c r="F2785" t="s">
        <v>69</v>
      </c>
      <c r="G2785">
        <v>24</v>
      </c>
      <c r="H2785">
        <v>12</v>
      </c>
      <c r="I2785">
        <v>2003</v>
      </c>
      <c r="J2785">
        <v>1</v>
      </c>
      <c r="K2785" t="s">
        <v>10215</v>
      </c>
      <c r="L2785">
        <f>data_to_analyze[[#This Row],[workers]]-data_to_analyze[[#This Row],[previous_workers]]</f>
        <v>12</v>
      </c>
    </row>
    <row r="2786" spans="1:12" x14ac:dyDescent="0.25">
      <c r="A2786">
        <v>2776</v>
      </c>
      <c r="B2786" t="s">
        <v>10216</v>
      </c>
      <c r="C2786" t="s">
        <v>10856</v>
      </c>
      <c r="D2786" s="7">
        <v>14600000</v>
      </c>
      <c r="E2786">
        <v>136</v>
      </c>
      <c r="F2786" t="s">
        <v>40</v>
      </c>
      <c r="G2786">
        <v>25</v>
      </c>
      <c r="H2786">
        <v>21</v>
      </c>
      <c r="I2786">
        <v>2004</v>
      </c>
      <c r="J2786">
        <v>1</v>
      </c>
      <c r="K2786" t="s">
        <v>696</v>
      </c>
      <c r="L2786">
        <f>data_to_analyze[[#This Row],[workers]]-data_to_analyze[[#This Row],[previous_workers]]</f>
        <v>4</v>
      </c>
    </row>
    <row r="2787" spans="1:12" x14ac:dyDescent="0.25">
      <c r="A2787">
        <v>2777</v>
      </c>
      <c r="B2787" t="s">
        <v>10219</v>
      </c>
      <c r="C2787" t="s">
        <v>976</v>
      </c>
      <c r="D2787" s="7">
        <v>13700000</v>
      </c>
      <c r="E2787">
        <v>136</v>
      </c>
      <c r="F2787" t="s">
        <v>107</v>
      </c>
      <c r="G2787">
        <v>33</v>
      </c>
      <c r="H2787">
        <v>14</v>
      </c>
      <c r="I2787">
        <v>2009</v>
      </c>
      <c r="J2787">
        <v>3</v>
      </c>
      <c r="K2787" t="s">
        <v>10222</v>
      </c>
      <c r="L2787">
        <f>data_to_analyze[[#This Row],[workers]]-data_to_analyze[[#This Row],[previous_workers]]</f>
        <v>19</v>
      </c>
    </row>
    <row r="2788" spans="1:12" x14ac:dyDescent="0.25">
      <c r="A2788">
        <v>2778</v>
      </c>
      <c r="B2788" t="s">
        <v>10223</v>
      </c>
      <c r="C2788" t="s">
        <v>17739</v>
      </c>
      <c r="D2788" s="7">
        <v>188100000</v>
      </c>
      <c r="E2788">
        <v>136</v>
      </c>
      <c r="F2788" t="s">
        <v>336</v>
      </c>
      <c r="G2788">
        <v>36</v>
      </c>
      <c r="H2788">
        <v>32</v>
      </c>
      <c r="I2788">
        <v>1996</v>
      </c>
      <c r="J2788">
        <v>7</v>
      </c>
      <c r="K2788" t="s">
        <v>6840</v>
      </c>
      <c r="L2788">
        <f>data_to_analyze[[#This Row],[workers]]-data_to_analyze[[#This Row],[previous_workers]]</f>
        <v>4</v>
      </c>
    </row>
    <row r="2789" spans="1:12" x14ac:dyDescent="0.25">
      <c r="A2789">
        <v>2779</v>
      </c>
      <c r="B2789" t="s">
        <v>10227</v>
      </c>
      <c r="C2789" t="s">
        <v>777</v>
      </c>
      <c r="D2789" s="7">
        <v>107900000</v>
      </c>
      <c r="E2789">
        <v>136</v>
      </c>
      <c r="F2789" t="s">
        <v>55</v>
      </c>
      <c r="G2789">
        <v>940</v>
      </c>
      <c r="H2789">
        <v>562</v>
      </c>
      <c r="I2789">
        <v>2004</v>
      </c>
      <c r="J2789">
        <v>1</v>
      </c>
      <c r="K2789" t="s">
        <v>198</v>
      </c>
      <c r="L2789">
        <f>data_to_analyze[[#This Row],[workers]]-data_to_analyze[[#This Row],[previous_workers]]</f>
        <v>378</v>
      </c>
    </row>
    <row r="2790" spans="1:12" x14ac:dyDescent="0.25">
      <c r="A2790">
        <v>2780</v>
      </c>
      <c r="B2790" t="s">
        <v>10231</v>
      </c>
      <c r="C2790" t="s">
        <v>108</v>
      </c>
      <c r="D2790" s="7">
        <v>4800000</v>
      </c>
      <c r="E2790">
        <v>136</v>
      </c>
      <c r="F2790" t="s">
        <v>40</v>
      </c>
      <c r="G2790">
        <v>10</v>
      </c>
      <c r="H2790">
        <v>8</v>
      </c>
      <c r="I2790">
        <v>2005</v>
      </c>
      <c r="J2790">
        <v>3</v>
      </c>
      <c r="K2790" t="s">
        <v>108</v>
      </c>
      <c r="L2790">
        <f>data_to_analyze[[#This Row],[workers]]-data_to_analyze[[#This Row],[previous_workers]]</f>
        <v>2</v>
      </c>
    </row>
    <row r="2791" spans="1:12" x14ac:dyDescent="0.25">
      <c r="A2791">
        <v>2781</v>
      </c>
      <c r="B2791" t="s">
        <v>10234</v>
      </c>
      <c r="C2791" t="s">
        <v>17734</v>
      </c>
      <c r="D2791" s="7">
        <v>3500000</v>
      </c>
      <c r="E2791">
        <v>136</v>
      </c>
      <c r="F2791" t="s">
        <v>18</v>
      </c>
      <c r="G2791">
        <v>52</v>
      </c>
      <c r="H2791">
        <v>33</v>
      </c>
      <c r="I2791">
        <v>2013</v>
      </c>
      <c r="J2791">
        <v>2</v>
      </c>
      <c r="K2791" t="s">
        <v>19</v>
      </c>
      <c r="L2791">
        <f>data_to_analyze[[#This Row],[workers]]-data_to_analyze[[#This Row],[previous_workers]]</f>
        <v>19</v>
      </c>
    </row>
    <row r="2792" spans="1:12" x14ac:dyDescent="0.25">
      <c r="A2792">
        <v>2782</v>
      </c>
      <c r="B2792" t="s">
        <v>10237</v>
      </c>
      <c r="C2792" t="s">
        <v>17773</v>
      </c>
      <c r="D2792" s="7">
        <v>1200000</v>
      </c>
      <c r="E2792">
        <v>136</v>
      </c>
      <c r="F2792" t="s">
        <v>297</v>
      </c>
      <c r="G2792">
        <v>130</v>
      </c>
      <c r="H2792">
        <v>55</v>
      </c>
      <c r="I2792">
        <v>2012</v>
      </c>
      <c r="J2792">
        <v>2</v>
      </c>
      <c r="K2792" t="s">
        <v>591</v>
      </c>
      <c r="L2792">
        <f>data_to_analyze[[#This Row],[workers]]-data_to_analyze[[#This Row],[previous_workers]]</f>
        <v>75</v>
      </c>
    </row>
    <row r="2793" spans="1:12" x14ac:dyDescent="0.25">
      <c r="A2793">
        <v>2783</v>
      </c>
      <c r="B2793" t="s">
        <v>10240</v>
      </c>
      <c r="C2793" t="s">
        <v>976</v>
      </c>
      <c r="D2793" s="7">
        <v>4200000</v>
      </c>
      <c r="E2793">
        <v>136</v>
      </c>
      <c r="F2793" t="s">
        <v>336</v>
      </c>
      <c r="G2793">
        <v>11</v>
      </c>
      <c r="H2793">
        <v>4</v>
      </c>
      <c r="I2793">
        <v>2009</v>
      </c>
      <c r="J2793">
        <v>2</v>
      </c>
      <c r="K2793" t="s">
        <v>10243</v>
      </c>
      <c r="L2793">
        <f>data_to_analyze[[#This Row],[workers]]-data_to_analyze[[#This Row],[previous_workers]]</f>
        <v>7</v>
      </c>
    </row>
    <row r="2794" spans="1:12" x14ac:dyDescent="0.25">
      <c r="A2794">
        <v>2784</v>
      </c>
      <c r="B2794" t="s">
        <v>10244</v>
      </c>
      <c r="C2794" t="s">
        <v>10856</v>
      </c>
      <c r="D2794" s="7">
        <v>3100000</v>
      </c>
      <c r="E2794">
        <v>136</v>
      </c>
      <c r="F2794" t="s">
        <v>336</v>
      </c>
      <c r="G2794">
        <v>1</v>
      </c>
      <c r="H2794">
        <v>1</v>
      </c>
      <c r="I2794">
        <v>2011</v>
      </c>
      <c r="J2794">
        <v>3</v>
      </c>
      <c r="K2794" t="s">
        <v>980</v>
      </c>
      <c r="L2794">
        <f>data_to_analyze[[#This Row],[workers]]-data_to_analyze[[#This Row],[previous_workers]]</f>
        <v>0</v>
      </c>
    </row>
    <row r="2795" spans="1:12" x14ac:dyDescent="0.25">
      <c r="A2795">
        <v>2785</v>
      </c>
      <c r="B2795" t="s">
        <v>10247</v>
      </c>
      <c r="C2795" t="s">
        <v>17770</v>
      </c>
      <c r="D2795" s="7">
        <v>1700000000</v>
      </c>
      <c r="E2795">
        <v>136</v>
      </c>
      <c r="F2795" t="s">
        <v>175</v>
      </c>
      <c r="G2795">
        <v>6941</v>
      </c>
      <c r="H2795">
        <v>3715</v>
      </c>
      <c r="I2795">
        <v>2003</v>
      </c>
      <c r="J2795">
        <v>10</v>
      </c>
      <c r="K2795" t="s">
        <v>5871</v>
      </c>
      <c r="L2795">
        <f>data_to_analyze[[#This Row],[workers]]-data_to_analyze[[#This Row],[previous_workers]]</f>
        <v>3226</v>
      </c>
    </row>
    <row r="2796" spans="1:12" x14ac:dyDescent="0.25">
      <c r="A2796">
        <v>2786</v>
      </c>
      <c r="B2796" t="s">
        <v>10251</v>
      </c>
      <c r="C2796" t="s">
        <v>17758</v>
      </c>
      <c r="D2796" s="7">
        <v>5100000</v>
      </c>
      <c r="E2796">
        <v>136</v>
      </c>
      <c r="F2796" t="s">
        <v>156</v>
      </c>
      <c r="G2796">
        <v>22</v>
      </c>
      <c r="H2796">
        <v>12</v>
      </c>
      <c r="I2796">
        <v>1993</v>
      </c>
      <c r="J2796">
        <v>3</v>
      </c>
      <c r="K2796" t="s">
        <v>10254</v>
      </c>
      <c r="L2796">
        <f>data_to_analyze[[#This Row],[workers]]-data_to_analyze[[#This Row],[previous_workers]]</f>
        <v>10</v>
      </c>
    </row>
    <row r="2797" spans="1:12" x14ac:dyDescent="0.25">
      <c r="A2797">
        <v>2787</v>
      </c>
      <c r="B2797" t="s">
        <v>10255</v>
      </c>
      <c r="C2797" t="s">
        <v>17765</v>
      </c>
      <c r="D2797" s="7">
        <v>2200000</v>
      </c>
      <c r="E2797">
        <v>135</v>
      </c>
      <c r="F2797" t="s">
        <v>336</v>
      </c>
      <c r="G2797">
        <v>13</v>
      </c>
      <c r="H2797">
        <v>3</v>
      </c>
      <c r="I2797">
        <v>2014</v>
      </c>
      <c r="J2797">
        <v>1</v>
      </c>
      <c r="K2797" t="s">
        <v>49</v>
      </c>
      <c r="L2797">
        <f>data_to_analyze[[#This Row],[workers]]-data_to_analyze[[#This Row],[previous_workers]]</f>
        <v>10</v>
      </c>
    </row>
    <row r="2798" spans="1:12" x14ac:dyDescent="0.25">
      <c r="A2798">
        <v>2788</v>
      </c>
      <c r="B2798" t="s">
        <v>10258</v>
      </c>
      <c r="C2798" t="s">
        <v>777</v>
      </c>
      <c r="D2798" s="7">
        <v>12400000</v>
      </c>
      <c r="E2798">
        <v>135</v>
      </c>
      <c r="F2798" t="s">
        <v>233</v>
      </c>
      <c r="G2798">
        <v>50</v>
      </c>
      <c r="H2798">
        <v>24</v>
      </c>
      <c r="I2798">
        <v>2011</v>
      </c>
      <c r="J2798">
        <v>1</v>
      </c>
      <c r="K2798" t="s">
        <v>10261</v>
      </c>
      <c r="L2798">
        <f>data_to_analyze[[#This Row],[workers]]-data_to_analyze[[#This Row],[previous_workers]]</f>
        <v>26</v>
      </c>
    </row>
    <row r="2799" spans="1:12" x14ac:dyDescent="0.25">
      <c r="A2799">
        <v>2789</v>
      </c>
      <c r="B2799" t="s">
        <v>10262</v>
      </c>
      <c r="C2799" t="s">
        <v>10856</v>
      </c>
      <c r="D2799" s="7">
        <v>58700000</v>
      </c>
      <c r="E2799">
        <v>135</v>
      </c>
      <c r="F2799" t="s">
        <v>40</v>
      </c>
      <c r="G2799">
        <v>51</v>
      </c>
      <c r="H2799">
        <v>21</v>
      </c>
      <c r="I2799">
        <v>2009</v>
      </c>
      <c r="J2799">
        <v>5</v>
      </c>
      <c r="K2799" t="s">
        <v>2067</v>
      </c>
      <c r="L2799">
        <f>data_to_analyze[[#This Row],[workers]]-data_to_analyze[[#This Row],[previous_workers]]</f>
        <v>30</v>
      </c>
    </row>
    <row r="2800" spans="1:12" x14ac:dyDescent="0.25">
      <c r="A2800">
        <v>2790</v>
      </c>
      <c r="B2800" t="s">
        <v>10266</v>
      </c>
      <c r="C2800" t="s">
        <v>10856</v>
      </c>
      <c r="D2800" s="7">
        <v>14400000</v>
      </c>
      <c r="E2800">
        <v>135</v>
      </c>
      <c r="F2800" t="s">
        <v>156</v>
      </c>
      <c r="G2800">
        <v>73</v>
      </c>
      <c r="H2800">
        <v>30</v>
      </c>
      <c r="I2800">
        <v>2005</v>
      </c>
      <c r="J2800">
        <v>1</v>
      </c>
      <c r="K2800" t="s">
        <v>1444</v>
      </c>
      <c r="L2800">
        <f>data_to_analyze[[#This Row],[workers]]-data_to_analyze[[#This Row],[previous_workers]]</f>
        <v>43</v>
      </c>
    </row>
    <row r="2801" spans="1:12" x14ac:dyDescent="0.25">
      <c r="A2801">
        <v>2791</v>
      </c>
      <c r="B2801" t="s">
        <v>10269</v>
      </c>
      <c r="C2801" t="s">
        <v>17769</v>
      </c>
      <c r="D2801" s="7">
        <v>19800000</v>
      </c>
      <c r="E2801">
        <v>135</v>
      </c>
      <c r="F2801" t="s">
        <v>55</v>
      </c>
      <c r="G2801">
        <v>48</v>
      </c>
      <c r="H2801">
        <v>12</v>
      </c>
      <c r="I2801">
        <v>2014</v>
      </c>
      <c r="J2801">
        <v>1</v>
      </c>
      <c r="K2801" t="s">
        <v>10272</v>
      </c>
      <c r="L2801">
        <f>data_to_analyze[[#This Row],[workers]]-data_to_analyze[[#This Row],[previous_workers]]</f>
        <v>36</v>
      </c>
    </row>
    <row r="2802" spans="1:12" x14ac:dyDescent="0.25">
      <c r="A2802">
        <v>2792</v>
      </c>
      <c r="B2802" t="s">
        <v>10273</v>
      </c>
      <c r="C2802" t="s">
        <v>17742</v>
      </c>
      <c r="D2802" s="7">
        <v>45800000</v>
      </c>
      <c r="E2802">
        <v>135</v>
      </c>
      <c r="F2802" t="s">
        <v>257</v>
      </c>
      <c r="G2802">
        <v>342</v>
      </c>
      <c r="H2802">
        <v>119</v>
      </c>
      <c r="I2802">
        <v>2003</v>
      </c>
      <c r="J2802">
        <v>6</v>
      </c>
      <c r="K2802" t="s">
        <v>506</v>
      </c>
      <c r="L2802">
        <f>data_to_analyze[[#This Row],[workers]]-data_to_analyze[[#This Row],[previous_workers]]</f>
        <v>223</v>
      </c>
    </row>
    <row r="2803" spans="1:12" x14ac:dyDescent="0.25">
      <c r="A2803">
        <v>2793</v>
      </c>
      <c r="B2803" t="s">
        <v>10277</v>
      </c>
      <c r="C2803" t="s">
        <v>17742</v>
      </c>
      <c r="D2803" s="7">
        <v>12200000</v>
      </c>
      <c r="E2803">
        <v>135</v>
      </c>
      <c r="F2803" t="s">
        <v>40</v>
      </c>
      <c r="G2803">
        <v>150</v>
      </c>
      <c r="H2803">
        <v>60</v>
      </c>
      <c r="I2803">
        <v>2008</v>
      </c>
      <c r="J2803">
        <v>6</v>
      </c>
      <c r="K2803" t="s">
        <v>506</v>
      </c>
      <c r="L2803">
        <f>data_to_analyze[[#This Row],[workers]]-data_to_analyze[[#This Row],[previous_workers]]</f>
        <v>90</v>
      </c>
    </row>
    <row r="2804" spans="1:12" x14ac:dyDescent="0.25">
      <c r="A2804">
        <v>2794</v>
      </c>
      <c r="B2804" t="s">
        <v>10280</v>
      </c>
      <c r="C2804" t="s">
        <v>17765</v>
      </c>
      <c r="D2804" s="7">
        <v>14100000</v>
      </c>
      <c r="E2804">
        <v>135</v>
      </c>
      <c r="F2804" t="s">
        <v>211</v>
      </c>
      <c r="G2804">
        <v>67</v>
      </c>
      <c r="H2804">
        <v>38</v>
      </c>
      <c r="I2804">
        <v>2003</v>
      </c>
      <c r="J2804">
        <v>7</v>
      </c>
      <c r="K2804" t="s">
        <v>10283</v>
      </c>
      <c r="L2804">
        <f>data_to_analyze[[#This Row],[workers]]-data_to_analyze[[#This Row],[previous_workers]]</f>
        <v>29</v>
      </c>
    </row>
    <row r="2805" spans="1:12" x14ac:dyDescent="0.25">
      <c r="A2805">
        <v>2795</v>
      </c>
      <c r="B2805" t="s">
        <v>10284</v>
      </c>
      <c r="C2805" t="s">
        <v>17742</v>
      </c>
      <c r="D2805" s="7">
        <v>5100000</v>
      </c>
      <c r="E2805">
        <v>135</v>
      </c>
      <c r="F2805" t="s">
        <v>156</v>
      </c>
      <c r="G2805">
        <v>40</v>
      </c>
      <c r="H2805">
        <v>17</v>
      </c>
      <c r="I2805">
        <v>2008</v>
      </c>
      <c r="J2805">
        <v>4</v>
      </c>
      <c r="K2805" t="s">
        <v>506</v>
      </c>
      <c r="L2805">
        <f>data_to_analyze[[#This Row],[workers]]-data_to_analyze[[#This Row],[previous_workers]]</f>
        <v>23</v>
      </c>
    </row>
    <row r="2806" spans="1:12" x14ac:dyDescent="0.25">
      <c r="A2806">
        <v>2796</v>
      </c>
      <c r="B2806" t="s">
        <v>10287</v>
      </c>
      <c r="C2806" t="s">
        <v>17739</v>
      </c>
      <c r="D2806" s="7">
        <v>3700000</v>
      </c>
      <c r="E2806">
        <v>135</v>
      </c>
      <c r="F2806" t="s">
        <v>156</v>
      </c>
      <c r="G2806">
        <v>174</v>
      </c>
      <c r="H2806">
        <v>120</v>
      </c>
      <c r="I2806">
        <v>2010</v>
      </c>
      <c r="J2806">
        <v>5</v>
      </c>
      <c r="K2806" t="s">
        <v>122</v>
      </c>
      <c r="L2806">
        <f>data_to_analyze[[#This Row],[workers]]-data_to_analyze[[#This Row],[previous_workers]]</f>
        <v>54</v>
      </c>
    </row>
    <row r="2807" spans="1:12" x14ac:dyDescent="0.25">
      <c r="A2807">
        <v>2797</v>
      </c>
      <c r="B2807" t="s">
        <v>10291</v>
      </c>
      <c r="C2807" t="s">
        <v>17770</v>
      </c>
      <c r="D2807" s="7">
        <v>4900000</v>
      </c>
      <c r="E2807">
        <v>135</v>
      </c>
      <c r="F2807" t="s">
        <v>1041</v>
      </c>
      <c r="G2807">
        <v>35</v>
      </c>
      <c r="H2807">
        <v>13</v>
      </c>
      <c r="I2807">
        <v>2013</v>
      </c>
      <c r="J2807">
        <v>3</v>
      </c>
      <c r="K2807" t="s">
        <v>10294</v>
      </c>
      <c r="L2807">
        <f>data_to_analyze[[#This Row],[workers]]-data_to_analyze[[#This Row],[previous_workers]]</f>
        <v>22</v>
      </c>
    </row>
    <row r="2808" spans="1:12" x14ac:dyDescent="0.25">
      <c r="A2808">
        <v>2798</v>
      </c>
      <c r="B2808" t="s">
        <v>10295</v>
      </c>
      <c r="C2808" t="s">
        <v>17765</v>
      </c>
      <c r="D2808" s="7">
        <v>2300000</v>
      </c>
      <c r="E2808">
        <v>135</v>
      </c>
      <c r="F2808" t="s">
        <v>40</v>
      </c>
      <c r="G2808">
        <v>18</v>
      </c>
      <c r="H2808">
        <v>13</v>
      </c>
      <c r="I2808">
        <v>2008</v>
      </c>
      <c r="J2808">
        <v>1</v>
      </c>
      <c r="K2808" t="s">
        <v>1149</v>
      </c>
      <c r="L2808">
        <f>data_to_analyze[[#This Row],[workers]]-data_to_analyze[[#This Row],[previous_workers]]</f>
        <v>5</v>
      </c>
    </row>
    <row r="2809" spans="1:12" x14ac:dyDescent="0.25">
      <c r="A2809">
        <v>2799</v>
      </c>
      <c r="B2809" t="s">
        <v>10298</v>
      </c>
      <c r="C2809" t="s">
        <v>777</v>
      </c>
      <c r="D2809" s="7">
        <v>3500000</v>
      </c>
      <c r="E2809">
        <v>135</v>
      </c>
      <c r="F2809" t="s">
        <v>289</v>
      </c>
      <c r="G2809">
        <v>15</v>
      </c>
      <c r="H2809">
        <v>12</v>
      </c>
      <c r="I2809">
        <v>2012</v>
      </c>
      <c r="J2809">
        <v>3</v>
      </c>
      <c r="K2809" t="s">
        <v>10301</v>
      </c>
      <c r="L2809">
        <f>data_to_analyze[[#This Row],[workers]]-data_to_analyze[[#This Row],[previous_workers]]</f>
        <v>3</v>
      </c>
    </row>
    <row r="2810" spans="1:12" x14ac:dyDescent="0.25">
      <c r="A2810">
        <v>2800</v>
      </c>
      <c r="B2810" t="s">
        <v>10302</v>
      </c>
      <c r="C2810" t="s">
        <v>17741</v>
      </c>
      <c r="D2810" s="7">
        <v>9800000</v>
      </c>
      <c r="E2810">
        <v>135</v>
      </c>
      <c r="F2810" t="s">
        <v>233</v>
      </c>
      <c r="G2810">
        <v>20</v>
      </c>
      <c r="H2810">
        <v>15</v>
      </c>
      <c r="I2810">
        <v>2008</v>
      </c>
      <c r="J2810">
        <v>4</v>
      </c>
      <c r="K2810" t="s">
        <v>10305</v>
      </c>
      <c r="L2810">
        <f>data_to_analyze[[#This Row],[workers]]-data_to_analyze[[#This Row],[previous_workers]]</f>
        <v>5</v>
      </c>
    </row>
    <row r="2811" spans="1:12" x14ac:dyDescent="0.25">
      <c r="A2811">
        <v>2801</v>
      </c>
      <c r="B2811" t="s">
        <v>10306</v>
      </c>
      <c r="C2811" t="s">
        <v>108</v>
      </c>
      <c r="D2811" s="7">
        <v>300000</v>
      </c>
      <c r="E2811">
        <v>135</v>
      </c>
      <c r="F2811" t="s">
        <v>18</v>
      </c>
      <c r="G2811">
        <v>14</v>
      </c>
      <c r="H2811">
        <v>2</v>
      </c>
      <c r="I2811">
        <v>2005</v>
      </c>
      <c r="J2811">
        <v>2</v>
      </c>
      <c r="K2811" t="s">
        <v>882</v>
      </c>
      <c r="L2811">
        <f>data_to_analyze[[#This Row],[workers]]-data_to_analyze[[#This Row],[previous_workers]]</f>
        <v>12</v>
      </c>
    </row>
    <row r="2812" spans="1:12" x14ac:dyDescent="0.25">
      <c r="A2812">
        <v>2802</v>
      </c>
      <c r="B2812" t="s">
        <v>10309</v>
      </c>
      <c r="C2812" t="s">
        <v>17734</v>
      </c>
      <c r="D2812" s="7">
        <v>300000</v>
      </c>
      <c r="E2812">
        <v>135</v>
      </c>
      <c r="F2812" t="s">
        <v>233</v>
      </c>
      <c r="G2812">
        <v>3</v>
      </c>
      <c r="H2812">
        <v>1</v>
      </c>
      <c r="I2812">
        <v>2008</v>
      </c>
      <c r="J2812">
        <v>1</v>
      </c>
      <c r="K2812" t="s">
        <v>19</v>
      </c>
      <c r="L2812">
        <f>data_to_analyze[[#This Row],[workers]]-data_to_analyze[[#This Row],[previous_workers]]</f>
        <v>2</v>
      </c>
    </row>
    <row r="2813" spans="1:12" x14ac:dyDescent="0.25">
      <c r="A2813">
        <v>2803</v>
      </c>
      <c r="B2813" t="s">
        <v>10312</v>
      </c>
      <c r="C2813" t="s">
        <v>17744</v>
      </c>
      <c r="D2813" s="7">
        <v>4700000</v>
      </c>
      <c r="E2813">
        <v>134</v>
      </c>
      <c r="F2813" t="s">
        <v>336</v>
      </c>
      <c r="G2813">
        <v>1982</v>
      </c>
      <c r="H2813">
        <v>824</v>
      </c>
      <c r="I2813">
        <v>2007</v>
      </c>
      <c r="J2813">
        <v>3</v>
      </c>
      <c r="K2813" t="s">
        <v>8853</v>
      </c>
      <c r="L2813">
        <f>data_to_analyze[[#This Row],[workers]]-data_to_analyze[[#This Row],[previous_workers]]</f>
        <v>1158</v>
      </c>
    </row>
    <row r="2814" spans="1:12" x14ac:dyDescent="0.25">
      <c r="A2814">
        <v>2804</v>
      </c>
      <c r="B2814" t="s">
        <v>10315</v>
      </c>
      <c r="C2814" t="s">
        <v>17762</v>
      </c>
      <c r="D2814" s="7">
        <v>4800000</v>
      </c>
      <c r="E2814">
        <v>134</v>
      </c>
      <c r="F2814" t="s">
        <v>1041</v>
      </c>
      <c r="G2814">
        <v>23</v>
      </c>
      <c r="H2814">
        <v>9</v>
      </c>
      <c r="I2814">
        <v>2010</v>
      </c>
      <c r="J2814">
        <v>4</v>
      </c>
      <c r="K2814" t="s">
        <v>349</v>
      </c>
      <c r="L2814">
        <f>data_to_analyze[[#This Row],[workers]]-data_to_analyze[[#This Row],[previous_workers]]</f>
        <v>14</v>
      </c>
    </row>
    <row r="2815" spans="1:12" x14ac:dyDescent="0.25">
      <c r="A2815">
        <v>2805</v>
      </c>
      <c r="B2815" t="s">
        <v>10318</v>
      </c>
      <c r="C2815" t="s">
        <v>17760</v>
      </c>
      <c r="D2815" s="7">
        <v>12200000</v>
      </c>
      <c r="E2815">
        <v>134</v>
      </c>
      <c r="F2815" t="s">
        <v>336</v>
      </c>
      <c r="G2815">
        <v>110</v>
      </c>
      <c r="H2815">
        <v>50</v>
      </c>
      <c r="I2815">
        <v>2014</v>
      </c>
      <c r="J2815">
        <v>3</v>
      </c>
      <c r="K2815" t="s">
        <v>3344</v>
      </c>
      <c r="L2815">
        <f>data_to_analyze[[#This Row],[workers]]-data_to_analyze[[#This Row],[previous_workers]]</f>
        <v>60</v>
      </c>
    </row>
    <row r="2816" spans="1:12" x14ac:dyDescent="0.25">
      <c r="A2816">
        <v>2806</v>
      </c>
      <c r="B2816" t="s">
        <v>10321</v>
      </c>
      <c r="C2816" t="s">
        <v>17770</v>
      </c>
      <c r="D2816" s="7">
        <v>6500000</v>
      </c>
      <c r="E2816">
        <v>134</v>
      </c>
      <c r="F2816" t="s">
        <v>181</v>
      </c>
      <c r="G2816">
        <v>86</v>
      </c>
      <c r="H2816">
        <v>40</v>
      </c>
      <c r="I2816">
        <v>2008</v>
      </c>
      <c r="J2816">
        <v>3</v>
      </c>
      <c r="K2816" t="s">
        <v>34</v>
      </c>
      <c r="L2816">
        <f>data_to_analyze[[#This Row],[workers]]-data_to_analyze[[#This Row],[previous_workers]]</f>
        <v>46</v>
      </c>
    </row>
    <row r="2817" spans="1:12" x14ac:dyDescent="0.25">
      <c r="A2817">
        <v>2807</v>
      </c>
      <c r="B2817" t="s">
        <v>10324</v>
      </c>
      <c r="C2817" t="s">
        <v>7363</v>
      </c>
      <c r="D2817" s="7">
        <v>2600000</v>
      </c>
      <c r="E2817">
        <v>134</v>
      </c>
      <c r="F2817" t="s">
        <v>336</v>
      </c>
      <c r="G2817">
        <v>21</v>
      </c>
      <c r="H2817">
        <v>13</v>
      </c>
      <c r="I2817">
        <v>2014</v>
      </c>
      <c r="J2817">
        <v>1</v>
      </c>
      <c r="K2817" t="s">
        <v>10327</v>
      </c>
      <c r="L2817">
        <f>data_to_analyze[[#This Row],[workers]]-data_to_analyze[[#This Row],[previous_workers]]</f>
        <v>8</v>
      </c>
    </row>
    <row r="2818" spans="1:12" x14ac:dyDescent="0.25">
      <c r="A2818">
        <v>2808</v>
      </c>
      <c r="B2818" t="s">
        <v>10328</v>
      </c>
      <c r="C2818" t="s">
        <v>17739</v>
      </c>
      <c r="D2818" s="7">
        <v>78300000</v>
      </c>
      <c r="E2818">
        <v>134</v>
      </c>
      <c r="F2818" t="s">
        <v>55</v>
      </c>
      <c r="G2818">
        <v>170</v>
      </c>
      <c r="H2818">
        <v>40</v>
      </c>
      <c r="I2818">
        <v>2011</v>
      </c>
      <c r="J2818">
        <v>5</v>
      </c>
      <c r="K2818" t="s">
        <v>2055</v>
      </c>
      <c r="L2818">
        <f>data_to_analyze[[#This Row],[workers]]-data_to_analyze[[#This Row],[previous_workers]]</f>
        <v>130</v>
      </c>
    </row>
    <row r="2819" spans="1:12" x14ac:dyDescent="0.25">
      <c r="A2819">
        <v>2809</v>
      </c>
      <c r="B2819" t="s">
        <v>10332</v>
      </c>
      <c r="C2819" t="s">
        <v>17770</v>
      </c>
      <c r="D2819" s="7">
        <v>9100000</v>
      </c>
      <c r="E2819">
        <v>134</v>
      </c>
      <c r="F2819" t="s">
        <v>308</v>
      </c>
      <c r="G2819">
        <v>21</v>
      </c>
      <c r="H2819">
        <v>12</v>
      </c>
      <c r="I2819">
        <v>2012</v>
      </c>
      <c r="J2819">
        <v>3</v>
      </c>
      <c r="K2819" t="s">
        <v>251</v>
      </c>
      <c r="L2819">
        <f>data_to_analyze[[#This Row],[workers]]-data_to_analyze[[#This Row],[previous_workers]]</f>
        <v>9</v>
      </c>
    </row>
    <row r="2820" spans="1:12" x14ac:dyDescent="0.25">
      <c r="A2820">
        <v>2810</v>
      </c>
      <c r="B2820" t="s">
        <v>10335</v>
      </c>
      <c r="C2820" t="s">
        <v>17751</v>
      </c>
      <c r="D2820" s="7">
        <v>26600000</v>
      </c>
      <c r="E2820">
        <v>134</v>
      </c>
      <c r="F2820" t="s">
        <v>156</v>
      </c>
      <c r="G2820">
        <v>130</v>
      </c>
      <c r="H2820">
        <v>45</v>
      </c>
      <c r="I2820">
        <v>2012</v>
      </c>
      <c r="J2820">
        <v>1</v>
      </c>
      <c r="K2820" t="s">
        <v>10338</v>
      </c>
      <c r="L2820">
        <f>data_to_analyze[[#This Row],[workers]]-data_to_analyze[[#This Row],[previous_workers]]</f>
        <v>85</v>
      </c>
    </row>
    <row r="2821" spans="1:12" x14ac:dyDescent="0.25">
      <c r="A2821">
        <v>2811</v>
      </c>
      <c r="B2821" t="s">
        <v>10339</v>
      </c>
      <c r="C2821" t="s">
        <v>17770</v>
      </c>
      <c r="D2821" s="7">
        <v>300000</v>
      </c>
      <c r="E2821">
        <v>134</v>
      </c>
      <c r="F2821" t="s">
        <v>257</v>
      </c>
      <c r="G2821">
        <v>54</v>
      </c>
      <c r="H2821">
        <v>25</v>
      </c>
      <c r="I2821">
        <v>2006</v>
      </c>
      <c r="J2821">
        <v>1</v>
      </c>
      <c r="K2821" t="s">
        <v>7380</v>
      </c>
      <c r="L2821">
        <f>data_to_analyze[[#This Row],[workers]]-data_to_analyze[[#This Row],[previous_workers]]</f>
        <v>29</v>
      </c>
    </row>
    <row r="2822" spans="1:12" x14ac:dyDescent="0.25">
      <c r="A2822">
        <v>2812</v>
      </c>
      <c r="B2822" t="s">
        <v>10342</v>
      </c>
      <c r="C2822" t="s">
        <v>17745</v>
      </c>
      <c r="D2822" s="7">
        <v>33900000</v>
      </c>
      <c r="E2822">
        <v>134</v>
      </c>
      <c r="F2822" t="s">
        <v>187</v>
      </c>
      <c r="G2822">
        <v>17</v>
      </c>
      <c r="H2822">
        <v>10</v>
      </c>
      <c r="I2822">
        <v>2005</v>
      </c>
      <c r="J2822">
        <v>8</v>
      </c>
      <c r="K2822" t="s">
        <v>466</v>
      </c>
      <c r="L2822">
        <f>data_to_analyze[[#This Row],[workers]]-data_to_analyze[[#This Row],[previous_workers]]</f>
        <v>7</v>
      </c>
    </row>
    <row r="2823" spans="1:12" x14ac:dyDescent="0.25">
      <c r="A2823">
        <v>2813</v>
      </c>
      <c r="B2823" t="s">
        <v>10346</v>
      </c>
      <c r="C2823" t="s">
        <v>108</v>
      </c>
      <c r="D2823" s="7">
        <v>85400000</v>
      </c>
      <c r="E2823">
        <v>134</v>
      </c>
      <c r="F2823" t="s">
        <v>18</v>
      </c>
      <c r="G2823">
        <v>371</v>
      </c>
      <c r="H2823">
        <v>129</v>
      </c>
      <c r="I2823">
        <v>1999</v>
      </c>
      <c r="J2823">
        <v>5</v>
      </c>
      <c r="K2823" t="s">
        <v>10350</v>
      </c>
      <c r="L2823">
        <f>data_to_analyze[[#This Row],[workers]]-data_to_analyze[[#This Row],[previous_workers]]</f>
        <v>242</v>
      </c>
    </row>
    <row r="2824" spans="1:12" x14ac:dyDescent="0.25">
      <c r="A2824">
        <v>2814</v>
      </c>
      <c r="B2824" t="s">
        <v>10351</v>
      </c>
      <c r="C2824" t="s">
        <v>108</v>
      </c>
      <c r="D2824" s="7">
        <v>2900000</v>
      </c>
      <c r="E2824">
        <v>134</v>
      </c>
      <c r="F2824" t="s">
        <v>25</v>
      </c>
      <c r="G2824">
        <v>9</v>
      </c>
      <c r="H2824">
        <v>5</v>
      </c>
      <c r="I2824">
        <v>1987</v>
      </c>
      <c r="J2824">
        <v>2</v>
      </c>
      <c r="K2824" t="s">
        <v>4307</v>
      </c>
      <c r="L2824">
        <f>data_to_analyze[[#This Row],[workers]]-data_to_analyze[[#This Row],[previous_workers]]</f>
        <v>4</v>
      </c>
    </row>
    <row r="2825" spans="1:12" x14ac:dyDescent="0.25">
      <c r="A2825">
        <v>2815</v>
      </c>
      <c r="B2825" t="s">
        <v>10354</v>
      </c>
      <c r="C2825" t="s">
        <v>17735</v>
      </c>
      <c r="D2825" s="7">
        <v>6300000</v>
      </c>
      <c r="E2825">
        <v>134</v>
      </c>
      <c r="F2825" t="s">
        <v>1041</v>
      </c>
      <c r="G2825">
        <v>42</v>
      </c>
      <c r="H2825">
        <v>8</v>
      </c>
      <c r="I2825">
        <v>2009</v>
      </c>
      <c r="J2825">
        <v>2</v>
      </c>
      <c r="K2825" t="s">
        <v>89</v>
      </c>
      <c r="L2825">
        <f>data_to_analyze[[#This Row],[workers]]-data_to_analyze[[#This Row],[previous_workers]]</f>
        <v>34</v>
      </c>
    </row>
    <row r="2826" spans="1:12" x14ac:dyDescent="0.25">
      <c r="A2826">
        <v>2816</v>
      </c>
      <c r="B2826" t="s">
        <v>10357</v>
      </c>
      <c r="C2826" t="s">
        <v>777</v>
      </c>
      <c r="D2826" s="7">
        <v>16500000</v>
      </c>
      <c r="E2826">
        <v>134</v>
      </c>
      <c r="F2826" t="s">
        <v>18</v>
      </c>
      <c r="G2826">
        <v>62</v>
      </c>
      <c r="H2826">
        <v>4</v>
      </c>
      <c r="I2826">
        <v>2014</v>
      </c>
      <c r="J2826">
        <v>2</v>
      </c>
      <c r="K2826" t="s">
        <v>56</v>
      </c>
      <c r="L2826">
        <f>data_to_analyze[[#This Row],[workers]]-data_to_analyze[[#This Row],[previous_workers]]</f>
        <v>58</v>
      </c>
    </row>
    <row r="2827" spans="1:12" x14ac:dyDescent="0.25">
      <c r="A2827">
        <v>2817</v>
      </c>
      <c r="B2827" t="s">
        <v>10360</v>
      </c>
      <c r="C2827" t="s">
        <v>17739</v>
      </c>
      <c r="D2827" s="7">
        <v>20200000</v>
      </c>
      <c r="E2827">
        <v>134</v>
      </c>
      <c r="F2827" t="s">
        <v>18</v>
      </c>
      <c r="G2827">
        <v>100</v>
      </c>
      <c r="H2827">
        <v>60</v>
      </c>
      <c r="I2827">
        <v>2004</v>
      </c>
      <c r="J2827">
        <v>9</v>
      </c>
      <c r="K2827" t="s">
        <v>122</v>
      </c>
      <c r="L2827">
        <f>data_to_analyze[[#This Row],[workers]]-data_to_analyze[[#This Row],[previous_workers]]</f>
        <v>40</v>
      </c>
    </row>
    <row r="2828" spans="1:12" x14ac:dyDescent="0.25">
      <c r="A2828">
        <v>2818</v>
      </c>
      <c r="B2828" t="s">
        <v>10363</v>
      </c>
      <c r="C2828" t="s">
        <v>17730</v>
      </c>
      <c r="D2828" s="7">
        <v>69800000</v>
      </c>
      <c r="E2828">
        <v>134</v>
      </c>
      <c r="F2828" t="s">
        <v>181</v>
      </c>
      <c r="G2828">
        <v>451</v>
      </c>
      <c r="H2828">
        <v>219</v>
      </c>
      <c r="I2828">
        <v>2007</v>
      </c>
      <c r="J2828">
        <v>2</v>
      </c>
      <c r="K2828" t="s">
        <v>2594</v>
      </c>
      <c r="L2828">
        <f>data_to_analyze[[#This Row],[workers]]-data_to_analyze[[#This Row],[previous_workers]]</f>
        <v>232</v>
      </c>
    </row>
    <row r="2829" spans="1:12" x14ac:dyDescent="0.25">
      <c r="A2829">
        <v>2819</v>
      </c>
      <c r="B2829" t="s">
        <v>10366</v>
      </c>
      <c r="C2829" t="s">
        <v>17757</v>
      </c>
      <c r="D2829" s="7">
        <v>3400000</v>
      </c>
      <c r="E2829">
        <v>134</v>
      </c>
      <c r="F2829" t="s">
        <v>55</v>
      </c>
      <c r="G2829">
        <v>10</v>
      </c>
      <c r="H2829">
        <v>4</v>
      </c>
      <c r="I2829">
        <v>2012</v>
      </c>
      <c r="J2829">
        <v>2</v>
      </c>
      <c r="K2829" t="s">
        <v>10088</v>
      </c>
      <c r="L2829">
        <f>data_to_analyze[[#This Row],[workers]]-data_to_analyze[[#This Row],[previous_workers]]</f>
        <v>6</v>
      </c>
    </row>
    <row r="2830" spans="1:12" x14ac:dyDescent="0.25">
      <c r="A2830">
        <v>2820</v>
      </c>
      <c r="B2830" t="s">
        <v>10369</v>
      </c>
      <c r="C2830" t="s">
        <v>10856</v>
      </c>
      <c r="D2830" s="7">
        <v>29800000</v>
      </c>
      <c r="E2830">
        <v>133</v>
      </c>
      <c r="F2830" t="s">
        <v>181</v>
      </c>
      <c r="G2830">
        <v>290</v>
      </c>
      <c r="H2830">
        <v>120</v>
      </c>
      <c r="I2830">
        <v>2008</v>
      </c>
      <c r="J2830">
        <v>4</v>
      </c>
      <c r="K2830" t="s">
        <v>10372</v>
      </c>
      <c r="L2830">
        <f>data_to_analyze[[#This Row],[workers]]-data_to_analyze[[#This Row],[previous_workers]]</f>
        <v>170</v>
      </c>
    </row>
    <row r="2831" spans="1:12" x14ac:dyDescent="0.25">
      <c r="A2831">
        <v>2821</v>
      </c>
      <c r="B2831" t="s">
        <v>10373</v>
      </c>
      <c r="C2831" t="s">
        <v>17771</v>
      </c>
      <c r="D2831" s="7">
        <v>600000</v>
      </c>
      <c r="E2831">
        <v>133</v>
      </c>
      <c r="F2831" t="s">
        <v>33</v>
      </c>
      <c r="G2831">
        <v>175</v>
      </c>
      <c r="H2831">
        <v>100</v>
      </c>
      <c r="I2831">
        <v>1995</v>
      </c>
      <c r="J2831">
        <v>1</v>
      </c>
      <c r="K2831" t="s">
        <v>1734</v>
      </c>
      <c r="L2831">
        <f>data_to_analyze[[#This Row],[workers]]-data_to_analyze[[#This Row],[previous_workers]]</f>
        <v>75</v>
      </c>
    </row>
    <row r="2832" spans="1:12" x14ac:dyDescent="0.25">
      <c r="A2832">
        <v>2822</v>
      </c>
      <c r="B2832" t="s">
        <v>10376</v>
      </c>
      <c r="C2832" t="s">
        <v>17749</v>
      </c>
      <c r="D2832" s="7">
        <v>1200000</v>
      </c>
      <c r="E2832">
        <v>133</v>
      </c>
      <c r="F2832" t="s">
        <v>25</v>
      </c>
      <c r="G2832">
        <v>92</v>
      </c>
      <c r="H2832">
        <v>48</v>
      </c>
      <c r="I2832">
        <v>1988</v>
      </c>
      <c r="J2832">
        <v>1</v>
      </c>
      <c r="K2832" t="s">
        <v>6405</v>
      </c>
      <c r="L2832">
        <f>data_to_analyze[[#This Row],[workers]]-data_to_analyze[[#This Row],[previous_workers]]</f>
        <v>44</v>
      </c>
    </row>
    <row r="2833" spans="1:12" x14ac:dyDescent="0.25">
      <c r="A2833">
        <v>2823</v>
      </c>
      <c r="B2833" t="s">
        <v>10379</v>
      </c>
      <c r="C2833" t="s">
        <v>108</v>
      </c>
      <c r="D2833" s="7">
        <v>37100000</v>
      </c>
      <c r="E2833">
        <v>133</v>
      </c>
      <c r="F2833" t="s">
        <v>233</v>
      </c>
      <c r="G2833">
        <v>107</v>
      </c>
      <c r="H2833">
        <v>61</v>
      </c>
      <c r="I2833">
        <v>2009</v>
      </c>
      <c r="J2833">
        <v>7</v>
      </c>
      <c r="K2833" t="s">
        <v>10382</v>
      </c>
      <c r="L2833">
        <f>data_to_analyze[[#This Row],[workers]]-data_to_analyze[[#This Row],[previous_workers]]</f>
        <v>46</v>
      </c>
    </row>
    <row r="2834" spans="1:12" x14ac:dyDescent="0.25">
      <c r="A2834">
        <v>2824</v>
      </c>
      <c r="B2834" t="s">
        <v>10383</v>
      </c>
      <c r="C2834" t="s">
        <v>17742</v>
      </c>
      <c r="D2834" s="7">
        <v>47600000</v>
      </c>
      <c r="E2834">
        <v>133</v>
      </c>
      <c r="F2834" t="s">
        <v>211</v>
      </c>
      <c r="G2834">
        <v>200</v>
      </c>
      <c r="H2834">
        <v>70</v>
      </c>
      <c r="I2834">
        <v>2009</v>
      </c>
      <c r="J2834">
        <v>1</v>
      </c>
      <c r="K2834" t="s">
        <v>10387</v>
      </c>
      <c r="L2834">
        <f>data_to_analyze[[#This Row],[workers]]-data_to_analyze[[#This Row],[previous_workers]]</f>
        <v>130</v>
      </c>
    </row>
    <row r="2835" spans="1:12" x14ac:dyDescent="0.25">
      <c r="A2835">
        <v>2825</v>
      </c>
      <c r="B2835" t="s">
        <v>10388</v>
      </c>
      <c r="C2835" t="s">
        <v>17736</v>
      </c>
      <c r="D2835" s="7">
        <v>1300000</v>
      </c>
      <c r="E2835">
        <v>133</v>
      </c>
      <c r="F2835" t="s">
        <v>324</v>
      </c>
      <c r="G2835">
        <v>62</v>
      </c>
      <c r="H2835">
        <v>55</v>
      </c>
      <c r="I2835">
        <v>2016</v>
      </c>
      <c r="J2835">
        <v>6</v>
      </c>
      <c r="K2835" t="s">
        <v>2606</v>
      </c>
      <c r="L2835">
        <f>data_to_analyze[[#This Row],[workers]]-data_to_analyze[[#This Row],[previous_workers]]</f>
        <v>7</v>
      </c>
    </row>
    <row r="2836" spans="1:12" x14ac:dyDescent="0.25">
      <c r="A2836">
        <v>2826</v>
      </c>
      <c r="B2836" t="s">
        <v>10391</v>
      </c>
      <c r="C2836" t="s">
        <v>17736</v>
      </c>
      <c r="D2836" s="7">
        <v>4100000</v>
      </c>
      <c r="E2836">
        <v>133</v>
      </c>
      <c r="F2836" t="s">
        <v>336</v>
      </c>
      <c r="G2836">
        <v>39</v>
      </c>
      <c r="H2836">
        <v>16</v>
      </c>
      <c r="I2836">
        <v>2000</v>
      </c>
      <c r="J2836">
        <v>3</v>
      </c>
      <c r="K2836" t="s">
        <v>10394</v>
      </c>
      <c r="L2836">
        <f>data_to_analyze[[#This Row],[workers]]-data_to_analyze[[#This Row],[previous_workers]]</f>
        <v>23</v>
      </c>
    </row>
    <row r="2837" spans="1:12" x14ac:dyDescent="0.25">
      <c r="A2837">
        <v>2827</v>
      </c>
      <c r="B2837" t="s">
        <v>10395</v>
      </c>
      <c r="C2837" t="s">
        <v>17770</v>
      </c>
      <c r="D2837" s="7">
        <v>12800000</v>
      </c>
      <c r="E2837">
        <v>133</v>
      </c>
      <c r="F2837" t="s">
        <v>18</v>
      </c>
      <c r="G2837">
        <v>68</v>
      </c>
      <c r="H2837">
        <v>43</v>
      </c>
      <c r="I2837">
        <v>2009</v>
      </c>
      <c r="J2837">
        <v>6</v>
      </c>
      <c r="K2837" t="s">
        <v>5801</v>
      </c>
      <c r="L2837">
        <f>data_to_analyze[[#This Row],[workers]]-data_to_analyze[[#This Row],[previous_workers]]</f>
        <v>25</v>
      </c>
    </row>
    <row r="2838" spans="1:12" x14ac:dyDescent="0.25">
      <c r="A2838">
        <v>2828</v>
      </c>
      <c r="B2838" t="s">
        <v>10398</v>
      </c>
      <c r="C2838" t="s">
        <v>17749</v>
      </c>
      <c r="D2838" s="7">
        <v>35400000</v>
      </c>
      <c r="E2838">
        <v>133</v>
      </c>
      <c r="F2838" t="s">
        <v>55</v>
      </c>
      <c r="G2838">
        <v>200</v>
      </c>
      <c r="H2838">
        <v>181</v>
      </c>
      <c r="I2838">
        <v>2002</v>
      </c>
      <c r="J2838">
        <v>1</v>
      </c>
      <c r="K2838" t="s">
        <v>1196</v>
      </c>
      <c r="L2838">
        <f>data_to_analyze[[#This Row],[workers]]-data_to_analyze[[#This Row],[previous_workers]]</f>
        <v>19</v>
      </c>
    </row>
    <row r="2839" spans="1:12" x14ac:dyDescent="0.25">
      <c r="A2839">
        <v>2829</v>
      </c>
      <c r="B2839" t="s">
        <v>10402</v>
      </c>
      <c r="C2839" t="s">
        <v>17742</v>
      </c>
      <c r="D2839" s="7">
        <v>30500000</v>
      </c>
      <c r="E2839">
        <v>133</v>
      </c>
      <c r="F2839" t="s">
        <v>187</v>
      </c>
      <c r="G2839">
        <v>50</v>
      </c>
      <c r="H2839">
        <v>25</v>
      </c>
      <c r="I2839">
        <v>2009</v>
      </c>
      <c r="J2839">
        <v>2</v>
      </c>
      <c r="K2839" t="s">
        <v>506</v>
      </c>
      <c r="L2839">
        <f>data_to_analyze[[#This Row],[workers]]-data_to_analyze[[#This Row],[previous_workers]]</f>
        <v>25</v>
      </c>
    </row>
    <row r="2840" spans="1:12" x14ac:dyDescent="0.25">
      <c r="A2840">
        <v>2830</v>
      </c>
      <c r="B2840" t="s">
        <v>10405</v>
      </c>
      <c r="C2840" t="s">
        <v>17762</v>
      </c>
      <c r="D2840" s="7">
        <v>6600000</v>
      </c>
      <c r="E2840">
        <v>133</v>
      </c>
      <c r="F2840" t="s">
        <v>211</v>
      </c>
      <c r="G2840">
        <v>15</v>
      </c>
      <c r="H2840">
        <v>5</v>
      </c>
      <c r="I2840">
        <v>2011</v>
      </c>
      <c r="J2840">
        <v>3</v>
      </c>
      <c r="K2840" t="s">
        <v>77</v>
      </c>
      <c r="L2840">
        <f>data_to_analyze[[#This Row],[workers]]-data_to_analyze[[#This Row],[previous_workers]]</f>
        <v>10</v>
      </c>
    </row>
    <row r="2841" spans="1:12" x14ac:dyDescent="0.25">
      <c r="A2841">
        <v>2831</v>
      </c>
      <c r="B2841" t="s">
        <v>10408</v>
      </c>
      <c r="C2841" t="s">
        <v>17758</v>
      </c>
      <c r="D2841" s="7">
        <v>23700000</v>
      </c>
      <c r="E2841">
        <v>133</v>
      </c>
      <c r="F2841" t="s">
        <v>336</v>
      </c>
      <c r="G2841">
        <v>200</v>
      </c>
      <c r="H2841">
        <v>80</v>
      </c>
      <c r="I2841">
        <v>1979</v>
      </c>
      <c r="J2841">
        <v>1</v>
      </c>
      <c r="K2841" t="s">
        <v>10411</v>
      </c>
      <c r="L2841">
        <f>data_to_analyze[[#This Row],[workers]]-data_to_analyze[[#This Row],[previous_workers]]</f>
        <v>120</v>
      </c>
    </row>
    <row r="2842" spans="1:12" x14ac:dyDescent="0.25">
      <c r="A2842">
        <v>2832</v>
      </c>
      <c r="B2842" t="s">
        <v>10412</v>
      </c>
      <c r="C2842" t="s">
        <v>17762</v>
      </c>
      <c r="D2842" s="7">
        <v>600000</v>
      </c>
      <c r="E2842">
        <v>132</v>
      </c>
      <c r="F2842" t="s">
        <v>336</v>
      </c>
      <c r="G2842">
        <v>65</v>
      </c>
      <c r="H2842">
        <v>34</v>
      </c>
      <c r="I2842">
        <v>2007</v>
      </c>
      <c r="J2842">
        <v>3</v>
      </c>
      <c r="K2842" t="s">
        <v>10415</v>
      </c>
      <c r="L2842">
        <f>data_to_analyze[[#This Row],[workers]]-data_to_analyze[[#This Row],[previous_workers]]</f>
        <v>31</v>
      </c>
    </row>
    <row r="2843" spans="1:12" x14ac:dyDescent="0.25">
      <c r="A2843">
        <v>2833</v>
      </c>
      <c r="B2843" t="s">
        <v>10416</v>
      </c>
      <c r="C2843" t="s">
        <v>17749</v>
      </c>
      <c r="D2843" s="7">
        <v>4100000</v>
      </c>
      <c r="E2843">
        <v>132</v>
      </c>
      <c r="F2843" t="s">
        <v>18</v>
      </c>
      <c r="G2843">
        <v>25</v>
      </c>
      <c r="H2843">
        <v>15</v>
      </c>
      <c r="I2843">
        <v>2012</v>
      </c>
      <c r="J2843">
        <v>1</v>
      </c>
      <c r="K2843" t="s">
        <v>10419</v>
      </c>
      <c r="L2843">
        <f>data_to_analyze[[#This Row],[workers]]-data_to_analyze[[#This Row],[previous_workers]]</f>
        <v>10</v>
      </c>
    </row>
    <row r="2844" spans="1:12" x14ac:dyDescent="0.25">
      <c r="A2844">
        <v>2834</v>
      </c>
      <c r="B2844" t="s">
        <v>10420</v>
      </c>
      <c r="C2844" t="s">
        <v>10856</v>
      </c>
      <c r="D2844" s="7">
        <v>13700000</v>
      </c>
      <c r="E2844">
        <v>132</v>
      </c>
      <c r="F2844" t="s">
        <v>69</v>
      </c>
      <c r="G2844">
        <v>2</v>
      </c>
      <c r="H2844">
        <v>2</v>
      </c>
      <c r="I2844">
        <v>2007</v>
      </c>
      <c r="J2844">
        <v>5</v>
      </c>
      <c r="K2844" t="s">
        <v>2300</v>
      </c>
      <c r="L2844">
        <f>data_to_analyze[[#This Row],[workers]]-data_to_analyze[[#This Row],[previous_workers]]</f>
        <v>0</v>
      </c>
    </row>
    <row r="2845" spans="1:12" x14ac:dyDescent="0.25">
      <c r="A2845">
        <v>2835</v>
      </c>
      <c r="B2845" t="s">
        <v>10422</v>
      </c>
      <c r="C2845" t="s">
        <v>17748</v>
      </c>
      <c r="D2845" s="7">
        <v>25600000</v>
      </c>
      <c r="E2845">
        <v>132</v>
      </c>
      <c r="F2845" t="s">
        <v>181</v>
      </c>
      <c r="G2845">
        <v>75</v>
      </c>
      <c r="H2845">
        <v>53</v>
      </c>
      <c r="I2845">
        <v>2007</v>
      </c>
      <c r="J2845">
        <v>4</v>
      </c>
      <c r="K2845" t="s">
        <v>10425</v>
      </c>
      <c r="L2845">
        <f>data_to_analyze[[#This Row],[workers]]-data_to_analyze[[#This Row],[previous_workers]]</f>
        <v>22</v>
      </c>
    </row>
    <row r="2846" spans="1:12" x14ac:dyDescent="0.25">
      <c r="A2846">
        <v>2836</v>
      </c>
      <c r="B2846" t="s">
        <v>10426</v>
      </c>
      <c r="C2846" t="s">
        <v>17742</v>
      </c>
      <c r="D2846" s="7">
        <v>2500000</v>
      </c>
      <c r="E2846">
        <v>132</v>
      </c>
      <c r="F2846" t="s">
        <v>297</v>
      </c>
      <c r="G2846">
        <v>11</v>
      </c>
      <c r="H2846">
        <v>7</v>
      </c>
      <c r="I2846">
        <v>1996</v>
      </c>
      <c r="J2846">
        <v>1</v>
      </c>
      <c r="K2846" t="s">
        <v>5446</v>
      </c>
      <c r="L2846">
        <f>data_to_analyze[[#This Row],[workers]]-data_to_analyze[[#This Row],[previous_workers]]</f>
        <v>4</v>
      </c>
    </row>
    <row r="2847" spans="1:12" x14ac:dyDescent="0.25">
      <c r="A2847">
        <v>2837</v>
      </c>
      <c r="B2847" t="s">
        <v>10429</v>
      </c>
      <c r="C2847" t="s">
        <v>10856</v>
      </c>
      <c r="D2847" s="7">
        <v>200000</v>
      </c>
      <c r="E2847">
        <v>132</v>
      </c>
      <c r="F2847" t="s">
        <v>1041</v>
      </c>
      <c r="G2847">
        <v>12</v>
      </c>
      <c r="H2847">
        <v>6</v>
      </c>
      <c r="I2847">
        <v>2009</v>
      </c>
      <c r="J2847">
        <v>1</v>
      </c>
      <c r="K2847" t="s">
        <v>391</v>
      </c>
      <c r="L2847">
        <f>data_to_analyze[[#This Row],[workers]]-data_to_analyze[[#This Row],[previous_workers]]</f>
        <v>6</v>
      </c>
    </row>
    <row r="2848" spans="1:12" x14ac:dyDescent="0.25">
      <c r="A2848">
        <v>2838</v>
      </c>
      <c r="B2848" t="s">
        <v>10432</v>
      </c>
      <c r="C2848" t="s">
        <v>10856</v>
      </c>
      <c r="D2848" s="7">
        <v>67800000</v>
      </c>
      <c r="E2848">
        <v>132</v>
      </c>
      <c r="F2848" t="s">
        <v>18</v>
      </c>
      <c r="G2848">
        <v>197</v>
      </c>
      <c r="H2848">
        <v>115</v>
      </c>
      <c r="I2848">
        <v>2005</v>
      </c>
      <c r="J2848">
        <v>11</v>
      </c>
      <c r="K2848" t="s">
        <v>137</v>
      </c>
      <c r="L2848">
        <f>data_to_analyze[[#This Row],[workers]]-data_to_analyze[[#This Row],[previous_workers]]</f>
        <v>82</v>
      </c>
    </row>
    <row r="2849" spans="1:12" x14ac:dyDescent="0.25">
      <c r="A2849">
        <v>2839</v>
      </c>
      <c r="B2849" t="s">
        <v>10435</v>
      </c>
      <c r="C2849" t="s">
        <v>17762</v>
      </c>
      <c r="D2849" s="7">
        <v>68300000</v>
      </c>
      <c r="E2849">
        <v>132</v>
      </c>
      <c r="F2849" t="s">
        <v>324</v>
      </c>
      <c r="G2849">
        <v>160</v>
      </c>
      <c r="H2849">
        <v>58</v>
      </c>
      <c r="I2849">
        <v>2009</v>
      </c>
      <c r="J2849">
        <v>5</v>
      </c>
      <c r="K2849" t="s">
        <v>3412</v>
      </c>
      <c r="L2849">
        <f>data_to_analyze[[#This Row],[workers]]-data_to_analyze[[#This Row],[previous_workers]]</f>
        <v>102</v>
      </c>
    </row>
    <row r="2850" spans="1:12" x14ac:dyDescent="0.25">
      <c r="A2850">
        <v>2840</v>
      </c>
      <c r="B2850" t="s">
        <v>10438</v>
      </c>
      <c r="C2850" t="s">
        <v>976</v>
      </c>
      <c r="D2850" s="7">
        <v>9600000</v>
      </c>
      <c r="E2850">
        <v>132</v>
      </c>
      <c r="F2850" t="s">
        <v>336</v>
      </c>
      <c r="G2850">
        <v>91</v>
      </c>
      <c r="H2850">
        <v>51</v>
      </c>
      <c r="I2850">
        <v>2014</v>
      </c>
      <c r="J2850">
        <v>2</v>
      </c>
      <c r="K2850" t="s">
        <v>10441</v>
      </c>
      <c r="L2850">
        <f>data_to_analyze[[#This Row],[workers]]-data_to_analyze[[#This Row],[previous_workers]]</f>
        <v>40</v>
      </c>
    </row>
    <row r="2851" spans="1:12" x14ac:dyDescent="0.25">
      <c r="A2851">
        <v>2841</v>
      </c>
      <c r="B2851" t="s">
        <v>10442</v>
      </c>
      <c r="C2851" t="s">
        <v>10856</v>
      </c>
      <c r="D2851" s="7">
        <v>10700000</v>
      </c>
      <c r="E2851">
        <v>132</v>
      </c>
      <c r="F2851" t="s">
        <v>187</v>
      </c>
      <c r="G2851">
        <v>37</v>
      </c>
      <c r="H2851">
        <v>19</v>
      </c>
      <c r="I2851">
        <v>2013</v>
      </c>
      <c r="J2851">
        <v>1</v>
      </c>
      <c r="K2851" t="s">
        <v>2693</v>
      </c>
      <c r="L2851">
        <f>data_to_analyze[[#This Row],[workers]]-data_to_analyze[[#This Row],[previous_workers]]</f>
        <v>18</v>
      </c>
    </row>
    <row r="2852" spans="1:12" x14ac:dyDescent="0.25">
      <c r="A2852">
        <v>2842</v>
      </c>
      <c r="B2852" t="s">
        <v>10445</v>
      </c>
      <c r="C2852" t="s">
        <v>17739</v>
      </c>
      <c r="D2852" s="7">
        <v>8800000</v>
      </c>
      <c r="E2852">
        <v>132</v>
      </c>
      <c r="F2852" t="s">
        <v>156</v>
      </c>
      <c r="G2852">
        <v>81</v>
      </c>
      <c r="H2852">
        <v>26</v>
      </c>
      <c r="I2852">
        <v>2013</v>
      </c>
      <c r="J2852">
        <v>1</v>
      </c>
      <c r="K2852" t="s">
        <v>122</v>
      </c>
      <c r="L2852">
        <f>data_to_analyze[[#This Row],[workers]]-data_to_analyze[[#This Row],[previous_workers]]</f>
        <v>55</v>
      </c>
    </row>
    <row r="2853" spans="1:12" x14ac:dyDescent="0.25">
      <c r="A2853">
        <v>2843</v>
      </c>
      <c r="B2853" t="s">
        <v>10448</v>
      </c>
      <c r="C2853" t="s">
        <v>17767</v>
      </c>
      <c r="D2853" s="7">
        <v>7900000</v>
      </c>
      <c r="E2853">
        <v>132</v>
      </c>
      <c r="F2853" t="s">
        <v>297</v>
      </c>
      <c r="G2853">
        <v>55</v>
      </c>
      <c r="H2853">
        <v>25</v>
      </c>
      <c r="I2853">
        <v>2007</v>
      </c>
      <c r="J2853">
        <v>7</v>
      </c>
      <c r="K2853" t="s">
        <v>3952</v>
      </c>
      <c r="L2853">
        <f>data_to_analyze[[#This Row],[workers]]-data_to_analyze[[#This Row],[previous_workers]]</f>
        <v>30</v>
      </c>
    </row>
    <row r="2854" spans="1:12" x14ac:dyDescent="0.25">
      <c r="A2854">
        <v>2844</v>
      </c>
      <c r="B2854" t="s">
        <v>10451</v>
      </c>
      <c r="C2854" t="s">
        <v>108</v>
      </c>
      <c r="D2854" s="7">
        <v>2500000</v>
      </c>
      <c r="E2854">
        <v>132</v>
      </c>
      <c r="F2854" t="s">
        <v>55</v>
      </c>
      <c r="G2854">
        <v>289</v>
      </c>
      <c r="H2854">
        <v>150</v>
      </c>
      <c r="I2854">
        <v>2008</v>
      </c>
      <c r="J2854">
        <v>5</v>
      </c>
      <c r="K2854" t="s">
        <v>5314</v>
      </c>
      <c r="L2854">
        <f>data_to_analyze[[#This Row],[workers]]-data_to_analyze[[#This Row],[previous_workers]]</f>
        <v>139</v>
      </c>
    </row>
    <row r="2855" spans="1:12" x14ac:dyDescent="0.25">
      <c r="A2855">
        <v>2845</v>
      </c>
      <c r="B2855" t="s">
        <v>10454</v>
      </c>
      <c r="C2855" t="s">
        <v>10856</v>
      </c>
      <c r="D2855" s="7">
        <v>14500000</v>
      </c>
      <c r="E2855">
        <v>132</v>
      </c>
      <c r="F2855" t="s">
        <v>187</v>
      </c>
      <c r="G2855">
        <v>48</v>
      </c>
      <c r="H2855">
        <v>28</v>
      </c>
      <c r="I2855">
        <v>1994</v>
      </c>
      <c r="J2855">
        <v>5</v>
      </c>
      <c r="K2855" t="s">
        <v>1475</v>
      </c>
      <c r="L2855">
        <f>data_to_analyze[[#This Row],[workers]]-data_to_analyze[[#This Row],[previous_workers]]</f>
        <v>20</v>
      </c>
    </row>
    <row r="2856" spans="1:12" x14ac:dyDescent="0.25">
      <c r="A2856">
        <v>2846</v>
      </c>
      <c r="B2856" t="s">
        <v>10457</v>
      </c>
      <c r="C2856" t="s">
        <v>10856</v>
      </c>
      <c r="D2856" s="7">
        <v>39600000</v>
      </c>
      <c r="E2856">
        <v>132</v>
      </c>
      <c r="F2856" t="s">
        <v>297</v>
      </c>
      <c r="G2856">
        <v>225</v>
      </c>
      <c r="H2856">
        <v>62</v>
      </c>
      <c r="I2856">
        <v>2012</v>
      </c>
      <c r="J2856">
        <v>3</v>
      </c>
      <c r="K2856" t="s">
        <v>405</v>
      </c>
      <c r="L2856">
        <f>data_to_analyze[[#This Row],[workers]]-data_to_analyze[[#This Row],[previous_workers]]</f>
        <v>163</v>
      </c>
    </row>
    <row r="2857" spans="1:12" x14ac:dyDescent="0.25">
      <c r="A2857">
        <v>2847</v>
      </c>
      <c r="B2857" t="s">
        <v>10460</v>
      </c>
      <c r="C2857" t="s">
        <v>17743</v>
      </c>
      <c r="D2857" s="7">
        <v>8900000</v>
      </c>
      <c r="E2857">
        <v>132</v>
      </c>
      <c r="F2857" t="s">
        <v>156</v>
      </c>
      <c r="G2857">
        <v>73</v>
      </c>
      <c r="H2857">
        <v>73</v>
      </c>
      <c r="I2857">
        <v>2010</v>
      </c>
      <c r="J2857">
        <v>4</v>
      </c>
      <c r="K2857" t="s">
        <v>1185</v>
      </c>
      <c r="L2857">
        <f>data_to_analyze[[#This Row],[workers]]-data_to_analyze[[#This Row],[previous_workers]]</f>
        <v>0</v>
      </c>
    </row>
    <row r="2858" spans="1:12" x14ac:dyDescent="0.25">
      <c r="A2858">
        <v>2848</v>
      </c>
      <c r="B2858" t="s">
        <v>10463</v>
      </c>
      <c r="C2858" t="s">
        <v>17773</v>
      </c>
      <c r="D2858" s="7">
        <v>400000</v>
      </c>
      <c r="E2858">
        <v>132</v>
      </c>
      <c r="F2858" t="s">
        <v>156</v>
      </c>
      <c r="G2858">
        <v>26</v>
      </c>
      <c r="H2858">
        <v>12</v>
      </c>
      <c r="I2858">
        <v>2007</v>
      </c>
      <c r="J2858">
        <v>3</v>
      </c>
      <c r="K2858" t="s">
        <v>396</v>
      </c>
      <c r="L2858">
        <f>data_to_analyze[[#This Row],[workers]]-data_to_analyze[[#This Row],[previous_workers]]</f>
        <v>14</v>
      </c>
    </row>
    <row r="2859" spans="1:12" x14ac:dyDescent="0.25">
      <c r="A2859">
        <v>2849</v>
      </c>
      <c r="B2859" t="s">
        <v>10466</v>
      </c>
      <c r="C2859" t="s">
        <v>17749</v>
      </c>
      <c r="D2859" s="7">
        <v>92800000</v>
      </c>
      <c r="E2859">
        <v>132</v>
      </c>
      <c r="F2859" t="s">
        <v>271</v>
      </c>
      <c r="G2859">
        <v>650</v>
      </c>
      <c r="H2859">
        <v>491</v>
      </c>
      <c r="I2859">
        <v>1990</v>
      </c>
      <c r="J2859">
        <v>2</v>
      </c>
      <c r="K2859" t="s">
        <v>344</v>
      </c>
      <c r="L2859">
        <f>data_to_analyze[[#This Row],[workers]]-data_to_analyze[[#This Row],[previous_workers]]</f>
        <v>159</v>
      </c>
    </row>
    <row r="2860" spans="1:12" x14ac:dyDescent="0.25">
      <c r="A2860">
        <v>2850</v>
      </c>
      <c r="B2860" t="s">
        <v>10470</v>
      </c>
      <c r="C2860" t="s">
        <v>17749</v>
      </c>
      <c r="D2860" s="7">
        <v>28400000</v>
      </c>
      <c r="E2860">
        <v>132</v>
      </c>
      <c r="F2860" t="s">
        <v>211</v>
      </c>
      <c r="G2860">
        <v>87</v>
      </c>
      <c r="H2860">
        <v>45</v>
      </c>
      <c r="I2860">
        <v>2002</v>
      </c>
      <c r="J2860">
        <v>7</v>
      </c>
      <c r="K2860" t="s">
        <v>10473</v>
      </c>
      <c r="L2860">
        <f>data_to_analyze[[#This Row],[workers]]-data_to_analyze[[#This Row],[previous_workers]]</f>
        <v>42</v>
      </c>
    </row>
    <row r="2861" spans="1:12" x14ac:dyDescent="0.25">
      <c r="A2861">
        <v>2851</v>
      </c>
      <c r="B2861" t="s">
        <v>10474</v>
      </c>
      <c r="C2861" t="s">
        <v>17739</v>
      </c>
      <c r="D2861" s="7">
        <v>3100000</v>
      </c>
      <c r="E2861">
        <v>132</v>
      </c>
      <c r="F2861" t="s">
        <v>55</v>
      </c>
      <c r="G2861">
        <v>18</v>
      </c>
      <c r="H2861">
        <v>10</v>
      </c>
      <c r="I2861">
        <v>2007</v>
      </c>
      <c r="J2861">
        <v>2</v>
      </c>
      <c r="K2861" t="s">
        <v>122</v>
      </c>
      <c r="L2861">
        <f>data_to_analyze[[#This Row],[workers]]-data_to_analyze[[#This Row],[previous_workers]]</f>
        <v>8</v>
      </c>
    </row>
    <row r="2862" spans="1:12" x14ac:dyDescent="0.25">
      <c r="A2862">
        <v>2852</v>
      </c>
      <c r="B2862" t="s">
        <v>10477</v>
      </c>
      <c r="C2862" t="s">
        <v>17758</v>
      </c>
      <c r="D2862" s="7">
        <v>4900000</v>
      </c>
      <c r="E2862">
        <v>132</v>
      </c>
      <c r="F2862" t="s">
        <v>329</v>
      </c>
      <c r="G2862">
        <v>24</v>
      </c>
      <c r="H2862">
        <v>17</v>
      </c>
      <c r="I2862">
        <v>2001</v>
      </c>
      <c r="J2862">
        <v>1</v>
      </c>
      <c r="K2862" t="s">
        <v>9923</v>
      </c>
      <c r="L2862">
        <f>data_to_analyze[[#This Row],[workers]]-data_to_analyze[[#This Row],[previous_workers]]</f>
        <v>7</v>
      </c>
    </row>
    <row r="2863" spans="1:12" x14ac:dyDescent="0.25">
      <c r="A2863">
        <v>2853</v>
      </c>
      <c r="B2863" t="s">
        <v>10480</v>
      </c>
      <c r="C2863" t="s">
        <v>17771</v>
      </c>
      <c r="D2863" s="7">
        <v>8300000</v>
      </c>
      <c r="E2863">
        <v>131</v>
      </c>
      <c r="F2863" t="s">
        <v>25</v>
      </c>
      <c r="G2863">
        <v>39</v>
      </c>
      <c r="H2863">
        <v>15</v>
      </c>
      <c r="I2863">
        <v>2004</v>
      </c>
      <c r="J2863">
        <v>2</v>
      </c>
      <c r="K2863" t="s">
        <v>1734</v>
      </c>
      <c r="L2863">
        <f>data_to_analyze[[#This Row],[workers]]-data_to_analyze[[#This Row],[previous_workers]]</f>
        <v>24</v>
      </c>
    </row>
    <row r="2864" spans="1:12" x14ac:dyDescent="0.25">
      <c r="A2864">
        <v>2854</v>
      </c>
      <c r="B2864" t="s">
        <v>10483</v>
      </c>
      <c r="C2864" t="s">
        <v>10856</v>
      </c>
      <c r="D2864" s="7">
        <v>15900000</v>
      </c>
      <c r="E2864">
        <v>131</v>
      </c>
      <c r="F2864" t="s">
        <v>55</v>
      </c>
      <c r="G2864">
        <v>78</v>
      </c>
      <c r="H2864">
        <v>35</v>
      </c>
      <c r="I2864">
        <v>2005</v>
      </c>
      <c r="J2864">
        <v>1</v>
      </c>
      <c r="K2864" t="s">
        <v>83</v>
      </c>
      <c r="L2864">
        <f>data_to_analyze[[#This Row],[workers]]-data_to_analyze[[#This Row],[previous_workers]]</f>
        <v>43</v>
      </c>
    </row>
    <row r="2865" spans="1:12" x14ac:dyDescent="0.25">
      <c r="A2865">
        <v>2855</v>
      </c>
      <c r="B2865" t="s">
        <v>10486</v>
      </c>
      <c r="C2865" t="s">
        <v>17758</v>
      </c>
      <c r="D2865" s="7">
        <v>4900000</v>
      </c>
      <c r="E2865">
        <v>131</v>
      </c>
      <c r="F2865" t="s">
        <v>18</v>
      </c>
      <c r="G2865">
        <v>81</v>
      </c>
      <c r="H2865">
        <v>48</v>
      </c>
      <c r="I2865">
        <v>2011</v>
      </c>
      <c r="J2865">
        <v>3</v>
      </c>
      <c r="K2865" t="s">
        <v>4445</v>
      </c>
      <c r="L2865">
        <f>data_to_analyze[[#This Row],[workers]]-data_to_analyze[[#This Row],[previous_workers]]</f>
        <v>33</v>
      </c>
    </row>
    <row r="2866" spans="1:12" x14ac:dyDescent="0.25">
      <c r="A2866">
        <v>2856</v>
      </c>
      <c r="B2866" t="s">
        <v>10489</v>
      </c>
      <c r="C2866" t="s">
        <v>17730</v>
      </c>
      <c r="D2866" s="7">
        <v>12800000</v>
      </c>
      <c r="E2866">
        <v>131</v>
      </c>
      <c r="F2866" t="s">
        <v>25</v>
      </c>
      <c r="G2866">
        <v>14</v>
      </c>
      <c r="H2866">
        <v>6</v>
      </c>
      <c r="I2866">
        <v>2003</v>
      </c>
      <c r="J2866">
        <v>1</v>
      </c>
      <c r="K2866" t="s">
        <v>338</v>
      </c>
      <c r="L2866">
        <f>data_to_analyze[[#This Row],[workers]]-data_to_analyze[[#This Row],[previous_workers]]</f>
        <v>8</v>
      </c>
    </row>
    <row r="2867" spans="1:12" x14ac:dyDescent="0.25">
      <c r="A2867">
        <v>2857</v>
      </c>
      <c r="B2867" t="s">
        <v>10492</v>
      </c>
      <c r="C2867" t="s">
        <v>17765</v>
      </c>
      <c r="D2867" s="7">
        <v>195700000</v>
      </c>
      <c r="E2867">
        <v>131</v>
      </c>
      <c r="F2867" t="s">
        <v>25</v>
      </c>
      <c r="G2867">
        <v>255</v>
      </c>
      <c r="H2867">
        <v>160</v>
      </c>
      <c r="I2867">
        <v>1996</v>
      </c>
      <c r="J2867">
        <v>5</v>
      </c>
      <c r="K2867" t="s">
        <v>10496</v>
      </c>
      <c r="L2867">
        <f>data_to_analyze[[#This Row],[workers]]-data_to_analyze[[#This Row],[previous_workers]]</f>
        <v>95</v>
      </c>
    </row>
    <row r="2868" spans="1:12" x14ac:dyDescent="0.25">
      <c r="A2868">
        <v>2858</v>
      </c>
      <c r="B2868" t="s">
        <v>10497</v>
      </c>
      <c r="C2868" t="s">
        <v>17760</v>
      </c>
      <c r="D2868" s="7">
        <v>8800000</v>
      </c>
      <c r="E2868">
        <v>131</v>
      </c>
      <c r="F2868" t="s">
        <v>308</v>
      </c>
      <c r="G2868">
        <v>69</v>
      </c>
      <c r="H2868">
        <v>25</v>
      </c>
      <c r="I2868">
        <v>2002</v>
      </c>
      <c r="J2868">
        <v>5</v>
      </c>
      <c r="K2868" t="s">
        <v>1879</v>
      </c>
      <c r="L2868">
        <f>data_to_analyze[[#This Row],[workers]]-data_to_analyze[[#This Row],[previous_workers]]</f>
        <v>44</v>
      </c>
    </row>
    <row r="2869" spans="1:12" x14ac:dyDescent="0.25">
      <c r="A2869">
        <v>2859</v>
      </c>
      <c r="B2869" t="s">
        <v>10500</v>
      </c>
      <c r="C2869" t="s">
        <v>17739</v>
      </c>
      <c r="D2869" s="7">
        <v>9700000</v>
      </c>
      <c r="E2869">
        <v>131</v>
      </c>
      <c r="F2869" t="s">
        <v>40</v>
      </c>
      <c r="G2869">
        <v>91</v>
      </c>
      <c r="H2869">
        <v>43</v>
      </c>
      <c r="I2869">
        <v>1998</v>
      </c>
      <c r="J2869">
        <v>3</v>
      </c>
      <c r="K2869" t="s">
        <v>7629</v>
      </c>
      <c r="L2869">
        <f>data_to_analyze[[#This Row],[workers]]-data_to_analyze[[#This Row],[previous_workers]]</f>
        <v>48</v>
      </c>
    </row>
    <row r="2870" spans="1:12" x14ac:dyDescent="0.25">
      <c r="A2870">
        <v>2860</v>
      </c>
      <c r="B2870" t="s">
        <v>10503</v>
      </c>
      <c r="C2870" t="s">
        <v>108</v>
      </c>
      <c r="D2870" s="7">
        <v>60500000</v>
      </c>
      <c r="E2870">
        <v>131</v>
      </c>
      <c r="F2870" t="s">
        <v>336</v>
      </c>
      <c r="G2870">
        <v>1125</v>
      </c>
      <c r="H2870">
        <v>768</v>
      </c>
      <c r="I2870">
        <v>1995</v>
      </c>
      <c r="J2870">
        <v>3</v>
      </c>
      <c r="K2870" t="s">
        <v>108</v>
      </c>
      <c r="L2870">
        <f>data_to_analyze[[#This Row],[workers]]-data_to_analyze[[#This Row],[previous_workers]]</f>
        <v>357</v>
      </c>
    </row>
    <row r="2871" spans="1:12" x14ac:dyDescent="0.25">
      <c r="A2871">
        <v>2861</v>
      </c>
      <c r="B2871" t="s">
        <v>10507</v>
      </c>
      <c r="C2871" t="s">
        <v>17735</v>
      </c>
      <c r="D2871" s="7">
        <v>21800000</v>
      </c>
      <c r="E2871">
        <v>131</v>
      </c>
      <c r="F2871" t="s">
        <v>55</v>
      </c>
      <c r="G2871">
        <v>69</v>
      </c>
      <c r="H2871">
        <v>33</v>
      </c>
      <c r="I2871">
        <v>2006</v>
      </c>
      <c r="J2871">
        <v>2</v>
      </c>
      <c r="K2871" t="s">
        <v>7498</v>
      </c>
      <c r="L2871">
        <f>data_to_analyze[[#This Row],[workers]]-data_to_analyze[[#This Row],[previous_workers]]</f>
        <v>36</v>
      </c>
    </row>
    <row r="2872" spans="1:12" x14ac:dyDescent="0.25">
      <c r="A2872">
        <v>2862</v>
      </c>
      <c r="B2872" t="s">
        <v>10510</v>
      </c>
      <c r="C2872" t="s">
        <v>17771</v>
      </c>
      <c r="D2872" s="7">
        <v>26500000</v>
      </c>
      <c r="E2872">
        <v>131</v>
      </c>
      <c r="F2872" t="s">
        <v>623</v>
      </c>
      <c r="G2872">
        <v>17</v>
      </c>
      <c r="H2872">
        <v>6</v>
      </c>
      <c r="I2872">
        <v>2011</v>
      </c>
      <c r="J2872">
        <v>3</v>
      </c>
      <c r="K2872" t="s">
        <v>3984</v>
      </c>
      <c r="L2872">
        <f>data_to_analyze[[#This Row],[workers]]-data_to_analyze[[#This Row],[previous_workers]]</f>
        <v>11</v>
      </c>
    </row>
    <row r="2873" spans="1:12" x14ac:dyDescent="0.25">
      <c r="A2873">
        <v>2863</v>
      </c>
      <c r="B2873" t="s">
        <v>10513</v>
      </c>
      <c r="C2873" t="s">
        <v>17739</v>
      </c>
      <c r="D2873" s="7">
        <v>26700000</v>
      </c>
      <c r="E2873">
        <v>131</v>
      </c>
      <c r="F2873" t="s">
        <v>156</v>
      </c>
      <c r="G2873">
        <v>126</v>
      </c>
      <c r="H2873">
        <v>57</v>
      </c>
      <c r="I2873">
        <v>2008</v>
      </c>
      <c r="J2873">
        <v>2</v>
      </c>
      <c r="K2873" t="s">
        <v>122</v>
      </c>
      <c r="L2873">
        <f>data_to_analyze[[#This Row],[workers]]-data_to_analyze[[#This Row],[previous_workers]]</f>
        <v>69</v>
      </c>
    </row>
    <row r="2874" spans="1:12" x14ac:dyDescent="0.25">
      <c r="A2874">
        <v>2864</v>
      </c>
      <c r="B2874" t="s">
        <v>10516</v>
      </c>
      <c r="C2874" t="s">
        <v>17746</v>
      </c>
      <c r="D2874" s="7">
        <v>66800000</v>
      </c>
      <c r="E2874">
        <v>131</v>
      </c>
      <c r="F2874" t="s">
        <v>211</v>
      </c>
      <c r="G2874">
        <v>425</v>
      </c>
      <c r="H2874">
        <v>203</v>
      </c>
      <c r="I2874">
        <v>2002</v>
      </c>
      <c r="J2874">
        <v>4</v>
      </c>
      <c r="K2874" t="s">
        <v>2326</v>
      </c>
      <c r="L2874">
        <f>data_to_analyze[[#This Row],[workers]]-data_to_analyze[[#This Row],[previous_workers]]</f>
        <v>222</v>
      </c>
    </row>
    <row r="2875" spans="1:12" x14ac:dyDescent="0.25">
      <c r="A2875">
        <v>2865</v>
      </c>
      <c r="B2875" t="s">
        <v>10520</v>
      </c>
      <c r="C2875" t="s">
        <v>17770</v>
      </c>
      <c r="D2875" s="7">
        <v>46200000</v>
      </c>
      <c r="E2875">
        <v>131</v>
      </c>
      <c r="F2875" t="s">
        <v>233</v>
      </c>
      <c r="G2875">
        <v>154</v>
      </c>
      <c r="H2875">
        <v>79</v>
      </c>
      <c r="I2875">
        <v>1984</v>
      </c>
      <c r="J2875">
        <v>2</v>
      </c>
      <c r="K2875" t="s">
        <v>10523</v>
      </c>
      <c r="L2875">
        <f>data_to_analyze[[#This Row],[workers]]-data_to_analyze[[#This Row],[previous_workers]]</f>
        <v>75</v>
      </c>
    </row>
    <row r="2876" spans="1:12" x14ac:dyDescent="0.25">
      <c r="A2876">
        <v>2866</v>
      </c>
      <c r="B2876" t="s">
        <v>10524</v>
      </c>
      <c r="C2876" t="s">
        <v>17769</v>
      </c>
      <c r="D2876" s="7">
        <v>152300000</v>
      </c>
      <c r="E2876">
        <v>131</v>
      </c>
      <c r="F2876" t="s">
        <v>336</v>
      </c>
      <c r="G2876">
        <v>160</v>
      </c>
      <c r="H2876">
        <v>90</v>
      </c>
      <c r="I2876">
        <v>1982</v>
      </c>
      <c r="J2876">
        <v>11</v>
      </c>
      <c r="K2876" t="s">
        <v>10528</v>
      </c>
      <c r="L2876">
        <f>data_to_analyze[[#This Row],[workers]]-data_to_analyze[[#This Row],[previous_workers]]</f>
        <v>70</v>
      </c>
    </row>
    <row r="2877" spans="1:12" x14ac:dyDescent="0.25">
      <c r="A2877">
        <v>2867</v>
      </c>
      <c r="B2877" t="s">
        <v>10529</v>
      </c>
      <c r="C2877" t="s">
        <v>17764</v>
      </c>
      <c r="D2877" s="7">
        <v>3300000</v>
      </c>
      <c r="E2877">
        <v>131</v>
      </c>
      <c r="F2877" t="s">
        <v>33</v>
      </c>
      <c r="G2877">
        <v>17</v>
      </c>
      <c r="H2877">
        <v>9</v>
      </c>
      <c r="I2877">
        <v>2006</v>
      </c>
      <c r="J2877">
        <v>2</v>
      </c>
      <c r="K2877" t="s">
        <v>2304</v>
      </c>
      <c r="L2877">
        <f>data_to_analyze[[#This Row],[workers]]-data_to_analyze[[#This Row],[previous_workers]]</f>
        <v>8</v>
      </c>
    </row>
    <row r="2878" spans="1:12" x14ac:dyDescent="0.25">
      <c r="A2878">
        <v>2868</v>
      </c>
      <c r="B2878" t="s">
        <v>10532</v>
      </c>
      <c r="C2878" t="s">
        <v>17770</v>
      </c>
      <c r="D2878" s="7">
        <v>20300000</v>
      </c>
      <c r="E2878">
        <v>131</v>
      </c>
      <c r="F2878" t="s">
        <v>233</v>
      </c>
      <c r="G2878">
        <v>240</v>
      </c>
      <c r="H2878">
        <v>54</v>
      </c>
      <c r="I2878">
        <v>2003</v>
      </c>
      <c r="J2878">
        <v>1</v>
      </c>
      <c r="K2878" t="s">
        <v>34</v>
      </c>
      <c r="L2878">
        <f>data_to_analyze[[#This Row],[workers]]-data_to_analyze[[#This Row],[previous_workers]]</f>
        <v>186</v>
      </c>
    </row>
    <row r="2879" spans="1:12" x14ac:dyDescent="0.25">
      <c r="A2879">
        <v>2869</v>
      </c>
      <c r="B2879" t="s">
        <v>10535</v>
      </c>
      <c r="C2879" t="s">
        <v>7363</v>
      </c>
      <c r="D2879" s="7">
        <v>5700000</v>
      </c>
      <c r="E2879">
        <v>131</v>
      </c>
      <c r="F2879" t="s">
        <v>1041</v>
      </c>
      <c r="G2879">
        <v>51</v>
      </c>
      <c r="H2879">
        <v>28</v>
      </c>
      <c r="I2879">
        <v>2009</v>
      </c>
      <c r="J2879">
        <v>4</v>
      </c>
      <c r="K2879" t="s">
        <v>10538</v>
      </c>
      <c r="L2879">
        <f>data_to_analyze[[#This Row],[workers]]-data_to_analyze[[#This Row],[previous_workers]]</f>
        <v>23</v>
      </c>
    </row>
    <row r="2880" spans="1:12" x14ac:dyDescent="0.25">
      <c r="A2880">
        <v>2870</v>
      </c>
      <c r="B2880" t="s">
        <v>10539</v>
      </c>
      <c r="C2880" t="s">
        <v>17773</v>
      </c>
      <c r="D2880" s="7">
        <v>4400000</v>
      </c>
      <c r="E2880">
        <v>130</v>
      </c>
      <c r="F2880" t="s">
        <v>336</v>
      </c>
      <c r="G2880">
        <v>19</v>
      </c>
      <c r="H2880">
        <v>12</v>
      </c>
      <c r="I2880">
        <v>2007</v>
      </c>
      <c r="J2880">
        <v>2</v>
      </c>
      <c r="K2880" t="s">
        <v>1896</v>
      </c>
      <c r="L2880">
        <f>data_to_analyze[[#This Row],[workers]]-data_to_analyze[[#This Row],[previous_workers]]</f>
        <v>7</v>
      </c>
    </row>
    <row r="2881" spans="1:12" x14ac:dyDescent="0.25">
      <c r="A2881">
        <v>2871</v>
      </c>
      <c r="B2881" t="s">
        <v>10542</v>
      </c>
      <c r="C2881" t="s">
        <v>777</v>
      </c>
      <c r="D2881" s="7">
        <v>33100000</v>
      </c>
      <c r="E2881">
        <v>130</v>
      </c>
      <c r="F2881" t="s">
        <v>329</v>
      </c>
      <c r="G2881">
        <v>58</v>
      </c>
      <c r="H2881">
        <v>25</v>
      </c>
      <c r="I2881">
        <v>2011</v>
      </c>
      <c r="J2881">
        <v>2</v>
      </c>
      <c r="K2881" t="s">
        <v>6961</v>
      </c>
      <c r="L2881">
        <f>data_to_analyze[[#This Row],[workers]]-data_to_analyze[[#This Row],[previous_workers]]</f>
        <v>33</v>
      </c>
    </row>
    <row r="2882" spans="1:12" x14ac:dyDescent="0.25">
      <c r="A2882">
        <v>2872</v>
      </c>
      <c r="B2882" t="s">
        <v>10545</v>
      </c>
      <c r="C2882" t="s">
        <v>17730</v>
      </c>
      <c r="D2882" s="7">
        <v>3400000</v>
      </c>
      <c r="E2882">
        <v>130</v>
      </c>
      <c r="F2882" t="s">
        <v>181</v>
      </c>
      <c r="G2882">
        <v>23</v>
      </c>
      <c r="H2882">
        <v>16</v>
      </c>
      <c r="I2882">
        <v>2012</v>
      </c>
      <c r="J2882">
        <v>3</v>
      </c>
      <c r="K2882" t="s">
        <v>2594</v>
      </c>
      <c r="L2882">
        <f>data_to_analyze[[#This Row],[workers]]-data_to_analyze[[#This Row],[previous_workers]]</f>
        <v>7</v>
      </c>
    </row>
    <row r="2883" spans="1:12" x14ac:dyDescent="0.25">
      <c r="A2883">
        <v>2873</v>
      </c>
      <c r="B2883" t="s">
        <v>10548</v>
      </c>
      <c r="C2883" t="s">
        <v>777</v>
      </c>
      <c r="D2883" s="7">
        <v>3500000</v>
      </c>
      <c r="E2883">
        <v>130</v>
      </c>
      <c r="F2883" t="s">
        <v>18</v>
      </c>
      <c r="G2883">
        <v>46</v>
      </c>
      <c r="H2883">
        <v>25</v>
      </c>
      <c r="I2883">
        <v>2002</v>
      </c>
      <c r="J2883">
        <v>1</v>
      </c>
      <c r="K2883" t="s">
        <v>198</v>
      </c>
      <c r="L2883">
        <f>data_to_analyze[[#This Row],[workers]]-data_to_analyze[[#This Row],[previous_workers]]</f>
        <v>21</v>
      </c>
    </row>
    <row r="2884" spans="1:12" x14ac:dyDescent="0.25">
      <c r="A2884">
        <v>2874</v>
      </c>
      <c r="B2884" t="s">
        <v>10552</v>
      </c>
      <c r="C2884" t="s">
        <v>17742</v>
      </c>
      <c r="D2884" s="7">
        <v>16500000</v>
      </c>
      <c r="E2884">
        <v>130</v>
      </c>
      <c r="F2884" t="s">
        <v>107</v>
      </c>
      <c r="G2884">
        <v>38</v>
      </c>
      <c r="H2884">
        <v>17</v>
      </c>
      <c r="I2884">
        <v>2011</v>
      </c>
      <c r="J2884">
        <v>2</v>
      </c>
      <c r="K2884" t="s">
        <v>506</v>
      </c>
      <c r="L2884">
        <f>data_to_analyze[[#This Row],[workers]]-data_to_analyze[[#This Row],[previous_workers]]</f>
        <v>21</v>
      </c>
    </row>
    <row r="2885" spans="1:12" x14ac:dyDescent="0.25">
      <c r="A2885">
        <v>2875</v>
      </c>
      <c r="B2885" t="s">
        <v>10555</v>
      </c>
      <c r="C2885" t="s">
        <v>17735</v>
      </c>
      <c r="D2885" s="7">
        <v>8100000</v>
      </c>
      <c r="E2885">
        <v>130</v>
      </c>
      <c r="F2885" t="s">
        <v>233</v>
      </c>
      <c r="G2885">
        <v>62</v>
      </c>
      <c r="H2885">
        <v>44</v>
      </c>
      <c r="I2885">
        <v>2008</v>
      </c>
      <c r="J2885">
        <v>2</v>
      </c>
      <c r="K2885" t="s">
        <v>10558</v>
      </c>
      <c r="L2885">
        <f>data_to_analyze[[#This Row],[workers]]-data_to_analyze[[#This Row],[previous_workers]]</f>
        <v>18</v>
      </c>
    </row>
    <row r="2886" spans="1:12" x14ac:dyDescent="0.25">
      <c r="A2886">
        <v>2876</v>
      </c>
      <c r="B2886" t="s">
        <v>10559</v>
      </c>
      <c r="C2886" t="s">
        <v>17770</v>
      </c>
      <c r="D2886" s="7">
        <v>3600000</v>
      </c>
      <c r="E2886">
        <v>130</v>
      </c>
      <c r="F2886" t="s">
        <v>107</v>
      </c>
      <c r="G2886">
        <v>8</v>
      </c>
      <c r="H2886">
        <v>5</v>
      </c>
      <c r="I2886">
        <v>1992</v>
      </c>
      <c r="J2886">
        <v>2</v>
      </c>
      <c r="K2886" t="s">
        <v>34</v>
      </c>
      <c r="L2886">
        <f>data_to_analyze[[#This Row],[workers]]-data_to_analyze[[#This Row],[previous_workers]]</f>
        <v>3</v>
      </c>
    </row>
    <row r="2887" spans="1:12" x14ac:dyDescent="0.25">
      <c r="A2887">
        <v>2877</v>
      </c>
      <c r="B2887" t="s">
        <v>10562</v>
      </c>
      <c r="C2887" t="s">
        <v>10856</v>
      </c>
      <c r="D2887" s="7">
        <v>31700000</v>
      </c>
      <c r="E2887">
        <v>130</v>
      </c>
      <c r="F2887" t="s">
        <v>55</v>
      </c>
      <c r="G2887">
        <v>66</v>
      </c>
      <c r="H2887">
        <v>21</v>
      </c>
      <c r="I2887">
        <v>2006</v>
      </c>
      <c r="J2887">
        <v>1</v>
      </c>
      <c r="K2887" t="s">
        <v>10566</v>
      </c>
      <c r="L2887">
        <f>data_to_analyze[[#This Row],[workers]]-data_to_analyze[[#This Row],[previous_workers]]</f>
        <v>45</v>
      </c>
    </row>
    <row r="2888" spans="1:12" x14ac:dyDescent="0.25">
      <c r="A2888">
        <v>2878</v>
      </c>
      <c r="B2888" t="s">
        <v>10567</v>
      </c>
      <c r="C2888" t="s">
        <v>17770</v>
      </c>
      <c r="D2888" s="7">
        <v>11500000</v>
      </c>
      <c r="E2888">
        <v>130</v>
      </c>
      <c r="F2888" t="s">
        <v>329</v>
      </c>
      <c r="G2888">
        <v>28</v>
      </c>
      <c r="H2888">
        <v>12</v>
      </c>
      <c r="I2888">
        <v>2012</v>
      </c>
      <c r="J2888">
        <v>3</v>
      </c>
      <c r="K2888" t="s">
        <v>1789</v>
      </c>
      <c r="L2888">
        <f>data_to_analyze[[#This Row],[workers]]-data_to_analyze[[#This Row],[previous_workers]]</f>
        <v>16</v>
      </c>
    </row>
    <row r="2889" spans="1:12" x14ac:dyDescent="0.25">
      <c r="A2889">
        <v>2879</v>
      </c>
      <c r="B2889" t="s">
        <v>10571</v>
      </c>
      <c r="C2889" t="s">
        <v>17739</v>
      </c>
      <c r="D2889" s="7">
        <v>4300000</v>
      </c>
      <c r="E2889">
        <v>130</v>
      </c>
      <c r="F2889" t="s">
        <v>297</v>
      </c>
      <c r="G2889">
        <v>25</v>
      </c>
      <c r="H2889">
        <v>15</v>
      </c>
      <c r="I2889">
        <v>1997</v>
      </c>
      <c r="J2889">
        <v>1</v>
      </c>
      <c r="K2889" t="s">
        <v>122</v>
      </c>
      <c r="L2889">
        <f>data_to_analyze[[#This Row],[workers]]-data_to_analyze[[#This Row],[previous_workers]]</f>
        <v>10</v>
      </c>
    </row>
    <row r="2890" spans="1:12" x14ac:dyDescent="0.25">
      <c r="A2890">
        <v>2880</v>
      </c>
      <c r="B2890" t="s">
        <v>10574</v>
      </c>
      <c r="C2890" t="s">
        <v>17765</v>
      </c>
      <c r="D2890" s="7">
        <v>400000</v>
      </c>
      <c r="E2890">
        <v>130</v>
      </c>
      <c r="F2890" t="s">
        <v>289</v>
      </c>
      <c r="G2890">
        <v>19</v>
      </c>
      <c r="H2890">
        <v>8</v>
      </c>
      <c r="I2890">
        <v>2007</v>
      </c>
      <c r="J2890">
        <v>3</v>
      </c>
      <c r="K2890" t="s">
        <v>10577</v>
      </c>
      <c r="L2890">
        <f>data_to_analyze[[#This Row],[workers]]-data_to_analyze[[#This Row],[previous_workers]]</f>
        <v>11</v>
      </c>
    </row>
    <row r="2891" spans="1:12" x14ac:dyDescent="0.25">
      <c r="A2891">
        <v>2881</v>
      </c>
      <c r="B2891" t="s">
        <v>10578</v>
      </c>
      <c r="C2891" t="s">
        <v>17770</v>
      </c>
      <c r="D2891" s="7">
        <v>3700000</v>
      </c>
      <c r="E2891">
        <v>130</v>
      </c>
      <c r="F2891" t="s">
        <v>211</v>
      </c>
      <c r="G2891">
        <v>24</v>
      </c>
      <c r="H2891">
        <v>15</v>
      </c>
      <c r="I2891">
        <v>2014</v>
      </c>
      <c r="J2891">
        <v>2</v>
      </c>
      <c r="K2891" t="s">
        <v>707</v>
      </c>
      <c r="L2891">
        <f>data_to_analyze[[#This Row],[workers]]-data_to_analyze[[#This Row],[previous_workers]]</f>
        <v>9</v>
      </c>
    </row>
    <row r="2892" spans="1:12" x14ac:dyDescent="0.25">
      <c r="A2892">
        <v>2882</v>
      </c>
      <c r="B2892" t="s">
        <v>10581</v>
      </c>
      <c r="C2892" t="s">
        <v>17773</v>
      </c>
      <c r="D2892" s="7">
        <v>3200000</v>
      </c>
      <c r="E2892">
        <v>130</v>
      </c>
      <c r="F2892" t="s">
        <v>308</v>
      </c>
      <c r="G2892">
        <v>35</v>
      </c>
      <c r="H2892">
        <v>12</v>
      </c>
      <c r="I2892">
        <v>2008</v>
      </c>
      <c r="J2892">
        <v>2</v>
      </c>
      <c r="K2892" t="s">
        <v>10584</v>
      </c>
      <c r="L2892">
        <f>data_to_analyze[[#This Row],[workers]]-data_to_analyze[[#This Row],[previous_workers]]</f>
        <v>23</v>
      </c>
    </row>
    <row r="2893" spans="1:12" x14ac:dyDescent="0.25">
      <c r="A2893">
        <v>2883</v>
      </c>
      <c r="B2893" t="s">
        <v>10585</v>
      </c>
      <c r="C2893" t="s">
        <v>17769</v>
      </c>
      <c r="D2893" s="7">
        <v>2900000</v>
      </c>
      <c r="E2893">
        <v>130</v>
      </c>
      <c r="F2893" t="s">
        <v>297</v>
      </c>
      <c r="G2893">
        <v>20</v>
      </c>
      <c r="H2893">
        <v>18</v>
      </c>
      <c r="I2893">
        <v>2007</v>
      </c>
      <c r="J2893">
        <v>2</v>
      </c>
      <c r="K2893" t="s">
        <v>10588</v>
      </c>
      <c r="L2893">
        <f>data_to_analyze[[#This Row],[workers]]-data_to_analyze[[#This Row],[previous_workers]]</f>
        <v>2</v>
      </c>
    </row>
    <row r="2894" spans="1:12" x14ac:dyDescent="0.25">
      <c r="A2894">
        <v>2884</v>
      </c>
      <c r="B2894" t="s">
        <v>10589</v>
      </c>
      <c r="C2894" t="s">
        <v>777</v>
      </c>
      <c r="D2894" s="7">
        <v>3400000</v>
      </c>
      <c r="E2894">
        <v>130</v>
      </c>
      <c r="F2894" t="s">
        <v>18</v>
      </c>
      <c r="G2894">
        <v>24</v>
      </c>
      <c r="H2894">
        <v>15</v>
      </c>
      <c r="I2894">
        <v>2007</v>
      </c>
      <c r="J2894">
        <v>1</v>
      </c>
      <c r="K2894" t="s">
        <v>671</v>
      </c>
      <c r="L2894">
        <f>data_to_analyze[[#This Row],[workers]]-data_to_analyze[[#This Row],[previous_workers]]</f>
        <v>9</v>
      </c>
    </row>
    <row r="2895" spans="1:12" x14ac:dyDescent="0.25">
      <c r="A2895">
        <v>2885</v>
      </c>
      <c r="B2895" t="s">
        <v>10592</v>
      </c>
      <c r="C2895" t="s">
        <v>17771</v>
      </c>
      <c r="D2895" s="7">
        <v>1200000</v>
      </c>
      <c r="E2895">
        <v>130</v>
      </c>
      <c r="F2895" t="s">
        <v>336</v>
      </c>
      <c r="G2895">
        <v>645</v>
      </c>
      <c r="H2895">
        <v>108</v>
      </c>
      <c r="I2895">
        <v>2007</v>
      </c>
      <c r="J2895">
        <v>4</v>
      </c>
      <c r="K2895" t="s">
        <v>319</v>
      </c>
      <c r="L2895">
        <f>data_to_analyze[[#This Row],[workers]]-data_to_analyze[[#This Row],[previous_workers]]</f>
        <v>537</v>
      </c>
    </row>
    <row r="2896" spans="1:12" x14ac:dyDescent="0.25">
      <c r="A2896">
        <v>2886</v>
      </c>
      <c r="B2896" t="s">
        <v>10595</v>
      </c>
      <c r="C2896" t="s">
        <v>17744</v>
      </c>
      <c r="D2896" s="7">
        <v>9700000</v>
      </c>
      <c r="E2896">
        <v>130</v>
      </c>
      <c r="F2896" t="s">
        <v>156</v>
      </c>
      <c r="G2896">
        <v>70</v>
      </c>
      <c r="H2896">
        <v>52</v>
      </c>
      <c r="I2896">
        <v>1997</v>
      </c>
      <c r="J2896">
        <v>5</v>
      </c>
      <c r="K2896" t="s">
        <v>2080</v>
      </c>
      <c r="L2896">
        <f>data_to_analyze[[#This Row],[workers]]-data_to_analyze[[#This Row],[previous_workers]]</f>
        <v>18</v>
      </c>
    </row>
    <row r="2897" spans="1:12" x14ac:dyDescent="0.25">
      <c r="A2897">
        <v>2887</v>
      </c>
      <c r="B2897" t="s">
        <v>10598</v>
      </c>
      <c r="C2897" t="s">
        <v>17770</v>
      </c>
      <c r="D2897" s="7">
        <v>10200000</v>
      </c>
      <c r="E2897">
        <v>130</v>
      </c>
      <c r="F2897" t="s">
        <v>1041</v>
      </c>
      <c r="G2897">
        <v>39</v>
      </c>
      <c r="H2897">
        <v>23</v>
      </c>
      <c r="I2897">
        <v>2013</v>
      </c>
      <c r="J2897">
        <v>1</v>
      </c>
      <c r="K2897" t="s">
        <v>258</v>
      </c>
      <c r="L2897">
        <f>data_to_analyze[[#This Row],[workers]]-data_to_analyze[[#This Row],[previous_workers]]</f>
        <v>16</v>
      </c>
    </row>
    <row r="2898" spans="1:12" x14ac:dyDescent="0.25">
      <c r="A2898">
        <v>2888</v>
      </c>
      <c r="B2898" t="s">
        <v>10601</v>
      </c>
      <c r="C2898" t="s">
        <v>17762</v>
      </c>
      <c r="D2898" s="7">
        <v>7200000</v>
      </c>
      <c r="E2898">
        <v>130</v>
      </c>
      <c r="F2898" t="s">
        <v>149</v>
      </c>
      <c r="G2898">
        <v>21</v>
      </c>
      <c r="H2898">
        <v>9</v>
      </c>
      <c r="I2898">
        <v>2007</v>
      </c>
      <c r="J2898">
        <v>2</v>
      </c>
      <c r="K2898" t="s">
        <v>3724</v>
      </c>
      <c r="L2898">
        <f>data_to_analyze[[#This Row],[workers]]-data_to_analyze[[#This Row],[previous_workers]]</f>
        <v>12</v>
      </c>
    </row>
    <row r="2899" spans="1:12" x14ac:dyDescent="0.25">
      <c r="A2899">
        <v>2889</v>
      </c>
      <c r="B2899" t="s">
        <v>10604</v>
      </c>
      <c r="C2899" t="s">
        <v>17739</v>
      </c>
      <c r="D2899" s="7">
        <v>5300000</v>
      </c>
      <c r="E2899">
        <v>130</v>
      </c>
      <c r="F2899" t="s">
        <v>55</v>
      </c>
      <c r="G2899">
        <v>75</v>
      </c>
      <c r="H2899">
        <v>39</v>
      </c>
      <c r="I2899">
        <v>1999</v>
      </c>
      <c r="J2899">
        <v>3</v>
      </c>
      <c r="K2899" t="s">
        <v>122</v>
      </c>
      <c r="L2899">
        <f>data_to_analyze[[#This Row],[workers]]-data_to_analyze[[#This Row],[previous_workers]]</f>
        <v>36</v>
      </c>
    </row>
    <row r="2900" spans="1:12" x14ac:dyDescent="0.25">
      <c r="A2900">
        <v>2890</v>
      </c>
      <c r="B2900" t="s">
        <v>10608</v>
      </c>
      <c r="C2900" t="s">
        <v>10856</v>
      </c>
      <c r="D2900" s="7">
        <v>7800000</v>
      </c>
      <c r="E2900">
        <v>130</v>
      </c>
      <c r="F2900" t="s">
        <v>156</v>
      </c>
      <c r="G2900">
        <v>30</v>
      </c>
      <c r="H2900">
        <v>9</v>
      </c>
      <c r="I2900">
        <v>2013</v>
      </c>
      <c r="J2900">
        <v>2</v>
      </c>
      <c r="K2900" t="s">
        <v>83</v>
      </c>
      <c r="L2900">
        <f>data_to_analyze[[#This Row],[workers]]-data_to_analyze[[#This Row],[previous_workers]]</f>
        <v>21</v>
      </c>
    </row>
    <row r="2901" spans="1:12" x14ac:dyDescent="0.25">
      <c r="A2901">
        <v>2891</v>
      </c>
      <c r="B2901" t="s">
        <v>10611</v>
      </c>
      <c r="C2901" t="s">
        <v>976</v>
      </c>
      <c r="D2901" s="7">
        <v>12600000</v>
      </c>
      <c r="E2901">
        <v>130</v>
      </c>
      <c r="F2901" t="s">
        <v>25</v>
      </c>
      <c r="G2901">
        <v>30</v>
      </c>
      <c r="H2901">
        <v>14</v>
      </c>
      <c r="I2901">
        <v>2009</v>
      </c>
      <c r="J2901">
        <v>7</v>
      </c>
      <c r="K2901" t="s">
        <v>10614</v>
      </c>
      <c r="L2901">
        <f>data_to_analyze[[#This Row],[workers]]-data_to_analyze[[#This Row],[previous_workers]]</f>
        <v>16</v>
      </c>
    </row>
    <row r="2902" spans="1:12" x14ac:dyDescent="0.25">
      <c r="A2902">
        <v>2892</v>
      </c>
      <c r="B2902" t="s">
        <v>10615</v>
      </c>
      <c r="C2902" t="s">
        <v>17773</v>
      </c>
      <c r="D2902" s="7">
        <v>24100000</v>
      </c>
      <c r="E2902">
        <v>129</v>
      </c>
      <c r="F2902" t="s">
        <v>156</v>
      </c>
      <c r="G2902">
        <v>166</v>
      </c>
      <c r="H2902">
        <v>88</v>
      </c>
      <c r="I2902">
        <v>1997</v>
      </c>
      <c r="J2902">
        <v>2</v>
      </c>
      <c r="K2902" t="s">
        <v>735</v>
      </c>
      <c r="L2902">
        <f>data_to_analyze[[#This Row],[workers]]-data_to_analyze[[#This Row],[previous_workers]]</f>
        <v>78</v>
      </c>
    </row>
    <row r="2903" spans="1:12" x14ac:dyDescent="0.25">
      <c r="A2903">
        <v>2893</v>
      </c>
      <c r="B2903" t="s">
        <v>10619</v>
      </c>
      <c r="C2903" t="s">
        <v>10856</v>
      </c>
      <c r="D2903" s="7">
        <v>700000</v>
      </c>
      <c r="E2903">
        <v>129</v>
      </c>
      <c r="F2903" t="s">
        <v>55</v>
      </c>
      <c r="G2903">
        <v>190</v>
      </c>
      <c r="H2903">
        <v>100</v>
      </c>
      <c r="I2903">
        <v>2012</v>
      </c>
      <c r="J2903">
        <v>2</v>
      </c>
      <c r="K2903" t="s">
        <v>1116</v>
      </c>
      <c r="L2903">
        <f>data_to_analyze[[#This Row],[workers]]-data_to_analyze[[#This Row],[previous_workers]]</f>
        <v>90</v>
      </c>
    </row>
    <row r="2904" spans="1:12" x14ac:dyDescent="0.25">
      <c r="A2904">
        <v>2894</v>
      </c>
      <c r="B2904" t="s">
        <v>10622</v>
      </c>
      <c r="C2904" t="s">
        <v>17773</v>
      </c>
      <c r="D2904" s="7">
        <v>71300000</v>
      </c>
      <c r="E2904">
        <v>129</v>
      </c>
      <c r="F2904" t="s">
        <v>257</v>
      </c>
      <c r="G2904">
        <v>300</v>
      </c>
      <c r="H2904">
        <v>150</v>
      </c>
      <c r="I2904">
        <v>2002</v>
      </c>
      <c r="J2904">
        <v>6</v>
      </c>
      <c r="K2904" t="s">
        <v>396</v>
      </c>
      <c r="L2904">
        <f>data_to_analyze[[#This Row],[workers]]-data_to_analyze[[#This Row],[previous_workers]]</f>
        <v>150</v>
      </c>
    </row>
    <row r="2905" spans="1:12" x14ac:dyDescent="0.25">
      <c r="A2905">
        <v>2895</v>
      </c>
      <c r="B2905" t="s">
        <v>10626</v>
      </c>
      <c r="C2905" t="s">
        <v>777</v>
      </c>
      <c r="D2905" s="7">
        <v>1100000</v>
      </c>
      <c r="E2905">
        <v>129</v>
      </c>
      <c r="F2905" t="s">
        <v>336</v>
      </c>
      <c r="G2905">
        <v>32</v>
      </c>
      <c r="H2905">
        <v>18</v>
      </c>
      <c r="I2905">
        <v>2009</v>
      </c>
      <c r="J2905">
        <v>5</v>
      </c>
      <c r="K2905" t="s">
        <v>56</v>
      </c>
      <c r="L2905">
        <f>data_to_analyze[[#This Row],[workers]]-data_to_analyze[[#This Row],[previous_workers]]</f>
        <v>14</v>
      </c>
    </row>
    <row r="2906" spans="1:12" x14ac:dyDescent="0.25">
      <c r="A2906">
        <v>2896</v>
      </c>
      <c r="B2906" t="s">
        <v>10629</v>
      </c>
      <c r="C2906" t="s">
        <v>777</v>
      </c>
      <c r="D2906" s="7">
        <v>18100000</v>
      </c>
      <c r="E2906">
        <v>129</v>
      </c>
      <c r="F2906" t="s">
        <v>25</v>
      </c>
      <c r="G2906">
        <v>18</v>
      </c>
      <c r="H2906">
        <v>6</v>
      </c>
      <c r="I2906">
        <v>2009</v>
      </c>
      <c r="J2906">
        <v>5</v>
      </c>
      <c r="K2906" t="s">
        <v>10632</v>
      </c>
      <c r="L2906">
        <f>data_to_analyze[[#This Row],[workers]]-data_to_analyze[[#This Row],[previous_workers]]</f>
        <v>12</v>
      </c>
    </row>
    <row r="2907" spans="1:12" x14ac:dyDescent="0.25">
      <c r="A2907">
        <v>2897</v>
      </c>
      <c r="B2907" t="s">
        <v>10633</v>
      </c>
      <c r="C2907" t="s">
        <v>17768</v>
      </c>
      <c r="D2907" s="7">
        <v>65100000</v>
      </c>
      <c r="E2907">
        <v>129</v>
      </c>
      <c r="F2907" t="s">
        <v>40</v>
      </c>
      <c r="G2907">
        <v>145</v>
      </c>
      <c r="H2907">
        <v>65</v>
      </c>
      <c r="I2907">
        <v>1978</v>
      </c>
      <c r="J2907">
        <v>5</v>
      </c>
      <c r="K2907" t="s">
        <v>10637</v>
      </c>
      <c r="L2907">
        <f>data_to_analyze[[#This Row],[workers]]-data_to_analyze[[#This Row],[previous_workers]]</f>
        <v>80</v>
      </c>
    </row>
    <row r="2908" spans="1:12" x14ac:dyDescent="0.25">
      <c r="A2908">
        <v>2898</v>
      </c>
      <c r="B2908" t="s">
        <v>10638</v>
      </c>
      <c r="C2908" t="s">
        <v>17751</v>
      </c>
      <c r="D2908" s="7">
        <v>2400000</v>
      </c>
      <c r="E2908">
        <v>129</v>
      </c>
      <c r="F2908" t="s">
        <v>18</v>
      </c>
      <c r="G2908">
        <v>22</v>
      </c>
      <c r="H2908">
        <v>9</v>
      </c>
      <c r="I2908">
        <v>2010</v>
      </c>
      <c r="J2908">
        <v>2</v>
      </c>
      <c r="K2908" t="s">
        <v>298</v>
      </c>
      <c r="L2908">
        <f>data_to_analyze[[#This Row],[workers]]-data_to_analyze[[#This Row],[previous_workers]]</f>
        <v>13</v>
      </c>
    </row>
    <row r="2909" spans="1:12" x14ac:dyDescent="0.25">
      <c r="A2909">
        <v>2899</v>
      </c>
      <c r="B2909" t="s">
        <v>10641</v>
      </c>
      <c r="C2909" t="s">
        <v>17765</v>
      </c>
      <c r="D2909" s="7">
        <v>29500000</v>
      </c>
      <c r="E2909">
        <v>129</v>
      </c>
      <c r="F2909" t="s">
        <v>329</v>
      </c>
      <c r="G2909">
        <v>60</v>
      </c>
      <c r="H2909">
        <v>23</v>
      </c>
      <c r="I2909">
        <v>2005</v>
      </c>
      <c r="J2909">
        <v>4</v>
      </c>
      <c r="K2909" t="s">
        <v>10645</v>
      </c>
      <c r="L2909">
        <f>data_to_analyze[[#This Row],[workers]]-data_to_analyze[[#This Row],[previous_workers]]</f>
        <v>37</v>
      </c>
    </row>
    <row r="2910" spans="1:12" x14ac:dyDescent="0.25">
      <c r="A2910">
        <v>2900</v>
      </c>
      <c r="B2910" t="s">
        <v>10646</v>
      </c>
      <c r="C2910" t="s">
        <v>17773</v>
      </c>
      <c r="D2910" s="7">
        <v>26300000</v>
      </c>
      <c r="E2910">
        <v>129</v>
      </c>
      <c r="F2910" t="s">
        <v>181</v>
      </c>
      <c r="G2910">
        <v>145</v>
      </c>
      <c r="H2910">
        <v>67</v>
      </c>
      <c r="I2910">
        <v>2008</v>
      </c>
      <c r="J2910">
        <v>6</v>
      </c>
      <c r="K2910" t="s">
        <v>10649</v>
      </c>
      <c r="L2910">
        <f>data_to_analyze[[#This Row],[workers]]-data_to_analyze[[#This Row],[previous_workers]]</f>
        <v>78</v>
      </c>
    </row>
    <row r="2911" spans="1:12" x14ac:dyDescent="0.25">
      <c r="A2911">
        <v>2901</v>
      </c>
      <c r="B2911" t="s">
        <v>10650</v>
      </c>
      <c r="C2911" t="s">
        <v>17764</v>
      </c>
      <c r="D2911" s="7">
        <v>15300000</v>
      </c>
      <c r="E2911">
        <v>129</v>
      </c>
      <c r="F2911" t="s">
        <v>33</v>
      </c>
      <c r="G2911">
        <v>305</v>
      </c>
      <c r="H2911">
        <v>90</v>
      </c>
      <c r="I2911">
        <v>2008</v>
      </c>
      <c r="J2911">
        <v>1</v>
      </c>
      <c r="K2911" t="s">
        <v>437</v>
      </c>
      <c r="L2911">
        <f>data_to_analyze[[#This Row],[workers]]-data_to_analyze[[#This Row],[previous_workers]]</f>
        <v>215</v>
      </c>
    </row>
    <row r="2912" spans="1:12" x14ac:dyDescent="0.25">
      <c r="A2912">
        <v>2902</v>
      </c>
      <c r="B2912" t="s">
        <v>10653</v>
      </c>
      <c r="C2912" t="s">
        <v>10856</v>
      </c>
      <c r="D2912" s="7">
        <v>800000</v>
      </c>
      <c r="E2912">
        <v>129</v>
      </c>
      <c r="F2912" t="s">
        <v>18</v>
      </c>
      <c r="G2912">
        <v>18</v>
      </c>
      <c r="H2912">
        <v>6</v>
      </c>
      <c r="I2912">
        <v>2007</v>
      </c>
      <c r="J2912">
        <v>1</v>
      </c>
      <c r="K2912" t="s">
        <v>2101</v>
      </c>
      <c r="L2912">
        <f>data_to_analyze[[#This Row],[workers]]-data_to_analyze[[#This Row],[previous_workers]]</f>
        <v>12</v>
      </c>
    </row>
    <row r="2913" spans="1:12" x14ac:dyDescent="0.25">
      <c r="A2913">
        <v>2903</v>
      </c>
      <c r="B2913" t="s">
        <v>10656</v>
      </c>
      <c r="C2913" t="s">
        <v>976</v>
      </c>
      <c r="D2913" s="7">
        <v>6300000</v>
      </c>
      <c r="E2913">
        <v>129</v>
      </c>
      <c r="F2913" t="s">
        <v>18</v>
      </c>
      <c r="G2913">
        <v>44</v>
      </c>
      <c r="H2913">
        <v>15</v>
      </c>
      <c r="I2913">
        <v>2010</v>
      </c>
      <c r="J2913">
        <v>4</v>
      </c>
      <c r="K2913" t="s">
        <v>101</v>
      </c>
      <c r="L2913">
        <f>data_to_analyze[[#This Row],[workers]]-data_to_analyze[[#This Row],[previous_workers]]</f>
        <v>29</v>
      </c>
    </row>
    <row r="2914" spans="1:12" x14ac:dyDescent="0.25">
      <c r="A2914">
        <v>2904</v>
      </c>
      <c r="B2914" t="s">
        <v>10659</v>
      </c>
      <c r="C2914" t="s">
        <v>17770</v>
      </c>
      <c r="D2914" s="7">
        <v>29900000</v>
      </c>
      <c r="E2914">
        <v>129</v>
      </c>
      <c r="F2914" t="s">
        <v>233</v>
      </c>
      <c r="G2914">
        <v>90</v>
      </c>
      <c r="H2914">
        <v>42</v>
      </c>
      <c r="I2914">
        <v>2012</v>
      </c>
      <c r="J2914">
        <v>4</v>
      </c>
      <c r="K2914" t="s">
        <v>1123</v>
      </c>
      <c r="L2914">
        <f>data_to_analyze[[#This Row],[workers]]-data_to_analyze[[#This Row],[previous_workers]]</f>
        <v>48</v>
      </c>
    </row>
    <row r="2915" spans="1:12" x14ac:dyDescent="0.25">
      <c r="A2915">
        <v>2905</v>
      </c>
      <c r="B2915" t="s">
        <v>10663</v>
      </c>
      <c r="C2915" t="s">
        <v>17749</v>
      </c>
      <c r="D2915" s="7">
        <v>6300000</v>
      </c>
      <c r="E2915">
        <v>129</v>
      </c>
      <c r="F2915" t="s">
        <v>18</v>
      </c>
      <c r="G2915">
        <v>18</v>
      </c>
      <c r="H2915">
        <v>14</v>
      </c>
      <c r="I2915">
        <v>2009</v>
      </c>
      <c r="J2915">
        <v>3</v>
      </c>
      <c r="K2915" t="s">
        <v>3871</v>
      </c>
      <c r="L2915">
        <f>data_to_analyze[[#This Row],[workers]]-data_to_analyze[[#This Row],[previous_workers]]</f>
        <v>4</v>
      </c>
    </row>
    <row r="2916" spans="1:12" x14ac:dyDescent="0.25">
      <c r="A2916">
        <v>2906</v>
      </c>
      <c r="B2916" t="s">
        <v>10666</v>
      </c>
      <c r="C2916" t="s">
        <v>17770</v>
      </c>
      <c r="D2916" s="7">
        <v>3500000</v>
      </c>
      <c r="E2916">
        <v>129</v>
      </c>
      <c r="F2916" t="s">
        <v>233</v>
      </c>
      <c r="G2916">
        <v>17</v>
      </c>
      <c r="H2916">
        <v>9</v>
      </c>
      <c r="I2916">
        <v>1995</v>
      </c>
      <c r="J2916">
        <v>1</v>
      </c>
      <c r="K2916" t="s">
        <v>396</v>
      </c>
      <c r="L2916">
        <f>data_to_analyze[[#This Row],[workers]]-data_to_analyze[[#This Row],[previous_workers]]</f>
        <v>8</v>
      </c>
    </row>
    <row r="2917" spans="1:12" x14ac:dyDescent="0.25">
      <c r="A2917">
        <v>2907</v>
      </c>
      <c r="B2917" t="s">
        <v>10669</v>
      </c>
      <c r="C2917" t="s">
        <v>777</v>
      </c>
      <c r="D2917" s="7">
        <v>32700000</v>
      </c>
      <c r="E2917">
        <v>129</v>
      </c>
      <c r="F2917" t="s">
        <v>308</v>
      </c>
      <c r="G2917">
        <v>151</v>
      </c>
      <c r="H2917">
        <v>72</v>
      </c>
      <c r="I2917">
        <v>2011</v>
      </c>
      <c r="J2917">
        <v>4</v>
      </c>
      <c r="K2917" t="s">
        <v>10672</v>
      </c>
      <c r="L2917">
        <f>data_to_analyze[[#This Row],[workers]]-data_to_analyze[[#This Row],[previous_workers]]</f>
        <v>79</v>
      </c>
    </row>
    <row r="2918" spans="1:12" x14ac:dyDescent="0.25">
      <c r="A2918">
        <v>2908</v>
      </c>
      <c r="B2918" t="s">
        <v>10673</v>
      </c>
      <c r="C2918" t="s">
        <v>17775</v>
      </c>
      <c r="D2918" s="7">
        <v>71200000</v>
      </c>
      <c r="E2918">
        <v>129</v>
      </c>
      <c r="F2918" t="s">
        <v>218</v>
      </c>
      <c r="G2918">
        <v>260</v>
      </c>
      <c r="H2918">
        <v>75</v>
      </c>
      <c r="I2918">
        <v>2003</v>
      </c>
      <c r="J2918">
        <v>8</v>
      </c>
      <c r="K2918" t="s">
        <v>10677</v>
      </c>
      <c r="L2918">
        <f>data_to_analyze[[#This Row],[workers]]-data_to_analyze[[#This Row],[previous_workers]]</f>
        <v>185</v>
      </c>
    </row>
    <row r="2919" spans="1:12" x14ac:dyDescent="0.25">
      <c r="A2919">
        <v>2909</v>
      </c>
      <c r="B2919" t="s">
        <v>10678</v>
      </c>
      <c r="C2919" t="s">
        <v>17735</v>
      </c>
      <c r="D2919" s="7">
        <v>8100000</v>
      </c>
      <c r="E2919">
        <v>129</v>
      </c>
      <c r="F2919" t="s">
        <v>623</v>
      </c>
      <c r="G2919">
        <v>20</v>
      </c>
      <c r="H2919">
        <v>7</v>
      </c>
      <c r="I2919">
        <v>2003</v>
      </c>
      <c r="J2919">
        <v>6</v>
      </c>
      <c r="K2919" t="s">
        <v>10681</v>
      </c>
      <c r="L2919">
        <f>data_to_analyze[[#This Row],[workers]]-data_to_analyze[[#This Row],[previous_workers]]</f>
        <v>13</v>
      </c>
    </row>
    <row r="2920" spans="1:12" x14ac:dyDescent="0.25">
      <c r="A2920">
        <v>2910</v>
      </c>
      <c r="B2920" t="s">
        <v>10682</v>
      </c>
      <c r="C2920" t="s">
        <v>17759</v>
      </c>
      <c r="D2920" s="7">
        <v>8700000</v>
      </c>
      <c r="E2920">
        <v>129</v>
      </c>
      <c r="F2920" t="s">
        <v>233</v>
      </c>
      <c r="G2920">
        <v>82</v>
      </c>
      <c r="H2920">
        <v>40</v>
      </c>
      <c r="I2920">
        <v>2008</v>
      </c>
      <c r="J2920">
        <v>2</v>
      </c>
      <c r="K2920" t="s">
        <v>42</v>
      </c>
      <c r="L2920">
        <f>data_to_analyze[[#This Row],[workers]]-data_to_analyze[[#This Row],[previous_workers]]</f>
        <v>42</v>
      </c>
    </row>
    <row r="2921" spans="1:12" x14ac:dyDescent="0.25">
      <c r="A2921">
        <v>2911</v>
      </c>
      <c r="B2921" t="s">
        <v>10685</v>
      </c>
      <c r="C2921" t="s">
        <v>17765</v>
      </c>
      <c r="D2921" s="7">
        <v>43800000</v>
      </c>
      <c r="E2921">
        <v>129</v>
      </c>
      <c r="F2921" t="s">
        <v>289</v>
      </c>
      <c r="G2921">
        <v>350</v>
      </c>
      <c r="H2921">
        <v>120</v>
      </c>
      <c r="I2921">
        <v>2003</v>
      </c>
      <c r="J2921">
        <v>5</v>
      </c>
      <c r="K2921" t="s">
        <v>1149</v>
      </c>
      <c r="L2921">
        <f>data_to_analyze[[#This Row],[workers]]-data_to_analyze[[#This Row],[previous_workers]]</f>
        <v>230</v>
      </c>
    </row>
    <row r="2922" spans="1:12" x14ac:dyDescent="0.25">
      <c r="A2922">
        <v>2912</v>
      </c>
      <c r="B2922" t="s">
        <v>10688</v>
      </c>
      <c r="C2922" t="s">
        <v>17742</v>
      </c>
      <c r="D2922" s="7">
        <v>9900000</v>
      </c>
      <c r="E2922">
        <v>129</v>
      </c>
      <c r="F2922" t="s">
        <v>187</v>
      </c>
      <c r="G2922">
        <v>547</v>
      </c>
      <c r="H2922">
        <v>323</v>
      </c>
      <c r="I2922">
        <v>2001</v>
      </c>
      <c r="J2922">
        <v>1</v>
      </c>
      <c r="K2922" t="s">
        <v>10691</v>
      </c>
      <c r="L2922">
        <f>data_to_analyze[[#This Row],[workers]]-data_to_analyze[[#This Row],[previous_workers]]</f>
        <v>224</v>
      </c>
    </row>
    <row r="2923" spans="1:12" x14ac:dyDescent="0.25">
      <c r="A2923">
        <v>2913</v>
      </c>
      <c r="B2923" t="s">
        <v>10692</v>
      </c>
      <c r="C2923" t="s">
        <v>17770</v>
      </c>
      <c r="D2923" s="7">
        <v>2600000</v>
      </c>
      <c r="E2923">
        <v>129</v>
      </c>
      <c r="F2923" t="s">
        <v>18</v>
      </c>
      <c r="G2923">
        <v>13</v>
      </c>
      <c r="H2923">
        <v>12</v>
      </c>
      <c r="I2923">
        <v>2006</v>
      </c>
      <c r="J2923">
        <v>2</v>
      </c>
      <c r="K2923" t="s">
        <v>258</v>
      </c>
      <c r="L2923">
        <f>data_to_analyze[[#This Row],[workers]]-data_to_analyze[[#This Row],[previous_workers]]</f>
        <v>1</v>
      </c>
    </row>
    <row r="2924" spans="1:12" x14ac:dyDescent="0.25">
      <c r="A2924">
        <v>2914</v>
      </c>
      <c r="B2924" t="s">
        <v>10695</v>
      </c>
      <c r="C2924" t="s">
        <v>10856</v>
      </c>
      <c r="D2924" s="7">
        <v>3600000</v>
      </c>
      <c r="E2924">
        <v>129</v>
      </c>
      <c r="F2924" t="s">
        <v>156</v>
      </c>
      <c r="G2924">
        <v>18</v>
      </c>
      <c r="H2924">
        <v>8</v>
      </c>
      <c r="I2924">
        <v>2014</v>
      </c>
      <c r="J2924">
        <v>1</v>
      </c>
      <c r="K2924" t="s">
        <v>500</v>
      </c>
      <c r="L2924">
        <f>data_to_analyze[[#This Row],[workers]]-data_to_analyze[[#This Row],[previous_workers]]</f>
        <v>10</v>
      </c>
    </row>
    <row r="2925" spans="1:12" x14ac:dyDescent="0.25">
      <c r="A2925">
        <v>2915</v>
      </c>
      <c r="B2925" t="s">
        <v>10698</v>
      </c>
      <c r="C2925" t="s">
        <v>17734</v>
      </c>
      <c r="D2925" s="7">
        <v>20900000</v>
      </c>
      <c r="E2925">
        <v>129</v>
      </c>
      <c r="F2925" t="s">
        <v>156</v>
      </c>
      <c r="G2925">
        <v>386</v>
      </c>
      <c r="H2925">
        <v>209</v>
      </c>
      <c r="I2925">
        <v>2005</v>
      </c>
      <c r="J2925">
        <v>7</v>
      </c>
      <c r="K2925" t="s">
        <v>1681</v>
      </c>
      <c r="L2925">
        <f>data_to_analyze[[#This Row],[workers]]-data_to_analyze[[#This Row],[previous_workers]]</f>
        <v>177</v>
      </c>
    </row>
    <row r="2926" spans="1:12" x14ac:dyDescent="0.25">
      <c r="A2926">
        <v>2916</v>
      </c>
      <c r="B2926" t="s">
        <v>10701</v>
      </c>
      <c r="C2926" t="s">
        <v>17749</v>
      </c>
      <c r="D2926" s="7">
        <v>5100000</v>
      </c>
      <c r="E2926">
        <v>128</v>
      </c>
      <c r="F2926" t="s">
        <v>336</v>
      </c>
      <c r="G2926">
        <v>57</v>
      </c>
      <c r="H2926">
        <v>17</v>
      </c>
      <c r="I2926">
        <v>2008</v>
      </c>
      <c r="J2926">
        <v>1</v>
      </c>
      <c r="K2926" t="s">
        <v>4811</v>
      </c>
      <c r="L2926">
        <f>data_to_analyze[[#This Row],[workers]]-data_to_analyze[[#This Row],[previous_workers]]</f>
        <v>40</v>
      </c>
    </row>
    <row r="2927" spans="1:12" x14ac:dyDescent="0.25">
      <c r="A2927">
        <v>2917</v>
      </c>
      <c r="B2927" t="s">
        <v>10704</v>
      </c>
      <c r="C2927" t="s">
        <v>17749</v>
      </c>
      <c r="D2927" s="7">
        <v>7400000</v>
      </c>
      <c r="E2927">
        <v>128</v>
      </c>
      <c r="F2927" t="s">
        <v>18</v>
      </c>
      <c r="G2927">
        <v>65</v>
      </c>
      <c r="H2927">
        <v>29</v>
      </c>
      <c r="I2927">
        <v>2010</v>
      </c>
      <c r="J2927">
        <v>2</v>
      </c>
      <c r="K2927" t="s">
        <v>344</v>
      </c>
      <c r="L2927">
        <f>data_to_analyze[[#This Row],[workers]]-data_to_analyze[[#This Row],[previous_workers]]</f>
        <v>36</v>
      </c>
    </row>
    <row r="2928" spans="1:12" x14ac:dyDescent="0.25">
      <c r="A2928">
        <v>2918</v>
      </c>
      <c r="B2928" t="s">
        <v>10707</v>
      </c>
      <c r="C2928" t="s">
        <v>17743</v>
      </c>
      <c r="D2928" s="7">
        <v>7400000</v>
      </c>
      <c r="E2928">
        <v>128</v>
      </c>
      <c r="F2928" t="s">
        <v>297</v>
      </c>
      <c r="G2928">
        <v>54</v>
      </c>
      <c r="H2928">
        <v>33</v>
      </c>
      <c r="I2928">
        <v>2008</v>
      </c>
      <c r="J2928">
        <v>3</v>
      </c>
      <c r="K2928" t="s">
        <v>1185</v>
      </c>
      <c r="L2928">
        <f>data_to_analyze[[#This Row],[workers]]-data_to_analyze[[#This Row],[previous_workers]]</f>
        <v>21</v>
      </c>
    </row>
    <row r="2929" spans="1:12" x14ac:dyDescent="0.25">
      <c r="A2929">
        <v>2919</v>
      </c>
      <c r="B2929" t="s">
        <v>10710</v>
      </c>
      <c r="C2929" t="s">
        <v>17771</v>
      </c>
      <c r="D2929" s="7">
        <v>181400000</v>
      </c>
      <c r="E2929">
        <v>128</v>
      </c>
      <c r="F2929" t="s">
        <v>33</v>
      </c>
      <c r="G2929">
        <v>4500</v>
      </c>
      <c r="H2929">
        <v>1000</v>
      </c>
      <c r="I2929">
        <v>2009</v>
      </c>
      <c r="J2929">
        <v>8</v>
      </c>
      <c r="K2929" t="s">
        <v>1697</v>
      </c>
      <c r="L2929">
        <f>data_to_analyze[[#This Row],[workers]]-data_to_analyze[[#This Row],[previous_workers]]</f>
        <v>3500</v>
      </c>
    </row>
    <row r="2930" spans="1:12" x14ac:dyDescent="0.25">
      <c r="A2930">
        <v>2920</v>
      </c>
      <c r="B2930" t="s">
        <v>10714</v>
      </c>
      <c r="C2930" t="s">
        <v>108</v>
      </c>
      <c r="D2930" s="7">
        <v>2000000</v>
      </c>
      <c r="E2930">
        <v>128</v>
      </c>
      <c r="F2930" t="s">
        <v>233</v>
      </c>
      <c r="G2930">
        <v>18</v>
      </c>
      <c r="H2930">
        <v>10</v>
      </c>
      <c r="I2930">
        <v>2013</v>
      </c>
      <c r="J2930">
        <v>2</v>
      </c>
      <c r="K2930" t="s">
        <v>10717</v>
      </c>
      <c r="L2930">
        <f>data_to_analyze[[#This Row],[workers]]-data_to_analyze[[#This Row],[previous_workers]]</f>
        <v>8</v>
      </c>
    </row>
    <row r="2931" spans="1:12" x14ac:dyDescent="0.25">
      <c r="A2931">
        <v>2921</v>
      </c>
      <c r="B2931" t="s">
        <v>10718</v>
      </c>
      <c r="C2931" t="s">
        <v>777</v>
      </c>
      <c r="D2931" s="7">
        <v>14300000</v>
      </c>
      <c r="E2931">
        <v>128</v>
      </c>
      <c r="F2931" t="s">
        <v>336</v>
      </c>
      <c r="G2931">
        <v>35</v>
      </c>
      <c r="H2931">
        <v>25</v>
      </c>
      <c r="I2931">
        <v>1988</v>
      </c>
      <c r="J2931">
        <v>3</v>
      </c>
      <c r="K2931" t="s">
        <v>787</v>
      </c>
      <c r="L2931">
        <f>data_to_analyze[[#This Row],[workers]]-data_to_analyze[[#This Row],[previous_workers]]</f>
        <v>10</v>
      </c>
    </row>
    <row r="2932" spans="1:12" x14ac:dyDescent="0.25">
      <c r="A2932">
        <v>2922</v>
      </c>
      <c r="B2932" t="s">
        <v>10721</v>
      </c>
      <c r="C2932" t="s">
        <v>17773</v>
      </c>
      <c r="D2932" s="7">
        <v>19800000</v>
      </c>
      <c r="E2932">
        <v>128</v>
      </c>
      <c r="F2932" t="s">
        <v>156</v>
      </c>
      <c r="G2932">
        <v>150</v>
      </c>
      <c r="H2932">
        <v>70</v>
      </c>
      <c r="I2932">
        <v>2010</v>
      </c>
      <c r="J2932">
        <v>6</v>
      </c>
      <c r="K2932" t="s">
        <v>396</v>
      </c>
      <c r="L2932">
        <f>data_to_analyze[[#This Row],[workers]]-data_to_analyze[[#This Row],[previous_workers]]</f>
        <v>80</v>
      </c>
    </row>
    <row r="2933" spans="1:12" x14ac:dyDescent="0.25">
      <c r="A2933">
        <v>2923</v>
      </c>
      <c r="B2933" t="s">
        <v>10724</v>
      </c>
      <c r="C2933" t="s">
        <v>17773</v>
      </c>
      <c r="D2933" s="7">
        <v>47900000</v>
      </c>
      <c r="E2933">
        <v>128</v>
      </c>
      <c r="F2933" t="s">
        <v>181</v>
      </c>
      <c r="G2933">
        <v>215</v>
      </c>
      <c r="H2933">
        <v>85</v>
      </c>
      <c r="I2933">
        <v>2002</v>
      </c>
      <c r="J2933">
        <v>7</v>
      </c>
      <c r="K2933" t="s">
        <v>396</v>
      </c>
      <c r="L2933">
        <f>data_to_analyze[[#This Row],[workers]]-data_to_analyze[[#This Row],[previous_workers]]</f>
        <v>130</v>
      </c>
    </row>
    <row r="2934" spans="1:12" x14ac:dyDescent="0.25">
      <c r="A2934">
        <v>2924</v>
      </c>
      <c r="B2934" t="s">
        <v>10728</v>
      </c>
      <c r="C2934" t="s">
        <v>17751</v>
      </c>
      <c r="D2934" s="7">
        <v>2700000</v>
      </c>
      <c r="E2934">
        <v>128</v>
      </c>
      <c r="F2934" t="s">
        <v>48</v>
      </c>
      <c r="G2934">
        <v>17</v>
      </c>
      <c r="H2934">
        <v>5</v>
      </c>
      <c r="I2934">
        <v>2013</v>
      </c>
      <c r="J2934">
        <v>1</v>
      </c>
      <c r="K2934" t="s">
        <v>10731</v>
      </c>
      <c r="L2934">
        <f>data_to_analyze[[#This Row],[workers]]-data_to_analyze[[#This Row],[previous_workers]]</f>
        <v>12</v>
      </c>
    </row>
    <row r="2935" spans="1:12" x14ac:dyDescent="0.25">
      <c r="A2935">
        <v>2925</v>
      </c>
      <c r="B2935" t="s">
        <v>10732</v>
      </c>
      <c r="C2935" t="s">
        <v>17762</v>
      </c>
      <c r="D2935" s="7">
        <v>9600000</v>
      </c>
      <c r="E2935">
        <v>128</v>
      </c>
      <c r="F2935" t="s">
        <v>18</v>
      </c>
      <c r="G2935">
        <v>54</v>
      </c>
      <c r="H2935">
        <v>32</v>
      </c>
      <c r="I2935">
        <v>2002</v>
      </c>
      <c r="J2935">
        <v>2</v>
      </c>
      <c r="K2935" t="s">
        <v>77</v>
      </c>
      <c r="L2935">
        <f>data_to_analyze[[#This Row],[workers]]-data_to_analyze[[#This Row],[previous_workers]]</f>
        <v>22</v>
      </c>
    </row>
    <row r="2936" spans="1:12" x14ac:dyDescent="0.25">
      <c r="A2936">
        <v>2926</v>
      </c>
      <c r="B2936" t="s">
        <v>10735</v>
      </c>
      <c r="C2936" t="s">
        <v>17767</v>
      </c>
      <c r="D2936" s="7">
        <v>68600000</v>
      </c>
      <c r="E2936">
        <v>128</v>
      </c>
      <c r="F2936" t="s">
        <v>48</v>
      </c>
      <c r="G2936">
        <v>295</v>
      </c>
      <c r="H2936">
        <v>51</v>
      </c>
      <c r="I2936">
        <v>2000</v>
      </c>
      <c r="J2936">
        <v>4</v>
      </c>
      <c r="K2936" t="s">
        <v>596</v>
      </c>
      <c r="L2936">
        <f>data_to_analyze[[#This Row],[workers]]-data_to_analyze[[#This Row],[previous_workers]]</f>
        <v>244</v>
      </c>
    </row>
    <row r="2937" spans="1:12" x14ac:dyDescent="0.25">
      <c r="A2937">
        <v>2927</v>
      </c>
      <c r="B2937" t="s">
        <v>10739</v>
      </c>
      <c r="C2937" t="s">
        <v>17730</v>
      </c>
      <c r="D2937" s="7">
        <v>48500000</v>
      </c>
      <c r="E2937">
        <v>128</v>
      </c>
      <c r="F2937" t="s">
        <v>181</v>
      </c>
      <c r="G2937">
        <v>285</v>
      </c>
      <c r="H2937">
        <v>124</v>
      </c>
      <c r="I2937">
        <v>2005</v>
      </c>
      <c r="J2937">
        <v>10</v>
      </c>
      <c r="K2937" t="s">
        <v>2594</v>
      </c>
      <c r="L2937">
        <f>data_to_analyze[[#This Row],[workers]]-data_to_analyze[[#This Row],[previous_workers]]</f>
        <v>161</v>
      </c>
    </row>
    <row r="2938" spans="1:12" x14ac:dyDescent="0.25">
      <c r="A2938">
        <v>2928</v>
      </c>
      <c r="B2938" t="s">
        <v>10742</v>
      </c>
      <c r="C2938" t="s">
        <v>17739</v>
      </c>
      <c r="D2938" s="7">
        <v>9700000</v>
      </c>
      <c r="E2938">
        <v>128</v>
      </c>
      <c r="F2938" t="s">
        <v>257</v>
      </c>
      <c r="G2938">
        <v>79</v>
      </c>
      <c r="H2938">
        <v>34</v>
      </c>
      <c r="I2938">
        <v>2011</v>
      </c>
      <c r="J2938">
        <v>2</v>
      </c>
      <c r="K2938" t="s">
        <v>122</v>
      </c>
      <c r="L2938">
        <f>data_to_analyze[[#This Row],[workers]]-data_to_analyze[[#This Row],[previous_workers]]</f>
        <v>45</v>
      </c>
    </row>
    <row r="2939" spans="1:12" x14ac:dyDescent="0.25">
      <c r="A2939">
        <v>2929</v>
      </c>
      <c r="B2939" t="s">
        <v>10745</v>
      </c>
      <c r="C2939" t="s">
        <v>17770</v>
      </c>
      <c r="D2939" s="7">
        <v>2900000</v>
      </c>
      <c r="E2939">
        <v>128</v>
      </c>
      <c r="F2939" t="s">
        <v>40</v>
      </c>
      <c r="G2939">
        <v>34</v>
      </c>
      <c r="H2939">
        <v>12</v>
      </c>
      <c r="I2939">
        <v>2006</v>
      </c>
      <c r="J2939">
        <v>2</v>
      </c>
      <c r="K2939" t="s">
        <v>34</v>
      </c>
      <c r="L2939">
        <f>data_to_analyze[[#This Row],[workers]]-data_to_analyze[[#This Row],[previous_workers]]</f>
        <v>22</v>
      </c>
    </row>
    <row r="2940" spans="1:12" x14ac:dyDescent="0.25">
      <c r="A2940">
        <v>2930</v>
      </c>
      <c r="B2940" t="s">
        <v>10748</v>
      </c>
      <c r="C2940" t="s">
        <v>17767</v>
      </c>
      <c r="D2940" s="7">
        <v>2200000</v>
      </c>
      <c r="E2940">
        <v>128</v>
      </c>
      <c r="F2940" t="s">
        <v>33</v>
      </c>
      <c r="G2940">
        <v>90</v>
      </c>
      <c r="H2940">
        <v>60</v>
      </c>
      <c r="I2940">
        <v>2003</v>
      </c>
      <c r="J2940">
        <v>1</v>
      </c>
      <c r="K2940" t="s">
        <v>10751</v>
      </c>
      <c r="L2940">
        <f>data_to_analyze[[#This Row],[workers]]-data_to_analyze[[#This Row],[previous_workers]]</f>
        <v>30</v>
      </c>
    </row>
    <row r="2941" spans="1:12" x14ac:dyDescent="0.25">
      <c r="A2941">
        <v>2931</v>
      </c>
      <c r="B2941" t="s">
        <v>10752</v>
      </c>
      <c r="C2941" t="s">
        <v>17742</v>
      </c>
      <c r="D2941" s="7">
        <v>25400000</v>
      </c>
      <c r="E2941">
        <v>128</v>
      </c>
      <c r="F2941" t="s">
        <v>156</v>
      </c>
      <c r="G2941">
        <v>161</v>
      </c>
      <c r="H2941">
        <v>116</v>
      </c>
      <c r="I2941">
        <v>2006</v>
      </c>
      <c r="J2941">
        <v>2</v>
      </c>
      <c r="K2941" t="s">
        <v>506</v>
      </c>
      <c r="L2941">
        <f>data_to_analyze[[#This Row],[workers]]-data_to_analyze[[#This Row],[previous_workers]]</f>
        <v>45</v>
      </c>
    </row>
    <row r="2942" spans="1:12" x14ac:dyDescent="0.25">
      <c r="A2942">
        <v>2932</v>
      </c>
      <c r="B2942" t="s">
        <v>10755</v>
      </c>
      <c r="C2942" t="s">
        <v>17742</v>
      </c>
      <c r="D2942" s="7">
        <v>5600000</v>
      </c>
      <c r="E2942">
        <v>128</v>
      </c>
      <c r="F2942" t="s">
        <v>18</v>
      </c>
      <c r="G2942">
        <v>47</v>
      </c>
      <c r="H2942">
        <v>10</v>
      </c>
      <c r="I2942">
        <v>2012</v>
      </c>
      <c r="J2942">
        <v>2</v>
      </c>
      <c r="K2942" t="s">
        <v>10758</v>
      </c>
      <c r="L2942">
        <f>data_to_analyze[[#This Row],[workers]]-data_to_analyze[[#This Row],[previous_workers]]</f>
        <v>37</v>
      </c>
    </row>
    <row r="2943" spans="1:12" x14ac:dyDescent="0.25">
      <c r="A2943">
        <v>2933</v>
      </c>
      <c r="B2943" t="s">
        <v>10759</v>
      </c>
      <c r="C2943" t="s">
        <v>17773</v>
      </c>
      <c r="D2943" s="7">
        <v>16100000</v>
      </c>
      <c r="E2943">
        <v>128</v>
      </c>
      <c r="F2943" t="s">
        <v>181</v>
      </c>
      <c r="G2943">
        <v>60</v>
      </c>
      <c r="H2943">
        <v>49</v>
      </c>
      <c r="I2943">
        <v>1994</v>
      </c>
      <c r="J2943">
        <v>6</v>
      </c>
      <c r="K2943" t="s">
        <v>5204</v>
      </c>
      <c r="L2943">
        <f>data_to_analyze[[#This Row],[workers]]-data_to_analyze[[#This Row],[previous_workers]]</f>
        <v>11</v>
      </c>
    </row>
    <row r="2944" spans="1:12" x14ac:dyDescent="0.25">
      <c r="A2944">
        <v>2934</v>
      </c>
      <c r="B2944" t="s">
        <v>10762</v>
      </c>
      <c r="C2944" t="s">
        <v>777</v>
      </c>
      <c r="D2944" s="7">
        <v>200000</v>
      </c>
      <c r="E2944">
        <v>127</v>
      </c>
      <c r="F2944" t="s">
        <v>18</v>
      </c>
      <c r="G2944">
        <v>14</v>
      </c>
      <c r="H2944">
        <v>6</v>
      </c>
      <c r="I2944">
        <v>1999</v>
      </c>
      <c r="J2944">
        <v>1</v>
      </c>
      <c r="K2944" t="s">
        <v>1482</v>
      </c>
      <c r="L2944">
        <f>data_to_analyze[[#This Row],[workers]]-data_to_analyze[[#This Row],[previous_workers]]</f>
        <v>8</v>
      </c>
    </row>
    <row r="2945" spans="1:12" x14ac:dyDescent="0.25">
      <c r="A2945">
        <v>2935</v>
      </c>
      <c r="B2945" t="s">
        <v>10765</v>
      </c>
      <c r="C2945" t="s">
        <v>17760</v>
      </c>
      <c r="D2945" s="7">
        <v>8700000</v>
      </c>
      <c r="E2945">
        <v>127</v>
      </c>
      <c r="F2945" t="s">
        <v>233</v>
      </c>
      <c r="G2945">
        <v>17</v>
      </c>
      <c r="H2945">
        <v>10</v>
      </c>
      <c r="I2945">
        <v>1997</v>
      </c>
      <c r="J2945">
        <v>3</v>
      </c>
      <c r="K2945" t="s">
        <v>382</v>
      </c>
      <c r="L2945">
        <f>data_to_analyze[[#This Row],[workers]]-data_to_analyze[[#This Row],[previous_workers]]</f>
        <v>7</v>
      </c>
    </row>
    <row r="2946" spans="1:12" x14ac:dyDescent="0.25">
      <c r="A2946">
        <v>2936</v>
      </c>
      <c r="B2946" t="s">
        <v>10768</v>
      </c>
      <c r="C2946" t="s">
        <v>777</v>
      </c>
      <c r="D2946" s="7">
        <v>205300000</v>
      </c>
      <c r="E2946">
        <v>127</v>
      </c>
      <c r="F2946" t="s">
        <v>25</v>
      </c>
      <c r="G2946">
        <v>300</v>
      </c>
      <c r="H2946">
        <v>85</v>
      </c>
      <c r="I2946">
        <v>1996</v>
      </c>
      <c r="J2946">
        <v>1</v>
      </c>
      <c r="K2946" t="s">
        <v>203</v>
      </c>
      <c r="L2946">
        <f>data_to_analyze[[#This Row],[workers]]-data_to_analyze[[#This Row],[previous_workers]]</f>
        <v>215</v>
      </c>
    </row>
    <row r="2947" spans="1:12" x14ac:dyDescent="0.25">
      <c r="A2947">
        <v>2937</v>
      </c>
      <c r="B2947" t="s">
        <v>10772</v>
      </c>
      <c r="C2947" t="s">
        <v>17742</v>
      </c>
      <c r="D2947" s="7">
        <v>5800000</v>
      </c>
      <c r="E2947">
        <v>127</v>
      </c>
      <c r="F2947" t="s">
        <v>336</v>
      </c>
      <c r="G2947">
        <v>65</v>
      </c>
      <c r="H2947">
        <v>30</v>
      </c>
      <c r="I2947">
        <v>2009</v>
      </c>
      <c r="J2947">
        <v>5</v>
      </c>
      <c r="K2947" t="s">
        <v>506</v>
      </c>
      <c r="L2947">
        <f>data_to_analyze[[#This Row],[workers]]-data_to_analyze[[#This Row],[previous_workers]]</f>
        <v>35</v>
      </c>
    </row>
    <row r="2948" spans="1:12" x14ac:dyDescent="0.25">
      <c r="A2948">
        <v>2938</v>
      </c>
      <c r="B2948" t="s">
        <v>10775</v>
      </c>
      <c r="C2948" t="s">
        <v>10856</v>
      </c>
      <c r="D2948" s="7">
        <v>31200000</v>
      </c>
      <c r="E2948">
        <v>127</v>
      </c>
      <c r="F2948" t="s">
        <v>18</v>
      </c>
      <c r="G2948">
        <v>64</v>
      </c>
      <c r="H2948">
        <v>45</v>
      </c>
      <c r="I2948">
        <v>2011</v>
      </c>
      <c r="J2948">
        <v>4</v>
      </c>
      <c r="K2948" t="s">
        <v>10778</v>
      </c>
      <c r="L2948">
        <f>data_to_analyze[[#This Row],[workers]]-data_to_analyze[[#This Row],[previous_workers]]</f>
        <v>19</v>
      </c>
    </row>
    <row r="2949" spans="1:12" x14ac:dyDescent="0.25">
      <c r="A2949">
        <v>2939</v>
      </c>
      <c r="B2949" t="s">
        <v>10779</v>
      </c>
      <c r="C2949" t="s">
        <v>17766</v>
      </c>
      <c r="D2949" s="7">
        <v>2300000</v>
      </c>
      <c r="E2949">
        <v>127</v>
      </c>
      <c r="F2949" t="s">
        <v>297</v>
      </c>
      <c r="G2949">
        <v>16</v>
      </c>
      <c r="H2949">
        <v>13</v>
      </c>
      <c r="I2949">
        <v>2002</v>
      </c>
      <c r="J2949">
        <v>1</v>
      </c>
      <c r="K2949" t="s">
        <v>10783</v>
      </c>
      <c r="L2949">
        <f>data_to_analyze[[#This Row],[workers]]-data_to_analyze[[#This Row],[previous_workers]]</f>
        <v>3</v>
      </c>
    </row>
    <row r="2950" spans="1:12" x14ac:dyDescent="0.25">
      <c r="A2950">
        <v>2940</v>
      </c>
      <c r="B2950" t="s">
        <v>10784</v>
      </c>
      <c r="C2950" t="s">
        <v>17746</v>
      </c>
      <c r="D2950" s="7">
        <v>28300000</v>
      </c>
      <c r="E2950">
        <v>127</v>
      </c>
      <c r="F2950" t="s">
        <v>233</v>
      </c>
      <c r="G2950">
        <v>122</v>
      </c>
      <c r="H2950">
        <v>71</v>
      </c>
      <c r="I2950">
        <v>2006</v>
      </c>
      <c r="J2950">
        <v>4</v>
      </c>
      <c r="K2950" t="s">
        <v>2326</v>
      </c>
      <c r="L2950">
        <f>data_to_analyze[[#This Row],[workers]]-data_to_analyze[[#This Row],[previous_workers]]</f>
        <v>51</v>
      </c>
    </row>
    <row r="2951" spans="1:12" x14ac:dyDescent="0.25">
      <c r="A2951">
        <v>2941</v>
      </c>
      <c r="B2951" t="s">
        <v>10787</v>
      </c>
      <c r="C2951" t="s">
        <v>17734</v>
      </c>
      <c r="D2951" s="7">
        <v>10600000</v>
      </c>
      <c r="E2951">
        <v>127</v>
      </c>
      <c r="F2951" t="s">
        <v>187</v>
      </c>
      <c r="G2951">
        <v>50</v>
      </c>
      <c r="H2951">
        <v>25</v>
      </c>
      <c r="I2951">
        <v>2013</v>
      </c>
      <c r="J2951">
        <v>1</v>
      </c>
      <c r="K2951" t="s">
        <v>651</v>
      </c>
      <c r="L2951">
        <f>data_to_analyze[[#This Row],[workers]]-data_to_analyze[[#This Row],[previous_workers]]</f>
        <v>25</v>
      </c>
    </row>
    <row r="2952" spans="1:12" x14ac:dyDescent="0.25">
      <c r="A2952">
        <v>2942</v>
      </c>
      <c r="B2952" t="s">
        <v>10790</v>
      </c>
      <c r="C2952" t="s">
        <v>17762</v>
      </c>
      <c r="D2952" s="7">
        <v>23400000</v>
      </c>
      <c r="E2952">
        <v>127</v>
      </c>
      <c r="F2952" t="s">
        <v>233</v>
      </c>
      <c r="G2952">
        <v>191</v>
      </c>
      <c r="H2952">
        <v>77</v>
      </c>
      <c r="I2952">
        <v>2006</v>
      </c>
      <c r="J2952">
        <v>1</v>
      </c>
      <c r="K2952" t="s">
        <v>9375</v>
      </c>
      <c r="L2952">
        <f>data_to_analyze[[#This Row],[workers]]-data_to_analyze[[#This Row],[previous_workers]]</f>
        <v>114</v>
      </c>
    </row>
    <row r="2953" spans="1:12" x14ac:dyDescent="0.25">
      <c r="A2953">
        <v>2943</v>
      </c>
      <c r="B2953" t="s">
        <v>10793</v>
      </c>
      <c r="C2953" t="s">
        <v>17736</v>
      </c>
      <c r="D2953" s="7">
        <v>29600000</v>
      </c>
      <c r="E2953">
        <v>127</v>
      </c>
      <c r="F2953" t="s">
        <v>156</v>
      </c>
      <c r="G2953">
        <v>380</v>
      </c>
      <c r="H2953">
        <v>100</v>
      </c>
      <c r="I2953">
        <v>2008</v>
      </c>
      <c r="J2953">
        <v>1</v>
      </c>
      <c r="K2953" t="s">
        <v>10796</v>
      </c>
      <c r="L2953">
        <f>data_to_analyze[[#This Row],[workers]]-data_to_analyze[[#This Row],[previous_workers]]</f>
        <v>280</v>
      </c>
    </row>
    <row r="2954" spans="1:12" x14ac:dyDescent="0.25">
      <c r="A2954">
        <v>2944</v>
      </c>
      <c r="B2954" t="s">
        <v>10797</v>
      </c>
      <c r="C2954" t="s">
        <v>17734</v>
      </c>
      <c r="D2954" s="7">
        <v>54800000</v>
      </c>
      <c r="E2954">
        <v>127</v>
      </c>
      <c r="F2954" t="s">
        <v>175</v>
      </c>
      <c r="G2954">
        <v>240</v>
      </c>
      <c r="H2954">
        <v>60</v>
      </c>
      <c r="I2954">
        <v>2004</v>
      </c>
      <c r="J2954">
        <v>2</v>
      </c>
      <c r="K2954" t="s">
        <v>19</v>
      </c>
      <c r="L2954">
        <f>data_to_analyze[[#This Row],[workers]]-data_to_analyze[[#This Row],[previous_workers]]</f>
        <v>180</v>
      </c>
    </row>
    <row r="2955" spans="1:12" x14ac:dyDescent="0.25">
      <c r="A2955">
        <v>2945</v>
      </c>
      <c r="B2955" t="s">
        <v>10801</v>
      </c>
      <c r="C2955" t="s">
        <v>17743</v>
      </c>
      <c r="D2955" s="7">
        <v>5800000</v>
      </c>
      <c r="E2955">
        <v>127</v>
      </c>
      <c r="F2955" t="s">
        <v>187</v>
      </c>
      <c r="G2955">
        <v>6</v>
      </c>
      <c r="H2955">
        <v>3</v>
      </c>
      <c r="I2955">
        <v>2011</v>
      </c>
      <c r="J2955">
        <v>1</v>
      </c>
      <c r="K2955" t="s">
        <v>9697</v>
      </c>
      <c r="L2955">
        <f>data_to_analyze[[#This Row],[workers]]-data_to_analyze[[#This Row],[previous_workers]]</f>
        <v>3</v>
      </c>
    </row>
    <row r="2956" spans="1:12" x14ac:dyDescent="0.25">
      <c r="A2956">
        <v>2946</v>
      </c>
      <c r="B2956" t="s">
        <v>10804</v>
      </c>
      <c r="C2956" t="s">
        <v>17749</v>
      </c>
      <c r="D2956" s="7">
        <v>6200000</v>
      </c>
      <c r="E2956">
        <v>127</v>
      </c>
      <c r="F2956" t="s">
        <v>297</v>
      </c>
      <c r="G2956">
        <v>45</v>
      </c>
      <c r="H2956">
        <v>15</v>
      </c>
      <c r="I2956">
        <v>2010</v>
      </c>
      <c r="J2956">
        <v>1</v>
      </c>
      <c r="K2956" t="s">
        <v>10807</v>
      </c>
      <c r="L2956">
        <f>data_to_analyze[[#This Row],[workers]]-data_to_analyze[[#This Row],[previous_workers]]</f>
        <v>30</v>
      </c>
    </row>
    <row r="2957" spans="1:12" x14ac:dyDescent="0.25">
      <c r="A2957">
        <v>2947</v>
      </c>
      <c r="B2957" t="s">
        <v>10808</v>
      </c>
      <c r="C2957" t="s">
        <v>17773</v>
      </c>
      <c r="D2957" s="7">
        <v>18700000</v>
      </c>
      <c r="E2957">
        <v>127</v>
      </c>
      <c r="F2957" t="s">
        <v>40</v>
      </c>
      <c r="G2957">
        <v>26</v>
      </c>
      <c r="H2957">
        <v>54</v>
      </c>
      <c r="I2957">
        <v>2012</v>
      </c>
      <c r="J2957">
        <v>3</v>
      </c>
      <c r="K2957" t="s">
        <v>1093</v>
      </c>
      <c r="L2957">
        <f>data_to_analyze[[#This Row],[workers]]-data_to_analyze[[#This Row],[previous_workers]]</f>
        <v>-28</v>
      </c>
    </row>
    <row r="2958" spans="1:12" x14ac:dyDescent="0.25">
      <c r="A2958">
        <v>2948</v>
      </c>
      <c r="B2958" t="s">
        <v>10811</v>
      </c>
      <c r="C2958" t="s">
        <v>10856</v>
      </c>
      <c r="D2958" s="7">
        <v>113400000</v>
      </c>
      <c r="E2958">
        <v>127</v>
      </c>
      <c r="F2958" t="s">
        <v>156</v>
      </c>
      <c r="G2958">
        <v>627</v>
      </c>
      <c r="H2958">
        <v>365</v>
      </c>
      <c r="I2958">
        <v>2000</v>
      </c>
      <c r="J2958">
        <v>7</v>
      </c>
      <c r="K2958" t="s">
        <v>137</v>
      </c>
      <c r="L2958">
        <f>data_to_analyze[[#This Row],[workers]]-data_to_analyze[[#This Row],[previous_workers]]</f>
        <v>262</v>
      </c>
    </row>
    <row r="2959" spans="1:12" x14ac:dyDescent="0.25">
      <c r="A2959">
        <v>2949</v>
      </c>
      <c r="B2959" t="s">
        <v>10815</v>
      </c>
      <c r="C2959" t="s">
        <v>17744</v>
      </c>
      <c r="D2959" s="7">
        <v>10600000</v>
      </c>
      <c r="E2959">
        <v>127</v>
      </c>
      <c r="F2959" t="s">
        <v>233</v>
      </c>
      <c r="G2959">
        <v>47</v>
      </c>
      <c r="H2959">
        <v>32</v>
      </c>
      <c r="I2959">
        <v>1956</v>
      </c>
      <c r="J2959">
        <v>3</v>
      </c>
      <c r="K2959" t="s">
        <v>2080</v>
      </c>
      <c r="L2959">
        <f>data_to_analyze[[#This Row],[workers]]-data_to_analyze[[#This Row],[previous_workers]]</f>
        <v>15</v>
      </c>
    </row>
    <row r="2960" spans="1:12" x14ac:dyDescent="0.25">
      <c r="A2960">
        <v>2950</v>
      </c>
      <c r="B2960" t="s">
        <v>10818</v>
      </c>
      <c r="C2960" t="s">
        <v>777</v>
      </c>
      <c r="D2960" s="7">
        <v>7400000</v>
      </c>
      <c r="E2960">
        <v>127</v>
      </c>
      <c r="F2960" t="s">
        <v>40</v>
      </c>
      <c r="G2960">
        <v>55</v>
      </c>
      <c r="H2960">
        <v>25</v>
      </c>
      <c r="I2960">
        <v>2010</v>
      </c>
      <c r="J2960">
        <v>1</v>
      </c>
      <c r="K2960" t="s">
        <v>56</v>
      </c>
      <c r="L2960">
        <f>data_to_analyze[[#This Row],[workers]]-data_to_analyze[[#This Row],[previous_workers]]</f>
        <v>30</v>
      </c>
    </row>
    <row r="2961" spans="1:12" x14ac:dyDescent="0.25">
      <c r="A2961">
        <v>2951</v>
      </c>
      <c r="B2961" t="s">
        <v>10821</v>
      </c>
      <c r="C2961" t="s">
        <v>17733</v>
      </c>
      <c r="D2961" s="7">
        <v>3700000</v>
      </c>
      <c r="E2961">
        <v>127</v>
      </c>
      <c r="F2961" t="s">
        <v>40</v>
      </c>
      <c r="G2961">
        <v>44</v>
      </c>
      <c r="H2961">
        <v>16</v>
      </c>
      <c r="I2961">
        <v>2011</v>
      </c>
      <c r="J2961">
        <v>1</v>
      </c>
      <c r="K2961" t="s">
        <v>10824</v>
      </c>
      <c r="L2961">
        <f>data_to_analyze[[#This Row],[workers]]-data_to_analyze[[#This Row],[previous_workers]]</f>
        <v>28</v>
      </c>
    </row>
    <row r="2962" spans="1:12" x14ac:dyDescent="0.25">
      <c r="A2962">
        <v>2952</v>
      </c>
      <c r="B2962" t="s">
        <v>10825</v>
      </c>
      <c r="C2962" t="s">
        <v>17735</v>
      </c>
      <c r="D2962" s="7">
        <v>12400000</v>
      </c>
      <c r="E2962">
        <v>127</v>
      </c>
      <c r="F2962" t="s">
        <v>156</v>
      </c>
      <c r="G2962">
        <v>77</v>
      </c>
      <c r="H2962">
        <v>36</v>
      </c>
      <c r="I2962">
        <v>1998</v>
      </c>
      <c r="J2962">
        <v>3</v>
      </c>
      <c r="K2962" t="s">
        <v>89</v>
      </c>
      <c r="L2962">
        <f>data_to_analyze[[#This Row],[workers]]-data_to_analyze[[#This Row],[previous_workers]]</f>
        <v>41</v>
      </c>
    </row>
    <row r="2963" spans="1:12" x14ac:dyDescent="0.25">
      <c r="A2963">
        <v>2953</v>
      </c>
      <c r="B2963" t="s">
        <v>10828</v>
      </c>
      <c r="C2963" t="s">
        <v>10856</v>
      </c>
      <c r="D2963" s="7">
        <v>393300000</v>
      </c>
      <c r="E2963">
        <v>127</v>
      </c>
      <c r="F2963" t="s">
        <v>329</v>
      </c>
      <c r="G2963">
        <v>1330</v>
      </c>
      <c r="H2963">
        <v>1124</v>
      </c>
      <c r="I2963">
        <v>2007</v>
      </c>
      <c r="J2963">
        <v>6</v>
      </c>
      <c r="K2963" t="s">
        <v>163</v>
      </c>
      <c r="L2963">
        <f>data_to_analyze[[#This Row],[workers]]-data_to_analyze[[#This Row],[previous_workers]]</f>
        <v>206</v>
      </c>
    </row>
    <row r="2964" spans="1:12" x14ac:dyDescent="0.25">
      <c r="A2964">
        <v>2954</v>
      </c>
      <c r="B2964" t="s">
        <v>10832</v>
      </c>
      <c r="C2964" t="s">
        <v>17764</v>
      </c>
      <c r="D2964" s="7">
        <v>5400000</v>
      </c>
      <c r="E2964">
        <v>127</v>
      </c>
      <c r="F2964" t="s">
        <v>40</v>
      </c>
      <c r="G2964">
        <v>46</v>
      </c>
      <c r="H2964">
        <v>16</v>
      </c>
      <c r="I2964">
        <v>2008</v>
      </c>
      <c r="J2964">
        <v>2</v>
      </c>
      <c r="K2964" t="s">
        <v>10835</v>
      </c>
      <c r="L2964">
        <f>data_to_analyze[[#This Row],[workers]]-data_to_analyze[[#This Row],[previous_workers]]</f>
        <v>30</v>
      </c>
    </row>
    <row r="2965" spans="1:12" x14ac:dyDescent="0.25">
      <c r="A2965">
        <v>2955</v>
      </c>
      <c r="B2965" t="s">
        <v>10836</v>
      </c>
      <c r="C2965" t="s">
        <v>17773</v>
      </c>
      <c r="D2965" s="7">
        <v>58600000</v>
      </c>
      <c r="E2965">
        <v>127</v>
      </c>
      <c r="F2965" t="s">
        <v>181</v>
      </c>
      <c r="G2965">
        <v>11</v>
      </c>
      <c r="H2965">
        <v>9</v>
      </c>
      <c r="I2965">
        <v>2011</v>
      </c>
      <c r="J2965">
        <v>4</v>
      </c>
      <c r="K2965" t="s">
        <v>2006</v>
      </c>
      <c r="L2965">
        <f>data_to_analyze[[#This Row],[workers]]-data_to_analyze[[#This Row],[previous_workers]]</f>
        <v>2</v>
      </c>
    </row>
    <row r="2966" spans="1:12" x14ac:dyDescent="0.25">
      <c r="A2966">
        <v>2956</v>
      </c>
      <c r="B2966" t="s">
        <v>10840</v>
      </c>
      <c r="C2966" t="s">
        <v>17760</v>
      </c>
      <c r="D2966" s="7">
        <v>2100000</v>
      </c>
      <c r="E2966">
        <v>126</v>
      </c>
      <c r="F2966" t="s">
        <v>18</v>
      </c>
      <c r="G2966">
        <v>23</v>
      </c>
      <c r="H2966">
        <v>10</v>
      </c>
      <c r="I2966">
        <v>2010</v>
      </c>
      <c r="J2966">
        <v>1</v>
      </c>
      <c r="K2966" t="s">
        <v>1154</v>
      </c>
      <c r="L2966">
        <f>data_to_analyze[[#This Row],[workers]]-data_to_analyze[[#This Row],[previous_workers]]</f>
        <v>13</v>
      </c>
    </row>
    <row r="2967" spans="1:12" x14ac:dyDescent="0.25">
      <c r="A2967">
        <v>2957</v>
      </c>
      <c r="B2967" t="s">
        <v>10843</v>
      </c>
      <c r="C2967" t="s">
        <v>17771</v>
      </c>
      <c r="D2967" s="7">
        <v>35600000</v>
      </c>
      <c r="E2967">
        <v>126</v>
      </c>
      <c r="F2967" t="s">
        <v>40</v>
      </c>
      <c r="G2967">
        <v>326</v>
      </c>
      <c r="H2967">
        <v>142</v>
      </c>
      <c r="I2967">
        <v>2008</v>
      </c>
      <c r="J2967">
        <v>5</v>
      </c>
      <c r="K2967" t="s">
        <v>170</v>
      </c>
      <c r="L2967">
        <f>data_to_analyze[[#This Row],[workers]]-data_to_analyze[[#This Row],[previous_workers]]</f>
        <v>184</v>
      </c>
    </row>
    <row r="2968" spans="1:12" x14ac:dyDescent="0.25">
      <c r="A2968">
        <v>2958</v>
      </c>
      <c r="B2968" t="s">
        <v>10846</v>
      </c>
      <c r="C2968" t="s">
        <v>17770</v>
      </c>
      <c r="D2968" s="7">
        <v>2600000</v>
      </c>
      <c r="E2968">
        <v>126</v>
      </c>
      <c r="F2968" t="s">
        <v>233</v>
      </c>
      <c r="G2968">
        <v>4</v>
      </c>
      <c r="H2968">
        <v>5</v>
      </c>
      <c r="I2968">
        <v>2014</v>
      </c>
      <c r="J2968">
        <v>1</v>
      </c>
      <c r="K2968" t="s">
        <v>1123</v>
      </c>
      <c r="L2968">
        <f>data_to_analyze[[#This Row],[workers]]-data_to_analyze[[#This Row],[previous_workers]]</f>
        <v>-1</v>
      </c>
    </row>
    <row r="2969" spans="1:12" x14ac:dyDescent="0.25">
      <c r="A2969">
        <v>2959</v>
      </c>
      <c r="B2969" t="s">
        <v>10849</v>
      </c>
      <c r="C2969" t="s">
        <v>17730</v>
      </c>
      <c r="D2969" s="7">
        <v>16100000</v>
      </c>
      <c r="E2969">
        <v>126</v>
      </c>
      <c r="F2969" t="s">
        <v>33</v>
      </c>
      <c r="G2969">
        <v>325</v>
      </c>
      <c r="H2969">
        <v>100</v>
      </c>
      <c r="I2969">
        <v>2009</v>
      </c>
      <c r="J2969">
        <v>1</v>
      </c>
      <c r="K2969" t="s">
        <v>338</v>
      </c>
      <c r="L2969">
        <f>data_to_analyze[[#This Row],[workers]]-data_to_analyze[[#This Row],[previous_workers]]</f>
        <v>225</v>
      </c>
    </row>
    <row r="2970" spans="1:12" x14ac:dyDescent="0.25">
      <c r="A2970">
        <v>2960</v>
      </c>
      <c r="B2970" t="s">
        <v>10852</v>
      </c>
      <c r="C2970" t="s">
        <v>10856</v>
      </c>
      <c r="D2970" s="7">
        <v>90700000</v>
      </c>
      <c r="E2970">
        <v>126</v>
      </c>
      <c r="F2970" t="s">
        <v>69</v>
      </c>
      <c r="G2970">
        <v>66</v>
      </c>
      <c r="H2970">
        <v>52</v>
      </c>
      <c r="I2970">
        <v>2003</v>
      </c>
      <c r="J2970">
        <v>10</v>
      </c>
      <c r="K2970" t="s">
        <v>10856</v>
      </c>
      <c r="L2970">
        <f>data_to_analyze[[#This Row],[workers]]-data_to_analyze[[#This Row],[previous_workers]]</f>
        <v>14</v>
      </c>
    </row>
    <row r="2971" spans="1:12" x14ac:dyDescent="0.25">
      <c r="A2971">
        <v>2961</v>
      </c>
      <c r="B2971" t="s">
        <v>10857</v>
      </c>
      <c r="C2971" t="s">
        <v>17730</v>
      </c>
      <c r="D2971" s="7">
        <v>2900000</v>
      </c>
      <c r="E2971">
        <v>126</v>
      </c>
      <c r="F2971" t="s">
        <v>181</v>
      </c>
      <c r="G2971">
        <v>18</v>
      </c>
      <c r="H2971">
        <v>4</v>
      </c>
      <c r="I2971">
        <v>2007</v>
      </c>
      <c r="J2971">
        <v>1</v>
      </c>
      <c r="K2971" t="s">
        <v>2594</v>
      </c>
      <c r="L2971">
        <f>data_to_analyze[[#This Row],[workers]]-data_to_analyze[[#This Row],[previous_workers]]</f>
        <v>14</v>
      </c>
    </row>
    <row r="2972" spans="1:12" x14ac:dyDescent="0.25">
      <c r="A2972">
        <v>2962</v>
      </c>
      <c r="B2972" t="s">
        <v>10860</v>
      </c>
      <c r="C2972" t="s">
        <v>17735</v>
      </c>
      <c r="D2972" s="7">
        <v>13800000</v>
      </c>
      <c r="E2972">
        <v>126</v>
      </c>
      <c r="F2972" t="s">
        <v>1041</v>
      </c>
      <c r="G2972">
        <v>145</v>
      </c>
      <c r="H2972">
        <v>107</v>
      </c>
      <c r="I2972">
        <v>1994</v>
      </c>
      <c r="J2972">
        <v>3</v>
      </c>
      <c r="K2972" t="s">
        <v>89</v>
      </c>
      <c r="L2972">
        <f>data_to_analyze[[#This Row],[workers]]-data_to_analyze[[#This Row],[previous_workers]]</f>
        <v>38</v>
      </c>
    </row>
    <row r="2973" spans="1:12" x14ac:dyDescent="0.25">
      <c r="A2973">
        <v>2963</v>
      </c>
      <c r="B2973" t="s">
        <v>10863</v>
      </c>
      <c r="C2973" t="s">
        <v>17739</v>
      </c>
      <c r="D2973" s="7">
        <v>48400000</v>
      </c>
      <c r="E2973">
        <v>126</v>
      </c>
      <c r="F2973" t="s">
        <v>211</v>
      </c>
      <c r="G2973">
        <v>1098</v>
      </c>
      <c r="H2973">
        <v>597</v>
      </c>
      <c r="I2973">
        <v>2002</v>
      </c>
      <c r="J2973">
        <v>6</v>
      </c>
      <c r="K2973" t="s">
        <v>6330</v>
      </c>
      <c r="L2973">
        <f>data_to_analyze[[#This Row],[workers]]-data_to_analyze[[#This Row],[previous_workers]]</f>
        <v>501</v>
      </c>
    </row>
    <row r="2974" spans="1:12" x14ac:dyDescent="0.25">
      <c r="A2974">
        <v>2964</v>
      </c>
      <c r="B2974" t="s">
        <v>10867</v>
      </c>
      <c r="C2974" t="s">
        <v>17735</v>
      </c>
      <c r="D2974" s="7">
        <v>3400000</v>
      </c>
      <c r="E2974">
        <v>126</v>
      </c>
      <c r="F2974" t="s">
        <v>18</v>
      </c>
      <c r="G2974">
        <v>20</v>
      </c>
      <c r="H2974">
        <v>11</v>
      </c>
      <c r="I2974">
        <v>2011</v>
      </c>
      <c r="J2974">
        <v>2</v>
      </c>
      <c r="K2974" t="s">
        <v>2900</v>
      </c>
      <c r="L2974">
        <f>data_to_analyze[[#This Row],[workers]]-data_to_analyze[[#This Row],[previous_workers]]</f>
        <v>9</v>
      </c>
    </row>
    <row r="2975" spans="1:12" x14ac:dyDescent="0.25">
      <c r="A2975">
        <v>2965</v>
      </c>
      <c r="B2975" t="s">
        <v>10870</v>
      </c>
      <c r="C2975" t="s">
        <v>17748</v>
      </c>
      <c r="D2975" s="7">
        <v>15500000</v>
      </c>
      <c r="E2975">
        <v>126</v>
      </c>
      <c r="F2975" t="s">
        <v>156</v>
      </c>
      <c r="G2975">
        <v>50</v>
      </c>
      <c r="H2975">
        <v>25</v>
      </c>
      <c r="I2975">
        <v>1999</v>
      </c>
      <c r="J2975">
        <v>1</v>
      </c>
      <c r="K2975" t="s">
        <v>2123</v>
      </c>
      <c r="L2975">
        <f>data_to_analyze[[#This Row],[workers]]-data_to_analyze[[#This Row],[previous_workers]]</f>
        <v>25</v>
      </c>
    </row>
    <row r="2976" spans="1:12" x14ac:dyDescent="0.25">
      <c r="A2976">
        <v>2966</v>
      </c>
      <c r="B2976" t="s">
        <v>10873</v>
      </c>
      <c r="C2976" t="s">
        <v>777</v>
      </c>
      <c r="D2976" s="7">
        <v>2900000</v>
      </c>
      <c r="E2976">
        <v>126</v>
      </c>
      <c r="F2976" t="s">
        <v>18</v>
      </c>
      <c r="G2976">
        <v>9</v>
      </c>
      <c r="H2976">
        <v>4</v>
      </c>
      <c r="I2976">
        <v>2014</v>
      </c>
      <c r="J2976">
        <v>2</v>
      </c>
      <c r="K2976" t="s">
        <v>203</v>
      </c>
      <c r="L2976">
        <f>data_to_analyze[[#This Row],[workers]]-data_to_analyze[[#This Row],[previous_workers]]</f>
        <v>5</v>
      </c>
    </row>
    <row r="2977" spans="1:12" x14ac:dyDescent="0.25">
      <c r="A2977">
        <v>2967</v>
      </c>
      <c r="B2977" t="s">
        <v>10876</v>
      </c>
      <c r="C2977" t="s">
        <v>10856</v>
      </c>
      <c r="D2977" s="7">
        <v>12600000</v>
      </c>
      <c r="E2977">
        <v>126</v>
      </c>
      <c r="F2977" t="s">
        <v>55</v>
      </c>
      <c r="G2977">
        <v>75</v>
      </c>
      <c r="H2977">
        <v>35</v>
      </c>
      <c r="I2977">
        <v>1993</v>
      </c>
      <c r="J2977">
        <v>2</v>
      </c>
      <c r="K2977" t="s">
        <v>5140</v>
      </c>
      <c r="L2977">
        <f>data_to_analyze[[#This Row],[workers]]-data_to_analyze[[#This Row],[previous_workers]]</f>
        <v>40</v>
      </c>
    </row>
    <row r="2978" spans="1:12" x14ac:dyDescent="0.25">
      <c r="A2978">
        <v>2968</v>
      </c>
      <c r="B2978" t="s">
        <v>10879</v>
      </c>
      <c r="C2978" t="s">
        <v>17762</v>
      </c>
      <c r="D2978" s="7">
        <v>21900000</v>
      </c>
      <c r="E2978">
        <v>126</v>
      </c>
      <c r="F2978" t="s">
        <v>55</v>
      </c>
      <c r="G2978">
        <v>124</v>
      </c>
      <c r="H2978">
        <v>32</v>
      </c>
      <c r="I2978">
        <v>2011</v>
      </c>
      <c r="J2978">
        <v>3</v>
      </c>
      <c r="K2978" t="s">
        <v>349</v>
      </c>
      <c r="L2978">
        <f>data_to_analyze[[#This Row],[workers]]-data_to_analyze[[#This Row],[previous_workers]]</f>
        <v>92</v>
      </c>
    </row>
    <row r="2979" spans="1:12" x14ac:dyDescent="0.25">
      <c r="A2979">
        <v>2969</v>
      </c>
      <c r="B2979" t="s">
        <v>10882</v>
      </c>
      <c r="C2979" t="s">
        <v>17769</v>
      </c>
      <c r="D2979" s="7">
        <v>7100000</v>
      </c>
      <c r="E2979">
        <v>126</v>
      </c>
      <c r="F2979" t="s">
        <v>336</v>
      </c>
      <c r="G2979">
        <v>25</v>
      </c>
      <c r="H2979">
        <v>10</v>
      </c>
      <c r="I2979">
        <v>2007</v>
      </c>
      <c r="J2979">
        <v>5</v>
      </c>
      <c r="K2979" t="s">
        <v>5979</v>
      </c>
      <c r="L2979">
        <f>data_to_analyze[[#This Row],[workers]]-data_to_analyze[[#This Row],[previous_workers]]</f>
        <v>15</v>
      </c>
    </row>
    <row r="2980" spans="1:12" x14ac:dyDescent="0.25">
      <c r="A2980">
        <v>2970</v>
      </c>
      <c r="B2980" t="s">
        <v>10885</v>
      </c>
      <c r="C2980" t="s">
        <v>17762</v>
      </c>
      <c r="D2980" s="7">
        <v>148600000</v>
      </c>
      <c r="E2980">
        <v>126</v>
      </c>
      <c r="F2980" t="s">
        <v>55</v>
      </c>
      <c r="G2980">
        <v>92</v>
      </c>
      <c r="H2980">
        <v>42</v>
      </c>
      <c r="I2980">
        <v>1997</v>
      </c>
      <c r="J2980">
        <v>7</v>
      </c>
      <c r="K2980" t="s">
        <v>10889</v>
      </c>
      <c r="L2980">
        <f>data_to_analyze[[#This Row],[workers]]-data_to_analyze[[#This Row],[previous_workers]]</f>
        <v>50</v>
      </c>
    </row>
    <row r="2981" spans="1:12" x14ac:dyDescent="0.25">
      <c r="A2981">
        <v>2971</v>
      </c>
      <c r="B2981" t="s">
        <v>10890</v>
      </c>
      <c r="C2981" t="s">
        <v>17751</v>
      </c>
      <c r="D2981" s="7">
        <v>2100000</v>
      </c>
      <c r="E2981">
        <v>126</v>
      </c>
      <c r="F2981" t="s">
        <v>18</v>
      </c>
      <c r="G2981">
        <v>22</v>
      </c>
      <c r="H2981">
        <v>7</v>
      </c>
      <c r="I2981">
        <v>2009</v>
      </c>
      <c r="J2981">
        <v>1</v>
      </c>
      <c r="K2981" t="s">
        <v>298</v>
      </c>
      <c r="L2981">
        <f>data_to_analyze[[#This Row],[workers]]-data_to_analyze[[#This Row],[previous_workers]]</f>
        <v>15</v>
      </c>
    </row>
    <row r="2982" spans="1:12" x14ac:dyDescent="0.25">
      <c r="A2982">
        <v>2972</v>
      </c>
      <c r="B2982" t="s">
        <v>10893</v>
      </c>
      <c r="C2982" t="s">
        <v>17770</v>
      </c>
      <c r="D2982" s="7">
        <v>200000</v>
      </c>
      <c r="E2982">
        <v>126</v>
      </c>
      <c r="F2982" t="s">
        <v>18</v>
      </c>
      <c r="G2982">
        <v>21</v>
      </c>
      <c r="H2982">
        <v>8</v>
      </c>
      <c r="I2982">
        <v>2007</v>
      </c>
      <c r="J2982">
        <v>1</v>
      </c>
      <c r="K2982" t="s">
        <v>330</v>
      </c>
      <c r="L2982">
        <f>data_to_analyze[[#This Row],[workers]]-data_to_analyze[[#This Row],[previous_workers]]</f>
        <v>13</v>
      </c>
    </row>
    <row r="2983" spans="1:12" x14ac:dyDescent="0.25">
      <c r="A2983">
        <v>2973</v>
      </c>
      <c r="B2983" t="s">
        <v>10896</v>
      </c>
      <c r="C2983" t="s">
        <v>17762</v>
      </c>
      <c r="D2983" s="7">
        <v>45800000</v>
      </c>
      <c r="E2983">
        <v>126</v>
      </c>
      <c r="F2983" t="s">
        <v>233</v>
      </c>
      <c r="G2983">
        <v>59</v>
      </c>
      <c r="H2983">
        <v>32</v>
      </c>
      <c r="I2983">
        <v>2002</v>
      </c>
      <c r="J2983">
        <v>4</v>
      </c>
      <c r="K2983" t="s">
        <v>1996</v>
      </c>
      <c r="L2983">
        <f>data_to_analyze[[#This Row],[workers]]-data_to_analyze[[#This Row],[previous_workers]]</f>
        <v>27</v>
      </c>
    </row>
    <row r="2984" spans="1:12" x14ac:dyDescent="0.25">
      <c r="A2984">
        <v>2974</v>
      </c>
      <c r="B2984" t="s">
        <v>10899</v>
      </c>
      <c r="C2984" t="s">
        <v>108</v>
      </c>
      <c r="D2984" s="7">
        <v>50500000</v>
      </c>
      <c r="E2984">
        <v>126</v>
      </c>
      <c r="F2984" t="s">
        <v>257</v>
      </c>
      <c r="G2984">
        <v>299</v>
      </c>
      <c r="H2984">
        <v>82</v>
      </c>
      <c r="I2984">
        <v>2009</v>
      </c>
      <c r="J2984">
        <v>6</v>
      </c>
      <c r="K2984" t="s">
        <v>108</v>
      </c>
      <c r="L2984">
        <f>data_to_analyze[[#This Row],[workers]]-data_to_analyze[[#This Row],[previous_workers]]</f>
        <v>217</v>
      </c>
    </row>
    <row r="2985" spans="1:12" x14ac:dyDescent="0.25">
      <c r="A2985">
        <v>2975</v>
      </c>
      <c r="B2985" t="s">
        <v>10903</v>
      </c>
      <c r="C2985" t="s">
        <v>17736</v>
      </c>
      <c r="D2985" s="7">
        <v>28900000</v>
      </c>
      <c r="E2985">
        <v>126</v>
      </c>
      <c r="F2985" t="s">
        <v>55</v>
      </c>
      <c r="G2985">
        <v>16</v>
      </c>
      <c r="H2985">
        <v>9</v>
      </c>
      <c r="I2985">
        <v>2010</v>
      </c>
      <c r="J2985">
        <v>4</v>
      </c>
      <c r="K2985" t="s">
        <v>10906</v>
      </c>
      <c r="L2985">
        <f>data_to_analyze[[#This Row],[workers]]-data_to_analyze[[#This Row],[previous_workers]]</f>
        <v>7</v>
      </c>
    </row>
    <row r="2986" spans="1:12" x14ac:dyDescent="0.25">
      <c r="A2986">
        <v>2976</v>
      </c>
      <c r="B2986" t="s">
        <v>10907</v>
      </c>
      <c r="C2986" t="s">
        <v>17771</v>
      </c>
      <c r="D2986" s="7">
        <v>111500000</v>
      </c>
      <c r="E2986">
        <v>126</v>
      </c>
      <c r="F2986" t="s">
        <v>40</v>
      </c>
      <c r="G2986">
        <v>141</v>
      </c>
      <c r="H2986">
        <v>87</v>
      </c>
      <c r="I2986">
        <v>2009</v>
      </c>
      <c r="J2986">
        <v>4</v>
      </c>
      <c r="K2986" t="s">
        <v>319</v>
      </c>
      <c r="L2986">
        <f>data_to_analyze[[#This Row],[workers]]-data_to_analyze[[#This Row],[previous_workers]]</f>
        <v>54</v>
      </c>
    </row>
    <row r="2987" spans="1:12" x14ac:dyDescent="0.25">
      <c r="A2987">
        <v>2977</v>
      </c>
      <c r="B2987" t="s">
        <v>10911</v>
      </c>
      <c r="C2987" t="s">
        <v>17773</v>
      </c>
      <c r="D2987" s="7">
        <v>45300000</v>
      </c>
      <c r="E2987">
        <v>126</v>
      </c>
      <c r="F2987" t="s">
        <v>181</v>
      </c>
      <c r="G2987">
        <v>267</v>
      </c>
      <c r="H2987">
        <v>124</v>
      </c>
      <c r="I2987">
        <v>2009</v>
      </c>
      <c r="J2987">
        <v>8</v>
      </c>
      <c r="K2987" t="s">
        <v>3271</v>
      </c>
      <c r="L2987">
        <f>data_to_analyze[[#This Row],[workers]]-data_to_analyze[[#This Row],[previous_workers]]</f>
        <v>143</v>
      </c>
    </row>
    <row r="2988" spans="1:12" x14ac:dyDescent="0.25">
      <c r="A2988">
        <v>2978</v>
      </c>
      <c r="B2988" t="s">
        <v>10914</v>
      </c>
      <c r="C2988" t="s">
        <v>10856</v>
      </c>
      <c r="D2988" s="7">
        <v>4200000</v>
      </c>
      <c r="E2988">
        <v>126</v>
      </c>
      <c r="F2988" t="s">
        <v>218</v>
      </c>
      <c r="G2988">
        <v>7</v>
      </c>
      <c r="H2988">
        <v>3</v>
      </c>
      <c r="I2988">
        <v>2010</v>
      </c>
      <c r="J2988">
        <v>4</v>
      </c>
      <c r="K2988" t="s">
        <v>83</v>
      </c>
      <c r="L2988">
        <f>data_to_analyze[[#This Row],[workers]]-data_to_analyze[[#This Row],[previous_workers]]</f>
        <v>4</v>
      </c>
    </row>
    <row r="2989" spans="1:12" x14ac:dyDescent="0.25">
      <c r="A2989">
        <v>2979</v>
      </c>
      <c r="B2989" t="s">
        <v>10917</v>
      </c>
      <c r="C2989" t="s">
        <v>17759</v>
      </c>
      <c r="D2989" s="7">
        <v>16500000</v>
      </c>
      <c r="E2989">
        <v>126</v>
      </c>
      <c r="F2989" t="s">
        <v>233</v>
      </c>
      <c r="G2989">
        <v>132</v>
      </c>
      <c r="H2989">
        <v>35</v>
      </c>
      <c r="I2989">
        <v>2012</v>
      </c>
      <c r="J2989">
        <v>1</v>
      </c>
      <c r="K2989" t="s">
        <v>42</v>
      </c>
      <c r="L2989">
        <f>data_to_analyze[[#This Row],[workers]]-data_to_analyze[[#This Row],[previous_workers]]</f>
        <v>97</v>
      </c>
    </row>
    <row r="2990" spans="1:12" x14ac:dyDescent="0.25">
      <c r="A2990">
        <v>2980</v>
      </c>
      <c r="B2990" t="s">
        <v>10920</v>
      </c>
      <c r="C2990" t="s">
        <v>17760</v>
      </c>
      <c r="D2990" s="7">
        <v>2600000</v>
      </c>
      <c r="E2990">
        <v>125</v>
      </c>
      <c r="F2990" t="s">
        <v>55</v>
      </c>
      <c r="G2990">
        <v>5</v>
      </c>
      <c r="H2990">
        <v>2</v>
      </c>
      <c r="I2990">
        <v>2013</v>
      </c>
      <c r="J2990">
        <v>2</v>
      </c>
      <c r="K2990" t="s">
        <v>1879</v>
      </c>
      <c r="L2990">
        <f>data_to_analyze[[#This Row],[workers]]-data_to_analyze[[#This Row],[previous_workers]]</f>
        <v>3</v>
      </c>
    </row>
    <row r="2991" spans="1:12" x14ac:dyDescent="0.25">
      <c r="A2991">
        <v>2981</v>
      </c>
      <c r="B2991" t="s">
        <v>10923</v>
      </c>
      <c r="C2991" t="s">
        <v>17770</v>
      </c>
      <c r="D2991" s="7">
        <v>6600000</v>
      </c>
      <c r="E2991">
        <v>125</v>
      </c>
      <c r="F2991" t="s">
        <v>336</v>
      </c>
      <c r="G2991">
        <v>15</v>
      </c>
      <c r="H2991">
        <v>10</v>
      </c>
      <c r="I2991">
        <v>2010</v>
      </c>
      <c r="J2991">
        <v>3</v>
      </c>
      <c r="K2991" t="s">
        <v>34</v>
      </c>
      <c r="L2991">
        <f>data_to_analyze[[#This Row],[workers]]-data_to_analyze[[#This Row],[previous_workers]]</f>
        <v>5</v>
      </c>
    </row>
    <row r="2992" spans="1:12" x14ac:dyDescent="0.25">
      <c r="A2992">
        <v>2982</v>
      </c>
      <c r="B2992" t="s">
        <v>10926</v>
      </c>
      <c r="C2992" t="s">
        <v>10856</v>
      </c>
      <c r="D2992" s="7">
        <v>8900000</v>
      </c>
      <c r="E2992">
        <v>125</v>
      </c>
      <c r="F2992" t="s">
        <v>336</v>
      </c>
      <c r="G2992">
        <v>4</v>
      </c>
      <c r="H2992">
        <v>3</v>
      </c>
      <c r="I2992">
        <v>2011</v>
      </c>
      <c r="J2992">
        <v>4</v>
      </c>
      <c r="K2992" t="s">
        <v>10929</v>
      </c>
      <c r="L2992">
        <f>data_to_analyze[[#This Row],[workers]]-data_to_analyze[[#This Row],[previous_workers]]</f>
        <v>1</v>
      </c>
    </row>
    <row r="2993" spans="1:12" x14ac:dyDescent="0.25">
      <c r="A2993">
        <v>2983</v>
      </c>
      <c r="B2993" t="s">
        <v>10930</v>
      </c>
      <c r="C2993" t="s">
        <v>976</v>
      </c>
      <c r="D2993" s="7">
        <v>30600000</v>
      </c>
      <c r="E2993">
        <v>125</v>
      </c>
      <c r="F2993" t="s">
        <v>233</v>
      </c>
      <c r="G2993">
        <v>145</v>
      </c>
      <c r="H2993">
        <v>60</v>
      </c>
      <c r="I2993">
        <v>1955</v>
      </c>
      <c r="J2993">
        <v>2</v>
      </c>
      <c r="K2993" t="s">
        <v>101</v>
      </c>
      <c r="L2993">
        <f>data_to_analyze[[#This Row],[workers]]-data_to_analyze[[#This Row],[previous_workers]]</f>
        <v>85</v>
      </c>
    </row>
    <row r="2994" spans="1:12" x14ac:dyDescent="0.25">
      <c r="A2994">
        <v>2984</v>
      </c>
      <c r="B2994" t="s">
        <v>10934</v>
      </c>
      <c r="C2994" t="s">
        <v>10856</v>
      </c>
      <c r="D2994" s="7">
        <v>3900000</v>
      </c>
      <c r="E2994">
        <v>125</v>
      </c>
      <c r="F2994" t="s">
        <v>33</v>
      </c>
      <c r="G2994">
        <v>124</v>
      </c>
      <c r="H2994">
        <v>45</v>
      </c>
      <c r="I2994">
        <v>2010</v>
      </c>
      <c r="J2994">
        <v>2</v>
      </c>
      <c r="K2994" t="s">
        <v>163</v>
      </c>
      <c r="L2994">
        <f>data_to_analyze[[#This Row],[workers]]-data_to_analyze[[#This Row],[previous_workers]]</f>
        <v>79</v>
      </c>
    </row>
    <row r="2995" spans="1:12" x14ac:dyDescent="0.25">
      <c r="A2995">
        <v>2985</v>
      </c>
      <c r="B2995" t="s">
        <v>10937</v>
      </c>
      <c r="C2995" t="s">
        <v>17762</v>
      </c>
      <c r="D2995" s="7">
        <v>1100000</v>
      </c>
      <c r="E2995">
        <v>125</v>
      </c>
      <c r="F2995" t="s">
        <v>107</v>
      </c>
      <c r="G2995">
        <v>52</v>
      </c>
      <c r="H2995">
        <v>32</v>
      </c>
      <c r="I2995">
        <v>2006</v>
      </c>
      <c r="J2995">
        <v>3</v>
      </c>
      <c r="K2995" t="s">
        <v>10940</v>
      </c>
      <c r="L2995">
        <f>data_to_analyze[[#This Row],[workers]]-data_to_analyze[[#This Row],[previous_workers]]</f>
        <v>20</v>
      </c>
    </row>
    <row r="2996" spans="1:12" x14ac:dyDescent="0.25">
      <c r="A2996">
        <v>2986</v>
      </c>
      <c r="B2996" t="s">
        <v>10941</v>
      </c>
      <c r="C2996" t="s">
        <v>10856</v>
      </c>
      <c r="D2996" s="7">
        <v>14200000</v>
      </c>
      <c r="E2996">
        <v>125</v>
      </c>
      <c r="F2996" t="s">
        <v>308</v>
      </c>
      <c r="G2996">
        <v>15</v>
      </c>
      <c r="H2996">
        <v>3</v>
      </c>
      <c r="I2996">
        <v>2012</v>
      </c>
      <c r="J2996">
        <v>1</v>
      </c>
      <c r="K2996" t="s">
        <v>8945</v>
      </c>
      <c r="L2996">
        <f>data_to_analyze[[#This Row],[workers]]-data_to_analyze[[#This Row],[previous_workers]]</f>
        <v>12</v>
      </c>
    </row>
    <row r="2997" spans="1:12" x14ac:dyDescent="0.25">
      <c r="A2997">
        <v>2987</v>
      </c>
      <c r="B2997" t="s">
        <v>10944</v>
      </c>
      <c r="C2997" t="s">
        <v>17762</v>
      </c>
      <c r="D2997" s="7">
        <v>155600000</v>
      </c>
      <c r="E2997">
        <v>125</v>
      </c>
      <c r="F2997" t="s">
        <v>107</v>
      </c>
      <c r="G2997">
        <v>1173</v>
      </c>
      <c r="H2997">
        <v>465</v>
      </c>
      <c r="I2997">
        <v>1970</v>
      </c>
      <c r="J2997">
        <v>4</v>
      </c>
      <c r="K2997" t="s">
        <v>10940</v>
      </c>
      <c r="L2997">
        <f>data_to_analyze[[#This Row],[workers]]-data_to_analyze[[#This Row],[previous_workers]]</f>
        <v>708</v>
      </c>
    </row>
    <row r="2998" spans="1:12" x14ac:dyDescent="0.25">
      <c r="A2998">
        <v>2988</v>
      </c>
      <c r="B2998" t="s">
        <v>10948</v>
      </c>
      <c r="C2998" t="s">
        <v>17753</v>
      </c>
      <c r="D2998" s="7">
        <v>22100000</v>
      </c>
      <c r="E2998">
        <v>125</v>
      </c>
      <c r="F2998" t="s">
        <v>257</v>
      </c>
      <c r="G2998">
        <v>151</v>
      </c>
      <c r="H2998">
        <v>75</v>
      </c>
      <c r="I2998">
        <v>2001</v>
      </c>
      <c r="J2998">
        <v>3</v>
      </c>
      <c r="K2998" t="s">
        <v>4674</v>
      </c>
      <c r="L2998">
        <f>data_to_analyze[[#This Row],[workers]]-data_to_analyze[[#This Row],[previous_workers]]</f>
        <v>76</v>
      </c>
    </row>
    <row r="2999" spans="1:12" x14ac:dyDescent="0.25">
      <c r="A2999">
        <v>2989</v>
      </c>
      <c r="B2999" t="s">
        <v>10951</v>
      </c>
      <c r="C2999" t="s">
        <v>17764</v>
      </c>
      <c r="D2999" s="7">
        <v>2300000</v>
      </c>
      <c r="E2999">
        <v>125</v>
      </c>
      <c r="F2999" t="s">
        <v>623</v>
      </c>
      <c r="G2999">
        <v>60</v>
      </c>
      <c r="H2999">
        <v>10</v>
      </c>
      <c r="I2999">
        <v>2014</v>
      </c>
      <c r="J2999">
        <v>1</v>
      </c>
      <c r="K2999" t="s">
        <v>437</v>
      </c>
      <c r="L2999">
        <f>data_to_analyze[[#This Row],[workers]]-data_to_analyze[[#This Row],[previous_workers]]</f>
        <v>50</v>
      </c>
    </row>
    <row r="3000" spans="1:12" x14ac:dyDescent="0.25">
      <c r="A3000">
        <v>2990</v>
      </c>
      <c r="B3000" t="s">
        <v>10954</v>
      </c>
      <c r="C3000" t="s">
        <v>17743</v>
      </c>
      <c r="D3000" s="7">
        <v>12200000</v>
      </c>
      <c r="E3000">
        <v>125</v>
      </c>
      <c r="F3000" t="s">
        <v>156</v>
      </c>
      <c r="G3000">
        <v>117</v>
      </c>
      <c r="H3000">
        <v>73</v>
      </c>
      <c r="I3000">
        <v>2003</v>
      </c>
      <c r="J3000">
        <v>3</v>
      </c>
      <c r="K3000" t="s">
        <v>7539</v>
      </c>
      <c r="L3000">
        <f>data_to_analyze[[#This Row],[workers]]-data_to_analyze[[#This Row],[previous_workers]]</f>
        <v>44</v>
      </c>
    </row>
    <row r="3001" spans="1:12" x14ac:dyDescent="0.25">
      <c r="A3001">
        <v>2991</v>
      </c>
      <c r="B3001" t="s">
        <v>10957</v>
      </c>
      <c r="C3001" t="s">
        <v>17764</v>
      </c>
      <c r="D3001" s="7">
        <v>6300000</v>
      </c>
      <c r="E3001">
        <v>125</v>
      </c>
      <c r="F3001" t="s">
        <v>18</v>
      </c>
      <c r="G3001">
        <v>41</v>
      </c>
      <c r="H3001">
        <v>15</v>
      </c>
      <c r="I3001">
        <v>2002</v>
      </c>
      <c r="J3001">
        <v>1</v>
      </c>
      <c r="K3001" t="s">
        <v>437</v>
      </c>
      <c r="L3001">
        <f>data_to_analyze[[#This Row],[workers]]-data_to_analyze[[#This Row],[previous_workers]]</f>
        <v>26</v>
      </c>
    </row>
    <row r="3002" spans="1:12" x14ac:dyDescent="0.25">
      <c r="A3002">
        <v>2992</v>
      </c>
      <c r="B3002" t="s">
        <v>10960</v>
      </c>
      <c r="C3002" t="s">
        <v>17763</v>
      </c>
      <c r="D3002" s="7">
        <v>8900000</v>
      </c>
      <c r="E3002">
        <v>125</v>
      </c>
      <c r="F3002" t="s">
        <v>181</v>
      </c>
      <c r="G3002">
        <v>103</v>
      </c>
      <c r="H3002">
        <v>32</v>
      </c>
      <c r="I3002">
        <v>2004</v>
      </c>
      <c r="J3002">
        <v>4</v>
      </c>
      <c r="K3002" t="s">
        <v>6981</v>
      </c>
      <c r="L3002">
        <f>data_to_analyze[[#This Row],[workers]]-data_to_analyze[[#This Row],[previous_workers]]</f>
        <v>71</v>
      </c>
    </row>
    <row r="3003" spans="1:12" x14ac:dyDescent="0.25">
      <c r="A3003">
        <v>2993</v>
      </c>
      <c r="B3003" t="s">
        <v>10963</v>
      </c>
      <c r="C3003" t="s">
        <v>17762</v>
      </c>
      <c r="D3003" s="7">
        <v>10600000</v>
      </c>
      <c r="E3003">
        <v>125</v>
      </c>
      <c r="F3003" t="s">
        <v>33</v>
      </c>
      <c r="G3003">
        <v>7</v>
      </c>
      <c r="H3003">
        <v>3</v>
      </c>
      <c r="I3003">
        <v>2010</v>
      </c>
      <c r="J3003">
        <v>2</v>
      </c>
      <c r="K3003" t="s">
        <v>349</v>
      </c>
      <c r="L3003">
        <f>data_to_analyze[[#This Row],[workers]]-data_to_analyze[[#This Row],[previous_workers]]</f>
        <v>4</v>
      </c>
    </row>
    <row r="3004" spans="1:12" x14ac:dyDescent="0.25">
      <c r="A3004">
        <v>2994</v>
      </c>
      <c r="B3004" t="s">
        <v>10966</v>
      </c>
      <c r="C3004" t="s">
        <v>17738</v>
      </c>
      <c r="D3004" s="7">
        <v>5300000</v>
      </c>
      <c r="E3004">
        <v>124</v>
      </c>
      <c r="F3004" t="s">
        <v>187</v>
      </c>
      <c r="G3004">
        <v>32</v>
      </c>
      <c r="H3004">
        <v>10</v>
      </c>
      <c r="I3004">
        <v>2005</v>
      </c>
      <c r="J3004">
        <v>2</v>
      </c>
      <c r="K3004" t="s">
        <v>976</v>
      </c>
      <c r="L3004">
        <f>data_to_analyze[[#This Row],[workers]]-data_to_analyze[[#This Row],[previous_workers]]</f>
        <v>22</v>
      </c>
    </row>
    <row r="3005" spans="1:12" x14ac:dyDescent="0.25">
      <c r="A3005">
        <v>2995</v>
      </c>
      <c r="B3005" t="s">
        <v>10969</v>
      </c>
      <c r="C3005" t="s">
        <v>108</v>
      </c>
      <c r="D3005" s="7">
        <v>20100000</v>
      </c>
      <c r="E3005">
        <v>124</v>
      </c>
      <c r="F3005" t="s">
        <v>187</v>
      </c>
      <c r="G3005">
        <v>9</v>
      </c>
      <c r="H3005">
        <v>5</v>
      </c>
      <c r="I3005">
        <v>2007</v>
      </c>
      <c r="J3005">
        <v>2</v>
      </c>
      <c r="K3005" t="s">
        <v>9882</v>
      </c>
      <c r="L3005">
        <f>data_to_analyze[[#This Row],[workers]]-data_to_analyze[[#This Row],[previous_workers]]</f>
        <v>4</v>
      </c>
    </row>
    <row r="3006" spans="1:12" x14ac:dyDescent="0.25">
      <c r="A3006">
        <v>2996</v>
      </c>
      <c r="B3006" t="s">
        <v>10972</v>
      </c>
      <c r="C3006" t="s">
        <v>17749</v>
      </c>
      <c r="D3006" s="7">
        <v>9200000</v>
      </c>
      <c r="E3006">
        <v>124</v>
      </c>
      <c r="F3006" t="s">
        <v>233</v>
      </c>
      <c r="G3006">
        <v>312</v>
      </c>
      <c r="H3006">
        <v>180</v>
      </c>
      <c r="I3006">
        <v>1996</v>
      </c>
      <c r="J3006">
        <v>1</v>
      </c>
      <c r="K3006" t="s">
        <v>6405</v>
      </c>
      <c r="L3006">
        <f>data_to_analyze[[#This Row],[workers]]-data_to_analyze[[#This Row],[previous_workers]]</f>
        <v>132</v>
      </c>
    </row>
    <row r="3007" spans="1:12" x14ac:dyDescent="0.25">
      <c r="A3007">
        <v>2997</v>
      </c>
      <c r="B3007" t="s">
        <v>10975</v>
      </c>
      <c r="C3007" t="s">
        <v>17763</v>
      </c>
      <c r="D3007" s="7">
        <v>8700000</v>
      </c>
      <c r="E3007">
        <v>124</v>
      </c>
      <c r="F3007" t="s">
        <v>18</v>
      </c>
      <c r="G3007">
        <v>13</v>
      </c>
      <c r="H3007">
        <v>6</v>
      </c>
      <c r="I3007">
        <v>1999</v>
      </c>
      <c r="J3007">
        <v>1</v>
      </c>
      <c r="K3007" t="s">
        <v>10978</v>
      </c>
      <c r="L3007">
        <f>data_to_analyze[[#This Row],[workers]]-data_to_analyze[[#This Row],[previous_workers]]</f>
        <v>7</v>
      </c>
    </row>
    <row r="3008" spans="1:12" x14ac:dyDescent="0.25">
      <c r="A3008">
        <v>2998</v>
      </c>
      <c r="B3008" t="s">
        <v>10979</v>
      </c>
      <c r="C3008" t="s">
        <v>17750</v>
      </c>
      <c r="D3008" s="7">
        <v>200000</v>
      </c>
      <c r="E3008">
        <v>124</v>
      </c>
      <c r="F3008" t="s">
        <v>297</v>
      </c>
      <c r="G3008">
        <v>11</v>
      </c>
      <c r="H3008">
        <v>8</v>
      </c>
      <c r="I3008">
        <v>2005</v>
      </c>
      <c r="J3008">
        <v>1</v>
      </c>
      <c r="K3008" t="s">
        <v>350</v>
      </c>
      <c r="L3008">
        <f>data_to_analyze[[#This Row],[workers]]-data_to_analyze[[#This Row],[previous_workers]]</f>
        <v>3</v>
      </c>
    </row>
    <row r="3009" spans="1:12" x14ac:dyDescent="0.25">
      <c r="A3009">
        <v>2999</v>
      </c>
      <c r="B3009" t="s">
        <v>10982</v>
      </c>
      <c r="C3009" t="s">
        <v>10856</v>
      </c>
      <c r="D3009" s="7">
        <v>26400000</v>
      </c>
      <c r="E3009">
        <v>124</v>
      </c>
      <c r="F3009" t="s">
        <v>175</v>
      </c>
      <c r="G3009">
        <v>88</v>
      </c>
      <c r="H3009">
        <v>37</v>
      </c>
      <c r="I3009">
        <v>2012</v>
      </c>
      <c r="J3009">
        <v>4</v>
      </c>
      <c r="K3009" t="s">
        <v>1925</v>
      </c>
      <c r="L3009">
        <f>data_to_analyze[[#This Row],[workers]]-data_to_analyze[[#This Row],[previous_workers]]</f>
        <v>51</v>
      </c>
    </row>
    <row r="3010" spans="1:12" x14ac:dyDescent="0.25">
      <c r="A3010">
        <v>3000</v>
      </c>
      <c r="B3010" t="s">
        <v>10985</v>
      </c>
      <c r="C3010" t="s">
        <v>17737</v>
      </c>
      <c r="D3010" s="7">
        <v>4500000</v>
      </c>
      <c r="E3010">
        <v>124</v>
      </c>
      <c r="F3010" t="s">
        <v>297</v>
      </c>
      <c r="G3010">
        <v>30</v>
      </c>
      <c r="H3010">
        <v>19</v>
      </c>
      <c r="I3010">
        <v>2009</v>
      </c>
      <c r="J3010">
        <v>1</v>
      </c>
      <c r="K3010" t="s">
        <v>10988</v>
      </c>
      <c r="L3010">
        <f>data_to_analyze[[#This Row],[workers]]-data_to_analyze[[#This Row],[previous_workers]]</f>
        <v>11</v>
      </c>
    </row>
    <row r="3011" spans="1:12" x14ac:dyDescent="0.25">
      <c r="A3011">
        <v>3001</v>
      </c>
      <c r="B3011" t="s">
        <v>10989</v>
      </c>
      <c r="C3011" t="s">
        <v>17767</v>
      </c>
      <c r="D3011" s="7">
        <v>6300000</v>
      </c>
      <c r="E3011">
        <v>124</v>
      </c>
      <c r="F3011" t="s">
        <v>156</v>
      </c>
      <c r="G3011">
        <v>43</v>
      </c>
      <c r="H3011">
        <v>23</v>
      </c>
      <c r="I3011">
        <v>1999</v>
      </c>
      <c r="J3011">
        <v>1</v>
      </c>
      <c r="K3011" t="s">
        <v>3467</v>
      </c>
      <c r="L3011">
        <f>data_to_analyze[[#This Row],[workers]]-data_to_analyze[[#This Row],[previous_workers]]</f>
        <v>20</v>
      </c>
    </row>
    <row r="3012" spans="1:12" x14ac:dyDescent="0.25">
      <c r="A3012">
        <v>3002</v>
      </c>
      <c r="B3012" t="s">
        <v>10992</v>
      </c>
      <c r="C3012" t="s">
        <v>17773</v>
      </c>
      <c r="D3012" s="7">
        <v>1600000</v>
      </c>
      <c r="E3012">
        <v>124</v>
      </c>
      <c r="F3012" t="s">
        <v>18</v>
      </c>
      <c r="G3012">
        <v>68</v>
      </c>
      <c r="H3012">
        <v>24</v>
      </c>
      <c r="I3012">
        <v>1985</v>
      </c>
      <c r="J3012">
        <v>2</v>
      </c>
      <c r="K3012" t="s">
        <v>565</v>
      </c>
      <c r="L3012">
        <f>data_to_analyze[[#This Row],[workers]]-data_to_analyze[[#This Row],[previous_workers]]</f>
        <v>44</v>
      </c>
    </row>
    <row r="3013" spans="1:12" x14ac:dyDescent="0.25">
      <c r="A3013">
        <v>3003</v>
      </c>
      <c r="B3013" t="s">
        <v>10995</v>
      </c>
      <c r="C3013" t="s">
        <v>10856</v>
      </c>
      <c r="D3013" s="7">
        <v>2100000</v>
      </c>
      <c r="E3013">
        <v>124</v>
      </c>
      <c r="F3013" t="s">
        <v>107</v>
      </c>
      <c r="G3013">
        <v>7</v>
      </c>
      <c r="H3013">
        <v>3</v>
      </c>
      <c r="I3013">
        <v>2011</v>
      </c>
      <c r="J3013">
        <v>1</v>
      </c>
      <c r="K3013" t="s">
        <v>83</v>
      </c>
      <c r="L3013">
        <f>data_to_analyze[[#This Row],[workers]]-data_to_analyze[[#This Row],[previous_workers]]</f>
        <v>4</v>
      </c>
    </row>
    <row r="3014" spans="1:12" x14ac:dyDescent="0.25">
      <c r="A3014">
        <v>3004</v>
      </c>
      <c r="B3014" t="s">
        <v>10998</v>
      </c>
      <c r="C3014" t="s">
        <v>17750</v>
      </c>
      <c r="D3014" s="7">
        <v>5200000</v>
      </c>
      <c r="E3014">
        <v>124</v>
      </c>
      <c r="F3014" t="s">
        <v>156</v>
      </c>
      <c r="G3014">
        <v>184</v>
      </c>
      <c r="H3014">
        <v>104</v>
      </c>
      <c r="I3014">
        <v>2009</v>
      </c>
      <c r="J3014">
        <v>4</v>
      </c>
      <c r="K3014" t="s">
        <v>4191</v>
      </c>
      <c r="L3014">
        <f>data_to_analyze[[#This Row],[workers]]-data_to_analyze[[#This Row],[previous_workers]]</f>
        <v>80</v>
      </c>
    </row>
    <row r="3015" spans="1:12" x14ac:dyDescent="0.25">
      <c r="A3015">
        <v>3005</v>
      </c>
      <c r="B3015" t="s">
        <v>11002</v>
      </c>
      <c r="C3015" t="s">
        <v>17770</v>
      </c>
      <c r="D3015" s="7">
        <v>69900000</v>
      </c>
      <c r="E3015">
        <v>124</v>
      </c>
      <c r="F3015" t="s">
        <v>107</v>
      </c>
      <c r="G3015">
        <v>419</v>
      </c>
      <c r="H3015">
        <v>235</v>
      </c>
      <c r="I3015">
        <v>2005</v>
      </c>
      <c r="J3015">
        <v>1</v>
      </c>
      <c r="K3015" t="s">
        <v>251</v>
      </c>
      <c r="L3015">
        <f>data_to_analyze[[#This Row],[workers]]-data_to_analyze[[#This Row],[previous_workers]]</f>
        <v>184</v>
      </c>
    </row>
    <row r="3016" spans="1:12" x14ac:dyDescent="0.25">
      <c r="A3016">
        <v>3006</v>
      </c>
      <c r="B3016" t="s">
        <v>11005</v>
      </c>
      <c r="C3016" t="s">
        <v>17751</v>
      </c>
      <c r="D3016" s="7">
        <v>7800000</v>
      </c>
      <c r="E3016">
        <v>124</v>
      </c>
      <c r="F3016" t="s">
        <v>40</v>
      </c>
      <c r="G3016">
        <v>33</v>
      </c>
      <c r="H3016">
        <v>10</v>
      </c>
      <c r="I3016">
        <v>2011</v>
      </c>
      <c r="J3016">
        <v>1</v>
      </c>
      <c r="K3016" t="s">
        <v>11008</v>
      </c>
      <c r="L3016">
        <f>data_to_analyze[[#This Row],[workers]]-data_to_analyze[[#This Row],[previous_workers]]</f>
        <v>23</v>
      </c>
    </row>
    <row r="3017" spans="1:12" x14ac:dyDescent="0.25">
      <c r="A3017">
        <v>3007</v>
      </c>
      <c r="B3017" t="s">
        <v>11009</v>
      </c>
      <c r="C3017" t="s">
        <v>17770</v>
      </c>
      <c r="D3017" s="7">
        <v>1200000</v>
      </c>
      <c r="E3017">
        <v>124</v>
      </c>
      <c r="F3017" t="s">
        <v>187</v>
      </c>
      <c r="G3017">
        <v>36</v>
      </c>
      <c r="H3017">
        <v>20</v>
      </c>
      <c r="I3017">
        <v>2000</v>
      </c>
      <c r="J3017">
        <v>4</v>
      </c>
      <c r="K3017" t="s">
        <v>34</v>
      </c>
      <c r="L3017">
        <f>data_to_analyze[[#This Row],[workers]]-data_to_analyze[[#This Row],[previous_workers]]</f>
        <v>16</v>
      </c>
    </row>
    <row r="3018" spans="1:12" x14ac:dyDescent="0.25">
      <c r="A3018">
        <v>3008</v>
      </c>
      <c r="B3018" t="s">
        <v>11012</v>
      </c>
      <c r="C3018" t="s">
        <v>17748</v>
      </c>
      <c r="D3018" s="7">
        <v>1500000</v>
      </c>
      <c r="E3018">
        <v>123</v>
      </c>
      <c r="F3018" t="s">
        <v>324</v>
      </c>
      <c r="G3018">
        <v>75</v>
      </c>
      <c r="H3018">
        <v>36</v>
      </c>
      <c r="I3018">
        <v>1998</v>
      </c>
      <c r="J3018">
        <v>3</v>
      </c>
      <c r="K3018" t="s">
        <v>11015</v>
      </c>
      <c r="L3018">
        <f>data_to_analyze[[#This Row],[workers]]-data_to_analyze[[#This Row],[previous_workers]]</f>
        <v>39</v>
      </c>
    </row>
    <row r="3019" spans="1:12" x14ac:dyDescent="0.25">
      <c r="A3019">
        <v>3009</v>
      </c>
      <c r="B3019" t="s">
        <v>11016</v>
      </c>
      <c r="C3019" t="s">
        <v>976</v>
      </c>
      <c r="D3019" s="7">
        <v>11200000</v>
      </c>
      <c r="E3019">
        <v>123</v>
      </c>
      <c r="F3019" t="s">
        <v>18</v>
      </c>
      <c r="G3019">
        <v>93</v>
      </c>
      <c r="H3019">
        <v>48</v>
      </c>
      <c r="I3019">
        <v>2009</v>
      </c>
      <c r="J3019">
        <v>5</v>
      </c>
      <c r="K3019" t="s">
        <v>101</v>
      </c>
      <c r="L3019">
        <f>data_to_analyze[[#This Row],[workers]]-data_to_analyze[[#This Row],[previous_workers]]</f>
        <v>45</v>
      </c>
    </row>
    <row r="3020" spans="1:12" x14ac:dyDescent="0.25">
      <c r="A3020">
        <v>3010</v>
      </c>
      <c r="B3020" t="s">
        <v>11019</v>
      </c>
      <c r="C3020" t="s">
        <v>17770</v>
      </c>
      <c r="D3020" s="7">
        <v>8900000</v>
      </c>
      <c r="E3020">
        <v>123</v>
      </c>
      <c r="F3020" t="s">
        <v>336</v>
      </c>
      <c r="G3020">
        <v>250</v>
      </c>
      <c r="H3020">
        <v>100</v>
      </c>
      <c r="I3020">
        <v>2012</v>
      </c>
      <c r="J3020">
        <v>3</v>
      </c>
      <c r="K3020" t="s">
        <v>11022</v>
      </c>
      <c r="L3020">
        <f>data_to_analyze[[#This Row],[workers]]-data_to_analyze[[#This Row],[previous_workers]]</f>
        <v>150</v>
      </c>
    </row>
    <row r="3021" spans="1:12" x14ac:dyDescent="0.25">
      <c r="A3021">
        <v>3011</v>
      </c>
      <c r="B3021" t="s">
        <v>11023</v>
      </c>
      <c r="C3021" t="s">
        <v>17766</v>
      </c>
      <c r="D3021" s="7">
        <v>500000</v>
      </c>
      <c r="E3021">
        <v>123</v>
      </c>
      <c r="F3021" t="s">
        <v>297</v>
      </c>
      <c r="G3021">
        <v>28</v>
      </c>
      <c r="H3021">
        <v>14</v>
      </c>
      <c r="I3021">
        <v>2000</v>
      </c>
      <c r="J3021">
        <v>1</v>
      </c>
      <c r="K3021" t="s">
        <v>11026</v>
      </c>
      <c r="L3021">
        <f>data_to_analyze[[#This Row],[workers]]-data_to_analyze[[#This Row],[previous_workers]]</f>
        <v>14</v>
      </c>
    </row>
    <row r="3022" spans="1:12" x14ac:dyDescent="0.25">
      <c r="A3022">
        <v>3012</v>
      </c>
      <c r="B3022" t="s">
        <v>11027</v>
      </c>
      <c r="C3022" t="s">
        <v>777</v>
      </c>
      <c r="D3022" s="7">
        <v>4600000</v>
      </c>
      <c r="E3022">
        <v>123</v>
      </c>
      <c r="F3022" t="s">
        <v>211</v>
      </c>
      <c r="G3022">
        <v>26</v>
      </c>
      <c r="H3022">
        <v>20</v>
      </c>
      <c r="I3022">
        <v>1989</v>
      </c>
      <c r="J3022">
        <v>1</v>
      </c>
      <c r="K3022" t="s">
        <v>11030</v>
      </c>
      <c r="L3022">
        <f>data_to_analyze[[#This Row],[workers]]-data_to_analyze[[#This Row],[previous_workers]]</f>
        <v>6</v>
      </c>
    </row>
    <row r="3023" spans="1:12" x14ac:dyDescent="0.25">
      <c r="A3023">
        <v>3013</v>
      </c>
      <c r="B3023" t="s">
        <v>11031</v>
      </c>
      <c r="C3023" t="s">
        <v>17739</v>
      </c>
      <c r="D3023" s="7">
        <v>300000</v>
      </c>
      <c r="E3023">
        <v>123</v>
      </c>
      <c r="F3023" t="s">
        <v>211</v>
      </c>
      <c r="G3023">
        <v>18</v>
      </c>
      <c r="H3023">
        <v>4</v>
      </c>
      <c r="I3023">
        <v>2002</v>
      </c>
      <c r="J3023">
        <v>2</v>
      </c>
      <c r="K3023" t="s">
        <v>3959</v>
      </c>
      <c r="L3023">
        <f>data_to_analyze[[#This Row],[workers]]-data_to_analyze[[#This Row],[previous_workers]]</f>
        <v>14</v>
      </c>
    </row>
    <row r="3024" spans="1:12" x14ac:dyDescent="0.25">
      <c r="A3024">
        <v>3014</v>
      </c>
      <c r="B3024" t="s">
        <v>11034</v>
      </c>
      <c r="C3024" t="s">
        <v>17734</v>
      </c>
      <c r="D3024" s="7">
        <v>48700000</v>
      </c>
      <c r="E3024">
        <v>123</v>
      </c>
      <c r="F3024" t="s">
        <v>289</v>
      </c>
      <c r="G3024">
        <v>203</v>
      </c>
      <c r="H3024">
        <v>115</v>
      </c>
      <c r="I3024">
        <v>2008</v>
      </c>
      <c r="J3024">
        <v>3</v>
      </c>
      <c r="K3024" t="s">
        <v>651</v>
      </c>
      <c r="L3024">
        <f>data_to_analyze[[#This Row],[workers]]-data_to_analyze[[#This Row],[previous_workers]]</f>
        <v>88</v>
      </c>
    </row>
    <row r="3025" spans="1:12" x14ac:dyDescent="0.25">
      <c r="A3025">
        <v>3015</v>
      </c>
      <c r="B3025" t="s">
        <v>11037</v>
      </c>
      <c r="C3025" t="s">
        <v>17767</v>
      </c>
      <c r="D3025" s="7">
        <v>48400000</v>
      </c>
      <c r="E3025">
        <v>123</v>
      </c>
      <c r="F3025" t="s">
        <v>33</v>
      </c>
      <c r="G3025">
        <v>960</v>
      </c>
      <c r="H3025">
        <v>330</v>
      </c>
      <c r="I3025">
        <v>2009</v>
      </c>
      <c r="J3025">
        <v>1</v>
      </c>
      <c r="K3025" t="s">
        <v>1299</v>
      </c>
      <c r="L3025">
        <f>data_to_analyze[[#This Row],[workers]]-data_to_analyze[[#This Row],[previous_workers]]</f>
        <v>630</v>
      </c>
    </row>
    <row r="3026" spans="1:12" x14ac:dyDescent="0.25">
      <c r="A3026">
        <v>3016</v>
      </c>
      <c r="B3026" t="s">
        <v>11040</v>
      </c>
      <c r="C3026" t="s">
        <v>17742</v>
      </c>
      <c r="D3026" s="7">
        <v>47300000</v>
      </c>
      <c r="E3026">
        <v>123</v>
      </c>
      <c r="F3026" t="s">
        <v>233</v>
      </c>
      <c r="G3026">
        <v>199</v>
      </c>
      <c r="H3026">
        <v>91</v>
      </c>
      <c r="I3026">
        <v>2003</v>
      </c>
      <c r="J3026">
        <v>1</v>
      </c>
      <c r="K3026" t="s">
        <v>506</v>
      </c>
      <c r="L3026">
        <f>data_to_analyze[[#This Row],[workers]]-data_to_analyze[[#This Row],[previous_workers]]</f>
        <v>108</v>
      </c>
    </row>
    <row r="3027" spans="1:12" x14ac:dyDescent="0.25">
      <c r="A3027">
        <v>3017</v>
      </c>
      <c r="B3027" t="s">
        <v>11043</v>
      </c>
      <c r="C3027" t="s">
        <v>17736</v>
      </c>
      <c r="D3027" s="7">
        <v>46400000</v>
      </c>
      <c r="E3027">
        <v>123</v>
      </c>
      <c r="F3027" t="s">
        <v>40</v>
      </c>
      <c r="G3027">
        <v>89</v>
      </c>
      <c r="H3027">
        <v>41</v>
      </c>
      <c r="I3027">
        <v>2001</v>
      </c>
      <c r="J3027">
        <v>6</v>
      </c>
      <c r="K3027" t="s">
        <v>3772</v>
      </c>
      <c r="L3027">
        <f>data_to_analyze[[#This Row],[workers]]-data_to_analyze[[#This Row],[previous_workers]]</f>
        <v>48</v>
      </c>
    </row>
    <row r="3028" spans="1:12" x14ac:dyDescent="0.25">
      <c r="A3028">
        <v>3018</v>
      </c>
      <c r="B3028" t="s">
        <v>11046</v>
      </c>
      <c r="C3028" t="s">
        <v>976</v>
      </c>
      <c r="D3028" s="7">
        <v>7100000</v>
      </c>
      <c r="E3028">
        <v>123</v>
      </c>
      <c r="F3028" t="s">
        <v>297</v>
      </c>
      <c r="G3028">
        <v>142</v>
      </c>
      <c r="H3028">
        <v>49</v>
      </c>
      <c r="I3028">
        <v>2010</v>
      </c>
      <c r="J3028">
        <v>3</v>
      </c>
      <c r="K3028" t="s">
        <v>11049</v>
      </c>
      <c r="L3028">
        <f>data_to_analyze[[#This Row],[workers]]-data_to_analyze[[#This Row],[previous_workers]]</f>
        <v>93</v>
      </c>
    </row>
    <row r="3029" spans="1:12" x14ac:dyDescent="0.25">
      <c r="A3029">
        <v>3019</v>
      </c>
      <c r="B3029" t="s">
        <v>11050</v>
      </c>
      <c r="C3029" t="s">
        <v>17762</v>
      </c>
      <c r="D3029" s="7">
        <v>7800000</v>
      </c>
      <c r="E3029">
        <v>123</v>
      </c>
      <c r="F3029" t="s">
        <v>336</v>
      </c>
      <c r="G3029">
        <v>42</v>
      </c>
      <c r="H3029">
        <v>21</v>
      </c>
      <c r="I3029">
        <v>2014</v>
      </c>
      <c r="J3029">
        <v>3</v>
      </c>
      <c r="K3029" t="s">
        <v>1996</v>
      </c>
      <c r="L3029">
        <f>data_to_analyze[[#This Row],[workers]]-data_to_analyze[[#This Row],[previous_workers]]</f>
        <v>21</v>
      </c>
    </row>
    <row r="3030" spans="1:12" x14ac:dyDescent="0.25">
      <c r="A3030">
        <v>3020</v>
      </c>
      <c r="B3030" t="s">
        <v>11053</v>
      </c>
      <c r="C3030" t="s">
        <v>17748</v>
      </c>
      <c r="D3030" s="7">
        <v>4700000</v>
      </c>
      <c r="E3030">
        <v>123</v>
      </c>
      <c r="F3030" t="s">
        <v>211</v>
      </c>
      <c r="G3030">
        <v>22</v>
      </c>
      <c r="H3030">
        <v>5</v>
      </c>
      <c r="I3030">
        <v>2008</v>
      </c>
      <c r="J3030">
        <v>1</v>
      </c>
      <c r="K3030" t="s">
        <v>11056</v>
      </c>
      <c r="L3030">
        <f>data_to_analyze[[#This Row],[workers]]-data_to_analyze[[#This Row],[previous_workers]]</f>
        <v>17</v>
      </c>
    </row>
    <row r="3031" spans="1:12" x14ac:dyDescent="0.25">
      <c r="A3031">
        <v>3021</v>
      </c>
      <c r="B3031" t="s">
        <v>11057</v>
      </c>
      <c r="C3031" t="s">
        <v>777</v>
      </c>
      <c r="D3031" s="7">
        <v>16800000</v>
      </c>
      <c r="E3031">
        <v>123</v>
      </c>
      <c r="F3031" t="s">
        <v>233</v>
      </c>
      <c r="G3031">
        <v>58</v>
      </c>
      <c r="H3031">
        <v>42</v>
      </c>
      <c r="I3031">
        <v>1989</v>
      </c>
      <c r="J3031">
        <v>2</v>
      </c>
      <c r="K3031" t="s">
        <v>1677</v>
      </c>
      <c r="L3031">
        <f>data_to_analyze[[#This Row],[workers]]-data_to_analyze[[#This Row],[previous_workers]]</f>
        <v>16</v>
      </c>
    </row>
    <row r="3032" spans="1:12" x14ac:dyDescent="0.25">
      <c r="A3032">
        <v>3022</v>
      </c>
      <c r="B3032" t="s">
        <v>11060</v>
      </c>
      <c r="C3032" t="s">
        <v>17734</v>
      </c>
      <c r="D3032" s="7">
        <v>3100000</v>
      </c>
      <c r="E3032">
        <v>123</v>
      </c>
      <c r="F3032" t="s">
        <v>25</v>
      </c>
      <c r="G3032">
        <v>46</v>
      </c>
      <c r="H3032">
        <v>15</v>
      </c>
      <c r="I3032">
        <v>2012</v>
      </c>
      <c r="J3032">
        <v>3</v>
      </c>
      <c r="K3032" t="s">
        <v>651</v>
      </c>
      <c r="L3032">
        <f>data_to_analyze[[#This Row],[workers]]-data_to_analyze[[#This Row],[previous_workers]]</f>
        <v>31</v>
      </c>
    </row>
    <row r="3033" spans="1:12" x14ac:dyDescent="0.25">
      <c r="A3033">
        <v>3023</v>
      </c>
      <c r="B3033" t="s">
        <v>11063</v>
      </c>
      <c r="C3033" t="s">
        <v>17774</v>
      </c>
      <c r="D3033" s="7">
        <v>44700000</v>
      </c>
      <c r="E3033">
        <v>123</v>
      </c>
      <c r="F3033" t="s">
        <v>181</v>
      </c>
      <c r="G3033">
        <v>200</v>
      </c>
      <c r="H3033">
        <v>175</v>
      </c>
      <c r="I3033">
        <v>2009</v>
      </c>
      <c r="J3033">
        <v>6</v>
      </c>
      <c r="K3033" t="s">
        <v>8245</v>
      </c>
      <c r="L3033">
        <f>data_to_analyze[[#This Row],[workers]]-data_to_analyze[[#This Row],[previous_workers]]</f>
        <v>25</v>
      </c>
    </row>
    <row r="3034" spans="1:12" x14ac:dyDescent="0.25">
      <c r="A3034">
        <v>3024</v>
      </c>
      <c r="B3034" t="s">
        <v>11066</v>
      </c>
      <c r="C3034" t="s">
        <v>17771</v>
      </c>
      <c r="D3034" s="7">
        <v>2700000</v>
      </c>
      <c r="E3034">
        <v>123</v>
      </c>
      <c r="F3034" t="s">
        <v>156</v>
      </c>
      <c r="G3034">
        <v>10</v>
      </c>
      <c r="H3034">
        <v>5</v>
      </c>
      <c r="I3034">
        <v>2001</v>
      </c>
      <c r="J3034">
        <v>1</v>
      </c>
      <c r="K3034" t="s">
        <v>2572</v>
      </c>
      <c r="L3034">
        <f>data_to_analyze[[#This Row],[workers]]-data_to_analyze[[#This Row],[previous_workers]]</f>
        <v>5</v>
      </c>
    </row>
    <row r="3035" spans="1:12" x14ac:dyDescent="0.25">
      <c r="A3035">
        <v>3025</v>
      </c>
      <c r="B3035" t="s">
        <v>11069</v>
      </c>
      <c r="C3035" t="s">
        <v>17773</v>
      </c>
      <c r="D3035" s="7">
        <v>22900000</v>
      </c>
      <c r="E3035">
        <v>123</v>
      </c>
      <c r="F3035" t="s">
        <v>181</v>
      </c>
      <c r="G3035">
        <v>200</v>
      </c>
      <c r="H3035">
        <v>92</v>
      </c>
      <c r="I3035">
        <v>2010</v>
      </c>
      <c r="J3035">
        <v>6</v>
      </c>
      <c r="K3035" t="s">
        <v>921</v>
      </c>
      <c r="L3035">
        <f>data_to_analyze[[#This Row],[workers]]-data_to_analyze[[#This Row],[previous_workers]]</f>
        <v>108</v>
      </c>
    </row>
    <row r="3036" spans="1:12" x14ac:dyDescent="0.25">
      <c r="A3036">
        <v>3026</v>
      </c>
      <c r="B3036" t="s">
        <v>11072</v>
      </c>
      <c r="C3036" t="s">
        <v>17730</v>
      </c>
      <c r="D3036" s="7">
        <v>6500000</v>
      </c>
      <c r="E3036">
        <v>123</v>
      </c>
      <c r="F3036" t="s">
        <v>18</v>
      </c>
      <c r="G3036">
        <v>18</v>
      </c>
      <c r="H3036">
        <v>14</v>
      </c>
      <c r="I3036">
        <v>1991</v>
      </c>
      <c r="J3036">
        <v>1</v>
      </c>
      <c r="K3036" t="s">
        <v>338</v>
      </c>
      <c r="L3036">
        <f>data_to_analyze[[#This Row],[workers]]-data_to_analyze[[#This Row],[previous_workers]]</f>
        <v>4</v>
      </c>
    </row>
    <row r="3037" spans="1:12" x14ac:dyDescent="0.25">
      <c r="A3037">
        <v>3027</v>
      </c>
      <c r="B3037" t="s">
        <v>11075</v>
      </c>
      <c r="C3037" t="s">
        <v>17749</v>
      </c>
      <c r="D3037" s="7">
        <v>2500000</v>
      </c>
      <c r="E3037">
        <v>122</v>
      </c>
      <c r="F3037" t="s">
        <v>329</v>
      </c>
      <c r="G3037">
        <v>10</v>
      </c>
      <c r="H3037">
        <v>3</v>
      </c>
      <c r="I3037">
        <v>2013</v>
      </c>
      <c r="J3037">
        <v>1</v>
      </c>
      <c r="K3037" t="s">
        <v>1074</v>
      </c>
      <c r="L3037">
        <f>data_to_analyze[[#This Row],[workers]]-data_to_analyze[[#This Row],[previous_workers]]</f>
        <v>7</v>
      </c>
    </row>
    <row r="3038" spans="1:12" x14ac:dyDescent="0.25">
      <c r="A3038">
        <v>3028</v>
      </c>
      <c r="B3038" t="s">
        <v>11078</v>
      </c>
      <c r="C3038" t="s">
        <v>17764</v>
      </c>
      <c r="D3038" s="7">
        <v>47200000</v>
      </c>
      <c r="E3038">
        <v>122</v>
      </c>
      <c r="F3038" t="s">
        <v>69</v>
      </c>
      <c r="G3038">
        <v>583</v>
      </c>
      <c r="H3038">
        <v>283</v>
      </c>
      <c r="I3038">
        <v>2003</v>
      </c>
      <c r="J3038">
        <v>8</v>
      </c>
      <c r="K3038" t="s">
        <v>437</v>
      </c>
      <c r="L3038">
        <f>data_to_analyze[[#This Row],[workers]]-data_to_analyze[[#This Row],[previous_workers]]</f>
        <v>300</v>
      </c>
    </row>
    <row r="3039" spans="1:12" x14ac:dyDescent="0.25">
      <c r="A3039">
        <v>3029</v>
      </c>
      <c r="B3039" t="s">
        <v>11082</v>
      </c>
      <c r="C3039" t="s">
        <v>17749</v>
      </c>
      <c r="D3039" s="7">
        <v>14500000</v>
      </c>
      <c r="E3039">
        <v>122</v>
      </c>
      <c r="F3039" t="s">
        <v>308</v>
      </c>
      <c r="G3039">
        <v>16</v>
      </c>
      <c r="H3039">
        <v>10</v>
      </c>
      <c r="I3039">
        <v>2013</v>
      </c>
      <c r="J3039">
        <v>3</v>
      </c>
      <c r="K3039" t="s">
        <v>11085</v>
      </c>
      <c r="L3039">
        <f>data_to_analyze[[#This Row],[workers]]-data_to_analyze[[#This Row],[previous_workers]]</f>
        <v>6</v>
      </c>
    </row>
    <row r="3040" spans="1:12" x14ac:dyDescent="0.25">
      <c r="A3040">
        <v>3030</v>
      </c>
      <c r="B3040" t="s">
        <v>11086</v>
      </c>
      <c r="C3040" t="s">
        <v>17764</v>
      </c>
      <c r="D3040" s="7">
        <v>12200000</v>
      </c>
      <c r="E3040">
        <v>122</v>
      </c>
      <c r="F3040" t="s">
        <v>336</v>
      </c>
      <c r="G3040">
        <v>61</v>
      </c>
      <c r="H3040">
        <v>26</v>
      </c>
      <c r="I3040">
        <v>2008</v>
      </c>
      <c r="J3040">
        <v>5</v>
      </c>
      <c r="K3040" t="s">
        <v>6555</v>
      </c>
      <c r="L3040">
        <f>data_to_analyze[[#This Row],[workers]]-data_to_analyze[[#This Row],[previous_workers]]</f>
        <v>35</v>
      </c>
    </row>
    <row r="3041" spans="1:12" x14ac:dyDescent="0.25">
      <c r="A3041">
        <v>3031</v>
      </c>
      <c r="B3041" t="s">
        <v>11089</v>
      </c>
      <c r="C3041" t="s">
        <v>17773</v>
      </c>
      <c r="D3041" s="7">
        <v>1900000</v>
      </c>
      <c r="E3041">
        <v>122</v>
      </c>
      <c r="F3041" t="s">
        <v>156</v>
      </c>
      <c r="G3041">
        <v>102</v>
      </c>
      <c r="H3041">
        <v>51</v>
      </c>
      <c r="I3041">
        <v>2001</v>
      </c>
      <c r="J3041">
        <v>3</v>
      </c>
      <c r="K3041" t="s">
        <v>387</v>
      </c>
      <c r="L3041">
        <f>data_to_analyze[[#This Row],[workers]]-data_to_analyze[[#This Row],[previous_workers]]</f>
        <v>51</v>
      </c>
    </row>
    <row r="3042" spans="1:12" x14ac:dyDescent="0.25">
      <c r="A3042">
        <v>3032</v>
      </c>
      <c r="B3042" t="s">
        <v>11092</v>
      </c>
      <c r="C3042" t="s">
        <v>777</v>
      </c>
      <c r="D3042" s="7">
        <v>75100000</v>
      </c>
      <c r="E3042">
        <v>122</v>
      </c>
      <c r="F3042" t="s">
        <v>233</v>
      </c>
      <c r="G3042">
        <v>62</v>
      </c>
      <c r="H3042">
        <v>30</v>
      </c>
      <c r="I3042">
        <v>2003</v>
      </c>
      <c r="J3042">
        <v>1</v>
      </c>
      <c r="K3042" t="s">
        <v>11096</v>
      </c>
      <c r="L3042">
        <f>data_to_analyze[[#This Row],[workers]]-data_to_analyze[[#This Row],[previous_workers]]</f>
        <v>32</v>
      </c>
    </row>
    <row r="3043" spans="1:12" x14ac:dyDescent="0.25">
      <c r="A3043">
        <v>3033</v>
      </c>
      <c r="B3043" t="s">
        <v>11097</v>
      </c>
      <c r="C3043" t="s">
        <v>17760</v>
      </c>
      <c r="D3043" s="7">
        <v>49400000</v>
      </c>
      <c r="E3043">
        <v>122</v>
      </c>
      <c r="F3043" t="s">
        <v>336</v>
      </c>
      <c r="G3043">
        <v>30</v>
      </c>
      <c r="H3043">
        <v>20</v>
      </c>
      <c r="I3043">
        <v>2004</v>
      </c>
      <c r="J3043">
        <v>2</v>
      </c>
      <c r="K3043" t="s">
        <v>1154</v>
      </c>
      <c r="L3043">
        <f>data_to_analyze[[#This Row],[workers]]-data_to_analyze[[#This Row],[previous_workers]]</f>
        <v>10</v>
      </c>
    </row>
    <row r="3044" spans="1:12" x14ac:dyDescent="0.25">
      <c r="A3044">
        <v>3034</v>
      </c>
      <c r="B3044" t="s">
        <v>11100</v>
      </c>
      <c r="C3044" t="s">
        <v>976</v>
      </c>
      <c r="D3044" s="7">
        <v>68700000</v>
      </c>
      <c r="E3044">
        <v>122</v>
      </c>
      <c r="F3044" t="s">
        <v>187</v>
      </c>
      <c r="G3044">
        <v>68</v>
      </c>
      <c r="H3044">
        <v>40</v>
      </c>
      <c r="I3044">
        <v>2012</v>
      </c>
      <c r="J3044">
        <v>5</v>
      </c>
      <c r="K3044" t="s">
        <v>101</v>
      </c>
      <c r="L3044">
        <f>data_to_analyze[[#This Row],[workers]]-data_to_analyze[[#This Row],[previous_workers]]</f>
        <v>28</v>
      </c>
    </row>
    <row r="3045" spans="1:12" x14ac:dyDescent="0.25">
      <c r="A3045">
        <v>3035</v>
      </c>
      <c r="B3045" t="s">
        <v>11104</v>
      </c>
      <c r="C3045" t="s">
        <v>17739</v>
      </c>
      <c r="D3045" s="7">
        <v>36300000</v>
      </c>
      <c r="E3045">
        <v>122</v>
      </c>
      <c r="F3045" t="s">
        <v>40</v>
      </c>
      <c r="G3045">
        <v>67</v>
      </c>
      <c r="H3045">
        <v>33</v>
      </c>
      <c r="I3045">
        <v>2011</v>
      </c>
      <c r="J3045">
        <v>5</v>
      </c>
      <c r="K3045" t="s">
        <v>122</v>
      </c>
      <c r="L3045">
        <f>data_to_analyze[[#This Row],[workers]]-data_to_analyze[[#This Row],[previous_workers]]</f>
        <v>34</v>
      </c>
    </row>
    <row r="3046" spans="1:12" x14ac:dyDescent="0.25">
      <c r="A3046">
        <v>3036</v>
      </c>
      <c r="B3046" t="s">
        <v>11107</v>
      </c>
      <c r="C3046" t="s">
        <v>17770</v>
      </c>
      <c r="D3046" s="7">
        <v>85100000</v>
      </c>
      <c r="E3046">
        <v>122</v>
      </c>
      <c r="F3046" t="s">
        <v>211</v>
      </c>
      <c r="G3046">
        <v>115</v>
      </c>
      <c r="H3046">
        <v>55</v>
      </c>
      <c r="I3046">
        <v>2007</v>
      </c>
      <c r="J3046">
        <v>2</v>
      </c>
      <c r="K3046" t="s">
        <v>1658</v>
      </c>
      <c r="L3046">
        <f>data_to_analyze[[#This Row],[workers]]-data_to_analyze[[#This Row],[previous_workers]]</f>
        <v>60</v>
      </c>
    </row>
    <row r="3047" spans="1:12" x14ac:dyDescent="0.25">
      <c r="A3047">
        <v>3037</v>
      </c>
      <c r="B3047" t="s">
        <v>11111</v>
      </c>
      <c r="C3047" t="s">
        <v>10856</v>
      </c>
      <c r="D3047" s="7">
        <v>17800000</v>
      </c>
      <c r="E3047">
        <v>122</v>
      </c>
      <c r="F3047" t="s">
        <v>257</v>
      </c>
      <c r="G3047">
        <v>90</v>
      </c>
      <c r="H3047">
        <v>45</v>
      </c>
      <c r="I3047">
        <v>2009</v>
      </c>
      <c r="J3047">
        <v>3</v>
      </c>
      <c r="K3047" t="s">
        <v>11114</v>
      </c>
      <c r="L3047">
        <f>data_to_analyze[[#This Row],[workers]]-data_to_analyze[[#This Row],[previous_workers]]</f>
        <v>45</v>
      </c>
    </row>
    <row r="3048" spans="1:12" x14ac:dyDescent="0.25">
      <c r="A3048">
        <v>3038</v>
      </c>
      <c r="B3048" t="s">
        <v>11115</v>
      </c>
      <c r="C3048" t="s">
        <v>17770</v>
      </c>
      <c r="D3048" s="7">
        <v>325900000</v>
      </c>
      <c r="E3048">
        <v>122</v>
      </c>
      <c r="F3048" t="s">
        <v>55</v>
      </c>
      <c r="G3048">
        <v>644</v>
      </c>
      <c r="H3048">
        <v>416</v>
      </c>
      <c r="I3048">
        <v>2002</v>
      </c>
      <c r="J3048">
        <v>4</v>
      </c>
      <c r="K3048" t="s">
        <v>258</v>
      </c>
      <c r="L3048">
        <f>data_to_analyze[[#This Row],[workers]]-data_to_analyze[[#This Row],[previous_workers]]</f>
        <v>228</v>
      </c>
    </row>
    <row r="3049" spans="1:12" x14ac:dyDescent="0.25">
      <c r="A3049">
        <v>3039</v>
      </c>
      <c r="B3049" t="s">
        <v>11119</v>
      </c>
      <c r="C3049" t="s">
        <v>17749</v>
      </c>
      <c r="D3049" s="7">
        <v>3600000</v>
      </c>
      <c r="E3049">
        <v>122</v>
      </c>
      <c r="F3049" t="s">
        <v>156</v>
      </c>
      <c r="G3049">
        <v>28</v>
      </c>
      <c r="H3049">
        <v>13</v>
      </c>
      <c r="I3049">
        <v>2008</v>
      </c>
      <c r="J3049">
        <v>2</v>
      </c>
      <c r="K3049" t="s">
        <v>4218</v>
      </c>
      <c r="L3049">
        <f>data_to_analyze[[#This Row],[workers]]-data_to_analyze[[#This Row],[previous_workers]]</f>
        <v>15</v>
      </c>
    </row>
    <row r="3050" spans="1:12" x14ac:dyDescent="0.25">
      <c r="A3050">
        <v>3040</v>
      </c>
      <c r="B3050" t="s">
        <v>11122</v>
      </c>
      <c r="C3050" t="s">
        <v>17735</v>
      </c>
      <c r="D3050" s="7">
        <v>2500000</v>
      </c>
      <c r="E3050">
        <v>122</v>
      </c>
      <c r="F3050" t="s">
        <v>33</v>
      </c>
      <c r="G3050">
        <v>50</v>
      </c>
      <c r="H3050">
        <v>25</v>
      </c>
      <c r="I3050">
        <v>2014</v>
      </c>
      <c r="J3050">
        <v>1</v>
      </c>
      <c r="K3050" t="s">
        <v>11125</v>
      </c>
      <c r="L3050">
        <f>data_to_analyze[[#This Row],[workers]]-data_to_analyze[[#This Row],[previous_workers]]</f>
        <v>25</v>
      </c>
    </row>
    <row r="3051" spans="1:12" x14ac:dyDescent="0.25">
      <c r="A3051">
        <v>3041</v>
      </c>
      <c r="B3051" t="s">
        <v>11126</v>
      </c>
      <c r="C3051" t="s">
        <v>17767</v>
      </c>
      <c r="D3051" s="7">
        <v>2400000</v>
      </c>
      <c r="E3051">
        <v>122</v>
      </c>
      <c r="F3051" t="s">
        <v>187</v>
      </c>
      <c r="G3051">
        <v>19</v>
      </c>
      <c r="H3051">
        <v>18</v>
      </c>
      <c r="I3051">
        <v>2010</v>
      </c>
      <c r="J3051">
        <v>2</v>
      </c>
      <c r="K3051" t="s">
        <v>3467</v>
      </c>
      <c r="L3051">
        <f>data_to_analyze[[#This Row],[workers]]-data_to_analyze[[#This Row],[previous_workers]]</f>
        <v>1</v>
      </c>
    </row>
    <row r="3052" spans="1:12" x14ac:dyDescent="0.25">
      <c r="A3052">
        <v>3042</v>
      </c>
      <c r="B3052" t="s">
        <v>11129</v>
      </c>
      <c r="C3052" t="s">
        <v>17751</v>
      </c>
      <c r="D3052" s="7">
        <v>23400000</v>
      </c>
      <c r="E3052">
        <v>122</v>
      </c>
      <c r="F3052" t="s">
        <v>18</v>
      </c>
      <c r="G3052">
        <v>18</v>
      </c>
      <c r="H3052">
        <v>6</v>
      </c>
      <c r="I3052">
        <v>2010</v>
      </c>
      <c r="J3052">
        <v>4</v>
      </c>
      <c r="K3052" t="s">
        <v>298</v>
      </c>
      <c r="L3052">
        <f>data_to_analyze[[#This Row],[workers]]-data_to_analyze[[#This Row],[previous_workers]]</f>
        <v>12</v>
      </c>
    </row>
    <row r="3053" spans="1:12" x14ac:dyDescent="0.25">
      <c r="A3053">
        <v>3043</v>
      </c>
      <c r="B3053" t="s">
        <v>11132</v>
      </c>
      <c r="C3053" t="s">
        <v>17762</v>
      </c>
      <c r="D3053" s="7">
        <v>3500000</v>
      </c>
      <c r="E3053">
        <v>122</v>
      </c>
      <c r="F3053" t="s">
        <v>107</v>
      </c>
      <c r="G3053">
        <v>10</v>
      </c>
      <c r="H3053">
        <v>3</v>
      </c>
      <c r="I3053">
        <v>2011</v>
      </c>
      <c r="J3053">
        <v>2</v>
      </c>
      <c r="K3053" t="s">
        <v>2290</v>
      </c>
      <c r="L3053">
        <f>data_to_analyze[[#This Row],[workers]]-data_to_analyze[[#This Row],[previous_workers]]</f>
        <v>7</v>
      </c>
    </row>
    <row r="3054" spans="1:12" x14ac:dyDescent="0.25">
      <c r="A3054">
        <v>3044</v>
      </c>
      <c r="B3054" t="s">
        <v>11135</v>
      </c>
      <c r="C3054" t="s">
        <v>777</v>
      </c>
      <c r="D3054" s="7">
        <v>19800000</v>
      </c>
      <c r="E3054">
        <v>122</v>
      </c>
      <c r="F3054" t="s">
        <v>40</v>
      </c>
      <c r="G3054">
        <v>14</v>
      </c>
      <c r="H3054">
        <v>9</v>
      </c>
      <c r="I3054">
        <v>1998</v>
      </c>
      <c r="J3054">
        <v>1</v>
      </c>
      <c r="K3054" t="s">
        <v>56</v>
      </c>
      <c r="L3054">
        <f>data_to_analyze[[#This Row],[workers]]-data_to_analyze[[#This Row],[previous_workers]]</f>
        <v>5</v>
      </c>
    </row>
    <row r="3055" spans="1:12" x14ac:dyDescent="0.25">
      <c r="A3055">
        <v>3045</v>
      </c>
      <c r="B3055" t="s">
        <v>11138</v>
      </c>
      <c r="C3055" t="s">
        <v>10856</v>
      </c>
      <c r="D3055" s="7">
        <v>3300000</v>
      </c>
      <c r="E3055">
        <v>122</v>
      </c>
      <c r="F3055" t="s">
        <v>18</v>
      </c>
      <c r="G3055">
        <v>15</v>
      </c>
      <c r="H3055">
        <v>7</v>
      </c>
      <c r="I3055">
        <v>2011</v>
      </c>
      <c r="J3055">
        <v>1</v>
      </c>
      <c r="K3055" t="s">
        <v>11141</v>
      </c>
      <c r="L3055">
        <f>data_to_analyze[[#This Row],[workers]]-data_to_analyze[[#This Row],[previous_workers]]</f>
        <v>8</v>
      </c>
    </row>
    <row r="3056" spans="1:12" x14ac:dyDescent="0.25">
      <c r="A3056">
        <v>3046</v>
      </c>
      <c r="B3056" t="s">
        <v>11142</v>
      </c>
      <c r="C3056" t="s">
        <v>17771</v>
      </c>
      <c r="D3056" s="7">
        <v>21400000</v>
      </c>
      <c r="E3056">
        <v>122</v>
      </c>
      <c r="F3056" t="s">
        <v>156</v>
      </c>
      <c r="G3056">
        <v>184</v>
      </c>
      <c r="H3056">
        <v>73</v>
      </c>
      <c r="I3056">
        <v>2001</v>
      </c>
      <c r="J3056">
        <v>3</v>
      </c>
      <c r="K3056" t="s">
        <v>11145</v>
      </c>
      <c r="L3056">
        <f>data_to_analyze[[#This Row],[workers]]-data_to_analyze[[#This Row],[previous_workers]]</f>
        <v>111</v>
      </c>
    </row>
    <row r="3057" spans="1:12" x14ac:dyDescent="0.25">
      <c r="A3057">
        <v>3047</v>
      </c>
      <c r="B3057" t="s">
        <v>11146</v>
      </c>
      <c r="C3057" t="s">
        <v>777</v>
      </c>
      <c r="D3057" s="7">
        <v>4700000</v>
      </c>
      <c r="E3057">
        <v>122</v>
      </c>
      <c r="F3057" t="s">
        <v>18</v>
      </c>
      <c r="G3057">
        <v>25</v>
      </c>
      <c r="H3057">
        <v>10</v>
      </c>
      <c r="I3057">
        <v>2011</v>
      </c>
      <c r="J3057">
        <v>1</v>
      </c>
      <c r="K3057" t="s">
        <v>1004</v>
      </c>
      <c r="L3057">
        <f>data_to_analyze[[#This Row],[workers]]-data_to_analyze[[#This Row],[previous_workers]]</f>
        <v>15</v>
      </c>
    </row>
    <row r="3058" spans="1:12" x14ac:dyDescent="0.25">
      <c r="A3058">
        <v>3048</v>
      </c>
      <c r="B3058" t="s">
        <v>11149</v>
      </c>
      <c r="C3058" t="s">
        <v>17742</v>
      </c>
      <c r="D3058" s="7">
        <v>4600000</v>
      </c>
      <c r="E3058">
        <v>122</v>
      </c>
      <c r="F3058" t="s">
        <v>297</v>
      </c>
      <c r="G3058">
        <v>30</v>
      </c>
      <c r="H3058">
        <v>4</v>
      </c>
      <c r="I3058">
        <v>2004</v>
      </c>
      <c r="J3058">
        <v>1</v>
      </c>
      <c r="K3058" t="s">
        <v>10758</v>
      </c>
      <c r="L3058">
        <f>data_to_analyze[[#This Row],[workers]]-data_to_analyze[[#This Row],[previous_workers]]</f>
        <v>26</v>
      </c>
    </row>
    <row r="3059" spans="1:12" x14ac:dyDescent="0.25">
      <c r="A3059">
        <v>3049</v>
      </c>
      <c r="B3059" t="s">
        <v>11152</v>
      </c>
      <c r="C3059" t="s">
        <v>17773</v>
      </c>
      <c r="D3059" s="7">
        <v>60700000</v>
      </c>
      <c r="E3059">
        <v>122</v>
      </c>
      <c r="F3059" t="s">
        <v>25</v>
      </c>
      <c r="G3059">
        <v>200</v>
      </c>
      <c r="H3059">
        <v>100</v>
      </c>
      <c r="I3059">
        <v>1953</v>
      </c>
      <c r="J3059">
        <v>7</v>
      </c>
      <c r="K3059" t="s">
        <v>7441</v>
      </c>
      <c r="L3059">
        <f>data_to_analyze[[#This Row],[workers]]-data_to_analyze[[#This Row],[previous_workers]]</f>
        <v>100</v>
      </c>
    </row>
    <row r="3060" spans="1:12" x14ac:dyDescent="0.25">
      <c r="A3060">
        <v>3050</v>
      </c>
      <c r="B3060" t="s">
        <v>11155</v>
      </c>
      <c r="C3060" t="s">
        <v>17755</v>
      </c>
      <c r="D3060" s="7">
        <v>480600000</v>
      </c>
      <c r="E3060">
        <v>121</v>
      </c>
      <c r="F3060" t="s">
        <v>55</v>
      </c>
      <c r="G3060">
        <v>514</v>
      </c>
      <c r="H3060">
        <v>254</v>
      </c>
      <c r="I3060">
        <v>2001</v>
      </c>
      <c r="J3060">
        <v>12</v>
      </c>
      <c r="K3060" t="s">
        <v>1015</v>
      </c>
      <c r="L3060">
        <f>data_to_analyze[[#This Row],[workers]]-data_to_analyze[[#This Row],[previous_workers]]</f>
        <v>260</v>
      </c>
    </row>
    <row r="3061" spans="1:12" x14ac:dyDescent="0.25">
      <c r="A3061">
        <v>3051</v>
      </c>
      <c r="B3061" t="s">
        <v>11159</v>
      </c>
      <c r="C3061" t="s">
        <v>17757</v>
      </c>
      <c r="D3061" s="7">
        <v>49400000</v>
      </c>
      <c r="E3061">
        <v>121</v>
      </c>
      <c r="F3061" t="s">
        <v>187</v>
      </c>
      <c r="G3061">
        <v>22</v>
      </c>
      <c r="H3061">
        <v>16</v>
      </c>
      <c r="I3061">
        <v>2003</v>
      </c>
      <c r="J3061">
        <v>8</v>
      </c>
      <c r="K3061" t="s">
        <v>11162</v>
      </c>
      <c r="L3061">
        <f>data_to_analyze[[#This Row],[workers]]-data_to_analyze[[#This Row],[previous_workers]]</f>
        <v>6</v>
      </c>
    </row>
    <row r="3062" spans="1:12" x14ac:dyDescent="0.25">
      <c r="A3062">
        <v>3052</v>
      </c>
      <c r="B3062" t="s">
        <v>11163</v>
      </c>
      <c r="C3062" t="s">
        <v>17762</v>
      </c>
      <c r="D3062" s="7">
        <v>35700000</v>
      </c>
      <c r="E3062">
        <v>121</v>
      </c>
      <c r="F3062" t="s">
        <v>18</v>
      </c>
      <c r="G3062">
        <v>376</v>
      </c>
      <c r="H3062">
        <v>187</v>
      </c>
      <c r="I3062">
        <v>1998</v>
      </c>
      <c r="J3062">
        <v>6</v>
      </c>
      <c r="K3062" t="s">
        <v>11166</v>
      </c>
      <c r="L3062">
        <f>data_to_analyze[[#This Row],[workers]]-data_to_analyze[[#This Row],[previous_workers]]</f>
        <v>189</v>
      </c>
    </row>
    <row r="3063" spans="1:12" x14ac:dyDescent="0.25">
      <c r="A3063">
        <v>3053</v>
      </c>
      <c r="B3063" t="s">
        <v>11167</v>
      </c>
      <c r="C3063" t="s">
        <v>17734</v>
      </c>
      <c r="D3063" s="7">
        <v>2900000</v>
      </c>
      <c r="E3063">
        <v>121</v>
      </c>
      <c r="F3063" t="s">
        <v>18</v>
      </c>
      <c r="G3063">
        <v>22</v>
      </c>
      <c r="H3063">
        <v>12</v>
      </c>
      <c r="I3063">
        <v>2001</v>
      </c>
      <c r="J3063">
        <v>2</v>
      </c>
      <c r="K3063" t="s">
        <v>2238</v>
      </c>
      <c r="L3063">
        <f>data_to_analyze[[#This Row],[workers]]-data_to_analyze[[#This Row],[previous_workers]]</f>
        <v>10</v>
      </c>
    </row>
    <row r="3064" spans="1:12" x14ac:dyDescent="0.25">
      <c r="A3064">
        <v>3054</v>
      </c>
      <c r="B3064" t="s">
        <v>11170</v>
      </c>
      <c r="C3064" t="s">
        <v>976</v>
      </c>
      <c r="D3064" s="7">
        <v>3100000</v>
      </c>
      <c r="E3064">
        <v>121</v>
      </c>
      <c r="F3064" t="s">
        <v>297</v>
      </c>
      <c r="G3064">
        <v>21</v>
      </c>
      <c r="H3064">
        <v>12</v>
      </c>
      <c r="I3064">
        <v>2009</v>
      </c>
      <c r="J3064">
        <v>2</v>
      </c>
      <c r="K3064" t="s">
        <v>11173</v>
      </c>
      <c r="L3064">
        <f>data_to_analyze[[#This Row],[workers]]-data_to_analyze[[#This Row],[previous_workers]]</f>
        <v>9</v>
      </c>
    </row>
    <row r="3065" spans="1:12" x14ac:dyDescent="0.25">
      <c r="A3065">
        <v>3055</v>
      </c>
      <c r="B3065" t="s">
        <v>11174</v>
      </c>
      <c r="C3065" t="s">
        <v>17764</v>
      </c>
      <c r="D3065" s="7">
        <v>4100000</v>
      </c>
      <c r="E3065">
        <v>121</v>
      </c>
      <c r="F3065" t="s">
        <v>156</v>
      </c>
      <c r="G3065">
        <v>13</v>
      </c>
      <c r="H3065">
        <v>6</v>
      </c>
      <c r="I3065">
        <v>2009</v>
      </c>
      <c r="J3065">
        <v>3</v>
      </c>
      <c r="K3065" t="s">
        <v>2457</v>
      </c>
      <c r="L3065">
        <f>data_to_analyze[[#This Row],[workers]]-data_to_analyze[[#This Row],[previous_workers]]</f>
        <v>7</v>
      </c>
    </row>
    <row r="3066" spans="1:12" x14ac:dyDescent="0.25">
      <c r="A3066">
        <v>3056</v>
      </c>
      <c r="B3066" t="s">
        <v>11177</v>
      </c>
      <c r="C3066" t="s">
        <v>17770</v>
      </c>
      <c r="D3066" s="7">
        <v>9200000</v>
      </c>
      <c r="E3066">
        <v>121</v>
      </c>
      <c r="F3066" t="s">
        <v>308</v>
      </c>
      <c r="G3066">
        <v>55</v>
      </c>
      <c r="H3066">
        <v>20</v>
      </c>
      <c r="I3066">
        <v>2012</v>
      </c>
      <c r="J3066">
        <v>3</v>
      </c>
      <c r="K3066" t="s">
        <v>251</v>
      </c>
      <c r="L3066">
        <f>data_to_analyze[[#This Row],[workers]]-data_to_analyze[[#This Row],[previous_workers]]</f>
        <v>35</v>
      </c>
    </row>
    <row r="3067" spans="1:12" x14ac:dyDescent="0.25">
      <c r="A3067">
        <v>3057</v>
      </c>
      <c r="B3067" t="s">
        <v>11180</v>
      </c>
      <c r="C3067" t="s">
        <v>17739</v>
      </c>
      <c r="D3067" s="7">
        <v>8100000</v>
      </c>
      <c r="E3067">
        <v>121</v>
      </c>
      <c r="F3067" t="s">
        <v>18</v>
      </c>
      <c r="G3067">
        <v>61</v>
      </c>
      <c r="H3067">
        <v>33</v>
      </c>
      <c r="I3067">
        <v>2006</v>
      </c>
      <c r="J3067">
        <v>5</v>
      </c>
      <c r="K3067" t="s">
        <v>6840</v>
      </c>
      <c r="L3067">
        <f>data_to_analyze[[#This Row],[workers]]-data_to_analyze[[#This Row],[previous_workers]]</f>
        <v>28</v>
      </c>
    </row>
    <row r="3068" spans="1:12" x14ac:dyDescent="0.25">
      <c r="A3068">
        <v>3058</v>
      </c>
      <c r="B3068" t="s">
        <v>11183</v>
      </c>
      <c r="C3068" t="s">
        <v>10856</v>
      </c>
      <c r="D3068" s="7">
        <v>48300000</v>
      </c>
      <c r="E3068">
        <v>121</v>
      </c>
      <c r="F3068" t="s">
        <v>156</v>
      </c>
      <c r="G3068">
        <v>474</v>
      </c>
      <c r="H3068">
        <v>175</v>
      </c>
      <c r="I3068">
        <v>2007</v>
      </c>
      <c r="J3068">
        <v>8</v>
      </c>
      <c r="K3068" t="s">
        <v>83</v>
      </c>
      <c r="L3068">
        <f>data_to_analyze[[#This Row],[workers]]-data_to_analyze[[#This Row],[previous_workers]]</f>
        <v>299</v>
      </c>
    </row>
    <row r="3069" spans="1:12" x14ac:dyDescent="0.25">
      <c r="A3069">
        <v>3059</v>
      </c>
      <c r="B3069" t="s">
        <v>11187</v>
      </c>
      <c r="C3069" t="s">
        <v>10856</v>
      </c>
      <c r="D3069" s="7">
        <v>6500000</v>
      </c>
      <c r="E3069">
        <v>121</v>
      </c>
      <c r="F3069" t="s">
        <v>40</v>
      </c>
      <c r="G3069">
        <v>150</v>
      </c>
      <c r="H3069">
        <v>36</v>
      </c>
      <c r="I3069">
        <v>2012</v>
      </c>
      <c r="J3069">
        <v>2</v>
      </c>
      <c r="K3069" t="s">
        <v>632</v>
      </c>
      <c r="L3069">
        <f>data_to_analyze[[#This Row],[workers]]-data_to_analyze[[#This Row],[previous_workers]]</f>
        <v>114</v>
      </c>
    </row>
    <row r="3070" spans="1:12" x14ac:dyDescent="0.25">
      <c r="A3070">
        <v>3060</v>
      </c>
      <c r="B3070" t="s">
        <v>11190</v>
      </c>
      <c r="C3070" t="s">
        <v>17771</v>
      </c>
      <c r="D3070" s="7">
        <v>185400000</v>
      </c>
      <c r="E3070">
        <v>121</v>
      </c>
      <c r="F3070" t="s">
        <v>40</v>
      </c>
      <c r="G3070">
        <v>175</v>
      </c>
      <c r="H3070">
        <v>60</v>
      </c>
      <c r="I3070">
        <v>2011</v>
      </c>
      <c r="J3070">
        <v>5</v>
      </c>
      <c r="K3070" t="s">
        <v>319</v>
      </c>
      <c r="L3070">
        <f>data_to_analyze[[#This Row],[workers]]-data_to_analyze[[#This Row],[previous_workers]]</f>
        <v>115</v>
      </c>
    </row>
    <row r="3071" spans="1:12" x14ac:dyDescent="0.25">
      <c r="A3071">
        <v>3061</v>
      </c>
      <c r="B3071" t="s">
        <v>11194</v>
      </c>
      <c r="C3071" t="s">
        <v>17742</v>
      </c>
      <c r="D3071" s="7">
        <v>2900000</v>
      </c>
      <c r="E3071">
        <v>121</v>
      </c>
      <c r="F3071" t="s">
        <v>55</v>
      </c>
      <c r="G3071">
        <v>45</v>
      </c>
      <c r="H3071">
        <v>20</v>
      </c>
      <c r="I3071">
        <v>2009</v>
      </c>
      <c r="J3071">
        <v>1</v>
      </c>
      <c r="K3071" t="s">
        <v>506</v>
      </c>
      <c r="L3071">
        <f>data_to_analyze[[#This Row],[workers]]-data_to_analyze[[#This Row],[previous_workers]]</f>
        <v>25</v>
      </c>
    </row>
    <row r="3072" spans="1:12" x14ac:dyDescent="0.25">
      <c r="A3072">
        <v>3062</v>
      </c>
      <c r="B3072" t="s">
        <v>11197</v>
      </c>
      <c r="C3072" t="s">
        <v>10856</v>
      </c>
      <c r="D3072" s="7">
        <v>1700000</v>
      </c>
      <c r="E3072">
        <v>121</v>
      </c>
      <c r="F3072" t="s">
        <v>336</v>
      </c>
      <c r="G3072">
        <v>256</v>
      </c>
      <c r="H3072">
        <v>135</v>
      </c>
      <c r="I3072">
        <v>1965</v>
      </c>
      <c r="J3072">
        <v>3</v>
      </c>
      <c r="K3072" t="s">
        <v>6185</v>
      </c>
      <c r="L3072">
        <f>data_to_analyze[[#This Row],[workers]]-data_to_analyze[[#This Row],[previous_workers]]</f>
        <v>121</v>
      </c>
    </row>
    <row r="3073" spans="1:12" x14ac:dyDescent="0.25">
      <c r="A3073">
        <v>3063</v>
      </c>
      <c r="B3073" t="s">
        <v>11200</v>
      </c>
      <c r="C3073" t="s">
        <v>17749</v>
      </c>
      <c r="D3073" s="7">
        <v>2500000</v>
      </c>
      <c r="E3073">
        <v>121</v>
      </c>
      <c r="F3073" t="s">
        <v>271</v>
      </c>
      <c r="G3073">
        <v>42</v>
      </c>
      <c r="H3073">
        <v>13</v>
      </c>
      <c r="I3073">
        <v>2008</v>
      </c>
      <c r="J3073">
        <v>2</v>
      </c>
      <c r="K3073" t="s">
        <v>11203</v>
      </c>
      <c r="L3073">
        <f>data_to_analyze[[#This Row],[workers]]-data_to_analyze[[#This Row],[previous_workers]]</f>
        <v>29</v>
      </c>
    </row>
    <row r="3074" spans="1:12" x14ac:dyDescent="0.25">
      <c r="A3074">
        <v>3064</v>
      </c>
      <c r="B3074" t="s">
        <v>11204</v>
      </c>
      <c r="C3074" t="s">
        <v>17760</v>
      </c>
      <c r="D3074" s="7">
        <v>4300000</v>
      </c>
      <c r="E3074">
        <v>121</v>
      </c>
      <c r="F3074" t="s">
        <v>40</v>
      </c>
      <c r="G3074">
        <v>37</v>
      </c>
      <c r="H3074">
        <v>24</v>
      </c>
      <c r="I3074">
        <v>1996</v>
      </c>
      <c r="J3074">
        <v>3</v>
      </c>
      <c r="K3074" t="s">
        <v>7275</v>
      </c>
      <c r="L3074">
        <f>data_to_analyze[[#This Row],[workers]]-data_to_analyze[[#This Row],[previous_workers]]</f>
        <v>13</v>
      </c>
    </row>
    <row r="3075" spans="1:12" x14ac:dyDescent="0.25">
      <c r="A3075">
        <v>3065</v>
      </c>
      <c r="B3075" t="s">
        <v>11207</v>
      </c>
      <c r="C3075" t="s">
        <v>17742</v>
      </c>
      <c r="D3075" s="7">
        <v>128900000</v>
      </c>
      <c r="E3075">
        <v>121</v>
      </c>
      <c r="F3075" t="s">
        <v>149</v>
      </c>
      <c r="G3075">
        <v>50</v>
      </c>
      <c r="H3075">
        <v>38</v>
      </c>
      <c r="I3075">
        <v>2008</v>
      </c>
      <c r="J3075">
        <v>3</v>
      </c>
      <c r="K3075" t="s">
        <v>11211</v>
      </c>
      <c r="L3075">
        <f>data_to_analyze[[#This Row],[workers]]-data_to_analyze[[#This Row],[previous_workers]]</f>
        <v>12</v>
      </c>
    </row>
    <row r="3076" spans="1:12" x14ac:dyDescent="0.25">
      <c r="A3076">
        <v>3066</v>
      </c>
      <c r="B3076" t="s">
        <v>11212</v>
      </c>
      <c r="C3076" t="s">
        <v>17765</v>
      </c>
      <c r="D3076" s="7">
        <v>10900000</v>
      </c>
      <c r="E3076">
        <v>121</v>
      </c>
      <c r="F3076" t="s">
        <v>211</v>
      </c>
      <c r="G3076">
        <v>76</v>
      </c>
      <c r="H3076">
        <v>24</v>
      </c>
      <c r="I3076">
        <v>2000</v>
      </c>
      <c r="J3076">
        <v>4</v>
      </c>
      <c r="K3076" t="s">
        <v>10283</v>
      </c>
      <c r="L3076">
        <f>data_to_analyze[[#This Row],[workers]]-data_to_analyze[[#This Row],[previous_workers]]</f>
        <v>52</v>
      </c>
    </row>
    <row r="3077" spans="1:12" x14ac:dyDescent="0.25">
      <c r="A3077">
        <v>3067</v>
      </c>
      <c r="B3077" t="s">
        <v>11215</v>
      </c>
      <c r="C3077" t="s">
        <v>17760</v>
      </c>
      <c r="D3077" s="7">
        <v>3900000</v>
      </c>
      <c r="E3077">
        <v>121</v>
      </c>
      <c r="F3077" t="s">
        <v>233</v>
      </c>
      <c r="G3077">
        <v>50</v>
      </c>
      <c r="H3077">
        <v>22</v>
      </c>
      <c r="I3077">
        <v>1997</v>
      </c>
      <c r="J3077">
        <v>2</v>
      </c>
      <c r="K3077" t="s">
        <v>258</v>
      </c>
      <c r="L3077">
        <f>data_to_analyze[[#This Row],[workers]]-data_to_analyze[[#This Row],[previous_workers]]</f>
        <v>28</v>
      </c>
    </row>
    <row r="3078" spans="1:12" x14ac:dyDescent="0.25">
      <c r="A3078">
        <v>3068</v>
      </c>
      <c r="B3078" t="s">
        <v>11218</v>
      </c>
      <c r="C3078" t="s">
        <v>17770</v>
      </c>
      <c r="D3078" s="7">
        <v>66900000</v>
      </c>
      <c r="E3078">
        <v>121</v>
      </c>
      <c r="F3078" t="s">
        <v>187</v>
      </c>
      <c r="G3078">
        <v>175</v>
      </c>
      <c r="H3078">
        <v>78</v>
      </c>
      <c r="I3078">
        <v>2008</v>
      </c>
      <c r="J3078">
        <v>5</v>
      </c>
      <c r="K3078" t="s">
        <v>258</v>
      </c>
      <c r="L3078">
        <f>data_to_analyze[[#This Row],[workers]]-data_to_analyze[[#This Row],[previous_workers]]</f>
        <v>97</v>
      </c>
    </row>
    <row r="3079" spans="1:12" x14ac:dyDescent="0.25">
      <c r="A3079">
        <v>3069</v>
      </c>
      <c r="B3079" t="s">
        <v>11222</v>
      </c>
      <c r="C3079" t="s">
        <v>17745</v>
      </c>
      <c r="D3079" s="7">
        <v>4500000</v>
      </c>
      <c r="E3079">
        <v>121</v>
      </c>
      <c r="F3079" t="s">
        <v>233</v>
      </c>
      <c r="G3079">
        <v>10</v>
      </c>
      <c r="H3079">
        <v>7</v>
      </c>
      <c r="I3079">
        <v>1985</v>
      </c>
      <c r="J3079">
        <v>1</v>
      </c>
      <c r="K3079" t="s">
        <v>11225</v>
      </c>
      <c r="L3079">
        <f>data_to_analyze[[#This Row],[workers]]-data_to_analyze[[#This Row],[previous_workers]]</f>
        <v>3</v>
      </c>
    </row>
    <row r="3080" spans="1:12" x14ac:dyDescent="0.25">
      <c r="A3080">
        <v>3070</v>
      </c>
      <c r="B3080" t="s">
        <v>11226</v>
      </c>
      <c r="C3080" t="s">
        <v>10856</v>
      </c>
      <c r="D3080" s="7">
        <v>2800000</v>
      </c>
      <c r="E3080">
        <v>121</v>
      </c>
      <c r="F3080" t="s">
        <v>336</v>
      </c>
      <c r="G3080">
        <v>18</v>
      </c>
      <c r="H3080">
        <v>9</v>
      </c>
      <c r="I3080">
        <v>1976</v>
      </c>
      <c r="J3080">
        <v>2</v>
      </c>
      <c r="K3080" t="s">
        <v>83</v>
      </c>
      <c r="L3080">
        <f>data_to_analyze[[#This Row],[workers]]-data_to_analyze[[#This Row],[previous_workers]]</f>
        <v>9</v>
      </c>
    </row>
    <row r="3081" spans="1:12" x14ac:dyDescent="0.25">
      <c r="A3081">
        <v>3071</v>
      </c>
      <c r="B3081" t="s">
        <v>11229</v>
      </c>
      <c r="C3081" t="s">
        <v>17739</v>
      </c>
      <c r="D3081" s="7">
        <v>2100000</v>
      </c>
      <c r="E3081">
        <v>121</v>
      </c>
      <c r="F3081" t="s">
        <v>18</v>
      </c>
      <c r="G3081">
        <v>105</v>
      </c>
      <c r="H3081">
        <v>44</v>
      </c>
      <c r="I3081">
        <v>2004</v>
      </c>
      <c r="J3081">
        <v>3</v>
      </c>
      <c r="K3081" t="s">
        <v>122</v>
      </c>
      <c r="L3081">
        <f>data_to_analyze[[#This Row],[workers]]-data_to_analyze[[#This Row],[previous_workers]]</f>
        <v>61</v>
      </c>
    </row>
    <row r="3082" spans="1:12" x14ac:dyDescent="0.25">
      <c r="A3082">
        <v>3072</v>
      </c>
      <c r="B3082" t="s">
        <v>11232</v>
      </c>
      <c r="C3082" t="s">
        <v>10856</v>
      </c>
      <c r="D3082" s="7">
        <v>4800000</v>
      </c>
      <c r="E3082">
        <v>121</v>
      </c>
      <c r="F3082" t="s">
        <v>55</v>
      </c>
      <c r="G3082">
        <v>5</v>
      </c>
      <c r="H3082">
        <v>3</v>
      </c>
      <c r="I3082">
        <v>1996</v>
      </c>
      <c r="J3082">
        <v>2</v>
      </c>
      <c r="K3082" t="s">
        <v>964</v>
      </c>
      <c r="L3082">
        <f>data_to_analyze[[#This Row],[workers]]-data_to_analyze[[#This Row],[previous_workers]]</f>
        <v>2</v>
      </c>
    </row>
    <row r="3083" spans="1:12" x14ac:dyDescent="0.25">
      <c r="A3083">
        <v>3073</v>
      </c>
      <c r="B3083" t="s">
        <v>11235</v>
      </c>
      <c r="C3083" t="s">
        <v>17739</v>
      </c>
      <c r="D3083" s="7">
        <v>2000000</v>
      </c>
      <c r="E3083">
        <v>121</v>
      </c>
      <c r="F3083" t="s">
        <v>324</v>
      </c>
      <c r="G3083">
        <v>216</v>
      </c>
      <c r="H3083">
        <v>86</v>
      </c>
      <c r="I3083">
        <v>1998</v>
      </c>
      <c r="J3083">
        <v>4</v>
      </c>
      <c r="K3083" t="s">
        <v>1512</v>
      </c>
      <c r="L3083">
        <f>data_to_analyze[[#This Row],[workers]]-data_to_analyze[[#This Row],[previous_workers]]</f>
        <v>130</v>
      </c>
    </row>
    <row r="3084" spans="1:12" x14ac:dyDescent="0.25">
      <c r="A3084">
        <v>3074</v>
      </c>
      <c r="B3084" t="s">
        <v>11238</v>
      </c>
      <c r="C3084" t="s">
        <v>108</v>
      </c>
      <c r="D3084" s="7">
        <v>6500000</v>
      </c>
      <c r="E3084">
        <v>121</v>
      </c>
      <c r="F3084" t="s">
        <v>18</v>
      </c>
      <c r="G3084">
        <v>20</v>
      </c>
      <c r="H3084">
        <v>10</v>
      </c>
      <c r="I3084">
        <v>2014</v>
      </c>
      <c r="J3084">
        <v>1</v>
      </c>
      <c r="K3084" t="s">
        <v>108</v>
      </c>
      <c r="L3084">
        <f>data_to_analyze[[#This Row],[workers]]-data_to_analyze[[#This Row],[previous_workers]]</f>
        <v>10</v>
      </c>
    </row>
    <row r="3085" spans="1:12" x14ac:dyDescent="0.25">
      <c r="A3085">
        <v>3075</v>
      </c>
      <c r="B3085" t="s">
        <v>11241</v>
      </c>
      <c r="C3085" t="s">
        <v>17739</v>
      </c>
      <c r="D3085" s="7">
        <v>2600000</v>
      </c>
      <c r="E3085">
        <v>120</v>
      </c>
      <c r="F3085" t="s">
        <v>297</v>
      </c>
      <c r="G3085">
        <v>14</v>
      </c>
      <c r="H3085">
        <v>11</v>
      </c>
      <c r="I3085">
        <v>2013</v>
      </c>
      <c r="J3085">
        <v>2</v>
      </c>
      <c r="K3085" t="s">
        <v>11244</v>
      </c>
      <c r="L3085">
        <f>data_to_analyze[[#This Row],[workers]]-data_to_analyze[[#This Row],[previous_workers]]</f>
        <v>3</v>
      </c>
    </row>
    <row r="3086" spans="1:12" x14ac:dyDescent="0.25">
      <c r="A3086">
        <v>3076</v>
      </c>
      <c r="B3086" t="s">
        <v>11245</v>
      </c>
      <c r="C3086" t="s">
        <v>17734</v>
      </c>
      <c r="D3086" s="7">
        <v>67100000</v>
      </c>
      <c r="E3086">
        <v>120</v>
      </c>
      <c r="F3086" t="s">
        <v>25</v>
      </c>
      <c r="G3086">
        <v>80</v>
      </c>
      <c r="H3086">
        <v>57</v>
      </c>
      <c r="I3086">
        <v>2000</v>
      </c>
      <c r="J3086">
        <v>2</v>
      </c>
      <c r="K3086" t="s">
        <v>4263</v>
      </c>
      <c r="L3086">
        <f>data_to_analyze[[#This Row],[workers]]-data_to_analyze[[#This Row],[previous_workers]]</f>
        <v>23</v>
      </c>
    </row>
    <row r="3087" spans="1:12" x14ac:dyDescent="0.25">
      <c r="A3087">
        <v>3077</v>
      </c>
      <c r="B3087" t="s">
        <v>11249</v>
      </c>
      <c r="C3087" t="s">
        <v>17771</v>
      </c>
      <c r="D3087" s="7">
        <v>2600000</v>
      </c>
      <c r="E3087">
        <v>120</v>
      </c>
      <c r="F3087" t="s">
        <v>336</v>
      </c>
      <c r="G3087">
        <v>27</v>
      </c>
      <c r="H3087">
        <v>9</v>
      </c>
      <c r="I3087">
        <v>2014</v>
      </c>
      <c r="J3087">
        <v>1</v>
      </c>
      <c r="K3087" t="s">
        <v>2619</v>
      </c>
      <c r="L3087">
        <f>data_to_analyze[[#This Row],[workers]]-data_to_analyze[[#This Row],[previous_workers]]</f>
        <v>18</v>
      </c>
    </row>
    <row r="3088" spans="1:12" x14ac:dyDescent="0.25">
      <c r="A3088">
        <v>3078</v>
      </c>
      <c r="B3088" t="s">
        <v>11252</v>
      </c>
      <c r="C3088" t="s">
        <v>17744</v>
      </c>
      <c r="D3088" s="7">
        <v>24700000</v>
      </c>
      <c r="E3088">
        <v>120</v>
      </c>
      <c r="F3088" t="s">
        <v>297</v>
      </c>
      <c r="G3088">
        <v>108</v>
      </c>
      <c r="H3088">
        <v>73</v>
      </c>
      <c r="I3088">
        <v>1986</v>
      </c>
      <c r="J3088">
        <v>10</v>
      </c>
      <c r="K3088" t="s">
        <v>8853</v>
      </c>
      <c r="L3088">
        <f>data_to_analyze[[#This Row],[workers]]-data_to_analyze[[#This Row],[previous_workers]]</f>
        <v>35</v>
      </c>
    </row>
    <row r="3089" spans="1:12" x14ac:dyDescent="0.25">
      <c r="A3089">
        <v>3079</v>
      </c>
      <c r="B3089" t="s">
        <v>11255</v>
      </c>
      <c r="C3089" t="s">
        <v>17770</v>
      </c>
      <c r="D3089" s="7">
        <v>9500000</v>
      </c>
      <c r="E3089">
        <v>120</v>
      </c>
      <c r="F3089" t="s">
        <v>623</v>
      </c>
      <c r="G3089">
        <v>333</v>
      </c>
      <c r="H3089">
        <v>182</v>
      </c>
      <c r="I3089">
        <v>2010</v>
      </c>
      <c r="J3089">
        <v>1</v>
      </c>
      <c r="K3089" t="s">
        <v>11258</v>
      </c>
      <c r="L3089">
        <f>data_to_analyze[[#This Row],[workers]]-data_to_analyze[[#This Row],[previous_workers]]</f>
        <v>151</v>
      </c>
    </row>
    <row r="3090" spans="1:12" x14ac:dyDescent="0.25">
      <c r="A3090">
        <v>3080</v>
      </c>
      <c r="B3090" t="s">
        <v>11259</v>
      </c>
      <c r="C3090" t="s">
        <v>17734</v>
      </c>
      <c r="D3090" s="7">
        <v>300000</v>
      </c>
      <c r="E3090">
        <v>120</v>
      </c>
      <c r="F3090" t="s">
        <v>257</v>
      </c>
      <c r="G3090">
        <v>21</v>
      </c>
      <c r="H3090">
        <v>9</v>
      </c>
      <c r="I3090">
        <v>2010</v>
      </c>
      <c r="J3090">
        <v>1</v>
      </c>
      <c r="K3090" t="s">
        <v>4980</v>
      </c>
      <c r="L3090">
        <f>data_to_analyze[[#This Row],[workers]]-data_to_analyze[[#This Row],[previous_workers]]</f>
        <v>12</v>
      </c>
    </row>
    <row r="3091" spans="1:12" x14ac:dyDescent="0.25">
      <c r="A3091">
        <v>3081</v>
      </c>
      <c r="B3091" t="s">
        <v>11262</v>
      </c>
      <c r="C3091" t="s">
        <v>17771</v>
      </c>
      <c r="D3091" s="7">
        <v>21100000</v>
      </c>
      <c r="E3091">
        <v>120</v>
      </c>
      <c r="F3091" t="s">
        <v>107</v>
      </c>
      <c r="G3091">
        <v>26</v>
      </c>
      <c r="H3091">
        <v>12</v>
      </c>
      <c r="I3091">
        <v>2008</v>
      </c>
      <c r="J3091">
        <v>2</v>
      </c>
      <c r="K3091" t="s">
        <v>319</v>
      </c>
      <c r="L3091">
        <f>data_to_analyze[[#This Row],[workers]]-data_to_analyze[[#This Row],[previous_workers]]</f>
        <v>14</v>
      </c>
    </row>
    <row r="3092" spans="1:12" x14ac:dyDescent="0.25">
      <c r="A3092">
        <v>3082</v>
      </c>
      <c r="B3092" t="s">
        <v>11266</v>
      </c>
      <c r="C3092" t="s">
        <v>17751</v>
      </c>
      <c r="D3092" s="7">
        <v>17200000</v>
      </c>
      <c r="E3092">
        <v>120</v>
      </c>
      <c r="F3092" t="s">
        <v>233</v>
      </c>
      <c r="G3092">
        <v>110</v>
      </c>
      <c r="H3092">
        <v>43</v>
      </c>
      <c r="I3092">
        <v>1975</v>
      </c>
      <c r="J3092">
        <v>5</v>
      </c>
      <c r="K3092" t="s">
        <v>11269</v>
      </c>
      <c r="L3092">
        <f>data_to_analyze[[#This Row],[workers]]-data_to_analyze[[#This Row],[previous_workers]]</f>
        <v>67</v>
      </c>
    </row>
    <row r="3093" spans="1:12" x14ac:dyDescent="0.25">
      <c r="A3093">
        <v>3083</v>
      </c>
      <c r="B3093" t="s">
        <v>11270</v>
      </c>
      <c r="C3093" t="s">
        <v>108</v>
      </c>
      <c r="D3093" s="7">
        <v>7700000</v>
      </c>
      <c r="E3093">
        <v>120</v>
      </c>
      <c r="F3093" t="s">
        <v>69</v>
      </c>
      <c r="G3093">
        <v>21</v>
      </c>
      <c r="H3093">
        <v>13</v>
      </c>
      <c r="I3093">
        <v>2009</v>
      </c>
      <c r="J3093">
        <v>1</v>
      </c>
      <c r="K3093" t="s">
        <v>2535</v>
      </c>
      <c r="L3093">
        <f>data_to_analyze[[#This Row],[workers]]-data_to_analyze[[#This Row],[previous_workers]]</f>
        <v>8</v>
      </c>
    </row>
    <row r="3094" spans="1:12" x14ac:dyDescent="0.25">
      <c r="A3094">
        <v>3084</v>
      </c>
      <c r="B3094" t="s">
        <v>11273</v>
      </c>
      <c r="C3094" t="s">
        <v>17770</v>
      </c>
      <c r="D3094" s="7">
        <v>14800000</v>
      </c>
      <c r="E3094">
        <v>120</v>
      </c>
      <c r="F3094" t="s">
        <v>156</v>
      </c>
      <c r="G3094">
        <v>105</v>
      </c>
      <c r="H3094">
        <v>40</v>
      </c>
      <c r="I3094">
        <v>2003</v>
      </c>
      <c r="J3094">
        <v>2</v>
      </c>
      <c r="K3094" t="s">
        <v>11276</v>
      </c>
      <c r="L3094">
        <f>data_to_analyze[[#This Row],[workers]]-data_to_analyze[[#This Row],[previous_workers]]</f>
        <v>65</v>
      </c>
    </row>
    <row r="3095" spans="1:12" x14ac:dyDescent="0.25">
      <c r="A3095">
        <v>3085</v>
      </c>
      <c r="B3095" t="s">
        <v>11277</v>
      </c>
      <c r="C3095" t="s">
        <v>17736</v>
      </c>
      <c r="D3095" s="7">
        <v>3400000</v>
      </c>
      <c r="E3095">
        <v>120</v>
      </c>
      <c r="F3095" t="s">
        <v>336</v>
      </c>
      <c r="G3095">
        <v>35</v>
      </c>
      <c r="H3095">
        <v>20</v>
      </c>
      <c r="I3095">
        <v>2013</v>
      </c>
      <c r="J3095">
        <v>2</v>
      </c>
      <c r="K3095" t="s">
        <v>2606</v>
      </c>
      <c r="L3095">
        <f>data_to_analyze[[#This Row],[workers]]-data_to_analyze[[#This Row],[previous_workers]]</f>
        <v>15</v>
      </c>
    </row>
    <row r="3096" spans="1:12" x14ac:dyDescent="0.25">
      <c r="A3096">
        <v>3086</v>
      </c>
      <c r="B3096" t="s">
        <v>11280</v>
      </c>
      <c r="C3096" t="s">
        <v>108</v>
      </c>
      <c r="D3096" s="7">
        <v>24900000</v>
      </c>
      <c r="E3096">
        <v>120</v>
      </c>
      <c r="F3096" t="s">
        <v>156</v>
      </c>
      <c r="G3096">
        <v>90</v>
      </c>
      <c r="H3096">
        <v>39</v>
      </c>
      <c r="I3096">
        <v>1994</v>
      </c>
      <c r="J3096">
        <v>8</v>
      </c>
      <c r="K3096" t="s">
        <v>108</v>
      </c>
      <c r="L3096">
        <f>data_to_analyze[[#This Row],[workers]]-data_to_analyze[[#This Row],[previous_workers]]</f>
        <v>51</v>
      </c>
    </row>
    <row r="3097" spans="1:12" x14ac:dyDescent="0.25">
      <c r="A3097">
        <v>3087</v>
      </c>
      <c r="B3097" t="s">
        <v>11283</v>
      </c>
      <c r="C3097" t="s">
        <v>17743</v>
      </c>
      <c r="D3097" s="7">
        <v>500000</v>
      </c>
      <c r="E3097">
        <v>120</v>
      </c>
      <c r="F3097" t="s">
        <v>233</v>
      </c>
      <c r="G3097">
        <v>49</v>
      </c>
      <c r="H3097">
        <v>27</v>
      </c>
      <c r="I3097">
        <v>1987</v>
      </c>
      <c r="J3097">
        <v>2</v>
      </c>
      <c r="K3097" t="s">
        <v>1185</v>
      </c>
      <c r="L3097">
        <f>data_to_analyze[[#This Row],[workers]]-data_to_analyze[[#This Row],[previous_workers]]</f>
        <v>22</v>
      </c>
    </row>
    <row r="3098" spans="1:12" x14ac:dyDescent="0.25">
      <c r="A3098">
        <v>3088</v>
      </c>
      <c r="B3098" t="s">
        <v>11286</v>
      </c>
      <c r="C3098" t="s">
        <v>17773</v>
      </c>
      <c r="D3098" s="7">
        <v>8500000</v>
      </c>
      <c r="E3098">
        <v>120</v>
      </c>
      <c r="F3098" t="s">
        <v>336</v>
      </c>
      <c r="G3098">
        <v>45</v>
      </c>
      <c r="H3098">
        <v>24</v>
      </c>
      <c r="I3098">
        <v>1994</v>
      </c>
      <c r="J3098">
        <v>6</v>
      </c>
      <c r="K3098" t="s">
        <v>735</v>
      </c>
      <c r="L3098">
        <f>data_to_analyze[[#This Row],[workers]]-data_to_analyze[[#This Row],[previous_workers]]</f>
        <v>21</v>
      </c>
    </row>
    <row r="3099" spans="1:12" x14ac:dyDescent="0.25">
      <c r="A3099">
        <v>3089</v>
      </c>
      <c r="B3099" t="s">
        <v>11289</v>
      </c>
      <c r="C3099" t="s">
        <v>17730</v>
      </c>
      <c r="D3099" s="7">
        <v>205500000</v>
      </c>
      <c r="E3099">
        <v>120</v>
      </c>
      <c r="F3099" t="s">
        <v>55</v>
      </c>
      <c r="G3099">
        <v>400</v>
      </c>
      <c r="H3099">
        <v>150</v>
      </c>
      <c r="I3099">
        <v>2004</v>
      </c>
      <c r="J3099">
        <v>4</v>
      </c>
      <c r="K3099" t="s">
        <v>338</v>
      </c>
      <c r="L3099">
        <f>data_to_analyze[[#This Row],[workers]]-data_to_analyze[[#This Row],[previous_workers]]</f>
        <v>250</v>
      </c>
    </row>
    <row r="3100" spans="1:12" x14ac:dyDescent="0.25">
      <c r="A3100">
        <v>3090</v>
      </c>
      <c r="B3100" t="s">
        <v>11293</v>
      </c>
      <c r="C3100" t="s">
        <v>10856</v>
      </c>
      <c r="D3100" s="7">
        <v>14100000</v>
      </c>
      <c r="E3100">
        <v>120</v>
      </c>
      <c r="F3100" t="s">
        <v>18</v>
      </c>
      <c r="G3100">
        <v>25</v>
      </c>
      <c r="H3100">
        <v>10</v>
      </c>
      <c r="I3100">
        <v>2013</v>
      </c>
      <c r="J3100">
        <v>1</v>
      </c>
      <c r="K3100" t="s">
        <v>163</v>
      </c>
      <c r="L3100">
        <f>data_to_analyze[[#This Row],[workers]]-data_to_analyze[[#This Row],[previous_workers]]</f>
        <v>15</v>
      </c>
    </row>
    <row r="3101" spans="1:12" x14ac:dyDescent="0.25">
      <c r="A3101">
        <v>3091</v>
      </c>
      <c r="B3101" t="s">
        <v>11296</v>
      </c>
      <c r="C3101" t="s">
        <v>17737</v>
      </c>
      <c r="D3101" s="7">
        <v>29200000</v>
      </c>
      <c r="E3101">
        <v>120</v>
      </c>
      <c r="F3101" t="s">
        <v>233</v>
      </c>
      <c r="G3101">
        <v>133</v>
      </c>
      <c r="H3101">
        <v>53</v>
      </c>
      <c r="I3101">
        <v>2003</v>
      </c>
      <c r="J3101">
        <v>5</v>
      </c>
      <c r="K3101" t="s">
        <v>11299</v>
      </c>
      <c r="L3101">
        <f>data_to_analyze[[#This Row],[workers]]-data_to_analyze[[#This Row],[previous_workers]]</f>
        <v>80</v>
      </c>
    </row>
    <row r="3102" spans="1:12" x14ac:dyDescent="0.25">
      <c r="A3102">
        <v>3092</v>
      </c>
      <c r="B3102" t="s">
        <v>11300</v>
      </c>
      <c r="C3102" t="s">
        <v>10856</v>
      </c>
      <c r="D3102" s="7">
        <v>9200000</v>
      </c>
      <c r="E3102">
        <v>120</v>
      </c>
      <c r="F3102" t="s">
        <v>297</v>
      </c>
      <c r="G3102">
        <v>22</v>
      </c>
      <c r="H3102">
        <v>12</v>
      </c>
      <c r="I3102">
        <v>2009</v>
      </c>
      <c r="J3102">
        <v>1</v>
      </c>
      <c r="K3102" t="s">
        <v>1403</v>
      </c>
      <c r="L3102">
        <f>data_to_analyze[[#This Row],[workers]]-data_to_analyze[[#This Row],[previous_workers]]</f>
        <v>10</v>
      </c>
    </row>
    <row r="3103" spans="1:12" x14ac:dyDescent="0.25">
      <c r="A3103">
        <v>3093</v>
      </c>
      <c r="B3103" t="s">
        <v>11303</v>
      </c>
      <c r="C3103" t="s">
        <v>17734</v>
      </c>
      <c r="D3103" s="7">
        <v>14400000</v>
      </c>
      <c r="E3103">
        <v>120</v>
      </c>
      <c r="F3103" t="s">
        <v>40</v>
      </c>
      <c r="G3103">
        <v>305</v>
      </c>
      <c r="H3103">
        <v>170</v>
      </c>
      <c r="I3103">
        <v>2002</v>
      </c>
      <c r="J3103">
        <v>1</v>
      </c>
      <c r="K3103" t="s">
        <v>19</v>
      </c>
      <c r="L3103">
        <f>data_to_analyze[[#This Row],[workers]]-data_to_analyze[[#This Row],[previous_workers]]</f>
        <v>135</v>
      </c>
    </row>
    <row r="3104" spans="1:12" x14ac:dyDescent="0.25">
      <c r="A3104">
        <v>3094</v>
      </c>
      <c r="B3104" t="s">
        <v>11306</v>
      </c>
      <c r="C3104" t="s">
        <v>17770</v>
      </c>
      <c r="D3104" s="7">
        <v>2100000</v>
      </c>
      <c r="E3104">
        <v>120</v>
      </c>
      <c r="F3104" t="s">
        <v>1041</v>
      </c>
      <c r="G3104">
        <v>8</v>
      </c>
      <c r="H3104">
        <v>7</v>
      </c>
      <c r="I3104">
        <v>2011</v>
      </c>
      <c r="J3104">
        <v>1</v>
      </c>
      <c r="K3104" t="s">
        <v>11309</v>
      </c>
      <c r="L3104">
        <f>data_to_analyze[[#This Row],[workers]]-data_to_analyze[[#This Row],[previous_workers]]</f>
        <v>1</v>
      </c>
    </row>
    <row r="3105" spans="1:12" x14ac:dyDescent="0.25">
      <c r="A3105">
        <v>3095</v>
      </c>
      <c r="B3105" t="s">
        <v>11310</v>
      </c>
      <c r="C3105" t="s">
        <v>976</v>
      </c>
      <c r="D3105" s="7">
        <v>17800000</v>
      </c>
      <c r="E3105">
        <v>119</v>
      </c>
      <c r="F3105" t="s">
        <v>55</v>
      </c>
      <c r="G3105">
        <v>180</v>
      </c>
      <c r="H3105">
        <v>70</v>
      </c>
      <c r="I3105">
        <v>1997</v>
      </c>
      <c r="J3105">
        <v>4</v>
      </c>
      <c r="K3105" t="s">
        <v>11313</v>
      </c>
      <c r="L3105">
        <f>data_to_analyze[[#This Row],[workers]]-data_to_analyze[[#This Row],[previous_workers]]</f>
        <v>110</v>
      </c>
    </row>
    <row r="3106" spans="1:12" x14ac:dyDescent="0.25">
      <c r="A3106">
        <v>3096</v>
      </c>
      <c r="B3106" t="s">
        <v>11314</v>
      </c>
      <c r="C3106" t="s">
        <v>17751</v>
      </c>
      <c r="D3106" s="7">
        <v>21800000</v>
      </c>
      <c r="E3106">
        <v>119</v>
      </c>
      <c r="F3106" t="s">
        <v>18</v>
      </c>
      <c r="G3106">
        <v>120</v>
      </c>
      <c r="H3106">
        <v>48</v>
      </c>
      <c r="I3106">
        <v>2009</v>
      </c>
      <c r="J3106">
        <v>4</v>
      </c>
      <c r="K3106" t="s">
        <v>298</v>
      </c>
      <c r="L3106">
        <f>data_to_analyze[[#This Row],[workers]]-data_to_analyze[[#This Row],[previous_workers]]</f>
        <v>72</v>
      </c>
    </row>
    <row r="3107" spans="1:12" x14ac:dyDescent="0.25">
      <c r="A3107">
        <v>3097</v>
      </c>
      <c r="B3107" t="s">
        <v>11317</v>
      </c>
      <c r="C3107" t="s">
        <v>10856</v>
      </c>
      <c r="D3107" s="7">
        <v>7400000</v>
      </c>
      <c r="E3107">
        <v>119</v>
      </c>
      <c r="F3107" t="s">
        <v>211</v>
      </c>
      <c r="G3107">
        <v>50</v>
      </c>
      <c r="H3107">
        <v>30</v>
      </c>
      <c r="I3107">
        <v>2005</v>
      </c>
      <c r="J3107">
        <v>1</v>
      </c>
      <c r="K3107" t="s">
        <v>137</v>
      </c>
      <c r="L3107">
        <f>data_to_analyze[[#This Row],[workers]]-data_to_analyze[[#This Row],[previous_workers]]</f>
        <v>20</v>
      </c>
    </row>
    <row r="3108" spans="1:12" x14ac:dyDescent="0.25">
      <c r="A3108">
        <v>3098</v>
      </c>
      <c r="B3108" t="s">
        <v>11320</v>
      </c>
      <c r="C3108" t="s">
        <v>777</v>
      </c>
      <c r="D3108" s="7">
        <v>300000</v>
      </c>
      <c r="E3108">
        <v>119</v>
      </c>
      <c r="F3108" t="s">
        <v>18</v>
      </c>
      <c r="G3108">
        <v>12</v>
      </c>
      <c r="H3108">
        <v>10</v>
      </c>
      <c r="I3108">
        <v>2005</v>
      </c>
      <c r="J3108">
        <v>3</v>
      </c>
      <c r="K3108" t="s">
        <v>203</v>
      </c>
      <c r="L3108">
        <f>data_to_analyze[[#This Row],[workers]]-data_to_analyze[[#This Row],[previous_workers]]</f>
        <v>2</v>
      </c>
    </row>
    <row r="3109" spans="1:12" x14ac:dyDescent="0.25">
      <c r="A3109">
        <v>3099</v>
      </c>
      <c r="B3109" t="s">
        <v>11323</v>
      </c>
      <c r="C3109" t="s">
        <v>17748</v>
      </c>
      <c r="D3109" s="7">
        <v>10800000</v>
      </c>
      <c r="E3109">
        <v>119</v>
      </c>
      <c r="F3109" t="s">
        <v>233</v>
      </c>
      <c r="G3109">
        <v>66</v>
      </c>
      <c r="H3109">
        <v>11</v>
      </c>
      <c r="I3109">
        <v>1996</v>
      </c>
      <c r="J3109">
        <v>1</v>
      </c>
      <c r="K3109" t="s">
        <v>11326</v>
      </c>
      <c r="L3109">
        <f>data_to_analyze[[#This Row],[workers]]-data_to_analyze[[#This Row],[previous_workers]]</f>
        <v>55</v>
      </c>
    </row>
    <row r="3110" spans="1:12" x14ac:dyDescent="0.25">
      <c r="A3110">
        <v>3100</v>
      </c>
      <c r="B3110" t="s">
        <v>11327</v>
      </c>
      <c r="C3110" t="s">
        <v>17747</v>
      </c>
      <c r="D3110" s="7">
        <v>3600000</v>
      </c>
      <c r="E3110">
        <v>119</v>
      </c>
      <c r="F3110" t="s">
        <v>18</v>
      </c>
      <c r="G3110">
        <v>35</v>
      </c>
      <c r="H3110">
        <v>25</v>
      </c>
      <c r="I3110">
        <v>2009</v>
      </c>
      <c r="J3110">
        <v>2</v>
      </c>
      <c r="K3110" t="s">
        <v>9197</v>
      </c>
      <c r="L3110">
        <f>data_to_analyze[[#This Row],[workers]]-data_to_analyze[[#This Row],[previous_workers]]</f>
        <v>10</v>
      </c>
    </row>
    <row r="3111" spans="1:12" x14ac:dyDescent="0.25">
      <c r="A3111">
        <v>3101</v>
      </c>
      <c r="B3111" t="s">
        <v>11330</v>
      </c>
      <c r="C3111" t="s">
        <v>17749</v>
      </c>
      <c r="D3111" s="7">
        <v>11100000</v>
      </c>
      <c r="E3111">
        <v>119</v>
      </c>
      <c r="F3111" t="s">
        <v>187</v>
      </c>
      <c r="G3111">
        <v>27</v>
      </c>
      <c r="H3111">
        <v>15</v>
      </c>
      <c r="I3111">
        <v>2005</v>
      </c>
      <c r="J3111">
        <v>8</v>
      </c>
      <c r="K3111" t="s">
        <v>6999</v>
      </c>
      <c r="L3111">
        <f>data_to_analyze[[#This Row],[workers]]-data_to_analyze[[#This Row],[previous_workers]]</f>
        <v>12</v>
      </c>
    </row>
    <row r="3112" spans="1:12" x14ac:dyDescent="0.25">
      <c r="A3112">
        <v>3102</v>
      </c>
      <c r="B3112" t="s">
        <v>11333</v>
      </c>
      <c r="C3112" t="s">
        <v>976</v>
      </c>
      <c r="D3112" s="7">
        <v>14900000</v>
      </c>
      <c r="E3112">
        <v>119</v>
      </c>
      <c r="F3112" t="s">
        <v>329</v>
      </c>
      <c r="G3112">
        <v>130</v>
      </c>
      <c r="H3112">
        <v>58</v>
      </c>
      <c r="I3112">
        <v>1946</v>
      </c>
      <c r="J3112">
        <v>4</v>
      </c>
      <c r="K3112" t="s">
        <v>3735</v>
      </c>
      <c r="L3112">
        <f>data_to_analyze[[#This Row],[workers]]-data_to_analyze[[#This Row],[previous_workers]]</f>
        <v>72</v>
      </c>
    </row>
    <row r="3113" spans="1:12" x14ac:dyDescent="0.25">
      <c r="A3113">
        <v>3103</v>
      </c>
      <c r="B3113" t="s">
        <v>11336</v>
      </c>
      <c r="C3113" t="s">
        <v>10856</v>
      </c>
      <c r="D3113" s="7">
        <v>20600000</v>
      </c>
      <c r="E3113">
        <v>119</v>
      </c>
      <c r="F3113" t="s">
        <v>211</v>
      </c>
      <c r="G3113">
        <v>41</v>
      </c>
      <c r="H3113">
        <v>36</v>
      </c>
      <c r="I3113">
        <v>2001</v>
      </c>
      <c r="J3113">
        <v>3</v>
      </c>
      <c r="K3113" t="s">
        <v>8880</v>
      </c>
      <c r="L3113">
        <f>data_to_analyze[[#This Row],[workers]]-data_to_analyze[[#This Row],[previous_workers]]</f>
        <v>5</v>
      </c>
    </row>
    <row r="3114" spans="1:12" x14ac:dyDescent="0.25">
      <c r="A3114">
        <v>3104</v>
      </c>
      <c r="B3114" t="s">
        <v>11339</v>
      </c>
      <c r="C3114" t="s">
        <v>17735</v>
      </c>
      <c r="D3114" s="7">
        <v>5900000</v>
      </c>
      <c r="E3114">
        <v>119</v>
      </c>
      <c r="F3114" t="s">
        <v>40</v>
      </c>
      <c r="G3114">
        <v>18</v>
      </c>
      <c r="H3114">
        <v>5</v>
      </c>
      <c r="I3114">
        <v>2011</v>
      </c>
      <c r="J3114">
        <v>1</v>
      </c>
      <c r="K3114" t="s">
        <v>10496</v>
      </c>
      <c r="L3114">
        <f>data_to_analyze[[#This Row],[workers]]-data_to_analyze[[#This Row],[previous_workers]]</f>
        <v>13</v>
      </c>
    </row>
    <row r="3115" spans="1:12" x14ac:dyDescent="0.25">
      <c r="A3115">
        <v>3105</v>
      </c>
      <c r="B3115" t="s">
        <v>11342</v>
      </c>
      <c r="C3115" t="s">
        <v>10856</v>
      </c>
      <c r="D3115" s="7">
        <v>86200000</v>
      </c>
      <c r="E3115">
        <v>119</v>
      </c>
      <c r="F3115" t="s">
        <v>181</v>
      </c>
      <c r="G3115">
        <v>380</v>
      </c>
      <c r="H3115">
        <v>264</v>
      </c>
      <c r="I3115">
        <v>2008</v>
      </c>
      <c r="J3115">
        <v>7</v>
      </c>
      <c r="K3115" t="s">
        <v>137</v>
      </c>
      <c r="L3115">
        <f>data_to_analyze[[#This Row],[workers]]-data_to_analyze[[#This Row],[previous_workers]]</f>
        <v>116</v>
      </c>
    </row>
    <row r="3116" spans="1:12" x14ac:dyDescent="0.25">
      <c r="A3116">
        <v>3106</v>
      </c>
      <c r="B3116" t="s">
        <v>11346</v>
      </c>
      <c r="C3116" t="s">
        <v>17762</v>
      </c>
      <c r="D3116" s="7">
        <v>88300000</v>
      </c>
      <c r="E3116">
        <v>119</v>
      </c>
      <c r="F3116" t="s">
        <v>107</v>
      </c>
      <c r="G3116">
        <v>591</v>
      </c>
      <c r="H3116">
        <v>298</v>
      </c>
      <c r="I3116">
        <v>1977</v>
      </c>
      <c r="J3116">
        <v>7</v>
      </c>
      <c r="K3116" t="s">
        <v>77</v>
      </c>
      <c r="L3116">
        <f>data_to_analyze[[#This Row],[workers]]-data_to_analyze[[#This Row],[previous_workers]]</f>
        <v>293</v>
      </c>
    </row>
    <row r="3117" spans="1:12" x14ac:dyDescent="0.25">
      <c r="A3117">
        <v>3107</v>
      </c>
      <c r="B3117" t="s">
        <v>11349</v>
      </c>
      <c r="C3117" t="s">
        <v>17742</v>
      </c>
      <c r="D3117" s="7">
        <v>68200000</v>
      </c>
      <c r="E3117">
        <v>119</v>
      </c>
      <c r="F3117" t="s">
        <v>233</v>
      </c>
      <c r="G3117">
        <v>267</v>
      </c>
      <c r="H3117">
        <v>160</v>
      </c>
      <c r="I3117">
        <v>1995</v>
      </c>
      <c r="J3117">
        <v>5</v>
      </c>
      <c r="K3117" t="s">
        <v>9686</v>
      </c>
      <c r="L3117">
        <f>data_to_analyze[[#This Row],[workers]]-data_to_analyze[[#This Row],[previous_workers]]</f>
        <v>107</v>
      </c>
    </row>
    <row r="3118" spans="1:12" x14ac:dyDescent="0.25">
      <c r="A3118">
        <v>3108</v>
      </c>
      <c r="B3118" t="s">
        <v>11352</v>
      </c>
      <c r="C3118" t="s">
        <v>17760</v>
      </c>
      <c r="D3118" s="7">
        <v>10300000</v>
      </c>
      <c r="E3118">
        <v>119</v>
      </c>
      <c r="F3118" t="s">
        <v>25</v>
      </c>
      <c r="G3118">
        <v>65</v>
      </c>
      <c r="H3118">
        <v>40</v>
      </c>
      <c r="I3118">
        <v>2012</v>
      </c>
      <c r="J3118">
        <v>4</v>
      </c>
      <c r="K3118" t="s">
        <v>1154</v>
      </c>
      <c r="L3118">
        <f>data_to_analyze[[#This Row],[workers]]-data_to_analyze[[#This Row],[previous_workers]]</f>
        <v>25</v>
      </c>
    </row>
    <row r="3119" spans="1:12" x14ac:dyDescent="0.25">
      <c r="A3119">
        <v>3109</v>
      </c>
      <c r="B3119" t="s">
        <v>11355</v>
      </c>
      <c r="C3119" t="s">
        <v>17765</v>
      </c>
      <c r="D3119" s="7">
        <v>76100000</v>
      </c>
      <c r="E3119">
        <v>119</v>
      </c>
      <c r="F3119" t="s">
        <v>175</v>
      </c>
      <c r="G3119">
        <v>286</v>
      </c>
      <c r="H3119">
        <v>124</v>
      </c>
      <c r="I3119">
        <v>2008</v>
      </c>
      <c r="J3119">
        <v>2</v>
      </c>
      <c r="K3119" t="s">
        <v>11359</v>
      </c>
      <c r="L3119">
        <f>data_to_analyze[[#This Row],[workers]]-data_to_analyze[[#This Row],[previous_workers]]</f>
        <v>162</v>
      </c>
    </row>
    <row r="3120" spans="1:12" x14ac:dyDescent="0.25">
      <c r="A3120">
        <v>3110</v>
      </c>
      <c r="B3120" t="s">
        <v>11360</v>
      </c>
      <c r="C3120" t="s">
        <v>17765</v>
      </c>
      <c r="D3120" s="7">
        <v>5800000</v>
      </c>
      <c r="E3120">
        <v>118</v>
      </c>
      <c r="F3120" t="s">
        <v>55</v>
      </c>
      <c r="G3120">
        <v>54</v>
      </c>
      <c r="H3120">
        <v>19</v>
      </c>
      <c r="I3120">
        <v>2008</v>
      </c>
      <c r="J3120">
        <v>1</v>
      </c>
      <c r="K3120" t="s">
        <v>701</v>
      </c>
      <c r="L3120">
        <f>data_to_analyze[[#This Row],[workers]]-data_to_analyze[[#This Row],[previous_workers]]</f>
        <v>35</v>
      </c>
    </row>
    <row r="3121" spans="1:12" x14ac:dyDescent="0.25">
      <c r="A3121">
        <v>3111</v>
      </c>
      <c r="B3121" t="s">
        <v>11363</v>
      </c>
      <c r="C3121" t="s">
        <v>10856</v>
      </c>
      <c r="D3121" s="7">
        <v>5400000</v>
      </c>
      <c r="E3121">
        <v>118</v>
      </c>
      <c r="F3121" t="s">
        <v>107</v>
      </c>
      <c r="G3121">
        <v>7</v>
      </c>
      <c r="H3121">
        <v>5</v>
      </c>
      <c r="I3121">
        <v>2006</v>
      </c>
      <c r="J3121">
        <v>1</v>
      </c>
      <c r="K3121" t="s">
        <v>2693</v>
      </c>
      <c r="L3121">
        <f>data_to_analyze[[#This Row],[workers]]-data_to_analyze[[#This Row],[previous_workers]]</f>
        <v>2</v>
      </c>
    </row>
    <row r="3122" spans="1:12" x14ac:dyDescent="0.25">
      <c r="A3122">
        <v>3112</v>
      </c>
      <c r="B3122" t="s">
        <v>11366</v>
      </c>
      <c r="C3122" t="s">
        <v>17771</v>
      </c>
      <c r="D3122" s="7">
        <v>10100000</v>
      </c>
      <c r="E3122">
        <v>118</v>
      </c>
      <c r="F3122" t="s">
        <v>623</v>
      </c>
      <c r="G3122">
        <v>62</v>
      </c>
      <c r="H3122">
        <v>43</v>
      </c>
      <c r="I3122">
        <v>2009</v>
      </c>
      <c r="J3122">
        <v>6</v>
      </c>
      <c r="K3122" t="s">
        <v>1217</v>
      </c>
      <c r="L3122">
        <f>data_to_analyze[[#This Row],[workers]]-data_to_analyze[[#This Row],[previous_workers]]</f>
        <v>19</v>
      </c>
    </row>
    <row r="3123" spans="1:12" x14ac:dyDescent="0.25">
      <c r="A3123">
        <v>3113</v>
      </c>
      <c r="B3123" t="s">
        <v>11369</v>
      </c>
      <c r="C3123" t="s">
        <v>17760</v>
      </c>
      <c r="D3123" s="7">
        <v>34200000</v>
      </c>
      <c r="E3123">
        <v>118</v>
      </c>
      <c r="F3123" t="s">
        <v>55</v>
      </c>
      <c r="G3123">
        <v>140</v>
      </c>
      <c r="H3123">
        <v>75</v>
      </c>
      <c r="I3123">
        <v>2000</v>
      </c>
      <c r="J3123">
        <v>9</v>
      </c>
      <c r="K3123" t="s">
        <v>1879</v>
      </c>
      <c r="L3123">
        <f>data_to_analyze[[#This Row],[workers]]-data_to_analyze[[#This Row],[previous_workers]]</f>
        <v>65</v>
      </c>
    </row>
    <row r="3124" spans="1:12" x14ac:dyDescent="0.25">
      <c r="A3124">
        <v>3114</v>
      </c>
      <c r="B3124" t="s">
        <v>11372</v>
      </c>
      <c r="C3124" t="s">
        <v>17749</v>
      </c>
      <c r="D3124" s="7">
        <v>194800000</v>
      </c>
      <c r="E3124">
        <v>118</v>
      </c>
      <c r="F3124" t="s">
        <v>181</v>
      </c>
      <c r="G3124">
        <v>915</v>
      </c>
      <c r="H3124">
        <v>400</v>
      </c>
      <c r="I3124">
        <v>1997</v>
      </c>
      <c r="J3124">
        <v>6</v>
      </c>
      <c r="K3124" t="s">
        <v>11376</v>
      </c>
      <c r="L3124">
        <f>data_to_analyze[[#This Row],[workers]]-data_to_analyze[[#This Row],[previous_workers]]</f>
        <v>515</v>
      </c>
    </row>
    <row r="3125" spans="1:12" x14ac:dyDescent="0.25">
      <c r="A3125">
        <v>3115</v>
      </c>
      <c r="B3125" t="s">
        <v>11377</v>
      </c>
      <c r="C3125" t="s">
        <v>17767</v>
      </c>
      <c r="D3125" s="7">
        <v>2900000</v>
      </c>
      <c r="E3125">
        <v>118</v>
      </c>
      <c r="F3125" t="s">
        <v>18</v>
      </c>
      <c r="G3125">
        <v>10</v>
      </c>
      <c r="H3125">
        <v>4</v>
      </c>
      <c r="I3125">
        <v>2012</v>
      </c>
      <c r="J3125">
        <v>1</v>
      </c>
      <c r="K3125" t="s">
        <v>3952</v>
      </c>
      <c r="L3125">
        <f>data_to_analyze[[#This Row],[workers]]-data_to_analyze[[#This Row],[previous_workers]]</f>
        <v>6</v>
      </c>
    </row>
    <row r="3126" spans="1:12" x14ac:dyDescent="0.25">
      <c r="A3126">
        <v>3116</v>
      </c>
      <c r="B3126" t="s">
        <v>11380</v>
      </c>
      <c r="C3126" t="s">
        <v>17735</v>
      </c>
      <c r="D3126" s="7">
        <v>4200000</v>
      </c>
      <c r="E3126">
        <v>118</v>
      </c>
      <c r="F3126" t="s">
        <v>233</v>
      </c>
      <c r="G3126">
        <v>172</v>
      </c>
      <c r="H3126">
        <v>85</v>
      </c>
      <c r="I3126">
        <v>2004</v>
      </c>
      <c r="J3126">
        <v>9</v>
      </c>
      <c r="K3126" t="s">
        <v>89</v>
      </c>
      <c r="L3126">
        <f>data_to_analyze[[#This Row],[workers]]-data_to_analyze[[#This Row],[previous_workers]]</f>
        <v>87</v>
      </c>
    </row>
    <row r="3127" spans="1:12" x14ac:dyDescent="0.25">
      <c r="A3127">
        <v>3117</v>
      </c>
      <c r="B3127" t="s">
        <v>11384</v>
      </c>
      <c r="C3127" t="s">
        <v>777</v>
      </c>
      <c r="D3127" s="7">
        <v>3300000</v>
      </c>
      <c r="E3127">
        <v>118</v>
      </c>
      <c r="F3127" t="s">
        <v>336</v>
      </c>
      <c r="G3127">
        <v>61</v>
      </c>
      <c r="H3127">
        <v>45</v>
      </c>
      <c r="I3127">
        <v>2007</v>
      </c>
      <c r="J3127">
        <v>2</v>
      </c>
      <c r="K3127" t="s">
        <v>203</v>
      </c>
      <c r="L3127">
        <f>data_to_analyze[[#This Row],[workers]]-data_to_analyze[[#This Row],[previous_workers]]</f>
        <v>16</v>
      </c>
    </row>
    <row r="3128" spans="1:12" x14ac:dyDescent="0.25">
      <c r="A3128">
        <v>3118</v>
      </c>
      <c r="B3128" t="s">
        <v>11387</v>
      </c>
      <c r="C3128" t="s">
        <v>976</v>
      </c>
      <c r="D3128" s="7">
        <v>29300000</v>
      </c>
      <c r="E3128">
        <v>118</v>
      </c>
      <c r="F3128" t="s">
        <v>175</v>
      </c>
      <c r="G3128">
        <v>48</v>
      </c>
      <c r="H3128">
        <v>15</v>
      </c>
      <c r="I3128">
        <v>2009</v>
      </c>
      <c r="J3128">
        <v>5</v>
      </c>
      <c r="K3128" t="s">
        <v>1253</v>
      </c>
      <c r="L3128">
        <f>data_to_analyze[[#This Row],[workers]]-data_to_analyze[[#This Row],[previous_workers]]</f>
        <v>33</v>
      </c>
    </row>
    <row r="3129" spans="1:12" x14ac:dyDescent="0.25">
      <c r="A3129">
        <v>3119</v>
      </c>
      <c r="B3129" t="s">
        <v>11390</v>
      </c>
      <c r="C3129" t="s">
        <v>17755</v>
      </c>
      <c r="D3129" s="7">
        <v>5400000</v>
      </c>
      <c r="E3129">
        <v>118</v>
      </c>
      <c r="F3129" t="s">
        <v>55</v>
      </c>
      <c r="G3129">
        <v>55</v>
      </c>
      <c r="H3129">
        <v>30</v>
      </c>
      <c r="I3129">
        <v>2013</v>
      </c>
      <c r="J3129">
        <v>1</v>
      </c>
      <c r="K3129" t="s">
        <v>11393</v>
      </c>
      <c r="L3129">
        <f>data_to_analyze[[#This Row],[workers]]-data_to_analyze[[#This Row],[previous_workers]]</f>
        <v>25</v>
      </c>
    </row>
    <row r="3130" spans="1:12" x14ac:dyDescent="0.25">
      <c r="A3130">
        <v>3120</v>
      </c>
      <c r="B3130" t="s">
        <v>11394</v>
      </c>
      <c r="C3130" t="s">
        <v>17762</v>
      </c>
      <c r="D3130" s="7">
        <v>6300000</v>
      </c>
      <c r="E3130">
        <v>118</v>
      </c>
      <c r="F3130" t="s">
        <v>18</v>
      </c>
      <c r="G3130">
        <v>32</v>
      </c>
      <c r="H3130">
        <v>22</v>
      </c>
      <c r="I3130">
        <v>2004</v>
      </c>
      <c r="J3130">
        <v>2</v>
      </c>
      <c r="K3130" t="s">
        <v>1427</v>
      </c>
      <c r="L3130">
        <f>data_to_analyze[[#This Row],[workers]]-data_to_analyze[[#This Row],[previous_workers]]</f>
        <v>10</v>
      </c>
    </row>
    <row r="3131" spans="1:12" x14ac:dyDescent="0.25">
      <c r="A3131">
        <v>3121</v>
      </c>
      <c r="B3131" t="s">
        <v>11397</v>
      </c>
      <c r="C3131" t="s">
        <v>17763</v>
      </c>
      <c r="D3131" s="7">
        <v>3300000</v>
      </c>
      <c r="E3131">
        <v>118</v>
      </c>
      <c r="F3131" t="s">
        <v>40</v>
      </c>
      <c r="G3131">
        <v>21</v>
      </c>
      <c r="H3131">
        <v>6</v>
      </c>
      <c r="I3131">
        <v>2008</v>
      </c>
      <c r="J3131">
        <v>2</v>
      </c>
      <c r="K3131" t="s">
        <v>10978</v>
      </c>
      <c r="L3131">
        <f>data_to_analyze[[#This Row],[workers]]-data_to_analyze[[#This Row],[previous_workers]]</f>
        <v>15</v>
      </c>
    </row>
    <row r="3132" spans="1:12" x14ac:dyDescent="0.25">
      <c r="A3132">
        <v>3122</v>
      </c>
      <c r="B3132" t="s">
        <v>11400</v>
      </c>
      <c r="C3132" t="s">
        <v>17742</v>
      </c>
      <c r="D3132" s="7">
        <v>5300000</v>
      </c>
      <c r="E3132">
        <v>118</v>
      </c>
      <c r="F3132" t="s">
        <v>233</v>
      </c>
      <c r="G3132">
        <v>30</v>
      </c>
      <c r="H3132">
        <v>14</v>
      </c>
      <c r="I3132">
        <v>2008</v>
      </c>
      <c r="J3132">
        <v>1</v>
      </c>
      <c r="K3132" t="s">
        <v>11403</v>
      </c>
      <c r="L3132">
        <f>data_to_analyze[[#This Row],[workers]]-data_to_analyze[[#This Row],[previous_workers]]</f>
        <v>16</v>
      </c>
    </row>
    <row r="3133" spans="1:12" x14ac:dyDescent="0.25">
      <c r="A3133">
        <v>3123</v>
      </c>
      <c r="B3133" t="s">
        <v>11404</v>
      </c>
      <c r="C3133" t="s">
        <v>10856</v>
      </c>
      <c r="D3133" s="7">
        <v>16200000</v>
      </c>
      <c r="E3133">
        <v>118</v>
      </c>
      <c r="F3133" t="s">
        <v>211</v>
      </c>
      <c r="G3133">
        <v>72</v>
      </c>
      <c r="H3133">
        <v>62</v>
      </c>
      <c r="I3133">
        <v>2008</v>
      </c>
      <c r="J3133">
        <v>7</v>
      </c>
      <c r="K3133" t="s">
        <v>391</v>
      </c>
      <c r="L3133">
        <f>data_to_analyze[[#This Row],[workers]]-data_to_analyze[[#This Row],[previous_workers]]</f>
        <v>10</v>
      </c>
    </row>
    <row r="3134" spans="1:12" x14ac:dyDescent="0.25">
      <c r="A3134">
        <v>3124</v>
      </c>
      <c r="B3134" t="s">
        <v>11407</v>
      </c>
      <c r="C3134" t="s">
        <v>17755</v>
      </c>
      <c r="D3134" s="7">
        <v>7100000</v>
      </c>
      <c r="E3134">
        <v>118</v>
      </c>
      <c r="F3134" t="s">
        <v>40</v>
      </c>
      <c r="G3134">
        <v>189</v>
      </c>
      <c r="H3134">
        <v>14</v>
      </c>
      <c r="I3134">
        <v>2012</v>
      </c>
      <c r="J3134">
        <v>3</v>
      </c>
      <c r="K3134" t="s">
        <v>1762</v>
      </c>
      <c r="L3134">
        <f>data_to_analyze[[#This Row],[workers]]-data_to_analyze[[#This Row],[previous_workers]]</f>
        <v>175</v>
      </c>
    </row>
    <row r="3135" spans="1:12" x14ac:dyDescent="0.25">
      <c r="A3135">
        <v>3125</v>
      </c>
      <c r="B3135" t="s">
        <v>11410</v>
      </c>
      <c r="C3135" t="s">
        <v>17773</v>
      </c>
      <c r="D3135" s="7">
        <v>8900000</v>
      </c>
      <c r="E3135">
        <v>118</v>
      </c>
      <c r="F3135" t="s">
        <v>181</v>
      </c>
      <c r="G3135">
        <v>48</v>
      </c>
      <c r="H3135">
        <v>21</v>
      </c>
      <c r="I3135">
        <v>2010</v>
      </c>
      <c r="J3135">
        <v>4</v>
      </c>
      <c r="K3135" t="s">
        <v>11413</v>
      </c>
      <c r="L3135">
        <f>data_to_analyze[[#This Row],[workers]]-data_to_analyze[[#This Row],[previous_workers]]</f>
        <v>27</v>
      </c>
    </row>
    <row r="3136" spans="1:12" x14ac:dyDescent="0.25">
      <c r="A3136">
        <v>3126</v>
      </c>
      <c r="B3136" t="s">
        <v>11414</v>
      </c>
      <c r="C3136" t="s">
        <v>108</v>
      </c>
      <c r="D3136" s="7">
        <v>4600000</v>
      </c>
      <c r="E3136">
        <v>118</v>
      </c>
      <c r="F3136" t="s">
        <v>55</v>
      </c>
      <c r="G3136">
        <v>150</v>
      </c>
      <c r="H3136">
        <v>120</v>
      </c>
      <c r="I3136">
        <v>2003</v>
      </c>
      <c r="J3136">
        <v>4</v>
      </c>
      <c r="K3136" t="s">
        <v>11417</v>
      </c>
      <c r="L3136">
        <f>data_to_analyze[[#This Row],[workers]]-data_to_analyze[[#This Row],[previous_workers]]</f>
        <v>30</v>
      </c>
    </row>
    <row r="3137" spans="1:12" x14ac:dyDescent="0.25">
      <c r="A3137">
        <v>3127</v>
      </c>
      <c r="B3137" t="s">
        <v>11418</v>
      </c>
      <c r="C3137" t="s">
        <v>777</v>
      </c>
      <c r="D3137" s="7">
        <v>400000</v>
      </c>
      <c r="E3137">
        <v>118</v>
      </c>
      <c r="F3137" t="s">
        <v>55</v>
      </c>
      <c r="G3137">
        <v>25</v>
      </c>
      <c r="H3137">
        <v>10</v>
      </c>
      <c r="I3137">
        <v>2004</v>
      </c>
      <c r="J3137">
        <v>1</v>
      </c>
      <c r="K3137" t="s">
        <v>11421</v>
      </c>
      <c r="L3137">
        <f>data_to_analyze[[#This Row],[workers]]-data_to_analyze[[#This Row],[previous_workers]]</f>
        <v>15</v>
      </c>
    </row>
    <row r="3138" spans="1:12" x14ac:dyDescent="0.25">
      <c r="A3138">
        <v>3128</v>
      </c>
      <c r="B3138" t="s">
        <v>11422</v>
      </c>
      <c r="C3138" t="s">
        <v>17750</v>
      </c>
      <c r="D3138" s="7">
        <v>23700000</v>
      </c>
      <c r="E3138">
        <v>118</v>
      </c>
      <c r="F3138" t="s">
        <v>308</v>
      </c>
      <c r="G3138">
        <v>216</v>
      </c>
      <c r="H3138">
        <v>90</v>
      </c>
      <c r="I3138">
        <v>1994</v>
      </c>
      <c r="J3138">
        <v>3</v>
      </c>
      <c r="K3138" t="s">
        <v>11425</v>
      </c>
      <c r="L3138">
        <f>data_to_analyze[[#This Row],[workers]]-data_to_analyze[[#This Row],[previous_workers]]</f>
        <v>126</v>
      </c>
    </row>
    <row r="3139" spans="1:12" x14ac:dyDescent="0.25">
      <c r="A3139">
        <v>3129</v>
      </c>
      <c r="B3139" t="s">
        <v>11426</v>
      </c>
      <c r="C3139" t="s">
        <v>777</v>
      </c>
      <c r="D3139" s="7">
        <v>62800000</v>
      </c>
      <c r="E3139">
        <v>117</v>
      </c>
      <c r="F3139" t="s">
        <v>18</v>
      </c>
      <c r="G3139">
        <v>32</v>
      </c>
      <c r="H3139">
        <v>18</v>
      </c>
      <c r="I3139">
        <v>2010</v>
      </c>
      <c r="J3139">
        <v>1</v>
      </c>
      <c r="K3139" t="s">
        <v>56</v>
      </c>
      <c r="L3139">
        <f>data_to_analyze[[#This Row],[workers]]-data_to_analyze[[#This Row],[previous_workers]]</f>
        <v>14</v>
      </c>
    </row>
    <row r="3140" spans="1:12" x14ac:dyDescent="0.25">
      <c r="A3140">
        <v>3130</v>
      </c>
      <c r="B3140" t="s">
        <v>11430</v>
      </c>
      <c r="C3140" t="s">
        <v>17739</v>
      </c>
      <c r="D3140" s="7">
        <v>43500000</v>
      </c>
      <c r="E3140">
        <v>117</v>
      </c>
      <c r="F3140" t="s">
        <v>336</v>
      </c>
      <c r="G3140">
        <v>131</v>
      </c>
      <c r="H3140">
        <v>78</v>
      </c>
      <c r="I3140">
        <v>2002</v>
      </c>
      <c r="J3140">
        <v>12</v>
      </c>
      <c r="K3140" t="s">
        <v>3959</v>
      </c>
      <c r="L3140">
        <f>data_to_analyze[[#This Row],[workers]]-data_to_analyze[[#This Row],[previous_workers]]</f>
        <v>53</v>
      </c>
    </row>
    <row r="3141" spans="1:12" x14ac:dyDescent="0.25">
      <c r="A3141">
        <v>3131</v>
      </c>
      <c r="B3141" t="s">
        <v>11433</v>
      </c>
      <c r="C3141" t="s">
        <v>17739</v>
      </c>
      <c r="D3141" s="7">
        <v>3700000</v>
      </c>
      <c r="E3141">
        <v>117</v>
      </c>
      <c r="F3141" t="s">
        <v>18</v>
      </c>
      <c r="G3141">
        <v>15</v>
      </c>
      <c r="H3141">
        <v>12</v>
      </c>
      <c r="I3141">
        <v>2005</v>
      </c>
      <c r="J3141">
        <v>1</v>
      </c>
      <c r="K3141" t="s">
        <v>1512</v>
      </c>
      <c r="L3141">
        <f>data_to_analyze[[#This Row],[workers]]-data_to_analyze[[#This Row],[previous_workers]]</f>
        <v>3</v>
      </c>
    </row>
    <row r="3142" spans="1:12" x14ac:dyDescent="0.25">
      <c r="A3142">
        <v>3132</v>
      </c>
      <c r="B3142" t="s">
        <v>11436</v>
      </c>
      <c r="C3142" t="s">
        <v>777</v>
      </c>
      <c r="D3142" s="7">
        <v>8100000</v>
      </c>
      <c r="E3142">
        <v>117</v>
      </c>
      <c r="F3142" t="s">
        <v>257</v>
      </c>
      <c r="G3142">
        <v>74</v>
      </c>
      <c r="H3142">
        <v>35</v>
      </c>
      <c r="I3142">
        <v>2013</v>
      </c>
      <c r="J3142">
        <v>1</v>
      </c>
      <c r="K3142" t="s">
        <v>1004</v>
      </c>
      <c r="L3142">
        <f>data_to_analyze[[#This Row],[workers]]-data_to_analyze[[#This Row],[previous_workers]]</f>
        <v>39</v>
      </c>
    </row>
    <row r="3143" spans="1:12" x14ac:dyDescent="0.25">
      <c r="A3143">
        <v>3133</v>
      </c>
      <c r="B3143" t="s">
        <v>11439</v>
      </c>
      <c r="C3143" t="s">
        <v>777</v>
      </c>
      <c r="D3143" s="7">
        <v>8300000</v>
      </c>
      <c r="E3143">
        <v>117</v>
      </c>
      <c r="F3143" t="s">
        <v>308</v>
      </c>
      <c r="G3143">
        <v>80</v>
      </c>
      <c r="H3143">
        <v>39</v>
      </c>
      <c r="I3143">
        <v>2003</v>
      </c>
      <c r="J3143">
        <v>1</v>
      </c>
      <c r="K3143" t="s">
        <v>11442</v>
      </c>
      <c r="L3143">
        <f>data_to_analyze[[#This Row],[workers]]-data_to_analyze[[#This Row],[previous_workers]]</f>
        <v>41</v>
      </c>
    </row>
    <row r="3144" spans="1:12" x14ac:dyDescent="0.25">
      <c r="A3144">
        <v>3134</v>
      </c>
      <c r="B3144" t="s">
        <v>11443</v>
      </c>
      <c r="C3144" t="s">
        <v>17750</v>
      </c>
      <c r="D3144" s="7">
        <v>31200000</v>
      </c>
      <c r="E3144">
        <v>117</v>
      </c>
      <c r="F3144" t="s">
        <v>289</v>
      </c>
      <c r="G3144">
        <v>130</v>
      </c>
      <c r="H3144">
        <v>100</v>
      </c>
      <c r="I3144">
        <v>1999</v>
      </c>
      <c r="J3144">
        <v>2</v>
      </c>
      <c r="K3144" t="s">
        <v>8693</v>
      </c>
      <c r="L3144">
        <f>data_to_analyze[[#This Row],[workers]]-data_to_analyze[[#This Row],[previous_workers]]</f>
        <v>30</v>
      </c>
    </row>
    <row r="3145" spans="1:12" x14ac:dyDescent="0.25">
      <c r="A3145">
        <v>3135</v>
      </c>
      <c r="B3145" t="s">
        <v>11446</v>
      </c>
      <c r="C3145" t="s">
        <v>17735</v>
      </c>
      <c r="D3145" s="7">
        <v>70700000</v>
      </c>
      <c r="E3145">
        <v>117</v>
      </c>
      <c r="F3145" t="s">
        <v>297</v>
      </c>
      <c r="G3145">
        <v>975</v>
      </c>
      <c r="H3145">
        <v>532</v>
      </c>
      <c r="I3145">
        <v>2007</v>
      </c>
      <c r="J3145">
        <v>8</v>
      </c>
      <c r="K3145" t="s">
        <v>3365</v>
      </c>
      <c r="L3145">
        <f>data_to_analyze[[#This Row],[workers]]-data_to_analyze[[#This Row],[previous_workers]]</f>
        <v>443</v>
      </c>
    </row>
    <row r="3146" spans="1:12" x14ac:dyDescent="0.25">
      <c r="A3146">
        <v>3136</v>
      </c>
      <c r="B3146" t="s">
        <v>11449</v>
      </c>
      <c r="C3146" t="s">
        <v>10856</v>
      </c>
      <c r="D3146" s="7">
        <v>33100000</v>
      </c>
      <c r="E3146">
        <v>117</v>
      </c>
      <c r="F3146" t="s">
        <v>187</v>
      </c>
      <c r="G3146">
        <v>44</v>
      </c>
      <c r="H3146">
        <v>11</v>
      </c>
      <c r="I3146">
        <v>2012</v>
      </c>
      <c r="J3146">
        <v>4</v>
      </c>
      <c r="K3146" t="s">
        <v>9587</v>
      </c>
      <c r="L3146">
        <f>data_to_analyze[[#This Row],[workers]]-data_to_analyze[[#This Row],[previous_workers]]</f>
        <v>33</v>
      </c>
    </row>
    <row r="3147" spans="1:12" x14ac:dyDescent="0.25">
      <c r="A3147">
        <v>3137</v>
      </c>
      <c r="B3147" t="s">
        <v>11452</v>
      </c>
      <c r="C3147" t="s">
        <v>10856</v>
      </c>
      <c r="D3147" s="7">
        <v>8300000</v>
      </c>
      <c r="E3147">
        <v>117</v>
      </c>
      <c r="F3147" t="s">
        <v>308</v>
      </c>
      <c r="G3147">
        <v>51</v>
      </c>
      <c r="H3147">
        <v>26</v>
      </c>
      <c r="I3147">
        <v>2007</v>
      </c>
      <c r="J3147">
        <v>5</v>
      </c>
      <c r="K3147" t="s">
        <v>137</v>
      </c>
      <c r="L3147">
        <f>data_to_analyze[[#This Row],[workers]]-data_to_analyze[[#This Row],[previous_workers]]</f>
        <v>25</v>
      </c>
    </row>
    <row r="3148" spans="1:12" x14ac:dyDescent="0.25">
      <c r="A3148">
        <v>3138</v>
      </c>
      <c r="B3148" t="s">
        <v>11455</v>
      </c>
      <c r="C3148" t="s">
        <v>17758</v>
      </c>
      <c r="D3148" s="7">
        <v>4300000</v>
      </c>
      <c r="E3148">
        <v>117</v>
      </c>
      <c r="F3148" t="s">
        <v>40</v>
      </c>
      <c r="G3148">
        <v>17</v>
      </c>
      <c r="H3148">
        <v>15</v>
      </c>
      <c r="I3148">
        <v>2007</v>
      </c>
      <c r="J3148">
        <v>1</v>
      </c>
      <c r="K3148" t="s">
        <v>2886</v>
      </c>
      <c r="L3148">
        <f>data_to_analyze[[#This Row],[workers]]-data_to_analyze[[#This Row],[previous_workers]]</f>
        <v>2</v>
      </c>
    </row>
    <row r="3149" spans="1:12" x14ac:dyDescent="0.25">
      <c r="A3149">
        <v>3139</v>
      </c>
      <c r="B3149" t="s">
        <v>11458</v>
      </c>
      <c r="C3149" t="s">
        <v>17751</v>
      </c>
      <c r="D3149" s="7">
        <v>26800000</v>
      </c>
      <c r="E3149">
        <v>117</v>
      </c>
      <c r="F3149" t="s">
        <v>211</v>
      </c>
      <c r="G3149">
        <v>147</v>
      </c>
      <c r="H3149">
        <v>69</v>
      </c>
      <c r="I3149">
        <v>1990</v>
      </c>
      <c r="J3149">
        <v>1</v>
      </c>
      <c r="K3149" t="s">
        <v>11461</v>
      </c>
      <c r="L3149">
        <f>data_to_analyze[[#This Row],[workers]]-data_to_analyze[[#This Row],[previous_workers]]</f>
        <v>78</v>
      </c>
    </row>
    <row r="3150" spans="1:12" x14ac:dyDescent="0.25">
      <c r="A3150">
        <v>3140</v>
      </c>
      <c r="B3150" t="s">
        <v>11462</v>
      </c>
      <c r="C3150" t="s">
        <v>10856</v>
      </c>
      <c r="D3150" s="7">
        <v>6400000</v>
      </c>
      <c r="E3150">
        <v>117</v>
      </c>
      <c r="F3150" t="s">
        <v>18</v>
      </c>
      <c r="G3150">
        <v>25</v>
      </c>
      <c r="H3150">
        <v>15</v>
      </c>
      <c r="I3150">
        <v>2009</v>
      </c>
      <c r="J3150">
        <v>6</v>
      </c>
      <c r="K3150" t="s">
        <v>163</v>
      </c>
      <c r="L3150">
        <f>data_to_analyze[[#This Row],[workers]]-data_to_analyze[[#This Row],[previous_workers]]</f>
        <v>10</v>
      </c>
    </row>
    <row r="3151" spans="1:12" x14ac:dyDescent="0.25">
      <c r="A3151">
        <v>3141</v>
      </c>
      <c r="B3151" t="s">
        <v>11465</v>
      </c>
      <c r="C3151" t="s">
        <v>17770</v>
      </c>
      <c r="D3151" s="7">
        <v>2300000</v>
      </c>
      <c r="E3151">
        <v>117</v>
      </c>
      <c r="F3151" t="s">
        <v>308</v>
      </c>
      <c r="G3151">
        <v>15</v>
      </c>
      <c r="H3151">
        <v>8</v>
      </c>
      <c r="I3151">
        <v>2012</v>
      </c>
      <c r="J3151">
        <v>2</v>
      </c>
      <c r="K3151" t="s">
        <v>251</v>
      </c>
      <c r="L3151">
        <f>data_to_analyze[[#This Row],[workers]]-data_to_analyze[[#This Row],[previous_workers]]</f>
        <v>7</v>
      </c>
    </row>
    <row r="3152" spans="1:12" x14ac:dyDescent="0.25">
      <c r="A3152">
        <v>3142</v>
      </c>
      <c r="B3152" t="s">
        <v>11468</v>
      </c>
      <c r="C3152" t="s">
        <v>10856</v>
      </c>
      <c r="D3152" s="7">
        <v>74100000</v>
      </c>
      <c r="E3152">
        <v>117</v>
      </c>
      <c r="F3152" t="s">
        <v>33</v>
      </c>
      <c r="G3152">
        <v>1605</v>
      </c>
      <c r="H3152">
        <v>654</v>
      </c>
      <c r="I3152">
        <v>2010</v>
      </c>
      <c r="J3152">
        <v>5</v>
      </c>
      <c r="K3152" t="s">
        <v>632</v>
      </c>
      <c r="L3152">
        <f>data_to_analyze[[#This Row],[workers]]-data_to_analyze[[#This Row],[previous_workers]]</f>
        <v>951</v>
      </c>
    </row>
    <row r="3153" spans="1:12" x14ac:dyDescent="0.25">
      <c r="A3153">
        <v>3143</v>
      </c>
      <c r="B3153" t="s">
        <v>11471</v>
      </c>
      <c r="C3153" t="s">
        <v>17767</v>
      </c>
      <c r="D3153" s="7">
        <v>6100000</v>
      </c>
      <c r="E3153">
        <v>117</v>
      </c>
      <c r="F3153" t="s">
        <v>257</v>
      </c>
      <c r="G3153">
        <v>55</v>
      </c>
      <c r="H3153">
        <v>16</v>
      </c>
      <c r="I3153">
        <v>2003</v>
      </c>
      <c r="J3153">
        <v>5</v>
      </c>
      <c r="K3153" t="s">
        <v>3467</v>
      </c>
      <c r="L3153">
        <f>data_to_analyze[[#This Row],[workers]]-data_to_analyze[[#This Row],[previous_workers]]</f>
        <v>39</v>
      </c>
    </row>
    <row r="3154" spans="1:12" x14ac:dyDescent="0.25">
      <c r="A3154">
        <v>3144</v>
      </c>
      <c r="B3154" t="s">
        <v>11474</v>
      </c>
      <c r="C3154" t="s">
        <v>10856</v>
      </c>
      <c r="D3154" s="7">
        <v>8500000</v>
      </c>
      <c r="E3154">
        <v>117</v>
      </c>
      <c r="F3154" t="s">
        <v>211</v>
      </c>
      <c r="G3154">
        <v>16</v>
      </c>
      <c r="H3154">
        <v>7</v>
      </c>
      <c r="I3154">
        <v>2010</v>
      </c>
      <c r="J3154">
        <v>4</v>
      </c>
      <c r="K3154" t="s">
        <v>11477</v>
      </c>
      <c r="L3154">
        <f>data_to_analyze[[#This Row],[workers]]-data_to_analyze[[#This Row],[previous_workers]]</f>
        <v>9</v>
      </c>
    </row>
    <row r="3155" spans="1:12" x14ac:dyDescent="0.25">
      <c r="A3155">
        <v>3145</v>
      </c>
      <c r="B3155" t="s">
        <v>11478</v>
      </c>
      <c r="C3155" t="s">
        <v>17743</v>
      </c>
      <c r="D3155" s="7">
        <v>26100000</v>
      </c>
      <c r="E3155">
        <v>117</v>
      </c>
      <c r="F3155" t="s">
        <v>55</v>
      </c>
      <c r="G3155">
        <v>1002</v>
      </c>
      <c r="H3155">
        <v>481</v>
      </c>
      <c r="I3155">
        <v>2011</v>
      </c>
      <c r="J3155">
        <v>2</v>
      </c>
      <c r="K3155" t="s">
        <v>2060</v>
      </c>
      <c r="L3155">
        <f>data_to_analyze[[#This Row],[workers]]-data_to_analyze[[#This Row],[previous_workers]]</f>
        <v>521</v>
      </c>
    </row>
    <row r="3156" spans="1:12" x14ac:dyDescent="0.25">
      <c r="A3156">
        <v>3146</v>
      </c>
      <c r="B3156" t="s">
        <v>11481</v>
      </c>
      <c r="C3156" t="s">
        <v>17770</v>
      </c>
      <c r="D3156" s="7">
        <v>3900000</v>
      </c>
      <c r="E3156">
        <v>117</v>
      </c>
      <c r="F3156" t="s">
        <v>297</v>
      </c>
      <c r="G3156">
        <v>25</v>
      </c>
      <c r="H3156">
        <v>9</v>
      </c>
      <c r="I3156">
        <v>2004</v>
      </c>
      <c r="J3156">
        <v>3</v>
      </c>
      <c r="K3156" t="s">
        <v>470</v>
      </c>
      <c r="L3156">
        <f>data_to_analyze[[#This Row],[workers]]-data_to_analyze[[#This Row],[previous_workers]]</f>
        <v>16</v>
      </c>
    </row>
    <row r="3157" spans="1:12" x14ac:dyDescent="0.25">
      <c r="A3157">
        <v>3147</v>
      </c>
      <c r="B3157" t="s">
        <v>11484</v>
      </c>
      <c r="C3157" t="s">
        <v>108</v>
      </c>
      <c r="D3157" s="7">
        <v>5500000</v>
      </c>
      <c r="E3157">
        <v>117</v>
      </c>
      <c r="F3157" t="s">
        <v>181</v>
      </c>
      <c r="G3157">
        <v>52</v>
      </c>
      <c r="H3157">
        <v>32</v>
      </c>
      <c r="I3157">
        <v>2011</v>
      </c>
      <c r="J3157">
        <v>3</v>
      </c>
      <c r="K3157" t="s">
        <v>11487</v>
      </c>
      <c r="L3157">
        <f>data_to_analyze[[#This Row],[workers]]-data_to_analyze[[#This Row],[previous_workers]]</f>
        <v>20</v>
      </c>
    </row>
    <row r="3158" spans="1:12" x14ac:dyDescent="0.25">
      <c r="A3158">
        <v>3148</v>
      </c>
      <c r="B3158" t="s">
        <v>11488</v>
      </c>
      <c r="C3158" t="s">
        <v>17770</v>
      </c>
      <c r="D3158" s="7">
        <v>3200000</v>
      </c>
      <c r="E3158">
        <v>117</v>
      </c>
      <c r="F3158" t="s">
        <v>211</v>
      </c>
      <c r="G3158">
        <v>15</v>
      </c>
      <c r="H3158">
        <v>11</v>
      </c>
      <c r="I3158">
        <v>1987</v>
      </c>
      <c r="J3158">
        <v>1</v>
      </c>
      <c r="K3158" t="s">
        <v>251</v>
      </c>
      <c r="L3158">
        <f>data_to_analyze[[#This Row],[workers]]-data_to_analyze[[#This Row],[previous_workers]]</f>
        <v>4</v>
      </c>
    </row>
    <row r="3159" spans="1:12" x14ac:dyDescent="0.25">
      <c r="A3159">
        <v>3149</v>
      </c>
      <c r="B3159" t="s">
        <v>11491</v>
      </c>
      <c r="C3159" t="s">
        <v>10856</v>
      </c>
      <c r="D3159" s="7">
        <v>28900000</v>
      </c>
      <c r="E3159">
        <v>116</v>
      </c>
      <c r="F3159" t="s">
        <v>40</v>
      </c>
      <c r="G3159">
        <v>25</v>
      </c>
      <c r="H3159">
        <v>15</v>
      </c>
      <c r="I3159">
        <v>1998</v>
      </c>
      <c r="J3159">
        <v>7</v>
      </c>
      <c r="K3159" t="s">
        <v>1896</v>
      </c>
      <c r="L3159">
        <f>data_to_analyze[[#This Row],[workers]]-data_to_analyze[[#This Row],[previous_workers]]</f>
        <v>10</v>
      </c>
    </row>
    <row r="3160" spans="1:12" x14ac:dyDescent="0.25">
      <c r="A3160">
        <v>3150</v>
      </c>
      <c r="B3160" t="s">
        <v>11494</v>
      </c>
      <c r="C3160" t="s">
        <v>17773</v>
      </c>
      <c r="D3160" s="7">
        <v>5600000</v>
      </c>
      <c r="E3160">
        <v>116</v>
      </c>
      <c r="F3160" t="s">
        <v>18</v>
      </c>
      <c r="G3160">
        <v>13</v>
      </c>
      <c r="H3160">
        <v>7</v>
      </c>
      <c r="I3160">
        <v>2012</v>
      </c>
      <c r="J3160">
        <v>3</v>
      </c>
      <c r="K3160" t="s">
        <v>396</v>
      </c>
      <c r="L3160">
        <f>data_to_analyze[[#This Row],[workers]]-data_to_analyze[[#This Row],[previous_workers]]</f>
        <v>6</v>
      </c>
    </row>
    <row r="3161" spans="1:12" x14ac:dyDescent="0.25">
      <c r="A3161">
        <v>3151</v>
      </c>
      <c r="B3161" t="s">
        <v>11497</v>
      </c>
      <c r="C3161" t="s">
        <v>17749</v>
      </c>
      <c r="D3161" s="7">
        <v>2300000</v>
      </c>
      <c r="E3161">
        <v>116</v>
      </c>
      <c r="F3161" t="s">
        <v>297</v>
      </c>
      <c r="G3161">
        <v>22</v>
      </c>
      <c r="H3161">
        <v>6</v>
      </c>
      <c r="I3161">
        <v>2004</v>
      </c>
      <c r="J3161">
        <v>1</v>
      </c>
      <c r="K3161" t="s">
        <v>4218</v>
      </c>
      <c r="L3161">
        <f>data_to_analyze[[#This Row],[workers]]-data_to_analyze[[#This Row],[previous_workers]]</f>
        <v>16</v>
      </c>
    </row>
    <row r="3162" spans="1:12" x14ac:dyDescent="0.25">
      <c r="A3162">
        <v>3152</v>
      </c>
      <c r="B3162" t="s">
        <v>11500</v>
      </c>
      <c r="C3162" t="s">
        <v>17753</v>
      </c>
      <c r="D3162" s="7">
        <v>45100000</v>
      </c>
      <c r="E3162">
        <v>116</v>
      </c>
      <c r="F3162" t="s">
        <v>18</v>
      </c>
      <c r="G3162">
        <v>83</v>
      </c>
      <c r="H3162">
        <v>48</v>
      </c>
      <c r="I3162">
        <v>2003</v>
      </c>
      <c r="J3162">
        <v>7</v>
      </c>
      <c r="K3162" t="s">
        <v>596</v>
      </c>
      <c r="L3162">
        <f>data_to_analyze[[#This Row],[workers]]-data_to_analyze[[#This Row],[previous_workers]]</f>
        <v>35</v>
      </c>
    </row>
    <row r="3163" spans="1:12" x14ac:dyDescent="0.25">
      <c r="A3163">
        <v>3153</v>
      </c>
      <c r="B3163" t="s">
        <v>11503</v>
      </c>
      <c r="C3163" t="s">
        <v>17742</v>
      </c>
      <c r="D3163" s="7">
        <v>4500000</v>
      </c>
      <c r="E3163">
        <v>116</v>
      </c>
      <c r="F3163" t="s">
        <v>187</v>
      </c>
      <c r="G3163">
        <v>21</v>
      </c>
      <c r="H3163">
        <v>7</v>
      </c>
      <c r="I3163">
        <v>2003</v>
      </c>
      <c r="J3163">
        <v>1</v>
      </c>
      <c r="K3163" t="s">
        <v>10588</v>
      </c>
      <c r="L3163">
        <f>data_to_analyze[[#This Row],[workers]]-data_to_analyze[[#This Row],[previous_workers]]</f>
        <v>14</v>
      </c>
    </row>
    <row r="3164" spans="1:12" x14ac:dyDescent="0.25">
      <c r="A3164">
        <v>3154</v>
      </c>
      <c r="B3164" t="s">
        <v>11506</v>
      </c>
      <c r="C3164" t="s">
        <v>10856</v>
      </c>
      <c r="D3164" s="7">
        <v>11800000</v>
      </c>
      <c r="E3164">
        <v>116</v>
      </c>
      <c r="F3164" t="s">
        <v>40</v>
      </c>
      <c r="G3164">
        <v>49</v>
      </c>
      <c r="H3164">
        <v>27</v>
      </c>
      <c r="I3164">
        <v>1981</v>
      </c>
      <c r="J3164">
        <v>3</v>
      </c>
      <c r="K3164" t="s">
        <v>11509</v>
      </c>
      <c r="L3164">
        <f>data_to_analyze[[#This Row],[workers]]-data_to_analyze[[#This Row],[previous_workers]]</f>
        <v>22</v>
      </c>
    </row>
    <row r="3165" spans="1:12" x14ac:dyDescent="0.25">
      <c r="A3165">
        <v>3155</v>
      </c>
      <c r="B3165" t="s">
        <v>11510</v>
      </c>
      <c r="C3165" t="s">
        <v>777</v>
      </c>
      <c r="D3165" s="7">
        <v>575100000</v>
      </c>
      <c r="E3165">
        <v>116</v>
      </c>
      <c r="F3165" t="s">
        <v>233</v>
      </c>
      <c r="G3165">
        <v>1840</v>
      </c>
      <c r="H3165">
        <v>908</v>
      </c>
      <c r="I3165">
        <v>1989</v>
      </c>
      <c r="J3165">
        <v>4</v>
      </c>
      <c r="K3165" t="s">
        <v>8555</v>
      </c>
      <c r="L3165">
        <f>data_to_analyze[[#This Row],[workers]]-data_to_analyze[[#This Row],[previous_workers]]</f>
        <v>932</v>
      </c>
    </row>
    <row r="3166" spans="1:12" x14ac:dyDescent="0.25">
      <c r="A3166">
        <v>3156</v>
      </c>
      <c r="B3166" t="s">
        <v>11514</v>
      </c>
      <c r="C3166" t="s">
        <v>17773</v>
      </c>
      <c r="D3166" s="7">
        <v>5100000</v>
      </c>
      <c r="E3166">
        <v>116</v>
      </c>
      <c r="F3166" t="s">
        <v>55</v>
      </c>
      <c r="G3166">
        <v>7</v>
      </c>
      <c r="H3166">
        <v>3</v>
      </c>
      <c r="I3166">
        <v>2004</v>
      </c>
      <c r="J3166">
        <v>4</v>
      </c>
      <c r="K3166" t="s">
        <v>2650</v>
      </c>
      <c r="L3166">
        <f>data_to_analyze[[#This Row],[workers]]-data_to_analyze[[#This Row],[previous_workers]]</f>
        <v>4</v>
      </c>
    </row>
    <row r="3167" spans="1:12" x14ac:dyDescent="0.25">
      <c r="A3167">
        <v>3157</v>
      </c>
      <c r="B3167" t="s">
        <v>11517</v>
      </c>
      <c r="C3167" t="s">
        <v>17738</v>
      </c>
      <c r="D3167" s="7">
        <v>3500000</v>
      </c>
      <c r="E3167">
        <v>116</v>
      </c>
      <c r="F3167" t="s">
        <v>18</v>
      </c>
      <c r="G3167">
        <v>10</v>
      </c>
      <c r="H3167">
        <v>6</v>
      </c>
      <c r="I3167">
        <v>2011</v>
      </c>
      <c r="J3167">
        <v>1</v>
      </c>
      <c r="K3167" t="s">
        <v>3004</v>
      </c>
      <c r="L3167">
        <f>data_to_analyze[[#This Row],[workers]]-data_to_analyze[[#This Row],[previous_workers]]</f>
        <v>4</v>
      </c>
    </row>
    <row r="3168" spans="1:12" x14ac:dyDescent="0.25">
      <c r="A3168">
        <v>3158</v>
      </c>
      <c r="B3168" t="s">
        <v>11520</v>
      </c>
      <c r="C3168" t="s">
        <v>10856</v>
      </c>
      <c r="D3168" s="7">
        <v>6800000</v>
      </c>
      <c r="E3168">
        <v>116</v>
      </c>
      <c r="F3168" t="s">
        <v>233</v>
      </c>
      <c r="G3168">
        <v>11</v>
      </c>
      <c r="H3168">
        <v>7</v>
      </c>
      <c r="I3168">
        <v>2014</v>
      </c>
      <c r="J3168">
        <v>2</v>
      </c>
      <c r="K3168" t="s">
        <v>11523</v>
      </c>
      <c r="L3168">
        <f>data_to_analyze[[#This Row],[workers]]-data_to_analyze[[#This Row],[previous_workers]]</f>
        <v>4</v>
      </c>
    </row>
    <row r="3169" spans="1:12" x14ac:dyDescent="0.25">
      <c r="A3169">
        <v>3159</v>
      </c>
      <c r="B3169" t="s">
        <v>11524</v>
      </c>
      <c r="C3169" t="s">
        <v>17750</v>
      </c>
      <c r="D3169" s="7">
        <v>23500000</v>
      </c>
      <c r="E3169">
        <v>116</v>
      </c>
      <c r="F3169" t="s">
        <v>211</v>
      </c>
      <c r="G3169">
        <v>44</v>
      </c>
      <c r="H3169">
        <v>21</v>
      </c>
      <c r="I3169">
        <v>2009</v>
      </c>
      <c r="J3169">
        <v>2</v>
      </c>
      <c r="K3169" t="s">
        <v>11527</v>
      </c>
      <c r="L3169">
        <f>data_to_analyze[[#This Row],[workers]]-data_to_analyze[[#This Row],[previous_workers]]</f>
        <v>23</v>
      </c>
    </row>
    <row r="3170" spans="1:12" x14ac:dyDescent="0.25">
      <c r="A3170">
        <v>3160</v>
      </c>
      <c r="B3170" t="s">
        <v>11528</v>
      </c>
      <c r="C3170" t="s">
        <v>10856</v>
      </c>
      <c r="D3170" s="7">
        <v>7200000</v>
      </c>
      <c r="E3170">
        <v>116</v>
      </c>
      <c r="F3170" t="s">
        <v>55</v>
      </c>
      <c r="G3170">
        <v>13</v>
      </c>
      <c r="H3170">
        <v>11</v>
      </c>
      <c r="I3170">
        <v>2008</v>
      </c>
      <c r="J3170">
        <v>1</v>
      </c>
      <c r="K3170" t="s">
        <v>8284</v>
      </c>
      <c r="L3170">
        <f>data_to_analyze[[#This Row],[workers]]-data_to_analyze[[#This Row],[previous_workers]]</f>
        <v>2</v>
      </c>
    </row>
    <row r="3171" spans="1:12" x14ac:dyDescent="0.25">
      <c r="A3171">
        <v>3161</v>
      </c>
      <c r="B3171" t="s">
        <v>11531</v>
      </c>
      <c r="C3171" t="s">
        <v>10856</v>
      </c>
      <c r="D3171" s="7">
        <v>74300000</v>
      </c>
      <c r="E3171">
        <v>116</v>
      </c>
      <c r="F3171" t="s">
        <v>336</v>
      </c>
      <c r="G3171">
        <v>12</v>
      </c>
      <c r="H3171">
        <v>6</v>
      </c>
      <c r="I3171">
        <v>2006</v>
      </c>
      <c r="J3171">
        <v>3</v>
      </c>
      <c r="K3171" t="s">
        <v>10672</v>
      </c>
      <c r="L3171">
        <f>data_to_analyze[[#This Row],[workers]]-data_to_analyze[[#This Row],[previous_workers]]</f>
        <v>6</v>
      </c>
    </row>
    <row r="3172" spans="1:12" x14ac:dyDescent="0.25">
      <c r="A3172">
        <v>3162</v>
      </c>
      <c r="B3172" t="s">
        <v>11534</v>
      </c>
      <c r="C3172" t="s">
        <v>10856</v>
      </c>
      <c r="D3172" s="7">
        <v>10200000</v>
      </c>
      <c r="E3172">
        <v>116</v>
      </c>
      <c r="F3172" t="s">
        <v>107</v>
      </c>
      <c r="G3172">
        <v>65</v>
      </c>
      <c r="H3172">
        <v>34</v>
      </c>
      <c r="I3172">
        <v>1995</v>
      </c>
      <c r="J3172">
        <v>4</v>
      </c>
      <c r="K3172" t="s">
        <v>1602</v>
      </c>
      <c r="L3172">
        <f>data_to_analyze[[#This Row],[workers]]-data_to_analyze[[#This Row],[previous_workers]]</f>
        <v>31</v>
      </c>
    </row>
    <row r="3173" spans="1:12" x14ac:dyDescent="0.25">
      <c r="A3173">
        <v>3163</v>
      </c>
      <c r="B3173" t="s">
        <v>11537</v>
      </c>
      <c r="C3173" t="s">
        <v>17749</v>
      </c>
      <c r="D3173" s="7">
        <v>40700000</v>
      </c>
      <c r="E3173">
        <v>116</v>
      </c>
      <c r="F3173" t="s">
        <v>336</v>
      </c>
      <c r="G3173">
        <v>114</v>
      </c>
      <c r="H3173">
        <v>55</v>
      </c>
      <c r="I3173">
        <v>1955</v>
      </c>
      <c r="J3173">
        <v>2</v>
      </c>
      <c r="K3173" t="s">
        <v>11540</v>
      </c>
      <c r="L3173">
        <f>data_to_analyze[[#This Row],[workers]]-data_to_analyze[[#This Row],[previous_workers]]</f>
        <v>59</v>
      </c>
    </row>
    <row r="3174" spans="1:12" x14ac:dyDescent="0.25">
      <c r="A3174">
        <v>3164</v>
      </c>
      <c r="B3174" t="s">
        <v>11541</v>
      </c>
      <c r="C3174" t="s">
        <v>777</v>
      </c>
      <c r="D3174" s="7">
        <v>305100000</v>
      </c>
      <c r="E3174">
        <v>116</v>
      </c>
      <c r="F3174" t="s">
        <v>55</v>
      </c>
      <c r="G3174">
        <v>20599</v>
      </c>
      <c r="H3174">
        <v>8958</v>
      </c>
      <c r="I3174">
        <v>2005</v>
      </c>
      <c r="J3174">
        <v>9</v>
      </c>
      <c r="K3174" t="s">
        <v>662</v>
      </c>
      <c r="L3174">
        <f>data_to_analyze[[#This Row],[workers]]-data_to_analyze[[#This Row],[previous_workers]]</f>
        <v>11641</v>
      </c>
    </row>
    <row r="3175" spans="1:12" x14ac:dyDescent="0.25">
      <c r="A3175">
        <v>3165</v>
      </c>
      <c r="B3175" t="s">
        <v>11545</v>
      </c>
      <c r="C3175" t="s">
        <v>17742</v>
      </c>
      <c r="D3175" s="7">
        <v>9100000</v>
      </c>
      <c r="E3175">
        <v>116</v>
      </c>
      <c r="F3175" t="s">
        <v>297</v>
      </c>
      <c r="G3175">
        <v>47</v>
      </c>
      <c r="H3175">
        <v>28</v>
      </c>
      <c r="I3175">
        <v>2009</v>
      </c>
      <c r="J3175">
        <v>4</v>
      </c>
      <c r="K3175" t="s">
        <v>11548</v>
      </c>
      <c r="L3175">
        <f>data_to_analyze[[#This Row],[workers]]-data_to_analyze[[#This Row],[previous_workers]]</f>
        <v>19</v>
      </c>
    </row>
    <row r="3176" spans="1:12" x14ac:dyDescent="0.25">
      <c r="A3176">
        <v>3166</v>
      </c>
      <c r="B3176" t="s">
        <v>11549</v>
      </c>
      <c r="C3176" t="s">
        <v>17764</v>
      </c>
      <c r="D3176" s="7">
        <v>2300000</v>
      </c>
      <c r="E3176">
        <v>116</v>
      </c>
      <c r="F3176" t="s">
        <v>107</v>
      </c>
      <c r="G3176">
        <v>12</v>
      </c>
      <c r="H3176">
        <v>4</v>
      </c>
      <c r="I3176">
        <v>2012</v>
      </c>
      <c r="J3176">
        <v>1</v>
      </c>
      <c r="K3176" t="s">
        <v>4573</v>
      </c>
      <c r="L3176">
        <f>data_to_analyze[[#This Row],[workers]]-data_to_analyze[[#This Row],[previous_workers]]</f>
        <v>8</v>
      </c>
    </row>
    <row r="3177" spans="1:12" x14ac:dyDescent="0.25">
      <c r="A3177">
        <v>3167</v>
      </c>
      <c r="B3177" t="s">
        <v>11552</v>
      </c>
      <c r="C3177" t="s">
        <v>976</v>
      </c>
      <c r="D3177" s="7">
        <v>8100000</v>
      </c>
      <c r="E3177">
        <v>116</v>
      </c>
      <c r="F3177" t="s">
        <v>107</v>
      </c>
      <c r="G3177">
        <v>6</v>
      </c>
      <c r="H3177">
        <v>1</v>
      </c>
      <c r="I3177">
        <v>2009</v>
      </c>
      <c r="J3177">
        <v>5</v>
      </c>
      <c r="K3177" t="s">
        <v>102</v>
      </c>
      <c r="L3177">
        <f>data_to_analyze[[#This Row],[workers]]-data_to_analyze[[#This Row],[previous_workers]]</f>
        <v>5</v>
      </c>
    </row>
    <row r="3178" spans="1:12" x14ac:dyDescent="0.25">
      <c r="A3178">
        <v>3168</v>
      </c>
      <c r="B3178" t="s">
        <v>11555</v>
      </c>
      <c r="C3178" t="s">
        <v>17767</v>
      </c>
      <c r="D3178" s="7">
        <v>15800000</v>
      </c>
      <c r="E3178">
        <v>116</v>
      </c>
      <c r="F3178" t="s">
        <v>55</v>
      </c>
      <c r="G3178">
        <v>55</v>
      </c>
      <c r="H3178">
        <v>30</v>
      </c>
      <c r="I3178">
        <v>2010</v>
      </c>
      <c r="J3178">
        <v>1</v>
      </c>
      <c r="K3178" t="s">
        <v>11558</v>
      </c>
      <c r="L3178">
        <f>data_to_analyze[[#This Row],[workers]]-data_to_analyze[[#This Row],[previous_workers]]</f>
        <v>25</v>
      </c>
    </row>
    <row r="3179" spans="1:12" x14ac:dyDescent="0.25">
      <c r="A3179">
        <v>3169</v>
      </c>
      <c r="B3179" t="s">
        <v>11559</v>
      </c>
      <c r="C3179" t="s">
        <v>108</v>
      </c>
      <c r="D3179" s="7">
        <v>5800000</v>
      </c>
      <c r="E3179">
        <v>116</v>
      </c>
      <c r="F3179" t="s">
        <v>297</v>
      </c>
      <c r="G3179">
        <v>31</v>
      </c>
      <c r="H3179">
        <v>11</v>
      </c>
      <c r="I3179">
        <v>2011</v>
      </c>
      <c r="J3179">
        <v>4</v>
      </c>
      <c r="K3179" t="s">
        <v>11562</v>
      </c>
      <c r="L3179">
        <f>data_to_analyze[[#This Row],[workers]]-data_to_analyze[[#This Row],[previous_workers]]</f>
        <v>20</v>
      </c>
    </row>
    <row r="3180" spans="1:12" x14ac:dyDescent="0.25">
      <c r="A3180">
        <v>3170</v>
      </c>
      <c r="B3180" t="s">
        <v>11563</v>
      </c>
      <c r="C3180" t="s">
        <v>17743</v>
      </c>
      <c r="D3180" s="7">
        <v>12600000</v>
      </c>
      <c r="E3180">
        <v>116</v>
      </c>
      <c r="F3180" t="s">
        <v>233</v>
      </c>
      <c r="G3180">
        <v>66</v>
      </c>
      <c r="H3180">
        <v>22</v>
      </c>
      <c r="I3180">
        <v>2002</v>
      </c>
      <c r="J3180">
        <v>1</v>
      </c>
      <c r="K3180" t="s">
        <v>11566</v>
      </c>
      <c r="L3180">
        <f>data_to_analyze[[#This Row],[workers]]-data_to_analyze[[#This Row],[previous_workers]]</f>
        <v>44</v>
      </c>
    </row>
    <row r="3181" spans="1:12" x14ac:dyDescent="0.25">
      <c r="A3181">
        <v>3171</v>
      </c>
      <c r="B3181" t="s">
        <v>11567</v>
      </c>
      <c r="C3181" t="s">
        <v>17758</v>
      </c>
      <c r="D3181" s="7">
        <v>7700000</v>
      </c>
      <c r="E3181">
        <v>115</v>
      </c>
      <c r="F3181" t="s">
        <v>69</v>
      </c>
      <c r="G3181">
        <v>23</v>
      </c>
      <c r="H3181">
        <v>13</v>
      </c>
      <c r="I3181">
        <v>2000</v>
      </c>
      <c r="J3181">
        <v>5</v>
      </c>
      <c r="K3181" t="s">
        <v>1196</v>
      </c>
      <c r="L3181">
        <f>data_to_analyze[[#This Row],[workers]]-data_to_analyze[[#This Row],[previous_workers]]</f>
        <v>10</v>
      </c>
    </row>
    <row r="3182" spans="1:12" x14ac:dyDescent="0.25">
      <c r="A3182">
        <v>3172</v>
      </c>
      <c r="B3182" t="s">
        <v>11570</v>
      </c>
      <c r="C3182" t="s">
        <v>17748</v>
      </c>
      <c r="D3182" s="7">
        <v>28700000</v>
      </c>
      <c r="E3182">
        <v>115</v>
      </c>
      <c r="F3182" t="s">
        <v>297</v>
      </c>
      <c r="G3182">
        <v>72</v>
      </c>
      <c r="H3182">
        <v>78</v>
      </c>
      <c r="I3182">
        <v>1990</v>
      </c>
      <c r="J3182">
        <v>1</v>
      </c>
      <c r="K3182" t="s">
        <v>11574</v>
      </c>
      <c r="L3182">
        <f>data_to_analyze[[#This Row],[workers]]-data_to_analyze[[#This Row],[previous_workers]]</f>
        <v>-6</v>
      </c>
    </row>
    <row r="3183" spans="1:12" x14ac:dyDescent="0.25">
      <c r="A3183">
        <v>3173</v>
      </c>
      <c r="B3183" t="s">
        <v>11575</v>
      </c>
      <c r="C3183" t="s">
        <v>17751</v>
      </c>
      <c r="D3183" s="7">
        <v>32800000</v>
      </c>
      <c r="E3183">
        <v>115</v>
      </c>
      <c r="F3183" t="s">
        <v>187</v>
      </c>
      <c r="G3183">
        <v>375</v>
      </c>
      <c r="H3183">
        <v>110</v>
      </c>
      <c r="I3183">
        <v>2007</v>
      </c>
      <c r="J3183">
        <v>10</v>
      </c>
      <c r="K3183" t="s">
        <v>11578</v>
      </c>
      <c r="L3183">
        <f>data_to_analyze[[#This Row],[workers]]-data_to_analyze[[#This Row],[previous_workers]]</f>
        <v>265</v>
      </c>
    </row>
    <row r="3184" spans="1:12" x14ac:dyDescent="0.25">
      <c r="A3184">
        <v>3174</v>
      </c>
      <c r="B3184" t="s">
        <v>11579</v>
      </c>
      <c r="C3184" t="s">
        <v>10856</v>
      </c>
      <c r="D3184" s="7">
        <v>10700000</v>
      </c>
      <c r="E3184">
        <v>115</v>
      </c>
      <c r="F3184" t="s">
        <v>187</v>
      </c>
      <c r="G3184">
        <v>697</v>
      </c>
      <c r="H3184">
        <v>222</v>
      </c>
      <c r="I3184">
        <v>2011</v>
      </c>
      <c r="J3184">
        <v>4</v>
      </c>
      <c r="K3184" t="s">
        <v>4299</v>
      </c>
      <c r="L3184">
        <f>data_to_analyze[[#This Row],[workers]]-data_to_analyze[[#This Row],[previous_workers]]</f>
        <v>475</v>
      </c>
    </row>
    <row r="3185" spans="1:12" x14ac:dyDescent="0.25">
      <c r="A3185">
        <v>3175</v>
      </c>
      <c r="B3185" t="s">
        <v>11583</v>
      </c>
      <c r="C3185" t="s">
        <v>17773</v>
      </c>
      <c r="D3185" s="7">
        <v>11800000</v>
      </c>
      <c r="E3185">
        <v>115</v>
      </c>
      <c r="F3185" t="s">
        <v>257</v>
      </c>
      <c r="G3185">
        <v>130</v>
      </c>
      <c r="H3185">
        <v>60</v>
      </c>
      <c r="I3185">
        <v>1996</v>
      </c>
      <c r="J3185">
        <v>5</v>
      </c>
      <c r="K3185" t="s">
        <v>4420</v>
      </c>
      <c r="L3185">
        <f>data_to_analyze[[#This Row],[workers]]-data_to_analyze[[#This Row],[previous_workers]]</f>
        <v>70</v>
      </c>
    </row>
    <row r="3186" spans="1:12" x14ac:dyDescent="0.25">
      <c r="A3186">
        <v>3176</v>
      </c>
      <c r="B3186" t="s">
        <v>11586</v>
      </c>
      <c r="C3186" t="s">
        <v>108</v>
      </c>
      <c r="D3186" s="7">
        <v>2900000</v>
      </c>
      <c r="E3186">
        <v>115</v>
      </c>
      <c r="F3186" t="s">
        <v>18</v>
      </c>
      <c r="G3186">
        <v>12</v>
      </c>
      <c r="H3186">
        <v>4</v>
      </c>
      <c r="I3186">
        <v>2002</v>
      </c>
      <c r="J3186">
        <v>3</v>
      </c>
      <c r="K3186" t="s">
        <v>108</v>
      </c>
      <c r="L3186">
        <f>data_to_analyze[[#This Row],[workers]]-data_to_analyze[[#This Row],[previous_workers]]</f>
        <v>8</v>
      </c>
    </row>
    <row r="3187" spans="1:12" x14ac:dyDescent="0.25">
      <c r="A3187">
        <v>3177</v>
      </c>
      <c r="B3187" t="s">
        <v>11589</v>
      </c>
      <c r="C3187" t="s">
        <v>17735</v>
      </c>
      <c r="D3187" s="7">
        <v>10900000</v>
      </c>
      <c r="E3187">
        <v>115</v>
      </c>
      <c r="F3187" t="s">
        <v>149</v>
      </c>
      <c r="G3187">
        <v>14</v>
      </c>
      <c r="H3187">
        <v>10</v>
      </c>
      <c r="I3187">
        <v>1982</v>
      </c>
      <c r="J3187">
        <v>2</v>
      </c>
      <c r="K3187" t="s">
        <v>11592</v>
      </c>
      <c r="L3187">
        <f>data_to_analyze[[#This Row],[workers]]-data_to_analyze[[#This Row],[previous_workers]]</f>
        <v>4</v>
      </c>
    </row>
    <row r="3188" spans="1:12" x14ac:dyDescent="0.25">
      <c r="A3188">
        <v>3178</v>
      </c>
      <c r="B3188" t="s">
        <v>11593</v>
      </c>
      <c r="C3188" t="s">
        <v>10856</v>
      </c>
      <c r="D3188" s="7">
        <v>2200000</v>
      </c>
      <c r="E3188">
        <v>115</v>
      </c>
      <c r="F3188" t="s">
        <v>329</v>
      </c>
      <c r="G3188">
        <v>19</v>
      </c>
      <c r="H3188">
        <v>7</v>
      </c>
      <c r="I3188">
        <v>2003</v>
      </c>
      <c r="J3188">
        <v>2</v>
      </c>
      <c r="K3188" t="s">
        <v>11596</v>
      </c>
      <c r="L3188">
        <f>data_to_analyze[[#This Row],[workers]]-data_to_analyze[[#This Row],[previous_workers]]</f>
        <v>12</v>
      </c>
    </row>
    <row r="3189" spans="1:12" x14ac:dyDescent="0.25">
      <c r="A3189">
        <v>3179</v>
      </c>
      <c r="B3189" t="s">
        <v>11597</v>
      </c>
      <c r="C3189" t="s">
        <v>17764</v>
      </c>
      <c r="D3189" s="7">
        <v>4700000</v>
      </c>
      <c r="E3189">
        <v>115</v>
      </c>
      <c r="F3189" t="s">
        <v>18</v>
      </c>
      <c r="G3189">
        <v>32</v>
      </c>
      <c r="H3189">
        <v>22</v>
      </c>
      <c r="I3189">
        <v>2011</v>
      </c>
      <c r="J3189">
        <v>4</v>
      </c>
      <c r="K3189" t="s">
        <v>437</v>
      </c>
      <c r="L3189">
        <f>data_to_analyze[[#This Row],[workers]]-data_to_analyze[[#This Row],[previous_workers]]</f>
        <v>10</v>
      </c>
    </row>
    <row r="3190" spans="1:12" x14ac:dyDescent="0.25">
      <c r="A3190">
        <v>3180</v>
      </c>
      <c r="B3190" t="s">
        <v>11600</v>
      </c>
      <c r="C3190" t="s">
        <v>10856</v>
      </c>
      <c r="D3190" s="7">
        <v>200000</v>
      </c>
      <c r="E3190">
        <v>115</v>
      </c>
      <c r="F3190" t="s">
        <v>324</v>
      </c>
      <c r="G3190">
        <v>11</v>
      </c>
      <c r="H3190">
        <v>9</v>
      </c>
      <c r="I3190">
        <v>1982</v>
      </c>
      <c r="J3190">
        <v>1</v>
      </c>
      <c r="K3190" t="s">
        <v>8493</v>
      </c>
      <c r="L3190">
        <f>data_to_analyze[[#This Row],[workers]]-data_to_analyze[[#This Row],[previous_workers]]</f>
        <v>2</v>
      </c>
    </row>
    <row r="3191" spans="1:12" x14ac:dyDescent="0.25">
      <c r="A3191">
        <v>3181</v>
      </c>
      <c r="B3191" t="s">
        <v>11603</v>
      </c>
      <c r="C3191" t="s">
        <v>10856</v>
      </c>
      <c r="D3191" s="7">
        <v>22700000</v>
      </c>
      <c r="E3191">
        <v>115</v>
      </c>
      <c r="F3191" t="s">
        <v>211</v>
      </c>
      <c r="G3191">
        <v>108</v>
      </c>
      <c r="H3191">
        <v>62</v>
      </c>
      <c r="I3191">
        <v>2001</v>
      </c>
      <c r="J3191">
        <v>7</v>
      </c>
      <c r="K3191" t="s">
        <v>10011</v>
      </c>
      <c r="L3191">
        <f>data_to_analyze[[#This Row],[workers]]-data_to_analyze[[#This Row],[previous_workers]]</f>
        <v>46</v>
      </c>
    </row>
    <row r="3192" spans="1:12" x14ac:dyDescent="0.25">
      <c r="A3192">
        <v>3182</v>
      </c>
      <c r="B3192" t="s">
        <v>11606</v>
      </c>
      <c r="C3192" t="s">
        <v>17734</v>
      </c>
      <c r="D3192" s="7">
        <v>2600000</v>
      </c>
      <c r="E3192">
        <v>115</v>
      </c>
      <c r="F3192" t="s">
        <v>233</v>
      </c>
      <c r="G3192">
        <v>30</v>
      </c>
      <c r="H3192">
        <v>10</v>
      </c>
      <c r="I3192">
        <v>2010</v>
      </c>
      <c r="J3192">
        <v>2</v>
      </c>
      <c r="K3192" t="s">
        <v>1681</v>
      </c>
      <c r="L3192">
        <f>data_to_analyze[[#This Row],[workers]]-data_to_analyze[[#This Row],[previous_workers]]</f>
        <v>20</v>
      </c>
    </row>
    <row r="3193" spans="1:12" x14ac:dyDescent="0.25">
      <c r="A3193">
        <v>3183</v>
      </c>
      <c r="B3193" t="s">
        <v>11609</v>
      </c>
      <c r="C3193" t="s">
        <v>10856</v>
      </c>
      <c r="D3193" s="7">
        <v>46100000</v>
      </c>
      <c r="E3193">
        <v>115</v>
      </c>
      <c r="F3193" t="s">
        <v>336</v>
      </c>
      <c r="G3193">
        <v>164</v>
      </c>
      <c r="H3193">
        <v>36</v>
      </c>
      <c r="I3193">
        <v>2004</v>
      </c>
      <c r="J3193">
        <v>6</v>
      </c>
      <c r="K3193" t="s">
        <v>632</v>
      </c>
      <c r="L3193">
        <f>data_to_analyze[[#This Row],[workers]]-data_to_analyze[[#This Row],[previous_workers]]</f>
        <v>128</v>
      </c>
    </row>
    <row r="3194" spans="1:12" x14ac:dyDescent="0.25">
      <c r="A3194">
        <v>3184</v>
      </c>
      <c r="B3194" t="s">
        <v>11613</v>
      </c>
      <c r="C3194" t="s">
        <v>17773</v>
      </c>
      <c r="D3194" s="7">
        <v>3200000</v>
      </c>
      <c r="E3194">
        <v>115</v>
      </c>
      <c r="F3194" t="s">
        <v>336</v>
      </c>
      <c r="G3194">
        <v>15</v>
      </c>
      <c r="H3194">
        <v>7</v>
      </c>
      <c r="I3194">
        <v>2009</v>
      </c>
      <c r="J3194">
        <v>1</v>
      </c>
      <c r="K3194" t="s">
        <v>396</v>
      </c>
      <c r="L3194">
        <f>data_to_analyze[[#This Row],[workers]]-data_to_analyze[[#This Row],[previous_workers]]</f>
        <v>8</v>
      </c>
    </row>
    <row r="3195" spans="1:12" x14ac:dyDescent="0.25">
      <c r="A3195">
        <v>3185</v>
      </c>
      <c r="B3195" t="s">
        <v>11616</v>
      </c>
      <c r="C3195" t="s">
        <v>10856</v>
      </c>
      <c r="D3195" s="7">
        <v>19600000</v>
      </c>
      <c r="E3195">
        <v>115</v>
      </c>
      <c r="F3195" t="s">
        <v>107</v>
      </c>
      <c r="G3195">
        <v>88</v>
      </c>
      <c r="H3195">
        <v>52</v>
      </c>
      <c r="I3195">
        <v>2004</v>
      </c>
      <c r="J3195">
        <v>3</v>
      </c>
      <c r="K3195" t="s">
        <v>964</v>
      </c>
      <c r="L3195">
        <f>data_to_analyze[[#This Row],[workers]]-data_to_analyze[[#This Row],[previous_workers]]</f>
        <v>36</v>
      </c>
    </row>
    <row r="3196" spans="1:12" x14ac:dyDescent="0.25">
      <c r="A3196">
        <v>3186</v>
      </c>
      <c r="B3196" t="s">
        <v>11619</v>
      </c>
      <c r="C3196" t="s">
        <v>10856</v>
      </c>
      <c r="D3196" s="7">
        <v>18400000</v>
      </c>
      <c r="E3196">
        <v>115</v>
      </c>
      <c r="F3196" t="s">
        <v>40</v>
      </c>
      <c r="G3196">
        <v>19</v>
      </c>
      <c r="H3196">
        <v>20</v>
      </c>
      <c r="I3196">
        <v>2004</v>
      </c>
      <c r="J3196">
        <v>7</v>
      </c>
      <c r="K3196" t="s">
        <v>800</v>
      </c>
      <c r="L3196">
        <f>data_to_analyze[[#This Row],[workers]]-data_to_analyze[[#This Row],[previous_workers]]</f>
        <v>-1</v>
      </c>
    </row>
    <row r="3197" spans="1:12" x14ac:dyDescent="0.25">
      <c r="A3197">
        <v>3187</v>
      </c>
      <c r="B3197" t="s">
        <v>11622</v>
      </c>
      <c r="C3197" t="s">
        <v>17765</v>
      </c>
      <c r="D3197" s="7">
        <v>32100000</v>
      </c>
      <c r="E3197">
        <v>115</v>
      </c>
      <c r="F3197" t="s">
        <v>233</v>
      </c>
      <c r="G3197">
        <v>32</v>
      </c>
      <c r="H3197">
        <v>18</v>
      </c>
      <c r="I3197">
        <v>2006</v>
      </c>
      <c r="J3197">
        <v>8</v>
      </c>
      <c r="K3197" t="s">
        <v>2792</v>
      </c>
      <c r="L3197">
        <f>data_to_analyze[[#This Row],[workers]]-data_to_analyze[[#This Row],[previous_workers]]</f>
        <v>14</v>
      </c>
    </row>
    <row r="3198" spans="1:12" x14ac:dyDescent="0.25">
      <c r="A3198">
        <v>3188</v>
      </c>
      <c r="B3198" t="s">
        <v>11626</v>
      </c>
      <c r="C3198" t="s">
        <v>17762</v>
      </c>
      <c r="D3198" s="7">
        <v>18200000</v>
      </c>
      <c r="E3198">
        <v>115</v>
      </c>
      <c r="F3198" t="s">
        <v>149</v>
      </c>
      <c r="G3198">
        <v>58</v>
      </c>
      <c r="H3198">
        <v>49</v>
      </c>
      <c r="I3198">
        <v>2009</v>
      </c>
      <c r="J3198">
        <v>6</v>
      </c>
      <c r="K3198" t="s">
        <v>544</v>
      </c>
      <c r="L3198">
        <f>data_to_analyze[[#This Row],[workers]]-data_to_analyze[[#This Row],[previous_workers]]</f>
        <v>9</v>
      </c>
    </row>
    <row r="3199" spans="1:12" x14ac:dyDescent="0.25">
      <c r="A3199">
        <v>3189</v>
      </c>
      <c r="B3199" t="s">
        <v>11629</v>
      </c>
      <c r="C3199" t="s">
        <v>17760</v>
      </c>
      <c r="D3199" s="7">
        <v>8500000</v>
      </c>
      <c r="E3199">
        <v>115</v>
      </c>
      <c r="F3199" t="s">
        <v>18</v>
      </c>
      <c r="G3199">
        <v>48</v>
      </c>
      <c r="H3199">
        <v>26</v>
      </c>
      <c r="I3199">
        <v>2005</v>
      </c>
      <c r="J3199">
        <v>6</v>
      </c>
      <c r="K3199" t="s">
        <v>1879</v>
      </c>
      <c r="L3199">
        <f>data_to_analyze[[#This Row],[workers]]-data_to_analyze[[#This Row],[previous_workers]]</f>
        <v>22</v>
      </c>
    </row>
    <row r="3200" spans="1:12" x14ac:dyDescent="0.25">
      <c r="A3200">
        <v>3190</v>
      </c>
      <c r="B3200" t="s">
        <v>11632</v>
      </c>
      <c r="C3200" t="s">
        <v>17770</v>
      </c>
      <c r="D3200" s="7">
        <v>45100000</v>
      </c>
      <c r="E3200">
        <v>115</v>
      </c>
      <c r="F3200" t="s">
        <v>181</v>
      </c>
      <c r="G3200">
        <v>15</v>
      </c>
      <c r="H3200">
        <v>3</v>
      </c>
      <c r="I3200">
        <v>1999</v>
      </c>
      <c r="J3200">
        <v>3</v>
      </c>
      <c r="K3200" t="s">
        <v>11635</v>
      </c>
      <c r="L3200">
        <f>data_to_analyze[[#This Row],[workers]]-data_to_analyze[[#This Row],[previous_workers]]</f>
        <v>12</v>
      </c>
    </row>
    <row r="3201" spans="1:12" x14ac:dyDescent="0.25">
      <c r="A3201">
        <v>3191</v>
      </c>
      <c r="B3201" t="s">
        <v>11636</v>
      </c>
      <c r="C3201" t="s">
        <v>777</v>
      </c>
      <c r="D3201" s="7">
        <v>2900000</v>
      </c>
      <c r="E3201">
        <v>115</v>
      </c>
      <c r="F3201" t="s">
        <v>233</v>
      </c>
      <c r="G3201">
        <v>13</v>
      </c>
      <c r="H3201">
        <v>6</v>
      </c>
      <c r="I3201">
        <v>2004</v>
      </c>
      <c r="J3201">
        <v>1</v>
      </c>
      <c r="K3201" t="s">
        <v>203</v>
      </c>
      <c r="L3201">
        <f>data_to_analyze[[#This Row],[workers]]-data_to_analyze[[#This Row],[previous_workers]]</f>
        <v>7</v>
      </c>
    </row>
    <row r="3202" spans="1:12" x14ac:dyDescent="0.25">
      <c r="A3202">
        <v>3192</v>
      </c>
      <c r="B3202" t="s">
        <v>11639</v>
      </c>
      <c r="C3202" t="s">
        <v>17748</v>
      </c>
      <c r="D3202" s="7">
        <v>66900000</v>
      </c>
      <c r="E3202">
        <v>115</v>
      </c>
      <c r="F3202" t="s">
        <v>18</v>
      </c>
      <c r="G3202">
        <v>82</v>
      </c>
      <c r="H3202">
        <v>61</v>
      </c>
      <c r="I3202">
        <v>1991</v>
      </c>
      <c r="J3202">
        <v>5</v>
      </c>
      <c r="K3202" t="s">
        <v>11642</v>
      </c>
      <c r="L3202">
        <f>data_to_analyze[[#This Row],[workers]]-data_to_analyze[[#This Row],[previous_workers]]</f>
        <v>21</v>
      </c>
    </row>
    <row r="3203" spans="1:12" x14ac:dyDescent="0.25">
      <c r="A3203">
        <v>3193</v>
      </c>
      <c r="B3203" t="s">
        <v>11643</v>
      </c>
      <c r="C3203" t="s">
        <v>17760</v>
      </c>
      <c r="D3203" s="7">
        <v>6700000</v>
      </c>
      <c r="E3203">
        <v>115</v>
      </c>
      <c r="F3203" t="s">
        <v>40</v>
      </c>
      <c r="G3203">
        <v>70</v>
      </c>
      <c r="H3203">
        <v>36</v>
      </c>
      <c r="I3203">
        <v>1959</v>
      </c>
      <c r="J3203">
        <v>3</v>
      </c>
      <c r="K3203" t="s">
        <v>11646</v>
      </c>
      <c r="L3203">
        <f>data_to_analyze[[#This Row],[workers]]-data_to_analyze[[#This Row],[previous_workers]]</f>
        <v>34</v>
      </c>
    </row>
    <row r="3204" spans="1:12" x14ac:dyDescent="0.25">
      <c r="A3204">
        <v>3194</v>
      </c>
      <c r="B3204" t="s">
        <v>11647</v>
      </c>
      <c r="C3204" t="s">
        <v>17762</v>
      </c>
      <c r="D3204" s="7">
        <v>51400000</v>
      </c>
      <c r="E3204">
        <v>115</v>
      </c>
      <c r="F3204" t="s">
        <v>48</v>
      </c>
      <c r="G3204">
        <v>1038</v>
      </c>
      <c r="H3204">
        <v>759</v>
      </c>
      <c r="I3204">
        <v>1997</v>
      </c>
      <c r="J3204">
        <v>14</v>
      </c>
      <c r="K3204" t="s">
        <v>11651</v>
      </c>
      <c r="L3204">
        <f>data_to_analyze[[#This Row],[workers]]-data_to_analyze[[#This Row],[previous_workers]]</f>
        <v>279</v>
      </c>
    </row>
    <row r="3205" spans="1:12" x14ac:dyDescent="0.25">
      <c r="A3205">
        <v>3195</v>
      </c>
      <c r="B3205" t="s">
        <v>11652</v>
      </c>
      <c r="C3205" t="s">
        <v>17737</v>
      </c>
      <c r="D3205" s="7">
        <v>12100000</v>
      </c>
      <c r="E3205">
        <v>114</v>
      </c>
      <c r="F3205" t="s">
        <v>308</v>
      </c>
      <c r="G3205">
        <v>850</v>
      </c>
      <c r="H3205">
        <v>385</v>
      </c>
      <c r="I3205">
        <v>2011</v>
      </c>
      <c r="J3205">
        <v>6</v>
      </c>
      <c r="K3205" t="s">
        <v>8216</v>
      </c>
      <c r="L3205">
        <f>data_to_analyze[[#This Row],[workers]]-data_to_analyze[[#This Row],[previous_workers]]</f>
        <v>465</v>
      </c>
    </row>
    <row r="3206" spans="1:12" x14ac:dyDescent="0.25">
      <c r="A3206">
        <v>3196</v>
      </c>
      <c r="B3206" t="s">
        <v>11655</v>
      </c>
      <c r="C3206" t="s">
        <v>17765</v>
      </c>
      <c r="D3206" s="7">
        <v>9800000</v>
      </c>
      <c r="E3206">
        <v>114</v>
      </c>
      <c r="F3206" t="s">
        <v>211</v>
      </c>
      <c r="G3206">
        <v>152</v>
      </c>
      <c r="H3206">
        <v>118</v>
      </c>
      <c r="I3206">
        <v>1985</v>
      </c>
      <c r="J3206">
        <v>1</v>
      </c>
      <c r="K3206" t="s">
        <v>2792</v>
      </c>
      <c r="L3206">
        <f>data_to_analyze[[#This Row],[workers]]-data_to_analyze[[#This Row],[previous_workers]]</f>
        <v>34</v>
      </c>
    </row>
    <row r="3207" spans="1:12" x14ac:dyDescent="0.25">
      <c r="A3207">
        <v>3197</v>
      </c>
      <c r="B3207" t="s">
        <v>11659</v>
      </c>
      <c r="C3207" t="s">
        <v>17739</v>
      </c>
      <c r="D3207" s="7">
        <v>60000000</v>
      </c>
      <c r="E3207">
        <v>114</v>
      </c>
      <c r="F3207" t="s">
        <v>18</v>
      </c>
      <c r="G3207">
        <v>916</v>
      </c>
      <c r="H3207">
        <v>450</v>
      </c>
      <c r="I3207">
        <v>2001</v>
      </c>
      <c r="J3207">
        <v>1</v>
      </c>
      <c r="K3207" t="s">
        <v>122</v>
      </c>
      <c r="L3207">
        <f>data_to_analyze[[#This Row],[workers]]-data_to_analyze[[#This Row],[previous_workers]]</f>
        <v>466</v>
      </c>
    </row>
    <row r="3208" spans="1:12" x14ac:dyDescent="0.25">
      <c r="A3208">
        <v>3198</v>
      </c>
      <c r="B3208" t="s">
        <v>11663</v>
      </c>
      <c r="C3208" t="s">
        <v>17770</v>
      </c>
      <c r="D3208" s="7">
        <v>2200000</v>
      </c>
      <c r="E3208">
        <v>114</v>
      </c>
      <c r="F3208" t="s">
        <v>175</v>
      </c>
      <c r="G3208">
        <v>11</v>
      </c>
      <c r="H3208">
        <v>6</v>
      </c>
      <c r="I3208">
        <v>2010</v>
      </c>
      <c r="J3208">
        <v>1</v>
      </c>
      <c r="K3208" t="s">
        <v>251</v>
      </c>
      <c r="L3208">
        <f>data_to_analyze[[#This Row],[workers]]-data_to_analyze[[#This Row],[previous_workers]]</f>
        <v>5</v>
      </c>
    </row>
    <row r="3209" spans="1:12" x14ac:dyDescent="0.25">
      <c r="A3209">
        <v>3199</v>
      </c>
      <c r="B3209" t="s">
        <v>11666</v>
      </c>
      <c r="C3209" t="s">
        <v>17770</v>
      </c>
      <c r="D3209" s="7">
        <v>372200000</v>
      </c>
      <c r="E3209">
        <v>114</v>
      </c>
      <c r="F3209" t="s">
        <v>233</v>
      </c>
      <c r="G3209">
        <v>150</v>
      </c>
      <c r="H3209">
        <v>85</v>
      </c>
      <c r="I3209">
        <v>2000</v>
      </c>
      <c r="J3209">
        <v>6</v>
      </c>
      <c r="K3209" t="s">
        <v>251</v>
      </c>
      <c r="L3209">
        <f>data_to_analyze[[#This Row],[workers]]-data_to_analyze[[#This Row],[previous_workers]]</f>
        <v>65</v>
      </c>
    </row>
    <row r="3210" spans="1:12" x14ac:dyDescent="0.25">
      <c r="A3210">
        <v>3200</v>
      </c>
      <c r="B3210" t="s">
        <v>11670</v>
      </c>
      <c r="C3210" t="s">
        <v>17750</v>
      </c>
      <c r="D3210" s="7">
        <v>80600000</v>
      </c>
      <c r="E3210">
        <v>114</v>
      </c>
      <c r="F3210" t="s">
        <v>156</v>
      </c>
      <c r="G3210">
        <v>545</v>
      </c>
      <c r="H3210">
        <v>298</v>
      </c>
      <c r="I3210">
        <v>2003</v>
      </c>
      <c r="J3210">
        <v>5</v>
      </c>
      <c r="K3210" t="s">
        <v>4223</v>
      </c>
      <c r="L3210">
        <f>data_to_analyze[[#This Row],[workers]]-data_to_analyze[[#This Row],[previous_workers]]</f>
        <v>247</v>
      </c>
    </row>
    <row r="3211" spans="1:12" x14ac:dyDescent="0.25">
      <c r="A3211">
        <v>3201</v>
      </c>
      <c r="B3211" t="s">
        <v>11674</v>
      </c>
      <c r="C3211" t="s">
        <v>17773</v>
      </c>
      <c r="D3211" s="7">
        <v>188200000</v>
      </c>
      <c r="E3211">
        <v>114</v>
      </c>
      <c r="F3211" t="s">
        <v>181</v>
      </c>
      <c r="G3211">
        <v>1685</v>
      </c>
      <c r="H3211">
        <v>743</v>
      </c>
      <c r="I3211">
        <v>1999</v>
      </c>
      <c r="J3211">
        <v>8</v>
      </c>
      <c r="K3211" t="s">
        <v>591</v>
      </c>
      <c r="L3211">
        <f>data_to_analyze[[#This Row],[workers]]-data_to_analyze[[#This Row],[previous_workers]]</f>
        <v>942</v>
      </c>
    </row>
    <row r="3212" spans="1:12" x14ac:dyDescent="0.25">
      <c r="A3212">
        <v>3202</v>
      </c>
      <c r="B3212" t="s">
        <v>11678</v>
      </c>
      <c r="C3212" t="s">
        <v>17765</v>
      </c>
      <c r="D3212" s="7">
        <v>33700000</v>
      </c>
      <c r="E3212">
        <v>114</v>
      </c>
      <c r="F3212" t="s">
        <v>211</v>
      </c>
      <c r="G3212">
        <v>340</v>
      </c>
      <c r="H3212">
        <v>120</v>
      </c>
      <c r="I3212">
        <v>2000</v>
      </c>
      <c r="J3212">
        <v>3</v>
      </c>
      <c r="K3212" t="s">
        <v>11681</v>
      </c>
      <c r="L3212">
        <f>data_to_analyze[[#This Row],[workers]]-data_to_analyze[[#This Row],[previous_workers]]</f>
        <v>220</v>
      </c>
    </row>
    <row r="3213" spans="1:12" x14ac:dyDescent="0.25">
      <c r="A3213">
        <v>3203</v>
      </c>
      <c r="B3213" t="s">
        <v>11682</v>
      </c>
      <c r="C3213" t="s">
        <v>108</v>
      </c>
      <c r="D3213" s="7">
        <v>2100000</v>
      </c>
      <c r="E3213">
        <v>114</v>
      </c>
      <c r="F3213" t="s">
        <v>218</v>
      </c>
      <c r="G3213">
        <v>12</v>
      </c>
      <c r="H3213">
        <v>3</v>
      </c>
      <c r="I3213">
        <v>2014</v>
      </c>
      <c r="J3213">
        <v>1</v>
      </c>
      <c r="K3213" t="s">
        <v>108</v>
      </c>
      <c r="L3213">
        <f>data_to_analyze[[#This Row],[workers]]-data_to_analyze[[#This Row],[previous_workers]]</f>
        <v>9</v>
      </c>
    </row>
    <row r="3214" spans="1:12" x14ac:dyDescent="0.25">
      <c r="A3214">
        <v>3204</v>
      </c>
      <c r="B3214" t="s">
        <v>11685</v>
      </c>
      <c r="C3214" t="s">
        <v>17765</v>
      </c>
      <c r="D3214" s="7">
        <v>92400000</v>
      </c>
      <c r="E3214">
        <v>114</v>
      </c>
      <c r="F3214" t="s">
        <v>257</v>
      </c>
      <c r="G3214">
        <v>574</v>
      </c>
      <c r="H3214">
        <v>363</v>
      </c>
      <c r="I3214">
        <v>1992</v>
      </c>
      <c r="J3214">
        <v>5</v>
      </c>
      <c r="K3214" t="s">
        <v>1259</v>
      </c>
      <c r="L3214">
        <f>data_to_analyze[[#This Row],[workers]]-data_to_analyze[[#This Row],[previous_workers]]</f>
        <v>211</v>
      </c>
    </row>
    <row r="3215" spans="1:12" x14ac:dyDescent="0.25">
      <c r="A3215">
        <v>3205</v>
      </c>
      <c r="B3215" t="s">
        <v>11689</v>
      </c>
      <c r="C3215" t="s">
        <v>17738</v>
      </c>
      <c r="D3215" s="7">
        <v>11400000</v>
      </c>
      <c r="E3215">
        <v>114</v>
      </c>
      <c r="F3215" t="s">
        <v>336</v>
      </c>
      <c r="G3215">
        <v>205</v>
      </c>
      <c r="H3215">
        <v>110</v>
      </c>
      <c r="I3215">
        <v>2000</v>
      </c>
      <c r="J3215">
        <v>2</v>
      </c>
      <c r="K3215" t="s">
        <v>976</v>
      </c>
      <c r="L3215">
        <f>data_to_analyze[[#This Row],[workers]]-data_to_analyze[[#This Row],[previous_workers]]</f>
        <v>95</v>
      </c>
    </row>
    <row r="3216" spans="1:12" x14ac:dyDescent="0.25">
      <c r="A3216">
        <v>3206</v>
      </c>
      <c r="B3216" t="s">
        <v>11692</v>
      </c>
      <c r="C3216" t="s">
        <v>17765</v>
      </c>
      <c r="D3216" s="7">
        <v>3800000</v>
      </c>
      <c r="E3216">
        <v>114</v>
      </c>
      <c r="F3216" t="s">
        <v>156</v>
      </c>
      <c r="G3216">
        <v>30</v>
      </c>
      <c r="H3216">
        <v>10</v>
      </c>
      <c r="I3216">
        <v>2007</v>
      </c>
      <c r="J3216">
        <v>1</v>
      </c>
      <c r="K3216" t="s">
        <v>218</v>
      </c>
      <c r="L3216">
        <f>data_to_analyze[[#This Row],[workers]]-data_to_analyze[[#This Row],[previous_workers]]</f>
        <v>20</v>
      </c>
    </row>
    <row r="3217" spans="1:12" x14ac:dyDescent="0.25">
      <c r="A3217">
        <v>3207</v>
      </c>
      <c r="B3217" t="s">
        <v>11695</v>
      </c>
      <c r="C3217" t="s">
        <v>17765</v>
      </c>
      <c r="D3217" s="7">
        <v>24400000</v>
      </c>
      <c r="E3217">
        <v>114</v>
      </c>
      <c r="F3217" t="s">
        <v>18</v>
      </c>
      <c r="G3217">
        <v>193</v>
      </c>
      <c r="H3217">
        <v>83</v>
      </c>
      <c r="I3217">
        <v>2006</v>
      </c>
      <c r="J3217">
        <v>7</v>
      </c>
      <c r="K3217" t="s">
        <v>2932</v>
      </c>
      <c r="L3217">
        <f>data_to_analyze[[#This Row],[workers]]-data_to_analyze[[#This Row],[previous_workers]]</f>
        <v>110</v>
      </c>
    </row>
    <row r="3218" spans="1:12" x14ac:dyDescent="0.25">
      <c r="A3218">
        <v>3208</v>
      </c>
      <c r="B3218" t="s">
        <v>11698</v>
      </c>
      <c r="C3218" t="s">
        <v>17773</v>
      </c>
      <c r="D3218" s="7">
        <v>5700000</v>
      </c>
      <c r="E3218">
        <v>114</v>
      </c>
      <c r="F3218" t="s">
        <v>69</v>
      </c>
      <c r="G3218">
        <v>40</v>
      </c>
      <c r="H3218">
        <v>11</v>
      </c>
      <c r="I3218">
        <v>2014</v>
      </c>
      <c r="J3218">
        <v>2</v>
      </c>
      <c r="K3218" t="s">
        <v>2006</v>
      </c>
      <c r="L3218">
        <f>data_to_analyze[[#This Row],[workers]]-data_to_analyze[[#This Row],[previous_workers]]</f>
        <v>29</v>
      </c>
    </row>
    <row r="3219" spans="1:12" x14ac:dyDescent="0.25">
      <c r="A3219">
        <v>3209</v>
      </c>
      <c r="B3219" t="s">
        <v>11701</v>
      </c>
      <c r="C3219" t="s">
        <v>17743</v>
      </c>
      <c r="D3219" s="7">
        <v>102600000</v>
      </c>
      <c r="E3219">
        <v>114</v>
      </c>
      <c r="F3219" t="s">
        <v>107</v>
      </c>
      <c r="G3219">
        <v>595</v>
      </c>
      <c r="H3219">
        <v>287</v>
      </c>
      <c r="I3219">
        <v>1984</v>
      </c>
      <c r="J3219">
        <v>7</v>
      </c>
      <c r="K3219" t="s">
        <v>9697</v>
      </c>
      <c r="L3219">
        <f>data_to_analyze[[#This Row],[workers]]-data_to_analyze[[#This Row],[previous_workers]]</f>
        <v>308</v>
      </c>
    </row>
    <row r="3220" spans="1:12" x14ac:dyDescent="0.25">
      <c r="A3220">
        <v>3210</v>
      </c>
      <c r="B3220" t="s">
        <v>11705</v>
      </c>
      <c r="C3220" t="s">
        <v>17734</v>
      </c>
      <c r="D3220" s="7">
        <v>5300000</v>
      </c>
      <c r="E3220">
        <v>113</v>
      </c>
      <c r="F3220" t="s">
        <v>55</v>
      </c>
      <c r="G3220">
        <v>55</v>
      </c>
      <c r="H3220">
        <v>8</v>
      </c>
      <c r="I3220">
        <v>2006</v>
      </c>
      <c r="J3220">
        <v>1</v>
      </c>
      <c r="K3220" t="s">
        <v>4263</v>
      </c>
      <c r="L3220">
        <f>data_to_analyze[[#This Row],[workers]]-data_to_analyze[[#This Row],[previous_workers]]</f>
        <v>47</v>
      </c>
    </row>
    <row r="3221" spans="1:12" x14ac:dyDescent="0.25">
      <c r="A3221">
        <v>3211</v>
      </c>
      <c r="B3221" t="s">
        <v>11708</v>
      </c>
      <c r="C3221" t="s">
        <v>17770</v>
      </c>
      <c r="D3221" s="7">
        <v>33200000</v>
      </c>
      <c r="E3221">
        <v>113</v>
      </c>
      <c r="F3221" t="s">
        <v>324</v>
      </c>
      <c r="G3221">
        <v>20</v>
      </c>
      <c r="H3221">
        <v>10</v>
      </c>
      <c r="I3221">
        <v>1996</v>
      </c>
      <c r="J3221">
        <v>1</v>
      </c>
      <c r="K3221" t="s">
        <v>2697</v>
      </c>
      <c r="L3221">
        <f>data_to_analyze[[#This Row],[workers]]-data_to_analyze[[#This Row],[previous_workers]]</f>
        <v>10</v>
      </c>
    </row>
    <row r="3222" spans="1:12" x14ac:dyDescent="0.25">
      <c r="A3222">
        <v>3212</v>
      </c>
      <c r="B3222" t="s">
        <v>11712</v>
      </c>
      <c r="C3222" t="s">
        <v>10856</v>
      </c>
      <c r="D3222" s="7">
        <v>4300000</v>
      </c>
      <c r="E3222">
        <v>113</v>
      </c>
      <c r="F3222" t="s">
        <v>187</v>
      </c>
      <c r="G3222">
        <v>29</v>
      </c>
      <c r="H3222">
        <v>15</v>
      </c>
      <c r="I3222">
        <v>2013</v>
      </c>
      <c r="J3222">
        <v>2</v>
      </c>
      <c r="K3222" t="s">
        <v>500</v>
      </c>
      <c r="L3222">
        <f>data_to_analyze[[#This Row],[workers]]-data_to_analyze[[#This Row],[previous_workers]]</f>
        <v>14</v>
      </c>
    </row>
    <row r="3223" spans="1:12" x14ac:dyDescent="0.25">
      <c r="A3223">
        <v>3213</v>
      </c>
      <c r="B3223" t="s">
        <v>11715</v>
      </c>
      <c r="C3223" t="s">
        <v>17770</v>
      </c>
      <c r="D3223" s="7">
        <v>7200000</v>
      </c>
      <c r="E3223">
        <v>113</v>
      </c>
      <c r="F3223" t="s">
        <v>623</v>
      </c>
      <c r="G3223">
        <v>50</v>
      </c>
      <c r="H3223">
        <v>5</v>
      </c>
      <c r="I3223">
        <v>2009</v>
      </c>
      <c r="J3223">
        <v>3</v>
      </c>
      <c r="K3223" t="s">
        <v>11718</v>
      </c>
      <c r="L3223">
        <f>data_to_analyze[[#This Row],[workers]]-data_to_analyze[[#This Row],[previous_workers]]</f>
        <v>45</v>
      </c>
    </row>
    <row r="3224" spans="1:12" x14ac:dyDescent="0.25">
      <c r="A3224">
        <v>3214</v>
      </c>
      <c r="B3224" t="s">
        <v>11719</v>
      </c>
      <c r="C3224" t="s">
        <v>17748</v>
      </c>
      <c r="D3224" s="7">
        <v>38300000</v>
      </c>
      <c r="E3224">
        <v>113</v>
      </c>
      <c r="F3224" t="s">
        <v>271</v>
      </c>
      <c r="G3224">
        <v>3003</v>
      </c>
      <c r="H3224">
        <v>1963</v>
      </c>
      <c r="I3224">
        <v>1996</v>
      </c>
      <c r="J3224">
        <v>1</v>
      </c>
      <c r="K3224" t="s">
        <v>11723</v>
      </c>
      <c r="L3224">
        <f>data_to_analyze[[#This Row],[workers]]-data_to_analyze[[#This Row],[previous_workers]]</f>
        <v>1040</v>
      </c>
    </row>
    <row r="3225" spans="1:12" x14ac:dyDescent="0.25">
      <c r="A3225">
        <v>3215</v>
      </c>
      <c r="B3225" t="s">
        <v>11724</v>
      </c>
      <c r="C3225" t="s">
        <v>17770</v>
      </c>
      <c r="D3225" s="7">
        <v>9100000</v>
      </c>
      <c r="E3225">
        <v>113</v>
      </c>
      <c r="F3225" t="s">
        <v>297</v>
      </c>
      <c r="G3225">
        <v>80</v>
      </c>
      <c r="H3225">
        <v>30</v>
      </c>
      <c r="I3225">
        <v>2008</v>
      </c>
      <c r="J3225">
        <v>5</v>
      </c>
      <c r="K3225" t="s">
        <v>11727</v>
      </c>
      <c r="L3225">
        <f>data_to_analyze[[#This Row],[workers]]-data_to_analyze[[#This Row],[previous_workers]]</f>
        <v>50</v>
      </c>
    </row>
    <row r="3226" spans="1:12" x14ac:dyDescent="0.25">
      <c r="A3226">
        <v>3216</v>
      </c>
      <c r="B3226" t="s">
        <v>11728</v>
      </c>
      <c r="C3226" t="s">
        <v>17771</v>
      </c>
      <c r="D3226" s="7">
        <v>6500000</v>
      </c>
      <c r="E3226">
        <v>113</v>
      </c>
      <c r="F3226" t="s">
        <v>55</v>
      </c>
      <c r="G3226">
        <v>21</v>
      </c>
      <c r="H3226">
        <v>8</v>
      </c>
      <c r="I3226">
        <v>2014</v>
      </c>
      <c r="J3226">
        <v>2</v>
      </c>
      <c r="K3226" t="s">
        <v>11145</v>
      </c>
      <c r="L3226">
        <f>data_to_analyze[[#This Row],[workers]]-data_to_analyze[[#This Row],[previous_workers]]</f>
        <v>13</v>
      </c>
    </row>
    <row r="3227" spans="1:12" x14ac:dyDescent="0.25">
      <c r="A3227">
        <v>3217</v>
      </c>
      <c r="B3227" t="s">
        <v>11731</v>
      </c>
      <c r="C3227" t="s">
        <v>17770</v>
      </c>
      <c r="D3227" s="7">
        <v>9300000</v>
      </c>
      <c r="E3227">
        <v>113</v>
      </c>
      <c r="F3227" t="s">
        <v>40</v>
      </c>
      <c r="G3227">
        <v>53</v>
      </c>
      <c r="H3227">
        <v>35</v>
      </c>
      <c r="I3227">
        <v>1983</v>
      </c>
      <c r="J3227">
        <v>2</v>
      </c>
      <c r="K3227" t="s">
        <v>11734</v>
      </c>
      <c r="L3227">
        <f>data_to_analyze[[#This Row],[workers]]-data_to_analyze[[#This Row],[previous_workers]]</f>
        <v>18</v>
      </c>
    </row>
    <row r="3228" spans="1:12" x14ac:dyDescent="0.25">
      <c r="A3228">
        <v>3218</v>
      </c>
      <c r="B3228" t="s">
        <v>11735</v>
      </c>
      <c r="C3228" t="s">
        <v>17748</v>
      </c>
      <c r="D3228" s="7">
        <v>1500000</v>
      </c>
      <c r="E3228">
        <v>113</v>
      </c>
      <c r="F3228" t="s">
        <v>233</v>
      </c>
      <c r="G3228">
        <v>110</v>
      </c>
      <c r="H3228">
        <v>60</v>
      </c>
      <c r="I3228">
        <v>2009</v>
      </c>
      <c r="J3228">
        <v>3</v>
      </c>
      <c r="K3228" t="s">
        <v>11574</v>
      </c>
      <c r="L3228">
        <f>data_to_analyze[[#This Row],[workers]]-data_to_analyze[[#This Row],[previous_workers]]</f>
        <v>50</v>
      </c>
    </row>
    <row r="3229" spans="1:12" x14ac:dyDescent="0.25">
      <c r="A3229">
        <v>3219</v>
      </c>
      <c r="B3229" t="s">
        <v>11738</v>
      </c>
      <c r="C3229" t="s">
        <v>17764</v>
      </c>
      <c r="D3229" s="7">
        <v>18800000</v>
      </c>
      <c r="E3229">
        <v>113</v>
      </c>
      <c r="F3229" t="s">
        <v>156</v>
      </c>
      <c r="G3229">
        <v>139</v>
      </c>
      <c r="H3229">
        <v>63</v>
      </c>
      <c r="I3229">
        <v>2004</v>
      </c>
      <c r="J3229">
        <v>6</v>
      </c>
      <c r="K3229" t="s">
        <v>437</v>
      </c>
      <c r="L3229">
        <f>data_to_analyze[[#This Row],[workers]]-data_to_analyze[[#This Row],[previous_workers]]</f>
        <v>76</v>
      </c>
    </row>
    <row r="3230" spans="1:12" x14ac:dyDescent="0.25">
      <c r="A3230">
        <v>3220</v>
      </c>
      <c r="B3230" t="s">
        <v>11741</v>
      </c>
      <c r="C3230" t="s">
        <v>108</v>
      </c>
      <c r="D3230" s="7">
        <v>2300000</v>
      </c>
      <c r="E3230">
        <v>113</v>
      </c>
      <c r="F3230" t="s">
        <v>233</v>
      </c>
      <c r="G3230">
        <v>20</v>
      </c>
      <c r="H3230">
        <v>8</v>
      </c>
      <c r="I3230">
        <v>1999</v>
      </c>
      <c r="J3230">
        <v>1</v>
      </c>
      <c r="K3230" t="s">
        <v>2535</v>
      </c>
      <c r="L3230">
        <f>data_to_analyze[[#This Row],[workers]]-data_to_analyze[[#This Row],[previous_workers]]</f>
        <v>12</v>
      </c>
    </row>
    <row r="3231" spans="1:12" x14ac:dyDescent="0.25">
      <c r="A3231">
        <v>3221</v>
      </c>
      <c r="B3231" t="s">
        <v>11744</v>
      </c>
      <c r="C3231" t="s">
        <v>17760</v>
      </c>
      <c r="D3231" s="7">
        <v>3600000</v>
      </c>
      <c r="E3231">
        <v>113</v>
      </c>
      <c r="F3231" t="s">
        <v>18</v>
      </c>
      <c r="G3231">
        <v>17</v>
      </c>
      <c r="H3231">
        <v>3</v>
      </c>
      <c r="I3231">
        <v>2010</v>
      </c>
      <c r="J3231">
        <v>1</v>
      </c>
      <c r="K3231" t="s">
        <v>3633</v>
      </c>
      <c r="L3231">
        <f>data_to_analyze[[#This Row],[workers]]-data_to_analyze[[#This Row],[previous_workers]]</f>
        <v>14</v>
      </c>
    </row>
    <row r="3232" spans="1:12" x14ac:dyDescent="0.25">
      <c r="A3232">
        <v>3222</v>
      </c>
      <c r="B3232" t="s">
        <v>11747</v>
      </c>
      <c r="C3232" t="s">
        <v>17762</v>
      </c>
      <c r="D3232" s="7">
        <v>48600000</v>
      </c>
      <c r="E3232">
        <v>113</v>
      </c>
      <c r="F3232" t="s">
        <v>336</v>
      </c>
      <c r="G3232">
        <v>350</v>
      </c>
      <c r="H3232">
        <v>200</v>
      </c>
      <c r="I3232">
        <v>2004</v>
      </c>
      <c r="J3232">
        <v>5</v>
      </c>
      <c r="K3232" t="s">
        <v>77</v>
      </c>
      <c r="L3232">
        <f>data_to_analyze[[#This Row],[workers]]-data_to_analyze[[#This Row],[previous_workers]]</f>
        <v>150</v>
      </c>
    </row>
    <row r="3233" spans="1:12" x14ac:dyDescent="0.25">
      <c r="A3233">
        <v>3223</v>
      </c>
      <c r="B3233" t="s">
        <v>11750</v>
      </c>
      <c r="C3233" t="s">
        <v>10856</v>
      </c>
      <c r="D3233" s="7">
        <v>2400000</v>
      </c>
      <c r="E3233">
        <v>113</v>
      </c>
      <c r="F3233" t="s">
        <v>48</v>
      </c>
      <c r="G3233">
        <v>322</v>
      </c>
      <c r="H3233">
        <v>185</v>
      </c>
      <c r="I3233">
        <v>2008</v>
      </c>
      <c r="J3233">
        <v>1</v>
      </c>
      <c r="K3233" t="s">
        <v>1586</v>
      </c>
      <c r="L3233">
        <f>data_to_analyze[[#This Row],[workers]]-data_to_analyze[[#This Row],[previous_workers]]</f>
        <v>137</v>
      </c>
    </row>
    <row r="3234" spans="1:12" x14ac:dyDescent="0.25">
      <c r="A3234">
        <v>3224</v>
      </c>
      <c r="B3234" t="s">
        <v>11753</v>
      </c>
      <c r="C3234" t="s">
        <v>108</v>
      </c>
      <c r="D3234" s="7">
        <v>2500000</v>
      </c>
      <c r="E3234">
        <v>113</v>
      </c>
      <c r="F3234" t="s">
        <v>156</v>
      </c>
      <c r="G3234">
        <v>35</v>
      </c>
      <c r="H3234">
        <v>31</v>
      </c>
      <c r="I3234">
        <v>2012</v>
      </c>
      <c r="J3234">
        <v>1</v>
      </c>
      <c r="K3234" t="s">
        <v>108</v>
      </c>
      <c r="L3234">
        <f>data_to_analyze[[#This Row],[workers]]-data_to_analyze[[#This Row],[previous_workers]]</f>
        <v>4</v>
      </c>
    </row>
    <row r="3235" spans="1:12" x14ac:dyDescent="0.25">
      <c r="A3235">
        <v>3225</v>
      </c>
      <c r="B3235" t="s">
        <v>11756</v>
      </c>
      <c r="C3235" t="s">
        <v>17770</v>
      </c>
      <c r="D3235" s="7">
        <v>29500000</v>
      </c>
      <c r="E3235">
        <v>113</v>
      </c>
      <c r="F3235" t="s">
        <v>233</v>
      </c>
      <c r="G3235">
        <v>51</v>
      </c>
      <c r="H3235">
        <v>29</v>
      </c>
      <c r="I3235">
        <v>1999</v>
      </c>
      <c r="J3235">
        <v>3</v>
      </c>
      <c r="K3235" t="s">
        <v>251</v>
      </c>
      <c r="L3235">
        <f>data_to_analyze[[#This Row],[workers]]-data_to_analyze[[#This Row],[previous_workers]]</f>
        <v>22</v>
      </c>
    </row>
    <row r="3236" spans="1:12" x14ac:dyDescent="0.25">
      <c r="A3236">
        <v>3226</v>
      </c>
      <c r="B3236" t="s">
        <v>11759</v>
      </c>
      <c r="C3236" t="s">
        <v>976</v>
      </c>
      <c r="D3236" s="7">
        <v>2900000</v>
      </c>
      <c r="E3236">
        <v>113</v>
      </c>
      <c r="F3236" t="s">
        <v>336</v>
      </c>
      <c r="G3236">
        <v>183</v>
      </c>
      <c r="H3236">
        <v>79</v>
      </c>
      <c r="I3236">
        <v>2013</v>
      </c>
      <c r="J3236">
        <v>4</v>
      </c>
      <c r="K3236" t="s">
        <v>908</v>
      </c>
      <c r="L3236">
        <f>data_to_analyze[[#This Row],[workers]]-data_to_analyze[[#This Row],[previous_workers]]</f>
        <v>104</v>
      </c>
    </row>
    <row r="3237" spans="1:12" x14ac:dyDescent="0.25">
      <c r="A3237">
        <v>3227</v>
      </c>
      <c r="B3237" t="s">
        <v>11763</v>
      </c>
      <c r="C3237" t="s">
        <v>17749</v>
      </c>
      <c r="D3237" s="7">
        <v>41400000</v>
      </c>
      <c r="E3237">
        <v>113</v>
      </c>
      <c r="F3237" t="s">
        <v>156</v>
      </c>
      <c r="G3237">
        <v>223</v>
      </c>
      <c r="H3237">
        <v>136</v>
      </c>
      <c r="I3237">
        <v>2004</v>
      </c>
      <c r="J3237">
        <v>8</v>
      </c>
      <c r="K3237" t="s">
        <v>344</v>
      </c>
      <c r="L3237">
        <f>data_to_analyze[[#This Row],[workers]]-data_to_analyze[[#This Row],[previous_workers]]</f>
        <v>87</v>
      </c>
    </row>
    <row r="3238" spans="1:12" x14ac:dyDescent="0.25">
      <c r="A3238">
        <v>3228</v>
      </c>
      <c r="B3238" t="s">
        <v>11767</v>
      </c>
      <c r="C3238" t="s">
        <v>17746</v>
      </c>
      <c r="D3238" s="7">
        <v>26700000</v>
      </c>
      <c r="E3238">
        <v>113</v>
      </c>
      <c r="F3238" t="s">
        <v>107</v>
      </c>
      <c r="G3238">
        <v>149</v>
      </c>
      <c r="H3238">
        <v>82</v>
      </c>
      <c r="I3238">
        <v>1995</v>
      </c>
      <c r="J3238">
        <v>11</v>
      </c>
      <c r="K3238" t="s">
        <v>2326</v>
      </c>
      <c r="L3238">
        <f>data_to_analyze[[#This Row],[workers]]-data_to_analyze[[#This Row],[previous_workers]]</f>
        <v>67</v>
      </c>
    </row>
    <row r="3239" spans="1:12" x14ac:dyDescent="0.25">
      <c r="A3239">
        <v>3229</v>
      </c>
      <c r="B3239" t="s">
        <v>11770</v>
      </c>
      <c r="C3239" t="s">
        <v>17741</v>
      </c>
      <c r="D3239" s="7">
        <v>209600000</v>
      </c>
      <c r="E3239">
        <v>113</v>
      </c>
      <c r="F3239" t="s">
        <v>25</v>
      </c>
      <c r="G3239">
        <v>90</v>
      </c>
      <c r="H3239">
        <v>50</v>
      </c>
      <c r="I3239">
        <v>2000</v>
      </c>
      <c r="J3239">
        <v>4</v>
      </c>
      <c r="K3239" t="s">
        <v>11774</v>
      </c>
      <c r="L3239">
        <f>data_to_analyze[[#This Row],[workers]]-data_to_analyze[[#This Row],[previous_workers]]</f>
        <v>40</v>
      </c>
    </row>
    <row r="3240" spans="1:12" x14ac:dyDescent="0.25">
      <c r="A3240">
        <v>3230</v>
      </c>
      <c r="B3240" t="s">
        <v>11775</v>
      </c>
      <c r="C3240" t="s">
        <v>17758</v>
      </c>
      <c r="D3240" s="7">
        <v>23900000</v>
      </c>
      <c r="E3240">
        <v>112</v>
      </c>
      <c r="F3240" t="s">
        <v>233</v>
      </c>
      <c r="G3240">
        <v>20</v>
      </c>
      <c r="H3240">
        <v>10</v>
      </c>
      <c r="I3240">
        <v>2003</v>
      </c>
      <c r="J3240">
        <v>2</v>
      </c>
      <c r="K3240" t="s">
        <v>11778</v>
      </c>
      <c r="L3240">
        <f>data_to_analyze[[#This Row],[workers]]-data_to_analyze[[#This Row],[previous_workers]]</f>
        <v>10</v>
      </c>
    </row>
    <row r="3241" spans="1:12" x14ac:dyDescent="0.25">
      <c r="A3241">
        <v>3231</v>
      </c>
      <c r="B3241" t="s">
        <v>11779</v>
      </c>
      <c r="C3241" t="s">
        <v>17770</v>
      </c>
      <c r="D3241" s="7">
        <v>9600000</v>
      </c>
      <c r="E3241">
        <v>112</v>
      </c>
      <c r="F3241" t="s">
        <v>257</v>
      </c>
      <c r="G3241">
        <v>39</v>
      </c>
      <c r="H3241">
        <v>18</v>
      </c>
      <c r="I3241">
        <v>2007</v>
      </c>
      <c r="J3241">
        <v>1</v>
      </c>
      <c r="K3241" t="s">
        <v>2939</v>
      </c>
      <c r="L3241">
        <f>data_to_analyze[[#This Row],[workers]]-data_to_analyze[[#This Row],[previous_workers]]</f>
        <v>21</v>
      </c>
    </row>
    <row r="3242" spans="1:12" x14ac:dyDescent="0.25">
      <c r="A3242">
        <v>3232</v>
      </c>
      <c r="B3242" t="s">
        <v>11782</v>
      </c>
      <c r="C3242" t="s">
        <v>17763</v>
      </c>
      <c r="D3242" s="7">
        <v>276700000</v>
      </c>
      <c r="E3242">
        <v>112</v>
      </c>
      <c r="F3242" t="s">
        <v>107</v>
      </c>
      <c r="G3242">
        <v>1200</v>
      </c>
      <c r="H3242">
        <v>650</v>
      </c>
      <c r="I3242">
        <v>2000</v>
      </c>
      <c r="J3242">
        <v>9</v>
      </c>
      <c r="K3242" t="s">
        <v>5950</v>
      </c>
      <c r="L3242">
        <f>data_to_analyze[[#This Row],[workers]]-data_to_analyze[[#This Row],[previous_workers]]</f>
        <v>550</v>
      </c>
    </row>
    <row r="3243" spans="1:12" x14ac:dyDescent="0.25">
      <c r="A3243">
        <v>3233</v>
      </c>
      <c r="B3243" t="s">
        <v>11786</v>
      </c>
      <c r="C3243" t="s">
        <v>17773</v>
      </c>
      <c r="D3243" s="7">
        <v>17800000</v>
      </c>
      <c r="E3243">
        <v>112</v>
      </c>
      <c r="F3243" t="s">
        <v>55</v>
      </c>
      <c r="G3243">
        <v>227</v>
      </c>
      <c r="H3243">
        <v>101</v>
      </c>
      <c r="I3243">
        <v>1995</v>
      </c>
      <c r="J3243">
        <v>1</v>
      </c>
      <c r="K3243" t="s">
        <v>1896</v>
      </c>
      <c r="L3243">
        <f>data_to_analyze[[#This Row],[workers]]-data_to_analyze[[#This Row],[previous_workers]]</f>
        <v>126</v>
      </c>
    </row>
    <row r="3244" spans="1:12" x14ac:dyDescent="0.25">
      <c r="A3244">
        <v>3234</v>
      </c>
      <c r="B3244" t="s">
        <v>11789</v>
      </c>
      <c r="C3244" t="s">
        <v>17775</v>
      </c>
      <c r="D3244" s="7">
        <v>9200000</v>
      </c>
      <c r="E3244">
        <v>112</v>
      </c>
      <c r="F3244" t="s">
        <v>308</v>
      </c>
      <c r="G3244">
        <v>75</v>
      </c>
      <c r="H3244">
        <v>25</v>
      </c>
      <c r="I3244">
        <v>2015</v>
      </c>
      <c r="J3244">
        <v>1</v>
      </c>
      <c r="K3244" t="s">
        <v>1860</v>
      </c>
      <c r="L3244">
        <f>data_to_analyze[[#This Row],[workers]]-data_to_analyze[[#This Row],[previous_workers]]</f>
        <v>50</v>
      </c>
    </row>
    <row r="3245" spans="1:12" x14ac:dyDescent="0.25">
      <c r="A3245">
        <v>3235</v>
      </c>
      <c r="B3245" t="s">
        <v>11792</v>
      </c>
      <c r="C3245" t="s">
        <v>10856</v>
      </c>
      <c r="D3245" s="7">
        <v>29900000</v>
      </c>
      <c r="E3245">
        <v>112</v>
      </c>
      <c r="F3245" t="s">
        <v>156</v>
      </c>
      <c r="G3245">
        <v>89</v>
      </c>
      <c r="H3245">
        <v>26</v>
      </c>
      <c r="I3245">
        <v>2007</v>
      </c>
      <c r="J3245">
        <v>2</v>
      </c>
      <c r="K3245" t="s">
        <v>696</v>
      </c>
      <c r="L3245">
        <f>data_to_analyze[[#This Row],[workers]]-data_to_analyze[[#This Row],[previous_workers]]</f>
        <v>63</v>
      </c>
    </row>
    <row r="3246" spans="1:12" x14ac:dyDescent="0.25">
      <c r="A3246">
        <v>3236</v>
      </c>
      <c r="B3246" t="s">
        <v>11795</v>
      </c>
      <c r="C3246" t="s">
        <v>10856</v>
      </c>
      <c r="D3246" s="7">
        <v>6800000</v>
      </c>
      <c r="E3246">
        <v>112</v>
      </c>
      <c r="F3246" t="s">
        <v>55</v>
      </c>
      <c r="G3246">
        <v>74</v>
      </c>
      <c r="H3246">
        <v>16</v>
      </c>
      <c r="I3246">
        <v>2009</v>
      </c>
      <c r="J3246">
        <v>1</v>
      </c>
      <c r="K3246" t="s">
        <v>2101</v>
      </c>
      <c r="L3246">
        <f>data_to_analyze[[#This Row],[workers]]-data_to_analyze[[#This Row],[previous_workers]]</f>
        <v>58</v>
      </c>
    </row>
    <row r="3247" spans="1:12" x14ac:dyDescent="0.25">
      <c r="A3247">
        <v>3237</v>
      </c>
      <c r="B3247" t="s">
        <v>11798</v>
      </c>
      <c r="C3247" t="s">
        <v>10856</v>
      </c>
      <c r="D3247" s="7">
        <v>27600000</v>
      </c>
      <c r="E3247">
        <v>112</v>
      </c>
      <c r="F3247" t="s">
        <v>211</v>
      </c>
      <c r="G3247">
        <v>100</v>
      </c>
      <c r="H3247">
        <v>50</v>
      </c>
      <c r="I3247">
        <v>2012</v>
      </c>
      <c r="J3247">
        <v>1</v>
      </c>
      <c r="K3247" t="s">
        <v>4089</v>
      </c>
      <c r="L3247">
        <f>data_to_analyze[[#This Row],[workers]]-data_to_analyze[[#This Row],[previous_workers]]</f>
        <v>50</v>
      </c>
    </row>
    <row r="3248" spans="1:12" x14ac:dyDescent="0.25">
      <c r="A3248">
        <v>3238</v>
      </c>
      <c r="B3248" t="s">
        <v>11801</v>
      </c>
      <c r="C3248" t="s">
        <v>17734</v>
      </c>
      <c r="D3248" s="7">
        <v>900000</v>
      </c>
      <c r="E3248">
        <v>112</v>
      </c>
      <c r="F3248" t="s">
        <v>336</v>
      </c>
      <c r="G3248">
        <v>38</v>
      </c>
      <c r="H3248">
        <v>30</v>
      </c>
      <c r="I3248">
        <v>1997</v>
      </c>
      <c r="J3248">
        <v>2</v>
      </c>
      <c r="K3248" t="s">
        <v>651</v>
      </c>
      <c r="L3248">
        <f>data_to_analyze[[#This Row],[workers]]-data_to_analyze[[#This Row],[previous_workers]]</f>
        <v>8</v>
      </c>
    </row>
    <row r="3249" spans="1:12" x14ac:dyDescent="0.25">
      <c r="A3249">
        <v>3239</v>
      </c>
      <c r="B3249" t="s">
        <v>11804</v>
      </c>
      <c r="C3249" t="s">
        <v>17739</v>
      </c>
      <c r="D3249" s="7">
        <v>65900000</v>
      </c>
      <c r="E3249">
        <v>112</v>
      </c>
      <c r="F3249" t="s">
        <v>308</v>
      </c>
      <c r="G3249">
        <v>150</v>
      </c>
      <c r="H3249">
        <v>61</v>
      </c>
      <c r="I3249">
        <v>2012</v>
      </c>
      <c r="J3249">
        <v>3</v>
      </c>
      <c r="K3249" t="s">
        <v>122</v>
      </c>
      <c r="L3249">
        <f>data_to_analyze[[#This Row],[workers]]-data_to_analyze[[#This Row],[previous_workers]]</f>
        <v>89</v>
      </c>
    </row>
    <row r="3250" spans="1:12" x14ac:dyDescent="0.25">
      <c r="A3250">
        <v>3240</v>
      </c>
      <c r="B3250" t="s">
        <v>11808</v>
      </c>
      <c r="C3250" t="s">
        <v>10856</v>
      </c>
      <c r="D3250" s="7">
        <v>25600000</v>
      </c>
      <c r="E3250">
        <v>112</v>
      </c>
      <c r="F3250" t="s">
        <v>308</v>
      </c>
      <c r="G3250">
        <v>21</v>
      </c>
      <c r="H3250">
        <v>14</v>
      </c>
      <c r="I3250">
        <v>2007</v>
      </c>
      <c r="J3250">
        <v>9</v>
      </c>
      <c r="K3250" t="s">
        <v>632</v>
      </c>
      <c r="L3250">
        <f>data_to_analyze[[#This Row],[workers]]-data_to_analyze[[#This Row],[previous_workers]]</f>
        <v>7</v>
      </c>
    </row>
    <row r="3251" spans="1:12" x14ac:dyDescent="0.25">
      <c r="A3251">
        <v>3241</v>
      </c>
      <c r="B3251" t="s">
        <v>11811</v>
      </c>
      <c r="C3251" t="s">
        <v>10856</v>
      </c>
      <c r="D3251" s="7">
        <v>9200000</v>
      </c>
      <c r="E3251">
        <v>112</v>
      </c>
      <c r="F3251" t="s">
        <v>187</v>
      </c>
      <c r="G3251">
        <v>209</v>
      </c>
      <c r="H3251">
        <v>58</v>
      </c>
      <c r="I3251">
        <v>2008</v>
      </c>
      <c r="J3251">
        <v>2</v>
      </c>
      <c r="K3251" t="s">
        <v>964</v>
      </c>
      <c r="L3251">
        <f>data_to_analyze[[#This Row],[workers]]-data_to_analyze[[#This Row],[previous_workers]]</f>
        <v>151</v>
      </c>
    </row>
    <row r="3252" spans="1:12" x14ac:dyDescent="0.25">
      <c r="A3252">
        <v>3242</v>
      </c>
      <c r="B3252" t="s">
        <v>11814</v>
      </c>
      <c r="C3252" t="s">
        <v>17730</v>
      </c>
      <c r="D3252" s="7">
        <v>31600000</v>
      </c>
      <c r="E3252">
        <v>112</v>
      </c>
      <c r="F3252" t="s">
        <v>1041</v>
      </c>
      <c r="G3252">
        <v>162</v>
      </c>
      <c r="H3252">
        <v>99</v>
      </c>
      <c r="I3252">
        <v>1983</v>
      </c>
      <c r="J3252">
        <v>2</v>
      </c>
      <c r="K3252" t="s">
        <v>2594</v>
      </c>
      <c r="L3252">
        <f>data_to_analyze[[#This Row],[workers]]-data_to_analyze[[#This Row],[previous_workers]]</f>
        <v>63</v>
      </c>
    </row>
    <row r="3253" spans="1:12" x14ac:dyDescent="0.25">
      <c r="A3253">
        <v>3243</v>
      </c>
      <c r="B3253" t="s">
        <v>11817</v>
      </c>
      <c r="C3253" t="s">
        <v>17733</v>
      </c>
      <c r="D3253" s="7">
        <v>9400000</v>
      </c>
      <c r="E3253">
        <v>112</v>
      </c>
      <c r="F3253" t="s">
        <v>18</v>
      </c>
      <c r="G3253">
        <v>86</v>
      </c>
      <c r="H3253">
        <v>30</v>
      </c>
      <c r="I3253">
        <v>1994</v>
      </c>
      <c r="J3253">
        <v>4</v>
      </c>
      <c r="K3253" t="s">
        <v>2800</v>
      </c>
      <c r="L3253">
        <f>data_to_analyze[[#This Row],[workers]]-data_to_analyze[[#This Row],[previous_workers]]</f>
        <v>56</v>
      </c>
    </row>
    <row r="3254" spans="1:12" x14ac:dyDescent="0.25">
      <c r="A3254">
        <v>3244</v>
      </c>
      <c r="B3254" t="s">
        <v>11820</v>
      </c>
      <c r="C3254" t="s">
        <v>17773</v>
      </c>
      <c r="D3254" s="7">
        <v>6600000</v>
      </c>
      <c r="E3254">
        <v>112</v>
      </c>
      <c r="F3254" t="s">
        <v>308</v>
      </c>
      <c r="G3254">
        <v>55</v>
      </c>
      <c r="H3254">
        <v>20</v>
      </c>
      <c r="I3254">
        <v>2011</v>
      </c>
      <c r="J3254">
        <v>3</v>
      </c>
      <c r="K3254" t="s">
        <v>735</v>
      </c>
      <c r="L3254">
        <f>data_to_analyze[[#This Row],[workers]]-data_to_analyze[[#This Row],[previous_workers]]</f>
        <v>35</v>
      </c>
    </row>
    <row r="3255" spans="1:12" x14ac:dyDescent="0.25">
      <c r="A3255">
        <v>3245</v>
      </c>
      <c r="B3255" t="s">
        <v>11823</v>
      </c>
      <c r="C3255" t="s">
        <v>10856</v>
      </c>
      <c r="D3255" s="7">
        <v>2700000</v>
      </c>
      <c r="E3255">
        <v>112</v>
      </c>
      <c r="F3255" t="s">
        <v>297</v>
      </c>
      <c r="G3255">
        <v>16</v>
      </c>
      <c r="H3255">
        <v>10</v>
      </c>
      <c r="I3255">
        <v>2007</v>
      </c>
      <c r="J3255">
        <v>2</v>
      </c>
      <c r="K3255" t="s">
        <v>11826</v>
      </c>
      <c r="L3255">
        <f>data_to_analyze[[#This Row],[workers]]-data_to_analyze[[#This Row],[previous_workers]]</f>
        <v>6</v>
      </c>
    </row>
    <row r="3256" spans="1:12" x14ac:dyDescent="0.25">
      <c r="A3256">
        <v>3246</v>
      </c>
      <c r="B3256" t="s">
        <v>11827</v>
      </c>
      <c r="C3256" t="s">
        <v>17760</v>
      </c>
      <c r="D3256" s="7">
        <v>14400000</v>
      </c>
      <c r="E3256">
        <v>112</v>
      </c>
      <c r="F3256" t="s">
        <v>233</v>
      </c>
      <c r="G3256">
        <v>120</v>
      </c>
      <c r="H3256">
        <v>55</v>
      </c>
      <c r="I3256">
        <v>2007</v>
      </c>
      <c r="J3256">
        <v>3</v>
      </c>
      <c r="K3256" t="s">
        <v>11830</v>
      </c>
      <c r="L3256">
        <f>data_to_analyze[[#This Row],[workers]]-data_to_analyze[[#This Row],[previous_workers]]</f>
        <v>65</v>
      </c>
    </row>
    <row r="3257" spans="1:12" x14ac:dyDescent="0.25">
      <c r="A3257">
        <v>3247</v>
      </c>
      <c r="B3257" t="s">
        <v>11831</v>
      </c>
      <c r="C3257" t="s">
        <v>17770</v>
      </c>
      <c r="D3257" s="7">
        <v>8700000</v>
      </c>
      <c r="E3257">
        <v>112</v>
      </c>
      <c r="F3257" t="s">
        <v>55</v>
      </c>
      <c r="G3257">
        <v>750</v>
      </c>
      <c r="H3257">
        <v>500</v>
      </c>
      <c r="I3257">
        <v>2008</v>
      </c>
      <c r="J3257">
        <v>4</v>
      </c>
      <c r="K3257" t="s">
        <v>258</v>
      </c>
      <c r="L3257">
        <f>data_to_analyze[[#This Row],[workers]]-data_to_analyze[[#This Row],[previous_workers]]</f>
        <v>250</v>
      </c>
    </row>
    <row r="3258" spans="1:12" x14ac:dyDescent="0.25">
      <c r="A3258">
        <v>3248</v>
      </c>
      <c r="B3258" t="s">
        <v>11835</v>
      </c>
      <c r="C3258" t="s">
        <v>17742</v>
      </c>
      <c r="D3258" s="7">
        <v>10600000</v>
      </c>
      <c r="E3258">
        <v>112</v>
      </c>
      <c r="F3258" t="s">
        <v>156</v>
      </c>
      <c r="G3258">
        <v>75</v>
      </c>
      <c r="H3258">
        <v>25</v>
      </c>
      <c r="I3258">
        <v>2006</v>
      </c>
      <c r="J3258">
        <v>6</v>
      </c>
      <c r="K3258" t="s">
        <v>506</v>
      </c>
      <c r="L3258">
        <f>data_to_analyze[[#This Row],[workers]]-data_to_analyze[[#This Row],[previous_workers]]</f>
        <v>50</v>
      </c>
    </row>
    <row r="3259" spans="1:12" x14ac:dyDescent="0.25">
      <c r="A3259">
        <v>3249</v>
      </c>
      <c r="B3259" t="s">
        <v>11838</v>
      </c>
      <c r="C3259" t="s">
        <v>17733</v>
      </c>
      <c r="D3259" s="7">
        <v>3800000</v>
      </c>
      <c r="E3259">
        <v>112</v>
      </c>
      <c r="F3259" t="s">
        <v>233</v>
      </c>
      <c r="G3259">
        <v>40</v>
      </c>
      <c r="H3259">
        <v>20</v>
      </c>
      <c r="I3259">
        <v>2004</v>
      </c>
      <c r="J3259">
        <v>1</v>
      </c>
      <c r="K3259" t="s">
        <v>9614</v>
      </c>
      <c r="L3259">
        <f>data_to_analyze[[#This Row],[workers]]-data_to_analyze[[#This Row],[previous_workers]]</f>
        <v>20</v>
      </c>
    </row>
    <row r="3260" spans="1:12" x14ac:dyDescent="0.25">
      <c r="A3260">
        <v>3250</v>
      </c>
      <c r="B3260" t="s">
        <v>11841</v>
      </c>
      <c r="C3260" t="s">
        <v>10856</v>
      </c>
      <c r="D3260" s="7">
        <v>12600000</v>
      </c>
      <c r="E3260">
        <v>112</v>
      </c>
      <c r="F3260" t="s">
        <v>308</v>
      </c>
      <c r="G3260">
        <v>93</v>
      </c>
      <c r="H3260">
        <v>34</v>
      </c>
      <c r="I3260">
        <v>2002</v>
      </c>
      <c r="J3260">
        <v>1</v>
      </c>
      <c r="K3260" t="s">
        <v>163</v>
      </c>
      <c r="L3260">
        <f>data_to_analyze[[#This Row],[workers]]-data_to_analyze[[#This Row],[previous_workers]]</f>
        <v>59</v>
      </c>
    </row>
    <row r="3261" spans="1:12" x14ac:dyDescent="0.25">
      <c r="A3261">
        <v>3251</v>
      </c>
      <c r="B3261" t="s">
        <v>11844</v>
      </c>
      <c r="C3261" t="s">
        <v>17735</v>
      </c>
      <c r="D3261" s="7">
        <v>3100000</v>
      </c>
      <c r="E3261">
        <v>112</v>
      </c>
      <c r="F3261" t="s">
        <v>18</v>
      </c>
      <c r="G3261">
        <v>11</v>
      </c>
      <c r="H3261">
        <v>9</v>
      </c>
      <c r="I3261">
        <v>2011</v>
      </c>
      <c r="J3261">
        <v>1</v>
      </c>
      <c r="K3261" t="s">
        <v>2085</v>
      </c>
      <c r="L3261">
        <f>data_to_analyze[[#This Row],[workers]]-data_to_analyze[[#This Row],[previous_workers]]</f>
        <v>2</v>
      </c>
    </row>
    <row r="3262" spans="1:12" x14ac:dyDescent="0.25">
      <c r="A3262">
        <v>3252</v>
      </c>
      <c r="B3262" t="s">
        <v>11847</v>
      </c>
      <c r="C3262" t="s">
        <v>17769</v>
      </c>
      <c r="D3262" s="7">
        <v>65500000</v>
      </c>
      <c r="E3262">
        <v>112</v>
      </c>
      <c r="F3262" t="s">
        <v>257</v>
      </c>
      <c r="G3262">
        <v>87</v>
      </c>
      <c r="H3262">
        <v>25</v>
      </c>
      <c r="I3262">
        <v>2009</v>
      </c>
      <c r="J3262">
        <v>3</v>
      </c>
      <c r="K3262" t="s">
        <v>26</v>
      </c>
      <c r="L3262">
        <f>data_to_analyze[[#This Row],[workers]]-data_to_analyze[[#This Row],[previous_workers]]</f>
        <v>62</v>
      </c>
    </row>
    <row r="3263" spans="1:12" x14ac:dyDescent="0.25">
      <c r="A3263">
        <v>3253</v>
      </c>
      <c r="B3263" t="s">
        <v>11851</v>
      </c>
      <c r="C3263" t="s">
        <v>17770</v>
      </c>
      <c r="D3263" s="7">
        <v>11400000</v>
      </c>
      <c r="E3263">
        <v>112</v>
      </c>
      <c r="F3263" t="s">
        <v>18</v>
      </c>
      <c r="G3263">
        <v>50</v>
      </c>
      <c r="H3263">
        <v>28</v>
      </c>
      <c r="I3263">
        <v>2012</v>
      </c>
      <c r="J3263">
        <v>4</v>
      </c>
      <c r="K3263" t="s">
        <v>34</v>
      </c>
      <c r="L3263">
        <f>data_to_analyze[[#This Row],[workers]]-data_to_analyze[[#This Row],[previous_workers]]</f>
        <v>22</v>
      </c>
    </row>
    <row r="3264" spans="1:12" x14ac:dyDescent="0.25">
      <c r="A3264">
        <v>3254</v>
      </c>
      <c r="B3264" t="s">
        <v>11854</v>
      </c>
      <c r="C3264" t="s">
        <v>17742</v>
      </c>
      <c r="D3264" s="7">
        <v>240800000</v>
      </c>
      <c r="E3264">
        <v>112</v>
      </c>
      <c r="F3264" t="s">
        <v>336</v>
      </c>
      <c r="G3264">
        <v>400</v>
      </c>
      <c r="H3264">
        <v>186</v>
      </c>
      <c r="I3264">
        <v>1949</v>
      </c>
      <c r="J3264">
        <v>1</v>
      </c>
      <c r="K3264" t="s">
        <v>19</v>
      </c>
      <c r="L3264">
        <f>data_to_analyze[[#This Row],[workers]]-data_to_analyze[[#This Row],[previous_workers]]</f>
        <v>214</v>
      </c>
    </row>
    <row r="3265" spans="1:12" x14ac:dyDescent="0.25">
      <c r="A3265">
        <v>3255</v>
      </c>
      <c r="B3265" t="s">
        <v>11858</v>
      </c>
      <c r="C3265" t="s">
        <v>17741</v>
      </c>
      <c r="D3265" s="7">
        <v>66100000</v>
      </c>
      <c r="E3265">
        <v>111</v>
      </c>
      <c r="F3265" t="s">
        <v>55</v>
      </c>
      <c r="G3265">
        <v>9</v>
      </c>
      <c r="H3265">
        <v>6</v>
      </c>
      <c r="I3265">
        <v>2006</v>
      </c>
      <c r="J3265">
        <v>2</v>
      </c>
      <c r="K3265" t="s">
        <v>11862</v>
      </c>
      <c r="L3265">
        <f>data_to_analyze[[#This Row],[workers]]-data_to_analyze[[#This Row],[previous_workers]]</f>
        <v>3</v>
      </c>
    </row>
    <row r="3266" spans="1:12" x14ac:dyDescent="0.25">
      <c r="A3266">
        <v>3256</v>
      </c>
      <c r="B3266" t="s">
        <v>11863</v>
      </c>
      <c r="C3266" t="s">
        <v>108</v>
      </c>
      <c r="D3266" s="7">
        <v>3800000</v>
      </c>
      <c r="E3266">
        <v>111</v>
      </c>
      <c r="F3266" t="s">
        <v>336</v>
      </c>
      <c r="G3266">
        <v>45</v>
      </c>
      <c r="H3266">
        <v>20</v>
      </c>
      <c r="I3266">
        <v>2011</v>
      </c>
      <c r="J3266">
        <v>2</v>
      </c>
      <c r="K3266" t="s">
        <v>3791</v>
      </c>
      <c r="L3266">
        <f>data_to_analyze[[#This Row],[workers]]-data_to_analyze[[#This Row],[previous_workers]]</f>
        <v>25</v>
      </c>
    </row>
    <row r="3267" spans="1:12" x14ac:dyDescent="0.25">
      <c r="A3267">
        <v>3257</v>
      </c>
      <c r="B3267" t="s">
        <v>11866</v>
      </c>
      <c r="C3267" t="s">
        <v>17751</v>
      </c>
      <c r="D3267" s="7">
        <v>20100000</v>
      </c>
      <c r="E3267">
        <v>111</v>
      </c>
      <c r="F3267" t="s">
        <v>211</v>
      </c>
      <c r="G3267">
        <v>66</v>
      </c>
      <c r="H3267">
        <v>33</v>
      </c>
      <c r="I3267">
        <v>2002</v>
      </c>
      <c r="J3267">
        <v>6</v>
      </c>
      <c r="K3267" t="s">
        <v>4268</v>
      </c>
      <c r="L3267">
        <f>data_to_analyze[[#This Row],[workers]]-data_to_analyze[[#This Row],[previous_workers]]</f>
        <v>33</v>
      </c>
    </row>
    <row r="3268" spans="1:12" x14ac:dyDescent="0.25">
      <c r="A3268">
        <v>3258</v>
      </c>
      <c r="B3268" t="s">
        <v>11869</v>
      </c>
      <c r="C3268" t="s">
        <v>17770</v>
      </c>
      <c r="D3268" s="7">
        <v>700000</v>
      </c>
      <c r="E3268">
        <v>111</v>
      </c>
      <c r="F3268" t="s">
        <v>187</v>
      </c>
      <c r="G3268">
        <v>71</v>
      </c>
      <c r="H3268">
        <v>25</v>
      </c>
      <c r="I3268">
        <v>2010</v>
      </c>
      <c r="J3268">
        <v>1</v>
      </c>
      <c r="K3268" t="s">
        <v>34</v>
      </c>
      <c r="L3268">
        <f>data_to_analyze[[#This Row],[workers]]-data_to_analyze[[#This Row],[previous_workers]]</f>
        <v>46</v>
      </c>
    </row>
    <row r="3269" spans="1:12" x14ac:dyDescent="0.25">
      <c r="A3269">
        <v>3259</v>
      </c>
      <c r="B3269" t="s">
        <v>11872</v>
      </c>
      <c r="C3269" t="s">
        <v>17749</v>
      </c>
      <c r="D3269" s="7">
        <v>6400000</v>
      </c>
      <c r="E3269">
        <v>111</v>
      </c>
      <c r="F3269" t="s">
        <v>308</v>
      </c>
      <c r="G3269">
        <v>58</v>
      </c>
      <c r="H3269">
        <v>25</v>
      </c>
      <c r="I3269">
        <v>2004</v>
      </c>
      <c r="J3269">
        <v>6</v>
      </c>
      <c r="K3269" t="s">
        <v>3871</v>
      </c>
      <c r="L3269">
        <f>data_to_analyze[[#This Row],[workers]]-data_to_analyze[[#This Row],[previous_workers]]</f>
        <v>33</v>
      </c>
    </row>
    <row r="3270" spans="1:12" x14ac:dyDescent="0.25">
      <c r="A3270">
        <v>3260</v>
      </c>
      <c r="B3270" t="s">
        <v>11875</v>
      </c>
      <c r="C3270" t="s">
        <v>17742</v>
      </c>
      <c r="D3270" s="7">
        <v>990600000</v>
      </c>
      <c r="E3270">
        <v>111</v>
      </c>
      <c r="F3270" t="s">
        <v>289</v>
      </c>
      <c r="G3270">
        <v>4112</v>
      </c>
      <c r="H3270">
        <v>2136</v>
      </c>
      <c r="I3270">
        <v>2001</v>
      </c>
      <c r="J3270">
        <v>3</v>
      </c>
      <c r="K3270" t="s">
        <v>1984</v>
      </c>
      <c r="L3270">
        <f>data_to_analyze[[#This Row],[workers]]-data_to_analyze[[#This Row],[previous_workers]]</f>
        <v>1976</v>
      </c>
    </row>
    <row r="3271" spans="1:12" x14ac:dyDescent="0.25">
      <c r="A3271">
        <v>3261</v>
      </c>
      <c r="B3271" t="s">
        <v>11879</v>
      </c>
      <c r="C3271" t="s">
        <v>17775</v>
      </c>
      <c r="D3271" s="7">
        <v>3400000</v>
      </c>
      <c r="E3271">
        <v>111</v>
      </c>
      <c r="F3271" t="s">
        <v>18</v>
      </c>
      <c r="G3271">
        <v>34</v>
      </c>
      <c r="H3271">
        <v>17</v>
      </c>
      <c r="I3271">
        <v>2002</v>
      </c>
      <c r="J3271">
        <v>2</v>
      </c>
      <c r="K3271" t="s">
        <v>11882</v>
      </c>
      <c r="L3271">
        <f>data_to_analyze[[#This Row],[workers]]-data_to_analyze[[#This Row],[previous_workers]]</f>
        <v>17</v>
      </c>
    </row>
    <row r="3272" spans="1:12" x14ac:dyDescent="0.25">
      <c r="A3272">
        <v>3262</v>
      </c>
      <c r="B3272" t="s">
        <v>11883</v>
      </c>
      <c r="C3272" t="s">
        <v>17765</v>
      </c>
      <c r="D3272" s="7">
        <v>30600000</v>
      </c>
      <c r="E3272">
        <v>111</v>
      </c>
      <c r="F3272" t="s">
        <v>18</v>
      </c>
      <c r="G3272">
        <v>100</v>
      </c>
      <c r="H3272">
        <v>44</v>
      </c>
      <c r="I3272">
        <v>2008</v>
      </c>
      <c r="J3272">
        <v>8</v>
      </c>
      <c r="K3272" t="s">
        <v>11886</v>
      </c>
      <c r="L3272">
        <f>data_to_analyze[[#This Row],[workers]]-data_to_analyze[[#This Row],[previous_workers]]</f>
        <v>56</v>
      </c>
    </row>
    <row r="3273" spans="1:12" x14ac:dyDescent="0.25">
      <c r="A3273">
        <v>3263</v>
      </c>
      <c r="B3273" t="s">
        <v>11887</v>
      </c>
      <c r="C3273" t="s">
        <v>10856</v>
      </c>
      <c r="D3273" s="7">
        <v>5200000</v>
      </c>
      <c r="E3273">
        <v>111</v>
      </c>
      <c r="F3273" t="s">
        <v>211</v>
      </c>
      <c r="G3273">
        <v>16</v>
      </c>
      <c r="H3273">
        <v>9</v>
      </c>
      <c r="I3273">
        <v>2000</v>
      </c>
      <c r="J3273">
        <v>5</v>
      </c>
      <c r="K3273" t="s">
        <v>11890</v>
      </c>
      <c r="L3273">
        <f>data_to_analyze[[#This Row],[workers]]-data_to_analyze[[#This Row],[previous_workers]]</f>
        <v>7</v>
      </c>
    </row>
    <row r="3274" spans="1:12" x14ac:dyDescent="0.25">
      <c r="A3274">
        <v>3264</v>
      </c>
      <c r="B3274" t="s">
        <v>11891</v>
      </c>
      <c r="C3274" t="s">
        <v>17771</v>
      </c>
      <c r="D3274" s="7">
        <v>14400000</v>
      </c>
      <c r="E3274">
        <v>111</v>
      </c>
      <c r="F3274" t="s">
        <v>329</v>
      </c>
      <c r="G3274">
        <v>31</v>
      </c>
      <c r="H3274">
        <v>21</v>
      </c>
      <c r="I3274">
        <v>1990</v>
      </c>
      <c r="J3274">
        <v>4</v>
      </c>
      <c r="K3274" t="s">
        <v>1734</v>
      </c>
      <c r="L3274">
        <f>data_to_analyze[[#This Row],[workers]]-data_to_analyze[[#This Row],[previous_workers]]</f>
        <v>10</v>
      </c>
    </row>
    <row r="3275" spans="1:12" x14ac:dyDescent="0.25">
      <c r="A3275">
        <v>3265</v>
      </c>
      <c r="B3275" t="s">
        <v>11894</v>
      </c>
      <c r="C3275" t="s">
        <v>17739</v>
      </c>
      <c r="D3275" s="7">
        <v>219600000</v>
      </c>
      <c r="E3275">
        <v>111</v>
      </c>
      <c r="F3275" t="s">
        <v>308</v>
      </c>
      <c r="G3275">
        <v>258</v>
      </c>
      <c r="H3275">
        <v>131</v>
      </c>
      <c r="I3275">
        <v>2001</v>
      </c>
      <c r="J3275">
        <v>9</v>
      </c>
      <c r="K3275" t="s">
        <v>4023</v>
      </c>
      <c r="L3275">
        <f>data_to_analyze[[#This Row],[workers]]-data_to_analyze[[#This Row],[previous_workers]]</f>
        <v>127</v>
      </c>
    </row>
    <row r="3276" spans="1:12" x14ac:dyDescent="0.25">
      <c r="A3276">
        <v>3266</v>
      </c>
      <c r="B3276" t="s">
        <v>11898</v>
      </c>
      <c r="C3276" t="s">
        <v>17758</v>
      </c>
      <c r="D3276" s="7">
        <v>178700000</v>
      </c>
      <c r="E3276">
        <v>111</v>
      </c>
      <c r="F3276" t="s">
        <v>156</v>
      </c>
      <c r="G3276">
        <v>800</v>
      </c>
      <c r="H3276">
        <v>535</v>
      </c>
      <c r="I3276">
        <v>2000</v>
      </c>
      <c r="J3276">
        <v>13</v>
      </c>
      <c r="K3276" t="s">
        <v>2849</v>
      </c>
      <c r="L3276">
        <f>data_to_analyze[[#This Row],[workers]]-data_to_analyze[[#This Row],[previous_workers]]</f>
        <v>265</v>
      </c>
    </row>
    <row r="3277" spans="1:12" x14ac:dyDescent="0.25">
      <c r="A3277">
        <v>3267</v>
      </c>
      <c r="B3277" t="s">
        <v>11902</v>
      </c>
      <c r="C3277" t="s">
        <v>17773</v>
      </c>
      <c r="D3277" s="7">
        <v>2300000</v>
      </c>
      <c r="E3277">
        <v>111</v>
      </c>
      <c r="F3277" t="s">
        <v>55</v>
      </c>
      <c r="G3277">
        <v>14</v>
      </c>
      <c r="H3277">
        <v>9</v>
      </c>
      <c r="I3277">
        <v>2006</v>
      </c>
      <c r="J3277">
        <v>1</v>
      </c>
      <c r="K3277" t="s">
        <v>11905</v>
      </c>
      <c r="L3277">
        <f>data_to_analyze[[#This Row],[workers]]-data_to_analyze[[#This Row],[previous_workers]]</f>
        <v>5</v>
      </c>
    </row>
    <row r="3278" spans="1:12" x14ac:dyDescent="0.25">
      <c r="A3278">
        <v>3268</v>
      </c>
      <c r="B3278" t="s">
        <v>11906</v>
      </c>
      <c r="C3278" t="s">
        <v>17775</v>
      </c>
      <c r="D3278" s="7">
        <v>6800000</v>
      </c>
      <c r="E3278">
        <v>111</v>
      </c>
      <c r="F3278" t="s">
        <v>156</v>
      </c>
      <c r="G3278">
        <v>39</v>
      </c>
      <c r="H3278">
        <v>32</v>
      </c>
      <c r="I3278">
        <v>2005</v>
      </c>
      <c r="J3278">
        <v>5</v>
      </c>
      <c r="K3278" t="s">
        <v>11909</v>
      </c>
      <c r="L3278">
        <f>data_to_analyze[[#This Row],[workers]]-data_to_analyze[[#This Row],[previous_workers]]</f>
        <v>7</v>
      </c>
    </row>
    <row r="3279" spans="1:12" x14ac:dyDescent="0.25">
      <c r="A3279">
        <v>3269</v>
      </c>
      <c r="B3279" t="s">
        <v>11910</v>
      </c>
      <c r="C3279" t="s">
        <v>17734</v>
      </c>
      <c r="D3279" s="7">
        <v>6400000</v>
      </c>
      <c r="E3279">
        <v>111</v>
      </c>
      <c r="F3279" t="s">
        <v>55</v>
      </c>
      <c r="G3279">
        <v>113</v>
      </c>
      <c r="H3279">
        <v>50</v>
      </c>
      <c r="I3279">
        <v>2001</v>
      </c>
      <c r="J3279">
        <v>3</v>
      </c>
      <c r="K3279" t="s">
        <v>11913</v>
      </c>
      <c r="L3279">
        <f>data_to_analyze[[#This Row],[workers]]-data_to_analyze[[#This Row],[previous_workers]]</f>
        <v>63</v>
      </c>
    </row>
    <row r="3280" spans="1:12" x14ac:dyDescent="0.25">
      <c r="A3280">
        <v>3270</v>
      </c>
      <c r="B3280" t="s">
        <v>11914</v>
      </c>
      <c r="C3280" t="s">
        <v>17760</v>
      </c>
      <c r="D3280" s="7">
        <v>1500000000</v>
      </c>
      <c r="E3280">
        <v>111</v>
      </c>
      <c r="F3280" t="s">
        <v>48</v>
      </c>
      <c r="G3280">
        <v>5000</v>
      </c>
      <c r="H3280">
        <v>4500</v>
      </c>
      <c r="I3280">
        <v>1996</v>
      </c>
      <c r="J3280">
        <v>9</v>
      </c>
      <c r="K3280" t="s">
        <v>422</v>
      </c>
      <c r="L3280">
        <f>data_to_analyze[[#This Row],[workers]]-data_to_analyze[[#This Row],[previous_workers]]</f>
        <v>500</v>
      </c>
    </row>
    <row r="3281" spans="1:12" x14ac:dyDescent="0.25">
      <c r="A3281">
        <v>3271</v>
      </c>
      <c r="B3281" t="s">
        <v>11918</v>
      </c>
      <c r="C3281" t="s">
        <v>17749</v>
      </c>
      <c r="D3281" s="7">
        <v>233200000</v>
      </c>
      <c r="E3281">
        <v>111</v>
      </c>
      <c r="F3281" t="s">
        <v>623</v>
      </c>
      <c r="G3281">
        <v>917</v>
      </c>
      <c r="H3281">
        <v>514</v>
      </c>
      <c r="I3281">
        <v>1969</v>
      </c>
      <c r="J3281">
        <v>5</v>
      </c>
      <c r="K3281" t="s">
        <v>11922</v>
      </c>
      <c r="L3281">
        <f>data_to_analyze[[#This Row],[workers]]-data_to_analyze[[#This Row],[previous_workers]]</f>
        <v>403</v>
      </c>
    </row>
    <row r="3282" spans="1:12" x14ac:dyDescent="0.25">
      <c r="A3282">
        <v>3272</v>
      </c>
      <c r="B3282" t="s">
        <v>11923</v>
      </c>
      <c r="C3282" t="s">
        <v>108</v>
      </c>
      <c r="D3282" s="7">
        <v>44800000</v>
      </c>
      <c r="E3282">
        <v>111</v>
      </c>
      <c r="F3282" t="s">
        <v>18</v>
      </c>
      <c r="G3282">
        <v>220</v>
      </c>
      <c r="H3282">
        <v>160</v>
      </c>
      <c r="I3282">
        <v>2008</v>
      </c>
      <c r="J3282">
        <v>7</v>
      </c>
      <c r="K3282" t="s">
        <v>8713</v>
      </c>
      <c r="L3282">
        <f>data_to_analyze[[#This Row],[workers]]-data_to_analyze[[#This Row],[previous_workers]]</f>
        <v>60</v>
      </c>
    </row>
    <row r="3283" spans="1:12" x14ac:dyDescent="0.25">
      <c r="A3283">
        <v>3273</v>
      </c>
      <c r="B3283" t="s">
        <v>11926</v>
      </c>
      <c r="C3283" t="s">
        <v>108</v>
      </c>
      <c r="D3283" s="7">
        <v>50300000</v>
      </c>
      <c r="E3283">
        <v>111</v>
      </c>
      <c r="F3283" t="s">
        <v>18</v>
      </c>
      <c r="G3283">
        <v>161</v>
      </c>
      <c r="H3283">
        <v>93</v>
      </c>
      <c r="I3283">
        <v>1991</v>
      </c>
      <c r="J3283">
        <v>10</v>
      </c>
      <c r="K3283" t="s">
        <v>108</v>
      </c>
      <c r="L3283">
        <f>data_to_analyze[[#This Row],[workers]]-data_to_analyze[[#This Row],[previous_workers]]</f>
        <v>68</v>
      </c>
    </row>
    <row r="3284" spans="1:12" x14ac:dyDescent="0.25">
      <c r="A3284">
        <v>3274</v>
      </c>
      <c r="B3284" t="s">
        <v>11929</v>
      </c>
      <c r="C3284" t="s">
        <v>17742</v>
      </c>
      <c r="D3284" s="7">
        <v>15600000</v>
      </c>
      <c r="E3284">
        <v>111</v>
      </c>
      <c r="F3284" t="s">
        <v>18</v>
      </c>
      <c r="G3284">
        <v>114</v>
      </c>
      <c r="H3284">
        <v>61</v>
      </c>
      <c r="I3284">
        <v>2001</v>
      </c>
      <c r="J3284">
        <v>7</v>
      </c>
      <c r="K3284" t="s">
        <v>506</v>
      </c>
      <c r="L3284">
        <f>data_to_analyze[[#This Row],[workers]]-data_to_analyze[[#This Row],[previous_workers]]</f>
        <v>53</v>
      </c>
    </row>
    <row r="3285" spans="1:12" x14ac:dyDescent="0.25">
      <c r="A3285">
        <v>3275</v>
      </c>
      <c r="B3285" t="s">
        <v>11932</v>
      </c>
      <c r="C3285" t="s">
        <v>17749</v>
      </c>
      <c r="D3285" s="7">
        <v>11700000</v>
      </c>
      <c r="E3285">
        <v>110</v>
      </c>
      <c r="F3285" t="s">
        <v>324</v>
      </c>
      <c r="G3285">
        <v>47</v>
      </c>
      <c r="H3285">
        <v>29</v>
      </c>
      <c r="I3285">
        <v>1980</v>
      </c>
      <c r="J3285">
        <v>5</v>
      </c>
      <c r="K3285" t="s">
        <v>2242</v>
      </c>
      <c r="L3285">
        <f>data_to_analyze[[#This Row],[workers]]-data_to_analyze[[#This Row],[previous_workers]]</f>
        <v>18</v>
      </c>
    </row>
    <row r="3286" spans="1:12" x14ac:dyDescent="0.25">
      <c r="A3286">
        <v>3276</v>
      </c>
      <c r="B3286" t="s">
        <v>11935</v>
      </c>
      <c r="C3286" t="s">
        <v>108</v>
      </c>
      <c r="D3286" s="7">
        <v>12300000</v>
      </c>
      <c r="E3286">
        <v>110</v>
      </c>
      <c r="F3286" t="s">
        <v>156</v>
      </c>
      <c r="G3286">
        <v>67</v>
      </c>
      <c r="H3286">
        <v>40</v>
      </c>
      <c r="I3286">
        <v>2009</v>
      </c>
      <c r="J3286">
        <v>6</v>
      </c>
      <c r="K3286" t="s">
        <v>108</v>
      </c>
      <c r="L3286">
        <f>data_to_analyze[[#This Row],[workers]]-data_to_analyze[[#This Row],[previous_workers]]</f>
        <v>27</v>
      </c>
    </row>
    <row r="3287" spans="1:12" x14ac:dyDescent="0.25">
      <c r="A3287">
        <v>3277</v>
      </c>
      <c r="B3287" t="s">
        <v>11938</v>
      </c>
      <c r="C3287" t="s">
        <v>17762</v>
      </c>
      <c r="D3287" s="7">
        <v>6400000</v>
      </c>
      <c r="E3287">
        <v>110</v>
      </c>
      <c r="F3287" t="s">
        <v>271</v>
      </c>
      <c r="G3287">
        <v>131</v>
      </c>
      <c r="H3287">
        <v>77</v>
      </c>
      <c r="I3287">
        <v>1999</v>
      </c>
      <c r="J3287">
        <v>1</v>
      </c>
      <c r="K3287" t="s">
        <v>11941</v>
      </c>
      <c r="L3287">
        <f>data_to_analyze[[#This Row],[workers]]-data_to_analyze[[#This Row],[previous_workers]]</f>
        <v>54</v>
      </c>
    </row>
    <row r="3288" spans="1:12" x14ac:dyDescent="0.25">
      <c r="A3288">
        <v>3278</v>
      </c>
      <c r="B3288" t="s">
        <v>11942</v>
      </c>
      <c r="C3288" t="s">
        <v>17738</v>
      </c>
      <c r="D3288" s="7">
        <v>15600000</v>
      </c>
      <c r="E3288">
        <v>110</v>
      </c>
      <c r="F3288" t="s">
        <v>297</v>
      </c>
      <c r="G3288">
        <v>158</v>
      </c>
      <c r="H3288">
        <v>28</v>
      </c>
      <c r="I3288">
        <v>2008</v>
      </c>
      <c r="J3288">
        <v>1</v>
      </c>
      <c r="K3288" t="s">
        <v>976</v>
      </c>
      <c r="L3288">
        <f>data_to_analyze[[#This Row],[workers]]-data_to_analyze[[#This Row],[previous_workers]]</f>
        <v>130</v>
      </c>
    </row>
    <row r="3289" spans="1:12" x14ac:dyDescent="0.25">
      <c r="A3289">
        <v>3279</v>
      </c>
      <c r="B3289" t="s">
        <v>11945</v>
      </c>
      <c r="C3289" t="s">
        <v>17773</v>
      </c>
      <c r="D3289" s="7">
        <v>17700000</v>
      </c>
      <c r="E3289">
        <v>110</v>
      </c>
      <c r="F3289" t="s">
        <v>308</v>
      </c>
      <c r="G3289">
        <v>99</v>
      </c>
      <c r="H3289">
        <v>52</v>
      </c>
      <c r="I3289">
        <v>2002</v>
      </c>
      <c r="J3289">
        <v>10</v>
      </c>
      <c r="K3289" t="s">
        <v>1896</v>
      </c>
      <c r="L3289">
        <f>data_to_analyze[[#This Row],[workers]]-data_to_analyze[[#This Row],[previous_workers]]</f>
        <v>47</v>
      </c>
    </row>
    <row r="3290" spans="1:12" x14ac:dyDescent="0.25">
      <c r="A3290">
        <v>3280</v>
      </c>
      <c r="B3290" t="s">
        <v>11948</v>
      </c>
      <c r="C3290" t="s">
        <v>17770</v>
      </c>
      <c r="D3290" s="7">
        <v>8800000</v>
      </c>
      <c r="E3290">
        <v>110</v>
      </c>
      <c r="F3290" t="s">
        <v>336</v>
      </c>
      <c r="G3290">
        <v>22</v>
      </c>
      <c r="H3290">
        <v>10</v>
      </c>
      <c r="I3290">
        <v>2012</v>
      </c>
      <c r="J3290">
        <v>2</v>
      </c>
      <c r="K3290" t="s">
        <v>3225</v>
      </c>
      <c r="L3290">
        <f>data_to_analyze[[#This Row],[workers]]-data_to_analyze[[#This Row],[previous_workers]]</f>
        <v>12</v>
      </c>
    </row>
    <row r="3291" spans="1:12" x14ac:dyDescent="0.25">
      <c r="A3291">
        <v>3281</v>
      </c>
      <c r="B3291" t="s">
        <v>11951</v>
      </c>
      <c r="C3291" t="s">
        <v>17770</v>
      </c>
      <c r="D3291" s="7">
        <v>16700000</v>
      </c>
      <c r="E3291">
        <v>110</v>
      </c>
      <c r="F3291" t="s">
        <v>297</v>
      </c>
      <c r="G3291">
        <v>11</v>
      </c>
      <c r="H3291">
        <v>7</v>
      </c>
      <c r="I3291">
        <v>2010</v>
      </c>
      <c r="J3291">
        <v>5</v>
      </c>
      <c r="K3291" t="s">
        <v>34</v>
      </c>
      <c r="L3291">
        <f>data_to_analyze[[#This Row],[workers]]-data_to_analyze[[#This Row],[previous_workers]]</f>
        <v>4</v>
      </c>
    </row>
    <row r="3292" spans="1:12" x14ac:dyDescent="0.25">
      <c r="A3292">
        <v>3282</v>
      </c>
      <c r="B3292" t="s">
        <v>11954</v>
      </c>
      <c r="C3292" t="s">
        <v>108</v>
      </c>
      <c r="D3292" s="7">
        <v>43100000</v>
      </c>
      <c r="E3292">
        <v>110</v>
      </c>
      <c r="F3292" t="s">
        <v>336</v>
      </c>
      <c r="G3292">
        <v>240</v>
      </c>
      <c r="H3292">
        <v>225</v>
      </c>
      <c r="I3292">
        <v>2009</v>
      </c>
      <c r="J3292">
        <v>2</v>
      </c>
      <c r="K3292" t="s">
        <v>3791</v>
      </c>
      <c r="L3292">
        <f>data_to_analyze[[#This Row],[workers]]-data_to_analyze[[#This Row],[previous_workers]]</f>
        <v>15</v>
      </c>
    </row>
    <row r="3293" spans="1:12" x14ac:dyDescent="0.25">
      <c r="A3293">
        <v>3283</v>
      </c>
      <c r="B3293" t="s">
        <v>11958</v>
      </c>
      <c r="C3293" t="s">
        <v>17771</v>
      </c>
      <c r="D3293" s="7">
        <v>7800000</v>
      </c>
      <c r="E3293">
        <v>110</v>
      </c>
      <c r="F3293" t="s">
        <v>48</v>
      </c>
      <c r="G3293">
        <v>12</v>
      </c>
      <c r="H3293">
        <v>6</v>
      </c>
      <c r="I3293">
        <v>2009</v>
      </c>
      <c r="J3293">
        <v>3</v>
      </c>
      <c r="K3293" t="s">
        <v>1734</v>
      </c>
      <c r="L3293">
        <f>data_to_analyze[[#This Row],[workers]]-data_to_analyze[[#This Row],[previous_workers]]</f>
        <v>6</v>
      </c>
    </row>
    <row r="3294" spans="1:12" x14ac:dyDescent="0.25">
      <c r="A3294">
        <v>3284</v>
      </c>
      <c r="B3294" t="s">
        <v>11961</v>
      </c>
      <c r="C3294" t="s">
        <v>108</v>
      </c>
      <c r="D3294" s="7">
        <v>69500000</v>
      </c>
      <c r="E3294">
        <v>110</v>
      </c>
      <c r="F3294" t="s">
        <v>107</v>
      </c>
      <c r="G3294">
        <v>400</v>
      </c>
      <c r="H3294">
        <v>240</v>
      </c>
      <c r="I3294">
        <v>2005</v>
      </c>
      <c r="J3294">
        <v>1</v>
      </c>
      <c r="K3294" t="s">
        <v>11965</v>
      </c>
      <c r="L3294">
        <f>data_to_analyze[[#This Row],[workers]]-data_to_analyze[[#This Row],[previous_workers]]</f>
        <v>160</v>
      </c>
    </row>
    <row r="3295" spans="1:12" x14ac:dyDescent="0.25">
      <c r="A3295">
        <v>3285</v>
      </c>
      <c r="B3295" t="s">
        <v>11966</v>
      </c>
      <c r="C3295" t="s">
        <v>777</v>
      </c>
      <c r="D3295" s="7">
        <v>300000</v>
      </c>
      <c r="E3295">
        <v>110</v>
      </c>
      <c r="F3295" t="s">
        <v>33</v>
      </c>
      <c r="G3295">
        <v>4</v>
      </c>
      <c r="H3295">
        <v>1</v>
      </c>
      <c r="I3295">
        <v>2012</v>
      </c>
      <c r="J3295">
        <v>2</v>
      </c>
      <c r="K3295" t="s">
        <v>3881</v>
      </c>
      <c r="L3295">
        <f>data_to_analyze[[#This Row],[workers]]-data_to_analyze[[#This Row],[previous_workers]]</f>
        <v>3</v>
      </c>
    </row>
    <row r="3296" spans="1:12" x14ac:dyDescent="0.25">
      <c r="A3296">
        <v>3286</v>
      </c>
      <c r="B3296" t="s">
        <v>11969</v>
      </c>
      <c r="C3296" t="s">
        <v>17773</v>
      </c>
      <c r="D3296" s="7">
        <v>6900000</v>
      </c>
      <c r="E3296">
        <v>110</v>
      </c>
      <c r="F3296" t="s">
        <v>257</v>
      </c>
      <c r="G3296">
        <v>42</v>
      </c>
      <c r="H3296">
        <v>27</v>
      </c>
      <c r="I3296">
        <v>1999</v>
      </c>
      <c r="J3296">
        <v>3</v>
      </c>
      <c r="K3296" t="s">
        <v>921</v>
      </c>
      <c r="L3296">
        <f>data_to_analyze[[#This Row],[workers]]-data_to_analyze[[#This Row],[previous_workers]]</f>
        <v>15</v>
      </c>
    </row>
    <row r="3297" spans="1:12" x14ac:dyDescent="0.25">
      <c r="A3297">
        <v>3287</v>
      </c>
      <c r="B3297" t="s">
        <v>11972</v>
      </c>
      <c r="C3297" t="s">
        <v>17734</v>
      </c>
      <c r="D3297" s="7">
        <v>21100000</v>
      </c>
      <c r="E3297">
        <v>110</v>
      </c>
      <c r="F3297" t="s">
        <v>336</v>
      </c>
      <c r="G3297">
        <v>112</v>
      </c>
      <c r="H3297">
        <v>29</v>
      </c>
      <c r="I3297">
        <v>1997</v>
      </c>
      <c r="J3297">
        <v>4</v>
      </c>
      <c r="K3297" t="s">
        <v>19</v>
      </c>
      <c r="L3297">
        <f>data_to_analyze[[#This Row],[workers]]-data_to_analyze[[#This Row],[previous_workers]]</f>
        <v>83</v>
      </c>
    </row>
    <row r="3298" spans="1:12" x14ac:dyDescent="0.25">
      <c r="A3298">
        <v>3288</v>
      </c>
      <c r="B3298" t="s">
        <v>11975</v>
      </c>
      <c r="C3298" t="s">
        <v>17770</v>
      </c>
      <c r="D3298" s="7">
        <v>43200000</v>
      </c>
      <c r="E3298">
        <v>110</v>
      </c>
      <c r="F3298" t="s">
        <v>187</v>
      </c>
      <c r="G3298">
        <v>43</v>
      </c>
      <c r="H3298">
        <v>22</v>
      </c>
      <c r="I3298">
        <v>1996</v>
      </c>
      <c r="J3298">
        <v>5</v>
      </c>
      <c r="K3298" t="s">
        <v>258</v>
      </c>
      <c r="L3298">
        <f>data_to_analyze[[#This Row],[workers]]-data_to_analyze[[#This Row],[previous_workers]]</f>
        <v>21</v>
      </c>
    </row>
    <row r="3299" spans="1:12" x14ac:dyDescent="0.25">
      <c r="A3299">
        <v>3289</v>
      </c>
      <c r="B3299" t="s">
        <v>11979</v>
      </c>
      <c r="C3299" t="s">
        <v>10856</v>
      </c>
      <c r="D3299" s="7">
        <v>200000</v>
      </c>
      <c r="E3299">
        <v>110</v>
      </c>
      <c r="F3299" t="s">
        <v>336</v>
      </c>
      <c r="G3299">
        <v>3</v>
      </c>
      <c r="H3299">
        <v>1</v>
      </c>
      <c r="I3299">
        <v>2012</v>
      </c>
      <c r="J3299">
        <v>1</v>
      </c>
      <c r="K3299" t="s">
        <v>3177</v>
      </c>
      <c r="L3299">
        <f>data_to_analyze[[#This Row],[workers]]-data_to_analyze[[#This Row],[previous_workers]]</f>
        <v>2</v>
      </c>
    </row>
    <row r="3300" spans="1:12" x14ac:dyDescent="0.25">
      <c r="A3300">
        <v>3290</v>
      </c>
      <c r="B3300" t="s">
        <v>11982</v>
      </c>
      <c r="C3300" t="s">
        <v>17749</v>
      </c>
      <c r="D3300" s="7">
        <v>18300000</v>
      </c>
      <c r="E3300">
        <v>110</v>
      </c>
      <c r="F3300" t="s">
        <v>156</v>
      </c>
      <c r="G3300">
        <v>82</v>
      </c>
      <c r="H3300">
        <v>57</v>
      </c>
      <c r="I3300">
        <v>2000</v>
      </c>
      <c r="J3300">
        <v>1</v>
      </c>
      <c r="K3300" t="s">
        <v>344</v>
      </c>
      <c r="L3300">
        <f>data_to_analyze[[#This Row],[workers]]-data_to_analyze[[#This Row],[previous_workers]]</f>
        <v>25</v>
      </c>
    </row>
    <row r="3301" spans="1:12" x14ac:dyDescent="0.25">
      <c r="A3301">
        <v>3291</v>
      </c>
      <c r="B3301" t="s">
        <v>11985</v>
      </c>
      <c r="C3301" t="s">
        <v>17739</v>
      </c>
      <c r="D3301" s="7">
        <v>7800000</v>
      </c>
      <c r="E3301">
        <v>110</v>
      </c>
      <c r="F3301" t="s">
        <v>297</v>
      </c>
      <c r="G3301">
        <v>72</v>
      </c>
      <c r="H3301">
        <v>32</v>
      </c>
      <c r="I3301">
        <v>2009</v>
      </c>
      <c r="J3301">
        <v>5</v>
      </c>
      <c r="K3301" t="s">
        <v>2055</v>
      </c>
      <c r="L3301">
        <f>data_to_analyze[[#This Row],[workers]]-data_to_analyze[[#This Row],[previous_workers]]</f>
        <v>40</v>
      </c>
    </row>
    <row r="3302" spans="1:12" x14ac:dyDescent="0.25">
      <c r="A3302">
        <v>3292</v>
      </c>
      <c r="B3302" t="s">
        <v>11988</v>
      </c>
      <c r="C3302" t="s">
        <v>10856</v>
      </c>
      <c r="D3302" s="7">
        <v>32100000</v>
      </c>
      <c r="E3302">
        <v>110</v>
      </c>
      <c r="F3302" t="s">
        <v>149</v>
      </c>
      <c r="G3302">
        <v>37</v>
      </c>
      <c r="H3302">
        <v>26</v>
      </c>
      <c r="I3302">
        <v>2014</v>
      </c>
      <c r="J3302">
        <v>1</v>
      </c>
      <c r="K3302" t="s">
        <v>1602</v>
      </c>
      <c r="L3302">
        <f>data_to_analyze[[#This Row],[workers]]-data_to_analyze[[#This Row],[previous_workers]]</f>
        <v>11</v>
      </c>
    </row>
    <row r="3303" spans="1:12" x14ac:dyDescent="0.25">
      <c r="A3303">
        <v>3293</v>
      </c>
      <c r="B3303" t="s">
        <v>11991</v>
      </c>
      <c r="C3303" t="s">
        <v>10856</v>
      </c>
      <c r="D3303" s="7">
        <v>4300000</v>
      </c>
      <c r="E3303">
        <v>110</v>
      </c>
      <c r="F3303" t="s">
        <v>175</v>
      </c>
      <c r="G3303">
        <v>19</v>
      </c>
      <c r="H3303">
        <v>10</v>
      </c>
      <c r="I3303">
        <v>2013</v>
      </c>
      <c r="J3303">
        <v>2</v>
      </c>
      <c r="K3303" t="s">
        <v>83</v>
      </c>
      <c r="L3303">
        <f>data_to_analyze[[#This Row],[workers]]-data_to_analyze[[#This Row],[previous_workers]]</f>
        <v>9</v>
      </c>
    </row>
    <row r="3304" spans="1:12" x14ac:dyDescent="0.25">
      <c r="A3304">
        <v>3294</v>
      </c>
      <c r="B3304" t="s">
        <v>11994</v>
      </c>
      <c r="C3304" t="s">
        <v>17743</v>
      </c>
      <c r="D3304" s="7">
        <v>200000</v>
      </c>
      <c r="E3304">
        <v>110</v>
      </c>
      <c r="F3304" t="s">
        <v>156</v>
      </c>
      <c r="G3304">
        <v>12</v>
      </c>
      <c r="H3304">
        <v>21</v>
      </c>
      <c r="I3304">
        <v>2013</v>
      </c>
      <c r="J3304">
        <v>1</v>
      </c>
      <c r="K3304" t="s">
        <v>11997</v>
      </c>
      <c r="L3304">
        <f>data_to_analyze[[#This Row],[workers]]-data_to_analyze[[#This Row],[previous_workers]]</f>
        <v>-9</v>
      </c>
    </row>
    <row r="3305" spans="1:12" x14ac:dyDescent="0.25">
      <c r="A3305">
        <v>3295</v>
      </c>
      <c r="B3305" t="s">
        <v>11998</v>
      </c>
      <c r="C3305" t="s">
        <v>17762</v>
      </c>
      <c r="D3305" s="7">
        <v>29800000</v>
      </c>
      <c r="E3305">
        <v>110</v>
      </c>
      <c r="F3305" t="s">
        <v>156</v>
      </c>
      <c r="G3305">
        <v>100</v>
      </c>
      <c r="H3305">
        <v>53</v>
      </c>
      <c r="I3305">
        <v>1997</v>
      </c>
      <c r="J3305">
        <v>5</v>
      </c>
      <c r="K3305" t="s">
        <v>544</v>
      </c>
      <c r="L3305">
        <f>data_to_analyze[[#This Row],[workers]]-data_to_analyze[[#This Row],[previous_workers]]</f>
        <v>47</v>
      </c>
    </row>
    <row r="3306" spans="1:12" x14ac:dyDescent="0.25">
      <c r="A3306">
        <v>3296</v>
      </c>
      <c r="B3306" t="s">
        <v>12001</v>
      </c>
      <c r="C3306" t="s">
        <v>17770</v>
      </c>
      <c r="D3306" s="7">
        <v>3100000</v>
      </c>
      <c r="E3306">
        <v>110</v>
      </c>
      <c r="F3306" t="s">
        <v>55</v>
      </c>
      <c r="G3306">
        <v>91</v>
      </c>
      <c r="H3306">
        <v>40</v>
      </c>
      <c r="I3306">
        <v>2012</v>
      </c>
      <c r="J3306">
        <v>1</v>
      </c>
      <c r="K3306" t="s">
        <v>258</v>
      </c>
      <c r="L3306">
        <f>data_to_analyze[[#This Row],[workers]]-data_to_analyze[[#This Row],[previous_workers]]</f>
        <v>51</v>
      </c>
    </row>
    <row r="3307" spans="1:12" x14ac:dyDescent="0.25">
      <c r="A3307">
        <v>3297</v>
      </c>
      <c r="B3307" t="s">
        <v>12004</v>
      </c>
      <c r="C3307" t="s">
        <v>108</v>
      </c>
      <c r="D3307" s="7">
        <v>29300000</v>
      </c>
      <c r="E3307">
        <v>109</v>
      </c>
      <c r="F3307" t="s">
        <v>156</v>
      </c>
      <c r="G3307">
        <v>180</v>
      </c>
      <c r="H3307">
        <v>125</v>
      </c>
      <c r="I3307">
        <v>2008</v>
      </c>
      <c r="J3307">
        <v>1</v>
      </c>
      <c r="K3307" t="s">
        <v>62</v>
      </c>
      <c r="L3307">
        <f>data_to_analyze[[#This Row],[workers]]-data_to_analyze[[#This Row],[previous_workers]]</f>
        <v>55</v>
      </c>
    </row>
    <row r="3308" spans="1:12" x14ac:dyDescent="0.25">
      <c r="A3308">
        <v>3298</v>
      </c>
      <c r="B3308" t="s">
        <v>12007</v>
      </c>
      <c r="C3308" t="s">
        <v>17765</v>
      </c>
      <c r="D3308" s="7">
        <v>31100000</v>
      </c>
      <c r="E3308">
        <v>109</v>
      </c>
      <c r="F3308" t="s">
        <v>156</v>
      </c>
      <c r="G3308">
        <v>150</v>
      </c>
      <c r="H3308">
        <v>86</v>
      </c>
      <c r="I3308">
        <v>2008</v>
      </c>
      <c r="J3308">
        <v>7</v>
      </c>
      <c r="K3308" t="s">
        <v>1724</v>
      </c>
      <c r="L3308">
        <f>data_to_analyze[[#This Row],[workers]]-data_to_analyze[[#This Row],[previous_workers]]</f>
        <v>64</v>
      </c>
    </row>
    <row r="3309" spans="1:12" x14ac:dyDescent="0.25">
      <c r="A3309">
        <v>3299</v>
      </c>
      <c r="B3309" t="s">
        <v>12010</v>
      </c>
      <c r="C3309" t="s">
        <v>17733</v>
      </c>
      <c r="D3309" s="7">
        <v>7400000</v>
      </c>
      <c r="E3309">
        <v>109</v>
      </c>
      <c r="F3309" t="s">
        <v>211</v>
      </c>
      <c r="G3309">
        <v>42</v>
      </c>
      <c r="H3309">
        <v>9</v>
      </c>
      <c r="I3309">
        <v>2014</v>
      </c>
      <c r="J3309">
        <v>1</v>
      </c>
      <c r="K3309" t="s">
        <v>12013</v>
      </c>
      <c r="L3309">
        <f>data_to_analyze[[#This Row],[workers]]-data_to_analyze[[#This Row],[previous_workers]]</f>
        <v>33</v>
      </c>
    </row>
    <row r="3310" spans="1:12" x14ac:dyDescent="0.25">
      <c r="A3310">
        <v>3300</v>
      </c>
      <c r="B3310" t="s">
        <v>12014</v>
      </c>
      <c r="C3310" t="s">
        <v>108</v>
      </c>
      <c r="D3310" s="7">
        <v>80500000</v>
      </c>
      <c r="E3310">
        <v>109</v>
      </c>
      <c r="F3310" t="s">
        <v>55</v>
      </c>
      <c r="G3310">
        <v>901</v>
      </c>
      <c r="H3310">
        <v>249</v>
      </c>
      <c r="I3310">
        <v>2005</v>
      </c>
      <c r="J3310">
        <v>9</v>
      </c>
      <c r="K3310" t="s">
        <v>12017</v>
      </c>
      <c r="L3310">
        <f>data_to_analyze[[#This Row],[workers]]-data_to_analyze[[#This Row],[previous_workers]]</f>
        <v>652</v>
      </c>
    </row>
    <row r="3311" spans="1:12" x14ac:dyDescent="0.25">
      <c r="A3311">
        <v>3301</v>
      </c>
      <c r="B3311" t="s">
        <v>12018</v>
      </c>
      <c r="C3311" t="s">
        <v>17765</v>
      </c>
      <c r="D3311" s="7">
        <v>5400000</v>
      </c>
      <c r="E3311">
        <v>109</v>
      </c>
      <c r="F3311" t="s">
        <v>156</v>
      </c>
      <c r="G3311">
        <v>50</v>
      </c>
      <c r="H3311">
        <v>43</v>
      </c>
      <c r="I3311">
        <v>2012</v>
      </c>
      <c r="J3311">
        <v>2</v>
      </c>
      <c r="K3311" t="s">
        <v>1259</v>
      </c>
      <c r="L3311">
        <f>data_to_analyze[[#This Row],[workers]]-data_to_analyze[[#This Row],[previous_workers]]</f>
        <v>7</v>
      </c>
    </row>
    <row r="3312" spans="1:12" x14ac:dyDescent="0.25">
      <c r="A3312">
        <v>3302</v>
      </c>
      <c r="B3312" t="s">
        <v>12021</v>
      </c>
      <c r="C3312" t="s">
        <v>17751</v>
      </c>
      <c r="D3312" s="7">
        <v>2200000</v>
      </c>
      <c r="E3312">
        <v>109</v>
      </c>
      <c r="F3312" t="s">
        <v>211</v>
      </c>
      <c r="G3312">
        <v>27</v>
      </c>
      <c r="H3312">
        <v>15</v>
      </c>
      <c r="I3312">
        <v>2002</v>
      </c>
      <c r="J3312">
        <v>1</v>
      </c>
      <c r="K3312" t="s">
        <v>298</v>
      </c>
      <c r="L3312">
        <f>data_to_analyze[[#This Row],[workers]]-data_to_analyze[[#This Row],[previous_workers]]</f>
        <v>12</v>
      </c>
    </row>
    <row r="3313" spans="1:12" x14ac:dyDescent="0.25">
      <c r="A3313">
        <v>3303</v>
      </c>
      <c r="B3313" t="s">
        <v>12024</v>
      </c>
      <c r="C3313" t="s">
        <v>17742</v>
      </c>
      <c r="D3313" s="7">
        <v>12200000</v>
      </c>
      <c r="E3313">
        <v>109</v>
      </c>
      <c r="F3313" t="s">
        <v>107</v>
      </c>
      <c r="G3313">
        <v>41</v>
      </c>
      <c r="H3313">
        <v>20</v>
      </c>
      <c r="I3313">
        <v>2012</v>
      </c>
      <c r="J3313">
        <v>2</v>
      </c>
      <c r="K3313" t="s">
        <v>506</v>
      </c>
      <c r="L3313">
        <f>data_to_analyze[[#This Row],[workers]]-data_to_analyze[[#This Row],[previous_workers]]</f>
        <v>21</v>
      </c>
    </row>
    <row r="3314" spans="1:12" x14ac:dyDescent="0.25">
      <c r="A3314">
        <v>3304</v>
      </c>
      <c r="B3314" t="s">
        <v>12027</v>
      </c>
      <c r="C3314" t="s">
        <v>17742</v>
      </c>
      <c r="D3314" s="7">
        <v>14600000</v>
      </c>
      <c r="E3314">
        <v>109</v>
      </c>
      <c r="F3314" t="s">
        <v>25</v>
      </c>
      <c r="G3314">
        <v>12</v>
      </c>
      <c r="H3314">
        <v>3</v>
      </c>
      <c r="I3314">
        <v>2013</v>
      </c>
      <c r="J3314">
        <v>1</v>
      </c>
      <c r="K3314" t="s">
        <v>12030</v>
      </c>
      <c r="L3314">
        <f>data_to_analyze[[#This Row],[workers]]-data_to_analyze[[#This Row],[previous_workers]]</f>
        <v>9</v>
      </c>
    </row>
    <row r="3315" spans="1:12" x14ac:dyDescent="0.25">
      <c r="A3315">
        <v>3305</v>
      </c>
      <c r="B3315" t="s">
        <v>12031</v>
      </c>
      <c r="C3315" t="s">
        <v>17773</v>
      </c>
      <c r="D3315" s="7">
        <v>7100000</v>
      </c>
      <c r="E3315">
        <v>109</v>
      </c>
      <c r="F3315" t="s">
        <v>257</v>
      </c>
      <c r="G3315">
        <v>34</v>
      </c>
      <c r="H3315">
        <v>18</v>
      </c>
      <c r="I3315">
        <v>2007</v>
      </c>
      <c r="J3315">
        <v>1</v>
      </c>
      <c r="K3315" t="s">
        <v>1853</v>
      </c>
      <c r="L3315">
        <f>data_to_analyze[[#This Row],[workers]]-data_to_analyze[[#This Row],[previous_workers]]</f>
        <v>16</v>
      </c>
    </row>
    <row r="3316" spans="1:12" x14ac:dyDescent="0.25">
      <c r="A3316">
        <v>3306</v>
      </c>
      <c r="B3316" t="s">
        <v>12034</v>
      </c>
      <c r="C3316" t="s">
        <v>17770</v>
      </c>
      <c r="D3316" s="7">
        <v>7500000</v>
      </c>
      <c r="E3316">
        <v>109</v>
      </c>
      <c r="F3316" t="s">
        <v>156</v>
      </c>
      <c r="G3316">
        <v>30</v>
      </c>
      <c r="H3316">
        <v>19</v>
      </c>
      <c r="I3316">
        <v>2011</v>
      </c>
      <c r="J3316">
        <v>3</v>
      </c>
      <c r="K3316" t="s">
        <v>1789</v>
      </c>
      <c r="L3316">
        <f>data_to_analyze[[#This Row],[workers]]-data_to_analyze[[#This Row],[previous_workers]]</f>
        <v>11</v>
      </c>
    </row>
    <row r="3317" spans="1:12" x14ac:dyDescent="0.25">
      <c r="A3317">
        <v>3307</v>
      </c>
      <c r="B3317" t="s">
        <v>12037</v>
      </c>
      <c r="C3317" t="s">
        <v>10856</v>
      </c>
      <c r="D3317" s="7">
        <v>37900000</v>
      </c>
      <c r="E3317">
        <v>109</v>
      </c>
      <c r="F3317" t="s">
        <v>297</v>
      </c>
      <c r="G3317">
        <v>82</v>
      </c>
      <c r="H3317">
        <v>28</v>
      </c>
      <c r="I3317">
        <v>2003</v>
      </c>
      <c r="J3317">
        <v>6</v>
      </c>
      <c r="K3317" t="s">
        <v>964</v>
      </c>
      <c r="L3317">
        <f>data_to_analyze[[#This Row],[workers]]-data_to_analyze[[#This Row],[previous_workers]]</f>
        <v>54</v>
      </c>
    </row>
    <row r="3318" spans="1:12" x14ac:dyDescent="0.25">
      <c r="A3318">
        <v>3308</v>
      </c>
      <c r="B3318" t="s">
        <v>12041</v>
      </c>
      <c r="C3318" t="s">
        <v>777</v>
      </c>
      <c r="D3318" s="7">
        <v>70300000</v>
      </c>
      <c r="E3318">
        <v>109</v>
      </c>
      <c r="F3318" t="s">
        <v>40</v>
      </c>
      <c r="G3318">
        <v>35</v>
      </c>
      <c r="H3318">
        <v>9</v>
      </c>
      <c r="I3318">
        <v>2008</v>
      </c>
      <c r="J3318">
        <v>3</v>
      </c>
      <c r="K3318" t="s">
        <v>1163</v>
      </c>
      <c r="L3318">
        <f>data_to_analyze[[#This Row],[workers]]-data_to_analyze[[#This Row],[previous_workers]]</f>
        <v>26</v>
      </c>
    </row>
    <row r="3319" spans="1:12" x14ac:dyDescent="0.25">
      <c r="A3319">
        <v>3309</v>
      </c>
      <c r="B3319" t="s">
        <v>12045</v>
      </c>
      <c r="C3319" t="s">
        <v>17770</v>
      </c>
      <c r="D3319" s="7">
        <v>6300000</v>
      </c>
      <c r="E3319">
        <v>109</v>
      </c>
      <c r="F3319" t="s">
        <v>18</v>
      </c>
      <c r="G3319">
        <v>20</v>
      </c>
      <c r="H3319">
        <v>7</v>
      </c>
      <c r="I3319">
        <v>2006</v>
      </c>
      <c r="J3319">
        <v>4</v>
      </c>
      <c r="K3319" t="s">
        <v>34</v>
      </c>
      <c r="L3319">
        <f>data_to_analyze[[#This Row],[workers]]-data_to_analyze[[#This Row],[previous_workers]]</f>
        <v>13</v>
      </c>
    </row>
    <row r="3320" spans="1:12" x14ac:dyDescent="0.25">
      <c r="A3320">
        <v>3310</v>
      </c>
      <c r="B3320" t="s">
        <v>12048</v>
      </c>
      <c r="C3320" t="s">
        <v>10856</v>
      </c>
      <c r="D3320" s="7">
        <v>7300000</v>
      </c>
      <c r="E3320">
        <v>109</v>
      </c>
      <c r="F3320" t="s">
        <v>156</v>
      </c>
      <c r="G3320">
        <v>62</v>
      </c>
      <c r="H3320">
        <v>26</v>
      </c>
      <c r="I3320">
        <v>2010</v>
      </c>
      <c r="J3320">
        <v>4</v>
      </c>
      <c r="K3320" t="s">
        <v>12051</v>
      </c>
      <c r="L3320">
        <f>data_to_analyze[[#This Row],[workers]]-data_to_analyze[[#This Row],[previous_workers]]</f>
        <v>36</v>
      </c>
    </row>
    <row r="3321" spans="1:12" x14ac:dyDescent="0.25">
      <c r="A3321">
        <v>3311</v>
      </c>
      <c r="B3321" t="s">
        <v>12052</v>
      </c>
      <c r="C3321" t="s">
        <v>17767</v>
      </c>
      <c r="D3321" s="7">
        <v>16300000</v>
      </c>
      <c r="E3321">
        <v>109</v>
      </c>
      <c r="F3321" t="s">
        <v>233</v>
      </c>
      <c r="G3321">
        <v>23</v>
      </c>
      <c r="H3321">
        <v>16</v>
      </c>
      <c r="I3321">
        <v>2009</v>
      </c>
      <c r="J3321">
        <v>1</v>
      </c>
      <c r="K3321" t="s">
        <v>1299</v>
      </c>
      <c r="L3321">
        <f>data_to_analyze[[#This Row],[workers]]-data_to_analyze[[#This Row],[previous_workers]]</f>
        <v>7</v>
      </c>
    </row>
    <row r="3322" spans="1:12" x14ac:dyDescent="0.25">
      <c r="A3322">
        <v>3312</v>
      </c>
      <c r="B3322" t="s">
        <v>12055</v>
      </c>
      <c r="C3322" t="s">
        <v>17745</v>
      </c>
      <c r="D3322" s="7">
        <v>12500000</v>
      </c>
      <c r="E3322">
        <v>109</v>
      </c>
      <c r="F3322" t="s">
        <v>336</v>
      </c>
      <c r="G3322">
        <v>34</v>
      </c>
      <c r="H3322">
        <v>12</v>
      </c>
      <c r="I3322">
        <v>1998</v>
      </c>
      <c r="J3322">
        <v>6</v>
      </c>
      <c r="K3322" t="s">
        <v>466</v>
      </c>
      <c r="L3322">
        <f>data_to_analyze[[#This Row],[workers]]-data_to_analyze[[#This Row],[previous_workers]]</f>
        <v>22</v>
      </c>
    </row>
    <row r="3323" spans="1:12" x14ac:dyDescent="0.25">
      <c r="A3323">
        <v>3313</v>
      </c>
      <c r="B3323" t="s">
        <v>12058</v>
      </c>
      <c r="C3323" t="s">
        <v>17749</v>
      </c>
      <c r="D3323" s="7">
        <v>2300000</v>
      </c>
      <c r="E3323">
        <v>109</v>
      </c>
      <c r="F3323" t="s">
        <v>55</v>
      </c>
      <c r="G3323">
        <v>115</v>
      </c>
      <c r="H3323">
        <v>55</v>
      </c>
      <c r="I3323">
        <v>2011</v>
      </c>
      <c r="J3323">
        <v>5</v>
      </c>
      <c r="K3323" t="s">
        <v>11376</v>
      </c>
      <c r="L3323">
        <f>data_to_analyze[[#This Row],[workers]]-data_to_analyze[[#This Row],[previous_workers]]</f>
        <v>60</v>
      </c>
    </row>
    <row r="3324" spans="1:12" x14ac:dyDescent="0.25">
      <c r="A3324">
        <v>3314</v>
      </c>
      <c r="B3324" t="s">
        <v>12061</v>
      </c>
      <c r="C3324" t="s">
        <v>777</v>
      </c>
      <c r="D3324" s="7">
        <v>11700000</v>
      </c>
      <c r="E3324">
        <v>109</v>
      </c>
      <c r="F3324" t="s">
        <v>40</v>
      </c>
      <c r="G3324">
        <v>50</v>
      </c>
      <c r="H3324">
        <v>40</v>
      </c>
      <c r="I3324">
        <v>1992</v>
      </c>
      <c r="J3324">
        <v>3</v>
      </c>
      <c r="K3324" t="s">
        <v>662</v>
      </c>
      <c r="L3324">
        <f>data_to_analyze[[#This Row],[workers]]-data_to_analyze[[#This Row],[previous_workers]]</f>
        <v>10</v>
      </c>
    </row>
    <row r="3325" spans="1:12" x14ac:dyDescent="0.25">
      <c r="A3325">
        <v>3315</v>
      </c>
      <c r="B3325" t="s">
        <v>12064</v>
      </c>
      <c r="C3325" t="s">
        <v>17749</v>
      </c>
      <c r="D3325" s="7">
        <v>53600000</v>
      </c>
      <c r="E3325">
        <v>109</v>
      </c>
      <c r="F3325" t="s">
        <v>297</v>
      </c>
      <c r="G3325">
        <v>97</v>
      </c>
      <c r="H3325">
        <v>33</v>
      </c>
      <c r="I3325">
        <v>2011</v>
      </c>
      <c r="J3325">
        <v>4</v>
      </c>
      <c r="K3325" t="s">
        <v>6999</v>
      </c>
      <c r="L3325">
        <f>data_to_analyze[[#This Row],[workers]]-data_to_analyze[[#This Row],[previous_workers]]</f>
        <v>64</v>
      </c>
    </row>
    <row r="3326" spans="1:12" x14ac:dyDescent="0.25">
      <c r="A3326">
        <v>3316</v>
      </c>
      <c r="B3326" t="s">
        <v>12068</v>
      </c>
      <c r="C3326" t="s">
        <v>17756</v>
      </c>
      <c r="D3326" s="7">
        <v>1500000</v>
      </c>
      <c r="E3326">
        <v>109</v>
      </c>
      <c r="F3326" t="s">
        <v>623</v>
      </c>
      <c r="G3326">
        <v>64</v>
      </c>
      <c r="H3326">
        <v>44</v>
      </c>
      <c r="I3326">
        <v>2006</v>
      </c>
      <c r="J3326">
        <v>4</v>
      </c>
      <c r="K3326" t="s">
        <v>757</v>
      </c>
      <c r="L3326">
        <f>data_to_analyze[[#This Row],[workers]]-data_to_analyze[[#This Row],[previous_workers]]</f>
        <v>20</v>
      </c>
    </row>
    <row r="3327" spans="1:12" x14ac:dyDescent="0.25">
      <c r="A3327">
        <v>3317</v>
      </c>
      <c r="B3327" t="s">
        <v>12071</v>
      </c>
      <c r="C3327" t="s">
        <v>17767</v>
      </c>
      <c r="D3327" s="7">
        <v>20300000</v>
      </c>
      <c r="E3327">
        <v>108</v>
      </c>
      <c r="F3327" t="s">
        <v>211</v>
      </c>
      <c r="G3327">
        <v>66</v>
      </c>
      <c r="H3327">
        <v>47</v>
      </c>
      <c r="I3327">
        <v>1990</v>
      </c>
      <c r="J3327">
        <v>1</v>
      </c>
      <c r="K3327" t="s">
        <v>596</v>
      </c>
      <c r="L3327">
        <f>data_to_analyze[[#This Row],[workers]]-data_to_analyze[[#This Row],[previous_workers]]</f>
        <v>19</v>
      </c>
    </row>
    <row r="3328" spans="1:12" x14ac:dyDescent="0.25">
      <c r="A3328">
        <v>3318</v>
      </c>
      <c r="B3328" t="s">
        <v>12074</v>
      </c>
      <c r="C3328" t="s">
        <v>17765</v>
      </c>
      <c r="D3328" s="7">
        <v>81200000</v>
      </c>
      <c r="E3328">
        <v>108</v>
      </c>
      <c r="F3328" t="s">
        <v>55</v>
      </c>
      <c r="G3328">
        <v>1080</v>
      </c>
      <c r="H3328">
        <v>450</v>
      </c>
      <c r="I3328">
        <v>2013</v>
      </c>
      <c r="J3328">
        <v>5</v>
      </c>
      <c r="K3328" t="s">
        <v>12078</v>
      </c>
      <c r="L3328">
        <f>data_to_analyze[[#This Row],[workers]]-data_to_analyze[[#This Row],[previous_workers]]</f>
        <v>630</v>
      </c>
    </row>
    <row r="3329" spans="1:12" x14ac:dyDescent="0.25">
      <c r="A3329">
        <v>3319</v>
      </c>
      <c r="B3329" t="s">
        <v>12079</v>
      </c>
      <c r="C3329" t="s">
        <v>17739</v>
      </c>
      <c r="D3329" s="7">
        <v>54600000</v>
      </c>
      <c r="E3329">
        <v>108</v>
      </c>
      <c r="F3329" t="s">
        <v>40</v>
      </c>
      <c r="G3329">
        <v>401</v>
      </c>
      <c r="H3329">
        <v>260</v>
      </c>
      <c r="I3329">
        <v>2002</v>
      </c>
      <c r="J3329">
        <v>8</v>
      </c>
      <c r="K3329" t="s">
        <v>12083</v>
      </c>
      <c r="L3329">
        <f>data_to_analyze[[#This Row],[workers]]-data_to_analyze[[#This Row],[previous_workers]]</f>
        <v>141</v>
      </c>
    </row>
    <row r="3330" spans="1:12" x14ac:dyDescent="0.25">
      <c r="A3330">
        <v>3320</v>
      </c>
      <c r="B3330" t="s">
        <v>12084</v>
      </c>
      <c r="C3330" t="s">
        <v>777</v>
      </c>
      <c r="D3330" s="7">
        <v>9600000</v>
      </c>
      <c r="E3330">
        <v>108</v>
      </c>
      <c r="F3330" t="s">
        <v>18</v>
      </c>
      <c r="G3330">
        <v>25</v>
      </c>
      <c r="H3330">
        <v>14</v>
      </c>
      <c r="I3330">
        <v>2009</v>
      </c>
      <c r="J3330">
        <v>3</v>
      </c>
      <c r="K3330" t="s">
        <v>1677</v>
      </c>
      <c r="L3330">
        <f>data_to_analyze[[#This Row],[workers]]-data_to_analyze[[#This Row],[previous_workers]]</f>
        <v>11</v>
      </c>
    </row>
    <row r="3331" spans="1:12" x14ac:dyDescent="0.25">
      <c r="A3331">
        <v>3321</v>
      </c>
      <c r="B3331" t="s">
        <v>12087</v>
      </c>
      <c r="C3331" t="s">
        <v>17758</v>
      </c>
      <c r="D3331" s="7">
        <v>13500000</v>
      </c>
      <c r="E3331">
        <v>108</v>
      </c>
      <c r="F3331" t="s">
        <v>187</v>
      </c>
      <c r="G3331">
        <v>18</v>
      </c>
      <c r="H3331">
        <v>9</v>
      </c>
      <c r="I3331">
        <v>2010</v>
      </c>
      <c r="J3331">
        <v>2</v>
      </c>
      <c r="K3331" t="s">
        <v>63</v>
      </c>
      <c r="L3331">
        <f>data_to_analyze[[#This Row],[workers]]-data_to_analyze[[#This Row],[previous_workers]]</f>
        <v>9</v>
      </c>
    </row>
    <row r="3332" spans="1:12" x14ac:dyDescent="0.25">
      <c r="A3332">
        <v>3322</v>
      </c>
      <c r="B3332" t="s">
        <v>12090</v>
      </c>
      <c r="C3332" t="s">
        <v>17748</v>
      </c>
      <c r="D3332" s="7">
        <v>8600000</v>
      </c>
      <c r="E3332">
        <v>108</v>
      </c>
      <c r="F3332" t="s">
        <v>55</v>
      </c>
      <c r="G3332">
        <v>100</v>
      </c>
      <c r="H3332">
        <v>42</v>
      </c>
      <c r="I3332">
        <v>2013</v>
      </c>
      <c r="J3332">
        <v>2</v>
      </c>
      <c r="K3332" t="s">
        <v>742</v>
      </c>
      <c r="L3332">
        <f>data_to_analyze[[#This Row],[workers]]-data_to_analyze[[#This Row],[previous_workers]]</f>
        <v>58</v>
      </c>
    </row>
    <row r="3333" spans="1:12" x14ac:dyDescent="0.25">
      <c r="A3333">
        <v>3323</v>
      </c>
      <c r="B3333" t="s">
        <v>12093</v>
      </c>
      <c r="C3333" t="s">
        <v>17730</v>
      </c>
      <c r="D3333" s="7">
        <v>1200000</v>
      </c>
      <c r="E3333">
        <v>108</v>
      </c>
      <c r="F3333" t="s">
        <v>55</v>
      </c>
      <c r="G3333">
        <v>81</v>
      </c>
      <c r="H3333">
        <v>47</v>
      </c>
      <c r="I3333">
        <v>2005</v>
      </c>
      <c r="J3333">
        <v>2</v>
      </c>
      <c r="K3333" t="s">
        <v>1411</v>
      </c>
      <c r="L3333">
        <f>data_to_analyze[[#This Row],[workers]]-data_to_analyze[[#This Row],[previous_workers]]</f>
        <v>34</v>
      </c>
    </row>
    <row r="3334" spans="1:12" x14ac:dyDescent="0.25">
      <c r="A3334">
        <v>3324</v>
      </c>
      <c r="B3334" t="s">
        <v>12096</v>
      </c>
      <c r="C3334" t="s">
        <v>17770</v>
      </c>
      <c r="D3334" s="7">
        <v>2100000</v>
      </c>
      <c r="E3334">
        <v>108</v>
      </c>
      <c r="F3334" t="s">
        <v>329</v>
      </c>
      <c r="G3334">
        <v>24</v>
      </c>
      <c r="H3334">
        <v>15</v>
      </c>
      <c r="I3334">
        <v>2008</v>
      </c>
      <c r="J3334">
        <v>1</v>
      </c>
      <c r="K3334" t="s">
        <v>1896</v>
      </c>
      <c r="L3334">
        <f>data_to_analyze[[#This Row],[workers]]-data_to_analyze[[#This Row],[previous_workers]]</f>
        <v>9</v>
      </c>
    </row>
    <row r="3335" spans="1:12" x14ac:dyDescent="0.25">
      <c r="A3335">
        <v>3325</v>
      </c>
      <c r="B3335" t="s">
        <v>12099</v>
      </c>
      <c r="C3335" t="s">
        <v>10856</v>
      </c>
      <c r="D3335" s="7">
        <v>2700000</v>
      </c>
      <c r="E3335">
        <v>108</v>
      </c>
      <c r="F3335" t="s">
        <v>156</v>
      </c>
      <c r="G3335">
        <v>12</v>
      </c>
      <c r="H3335">
        <v>10</v>
      </c>
      <c r="I3335">
        <v>2012</v>
      </c>
      <c r="J3335">
        <v>2</v>
      </c>
      <c r="K3335" t="s">
        <v>5775</v>
      </c>
      <c r="L3335">
        <f>data_to_analyze[[#This Row],[workers]]-data_to_analyze[[#This Row],[previous_workers]]</f>
        <v>2</v>
      </c>
    </row>
    <row r="3336" spans="1:12" x14ac:dyDescent="0.25">
      <c r="A3336">
        <v>3326</v>
      </c>
      <c r="B3336" t="s">
        <v>12102</v>
      </c>
      <c r="C3336" t="s">
        <v>7363</v>
      </c>
      <c r="D3336" s="7">
        <v>58400000</v>
      </c>
      <c r="E3336">
        <v>108</v>
      </c>
      <c r="F3336" t="s">
        <v>181</v>
      </c>
      <c r="G3336">
        <v>281</v>
      </c>
      <c r="H3336">
        <v>211</v>
      </c>
      <c r="I3336">
        <v>1992</v>
      </c>
      <c r="J3336">
        <v>5</v>
      </c>
      <c r="K3336" t="s">
        <v>1339</v>
      </c>
      <c r="L3336">
        <f>data_to_analyze[[#This Row],[workers]]-data_to_analyze[[#This Row],[previous_workers]]</f>
        <v>70</v>
      </c>
    </row>
    <row r="3337" spans="1:12" x14ac:dyDescent="0.25">
      <c r="A3337">
        <v>3327</v>
      </c>
      <c r="B3337" t="s">
        <v>12106</v>
      </c>
      <c r="C3337" t="s">
        <v>17735</v>
      </c>
      <c r="D3337" s="7">
        <v>49300000</v>
      </c>
      <c r="E3337">
        <v>108</v>
      </c>
      <c r="F3337" t="s">
        <v>233</v>
      </c>
      <c r="G3337">
        <v>69</v>
      </c>
      <c r="H3337">
        <v>32</v>
      </c>
      <c r="I3337">
        <v>2003</v>
      </c>
      <c r="J3337">
        <v>2</v>
      </c>
      <c r="K3337" t="s">
        <v>12110</v>
      </c>
      <c r="L3337">
        <f>data_to_analyze[[#This Row],[workers]]-data_to_analyze[[#This Row],[previous_workers]]</f>
        <v>37</v>
      </c>
    </row>
    <row r="3338" spans="1:12" x14ac:dyDescent="0.25">
      <c r="A3338">
        <v>3328</v>
      </c>
      <c r="B3338" t="s">
        <v>12111</v>
      </c>
      <c r="C3338" t="s">
        <v>10856</v>
      </c>
      <c r="D3338" s="7">
        <v>7200000</v>
      </c>
      <c r="E3338">
        <v>108</v>
      </c>
      <c r="F3338" t="s">
        <v>297</v>
      </c>
      <c r="G3338">
        <v>545</v>
      </c>
      <c r="H3338">
        <v>297</v>
      </c>
      <c r="I3338">
        <v>2005</v>
      </c>
      <c r="J3338">
        <v>3</v>
      </c>
      <c r="K3338" t="s">
        <v>12114</v>
      </c>
      <c r="L3338">
        <f>data_to_analyze[[#This Row],[workers]]-data_to_analyze[[#This Row],[previous_workers]]</f>
        <v>248</v>
      </c>
    </row>
    <row r="3339" spans="1:12" x14ac:dyDescent="0.25">
      <c r="A3339">
        <v>3329</v>
      </c>
      <c r="B3339" t="s">
        <v>12115</v>
      </c>
      <c r="C3339" t="s">
        <v>17742</v>
      </c>
      <c r="D3339" s="7">
        <v>22400000</v>
      </c>
      <c r="E3339">
        <v>108</v>
      </c>
      <c r="F3339" t="s">
        <v>1041</v>
      </c>
      <c r="G3339">
        <v>170</v>
      </c>
      <c r="H3339">
        <v>100</v>
      </c>
      <c r="I3339">
        <v>1981</v>
      </c>
      <c r="J3339">
        <v>6</v>
      </c>
      <c r="K3339" t="s">
        <v>1984</v>
      </c>
      <c r="L3339">
        <f>data_to_analyze[[#This Row],[workers]]-data_to_analyze[[#This Row],[previous_workers]]</f>
        <v>70</v>
      </c>
    </row>
    <row r="3340" spans="1:12" x14ac:dyDescent="0.25">
      <c r="A3340">
        <v>3330</v>
      </c>
      <c r="B3340" t="s">
        <v>12118</v>
      </c>
      <c r="C3340" t="s">
        <v>17768</v>
      </c>
      <c r="D3340" s="7">
        <v>26900000</v>
      </c>
      <c r="E3340">
        <v>108</v>
      </c>
      <c r="F3340" t="s">
        <v>69</v>
      </c>
      <c r="G3340">
        <v>100</v>
      </c>
      <c r="H3340">
        <v>50</v>
      </c>
      <c r="I3340">
        <v>1989</v>
      </c>
      <c r="J3340">
        <v>1</v>
      </c>
      <c r="K3340" t="s">
        <v>5080</v>
      </c>
      <c r="L3340">
        <f>data_to_analyze[[#This Row],[workers]]-data_to_analyze[[#This Row],[previous_workers]]</f>
        <v>50</v>
      </c>
    </row>
    <row r="3341" spans="1:12" x14ac:dyDescent="0.25">
      <c r="A3341">
        <v>3331</v>
      </c>
      <c r="B3341" t="s">
        <v>12121</v>
      </c>
      <c r="C3341" t="s">
        <v>17770</v>
      </c>
      <c r="D3341" s="7">
        <v>132100000</v>
      </c>
      <c r="E3341">
        <v>108</v>
      </c>
      <c r="F3341" t="s">
        <v>324</v>
      </c>
      <c r="G3341">
        <v>403</v>
      </c>
      <c r="H3341">
        <v>86</v>
      </c>
      <c r="I3341">
        <v>2007</v>
      </c>
      <c r="J3341">
        <v>9</v>
      </c>
      <c r="K3341" t="s">
        <v>251</v>
      </c>
      <c r="L3341">
        <f>data_to_analyze[[#This Row],[workers]]-data_to_analyze[[#This Row],[previous_workers]]</f>
        <v>317</v>
      </c>
    </row>
    <row r="3342" spans="1:12" x14ac:dyDescent="0.25">
      <c r="A3342">
        <v>3332</v>
      </c>
      <c r="B3342" t="s">
        <v>12124</v>
      </c>
      <c r="C3342" t="s">
        <v>17749</v>
      </c>
      <c r="D3342" s="7">
        <v>98900000</v>
      </c>
      <c r="E3342">
        <v>108</v>
      </c>
      <c r="F3342" t="s">
        <v>336</v>
      </c>
      <c r="G3342">
        <v>400</v>
      </c>
      <c r="H3342">
        <v>300</v>
      </c>
      <c r="I3342">
        <v>2004</v>
      </c>
      <c r="J3342">
        <v>2</v>
      </c>
      <c r="K3342" t="s">
        <v>5979</v>
      </c>
      <c r="L3342">
        <f>data_to_analyze[[#This Row],[workers]]-data_to_analyze[[#This Row],[previous_workers]]</f>
        <v>100</v>
      </c>
    </row>
    <row r="3343" spans="1:12" x14ac:dyDescent="0.25">
      <c r="A3343">
        <v>3333</v>
      </c>
      <c r="B3343" t="s">
        <v>12128</v>
      </c>
      <c r="C3343" t="s">
        <v>17739</v>
      </c>
      <c r="D3343" s="7">
        <v>300000</v>
      </c>
      <c r="E3343">
        <v>108</v>
      </c>
      <c r="F3343" t="s">
        <v>55</v>
      </c>
      <c r="G3343">
        <v>30</v>
      </c>
      <c r="H3343">
        <v>20</v>
      </c>
      <c r="I3343">
        <v>2005</v>
      </c>
      <c r="J3343">
        <v>2</v>
      </c>
      <c r="K3343" t="s">
        <v>122</v>
      </c>
      <c r="L3343">
        <f>data_to_analyze[[#This Row],[workers]]-data_to_analyze[[#This Row],[previous_workers]]</f>
        <v>10</v>
      </c>
    </row>
    <row r="3344" spans="1:12" x14ac:dyDescent="0.25">
      <c r="A3344">
        <v>3334</v>
      </c>
      <c r="B3344" t="s">
        <v>12131</v>
      </c>
      <c r="C3344" t="s">
        <v>17735</v>
      </c>
      <c r="D3344" s="7">
        <v>17100000</v>
      </c>
      <c r="E3344">
        <v>107</v>
      </c>
      <c r="F3344" t="s">
        <v>211</v>
      </c>
      <c r="G3344">
        <v>63</v>
      </c>
      <c r="H3344">
        <v>31</v>
      </c>
      <c r="I3344">
        <v>2000</v>
      </c>
      <c r="J3344">
        <v>2</v>
      </c>
      <c r="K3344" t="s">
        <v>2904</v>
      </c>
      <c r="L3344">
        <f>data_to_analyze[[#This Row],[workers]]-data_to_analyze[[#This Row],[previous_workers]]</f>
        <v>32</v>
      </c>
    </row>
    <row r="3345" spans="1:12" x14ac:dyDescent="0.25">
      <c r="A3345">
        <v>3335</v>
      </c>
      <c r="B3345" t="s">
        <v>12134</v>
      </c>
      <c r="C3345" t="s">
        <v>17735</v>
      </c>
      <c r="D3345" s="7">
        <v>5900000</v>
      </c>
      <c r="E3345">
        <v>107</v>
      </c>
      <c r="F3345" t="s">
        <v>156</v>
      </c>
      <c r="G3345">
        <v>10</v>
      </c>
      <c r="H3345">
        <v>5</v>
      </c>
      <c r="I3345">
        <v>2004</v>
      </c>
      <c r="J3345">
        <v>1</v>
      </c>
      <c r="K3345" t="s">
        <v>89</v>
      </c>
      <c r="L3345">
        <f>data_to_analyze[[#This Row],[workers]]-data_to_analyze[[#This Row],[previous_workers]]</f>
        <v>5</v>
      </c>
    </row>
    <row r="3346" spans="1:12" x14ac:dyDescent="0.25">
      <c r="A3346">
        <v>3336</v>
      </c>
      <c r="B3346" t="s">
        <v>12137</v>
      </c>
      <c r="C3346" t="s">
        <v>17760</v>
      </c>
      <c r="D3346" s="7">
        <v>29300000</v>
      </c>
      <c r="E3346">
        <v>107</v>
      </c>
      <c r="F3346" t="s">
        <v>187</v>
      </c>
      <c r="G3346">
        <v>150</v>
      </c>
      <c r="H3346">
        <v>70</v>
      </c>
      <c r="I3346">
        <v>2007</v>
      </c>
      <c r="J3346">
        <v>4</v>
      </c>
      <c r="K3346" t="s">
        <v>1154</v>
      </c>
      <c r="L3346">
        <f>data_to_analyze[[#This Row],[workers]]-data_to_analyze[[#This Row],[previous_workers]]</f>
        <v>80</v>
      </c>
    </row>
    <row r="3347" spans="1:12" x14ac:dyDescent="0.25">
      <c r="A3347">
        <v>3337</v>
      </c>
      <c r="B3347" t="s">
        <v>12140</v>
      </c>
      <c r="C3347" t="s">
        <v>17767</v>
      </c>
      <c r="D3347" s="7">
        <v>18800000</v>
      </c>
      <c r="E3347">
        <v>107</v>
      </c>
      <c r="F3347" t="s">
        <v>271</v>
      </c>
      <c r="G3347">
        <v>33</v>
      </c>
      <c r="H3347">
        <v>14</v>
      </c>
      <c r="I3347">
        <v>2000</v>
      </c>
      <c r="J3347">
        <v>9</v>
      </c>
      <c r="K3347" t="s">
        <v>3467</v>
      </c>
      <c r="L3347">
        <f>data_to_analyze[[#This Row],[workers]]-data_to_analyze[[#This Row],[previous_workers]]</f>
        <v>19</v>
      </c>
    </row>
    <row r="3348" spans="1:12" x14ac:dyDescent="0.25">
      <c r="A3348">
        <v>3338</v>
      </c>
      <c r="B3348" t="s">
        <v>12143</v>
      </c>
      <c r="C3348" t="s">
        <v>17773</v>
      </c>
      <c r="D3348" s="7">
        <v>72800000</v>
      </c>
      <c r="E3348">
        <v>107</v>
      </c>
      <c r="F3348" t="s">
        <v>257</v>
      </c>
      <c r="G3348">
        <v>836</v>
      </c>
      <c r="H3348">
        <v>411</v>
      </c>
      <c r="I3348">
        <v>2004</v>
      </c>
      <c r="J3348">
        <v>9</v>
      </c>
      <c r="K3348" t="s">
        <v>6809</v>
      </c>
      <c r="L3348">
        <f>data_to_analyze[[#This Row],[workers]]-data_to_analyze[[#This Row],[previous_workers]]</f>
        <v>425</v>
      </c>
    </row>
    <row r="3349" spans="1:12" x14ac:dyDescent="0.25">
      <c r="A3349">
        <v>3339</v>
      </c>
      <c r="B3349" t="s">
        <v>12146</v>
      </c>
      <c r="C3349" t="s">
        <v>108</v>
      </c>
      <c r="D3349" s="7">
        <v>500000</v>
      </c>
      <c r="E3349">
        <v>107</v>
      </c>
      <c r="F3349" t="s">
        <v>107</v>
      </c>
      <c r="G3349">
        <v>55</v>
      </c>
      <c r="H3349">
        <v>25</v>
      </c>
      <c r="I3349">
        <v>2014</v>
      </c>
      <c r="J3349">
        <v>2</v>
      </c>
      <c r="K3349" t="s">
        <v>314</v>
      </c>
      <c r="L3349">
        <f>data_to_analyze[[#This Row],[workers]]-data_to_analyze[[#This Row],[previous_workers]]</f>
        <v>30</v>
      </c>
    </row>
    <row r="3350" spans="1:12" x14ac:dyDescent="0.25">
      <c r="A3350">
        <v>3340</v>
      </c>
      <c r="B3350" t="s">
        <v>12149</v>
      </c>
      <c r="C3350" t="s">
        <v>17763</v>
      </c>
      <c r="D3350" s="7">
        <v>44800000</v>
      </c>
      <c r="E3350">
        <v>107</v>
      </c>
      <c r="F3350" t="s">
        <v>25</v>
      </c>
      <c r="G3350">
        <v>305</v>
      </c>
      <c r="H3350">
        <v>165</v>
      </c>
      <c r="I3350">
        <v>1979</v>
      </c>
      <c r="J3350">
        <v>1</v>
      </c>
      <c r="K3350" t="s">
        <v>6981</v>
      </c>
      <c r="L3350">
        <f>data_to_analyze[[#This Row],[workers]]-data_to_analyze[[#This Row],[previous_workers]]</f>
        <v>140</v>
      </c>
    </row>
    <row r="3351" spans="1:12" x14ac:dyDescent="0.25">
      <c r="A3351">
        <v>3341</v>
      </c>
      <c r="B3351" t="s">
        <v>12152</v>
      </c>
      <c r="C3351" t="s">
        <v>17771</v>
      </c>
      <c r="D3351" s="7">
        <v>12900000</v>
      </c>
      <c r="E3351">
        <v>107</v>
      </c>
      <c r="F3351" t="s">
        <v>18</v>
      </c>
      <c r="G3351">
        <v>152</v>
      </c>
      <c r="H3351">
        <v>87</v>
      </c>
      <c r="I3351">
        <v>2008</v>
      </c>
      <c r="J3351">
        <v>5</v>
      </c>
      <c r="K3351" t="s">
        <v>1217</v>
      </c>
      <c r="L3351">
        <f>data_to_analyze[[#This Row],[workers]]-data_to_analyze[[#This Row],[previous_workers]]</f>
        <v>65</v>
      </c>
    </row>
    <row r="3352" spans="1:12" x14ac:dyDescent="0.25">
      <c r="A3352">
        <v>3342</v>
      </c>
      <c r="B3352" t="s">
        <v>12155</v>
      </c>
      <c r="C3352" t="s">
        <v>777</v>
      </c>
      <c r="D3352" s="7">
        <v>54300000</v>
      </c>
      <c r="E3352">
        <v>107</v>
      </c>
      <c r="F3352" t="s">
        <v>156</v>
      </c>
      <c r="G3352">
        <v>35</v>
      </c>
      <c r="H3352">
        <v>15</v>
      </c>
      <c r="I3352">
        <v>2014</v>
      </c>
      <c r="J3352">
        <v>1</v>
      </c>
      <c r="K3352" t="s">
        <v>203</v>
      </c>
      <c r="L3352">
        <f>data_to_analyze[[#This Row],[workers]]-data_to_analyze[[#This Row],[previous_workers]]</f>
        <v>20</v>
      </c>
    </row>
    <row r="3353" spans="1:12" x14ac:dyDescent="0.25">
      <c r="A3353">
        <v>3343</v>
      </c>
      <c r="B3353" t="s">
        <v>12159</v>
      </c>
      <c r="C3353" t="s">
        <v>17749</v>
      </c>
      <c r="D3353" s="7">
        <v>30200000</v>
      </c>
      <c r="E3353">
        <v>107</v>
      </c>
      <c r="F3353" t="s">
        <v>40</v>
      </c>
      <c r="G3353">
        <v>140</v>
      </c>
      <c r="H3353">
        <v>80</v>
      </c>
      <c r="I3353">
        <v>1978</v>
      </c>
      <c r="J3353">
        <v>2</v>
      </c>
      <c r="K3353" t="s">
        <v>12162</v>
      </c>
      <c r="L3353">
        <f>data_to_analyze[[#This Row],[workers]]-data_to_analyze[[#This Row],[previous_workers]]</f>
        <v>60</v>
      </c>
    </row>
    <row r="3354" spans="1:12" x14ac:dyDescent="0.25">
      <c r="A3354">
        <v>3344</v>
      </c>
      <c r="B3354" t="s">
        <v>12163</v>
      </c>
      <c r="C3354" t="s">
        <v>17773</v>
      </c>
      <c r="D3354" s="7">
        <v>6600000</v>
      </c>
      <c r="E3354">
        <v>107</v>
      </c>
      <c r="F3354" t="s">
        <v>18</v>
      </c>
      <c r="G3354">
        <v>17</v>
      </c>
      <c r="H3354">
        <v>7</v>
      </c>
      <c r="I3354">
        <v>2009</v>
      </c>
      <c r="J3354">
        <v>4</v>
      </c>
      <c r="K3354" t="s">
        <v>1896</v>
      </c>
      <c r="L3354">
        <f>data_to_analyze[[#This Row],[workers]]-data_to_analyze[[#This Row],[previous_workers]]</f>
        <v>10</v>
      </c>
    </row>
    <row r="3355" spans="1:12" x14ac:dyDescent="0.25">
      <c r="A3355">
        <v>3345</v>
      </c>
      <c r="B3355" t="s">
        <v>12166</v>
      </c>
      <c r="C3355" t="s">
        <v>17735</v>
      </c>
      <c r="D3355" s="7">
        <v>92500000</v>
      </c>
      <c r="E3355">
        <v>107</v>
      </c>
      <c r="F3355" t="s">
        <v>107</v>
      </c>
      <c r="G3355">
        <v>386</v>
      </c>
      <c r="H3355">
        <v>161</v>
      </c>
      <c r="I3355">
        <v>1985</v>
      </c>
      <c r="J3355">
        <v>2</v>
      </c>
      <c r="K3355" t="s">
        <v>89</v>
      </c>
      <c r="L3355">
        <f>data_to_analyze[[#This Row],[workers]]-data_to_analyze[[#This Row],[previous_workers]]</f>
        <v>225</v>
      </c>
    </row>
    <row r="3356" spans="1:12" x14ac:dyDescent="0.25">
      <c r="A3356">
        <v>3346</v>
      </c>
      <c r="B3356" t="s">
        <v>12170</v>
      </c>
      <c r="C3356" t="s">
        <v>108</v>
      </c>
      <c r="D3356" s="7">
        <v>2800000</v>
      </c>
      <c r="E3356">
        <v>107</v>
      </c>
      <c r="F3356" t="s">
        <v>271</v>
      </c>
      <c r="G3356">
        <v>50</v>
      </c>
      <c r="H3356">
        <v>12</v>
      </c>
      <c r="I3356">
        <v>2013</v>
      </c>
      <c r="J3356">
        <v>2</v>
      </c>
      <c r="K3356" t="s">
        <v>108</v>
      </c>
      <c r="L3356">
        <f>data_to_analyze[[#This Row],[workers]]-data_to_analyze[[#This Row],[previous_workers]]</f>
        <v>38</v>
      </c>
    </row>
    <row r="3357" spans="1:12" x14ac:dyDescent="0.25">
      <c r="A3357">
        <v>3347</v>
      </c>
      <c r="B3357" t="s">
        <v>12173</v>
      </c>
      <c r="C3357" t="s">
        <v>17770</v>
      </c>
      <c r="D3357" s="7">
        <v>6500000</v>
      </c>
      <c r="E3357">
        <v>107</v>
      </c>
      <c r="F3357" t="s">
        <v>336</v>
      </c>
      <c r="G3357">
        <v>42</v>
      </c>
      <c r="H3357">
        <v>20</v>
      </c>
      <c r="I3357">
        <v>2014</v>
      </c>
      <c r="J3357">
        <v>2</v>
      </c>
      <c r="K3357" t="s">
        <v>12176</v>
      </c>
      <c r="L3357">
        <f>data_to_analyze[[#This Row],[workers]]-data_to_analyze[[#This Row],[previous_workers]]</f>
        <v>22</v>
      </c>
    </row>
    <row r="3358" spans="1:12" x14ac:dyDescent="0.25">
      <c r="A3358">
        <v>3348</v>
      </c>
      <c r="B3358" t="s">
        <v>12177</v>
      </c>
      <c r="C3358" t="s">
        <v>17739</v>
      </c>
      <c r="D3358" s="7">
        <v>57500000</v>
      </c>
      <c r="E3358">
        <v>107</v>
      </c>
      <c r="F3358" t="s">
        <v>55</v>
      </c>
      <c r="G3358">
        <v>73</v>
      </c>
      <c r="H3358">
        <v>28</v>
      </c>
      <c r="I3358">
        <v>2003</v>
      </c>
      <c r="J3358">
        <v>11</v>
      </c>
      <c r="K3358" t="s">
        <v>122</v>
      </c>
      <c r="L3358">
        <f>data_to_analyze[[#This Row],[workers]]-data_to_analyze[[#This Row],[previous_workers]]</f>
        <v>45</v>
      </c>
    </row>
    <row r="3359" spans="1:12" x14ac:dyDescent="0.25">
      <c r="A3359">
        <v>3349</v>
      </c>
      <c r="B3359" t="s">
        <v>12181</v>
      </c>
      <c r="C3359" t="s">
        <v>17753</v>
      </c>
      <c r="D3359" s="7">
        <v>5200000</v>
      </c>
      <c r="E3359">
        <v>107</v>
      </c>
      <c r="F3359" t="s">
        <v>187</v>
      </c>
      <c r="G3359">
        <v>18</v>
      </c>
      <c r="H3359">
        <v>7</v>
      </c>
      <c r="I3359">
        <v>2011</v>
      </c>
      <c r="J3359">
        <v>2</v>
      </c>
      <c r="K3359" t="s">
        <v>985</v>
      </c>
      <c r="L3359">
        <f>data_to_analyze[[#This Row],[workers]]-data_to_analyze[[#This Row],[previous_workers]]</f>
        <v>11</v>
      </c>
    </row>
    <row r="3360" spans="1:12" x14ac:dyDescent="0.25">
      <c r="A3360">
        <v>3350</v>
      </c>
      <c r="B3360" t="s">
        <v>12184</v>
      </c>
      <c r="C3360" t="s">
        <v>17773</v>
      </c>
      <c r="D3360" s="7">
        <v>14200000</v>
      </c>
      <c r="E3360">
        <v>107</v>
      </c>
      <c r="F3360" t="s">
        <v>181</v>
      </c>
      <c r="G3360">
        <v>75</v>
      </c>
      <c r="H3360">
        <v>37</v>
      </c>
      <c r="I3360">
        <v>1990</v>
      </c>
      <c r="J3360">
        <v>5</v>
      </c>
      <c r="K3360" t="s">
        <v>396</v>
      </c>
      <c r="L3360">
        <f>data_to_analyze[[#This Row],[workers]]-data_to_analyze[[#This Row],[previous_workers]]</f>
        <v>38</v>
      </c>
    </row>
    <row r="3361" spans="1:12" x14ac:dyDescent="0.25">
      <c r="A3361">
        <v>3351</v>
      </c>
      <c r="B3361" t="s">
        <v>12187</v>
      </c>
      <c r="C3361" t="s">
        <v>10856</v>
      </c>
      <c r="D3361" s="7">
        <v>51100000</v>
      </c>
      <c r="E3361">
        <v>107</v>
      </c>
      <c r="F3361" t="s">
        <v>175</v>
      </c>
      <c r="G3361">
        <v>62</v>
      </c>
      <c r="H3361">
        <v>30</v>
      </c>
      <c r="I3361">
        <v>1986</v>
      </c>
      <c r="J3361">
        <v>1</v>
      </c>
      <c r="K3361" t="s">
        <v>10778</v>
      </c>
      <c r="L3361">
        <f>data_to_analyze[[#This Row],[workers]]-data_to_analyze[[#This Row],[previous_workers]]</f>
        <v>32</v>
      </c>
    </row>
    <row r="3362" spans="1:12" x14ac:dyDescent="0.25">
      <c r="A3362">
        <v>3352</v>
      </c>
      <c r="B3362" t="s">
        <v>12191</v>
      </c>
      <c r="C3362" t="s">
        <v>976</v>
      </c>
      <c r="D3362" s="7">
        <v>6100000</v>
      </c>
      <c r="E3362">
        <v>107</v>
      </c>
      <c r="F3362" t="s">
        <v>297</v>
      </c>
      <c r="G3362">
        <v>35</v>
      </c>
      <c r="H3362">
        <v>15</v>
      </c>
      <c r="I3362">
        <v>2010</v>
      </c>
      <c r="J3362">
        <v>3</v>
      </c>
      <c r="K3362" t="s">
        <v>101</v>
      </c>
      <c r="L3362">
        <f>data_to_analyze[[#This Row],[workers]]-data_to_analyze[[#This Row],[previous_workers]]</f>
        <v>20</v>
      </c>
    </row>
    <row r="3363" spans="1:12" x14ac:dyDescent="0.25">
      <c r="A3363">
        <v>3353</v>
      </c>
      <c r="B3363" t="s">
        <v>12194</v>
      </c>
      <c r="C3363" t="s">
        <v>17771</v>
      </c>
      <c r="D3363" s="7">
        <v>189600000</v>
      </c>
      <c r="E3363">
        <v>107</v>
      </c>
      <c r="F3363" t="s">
        <v>156</v>
      </c>
      <c r="G3363">
        <v>975</v>
      </c>
      <c r="H3363">
        <v>590</v>
      </c>
      <c r="I3363">
        <v>2001</v>
      </c>
      <c r="J3363">
        <v>1</v>
      </c>
      <c r="K3363" t="s">
        <v>319</v>
      </c>
      <c r="L3363">
        <f>data_to_analyze[[#This Row],[workers]]-data_to_analyze[[#This Row],[previous_workers]]</f>
        <v>385</v>
      </c>
    </row>
    <row r="3364" spans="1:12" x14ac:dyDescent="0.25">
      <c r="A3364">
        <v>3354</v>
      </c>
      <c r="B3364" t="s">
        <v>12198</v>
      </c>
      <c r="C3364" t="s">
        <v>17770</v>
      </c>
      <c r="D3364" s="7">
        <v>28300000</v>
      </c>
      <c r="E3364">
        <v>107</v>
      </c>
      <c r="F3364" t="s">
        <v>211</v>
      </c>
      <c r="G3364">
        <v>103</v>
      </c>
      <c r="H3364">
        <v>60</v>
      </c>
      <c r="I3364">
        <v>2008</v>
      </c>
      <c r="J3364">
        <v>3</v>
      </c>
      <c r="K3364" t="s">
        <v>5749</v>
      </c>
      <c r="L3364">
        <f>data_to_analyze[[#This Row],[workers]]-data_to_analyze[[#This Row],[previous_workers]]</f>
        <v>43</v>
      </c>
    </row>
    <row r="3365" spans="1:12" x14ac:dyDescent="0.25">
      <c r="A3365">
        <v>3355</v>
      </c>
      <c r="B3365" t="s">
        <v>12201</v>
      </c>
      <c r="C3365" t="s">
        <v>17745</v>
      </c>
      <c r="D3365" s="7">
        <v>6900000</v>
      </c>
      <c r="E3365">
        <v>107</v>
      </c>
      <c r="F3365" t="s">
        <v>297</v>
      </c>
      <c r="G3365">
        <v>75</v>
      </c>
      <c r="H3365">
        <v>40</v>
      </c>
      <c r="I3365">
        <v>2010</v>
      </c>
      <c r="J3365">
        <v>5</v>
      </c>
      <c r="K3365" t="s">
        <v>12204</v>
      </c>
      <c r="L3365">
        <f>data_to_analyze[[#This Row],[workers]]-data_to_analyze[[#This Row],[previous_workers]]</f>
        <v>35</v>
      </c>
    </row>
    <row r="3366" spans="1:12" x14ac:dyDescent="0.25">
      <c r="A3366">
        <v>3356</v>
      </c>
      <c r="B3366" t="s">
        <v>12205</v>
      </c>
      <c r="C3366" t="s">
        <v>17770</v>
      </c>
      <c r="D3366" s="7">
        <v>11900000</v>
      </c>
      <c r="E3366">
        <v>107</v>
      </c>
      <c r="F3366" t="s">
        <v>233</v>
      </c>
      <c r="G3366">
        <v>75</v>
      </c>
      <c r="H3366">
        <v>30</v>
      </c>
      <c r="I3366">
        <v>1965</v>
      </c>
      <c r="J3366">
        <v>1</v>
      </c>
      <c r="K3366" t="s">
        <v>258</v>
      </c>
      <c r="L3366">
        <f>data_to_analyze[[#This Row],[workers]]-data_to_analyze[[#This Row],[previous_workers]]</f>
        <v>45</v>
      </c>
    </row>
    <row r="3367" spans="1:12" x14ac:dyDescent="0.25">
      <c r="A3367">
        <v>3357</v>
      </c>
      <c r="B3367" t="s">
        <v>12208</v>
      </c>
      <c r="C3367" t="s">
        <v>17773</v>
      </c>
      <c r="D3367" s="7">
        <v>15200000</v>
      </c>
      <c r="E3367">
        <v>107</v>
      </c>
      <c r="F3367" t="s">
        <v>233</v>
      </c>
      <c r="G3367">
        <v>45</v>
      </c>
      <c r="H3367">
        <v>15</v>
      </c>
      <c r="I3367">
        <v>2007</v>
      </c>
      <c r="J3367">
        <v>5</v>
      </c>
      <c r="K3367" t="s">
        <v>2827</v>
      </c>
      <c r="L3367">
        <f>data_to_analyze[[#This Row],[workers]]-data_to_analyze[[#This Row],[previous_workers]]</f>
        <v>30</v>
      </c>
    </row>
    <row r="3368" spans="1:12" x14ac:dyDescent="0.25">
      <c r="A3368">
        <v>3358</v>
      </c>
      <c r="B3368" t="s">
        <v>12211</v>
      </c>
      <c r="C3368" t="s">
        <v>10856</v>
      </c>
      <c r="D3368" s="7">
        <v>2800000</v>
      </c>
      <c r="E3368">
        <v>107</v>
      </c>
      <c r="F3368" t="s">
        <v>336</v>
      </c>
      <c r="G3368">
        <v>70</v>
      </c>
      <c r="H3368">
        <v>35</v>
      </c>
      <c r="I3368">
        <v>2013</v>
      </c>
      <c r="J3368">
        <v>2</v>
      </c>
      <c r="K3368" t="s">
        <v>137</v>
      </c>
      <c r="L3368">
        <f>data_to_analyze[[#This Row],[workers]]-data_to_analyze[[#This Row],[previous_workers]]</f>
        <v>35</v>
      </c>
    </row>
    <row r="3369" spans="1:12" x14ac:dyDescent="0.25">
      <c r="A3369">
        <v>3359</v>
      </c>
      <c r="B3369" t="s">
        <v>12214</v>
      </c>
      <c r="C3369" t="s">
        <v>17757</v>
      </c>
      <c r="D3369" s="7">
        <v>6500000</v>
      </c>
      <c r="E3369">
        <v>107</v>
      </c>
      <c r="F3369" t="s">
        <v>18</v>
      </c>
      <c r="G3369">
        <v>66</v>
      </c>
      <c r="H3369">
        <v>27</v>
      </c>
      <c r="I3369">
        <v>2001</v>
      </c>
      <c r="J3369">
        <v>5</v>
      </c>
      <c r="K3369" t="s">
        <v>6860</v>
      </c>
      <c r="L3369">
        <f>data_to_analyze[[#This Row],[workers]]-data_to_analyze[[#This Row],[previous_workers]]</f>
        <v>39</v>
      </c>
    </row>
    <row r="3370" spans="1:12" x14ac:dyDescent="0.25">
      <c r="A3370">
        <v>3360</v>
      </c>
      <c r="B3370" t="s">
        <v>12217</v>
      </c>
      <c r="C3370" t="s">
        <v>17770</v>
      </c>
      <c r="D3370" s="7">
        <v>3700000</v>
      </c>
      <c r="E3370">
        <v>106</v>
      </c>
      <c r="F3370" t="s">
        <v>211</v>
      </c>
      <c r="G3370">
        <v>8</v>
      </c>
      <c r="H3370">
        <v>5</v>
      </c>
      <c r="I3370">
        <v>2008</v>
      </c>
      <c r="J3370">
        <v>2</v>
      </c>
      <c r="K3370" t="s">
        <v>258</v>
      </c>
      <c r="L3370">
        <f>data_to_analyze[[#This Row],[workers]]-data_to_analyze[[#This Row],[previous_workers]]</f>
        <v>3</v>
      </c>
    </row>
    <row r="3371" spans="1:12" x14ac:dyDescent="0.25">
      <c r="A3371">
        <v>3361</v>
      </c>
      <c r="B3371" t="s">
        <v>12220</v>
      </c>
      <c r="C3371" t="s">
        <v>17762</v>
      </c>
      <c r="D3371" s="7">
        <v>14900000</v>
      </c>
      <c r="E3371">
        <v>106</v>
      </c>
      <c r="F3371" t="s">
        <v>25</v>
      </c>
      <c r="G3371">
        <v>10</v>
      </c>
      <c r="H3371">
        <v>5</v>
      </c>
      <c r="I3371">
        <v>1978</v>
      </c>
      <c r="J3371">
        <v>1</v>
      </c>
      <c r="K3371" t="s">
        <v>12223</v>
      </c>
      <c r="L3371">
        <f>data_to_analyze[[#This Row],[workers]]-data_to_analyze[[#This Row],[previous_workers]]</f>
        <v>5</v>
      </c>
    </row>
    <row r="3372" spans="1:12" x14ac:dyDescent="0.25">
      <c r="A3372">
        <v>3362</v>
      </c>
      <c r="B3372" t="s">
        <v>12224</v>
      </c>
      <c r="C3372" t="s">
        <v>17770</v>
      </c>
      <c r="D3372" s="7">
        <v>12900000</v>
      </c>
      <c r="E3372">
        <v>106</v>
      </c>
      <c r="F3372" t="s">
        <v>1041</v>
      </c>
      <c r="G3372">
        <v>73</v>
      </c>
      <c r="H3372">
        <v>46</v>
      </c>
      <c r="I3372">
        <v>1970</v>
      </c>
      <c r="J3372">
        <v>5</v>
      </c>
      <c r="K3372" t="s">
        <v>544</v>
      </c>
      <c r="L3372">
        <f>data_to_analyze[[#This Row],[workers]]-data_to_analyze[[#This Row],[previous_workers]]</f>
        <v>27</v>
      </c>
    </row>
    <row r="3373" spans="1:12" x14ac:dyDescent="0.25">
      <c r="A3373">
        <v>3363</v>
      </c>
      <c r="B3373" t="s">
        <v>12227</v>
      </c>
      <c r="C3373" t="s">
        <v>17770</v>
      </c>
      <c r="D3373" s="7">
        <v>9900000</v>
      </c>
      <c r="E3373">
        <v>106</v>
      </c>
      <c r="F3373" t="s">
        <v>308</v>
      </c>
      <c r="G3373">
        <v>22</v>
      </c>
      <c r="H3373">
        <v>15</v>
      </c>
      <c r="I3373">
        <v>2004</v>
      </c>
      <c r="J3373">
        <v>4</v>
      </c>
      <c r="K3373" t="s">
        <v>258</v>
      </c>
      <c r="L3373">
        <f>data_to_analyze[[#This Row],[workers]]-data_to_analyze[[#This Row],[previous_workers]]</f>
        <v>7</v>
      </c>
    </row>
    <row r="3374" spans="1:12" x14ac:dyDescent="0.25">
      <c r="A3374">
        <v>3364</v>
      </c>
      <c r="B3374" t="s">
        <v>12230</v>
      </c>
      <c r="C3374" t="s">
        <v>17764</v>
      </c>
      <c r="D3374" s="7">
        <v>18200000</v>
      </c>
      <c r="E3374">
        <v>106</v>
      </c>
      <c r="F3374" t="s">
        <v>156</v>
      </c>
      <c r="G3374">
        <v>145</v>
      </c>
      <c r="H3374">
        <v>60</v>
      </c>
      <c r="I3374">
        <v>2015</v>
      </c>
      <c r="J3374">
        <v>1</v>
      </c>
      <c r="K3374" t="s">
        <v>12233</v>
      </c>
      <c r="L3374">
        <f>data_to_analyze[[#This Row],[workers]]-data_to_analyze[[#This Row],[previous_workers]]</f>
        <v>85</v>
      </c>
    </row>
    <row r="3375" spans="1:12" x14ac:dyDescent="0.25">
      <c r="A3375">
        <v>3365</v>
      </c>
      <c r="B3375" t="s">
        <v>12234</v>
      </c>
      <c r="C3375" t="s">
        <v>17734</v>
      </c>
      <c r="D3375" s="7">
        <v>7200000</v>
      </c>
      <c r="E3375">
        <v>106</v>
      </c>
      <c r="F3375" t="s">
        <v>40</v>
      </c>
      <c r="G3375">
        <v>21</v>
      </c>
      <c r="H3375">
        <v>12</v>
      </c>
      <c r="I3375">
        <v>2002</v>
      </c>
      <c r="J3375">
        <v>5</v>
      </c>
      <c r="K3375" t="s">
        <v>651</v>
      </c>
      <c r="L3375">
        <f>data_to_analyze[[#This Row],[workers]]-data_to_analyze[[#This Row],[previous_workers]]</f>
        <v>9</v>
      </c>
    </row>
    <row r="3376" spans="1:12" x14ac:dyDescent="0.25">
      <c r="A3376">
        <v>3366</v>
      </c>
      <c r="B3376" t="s">
        <v>12237</v>
      </c>
      <c r="C3376" t="s">
        <v>17748</v>
      </c>
      <c r="D3376" s="7">
        <v>10100000</v>
      </c>
      <c r="E3376">
        <v>106</v>
      </c>
      <c r="F3376" t="s">
        <v>181</v>
      </c>
      <c r="G3376">
        <v>130</v>
      </c>
      <c r="H3376">
        <v>63</v>
      </c>
      <c r="I3376">
        <v>2002</v>
      </c>
      <c r="J3376">
        <v>3</v>
      </c>
      <c r="K3376" t="s">
        <v>12240</v>
      </c>
      <c r="L3376">
        <f>data_to_analyze[[#This Row],[workers]]-data_to_analyze[[#This Row],[previous_workers]]</f>
        <v>67</v>
      </c>
    </row>
    <row r="3377" spans="1:12" x14ac:dyDescent="0.25">
      <c r="A3377">
        <v>3367</v>
      </c>
      <c r="B3377" t="s">
        <v>12241</v>
      </c>
      <c r="C3377" t="s">
        <v>17760</v>
      </c>
      <c r="D3377" s="7">
        <v>2400000</v>
      </c>
      <c r="E3377">
        <v>106</v>
      </c>
      <c r="F3377" t="s">
        <v>336</v>
      </c>
      <c r="G3377">
        <v>10</v>
      </c>
      <c r="H3377">
        <v>3</v>
      </c>
      <c r="I3377">
        <v>2010</v>
      </c>
      <c r="J3377">
        <v>1</v>
      </c>
      <c r="K3377" t="s">
        <v>1879</v>
      </c>
      <c r="L3377">
        <f>data_to_analyze[[#This Row],[workers]]-data_to_analyze[[#This Row],[previous_workers]]</f>
        <v>7</v>
      </c>
    </row>
    <row r="3378" spans="1:12" x14ac:dyDescent="0.25">
      <c r="A3378">
        <v>3368</v>
      </c>
      <c r="B3378" t="s">
        <v>12244</v>
      </c>
      <c r="C3378" t="s">
        <v>108</v>
      </c>
      <c r="D3378" s="7">
        <v>5200000</v>
      </c>
      <c r="E3378">
        <v>106</v>
      </c>
      <c r="F3378" t="s">
        <v>48</v>
      </c>
      <c r="G3378">
        <v>13</v>
      </c>
      <c r="H3378">
        <v>8</v>
      </c>
      <c r="I3378">
        <v>2006</v>
      </c>
      <c r="J3378">
        <v>5</v>
      </c>
      <c r="K3378" t="s">
        <v>8164</v>
      </c>
      <c r="L3378">
        <f>data_to_analyze[[#This Row],[workers]]-data_to_analyze[[#This Row],[previous_workers]]</f>
        <v>5</v>
      </c>
    </row>
    <row r="3379" spans="1:12" x14ac:dyDescent="0.25">
      <c r="A3379">
        <v>3369</v>
      </c>
      <c r="B3379" t="s">
        <v>12247</v>
      </c>
      <c r="C3379" t="s">
        <v>17760</v>
      </c>
      <c r="D3379" s="7">
        <v>17800000</v>
      </c>
      <c r="E3379">
        <v>106</v>
      </c>
      <c r="F3379" t="s">
        <v>233</v>
      </c>
      <c r="G3379">
        <v>62</v>
      </c>
      <c r="H3379">
        <v>42</v>
      </c>
      <c r="I3379">
        <v>1996</v>
      </c>
      <c r="J3379">
        <v>1</v>
      </c>
      <c r="K3379" t="s">
        <v>3467</v>
      </c>
      <c r="L3379">
        <f>data_to_analyze[[#This Row],[workers]]-data_to_analyze[[#This Row],[previous_workers]]</f>
        <v>20</v>
      </c>
    </row>
    <row r="3380" spans="1:12" x14ac:dyDescent="0.25">
      <c r="A3380">
        <v>3370</v>
      </c>
      <c r="B3380" t="s">
        <v>12250</v>
      </c>
      <c r="C3380" t="s">
        <v>17771</v>
      </c>
      <c r="D3380" s="7">
        <v>2900000</v>
      </c>
      <c r="E3380">
        <v>106</v>
      </c>
      <c r="F3380" t="s">
        <v>297</v>
      </c>
      <c r="G3380">
        <v>11</v>
      </c>
      <c r="H3380">
        <v>17</v>
      </c>
      <c r="I3380">
        <v>2010</v>
      </c>
      <c r="J3380">
        <v>3</v>
      </c>
      <c r="K3380" t="s">
        <v>1734</v>
      </c>
      <c r="L3380">
        <f>data_to_analyze[[#This Row],[workers]]-data_to_analyze[[#This Row],[previous_workers]]</f>
        <v>-6</v>
      </c>
    </row>
    <row r="3381" spans="1:12" x14ac:dyDescent="0.25">
      <c r="A3381">
        <v>3371</v>
      </c>
      <c r="B3381" t="s">
        <v>12253</v>
      </c>
      <c r="C3381" t="s">
        <v>976</v>
      </c>
      <c r="D3381" s="7">
        <v>6900000</v>
      </c>
      <c r="E3381">
        <v>106</v>
      </c>
      <c r="F3381" t="s">
        <v>308</v>
      </c>
      <c r="G3381">
        <v>40</v>
      </c>
      <c r="H3381">
        <v>28</v>
      </c>
      <c r="I3381">
        <v>2007</v>
      </c>
      <c r="J3381">
        <v>4</v>
      </c>
      <c r="K3381" t="s">
        <v>101</v>
      </c>
      <c r="L3381">
        <f>data_to_analyze[[#This Row],[workers]]-data_to_analyze[[#This Row],[previous_workers]]</f>
        <v>12</v>
      </c>
    </row>
    <row r="3382" spans="1:12" x14ac:dyDescent="0.25">
      <c r="A3382">
        <v>3372</v>
      </c>
      <c r="B3382" t="s">
        <v>12256</v>
      </c>
      <c r="C3382" t="s">
        <v>10856</v>
      </c>
      <c r="D3382" s="7">
        <v>19500000</v>
      </c>
      <c r="E3382">
        <v>106</v>
      </c>
      <c r="F3382" t="s">
        <v>25</v>
      </c>
      <c r="G3382">
        <v>30</v>
      </c>
      <c r="H3382">
        <v>10</v>
      </c>
      <c r="I3382">
        <v>2011</v>
      </c>
      <c r="J3382">
        <v>4</v>
      </c>
      <c r="K3382" t="s">
        <v>12259</v>
      </c>
      <c r="L3382">
        <f>data_to_analyze[[#This Row],[workers]]-data_to_analyze[[#This Row],[previous_workers]]</f>
        <v>20</v>
      </c>
    </row>
    <row r="3383" spans="1:12" x14ac:dyDescent="0.25">
      <c r="A3383">
        <v>3373</v>
      </c>
      <c r="B3383" t="s">
        <v>12260</v>
      </c>
      <c r="C3383" t="s">
        <v>976</v>
      </c>
      <c r="D3383" s="7">
        <v>40100000</v>
      </c>
      <c r="E3383">
        <v>106</v>
      </c>
      <c r="F3383" t="s">
        <v>156</v>
      </c>
      <c r="G3383">
        <v>225</v>
      </c>
      <c r="H3383">
        <v>162</v>
      </c>
      <c r="I3383">
        <v>2006</v>
      </c>
      <c r="J3383">
        <v>4</v>
      </c>
      <c r="K3383" t="s">
        <v>102</v>
      </c>
      <c r="L3383">
        <f>data_to_analyze[[#This Row],[workers]]-data_to_analyze[[#This Row],[previous_workers]]</f>
        <v>63</v>
      </c>
    </row>
    <row r="3384" spans="1:12" x14ac:dyDescent="0.25">
      <c r="A3384">
        <v>3374</v>
      </c>
      <c r="B3384" t="s">
        <v>12263</v>
      </c>
      <c r="C3384" t="s">
        <v>17764</v>
      </c>
      <c r="D3384" s="7">
        <v>10800000</v>
      </c>
      <c r="E3384">
        <v>106</v>
      </c>
      <c r="F3384" t="s">
        <v>18</v>
      </c>
      <c r="G3384">
        <v>83</v>
      </c>
      <c r="H3384">
        <v>50</v>
      </c>
      <c r="I3384">
        <v>2002</v>
      </c>
      <c r="J3384">
        <v>8</v>
      </c>
      <c r="K3384" t="s">
        <v>437</v>
      </c>
      <c r="L3384">
        <f>data_to_analyze[[#This Row],[workers]]-data_to_analyze[[#This Row],[previous_workers]]</f>
        <v>33</v>
      </c>
    </row>
    <row r="3385" spans="1:12" x14ac:dyDescent="0.25">
      <c r="A3385">
        <v>3375</v>
      </c>
      <c r="B3385" t="s">
        <v>12266</v>
      </c>
      <c r="C3385" t="s">
        <v>17759</v>
      </c>
      <c r="D3385" s="7">
        <v>10600000</v>
      </c>
      <c r="E3385">
        <v>106</v>
      </c>
      <c r="F3385" t="s">
        <v>233</v>
      </c>
      <c r="G3385">
        <v>620</v>
      </c>
      <c r="H3385">
        <v>355</v>
      </c>
      <c r="I3385">
        <v>1989</v>
      </c>
      <c r="J3385">
        <v>2</v>
      </c>
      <c r="K3385" t="s">
        <v>42</v>
      </c>
      <c r="L3385">
        <f>data_to_analyze[[#This Row],[workers]]-data_to_analyze[[#This Row],[previous_workers]]</f>
        <v>265</v>
      </c>
    </row>
    <row r="3386" spans="1:12" x14ac:dyDescent="0.25">
      <c r="A3386">
        <v>3376</v>
      </c>
      <c r="B3386" t="s">
        <v>12270</v>
      </c>
      <c r="C3386" t="s">
        <v>17751</v>
      </c>
      <c r="D3386" s="7">
        <v>3400000</v>
      </c>
      <c r="E3386">
        <v>106</v>
      </c>
      <c r="F3386" t="s">
        <v>218</v>
      </c>
      <c r="G3386">
        <v>10</v>
      </c>
      <c r="H3386">
        <v>6</v>
      </c>
      <c r="I3386">
        <v>2003</v>
      </c>
      <c r="J3386">
        <v>1</v>
      </c>
      <c r="K3386" t="s">
        <v>12273</v>
      </c>
      <c r="L3386">
        <f>data_to_analyze[[#This Row],[workers]]-data_to_analyze[[#This Row],[previous_workers]]</f>
        <v>4</v>
      </c>
    </row>
    <row r="3387" spans="1:12" x14ac:dyDescent="0.25">
      <c r="A3387">
        <v>3377</v>
      </c>
      <c r="B3387" t="s">
        <v>12274</v>
      </c>
      <c r="C3387" t="s">
        <v>10856</v>
      </c>
      <c r="D3387" s="7">
        <v>600000</v>
      </c>
      <c r="E3387">
        <v>106</v>
      </c>
      <c r="F3387" t="s">
        <v>308</v>
      </c>
      <c r="G3387">
        <v>32</v>
      </c>
      <c r="H3387">
        <v>15</v>
      </c>
      <c r="I3387">
        <v>2011</v>
      </c>
      <c r="J3387">
        <v>2</v>
      </c>
      <c r="K3387" t="s">
        <v>1444</v>
      </c>
      <c r="L3387">
        <f>data_to_analyze[[#This Row],[workers]]-data_to_analyze[[#This Row],[previous_workers]]</f>
        <v>17</v>
      </c>
    </row>
    <row r="3388" spans="1:12" x14ac:dyDescent="0.25">
      <c r="A3388">
        <v>3378</v>
      </c>
      <c r="B3388" t="s">
        <v>12277</v>
      </c>
      <c r="C3388" t="s">
        <v>17770</v>
      </c>
      <c r="D3388" s="7">
        <v>73500000</v>
      </c>
      <c r="E3388">
        <v>106</v>
      </c>
      <c r="F3388" t="s">
        <v>336</v>
      </c>
      <c r="G3388">
        <v>55</v>
      </c>
      <c r="H3388">
        <v>35</v>
      </c>
      <c r="I3388">
        <v>2002</v>
      </c>
      <c r="J3388">
        <v>12</v>
      </c>
      <c r="K3388" t="s">
        <v>258</v>
      </c>
      <c r="L3388">
        <f>data_to_analyze[[#This Row],[workers]]-data_to_analyze[[#This Row],[previous_workers]]</f>
        <v>20</v>
      </c>
    </row>
    <row r="3389" spans="1:12" x14ac:dyDescent="0.25">
      <c r="A3389">
        <v>3379</v>
      </c>
      <c r="B3389" t="s">
        <v>12280</v>
      </c>
      <c r="C3389" t="s">
        <v>17764</v>
      </c>
      <c r="D3389" s="7">
        <v>4900000</v>
      </c>
      <c r="E3389">
        <v>106</v>
      </c>
      <c r="F3389" t="s">
        <v>297</v>
      </c>
      <c r="G3389">
        <v>65</v>
      </c>
      <c r="H3389">
        <v>35</v>
      </c>
      <c r="I3389">
        <v>2004</v>
      </c>
      <c r="J3389">
        <v>4</v>
      </c>
      <c r="K3389" t="s">
        <v>437</v>
      </c>
      <c r="L3389">
        <f>data_to_analyze[[#This Row],[workers]]-data_to_analyze[[#This Row],[previous_workers]]</f>
        <v>30</v>
      </c>
    </row>
    <row r="3390" spans="1:12" x14ac:dyDescent="0.25">
      <c r="A3390">
        <v>3380</v>
      </c>
      <c r="B3390" t="s">
        <v>12283</v>
      </c>
      <c r="C3390" t="s">
        <v>17762</v>
      </c>
      <c r="D3390" s="7">
        <v>3400000</v>
      </c>
      <c r="E3390">
        <v>105</v>
      </c>
      <c r="F3390" t="s">
        <v>156</v>
      </c>
      <c r="G3390">
        <v>21</v>
      </c>
      <c r="H3390">
        <v>15</v>
      </c>
      <c r="I3390">
        <v>2013</v>
      </c>
      <c r="J3390">
        <v>1</v>
      </c>
      <c r="K3390" t="s">
        <v>349</v>
      </c>
      <c r="L3390">
        <f>data_to_analyze[[#This Row],[workers]]-data_to_analyze[[#This Row],[previous_workers]]</f>
        <v>6</v>
      </c>
    </row>
    <row r="3391" spans="1:12" x14ac:dyDescent="0.25">
      <c r="A3391">
        <v>3381</v>
      </c>
      <c r="B3391" t="s">
        <v>12286</v>
      </c>
      <c r="C3391" t="s">
        <v>17756</v>
      </c>
      <c r="D3391" s="7">
        <v>4200000</v>
      </c>
      <c r="E3391">
        <v>105</v>
      </c>
      <c r="F3391" t="s">
        <v>18</v>
      </c>
      <c r="G3391">
        <v>33</v>
      </c>
      <c r="H3391">
        <v>12</v>
      </c>
      <c r="I3391">
        <v>2008</v>
      </c>
      <c r="J3391">
        <v>4</v>
      </c>
      <c r="K3391" t="s">
        <v>4698</v>
      </c>
      <c r="L3391">
        <f>data_to_analyze[[#This Row],[workers]]-data_to_analyze[[#This Row],[previous_workers]]</f>
        <v>21</v>
      </c>
    </row>
    <row r="3392" spans="1:12" x14ac:dyDescent="0.25">
      <c r="A3392">
        <v>3382</v>
      </c>
      <c r="B3392" t="s">
        <v>12289</v>
      </c>
      <c r="C3392" t="s">
        <v>17762</v>
      </c>
      <c r="D3392" s="7">
        <v>11300000</v>
      </c>
      <c r="E3392">
        <v>105</v>
      </c>
      <c r="F3392" t="s">
        <v>297</v>
      </c>
      <c r="G3392">
        <v>49</v>
      </c>
      <c r="H3392">
        <v>23</v>
      </c>
      <c r="I3392">
        <v>2002</v>
      </c>
      <c r="J3392">
        <v>1</v>
      </c>
      <c r="K3392" t="s">
        <v>2290</v>
      </c>
      <c r="L3392">
        <f>data_to_analyze[[#This Row],[workers]]-data_to_analyze[[#This Row],[previous_workers]]</f>
        <v>26</v>
      </c>
    </row>
    <row r="3393" spans="1:12" x14ac:dyDescent="0.25">
      <c r="A3393">
        <v>3383</v>
      </c>
      <c r="B3393" t="s">
        <v>12292</v>
      </c>
      <c r="C3393" t="s">
        <v>17758</v>
      </c>
      <c r="D3393" s="7">
        <v>5400000</v>
      </c>
      <c r="E3393">
        <v>105</v>
      </c>
      <c r="F3393" t="s">
        <v>181</v>
      </c>
      <c r="G3393">
        <v>72</v>
      </c>
      <c r="H3393">
        <v>50</v>
      </c>
      <c r="I3393">
        <v>2008</v>
      </c>
      <c r="J3393">
        <v>5</v>
      </c>
      <c r="K3393" t="s">
        <v>8216</v>
      </c>
      <c r="L3393">
        <f>data_to_analyze[[#This Row],[workers]]-data_to_analyze[[#This Row],[previous_workers]]</f>
        <v>22</v>
      </c>
    </row>
    <row r="3394" spans="1:12" x14ac:dyDescent="0.25">
      <c r="A3394">
        <v>3384</v>
      </c>
      <c r="B3394" t="s">
        <v>12295</v>
      </c>
      <c r="C3394" t="s">
        <v>17763</v>
      </c>
      <c r="D3394" s="7">
        <v>16500000</v>
      </c>
      <c r="E3394">
        <v>105</v>
      </c>
      <c r="F3394" t="s">
        <v>211</v>
      </c>
      <c r="G3394">
        <v>70</v>
      </c>
      <c r="H3394">
        <v>36</v>
      </c>
      <c r="I3394">
        <v>1948</v>
      </c>
      <c r="J3394">
        <v>1</v>
      </c>
      <c r="K3394" t="s">
        <v>4642</v>
      </c>
      <c r="L3394">
        <f>data_to_analyze[[#This Row],[workers]]-data_to_analyze[[#This Row],[previous_workers]]</f>
        <v>34</v>
      </c>
    </row>
    <row r="3395" spans="1:12" x14ac:dyDescent="0.25">
      <c r="A3395">
        <v>3385</v>
      </c>
      <c r="B3395" t="s">
        <v>12298</v>
      </c>
      <c r="C3395" t="s">
        <v>10856</v>
      </c>
      <c r="D3395" s="7">
        <v>10400000</v>
      </c>
      <c r="E3395">
        <v>105</v>
      </c>
      <c r="F3395" t="s">
        <v>48</v>
      </c>
      <c r="G3395">
        <v>7</v>
      </c>
      <c r="H3395">
        <v>7</v>
      </c>
      <c r="I3395">
        <v>2011</v>
      </c>
      <c r="J3395">
        <v>4</v>
      </c>
      <c r="K3395" t="s">
        <v>163</v>
      </c>
      <c r="L3395">
        <f>data_to_analyze[[#This Row],[workers]]-data_to_analyze[[#This Row],[previous_workers]]</f>
        <v>0</v>
      </c>
    </row>
    <row r="3396" spans="1:12" x14ac:dyDescent="0.25">
      <c r="A3396">
        <v>3386</v>
      </c>
      <c r="B3396" t="s">
        <v>12301</v>
      </c>
      <c r="C3396" t="s">
        <v>10856</v>
      </c>
      <c r="D3396" s="7">
        <v>11500000</v>
      </c>
      <c r="E3396">
        <v>105</v>
      </c>
      <c r="F3396" t="s">
        <v>233</v>
      </c>
      <c r="G3396">
        <v>20</v>
      </c>
      <c r="H3396">
        <v>11</v>
      </c>
      <c r="I3396">
        <v>2010</v>
      </c>
      <c r="J3396">
        <v>2</v>
      </c>
      <c r="K3396" t="s">
        <v>2067</v>
      </c>
      <c r="L3396">
        <f>data_to_analyze[[#This Row],[workers]]-data_to_analyze[[#This Row],[previous_workers]]</f>
        <v>9</v>
      </c>
    </row>
    <row r="3397" spans="1:12" x14ac:dyDescent="0.25">
      <c r="A3397">
        <v>3387</v>
      </c>
      <c r="B3397" t="s">
        <v>12304</v>
      </c>
      <c r="C3397" t="s">
        <v>10856</v>
      </c>
      <c r="D3397" s="7">
        <v>121300000</v>
      </c>
      <c r="E3397">
        <v>105</v>
      </c>
      <c r="F3397" t="s">
        <v>107</v>
      </c>
      <c r="G3397">
        <v>230</v>
      </c>
      <c r="H3397">
        <v>150</v>
      </c>
      <c r="I3397">
        <v>1999</v>
      </c>
      <c r="J3397">
        <v>7</v>
      </c>
      <c r="K3397" t="s">
        <v>137</v>
      </c>
      <c r="L3397">
        <f>data_to_analyze[[#This Row],[workers]]-data_to_analyze[[#This Row],[previous_workers]]</f>
        <v>80</v>
      </c>
    </row>
    <row r="3398" spans="1:12" x14ac:dyDescent="0.25">
      <c r="A3398">
        <v>3388</v>
      </c>
      <c r="B3398" t="s">
        <v>12308</v>
      </c>
      <c r="C3398" t="s">
        <v>777</v>
      </c>
      <c r="D3398" s="7">
        <v>6200000</v>
      </c>
      <c r="E3398">
        <v>105</v>
      </c>
      <c r="F3398" t="s">
        <v>48</v>
      </c>
      <c r="G3398">
        <v>18</v>
      </c>
      <c r="H3398">
        <v>8</v>
      </c>
      <c r="I3398">
        <v>2010</v>
      </c>
      <c r="J3398">
        <v>4</v>
      </c>
      <c r="K3398" t="s">
        <v>12311</v>
      </c>
      <c r="L3398">
        <f>data_to_analyze[[#This Row],[workers]]-data_to_analyze[[#This Row],[previous_workers]]</f>
        <v>10</v>
      </c>
    </row>
    <row r="3399" spans="1:12" x14ac:dyDescent="0.25">
      <c r="A3399">
        <v>3389</v>
      </c>
      <c r="B3399" t="s">
        <v>12312</v>
      </c>
      <c r="C3399" t="s">
        <v>10856</v>
      </c>
      <c r="D3399" s="7">
        <v>4300000</v>
      </c>
      <c r="E3399">
        <v>105</v>
      </c>
      <c r="F3399" t="s">
        <v>308</v>
      </c>
      <c r="G3399">
        <v>13</v>
      </c>
      <c r="H3399">
        <v>15</v>
      </c>
      <c r="I3399">
        <v>2012</v>
      </c>
      <c r="J3399">
        <v>2</v>
      </c>
      <c r="K3399" t="s">
        <v>7071</v>
      </c>
      <c r="L3399">
        <f>data_to_analyze[[#This Row],[workers]]-data_to_analyze[[#This Row],[previous_workers]]</f>
        <v>-2</v>
      </c>
    </row>
    <row r="3400" spans="1:12" x14ac:dyDescent="0.25">
      <c r="A3400">
        <v>3390</v>
      </c>
      <c r="B3400" t="s">
        <v>12315</v>
      </c>
      <c r="C3400" t="s">
        <v>10856</v>
      </c>
      <c r="D3400" s="7">
        <v>43900000</v>
      </c>
      <c r="E3400">
        <v>105</v>
      </c>
      <c r="F3400" t="s">
        <v>18</v>
      </c>
      <c r="G3400">
        <v>35</v>
      </c>
      <c r="H3400">
        <v>29</v>
      </c>
      <c r="I3400">
        <v>1995</v>
      </c>
      <c r="J3400">
        <v>1</v>
      </c>
      <c r="K3400" t="s">
        <v>2693</v>
      </c>
      <c r="L3400">
        <f>data_to_analyze[[#This Row],[workers]]-data_to_analyze[[#This Row],[previous_workers]]</f>
        <v>6</v>
      </c>
    </row>
    <row r="3401" spans="1:12" x14ac:dyDescent="0.25">
      <c r="A3401">
        <v>3391</v>
      </c>
      <c r="B3401" t="s">
        <v>12319</v>
      </c>
      <c r="C3401" t="s">
        <v>10856</v>
      </c>
      <c r="D3401" s="7">
        <v>80100000</v>
      </c>
      <c r="E3401">
        <v>105</v>
      </c>
      <c r="F3401" t="s">
        <v>233</v>
      </c>
      <c r="G3401">
        <v>40</v>
      </c>
      <c r="H3401">
        <v>27</v>
      </c>
      <c r="I3401">
        <v>2005</v>
      </c>
      <c r="J3401">
        <v>7</v>
      </c>
      <c r="K3401" t="s">
        <v>2176</v>
      </c>
      <c r="L3401">
        <f>data_to_analyze[[#This Row],[workers]]-data_to_analyze[[#This Row],[previous_workers]]</f>
        <v>13</v>
      </c>
    </row>
    <row r="3402" spans="1:12" x14ac:dyDescent="0.25">
      <c r="A3402">
        <v>3391</v>
      </c>
      <c r="B3402" t="s">
        <v>12323</v>
      </c>
      <c r="C3402" t="s">
        <v>10856</v>
      </c>
      <c r="D3402" s="7">
        <v>600000</v>
      </c>
      <c r="E3402">
        <v>105</v>
      </c>
      <c r="F3402" t="s">
        <v>297</v>
      </c>
      <c r="G3402">
        <v>22</v>
      </c>
      <c r="H3402">
        <v>15</v>
      </c>
      <c r="I3402">
        <v>1996</v>
      </c>
      <c r="J3402">
        <v>2</v>
      </c>
      <c r="K3402" t="s">
        <v>163</v>
      </c>
      <c r="L3402">
        <f>data_to_analyze[[#This Row],[workers]]-data_to_analyze[[#This Row],[previous_workers]]</f>
        <v>7</v>
      </c>
    </row>
    <row r="3403" spans="1:12" x14ac:dyDescent="0.25">
      <c r="A3403">
        <v>3392</v>
      </c>
      <c r="B3403" t="s">
        <v>12326</v>
      </c>
      <c r="C3403" t="s">
        <v>17770</v>
      </c>
      <c r="D3403" s="7">
        <v>133400000</v>
      </c>
      <c r="E3403">
        <v>105</v>
      </c>
      <c r="F3403" t="s">
        <v>175</v>
      </c>
      <c r="G3403">
        <v>15</v>
      </c>
      <c r="H3403">
        <v>10</v>
      </c>
      <c r="I3403">
        <v>2000</v>
      </c>
      <c r="J3403">
        <v>6</v>
      </c>
      <c r="K3403" t="s">
        <v>251</v>
      </c>
      <c r="L3403">
        <f>data_to_analyze[[#This Row],[workers]]-data_to_analyze[[#This Row],[previous_workers]]</f>
        <v>5</v>
      </c>
    </row>
    <row r="3404" spans="1:12" x14ac:dyDescent="0.25">
      <c r="A3404">
        <v>3393</v>
      </c>
      <c r="B3404" t="s">
        <v>12330</v>
      </c>
      <c r="C3404" t="s">
        <v>10856</v>
      </c>
      <c r="D3404" s="7">
        <v>20100000</v>
      </c>
      <c r="E3404">
        <v>105</v>
      </c>
      <c r="F3404" t="s">
        <v>40</v>
      </c>
      <c r="G3404">
        <v>37</v>
      </c>
      <c r="H3404">
        <v>21</v>
      </c>
      <c r="I3404">
        <v>2008</v>
      </c>
      <c r="J3404">
        <v>6</v>
      </c>
      <c r="K3404" t="s">
        <v>12333</v>
      </c>
      <c r="L3404">
        <f>data_to_analyze[[#This Row],[workers]]-data_to_analyze[[#This Row],[previous_workers]]</f>
        <v>16</v>
      </c>
    </row>
    <row r="3405" spans="1:12" x14ac:dyDescent="0.25">
      <c r="A3405">
        <v>3394</v>
      </c>
      <c r="B3405" t="s">
        <v>12334</v>
      </c>
      <c r="C3405" t="s">
        <v>17748</v>
      </c>
      <c r="D3405" s="7">
        <v>45800000</v>
      </c>
      <c r="E3405">
        <v>105</v>
      </c>
      <c r="F3405" t="s">
        <v>308</v>
      </c>
      <c r="G3405">
        <v>58145</v>
      </c>
      <c r="H3405">
        <v>21000</v>
      </c>
      <c r="I3405">
        <v>2008</v>
      </c>
      <c r="J3405">
        <v>7</v>
      </c>
      <c r="K3405" t="s">
        <v>12338</v>
      </c>
      <c r="L3405">
        <f>data_to_analyze[[#This Row],[workers]]-data_to_analyze[[#This Row],[previous_workers]]</f>
        <v>37145</v>
      </c>
    </row>
    <row r="3406" spans="1:12" x14ac:dyDescent="0.25">
      <c r="A3406">
        <v>3395</v>
      </c>
      <c r="B3406" t="s">
        <v>12339</v>
      </c>
      <c r="C3406" t="s">
        <v>108</v>
      </c>
      <c r="D3406" s="7">
        <v>68600000</v>
      </c>
      <c r="E3406">
        <v>105</v>
      </c>
      <c r="F3406" t="s">
        <v>107</v>
      </c>
      <c r="G3406">
        <v>102</v>
      </c>
      <c r="H3406">
        <v>122</v>
      </c>
      <c r="I3406">
        <v>2008</v>
      </c>
      <c r="J3406">
        <v>6</v>
      </c>
      <c r="K3406" t="s">
        <v>108</v>
      </c>
      <c r="L3406">
        <f>data_to_analyze[[#This Row],[workers]]-data_to_analyze[[#This Row],[previous_workers]]</f>
        <v>-20</v>
      </c>
    </row>
    <row r="3407" spans="1:12" x14ac:dyDescent="0.25">
      <c r="A3407">
        <v>3396</v>
      </c>
      <c r="B3407" t="s">
        <v>12342</v>
      </c>
      <c r="C3407" t="s">
        <v>976</v>
      </c>
      <c r="D3407" s="7">
        <v>3800000</v>
      </c>
      <c r="E3407">
        <v>105</v>
      </c>
      <c r="F3407" t="s">
        <v>308</v>
      </c>
      <c r="G3407">
        <v>25</v>
      </c>
      <c r="H3407">
        <v>14</v>
      </c>
      <c r="I3407">
        <v>2004</v>
      </c>
      <c r="J3407">
        <v>2</v>
      </c>
      <c r="K3407" t="s">
        <v>102</v>
      </c>
      <c r="L3407">
        <f>data_to_analyze[[#This Row],[workers]]-data_to_analyze[[#This Row],[previous_workers]]</f>
        <v>11</v>
      </c>
    </row>
    <row r="3408" spans="1:12" x14ac:dyDescent="0.25">
      <c r="A3408">
        <v>3397</v>
      </c>
      <c r="B3408" t="s">
        <v>12345</v>
      </c>
      <c r="C3408" t="s">
        <v>17758</v>
      </c>
      <c r="D3408" s="7">
        <v>7100000</v>
      </c>
      <c r="E3408">
        <v>105</v>
      </c>
      <c r="F3408" t="s">
        <v>336</v>
      </c>
      <c r="G3408">
        <v>69</v>
      </c>
      <c r="H3408">
        <v>26</v>
      </c>
      <c r="I3408">
        <v>1976</v>
      </c>
      <c r="J3408">
        <v>2</v>
      </c>
      <c r="K3408" t="s">
        <v>12348</v>
      </c>
      <c r="L3408">
        <f>data_to_analyze[[#This Row],[workers]]-data_to_analyze[[#This Row],[previous_workers]]</f>
        <v>43</v>
      </c>
    </row>
    <row r="3409" spans="1:12" x14ac:dyDescent="0.25">
      <c r="A3409">
        <v>3398</v>
      </c>
      <c r="B3409" t="s">
        <v>12349</v>
      </c>
      <c r="C3409" t="s">
        <v>17773</v>
      </c>
      <c r="D3409" s="7">
        <v>2100000</v>
      </c>
      <c r="E3409">
        <v>105</v>
      </c>
      <c r="F3409" t="s">
        <v>40</v>
      </c>
      <c r="G3409">
        <v>29</v>
      </c>
      <c r="H3409">
        <v>18</v>
      </c>
      <c r="I3409">
        <v>2014</v>
      </c>
      <c r="J3409">
        <v>1</v>
      </c>
      <c r="K3409" t="s">
        <v>12352</v>
      </c>
      <c r="L3409">
        <f>data_to_analyze[[#This Row],[workers]]-data_to_analyze[[#This Row],[previous_workers]]</f>
        <v>11</v>
      </c>
    </row>
    <row r="3410" spans="1:12" x14ac:dyDescent="0.25">
      <c r="A3410">
        <v>3399</v>
      </c>
      <c r="B3410" t="s">
        <v>12353</v>
      </c>
      <c r="C3410" t="s">
        <v>17769</v>
      </c>
      <c r="D3410" s="7">
        <v>9700000</v>
      </c>
      <c r="E3410">
        <v>104</v>
      </c>
      <c r="F3410" t="s">
        <v>308</v>
      </c>
      <c r="G3410">
        <v>85</v>
      </c>
      <c r="H3410">
        <v>35</v>
      </c>
      <c r="I3410">
        <v>2011</v>
      </c>
      <c r="J3410">
        <v>2</v>
      </c>
      <c r="K3410" t="s">
        <v>12356</v>
      </c>
      <c r="L3410">
        <f>data_to_analyze[[#This Row],[workers]]-data_to_analyze[[#This Row],[previous_workers]]</f>
        <v>50</v>
      </c>
    </row>
    <row r="3411" spans="1:12" x14ac:dyDescent="0.25">
      <c r="A3411">
        <v>3400</v>
      </c>
      <c r="B3411" t="s">
        <v>12357</v>
      </c>
      <c r="C3411" t="s">
        <v>17771</v>
      </c>
      <c r="D3411" s="7">
        <v>886500000</v>
      </c>
      <c r="E3411">
        <v>104</v>
      </c>
      <c r="F3411" t="s">
        <v>48</v>
      </c>
      <c r="G3411">
        <v>864</v>
      </c>
      <c r="H3411">
        <v>606</v>
      </c>
      <c r="I3411">
        <v>1925</v>
      </c>
      <c r="J3411">
        <v>2</v>
      </c>
      <c r="K3411" t="s">
        <v>4685</v>
      </c>
      <c r="L3411">
        <f>data_to_analyze[[#This Row],[workers]]-data_to_analyze[[#This Row],[previous_workers]]</f>
        <v>258</v>
      </c>
    </row>
    <row r="3412" spans="1:12" x14ac:dyDescent="0.25">
      <c r="A3412">
        <v>3401</v>
      </c>
      <c r="B3412" t="s">
        <v>12361</v>
      </c>
      <c r="C3412" t="s">
        <v>17773</v>
      </c>
      <c r="D3412" s="7">
        <v>10500000</v>
      </c>
      <c r="E3412">
        <v>104</v>
      </c>
      <c r="F3412" t="s">
        <v>1041</v>
      </c>
      <c r="G3412">
        <v>68</v>
      </c>
      <c r="H3412">
        <v>37</v>
      </c>
      <c r="I3412">
        <v>2007</v>
      </c>
      <c r="J3412">
        <v>1</v>
      </c>
      <c r="K3412" t="s">
        <v>6860</v>
      </c>
      <c r="L3412">
        <f>data_to_analyze[[#This Row],[workers]]-data_to_analyze[[#This Row],[previous_workers]]</f>
        <v>31</v>
      </c>
    </row>
    <row r="3413" spans="1:12" x14ac:dyDescent="0.25">
      <c r="A3413">
        <v>3402</v>
      </c>
      <c r="B3413" t="s">
        <v>12364</v>
      </c>
      <c r="C3413" t="s">
        <v>17770</v>
      </c>
      <c r="D3413" s="7">
        <v>9800000</v>
      </c>
      <c r="E3413">
        <v>104</v>
      </c>
      <c r="F3413" t="s">
        <v>257</v>
      </c>
      <c r="G3413">
        <v>322</v>
      </c>
      <c r="H3413">
        <v>119</v>
      </c>
      <c r="I3413">
        <v>2012</v>
      </c>
      <c r="J3413">
        <v>4</v>
      </c>
      <c r="K3413" t="s">
        <v>34</v>
      </c>
      <c r="L3413">
        <f>data_to_analyze[[#This Row],[workers]]-data_to_analyze[[#This Row],[previous_workers]]</f>
        <v>203</v>
      </c>
    </row>
    <row r="3414" spans="1:12" x14ac:dyDescent="0.25">
      <c r="A3414">
        <v>3403</v>
      </c>
      <c r="B3414" t="s">
        <v>12367</v>
      </c>
      <c r="C3414" t="s">
        <v>777</v>
      </c>
      <c r="D3414" s="7">
        <v>13200000</v>
      </c>
      <c r="E3414">
        <v>104</v>
      </c>
      <c r="F3414" t="s">
        <v>211</v>
      </c>
      <c r="G3414">
        <v>77</v>
      </c>
      <c r="H3414">
        <v>43</v>
      </c>
      <c r="I3414">
        <v>1978</v>
      </c>
      <c r="J3414">
        <v>1</v>
      </c>
      <c r="K3414" t="s">
        <v>12370</v>
      </c>
      <c r="L3414">
        <f>data_to_analyze[[#This Row],[workers]]-data_to_analyze[[#This Row],[previous_workers]]</f>
        <v>34</v>
      </c>
    </row>
    <row r="3415" spans="1:12" x14ac:dyDescent="0.25">
      <c r="A3415">
        <v>3404</v>
      </c>
      <c r="B3415" t="s">
        <v>12371</v>
      </c>
      <c r="C3415" t="s">
        <v>17760</v>
      </c>
      <c r="D3415" s="7">
        <v>22500000</v>
      </c>
      <c r="E3415">
        <v>104</v>
      </c>
      <c r="F3415" t="s">
        <v>181</v>
      </c>
      <c r="G3415">
        <v>121</v>
      </c>
      <c r="H3415">
        <v>65</v>
      </c>
      <c r="I3415">
        <v>2005</v>
      </c>
      <c r="J3415">
        <v>5</v>
      </c>
      <c r="K3415" t="s">
        <v>2300</v>
      </c>
      <c r="L3415">
        <f>data_to_analyze[[#This Row],[workers]]-data_to_analyze[[#This Row],[previous_workers]]</f>
        <v>56</v>
      </c>
    </row>
    <row r="3416" spans="1:12" x14ac:dyDescent="0.25">
      <c r="A3416">
        <v>3405</v>
      </c>
      <c r="B3416" t="s">
        <v>12374</v>
      </c>
      <c r="C3416" t="s">
        <v>17772</v>
      </c>
      <c r="D3416" s="7">
        <v>5100000</v>
      </c>
      <c r="E3416">
        <v>104</v>
      </c>
      <c r="F3416" t="s">
        <v>211</v>
      </c>
      <c r="G3416">
        <v>50</v>
      </c>
      <c r="H3416">
        <v>30</v>
      </c>
      <c r="I3416">
        <v>1995</v>
      </c>
      <c r="J3416">
        <v>2</v>
      </c>
      <c r="K3416" t="s">
        <v>12377</v>
      </c>
      <c r="L3416">
        <f>data_to_analyze[[#This Row],[workers]]-data_to_analyze[[#This Row],[previous_workers]]</f>
        <v>20</v>
      </c>
    </row>
    <row r="3417" spans="1:12" x14ac:dyDescent="0.25">
      <c r="A3417">
        <v>3406</v>
      </c>
      <c r="B3417" t="s">
        <v>12378</v>
      </c>
      <c r="C3417" t="s">
        <v>777</v>
      </c>
      <c r="D3417" s="7">
        <v>75400000</v>
      </c>
      <c r="E3417">
        <v>104</v>
      </c>
      <c r="F3417" t="s">
        <v>329</v>
      </c>
      <c r="G3417">
        <v>1114</v>
      </c>
      <c r="H3417">
        <v>520</v>
      </c>
      <c r="I3417">
        <v>2009</v>
      </c>
      <c r="J3417">
        <v>1</v>
      </c>
      <c r="K3417" t="s">
        <v>56</v>
      </c>
      <c r="L3417">
        <f>data_to_analyze[[#This Row],[workers]]-data_to_analyze[[#This Row],[previous_workers]]</f>
        <v>594</v>
      </c>
    </row>
    <row r="3418" spans="1:12" x14ac:dyDescent="0.25">
      <c r="A3418">
        <v>3407</v>
      </c>
      <c r="B3418" t="s">
        <v>12382</v>
      </c>
      <c r="C3418" t="s">
        <v>17770</v>
      </c>
      <c r="D3418" s="7">
        <v>4600000</v>
      </c>
      <c r="E3418">
        <v>104</v>
      </c>
      <c r="F3418" t="s">
        <v>233</v>
      </c>
      <c r="G3418">
        <v>45</v>
      </c>
      <c r="H3418">
        <v>35</v>
      </c>
      <c r="I3418">
        <v>1996</v>
      </c>
      <c r="J3418">
        <v>1</v>
      </c>
      <c r="K3418" t="s">
        <v>251</v>
      </c>
      <c r="L3418">
        <f>data_to_analyze[[#This Row],[workers]]-data_to_analyze[[#This Row],[previous_workers]]</f>
        <v>10</v>
      </c>
    </row>
    <row r="3419" spans="1:12" x14ac:dyDescent="0.25">
      <c r="A3419">
        <v>3408</v>
      </c>
      <c r="B3419" t="s">
        <v>12385</v>
      </c>
      <c r="C3419" t="s">
        <v>17760</v>
      </c>
      <c r="D3419" s="7">
        <v>14600000</v>
      </c>
      <c r="E3419">
        <v>104</v>
      </c>
      <c r="F3419" t="s">
        <v>233</v>
      </c>
      <c r="G3419">
        <v>108</v>
      </c>
      <c r="H3419">
        <v>69</v>
      </c>
      <c r="I3419">
        <v>1999</v>
      </c>
      <c r="J3419">
        <v>1</v>
      </c>
      <c r="K3419" t="s">
        <v>1879</v>
      </c>
      <c r="L3419">
        <f>data_to_analyze[[#This Row],[workers]]-data_to_analyze[[#This Row],[previous_workers]]</f>
        <v>39</v>
      </c>
    </row>
    <row r="3420" spans="1:12" x14ac:dyDescent="0.25">
      <c r="A3420">
        <v>3409</v>
      </c>
      <c r="B3420" t="s">
        <v>12388</v>
      </c>
      <c r="C3420" t="s">
        <v>17770</v>
      </c>
      <c r="D3420" s="7">
        <v>9500000</v>
      </c>
      <c r="E3420">
        <v>104</v>
      </c>
      <c r="F3420" t="s">
        <v>257</v>
      </c>
      <c r="G3420">
        <v>84</v>
      </c>
      <c r="H3420">
        <v>42</v>
      </c>
      <c r="I3420">
        <v>2005</v>
      </c>
      <c r="J3420">
        <v>1</v>
      </c>
      <c r="K3420" t="s">
        <v>707</v>
      </c>
      <c r="L3420">
        <f>data_to_analyze[[#This Row],[workers]]-data_to_analyze[[#This Row],[previous_workers]]</f>
        <v>42</v>
      </c>
    </row>
    <row r="3421" spans="1:12" x14ac:dyDescent="0.25">
      <c r="A3421">
        <v>3410</v>
      </c>
      <c r="B3421" t="s">
        <v>12391</v>
      </c>
      <c r="C3421" t="s">
        <v>17773</v>
      </c>
      <c r="D3421" s="7">
        <v>49600000</v>
      </c>
      <c r="E3421">
        <v>104</v>
      </c>
      <c r="F3421" t="s">
        <v>25</v>
      </c>
      <c r="G3421">
        <v>85</v>
      </c>
      <c r="H3421">
        <v>35</v>
      </c>
      <c r="I3421">
        <v>2001</v>
      </c>
      <c r="J3421">
        <v>2</v>
      </c>
      <c r="K3421" t="s">
        <v>746</v>
      </c>
      <c r="L3421">
        <f>data_to_analyze[[#This Row],[workers]]-data_to_analyze[[#This Row],[previous_workers]]</f>
        <v>50</v>
      </c>
    </row>
    <row r="3422" spans="1:12" x14ac:dyDescent="0.25">
      <c r="A3422">
        <v>3411</v>
      </c>
      <c r="B3422" t="s">
        <v>12395</v>
      </c>
      <c r="C3422" t="s">
        <v>17742</v>
      </c>
      <c r="D3422" s="7">
        <v>10900000</v>
      </c>
      <c r="E3422">
        <v>104</v>
      </c>
      <c r="F3422" t="s">
        <v>211</v>
      </c>
      <c r="G3422">
        <v>24</v>
      </c>
      <c r="H3422">
        <v>18</v>
      </c>
      <c r="I3422">
        <v>1991</v>
      </c>
      <c r="J3422">
        <v>3</v>
      </c>
      <c r="K3422" t="s">
        <v>6659</v>
      </c>
      <c r="L3422">
        <f>data_to_analyze[[#This Row],[workers]]-data_to_analyze[[#This Row],[previous_workers]]</f>
        <v>6</v>
      </c>
    </row>
    <row r="3423" spans="1:12" x14ac:dyDescent="0.25">
      <c r="A3423">
        <v>3412</v>
      </c>
      <c r="B3423" t="s">
        <v>12398</v>
      </c>
      <c r="C3423" t="s">
        <v>17739</v>
      </c>
      <c r="D3423" s="7">
        <v>5300000</v>
      </c>
      <c r="E3423">
        <v>104</v>
      </c>
      <c r="F3423" t="s">
        <v>55</v>
      </c>
      <c r="G3423">
        <v>17</v>
      </c>
      <c r="H3423">
        <v>12</v>
      </c>
      <c r="I3423">
        <v>2003</v>
      </c>
      <c r="J3423">
        <v>1</v>
      </c>
      <c r="K3423" t="s">
        <v>122</v>
      </c>
      <c r="L3423">
        <f>data_to_analyze[[#This Row],[workers]]-data_to_analyze[[#This Row],[previous_workers]]</f>
        <v>5</v>
      </c>
    </row>
    <row r="3424" spans="1:12" x14ac:dyDescent="0.25">
      <c r="A3424">
        <v>3413</v>
      </c>
      <c r="B3424" t="s">
        <v>12401</v>
      </c>
      <c r="C3424" t="s">
        <v>17749</v>
      </c>
      <c r="D3424" s="7">
        <v>12600000</v>
      </c>
      <c r="E3424">
        <v>104</v>
      </c>
      <c r="F3424" t="s">
        <v>308</v>
      </c>
      <c r="G3424">
        <v>68</v>
      </c>
      <c r="H3424">
        <v>44</v>
      </c>
      <c r="I3424">
        <v>2012</v>
      </c>
      <c r="J3424">
        <v>2</v>
      </c>
      <c r="K3424" t="s">
        <v>344</v>
      </c>
      <c r="L3424">
        <f>data_to_analyze[[#This Row],[workers]]-data_to_analyze[[#This Row],[previous_workers]]</f>
        <v>24</v>
      </c>
    </row>
    <row r="3425" spans="1:12" x14ac:dyDescent="0.25">
      <c r="A3425">
        <v>3414</v>
      </c>
      <c r="B3425" t="s">
        <v>12404</v>
      </c>
      <c r="C3425" t="s">
        <v>17742</v>
      </c>
      <c r="D3425" s="7">
        <v>114600000</v>
      </c>
      <c r="E3425">
        <v>104</v>
      </c>
      <c r="F3425" t="s">
        <v>336</v>
      </c>
      <c r="G3425">
        <v>551</v>
      </c>
      <c r="H3425">
        <v>222</v>
      </c>
      <c r="I3425">
        <v>1999</v>
      </c>
      <c r="J3425">
        <v>10</v>
      </c>
      <c r="K3425" t="s">
        <v>7781</v>
      </c>
      <c r="L3425">
        <f>data_to_analyze[[#This Row],[workers]]-data_to_analyze[[#This Row],[previous_workers]]</f>
        <v>329</v>
      </c>
    </row>
    <row r="3426" spans="1:12" x14ac:dyDescent="0.25">
      <c r="A3426">
        <v>3415</v>
      </c>
      <c r="B3426" t="s">
        <v>12408</v>
      </c>
      <c r="C3426" t="s">
        <v>7363</v>
      </c>
      <c r="D3426" s="7">
        <v>2300000</v>
      </c>
      <c r="E3426">
        <v>104</v>
      </c>
      <c r="F3426" t="s">
        <v>233</v>
      </c>
      <c r="G3426">
        <v>6</v>
      </c>
      <c r="H3426">
        <v>3</v>
      </c>
      <c r="I3426">
        <v>2013</v>
      </c>
      <c r="J3426">
        <v>1</v>
      </c>
      <c r="K3426" t="s">
        <v>1339</v>
      </c>
      <c r="L3426">
        <f>data_to_analyze[[#This Row],[workers]]-data_to_analyze[[#This Row],[previous_workers]]</f>
        <v>3</v>
      </c>
    </row>
    <row r="3427" spans="1:12" x14ac:dyDescent="0.25">
      <c r="A3427">
        <v>3416</v>
      </c>
      <c r="B3427" t="s">
        <v>12411</v>
      </c>
      <c r="C3427" t="s">
        <v>10856</v>
      </c>
      <c r="D3427" s="7">
        <v>49300000</v>
      </c>
      <c r="E3427">
        <v>104</v>
      </c>
      <c r="F3427" t="s">
        <v>40</v>
      </c>
      <c r="G3427">
        <v>49</v>
      </c>
      <c r="H3427">
        <v>44</v>
      </c>
      <c r="I3427">
        <v>2002</v>
      </c>
      <c r="J3427">
        <v>4</v>
      </c>
      <c r="K3427" t="s">
        <v>6761</v>
      </c>
      <c r="L3427">
        <f>data_to_analyze[[#This Row],[workers]]-data_to_analyze[[#This Row],[previous_workers]]</f>
        <v>5</v>
      </c>
    </row>
    <row r="3428" spans="1:12" x14ac:dyDescent="0.25">
      <c r="A3428">
        <v>3417</v>
      </c>
      <c r="B3428" t="s">
        <v>12414</v>
      </c>
      <c r="C3428" t="s">
        <v>10856</v>
      </c>
      <c r="D3428" s="7">
        <v>70800000</v>
      </c>
      <c r="E3428">
        <v>104</v>
      </c>
      <c r="F3428" t="s">
        <v>18</v>
      </c>
      <c r="G3428">
        <v>153</v>
      </c>
      <c r="H3428">
        <v>120</v>
      </c>
      <c r="I3428">
        <v>2013</v>
      </c>
      <c r="J3428">
        <v>3</v>
      </c>
      <c r="K3428" t="s">
        <v>5775</v>
      </c>
      <c r="L3428">
        <f>data_to_analyze[[#This Row],[workers]]-data_to_analyze[[#This Row],[previous_workers]]</f>
        <v>33</v>
      </c>
    </row>
    <row r="3429" spans="1:12" x14ac:dyDescent="0.25">
      <c r="A3429">
        <v>3418</v>
      </c>
      <c r="B3429" t="s">
        <v>12417</v>
      </c>
      <c r="C3429" t="s">
        <v>17765</v>
      </c>
      <c r="D3429" s="7">
        <v>22700000</v>
      </c>
      <c r="E3429">
        <v>104</v>
      </c>
      <c r="F3429" t="s">
        <v>297</v>
      </c>
      <c r="G3429">
        <v>120</v>
      </c>
      <c r="H3429">
        <v>75</v>
      </c>
      <c r="I3429">
        <v>2001</v>
      </c>
      <c r="J3429">
        <v>11</v>
      </c>
      <c r="K3429" t="s">
        <v>291</v>
      </c>
      <c r="L3429">
        <f>data_to_analyze[[#This Row],[workers]]-data_to_analyze[[#This Row],[previous_workers]]</f>
        <v>45</v>
      </c>
    </row>
    <row r="3430" spans="1:12" x14ac:dyDescent="0.25">
      <c r="A3430">
        <v>3419</v>
      </c>
      <c r="B3430" t="s">
        <v>12420</v>
      </c>
      <c r="C3430" t="s">
        <v>10856</v>
      </c>
      <c r="D3430" s="7">
        <v>34800000</v>
      </c>
      <c r="E3430">
        <v>104</v>
      </c>
      <c r="F3430" t="s">
        <v>156</v>
      </c>
      <c r="G3430">
        <v>374</v>
      </c>
      <c r="H3430">
        <v>183</v>
      </c>
      <c r="I3430">
        <v>2006</v>
      </c>
      <c r="J3430">
        <v>8</v>
      </c>
      <c r="K3430" t="s">
        <v>964</v>
      </c>
      <c r="L3430">
        <f>data_to_analyze[[#This Row],[workers]]-data_to_analyze[[#This Row],[previous_workers]]</f>
        <v>191</v>
      </c>
    </row>
    <row r="3431" spans="1:12" x14ac:dyDescent="0.25">
      <c r="A3431">
        <v>3420</v>
      </c>
      <c r="B3431" t="s">
        <v>12423</v>
      </c>
      <c r="C3431" t="s">
        <v>10856</v>
      </c>
      <c r="D3431" s="7">
        <v>4300000</v>
      </c>
      <c r="E3431">
        <v>103</v>
      </c>
      <c r="F3431" t="s">
        <v>233</v>
      </c>
      <c r="G3431">
        <v>23</v>
      </c>
      <c r="H3431">
        <v>12</v>
      </c>
      <c r="I3431">
        <v>2011</v>
      </c>
      <c r="J3431">
        <v>3</v>
      </c>
      <c r="K3431" t="s">
        <v>12426</v>
      </c>
      <c r="L3431">
        <f>data_to_analyze[[#This Row],[workers]]-data_to_analyze[[#This Row],[previous_workers]]</f>
        <v>11</v>
      </c>
    </row>
    <row r="3432" spans="1:12" x14ac:dyDescent="0.25">
      <c r="A3432">
        <v>3421</v>
      </c>
      <c r="B3432" t="s">
        <v>12427</v>
      </c>
      <c r="C3432" t="s">
        <v>17773</v>
      </c>
      <c r="D3432" s="7">
        <v>5600000</v>
      </c>
      <c r="E3432">
        <v>103</v>
      </c>
      <c r="F3432" t="s">
        <v>18</v>
      </c>
      <c r="G3432">
        <v>33</v>
      </c>
      <c r="H3432">
        <v>22</v>
      </c>
      <c r="I3432">
        <v>2006</v>
      </c>
      <c r="J3432">
        <v>5</v>
      </c>
      <c r="K3432" t="s">
        <v>1896</v>
      </c>
      <c r="L3432">
        <f>data_to_analyze[[#This Row],[workers]]-data_to_analyze[[#This Row],[previous_workers]]</f>
        <v>11</v>
      </c>
    </row>
    <row r="3433" spans="1:12" x14ac:dyDescent="0.25">
      <c r="A3433">
        <v>3422</v>
      </c>
      <c r="B3433" t="s">
        <v>12430</v>
      </c>
      <c r="C3433" t="s">
        <v>17749</v>
      </c>
      <c r="D3433" s="7">
        <v>14900000</v>
      </c>
      <c r="E3433">
        <v>103</v>
      </c>
      <c r="F3433" t="s">
        <v>308</v>
      </c>
      <c r="G3433">
        <v>170</v>
      </c>
      <c r="H3433">
        <v>100</v>
      </c>
      <c r="I3433">
        <v>2002</v>
      </c>
      <c r="J3433">
        <v>2</v>
      </c>
      <c r="K3433" t="s">
        <v>11203</v>
      </c>
      <c r="L3433">
        <f>data_to_analyze[[#This Row],[workers]]-data_to_analyze[[#This Row],[previous_workers]]</f>
        <v>70</v>
      </c>
    </row>
    <row r="3434" spans="1:12" x14ac:dyDescent="0.25">
      <c r="A3434">
        <v>3423</v>
      </c>
      <c r="B3434" t="s">
        <v>12433</v>
      </c>
      <c r="C3434" t="s">
        <v>17775</v>
      </c>
      <c r="D3434" s="7">
        <v>9500000</v>
      </c>
      <c r="E3434">
        <v>103</v>
      </c>
      <c r="F3434" t="s">
        <v>297</v>
      </c>
      <c r="G3434">
        <v>56</v>
      </c>
      <c r="H3434">
        <v>10</v>
      </c>
      <c r="I3434">
        <v>2003</v>
      </c>
      <c r="J3434">
        <v>5</v>
      </c>
      <c r="K3434" t="s">
        <v>227</v>
      </c>
      <c r="L3434">
        <f>data_to_analyze[[#This Row],[workers]]-data_to_analyze[[#This Row],[previous_workers]]</f>
        <v>46</v>
      </c>
    </row>
    <row r="3435" spans="1:12" x14ac:dyDescent="0.25">
      <c r="A3435">
        <v>3424</v>
      </c>
      <c r="B3435" t="s">
        <v>12436</v>
      </c>
      <c r="C3435" t="s">
        <v>17770</v>
      </c>
      <c r="D3435" s="7">
        <v>72100000</v>
      </c>
      <c r="E3435">
        <v>103</v>
      </c>
      <c r="F3435" t="s">
        <v>40</v>
      </c>
      <c r="G3435">
        <v>37</v>
      </c>
      <c r="H3435">
        <v>28</v>
      </c>
      <c r="I3435">
        <v>2005</v>
      </c>
      <c r="J3435">
        <v>2</v>
      </c>
      <c r="K3435" t="s">
        <v>5563</v>
      </c>
      <c r="L3435">
        <f>data_to_analyze[[#This Row],[workers]]-data_to_analyze[[#This Row],[previous_workers]]</f>
        <v>9</v>
      </c>
    </row>
    <row r="3436" spans="1:12" x14ac:dyDescent="0.25">
      <c r="A3436">
        <v>3425</v>
      </c>
      <c r="B3436" t="s">
        <v>12440</v>
      </c>
      <c r="C3436" t="s">
        <v>17767</v>
      </c>
      <c r="D3436" s="7">
        <v>14800000</v>
      </c>
      <c r="E3436">
        <v>103</v>
      </c>
      <c r="F3436" t="s">
        <v>40</v>
      </c>
      <c r="G3436">
        <v>47</v>
      </c>
      <c r="H3436">
        <v>31</v>
      </c>
      <c r="I3436">
        <v>2001</v>
      </c>
      <c r="J3436">
        <v>7</v>
      </c>
      <c r="K3436" t="s">
        <v>12443</v>
      </c>
      <c r="L3436">
        <f>data_to_analyze[[#This Row],[workers]]-data_to_analyze[[#This Row],[previous_workers]]</f>
        <v>16</v>
      </c>
    </row>
    <row r="3437" spans="1:12" x14ac:dyDescent="0.25">
      <c r="A3437">
        <v>3426</v>
      </c>
      <c r="B3437" t="s">
        <v>12444</v>
      </c>
      <c r="C3437" t="s">
        <v>17751</v>
      </c>
      <c r="D3437" s="7">
        <v>52300000</v>
      </c>
      <c r="E3437">
        <v>103</v>
      </c>
      <c r="F3437" t="s">
        <v>1041</v>
      </c>
      <c r="G3437">
        <v>300</v>
      </c>
      <c r="H3437">
        <v>175</v>
      </c>
      <c r="I3437">
        <v>1973</v>
      </c>
      <c r="J3437">
        <v>2</v>
      </c>
      <c r="K3437" t="s">
        <v>12447</v>
      </c>
      <c r="L3437">
        <f>data_to_analyze[[#This Row],[workers]]-data_to_analyze[[#This Row],[previous_workers]]</f>
        <v>125</v>
      </c>
    </row>
    <row r="3438" spans="1:12" x14ac:dyDescent="0.25">
      <c r="A3438">
        <v>3427</v>
      </c>
      <c r="B3438" t="s">
        <v>12448</v>
      </c>
      <c r="C3438" t="s">
        <v>17770</v>
      </c>
      <c r="D3438" s="7">
        <v>237600000</v>
      </c>
      <c r="E3438">
        <v>103</v>
      </c>
      <c r="F3438" t="s">
        <v>40</v>
      </c>
      <c r="G3438">
        <v>843</v>
      </c>
      <c r="H3438">
        <v>625</v>
      </c>
      <c r="I3438">
        <v>1981</v>
      </c>
      <c r="J3438">
        <v>1</v>
      </c>
      <c r="K3438" t="s">
        <v>5492</v>
      </c>
      <c r="L3438">
        <f>data_to_analyze[[#This Row],[workers]]-data_to_analyze[[#This Row],[previous_workers]]</f>
        <v>218</v>
      </c>
    </row>
    <row r="3439" spans="1:12" x14ac:dyDescent="0.25">
      <c r="A3439">
        <v>3428</v>
      </c>
      <c r="B3439" t="s">
        <v>12452</v>
      </c>
      <c r="C3439" t="s">
        <v>777</v>
      </c>
      <c r="D3439" s="7">
        <v>7700000</v>
      </c>
      <c r="E3439">
        <v>103</v>
      </c>
      <c r="F3439" t="s">
        <v>329</v>
      </c>
      <c r="G3439">
        <v>15</v>
      </c>
      <c r="H3439">
        <v>6</v>
      </c>
      <c r="I3439">
        <v>2011</v>
      </c>
      <c r="J3439">
        <v>4</v>
      </c>
      <c r="K3439" t="s">
        <v>1163</v>
      </c>
      <c r="L3439">
        <f>data_to_analyze[[#This Row],[workers]]-data_to_analyze[[#This Row],[previous_workers]]</f>
        <v>9</v>
      </c>
    </row>
    <row r="3440" spans="1:12" x14ac:dyDescent="0.25">
      <c r="A3440">
        <v>3429</v>
      </c>
      <c r="B3440" t="s">
        <v>12455</v>
      </c>
      <c r="C3440" t="s">
        <v>17739</v>
      </c>
      <c r="D3440" s="7">
        <v>1000000</v>
      </c>
      <c r="E3440">
        <v>103</v>
      </c>
      <c r="F3440" t="s">
        <v>233</v>
      </c>
      <c r="G3440">
        <v>65</v>
      </c>
      <c r="H3440">
        <v>54</v>
      </c>
      <c r="I3440">
        <v>2006</v>
      </c>
      <c r="J3440">
        <v>3</v>
      </c>
      <c r="K3440" t="s">
        <v>12458</v>
      </c>
      <c r="L3440">
        <f>data_to_analyze[[#This Row],[workers]]-data_to_analyze[[#This Row],[previous_workers]]</f>
        <v>11</v>
      </c>
    </row>
    <row r="3441" spans="1:12" x14ac:dyDescent="0.25">
      <c r="A3441">
        <v>3430</v>
      </c>
      <c r="B3441" t="s">
        <v>12459</v>
      </c>
      <c r="C3441" t="s">
        <v>17762</v>
      </c>
      <c r="D3441" s="7">
        <v>7100000</v>
      </c>
      <c r="E3441">
        <v>103</v>
      </c>
      <c r="F3441" t="s">
        <v>233</v>
      </c>
      <c r="G3441">
        <v>82</v>
      </c>
      <c r="H3441">
        <v>26</v>
      </c>
      <c r="I3441">
        <v>2007</v>
      </c>
      <c r="J3441">
        <v>3</v>
      </c>
      <c r="K3441" t="s">
        <v>12461</v>
      </c>
      <c r="L3441">
        <f>data_to_analyze[[#This Row],[workers]]-data_to_analyze[[#This Row],[previous_workers]]</f>
        <v>56</v>
      </c>
    </row>
    <row r="3442" spans="1:12" x14ac:dyDescent="0.25">
      <c r="A3442">
        <v>3431</v>
      </c>
      <c r="B3442" t="s">
        <v>12462</v>
      </c>
      <c r="C3442" t="s">
        <v>17734</v>
      </c>
      <c r="D3442" s="7">
        <v>8400000</v>
      </c>
      <c r="E3442">
        <v>103</v>
      </c>
      <c r="F3442" t="s">
        <v>623</v>
      </c>
      <c r="G3442">
        <v>79</v>
      </c>
      <c r="H3442">
        <v>11</v>
      </c>
      <c r="I3442">
        <v>2014</v>
      </c>
      <c r="J3442">
        <v>1</v>
      </c>
      <c r="K3442" t="s">
        <v>651</v>
      </c>
      <c r="L3442">
        <f>data_to_analyze[[#This Row],[workers]]-data_to_analyze[[#This Row],[previous_workers]]</f>
        <v>68</v>
      </c>
    </row>
    <row r="3443" spans="1:12" x14ac:dyDescent="0.25">
      <c r="A3443">
        <v>3432</v>
      </c>
      <c r="B3443" t="s">
        <v>12465</v>
      </c>
      <c r="C3443" t="s">
        <v>777</v>
      </c>
      <c r="D3443" s="7">
        <v>2200000</v>
      </c>
      <c r="E3443">
        <v>103</v>
      </c>
      <c r="F3443" t="s">
        <v>18</v>
      </c>
      <c r="G3443">
        <v>15</v>
      </c>
      <c r="H3443">
        <v>8</v>
      </c>
      <c r="I3443">
        <v>2004</v>
      </c>
      <c r="J3443">
        <v>1</v>
      </c>
      <c r="K3443" t="s">
        <v>1519</v>
      </c>
      <c r="L3443">
        <f>data_to_analyze[[#This Row],[workers]]-data_to_analyze[[#This Row],[previous_workers]]</f>
        <v>7</v>
      </c>
    </row>
    <row r="3444" spans="1:12" x14ac:dyDescent="0.25">
      <c r="A3444">
        <v>3433</v>
      </c>
      <c r="B3444" t="s">
        <v>12468</v>
      </c>
      <c r="C3444" t="s">
        <v>17734</v>
      </c>
      <c r="D3444" s="7">
        <v>9600000</v>
      </c>
      <c r="E3444">
        <v>103</v>
      </c>
      <c r="F3444" t="s">
        <v>187</v>
      </c>
      <c r="G3444">
        <v>109</v>
      </c>
      <c r="H3444">
        <v>48</v>
      </c>
      <c r="I3444">
        <v>2000</v>
      </c>
      <c r="J3444">
        <v>7</v>
      </c>
      <c r="K3444" t="s">
        <v>651</v>
      </c>
      <c r="L3444">
        <f>data_to_analyze[[#This Row],[workers]]-data_to_analyze[[#This Row],[previous_workers]]</f>
        <v>61</v>
      </c>
    </row>
    <row r="3445" spans="1:12" x14ac:dyDescent="0.25">
      <c r="A3445">
        <v>3434</v>
      </c>
      <c r="B3445" t="s">
        <v>12471</v>
      </c>
      <c r="C3445" t="s">
        <v>777</v>
      </c>
      <c r="D3445" s="7">
        <v>200000</v>
      </c>
      <c r="E3445">
        <v>103</v>
      </c>
      <c r="F3445" t="s">
        <v>18</v>
      </c>
      <c r="G3445">
        <v>13</v>
      </c>
      <c r="H3445">
        <v>8</v>
      </c>
      <c r="I3445">
        <v>2011</v>
      </c>
      <c r="J3445">
        <v>1</v>
      </c>
      <c r="K3445" t="s">
        <v>1315</v>
      </c>
      <c r="L3445">
        <f>data_to_analyze[[#This Row],[workers]]-data_to_analyze[[#This Row],[previous_workers]]</f>
        <v>5</v>
      </c>
    </row>
    <row r="3446" spans="1:12" x14ac:dyDescent="0.25">
      <c r="A3446">
        <v>3435</v>
      </c>
      <c r="B3446" t="s">
        <v>12474</v>
      </c>
      <c r="C3446" t="s">
        <v>777</v>
      </c>
      <c r="D3446" s="7">
        <v>2100000</v>
      </c>
      <c r="E3446">
        <v>103</v>
      </c>
      <c r="F3446" t="s">
        <v>336</v>
      </c>
      <c r="G3446">
        <v>9</v>
      </c>
      <c r="H3446">
        <v>4</v>
      </c>
      <c r="I3446">
        <v>2013</v>
      </c>
      <c r="J3446">
        <v>1</v>
      </c>
      <c r="K3446" t="s">
        <v>203</v>
      </c>
      <c r="L3446">
        <f>data_to_analyze[[#This Row],[workers]]-data_to_analyze[[#This Row],[previous_workers]]</f>
        <v>5</v>
      </c>
    </row>
    <row r="3447" spans="1:12" x14ac:dyDescent="0.25">
      <c r="A3447">
        <v>3436</v>
      </c>
      <c r="B3447" t="s">
        <v>12477</v>
      </c>
      <c r="C3447" t="s">
        <v>17773</v>
      </c>
      <c r="D3447" s="7">
        <v>61700000</v>
      </c>
      <c r="E3447">
        <v>103</v>
      </c>
      <c r="F3447" t="s">
        <v>40</v>
      </c>
      <c r="G3447">
        <v>25</v>
      </c>
      <c r="H3447">
        <v>20</v>
      </c>
      <c r="I3447">
        <v>2005</v>
      </c>
      <c r="J3447">
        <v>9</v>
      </c>
      <c r="K3447" t="s">
        <v>1896</v>
      </c>
      <c r="L3447">
        <f>data_to_analyze[[#This Row],[workers]]-data_to_analyze[[#This Row],[previous_workers]]</f>
        <v>5</v>
      </c>
    </row>
    <row r="3448" spans="1:12" x14ac:dyDescent="0.25">
      <c r="A3448">
        <v>3437</v>
      </c>
      <c r="B3448" t="s">
        <v>12480</v>
      </c>
      <c r="C3448" t="s">
        <v>17734</v>
      </c>
      <c r="D3448" s="7">
        <v>10600000</v>
      </c>
      <c r="E3448">
        <v>103</v>
      </c>
      <c r="F3448" t="s">
        <v>18</v>
      </c>
      <c r="G3448">
        <v>94</v>
      </c>
      <c r="H3448">
        <v>66</v>
      </c>
      <c r="I3448">
        <v>2012</v>
      </c>
      <c r="J3448">
        <v>4</v>
      </c>
      <c r="K3448" t="s">
        <v>19</v>
      </c>
      <c r="L3448">
        <f>data_to_analyze[[#This Row],[workers]]-data_to_analyze[[#This Row],[previous_workers]]</f>
        <v>28</v>
      </c>
    </row>
    <row r="3449" spans="1:12" x14ac:dyDescent="0.25">
      <c r="A3449">
        <v>3438</v>
      </c>
      <c r="B3449" t="s">
        <v>12483</v>
      </c>
      <c r="C3449" t="s">
        <v>10856</v>
      </c>
      <c r="D3449" s="7">
        <v>6400000</v>
      </c>
      <c r="E3449">
        <v>103</v>
      </c>
      <c r="F3449" t="s">
        <v>233</v>
      </c>
      <c r="G3449">
        <v>33</v>
      </c>
      <c r="H3449">
        <v>15</v>
      </c>
      <c r="I3449">
        <v>2010</v>
      </c>
      <c r="J3449">
        <v>1</v>
      </c>
      <c r="K3449" t="s">
        <v>5719</v>
      </c>
      <c r="L3449">
        <f>data_to_analyze[[#This Row],[workers]]-data_to_analyze[[#This Row],[previous_workers]]</f>
        <v>18</v>
      </c>
    </row>
    <row r="3450" spans="1:12" x14ac:dyDescent="0.25">
      <c r="A3450">
        <v>3439</v>
      </c>
      <c r="B3450" t="s">
        <v>12486</v>
      </c>
      <c r="C3450" t="s">
        <v>17735</v>
      </c>
      <c r="D3450" s="7">
        <v>10600000</v>
      </c>
      <c r="E3450">
        <v>102</v>
      </c>
      <c r="F3450" t="s">
        <v>156</v>
      </c>
      <c r="G3450">
        <v>83</v>
      </c>
      <c r="H3450">
        <v>49</v>
      </c>
      <c r="I3450">
        <v>2008</v>
      </c>
      <c r="J3450">
        <v>5</v>
      </c>
      <c r="K3450" t="s">
        <v>3830</v>
      </c>
      <c r="L3450">
        <f>data_to_analyze[[#This Row],[workers]]-data_to_analyze[[#This Row],[previous_workers]]</f>
        <v>34</v>
      </c>
    </row>
    <row r="3451" spans="1:12" x14ac:dyDescent="0.25">
      <c r="A3451">
        <v>3440</v>
      </c>
      <c r="B3451" t="s">
        <v>12489</v>
      </c>
      <c r="C3451" t="s">
        <v>10856</v>
      </c>
      <c r="D3451" s="7">
        <v>13600000</v>
      </c>
      <c r="E3451">
        <v>102</v>
      </c>
      <c r="F3451" t="s">
        <v>55</v>
      </c>
      <c r="G3451">
        <v>90</v>
      </c>
      <c r="H3451">
        <v>35</v>
      </c>
      <c r="I3451">
        <v>2013</v>
      </c>
      <c r="J3451">
        <v>2</v>
      </c>
      <c r="K3451" t="s">
        <v>12492</v>
      </c>
      <c r="L3451">
        <f>data_to_analyze[[#This Row],[workers]]-data_to_analyze[[#This Row],[previous_workers]]</f>
        <v>55</v>
      </c>
    </row>
    <row r="3452" spans="1:12" x14ac:dyDescent="0.25">
      <c r="A3452">
        <v>3441</v>
      </c>
      <c r="B3452" t="s">
        <v>12493</v>
      </c>
      <c r="C3452" t="s">
        <v>17748</v>
      </c>
      <c r="D3452" s="7">
        <v>7700000</v>
      </c>
      <c r="E3452">
        <v>102</v>
      </c>
      <c r="F3452" t="s">
        <v>156</v>
      </c>
      <c r="G3452">
        <v>65</v>
      </c>
      <c r="H3452">
        <v>30</v>
      </c>
      <c r="I3452">
        <v>2000</v>
      </c>
      <c r="J3452">
        <v>4</v>
      </c>
      <c r="K3452" t="s">
        <v>11015</v>
      </c>
      <c r="L3452">
        <f>data_to_analyze[[#This Row],[workers]]-data_to_analyze[[#This Row],[previous_workers]]</f>
        <v>35</v>
      </c>
    </row>
    <row r="3453" spans="1:12" x14ac:dyDescent="0.25">
      <c r="A3453">
        <v>3442</v>
      </c>
      <c r="B3453" t="s">
        <v>12496</v>
      </c>
      <c r="C3453" t="s">
        <v>17755</v>
      </c>
      <c r="D3453" s="7">
        <v>3600000</v>
      </c>
      <c r="E3453">
        <v>102</v>
      </c>
      <c r="F3453" t="s">
        <v>289</v>
      </c>
      <c r="G3453">
        <v>18</v>
      </c>
      <c r="H3453">
        <v>15</v>
      </c>
      <c r="I3453">
        <v>2003</v>
      </c>
      <c r="J3453">
        <v>3</v>
      </c>
      <c r="K3453" t="s">
        <v>1015</v>
      </c>
      <c r="L3453">
        <f>data_to_analyze[[#This Row],[workers]]-data_to_analyze[[#This Row],[previous_workers]]</f>
        <v>3</v>
      </c>
    </row>
    <row r="3454" spans="1:12" x14ac:dyDescent="0.25">
      <c r="A3454">
        <v>3443</v>
      </c>
      <c r="B3454" t="s">
        <v>12499</v>
      </c>
      <c r="C3454" t="s">
        <v>17762</v>
      </c>
      <c r="D3454" s="7">
        <v>15200000</v>
      </c>
      <c r="E3454">
        <v>102</v>
      </c>
      <c r="F3454" t="s">
        <v>55</v>
      </c>
      <c r="G3454">
        <v>41</v>
      </c>
      <c r="H3454">
        <v>15</v>
      </c>
      <c r="I3454">
        <v>2012</v>
      </c>
      <c r="J3454">
        <v>2</v>
      </c>
      <c r="K3454" t="s">
        <v>349</v>
      </c>
      <c r="L3454">
        <f>data_to_analyze[[#This Row],[workers]]-data_to_analyze[[#This Row],[previous_workers]]</f>
        <v>26</v>
      </c>
    </row>
    <row r="3455" spans="1:12" x14ac:dyDescent="0.25">
      <c r="A3455">
        <v>3444</v>
      </c>
      <c r="B3455" t="s">
        <v>12502</v>
      </c>
      <c r="C3455" t="s">
        <v>17735</v>
      </c>
      <c r="D3455" s="7">
        <v>93600000</v>
      </c>
      <c r="E3455">
        <v>102</v>
      </c>
      <c r="F3455" t="s">
        <v>233</v>
      </c>
      <c r="G3455">
        <v>512</v>
      </c>
      <c r="H3455">
        <v>227</v>
      </c>
      <c r="I3455">
        <v>2002</v>
      </c>
      <c r="J3455">
        <v>6</v>
      </c>
      <c r="K3455" t="s">
        <v>12506</v>
      </c>
      <c r="L3455">
        <f>data_to_analyze[[#This Row],[workers]]-data_to_analyze[[#This Row],[previous_workers]]</f>
        <v>285</v>
      </c>
    </row>
    <row r="3456" spans="1:12" x14ac:dyDescent="0.25">
      <c r="A3456">
        <v>3445</v>
      </c>
      <c r="B3456" t="s">
        <v>12507</v>
      </c>
      <c r="C3456" t="s">
        <v>777</v>
      </c>
      <c r="D3456" s="7">
        <v>17400000</v>
      </c>
      <c r="E3456">
        <v>102</v>
      </c>
      <c r="F3456" t="s">
        <v>25</v>
      </c>
      <c r="G3456">
        <v>26</v>
      </c>
      <c r="H3456">
        <v>15</v>
      </c>
      <c r="I3456">
        <v>2009</v>
      </c>
      <c r="J3456">
        <v>1</v>
      </c>
      <c r="K3456" t="s">
        <v>12510</v>
      </c>
      <c r="L3456">
        <f>data_to_analyze[[#This Row],[workers]]-data_to_analyze[[#This Row],[previous_workers]]</f>
        <v>11</v>
      </c>
    </row>
    <row r="3457" spans="1:12" x14ac:dyDescent="0.25">
      <c r="A3457">
        <v>3446</v>
      </c>
      <c r="B3457" t="s">
        <v>12511</v>
      </c>
      <c r="C3457" t="s">
        <v>976</v>
      </c>
      <c r="D3457" s="7">
        <v>13700000</v>
      </c>
      <c r="E3457">
        <v>102</v>
      </c>
      <c r="F3457" t="s">
        <v>297</v>
      </c>
      <c r="G3457">
        <v>71</v>
      </c>
      <c r="H3457">
        <v>48</v>
      </c>
      <c r="I3457">
        <v>1995</v>
      </c>
      <c r="J3457">
        <v>4</v>
      </c>
      <c r="K3457" t="s">
        <v>102</v>
      </c>
      <c r="L3457">
        <f>data_to_analyze[[#This Row],[workers]]-data_to_analyze[[#This Row],[previous_workers]]</f>
        <v>23</v>
      </c>
    </row>
    <row r="3458" spans="1:12" x14ac:dyDescent="0.25">
      <c r="A3458">
        <v>3447</v>
      </c>
      <c r="B3458" t="s">
        <v>12514</v>
      </c>
      <c r="C3458" t="s">
        <v>777</v>
      </c>
      <c r="D3458" s="7">
        <v>18200000</v>
      </c>
      <c r="E3458">
        <v>102</v>
      </c>
      <c r="F3458" t="s">
        <v>156</v>
      </c>
      <c r="G3458">
        <v>140</v>
      </c>
      <c r="H3458">
        <v>50</v>
      </c>
      <c r="I3458">
        <v>1980</v>
      </c>
      <c r="J3458">
        <v>3</v>
      </c>
      <c r="K3458" t="s">
        <v>2985</v>
      </c>
      <c r="L3458">
        <f>data_to_analyze[[#This Row],[workers]]-data_to_analyze[[#This Row],[previous_workers]]</f>
        <v>90</v>
      </c>
    </row>
    <row r="3459" spans="1:12" x14ac:dyDescent="0.25">
      <c r="A3459">
        <v>3448</v>
      </c>
      <c r="B3459" t="s">
        <v>12517</v>
      </c>
      <c r="C3459" t="s">
        <v>17765</v>
      </c>
      <c r="D3459" s="7">
        <v>15500000</v>
      </c>
      <c r="E3459">
        <v>102</v>
      </c>
      <c r="F3459" t="s">
        <v>55</v>
      </c>
      <c r="G3459">
        <v>88</v>
      </c>
      <c r="H3459">
        <v>35</v>
      </c>
      <c r="I3459">
        <v>2010</v>
      </c>
      <c r="J3459">
        <v>1</v>
      </c>
      <c r="K3459" t="s">
        <v>3666</v>
      </c>
      <c r="L3459">
        <f>data_to_analyze[[#This Row],[workers]]-data_to_analyze[[#This Row],[previous_workers]]</f>
        <v>53</v>
      </c>
    </row>
    <row r="3460" spans="1:12" x14ac:dyDescent="0.25">
      <c r="A3460">
        <v>3449</v>
      </c>
      <c r="B3460" t="s">
        <v>12520</v>
      </c>
      <c r="C3460" t="s">
        <v>17750</v>
      </c>
      <c r="D3460" s="7">
        <v>300000</v>
      </c>
      <c r="E3460">
        <v>102</v>
      </c>
      <c r="F3460" t="s">
        <v>33</v>
      </c>
      <c r="G3460">
        <v>90</v>
      </c>
      <c r="H3460">
        <v>60</v>
      </c>
      <c r="I3460">
        <v>2002</v>
      </c>
      <c r="J3460">
        <v>2</v>
      </c>
      <c r="K3460" t="s">
        <v>12523</v>
      </c>
      <c r="L3460">
        <f>data_to_analyze[[#This Row],[workers]]-data_to_analyze[[#This Row],[previous_workers]]</f>
        <v>30</v>
      </c>
    </row>
    <row r="3461" spans="1:12" x14ac:dyDescent="0.25">
      <c r="A3461">
        <v>3450</v>
      </c>
      <c r="B3461" t="s">
        <v>12524</v>
      </c>
      <c r="C3461" t="s">
        <v>17755</v>
      </c>
      <c r="D3461" s="7">
        <v>95400000</v>
      </c>
      <c r="E3461">
        <v>102</v>
      </c>
      <c r="F3461" t="s">
        <v>107</v>
      </c>
      <c r="G3461">
        <v>200</v>
      </c>
      <c r="H3461">
        <v>150</v>
      </c>
      <c r="I3461">
        <v>1983</v>
      </c>
      <c r="J3461">
        <v>3</v>
      </c>
      <c r="K3461" t="s">
        <v>1015</v>
      </c>
      <c r="L3461">
        <f>data_to_analyze[[#This Row],[workers]]-data_to_analyze[[#This Row],[previous_workers]]</f>
        <v>50</v>
      </c>
    </row>
    <row r="3462" spans="1:12" x14ac:dyDescent="0.25">
      <c r="A3462">
        <v>3451</v>
      </c>
      <c r="B3462" t="s">
        <v>12528</v>
      </c>
      <c r="C3462" t="s">
        <v>17775</v>
      </c>
      <c r="D3462" s="7">
        <v>72600000</v>
      </c>
      <c r="E3462">
        <v>102</v>
      </c>
      <c r="F3462" t="s">
        <v>69</v>
      </c>
      <c r="G3462">
        <v>72</v>
      </c>
      <c r="H3462">
        <v>33</v>
      </c>
      <c r="I3462">
        <v>2004</v>
      </c>
      <c r="J3462">
        <v>5</v>
      </c>
      <c r="K3462" t="s">
        <v>12532</v>
      </c>
      <c r="L3462">
        <f>data_to_analyze[[#This Row],[workers]]-data_to_analyze[[#This Row],[previous_workers]]</f>
        <v>39</v>
      </c>
    </row>
    <row r="3463" spans="1:12" x14ac:dyDescent="0.25">
      <c r="A3463">
        <v>3452</v>
      </c>
      <c r="B3463" t="s">
        <v>12533</v>
      </c>
      <c r="C3463" t="s">
        <v>10856</v>
      </c>
      <c r="D3463" s="7">
        <v>25900000</v>
      </c>
      <c r="E3463">
        <v>102</v>
      </c>
      <c r="F3463" t="s">
        <v>18</v>
      </c>
      <c r="G3463">
        <v>80</v>
      </c>
      <c r="H3463">
        <v>62</v>
      </c>
      <c r="I3463">
        <v>2006</v>
      </c>
      <c r="J3463">
        <v>5</v>
      </c>
      <c r="K3463" t="s">
        <v>1586</v>
      </c>
      <c r="L3463">
        <f>data_to_analyze[[#This Row],[workers]]-data_to_analyze[[#This Row],[previous_workers]]</f>
        <v>18</v>
      </c>
    </row>
    <row r="3464" spans="1:12" x14ac:dyDescent="0.25">
      <c r="A3464">
        <v>3453</v>
      </c>
      <c r="B3464" t="s">
        <v>12536</v>
      </c>
      <c r="C3464" t="s">
        <v>17770</v>
      </c>
      <c r="D3464" s="7">
        <v>5400000</v>
      </c>
      <c r="E3464">
        <v>102</v>
      </c>
      <c r="F3464" t="s">
        <v>336</v>
      </c>
      <c r="G3464">
        <v>12</v>
      </c>
      <c r="H3464">
        <v>7</v>
      </c>
      <c r="I3464">
        <v>2012</v>
      </c>
      <c r="J3464">
        <v>3</v>
      </c>
      <c r="K3464" t="s">
        <v>258</v>
      </c>
      <c r="L3464">
        <f>data_to_analyze[[#This Row],[workers]]-data_to_analyze[[#This Row],[previous_workers]]</f>
        <v>5</v>
      </c>
    </row>
    <row r="3465" spans="1:12" x14ac:dyDescent="0.25">
      <c r="A3465">
        <v>3454</v>
      </c>
      <c r="B3465" t="s">
        <v>12539</v>
      </c>
      <c r="C3465" t="s">
        <v>108</v>
      </c>
      <c r="D3465" s="7">
        <v>3300000</v>
      </c>
      <c r="E3465">
        <v>102</v>
      </c>
      <c r="F3465" t="s">
        <v>40</v>
      </c>
      <c r="G3465">
        <v>26</v>
      </c>
      <c r="H3465">
        <v>10</v>
      </c>
      <c r="I3465">
        <v>1996</v>
      </c>
      <c r="J3465">
        <v>1</v>
      </c>
      <c r="K3465" t="s">
        <v>108</v>
      </c>
      <c r="L3465">
        <f>data_to_analyze[[#This Row],[workers]]-data_to_analyze[[#This Row],[previous_workers]]</f>
        <v>16</v>
      </c>
    </row>
    <row r="3466" spans="1:12" x14ac:dyDescent="0.25">
      <c r="A3466">
        <v>3455</v>
      </c>
      <c r="B3466" t="s">
        <v>12542</v>
      </c>
      <c r="C3466" t="s">
        <v>17756</v>
      </c>
      <c r="D3466" s="7">
        <v>6100000</v>
      </c>
      <c r="E3466">
        <v>102</v>
      </c>
      <c r="F3466" t="s">
        <v>40</v>
      </c>
      <c r="G3466">
        <v>16</v>
      </c>
      <c r="H3466">
        <v>11</v>
      </c>
      <c r="I3466">
        <v>2006</v>
      </c>
      <c r="J3466">
        <v>4</v>
      </c>
      <c r="K3466" t="s">
        <v>757</v>
      </c>
      <c r="L3466">
        <f>data_to_analyze[[#This Row],[workers]]-data_to_analyze[[#This Row],[previous_workers]]</f>
        <v>5</v>
      </c>
    </row>
    <row r="3467" spans="1:12" x14ac:dyDescent="0.25">
      <c r="A3467">
        <v>3456</v>
      </c>
      <c r="B3467" t="s">
        <v>12545</v>
      </c>
      <c r="C3467" t="s">
        <v>17770</v>
      </c>
      <c r="D3467" s="7">
        <v>7500000</v>
      </c>
      <c r="E3467">
        <v>102</v>
      </c>
      <c r="F3467" t="s">
        <v>233</v>
      </c>
      <c r="G3467">
        <v>52</v>
      </c>
      <c r="H3467">
        <v>33</v>
      </c>
      <c r="I3467">
        <v>2006</v>
      </c>
      <c r="J3467">
        <v>2</v>
      </c>
      <c r="K3467" t="s">
        <v>34</v>
      </c>
      <c r="L3467">
        <f>data_to_analyze[[#This Row],[workers]]-data_to_analyze[[#This Row],[previous_workers]]</f>
        <v>19</v>
      </c>
    </row>
    <row r="3468" spans="1:12" x14ac:dyDescent="0.25">
      <c r="A3468">
        <v>3457</v>
      </c>
      <c r="B3468" t="s">
        <v>12548</v>
      </c>
      <c r="C3468" t="s">
        <v>777</v>
      </c>
      <c r="D3468" s="7">
        <v>6500000</v>
      </c>
      <c r="E3468">
        <v>102</v>
      </c>
      <c r="F3468" t="s">
        <v>18</v>
      </c>
      <c r="G3468">
        <v>28</v>
      </c>
      <c r="H3468">
        <v>17</v>
      </c>
      <c r="I3468">
        <v>2001</v>
      </c>
      <c r="J3468">
        <v>1</v>
      </c>
      <c r="K3468" t="s">
        <v>5954</v>
      </c>
      <c r="L3468">
        <f>data_to_analyze[[#This Row],[workers]]-data_to_analyze[[#This Row],[previous_workers]]</f>
        <v>11</v>
      </c>
    </row>
    <row r="3469" spans="1:12" x14ac:dyDescent="0.25">
      <c r="A3469">
        <v>3458</v>
      </c>
      <c r="B3469" t="s">
        <v>12551</v>
      </c>
      <c r="C3469" t="s">
        <v>17750</v>
      </c>
      <c r="D3469" s="7">
        <v>3300000</v>
      </c>
      <c r="E3469">
        <v>102</v>
      </c>
      <c r="F3469" t="s">
        <v>297</v>
      </c>
      <c r="G3469">
        <v>17</v>
      </c>
      <c r="H3469">
        <v>15</v>
      </c>
      <c r="I3469">
        <v>1999</v>
      </c>
      <c r="J3469">
        <v>1</v>
      </c>
      <c r="K3469" t="s">
        <v>636</v>
      </c>
      <c r="L3469">
        <f>data_to_analyze[[#This Row],[workers]]-data_to_analyze[[#This Row],[previous_workers]]</f>
        <v>2</v>
      </c>
    </row>
    <row r="3470" spans="1:12" x14ac:dyDescent="0.25">
      <c r="A3470">
        <v>3459</v>
      </c>
      <c r="B3470" t="s">
        <v>12554</v>
      </c>
      <c r="C3470" t="s">
        <v>17742</v>
      </c>
      <c r="D3470" s="7">
        <v>4600000</v>
      </c>
      <c r="E3470">
        <v>102</v>
      </c>
      <c r="F3470" t="s">
        <v>156</v>
      </c>
      <c r="G3470">
        <v>45</v>
      </c>
      <c r="H3470">
        <v>15</v>
      </c>
      <c r="I3470">
        <v>2001</v>
      </c>
      <c r="J3470">
        <v>1</v>
      </c>
      <c r="K3470" t="s">
        <v>506</v>
      </c>
      <c r="L3470">
        <f>data_to_analyze[[#This Row],[workers]]-data_to_analyze[[#This Row],[previous_workers]]</f>
        <v>30</v>
      </c>
    </row>
    <row r="3471" spans="1:12" x14ac:dyDescent="0.25">
      <c r="A3471">
        <v>3460</v>
      </c>
      <c r="B3471" t="s">
        <v>12557</v>
      </c>
      <c r="C3471" t="s">
        <v>17730</v>
      </c>
      <c r="D3471" s="7">
        <v>400000</v>
      </c>
      <c r="E3471">
        <v>102</v>
      </c>
      <c r="F3471" t="s">
        <v>55</v>
      </c>
      <c r="G3471">
        <v>17</v>
      </c>
      <c r="H3471">
        <v>7</v>
      </c>
      <c r="I3471">
        <v>2012</v>
      </c>
      <c r="J3471">
        <v>2</v>
      </c>
      <c r="K3471" t="s">
        <v>12560</v>
      </c>
      <c r="L3471">
        <f>data_to_analyze[[#This Row],[workers]]-data_to_analyze[[#This Row],[previous_workers]]</f>
        <v>10</v>
      </c>
    </row>
    <row r="3472" spans="1:12" x14ac:dyDescent="0.25">
      <c r="A3472">
        <v>3461</v>
      </c>
      <c r="B3472" t="s">
        <v>12561</v>
      </c>
      <c r="C3472" t="s">
        <v>777</v>
      </c>
      <c r="D3472" s="7">
        <v>11600000</v>
      </c>
      <c r="E3472">
        <v>102</v>
      </c>
      <c r="F3472" t="s">
        <v>336</v>
      </c>
      <c r="G3472">
        <v>35</v>
      </c>
      <c r="H3472">
        <v>8</v>
      </c>
      <c r="I3472">
        <v>2008</v>
      </c>
      <c r="J3472">
        <v>4</v>
      </c>
      <c r="K3472" t="s">
        <v>1004</v>
      </c>
      <c r="L3472">
        <f>data_to_analyze[[#This Row],[workers]]-data_to_analyze[[#This Row],[previous_workers]]</f>
        <v>27</v>
      </c>
    </row>
    <row r="3473" spans="1:12" x14ac:dyDescent="0.25">
      <c r="A3473">
        <v>3462</v>
      </c>
      <c r="B3473" t="s">
        <v>12564</v>
      </c>
      <c r="C3473" t="s">
        <v>17748</v>
      </c>
      <c r="D3473" s="7">
        <v>16100000</v>
      </c>
      <c r="E3473">
        <v>102</v>
      </c>
      <c r="F3473" t="s">
        <v>336</v>
      </c>
      <c r="G3473">
        <v>750</v>
      </c>
      <c r="H3473">
        <v>502</v>
      </c>
      <c r="I3473">
        <v>2009</v>
      </c>
      <c r="J3473">
        <v>5</v>
      </c>
      <c r="K3473" t="s">
        <v>12567</v>
      </c>
      <c r="L3473">
        <f>data_to_analyze[[#This Row],[workers]]-data_to_analyze[[#This Row],[previous_workers]]</f>
        <v>248</v>
      </c>
    </row>
    <row r="3474" spans="1:12" x14ac:dyDescent="0.25">
      <c r="A3474">
        <v>3463</v>
      </c>
      <c r="B3474" t="s">
        <v>12568</v>
      </c>
      <c r="C3474" t="s">
        <v>777</v>
      </c>
      <c r="D3474" s="7">
        <v>2700000</v>
      </c>
      <c r="E3474">
        <v>102</v>
      </c>
      <c r="F3474" t="s">
        <v>324</v>
      </c>
      <c r="G3474">
        <v>17</v>
      </c>
      <c r="H3474">
        <v>10</v>
      </c>
      <c r="I3474">
        <v>2008</v>
      </c>
      <c r="J3474">
        <v>1</v>
      </c>
      <c r="K3474" t="s">
        <v>3584</v>
      </c>
      <c r="L3474">
        <f>data_to_analyze[[#This Row],[workers]]-data_to_analyze[[#This Row],[previous_workers]]</f>
        <v>7</v>
      </c>
    </row>
    <row r="3475" spans="1:12" x14ac:dyDescent="0.25">
      <c r="A3475">
        <v>3464</v>
      </c>
      <c r="B3475" t="s">
        <v>12571</v>
      </c>
      <c r="C3475" t="s">
        <v>10856</v>
      </c>
      <c r="D3475" s="7">
        <v>17600000</v>
      </c>
      <c r="E3475">
        <v>102</v>
      </c>
      <c r="F3475" t="s">
        <v>187</v>
      </c>
      <c r="G3475">
        <v>31</v>
      </c>
      <c r="H3475">
        <v>16</v>
      </c>
      <c r="I3475">
        <v>2011</v>
      </c>
      <c r="J3475">
        <v>5</v>
      </c>
      <c r="K3475" t="s">
        <v>12574</v>
      </c>
      <c r="L3475">
        <f>data_to_analyze[[#This Row],[workers]]-data_to_analyze[[#This Row],[previous_workers]]</f>
        <v>15</v>
      </c>
    </row>
    <row r="3476" spans="1:12" x14ac:dyDescent="0.25">
      <c r="A3476">
        <v>3465</v>
      </c>
      <c r="B3476" t="s">
        <v>12575</v>
      </c>
      <c r="C3476" t="s">
        <v>17762</v>
      </c>
      <c r="D3476" s="7">
        <v>2800000</v>
      </c>
      <c r="E3476">
        <v>102</v>
      </c>
      <c r="F3476" t="s">
        <v>1041</v>
      </c>
      <c r="G3476">
        <v>278</v>
      </c>
      <c r="H3476">
        <v>153</v>
      </c>
      <c r="I3476">
        <v>2004</v>
      </c>
      <c r="J3476">
        <v>3</v>
      </c>
      <c r="K3476" t="s">
        <v>2290</v>
      </c>
      <c r="L3476">
        <f>data_to_analyze[[#This Row],[workers]]-data_to_analyze[[#This Row],[previous_workers]]</f>
        <v>125</v>
      </c>
    </row>
    <row r="3477" spans="1:12" x14ac:dyDescent="0.25">
      <c r="A3477">
        <v>3466</v>
      </c>
      <c r="B3477" t="s">
        <v>12578</v>
      </c>
      <c r="C3477" t="s">
        <v>17739</v>
      </c>
      <c r="D3477" s="7">
        <v>3300000</v>
      </c>
      <c r="E3477">
        <v>102</v>
      </c>
      <c r="F3477" t="s">
        <v>156</v>
      </c>
      <c r="G3477">
        <v>28</v>
      </c>
      <c r="H3477">
        <v>15</v>
      </c>
      <c r="I3477">
        <v>2008</v>
      </c>
      <c r="J3477">
        <v>1</v>
      </c>
      <c r="K3477" t="s">
        <v>12083</v>
      </c>
      <c r="L3477">
        <f>data_to_analyze[[#This Row],[workers]]-data_to_analyze[[#This Row],[previous_workers]]</f>
        <v>13</v>
      </c>
    </row>
    <row r="3478" spans="1:12" x14ac:dyDescent="0.25">
      <c r="A3478">
        <v>3467</v>
      </c>
      <c r="B3478" t="s">
        <v>12581</v>
      </c>
      <c r="C3478" t="s">
        <v>17753</v>
      </c>
      <c r="D3478" s="7">
        <v>16700000</v>
      </c>
      <c r="E3478">
        <v>101</v>
      </c>
      <c r="F3478" t="s">
        <v>218</v>
      </c>
      <c r="G3478">
        <v>32</v>
      </c>
      <c r="H3478">
        <v>19</v>
      </c>
      <c r="I3478">
        <v>2008</v>
      </c>
      <c r="J3478">
        <v>5</v>
      </c>
      <c r="K3478" t="s">
        <v>985</v>
      </c>
      <c r="L3478">
        <f>data_to_analyze[[#This Row],[workers]]-data_to_analyze[[#This Row],[previous_workers]]</f>
        <v>13</v>
      </c>
    </row>
    <row r="3479" spans="1:12" x14ac:dyDescent="0.25">
      <c r="A3479">
        <v>3468</v>
      </c>
      <c r="B3479" t="s">
        <v>12584</v>
      </c>
      <c r="C3479" t="s">
        <v>10856</v>
      </c>
      <c r="D3479" s="7">
        <v>17200000</v>
      </c>
      <c r="E3479">
        <v>101</v>
      </c>
      <c r="F3479" t="s">
        <v>107</v>
      </c>
      <c r="G3479">
        <v>130</v>
      </c>
      <c r="H3479">
        <v>70</v>
      </c>
      <c r="I3479">
        <v>2008</v>
      </c>
      <c r="J3479">
        <v>5</v>
      </c>
      <c r="K3479" t="s">
        <v>500</v>
      </c>
      <c r="L3479">
        <f>data_to_analyze[[#This Row],[workers]]-data_to_analyze[[#This Row],[previous_workers]]</f>
        <v>60</v>
      </c>
    </row>
    <row r="3480" spans="1:12" x14ac:dyDescent="0.25">
      <c r="A3480">
        <v>3469</v>
      </c>
      <c r="B3480" t="s">
        <v>12587</v>
      </c>
      <c r="C3480" t="s">
        <v>17739</v>
      </c>
      <c r="D3480" s="7">
        <v>3500000</v>
      </c>
      <c r="E3480">
        <v>101</v>
      </c>
      <c r="F3480" t="s">
        <v>25</v>
      </c>
      <c r="G3480">
        <v>62</v>
      </c>
      <c r="H3480">
        <v>31</v>
      </c>
      <c r="I3480">
        <v>2009</v>
      </c>
      <c r="J3480">
        <v>3</v>
      </c>
      <c r="K3480" t="s">
        <v>3959</v>
      </c>
      <c r="L3480">
        <f>data_to_analyze[[#This Row],[workers]]-data_to_analyze[[#This Row],[previous_workers]]</f>
        <v>31</v>
      </c>
    </row>
    <row r="3481" spans="1:12" x14ac:dyDescent="0.25">
      <c r="A3481">
        <v>3470</v>
      </c>
      <c r="B3481" t="s">
        <v>12590</v>
      </c>
      <c r="C3481" t="s">
        <v>10856</v>
      </c>
      <c r="D3481" s="7">
        <v>4600000</v>
      </c>
      <c r="E3481">
        <v>101</v>
      </c>
      <c r="F3481" t="s">
        <v>40</v>
      </c>
      <c r="G3481">
        <v>50</v>
      </c>
      <c r="H3481">
        <v>25</v>
      </c>
      <c r="I3481">
        <v>2013</v>
      </c>
      <c r="J3481">
        <v>1</v>
      </c>
      <c r="K3481" t="s">
        <v>578</v>
      </c>
      <c r="L3481">
        <f>data_to_analyze[[#This Row],[workers]]-data_to_analyze[[#This Row],[previous_workers]]</f>
        <v>25</v>
      </c>
    </row>
    <row r="3482" spans="1:12" x14ac:dyDescent="0.25">
      <c r="A3482">
        <v>3471</v>
      </c>
      <c r="B3482" t="s">
        <v>12593</v>
      </c>
      <c r="C3482" t="s">
        <v>10856</v>
      </c>
      <c r="D3482" s="7">
        <v>18900000</v>
      </c>
      <c r="E3482">
        <v>101</v>
      </c>
      <c r="F3482" t="s">
        <v>211</v>
      </c>
      <c r="G3482">
        <v>33</v>
      </c>
      <c r="H3482">
        <v>22</v>
      </c>
      <c r="I3482">
        <v>2001</v>
      </c>
      <c r="J3482">
        <v>4</v>
      </c>
      <c r="K3482" t="s">
        <v>10167</v>
      </c>
      <c r="L3482">
        <f>data_to_analyze[[#This Row],[workers]]-data_to_analyze[[#This Row],[previous_workers]]</f>
        <v>11</v>
      </c>
    </row>
    <row r="3483" spans="1:12" x14ac:dyDescent="0.25">
      <c r="A3483">
        <v>3472</v>
      </c>
      <c r="B3483" t="s">
        <v>12596</v>
      </c>
      <c r="C3483" t="s">
        <v>17770</v>
      </c>
      <c r="D3483" s="7">
        <v>3400000</v>
      </c>
      <c r="E3483">
        <v>101</v>
      </c>
      <c r="F3483" t="s">
        <v>18</v>
      </c>
      <c r="G3483">
        <v>24</v>
      </c>
      <c r="H3483">
        <v>16</v>
      </c>
      <c r="I3483">
        <v>2003</v>
      </c>
      <c r="J3483">
        <v>3</v>
      </c>
      <c r="K3483" t="s">
        <v>34</v>
      </c>
      <c r="L3483">
        <f>data_to_analyze[[#This Row],[workers]]-data_to_analyze[[#This Row],[previous_workers]]</f>
        <v>8</v>
      </c>
    </row>
    <row r="3484" spans="1:12" x14ac:dyDescent="0.25">
      <c r="A3484">
        <v>3473</v>
      </c>
      <c r="B3484" t="s">
        <v>12599</v>
      </c>
      <c r="C3484" t="s">
        <v>17739</v>
      </c>
      <c r="D3484" s="7">
        <v>8200000</v>
      </c>
      <c r="E3484">
        <v>101</v>
      </c>
      <c r="F3484" t="s">
        <v>156</v>
      </c>
      <c r="G3484">
        <v>50</v>
      </c>
      <c r="H3484">
        <v>23</v>
      </c>
      <c r="I3484">
        <v>2002</v>
      </c>
      <c r="J3484">
        <v>6</v>
      </c>
      <c r="K3484" t="s">
        <v>122</v>
      </c>
      <c r="L3484">
        <f>data_to_analyze[[#This Row],[workers]]-data_to_analyze[[#This Row],[previous_workers]]</f>
        <v>27</v>
      </c>
    </row>
    <row r="3485" spans="1:12" x14ac:dyDescent="0.25">
      <c r="A3485">
        <v>3474</v>
      </c>
      <c r="B3485" t="s">
        <v>12602</v>
      </c>
      <c r="C3485" t="s">
        <v>17760</v>
      </c>
      <c r="D3485" s="7">
        <v>2300000</v>
      </c>
      <c r="E3485">
        <v>101</v>
      </c>
      <c r="F3485" t="s">
        <v>69</v>
      </c>
      <c r="G3485">
        <v>11</v>
      </c>
      <c r="H3485">
        <v>6</v>
      </c>
      <c r="I3485">
        <v>2005</v>
      </c>
      <c r="J3485">
        <v>2</v>
      </c>
      <c r="K3485" t="s">
        <v>12605</v>
      </c>
      <c r="L3485">
        <f>data_to_analyze[[#This Row],[workers]]-data_to_analyze[[#This Row],[previous_workers]]</f>
        <v>5</v>
      </c>
    </row>
    <row r="3486" spans="1:12" x14ac:dyDescent="0.25">
      <c r="A3486">
        <v>3475</v>
      </c>
      <c r="B3486" t="s">
        <v>12606</v>
      </c>
      <c r="C3486" t="s">
        <v>17770</v>
      </c>
      <c r="D3486" s="7">
        <v>18900000</v>
      </c>
      <c r="E3486">
        <v>101</v>
      </c>
      <c r="F3486" t="s">
        <v>233</v>
      </c>
      <c r="G3486">
        <v>80</v>
      </c>
      <c r="H3486">
        <v>36</v>
      </c>
      <c r="I3486">
        <v>2008</v>
      </c>
      <c r="J3486">
        <v>8</v>
      </c>
      <c r="K3486" t="s">
        <v>7688</v>
      </c>
      <c r="L3486">
        <f>data_to_analyze[[#This Row],[workers]]-data_to_analyze[[#This Row],[previous_workers]]</f>
        <v>44</v>
      </c>
    </row>
    <row r="3487" spans="1:12" x14ac:dyDescent="0.25">
      <c r="A3487">
        <v>3476</v>
      </c>
      <c r="B3487" t="s">
        <v>12609</v>
      </c>
      <c r="C3487" t="s">
        <v>10856</v>
      </c>
      <c r="D3487" s="7">
        <v>56400000</v>
      </c>
      <c r="E3487">
        <v>101</v>
      </c>
      <c r="F3487" t="s">
        <v>156</v>
      </c>
      <c r="G3487">
        <v>389</v>
      </c>
      <c r="H3487">
        <v>315</v>
      </c>
      <c r="I3487">
        <v>2003</v>
      </c>
      <c r="J3487">
        <v>8</v>
      </c>
      <c r="K3487" t="s">
        <v>964</v>
      </c>
      <c r="L3487">
        <f>data_to_analyze[[#This Row],[workers]]-data_to_analyze[[#This Row],[previous_workers]]</f>
        <v>74</v>
      </c>
    </row>
    <row r="3488" spans="1:12" x14ac:dyDescent="0.25">
      <c r="A3488">
        <v>3477</v>
      </c>
      <c r="B3488" t="s">
        <v>12612</v>
      </c>
      <c r="C3488" t="s">
        <v>17730</v>
      </c>
      <c r="D3488" s="7">
        <v>355300000</v>
      </c>
      <c r="E3488">
        <v>101</v>
      </c>
      <c r="F3488" t="s">
        <v>1041</v>
      </c>
      <c r="G3488">
        <v>2103</v>
      </c>
      <c r="H3488">
        <v>1203</v>
      </c>
      <c r="I3488">
        <v>1995</v>
      </c>
      <c r="J3488">
        <v>12</v>
      </c>
      <c r="K3488" t="s">
        <v>1411</v>
      </c>
      <c r="L3488">
        <f>data_to_analyze[[#This Row],[workers]]-data_to_analyze[[#This Row],[previous_workers]]</f>
        <v>900</v>
      </c>
    </row>
    <row r="3489" spans="1:12" x14ac:dyDescent="0.25">
      <c r="A3489">
        <v>3478</v>
      </c>
      <c r="B3489" t="s">
        <v>12616</v>
      </c>
      <c r="C3489" t="s">
        <v>17769</v>
      </c>
      <c r="D3489" s="7">
        <v>600000</v>
      </c>
      <c r="E3489">
        <v>101</v>
      </c>
      <c r="F3489" t="s">
        <v>336</v>
      </c>
      <c r="G3489">
        <v>32</v>
      </c>
      <c r="H3489">
        <v>24</v>
      </c>
      <c r="I3489">
        <v>2011</v>
      </c>
      <c r="J3489">
        <v>3</v>
      </c>
      <c r="K3489" t="s">
        <v>12619</v>
      </c>
      <c r="L3489">
        <f>data_to_analyze[[#This Row],[workers]]-data_to_analyze[[#This Row],[previous_workers]]</f>
        <v>8</v>
      </c>
    </row>
    <row r="3490" spans="1:12" x14ac:dyDescent="0.25">
      <c r="A3490">
        <v>3479</v>
      </c>
      <c r="B3490" t="s">
        <v>12620</v>
      </c>
      <c r="C3490" t="s">
        <v>10856</v>
      </c>
      <c r="D3490" s="7">
        <v>96600000</v>
      </c>
      <c r="E3490">
        <v>101</v>
      </c>
      <c r="F3490" t="s">
        <v>40</v>
      </c>
      <c r="G3490">
        <v>99</v>
      </c>
      <c r="H3490">
        <v>55</v>
      </c>
      <c r="I3490">
        <v>2004</v>
      </c>
      <c r="J3490">
        <v>2</v>
      </c>
      <c r="K3490" t="s">
        <v>964</v>
      </c>
      <c r="L3490">
        <f>data_to_analyze[[#This Row],[workers]]-data_to_analyze[[#This Row],[previous_workers]]</f>
        <v>44</v>
      </c>
    </row>
    <row r="3491" spans="1:12" x14ac:dyDescent="0.25">
      <c r="A3491">
        <v>3480</v>
      </c>
      <c r="B3491" t="s">
        <v>12624</v>
      </c>
      <c r="C3491" t="s">
        <v>17748</v>
      </c>
      <c r="D3491" s="7">
        <v>500000</v>
      </c>
      <c r="E3491">
        <v>101</v>
      </c>
      <c r="F3491" t="s">
        <v>18</v>
      </c>
      <c r="G3491">
        <v>45</v>
      </c>
      <c r="H3491">
        <v>23</v>
      </c>
      <c r="I3491">
        <v>2009</v>
      </c>
      <c r="J3491">
        <v>5</v>
      </c>
      <c r="K3491" t="s">
        <v>596</v>
      </c>
      <c r="L3491">
        <f>data_to_analyze[[#This Row],[workers]]-data_to_analyze[[#This Row],[previous_workers]]</f>
        <v>22</v>
      </c>
    </row>
    <row r="3492" spans="1:12" x14ac:dyDescent="0.25">
      <c r="A3492">
        <v>3481</v>
      </c>
      <c r="B3492" t="s">
        <v>12627</v>
      </c>
      <c r="C3492" t="s">
        <v>17762</v>
      </c>
      <c r="D3492" s="7">
        <v>22900000</v>
      </c>
      <c r="E3492">
        <v>101</v>
      </c>
      <c r="F3492" t="s">
        <v>336</v>
      </c>
      <c r="G3492">
        <v>77</v>
      </c>
      <c r="H3492">
        <v>61</v>
      </c>
      <c r="I3492">
        <v>1986</v>
      </c>
      <c r="J3492">
        <v>4</v>
      </c>
      <c r="K3492" t="s">
        <v>9704</v>
      </c>
      <c r="L3492">
        <f>data_to_analyze[[#This Row],[workers]]-data_to_analyze[[#This Row],[previous_workers]]</f>
        <v>16</v>
      </c>
    </row>
    <row r="3493" spans="1:12" x14ac:dyDescent="0.25">
      <c r="A3493">
        <v>3482</v>
      </c>
      <c r="B3493" t="s">
        <v>12630</v>
      </c>
      <c r="C3493" t="s">
        <v>17764</v>
      </c>
      <c r="D3493" s="7">
        <v>5500000</v>
      </c>
      <c r="E3493">
        <v>101</v>
      </c>
      <c r="F3493" t="s">
        <v>257</v>
      </c>
      <c r="G3493">
        <v>36</v>
      </c>
      <c r="H3493">
        <v>20</v>
      </c>
      <c r="I3493">
        <v>1997</v>
      </c>
      <c r="J3493">
        <v>5</v>
      </c>
      <c r="K3493" t="s">
        <v>437</v>
      </c>
      <c r="L3493">
        <f>data_to_analyze[[#This Row],[workers]]-data_to_analyze[[#This Row],[previous_workers]]</f>
        <v>16</v>
      </c>
    </row>
    <row r="3494" spans="1:12" x14ac:dyDescent="0.25">
      <c r="A3494">
        <v>3483</v>
      </c>
      <c r="B3494" t="s">
        <v>12633</v>
      </c>
      <c r="C3494" t="s">
        <v>17742</v>
      </c>
      <c r="D3494" s="7">
        <v>51700000</v>
      </c>
      <c r="E3494">
        <v>101</v>
      </c>
      <c r="F3494" t="s">
        <v>336</v>
      </c>
      <c r="G3494">
        <v>225</v>
      </c>
      <c r="H3494">
        <v>50</v>
      </c>
      <c r="I3494">
        <v>2008</v>
      </c>
      <c r="J3494">
        <v>4</v>
      </c>
      <c r="K3494" t="s">
        <v>506</v>
      </c>
      <c r="L3494">
        <f>data_to_analyze[[#This Row],[workers]]-data_to_analyze[[#This Row],[previous_workers]]</f>
        <v>175</v>
      </c>
    </row>
    <row r="3495" spans="1:12" x14ac:dyDescent="0.25">
      <c r="A3495">
        <v>3484</v>
      </c>
      <c r="B3495" t="s">
        <v>12637</v>
      </c>
      <c r="C3495" t="s">
        <v>17760</v>
      </c>
      <c r="D3495" s="7">
        <v>117900000</v>
      </c>
      <c r="E3495">
        <v>101</v>
      </c>
      <c r="F3495" t="s">
        <v>55</v>
      </c>
      <c r="G3495">
        <v>318</v>
      </c>
      <c r="H3495">
        <v>101</v>
      </c>
      <c r="I3495">
        <v>2001</v>
      </c>
      <c r="J3495">
        <v>4</v>
      </c>
      <c r="K3495" t="s">
        <v>12641</v>
      </c>
      <c r="L3495">
        <f>data_to_analyze[[#This Row],[workers]]-data_to_analyze[[#This Row],[previous_workers]]</f>
        <v>217</v>
      </c>
    </row>
    <row r="3496" spans="1:12" x14ac:dyDescent="0.25">
      <c r="A3496">
        <v>3485</v>
      </c>
      <c r="B3496" t="s">
        <v>12642</v>
      </c>
      <c r="C3496" t="s">
        <v>17767</v>
      </c>
      <c r="D3496" s="7">
        <v>14500000</v>
      </c>
      <c r="E3496">
        <v>101</v>
      </c>
      <c r="F3496" t="s">
        <v>156</v>
      </c>
      <c r="G3496">
        <v>88</v>
      </c>
      <c r="H3496">
        <v>54</v>
      </c>
      <c r="I3496">
        <v>1998</v>
      </c>
      <c r="J3496">
        <v>5</v>
      </c>
      <c r="K3496" t="s">
        <v>596</v>
      </c>
      <c r="L3496">
        <f>data_to_analyze[[#This Row],[workers]]-data_to_analyze[[#This Row],[previous_workers]]</f>
        <v>34</v>
      </c>
    </row>
    <row r="3497" spans="1:12" x14ac:dyDescent="0.25">
      <c r="A3497">
        <v>3486</v>
      </c>
      <c r="B3497" t="s">
        <v>12645</v>
      </c>
      <c r="C3497" t="s">
        <v>108</v>
      </c>
      <c r="D3497" s="7">
        <v>17400000</v>
      </c>
      <c r="E3497">
        <v>101</v>
      </c>
      <c r="F3497" t="s">
        <v>55</v>
      </c>
      <c r="G3497">
        <v>475</v>
      </c>
      <c r="H3497">
        <v>270</v>
      </c>
      <c r="I3497">
        <v>2010</v>
      </c>
      <c r="J3497">
        <v>2</v>
      </c>
      <c r="K3497" t="s">
        <v>2389</v>
      </c>
      <c r="L3497">
        <f>data_to_analyze[[#This Row],[workers]]-data_to_analyze[[#This Row],[previous_workers]]</f>
        <v>205</v>
      </c>
    </row>
    <row r="3498" spans="1:12" x14ac:dyDescent="0.25">
      <c r="A3498">
        <v>3487</v>
      </c>
      <c r="B3498" t="s">
        <v>12648</v>
      </c>
      <c r="C3498" t="s">
        <v>10856</v>
      </c>
      <c r="D3498" s="7">
        <v>37100000</v>
      </c>
      <c r="E3498">
        <v>101</v>
      </c>
      <c r="F3498" t="s">
        <v>40</v>
      </c>
      <c r="G3498">
        <v>54</v>
      </c>
      <c r="H3498">
        <v>20</v>
      </c>
      <c r="I3498">
        <v>2006</v>
      </c>
      <c r="J3498">
        <v>5</v>
      </c>
      <c r="K3498" t="s">
        <v>889</v>
      </c>
      <c r="L3498">
        <f>data_to_analyze[[#This Row],[workers]]-data_to_analyze[[#This Row],[previous_workers]]</f>
        <v>34</v>
      </c>
    </row>
    <row r="3499" spans="1:12" x14ac:dyDescent="0.25">
      <c r="A3499">
        <v>3488</v>
      </c>
      <c r="B3499" t="s">
        <v>12651</v>
      </c>
      <c r="C3499" t="s">
        <v>17754</v>
      </c>
      <c r="D3499" s="7">
        <v>8100000</v>
      </c>
      <c r="E3499">
        <v>101</v>
      </c>
      <c r="F3499" t="s">
        <v>156</v>
      </c>
      <c r="G3499">
        <v>96</v>
      </c>
      <c r="H3499">
        <v>43</v>
      </c>
      <c r="I3499">
        <v>2007</v>
      </c>
      <c r="J3499">
        <v>6</v>
      </c>
      <c r="K3499" t="s">
        <v>2351</v>
      </c>
      <c r="L3499">
        <f>data_to_analyze[[#This Row],[workers]]-data_to_analyze[[#This Row],[previous_workers]]</f>
        <v>53</v>
      </c>
    </row>
    <row r="3500" spans="1:12" x14ac:dyDescent="0.25">
      <c r="A3500">
        <v>3489</v>
      </c>
      <c r="B3500" t="s">
        <v>12654</v>
      </c>
      <c r="C3500" t="s">
        <v>10856</v>
      </c>
      <c r="D3500" s="7">
        <v>34500000</v>
      </c>
      <c r="E3500">
        <v>101</v>
      </c>
      <c r="F3500" t="s">
        <v>55</v>
      </c>
      <c r="G3500">
        <v>497</v>
      </c>
      <c r="H3500">
        <v>304</v>
      </c>
      <c r="I3500">
        <v>2005</v>
      </c>
      <c r="J3500">
        <v>3</v>
      </c>
      <c r="K3500" t="s">
        <v>12657</v>
      </c>
      <c r="L3500">
        <f>data_to_analyze[[#This Row],[workers]]-data_to_analyze[[#This Row],[previous_workers]]</f>
        <v>193</v>
      </c>
    </row>
    <row r="3501" spans="1:12" x14ac:dyDescent="0.25">
      <c r="A3501">
        <v>3490</v>
      </c>
      <c r="B3501" t="s">
        <v>12658</v>
      </c>
      <c r="C3501" t="s">
        <v>10856</v>
      </c>
      <c r="D3501" s="7">
        <v>11200000</v>
      </c>
      <c r="E3501">
        <v>101</v>
      </c>
      <c r="F3501" t="s">
        <v>18</v>
      </c>
      <c r="G3501">
        <v>47</v>
      </c>
      <c r="H3501">
        <v>33</v>
      </c>
      <c r="I3501">
        <v>2005</v>
      </c>
      <c r="J3501">
        <v>4</v>
      </c>
      <c r="K3501" t="s">
        <v>137</v>
      </c>
      <c r="L3501">
        <f>data_to_analyze[[#This Row],[workers]]-data_to_analyze[[#This Row],[previous_workers]]</f>
        <v>14</v>
      </c>
    </row>
    <row r="3502" spans="1:12" x14ac:dyDescent="0.25">
      <c r="A3502">
        <v>3491</v>
      </c>
      <c r="B3502" t="s">
        <v>12661</v>
      </c>
      <c r="C3502" t="s">
        <v>10856</v>
      </c>
      <c r="D3502" s="7">
        <v>6200000</v>
      </c>
      <c r="E3502">
        <v>101</v>
      </c>
      <c r="F3502" t="s">
        <v>48</v>
      </c>
      <c r="G3502">
        <v>10</v>
      </c>
      <c r="H3502">
        <v>5</v>
      </c>
      <c r="I3502">
        <v>2009</v>
      </c>
      <c r="J3502">
        <v>4</v>
      </c>
      <c r="K3502" t="s">
        <v>163</v>
      </c>
      <c r="L3502">
        <f>data_to_analyze[[#This Row],[workers]]-data_to_analyze[[#This Row],[previous_workers]]</f>
        <v>5</v>
      </c>
    </row>
    <row r="3503" spans="1:12" x14ac:dyDescent="0.25">
      <c r="A3503">
        <v>3492</v>
      </c>
      <c r="B3503" t="s">
        <v>12664</v>
      </c>
      <c r="C3503" t="s">
        <v>17749</v>
      </c>
      <c r="D3503" s="7">
        <v>36500000</v>
      </c>
      <c r="E3503">
        <v>101</v>
      </c>
      <c r="F3503" t="s">
        <v>297</v>
      </c>
      <c r="G3503">
        <v>41</v>
      </c>
      <c r="H3503">
        <v>23</v>
      </c>
      <c r="I3503">
        <v>2003</v>
      </c>
      <c r="J3503">
        <v>8</v>
      </c>
      <c r="K3503" t="s">
        <v>6999</v>
      </c>
      <c r="L3503">
        <f>data_to_analyze[[#This Row],[workers]]-data_to_analyze[[#This Row],[previous_workers]]</f>
        <v>18</v>
      </c>
    </row>
    <row r="3504" spans="1:12" x14ac:dyDescent="0.25">
      <c r="A3504">
        <v>3493</v>
      </c>
      <c r="B3504" t="s">
        <v>12667</v>
      </c>
      <c r="C3504" t="s">
        <v>17730</v>
      </c>
      <c r="D3504" s="7">
        <v>26800000</v>
      </c>
      <c r="E3504">
        <v>101</v>
      </c>
      <c r="F3504" t="s">
        <v>233</v>
      </c>
      <c r="G3504">
        <v>105</v>
      </c>
      <c r="H3504">
        <v>65</v>
      </c>
      <c r="I3504">
        <v>1978</v>
      </c>
      <c r="J3504">
        <v>1</v>
      </c>
      <c r="K3504" t="s">
        <v>1411</v>
      </c>
      <c r="L3504">
        <f>data_to_analyze[[#This Row],[workers]]-data_to_analyze[[#This Row],[previous_workers]]</f>
        <v>40</v>
      </c>
    </row>
    <row r="3505" spans="1:12" x14ac:dyDescent="0.25">
      <c r="A3505">
        <v>3494</v>
      </c>
      <c r="B3505" t="s">
        <v>12670</v>
      </c>
      <c r="C3505" t="s">
        <v>17743</v>
      </c>
      <c r="D3505" s="7">
        <v>4400000</v>
      </c>
      <c r="E3505">
        <v>101</v>
      </c>
      <c r="F3505" t="s">
        <v>156</v>
      </c>
      <c r="G3505">
        <v>26</v>
      </c>
      <c r="H3505">
        <v>11</v>
      </c>
      <c r="I3505">
        <v>2003</v>
      </c>
      <c r="J3505">
        <v>1</v>
      </c>
      <c r="K3505" t="s">
        <v>1185</v>
      </c>
      <c r="L3505">
        <f>data_to_analyze[[#This Row],[workers]]-data_to_analyze[[#This Row],[previous_workers]]</f>
        <v>15</v>
      </c>
    </row>
    <row r="3506" spans="1:12" x14ac:dyDescent="0.25">
      <c r="A3506">
        <v>3495</v>
      </c>
      <c r="B3506" t="s">
        <v>12673</v>
      </c>
      <c r="C3506" t="s">
        <v>10856</v>
      </c>
      <c r="D3506" s="7">
        <v>4900000</v>
      </c>
      <c r="E3506">
        <v>101</v>
      </c>
      <c r="F3506" t="s">
        <v>40</v>
      </c>
      <c r="G3506">
        <v>25</v>
      </c>
      <c r="H3506">
        <v>8</v>
      </c>
      <c r="I3506">
        <v>2011</v>
      </c>
      <c r="J3506">
        <v>1</v>
      </c>
      <c r="K3506" t="s">
        <v>7161</v>
      </c>
      <c r="L3506">
        <f>data_to_analyze[[#This Row],[workers]]-data_to_analyze[[#This Row],[previous_workers]]</f>
        <v>17</v>
      </c>
    </row>
    <row r="3507" spans="1:12" x14ac:dyDescent="0.25">
      <c r="A3507">
        <v>3496</v>
      </c>
      <c r="B3507" t="s">
        <v>12676</v>
      </c>
      <c r="C3507" t="s">
        <v>108</v>
      </c>
      <c r="D3507" s="7">
        <v>983300000</v>
      </c>
      <c r="E3507">
        <v>100</v>
      </c>
      <c r="F3507" t="s">
        <v>329</v>
      </c>
      <c r="G3507">
        <v>650</v>
      </c>
      <c r="H3507">
        <v>380</v>
      </c>
      <c r="I3507">
        <v>2006</v>
      </c>
      <c r="J3507">
        <v>1</v>
      </c>
      <c r="K3507" t="s">
        <v>525</v>
      </c>
      <c r="L3507">
        <f>data_to_analyze[[#This Row],[workers]]-data_to_analyze[[#This Row],[previous_workers]]</f>
        <v>270</v>
      </c>
    </row>
    <row r="3508" spans="1:12" x14ac:dyDescent="0.25">
      <c r="A3508">
        <v>3497</v>
      </c>
      <c r="B3508" t="s">
        <v>12680</v>
      </c>
      <c r="C3508" t="s">
        <v>108</v>
      </c>
      <c r="D3508" s="7">
        <v>3900000</v>
      </c>
      <c r="E3508">
        <v>100</v>
      </c>
      <c r="F3508" t="s">
        <v>257</v>
      </c>
      <c r="G3508">
        <v>27</v>
      </c>
      <c r="H3508">
        <v>13</v>
      </c>
      <c r="I3508">
        <v>2012</v>
      </c>
      <c r="J3508">
        <v>1</v>
      </c>
      <c r="K3508" t="s">
        <v>108</v>
      </c>
      <c r="L3508">
        <f>data_to_analyze[[#This Row],[workers]]-data_to_analyze[[#This Row],[previous_workers]]</f>
        <v>14</v>
      </c>
    </row>
    <row r="3509" spans="1:12" x14ac:dyDescent="0.25">
      <c r="A3509">
        <v>3498</v>
      </c>
      <c r="B3509" t="s">
        <v>12683</v>
      </c>
      <c r="C3509" t="s">
        <v>17751</v>
      </c>
      <c r="D3509" s="7">
        <v>7700000</v>
      </c>
      <c r="E3509">
        <v>100</v>
      </c>
      <c r="F3509" t="s">
        <v>18</v>
      </c>
      <c r="G3509">
        <v>46</v>
      </c>
      <c r="H3509">
        <v>25</v>
      </c>
      <c r="I3509">
        <v>2009</v>
      </c>
      <c r="J3509">
        <v>3</v>
      </c>
      <c r="K3509" t="s">
        <v>298</v>
      </c>
      <c r="L3509">
        <f>data_to_analyze[[#This Row],[workers]]-data_to_analyze[[#This Row],[previous_workers]]</f>
        <v>21</v>
      </c>
    </row>
    <row r="3510" spans="1:12" x14ac:dyDescent="0.25">
      <c r="A3510">
        <v>3499</v>
      </c>
      <c r="B3510" t="s">
        <v>12686</v>
      </c>
      <c r="C3510" t="s">
        <v>17756</v>
      </c>
      <c r="D3510" s="7">
        <v>182300000</v>
      </c>
      <c r="E3510">
        <v>100</v>
      </c>
      <c r="F3510" t="s">
        <v>211</v>
      </c>
      <c r="G3510">
        <v>1036</v>
      </c>
      <c r="H3510">
        <v>620</v>
      </c>
      <c r="I3510">
        <v>1988</v>
      </c>
      <c r="J3510">
        <v>10</v>
      </c>
      <c r="K3510" t="s">
        <v>12690</v>
      </c>
      <c r="L3510">
        <f>data_to_analyze[[#This Row],[workers]]-data_to_analyze[[#This Row],[previous_workers]]</f>
        <v>416</v>
      </c>
    </row>
    <row r="3511" spans="1:12" x14ac:dyDescent="0.25">
      <c r="A3511">
        <v>3500</v>
      </c>
      <c r="B3511" t="s">
        <v>12691</v>
      </c>
      <c r="C3511" t="s">
        <v>10856</v>
      </c>
      <c r="D3511" s="7">
        <v>7100000</v>
      </c>
      <c r="E3511">
        <v>100</v>
      </c>
      <c r="F3511" t="s">
        <v>181</v>
      </c>
      <c r="G3511">
        <v>15</v>
      </c>
      <c r="H3511">
        <v>10</v>
      </c>
      <c r="I3511">
        <v>2001</v>
      </c>
      <c r="J3511">
        <v>1</v>
      </c>
      <c r="K3511" t="s">
        <v>12694</v>
      </c>
      <c r="L3511">
        <f>data_to_analyze[[#This Row],[workers]]-data_to_analyze[[#This Row],[previous_workers]]</f>
        <v>5</v>
      </c>
    </row>
    <row r="3512" spans="1:12" x14ac:dyDescent="0.25">
      <c r="A3512">
        <v>3501</v>
      </c>
      <c r="B3512" t="s">
        <v>12695</v>
      </c>
      <c r="C3512" t="s">
        <v>17742</v>
      </c>
      <c r="D3512" s="7">
        <v>165600000</v>
      </c>
      <c r="E3512">
        <v>100</v>
      </c>
      <c r="F3512" t="s">
        <v>25</v>
      </c>
      <c r="G3512">
        <v>119</v>
      </c>
      <c r="H3512">
        <v>102</v>
      </c>
      <c r="I3512">
        <v>2008</v>
      </c>
      <c r="J3512">
        <v>7</v>
      </c>
      <c r="K3512" t="s">
        <v>506</v>
      </c>
      <c r="L3512">
        <f>data_to_analyze[[#This Row],[workers]]-data_to_analyze[[#This Row],[previous_workers]]</f>
        <v>17</v>
      </c>
    </row>
    <row r="3513" spans="1:12" x14ac:dyDescent="0.25">
      <c r="A3513">
        <v>3502</v>
      </c>
      <c r="B3513" t="s">
        <v>12699</v>
      </c>
      <c r="C3513" t="s">
        <v>17749</v>
      </c>
      <c r="D3513" s="7">
        <v>4500000</v>
      </c>
      <c r="E3513">
        <v>100</v>
      </c>
      <c r="F3513" t="s">
        <v>623</v>
      </c>
      <c r="G3513">
        <v>20</v>
      </c>
      <c r="H3513">
        <v>18</v>
      </c>
      <c r="I3513">
        <v>2011</v>
      </c>
      <c r="J3513">
        <v>4</v>
      </c>
      <c r="K3513" t="s">
        <v>344</v>
      </c>
      <c r="L3513">
        <f>data_to_analyze[[#This Row],[workers]]-data_to_analyze[[#This Row],[previous_workers]]</f>
        <v>2</v>
      </c>
    </row>
    <row r="3514" spans="1:12" x14ac:dyDescent="0.25">
      <c r="A3514">
        <v>3503</v>
      </c>
      <c r="B3514" t="s">
        <v>12702</v>
      </c>
      <c r="C3514" t="s">
        <v>10856</v>
      </c>
      <c r="D3514" s="7">
        <v>4100000</v>
      </c>
      <c r="E3514">
        <v>100</v>
      </c>
      <c r="F3514" t="s">
        <v>233</v>
      </c>
      <c r="G3514">
        <v>11</v>
      </c>
      <c r="H3514">
        <v>5</v>
      </c>
      <c r="I3514">
        <v>2007</v>
      </c>
      <c r="J3514">
        <v>4</v>
      </c>
      <c r="K3514" t="s">
        <v>3720</v>
      </c>
      <c r="L3514">
        <f>data_to_analyze[[#This Row],[workers]]-data_to_analyze[[#This Row],[previous_workers]]</f>
        <v>6</v>
      </c>
    </row>
    <row r="3515" spans="1:12" x14ac:dyDescent="0.25">
      <c r="A3515">
        <v>3504</v>
      </c>
      <c r="B3515" t="s">
        <v>12705</v>
      </c>
      <c r="C3515" t="s">
        <v>17760</v>
      </c>
      <c r="D3515" s="7">
        <v>5500000</v>
      </c>
      <c r="E3515">
        <v>100</v>
      </c>
      <c r="F3515" t="s">
        <v>18</v>
      </c>
      <c r="G3515">
        <v>22</v>
      </c>
      <c r="H3515">
        <v>15</v>
      </c>
      <c r="I3515">
        <v>1996</v>
      </c>
      <c r="J3515">
        <v>3</v>
      </c>
      <c r="K3515" t="s">
        <v>3190</v>
      </c>
      <c r="L3515">
        <f>data_to_analyze[[#This Row],[workers]]-data_to_analyze[[#This Row],[previous_workers]]</f>
        <v>7</v>
      </c>
    </row>
    <row r="3516" spans="1:12" x14ac:dyDescent="0.25">
      <c r="A3516">
        <v>3505</v>
      </c>
      <c r="B3516" t="s">
        <v>12708</v>
      </c>
      <c r="C3516" t="s">
        <v>17743</v>
      </c>
      <c r="D3516" s="7">
        <v>11600000</v>
      </c>
      <c r="E3516">
        <v>100</v>
      </c>
      <c r="F3516" t="s">
        <v>324</v>
      </c>
      <c r="G3516">
        <v>98</v>
      </c>
      <c r="H3516">
        <v>59</v>
      </c>
      <c r="I3516">
        <v>2001</v>
      </c>
      <c r="J3516">
        <v>2</v>
      </c>
      <c r="K3516" t="s">
        <v>12711</v>
      </c>
      <c r="L3516">
        <f>data_to_analyze[[#This Row],[workers]]-data_to_analyze[[#This Row],[previous_workers]]</f>
        <v>39</v>
      </c>
    </row>
    <row r="3517" spans="1:12" x14ac:dyDescent="0.25">
      <c r="A3517">
        <v>3506</v>
      </c>
      <c r="B3517" t="s">
        <v>12712</v>
      </c>
      <c r="C3517" t="s">
        <v>10856</v>
      </c>
      <c r="D3517" s="7">
        <v>12900000</v>
      </c>
      <c r="E3517">
        <v>100</v>
      </c>
      <c r="F3517" t="s">
        <v>336</v>
      </c>
      <c r="G3517">
        <v>27</v>
      </c>
      <c r="H3517">
        <v>21</v>
      </c>
      <c r="I3517">
        <v>2005</v>
      </c>
      <c r="J3517">
        <v>5</v>
      </c>
      <c r="K3517" t="s">
        <v>1819</v>
      </c>
      <c r="L3517">
        <f>data_to_analyze[[#This Row],[workers]]-data_to_analyze[[#This Row],[previous_workers]]</f>
        <v>6</v>
      </c>
    </row>
    <row r="3518" spans="1:12" x14ac:dyDescent="0.25">
      <c r="A3518">
        <v>3507</v>
      </c>
      <c r="B3518" t="s">
        <v>12715</v>
      </c>
      <c r="C3518" t="s">
        <v>17770</v>
      </c>
      <c r="D3518" s="7">
        <v>18300000</v>
      </c>
      <c r="E3518">
        <v>100</v>
      </c>
      <c r="F3518" t="s">
        <v>289</v>
      </c>
      <c r="G3518">
        <v>55</v>
      </c>
      <c r="H3518">
        <v>30</v>
      </c>
      <c r="I3518">
        <v>2002</v>
      </c>
      <c r="J3518">
        <v>1</v>
      </c>
      <c r="K3518" t="s">
        <v>707</v>
      </c>
      <c r="L3518">
        <f>data_to_analyze[[#This Row],[workers]]-data_to_analyze[[#This Row],[previous_workers]]</f>
        <v>25</v>
      </c>
    </row>
    <row r="3519" spans="1:12" x14ac:dyDescent="0.25">
      <c r="A3519">
        <v>3508</v>
      </c>
      <c r="B3519" t="s">
        <v>12718</v>
      </c>
      <c r="C3519" t="s">
        <v>17756</v>
      </c>
      <c r="D3519" s="7">
        <v>14400000</v>
      </c>
      <c r="E3519">
        <v>100</v>
      </c>
      <c r="F3519" t="s">
        <v>211</v>
      </c>
      <c r="G3519">
        <v>30</v>
      </c>
      <c r="H3519">
        <v>20</v>
      </c>
      <c r="I3519">
        <v>2005</v>
      </c>
      <c r="J3519">
        <v>3</v>
      </c>
      <c r="K3519" t="s">
        <v>757</v>
      </c>
      <c r="L3519">
        <f>data_to_analyze[[#This Row],[workers]]-data_to_analyze[[#This Row],[previous_workers]]</f>
        <v>10</v>
      </c>
    </row>
    <row r="3520" spans="1:12" x14ac:dyDescent="0.25">
      <c r="A3520">
        <v>3509</v>
      </c>
      <c r="B3520" t="s">
        <v>12721</v>
      </c>
      <c r="C3520" t="s">
        <v>17773</v>
      </c>
      <c r="D3520" s="7">
        <v>6200000</v>
      </c>
      <c r="E3520">
        <v>100</v>
      </c>
      <c r="F3520" t="s">
        <v>336</v>
      </c>
      <c r="G3520">
        <v>80</v>
      </c>
      <c r="H3520">
        <v>35</v>
      </c>
      <c r="I3520">
        <v>2007</v>
      </c>
      <c r="J3520">
        <v>6</v>
      </c>
      <c r="K3520" t="s">
        <v>921</v>
      </c>
      <c r="L3520">
        <f>data_to_analyze[[#This Row],[workers]]-data_to_analyze[[#This Row],[previous_workers]]</f>
        <v>45</v>
      </c>
    </row>
    <row r="3521" spans="1:12" x14ac:dyDescent="0.25">
      <c r="A3521">
        <v>3510</v>
      </c>
      <c r="B3521" t="s">
        <v>12724</v>
      </c>
      <c r="C3521" t="s">
        <v>17749</v>
      </c>
      <c r="D3521" s="7">
        <v>3800000</v>
      </c>
      <c r="E3521">
        <v>100</v>
      </c>
      <c r="F3521" t="s">
        <v>329</v>
      </c>
      <c r="G3521">
        <v>32</v>
      </c>
      <c r="H3521">
        <v>25</v>
      </c>
      <c r="I3521">
        <v>2010</v>
      </c>
      <c r="J3521">
        <v>3</v>
      </c>
      <c r="K3521" t="s">
        <v>12727</v>
      </c>
      <c r="L3521">
        <f>data_to_analyze[[#This Row],[workers]]-data_to_analyze[[#This Row],[previous_workers]]</f>
        <v>7</v>
      </c>
    </row>
    <row r="3522" spans="1:12" x14ac:dyDescent="0.25">
      <c r="A3522">
        <v>3511</v>
      </c>
      <c r="B3522" t="s">
        <v>12728</v>
      </c>
      <c r="C3522" t="s">
        <v>17742</v>
      </c>
      <c r="D3522" s="7">
        <v>400000</v>
      </c>
      <c r="E3522">
        <v>100</v>
      </c>
      <c r="F3522" t="s">
        <v>233</v>
      </c>
      <c r="G3522">
        <v>18</v>
      </c>
      <c r="H3522">
        <v>5</v>
      </c>
      <c r="I3522">
        <v>2012</v>
      </c>
      <c r="J3522">
        <v>3</v>
      </c>
      <c r="K3522" t="s">
        <v>990</v>
      </c>
      <c r="L3522">
        <f>data_to_analyze[[#This Row],[workers]]-data_to_analyze[[#This Row],[previous_workers]]</f>
        <v>13</v>
      </c>
    </row>
    <row r="3523" spans="1:12" x14ac:dyDescent="0.25">
      <c r="A3523">
        <v>3512</v>
      </c>
      <c r="B3523" t="s">
        <v>12731</v>
      </c>
      <c r="C3523" t="s">
        <v>17770</v>
      </c>
      <c r="D3523" s="7">
        <v>58300000</v>
      </c>
      <c r="E3523">
        <v>100</v>
      </c>
      <c r="F3523" t="s">
        <v>40</v>
      </c>
      <c r="G3523">
        <v>83</v>
      </c>
      <c r="H3523">
        <v>55</v>
      </c>
      <c r="I3523">
        <v>2000</v>
      </c>
      <c r="J3523">
        <v>3</v>
      </c>
      <c r="K3523" t="s">
        <v>9912</v>
      </c>
      <c r="L3523">
        <f>data_to_analyze[[#This Row],[workers]]-data_to_analyze[[#This Row],[previous_workers]]</f>
        <v>28</v>
      </c>
    </row>
    <row r="3524" spans="1:12" x14ac:dyDescent="0.25">
      <c r="A3524">
        <v>3513</v>
      </c>
      <c r="B3524" t="s">
        <v>12734</v>
      </c>
      <c r="C3524" t="s">
        <v>17758</v>
      </c>
      <c r="D3524" s="7">
        <v>20500000</v>
      </c>
      <c r="E3524">
        <v>100</v>
      </c>
      <c r="F3524" t="s">
        <v>257</v>
      </c>
      <c r="G3524">
        <v>1000</v>
      </c>
      <c r="H3524">
        <v>446</v>
      </c>
      <c r="I3524">
        <v>1999</v>
      </c>
      <c r="J3524">
        <v>1</v>
      </c>
      <c r="K3524" t="s">
        <v>6087</v>
      </c>
      <c r="L3524">
        <f>data_to_analyze[[#This Row],[workers]]-data_to_analyze[[#This Row],[previous_workers]]</f>
        <v>554</v>
      </c>
    </row>
    <row r="3525" spans="1:12" x14ac:dyDescent="0.25">
      <c r="A3525">
        <v>3514</v>
      </c>
      <c r="B3525" t="s">
        <v>12737</v>
      </c>
      <c r="C3525" t="s">
        <v>17739</v>
      </c>
      <c r="D3525" s="7">
        <v>3600000</v>
      </c>
      <c r="E3525">
        <v>100</v>
      </c>
      <c r="F3525" t="s">
        <v>107</v>
      </c>
      <c r="G3525">
        <v>12</v>
      </c>
      <c r="H3525">
        <v>6</v>
      </c>
      <c r="I3525">
        <v>2013</v>
      </c>
      <c r="J3525">
        <v>2</v>
      </c>
      <c r="K3525" t="s">
        <v>4351</v>
      </c>
      <c r="L3525">
        <f>data_to_analyze[[#This Row],[workers]]-data_to_analyze[[#This Row],[previous_workers]]</f>
        <v>6</v>
      </c>
    </row>
    <row r="3526" spans="1:12" x14ac:dyDescent="0.25">
      <c r="A3526">
        <v>3515</v>
      </c>
      <c r="B3526" t="s">
        <v>12740</v>
      </c>
      <c r="C3526" t="s">
        <v>17762</v>
      </c>
      <c r="D3526" s="7">
        <v>7700000</v>
      </c>
      <c r="E3526">
        <v>100</v>
      </c>
      <c r="F3526" t="s">
        <v>55</v>
      </c>
      <c r="G3526">
        <v>32</v>
      </c>
      <c r="H3526">
        <v>11</v>
      </c>
      <c r="I3526">
        <v>2009</v>
      </c>
      <c r="J3526">
        <v>5</v>
      </c>
      <c r="K3526" t="s">
        <v>12743</v>
      </c>
      <c r="L3526">
        <f>data_to_analyze[[#This Row],[workers]]-data_to_analyze[[#This Row],[previous_workers]]</f>
        <v>21</v>
      </c>
    </row>
    <row r="3527" spans="1:12" x14ac:dyDescent="0.25">
      <c r="A3527">
        <v>3516</v>
      </c>
      <c r="B3527" t="s">
        <v>12744</v>
      </c>
      <c r="C3527" t="s">
        <v>17753</v>
      </c>
      <c r="D3527" s="7">
        <v>6200000</v>
      </c>
      <c r="E3527">
        <v>100</v>
      </c>
      <c r="F3527" t="s">
        <v>233</v>
      </c>
      <c r="G3527">
        <v>13</v>
      </c>
      <c r="H3527">
        <v>9</v>
      </c>
      <c r="I3527">
        <v>2011</v>
      </c>
      <c r="J3527">
        <v>3</v>
      </c>
      <c r="K3527" t="s">
        <v>854</v>
      </c>
      <c r="L3527">
        <f>data_to_analyze[[#This Row],[workers]]-data_to_analyze[[#This Row],[previous_workers]]</f>
        <v>4</v>
      </c>
    </row>
    <row r="3528" spans="1:12" x14ac:dyDescent="0.25">
      <c r="A3528">
        <v>3517</v>
      </c>
      <c r="B3528" t="s">
        <v>12747</v>
      </c>
      <c r="C3528" t="s">
        <v>17758</v>
      </c>
      <c r="D3528" s="7">
        <v>2100000</v>
      </c>
      <c r="E3528">
        <v>100</v>
      </c>
      <c r="F3528" t="s">
        <v>187</v>
      </c>
      <c r="G3528">
        <v>20</v>
      </c>
      <c r="H3528">
        <v>5</v>
      </c>
      <c r="I3528">
        <v>1992</v>
      </c>
      <c r="J3528">
        <v>1</v>
      </c>
      <c r="K3528" t="s">
        <v>12750</v>
      </c>
      <c r="L3528">
        <f>data_to_analyze[[#This Row],[workers]]-data_to_analyze[[#This Row],[previous_workers]]</f>
        <v>15</v>
      </c>
    </row>
    <row r="3529" spans="1:12" x14ac:dyDescent="0.25">
      <c r="A3529">
        <v>3518</v>
      </c>
      <c r="B3529" t="s">
        <v>12751</v>
      </c>
      <c r="C3529" t="s">
        <v>976</v>
      </c>
      <c r="D3529" s="7">
        <v>2300000</v>
      </c>
      <c r="E3529">
        <v>100</v>
      </c>
      <c r="F3529" t="s">
        <v>297</v>
      </c>
      <c r="G3529">
        <v>50</v>
      </c>
      <c r="H3529">
        <v>4</v>
      </c>
      <c r="I3529">
        <v>2014</v>
      </c>
      <c r="J3529">
        <v>1</v>
      </c>
      <c r="K3529" t="s">
        <v>908</v>
      </c>
      <c r="L3529">
        <f>data_to_analyze[[#This Row],[workers]]-data_to_analyze[[#This Row],[previous_workers]]</f>
        <v>46</v>
      </c>
    </row>
    <row r="3530" spans="1:12" x14ac:dyDescent="0.25">
      <c r="A3530">
        <v>3519</v>
      </c>
      <c r="B3530" t="s">
        <v>12754</v>
      </c>
      <c r="C3530" t="s">
        <v>17767</v>
      </c>
      <c r="D3530" s="7">
        <v>30300000</v>
      </c>
      <c r="E3530">
        <v>100</v>
      </c>
      <c r="F3530" t="s">
        <v>233</v>
      </c>
      <c r="G3530">
        <v>69</v>
      </c>
      <c r="H3530">
        <v>37</v>
      </c>
      <c r="I3530">
        <v>2009</v>
      </c>
      <c r="J3530">
        <v>2</v>
      </c>
      <c r="K3530" t="s">
        <v>12757</v>
      </c>
      <c r="L3530">
        <f>data_to_analyze[[#This Row],[workers]]-data_to_analyze[[#This Row],[previous_workers]]</f>
        <v>32</v>
      </c>
    </row>
    <row r="3531" spans="1:12" x14ac:dyDescent="0.25">
      <c r="A3531">
        <v>3520</v>
      </c>
      <c r="B3531" t="s">
        <v>12758</v>
      </c>
      <c r="C3531" t="s">
        <v>17735</v>
      </c>
      <c r="D3531" s="7">
        <v>8700000</v>
      </c>
      <c r="E3531">
        <v>100</v>
      </c>
      <c r="F3531" t="s">
        <v>187</v>
      </c>
      <c r="G3531">
        <v>85</v>
      </c>
      <c r="H3531">
        <v>35</v>
      </c>
      <c r="I3531">
        <v>1976</v>
      </c>
      <c r="J3531">
        <v>1</v>
      </c>
      <c r="K3531" t="s">
        <v>12761</v>
      </c>
      <c r="L3531">
        <f>data_to_analyze[[#This Row],[workers]]-data_to_analyze[[#This Row],[previous_workers]]</f>
        <v>50</v>
      </c>
    </row>
    <row r="3532" spans="1:12" x14ac:dyDescent="0.25">
      <c r="A3532">
        <v>3521</v>
      </c>
      <c r="B3532" t="s">
        <v>12762</v>
      </c>
      <c r="C3532" t="s">
        <v>17762</v>
      </c>
      <c r="D3532" s="7">
        <v>10400000</v>
      </c>
      <c r="E3532">
        <v>100</v>
      </c>
      <c r="F3532" t="s">
        <v>308</v>
      </c>
      <c r="G3532">
        <v>2300</v>
      </c>
      <c r="H3532">
        <v>940</v>
      </c>
      <c r="I3532">
        <v>2006</v>
      </c>
      <c r="J3532">
        <v>1</v>
      </c>
      <c r="K3532" t="s">
        <v>2453</v>
      </c>
      <c r="L3532">
        <f>data_to_analyze[[#This Row],[workers]]-data_to_analyze[[#This Row],[previous_workers]]</f>
        <v>1360</v>
      </c>
    </row>
    <row r="3533" spans="1:12" x14ac:dyDescent="0.25">
      <c r="A3533">
        <v>3522</v>
      </c>
      <c r="B3533" t="s">
        <v>12765</v>
      </c>
      <c r="C3533" t="s">
        <v>777</v>
      </c>
      <c r="D3533" s="7">
        <v>300000</v>
      </c>
      <c r="E3533">
        <v>100</v>
      </c>
      <c r="F3533" t="s">
        <v>187</v>
      </c>
      <c r="G3533">
        <v>31</v>
      </c>
      <c r="H3533">
        <v>2</v>
      </c>
      <c r="I3533">
        <v>2014</v>
      </c>
      <c r="J3533">
        <v>1</v>
      </c>
      <c r="K3533" t="s">
        <v>373</v>
      </c>
      <c r="L3533">
        <f>data_to_analyze[[#This Row],[workers]]-data_to_analyze[[#This Row],[previous_workers]]</f>
        <v>29</v>
      </c>
    </row>
    <row r="3534" spans="1:12" x14ac:dyDescent="0.25">
      <c r="A3534">
        <v>3523</v>
      </c>
      <c r="B3534" t="s">
        <v>12768</v>
      </c>
      <c r="C3534" t="s">
        <v>17734</v>
      </c>
      <c r="D3534" s="7">
        <v>4600000</v>
      </c>
      <c r="E3534">
        <v>100</v>
      </c>
      <c r="F3534" t="s">
        <v>211</v>
      </c>
      <c r="G3534">
        <v>30</v>
      </c>
      <c r="H3534">
        <v>15</v>
      </c>
      <c r="I3534">
        <v>2006</v>
      </c>
      <c r="J3534">
        <v>2</v>
      </c>
      <c r="K3534" t="s">
        <v>19</v>
      </c>
      <c r="L3534">
        <f>data_to_analyze[[#This Row],[workers]]-data_to_analyze[[#This Row],[previous_workers]]</f>
        <v>15</v>
      </c>
    </row>
    <row r="3535" spans="1:12" x14ac:dyDescent="0.25">
      <c r="A3535">
        <v>3524</v>
      </c>
      <c r="B3535" t="s">
        <v>12771</v>
      </c>
      <c r="C3535" t="s">
        <v>17773</v>
      </c>
      <c r="D3535" s="7">
        <v>19600000</v>
      </c>
      <c r="E3535">
        <v>99</v>
      </c>
      <c r="F3535" t="s">
        <v>181</v>
      </c>
      <c r="G3535">
        <v>136</v>
      </c>
      <c r="H3535">
        <v>144</v>
      </c>
      <c r="I3535">
        <v>2011</v>
      </c>
      <c r="J3535">
        <v>4</v>
      </c>
      <c r="K3535" t="s">
        <v>746</v>
      </c>
      <c r="L3535">
        <f>data_to_analyze[[#This Row],[workers]]-data_to_analyze[[#This Row],[previous_workers]]</f>
        <v>-8</v>
      </c>
    </row>
    <row r="3536" spans="1:12" x14ac:dyDescent="0.25">
      <c r="A3536">
        <v>3525</v>
      </c>
      <c r="B3536" t="s">
        <v>12774</v>
      </c>
      <c r="C3536" t="s">
        <v>10856</v>
      </c>
      <c r="D3536" s="7">
        <v>320200000</v>
      </c>
      <c r="E3536">
        <v>99</v>
      </c>
      <c r="F3536" t="s">
        <v>107</v>
      </c>
      <c r="G3536">
        <v>404</v>
      </c>
      <c r="H3536">
        <v>297</v>
      </c>
      <c r="I3536">
        <v>1999</v>
      </c>
      <c r="J3536">
        <v>12</v>
      </c>
      <c r="K3536" t="s">
        <v>2067</v>
      </c>
      <c r="L3536">
        <f>data_to_analyze[[#This Row],[workers]]-data_to_analyze[[#This Row],[previous_workers]]</f>
        <v>107</v>
      </c>
    </row>
    <row r="3537" spans="1:12" x14ac:dyDescent="0.25">
      <c r="A3537">
        <v>3526</v>
      </c>
      <c r="B3537" t="s">
        <v>12778</v>
      </c>
      <c r="C3537" t="s">
        <v>17767</v>
      </c>
      <c r="D3537" s="7">
        <v>12200000</v>
      </c>
      <c r="E3537">
        <v>99</v>
      </c>
      <c r="F3537" t="s">
        <v>69</v>
      </c>
      <c r="G3537">
        <v>60</v>
      </c>
      <c r="H3537">
        <v>28</v>
      </c>
      <c r="I3537">
        <v>2009</v>
      </c>
      <c r="J3537">
        <v>4</v>
      </c>
      <c r="K3537" t="s">
        <v>596</v>
      </c>
      <c r="L3537">
        <f>data_to_analyze[[#This Row],[workers]]-data_to_analyze[[#This Row],[previous_workers]]</f>
        <v>32</v>
      </c>
    </row>
    <row r="3538" spans="1:12" x14ac:dyDescent="0.25">
      <c r="A3538">
        <v>3527</v>
      </c>
      <c r="B3538" t="s">
        <v>12781</v>
      </c>
      <c r="C3538" t="s">
        <v>17749</v>
      </c>
      <c r="D3538" s="7">
        <v>21700000</v>
      </c>
      <c r="E3538">
        <v>99</v>
      </c>
      <c r="F3538" t="s">
        <v>233</v>
      </c>
      <c r="G3538">
        <v>120</v>
      </c>
      <c r="H3538">
        <v>64</v>
      </c>
      <c r="I3538">
        <v>1928</v>
      </c>
      <c r="J3538">
        <v>2</v>
      </c>
      <c r="K3538" t="s">
        <v>12784</v>
      </c>
      <c r="L3538">
        <f>data_to_analyze[[#This Row],[workers]]-data_to_analyze[[#This Row],[previous_workers]]</f>
        <v>56</v>
      </c>
    </row>
    <row r="3539" spans="1:12" x14ac:dyDescent="0.25">
      <c r="A3539">
        <v>3528</v>
      </c>
      <c r="B3539" t="s">
        <v>12785</v>
      </c>
      <c r="C3539" t="s">
        <v>976</v>
      </c>
      <c r="D3539" s="7">
        <v>19700000</v>
      </c>
      <c r="E3539">
        <v>99</v>
      </c>
      <c r="F3539" t="s">
        <v>336</v>
      </c>
      <c r="G3539">
        <v>108</v>
      </c>
      <c r="H3539">
        <v>65</v>
      </c>
      <c r="I3539">
        <v>2000</v>
      </c>
      <c r="J3539">
        <v>6</v>
      </c>
      <c r="K3539" t="s">
        <v>101</v>
      </c>
      <c r="L3539">
        <f>data_to_analyze[[#This Row],[workers]]-data_to_analyze[[#This Row],[previous_workers]]</f>
        <v>43</v>
      </c>
    </row>
    <row r="3540" spans="1:12" x14ac:dyDescent="0.25">
      <c r="A3540">
        <v>3529</v>
      </c>
      <c r="B3540" t="s">
        <v>12788</v>
      </c>
      <c r="C3540" t="s">
        <v>17773</v>
      </c>
      <c r="D3540" s="7">
        <v>4700000</v>
      </c>
      <c r="E3540">
        <v>99</v>
      </c>
      <c r="F3540" t="s">
        <v>271</v>
      </c>
      <c r="G3540">
        <v>5</v>
      </c>
      <c r="H3540">
        <v>2</v>
      </c>
      <c r="I3540">
        <v>2008</v>
      </c>
      <c r="J3540">
        <v>1</v>
      </c>
      <c r="K3540" t="s">
        <v>746</v>
      </c>
      <c r="L3540">
        <f>data_to_analyze[[#This Row],[workers]]-data_to_analyze[[#This Row],[previous_workers]]</f>
        <v>3</v>
      </c>
    </row>
    <row r="3541" spans="1:12" x14ac:dyDescent="0.25">
      <c r="A3541">
        <v>3530</v>
      </c>
      <c r="B3541" t="s">
        <v>12791</v>
      </c>
      <c r="C3541" t="s">
        <v>17734</v>
      </c>
      <c r="D3541" s="7">
        <v>4300000</v>
      </c>
      <c r="E3541">
        <v>99</v>
      </c>
      <c r="F3541" t="s">
        <v>211</v>
      </c>
      <c r="G3541">
        <v>28</v>
      </c>
      <c r="H3541">
        <v>15</v>
      </c>
      <c r="I3541">
        <v>2009</v>
      </c>
      <c r="J3541">
        <v>3</v>
      </c>
      <c r="K3541" t="s">
        <v>19</v>
      </c>
      <c r="L3541">
        <f>data_to_analyze[[#This Row],[workers]]-data_to_analyze[[#This Row],[previous_workers]]</f>
        <v>13</v>
      </c>
    </row>
    <row r="3542" spans="1:12" x14ac:dyDescent="0.25">
      <c r="A3542">
        <v>3531</v>
      </c>
      <c r="B3542" t="s">
        <v>12794</v>
      </c>
      <c r="C3542" t="s">
        <v>10856</v>
      </c>
      <c r="D3542" s="7">
        <v>300000</v>
      </c>
      <c r="E3542">
        <v>99</v>
      </c>
      <c r="F3542" t="s">
        <v>623</v>
      </c>
      <c r="G3542">
        <v>7</v>
      </c>
      <c r="H3542">
        <v>1</v>
      </c>
      <c r="I3542">
        <v>2011</v>
      </c>
      <c r="J3542">
        <v>2</v>
      </c>
      <c r="K3542" t="s">
        <v>12797</v>
      </c>
      <c r="L3542">
        <f>data_to_analyze[[#This Row],[workers]]-data_to_analyze[[#This Row],[previous_workers]]</f>
        <v>6</v>
      </c>
    </row>
    <row r="3543" spans="1:12" x14ac:dyDescent="0.25">
      <c r="A3543">
        <v>3532</v>
      </c>
      <c r="B3543" t="s">
        <v>12798</v>
      </c>
      <c r="C3543" t="s">
        <v>10856</v>
      </c>
      <c r="D3543" s="7">
        <v>5200000</v>
      </c>
      <c r="E3543">
        <v>99</v>
      </c>
      <c r="F3543" t="s">
        <v>69</v>
      </c>
      <c r="G3543">
        <v>4</v>
      </c>
      <c r="H3543">
        <v>6</v>
      </c>
      <c r="I3543">
        <v>1997</v>
      </c>
      <c r="J3543">
        <v>7</v>
      </c>
      <c r="K3543" t="s">
        <v>12801</v>
      </c>
      <c r="L3543">
        <f>data_to_analyze[[#This Row],[workers]]-data_to_analyze[[#This Row],[previous_workers]]</f>
        <v>-2</v>
      </c>
    </row>
    <row r="3544" spans="1:12" x14ac:dyDescent="0.25">
      <c r="A3544">
        <v>3533</v>
      </c>
      <c r="B3544" t="s">
        <v>12802</v>
      </c>
      <c r="C3544" t="s">
        <v>17771</v>
      </c>
      <c r="D3544" s="7">
        <v>9600000</v>
      </c>
      <c r="E3544">
        <v>99</v>
      </c>
      <c r="F3544" t="s">
        <v>107</v>
      </c>
      <c r="G3544">
        <v>8</v>
      </c>
      <c r="H3544">
        <v>7</v>
      </c>
      <c r="I3544">
        <v>2008</v>
      </c>
      <c r="J3544">
        <v>3</v>
      </c>
      <c r="K3544" t="s">
        <v>319</v>
      </c>
      <c r="L3544">
        <f>data_to_analyze[[#This Row],[workers]]-data_to_analyze[[#This Row],[previous_workers]]</f>
        <v>1</v>
      </c>
    </row>
    <row r="3545" spans="1:12" x14ac:dyDescent="0.25">
      <c r="A3545">
        <v>3534</v>
      </c>
      <c r="B3545" t="s">
        <v>12805</v>
      </c>
      <c r="C3545" t="s">
        <v>17762</v>
      </c>
      <c r="D3545" s="7">
        <v>84100000</v>
      </c>
      <c r="E3545">
        <v>99</v>
      </c>
      <c r="F3545" t="s">
        <v>25</v>
      </c>
      <c r="G3545">
        <v>71</v>
      </c>
      <c r="H3545">
        <v>49</v>
      </c>
      <c r="I3545">
        <v>2009</v>
      </c>
      <c r="J3545">
        <v>7</v>
      </c>
      <c r="K3545" t="s">
        <v>12808</v>
      </c>
      <c r="L3545">
        <f>data_to_analyze[[#This Row],[workers]]-data_to_analyze[[#This Row],[previous_workers]]</f>
        <v>22</v>
      </c>
    </row>
    <row r="3546" spans="1:12" x14ac:dyDescent="0.25">
      <c r="A3546">
        <v>3535</v>
      </c>
      <c r="B3546" t="s">
        <v>12809</v>
      </c>
      <c r="C3546" t="s">
        <v>777</v>
      </c>
      <c r="D3546" s="7">
        <v>42300000</v>
      </c>
      <c r="E3546">
        <v>99</v>
      </c>
      <c r="F3546" t="s">
        <v>48</v>
      </c>
      <c r="G3546">
        <v>28</v>
      </c>
      <c r="H3546">
        <v>28</v>
      </c>
      <c r="I3546">
        <v>2001</v>
      </c>
      <c r="J3546">
        <v>2</v>
      </c>
      <c r="K3546" t="s">
        <v>203</v>
      </c>
      <c r="L3546">
        <f>data_to_analyze[[#This Row],[workers]]-data_to_analyze[[#This Row],[previous_workers]]</f>
        <v>0</v>
      </c>
    </row>
    <row r="3547" spans="1:12" x14ac:dyDescent="0.25">
      <c r="A3547">
        <v>3536</v>
      </c>
      <c r="B3547" t="s">
        <v>12812</v>
      </c>
      <c r="C3547" t="s">
        <v>17770</v>
      </c>
      <c r="D3547" s="7">
        <v>87200000</v>
      </c>
      <c r="E3547">
        <v>99</v>
      </c>
      <c r="F3547" t="s">
        <v>233</v>
      </c>
      <c r="G3547">
        <v>60</v>
      </c>
      <c r="H3547">
        <v>25</v>
      </c>
      <c r="I3547">
        <v>1979</v>
      </c>
      <c r="J3547">
        <v>1</v>
      </c>
      <c r="K3547" t="s">
        <v>1496</v>
      </c>
      <c r="L3547">
        <f>data_to_analyze[[#This Row],[workers]]-data_to_analyze[[#This Row],[previous_workers]]</f>
        <v>35</v>
      </c>
    </row>
    <row r="3548" spans="1:12" x14ac:dyDescent="0.25">
      <c r="A3548">
        <v>3537</v>
      </c>
      <c r="B3548" t="s">
        <v>12816</v>
      </c>
      <c r="C3548" t="s">
        <v>17770</v>
      </c>
      <c r="D3548" s="7">
        <v>3900000</v>
      </c>
      <c r="E3548">
        <v>99</v>
      </c>
      <c r="F3548" t="s">
        <v>156</v>
      </c>
      <c r="G3548">
        <v>9</v>
      </c>
      <c r="H3548">
        <v>18</v>
      </c>
      <c r="I3548">
        <v>2010</v>
      </c>
      <c r="J3548">
        <v>3</v>
      </c>
      <c r="K3548" t="s">
        <v>34</v>
      </c>
      <c r="L3548">
        <f>data_to_analyze[[#This Row],[workers]]-data_to_analyze[[#This Row],[previous_workers]]</f>
        <v>-9</v>
      </c>
    </row>
    <row r="3549" spans="1:12" x14ac:dyDescent="0.25">
      <c r="A3549">
        <v>3538</v>
      </c>
      <c r="B3549" t="s">
        <v>12819</v>
      </c>
      <c r="C3549" t="s">
        <v>17775</v>
      </c>
      <c r="D3549" s="7">
        <v>2500000</v>
      </c>
      <c r="E3549">
        <v>99</v>
      </c>
      <c r="F3549" t="s">
        <v>69</v>
      </c>
      <c r="G3549">
        <v>7</v>
      </c>
      <c r="H3549">
        <v>3</v>
      </c>
      <c r="I3549">
        <v>2010</v>
      </c>
      <c r="J3549">
        <v>1</v>
      </c>
      <c r="K3549" t="s">
        <v>12822</v>
      </c>
      <c r="L3549">
        <f>data_to_analyze[[#This Row],[workers]]-data_to_analyze[[#This Row],[previous_workers]]</f>
        <v>4</v>
      </c>
    </row>
    <row r="3550" spans="1:12" x14ac:dyDescent="0.25">
      <c r="A3550">
        <v>3539</v>
      </c>
      <c r="B3550" t="s">
        <v>12823</v>
      </c>
      <c r="C3550" t="s">
        <v>17736</v>
      </c>
      <c r="D3550" s="7">
        <v>5500000</v>
      </c>
      <c r="E3550">
        <v>99</v>
      </c>
      <c r="F3550" t="s">
        <v>297</v>
      </c>
      <c r="G3550">
        <v>22</v>
      </c>
      <c r="H3550">
        <v>14</v>
      </c>
      <c r="I3550">
        <v>2006</v>
      </c>
      <c r="J3550">
        <v>5</v>
      </c>
      <c r="K3550" t="s">
        <v>12826</v>
      </c>
      <c r="L3550">
        <f>data_to_analyze[[#This Row],[workers]]-data_to_analyze[[#This Row],[previous_workers]]</f>
        <v>8</v>
      </c>
    </row>
    <row r="3551" spans="1:12" x14ac:dyDescent="0.25">
      <c r="A3551">
        <v>3540</v>
      </c>
      <c r="B3551" t="s">
        <v>12827</v>
      </c>
      <c r="C3551" t="s">
        <v>17773</v>
      </c>
      <c r="D3551" s="7">
        <v>3400000</v>
      </c>
      <c r="E3551">
        <v>99</v>
      </c>
      <c r="F3551" t="s">
        <v>297</v>
      </c>
      <c r="G3551">
        <v>16</v>
      </c>
      <c r="H3551">
        <v>8</v>
      </c>
      <c r="I3551">
        <v>2009</v>
      </c>
      <c r="J3551">
        <v>1</v>
      </c>
      <c r="K3551" t="s">
        <v>735</v>
      </c>
      <c r="L3551">
        <f>data_to_analyze[[#This Row],[workers]]-data_to_analyze[[#This Row],[previous_workers]]</f>
        <v>8</v>
      </c>
    </row>
    <row r="3552" spans="1:12" x14ac:dyDescent="0.25">
      <c r="A3552">
        <v>3541</v>
      </c>
      <c r="B3552" t="s">
        <v>12830</v>
      </c>
      <c r="C3552" t="s">
        <v>17754</v>
      </c>
      <c r="D3552" s="7">
        <v>300000</v>
      </c>
      <c r="E3552">
        <v>99</v>
      </c>
      <c r="F3552" t="s">
        <v>55</v>
      </c>
      <c r="G3552">
        <v>28</v>
      </c>
      <c r="H3552">
        <v>19</v>
      </c>
      <c r="I3552">
        <v>2012</v>
      </c>
      <c r="J3552">
        <v>3</v>
      </c>
      <c r="K3552" t="s">
        <v>12833</v>
      </c>
      <c r="L3552">
        <f>data_to_analyze[[#This Row],[workers]]-data_to_analyze[[#This Row],[previous_workers]]</f>
        <v>9</v>
      </c>
    </row>
    <row r="3553" spans="1:12" x14ac:dyDescent="0.25">
      <c r="A3553">
        <v>3542</v>
      </c>
      <c r="B3553" t="s">
        <v>12834</v>
      </c>
      <c r="C3553" t="s">
        <v>17770</v>
      </c>
      <c r="D3553" s="7">
        <v>11400000</v>
      </c>
      <c r="E3553">
        <v>99</v>
      </c>
      <c r="F3553" t="s">
        <v>48</v>
      </c>
      <c r="G3553">
        <v>25</v>
      </c>
      <c r="H3553">
        <v>14</v>
      </c>
      <c r="I3553">
        <v>2008</v>
      </c>
      <c r="J3553">
        <v>5</v>
      </c>
      <c r="K3553" t="s">
        <v>258</v>
      </c>
      <c r="L3553">
        <f>data_to_analyze[[#This Row],[workers]]-data_to_analyze[[#This Row],[previous_workers]]</f>
        <v>11</v>
      </c>
    </row>
    <row r="3554" spans="1:12" x14ac:dyDescent="0.25">
      <c r="A3554">
        <v>3543</v>
      </c>
      <c r="B3554" t="s">
        <v>12837</v>
      </c>
      <c r="C3554" t="s">
        <v>10856</v>
      </c>
      <c r="D3554" s="7">
        <v>10500000</v>
      </c>
      <c r="E3554">
        <v>99</v>
      </c>
      <c r="F3554" t="s">
        <v>40</v>
      </c>
      <c r="G3554">
        <v>300</v>
      </c>
      <c r="H3554">
        <v>180</v>
      </c>
      <c r="I3554">
        <v>2010</v>
      </c>
      <c r="J3554">
        <v>3</v>
      </c>
      <c r="K3554" t="s">
        <v>137</v>
      </c>
      <c r="L3554">
        <f>data_to_analyze[[#This Row],[workers]]-data_to_analyze[[#This Row],[previous_workers]]</f>
        <v>120</v>
      </c>
    </row>
    <row r="3555" spans="1:12" x14ac:dyDescent="0.25">
      <c r="A3555">
        <v>3544</v>
      </c>
      <c r="B3555" t="s">
        <v>12840</v>
      </c>
      <c r="C3555" t="s">
        <v>17762</v>
      </c>
      <c r="D3555" s="7">
        <v>17300000</v>
      </c>
      <c r="E3555">
        <v>99</v>
      </c>
      <c r="F3555" t="s">
        <v>107</v>
      </c>
      <c r="G3555">
        <v>73</v>
      </c>
      <c r="H3555">
        <v>59</v>
      </c>
      <c r="I3555">
        <v>1991</v>
      </c>
      <c r="J3555">
        <v>6</v>
      </c>
      <c r="K3555" t="s">
        <v>3258</v>
      </c>
      <c r="L3555">
        <f>data_to_analyze[[#This Row],[workers]]-data_to_analyze[[#This Row],[previous_workers]]</f>
        <v>14</v>
      </c>
    </row>
    <row r="3556" spans="1:12" x14ac:dyDescent="0.25">
      <c r="A3556">
        <v>3545</v>
      </c>
      <c r="B3556" t="s">
        <v>12843</v>
      </c>
      <c r="C3556" t="s">
        <v>17746</v>
      </c>
      <c r="D3556" s="7">
        <v>7300000</v>
      </c>
      <c r="E3556">
        <v>99</v>
      </c>
      <c r="F3556" t="s">
        <v>25</v>
      </c>
      <c r="G3556">
        <v>14</v>
      </c>
      <c r="H3556">
        <v>2</v>
      </c>
      <c r="I3556">
        <v>2013</v>
      </c>
      <c r="J3556">
        <v>2</v>
      </c>
      <c r="K3556" t="s">
        <v>12846</v>
      </c>
      <c r="L3556">
        <f>data_to_analyze[[#This Row],[workers]]-data_to_analyze[[#This Row],[previous_workers]]</f>
        <v>12</v>
      </c>
    </row>
    <row r="3557" spans="1:12" x14ac:dyDescent="0.25">
      <c r="A3557">
        <v>3546</v>
      </c>
      <c r="B3557" t="s">
        <v>12847</v>
      </c>
      <c r="C3557" t="s">
        <v>17737</v>
      </c>
      <c r="D3557" s="7">
        <v>7300000</v>
      </c>
      <c r="E3557">
        <v>99</v>
      </c>
      <c r="F3557" t="s">
        <v>1041</v>
      </c>
      <c r="G3557">
        <v>52</v>
      </c>
      <c r="H3557">
        <v>29</v>
      </c>
      <c r="I3557">
        <v>1973</v>
      </c>
      <c r="J3557">
        <v>3</v>
      </c>
      <c r="K3557" t="s">
        <v>8216</v>
      </c>
      <c r="L3557">
        <f>data_to_analyze[[#This Row],[workers]]-data_to_analyze[[#This Row],[previous_workers]]</f>
        <v>23</v>
      </c>
    </row>
    <row r="3558" spans="1:12" x14ac:dyDescent="0.25">
      <c r="A3558">
        <v>3547</v>
      </c>
      <c r="B3558" t="s">
        <v>12850</v>
      </c>
      <c r="C3558" t="s">
        <v>17738</v>
      </c>
      <c r="D3558" s="7">
        <v>7800000</v>
      </c>
      <c r="E3558">
        <v>99</v>
      </c>
      <c r="F3558" t="s">
        <v>308</v>
      </c>
      <c r="G3558">
        <v>38</v>
      </c>
      <c r="H3558">
        <v>25</v>
      </c>
      <c r="I3558">
        <v>2000</v>
      </c>
      <c r="J3558">
        <v>1</v>
      </c>
      <c r="K3558" t="s">
        <v>976</v>
      </c>
      <c r="L3558">
        <f>data_to_analyze[[#This Row],[workers]]-data_to_analyze[[#This Row],[previous_workers]]</f>
        <v>13</v>
      </c>
    </row>
    <row r="3559" spans="1:12" x14ac:dyDescent="0.25">
      <c r="A3559">
        <v>3548</v>
      </c>
      <c r="B3559" t="s">
        <v>12853</v>
      </c>
      <c r="C3559" t="s">
        <v>17748</v>
      </c>
      <c r="D3559" s="7">
        <v>20500000</v>
      </c>
      <c r="E3559">
        <v>99</v>
      </c>
      <c r="F3559" t="s">
        <v>233</v>
      </c>
      <c r="G3559">
        <v>23</v>
      </c>
      <c r="H3559">
        <v>8</v>
      </c>
      <c r="I3559">
        <v>1991</v>
      </c>
      <c r="J3559">
        <v>1</v>
      </c>
      <c r="K3559" t="s">
        <v>9327</v>
      </c>
      <c r="L3559">
        <f>data_to_analyze[[#This Row],[workers]]-data_to_analyze[[#This Row],[previous_workers]]</f>
        <v>15</v>
      </c>
    </row>
    <row r="3560" spans="1:12" x14ac:dyDescent="0.25">
      <c r="A3560">
        <v>3549</v>
      </c>
      <c r="B3560" t="s">
        <v>12856</v>
      </c>
      <c r="C3560" t="s">
        <v>17747</v>
      </c>
      <c r="D3560" s="7">
        <v>9800000</v>
      </c>
      <c r="E3560">
        <v>99</v>
      </c>
      <c r="F3560" t="s">
        <v>336</v>
      </c>
      <c r="G3560">
        <v>110</v>
      </c>
      <c r="H3560">
        <v>46</v>
      </c>
      <c r="I3560">
        <v>1999</v>
      </c>
      <c r="J3560">
        <v>1</v>
      </c>
      <c r="K3560" t="s">
        <v>437</v>
      </c>
      <c r="L3560">
        <f>data_to_analyze[[#This Row],[workers]]-data_to_analyze[[#This Row],[previous_workers]]</f>
        <v>64</v>
      </c>
    </row>
    <row r="3561" spans="1:12" x14ac:dyDescent="0.25">
      <c r="A3561">
        <v>3550</v>
      </c>
      <c r="B3561" t="s">
        <v>12859</v>
      </c>
      <c r="C3561" t="s">
        <v>777</v>
      </c>
      <c r="D3561" s="7">
        <v>2300000</v>
      </c>
      <c r="E3561">
        <v>99</v>
      </c>
      <c r="F3561" t="s">
        <v>40</v>
      </c>
      <c r="G3561">
        <v>48</v>
      </c>
      <c r="H3561">
        <v>21</v>
      </c>
      <c r="I3561">
        <v>2010</v>
      </c>
      <c r="J3561">
        <v>10</v>
      </c>
      <c r="K3561" t="s">
        <v>7445</v>
      </c>
      <c r="L3561">
        <f>data_to_analyze[[#This Row],[workers]]-data_to_analyze[[#This Row],[previous_workers]]</f>
        <v>27</v>
      </c>
    </row>
    <row r="3562" spans="1:12" x14ac:dyDescent="0.25">
      <c r="A3562">
        <v>3551</v>
      </c>
      <c r="B3562" t="s">
        <v>12862</v>
      </c>
      <c r="C3562" t="s">
        <v>777</v>
      </c>
      <c r="D3562" s="7">
        <v>15900000</v>
      </c>
      <c r="E3562">
        <v>99</v>
      </c>
      <c r="F3562" t="s">
        <v>329</v>
      </c>
      <c r="G3562">
        <v>65</v>
      </c>
      <c r="H3562">
        <v>48</v>
      </c>
      <c r="I3562">
        <v>2009</v>
      </c>
      <c r="J3562">
        <v>3</v>
      </c>
      <c r="K3562" t="s">
        <v>1315</v>
      </c>
      <c r="L3562">
        <f>data_to_analyze[[#This Row],[workers]]-data_to_analyze[[#This Row],[previous_workers]]</f>
        <v>17</v>
      </c>
    </row>
    <row r="3563" spans="1:12" x14ac:dyDescent="0.25">
      <c r="A3563">
        <v>3552</v>
      </c>
      <c r="B3563" t="s">
        <v>12865</v>
      </c>
      <c r="C3563" t="s">
        <v>17735</v>
      </c>
      <c r="D3563" s="7">
        <v>2000000</v>
      </c>
      <c r="E3563">
        <v>98</v>
      </c>
      <c r="F3563" t="s">
        <v>175</v>
      </c>
      <c r="G3563">
        <v>155</v>
      </c>
      <c r="H3563">
        <v>75</v>
      </c>
      <c r="I3563">
        <v>2010</v>
      </c>
      <c r="J3563">
        <v>2</v>
      </c>
      <c r="K3563" t="s">
        <v>89</v>
      </c>
      <c r="L3563">
        <f>data_to_analyze[[#This Row],[workers]]-data_to_analyze[[#This Row],[previous_workers]]</f>
        <v>80</v>
      </c>
    </row>
    <row r="3564" spans="1:12" x14ac:dyDescent="0.25">
      <c r="A3564">
        <v>3553</v>
      </c>
      <c r="B3564" t="s">
        <v>12868</v>
      </c>
      <c r="C3564" t="s">
        <v>17739</v>
      </c>
      <c r="D3564" s="7">
        <v>6100000</v>
      </c>
      <c r="E3564">
        <v>98</v>
      </c>
      <c r="F3564" t="s">
        <v>336</v>
      </c>
      <c r="G3564">
        <v>10</v>
      </c>
      <c r="H3564">
        <v>5</v>
      </c>
      <c r="I3564">
        <v>2013</v>
      </c>
      <c r="J3564">
        <v>1</v>
      </c>
      <c r="K3564" t="s">
        <v>1362</v>
      </c>
      <c r="L3564">
        <f>data_to_analyze[[#This Row],[workers]]-data_to_analyze[[#This Row],[previous_workers]]</f>
        <v>5</v>
      </c>
    </row>
    <row r="3565" spans="1:12" x14ac:dyDescent="0.25">
      <c r="A3565">
        <v>3554</v>
      </c>
      <c r="B3565" t="s">
        <v>12871</v>
      </c>
      <c r="C3565" t="s">
        <v>17736</v>
      </c>
      <c r="D3565" s="7">
        <v>8300000</v>
      </c>
      <c r="E3565">
        <v>98</v>
      </c>
      <c r="F3565" t="s">
        <v>40</v>
      </c>
      <c r="G3565">
        <v>23</v>
      </c>
      <c r="H3565">
        <v>10</v>
      </c>
      <c r="I3565">
        <v>2004</v>
      </c>
      <c r="J3565">
        <v>1</v>
      </c>
      <c r="K3565" t="s">
        <v>4129</v>
      </c>
      <c r="L3565">
        <f>data_to_analyze[[#This Row],[workers]]-data_to_analyze[[#This Row],[previous_workers]]</f>
        <v>13</v>
      </c>
    </row>
    <row r="3566" spans="1:12" x14ac:dyDescent="0.25">
      <c r="A3566">
        <v>3555</v>
      </c>
      <c r="B3566" t="s">
        <v>12874</v>
      </c>
      <c r="C3566" t="s">
        <v>17760</v>
      </c>
      <c r="D3566" s="7">
        <v>11200000</v>
      </c>
      <c r="E3566">
        <v>98</v>
      </c>
      <c r="F3566" t="s">
        <v>181</v>
      </c>
      <c r="G3566">
        <v>108</v>
      </c>
      <c r="H3566">
        <v>89</v>
      </c>
      <c r="I3566">
        <v>2008</v>
      </c>
      <c r="J3566">
        <v>4</v>
      </c>
      <c r="K3566" t="s">
        <v>2800</v>
      </c>
      <c r="L3566">
        <f>data_to_analyze[[#This Row],[workers]]-data_to_analyze[[#This Row],[previous_workers]]</f>
        <v>19</v>
      </c>
    </row>
    <row r="3567" spans="1:12" x14ac:dyDescent="0.25">
      <c r="A3567">
        <v>3556</v>
      </c>
      <c r="B3567" t="s">
        <v>12877</v>
      </c>
      <c r="C3567" t="s">
        <v>777</v>
      </c>
      <c r="D3567" s="7">
        <v>6500000</v>
      </c>
      <c r="E3567">
        <v>98</v>
      </c>
      <c r="F3567" t="s">
        <v>233</v>
      </c>
      <c r="G3567">
        <v>48</v>
      </c>
      <c r="H3567">
        <v>43</v>
      </c>
      <c r="I3567">
        <v>2010</v>
      </c>
      <c r="J3567">
        <v>5</v>
      </c>
      <c r="K3567" t="s">
        <v>12880</v>
      </c>
      <c r="L3567">
        <f>data_to_analyze[[#This Row],[workers]]-data_to_analyze[[#This Row],[previous_workers]]</f>
        <v>5</v>
      </c>
    </row>
    <row r="3568" spans="1:12" x14ac:dyDescent="0.25">
      <c r="A3568">
        <v>3557</v>
      </c>
      <c r="B3568" t="s">
        <v>12881</v>
      </c>
      <c r="C3568" t="s">
        <v>17771</v>
      </c>
      <c r="D3568" s="7">
        <v>7500000</v>
      </c>
      <c r="E3568">
        <v>98</v>
      </c>
      <c r="F3568" t="s">
        <v>25</v>
      </c>
      <c r="G3568">
        <v>44</v>
      </c>
      <c r="H3568">
        <v>13</v>
      </c>
      <c r="I3568">
        <v>2011</v>
      </c>
      <c r="J3568">
        <v>3</v>
      </c>
      <c r="K3568" t="s">
        <v>1734</v>
      </c>
      <c r="L3568">
        <f>data_to_analyze[[#This Row],[workers]]-data_to_analyze[[#This Row],[previous_workers]]</f>
        <v>31</v>
      </c>
    </row>
    <row r="3569" spans="1:12" x14ac:dyDescent="0.25">
      <c r="A3569">
        <v>3558</v>
      </c>
      <c r="B3569" t="s">
        <v>12884</v>
      </c>
      <c r="C3569" t="s">
        <v>17767</v>
      </c>
      <c r="D3569" s="7">
        <v>138800000</v>
      </c>
      <c r="E3569">
        <v>98</v>
      </c>
      <c r="F3569" t="s">
        <v>187</v>
      </c>
      <c r="G3569">
        <v>79</v>
      </c>
      <c r="H3569">
        <v>33</v>
      </c>
      <c r="I3569">
        <v>2009</v>
      </c>
      <c r="J3569">
        <v>3</v>
      </c>
      <c r="K3569" t="s">
        <v>1299</v>
      </c>
      <c r="L3569">
        <f>data_to_analyze[[#This Row],[workers]]-data_to_analyze[[#This Row],[previous_workers]]</f>
        <v>46</v>
      </c>
    </row>
    <row r="3570" spans="1:12" x14ac:dyDescent="0.25">
      <c r="A3570">
        <v>3559</v>
      </c>
      <c r="B3570" t="s">
        <v>12888</v>
      </c>
      <c r="C3570" t="s">
        <v>17773</v>
      </c>
      <c r="D3570" s="7">
        <v>6100000</v>
      </c>
      <c r="E3570">
        <v>98</v>
      </c>
      <c r="F3570" t="s">
        <v>336</v>
      </c>
      <c r="G3570">
        <v>17</v>
      </c>
      <c r="H3570">
        <v>11</v>
      </c>
      <c r="I3570">
        <v>2014</v>
      </c>
      <c r="J3570">
        <v>2</v>
      </c>
      <c r="K3570" t="s">
        <v>1896</v>
      </c>
      <c r="L3570">
        <f>data_to_analyze[[#This Row],[workers]]-data_to_analyze[[#This Row],[previous_workers]]</f>
        <v>6</v>
      </c>
    </row>
    <row r="3571" spans="1:12" x14ac:dyDescent="0.25">
      <c r="A3571">
        <v>3560</v>
      </c>
      <c r="B3571" t="s">
        <v>12891</v>
      </c>
      <c r="C3571" t="s">
        <v>17762</v>
      </c>
      <c r="D3571" s="7">
        <v>3000000</v>
      </c>
      <c r="E3571">
        <v>98</v>
      </c>
      <c r="F3571" t="s">
        <v>336</v>
      </c>
      <c r="G3571">
        <v>101</v>
      </c>
      <c r="H3571">
        <v>57</v>
      </c>
      <c r="I3571">
        <v>2006</v>
      </c>
      <c r="J3571">
        <v>8</v>
      </c>
      <c r="K3571" t="s">
        <v>77</v>
      </c>
      <c r="L3571">
        <f>data_to_analyze[[#This Row],[workers]]-data_to_analyze[[#This Row],[previous_workers]]</f>
        <v>44</v>
      </c>
    </row>
    <row r="3572" spans="1:12" x14ac:dyDescent="0.25">
      <c r="A3572">
        <v>3561</v>
      </c>
      <c r="B3572" t="s">
        <v>12894</v>
      </c>
      <c r="C3572" t="s">
        <v>17736</v>
      </c>
      <c r="D3572" s="7">
        <v>5800000</v>
      </c>
      <c r="E3572">
        <v>98</v>
      </c>
      <c r="F3572" t="s">
        <v>297</v>
      </c>
      <c r="G3572">
        <v>25</v>
      </c>
      <c r="H3572">
        <v>7</v>
      </c>
      <c r="I3572">
        <v>2015</v>
      </c>
      <c r="J3572">
        <v>2</v>
      </c>
      <c r="K3572" t="s">
        <v>5060</v>
      </c>
      <c r="L3572">
        <f>data_to_analyze[[#This Row],[workers]]-data_to_analyze[[#This Row],[previous_workers]]</f>
        <v>18</v>
      </c>
    </row>
    <row r="3573" spans="1:12" x14ac:dyDescent="0.25">
      <c r="A3573">
        <v>3562</v>
      </c>
      <c r="B3573" t="s">
        <v>12897</v>
      </c>
      <c r="C3573" t="s">
        <v>10856</v>
      </c>
      <c r="D3573" s="7">
        <v>9700000</v>
      </c>
      <c r="E3573">
        <v>98</v>
      </c>
      <c r="F3573" t="s">
        <v>48</v>
      </c>
      <c r="G3573">
        <v>25</v>
      </c>
      <c r="H3573">
        <v>15</v>
      </c>
      <c r="I3573">
        <v>1997</v>
      </c>
      <c r="J3573">
        <v>5</v>
      </c>
      <c r="K3573" t="s">
        <v>303</v>
      </c>
      <c r="L3573">
        <f>data_to_analyze[[#This Row],[workers]]-data_to_analyze[[#This Row],[previous_workers]]</f>
        <v>10</v>
      </c>
    </row>
    <row r="3574" spans="1:12" x14ac:dyDescent="0.25">
      <c r="A3574">
        <v>3563</v>
      </c>
      <c r="B3574" t="s">
        <v>12900</v>
      </c>
      <c r="C3574" t="s">
        <v>17753</v>
      </c>
      <c r="D3574" s="7">
        <v>4600000</v>
      </c>
      <c r="E3574">
        <v>98</v>
      </c>
      <c r="F3574" t="s">
        <v>324</v>
      </c>
      <c r="G3574">
        <v>23</v>
      </c>
      <c r="H3574">
        <v>18</v>
      </c>
      <c r="I3574">
        <v>1983</v>
      </c>
      <c r="J3574">
        <v>1</v>
      </c>
      <c r="K3574" t="s">
        <v>1028</v>
      </c>
      <c r="L3574">
        <f>data_to_analyze[[#This Row],[workers]]-data_to_analyze[[#This Row],[previous_workers]]</f>
        <v>5</v>
      </c>
    </row>
    <row r="3575" spans="1:12" x14ac:dyDescent="0.25">
      <c r="A3575">
        <v>3564</v>
      </c>
      <c r="B3575" t="s">
        <v>12903</v>
      </c>
      <c r="C3575" t="s">
        <v>17773</v>
      </c>
      <c r="D3575" s="7">
        <v>10600000</v>
      </c>
      <c r="E3575">
        <v>98</v>
      </c>
      <c r="F3575" t="s">
        <v>181</v>
      </c>
      <c r="G3575">
        <v>47</v>
      </c>
      <c r="H3575">
        <v>55</v>
      </c>
      <c r="I3575">
        <v>2007</v>
      </c>
      <c r="J3575">
        <v>4</v>
      </c>
      <c r="K3575" t="s">
        <v>746</v>
      </c>
      <c r="L3575">
        <f>data_to_analyze[[#This Row],[workers]]-data_to_analyze[[#This Row],[previous_workers]]</f>
        <v>-8</v>
      </c>
    </row>
    <row r="3576" spans="1:12" x14ac:dyDescent="0.25">
      <c r="A3576">
        <v>3565</v>
      </c>
      <c r="B3576" t="s">
        <v>12906</v>
      </c>
      <c r="C3576" t="s">
        <v>10856</v>
      </c>
      <c r="D3576" s="7">
        <v>30100000</v>
      </c>
      <c r="E3576">
        <v>98</v>
      </c>
      <c r="F3576" t="s">
        <v>107</v>
      </c>
      <c r="G3576">
        <v>260</v>
      </c>
      <c r="H3576">
        <v>120</v>
      </c>
      <c r="I3576">
        <v>2004</v>
      </c>
      <c r="J3576">
        <v>1</v>
      </c>
      <c r="K3576" t="s">
        <v>12909</v>
      </c>
      <c r="L3576">
        <f>data_to_analyze[[#This Row],[workers]]-data_to_analyze[[#This Row],[previous_workers]]</f>
        <v>140</v>
      </c>
    </row>
    <row r="3577" spans="1:12" x14ac:dyDescent="0.25">
      <c r="A3577">
        <v>3566</v>
      </c>
      <c r="B3577" t="s">
        <v>12910</v>
      </c>
      <c r="C3577" t="s">
        <v>17742</v>
      </c>
      <c r="D3577" s="7">
        <v>7800000</v>
      </c>
      <c r="E3577">
        <v>98</v>
      </c>
      <c r="F3577" t="s">
        <v>297</v>
      </c>
      <c r="G3577">
        <v>50</v>
      </c>
      <c r="H3577">
        <v>38</v>
      </c>
      <c r="I3577">
        <v>2001</v>
      </c>
      <c r="J3577">
        <v>1</v>
      </c>
      <c r="K3577" t="s">
        <v>506</v>
      </c>
      <c r="L3577">
        <f>data_to_analyze[[#This Row],[workers]]-data_to_analyze[[#This Row],[previous_workers]]</f>
        <v>12</v>
      </c>
    </row>
    <row r="3578" spans="1:12" x14ac:dyDescent="0.25">
      <c r="A3578">
        <v>3567</v>
      </c>
      <c r="B3578" t="s">
        <v>12913</v>
      </c>
      <c r="C3578" t="s">
        <v>777</v>
      </c>
      <c r="D3578" s="7">
        <v>54800000</v>
      </c>
      <c r="E3578">
        <v>98</v>
      </c>
      <c r="F3578" t="s">
        <v>233</v>
      </c>
      <c r="G3578">
        <v>30</v>
      </c>
      <c r="H3578">
        <v>30</v>
      </c>
      <c r="I3578">
        <v>2002</v>
      </c>
      <c r="J3578">
        <v>1</v>
      </c>
      <c r="K3578" t="s">
        <v>662</v>
      </c>
      <c r="L3578">
        <f>data_to_analyze[[#This Row],[workers]]-data_to_analyze[[#This Row],[previous_workers]]</f>
        <v>0</v>
      </c>
    </row>
    <row r="3579" spans="1:12" x14ac:dyDescent="0.25">
      <c r="A3579">
        <v>3568</v>
      </c>
      <c r="B3579" t="s">
        <v>12916</v>
      </c>
      <c r="C3579" t="s">
        <v>10856</v>
      </c>
      <c r="D3579" s="7">
        <v>108400000</v>
      </c>
      <c r="E3579">
        <v>98</v>
      </c>
      <c r="F3579" t="s">
        <v>107</v>
      </c>
      <c r="G3579">
        <v>574</v>
      </c>
      <c r="H3579">
        <v>367</v>
      </c>
      <c r="I3579">
        <v>2011</v>
      </c>
      <c r="J3579">
        <v>5</v>
      </c>
      <c r="K3579" t="s">
        <v>632</v>
      </c>
      <c r="L3579">
        <f>data_to_analyze[[#This Row],[workers]]-data_to_analyze[[#This Row],[previous_workers]]</f>
        <v>207</v>
      </c>
    </row>
    <row r="3580" spans="1:12" x14ac:dyDescent="0.25">
      <c r="A3580">
        <v>3569</v>
      </c>
      <c r="B3580" t="s">
        <v>12920</v>
      </c>
      <c r="C3580" t="s">
        <v>17769</v>
      </c>
      <c r="D3580" s="7">
        <v>5100000</v>
      </c>
      <c r="E3580">
        <v>98</v>
      </c>
      <c r="F3580" t="s">
        <v>1041</v>
      </c>
      <c r="G3580">
        <v>47</v>
      </c>
      <c r="H3580">
        <v>13</v>
      </c>
      <c r="I3580">
        <v>2010</v>
      </c>
      <c r="J3580">
        <v>1</v>
      </c>
      <c r="K3580" t="s">
        <v>7292</v>
      </c>
      <c r="L3580">
        <f>data_to_analyze[[#This Row],[workers]]-data_to_analyze[[#This Row],[previous_workers]]</f>
        <v>34</v>
      </c>
    </row>
    <row r="3581" spans="1:12" x14ac:dyDescent="0.25">
      <c r="A3581">
        <v>3570</v>
      </c>
      <c r="B3581" t="s">
        <v>12923</v>
      </c>
      <c r="C3581" t="s">
        <v>108</v>
      </c>
      <c r="D3581" s="7">
        <v>84700000</v>
      </c>
      <c r="E3581">
        <v>98</v>
      </c>
      <c r="F3581" t="s">
        <v>69</v>
      </c>
      <c r="G3581">
        <v>79</v>
      </c>
      <c r="H3581">
        <v>86</v>
      </c>
      <c r="I3581">
        <v>2004</v>
      </c>
      <c r="J3581">
        <v>4</v>
      </c>
      <c r="K3581" t="s">
        <v>108</v>
      </c>
      <c r="L3581">
        <f>data_to_analyze[[#This Row],[workers]]-data_to_analyze[[#This Row],[previous_workers]]</f>
        <v>-7</v>
      </c>
    </row>
    <row r="3582" spans="1:12" x14ac:dyDescent="0.25">
      <c r="A3582">
        <v>3571</v>
      </c>
      <c r="B3582" t="s">
        <v>12926</v>
      </c>
      <c r="C3582" t="s">
        <v>17742</v>
      </c>
      <c r="D3582" s="7">
        <v>2300000</v>
      </c>
      <c r="E3582">
        <v>98</v>
      </c>
      <c r="F3582" t="s">
        <v>233</v>
      </c>
      <c r="G3582">
        <v>15</v>
      </c>
      <c r="H3582">
        <v>8</v>
      </c>
      <c r="I3582">
        <v>1993</v>
      </c>
      <c r="J3582">
        <v>1</v>
      </c>
      <c r="K3582" t="s">
        <v>12929</v>
      </c>
      <c r="L3582">
        <f>data_to_analyze[[#This Row],[workers]]-data_to_analyze[[#This Row],[previous_workers]]</f>
        <v>7</v>
      </c>
    </row>
    <row r="3583" spans="1:12" x14ac:dyDescent="0.25">
      <c r="A3583">
        <v>3572</v>
      </c>
      <c r="B3583" t="s">
        <v>12930</v>
      </c>
      <c r="C3583" t="s">
        <v>17773</v>
      </c>
      <c r="D3583" s="7">
        <v>11500000</v>
      </c>
      <c r="E3583">
        <v>98</v>
      </c>
      <c r="F3583" t="s">
        <v>181</v>
      </c>
      <c r="G3583">
        <v>38</v>
      </c>
      <c r="H3583">
        <v>28</v>
      </c>
      <c r="I3583">
        <v>2009</v>
      </c>
      <c r="J3583">
        <v>4</v>
      </c>
      <c r="K3583" t="s">
        <v>1093</v>
      </c>
      <c r="L3583">
        <f>data_to_analyze[[#This Row],[workers]]-data_to_analyze[[#This Row],[previous_workers]]</f>
        <v>10</v>
      </c>
    </row>
    <row r="3584" spans="1:12" x14ac:dyDescent="0.25">
      <c r="A3584">
        <v>3573</v>
      </c>
      <c r="B3584" t="s">
        <v>12933</v>
      </c>
      <c r="C3584" t="s">
        <v>17746</v>
      </c>
      <c r="D3584" s="7">
        <v>15900000</v>
      </c>
      <c r="E3584">
        <v>98</v>
      </c>
      <c r="F3584" t="s">
        <v>297</v>
      </c>
      <c r="G3584">
        <v>82</v>
      </c>
      <c r="H3584">
        <v>53</v>
      </c>
      <c r="I3584">
        <v>2004</v>
      </c>
      <c r="J3584">
        <v>1</v>
      </c>
      <c r="K3584" t="s">
        <v>2326</v>
      </c>
      <c r="L3584">
        <f>data_to_analyze[[#This Row],[workers]]-data_to_analyze[[#This Row],[previous_workers]]</f>
        <v>29</v>
      </c>
    </row>
    <row r="3585" spans="1:12" x14ac:dyDescent="0.25">
      <c r="A3585">
        <v>3574</v>
      </c>
      <c r="B3585" t="s">
        <v>12936</v>
      </c>
      <c r="C3585" t="s">
        <v>10856</v>
      </c>
      <c r="D3585" s="7">
        <v>166500000</v>
      </c>
      <c r="E3585">
        <v>98</v>
      </c>
      <c r="F3585" t="s">
        <v>107</v>
      </c>
      <c r="G3585">
        <v>40</v>
      </c>
      <c r="H3585">
        <v>30</v>
      </c>
      <c r="I3585">
        <v>1991</v>
      </c>
      <c r="J3585">
        <v>5</v>
      </c>
      <c r="K3585" t="s">
        <v>2584</v>
      </c>
      <c r="L3585">
        <f>data_to_analyze[[#This Row],[workers]]-data_to_analyze[[#This Row],[previous_workers]]</f>
        <v>10</v>
      </c>
    </row>
    <row r="3586" spans="1:12" x14ac:dyDescent="0.25">
      <c r="A3586">
        <v>3575</v>
      </c>
      <c r="B3586" t="s">
        <v>12940</v>
      </c>
      <c r="C3586" t="s">
        <v>17748</v>
      </c>
      <c r="D3586" s="7">
        <v>5100000</v>
      </c>
      <c r="E3586">
        <v>98</v>
      </c>
      <c r="F3586" t="s">
        <v>336</v>
      </c>
      <c r="G3586">
        <v>8</v>
      </c>
      <c r="H3586">
        <v>4</v>
      </c>
      <c r="I3586">
        <v>2012</v>
      </c>
      <c r="J3586">
        <v>4</v>
      </c>
      <c r="K3586" t="s">
        <v>458</v>
      </c>
      <c r="L3586">
        <f>data_to_analyze[[#This Row],[workers]]-data_to_analyze[[#This Row],[previous_workers]]</f>
        <v>4</v>
      </c>
    </row>
    <row r="3587" spans="1:12" x14ac:dyDescent="0.25">
      <c r="A3587">
        <v>3576</v>
      </c>
      <c r="B3587" t="s">
        <v>12943</v>
      </c>
      <c r="C3587" t="s">
        <v>17775</v>
      </c>
      <c r="D3587" s="7">
        <v>24900000</v>
      </c>
      <c r="E3587">
        <v>98</v>
      </c>
      <c r="F3587" t="s">
        <v>40</v>
      </c>
      <c r="G3587">
        <v>26</v>
      </c>
      <c r="H3587">
        <v>13</v>
      </c>
      <c r="I3587">
        <v>2010</v>
      </c>
      <c r="J3587">
        <v>3</v>
      </c>
      <c r="K3587" t="s">
        <v>1860</v>
      </c>
      <c r="L3587">
        <f>data_to_analyze[[#This Row],[workers]]-data_to_analyze[[#This Row],[previous_workers]]</f>
        <v>13</v>
      </c>
    </row>
    <row r="3588" spans="1:12" x14ac:dyDescent="0.25">
      <c r="A3588">
        <v>3577</v>
      </c>
      <c r="B3588" t="s">
        <v>12946</v>
      </c>
      <c r="C3588" t="s">
        <v>17739</v>
      </c>
      <c r="D3588" s="7">
        <v>5100000</v>
      </c>
      <c r="E3588">
        <v>98</v>
      </c>
      <c r="F3588" t="s">
        <v>18</v>
      </c>
      <c r="G3588">
        <v>12</v>
      </c>
      <c r="H3588">
        <v>6</v>
      </c>
      <c r="I3588">
        <v>2012</v>
      </c>
      <c r="J3588">
        <v>1</v>
      </c>
      <c r="K3588" t="s">
        <v>122</v>
      </c>
      <c r="L3588">
        <f>data_to_analyze[[#This Row],[workers]]-data_to_analyze[[#This Row],[previous_workers]]</f>
        <v>6</v>
      </c>
    </row>
    <row r="3589" spans="1:12" x14ac:dyDescent="0.25">
      <c r="A3589">
        <v>3578</v>
      </c>
      <c r="B3589" t="s">
        <v>12949</v>
      </c>
      <c r="C3589" t="s">
        <v>108</v>
      </c>
      <c r="D3589" s="7">
        <v>32700000</v>
      </c>
      <c r="E3589">
        <v>98</v>
      </c>
      <c r="F3589" t="s">
        <v>336</v>
      </c>
      <c r="G3589">
        <v>2900</v>
      </c>
      <c r="H3589">
        <v>1800</v>
      </c>
      <c r="I3589">
        <v>2012</v>
      </c>
      <c r="J3589">
        <v>3</v>
      </c>
      <c r="K3589" t="s">
        <v>108</v>
      </c>
      <c r="L3589">
        <f>data_to_analyze[[#This Row],[workers]]-data_to_analyze[[#This Row],[previous_workers]]</f>
        <v>1100</v>
      </c>
    </row>
    <row r="3590" spans="1:12" x14ac:dyDescent="0.25">
      <c r="A3590">
        <v>3579</v>
      </c>
      <c r="B3590" t="s">
        <v>12952</v>
      </c>
      <c r="C3590" t="s">
        <v>17771</v>
      </c>
      <c r="D3590" s="7">
        <v>3200000</v>
      </c>
      <c r="E3590">
        <v>98</v>
      </c>
      <c r="F3590" t="s">
        <v>336</v>
      </c>
      <c r="G3590">
        <v>52</v>
      </c>
      <c r="H3590">
        <v>23</v>
      </c>
      <c r="I3590">
        <v>2009</v>
      </c>
      <c r="J3590">
        <v>3</v>
      </c>
      <c r="K3590" t="s">
        <v>1734</v>
      </c>
      <c r="L3590">
        <f>data_to_analyze[[#This Row],[workers]]-data_to_analyze[[#This Row],[previous_workers]]</f>
        <v>29</v>
      </c>
    </row>
    <row r="3591" spans="1:12" x14ac:dyDescent="0.25">
      <c r="A3591">
        <v>3580</v>
      </c>
      <c r="B3591" t="s">
        <v>12955</v>
      </c>
      <c r="C3591" t="s">
        <v>17734</v>
      </c>
      <c r="D3591" s="7">
        <v>7300000</v>
      </c>
      <c r="E3591">
        <v>98</v>
      </c>
      <c r="F3591" t="s">
        <v>55</v>
      </c>
      <c r="G3591">
        <v>20</v>
      </c>
      <c r="H3591">
        <v>13</v>
      </c>
      <c r="I3591">
        <v>2011</v>
      </c>
      <c r="J3591">
        <v>4</v>
      </c>
      <c r="K3591" t="s">
        <v>651</v>
      </c>
      <c r="L3591">
        <f>data_to_analyze[[#This Row],[workers]]-data_to_analyze[[#This Row],[previous_workers]]</f>
        <v>7</v>
      </c>
    </row>
    <row r="3592" spans="1:12" x14ac:dyDescent="0.25">
      <c r="A3592">
        <v>3581</v>
      </c>
      <c r="B3592" t="s">
        <v>12958</v>
      </c>
      <c r="C3592" t="s">
        <v>17765</v>
      </c>
      <c r="D3592" s="7">
        <v>30300000</v>
      </c>
      <c r="E3592">
        <v>98</v>
      </c>
      <c r="F3592" t="s">
        <v>211</v>
      </c>
      <c r="G3592">
        <v>21</v>
      </c>
      <c r="H3592">
        <v>16</v>
      </c>
      <c r="I3592">
        <v>1997</v>
      </c>
      <c r="J3592">
        <v>1</v>
      </c>
      <c r="K3592" t="s">
        <v>4583</v>
      </c>
      <c r="L3592">
        <f>data_to_analyze[[#This Row],[workers]]-data_to_analyze[[#This Row],[previous_workers]]</f>
        <v>5</v>
      </c>
    </row>
    <row r="3593" spans="1:12" x14ac:dyDescent="0.25">
      <c r="A3593">
        <v>3582</v>
      </c>
      <c r="B3593" t="s">
        <v>12961</v>
      </c>
      <c r="C3593" t="s">
        <v>17770</v>
      </c>
      <c r="D3593" s="7">
        <v>66300000</v>
      </c>
      <c r="E3593">
        <v>98</v>
      </c>
      <c r="F3593" t="s">
        <v>308</v>
      </c>
      <c r="G3593">
        <v>90</v>
      </c>
      <c r="H3593">
        <v>70</v>
      </c>
      <c r="I3593">
        <v>2008</v>
      </c>
      <c r="J3593">
        <v>6</v>
      </c>
      <c r="K3593" t="s">
        <v>34</v>
      </c>
      <c r="L3593">
        <f>data_to_analyze[[#This Row],[workers]]-data_to_analyze[[#This Row],[previous_workers]]</f>
        <v>20</v>
      </c>
    </row>
    <row r="3594" spans="1:12" x14ac:dyDescent="0.25">
      <c r="A3594">
        <v>3583</v>
      </c>
      <c r="B3594" t="s">
        <v>12964</v>
      </c>
      <c r="C3594" t="s">
        <v>17739</v>
      </c>
      <c r="D3594" s="7">
        <v>92700000</v>
      </c>
      <c r="E3594">
        <v>98</v>
      </c>
      <c r="F3594" t="s">
        <v>107</v>
      </c>
      <c r="G3594">
        <v>569</v>
      </c>
      <c r="H3594">
        <v>414</v>
      </c>
      <c r="I3594">
        <v>2001</v>
      </c>
      <c r="J3594">
        <v>4</v>
      </c>
      <c r="K3594" t="s">
        <v>4420</v>
      </c>
      <c r="L3594">
        <f>data_to_analyze[[#This Row],[workers]]-data_to_analyze[[#This Row],[previous_workers]]</f>
        <v>155</v>
      </c>
    </row>
    <row r="3595" spans="1:12" x14ac:dyDescent="0.25">
      <c r="A3595">
        <v>3584</v>
      </c>
      <c r="B3595" t="s">
        <v>12967</v>
      </c>
      <c r="C3595" t="s">
        <v>976</v>
      </c>
      <c r="D3595" s="7">
        <v>21100000</v>
      </c>
      <c r="E3595">
        <v>98</v>
      </c>
      <c r="F3595" t="s">
        <v>55</v>
      </c>
      <c r="G3595">
        <v>93</v>
      </c>
      <c r="H3595">
        <v>71</v>
      </c>
      <c r="I3595">
        <v>2010</v>
      </c>
      <c r="J3595">
        <v>6</v>
      </c>
      <c r="K3595" t="s">
        <v>12970</v>
      </c>
      <c r="L3595">
        <f>data_to_analyze[[#This Row],[workers]]-data_to_analyze[[#This Row],[previous_workers]]</f>
        <v>22</v>
      </c>
    </row>
    <row r="3596" spans="1:12" x14ac:dyDescent="0.25">
      <c r="A3596">
        <v>3585</v>
      </c>
      <c r="B3596" t="s">
        <v>12971</v>
      </c>
      <c r="C3596" t="s">
        <v>17760</v>
      </c>
      <c r="D3596" s="7">
        <v>68500000</v>
      </c>
      <c r="E3596">
        <v>98</v>
      </c>
      <c r="F3596" t="s">
        <v>233</v>
      </c>
      <c r="G3596">
        <v>55</v>
      </c>
      <c r="H3596">
        <v>20</v>
      </c>
      <c r="I3596">
        <v>2010</v>
      </c>
      <c r="J3596">
        <v>6</v>
      </c>
      <c r="K3596" t="s">
        <v>2800</v>
      </c>
      <c r="L3596">
        <f>data_to_analyze[[#This Row],[workers]]-data_to_analyze[[#This Row],[previous_workers]]</f>
        <v>35</v>
      </c>
    </row>
    <row r="3597" spans="1:12" x14ac:dyDescent="0.25">
      <c r="A3597">
        <v>3586</v>
      </c>
      <c r="B3597" t="s">
        <v>12975</v>
      </c>
      <c r="C3597" t="s">
        <v>17751</v>
      </c>
      <c r="D3597" s="7">
        <v>4500000</v>
      </c>
      <c r="E3597">
        <v>98</v>
      </c>
      <c r="F3597" t="s">
        <v>156</v>
      </c>
      <c r="G3597">
        <v>27</v>
      </c>
      <c r="H3597">
        <v>16</v>
      </c>
      <c r="I3597">
        <v>2001</v>
      </c>
      <c r="J3597">
        <v>4</v>
      </c>
      <c r="K3597" t="s">
        <v>298</v>
      </c>
      <c r="L3597">
        <f>data_to_analyze[[#This Row],[workers]]-data_to_analyze[[#This Row],[previous_workers]]</f>
        <v>11</v>
      </c>
    </row>
    <row r="3598" spans="1:12" x14ac:dyDescent="0.25">
      <c r="A3598">
        <v>3587</v>
      </c>
      <c r="B3598" t="s">
        <v>12978</v>
      </c>
      <c r="C3598" t="s">
        <v>777</v>
      </c>
      <c r="D3598" s="7">
        <v>10900000</v>
      </c>
      <c r="E3598">
        <v>98</v>
      </c>
      <c r="F3598" t="s">
        <v>308</v>
      </c>
      <c r="G3598">
        <v>56</v>
      </c>
      <c r="H3598">
        <v>34</v>
      </c>
      <c r="I3598">
        <v>1996</v>
      </c>
      <c r="J3598">
        <v>1</v>
      </c>
      <c r="K3598" t="s">
        <v>1315</v>
      </c>
      <c r="L3598">
        <f>data_to_analyze[[#This Row],[workers]]-data_to_analyze[[#This Row],[previous_workers]]</f>
        <v>22</v>
      </c>
    </row>
    <row r="3599" spans="1:12" x14ac:dyDescent="0.25">
      <c r="A3599">
        <v>3588</v>
      </c>
      <c r="B3599" t="s">
        <v>12981</v>
      </c>
      <c r="C3599" t="s">
        <v>17742</v>
      </c>
      <c r="D3599" s="7">
        <v>12700000</v>
      </c>
      <c r="E3599">
        <v>98</v>
      </c>
      <c r="F3599" t="s">
        <v>25</v>
      </c>
      <c r="G3599">
        <v>359</v>
      </c>
      <c r="H3599">
        <v>105</v>
      </c>
      <c r="I3599">
        <v>2008</v>
      </c>
      <c r="J3599">
        <v>3</v>
      </c>
      <c r="K3599" t="s">
        <v>506</v>
      </c>
      <c r="L3599">
        <f>data_to_analyze[[#This Row],[workers]]-data_to_analyze[[#This Row],[previous_workers]]</f>
        <v>254</v>
      </c>
    </row>
    <row r="3600" spans="1:12" x14ac:dyDescent="0.25">
      <c r="A3600">
        <v>3589</v>
      </c>
      <c r="B3600" t="s">
        <v>12984</v>
      </c>
      <c r="C3600" t="s">
        <v>10856</v>
      </c>
      <c r="D3600" s="7">
        <v>5500000</v>
      </c>
      <c r="E3600">
        <v>97</v>
      </c>
      <c r="F3600" t="s">
        <v>181</v>
      </c>
      <c r="G3600">
        <v>38</v>
      </c>
      <c r="H3600">
        <v>19</v>
      </c>
      <c r="I3600">
        <v>2010</v>
      </c>
      <c r="J3600">
        <v>5</v>
      </c>
      <c r="K3600" t="s">
        <v>137</v>
      </c>
      <c r="L3600">
        <f>data_to_analyze[[#This Row],[workers]]-data_to_analyze[[#This Row],[previous_workers]]</f>
        <v>19</v>
      </c>
    </row>
    <row r="3601" spans="1:12" x14ac:dyDescent="0.25">
      <c r="A3601">
        <v>3590</v>
      </c>
      <c r="B3601" t="s">
        <v>12987</v>
      </c>
      <c r="C3601" t="s">
        <v>17760</v>
      </c>
      <c r="D3601" s="7">
        <v>300000</v>
      </c>
      <c r="E3601">
        <v>97</v>
      </c>
      <c r="F3601" t="s">
        <v>1041</v>
      </c>
      <c r="G3601">
        <v>21</v>
      </c>
      <c r="H3601">
        <v>10</v>
      </c>
      <c r="I3601">
        <v>1992</v>
      </c>
      <c r="J3601">
        <v>2</v>
      </c>
      <c r="K3601" t="s">
        <v>12990</v>
      </c>
      <c r="L3601">
        <f>data_to_analyze[[#This Row],[workers]]-data_to_analyze[[#This Row],[previous_workers]]</f>
        <v>11</v>
      </c>
    </row>
    <row r="3602" spans="1:12" x14ac:dyDescent="0.25">
      <c r="A3602">
        <v>3591</v>
      </c>
      <c r="B3602" t="s">
        <v>12991</v>
      </c>
      <c r="C3602" t="s">
        <v>17764</v>
      </c>
      <c r="D3602" s="7">
        <v>2300000</v>
      </c>
      <c r="E3602">
        <v>97</v>
      </c>
      <c r="F3602" t="s">
        <v>48</v>
      </c>
      <c r="G3602">
        <v>12</v>
      </c>
      <c r="H3602">
        <v>6</v>
      </c>
      <c r="I3602">
        <v>2001</v>
      </c>
      <c r="J3602">
        <v>1</v>
      </c>
      <c r="K3602" t="s">
        <v>7618</v>
      </c>
      <c r="L3602">
        <f>data_to_analyze[[#This Row],[workers]]-data_to_analyze[[#This Row],[previous_workers]]</f>
        <v>6</v>
      </c>
    </row>
    <row r="3603" spans="1:12" x14ac:dyDescent="0.25">
      <c r="A3603">
        <v>3592</v>
      </c>
      <c r="B3603" t="s">
        <v>12994</v>
      </c>
      <c r="C3603" t="s">
        <v>108</v>
      </c>
      <c r="D3603" s="7">
        <v>2200000</v>
      </c>
      <c r="E3603">
        <v>97</v>
      </c>
      <c r="F3603" t="s">
        <v>55</v>
      </c>
      <c r="G3603">
        <v>68</v>
      </c>
      <c r="H3603">
        <v>25</v>
      </c>
      <c r="I3603">
        <v>2003</v>
      </c>
      <c r="J3603">
        <v>1</v>
      </c>
      <c r="K3603" t="s">
        <v>12997</v>
      </c>
      <c r="L3603">
        <f>data_to_analyze[[#This Row],[workers]]-data_to_analyze[[#This Row],[previous_workers]]</f>
        <v>43</v>
      </c>
    </row>
    <row r="3604" spans="1:12" x14ac:dyDescent="0.25">
      <c r="A3604">
        <v>3593</v>
      </c>
      <c r="B3604" t="s">
        <v>12998</v>
      </c>
      <c r="C3604" t="s">
        <v>17739</v>
      </c>
      <c r="D3604" s="7">
        <v>3100000</v>
      </c>
      <c r="E3604">
        <v>97</v>
      </c>
      <c r="F3604" t="s">
        <v>18</v>
      </c>
      <c r="G3604">
        <v>25</v>
      </c>
      <c r="H3604">
        <v>6</v>
      </c>
      <c r="I3604">
        <v>2007</v>
      </c>
      <c r="J3604">
        <v>1</v>
      </c>
      <c r="K3604" t="s">
        <v>122</v>
      </c>
      <c r="L3604">
        <f>data_to_analyze[[#This Row],[workers]]-data_to_analyze[[#This Row],[previous_workers]]</f>
        <v>19</v>
      </c>
    </row>
    <row r="3605" spans="1:12" x14ac:dyDescent="0.25">
      <c r="A3605">
        <v>3594</v>
      </c>
      <c r="B3605" t="s">
        <v>13001</v>
      </c>
      <c r="C3605" t="s">
        <v>10856</v>
      </c>
      <c r="D3605" s="7">
        <v>21700000</v>
      </c>
      <c r="E3605">
        <v>97</v>
      </c>
      <c r="F3605" t="s">
        <v>48</v>
      </c>
      <c r="G3605">
        <v>104</v>
      </c>
      <c r="H3605">
        <v>51</v>
      </c>
      <c r="I3605">
        <v>1959</v>
      </c>
      <c r="J3605">
        <v>3</v>
      </c>
      <c r="K3605" t="s">
        <v>4543</v>
      </c>
      <c r="L3605">
        <f>data_to_analyze[[#This Row],[workers]]-data_to_analyze[[#This Row],[previous_workers]]</f>
        <v>53</v>
      </c>
    </row>
    <row r="3606" spans="1:12" x14ac:dyDescent="0.25">
      <c r="A3606">
        <v>3595</v>
      </c>
      <c r="B3606" t="s">
        <v>13004</v>
      </c>
      <c r="C3606" t="s">
        <v>17739</v>
      </c>
      <c r="D3606" s="7">
        <v>31200000</v>
      </c>
      <c r="E3606">
        <v>97</v>
      </c>
      <c r="F3606" t="s">
        <v>257</v>
      </c>
      <c r="G3606">
        <v>177</v>
      </c>
      <c r="H3606">
        <v>100</v>
      </c>
      <c r="I3606">
        <v>2011</v>
      </c>
      <c r="J3606">
        <v>5</v>
      </c>
      <c r="K3606" t="s">
        <v>122</v>
      </c>
      <c r="L3606">
        <f>data_to_analyze[[#This Row],[workers]]-data_to_analyze[[#This Row],[previous_workers]]</f>
        <v>77</v>
      </c>
    </row>
    <row r="3607" spans="1:12" x14ac:dyDescent="0.25">
      <c r="A3607">
        <v>3596</v>
      </c>
      <c r="B3607" t="s">
        <v>13007</v>
      </c>
      <c r="C3607" t="s">
        <v>17760</v>
      </c>
      <c r="D3607" s="7">
        <v>2300000000</v>
      </c>
      <c r="E3607">
        <v>97</v>
      </c>
      <c r="F3607" t="s">
        <v>25</v>
      </c>
      <c r="G3607">
        <v>486</v>
      </c>
      <c r="H3607">
        <v>378</v>
      </c>
      <c r="I3607">
        <v>1999</v>
      </c>
      <c r="J3607">
        <v>12</v>
      </c>
      <c r="K3607" t="s">
        <v>13011</v>
      </c>
      <c r="L3607">
        <f>data_to_analyze[[#This Row],[workers]]-data_to_analyze[[#This Row],[previous_workers]]</f>
        <v>108</v>
      </c>
    </row>
    <row r="3608" spans="1:12" x14ac:dyDescent="0.25">
      <c r="A3608">
        <v>3597</v>
      </c>
      <c r="B3608" t="s">
        <v>13012</v>
      </c>
      <c r="C3608" t="s">
        <v>17764</v>
      </c>
      <c r="D3608" s="7">
        <v>5900000</v>
      </c>
      <c r="E3608">
        <v>97</v>
      </c>
      <c r="F3608" t="s">
        <v>18</v>
      </c>
      <c r="G3608">
        <v>34</v>
      </c>
      <c r="H3608">
        <v>20</v>
      </c>
      <c r="I3608">
        <v>2009</v>
      </c>
      <c r="J3608">
        <v>4</v>
      </c>
      <c r="K3608" t="s">
        <v>437</v>
      </c>
      <c r="L3608">
        <f>data_to_analyze[[#This Row],[workers]]-data_to_analyze[[#This Row],[previous_workers]]</f>
        <v>14</v>
      </c>
    </row>
    <row r="3609" spans="1:12" x14ac:dyDescent="0.25">
      <c r="A3609">
        <v>3598</v>
      </c>
      <c r="B3609" t="s">
        <v>13015</v>
      </c>
      <c r="C3609" t="s">
        <v>108</v>
      </c>
      <c r="D3609" s="7">
        <v>1300000</v>
      </c>
      <c r="E3609">
        <v>97</v>
      </c>
      <c r="F3609" t="s">
        <v>18</v>
      </c>
      <c r="G3609">
        <v>51</v>
      </c>
      <c r="H3609">
        <v>27</v>
      </c>
      <c r="I3609">
        <v>2008</v>
      </c>
      <c r="J3609">
        <v>7</v>
      </c>
      <c r="K3609" t="s">
        <v>108</v>
      </c>
      <c r="L3609">
        <f>data_to_analyze[[#This Row],[workers]]-data_to_analyze[[#This Row],[previous_workers]]</f>
        <v>24</v>
      </c>
    </row>
    <row r="3610" spans="1:12" x14ac:dyDescent="0.25">
      <c r="A3610">
        <v>3599</v>
      </c>
      <c r="B3610" t="s">
        <v>13018</v>
      </c>
      <c r="C3610" t="s">
        <v>108</v>
      </c>
      <c r="D3610" s="7">
        <v>2500000</v>
      </c>
      <c r="E3610">
        <v>97</v>
      </c>
      <c r="F3610" t="s">
        <v>18</v>
      </c>
      <c r="G3610">
        <v>9</v>
      </c>
      <c r="H3610">
        <v>5</v>
      </c>
      <c r="I3610">
        <v>2013</v>
      </c>
      <c r="J3610">
        <v>1</v>
      </c>
      <c r="K3610" t="s">
        <v>108</v>
      </c>
      <c r="L3610">
        <f>data_to_analyze[[#This Row],[workers]]-data_to_analyze[[#This Row],[previous_workers]]</f>
        <v>4</v>
      </c>
    </row>
    <row r="3611" spans="1:12" x14ac:dyDescent="0.25">
      <c r="A3611">
        <v>3600</v>
      </c>
      <c r="B3611" t="s">
        <v>13021</v>
      </c>
      <c r="C3611" t="s">
        <v>10856</v>
      </c>
      <c r="D3611" s="7">
        <v>19300000</v>
      </c>
      <c r="E3611">
        <v>97</v>
      </c>
      <c r="F3611" t="s">
        <v>107</v>
      </c>
      <c r="G3611">
        <v>125</v>
      </c>
      <c r="H3611">
        <v>40</v>
      </c>
      <c r="I3611">
        <v>2001</v>
      </c>
      <c r="J3611">
        <v>2</v>
      </c>
      <c r="K3611" t="s">
        <v>13024</v>
      </c>
      <c r="L3611">
        <f>data_to_analyze[[#This Row],[workers]]-data_to_analyze[[#This Row],[previous_workers]]</f>
        <v>85</v>
      </c>
    </row>
    <row r="3612" spans="1:12" x14ac:dyDescent="0.25">
      <c r="A3612">
        <v>3601</v>
      </c>
      <c r="B3612" t="s">
        <v>13025</v>
      </c>
      <c r="C3612" t="s">
        <v>17770</v>
      </c>
      <c r="D3612" s="7">
        <v>12500000</v>
      </c>
      <c r="E3612">
        <v>97</v>
      </c>
      <c r="F3612" t="s">
        <v>107</v>
      </c>
      <c r="G3612">
        <v>96</v>
      </c>
      <c r="H3612">
        <v>55</v>
      </c>
      <c r="I3612">
        <v>2005</v>
      </c>
      <c r="J3612">
        <v>6</v>
      </c>
      <c r="K3612" t="s">
        <v>251</v>
      </c>
      <c r="L3612">
        <f>data_to_analyze[[#This Row],[workers]]-data_to_analyze[[#This Row],[previous_workers]]</f>
        <v>41</v>
      </c>
    </row>
    <row r="3613" spans="1:12" x14ac:dyDescent="0.25">
      <c r="A3613">
        <v>3602</v>
      </c>
      <c r="B3613" t="s">
        <v>13028</v>
      </c>
      <c r="C3613" t="s">
        <v>17770</v>
      </c>
      <c r="D3613" s="7">
        <v>15900000</v>
      </c>
      <c r="E3613">
        <v>97</v>
      </c>
      <c r="F3613" t="s">
        <v>175</v>
      </c>
      <c r="G3613">
        <v>29</v>
      </c>
      <c r="H3613">
        <v>32</v>
      </c>
      <c r="I3613">
        <v>2011</v>
      </c>
      <c r="J3613">
        <v>4</v>
      </c>
      <c r="K3613" t="s">
        <v>330</v>
      </c>
      <c r="L3613">
        <f>data_to_analyze[[#This Row],[workers]]-data_to_analyze[[#This Row],[previous_workers]]</f>
        <v>-3</v>
      </c>
    </row>
    <row r="3614" spans="1:12" x14ac:dyDescent="0.25">
      <c r="A3614">
        <v>3603</v>
      </c>
      <c r="B3614" t="s">
        <v>13031</v>
      </c>
      <c r="C3614" t="s">
        <v>17770</v>
      </c>
      <c r="D3614" s="7">
        <v>2200000</v>
      </c>
      <c r="E3614">
        <v>97</v>
      </c>
      <c r="F3614" t="s">
        <v>18</v>
      </c>
      <c r="G3614">
        <v>17</v>
      </c>
      <c r="H3614">
        <v>13</v>
      </c>
      <c r="I3614">
        <v>2008</v>
      </c>
      <c r="J3614">
        <v>2</v>
      </c>
      <c r="K3614" t="s">
        <v>707</v>
      </c>
      <c r="L3614">
        <f>data_to_analyze[[#This Row],[workers]]-data_to_analyze[[#This Row],[previous_workers]]</f>
        <v>4</v>
      </c>
    </row>
    <row r="3615" spans="1:12" x14ac:dyDescent="0.25">
      <c r="A3615">
        <v>3604</v>
      </c>
      <c r="B3615" t="s">
        <v>13034</v>
      </c>
      <c r="C3615" t="s">
        <v>17770</v>
      </c>
      <c r="D3615" s="7">
        <v>400000</v>
      </c>
      <c r="E3615">
        <v>97</v>
      </c>
      <c r="F3615" t="s">
        <v>181</v>
      </c>
      <c r="G3615">
        <v>43</v>
      </c>
      <c r="H3615">
        <v>21</v>
      </c>
      <c r="I3615">
        <v>2002</v>
      </c>
      <c r="J3615">
        <v>1</v>
      </c>
      <c r="K3615" t="s">
        <v>707</v>
      </c>
      <c r="L3615">
        <f>data_to_analyze[[#This Row],[workers]]-data_to_analyze[[#This Row],[previous_workers]]</f>
        <v>22</v>
      </c>
    </row>
    <row r="3616" spans="1:12" x14ac:dyDescent="0.25">
      <c r="A3616">
        <v>3605</v>
      </c>
      <c r="B3616" t="s">
        <v>13037</v>
      </c>
      <c r="C3616" t="s">
        <v>17750</v>
      </c>
      <c r="D3616" s="7">
        <v>1000000</v>
      </c>
      <c r="E3616">
        <v>97</v>
      </c>
      <c r="F3616" t="s">
        <v>25</v>
      </c>
      <c r="G3616">
        <v>20</v>
      </c>
      <c r="H3616">
        <v>12</v>
      </c>
      <c r="I3616">
        <v>2009</v>
      </c>
      <c r="J3616">
        <v>1</v>
      </c>
      <c r="K3616" t="s">
        <v>13040</v>
      </c>
      <c r="L3616">
        <f>data_to_analyze[[#This Row],[workers]]-data_to_analyze[[#This Row],[previous_workers]]</f>
        <v>8</v>
      </c>
    </row>
    <row r="3617" spans="1:12" x14ac:dyDescent="0.25">
      <c r="A3617">
        <v>3606</v>
      </c>
      <c r="B3617" t="s">
        <v>13041</v>
      </c>
      <c r="C3617" t="s">
        <v>10856</v>
      </c>
      <c r="D3617" s="7">
        <v>14200000</v>
      </c>
      <c r="E3617">
        <v>97</v>
      </c>
      <c r="F3617" t="s">
        <v>55</v>
      </c>
      <c r="G3617">
        <v>43</v>
      </c>
      <c r="H3617">
        <v>21</v>
      </c>
      <c r="I3617">
        <v>2001</v>
      </c>
      <c r="J3617">
        <v>4</v>
      </c>
      <c r="K3617" t="s">
        <v>13044</v>
      </c>
      <c r="L3617">
        <f>data_to_analyze[[#This Row],[workers]]-data_to_analyze[[#This Row],[previous_workers]]</f>
        <v>22</v>
      </c>
    </row>
    <row r="3618" spans="1:12" x14ac:dyDescent="0.25">
      <c r="A3618">
        <v>3607</v>
      </c>
      <c r="B3618" t="s">
        <v>13045</v>
      </c>
      <c r="C3618" t="s">
        <v>17749</v>
      </c>
      <c r="D3618" s="7">
        <v>16200000</v>
      </c>
      <c r="E3618">
        <v>97</v>
      </c>
      <c r="F3618" t="s">
        <v>336</v>
      </c>
      <c r="G3618">
        <v>67</v>
      </c>
      <c r="H3618">
        <v>25</v>
      </c>
      <c r="I3618">
        <v>2006</v>
      </c>
      <c r="J3618">
        <v>4</v>
      </c>
      <c r="K3618" t="s">
        <v>13048</v>
      </c>
      <c r="L3618">
        <f>data_to_analyze[[#This Row],[workers]]-data_to_analyze[[#This Row],[previous_workers]]</f>
        <v>42</v>
      </c>
    </row>
    <row r="3619" spans="1:12" x14ac:dyDescent="0.25">
      <c r="A3619">
        <v>3608</v>
      </c>
      <c r="B3619" t="s">
        <v>13049</v>
      </c>
      <c r="C3619" t="s">
        <v>777</v>
      </c>
      <c r="D3619" s="7">
        <v>4200000</v>
      </c>
      <c r="E3619">
        <v>97</v>
      </c>
      <c r="F3619" t="s">
        <v>18</v>
      </c>
      <c r="G3619">
        <v>80</v>
      </c>
      <c r="H3619">
        <v>30</v>
      </c>
      <c r="I3619">
        <v>2015</v>
      </c>
      <c r="J3619">
        <v>1</v>
      </c>
      <c r="K3619" t="s">
        <v>3637</v>
      </c>
      <c r="L3619">
        <f>data_to_analyze[[#This Row],[workers]]-data_to_analyze[[#This Row],[previous_workers]]</f>
        <v>50</v>
      </c>
    </row>
    <row r="3620" spans="1:12" x14ac:dyDescent="0.25">
      <c r="A3620">
        <v>3609</v>
      </c>
      <c r="B3620" t="s">
        <v>13052</v>
      </c>
      <c r="C3620" t="s">
        <v>108</v>
      </c>
      <c r="D3620" s="7">
        <v>33200000</v>
      </c>
      <c r="E3620">
        <v>97</v>
      </c>
      <c r="F3620" t="s">
        <v>271</v>
      </c>
      <c r="G3620">
        <v>76</v>
      </c>
      <c r="H3620">
        <v>39</v>
      </c>
      <c r="I3620">
        <v>2007</v>
      </c>
      <c r="J3620">
        <v>3</v>
      </c>
      <c r="K3620" t="s">
        <v>108</v>
      </c>
      <c r="L3620">
        <f>data_to_analyze[[#This Row],[workers]]-data_to_analyze[[#This Row],[previous_workers]]</f>
        <v>37</v>
      </c>
    </row>
    <row r="3621" spans="1:12" x14ac:dyDescent="0.25">
      <c r="A3621">
        <v>3610</v>
      </c>
      <c r="B3621" t="s">
        <v>13055</v>
      </c>
      <c r="C3621" t="s">
        <v>17753</v>
      </c>
      <c r="D3621" s="7">
        <v>3900000</v>
      </c>
      <c r="E3621">
        <v>97</v>
      </c>
      <c r="F3621" t="s">
        <v>329</v>
      </c>
      <c r="G3621">
        <v>32</v>
      </c>
      <c r="H3621">
        <v>25</v>
      </c>
      <c r="I3621">
        <v>1992</v>
      </c>
      <c r="J3621">
        <v>7</v>
      </c>
      <c r="K3621" t="s">
        <v>2827</v>
      </c>
      <c r="L3621">
        <f>data_to_analyze[[#This Row],[workers]]-data_to_analyze[[#This Row],[previous_workers]]</f>
        <v>7</v>
      </c>
    </row>
    <row r="3622" spans="1:12" x14ac:dyDescent="0.25">
      <c r="A3622">
        <v>3611</v>
      </c>
      <c r="B3622" t="s">
        <v>13058</v>
      </c>
      <c r="C3622" t="s">
        <v>17770</v>
      </c>
      <c r="D3622" s="7">
        <v>2500000</v>
      </c>
      <c r="E3622">
        <v>97</v>
      </c>
      <c r="F3622" t="s">
        <v>257</v>
      </c>
      <c r="G3622">
        <v>48</v>
      </c>
      <c r="H3622">
        <v>35</v>
      </c>
      <c r="I3622">
        <v>1999</v>
      </c>
      <c r="J3622">
        <v>2</v>
      </c>
      <c r="K3622" t="s">
        <v>1789</v>
      </c>
      <c r="L3622">
        <f>data_to_analyze[[#This Row],[workers]]-data_to_analyze[[#This Row],[previous_workers]]</f>
        <v>13</v>
      </c>
    </row>
    <row r="3623" spans="1:12" x14ac:dyDescent="0.25">
      <c r="A3623">
        <v>3612</v>
      </c>
      <c r="B3623" t="s">
        <v>13061</v>
      </c>
      <c r="C3623" t="s">
        <v>17770</v>
      </c>
      <c r="D3623" s="7">
        <v>3300000</v>
      </c>
      <c r="E3623">
        <v>97</v>
      </c>
      <c r="F3623" t="s">
        <v>336</v>
      </c>
      <c r="G3623">
        <v>48</v>
      </c>
      <c r="H3623">
        <v>18</v>
      </c>
      <c r="I3623">
        <v>1945</v>
      </c>
      <c r="J3623">
        <v>3</v>
      </c>
      <c r="K3623" t="s">
        <v>258</v>
      </c>
      <c r="L3623">
        <f>data_to_analyze[[#This Row],[workers]]-data_to_analyze[[#This Row],[previous_workers]]</f>
        <v>30</v>
      </c>
    </row>
    <row r="3624" spans="1:12" x14ac:dyDescent="0.25">
      <c r="A3624">
        <v>3613</v>
      </c>
      <c r="B3624" t="s">
        <v>13064</v>
      </c>
      <c r="C3624" t="s">
        <v>17769</v>
      </c>
      <c r="D3624" s="7">
        <v>9400000</v>
      </c>
      <c r="E3624">
        <v>97</v>
      </c>
      <c r="F3624" t="s">
        <v>107</v>
      </c>
      <c r="G3624">
        <v>10</v>
      </c>
      <c r="H3624">
        <v>14</v>
      </c>
      <c r="I3624">
        <v>2005</v>
      </c>
      <c r="J3624">
        <v>2</v>
      </c>
      <c r="K3624" t="s">
        <v>26</v>
      </c>
      <c r="L3624">
        <f>data_to_analyze[[#This Row],[workers]]-data_to_analyze[[#This Row],[previous_workers]]</f>
        <v>-4</v>
      </c>
    </row>
    <row r="3625" spans="1:12" x14ac:dyDescent="0.25">
      <c r="A3625">
        <v>3614</v>
      </c>
      <c r="B3625" t="s">
        <v>13067</v>
      </c>
      <c r="C3625" t="s">
        <v>17770</v>
      </c>
      <c r="D3625" s="7">
        <v>9500000</v>
      </c>
      <c r="E3625">
        <v>97</v>
      </c>
      <c r="F3625" t="s">
        <v>33</v>
      </c>
      <c r="G3625">
        <v>128</v>
      </c>
      <c r="H3625">
        <v>68</v>
      </c>
      <c r="I3625">
        <v>1980</v>
      </c>
      <c r="J3625">
        <v>4</v>
      </c>
      <c r="K3625" t="s">
        <v>251</v>
      </c>
      <c r="L3625">
        <f>data_to_analyze[[#This Row],[workers]]-data_to_analyze[[#This Row],[previous_workers]]</f>
        <v>60</v>
      </c>
    </row>
    <row r="3626" spans="1:12" x14ac:dyDescent="0.25">
      <c r="A3626">
        <v>3615</v>
      </c>
      <c r="B3626" t="s">
        <v>13070</v>
      </c>
      <c r="C3626" t="s">
        <v>17750</v>
      </c>
      <c r="D3626" s="7">
        <v>15200000</v>
      </c>
      <c r="E3626">
        <v>97</v>
      </c>
      <c r="F3626" t="s">
        <v>297</v>
      </c>
      <c r="G3626">
        <v>74</v>
      </c>
      <c r="H3626">
        <v>44</v>
      </c>
      <c r="I3626">
        <v>2000</v>
      </c>
      <c r="J3626">
        <v>8</v>
      </c>
      <c r="K3626" t="s">
        <v>5546</v>
      </c>
      <c r="L3626">
        <f>data_to_analyze[[#This Row],[workers]]-data_to_analyze[[#This Row],[previous_workers]]</f>
        <v>30</v>
      </c>
    </row>
    <row r="3627" spans="1:12" x14ac:dyDescent="0.25">
      <c r="A3627">
        <v>3616</v>
      </c>
      <c r="B3627" t="s">
        <v>13073</v>
      </c>
      <c r="C3627" t="s">
        <v>17743</v>
      </c>
      <c r="D3627" s="7">
        <v>300000</v>
      </c>
      <c r="E3627">
        <v>97</v>
      </c>
      <c r="F3627" t="s">
        <v>233</v>
      </c>
      <c r="G3627">
        <v>24</v>
      </c>
      <c r="H3627">
        <v>13</v>
      </c>
      <c r="I3627">
        <v>2007</v>
      </c>
      <c r="J3627">
        <v>1</v>
      </c>
      <c r="K3627" t="s">
        <v>13076</v>
      </c>
      <c r="L3627">
        <f>data_to_analyze[[#This Row],[workers]]-data_to_analyze[[#This Row],[previous_workers]]</f>
        <v>11</v>
      </c>
    </row>
    <row r="3628" spans="1:12" x14ac:dyDescent="0.25">
      <c r="A3628">
        <v>3617</v>
      </c>
      <c r="B3628" t="s">
        <v>13077</v>
      </c>
      <c r="C3628" t="s">
        <v>17768</v>
      </c>
      <c r="D3628" s="7">
        <v>31300000</v>
      </c>
      <c r="E3628">
        <v>97</v>
      </c>
      <c r="F3628" t="s">
        <v>107</v>
      </c>
      <c r="G3628">
        <v>70</v>
      </c>
      <c r="H3628">
        <v>40</v>
      </c>
      <c r="I3628">
        <v>2013</v>
      </c>
      <c r="J3628">
        <v>2</v>
      </c>
      <c r="K3628" t="s">
        <v>5080</v>
      </c>
      <c r="L3628">
        <f>data_to_analyze[[#This Row],[workers]]-data_to_analyze[[#This Row],[previous_workers]]</f>
        <v>30</v>
      </c>
    </row>
    <row r="3629" spans="1:12" x14ac:dyDescent="0.25">
      <c r="A3629">
        <v>3618</v>
      </c>
      <c r="B3629" t="s">
        <v>13080</v>
      </c>
      <c r="C3629" t="s">
        <v>10856</v>
      </c>
      <c r="D3629" s="7">
        <v>91800000</v>
      </c>
      <c r="E3629">
        <v>97</v>
      </c>
      <c r="F3629" t="s">
        <v>18</v>
      </c>
      <c r="G3629">
        <v>227</v>
      </c>
      <c r="H3629">
        <v>313</v>
      </c>
      <c r="I3629">
        <v>2008</v>
      </c>
      <c r="J3629">
        <v>1</v>
      </c>
      <c r="K3629" t="s">
        <v>83</v>
      </c>
      <c r="L3629">
        <f>data_to_analyze[[#This Row],[workers]]-data_to_analyze[[#This Row],[previous_workers]]</f>
        <v>-86</v>
      </c>
    </row>
    <row r="3630" spans="1:12" x14ac:dyDescent="0.25">
      <c r="A3630">
        <v>3619</v>
      </c>
      <c r="B3630" t="s">
        <v>13084</v>
      </c>
      <c r="C3630" t="s">
        <v>17738</v>
      </c>
      <c r="D3630" s="7">
        <v>4300000</v>
      </c>
      <c r="E3630">
        <v>96</v>
      </c>
      <c r="F3630" t="s">
        <v>40</v>
      </c>
      <c r="G3630">
        <v>17</v>
      </c>
      <c r="H3630">
        <v>7</v>
      </c>
      <c r="I3630">
        <v>2010</v>
      </c>
      <c r="J3630">
        <v>4</v>
      </c>
      <c r="K3630" t="s">
        <v>976</v>
      </c>
      <c r="L3630">
        <f>data_to_analyze[[#This Row],[workers]]-data_to_analyze[[#This Row],[previous_workers]]</f>
        <v>10</v>
      </c>
    </row>
    <row r="3631" spans="1:12" x14ac:dyDescent="0.25">
      <c r="A3631">
        <v>3620</v>
      </c>
      <c r="B3631" t="s">
        <v>13087</v>
      </c>
      <c r="C3631" t="s">
        <v>10856</v>
      </c>
      <c r="D3631" s="7">
        <v>7100000</v>
      </c>
      <c r="E3631">
        <v>96</v>
      </c>
      <c r="F3631" t="s">
        <v>257</v>
      </c>
      <c r="G3631">
        <v>55</v>
      </c>
      <c r="H3631">
        <v>32</v>
      </c>
      <c r="I3631">
        <v>1999</v>
      </c>
      <c r="J3631">
        <v>2</v>
      </c>
      <c r="K3631" t="s">
        <v>10167</v>
      </c>
      <c r="L3631">
        <f>data_to_analyze[[#This Row],[workers]]-data_to_analyze[[#This Row],[previous_workers]]</f>
        <v>23</v>
      </c>
    </row>
    <row r="3632" spans="1:12" x14ac:dyDescent="0.25">
      <c r="A3632">
        <v>3621</v>
      </c>
      <c r="B3632" t="s">
        <v>13090</v>
      </c>
      <c r="C3632" t="s">
        <v>17770</v>
      </c>
      <c r="D3632" s="7">
        <v>4000000</v>
      </c>
      <c r="E3632">
        <v>96</v>
      </c>
      <c r="F3632" t="s">
        <v>187</v>
      </c>
      <c r="G3632">
        <v>120</v>
      </c>
      <c r="H3632">
        <v>40</v>
      </c>
      <c r="I3632">
        <v>2008</v>
      </c>
      <c r="J3632">
        <v>6</v>
      </c>
      <c r="K3632" t="s">
        <v>34</v>
      </c>
      <c r="L3632">
        <f>data_to_analyze[[#This Row],[workers]]-data_to_analyze[[#This Row],[previous_workers]]</f>
        <v>80</v>
      </c>
    </row>
    <row r="3633" spans="1:12" x14ac:dyDescent="0.25">
      <c r="A3633">
        <v>3622</v>
      </c>
      <c r="B3633" t="s">
        <v>13093</v>
      </c>
      <c r="C3633" t="s">
        <v>17739</v>
      </c>
      <c r="D3633" s="7">
        <v>4400000</v>
      </c>
      <c r="E3633">
        <v>96</v>
      </c>
      <c r="F3633" t="s">
        <v>156</v>
      </c>
      <c r="G3633">
        <v>15</v>
      </c>
      <c r="H3633">
        <v>12</v>
      </c>
      <c r="I3633">
        <v>2007</v>
      </c>
      <c r="J3633">
        <v>1</v>
      </c>
      <c r="K3633" t="s">
        <v>13096</v>
      </c>
      <c r="L3633">
        <f>data_to_analyze[[#This Row],[workers]]-data_to_analyze[[#This Row],[previous_workers]]</f>
        <v>3</v>
      </c>
    </row>
    <row r="3634" spans="1:12" x14ac:dyDescent="0.25">
      <c r="A3634">
        <v>3623</v>
      </c>
      <c r="B3634" t="s">
        <v>13097</v>
      </c>
      <c r="C3634" t="s">
        <v>17739</v>
      </c>
      <c r="D3634" s="7">
        <v>88400000</v>
      </c>
      <c r="E3634">
        <v>96</v>
      </c>
      <c r="F3634" t="s">
        <v>55</v>
      </c>
      <c r="G3634">
        <v>1102</v>
      </c>
      <c r="H3634">
        <v>609</v>
      </c>
      <c r="I3634">
        <v>2003</v>
      </c>
      <c r="J3634">
        <v>5</v>
      </c>
      <c r="K3634" t="s">
        <v>122</v>
      </c>
      <c r="L3634">
        <f>data_to_analyze[[#This Row],[workers]]-data_to_analyze[[#This Row],[previous_workers]]</f>
        <v>493</v>
      </c>
    </row>
    <row r="3635" spans="1:12" x14ac:dyDescent="0.25">
      <c r="A3635">
        <v>3624</v>
      </c>
      <c r="B3635" t="s">
        <v>13101</v>
      </c>
      <c r="C3635" t="s">
        <v>17770</v>
      </c>
      <c r="D3635" s="7">
        <v>23700000</v>
      </c>
      <c r="E3635">
        <v>96</v>
      </c>
      <c r="F3635" t="s">
        <v>107</v>
      </c>
      <c r="G3635">
        <v>163</v>
      </c>
      <c r="H3635">
        <v>80</v>
      </c>
      <c r="I3635">
        <v>2009</v>
      </c>
      <c r="J3635">
        <v>4</v>
      </c>
      <c r="K3635" t="s">
        <v>258</v>
      </c>
      <c r="L3635">
        <f>data_to_analyze[[#This Row],[workers]]-data_to_analyze[[#This Row],[previous_workers]]</f>
        <v>83</v>
      </c>
    </row>
    <row r="3636" spans="1:12" x14ac:dyDescent="0.25">
      <c r="A3636">
        <v>3625</v>
      </c>
      <c r="B3636" t="s">
        <v>13104</v>
      </c>
      <c r="C3636" t="s">
        <v>17770</v>
      </c>
      <c r="D3636" s="7">
        <v>6400000</v>
      </c>
      <c r="E3636">
        <v>96</v>
      </c>
      <c r="F3636" t="s">
        <v>211</v>
      </c>
      <c r="G3636">
        <v>25</v>
      </c>
      <c r="H3636">
        <v>17</v>
      </c>
      <c r="I3636">
        <v>2010</v>
      </c>
      <c r="J3636">
        <v>2</v>
      </c>
      <c r="K3636" t="s">
        <v>258</v>
      </c>
      <c r="L3636">
        <f>data_to_analyze[[#This Row],[workers]]-data_to_analyze[[#This Row],[previous_workers]]</f>
        <v>8</v>
      </c>
    </row>
    <row r="3637" spans="1:12" x14ac:dyDescent="0.25">
      <c r="A3637">
        <v>3626</v>
      </c>
      <c r="B3637" t="s">
        <v>13107</v>
      </c>
      <c r="C3637" t="s">
        <v>17757</v>
      </c>
      <c r="D3637" s="7">
        <v>900000</v>
      </c>
      <c r="E3637">
        <v>96</v>
      </c>
      <c r="F3637" t="s">
        <v>211</v>
      </c>
      <c r="G3637">
        <v>38</v>
      </c>
      <c r="H3637">
        <v>18</v>
      </c>
      <c r="I3637">
        <v>2009</v>
      </c>
      <c r="J3637">
        <v>1</v>
      </c>
      <c r="K3637" t="s">
        <v>13110</v>
      </c>
      <c r="L3637">
        <f>data_to_analyze[[#This Row],[workers]]-data_to_analyze[[#This Row],[previous_workers]]</f>
        <v>20</v>
      </c>
    </row>
    <row r="3638" spans="1:12" x14ac:dyDescent="0.25">
      <c r="A3638">
        <v>3627</v>
      </c>
      <c r="B3638" t="s">
        <v>13111</v>
      </c>
      <c r="C3638" t="s">
        <v>17770</v>
      </c>
      <c r="D3638" s="7">
        <v>2100000</v>
      </c>
      <c r="E3638">
        <v>96</v>
      </c>
      <c r="F3638" t="s">
        <v>233</v>
      </c>
      <c r="G3638">
        <v>17</v>
      </c>
      <c r="H3638">
        <v>6</v>
      </c>
      <c r="I3638">
        <v>2007</v>
      </c>
      <c r="J3638">
        <v>1</v>
      </c>
      <c r="K3638" t="s">
        <v>707</v>
      </c>
      <c r="L3638">
        <f>data_to_analyze[[#This Row],[workers]]-data_to_analyze[[#This Row],[previous_workers]]</f>
        <v>11</v>
      </c>
    </row>
    <row r="3639" spans="1:12" x14ac:dyDescent="0.25">
      <c r="A3639">
        <v>3628</v>
      </c>
      <c r="B3639" t="s">
        <v>13114</v>
      </c>
      <c r="C3639" t="s">
        <v>17735</v>
      </c>
      <c r="D3639" s="7">
        <v>37900000</v>
      </c>
      <c r="E3639">
        <v>96</v>
      </c>
      <c r="F3639" t="s">
        <v>156</v>
      </c>
      <c r="G3639">
        <v>401</v>
      </c>
      <c r="H3639">
        <v>102</v>
      </c>
      <c r="I3639">
        <v>2002</v>
      </c>
      <c r="J3639">
        <v>6</v>
      </c>
      <c r="K3639" t="s">
        <v>2085</v>
      </c>
      <c r="L3639">
        <f>data_to_analyze[[#This Row],[workers]]-data_to_analyze[[#This Row],[previous_workers]]</f>
        <v>299</v>
      </c>
    </row>
    <row r="3640" spans="1:12" x14ac:dyDescent="0.25">
      <c r="A3640">
        <v>3629</v>
      </c>
      <c r="B3640" t="s">
        <v>13117</v>
      </c>
      <c r="C3640" t="s">
        <v>17771</v>
      </c>
      <c r="D3640" s="7">
        <v>219800000</v>
      </c>
      <c r="E3640">
        <v>96</v>
      </c>
      <c r="F3640" t="s">
        <v>40</v>
      </c>
      <c r="G3640">
        <v>315</v>
      </c>
      <c r="H3640">
        <v>200</v>
      </c>
      <c r="I3640">
        <v>2011</v>
      </c>
      <c r="J3640">
        <v>4</v>
      </c>
      <c r="K3640" t="s">
        <v>13121</v>
      </c>
      <c r="L3640">
        <f>data_to_analyze[[#This Row],[workers]]-data_to_analyze[[#This Row],[previous_workers]]</f>
        <v>115</v>
      </c>
    </row>
    <row r="3641" spans="1:12" x14ac:dyDescent="0.25">
      <c r="A3641">
        <v>3630</v>
      </c>
      <c r="B3641" t="s">
        <v>13122</v>
      </c>
      <c r="C3641" t="s">
        <v>17742</v>
      </c>
      <c r="D3641" s="7">
        <v>23700000</v>
      </c>
      <c r="E3641">
        <v>96</v>
      </c>
      <c r="F3641" t="s">
        <v>156</v>
      </c>
      <c r="G3641">
        <v>104</v>
      </c>
      <c r="H3641">
        <v>24</v>
      </c>
      <c r="I3641">
        <v>2010</v>
      </c>
      <c r="J3641">
        <v>2</v>
      </c>
      <c r="K3641" t="s">
        <v>13125</v>
      </c>
      <c r="L3641">
        <f>data_to_analyze[[#This Row],[workers]]-data_to_analyze[[#This Row],[previous_workers]]</f>
        <v>80</v>
      </c>
    </row>
    <row r="3642" spans="1:12" x14ac:dyDescent="0.25">
      <c r="A3642">
        <v>3631</v>
      </c>
      <c r="B3642" t="s">
        <v>13126</v>
      </c>
      <c r="C3642" t="s">
        <v>17773</v>
      </c>
      <c r="D3642" s="7">
        <v>16500000</v>
      </c>
      <c r="E3642">
        <v>96</v>
      </c>
      <c r="F3642" t="s">
        <v>156</v>
      </c>
      <c r="G3642">
        <v>290</v>
      </c>
      <c r="H3642">
        <v>99</v>
      </c>
      <c r="I3642">
        <v>2000</v>
      </c>
      <c r="J3642">
        <v>4</v>
      </c>
      <c r="K3642" t="s">
        <v>3271</v>
      </c>
      <c r="L3642">
        <f>data_to_analyze[[#This Row],[workers]]-data_to_analyze[[#This Row],[previous_workers]]</f>
        <v>191</v>
      </c>
    </row>
    <row r="3643" spans="1:12" x14ac:dyDescent="0.25">
      <c r="A3643">
        <v>3632</v>
      </c>
      <c r="B3643" t="s">
        <v>13129</v>
      </c>
      <c r="C3643" t="s">
        <v>17770</v>
      </c>
      <c r="D3643" s="7">
        <v>22700000</v>
      </c>
      <c r="E3643">
        <v>96</v>
      </c>
      <c r="F3643" t="s">
        <v>55</v>
      </c>
      <c r="G3643">
        <v>470</v>
      </c>
      <c r="H3643">
        <v>200</v>
      </c>
      <c r="I3643">
        <v>1999</v>
      </c>
      <c r="J3643">
        <v>5</v>
      </c>
      <c r="K3643" t="s">
        <v>6877</v>
      </c>
      <c r="L3643">
        <f>data_to_analyze[[#This Row],[workers]]-data_to_analyze[[#This Row],[previous_workers]]</f>
        <v>270</v>
      </c>
    </row>
    <row r="3644" spans="1:12" x14ac:dyDescent="0.25">
      <c r="A3644">
        <v>3633</v>
      </c>
      <c r="B3644" t="s">
        <v>13132</v>
      </c>
      <c r="C3644" t="s">
        <v>10856</v>
      </c>
      <c r="D3644" s="7">
        <v>2100000</v>
      </c>
      <c r="E3644">
        <v>96</v>
      </c>
      <c r="F3644" t="s">
        <v>297</v>
      </c>
      <c r="G3644">
        <v>11</v>
      </c>
      <c r="H3644">
        <v>5</v>
      </c>
      <c r="I3644">
        <v>2009</v>
      </c>
      <c r="J3644">
        <v>2</v>
      </c>
      <c r="K3644" t="s">
        <v>495</v>
      </c>
      <c r="L3644">
        <f>data_to_analyze[[#This Row],[workers]]-data_to_analyze[[#This Row],[previous_workers]]</f>
        <v>6</v>
      </c>
    </row>
    <row r="3645" spans="1:12" x14ac:dyDescent="0.25">
      <c r="A3645">
        <v>3634</v>
      </c>
      <c r="B3645" t="s">
        <v>13135</v>
      </c>
      <c r="C3645" t="s">
        <v>17773</v>
      </c>
      <c r="D3645" s="7">
        <v>54900000</v>
      </c>
      <c r="E3645">
        <v>96</v>
      </c>
      <c r="F3645" t="s">
        <v>336</v>
      </c>
      <c r="G3645">
        <v>68</v>
      </c>
      <c r="H3645">
        <v>50</v>
      </c>
      <c r="I3645">
        <v>2006</v>
      </c>
      <c r="J3645">
        <v>3</v>
      </c>
      <c r="K3645" t="s">
        <v>6001</v>
      </c>
      <c r="L3645">
        <f>data_to_analyze[[#This Row],[workers]]-data_to_analyze[[#This Row],[previous_workers]]</f>
        <v>18</v>
      </c>
    </row>
    <row r="3646" spans="1:12" x14ac:dyDescent="0.25">
      <c r="A3646">
        <v>3635</v>
      </c>
      <c r="B3646" t="s">
        <v>13139</v>
      </c>
      <c r="C3646" t="s">
        <v>17773</v>
      </c>
      <c r="D3646" s="7">
        <v>73200000</v>
      </c>
      <c r="E3646">
        <v>96</v>
      </c>
      <c r="F3646" t="s">
        <v>48</v>
      </c>
      <c r="G3646">
        <v>300</v>
      </c>
      <c r="H3646">
        <v>170</v>
      </c>
      <c r="I3646">
        <v>1991</v>
      </c>
      <c r="J3646">
        <v>3</v>
      </c>
      <c r="K3646" t="s">
        <v>7314</v>
      </c>
      <c r="L3646">
        <f>data_to_analyze[[#This Row],[workers]]-data_to_analyze[[#This Row],[previous_workers]]</f>
        <v>130</v>
      </c>
    </row>
    <row r="3647" spans="1:12" x14ac:dyDescent="0.25">
      <c r="A3647">
        <v>3636</v>
      </c>
      <c r="B3647" t="s">
        <v>13142</v>
      </c>
      <c r="C3647" t="s">
        <v>108</v>
      </c>
      <c r="D3647" s="7">
        <v>32300000</v>
      </c>
      <c r="E3647">
        <v>96</v>
      </c>
      <c r="F3647" t="s">
        <v>33</v>
      </c>
      <c r="G3647">
        <v>285</v>
      </c>
      <c r="H3647">
        <v>166</v>
      </c>
      <c r="I3647">
        <v>2001</v>
      </c>
      <c r="J3647">
        <v>4</v>
      </c>
      <c r="K3647" t="s">
        <v>5314</v>
      </c>
      <c r="L3647">
        <f>data_to_analyze[[#This Row],[workers]]-data_to_analyze[[#This Row],[previous_workers]]</f>
        <v>119</v>
      </c>
    </row>
    <row r="3648" spans="1:12" x14ac:dyDescent="0.25">
      <c r="A3648">
        <v>3637</v>
      </c>
      <c r="B3648" t="s">
        <v>13146</v>
      </c>
      <c r="C3648" t="s">
        <v>17751</v>
      </c>
      <c r="D3648" s="7">
        <v>26600000</v>
      </c>
      <c r="E3648">
        <v>96</v>
      </c>
      <c r="F3648" t="s">
        <v>308</v>
      </c>
      <c r="G3648">
        <v>165</v>
      </c>
      <c r="H3648">
        <v>108</v>
      </c>
      <c r="I3648">
        <v>2005</v>
      </c>
      <c r="J3648">
        <v>8</v>
      </c>
      <c r="K3648" t="s">
        <v>4268</v>
      </c>
      <c r="L3648">
        <f>data_to_analyze[[#This Row],[workers]]-data_to_analyze[[#This Row],[previous_workers]]</f>
        <v>57</v>
      </c>
    </row>
    <row r="3649" spans="1:12" x14ac:dyDescent="0.25">
      <c r="A3649">
        <v>3638</v>
      </c>
      <c r="B3649" t="s">
        <v>13149</v>
      </c>
      <c r="C3649" t="s">
        <v>17735</v>
      </c>
      <c r="D3649" s="7">
        <v>4300000</v>
      </c>
      <c r="E3649">
        <v>96</v>
      </c>
      <c r="F3649" t="s">
        <v>297</v>
      </c>
      <c r="G3649">
        <v>26</v>
      </c>
      <c r="H3649">
        <v>13</v>
      </c>
      <c r="I3649">
        <v>2001</v>
      </c>
      <c r="J3649">
        <v>4</v>
      </c>
      <c r="K3649" t="s">
        <v>7498</v>
      </c>
      <c r="L3649">
        <f>data_to_analyze[[#This Row],[workers]]-data_to_analyze[[#This Row],[previous_workers]]</f>
        <v>13</v>
      </c>
    </row>
    <row r="3650" spans="1:12" x14ac:dyDescent="0.25">
      <c r="A3650">
        <v>3639</v>
      </c>
      <c r="B3650" t="s">
        <v>13152</v>
      </c>
      <c r="C3650" t="s">
        <v>17739</v>
      </c>
      <c r="D3650" s="7">
        <v>50700000</v>
      </c>
      <c r="E3650">
        <v>96</v>
      </c>
      <c r="F3650" t="s">
        <v>33</v>
      </c>
      <c r="G3650">
        <v>105</v>
      </c>
      <c r="H3650">
        <v>50</v>
      </c>
      <c r="I3650">
        <v>1997</v>
      </c>
      <c r="J3650">
        <v>9</v>
      </c>
      <c r="K3650" t="s">
        <v>122</v>
      </c>
      <c r="L3650">
        <f>data_to_analyze[[#This Row],[workers]]-data_to_analyze[[#This Row],[previous_workers]]</f>
        <v>55</v>
      </c>
    </row>
    <row r="3651" spans="1:12" x14ac:dyDescent="0.25">
      <c r="A3651">
        <v>3640</v>
      </c>
      <c r="B3651" t="s">
        <v>13155</v>
      </c>
      <c r="C3651" t="s">
        <v>17749</v>
      </c>
      <c r="D3651" s="7">
        <v>5700000</v>
      </c>
      <c r="E3651">
        <v>96</v>
      </c>
      <c r="F3651" t="s">
        <v>297</v>
      </c>
      <c r="G3651">
        <v>22</v>
      </c>
      <c r="H3651">
        <v>15</v>
      </c>
      <c r="I3651">
        <v>2007</v>
      </c>
      <c r="J3651">
        <v>5</v>
      </c>
      <c r="K3651" t="s">
        <v>13158</v>
      </c>
      <c r="L3651">
        <f>data_to_analyze[[#This Row],[workers]]-data_to_analyze[[#This Row],[previous_workers]]</f>
        <v>7</v>
      </c>
    </row>
    <row r="3652" spans="1:12" x14ac:dyDescent="0.25">
      <c r="A3652">
        <v>3641</v>
      </c>
      <c r="B3652" t="s">
        <v>13159</v>
      </c>
      <c r="C3652" t="s">
        <v>10856</v>
      </c>
      <c r="D3652" s="7">
        <v>3800000</v>
      </c>
      <c r="E3652">
        <v>96</v>
      </c>
      <c r="F3652" t="s">
        <v>233</v>
      </c>
      <c r="G3652">
        <v>30</v>
      </c>
      <c r="H3652">
        <v>11</v>
      </c>
      <c r="I3652">
        <v>1988</v>
      </c>
      <c r="J3652">
        <v>2</v>
      </c>
      <c r="K3652" t="s">
        <v>83</v>
      </c>
      <c r="L3652">
        <f>data_to_analyze[[#This Row],[workers]]-data_to_analyze[[#This Row],[previous_workers]]</f>
        <v>19</v>
      </c>
    </row>
    <row r="3653" spans="1:12" x14ac:dyDescent="0.25">
      <c r="A3653">
        <v>3642</v>
      </c>
      <c r="B3653" t="s">
        <v>13162</v>
      </c>
      <c r="C3653" t="s">
        <v>17765</v>
      </c>
      <c r="D3653" s="7">
        <v>11100000</v>
      </c>
      <c r="E3653">
        <v>96</v>
      </c>
      <c r="F3653" t="s">
        <v>33</v>
      </c>
      <c r="G3653">
        <v>671</v>
      </c>
      <c r="H3653">
        <v>311</v>
      </c>
      <c r="I3653">
        <v>2005</v>
      </c>
      <c r="J3653">
        <v>4</v>
      </c>
      <c r="K3653" t="s">
        <v>49</v>
      </c>
      <c r="L3653">
        <f>data_to_analyze[[#This Row],[workers]]-data_to_analyze[[#This Row],[previous_workers]]</f>
        <v>360</v>
      </c>
    </row>
    <row r="3654" spans="1:12" x14ac:dyDescent="0.25">
      <c r="A3654">
        <v>3643</v>
      </c>
      <c r="B3654" t="s">
        <v>13165</v>
      </c>
      <c r="C3654" t="s">
        <v>17755</v>
      </c>
      <c r="D3654" s="7">
        <v>300000</v>
      </c>
      <c r="E3654">
        <v>96</v>
      </c>
      <c r="F3654" t="s">
        <v>40</v>
      </c>
      <c r="G3654">
        <v>19</v>
      </c>
      <c r="H3654">
        <v>10</v>
      </c>
      <c r="I3654">
        <v>2007</v>
      </c>
      <c r="J3654">
        <v>1</v>
      </c>
      <c r="K3654" t="s">
        <v>1015</v>
      </c>
      <c r="L3654">
        <f>data_to_analyze[[#This Row],[workers]]-data_to_analyze[[#This Row],[previous_workers]]</f>
        <v>9</v>
      </c>
    </row>
    <row r="3655" spans="1:12" x14ac:dyDescent="0.25">
      <c r="A3655">
        <v>3644</v>
      </c>
      <c r="B3655" t="s">
        <v>13168</v>
      </c>
      <c r="C3655" t="s">
        <v>17742</v>
      </c>
      <c r="D3655" s="7">
        <v>117600000</v>
      </c>
      <c r="E3655">
        <v>96</v>
      </c>
      <c r="F3655" t="s">
        <v>25</v>
      </c>
      <c r="G3655">
        <v>60</v>
      </c>
      <c r="H3655">
        <v>20</v>
      </c>
      <c r="I3655">
        <v>2003</v>
      </c>
      <c r="J3655">
        <v>9</v>
      </c>
      <c r="K3655" t="s">
        <v>6133</v>
      </c>
      <c r="L3655">
        <f>data_to_analyze[[#This Row],[workers]]-data_to_analyze[[#This Row],[previous_workers]]</f>
        <v>40</v>
      </c>
    </row>
    <row r="3656" spans="1:12" x14ac:dyDescent="0.25">
      <c r="A3656">
        <v>3645</v>
      </c>
      <c r="B3656" t="s">
        <v>13171</v>
      </c>
      <c r="C3656" t="s">
        <v>108</v>
      </c>
      <c r="D3656" s="7">
        <v>17400000</v>
      </c>
      <c r="E3656">
        <v>96</v>
      </c>
      <c r="F3656" t="s">
        <v>55</v>
      </c>
      <c r="G3656">
        <v>365</v>
      </c>
      <c r="H3656">
        <v>150</v>
      </c>
      <c r="I3656">
        <v>2008</v>
      </c>
      <c r="J3656">
        <v>2</v>
      </c>
      <c r="K3656" t="s">
        <v>2330</v>
      </c>
      <c r="L3656">
        <f>data_to_analyze[[#This Row],[workers]]-data_to_analyze[[#This Row],[previous_workers]]</f>
        <v>215</v>
      </c>
    </row>
    <row r="3657" spans="1:12" x14ac:dyDescent="0.25">
      <c r="A3657">
        <v>3646</v>
      </c>
      <c r="B3657" t="s">
        <v>13174</v>
      </c>
      <c r="C3657" t="s">
        <v>17753</v>
      </c>
      <c r="D3657" s="7">
        <v>3900000</v>
      </c>
      <c r="E3657">
        <v>96</v>
      </c>
      <c r="F3657" t="s">
        <v>336</v>
      </c>
      <c r="G3657">
        <v>17</v>
      </c>
      <c r="H3657">
        <v>9</v>
      </c>
      <c r="I3657">
        <v>2010</v>
      </c>
      <c r="J3657">
        <v>3</v>
      </c>
      <c r="K3657" t="s">
        <v>2827</v>
      </c>
      <c r="L3657">
        <f>data_to_analyze[[#This Row],[workers]]-data_to_analyze[[#This Row],[previous_workers]]</f>
        <v>8</v>
      </c>
    </row>
    <row r="3658" spans="1:12" x14ac:dyDescent="0.25">
      <c r="A3658">
        <v>3647</v>
      </c>
      <c r="B3658" t="s">
        <v>13177</v>
      </c>
      <c r="C3658" t="s">
        <v>17742</v>
      </c>
      <c r="D3658" s="7">
        <v>10800000</v>
      </c>
      <c r="E3658">
        <v>95</v>
      </c>
      <c r="F3658" t="s">
        <v>336</v>
      </c>
      <c r="G3658">
        <v>30</v>
      </c>
      <c r="H3658">
        <v>11</v>
      </c>
      <c r="I3658">
        <v>2014</v>
      </c>
      <c r="J3658">
        <v>2</v>
      </c>
      <c r="K3658" t="s">
        <v>1598</v>
      </c>
      <c r="L3658">
        <f>data_to_analyze[[#This Row],[workers]]-data_to_analyze[[#This Row],[previous_workers]]</f>
        <v>19</v>
      </c>
    </row>
    <row r="3659" spans="1:12" x14ac:dyDescent="0.25">
      <c r="A3659">
        <v>3648</v>
      </c>
      <c r="B3659" t="s">
        <v>13180</v>
      </c>
      <c r="C3659" t="s">
        <v>17775</v>
      </c>
      <c r="D3659" s="7">
        <v>11900000</v>
      </c>
      <c r="E3659">
        <v>95</v>
      </c>
      <c r="F3659" t="s">
        <v>233</v>
      </c>
      <c r="G3659">
        <v>42</v>
      </c>
      <c r="H3659">
        <v>17</v>
      </c>
      <c r="I3659">
        <v>2006</v>
      </c>
      <c r="J3659">
        <v>1</v>
      </c>
      <c r="K3659" t="s">
        <v>13183</v>
      </c>
      <c r="L3659">
        <f>data_to_analyze[[#This Row],[workers]]-data_to_analyze[[#This Row],[previous_workers]]</f>
        <v>25</v>
      </c>
    </row>
    <row r="3660" spans="1:12" x14ac:dyDescent="0.25">
      <c r="A3660">
        <v>3649</v>
      </c>
      <c r="B3660" t="s">
        <v>13184</v>
      </c>
      <c r="C3660" t="s">
        <v>17760</v>
      </c>
      <c r="D3660" s="7">
        <v>200000</v>
      </c>
      <c r="E3660">
        <v>95</v>
      </c>
      <c r="F3660" t="s">
        <v>336</v>
      </c>
      <c r="G3660">
        <v>11</v>
      </c>
      <c r="H3660">
        <v>8</v>
      </c>
      <c r="I3660">
        <v>2004</v>
      </c>
      <c r="J3660">
        <v>1</v>
      </c>
      <c r="K3660" t="s">
        <v>422</v>
      </c>
      <c r="L3660">
        <f>data_to_analyze[[#This Row],[workers]]-data_to_analyze[[#This Row],[previous_workers]]</f>
        <v>3</v>
      </c>
    </row>
    <row r="3661" spans="1:12" x14ac:dyDescent="0.25">
      <c r="A3661">
        <v>3650</v>
      </c>
      <c r="B3661" t="s">
        <v>13187</v>
      </c>
      <c r="C3661" t="s">
        <v>17753</v>
      </c>
      <c r="D3661" s="7">
        <v>29500000</v>
      </c>
      <c r="E3661">
        <v>95</v>
      </c>
      <c r="F3661" t="s">
        <v>324</v>
      </c>
      <c r="G3661">
        <v>198</v>
      </c>
      <c r="H3661">
        <v>103</v>
      </c>
      <c r="I3661">
        <v>1992</v>
      </c>
      <c r="J3661">
        <v>1</v>
      </c>
      <c r="K3661" t="s">
        <v>2827</v>
      </c>
      <c r="L3661">
        <f>data_to_analyze[[#This Row],[workers]]-data_to_analyze[[#This Row],[previous_workers]]</f>
        <v>95</v>
      </c>
    </row>
    <row r="3662" spans="1:12" x14ac:dyDescent="0.25">
      <c r="A3662">
        <v>3651</v>
      </c>
      <c r="B3662" t="s">
        <v>13190</v>
      </c>
      <c r="C3662" t="s">
        <v>17771</v>
      </c>
      <c r="D3662" s="7">
        <v>154100000</v>
      </c>
      <c r="E3662">
        <v>95</v>
      </c>
      <c r="F3662" t="s">
        <v>308</v>
      </c>
      <c r="G3662">
        <v>3048</v>
      </c>
      <c r="H3662">
        <v>2532</v>
      </c>
      <c r="I3662">
        <v>2010</v>
      </c>
      <c r="J3662">
        <v>4</v>
      </c>
      <c r="K3662" t="s">
        <v>13194</v>
      </c>
      <c r="L3662">
        <f>data_to_analyze[[#This Row],[workers]]-data_to_analyze[[#This Row],[previous_workers]]</f>
        <v>516</v>
      </c>
    </row>
    <row r="3663" spans="1:12" x14ac:dyDescent="0.25">
      <c r="A3663">
        <v>3652</v>
      </c>
      <c r="B3663" t="s">
        <v>13195</v>
      </c>
      <c r="C3663" t="s">
        <v>10856</v>
      </c>
      <c r="D3663" s="7">
        <v>49900000</v>
      </c>
      <c r="E3663">
        <v>95</v>
      </c>
      <c r="F3663" t="s">
        <v>156</v>
      </c>
      <c r="G3663">
        <v>289</v>
      </c>
      <c r="H3663">
        <v>122</v>
      </c>
      <c r="I3663">
        <v>2002</v>
      </c>
      <c r="J3663">
        <v>8</v>
      </c>
      <c r="K3663" t="s">
        <v>5719</v>
      </c>
      <c r="L3663">
        <f>data_to_analyze[[#This Row],[workers]]-data_to_analyze[[#This Row],[previous_workers]]</f>
        <v>167</v>
      </c>
    </row>
    <row r="3664" spans="1:12" x14ac:dyDescent="0.25">
      <c r="A3664">
        <v>3653</v>
      </c>
      <c r="B3664" t="s">
        <v>13199</v>
      </c>
      <c r="C3664" t="s">
        <v>10856</v>
      </c>
      <c r="D3664" s="7">
        <v>17400000</v>
      </c>
      <c r="E3664">
        <v>95</v>
      </c>
      <c r="F3664" t="s">
        <v>187</v>
      </c>
      <c r="G3664">
        <v>280</v>
      </c>
      <c r="H3664">
        <v>120</v>
      </c>
      <c r="I3664">
        <v>2005</v>
      </c>
      <c r="J3664">
        <v>5</v>
      </c>
      <c r="K3664" t="s">
        <v>696</v>
      </c>
      <c r="L3664">
        <f>data_to_analyze[[#This Row],[workers]]-data_to_analyze[[#This Row],[previous_workers]]</f>
        <v>160</v>
      </c>
    </row>
    <row r="3665" spans="1:12" x14ac:dyDescent="0.25">
      <c r="A3665">
        <v>3654</v>
      </c>
      <c r="B3665" t="s">
        <v>13202</v>
      </c>
      <c r="C3665" t="s">
        <v>10856</v>
      </c>
      <c r="D3665" s="7">
        <v>257300000</v>
      </c>
      <c r="E3665">
        <v>95</v>
      </c>
      <c r="F3665" t="s">
        <v>181</v>
      </c>
      <c r="G3665">
        <v>39</v>
      </c>
      <c r="H3665">
        <v>25</v>
      </c>
      <c r="I3665">
        <v>1997</v>
      </c>
      <c r="J3665">
        <v>4</v>
      </c>
      <c r="K3665" t="s">
        <v>10167</v>
      </c>
      <c r="L3665">
        <f>data_to_analyze[[#This Row],[workers]]-data_to_analyze[[#This Row],[previous_workers]]</f>
        <v>14</v>
      </c>
    </row>
    <row r="3666" spans="1:12" x14ac:dyDescent="0.25">
      <c r="A3666">
        <v>3655</v>
      </c>
      <c r="B3666" t="s">
        <v>13206</v>
      </c>
      <c r="C3666" t="s">
        <v>17770</v>
      </c>
      <c r="D3666" s="7">
        <v>15300000</v>
      </c>
      <c r="E3666">
        <v>95</v>
      </c>
      <c r="F3666" t="s">
        <v>156</v>
      </c>
      <c r="G3666">
        <v>59</v>
      </c>
      <c r="H3666">
        <v>35</v>
      </c>
      <c r="I3666">
        <v>2004</v>
      </c>
      <c r="J3666">
        <v>2</v>
      </c>
      <c r="K3666" t="s">
        <v>34</v>
      </c>
      <c r="L3666">
        <f>data_to_analyze[[#This Row],[workers]]-data_to_analyze[[#This Row],[previous_workers]]</f>
        <v>24</v>
      </c>
    </row>
    <row r="3667" spans="1:12" x14ac:dyDescent="0.25">
      <c r="A3667">
        <v>3656</v>
      </c>
      <c r="B3667" t="s">
        <v>13209</v>
      </c>
      <c r="C3667" t="s">
        <v>17744</v>
      </c>
      <c r="D3667" s="7">
        <v>14700000</v>
      </c>
      <c r="E3667">
        <v>95</v>
      </c>
      <c r="F3667" t="s">
        <v>1041</v>
      </c>
      <c r="G3667">
        <v>53</v>
      </c>
      <c r="H3667">
        <v>54</v>
      </c>
      <c r="I3667">
        <v>1963</v>
      </c>
      <c r="J3667">
        <v>1</v>
      </c>
      <c r="K3667" t="s">
        <v>13212</v>
      </c>
      <c r="L3667">
        <f>data_to_analyze[[#This Row],[workers]]-data_to_analyze[[#This Row],[previous_workers]]</f>
        <v>-1</v>
      </c>
    </row>
    <row r="3668" spans="1:12" x14ac:dyDescent="0.25">
      <c r="A3668">
        <v>3657</v>
      </c>
      <c r="B3668" t="s">
        <v>13213</v>
      </c>
      <c r="C3668" t="s">
        <v>17773</v>
      </c>
      <c r="D3668" s="7">
        <v>400000</v>
      </c>
      <c r="E3668">
        <v>95</v>
      </c>
      <c r="F3668" t="s">
        <v>297</v>
      </c>
      <c r="G3668">
        <v>37</v>
      </c>
      <c r="H3668">
        <v>13</v>
      </c>
      <c r="I3668">
        <v>2010</v>
      </c>
      <c r="J3668">
        <v>5</v>
      </c>
      <c r="K3668" t="s">
        <v>6001</v>
      </c>
      <c r="L3668">
        <f>data_to_analyze[[#This Row],[workers]]-data_to_analyze[[#This Row],[previous_workers]]</f>
        <v>24</v>
      </c>
    </row>
    <row r="3669" spans="1:12" x14ac:dyDescent="0.25">
      <c r="A3669">
        <v>3658</v>
      </c>
      <c r="B3669" t="s">
        <v>13216</v>
      </c>
      <c r="C3669" t="s">
        <v>976</v>
      </c>
      <c r="D3669" s="7">
        <v>8300000</v>
      </c>
      <c r="E3669">
        <v>95</v>
      </c>
      <c r="F3669" t="s">
        <v>233</v>
      </c>
      <c r="G3669">
        <v>35</v>
      </c>
      <c r="H3669">
        <v>15</v>
      </c>
      <c r="I3669">
        <v>2008</v>
      </c>
      <c r="J3669">
        <v>1</v>
      </c>
      <c r="K3669" t="s">
        <v>1887</v>
      </c>
      <c r="L3669">
        <f>data_to_analyze[[#This Row],[workers]]-data_to_analyze[[#This Row],[previous_workers]]</f>
        <v>20</v>
      </c>
    </row>
    <row r="3670" spans="1:12" x14ac:dyDescent="0.25">
      <c r="A3670">
        <v>3659</v>
      </c>
      <c r="B3670" t="s">
        <v>13219</v>
      </c>
      <c r="C3670" t="s">
        <v>17750</v>
      </c>
      <c r="D3670" s="7">
        <v>2200000</v>
      </c>
      <c r="E3670">
        <v>95</v>
      </c>
      <c r="F3670" t="s">
        <v>308</v>
      </c>
      <c r="G3670">
        <v>25</v>
      </c>
      <c r="H3670">
        <v>12</v>
      </c>
      <c r="I3670">
        <v>2013</v>
      </c>
      <c r="J3670">
        <v>1</v>
      </c>
      <c r="K3670" t="s">
        <v>636</v>
      </c>
      <c r="L3670">
        <f>data_to_analyze[[#This Row],[workers]]-data_to_analyze[[#This Row],[previous_workers]]</f>
        <v>13</v>
      </c>
    </row>
    <row r="3671" spans="1:12" x14ac:dyDescent="0.25">
      <c r="A3671">
        <v>3660</v>
      </c>
      <c r="B3671" t="s">
        <v>13222</v>
      </c>
      <c r="C3671" t="s">
        <v>17746</v>
      </c>
      <c r="D3671" s="7">
        <v>13800000</v>
      </c>
      <c r="E3671">
        <v>95</v>
      </c>
      <c r="F3671" t="s">
        <v>297</v>
      </c>
      <c r="G3671">
        <v>109</v>
      </c>
      <c r="H3671">
        <v>65</v>
      </c>
      <c r="I3671">
        <v>1995</v>
      </c>
      <c r="J3671">
        <v>1</v>
      </c>
      <c r="K3671" t="s">
        <v>2326</v>
      </c>
      <c r="L3671">
        <f>data_to_analyze[[#This Row],[workers]]-data_to_analyze[[#This Row],[previous_workers]]</f>
        <v>44</v>
      </c>
    </row>
    <row r="3672" spans="1:12" x14ac:dyDescent="0.25">
      <c r="A3672">
        <v>3661</v>
      </c>
      <c r="B3672" t="s">
        <v>13225</v>
      </c>
      <c r="C3672" t="s">
        <v>17762</v>
      </c>
      <c r="D3672" s="7">
        <v>32300000</v>
      </c>
      <c r="E3672">
        <v>95</v>
      </c>
      <c r="F3672" t="s">
        <v>181</v>
      </c>
      <c r="G3672">
        <v>190</v>
      </c>
      <c r="H3672">
        <v>62</v>
      </c>
      <c r="I3672">
        <v>2006</v>
      </c>
      <c r="J3672">
        <v>4</v>
      </c>
      <c r="K3672" t="s">
        <v>13228</v>
      </c>
      <c r="L3672">
        <f>data_to_analyze[[#This Row],[workers]]-data_to_analyze[[#This Row],[previous_workers]]</f>
        <v>128</v>
      </c>
    </row>
    <row r="3673" spans="1:12" x14ac:dyDescent="0.25">
      <c r="A3673">
        <v>3662</v>
      </c>
      <c r="B3673" t="s">
        <v>13229</v>
      </c>
      <c r="C3673" t="s">
        <v>17739</v>
      </c>
      <c r="D3673" s="7">
        <v>6300000</v>
      </c>
      <c r="E3673">
        <v>95</v>
      </c>
      <c r="F3673" t="s">
        <v>336</v>
      </c>
      <c r="G3673">
        <v>7</v>
      </c>
      <c r="H3673">
        <v>4</v>
      </c>
      <c r="I3673">
        <v>2010</v>
      </c>
      <c r="J3673">
        <v>4</v>
      </c>
      <c r="K3673" t="s">
        <v>3959</v>
      </c>
      <c r="L3673">
        <f>data_to_analyze[[#This Row],[workers]]-data_to_analyze[[#This Row],[previous_workers]]</f>
        <v>3</v>
      </c>
    </row>
    <row r="3674" spans="1:12" x14ac:dyDescent="0.25">
      <c r="A3674">
        <v>3663</v>
      </c>
      <c r="B3674" t="s">
        <v>13232</v>
      </c>
      <c r="C3674" t="s">
        <v>17762</v>
      </c>
      <c r="D3674" s="7">
        <v>65100000</v>
      </c>
      <c r="E3674">
        <v>95</v>
      </c>
      <c r="F3674" t="s">
        <v>25</v>
      </c>
      <c r="G3674">
        <v>85</v>
      </c>
      <c r="H3674">
        <v>35</v>
      </c>
      <c r="I3674">
        <v>1986</v>
      </c>
      <c r="J3674">
        <v>6</v>
      </c>
      <c r="K3674" t="s">
        <v>13235</v>
      </c>
      <c r="L3674">
        <f>data_to_analyze[[#This Row],[workers]]-data_to_analyze[[#This Row],[previous_workers]]</f>
        <v>50</v>
      </c>
    </row>
    <row r="3675" spans="1:12" x14ac:dyDescent="0.25">
      <c r="A3675">
        <v>3664</v>
      </c>
      <c r="B3675" t="s">
        <v>13236</v>
      </c>
      <c r="C3675" t="s">
        <v>17734</v>
      </c>
      <c r="D3675" s="7">
        <v>21200000</v>
      </c>
      <c r="E3675">
        <v>95</v>
      </c>
      <c r="F3675" t="s">
        <v>289</v>
      </c>
      <c r="G3675">
        <v>118</v>
      </c>
      <c r="H3675">
        <v>73</v>
      </c>
      <c r="I3675">
        <v>2011</v>
      </c>
      <c r="J3675">
        <v>2</v>
      </c>
      <c r="K3675" t="s">
        <v>19</v>
      </c>
      <c r="L3675">
        <f>data_to_analyze[[#This Row],[workers]]-data_to_analyze[[#This Row],[previous_workers]]</f>
        <v>45</v>
      </c>
    </row>
    <row r="3676" spans="1:12" x14ac:dyDescent="0.25">
      <c r="A3676">
        <v>3665</v>
      </c>
      <c r="B3676" t="s">
        <v>13239</v>
      </c>
      <c r="C3676" t="s">
        <v>17748</v>
      </c>
      <c r="D3676" s="7">
        <v>8800000</v>
      </c>
      <c r="E3676">
        <v>95</v>
      </c>
      <c r="F3676" t="s">
        <v>55</v>
      </c>
      <c r="G3676">
        <v>190</v>
      </c>
      <c r="H3676">
        <v>90</v>
      </c>
      <c r="I3676">
        <v>2005</v>
      </c>
      <c r="J3676">
        <v>2</v>
      </c>
      <c r="K3676" t="s">
        <v>458</v>
      </c>
      <c r="L3676">
        <f>data_to_analyze[[#This Row],[workers]]-data_to_analyze[[#This Row],[previous_workers]]</f>
        <v>100</v>
      </c>
    </row>
    <row r="3677" spans="1:12" x14ac:dyDescent="0.25">
      <c r="A3677">
        <v>3666</v>
      </c>
      <c r="B3677" t="s">
        <v>13242</v>
      </c>
      <c r="C3677" t="s">
        <v>17739</v>
      </c>
      <c r="D3677" s="7">
        <v>7500000</v>
      </c>
      <c r="E3677">
        <v>95</v>
      </c>
      <c r="F3677" t="s">
        <v>69</v>
      </c>
      <c r="G3677">
        <v>90</v>
      </c>
      <c r="H3677">
        <v>50</v>
      </c>
      <c r="I3677">
        <v>2003</v>
      </c>
      <c r="J3677">
        <v>1</v>
      </c>
      <c r="K3677" t="s">
        <v>13245</v>
      </c>
      <c r="L3677">
        <f>data_to_analyze[[#This Row],[workers]]-data_to_analyze[[#This Row],[previous_workers]]</f>
        <v>40</v>
      </c>
    </row>
    <row r="3678" spans="1:12" x14ac:dyDescent="0.25">
      <c r="A3678">
        <v>3667</v>
      </c>
      <c r="B3678" t="s">
        <v>13246</v>
      </c>
      <c r="C3678" t="s">
        <v>17753</v>
      </c>
      <c r="D3678" s="7">
        <v>19800000</v>
      </c>
      <c r="E3678">
        <v>95</v>
      </c>
      <c r="F3678" t="s">
        <v>48</v>
      </c>
      <c r="G3678">
        <v>30</v>
      </c>
      <c r="H3678">
        <v>12</v>
      </c>
      <c r="I3678">
        <v>2006</v>
      </c>
      <c r="J3678">
        <v>5</v>
      </c>
      <c r="K3678" t="s">
        <v>13249</v>
      </c>
      <c r="L3678">
        <f>data_to_analyze[[#This Row],[workers]]-data_to_analyze[[#This Row],[previous_workers]]</f>
        <v>18</v>
      </c>
    </row>
    <row r="3679" spans="1:12" x14ac:dyDescent="0.25">
      <c r="A3679">
        <v>3668</v>
      </c>
      <c r="B3679" t="s">
        <v>13250</v>
      </c>
      <c r="C3679" t="s">
        <v>17770</v>
      </c>
      <c r="D3679" s="7">
        <v>14100000</v>
      </c>
      <c r="E3679">
        <v>95</v>
      </c>
      <c r="F3679" t="s">
        <v>107</v>
      </c>
      <c r="G3679">
        <v>32</v>
      </c>
      <c r="H3679">
        <v>19</v>
      </c>
      <c r="I3679">
        <v>2006</v>
      </c>
      <c r="J3679">
        <v>2</v>
      </c>
      <c r="K3679" t="s">
        <v>258</v>
      </c>
      <c r="L3679">
        <f>data_to_analyze[[#This Row],[workers]]-data_to_analyze[[#This Row],[previous_workers]]</f>
        <v>13</v>
      </c>
    </row>
    <row r="3680" spans="1:12" x14ac:dyDescent="0.25">
      <c r="A3680">
        <v>3669</v>
      </c>
      <c r="B3680" t="s">
        <v>13253</v>
      </c>
      <c r="C3680" t="s">
        <v>17750</v>
      </c>
      <c r="D3680" s="7">
        <v>4200000</v>
      </c>
      <c r="E3680">
        <v>95</v>
      </c>
      <c r="F3680" t="s">
        <v>156</v>
      </c>
      <c r="G3680">
        <v>20</v>
      </c>
      <c r="H3680">
        <v>7</v>
      </c>
      <c r="I3680">
        <v>2014</v>
      </c>
      <c r="J3680">
        <v>2</v>
      </c>
      <c r="K3680" t="s">
        <v>1204</v>
      </c>
      <c r="L3680">
        <f>data_to_analyze[[#This Row],[workers]]-data_to_analyze[[#This Row],[previous_workers]]</f>
        <v>13</v>
      </c>
    </row>
    <row r="3681" spans="1:12" x14ac:dyDescent="0.25">
      <c r="A3681">
        <v>3670</v>
      </c>
      <c r="B3681" t="s">
        <v>13256</v>
      </c>
      <c r="C3681" t="s">
        <v>17749</v>
      </c>
      <c r="D3681" s="7">
        <v>25700000</v>
      </c>
      <c r="E3681">
        <v>95</v>
      </c>
      <c r="F3681" t="s">
        <v>297</v>
      </c>
      <c r="G3681">
        <v>100</v>
      </c>
      <c r="H3681">
        <v>50</v>
      </c>
      <c r="I3681">
        <v>2006</v>
      </c>
      <c r="J3681">
        <v>8</v>
      </c>
      <c r="K3681" t="s">
        <v>11540</v>
      </c>
      <c r="L3681">
        <f>data_to_analyze[[#This Row],[workers]]-data_to_analyze[[#This Row],[previous_workers]]</f>
        <v>50</v>
      </c>
    </row>
    <row r="3682" spans="1:12" x14ac:dyDescent="0.25">
      <c r="A3682">
        <v>3671</v>
      </c>
      <c r="B3682" t="s">
        <v>13259</v>
      </c>
      <c r="C3682" t="s">
        <v>17743</v>
      </c>
      <c r="D3682" s="7">
        <v>15700000</v>
      </c>
      <c r="E3682">
        <v>95</v>
      </c>
      <c r="F3682" t="s">
        <v>40</v>
      </c>
      <c r="G3682">
        <v>38</v>
      </c>
      <c r="H3682">
        <v>14</v>
      </c>
      <c r="I3682">
        <v>1993</v>
      </c>
      <c r="J3682">
        <v>7</v>
      </c>
      <c r="K3682" t="s">
        <v>13262</v>
      </c>
      <c r="L3682">
        <f>data_to_analyze[[#This Row],[workers]]-data_to_analyze[[#This Row],[previous_workers]]</f>
        <v>24</v>
      </c>
    </row>
    <row r="3683" spans="1:12" x14ac:dyDescent="0.25">
      <c r="A3683">
        <v>3672</v>
      </c>
      <c r="B3683" t="s">
        <v>13263</v>
      </c>
      <c r="C3683" t="s">
        <v>17758</v>
      </c>
      <c r="D3683" s="7">
        <v>8300000</v>
      </c>
      <c r="E3683">
        <v>95</v>
      </c>
      <c r="F3683" t="s">
        <v>40</v>
      </c>
      <c r="G3683">
        <v>13</v>
      </c>
      <c r="H3683">
        <v>8</v>
      </c>
      <c r="I3683">
        <v>2008</v>
      </c>
      <c r="J3683">
        <v>1</v>
      </c>
      <c r="K3683" t="s">
        <v>13266</v>
      </c>
      <c r="L3683">
        <f>data_to_analyze[[#This Row],[workers]]-data_to_analyze[[#This Row],[previous_workers]]</f>
        <v>5</v>
      </c>
    </row>
    <row r="3684" spans="1:12" x14ac:dyDescent="0.25">
      <c r="A3684">
        <v>3673</v>
      </c>
      <c r="B3684" t="s">
        <v>13267</v>
      </c>
      <c r="C3684" t="s">
        <v>10856</v>
      </c>
      <c r="D3684" s="7">
        <v>32200000</v>
      </c>
      <c r="E3684">
        <v>95</v>
      </c>
      <c r="F3684" t="s">
        <v>107</v>
      </c>
      <c r="G3684">
        <v>86</v>
      </c>
      <c r="H3684">
        <v>37</v>
      </c>
      <c r="I3684">
        <v>2004</v>
      </c>
      <c r="J3684">
        <v>1</v>
      </c>
      <c r="K3684" t="s">
        <v>6761</v>
      </c>
      <c r="L3684">
        <f>data_to_analyze[[#This Row],[workers]]-data_to_analyze[[#This Row],[previous_workers]]</f>
        <v>49</v>
      </c>
    </row>
    <row r="3685" spans="1:12" x14ac:dyDescent="0.25">
      <c r="A3685">
        <v>3674</v>
      </c>
      <c r="B3685" t="s">
        <v>13270</v>
      </c>
      <c r="C3685" t="s">
        <v>17738</v>
      </c>
      <c r="D3685" s="7">
        <v>7800000</v>
      </c>
      <c r="E3685">
        <v>95</v>
      </c>
      <c r="F3685" t="s">
        <v>181</v>
      </c>
      <c r="G3685">
        <v>34</v>
      </c>
      <c r="H3685">
        <v>30</v>
      </c>
      <c r="I3685">
        <v>2007</v>
      </c>
      <c r="J3685">
        <v>7</v>
      </c>
      <c r="K3685" t="s">
        <v>976</v>
      </c>
      <c r="L3685">
        <f>data_to_analyze[[#This Row],[workers]]-data_to_analyze[[#This Row],[previous_workers]]</f>
        <v>4</v>
      </c>
    </row>
    <row r="3686" spans="1:12" x14ac:dyDescent="0.25">
      <c r="A3686">
        <v>3675</v>
      </c>
      <c r="B3686" t="s">
        <v>13273</v>
      </c>
      <c r="C3686" t="s">
        <v>10856</v>
      </c>
      <c r="D3686" s="7">
        <v>10500000</v>
      </c>
      <c r="E3686">
        <v>94</v>
      </c>
      <c r="F3686" t="s">
        <v>33</v>
      </c>
      <c r="G3686">
        <v>50</v>
      </c>
      <c r="H3686">
        <v>40</v>
      </c>
      <c r="I3686">
        <v>2009</v>
      </c>
      <c r="J3686">
        <v>1</v>
      </c>
      <c r="K3686" t="s">
        <v>1586</v>
      </c>
      <c r="L3686">
        <f>data_to_analyze[[#This Row],[workers]]-data_to_analyze[[#This Row],[previous_workers]]</f>
        <v>10</v>
      </c>
    </row>
    <row r="3687" spans="1:12" x14ac:dyDescent="0.25">
      <c r="A3687">
        <v>3676</v>
      </c>
      <c r="B3687" t="s">
        <v>13276</v>
      </c>
      <c r="C3687" t="s">
        <v>108</v>
      </c>
      <c r="D3687" s="7">
        <v>300000</v>
      </c>
      <c r="E3687">
        <v>94</v>
      </c>
      <c r="F3687" t="s">
        <v>18</v>
      </c>
      <c r="G3687">
        <v>25</v>
      </c>
      <c r="H3687">
        <v>12</v>
      </c>
      <c r="I3687">
        <v>2012</v>
      </c>
      <c r="J3687">
        <v>2</v>
      </c>
      <c r="K3687" t="s">
        <v>108</v>
      </c>
      <c r="L3687">
        <f>data_to_analyze[[#This Row],[workers]]-data_to_analyze[[#This Row],[previous_workers]]</f>
        <v>13</v>
      </c>
    </row>
    <row r="3688" spans="1:12" x14ac:dyDescent="0.25">
      <c r="A3688">
        <v>3677</v>
      </c>
      <c r="B3688" t="s">
        <v>13279</v>
      </c>
      <c r="C3688" t="s">
        <v>17746</v>
      </c>
      <c r="D3688" s="7">
        <v>26200000</v>
      </c>
      <c r="E3688">
        <v>94</v>
      </c>
      <c r="F3688" t="s">
        <v>336</v>
      </c>
      <c r="G3688">
        <v>324</v>
      </c>
      <c r="H3688">
        <v>142</v>
      </c>
      <c r="I3688">
        <v>1999</v>
      </c>
      <c r="J3688">
        <v>5</v>
      </c>
      <c r="K3688" t="s">
        <v>12846</v>
      </c>
      <c r="L3688">
        <f>data_to_analyze[[#This Row],[workers]]-data_to_analyze[[#This Row],[previous_workers]]</f>
        <v>182</v>
      </c>
    </row>
    <row r="3689" spans="1:12" x14ac:dyDescent="0.25">
      <c r="A3689">
        <v>3678</v>
      </c>
      <c r="B3689" t="s">
        <v>13283</v>
      </c>
      <c r="C3689" t="s">
        <v>17739</v>
      </c>
      <c r="D3689" s="7">
        <v>7400000</v>
      </c>
      <c r="E3689">
        <v>94</v>
      </c>
      <c r="F3689" t="s">
        <v>329</v>
      </c>
      <c r="G3689">
        <v>25</v>
      </c>
      <c r="H3689">
        <v>23</v>
      </c>
      <c r="I3689">
        <v>1997</v>
      </c>
      <c r="J3689">
        <v>1</v>
      </c>
      <c r="K3689" t="s">
        <v>4023</v>
      </c>
      <c r="L3689">
        <f>data_to_analyze[[#This Row],[workers]]-data_to_analyze[[#This Row],[previous_workers]]</f>
        <v>2</v>
      </c>
    </row>
    <row r="3690" spans="1:12" x14ac:dyDescent="0.25">
      <c r="A3690">
        <v>3679</v>
      </c>
      <c r="B3690" t="s">
        <v>13286</v>
      </c>
      <c r="C3690" t="s">
        <v>17771</v>
      </c>
      <c r="D3690" s="7">
        <v>12200000</v>
      </c>
      <c r="E3690">
        <v>94</v>
      </c>
      <c r="F3690" t="s">
        <v>271</v>
      </c>
      <c r="G3690">
        <v>40</v>
      </c>
      <c r="H3690">
        <v>15</v>
      </c>
      <c r="I3690">
        <v>2011</v>
      </c>
      <c r="J3690">
        <v>4</v>
      </c>
      <c r="K3690" t="s">
        <v>3401</v>
      </c>
      <c r="L3690">
        <f>data_to_analyze[[#This Row],[workers]]-data_to_analyze[[#This Row],[previous_workers]]</f>
        <v>25</v>
      </c>
    </row>
    <row r="3691" spans="1:12" x14ac:dyDescent="0.25">
      <c r="A3691">
        <v>3680</v>
      </c>
      <c r="B3691" t="s">
        <v>13289</v>
      </c>
      <c r="C3691" t="s">
        <v>17741</v>
      </c>
      <c r="D3691" s="7">
        <v>5700000</v>
      </c>
      <c r="E3691">
        <v>94</v>
      </c>
      <c r="F3691" t="s">
        <v>233</v>
      </c>
      <c r="G3691">
        <v>35</v>
      </c>
      <c r="H3691">
        <v>18</v>
      </c>
      <c r="I3691">
        <v>2000</v>
      </c>
      <c r="J3691">
        <v>2</v>
      </c>
      <c r="K3691" t="s">
        <v>1634</v>
      </c>
      <c r="L3691">
        <f>data_to_analyze[[#This Row],[workers]]-data_to_analyze[[#This Row],[previous_workers]]</f>
        <v>17</v>
      </c>
    </row>
    <row r="3692" spans="1:12" x14ac:dyDescent="0.25">
      <c r="A3692">
        <v>3681</v>
      </c>
      <c r="B3692" t="s">
        <v>13292</v>
      </c>
      <c r="C3692" t="s">
        <v>17736</v>
      </c>
      <c r="D3692" s="7">
        <v>100000000</v>
      </c>
      <c r="E3692">
        <v>94</v>
      </c>
      <c r="F3692" t="s">
        <v>25</v>
      </c>
      <c r="G3692">
        <v>2400</v>
      </c>
      <c r="H3692">
        <v>1</v>
      </c>
      <c r="I3692">
        <v>2003</v>
      </c>
      <c r="J3692">
        <v>1</v>
      </c>
      <c r="K3692" t="s">
        <v>10394</v>
      </c>
      <c r="L3692">
        <f>data_to_analyze[[#This Row],[workers]]-data_to_analyze[[#This Row],[previous_workers]]</f>
        <v>2399</v>
      </c>
    </row>
    <row r="3693" spans="1:12" x14ac:dyDescent="0.25">
      <c r="A3693">
        <v>3682</v>
      </c>
      <c r="B3693" t="s">
        <v>13295</v>
      </c>
      <c r="C3693" t="s">
        <v>17770</v>
      </c>
      <c r="D3693" s="7">
        <v>3400000</v>
      </c>
      <c r="E3693">
        <v>94</v>
      </c>
      <c r="F3693" t="s">
        <v>18</v>
      </c>
      <c r="G3693">
        <v>36</v>
      </c>
      <c r="H3693">
        <v>17</v>
      </c>
      <c r="I3693">
        <v>2008</v>
      </c>
      <c r="J3693">
        <v>1</v>
      </c>
      <c r="K3693" t="s">
        <v>34</v>
      </c>
      <c r="L3693">
        <f>data_to_analyze[[#This Row],[workers]]-data_to_analyze[[#This Row],[previous_workers]]</f>
        <v>19</v>
      </c>
    </row>
    <row r="3694" spans="1:12" x14ac:dyDescent="0.25">
      <c r="A3694">
        <v>3683</v>
      </c>
      <c r="B3694" t="s">
        <v>13298</v>
      </c>
      <c r="C3694" t="s">
        <v>17743</v>
      </c>
      <c r="D3694" s="7">
        <v>45300000</v>
      </c>
      <c r="E3694">
        <v>94</v>
      </c>
      <c r="F3694" t="s">
        <v>329</v>
      </c>
      <c r="G3694">
        <v>344</v>
      </c>
      <c r="H3694">
        <v>168</v>
      </c>
      <c r="I3694">
        <v>1977</v>
      </c>
      <c r="J3694">
        <v>6</v>
      </c>
      <c r="K3694" t="s">
        <v>1645</v>
      </c>
      <c r="L3694">
        <f>data_to_analyze[[#This Row],[workers]]-data_to_analyze[[#This Row],[previous_workers]]</f>
        <v>176</v>
      </c>
    </row>
    <row r="3695" spans="1:12" x14ac:dyDescent="0.25">
      <c r="A3695">
        <v>3684</v>
      </c>
      <c r="B3695" t="s">
        <v>13301</v>
      </c>
      <c r="C3695" t="s">
        <v>17735</v>
      </c>
      <c r="D3695" s="7">
        <v>22200000</v>
      </c>
      <c r="E3695">
        <v>94</v>
      </c>
      <c r="F3695" t="s">
        <v>40</v>
      </c>
      <c r="G3695">
        <v>24</v>
      </c>
      <c r="H3695">
        <v>14</v>
      </c>
      <c r="I3695">
        <v>2014</v>
      </c>
      <c r="J3695">
        <v>1</v>
      </c>
      <c r="K3695" t="s">
        <v>2085</v>
      </c>
      <c r="L3695">
        <f>data_to_analyze[[#This Row],[workers]]-data_to_analyze[[#This Row],[previous_workers]]</f>
        <v>10</v>
      </c>
    </row>
    <row r="3696" spans="1:12" x14ac:dyDescent="0.25">
      <c r="A3696">
        <v>3685</v>
      </c>
      <c r="B3696" t="s">
        <v>13304</v>
      </c>
      <c r="C3696" t="s">
        <v>10856</v>
      </c>
      <c r="D3696" s="7">
        <v>30300000</v>
      </c>
      <c r="E3696">
        <v>94</v>
      </c>
      <c r="F3696" t="s">
        <v>156</v>
      </c>
      <c r="G3696">
        <v>84</v>
      </c>
      <c r="H3696">
        <v>38</v>
      </c>
      <c r="I3696">
        <v>2005</v>
      </c>
      <c r="J3696">
        <v>6</v>
      </c>
      <c r="K3696" t="s">
        <v>4089</v>
      </c>
      <c r="L3696">
        <f>data_to_analyze[[#This Row],[workers]]-data_to_analyze[[#This Row],[previous_workers]]</f>
        <v>46</v>
      </c>
    </row>
    <row r="3697" spans="1:12" x14ac:dyDescent="0.25">
      <c r="A3697">
        <v>3686</v>
      </c>
      <c r="B3697" t="s">
        <v>13307</v>
      </c>
      <c r="C3697" t="s">
        <v>10856</v>
      </c>
      <c r="D3697" s="7">
        <v>3300000</v>
      </c>
      <c r="E3697">
        <v>94</v>
      </c>
      <c r="F3697" t="s">
        <v>107</v>
      </c>
      <c r="G3697">
        <v>42</v>
      </c>
      <c r="H3697">
        <v>30</v>
      </c>
      <c r="I3697">
        <v>1996</v>
      </c>
      <c r="J3697">
        <v>1</v>
      </c>
      <c r="K3697" t="s">
        <v>7781</v>
      </c>
      <c r="L3697">
        <f>data_to_analyze[[#This Row],[workers]]-data_to_analyze[[#This Row],[previous_workers]]</f>
        <v>12</v>
      </c>
    </row>
    <row r="3698" spans="1:12" x14ac:dyDescent="0.25">
      <c r="A3698">
        <v>3687</v>
      </c>
      <c r="B3698" t="s">
        <v>13310</v>
      </c>
      <c r="C3698" t="s">
        <v>17762</v>
      </c>
      <c r="D3698" s="7">
        <v>5200000</v>
      </c>
      <c r="E3698">
        <v>94</v>
      </c>
      <c r="F3698" t="s">
        <v>297</v>
      </c>
      <c r="G3698">
        <v>25</v>
      </c>
      <c r="H3698">
        <v>20</v>
      </c>
      <c r="I3698">
        <v>1991</v>
      </c>
      <c r="J3698">
        <v>1</v>
      </c>
      <c r="K3698" t="s">
        <v>13313</v>
      </c>
      <c r="L3698">
        <f>data_to_analyze[[#This Row],[workers]]-data_to_analyze[[#This Row],[previous_workers]]</f>
        <v>5</v>
      </c>
    </row>
    <row r="3699" spans="1:12" x14ac:dyDescent="0.25">
      <c r="A3699">
        <v>3688</v>
      </c>
      <c r="B3699" t="s">
        <v>13314</v>
      </c>
      <c r="C3699" t="s">
        <v>17742</v>
      </c>
      <c r="D3699" s="7">
        <v>69300000</v>
      </c>
      <c r="E3699">
        <v>94</v>
      </c>
      <c r="F3699" t="s">
        <v>289</v>
      </c>
      <c r="G3699">
        <v>70</v>
      </c>
      <c r="H3699">
        <v>40</v>
      </c>
      <c r="I3699">
        <v>1999</v>
      </c>
      <c r="J3699">
        <v>4</v>
      </c>
      <c r="K3699" t="s">
        <v>11211</v>
      </c>
      <c r="L3699">
        <f>data_to_analyze[[#This Row],[workers]]-data_to_analyze[[#This Row],[previous_workers]]</f>
        <v>30</v>
      </c>
    </row>
    <row r="3700" spans="1:12" x14ac:dyDescent="0.25">
      <c r="A3700">
        <v>3689</v>
      </c>
      <c r="B3700" t="s">
        <v>13317</v>
      </c>
      <c r="C3700" t="s">
        <v>17758</v>
      </c>
      <c r="D3700" s="7">
        <v>3200000</v>
      </c>
      <c r="E3700">
        <v>94</v>
      </c>
      <c r="F3700" t="s">
        <v>308</v>
      </c>
      <c r="G3700">
        <v>29</v>
      </c>
      <c r="H3700">
        <v>6</v>
      </c>
      <c r="I3700">
        <v>2006</v>
      </c>
      <c r="J3700">
        <v>1</v>
      </c>
      <c r="K3700" t="s">
        <v>1742</v>
      </c>
      <c r="L3700">
        <f>data_to_analyze[[#This Row],[workers]]-data_to_analyze[[#This Row],[previous_workers]]</f>
        <v>23</v>
      </c>
    </row>
    <row r="3701" spans="1:12" x14ac:dyDescent="0.25">
      <c r="A3701">
        <v>3690</v>
      </c>
      <c r="B3701" t="s">
        <v>13320</v>
      </c>
      <c r="C3701" t="s">
        <v>17765</v>
      </c>
      <c r="D3701" s="7">
        <v>1100000</v>
      </c>
      <c r="E3701">
        <v>94</v>
      </c>
      <c r="F3701" t="s">
        <v>297</v>
      </c>
      <c r="G3701">
        <v>75</v>
      </c>
      <c r="H3701">
        <v>45</v>
      </c>
      <c r="I3701">
        <v>2008</v>
      </c>
      <c r="J3701">
        <v>2</v>
      </c>
      <c r="K3701" t="s">
        <v>13323</v>
      </c>
      <c r="L3701">
        <f>data_to_analyze[[#This Row],[workers]]-data_to_analyze[[#This Row],[previous_workers]]</f>
        <v>30</v>
      </c>
    </row>
    <row r="3702" spans="1:12" x14ac:dyDescent="0.25">
      <c r="A3702">
        <v>3691</v>
      </c>
      <c r="B3702" t="s">
        <v>13324</v>
      </c>
      <c r="C3702" t="s">
        <v>108</v>
      </c>
      <c r="D3702" s="7">
        <v>2500000</v>
      </c>
      <c r="E3702">
        <v>94</v>
      </c>
      <c r="F3702" t="s">
        <v>40</v>
      </c>
      <c r="G3702">
        <v>13</v>
      </c>
      <c r="H3702">
        <v>3</v>
      </c>
      <c r="I3702">
        <v>2012</v>
      </c>
      <c r="J3702">
        <v>1</v>
      </c>
      <c r="K3702" t="s">
        <v>1089</v>
      </c>
      <c r="L3702">
        <f>data_to_analyze[[#This Row],[workers]]-data_to_analyze[[#This Row],[previous_workers]]</f>
        <v>10</v>
      </c>
    </row>
    <row r="3703" spans="1:12" x14ac:dyDescent="0.25">
      <c r="A3703">
        <v>3692</v>
      </c>
      <c r="B3703" t="s">
        <v>13327</v>
      </c>
      <c r="C3703" t="s">
        <v>17769</v>
      </c>
      <c r="D3703" s="7">
        <v>36900000</v>
      </c>
      <c r="E3703">
        <v>94</v>
      </c>
      <c r="F3703" t="s">
        <v>107</v>
      </c>
      <c r="G3703">
        <v>205</v>
      </c>
      <c r="H3703">
        <v>74</v>
      </c>
      <c r="I3703">
        <v>2000</v>
      </c>
      <c r="J3703">
        <v>10</v>
      </c>
      <c r="K3703" t="s">
        <v>27</v>
      </c>
      <c r="L3703">
        <f>data_to_analyze[[#This Row],[workers]]-data_to_analyze[[#This Row],[previous_workers]]</f>
        <v>131</v>
      </c>
    </row>
    <row r="3704" spans="1:12" x14ac:dyDescent="0.25">
      <c r="A3704">
        <v>3693</v>
      </c>
      <c r="B3704" t="s">
        <v>13330</v>
      </c>
      <c r="C3704" t="s">
        <v>17758</v>
      </c>
      <c r="D3704" s="7">
        <v>2400000</v>
      </c>
      <c r="E3704">
        <v>94</v>
      </c>
      <c r="F3704" t="s">
        <v>257</v>
      </c>
      <c r="G3704">
        <v>12</v>
      </c>
      <c r="H3704">
        <v>5</v>
      </c>
      <c r="I3704">
        <v>2006</v>
      </c>
      <c r="J3704">
        <v>1</v>
      </c>
      <c r="K3704" t="s">
        <v>5258</v>
      </c>
      <c r="L3704">
        <f>data_to_analyze[[#This Row],[workers]]-data_to_analyze[[#This Row],[previous_workers]]</f>
        <v>7</v>
      </c>
    </row>
    <row r="3705" spans="1:12" x14ac:dyDescent="0.25">
      <c r="A3705">
        <v>3694</v>
      </c>
      <c r="B3705" t="s">
        <v>13333</v>
      </c>
      <c r="C3705" t="s">
        <v>17762</v>
      </c>
      <c r="D3705" s="7">
        <v>78500000</v>
      </c>
      <c r="E3705">
        <v>94</v>
      </c>
      <c r="F3705" t="s">
        <v>308</v>
      </c>
      <c r="G3705">
        <v>275</v>
      </c>
      <c r="H3705">
        <v>150</v>
      </c>
      <c r="I3705">
        <v>1996</v>
      </c>
      <c r="J3705">
        <v>2</v>
      </c>
      <c r="K3705" t="s">
        <v>11651</v>
      </c>
      <c r="L3705">
        <f>data_to_analyze[[#This Row],[workers]]-data_to_analyze[[#This Row],[previous_workers]]</f>
        <v>125</v>
      </c>
    </row>
    <row r="3706" spans="1:12" x14ac:dyDescent="0.25">
      <c r="A3706">
        <v>3695</v>
      </c>
      <c r="B3706" t="s">
        <v>13336</v>
      </c>
      <c r="C3706" t="s">
        <v>108</v>
      </c>
      <c r="D3706" s="7">
        <v>69900000</v>
      </c>
      <c r="E3706">
        <v>94</v>
      </c>
      <c r="F3706" t="s">
        <v>336</v>
      </c>
      <c r="G3706">
        <v>100</v>
      </c>
      <c r="H3706">
        <v>50</v>
      </c>
      <c r="I3706">
        <v>1999</v>
      </c>
      <c r="J3706">
        <v>1</v>
      </c>
      <c r="K3706" t="s">
        <v>13339</v>
      </c>
      <c r="L3706">
        <f>data_to_analyze[[#This Row],[workers]]-data_to_analyze[[#This Row],[previous_workers]]</f>
        <v>50</v>
      </c>
    </row>
    <row r="3707" spans="1:12" x14ac:dyDescent="0.25">
      <c r="A3707">
        <v>3696</v>
      </c>
      <c r="B3707" t="s">
        <v>13340</v>
      </c>
      <c r="C3707" t="s">
        <v>10856</v>
      </c>
      <c r="D3707" s="7">
        <v>26900000</v>
      </c>
      <c r="E3707">
        <v>93</v>
      </c>
      <c r="F3707" t="s">
        <v>623</v>
      </c>
      <c r="G3707">
        <v>37</v>
      </c>
      <c r="H3707">
        <v>35</v>
      </c>
      <c r="I3707">
        <v>2013</v>
      </c>
      <c r="J3707">
        <v>1</v>
      </c>
      <c r="K3707" t="s">
        <v>7075</v>
      </c>
      <c r="L3707">
        <f>data_to_analyze[[#This Row],[workers]]-data_to_analyze[[#This Row],[previous_workers]]</f>
        <v>2</v>
      </c>
    </row>
    <row r="3708" spans="1:12" x14ac:dyDescent="0.25">
      <c r="A3708">
        <v>3697</v>
      </c>
      <c r="B3708" t="s">
        <v>13343</v>
      </c>
      <c r="C3708" t="s">
        <v>17735</v>
      </c>
      <c r="D3708" s="7">
        <v>8200000</v>
      </c>
      <c r="E3708">
        <v>93</v>
      </c>
      <c r="F3708" t="s">
        <v>18</v>
      </c>
      <c r="G3708">
        <v>66</v>
      </c>
      <c r="H3708">
        <v>34</v>
      </c>
      <c r="I3708">
        <v>2000</v>
      </c>
      <c r="J3708">
        <v>6</v>
      </c>
      <c r="K3708" t="s">
        <v>89</v>
      </c>
      <c r="L3708">
        <f>data_to_analyze[[#This Row],[workers]]-data_to_analyze[[#This Row],[previous_workers]]</f>
        <v>32</v>
      </c>
    </row>
    <row r="3709" spans="1:12" x14ac:dyDescent="0.25">
      <c r="A3709">
        <v>3698</v>
      </c>
      <c r="B3709" t="s">
        <v>13346</v>
      </c>
      <c r="C3709" t="s">
        <v>17753</v>
      </c>
      <c r="D3709" s="7">
        <v>8500000</v>
      </c>
      <c r="E3709">
        <v>93</v>
      </c>
      <c r="F3709" t="s">
        <v>107</v>
      </c>
      <c r="G3709">
        <v>46</v>
      </c>
      <c r="H3709">
        <v>28</v>
      </c>
      <c r="I3709">
        <v>2009</v>
      </c>
      <c r="J3709">
        <v>6</v>
      </c>
      <c r="K3709" t="s">
        <v>854</v>
      </c>
      <c r="L3709">
        <f>data_to_analyze[[#This Row],[workers]]-data_to_analyze[[#This Row],[previous_workers]]</f>
        <v>18</v>
      </c>
    </row>
    <row r="3710" spans="1:12" x14ac:dyDescent="0.25">
      <c r="A3710">
        <v>3699</v>
      </c>
      <c r="B3710" t="s">
        <v>13349</v>
      </c>
      <c r="C3710" t="s">
        <v>777</v>
      </c>
      <c r="D3710" s="7">
        <v>4100000</v>
      </c>
      <c r="E3710">
        <v>93</v>
      </c>
      <c r="F3710" t="s">
        <v>55</v>
      </c>
      <c r="G3710">
        <v>17</v>
      </c>
      <c r="H3710">
        <v>6</v>
      </c>
      <c r="I3710">
        <v>2014</v>
      </c>
      <c r="J3710">
        <v>1</v>
      </c>
      <c r="K3710" t="s">
        <v>198</v>
      </c>
      <c r="L3710">
        <f>data_to_analyze[[#This Row],[workers]]-data_to_analyze[[#This Row],[previous_workers]]</f>
        <v>11</v>
      </c>
    </row>
    <row r="3711" spans="1:12" x14ac:dyDescent="0.25">
      <c r="A3711">
        <v>3700</v>
      </c>
      <c r="B3711" t="s">
        <v>13352</v>
      </c>
      <c r="C3711" t="s">
        <v>17748</v>
      </c>
      <c r="D3711" s="7">
        <v>54500000</v>
      </c>
      <c r="E3711">
        <v>93</v>
      </c>
      <c r="F3711" t="s">
        <v>181</v>
      </c>
      <c r="G3711">
        <v>358</v>
      </c>
      <c r="H3711">
        <v>215</v>
      </c>
      <c r="I3711">
        <v>1990</v>
      </c>
      <c r="J3711">
        <v>4</v>
      </c>
      <c r="K3711" t="s">
        <v>13355</v>
      </c>
      <c r="L3711">
        <f>data_to_analyze[[#This Row],[workers]]-data_to_analyze[[#This Row],[previous_workers]]</f>
        <v>143</v>
      </c>
    </row>
    <row r="3712" spans="1:12" x14ac:dyDescent="0.25">
      <c r="A3712">
        <v>3701</v>
      </c>
      <c r="B3712" t="s">
        <v>13356</v>
      </c>
      <c r="C3712" t="s">
        <v>10856</v>
      </c>
      <c r="D3712" s="7">
        <v>7300000</v>
      </c>
      <c r="E3712">
        <v>93</v>
      </c>
      <c r="F3712" t="s">
        <v>156</v>
      </c>
      <c r="G3712">
        <v>1000</v>
      </c>
      <c r="H3712">
        <v>300</v>
      </c>
      <c r="I3712">
        <v>2007</v>
      </c>
      <c r="J3712">
        <v>4</v>
      </c>
      <c r="K3712" t="s">
        <v>163</v>
      </c>
      <c r="L3712">
        <f>data_to_analyze[[#This Row],[workers]]-data_to_analyze[[#This Row],[previous_workers]]</f>
        <v>700</v>
      </c>
    </row>
    <row r="3713" spans="1:12" x14ac:dyDescent="0.25">
      <c r="A3713">
        <v>3702</v>
      </c>
      <c r="B3713" t="s">
        <v>13359</v>
      </c>
      <c r="C3713" t="s">
        <v>10856</v>
      </c>
      <c r="D3713" s="7">
        <v>64500000</v>
      </c>
      <c r="E3713">
        <v>93</v>
      </c>
      <c r="F3713" t="s">
        <v>308</v>
      </c>
      <c r="G3713">
        <v>342</v>
      </c>
      <c r="H3713">
        <v>175</v>
      </c>
      <c r="I3713">
        <v>2000</v>
      </c>
      <c r="J3713">
        <v>1</v>
      </c>
      <c r="K3713" t="s">
        <v>2381</v>
      </c>
      <c r="L3713">
        <f>data_to_analyze[[#This Row],[workers]]-data_to_analyze[[#This Row],[previous_workers]]</f>
        <v>167</v>
      </c>
    </row>
    <row r="3714" spans="1:12" x14ac:dyDescent="0.25">
      <c r="A3714">
        <v>3703</v>
      </c>
      <c r="B3714" t="s">
        <v>13363</v>
      </c>
      <c r="C3714" t="s">
        <v>777</v>
      </c>
      <c r="D3714" s="7">
        <v>31800000</v>
      </c>
      <c r="E3714">
        <v>93</v>
      </c>
      <c r="F3714" t="s">
        <v>233</v>
      </c>
      <c r="G3714">
        <v>27</v>
      </c>
      <c r="H3714">
        <v>15</v>
      </c>
      <c r="I3714">
        <v>2000</v>
      </c>
      <c r="J3714">
        <v>5</v>
      </c>
      <c r="K3714" t="s">
        <v>1019</v>
      </c>
      <c r="L3714">
        <f>data_to_analyze[[#This Row],[workers]]-data_to_analyze[[#This Row],[previous_workers]]</f>
        <v>12</v>
      </c>
    </row>
    <row r="3715" spans="1:12" x14ac:dyDescent="0.25">
      <c r="A3715">
        <v>3704</v>
      </c>
      <c r="B3715" t="s">
        <v>13366</v>
      </c>
      <c r="C3715" t="s">
        <v>17746</v>
      </c>
      <c r="D3715" s="7">
        <v>9200000</v>
      </c>
      <c r="E3715">
        <v>93</v>
      </c>
      <c r="F3715" t="s">
        <v>623</v>
      </c>
      <c r="G3715">
        <v>78</v>
      </c>
      <c r="H3715">
        <v>62</v>
      </c>
      <c r="I3715">
        <v>2011</v>
      </c>
      <c r="J3715">
        <v>5</v>
      </c>
      <c r="K3715" t="s">
        <v>2326</v>
      </c>
      <c r="L3715">
        <f>data_to_analyze[[#This Row],[workers]]-data_to_analyze[[#This Row],[previous_workers]]</f>
        <v>16</v>
      </c>
    </row>
    <row r="3716" spans="1:12" x14ac:dyDescent="0.25">
      <c r="A3716">
        <v>3705</v>
      </c>
      <c r="B3716" t="s">
        <v>13369</v>
      </c>
      <c r="C3716" t="s">
        <v>777</v>
      </c>
      <c r="D3716" s="7">
        <v>5500000</v>
      </c>
      <c r="E3716">
        <v>93</v>
      </c>
      <c r="F3716" t="s">
        <v>336</v>
      </c>
      <c r="G3716">
        <v>692</v>
      </c>
      <c r="H3716">
        <v>441</v>
      </c>
      <c r="I3716">
        <v>2006</v>
      </c>
      <c r="J3716">
        <v>3</v>
      </c>
      <c r="K3716" t="s">
        <v>13372</v>
      </c>
      <c r="L3716">
        <f>data_to_analyze[[#This Row],[workers]]-data_to_analyze[[#This Row],[previous_workers]]</f>
        <v>251</v>
      </c>
    </row>
    <row r="3717" spans="1:12" x14ac:dyDescent="0.25">
      <c r="A3717">
        <v>3706</v>
      </c>
      <c r="B3717" t="s">
        <v>13373</v>
      </c>
      <c r="C3717" t="s">
        <v>17765</v>
      </c>
      <c r="D3717" s="7">
        <v>30300000</v>
      </c>
      <c r="E3717">
        <v>93</v>
      </c>
      <c r="F3717" t="s">
        <v>297</v>
      </c>
      <c r="G3717">
        <v>130</v>
      </c>
      <c r="H3717">
        <v>65</v>
      </c>
      <c r="I3717">
        <v>1970</v>
      </c>
      <c r="J3717">
        <v>2</v>
      </c>
      <c r="K3717" t="s">
        <v>13376</v>
      </c>
      <c r="L3717">
        <f>data_to_analyze[[#This Row],[workers]]-data_to_analyze[[#This Row],[previous_workers]]</f>
        <v>65</v>
      </c>
    </row>
    <row r="3718" spans="1:12" x14ac:dyDescent="0.25">
      <c r="A3718">
        <v>3707</v>
      </c>
      <c r="B3718" t="s">
        <v>13377</v>
      </c>
      <c r="C3718" t="s">
        <v>17773</v>
      </c>
      <c r="D3718" s="7">
        <v>4800000</v>
      </c>
      <c r="E3718">
        <v>93</v>
      </c>
      <c r="F3718" t="s">
        <v>187</v>
      </c>
      <c r="G3718">
        <v>12</v>
      </c>
      <c r="H3718">
        <v>6</v>
      </c>
      <c r="I3718">
        <v>2008</v>
      </c>
      <c r="J3718">
        <v>4</v>
      </c>
      <c r="K3718" t="s">
        <v>1896</v>
      </c>
      <c r="L3718">
        <f>data_to_analyze[[#This Row],[workers]]-data_to_analyze[[#This Row],[previous_workers]]</f>
        <v>6</v>
      </c>
    </row>
    <row r="3719" spans="1:12" x14ac:dyDescent="0.25">
      <c r="A3719">
        <v>3708</v>
      </c>
      <c r="B3719" t="s">
        <v>13380</v>
      </c>
      <c r="C3719" t="s">
        <v>17742</v>
      </c>
      <c r="D3719" s="7">
        <v>97800000</v>
      </c>
      <c r="E3719">
        <v>93</v>
      </c>
      <c r="F3719" t="s">
        <v>308</v>
      </c>
      <c r="G3719">
        <v>415</v>
      </c>
      <c r="H3719">
        <v>175</v>
      </c>
      <c r="I3719">
        <v>2000</v>
      </c>
      <c r="J3719">
        <v>1</v>
      </c>
      <c r="K3719" t="s">
        <v>13384</v>
      </c>
      <c r="L3719">
        <f>data_to_analyze[[#This Row],[workers]]-data_to_analyze[[#This Row],[previous_workers]]</f>
        <v>240</v>
      </c>
    </row>
    <row r="3720" spans="1:12" x14ac:dyDescent="0.25">
      <c r="A3720">
        <v>3709</v>
      </c>
      <c r="B3720" t="s">
        <v>13385</v>
      </c>
      <c r="C3720" t="s">
        <v>17770</v>
      </c>
      <c r="D3720" s="7">
        <v>63700000</v>
      </c>
      <c r="E3720">
        <v>93</v>
      </c>
      <c r="F3720" t="s">
        <v>211</v>
      </c>
      <c r="G3720">
        <v>102</v>
      </c>
      <c r="H3720">
        <v>82</v>
      </c>
      <c r="I3720">
        <v>2002</v>
      </c>
      <c r="J3720">
        <v>3</v>
      </c>
      <c r="K3720" t="s">
        <v>13388</v>
      </c>
      <c r="L3720">
        <f>data_to_analyze[[#This Row],[workers]]-data_to_analyze[[#This Row],[previous_workers]]</f>
        <v>20</v>
      </c>
    </row>
    <row r="3721" spans="1:12" x14ac:dyDescent="0.25">
      <c r="A3721">
        <v>3710</v>
      </c>
      <c r="B3721" t="s">
        <v>13389</v>
      </c>
      <c r="C3721" t="s">
        <v>17745</v>
      </c>
      <c r="D3721" s="7">
        <v>83100000</v>
      </c>
      <c r="E3721">
        <v>93</v>
      </c>
      <c r="F3721" t="s">
        <v>1041</v>
      </c>
      <c r="G3721">
        <v>646</v>
      </c>
      <c r="H3721">
        <v>116</v>
      </c>
      <c r="I3721">
        <v>1972</v>
      </c>
      <c r="J3721">
        <v>4</v>
      </c>
      <c r="K3721" t="s">
        <v>13393</v>
      </c>
      <c r="L3721">
        <f>data_to_analyze[[#This Row],[workers]]-data_to_analyze[[#This Row],[previous_workers]]</f>
        <v>530</v>
      </c>
    </row>
    <row r="3722" spans="1:12" x14ac:dyDescent="0.25">
      <c r="A3722">
        <v>3711</v>
      </c>
      <c r="B3722" t="s">
        <v>13394</v>
      </c>
      <c r="C3722" t="s">
        <v>17770</v>
      </c>
      <c r="D3722" s="7">
        <v>28700000</v>
      </c>
      <c r="E3722">
        <v>93</v>
      </c>
      <c r="F3722" t="s">
        <v>187</v>
      </c>
      <c r="G3722">
        <v>45</v>
      </c>
      <c r="H3722">
        <v>39</v>
      </c>
      <c r="I3722">
        <v>1982</v>
      </c>
      <c r="J3722">
        <v>4</v>
      </c>
      <c r="K3722" t="s">
        <v>707</v>
      </c>
      <c r="L3722">
        <f>data_to_analyze[[#This Row],[workers]]-data_to_analyze[[#This Row],[previous_workers]]</f>
        <v>6</v>
      </c>
    </row>
    <row r="3723" spans="1:12" x14ac:dyDescent="0.25">
      <c r="A3723">
        <v>3712</v>
      </c>
      <c r="B3723" t="s">
        <v>13397</v>
      </c>
      <c r="C3723" t="s">
        <v>17765</v>
      </c>
      <c r="D3723" s="7">
        <v>11100000</v>
      </c>
      <c r="E3723">
        <v>93</v>
      </c>
      <c r="F3723" t="s">
        <v>156</v>
      </c>
      <c r="G3723">
        <v>75</v>
      </c>
      <c r="H3723">
        <v>21</v>
      </c>
      <c r="I3723">
        <v>2012</v>
      </c>
      <c r="J3723">
        <v>3</v>
      </c>
      <c r="K3723" t="s">
        <v>49</v>
      </c>
      <c r="L3723">
        <f>data_to_analyze[[#This Row],[workers]]-data_to_analyze[[#This Row],[previous_workers]]</f>
        <v>54</v>
      </c>
    </row>
    <row r="3724" spans="1:12" x14ac:dyDescent="0.25">
      <c r="A3724">
        <v>3713</v>
      </c>
      <c r="B3724" t="s">
        <v>13400</v>
      </c>
      <c r="C3724" t="s">
        <v>17758</v>
      </c>
      <c r="D3724" s="7">
        <v>4300000</v>
      </c>
      <c r="E3724">
        <v>93</v>
      </c>
      <c r="F3724" t="s">
        <v>336</v>
      </c>
      <c r="G3724">
        <v>51</v>
      </c>
      <c r="H3724">
        <v>11</v>
      </c>
      <c r="I3724">
        <v>2014</v>
      </c>
      <c r="J3724">
        <v>2</v>
      </c>
      <c r="K3724" t="s">
        <v>5258</v>
      </c>
      <c r="L3724">
        <f>data_to_analyze[[#This Row],[workers]]-data_to_analyze[[#This Row],[previous_workers]]</f>
        <v>40</v>
      </c>
    </row>
    <row r="3725" spans="1:12" x14ac:dyDescent="0.25">
      <c r="A3725">
        <v>3714</v>
      </c>
      <c r="B3725" t="s">
        <v>13403</v>
      </c>
      <c r="C3725" t="s">
        <v>10856</v>
      </c>
      <c r="D3725" s="7">
        <v>177600000</v>
      </c>
      <c r="E3725">
        <v>92</v>
      </c>
      <c r="F3725" t="s">
        <v>18</v>
      </c>
      <c r="G3725">
        <v>721</v>
      </c>
      <c r="H3725">
        <v>427</v>
      </c>
      <c r="I3725">
        <v>2001</v>
      </c>
      <c r="J3725">
        <v>11</v>
      </c>
      <c r="K3725" t="s">
        <v>163</v>
      </c>
      <c r="L3725">
        <f>data_to_analyze[[#This Row],[workers]]-data_to_analyze[[#This Row],[previous_workers]]</f>
        <v>294</v>
      </c>
    </row>
    <row r="3726" spans="1:12" x14ac:dyDescent="0.25">
      <c r="A3726">
        <v>3715</v>
      </c>
      <c r="B3726" t="s">
        <v>13407</v>
      </c>
      <c r="C3726" t="s">
        <v>976</v>
      </c>
      <c r="D3726" s="7">
        <v>3400000</v>
      </c>
      <c r="E3726">
        <v>92</v>
      </c>
      <c r="F3726" t="s">
        <v>336</v>
      </c>
      <c r="G3726">
        <v>182</v>
      </c>
      <c r="H3726">
        <v>114</v>
      </c>
      <c r="I3726">
        <v>2005</v>
      </c>
      <c r="J3726">
        <v>3</v>
      </c>
      <c r="K3726" t="s">
        <v>101</v>
      </c>
      <c r="L3726">
        <f>data_to_analyze[[#This Row],[workers]]-data_to_analyze[[#This Row],[previous_workers]]</f>
        <v>68</v>
      </c>
    </row>
    <row r="3727" spans="1:12" x14ac:dyDescent="0.25">
      <c r="A3727">
        <v>3716</v>
      </c>
      <c r="B3727" t="s">
        <v>13411</v>
      </c>
      <c r="C3727" t="s">
        <v>17770</v>
      </c>
      <c r="D3727" s="7">
        <v>1200000</v>
      </c>
      <c r="E3727">
        <v>92</v>
      </c>
      <c r="F3727" t="s">
        <v>257</v>
      </c>
      <c r="G3727">
        <v>120</v>
      </c>
      <c r="H3727">
        <v>35</v>
      </c>
      <c r="I3727">
        <v>2011</v>
      </c>
      <c r="J3727">
        <v>5</v>
      </c>
      <c r="K3727" t="s">
        <v>330</v>
      </c>
      <c r="L3727">
        <f>data_to_analyze[[#This Row],[workers]]-data_to_analyze[[#This Row],[previous_workers]]</f>
        <v>85</v>
      </c>
    </row>
    <row r="3728" spans="1:12" x14ac:dyDescent="0.25">
      <c r="A3728">
        <v>3717</v>
      </c>
      <c r="B3728" t="s">
        <v>13414</v>
      </c>
      <c r="C3728" t="s">
        <v>17734</v>
      </c>
      <c r="D3728" s="7">
        <v>55700000</v>
      </c>
      <c r="E3728">
        <v>92</v>
      </c>
      <c r="F3728" t="s">
        <v>25</v>
      </c>
      <c r="G3728">
        <v>87</v>
      </c>
      <c r="H3728">
        <v>51</v>
      </c>
      <c r="I3728">
        <v>2002</v>
      </c>
      <c r="J3728">
        <v>11</v>
      </c>
      <c r="K3728" t="s">
        <v>4263</v>
      </c>
      <c r="L3728">
        <f>data_to_analyze[[#This Row],[workers]]-data_to_analyze[[#This Row],[previous_workers]]</f>
        <v>36</v>
      </c>
    </row>
    <row r="3729" spans="1:12" x14ac:dyDescent="0.25">
      <c r="A3729">
        <v>3718</v>
      </c>
      <c r="B3729" t="s">
        <v>13417</v>
      </c>
      <c r="C3729" t="s">
        <v>10856</v>
      </c>
      <c r="D3729" s="7">
        <v>5700000</v>
      </c>
      <c r="E3729">
        <v>92</v>
      </c>
      <c r="F3729" t="s">
        <v>107</v>
      </c>
      <c r="G3729">
        <v>22</v>
      </c>
      <c r="H3729">
        <v>13</v>
      </c>
      <c r="I3729">
        <v>2002</v>
      </c>
      <c r="J3729">
        <v>4</v>
      </c>
      <c r="K3729" t="s">
        <v>13420</v>
      </c>
      <c r="L3729">
        <f>data_to_analyze[[#This Row],[workers]]-data_to_analyze[[#This Row],[previous_workers]]</f>
        <v>9</v>
      </c>
    </row>
    <row r="3730" spans="1:12" x14ac:dyDescent="0.25">
      <c r="A3730">
        <v>3719</v>
      </c>
      <c r="B3730" t="s">
        <v>13421</v>
      </c>
      <c r="C3730" t="s">
        <v>17760</v>
      </c>
      <c r="D3730" s="7">
        <v>11600000</v>
      </c>
      <c r="E3730">
        <v>92</v>
      </c>
      <c r="F3730" t="s">
        <v>149</v>
      </c>
      <c r="G3730">
        <v>24</v>
      </c>
      <c r="H3730">
        <v>10</v>
      </c>
      <c r="I3730">
        <v>2010</v>
      </c>
      <c r="J3730">
        <v>4</v>
      </c>
      <c r="K3730" t="s">
        <v>1879</v>
      </c>
      <c r="L3730">
        <f>data_to_analyze[[#This Row],[workers]]-data_to_analyze[[#This Row],[previous_workers]]</f>
        <v>14</v>
      </c>
    </row>
    <row r="3731" spans="1:12" x14ac:dyDescent="0.25">
      <c r="A3731">
        <v>3720</v>
      </c>
      <c r="B3731" t="s">
        <v>13424</v>
      </c>
      <c r="C3731" t="s">
        <v>777</v>
      </c>
      <c r="D3731" s="7">
        <v>12600000</v>
      </c>
      <c r="E3731">
        <v>92</v>
      </c>
      <c r="F3731" t="s">
        <v>18</v>
      </c>
      <c r="G3731">
        <v>58</v>
      </c>
      <c r="H3731">
        <v>29</v>
      </c>
      <c r="I3731">
        <v>2009</v>
      </c>
      <c r="J3731">
        <v>6</v>
      </c>
      <c r="K3731" t="s">
        <v>13427</v>
      </c>
      <c r="L3731">
        <f>data_to_analyze[[#This Row],[workers]]-data_to_analyze[[#This Row],[previous_workers]]</f>
        <v>29</v>
      </c>
    </row>
    <row r="3732" spans="1:12" x14ac:dyDescent="0.25">
      <c r="A3732">
        <v>3721</v>
      </c>
      <c r="B3732" t="s">
        <v>13428</v>
      </c>
      <c r="C3732" t="s">
        <v>976</v>
      </c>
      <c r="D3732" s="7">
        <v>4200000</v>
      </c>
      <c r="E3732">
        <v>92</v>
      </c>
      <c r="F3732" t="s">
        <v>233</v>
      </c>
      <c r="G3732">
        <v>22</v>
      </c>
      <c r="H3732">
        <v>14</v>
      </c>
      <c r="I3732">
        <v>2009</v>
      </c>
      <c r="J3732">
        <v>1</v>
      </c>
      <c r="K3732" t="s">
        <v>13431</v>
      </c>
      <c r="L3732">
        <f>data_to_analyze[[#This Row],[workers]]-data_to_analyze[[#This Row],[previous_workers]]</f>
        <v>8</v>
      </c>
    </row>
    <row r="3733" spans="1:12" x14ac:dyDescent="0.25">
      <c r="A3733">
        <v>3722</v>
      </c>
      <c r="B3733" t="s">
        <v>13432</v>
      </c>
      <c r="C3733" t="s">
        <v>10856</v>
      </c>
      <c r="D3733" s="7">
        <v>4700000</v>
      </c>
      <c r="E3733">
        <v>92</v>
      </c>
      <c r="F3733" t="s">
        <v>40</v>
      </c>
      <c r="G3733">
        <v>137</v>
      </c>
      <c r="H3733">
        <v>91</v>
      </c>
      <c r="I3733">
        <v>1995</v>
      </c>
      <c r="J3733">
        <v>8</v>
      </c>
      <c r="K3733" t="s">
        <v>13435</v>
      </c>
      <c r="L3733">
        <f>data_to_analyze[[#This Row],[workers]]-data_to_analyze[[#This Row],[previous_workers]]</f>
        <v>46</v>
      </c>
    </row>
    <row r="3734" spans="1:12" x14ac:dyDescent="0.25">
      <c r="A3734">
        <v>3723</v>
      </c>
      <c r="B3734" t="s">
        <v>13436</v>
      </c>
      <c r="C3734" t="s">
        <v>17739</v>
      </c>
      <c r="D3734" s="7">
        <v>35500000</v>
      </c>
      <c r="E3734">
        <v>92</v>
      </c>
      <c r="F3734" t="s">
        <v>55</v>
      </c>
      <c r="G3734">
        <v>110</v>
      </c>
      <c r="H3734">
        <v>55</v>
      </c>
      <c r="I3734">
        <v>1997</v>
      </c>
      <c r="J3734">
        <v>12</v>
      </c>
      <c r="K3734" t="s">
        <v>13439</v>
      </c>
      <c r="L3734">
        <f>data_to_analyze[[#This Row],[workers]]-data_to_analyze[[#This Row],[previous_workers]]</f>
        <v>55</v>
      </c>
    </row>
    <row r="3735" spans="1:12" x14ac:dyDescent="0.25">
      <c r="A3735">
        <v>3724</v>
      </c>
      <c r="B3735" t="s">
        <v>13440</v>
      </c>
      <c r="C3735" t="s">
        <v>17764</v>
      </c>
      <c r="D3735" s="7">
        <v>6500000</v>
      </c>
      <c r="E3735">
        <v>92</v>
      </c>
      <c r="F3735" t="s">
        <v>40</v>
      </c>
      <c r="G3735">
        <v>45</v>
      </c>
      <c r="H3735">
        <v>35</v>
      </c>
      <c r="I3735">
        <v>1991</v>
      </c>
      <c r="J3735">
        <v>1</v>
      </c>
      <c r="K3735" t="s">
        <v>3408</v>
      </c>
      <c r="L3735">
        <f>data_to_analyze[[#This Row],[workers]]-data_to_analyze[[#This Row],[previous_workers]]</f>
        <v>10</v>
      </c>
    </row>
    <row r="3736" spans="1:12" x14ac:dyDescent="0.25">
      <c r="A3736">
        <v>3725</v>
      </c>
      <c r="B3736" t="s">
        <v>13443</v>
      </c>
      <c r="C3736" t="s">
        <v>17770</v>
      </c>
      <c r="D3736" s="7">
        <v>3600000</v>
      </c>
      <c r="E3736">
        <v>92</v>
      </c>
      <c r="F3736" t="s">
        <v>33</v>
      </c>
      <c r="G3736">
        <v>60</v>
      </c>
      <c r="H3736">
        <v>35</v>
      </c>
      <c r="I3736">
        <v>2007</v>
      </c>
      <c r="J3736">
        <v>3</v>
      </c>
      <c r="K3736" t="s">
        <v>258</v>
      </c>
      <c r="L3736">
        <f>data_to_analyze[[#This Row],[workers]]-data_to_analyze[[#This Row],[previous_workers]]</f>
        <v>25</v>
      </c>
    </row>
    <row r="3737" spans="1:12" x14ac:dyDescent="0.25">
      <c r="A3737">
        <v>3726</v>
      </c>
      <c r="B3737" t="s">
        <v>13446</v>
      </c>
      <c r="C3737" t="s">
        <v>10856</v>
      </c>
      <c r="D3737" s="7">
        <v>4600000</v>
      </c>
      <c r="E3737">
        <v>92</v>
      </c>
      <c r="F3737" t="s">
        <v>336</v>
      </c>
      <c r="G3737">
        <v>25</v>
      </c>
      <c r="H3737">
        <v>14</v>
      </c>
      <c r="I3737">
        <v>1999</v>
      </c>
      <c r="J3737">
        <v>1</v>
      </c>
      <c r="K3737" t="s">
        <v>13449</v>
      </c>
      <c r="L3737">
        <f>data_to_analyze[[#This Row],[workers]]-data_to_analyze[[#This Row],[previous_workers]]</f>
        <v>11</v>
      </c>
    </row>
    <row r="3738" spans="1:12" x14ac:dyDescent="0.25">
      <c r="A3738">
        <v>3727</v>
      </c>
      <c r="B3738" t="s">
        <v>13450</v>
      </c>
      <c r="C3738" t="s">
        <v>17743</v>
      </c>
      <c r="D3738" s="7">
        <v>369400000</v>
      </c>
      <c r="E3738">
        <v>92</v>
      </c>
      <c r="F3738" t="s">
        <v>55</v>
      </c>
      <c r="G3738">
        <v>1799</v>
      </c>
      <c r="H3738">
        <v>854</v>
      </c>
      <c r="I3738">
        <v>2004</v>
      </c>
      <c r="J3738">
        <v>9</v>
      </c>
      <c r="K3738" t="s">
        <v>1185</v>
      </c>
      <c r="L3738">
        <f>data_to_analyze[[#This Row],[workers]]-data_to_analyze[[#This Row],[previous_workers]]</f>
        <v>945</v>
      </c>
    </row>
    <row r="3739" spans="1:12" x14ac:dyDescent="0.25">
      <c r="A3739">
        <v>3728</v>
      </c>
      <c r="B3739" t="s">
        <v>13454</v>
      </c>
      <c r="C3739" t="s">
        <v>17734</v>
      </c>
      <c r="D3739" s="7">
        <v>600000</v>
      </c>
      <c r="E3739">
        <v>92</v>
      </c>
      <c r="F3739" t="s">
        <v>297</v>
      </c>
      <c r="G3739">
        <v>30</v>
      </c>
      <c r="H3739">
        <v>25</v>
      </c>
      <c r="I3739">
        <v>2006</v>
      </c>
      <c r="J3739">
        <v>5</v>
      </c>
      <c r="K3739" t="s">
        <v>651</v>
      </c>
      <c r="L3739">
        <f>data_to_analyze[[#This Row],[workers]]-data_to_analyze[[#This Row],[previous_workers]]</f>
        <v>5</v>
      </c>
    </row>
    <row r="3740" spans="1:12" x14ac:dyDescent="0.25">
      <c r="A3740">
        <v>3729</v>
      </c>
      <c r="B3740" t="s">
        <v>13457</v>
      </c>
      <c r="C3740" t="s">
        <v>17773</v>
      </c>
      <c r="D3740" s="7">
        <v>2900000</v>
      </c>
      <c r="E3740">
        <v>92</v>
      </c>
      <c r="F3740" t="s">
        <v>257</v>
      </c>
      <c r="G3740">
        <v>15</v>
      </c>
      <c r="H3740">
        <v>8</v>
      </c>
      <c r="I3740">
        <v>2007</v>
      </c>
      <c r="J3740">
        <v>3</v>
      </c>
      <c r="K3740" t="s">
        <v>921</v>
      </c>
      <c r="L3740">
        <f>data_to_analyze[[#This Row],[workers]]-data_to_analyze[[#This Row],[previous_workers]]</f>
        <v>7</v>
      </c>
    </row>
    <row r="3741" spans="1:12" x14ac:dyDescent="0.25">
      <c r="A3741">
        <v>3730</v>
      </c>
      <c r="B3741" t="s">
        <v>13460</v>
      </c>
      <c r="C3741" t="s">
        <v>17773</v>
      </c>
      <c r="D3741" s="7">
        <v>10800000</v>
      </c>
      <c r="E3741">
        <v>92</v>
      </c>
      <c r="F3741" t="s">
        <v>257</v>
      </c>
      <c r="G3741">
        <v>52</v>
      </c>
      <c r="H3741">
        <v>30</v>
      </c>
      <c r="I3741">
        <v>2012</v>
      </c>
      <c r="J3741">
        <v>4</v>
      </c>
      <c r="K3741" t="s">
        <v>1853</v>
      </c>
      <c r="L3741">
        <f>data_to_analyze[[#This Row],[workers]]-data_to_analyze[[#This Row],[previous_workers]]</f>
        <v>22</v>
      </c>
    </row>
    <row r="3742" spans="1:12" x14ac:dyDescent="0.25">
      <c r="A3742">
        <v>3731</v>
      </c>
      <c r="B3742" t="s">
        <v>13463</v>
      </c>
      <c r="C3742" t="s">
        <v>17770</v>
      </c>
      <c r="D3742" s="7">
        <v>25700000</v>
      </c>
      <c r="E3742">
        <v>92</v>
      </c>
      <c r="F3742" t="s">
        <v>336</v>
      </c>
      <c r="G3742">
        <v>182</v>
      </c>
      <c r="H3742">
        <v>92</v>
      </c>
      <c r="I3742">
        <v>2004</v>
      </c>
      <c r="J3742">
        <v>9</v>
      </c>
      <c r="K3742" t="s">
        <v>258</v>
      </c>
      <c r="L3742">
        <f>data_to_analyze[[#This Row],[workers]]-data_to_analyze[[#This Row],[previous_workers]]</f>
        <v>90</v>
      </c>
    </row>
    <row r="3743" spans="1:12" x14ac:dyDescent="0.25">
      <c r="A3743">
        <v>3732</v>
      </c>
      <c r="B3743" t="s">
        <v>13466</v>
      </c>
      <c r="C3743" t="s">
        <v>17773</v>
      </c>
      <c r="D3743" s="7">
        <v>15400000</v>
      </c>
      <c r="E3743">
        <v>92</v>
      </c>
      <c r="F3743" t="s">
        <v>257</v>
      </c>
      <c r="G3743">
        <v>65</v>
      </c>
      <c r="H3743">
        <v>41</v>
      </c>
      <c r="I3743">
        <v>2009</v>
      </c>
      <c r="J3743">
        <v>7</v>
      </c>
      <c r="K3743" t="s">
        <v>735</v>
      </c>
      <c r="L3743">
        <f>data_to_analyze[[#This Row],[workers]]-data_to_analyze[[#This Row],[previous_workers]]</f>
        <v>24</v>
      </c>
    </row>
    <row r="3744" spans="1:12" x14ac:dyDescent="0.25">
      <c r="A3744">
        <v>3733</v>
      </c>
      <c r="B3744" t="s">
        <v>13469</v>
      </c>
      <c r="C3744" t="s">
        <v>17738</v>
      </c>
      <c r="D3744" s="7">
        <v>43700000</v>
      </c>
      <c r="E3744">
        <v>91</v>
      </c>
      <c r="F3744" t="s">
        <v>156</v>
      </c>
      <c r="G3744">
        <v>248</v>
      </c>
      <c r="H3744">
        <v>184</v>
      </c>
      <c r="I3744">
        <v>1997</v>
      </c>
      <c r="J3744">
        <v>11</v>
      </c>
      <c r="K3744" t="s">
        <v>976</v>
      </c>
      <c r="L3744">
        <f>data_to_analyze[[#This Row],[workers]]-data_to_analyze[[#This Row],[previous_workers]]</f>
        <v>64</v>
      </c>
    </row>
    <row r="3745" spans="1:12" x14ac:dyDescent="0.25">
      <c r="A3745">
        <v>3734</v>
      </c>
      <c r="B3745" t="s">
        <v>13472</v>
      </c>
      <c r="C3745" t="s">
        <v>17752</v>
      </c>
      <c r="D3745" s="7">
        <v>9200000</v>
      </c>
      <c r="E3745">
        <v>91</v>
      </c>
      <c r="F3745" t="s">
        <v>156</v>
      </c>
      <c r="G3745">
        <v>49</v>
      </c>
      <c r="H3745">
        <v>26</v>
      </c>
      <c r="I3745">
        <v>2006</v>
      </c>
      <c r="J3745">
        <v>1</v>
      </c>
      <c r="K3745" t="s">
        <v>13475</v>
      </c>
      <c r="L3745">
        <f>data_to_analyze[[#This Row],[workers]]-data_to_analyze[[#This Row],[previous_workers]]</f>
        <v>23</v>
      </c>
    </row>
    <row r="3746" spans="1:12" x14ac:dyDescent="0.25">
      <c r="A3746">
        <v>3735</v>
      </c>
      <c r="B3746" t="s">
        <v>13476</v>
      </c>
      <c r="C3746" t="s">
        <v>17750</v>
      </c>
      <c r="D3746" s="7">
        <v>113400000</v>
      </c>
      <c r="E3746">
        <v>91</v>
      </c>
      <c r="F3746" t="s">
        <v>297</v>
      </c>
      <c r="G3746">
        <v>457</v>
      </c>
      <c r="H3746">
        <v>277</v>
      </c>
      <c r="I3746">
        <v>1993</v>
      </c>
      <c r="J3746">
        <v>11</v>
      </c>
      <c r="K3746" t="s">
        <v>636</v>
      </c>
      <c r="L3746">
        <f>data_to_analyze[[#This Row],[workers]]-data_to_analyze[[#This Row],[previous_workers]]</f>
        <v>180</v>
      </c>
    </row>
    <row r="3747" spans="1:12" x14ac:dyDescent="0.25">
      <c r="A3747">
        <v>3736</v>
      </c>
      <c r="B3747" t="s">
        <v>13479</v>
      </c>
      <c r="C3747" t="s">
        <v>17765</v>
      </c>
      <c r="D3747" s="7">
        <v>6800000</v>
      </c>
      <c r="E3747">
        <v>91</v>
      </c>
      <c r="F3747" t="s">
        <v>156</v>
      </c>
      <c r="G3747">
        <v>30</v>
      </c>
      <c r="H3747">
        <v>36</v>
      </c>
      <c r="I3747">
        <v>2004</v>
      </c>
      <c r="J3747">
        <v>2</v>
      </c>
      <c r="K3747" t="s">
        <v>13482</v>
      </c>
      <c r="L3747">
        <f>data_to_analyze[[#This Row],[workers]]-data_to_analyze[[#This Row],[previous_workers]]</f>
        <v>-6</v>
      </c>
    </row>
    <row r="3748" spans="1:12" x14ac:dyDescent="0.25">
      <c r="A3748">
        <v>3737</v>
      </c>
      <c r="B3748" t="s">
        <v>13483</v>
      </c>
      <c r="C3748" t="s">
        <v>17767</v>
      </c>
      <c r="D3748" s="7">
        <v>5400000</v>
      </c>
      <c r="E3748">
        <v>91</v>
      </c>
      <c r="F3748" t="s">
        <v>181</v>
      </c>
      <c r="G3748">
        <v>46</v>
      </c>
      <c r="H3748">
        <v>26</v>
      </c>
      <c r="I3748">
        <v>2012</v>
      </c>
      <c r="J3748">
        <v>3</v>
      </c>
      <c r="K3748" t="s">
        <v>1299</v>
      </c>
      <c r="L3748">
        <f>data_to_analyze[[#This Row],[workers]]-data_to_analyze[[#This Row],[previous_workers]]</f>
        <v>20</v>
      </c>
    </row>
    <row r="3749" spans="1:12" x14ac:dyDescent="0.25">
      <c r="A3749">
        <v>3738</v>
      </c>
      <c r="B3749" t="s">
        <v>13486</v>
      </c>
      <c r="C3749" t="s">
        <v>17771</v>
      </c>
      <c r="D3749" s="7">
        <v>8400000</v>
      </c>
      <c r="E3749">
        <v>91</v>
      </c>
      <c r="F3749" t="s">
        <v>18</v>
      </c>
      <c r="G3749">
        <v>75</v>
      </c>
      <c r="H3749">
        <v>47</v>
      </c>
      <c r="I3749">
        <v>2005</v>
      </c>
      <c r="J3749">
        <v>4</v>
      </c>
      <c r="K3749" t="s">
        <v>319</v>
      </c>
      <c r="L3749">
        <f>data_to_analyze[[#This Row],[workers]]-data_to_analyze[[#This Row],[previous_workers]]</f>
        <v>28</v>
      </c>
    </row>
    <row r="3750" spans="1:12" x14ac:dyDescent="0.25">
      <c r="A3750">
        <v>3739</v>
      </c>
      <c r="B3750" t="s">
        <v>13489</v>
      </c>
      <c r="C3750" t="s">
        <v>976</v>
      </c>
      <c r="D3750" s="7">
        <v>400000</v>
      </c>
      <c r="E3750">
        <v>91</v>
      </c>
      <c r="F3750" t="s">
        <v>55</v>
      </c>
      <c r="G3750">
        <v>22</v>
      </c>
      <c r="H3750">
        <v>15</v>
      </c>
      <c r="I3750">
        <v>2012</v>
      </c>
      <c r="J3750">
        <v>1</v>
      </c>
      <c r="K3750" t="s">
        <v>13492</v>
      </c>
      <c r="L3750">
        <f>data_to_analyze[[#This Row],[workers]]-data_to_analyze[[#This Row],[previous_workers]]</f>
        <v>7</v>
      </c>
    </row>
    <row r="3751" spans="1:12" x14ac:dyDescent="0.25">
      <c r="A3751">
        <v>3740</v>
      </c>
      <c r="B3751" t="s">
        <v>13493</v>
      </c>
      <c r="C3751" t="s">
        <v>7363</v>
      </c>
      <c r="D3751" s="7">
        <v>10400000</v>
      </c>
      <c r="E3751">
        <v>91</v>
      </c>
      <c r="F3751" t="s">
        <v>233</v>
      </c>
      <c r="G3751">
        <v>86</v>
      </c>
      <c r="H3751">
        <v>55</v>
      </c>
      <c r="I3751">
        <v>2007</v>
      </c>
      <c r="J3751">
        <v>1</v>
      </c>
      <c r="K3751" t="s">
        <v>13496</v>
      </c>
      <c r="L3751">
        <f>data_to_analyze[[#This Row],[workers]]-data_to_analyze[[#This Row],[previous_workers]]</f>
        <v>31</v>
      </c>
    </row>
    <row r="3752" spans="1:12" x14ac:dyDescent="0.25">
      <c r="A3752">
        <v>3741</v>
      </c>
      <c r="B3752" t="s">
        <v>13497</v>
      </c>
      <c r="C3752" t="s">
        <v>777</v>
      </c>
      <c r="D3752" s="7">
        <v>4400000</v>
      </c>
      <c r="E3752">
        <v>91</v>
      </c>
      <c r="F3752" t="s">
        <v>156</v>
      </c>
      <c r="G3752">
        <v>23</v>
      </c>
      <c r="H3752">
        <v>14</v>
      </c>
      <c r="I3752">
        <v>2006</v>
      </c>
      <c r="J3752">
        <v>4</v>
      </c>
      <c r="K3752" t="s">
        <v>1004</v>
      </c>
      <c r="L3752">
        <f>data_to_analyze[[#This Row],[workers]]-data_to_analyze[[#This Row],[previous_workers]]</f>
        <v>9</v>
      </c>
    </row>
    <row r="3753" spans="1:12" x14ac:dyDescent="0.25">
      <c r="A3753">
        <v>3742</v>
      </c>
      <c r="B3753" t="s">
        <v>13500</v>
      </c>
      <c r="C3753" t="s">
        <v>17742</v>
      </c>
      <c r="D3753" s="7">
        <v>282300000</v>
      </c>
      <c r="E3753">
        <v>91</v>
      </c>
      <c r="F3753" t="s">
        <v>33</v>
      </c>
      <c r="G3753">
        <v>4817</v>
      </c>
      <c r="H3753">
        <v>2884</v>
      </c>
      <c r="I3753">
        <v>2005</v>
      </c>
      <c r="J3753">
        <v>7</v>
      </c>
      <c r="K3753" t="s">
        <v>2947</v>
      </c>
      <c r="L3753">
        <f>data_to_analyze[[#This Row],[workers]]-data_to_analyze[[#This Row],[previous_workers]]</f>
        <v>1933</v>
      </c>
    </row>
    <row r="3754" spans="1:12" x14ac:dyDescent="0.25">
      <c r="A3754">
        <v>3743</v>
      </c>
      <c r="B3754" t="s">
        <v>13504</v>
      </c>
      <c r="C3754" t="s">
        <v>10856</v>
      </c>
      <c r="D3754" s="7">
        <v>2200000</v>
      </c>
      <c r="E3754">
        <v>91</v>
      </c>
      <c r="F3754" t="s">
        <v>336</v>
      </c>
      <c r="G3754">
        <v>96000</v>
      </c>
      <c r="H3754">
        <v>53000</v>
      </c>
      <c r="I3754">
        <v>1999</v>
      </c>
      <c r="J3754">
        <v>2</v>
      </c>
      <c r="K3754" t="s">
        <v>964</v>
      </c>
      <c r="L3754">
        <f>data_to_analyze[[#This Row],[workers]]-data_to_analyze[[#This Row],[previous_workers]]</f>
        <v>43000</v>
      </c>
    </row>
    <row r="3755" spans="1:12" x14ac:dyDescent="0.25">
      <c r="A3755">
        <v>3744</v>
      </c>
      <c r="B3755" t="s">
        <v>13507</v>
      </c>
      <c r="C3755" t="s">
        <v>17775</v>
      </c>
      <c r="D3755" s="7">
        <v>10400000</v>
      </c>
      <c r="E3755">
        <v>91</v>
      </c>
      <c r="F3755" t="s">
        <v>181</v>
      </c>
      <c r="G3755">
        <v>8</v>
      </c>
      <c r="H3755">
        <v>7</v>
      </c>
      <c r="I3755">
        <v>2002</v>
      </c>
      <c r="J3755">
        <v>4</v>
      </c>
      <c r="K3755" t="s">
        <v>227</v>
      </c>
      <c r="L3755">
        <f>data_to_analyze[[#This Row],[workers]]-data_to_analyze[[#This Row],[previous_workers]]</f>
        <v>1</v>
      </c>
    </row>
    <row r="3756" spans="1:12" x14ac:dyDescent="0.25">
      <c r="A3756">
        <v>3745</v>
      </c>
      <c r="B3756" t="s">
        <v>13510</v>
      </c>
      <c r="C3756" t="s">
        <v>17739</v>
      </c>
      <c r="D3756" s="7">
        <v>5200000</v>
      </c>
      <c r="E3756">
        <v>91</v>
      </c>
      <c r="F3756" t="s">
        <v>336</v>
      </c>
      <c r="G3756">
        <v>25</v>
      </c>
      <c r="H3756">
        <v>16</v>
      </c>
      <c r="I3756">
        <v>2010</v>
      </c>
      <c r="J3756">
        <v>1</v>
      </c>
      <c r="K3756" t="s">
        <v>122</v>
      </c>
      <c r="L3756">
        <f>data_to_analyze[[#This Row],[workers]]-data_to_analyze[[#This Row],[previous_workers]]</f>
        <v>9</v>
      </c>
    </row>
    <row r="3757" spans="1:12" x14ac:dyDescent="0.25">
      <c r="A3757">
        <v>3746</v>
      </c>
      <c r="B3757" t="s">
        <v>13513</v>
      </c>
      <c r="C3757" t="s">
        <v>777</v>
      </c>
      <c r="D3757" s="7">
        <v>2500000</v>
      </c>
      <c r="E3757">
        <v>91</v>
      </c>
      <c r="F3757" t="s">
        <v>40</v>
      </c>
      <c r="G3757">
        <v>0</v>
      </c>
      <c r="H3757">
        <v>20</v>
      </c>
      <c r="I3757">
        <v>2008</v>
      </c>
      <c r="J3757">
        <v>1</v>
      </c>
      <c r="K3757" t="s">
        <v>203</v>
      </c>
      <c r="L3757">
        <f>data_to_analyze[[#This Row],[workers]]-data_to_analyze[[#This Row],[previous_workers]]</f>
        <v>-20</v>
      </c>
    </row>
    <row r="3758" spans="1:12" x14ac:dyDescent="0.25">
      <c r="A3758">
        <v>3747</v>
      </c>
      <c r="B3758" t="s">
        <v>13516</v>
      </c>
      <c r="C3758" t="s">
        <v>17767</v>
      </c>
      <c r="D3758" s="7">
        <v>11600000</v>
      </c>
      <c r="E3758">
        <v>91</v>
      </c>
      <c r="F3758" t="s">
        <v>233</v>
      </c>
      <c r="G3758">
        <v>63</v>
      </c>
      <c r="H3758">
        <v>37</v>
      </c>
      <c r="I3758">
        <v>1992</v>
      </c>
      <c r="J3758">
        <v>2</v>
      </c>
      <c r="K3758" t="s">
        <v>13519</v>
      </c>
      <c r="L3758">
        <f>data_to_analyze[[#This Row],[workers]]-data_to_analyze[[#This Row],[previous_workers]]</f>
        <v>26</v>
      </c>
    </row>
    <row r="3759" spans="1:12" x14ac:dyDescent="0.25">
      <c r="A3759">
        <v>3748</v>
      </c>
      <c r="B3759" t="s">
        <v>13520</v>
      </c>
      <c r="C3759" t="s">
        <v>17765</v>
      </c>
      <c r="D3759" s="7">
        <v>23100000</v>
      </c>
      <c r="E3759">
        <v>91</v>
      </c>
      <c r="F3759" t="s">
        <v>18</v>
      </c>
      <c r="G3759">
        <v>179</v>
      </c>
      <c r="H3759">
        <v>102</v>
      </c>
      <c r="I3759">
        <v>2002</v>
      </c>
      <c r="J3759">
        <v>5</v>
      </c>
      <c r="K3759" t="s">
        <v>49</v>
      </c>
      <c r="L3759">
        <f>data_to_analyze[[#This Row],[workers]]-data_to_analyze[[#This Row],[previous_workers]]</f>
        <v>77</v>
      </c>
    </row>
    <row r="3760" spans="1:12" x14ac:dyDescent="0.25">
      <c r="A3760">
        <v>3749</v>
      </c>
      <c r="B3760" t="s">
        <v>13523</v>
      </c>
      <c r="C3760" t="s">
        <v>10856</v>
      </c>
      <c r="D3760" s="7">
        <v>7500000</v>
      </c>
      <c r="E3760">
        <v>91</v>
      </c>
      <c r="F3760" t="s">
        <v>107</v>
      </c>
      <c r="G3760">
        <v>32</v>
      </c>
      <c r="H3760">
        <v>26</v>
      </c>
      <c r="I3760">
        <v>2011</v>
      </c>
      <c r="J3760">
        <v>5</v>
      </c>
      <c r="K3760" t="s">
        <v>2381</v>
      </c>
      <c r="L3760">
        <f>data_to_analyze[[#This Row],[workers]]-data_to_analyze[[#This Row],[previous_workers]]</f>
        <v>6</v>
      </c>
    </row>
    <row r="3761" spans="1:12" x14ac:dyDescent="0.25">
      <c r="A3761">
        <v>3750</v>
      </c>
      <c r="B3761" t="s">
        <v>13526</v>
      </c>
      <c r="C3761" t="s">
        <v>17736</v>
      </c>
      <c r="D3761" s="7">
        <v>70500000</v>
      </c>
      <c r="E3761">
        <v>91</v>
      </c>
      <c r="F3761" t="s">
        <v>18</v>
      </c>
      <c r="G3761">
        <v>334</v>
      </c>
      <c r="H3761">
        <v>320</v>
      </c>
      <c r="I3761">
        <v>2008</v>
      </c>
      <c r="J3761">
        <v>7</v>
      </c>
      <c r="K3761" t="s">
        <v>646</v>
      </c>
      <c r="L3761">
        <f>data_to_analyze[[#This Row],[workers]]-data_to_analyze[[#This Row],[previous_workers]]</f>
        <v>14</v>
      </c>
    </row>
    <row r="3762" spans="1:12" x14ac:dyDescent="0.25">
      <c r="A3762">
        <v>3751</v>
      </c>
      <c r="B3762" t="s">
        <v>13530</v>
      </c>
      <c r="C3762" t="s">
        <v>17773</v>
      </c>
      <c r="D3762" s="7">
        <v>2100000</v>
      </c>
      <c r="E3762">
        <v>91</v>
      </c>
      <c r="F3762" t="s">
        <v>329</v>
      </c>
      <c r="G3762">
        <v>39</v>
      </c>
      <c r="H3762">
        <v>12</v>
      </c>
      <c r="I3762">
        <v>1998</v>
      </c>
      <c r="J3762">
        <v>1</v>
      </c>
      <c r="K3762" t="s">
        <v>1093</v>
      </c>
      <c r="L3762">
        <f>data_to_analyze[[#This Row],[workers]]-data_to_analyze[[#This Row],[previous_workers]]</f>
        <v>27</v>
      </c>
    </row>
    <row r="3763" spans="1:12" x14ac:dyDescent="0.25">
      <c r="A3763">
        <v>3752</v>
      </c>
      <c r="B3763" t="s">
        <v>13533</v>
      </c>
      <c r="C3763" t="s">
        <v>17737</v>
      </c>
      <c r="D3763" s="7">
        <v>218100000</v>
      </c>
      <c r="E3763">
        <v>91</v>
      </c>
      <c r="F3763" t="s">
        <v>107</v>
      </c>
      <c r="G3763">
        <v>849</v>
      </c>
      <c r="H3763">
        <v>513</v>
      </c>
      <c r="I3763">
        <v>1988</v>
      </c>
      <c r="J3763">
        <v>5</v>
      </c>
      <c r="K3763" t="s">
        <v>1074</v>
      </c>
      <c r="L3763">
        <f>data_to_analyze[[#This Row],[workers]]-data_to_analyze[[#This Row],[previous_workers]]</f>
        <v>336</v>
      </c>
    </row>
    <row r="3764" spans="1:12" x14ac:dyDescent="0.25">
      <c r="A3764">
        <v>3753</v>
      </c>
      <c r="B3764" t="s">
        <v>13537</v>
      </c>
      <c r="C3764" t="s">
        <v>17764</v>
      </c>
      <c r="D3764" s="7">
        <v>6700000</v>
      </c>
      <c r="E3764">
        <v>90</v>
      </c>
      <c r="F3764" t="s">
        <v>297</v>
      </c>
      <c r="G3764">
        <v>20</v>
      </c>
      <c r="H3764">
        <v>10</v>
      </c>
      <c r="I3764">
        <v>1996</v>
      </c>
      <c r="J3764">
        <v>2</v>
      </c>
      <c r="K3764" t="s">
        <v>13540</v>
      </c>
      <c r="L3764">
        <f>data_to_analyze[[#This Row],[workers]]-data_to_analyze[[#This Row],[previous_workers]]</f>
        <v>10</v>
      </c>
    </row>
    <row r="3765" spans="1:12" x14ac:dyDescent="0.25">
      <c r="A3765">
        <v>3754</v>
      </c>
      <c r="B3765" t="s">
        <v>13541</v>
      </c>
      <c r="C3765" t="s">
        <v>108</v>
      </c>
      <c r="D3765" s="7">
        <v>8800000</v>
      </c>
      <c r="E3765">
        <v>90</v>
      </c>
      <c r="F3765" t="s">
        <v>18</v>
      </c>
      <c r="G3765">
        <v>34</v>
      </c>
      <c r="H3765">
        <v>25</v>
      </c>
      <c r="I3765">
        <v>2003</v>
      </c>
      <c r="J3765">
        <v>5</v>
      </c>
      <c r="K3765" t="s">
        <v>13544</v>
      </c>
      <c r="L3765">
        <f>data_to_analyze[[#This Row],[workers]]-data_to_analyze[[#This Row],[previous_workers]]</f>
        <v>9</v>
      </c>
    </row>
    <row r="3766" spans="1:12" x14ac:dyDescent="0.25">
      <c r="A3766">
        <v>3755</v>
      </c>
      <c r="B3766" t="s">
        <v>13545</v>
      </c>
      <c r="C3766" t="s">
        <v>976</v>
      </c>
      <c r="D3766" s="7">
        <v>3800000</v>
      </c>
      <c r="E3766">
        <v>90</v>
      </c>
      <c r="F3766" t="s">
        <v>297</v>
      </c>
      <c r="G3766">
        <v>25</v>
      </c>
      <c r="H3766">
        <v>18</v>
      </c>
      <c r="I3766">
        <v>2001</v>
      </c>
      <c r="J3766">
        <v>1</v>
      </c>
      <c r="K3766" t="s">
        <v>12846</v>
      </c>
      <c r="L3766">
        <f>data_to_analyze[[#This Row],[workers]]-data_to_analyze[[#This Row],[previous_workers]]</f>
        <v>7</v>
      </c>
    </row>
    <row r="3767" spans="1:12" x14ac:dyDescent="0.25">
      <c r="A3767">
        <v>3756</v>
      </c>
      <c r="B3767" t="s">
        <v>13548</v>
      </c>
      <c r="C3767" t="s">
        <v>10856</v>
      </c>
      <c r="D3767" s="7">
        <v>10100000</v>
      </c>
      <c r="E3767">
        <v>90</v>
      </c>
      <c r="F3767" t="s">
        <v>107</v>
      </c>
      <c r="G3767">
        <v>95</v>
      </c>
      <c r="H3767">
        <v>53</v>
      </c>
      <c r="I3767">
        <v>2006</v>
      </c>
      <c r="J3767">
        <v>5</v>
      </c>
      <c r="K3767" t="s">
        <v>137</v>
      </c>
      <c r="L3767">
        <f>data_to_analyze[[#This Row],[workers]]-data_to_analyze[[#This Row],[previous_workers]]</f>
        <v>42</v>
      </c>
    </row>
    <row r="3768" spans="1:12" x14ac:dyDescent="0.25">
      <c r="A3768">
        <v>3757</v>
      </c>
      <c r="B3768" t="s">
        <v>13551</v>
      </c>
      <c r="C3768" t="s">
        <v>10856</v>
      </c>
      <c r="D3768" s="7">
        <v>2100000</v>
      </c>
      <c r="E3768">
        <v>90</v>
      </c>
      <c r="F3768" t="s">
        <v>257</v>
      </c>
      <c r="G3768">
        <v>200</v>
      </c>
      <c r="H3768">
        <v>150</v>
      </c>
      <c r="I3768">
        <v>2007</v>
      </c>
      <c r="J3768">
        <v>2</v>
      </c>
      <c r="K3768" t="s">
        <v>3925</v>
      </c>
      <c r="L3768">
        <f>data_to_analyze[[#This Row],[workers]]-data_to_analyze[[#This Row],[previous_workers]]</f>
        <v>50</v>
      </c>
    </row>
    <row r="3769" spans="1:12" x14ac:dyDescent="0.25">
      <c r="A3769">
        <v>3758</v>
      </c>
      <c r="B3769" t="s">
        <v>13554</v>
      </c>
      <c r="C3769" t="s">
        <v>17742</v>
      </c>
      <c r="D3769" s="7">
        <v>400000</v>
      </c>
      <c r="E3769">
        <v>90</v>
      </c>
      <c r="F3769" t="s">
        <v>289</v>
      </c>
      <c r="G3769">
        <v>245</v>
      </c>
      <c r="H3769">
        <v>150</v>
      </c>
      <c r="I3769">
        <v>2011</v>
      </c>
      <c r="J3769">
        <v>2</v>
      </c>
      <c r="K3769" t="s">
        <v>506</v>
      </c>
      <c r="L3769">
        <f>data_to_analyze[[#This Row],[workers]]-data_to_analyze[[#This Row],[previous_workers]]</f>
        <v>95</v>
      </c>
    </row>
    <row r="3770" spans="1:12" x14ac:dyDescent="0.25">
      <c r="A3770">
        <v>3759</v>
      </c>
      <c r="B3770" t="s">
        <v>13557</v>
      </c>
      <c r="C3770" t="s">
        <v>17749</v>
      </c>
      <c r="D3770" s="7">
        <v>10200000</v>
      </c>
      <c r="E3770">
        <v>90</v>
      </c>
      <c r="F3770" t="s">
        <v>55</v>
      </c>
      <c r="G3770">
        <v>15</v>
      </c>
      <c r="H3770">
        <v>10</v>
      </c>
      <c r="I3770">
        <v>2007</v>
      </c>
      <c r="J3770">
        <v>2</v>
      </c>
      <c r="K3770" t="s">
        <v>13560</v>
      </c>
      <c r="L3770">
        <f>data_to_analyze[[#This Row],[workers]]-data_to_analyze[[#This Row],[previous_workers]]</f>
        <v>5</v>
      </c>
    </row>
    <row r="3771" spans="1:12" x14ac:dyDescent="0.25">
      <c r="A3771">
        <v>3760</v>
      </c>
      <c r="B3771" t="s">
        <v>13561</v>
      </c>
      <c r="C3771" t="s">
        <v>17742</v>
      </c>
      <c r="D3771" s="7">
        <v>4900000</v>
      </c>
      <c r="E3771">
        <v>90</v>
      </c>
      <c r="F3771" t="s">
        <v>18</v>
      </c>
      <c r="G3771">
        <v>34</v>
      </c>
      <c r="H3771">
        <v>25</v>
      </c>
      <c r="I3771">
        <v>2006</v>
      </c>
      <c r="J3771">
        <v>4</v>
      </c>
      <c r="K3771" t="s">
        <v>506</v>
      </c>
      <c r="L3771">
        <f>data_to_analyze[[#This Row],[workers]]-data_to_analyze[[#This Row],[previous_workers]]</f>
        <v>9</v>
      </c>
    </row>
    <row r="3772" spans="1:12" x14ac:dyDescent="0.25">
      <c r="A3772">
        <v>3761</v>
      </c>
      <c r="B3772" t="s">
        <v>13564</v>
      </c>
      <c r="C3772" t="s">
        <v>17739</v>
      </c>
      <c r="D3772" s="7">
        <v>7900000</v>
      </c>
      <c r="E3772">
        <v>90</v>
      </c>
      <c r="F3772" t="s">
        <v>181</v>
      </c>
      <c r="G3772">
        <v>104</v>
      </c>
      <c r="H3772">
        <v>55</v>
      </c>
      <c r="I3772">
        <v>2009</v>
      </c>
      <c r="J3772">
        <v>3</v>
      </c>
      <c r="K3772" t="s">
        <v>122</v>
      </c>
      <c r="L3772">
        <f>data_to_analyze[[#This Row],[workers]]-data_to_analyze[[#This Row],[previous_workers]]</f>
        <v>49</v>
      </c>
    </row>
    <row r="3773" spans="1:12" x14ac:dyDescent="0.25">
      <c r="A3773">
        <v>3762</v>
      </c>
      <c r="B3773" t="s">
        <v>13567</v>
      </c>
      <c r="C3773" t="s">
        <v>10856</v>
      </c>
      <c r="D3773" s="7">
        <v>4500000</v>
      </c>
      <c r="E3773">
        <v>90</v>
      </c>
      <c r="F3773" t="s">
        <v>156</v>
      </c>
      <c r="G3773">
        <v>21</v>
      </c>
      <c r="H3773">
        <v>17</v>
      </c>
      <c r="I3773">
        <v>2000</v>
      </c>
      <c r="J3773">
        <v>3</v>
      </c>
      <c r="K3773" t="s">
        <v>964</v>
      </c>
      <c r="L3773">
        <f>data_to_analyze[[#This Row],[workers]]-data_to_analyze[[#This Row],[previous_workers]]</f>
        <v>4</v>
      </c>
    </row>
    <row r="3774" spans="1:12" x14ac:dyDescent="0.25">
      <c r="A3774">
        <v>3763</v>
      </c>
      <c r="B3774" t="s">
        <v>13570</v>
      </c>
      <c r="C3774" t="s">
        <v>17753</v>
      </c>
      <c r="D3774" s="7">
        <v>26400000</v>
      </c>
      <c r="E3774">
        <v>90</v>
      </c>
      <c r="F3774" t="s">
        <v>187</v>
      </c>
      <c r="G3774">
        <v>130</v>
      </c>
      <c r="H3774">
        <v>60</v>
      </c>
      <c r="I3774">
        <v>2006</v>
      </c>
      <c r="J3774">
        <v>2</v>
      </c>
      <c r="K3774" t="s">
        <v>985</v>
      </c>
      <c r="L3774">
        <f>data_to_analyze[[#This Row],[workers]]-data_to_analyze[[#This Row],[previous_workers]]</f>
        <v>70</v>
      </c>
    </row>
    <row r="3775" spans="1:12" x14ac:dyDescent="0.25">
      <c r="A3775">
        <v>3764</v>
      </c>
      <c r="B3775" t="s">
        <v>13573</v>
      </c>
      <c r="C3775" t="s">
        <v>17773</v>
      </c>
      <c r="D3775" s="7">
        <v>78700000</v>
      </c>
      <c r="E3775">
        <v>90</v>
      </c>
      <c r="F3775" t="s">
        <v>181</v>
      </c>
      <c r="G3775">
        <v>298</v>
      </c>
      <c r="H3775">
        <v>268</v>
      </c>
      <c r="I3775">
        <v>2006</v>
      </c>
      <c r="J3775">
        <v>6</v>
      </c>
      <c r="K3775" t="s">
        <v>3271</v>
      </c>
      <c r="L3775">
        <f>data_to_analyze[[#This Row],[workers]]-data_to_analyze[[#This Row],[previous_workers]]</f>
        <v>30</v>
      </c>
    </row>
    <row r="3776" spans="1:12" x14ac:dyDescent="0.25">
      <c r="A3776">
        <v>3765</v>
      </c>
      <c r="B3776" t="s">
        <v>13577</v>
      </c>
      <c r="C3776" t="s">
        <v>777</v>
      </c>
      <c r="D3776" s="7">
        <v>6800000</v>
      </c>
      <c r="E3776">
        <v>89</v>
      </c>
      <c r="F3776" t="s">
        <v>297</v>
      </c>
      <c r="G3776">
        <v>18</v>
      </c>
      <c r="H3776">
        <v>12</v>
      </c>
      <c r="I3776">
        <v>2009</v>
      </c>
      <c r="J3776">
        <v>3</v>
      </c>
      <c r="K3776" t="s">
        <v>198</v>
      </c>
      <c r="L3776">
        <f>data_to_analyze[[#This Row],[workers]]-data_to_analyze[[#This Row],[previous_workers]]</f>
        <v>6</v>
      </c>
    </row>
    <row r="3777" spans="1:12" x14ac:dyDescent="0.25">
      <c r="A3777">
        <v>3766</v>
      </c>
      <c r="B3777" t="s">
        <v>13580</v>
      </c>
      <c r="C3777" t="s">
        <v>17751</v>
      </c>
      <c r="D3777" s="7">
        <v>24100000</v>
      </c>
      <c r="E3777">
        <v>89</v>
      </c>
      <c r="F3777" t="s">
        <v>329</v>
      </c>
      <c r="G3777">
        <v>23</v>
      </c>
      <c r="H3777">
        <v>16</v>
      </c>
      <c r="I3777">
        <v>2000</v>
      </c>
      <c r="J3777">
        <v>3</v>
      </c>
      <c r="K3777" t="s">
        <v>2535</v>
      </c>
      <c r="L3777">
        <f>data_to_analyze[[#This Row],[workers]]-data_to_analyze[[#This Row],[previous_workers]]</f>
        <v>7</v>
      </c>
    </row>
    <row r="3778" spans="1:12" x14ac:dyDescent="0.25">
      <c r="A3778">
        <v>3767</v>
      </c>
      <c r="B3778" t="s">
        <v>13583</v>
      </c>
      <c r="C3778" t="s">
        <v>17730</v>
      </c>
      <c r="D3778" s="7">
        <v>97200000</v>
      </c>
      <c r="E3778">
        <v>89</v>
      </c>
      <c r="F3778" t="s">
        <v>187</v>
      </c>
      <c r="G3778">
        <v>56</v>
      </c>
      <c r="H3778">
        <v>28</v>
      </c>
      <c r="I3778">
        <v>2011</v>
      </c>
      <c r="J3778">
        <v>2</v>
      </c>
      <c r="K3778" t="s">
        <v>13587</v>
      </c>
      <c r="L3778">
        <f>data_to_analyze[[#This Row],[workers]]-data_to_analyze[[#This Row],[previous_workers]]</f>
        <v>28</v>
      </c>
    </row>
    <row r="3779" spans="1:12" x14ac:dyDescent="0.25">
      <c r="A3779">
        <v>3768</v>
      </c>
      <c r="B3779" t="s">
        <v>13588</v>
      </c>
      <c r="C3779" t="s">
        <v>17765</v>
      </c>
      <c r="D3779" s="7">
        <v>17300000</v>
      </c>
      <c r="E3779">
        <v>89</v>
      </c>
      <c r="F3779" t="s">
        <v>181</v>
      </c>
      <c r="G3779">
        <v>4</v>
      </c>
      <c r="H3779">
        <v>3</v>
      </c>
      <c r="I3779">
        <v>2006</v>
      </c>
      <c r="J3779">
        <v>2</v>
      </c>
      <c r="K3779" t="s">
        <v>49</v>
      </c>
      <c r="L3779">
        <f>data_to_analyze[[#This Row],[workers]]-data_to_analyze[[#This Row],[previous_workers]]</f>
        <v>1</v>
      </c>
    </row>
    <row r="3780" spans="1:12" x14ac:dyDescent="0.25">
      <c r="A3780">
        <v>3769</v>
      </c>
      <c r="B3780" t="s">
        <v>13591</v>
      </c>
      <c r="C3780" t="s">
        <v>17748</v>
      </c>
      <c r="D3780" s="7">
        <v>5800000</v>
      </c>
      <c r="E3780">
        <v>89</v>
      </c>
      <c r="F3780" t="s">
        <v>181</v>
      </c>
      <c r="G3780">
        <v>60</v>
      </c>
      <c r="H3780">
        <v>30</v>
      </c>
      <c r="I3780">
        <v>2008</v>
      </c>
      <c r="J3780">
        <v>2</v>
      </c>
      <c r="K3780" t="s">
        <v>458</v>
      </c>
      <c r="L3780">
        <f>data_to_analyze[[#This Row],[workers]]-data_to_analyze[[#This Row],[previous_workers]]</f>
        <v>30</v>
      </c>
    </row>
    <row r="3781" spans="1:12" x14ac:dyDescent="0.25">
      <c r="A3781">
        <v>3770</v>
      </c>
      <c r="B3781" t="s">
        <v>13594</v>
      </c>
      <c r="C3781" t="s">
        <v>17775</v>
      </c>
      <c r="D3781" s="7">
        <v>400000</v>
      </c>
      <c r="E3781">
        <v>89</v>
      </c>
      <c r="F3781" t="s">
        <v>18</v>
      </c>
      <c r="G3781">
        <v>42</v>
      </c>
      <c r="H3781">
        <v>25</v>
      </c>
      <c r="I3781">
        <v>2009</v>
      </c>
      <c r="J3781">
        <v>4</v>
      </c>
      <c r="K3781" t="s">
        <v>227</v>
      </c>
      <c r="L3781">
        <f>data_to_analyze[[#This Row],[workers]]-data_to_analyze[[#This Row],[previous_workers]]</f>
        <v>17</v>
      </c>
    </row>
    <row r="3782" spans="1:12" x14ac:dyDescent="0.25">
      <c r="A3782">
        <v>3771</v>
      </c>
      <c r="B3782" t="s">
        <v>13597</v>
      </c>
      <c r="C3782" t="s">
        <v>17753</v>
      </c>
      <c r="D3782" s="7">
        <v>18300000</v>
      </c>
      <c r="E3782">
        <v>89</v>
      </c>
      <c r="F3782" t="s">
        <v>175</v>
      </c>
      <c r="G3782">
        <v>107</v>
      </c>
      <c r="H3782">
        <v>83</v>
      </c>
      <c r="I3782">
        <v>2012</v>
      </c>
      <c r="J3782">
        <v>4</v>
      </c>
      <c r="K3782" t="s">
        <v>2827</v>
      </c>
      <c r="L3782">
        <f>data_to_analyze[[#This Row],[workers]]-data_to_analyze[[#This Row],[previous_workers]]</f>
        <v>24</v>
      </c>
    </row>
    <row r="3783" spans="1:12" x14ac:dyDescent="0.25">
      <c r="A3783">
        <v>3772</v>
      </c>
      <c r="B3783" t="s">
        <v>13600</v>
      </c>
      <c r="C3783" t="s">
        <v>777</v>
      </c>
      <c r="D3783" s="7">
        <v>4600000000</v>
      </c>
      <c r="E3783">
        <v>89</v>
      </c>
      <c r="F3783" t="s">
        <v>308</v>
      </c>
      <c r="G3783">
        <v>410</v>
      </c>
      <c r="H3783">
        <v>332</v>
      </c>
      <c r="I3783">
        <v>1997</v>
      </c>
      <c r="J3783">
        <v>4</v>
      </c>
      <c r="K3783" t="s">
        <v>203</v>
      </c>
      <c r="L3783">
        <f>data_to_analyze[[#This Row],[workers]]-data_to_analyze[[#This Row],[previous_workers]]</f>
        <v>78</v>
      </c>
    </row>
    <row r="3784" spans="1:12" x14ac:dyDescent="0.25">
      <c r="A3784">
        <v>3773</v>
      </c>
      <c r="B3784" t="s">
        <v>13604</v>
      </c>
      <c r="C3784" t="s">
        <v>17770</v>
      </c>
      <c r="D3784" s="7">
        <v>3300000</v>
      </c>
      <c r="E3784">
        <v>89</v>
      </c>
      <c r="F3784" t="s">
        <v>55</v>
      </c>
      <c r="G3784">
        <v>9</v>
      </c>
      <c r="H3784">
        <v>15</v>
      </c>
      <c r="I3784">
        <v>2009</v>
      </c>
      <c r="J3784">
        <v>1</v>
      </c>
      <c r="K3784" t="s">
        <v>251</v>
      </c>
      <c r="L3784">
        <f>data_to_analyze[[#This Row],[workers]]-data_to_analyze[[#This Row],[previous_workers]]</f>
        <v>-6</v>
      </c>
    </row>
    <row r="3785" spans="1:12" x14ac:dyDescent="0.25">
      <c r="A3785">
        <v>3774</v>
      </c>
      <c r="B3785" t="s">
        <v>13607</v>
      </c>
      <c r="C3785" t="s">
        <v>777</v>
      </c>
      <c r="D3785" s="7">
        <v>21700000</v>
      </c>
      <c r="E3785">
        <v>89</v>
      </c>
      <c r="F3785" t="s">
        <v>187</v>
      </c>
      <c r="G3785">
        <v>205</v>
      </c>
      <c r="H3785">
        <v>89</v>
      </c>
      <c r="I3785">
        <v>2010</v>
      </c>
      <c r="J3785">
        <v>3</v>
      </c>
      <c r="K3785" t="s">
        <v>56</v>
      </c>
      <c r="L3785">
        <f>data_to_analyze[[#This Row],[workers]]-data_to_analyze[[#This Row],[previous_workers]]</f>
        <v>116</v>
      </c>
    </row>
    <row r="3786" spans="1:12" x14ac:dyDescent="0.25">
      <c r="A3786">
        <v>3775</v>
      </c>
      <c r="B3786" t="s">
        <v>13609</v>
      </c>
      <c r="C3786" t="s">
        <v>17735</v>
      </c>
      <c r="D3786" s="7">
        <v>8800000</v>
      </c>
      <c r="E3786">
        <v>89</v>
      </c>
      <c r="F3786" t="s">
        <v>18</v>
      </c>
      <c r="G3786">
        <v>84</v>
      </c>
      <c r="H3786">
        <v>146</v>
      </c>
      <c r="I3786">
        <v>2011</v>
      </c>
      <c r="J3786">
        <v>4</v>
      </c>
      <c r="K3786" t="s">
        <v>364</v>
      </c>
      <c r="L3786">
        <f>data_to_analyze[[#This Row],[workers]]-data_to_analyze[[#This Row],[previous_workers]]</f>
        <v>-62</v>
      </c>
    </row>
    <row r="3787" spans="1:12" x14ac:dyDescent="0.25">
      <c r="A3787">
        <v>3776</v>
      </c>
      <c r="B3787" t="s">
        <v>13612</v>
      </c>
      <c r="C3787" t="s">
        <v>17771</v>
      </c>
      <c r="D3787" s="7">
        <v>3000000</v>
      </c>
      <c r="E3787">
        <v>89</v>
      </c>
      <c r="F3787" t="s">
        <v>25</v>
      </c>
      <c r="G3787">
        <v>126</v>
      </c>
      <c r="H3787">
        <v>50</v>
      </c>
      <c r="I3787">
        <v>2011</v>
      </c>
      <c r="J3787">
        <v>2</v>
      </c>
      <c r="K3787" t="s">
        <v>1734</v>
      </c>
      <c r="L3787">
        <f>data_to_analyze[[#This Row],[workers]]-data_to_analyze[[#This Row],[previous_workers]]</f>
        <v>76</v>
      </c>
    </row>
    <row r="3788" spans="1:12" x14ac:dyDescent="0.25">
      <c r="A3788">
        <v>3777</v>
      </c>
      <c r="B3788" t="s">
        <v>13615</v>
      </c>
      <c r="C3788" t="s">
        <v>17770</v>
      </c>
      <c r="D3788" s="7">
        <v>94200000</v>
      </c>
      <c r="E3788">
        <v>89</v>
      </c>
      <c r="F3788" t="s">
        <v>156</v>
      </c>
      <c r="G3788">
        <v>606</v>
      </c>
      <c r="H3788">
        <v>375</v>
      </c>
      <c r="I3788">
        <v>2009</v>
      </c>
      <c r="J3788">
        <v>6</v>
      </c>
      <c r="K3788" t="s">
        <v>34</v>
      </c>
      <c r="L3788">
        <f>data_to_analyze[[#This Row],[workers]]-data_to_analyze[[#This Row],[previous_workers]]</f>
        <v>231</v>
      </c>
    </row>
    <row r="3789" spans="1:12" x14ac:dyDescent="0.25">
      <c r="A3789">
        <v>3778</v>
      </c>
      <c r="B3789" t="s">
        <v>13619</v>
      </c>
      <c r="C3789" t="s">
        <v>777</v>
      </c>
      <c r="D3789" s="7">
        <v>2500000</v>
      </c>
      <c r="E3789">
        <v>89</v>
      </c>
      <c r="F3789" t="s">
        <v>297</v>
      </c>
      <c r="G3789">
        <v>19</v>
      </c>
      <c r="H3789">
        <v>13</v>
      </c>
      <c r="I3789">
        <v>2009</v>
      </c>
      <c r="J3789">
        <v>2</v>
      </c>
      <c r="K3789" t="s">
        <v>9117</v>
      </c>
      <c r="L3789">
        <f>data_to_analyze[[#This Row],[workers]]-data_to_analyze[[#This Row],[previous_workers]]</f>
        <v>6</v>
      </c>
    </row>
    <row r="3790" spans="1:12" x14ac:dyDescent="0.25">
      <c r="A3790">
        <v>3779</v>
      </c>
      <c r="B3790" t="s">
        <v>13622</v>
      </c>
      <c r="C3790" t="s">
        <v>17735</v>
      </c>
      <c r="D3790" s="7">
        <v>8600000</v>
      </c>
      <c r="E3790">
        <v>89</v>
      </c>
      <c r="F3790" t="s">
        <v>69</v>
      </c>
      <c r="G3790">
        <v>15</v>
      </c>
      <c r="H3790">
        <v>8</v>
      </c>
      <c r="I3790">
        <v>2006</v>
      </c>
      <c r="J3790">
        <v>4</v>
      </c>
      <c r="K3790" t="s">
        <v>13625</v>
      </c>
      <c r="L3790">
        <f>data_to_analyze[[#This Row],[workers]]-data_to_analyze[[#This Row],[previous_workers]]</f>
        <v>7</v>
      </c>
    </row>
    <row r="3791" spans="1:12" x14ac:dyDescent="0.25">
      <c r="A3791">
        <v>3780</v>
      </c>
      <c r="B3791" t="s">
        <v>13626</v>
      </c>
      <c r="C3791" t="s">
        <v>17762</v>
      </c>
      <c r="D3791" s="7">
        <v>4300000</v>
      </c>
      <c r="E3791">
        <v>89</v>
      </c>
      <c r="F3791" t="s">
        <v>25</v>
      </c>
      <c r="G3791">
        <v>55</v>
      </c>
      <c r="H3791">
        <v>25</v>
      </c>
      <c r="I3791">
        <v>2001</v>
      </c>
      <c r="J3791">
        <v>2</v>
      </c>
      <c r="K3791" t="s">
        <v>3412</v>
      </c>
      <c r="L3791">
        <f>data_to_analyze[[#This Row],[workers]]-data_to_analyze[[#This Row],[previous_workers]]</f>
        <v>30</v>
      </c>
    </row>
    <row r="3792" spans="1:12" x14ac:dyDescent="0.25">
      <c r="A3792">
        <v>3781</v>
      </c>
      <c r="B3792" t="s">
        <v>13629</v>
      </c>
      <c r="C3792" t="s">
        <v>17742</v>
      </c>
      <c r="D3792" s="7">
        <v>23900000</v>
      </c>
      <c r="E3792">
        <v>89</v>
      </c>
      <c r="F3792" t="s">
        <v>233</v>
      </c>
      <c r="G3792">
        <v>24</v>
      </c>
      <c r="H3792">
        <v>15</v>
      </c>
      <c r="I3792">
        <v>1998</v>
      </c>
      <c r="J3792">
        <v>2</v>
      </c>
      <c r="K3792" t="s">
        <v>1248</v>
      </c>
      <c r="L3792">
        <f>data_to_analyze[[#This Row],[workers]]-data_to_analyze[[#This Row],[previous_workers]]</f>
        <v>9</v>
      </c>
    </row>
    <row r="3793" spans="1:12" x14ac:dyDescent="0.25">
      <c r="A3793">
        <v>3782</v>
      </c>
      <c r="B3793" t="s">
        <v>13632</v>
      </c>
      <c r="C3793" t="s">
        <v>17773</v>
      </c>
      <c r="D3793" s="7">
        <v>3600000</v>
      </c>
      <c r="E3793">
        <v>89</v>
      </c>
      <c r="F3793" t="s">
        <v>257</v>
      </c>
      <c r="G3793">
        <v>28</v>
      </c>
      <c r="H3793">
        <v>15</v>
      </c>
      <c r="I3793">
        <v>2011</v>
      </c>
      <c r="J3793">
        <v>1</v>
      </c>
      <c r="K3793" t="s">
        <v>746</v>
      </c>
      <c r="L3793">
        <f>data_to_analyze[[#This Row],[workers]]-data_to_analyze[[#This Row],[previous_workers]]</f>
        <v>13</v>
      </c>
    </row>
    <row r="3794" spans="1:12" x14ac:dyDescent="0.25">
      <c r="A3794">
        <v>3783</v>
      </c>
      <c r="B3794" t="s">
        <v>13635</v>
      </c>
      <c r="C3794" t="s">
        <v>17773</v>
      </c>
      <c r="D3794" s="7">
        <v>16800000</v>
      </c>
      <c r="E3794">
        <v>89</v>
      </c>
      <c r="F3794" t="s">
        <v>181</v>
      </c>
      <c r="G3794">
        <v>91</v>
      </c>
      <c r="H3794">
        <v>45</v>
      </c>
      <c r="I3794">
        <v>2010</v>
      </c>
      <c r="J3794">
        <v>6</v>
      </c>
      <c r="K3794" t="s">
        <v>565</v>
      </c>
      <c r="L3794">
        <f>data_to_analyze[[#This Row],[workers]]-data_to_analyze[[#This Row],[previous_workers]]</f>
        <v>46</v>
      </c>
    </row>
    <row r="3795" spans="1:12" x14ac:dyDescent="0.25">
      <c r="A3795">
        <v>3784</v>
      </c>
      <c r="B3795" t="s">
        <v>13638</v>
      </c>
      <c r="C3795" t="s">
        <v>17742</v>
      </c>
      <c r="D3795" s="7">
        <v>17500000</v>
      </c>
      <c r="E3795">
        <v>89</v>
      </c>
      <c r="F3795" t="s">
        <v>187</v>
      </c>
      <c r="G3795">
        <v>388</v>
      </c>
      <c r="H3795">
        <v>222</v>
      </c>
      <c r="I3795">
        <v>2010</v>
      </c>
      <c r="J3795">
        <v>5</v>
      </c>
      <c r="K3795" t="s">
        <v>506</v>
      </c>
      <c r="L3795">
        <f>data_to_analyze[[#This Row],[workers]]-data_to_analyze[[#This Row],[previous_workers]]</f>
        <v>166</v>
      </c>
    </row>
    <row r="3796" spans="1:12" x14ac:dyDescent="0.25">
      <c r="A3796">
        <v>3785</v>
      </c>
      <c r="B3796" t="s">
        <v>13641</v>
      </c>
      <c r="C3796" t="s">
        <v>17750</v>
      </c>
      <c r="D3796" s="7">
        <v>12500000</v>
      </c>
      <c r="E3796">
        <v>89</v>
      </c>
      <c r="F3796" t="s">
        <v>297</v>
      </c>
      <c r="G3796">
        <v>160</v>
      </c>
      <c r="H3796">
        <v>70</v>
      </c>
      <c r="I3796">
        <v>1998</v>
      </c>
      <c r="J3796">
        <v>8</v>
      </c>
      <c r="K3796" t="s">
        <v>13644</v>
      </c>
      <c r="L3796">
        <f>data_to_analyze[[#This Row],[workers]]-data_to_analyze[[#This Row],[previous_workers]]</f>
        <v>90</v>
      </c>
    </row>
    <row r="3797" spans="1:12" x14ac:dyDescent="0.25">
      <c r="A3797">
        <v>3786</v>
      </c>
      <c r="B3797" t="s">
        <v>13645</v>
      </c>
      <c r="C3797" t="s">
        <v>17750</v>
      </c>
      <c r="D3797" s="7">
        <v>3100000</v>
      </c>
      <c r="E3797">
        <v>89</v>
      </c>
      <c r="F3797" t="s">
        <v>156</v>
      </c>
      <c r="G3797">
        <v>24</v>
      </c>
      <c r="H3797">
        <v>12</v>
      </c>
      <c r="I3797">
        <v>2010</v>
      </c>
      <c r="J3797">
        <v>3</v>
      </c>
      <c r="K3797" t="s">
        <v>4223</v>
      </c>
      <c r="L3797">
        <f>data_to_analyze[[#This Row],[workers]]-data_to_analyze[[#This Row],[previous_workers]]</f>
        <v>12</v>
      </c>
    </row>
    <row r="3798" spans="1:12" x14ac:dyDescent="0.25">
      <c r="A3798">
        <v>3787</v>
      </c>
      <c r="B3798" t="s">
        <v>13648</v>
      </c>
      <c r="C3798" t="s">
        <v>7363</v>
      </c>
      <c r="D3798" s="7">
        <v>12800000</v>
      </c>
      <c r="E3798">
        <v>89</v>
      </c>
      <c r="F3798" t="s">
        <v>297</v>
      </c>
      <c r="G3798">
        <v>70</v>
      </c>
      <c r="H3798">
        <v>30</v>
      </c>
      <c r="I3798">
        <v>2001</v>
      </c>
      <c r="J3798">
        <v>6</v>
      </c>
      <c r="K3798" t="s">
        <v>2854</v>
      </c>
      <c r="L3798">
        <f>data_to_analyze[[#This Row],[workers]]-data_to_analyze[[#This Row],[previous_workers]]</f>
        <v>40</v>
      </c>
    </row>
    <row r="3799" spans="1:12" x14ac:dyDescent="0.25">
      <c r="A3799">
        <v>3788</v>
      </c>
      <c r="B3799" t="s">
        <v>13651</v>
      </c>
      <c r="C3799" t="s">
        <v>777</v>
      </c>
      <c r="D3799" s="7">
        <v>7600000</v>
      </c>
      <c r="E3799">
        <v>89</v>
      </c>
      <c r="F3799" t="s">
        <v>233</v>
      </c>
      <c r="G3799">
        <v>46</v>
      </c>
      <c r="H3799">
        <v>29</v>
      </c>
      <c r="I3799">
        <v>2010</v>
      </c>
      <c r="J3799">
        <v>3</v>
      </c>
      <c r="K3799" t="s">
        <v>12880</v>
      </c>
      <c r="L3799">
        <f>data_to_analyze[[#This Row],[workers]]-data_to_analyze[[#This Row],[previous_workers]]</f>
        <v>17</v>
      </c>
    </row>
    <row r="3800" spans="1:12" x14ac:dyDescent="0.25">
      <c r="A3800">
        <v>3789</v>
      </c>
      <c r="B3800" t="s">
        <v>13654</v>
      </c>
      <c r="C3800" t="s">
        <v>17770</v>
      </c>
      <c r="D3800" s="7">
        <v>2300000</v>
      </c>
      <c r="E3800">
        <v>88</v>
      </c>
      <c r="F3800" t="s">
        <v>40</v>
      </c>
      <c r="G3800">
        <v>25</v>
      </c>
      <c r="H3800">
        <v>11</v>
      </c>
      <c r="I3800">
        <v>2006</v>
      </c>
      <c r="J3800">
        <v>1</v>
      </c>
      <c r="K3800" t="s">
        <v>251</v>
      </c>
      <c r="L3800">
        <f>data_to_analyze[[#This Row],[workers]]-data_to_analyze[[#This Row],[previous_workers]]</f>
        <v>14</v>
      </c>
    </row>
    <row r="3801" spans="1:12" x14ac:dyDescent="0.25">
      <c r="A3801">
        <v>3790</v>
      </c>
      <c r="B3801" t="s">
        <v>13657</v>
      </c>
      <c r="C3801" t="s">
        <v>17746</v>
      </c>
      <c r="D3801" s="7">
        <v>3500000</v>
      </c>
      <c r="E3801">
        <v>88</v>
      </c>
      <c r="F3801" t="s">
        <v>40</v>
      </c>
      <c r="G3801">
        <v>50</v>
      </c>
      <c r="H3801">
        <v>51</v>
      </c>
      <c r="I3801">
        <v>2011</v>
      </c>
      <c r="J3801">
        <v>2</v>
      </c>
      <c r="K3801" t="s">
        <v>2326</v>
      </c>
      <c r="L3801">
        <f>data_to_analyze[[#This Row],[workers]]-data_to_analyze[[#This Row],[previous_workers]]</f>
        <v>-1</v>
      </c>
    </row>
    <row r="3802" spans="1:12" x14ac:dyDescent="0.25">
      <c r="A3802">
        <v>3791</v>
      </c>
      <c r="B3802" t="s">
        <v>13660</v>
      </c>
      <c r="C3802" t="s">
        <v>17762</v>
      </c>
      <c r="D3802" s="7">
        <v>26300000</v>
      </c>
      <c r="E3802">
        <v>88</v>
      </c>
      <c r="F3802" t="s">
        <v>308</v>
      </c>
      <c r="G3802">
        <v>50</v>
      </c>
      <c r="H3802">
        <v>38</v>
      </c>
      <c r="I3802">
        <v>2006</v>
      </c>
      <c r="J3802">
        <v>6</v>
      </c>
      <c r="K3802" t="s">
        <v>4951</v>
      </c>
      <c r="L3802">
        <f>data_to_analyze[[#This Row],[workers]]-data_to_analyze[[#This Row],[previous_workers]]</f>
        <v>12</v>
      </c>
    </row>
    <row r="3803" spans="1:12" x14ac:dyDescent="0.25">
      <c r="A3803">
        <v>3792</v>
      </c>
      <c r="B3803" t="s">
        <v>13663</v>
      </c>
      <c r="C3803" t="s">
        <v>17762</v>
      </c>
      <c r="D3803" s="7">
        <v>16800000</v>
      </c>
      <c r="E3803">
        <v>88</v>
      </c>
      <c r="F3803" t="s">
        <v>329</v>
      </c>
      <c r="G3803">
        <v>59</v>
      </c>
      <c r="H3803">
        <v>39</v>
      </c>
      <c r="I3803">
        <v>2003</v>
      </c>
      <c r="J3803">
        <v>2</v>
      </c>
      <c r="K3803" t="s">
        <v>2886</v>
      </c>
      <c r="L3803">
        <f>data_to_analyze[[#This Row],[workers]]-data_to_analyze[[#This Row],[previous_workers]]</f>
        <v>20</v>
      </c>
    </row>
    <row r="3804" spans="1:12" x14ac:dyDescent="0.25">
      <c r="A3804">
        <v>3793</v>
      </c>
      <c r="B3804" t="s">
        <v>13666</v>
      </c>
      <c r="C3804" t="s">
        <v>17742</v>
      </c>
      <c r="D3804" s="7">
        <v>44300000</v>
      </c>
      <c r="E3804">
        <v>88</v>
      </c>
      <c r="F3804" t="s">
        <v>107</v>
      </c>
      <c r="G3804">
        <v>264</v>
      </c>
      <c r="H3804">
        <v>124</v>
      </c>
      <c r="I3804">
        <v>1995</v>
      </c>
      <c r="J3804">
        <v>3</v>
      </c>
      <c r="K3804" t="s">
        <v>6659</v>
      </c>
      <c r="L3804">
        <f>data_to_analyze[[#This Row],[workers]]-data_to_analyze[[#This Row],[previous_workers]]</f>
        <v>140</v>
      </c>
    </row>
    <row r="3805" spans="1:12" x14ac:dyDescent="0.25">
      <c r="A3805">
        <v>3794</v>
      </c>
      <c r="B3805" t="s">
        <v>13669</v>
      </c>
      <c r="C3805" t="s">
        <v>17753</v>
      </c>
      <c r="D3805" s="7">
        <v>159500000</v>
      </c>
      <c r="E3805">
        <v>88</v>
      </c>
      <c r="F3805" t="s">
        <v>25</v>
      </c>
      <c r="G3805">
        <v>130</v>
      </c>
      <c r="H3805">
        <v>90</v>
      </c>
      <c r="I3805">
        <v>1989</v>
      </c>
      <c r="J3805">
        <v>7</v>
      </c>
      <c r="K3805" t="s">
        <v>854</v>
      </c>
      <c r="L3805">
        <f>data_to_analyze[[#This Row],[workers]]-data_to_analyze[[#This Row],[previous_workers]]</f>
        <v>40</v>
      </c>
    </row>
    <row r="3806" spans="1:12" x14ac:dyDescent="0.25">
      <c r="A3806">
        <v>3795</v>
      </c>
      <c r="B3806" t="s">
        <v>13673</v>
      </c>
      <c r="C3806" t="s">
        <v>17765</v>
      </c>
      <c r="D3806" s="7">
        <v>19900000</v>
      </c>
      <c r="E3806">
        <v>88</v>
      </c>
      <c r="F3806" t="s">
        <v>211</v>
      </c>
      <c r="G3806">
        <v>35</v>
      </c>
      <c r="H3806">
        <v>31</v>
      </c>
      <c r="I3806">
        <v>2002</v>
      </c>
      <c r="J3806">
        <v>4</v>
      </c>
      <c r="K3806" t="s">
        <v>701</v>
      </c>
      <c r="L3806">
        <f>data_to_analyze[[#This Row],[workers]]-data_to_analyze[[#This Row],[previous_workers]]</f>
        <v>4</v>
      </c>
    </row>
    <row r="3807" spans="1:12" x14ac:dyDescent="0.25">
      <c r="A3807">
        <v>3796</v>
      </c>
      <c r="B3807" t="s">
        <v>13676</v>
      </c>
      <c r="C3807" t="s">
        <v>17750</v>
      </c>
      <c r="D3807" s="7">
        <v>30300000</v>
      </c>
      <c r="E3807">
        <v>88</v>
      </c>
      <c r="F3807" t="s">
        <v>211</v>
      </c>
      <c r="G3807">
        <v>160</v>
      </c>
      <c r="H3807">
        <v>69</v>
      </c>
      <c r="I3807">
        <v>1982</v>
      </c>
      <c r="J3807">
        <v>2</v>
      </c>
      <c r="K3807" t="s">
        <v>13679</v>
      </c>
      <c r="L3807">
        <f>data_to_analyze[[#This Row],[workers]]-data_to_analyze[[#This Row],[previous_workers]]</f>
        <v>91</v>
      </c>
    </row>
    <row r="3808" spans="1:12" x14ac:dyDescent="0.25">
      <c r="A3808">
        <v>3797</v>
      </c>
      <c r="B3808" t="s">
        <v>13680</v>
      </c>
      <c r="C3808" t="s">
        <v>777</v>
      </c>
      <c r="D3808" s="7">
        <v>2600000</v>
      </c>
      <c r="E3808">
        <v>88</v>
      </c>
      <c r="F3808" t="s">
        <v>297</v>
      </c>
      <c r="G3808">
        <v>25</v>
      </c>
      <c r="H3808">
        <v>8</v>
      </c>
      <c r="I3808">
        <v>2011</v>
      </c>
      <c r="J3808">
        <v>2</v>
      </c>
      <c r="K3808" t="s">
        <v>13683</v>
      </c>
      <c r="L3808">
        <f>data_to_analyze[[#This Row],[workers]]-data_to_analyze[[#This Row],[previous_workers]]</f>
        <v>17</v>
      </c>
    </row>
    <row r="3809" spans="1:12" x14ac:dyDescent="0.25">
      <c r="A3809">
        <v>3798</v>
      </c>
      <c r="B3809" t="s">
        <v>13684</v>
      </c>
      <c r="C3809" t="s">
        <v>17765</v>
      </c>
      <c r="D3809" s="7">
        <v>22900000</v>
      </c>
      <c r="E3809">
        <v>88</v>
      </c>
      <c r="F3809" t="s">
        <v>329</v>
      </c>
      <c r="G3809">
        <v>34</v>
      </c>
      <c r="H3809">
        <v>23</v>
      </c>
      <c r="I3809">
        <v>2005</v>
      </c>
      <c r="J3809">
        <v>4</v>
      </c>
      <c r="K3809" t="s">
        <v>13687</v>
      </c>
      <c r="L3809">
        <f>data_to_analyze[[#This Row],[workers]]-data_to_analyze[[#This Row],[previous_workers]]</f>
        <v>11</v>
      </c>
    </row>
    <row r="3810" spans="1:12" x14ac:dyDescent="0.25">
      <c r="A3810">
        <v>3799</v>
      </c>
      <c r="B3810" t="s">
        <v>13688</v>
      </c>
      <c r="C3810" t="s">
        <v>108</v>
      </c>
      <c r="D3810" s="7">
        <v>11200000</v>
      </c>
      <c r="E3810">
        <v>88</v>
      </c>
      <c r="F3810" t="s">
        <v>297</v>
      </c>
      <c r="G3810">
        <v>46</v>
      </c>
      <c r="H3810">
        <v>28</v>
      </c>
      <c r="I3810">
        <v>2007</v>
      </c>
      <c r="J3810">
        <v>7</v>
      </c>
      <c r="K3810" t="s">
        <v>108</v>
      </c>
      <c r="L3810">
        <f>data_to_analyze[[#This Row],[workers]]-data_to_analyze[[#This Row],[previous_workers]]</f>
        <v>18</v>
      </c>
    </row>
    <row r="3811" spans="1:12" x14ac:dyDescent="0.25">
      <c r="A3811">
        <v>3800</v>
      </c>
      <c r="B3811" t="s">
        <v>13691</v>
      </c>
      <c r="C3811" t="s">
        <v>777</v>
      </c>
      <c r="D3811" s="7">
        <v>5800000</v>
      </c>
      <c r="E3811">
        <v>88</v>
      </c>
      <c r="F3811" t="s">
        <v>297</v>
      </c>
      <c r="G3811">
        <v>30</v>
      </c>
      <c r="H3811">
        <v>20</v>
      </c>
      <c r="I3811">
        <v>2002</v>
      </c>
      <c r="J3811">
        <v>1</v>
      </c>
      <c r="K3811" t="s">
        <v>13694</v>
      </c>
      <c r="L3811">
        <f>data_to_analyze[[#This Row],[workers]]-data_to_analyze[[#This Row],[previous_workers]]</f>
        <v>10</v>
      </c>
    </row>
    <row r="3812" spans="1:12" x14ac:dyDescent="0.25">
      <c r="A3812">
        <v>3801</v>
      </c>
      <c r="B3812" t="s">
        <v>13695</v>
      </c>
      <c r="C3812" t="s">
        <v>17756</v>
      </c>
      <c r="D3812" s="7">
        <v>12800000</v>
      </c>
      <c r="E3812">
        <v>88</v>
      </c>
      <c r="F3812" t="s">
        <v>336</v>
      </c>
      <c r="G3812">
        <v>12</v>
      </c>
      <c r="H3812">
        <v>9</v>
      </c>
      <c r="I3812">
        <v>2001</v>
      </c>
      <c r="J3812">
        <v>4</v>
      </c>
      <c r="K3812" t="s">
        <v>757</v>
      </c>
      <c r="L3812">
        <f>data_to_analyze[[#This Row],[workers]]-data_to_analyze[[#This Row],[previous_workers]]</f>
        <v>3</v>
      </c>
    </row>
    <row r="3813" spans="1:12" x14ac:dyDescent="0.25">
      <c r="A3813">
        <v>3802</v>
      </c>
      <c r="B3813" t="s">
        <v>13698</v>
      </c>
      <c r="C3813" t="s">
        <v>17770</v>
      </c>
      <c r="D3813" s="7">
        <v>38800000</v>
      </c>
      <c r="E3813">
        <v>88</v>
      </c>
      <c r="F3813" t="s">
        <v>55</v>
      </c>
      <c r="G3813">
        <v>1664</v>
      </c>
      <c r="H3813">
        <v>683</v>
      </c>
      <c r="I3813">
        <v>2010</v>
      </c>
      <c r="J3813">
        <v>4</v>
      </c>
      <c r="K3813" t="s">
        <v>258</v>
      </c>
      <c r="L3813">
        <f>data_to_analyze[[#This Row],[workers]]-data_to_analyze[[#This Row],[previous_workers]]</f>
        <v>981</v>
      </c>
    </row>
    <row r="3814" spans="1:12" x14ac:dyDescent="0.25">
      <c r="A3814">
        <v>3803</v>
      </c>
      <c r="B3814" t="s">
        <v>13701</v>
      </c>
      <c r="C3814" t="s">
        <v>777</v>
      </c>
      <c r="D3814" s="7">
        <v>1400000</v>
      </c>
      <c r="E3814">
        <v>88</v>
      </c>
      <c r="F3814" t="s">
        <v>289</v>
      </c>
      <c r="G3814">
        <v>35</v>
      </c>
      <c r="H3814">
        <v>20</v>
      </c>
      <c r="I3814">
        <v>2009</v>
      </c>
      <c r="J3814">
        <v>5</v>
      </c>
      <c r="K3814" t="s">
        <v>13704</v>
      </c>
      <c r="L3814">
        <f>data_to_analyze[[#This Row],[workers]]-data_to_analyze[[#This Row],[previous_workers]]</f>
        <v>15</v>
      </c>
    </row>
    <row r="3815" spans="1:12" x14ac:dyDescent="0.25">
      <c r="A3815">
        <v>3804</v>
      </c>
      <c r="B3815" t="s">
        <v>13705</v>
      </c>
      <c r="C3815" t="s">
        <v>17773</v>
      </c>
      <c r="D3815" s="7">
        <v>3800000</v>
      </c>
      <c r="E3815">
        <v>88</v>
      </c>
      <c r="F3815" t="s">
        <v>18</v>
      </c>
      <c r="G3815">
        <v>7</v>
      </c>
      <c r="H3815">
        <v>5</v>
      </c>
      <c r="I3815">
        <v>2010</v>
      </c>
      <c r="J3815">
        <v>1</v>
      </c>
      <c r="K3815" t="s">
        <v>1853</v>
      </c>
      <c r="L3815">
        <f>data_to_analyze[[#This Row],[workers]]-data_to_analyze[[#This Row],[previous_workers]]</f>
        <v>2</v>
      </c>
    </row>
    <row r="3816" spans="1:12" x14ac:dyDescent="0.25">
      <c r="A3816">
        <v>3805</v>
      </c>
      <c r="B3816" t="s">
        <v>13708</v>
      </c>
      <c r="C3816" t="s">
        <v>17739</v>
      </c>
      <c r="D3816" s="7">
        <v>42900000</v>
      </c>
      <c r="E3816">
        <v>88</v>
      </c>
      <c r="F3816" t="s">
        <v>297</v>
      </c>
      <c r="G3816">
        <v>75</v>
      </c>
      <c r="H3816">
        <v>40</v>
      </c>
      <c r="I3816">
        <v>1987</v>
      </c>
      <c r="J3816">
        <v>6</v>
      </c>
      <c r="K3816" t="s">
        <v>2055</v>
      </c>
      <c r="L3816">
        <f>data_to_analyze[[#This Row],[workers]]-data_to_analyze[[#This Row],[previous_workers]]</f>
        <v>35</v>
      </c>
    </row>
    <row r="3817" spans="1:12" x14ac:dyDescent="0.25">
      <c r="A3817">
        <v>3806</v>
      </c>
      <c r="B3817" t="s">
        <v>13711</v>
      </c>
      <c r="C3817" t="s">
        <v>777</v>
      </c>
      <c r="D3817" s="7">
        <v>42400000</v>
      </c>
      <c r="E3817">
        <v>88</v>
      </c>
      <c r="F3817" t="s">
        <v>18</v>
      </c>
      <c r="G3817">
        <v>230</v>
      </c>
      <c r="H3817">
        <v>100</v>
      </c>
      <c r="I3817">
        <v>1986</v>
      </c>
      <c r="J3817">
        <v>8</v>
      </c>
      <c r="K3817" t="s">
        <v>5821</v>
      </c>
      <c r="L3817">
        <f>data_to_analyze[[#This Row],[workers]]-data_to_analyze[[#This Row],[previous_workers]]</f>
        <v>130</v>
      </c>
    </row>
    <row r="3818" spans="1:12" x14ac:dyDescent="0.25">
      <c r="A3818">
        <v>3807</v>
      </c>
      <c r="B3818" t="s">
        <v>13714</v>
      </c>
      <c r="C3818" t="s">
        <v>17760</v>
      </c>
      <c r="D3818" s="7">
        <v>2400000</v>
      </c>
      <c r="E3818">
        <v>88</v>
      </c>
      <c r="F3818" t="s">
        <v>336</v>
      </c>
      <c r="G3818">
        <v>7</v>
      </c>
      <c r="H3818">
        <v>4</v>
      </c>
      <c r="I3818">
        <v>2011</v>
      </c>
      <c r="J3818">
        <v>1</v>
      </c>
      <c r="K3818" t="s">
        <v>1879</v>
      </c>
      <c r="L3818">
        <f>data_to_analyze[[#This Row],[workers]]-data_to_analyze[[#This Row],[previous_workers]]</f>
        <v>3</v>
      </c>
    </row>
    <row r="3819" spans="1:12" x14ac:dyDescent="0.25">
      <c r="A3819">
        <v>3808</v>
      </c>
      <c r="B3819" t="s">
        <v>13717</v>
      </c>
      <c r="C3819" t="s">
        <v>10856</v>
      </c>
      <c r="D3819" s="7">
        <v>35500000</v>
      </c>
      <c r="E3819">
        <v>88</v>
      </c>
      <c r="F3819" t="s">
        <v>336</v>
      </c>
      <c r="G3819">
        <v>47</v>
      </c>
      <c r="H3819">
        <v>32</v>
      </c>
      <c r="I3819">
        <v>2004</v>
      </c>
      <c r="J3819">
        <v>1</v>
      </c>
      <c r="K3819" t="s">
        <v>475</v>
      </c>
      <c r="L3819">
        <f>data_to_analyze[[#This Row],[workers]]-data_to_analyze[[#This Row],[previous_workers]]</f>
        <v>15</v>
      </c>
    </row>
    <row r="3820" spans="1:12" x14ac:dyDescent="0.25">
      <c r="A3820">
        <v>3809</v>
      </c>
      <c r="B3820" t="s">
        <v>13720</v>
      </c>
      <c r="C3820" t="s">
        <v>108</v>
      </c>
      <c r="D3820" s="7">
        <v>93200000</v>
      </c>
      <c r="E3820">
        <v>88</v>
      </c>
      <c r="F3820" t="s">
        <v>329</v>
      </c>
      <c r="G3820">
        <v>3953</v>
      </c>
      <c r="H3820">
        <v>2350</v>
      </c>
      <c r="I3820">
        <v>2003</v>
      </c>
      <c r="J3820">
        <v>11</v>
      </c>
      <c r="K3820" t="s">
        <v>108</v>
      </c>
      <c r="L3820">
        <f>data_to_analyze[[#This Row],[workers]]-data_to_analyze[[#This Row],[previous_workers]]</f>
        <v>1603</v>
      </c>
    </row>
    <row r="3821" spans="1:12" x14ac:dyDescent="0.25">
      <c r="A3821">
        <v>3810</v>
      </c>
      <c r="B3821" t="s">
        <v>13723</v>
      </c>
      <c r="C3821" t="s">
        <v>17762</v>
      </c>
      <c r="D3821" s="7">
        <v>9700000</v>
      </c>
      <c r="E3821">
        <v>88</v>
      </c>
      <c r="F3821" t="s">
        <v>211</v>
      </c>
      <c r="G3821">
        <v>26</v>
      </c>
      <c r="H3821">
        <v>20</v>
      </c>
      <c r="I3821">
        <v>1983</v>
      </c>
      <c r="J3821">
        <v>4</v>
      </c>
      <c r="K3821" t="s">
        <v>77</v>
      </c>
      <c r="L3821">
        <f>data_to_analyze[[#This Row],[workers]]-data_to_analyze[[#This Row],[previous_workers]]</f>
        <v>6</v>
      </c>
    </row>
    <row r="3822" spans="1:12" x14ac:dyDescent="0.25">
      <c r="A3822">
        <v>3811</v>
      </c>
      <c r="B3822" t="s">
        <v>13726</v>
      </c>
      <c r="C3822" t="s">
        <v>10856</v>
      </c>
      <c r="D3822" s="7">
        <v>1000000</v>
      </c>
      <c r="E3822">
        <v>88</v>
      </c>
      <c r="F3822" t="s">
        <v>18</v>
      </c>
      <c r="G3822">
        <v>45</v>
      </c>
      <c r="H3822">
        <v>25</v>
      </c>
      <c r="I3822">
        <v>2004</v>
      </c>
      <c r="J3822">
        <v>8</v>
      </c>
      <c r="K3822" t="s">
        <v>137</v>
      </c>
      <c r="L3822">
        <f>data_to_analyze[[#This Row],[workers]]-data_to_analyze[[#This Row],[previous_workers]]</f>
        <v>20</v>
      </c>
    </row>
    <row r="3823" spans="1:12" x14ac:dyDescent="0.25">
      <c r="A3823">
        <v>3812</v>
      </c>
      <c r="B3823" t="s">
        <v>13729</v>
      </c>
      <c r="C3823" t="s">
        <v>17741</v>
      </c>
      <c r="D3823" s="7">
        <v>900000</v>
      </c>
      <c r="E3823">
        <v>88</v>
      </c>
      <c r="F3823" t="s">
        <v>156</v>
      </c>
      <c r="G3823">
        <v>37</v>
      </c>
      <c r="H3823">
        <v>15</v>
      </c>
      <c r="I3823">
        <v>2009</v>
      </c>
      <c r="J3823">
        <v>4</v>
      </c>
      <c r="K3823" t="s">
        <v>2654</v>
      </c>
      <c r="L3823">
        <f>data_to_analyze[[#This Row],[workers]]-data_to_analyze[[#This Row],[previous_workers]]</f>
        <v>22</v>
      </c>
    </row>
    <row r="3824" spans="1:12" x14ac:dyDescent="0.25">
      <c r="A3824">
        <v>3813</v>
      </c>
      <c r="B3824" t="s">
        <v>13732</v>
      </c>
      <c r="C3824" t="s">
        <v>17742</v>
      </c>
      <c r="D3824" s="7">
        <v>28500000</v>
      </c>
      <c r="E3824">
        <v>88</v>
      </c>
      <c r="F3824" t="s">
        <v>211</v>
      </c>
      <c r="G3824">
        <v>118</v>
      </c>
      <c r="H3824">
        <v>61</v>
      </c>
      <c r="I3824">
        <v>2010</v>
      </c>
      <c r="J3824">
        <v>3</v>
      </c>
      <c r="K3824" t="s">
        <v>1942</v>
      </c>
      <c r="L3824">
        <f>data_to_analyze[[#This Row],[workers]]-data_to_analyze[[#This Row],[previous_workers]]</f>
        <v>57</v>
      </c>
    </row>
    <row r="3825" spans="1:12" x14ac:dyDescent="0.25">
      <c r="A3825">
        <v>3814</v>
      </c>
      <c r="B3825" t="s">
        <v>13736</v>
      </c>
      <c r="C3825" t="s">
        <v>17753</v>
      </c>
      <c r="D3825" s="7">
        <v>11800000</v>
      </c>
      <c r="E3825">
        <v>88</v>
      </c>
      <c r="F3825" t="s">
        <v>297</v>
      </c>
      <c r="G3825">
        <v>85</v>
      </c>
      <c r="H3825">
        <v>45</v>
      </c>
      <c r="I3825">
        <v>2003</v>
      </c>
      <c r="J3825">
        <v>7</v>
      </c>
      <c r="K3825" t="s">
        <v>854</v>
      </c>
      <c r="L3825">
        <f>data_to_analyze[[#This Row],[workers]]-data_to_analyze[[#This Row],[previous_workers]]</f>
        <v>40</v>
      </c>
    </row>
    <row r="3826" spans="1:12" x14ac:dyDescent="0.25">
      <c r="A3826">
        <v>3815</v>
      </c>
      <c r="B3826" t="s">
        <v>13739</v>
      </c>
      <c r="C3826" t="s">
        <v>777</v>
      </c>
      <c r="D3826" s="7">
        <v>20600000</v>
      </c>
      <c r="E3826">
        <v>88</v>
      </c>
      <c r="F3826" t="s">
        <v>297</v>
      </c>
      <c r="G3826">
        <v>120</v>
      </c>
      <c r="H3826">
        <v>48</v>
      </c>
      <c r="I3826">
        <v>2000</v>
      </c>
      <c r="J3826">
        <v>10</v>
      </c>
      <c r="K3826" t="s">
        <v>1315</v>
      </c>
      <c r="L3826">
        <f>data_to_analyze[[#This Row],[workers]]-data_to_analyze[[#This Row],[previous_workers]]</f>
        <v>72</v>
      </c>
    </row>
    <row r="3827" spans="1:12" x14ac:dyDescent="0.25">
      <c r="A3827">
        <v>3816</v>
      </c>
      <c r="B3827" t="s">
        <v>13742</v>
      </c>
      <c r="C3827" t="s">
        <v>17753</v>
      </c>
      <c r="D3827" s="7">
        <v>424400000</v>
      </c>
      <c r="E3827">
        <v>88</v>
      </c>
      <c r="F3827" t="s">
        <v>48</v>
      </c>
      <c r="G3827">
        <v>1868</v>
      </c>
      <c r="H3827">
        <v>850</v>
      </c>
      <c r="I3827">
        <v>1993</v>
      </c>
      <c r="J3827">
        <v>9</v>
      </c>
      <c r="K3827" t="s">
        <v>13746</v>
      </c>
      <c r="L3827">
        <f>data_to_analyze[[#This Row],[workers]]-data_to_analyze[[#This Row],[previous_workers]]</f>
        <v>1018</v>
      </c>
    </row>
    <row r="3828" spans="1:12" x14ac:dyDescent="0.25">
      <c r="A3828">
        <v>3817</v>
      </c>
      <c r="B3828" t="s">
        <v>13747</v>
      </c>
      <c r="C3828" t="s">
        <v>17734</v>
      </c>
      <c r="D3828" s="7">
        <v>60500000</v>
      </c>
      <c r="E3828">
        <v>88</v>
      </c>
      <c r="F3828" t="s">
        <v>233</v>
      </c>
      <c r="G3828">
        <v>350</v>
      </c>
      <c r="H3828">
        <v>150</v>
      </c>
      <c r="I3828">
        <v>1990</v>
      </c>
      <c r="J3828">
        <v>1</v>
      </c>
      <c r="K3828" t="s">
        <v>1681</v>
      </c>
      <c r="L3828">
        <f>data_to_analyze[[#This Row],[workers]]-data_to_analyze[[#This Row],[previous_workers]]</f>
        <v>200</v>
      </c>
    </row>
    <row r="3829" spans="1:12" x14ac:dyDescent="0.25">
      <c r="A3829">
        <v>3818</v>
      </c>
      <c r="B3829" t="s">
        <v>13750</v>
      </c>
      <c r="C3829" t="s">
        <v>17762</v>
      </c>
      <c r="D3829" s="7">
        <v>2400000</v>
      </c>
      <c r="E3829">
        <v>88</v>
      </c>
      <c r="F3829" t="s">
        <v>308</v>
      </c>
      <c r="G3829">
        <v>18</v>
      </c>
      <c r="H3829">
        <v>12</v>
      </c>
      <c r="I3829">
        <v>1995</v>
      </c>
      <c r="J3829">
        <v>2</v>
      </c>
      <c r="K3829" t="s">
        <v>349</v>
      </c>
      <c r="L3829">
        <f>data_to_analyze[[#This Row],[workers]]-data_to_analyze[[#This Row],[previous_workers]]</f>
        <v>6</v>
      </c>
    </row>
    <row r="3830" spans="1:12" x14ac:dyDescent="0.25">
      <c r="A3830">
        <v>3819</v>
      </c>
      <c r="B3830" t="s">
        <v>13753</v>
      </c>
      <c r="C3830" t="s">
        <v>17751</v>
      </c>
      <c r="D3830" s="7">
        <v>46400000</v>
      </c>
      <c r="E3830">
        <v>88</v>
      </c>
      <c r="F3830" t="s">
        <v>156</v>
      </c>
      <c r="G3830">
        <v>920</v>
      </c>
      <c r="H3830">
        <v>560</v>
      </c>
      <c r="I3830">
        <v>1995</v>
      </c>
      <c r="J3830">
        <v>8</v>
      </c>
      <c r="K3830" t="s">
        <v>13756</v>
      </c>
      <c r="L3830">
        <f>data_to_analyze[[#This Row],[workers]]-data_to_analyze[[#This Row],[previous_workers]]</f>
        <v>360</v>
      </c>
    </row>
    <row r="3831" spans="1:12" x14ac:dyDescent="0.25">
      <c r="A3831">
        <v>3820</v>
      </c>
      <c r="B3831" t="s">
        <v>13757</v>
      </c>
      <c r="C3831" t="s">
        <v>17762</v>
      </c>
      <c r="D3831" s="7">
        <v>434300000</v>
      </c>
      <c r="E3831">
        <v>87</v>
      </c>
      <c r="F3831" t="s">
        <v>175</v>
      </c>
      <c r="G3831">
        <v>46</v>
      </c>
      <c r="H3831">
        <v>30</v>
      </c>
      <c r="I3831">
        <v>1985</v>
      </c>
      <c r="J3831">
        <v>6</v>
      </c>
      <c r="K3831" t="s">
        <v>12826</v>
      </c>
      <c r="L3831">
        <f>data_to_analyze[[#This Row],[workers]]-data_to_analyze[[#This Row],[previous_workers]]</f>
        <v>16</v>
      </c>
    </row>
    <row r="3832" spans="1:12" x14ac:dyDescent="0.25">
      <c r="A3832">
        <v>3821</v>
      </c>
      <c r="B3832" t="s">
        <v>13761</v>
      </c>
      <c r="C3832" t="s">
        <v>17758</v>
      </c>
      <c r="D3832" s="7">
        <v>3100000</v>
      </c>
      <c r="E3832">
        <v>87</v>
      </c>
      <c r="F3832" t="s">
        <v>18</v>
      </c>
      <c r="G3832">
        <v>5</v>
      </c>
      <c r="H3832">
        <v>5</v>
      </c>
      <c r="I3832">
        <v>2004</v>
      </c>
      <c r="J3832">
        <v>3</v>
      </c>
      <c r="K3832" t="s">
        <v>13764</v>
      </c>
      <c r="L3832">
        <f>data_to_analyze[[#This Row],[workers]]-data_to_analyze[[#This Row],[previous_workers]]</f>
        <v>0</v>
      </c>
    </row>
    <row r="3833" spans="1:12" x14ac:dyDescent="0.25">
      <c r="A3833">
        <v>3822</v>
      </c>
      <c r="B3833" t="s">
        <v>13765</v>
      </c>
      <c r="C3833" t="s">
        <v>17773</v>
      </c>
      <c r="D3833" s="7">
        <v>3500000</v>
      </c>
      <c r="E3833">
        <v>87</v>
      </c>
      <c r="F3833" t="s">
        <v>308</v>
      </c>
      <c r="G3833">
        <v>4</v>
      </c>
      <c r="H3833">
        <v>4</v>
      </c>
      <c r="I3833">
        <v>2014</v>
      </c>
      <c r="J3833">
        <v>1</v>
      </c>
      <c r="K3833" t="s">
        <v>591</v>
      </c>
      <c r="L3833">
        <f>data_to_analyze[[#This Row],[workers]]-data_to_analyze[[#This Row],[previous_workers]]</f>
        <v>0</v>
      </c>
    </row>
    <row r="3834" spans="1:12" x14ac:dyDescent="0.25">
      <c r="A3834">
        <v>3823</v>
      </c>
      <c r="B3834" t="s">
        <v>13768</v>
      </c>
      <c r="C3834" t="s">
        <v>17744</v>
      </c>
      <c r="D3834" s="7">
        <v>300000</v>
      </c>
      <c r="E3834">
        <v>87</v>
      </c>
      <c r="F3834" t="s">
        <v>48</v>
      </c>
      <c r="G3834">
        <v>14</v>
      </c>
      <c r="H3834">
        <v>9</v>
      </c>
      <c r="I3834">
        <v>2012</v>
      </c>
      <c r="J3834">
        <v>2</v>
      </c>
      <c r="K3834" t="s">
        <v>13771</v>
      </c>
      <c r="L3834">
        <f>data_to_analyze[[#This Row],[workers]]-data_to_analyze[[#This Row],[previous_workers]]</f>
        <v>5</v>
      </c>
    </row>
    <row r="3835" spans="1:12" x14ac:dyDescent="0.25">
      <c r="A3835">
        <v>3824</v>
      </c>
      <c r="B3835" t="s">
        <v>13772</v>
      </c>
      <c r="C3835" t="s">
        <v>17743</v>
      </c>
      <c r="D3835" s="7">
        <v>8600000</v>
      </c>
      <c r="E3835">
        <v>87</v>
      </c>
      <c r="F3835" t="s">
        <v>18</v>
      </c>
      <c r="G3835">
        <v>66</v>
      </c>
      <c r="H3835">
        <v>42</v>
      </c>
      <c r="I3835">
        <v>2004</v>
      </c>
      <c r="J3835">
        <v>6</v>
      </c>
      <c r="K3835" t="s">
        <v>6189</v>
      </c>
      <c r="L3835">
        <f>data_to_analyze[[#This Row],[workers]]-data_to_analyze[[#This Row],[previous_workers]]</f>
        <v>24</v>
      </c>
    </row>
    <row r="3836" spans="1:12" x14ac:dyDescent="0.25">
      <c r="A3836">
        <v>3825</v>
      </c>
      <c r="B3836" t="s">
        <v>13775</v>
      </c>
      <c r="C3836" t="s">
        <v>7363</v>
      </c>
      <c r="D3836" s="7">
        <v>2500000</v>
      </c>
      <c r="E3836">
        <v>87</v>
      </c>
      <c r="F3836" t="s">
        <v>1041</v>
      </c>
      <c r="G3836">
        <v>21</v>
      </c>
      <c r="H3836">
        <v>3</v>
      </c>
      <c r="I3836">
        <v>2013</v>
      </c>
      <c r="J3836">
        <v>2</v>
      </c>
      <c r="K3836" t="s">
        <v>1339</v>
      </c>
      <c r="L3836">
        <f>data_to_analyze[[#This Row],[workers]]-data_to_analyze[[#This Row],[previous_workers]]</f>
        <v>18</v>
      </c>
    </row>
    <row r="3837" spans="1:12" x14ac:dyDescent="0.25">
      <c r="A3837">
        <v>3826</v>
      </c>
      <c r="B3837" t="s">
        <v>13778</v>
      </c>
      <c r="C3837" t="s">
        <v>777</v>
      </c>
      <c r="D3837" s="7">
        <v>9300000</v>
      </c>
      <c r="E3837">
        <v>87</v>
      </c>
      <c r="F3837" t="s">
        <v>187</v>
      </c>
      <c r="G3837">
        <v>53</v>
      </c>
      <c r="H3837">
        <v>16</v>
      </c>
      <c r="I3837">
        <v>2009</v>
      </c>
      <c r="J3837">
        <v>2</v>
      </c>
      <c r="K3837" t="s">
        <v>13781</v>
      </c>
      <c r="L3837">
        <f>data_to_analyze[[#This Row],[workers]]-data_to_analyze[[#This Row],[previous_workers]]</f>
        <v>37</v>
      </c>
    </row>
    <row r="3838" spans="1:12" x14ac:dyDescent="0.25">
      <c r="A3838">
        <v>3827</v>
      </c>
      <c r="B3838" t="s">
        <v>13782</v>
      </c>
      <c r="C3838" t="s">
        <v>777</v>
      </c>
      <c r="D3838" s="7">
        <v>70500000</v>
      </c>
      <c r="E3838">
        <v>87</v>
      </c>
      <c r="F3838" t="s">
        <v>187</v>
      </c>
      <c r="G3838">
        <v>1500</v>
      </c>
      <c r="H3838">
        <v>600</v>
      </c>
      <c r="I3838">
        <v>2004</v>
      </c>
      <c r="J3838">
        <v>1</v>
      </c>
      <c r="K3838" t="s">
        <v>56</v>
      </c>
      <c r="L3838">
        <f>data_to_analyze[[#This Row],[workers]]-data_to_analyze[[#This Row],[previous_workers]]</f>
        <v>900</v>
      </c>
    </row>
    <row r="3839" spans="1:12" x14ac:dyDescent="0.25">
      <c r="A3839">
        <v>3828</v>
      </c>
      <c r="B3839" t="s">
        <v>13785</v>
      </c>
      <c r="C3839" t="s">
        <v>108</v>
      </c>
      <c r="D3839" s="7">
        <v>600000</v>
      </c>
      <c r="E3839">
        <v>87</v>
      </c>
      <c r="F3839" t="s">
        <v>156</v>
      </c>
      <c r="G3839">
        <v>33</v>
      </c>
      <c r="H3839">
        <v>22</v>
      </c>
      <c r="I3839">
        <v>2007</v>
      </c>
      <c r="J3839">
        <v>6</v>
      </c>
      <c r="K3839" t="s">
        <v>108</v>
      </c>
      <c r="L3839">
        <f>data_to_analyze[[#This Row],[workers]]-data_to_analyze[[#This Row],[previous_workers]]</f>
        <v>11</v>
      </c>
    </row>
    <row r="3840" spans="1:12" x14ac:dyDescent="0.25">
      <c r="A3840">
        <v>3829</v>
      </c>
      <c r="B3840" t="s">
        <v>13788</v>
      </c>
      <c r="C3840" t="s">
        <v>17769</v>
      </c>
      <c r="D3840" s="7">
        <v>3300000</v>
      </c>
      <c r="E3840">
        <v>87</v>
      </c>
      <c r="F3840" t="s">
        <v>107</v>
      </c>
      <c r="G3840">
        <v>19</v>
      </c>
      <c r="H3840">
        <v>15</v>
      </c>
      <c r="I3840">
        <v>2003</v>
      </c>
      <c r="J3840">
        <v>1</v>
      </c>
      <c r="K3840" t="s">
        <v>7292</v>
      </c>
      <c r="L3840">
        <f>data_to_analyze[[#This Row],[workers]]-data_to_analyze[[#This Row],[previous_workers]]</f>
        <v>4</v>
      </c>
    </row>
    <row r="3841" spans="1:12" x14ac:dyDescent="0.25">
      <c r="A3841">
        <v>3830</v>
      </c>
      <c r="B3841" t="s">
        <v>13791</v>
      </c>
      <c r="C3841" t="s">
        <v>17748</v>
      </c>
      <c r="D3841" s="7">
        <v>2800000</v>
      </c>
      <c r="E3841">
        <v>87</v>
      </c>
      <c r="F3841" t="s">
        <v>18</v>
      </c>
      <c r="G3841">
        <v>18</v>
      </c>
      <c r="H3841">
        <v>14</v>
      </c>
      <c r="I3841">
        <v>2011</v>
      </c>
      <c r="J3841">
        <v>3</v>
      </c>
      <c r="K3841" t="s">
        <v>13794</v>
      </c>
      <c r="L3841">
        <f>data_to_analyze[[#This Row],[workers]]-data_to_analyze[[#This Row],[previous_workers]]</f>
        <v>4</v>
      </c>
    </row>
    <row r="3842" spans="1:12" x14ac:dyDescent="0.25">
      <c r="A3842">
        <v>3831</v>
      </c>
      <c r="B3842" t="s">
        <v>13795</v>
      </c>
      <c r="C3842" t="s">
        <v>7363</v>
      </c>
      <c r="D3842" s="7">
        <v>64200000</v>
      </c>
      <c r="E3842">
        <v>87</v>
      </c>
      <c r="F3842" t="s">
        <v>233</v>
      </c>
      <c r="G3842">
        <v>35</v>
      </c>
      <c r="H3842">
        <v>27</v>
      </c>
      <c r="I3842">
        <v>2004</v>
      </c>
      <c r="J3842">
        <v>2</v>
      </c>
      <c r="K3842" t="s">
        <v>1339</v>
      </c>
      <c r="L3842">
        <f>data_to_analyze[[#This Row],[workers]]-data_to_analyze[[#This Row],[previous_workers]]</f>
        <v>8</v>
      </c>
    </row>
    <row r="3843" spans="1:12" x14ac:dyDescent="0.25">
      <c r="A3843">
        <v>3832</v>
      </c>
      <c r="B3843" t="s">
        <v>13799</v>
      </c>
      <c r="C3843" t="s">
        <v>17742</v>
      </c>
      <c r="D3843" s="7">
        <v>3500000</v>
      </c>
      <c r="E3843">
        <v>87</v>
      </c>
      <c r="F3843" t="s">
        <v>211</v>
      </c>
      <c r="G3843">
        <v>21</v>
      </c>
      <c r="H3843">
        <v>11</v>
      </c>
      <c r="I3843">
        <v>1983</v>
      </c>
      <c r="J3843">
        <v>1</v>
      </c>
      <c r="K3843" t="s">
        <v>1984</v>
      </c>
      <c r="L3843">
        <f>data_to_analyze[[#This Row],[workers]]-data_to_analyze[[#This Row],[previous_workers]]</f>
        <v>10</v>
      </c>
    </row>
    <row r="3844" spans="1:12" x14ac:dyDescent="0.25">
      <c r="A3844">
        <v>3833</v>
      </c>
      <c r="B3844" t="s">
        <v>13802</v>
      </c>
      <c r="C3844" t="s">
        <v>777</v>
      </c>
      <c r="D3844" s="7">
        <v>43400000</v>
      </c>
      <c r="E3844">
        <v>87</v>
      </c>
      <c r="F3844" t="s">
        <v>329</v>
      </c>
      <c r="G3844">
        <v>808</v>
      </c>
      <c r="H3844">
        <v>692</v>
      </c>
      <c r="I3844">
        <v>1978</v>
      </c>
      <c r="J3844">
        <v>2</v>
      </c>
      <c r="K3844" t="s">
        <v>198</v>
      </c>
      <c r="L3844">
        <f>data_to_analyze[[#This Row],[workers]]-data_to_analyze[[#This Row],[previous_workers]]</f>
        <v>116</v>
      </c>
    </row>
    <row r="3845" spans="1:12" x14ac:dyDescent="0.25">
      <c r="A3845">
        <v>3834</v>
      </c>
      <c r="B3845" t="s">
        <v>13806</v>
      </c>
      <c r="C3845" t="s">
        <v>17738</v>
      </c>
      <c r="D3845" s="7">
        <v>600000</v>
      </c>
      <c r="E3845">
        <v>87</v>
      </c>
      <c r="F3845" t="s">
        <v>18</v>
      </c>
      <c r="G3845">
        <v>47</v>
      </c>
      <c r="H3845">
        <v>26</v>
      </c>
      <c r="I3845">
        <v>1996</v>
      </c>
      <c r="J3845">
        <v>4</v>
      </c>
      <c r="K3845" t="s">
        <v>976</v>
      </c>
      <c r="L3845">
        <f>data_to_analyze[[#This Row],[workers]]-data_to_analyze[[#This Row],[previous_workers]]</f>
        <v>21</v>
      </c>
    </row>
    <row r="3846" spans="1:12" x14ac:dyDescent="0.25">
      <c r="A3846">
        <v>3835</v>
      </c>
      <c r="B3846" t="s">
        <v>13809</v>
      </c>
      <c r="C3846" t="s">
        <v>17749</v>
      </c>
      <c r="D3846" s="7">
        <v>7300000</v>
      </c>
      <c r="E3846">
        <v>87</v>
      </c>
      <c r="F3846" t="s">
        <v>271</v>
      </c>
      <c r="G3846">
        <v>23</v>
      </c>
      <c r="H3846">
        <v>17</v>
      </c>
      <c r="I3846">
        <v>2007</v>
      </c>
      <c r="J3846">
        <v>5</v>
      </c>
      <c r="K3846" t="s">
        <v>11376</v>
      </c>
      <c r="L3846">
        <f>data_to_analyze[[#This Row],[workers]]-data_to_analyze[[#This Row],[previous_workers]]</f>
        <v>6</v>
      </c>
    </row>
    <row r="3847" spans="1:12" x14ac:dyDescent="0.25">
      <c r="A3847">
        <v>3836</v>
      </c>
      <c r="B3847" t="s">
        <v>13812</v>
      </c>
      <c r="C3847" t="s">
        <v>17744</v>
      </c>
      <c r="D3847" s="7">
        <v>7300000</v>
      </c>
      <c r="E3847">
        <v>87</v>
      </c>
      <c r="F3847" t="s">
        <v>187</v>
      </c>
      <c r="G3847">
        <v>55</v>
      </c>
      <c r="H3847">
        <v>45</v>
      </c>
      <c r="I3847">
        <v>1972</v>
      </c>
      <c r="J3847">
        <v>2</v>
      </c>
      <c r="K3847" t="s">
        <v>6433</v>
      </c>
      <c r="L3847">
        <f>data_to_analyze[[#This Row],[workers]]-data_to_analyze[[#This Row],[previous_workers]]</f>
        <v>10</v>
      </c>
    </row>
    <row r="3848" spans="1:12" x14ac:dyDescent="0.25">
      <c r="A3848">
        <v>3837</v>
      </c>
      <c r="B3848" t="s">
        <v>13815</v>
      </c>
      <c r="C3848" t="s">
        <v>17770</v>
      </c>
      <c r="D3848" s="7">
        <v>18100000</v>
      </c>
      <c r="E3848">
        <v>87</v>
      </c>
      <c r="F3848" t="s">
        <v>156</v>
      </c>
      <c r="G3848">
        <v>150</v>
      </c>
      <c r="H3848">
        <v>51</v>
      </c>
      <c r="I3848">
        <v>1982</v>
      </c>
      <c r="J3848">
        <v>3</v>
      </c>
      <c r="K3848" t="s">
        <v>5521</v>
      </c>
      <c r="L3848">
        <f>data_to_analyze[[#This Row],[workers]]-data_to_analyze[[#This Row],[previous_workers]]</f>
        <v>99</v>
      </c>
    </row>
    <row r="3849" spans="1:12" x14ac:dyDescent="0.25">
      <c r="A3849">
        <v>3838</v>
      </c>
      <c r="B3849" t="s">
        <v>13818</v>
      </c>
      <c r="C3849" t="s">
        <v>10856</v>
      </c>
      <c r="D3849" s="7">
        <v>64800000</v>
      </c>
      <c r="E3849">
        <v>87</v>
      </c>
      <c r="F3849" t="s">
        <v>107</v>
      </c>
      <c r="G3849">
        <v>180</v>
      </c>
      <c r="H3849">
        <v>60</v>
      </c>
      <c r="I3849">
        <v>2010</v>
      </c>
      <c r="J3849">
        <v>7</v>
      </c>
      <c r="K3849" t="s">
        <v>137</v>
      </c>
      <c r="L3849">
        <f>data_to_analyze[[#This Row],[workers]]-data_to_analyze[[#This Row],[previous_workers]]</f>
        <v>120</v>
      </c>
    </row>
    <row r="3850" spans="1:12" x14ac:dyDescent="0.25">
      <c r="A3850">
        <v>3839</v>
      </c>
      <c r="B3850" t="s">
        <v>13822</v>
      </c>
      <c r="C3850" t="s">
        <v>108</v>
      </c>
      <c r="D3850" s="7">
        <v>21900000</v>
      </c>
      <c r="E3850">
        <v>87</v>
      </c>
      <c r="F3850" t="s">
        <v>33</v>
      </c>
      <c r="G3850">
        <v>71</v>
      </c>
      <c r="H3850">
        <v>110</v>
      </c>
      <c r="I3850">
        <v>2010</v>
      </c>
      <c r="J3850">
        <v>2</v>
      </c>
      <c r="K3850" t="s">
        <v>108</v>
      </c>
      <c r="L3850">
        <f>data_to_analyze[[#This Row],[workers]]-data_to_analyze[[#This Row],[previous_workers]]</f>
        <v>-39</v>
      </c>
    </row>
    <row r="3851" spans="1:12" x14ac:dyDescent="0.25">
      <c r="A3851">
        <v>3840</v>
      </c>
      <c r="B3851" t="s">
        <v>13825</v>
      </c>
      <c r="C3851" t="s">
        <v>17769</v>
      </c>
      <c r="D3851" s="7">
        <v>3800000</v>
      </c>
      <c r="E3851">
        <v>87</v>
      </c>
      <c r="F3851" t="s">
        <v>25</v>
      </c>
      <c r="G3851">
        <v>196</v>
      </c>
      <c r="H3851">
        <v>50</v>
      </c>
      <c r="I3851">
        <v>2014</v>
      </c>
      <c r="J3851">
        <v>1</v>
      </c>
      <c r="K3851" t="s">
        <v>5979</v>
      </c>
      <c r="L3851">
        <f>data_to_analyze[[#This Row],[workers]]-data_to_analyze[[#This Row],[previous_workers]]</f>
        <v>146</v>
      </c>
    </row>
    <row r="3852" spans="1:12" x14ac:dyDescent="0.25">
      <c r="A3852">
        <v>3841</v>
      </c>
      <c r="B3852" t="s">
        <v>13828</v>
      </c>
      <c r="C3852" t="s">
        <v>10856</v>
      </c>
      <c r="D3852" s="7">
        <v>6400000</v>
      </c>
      <c r="E3852">
        <v>87</v>
      </c>
      <c r="F3852" t="s">
        <v>336</v>
      </c>
      <c r="G3852">
        <v>11</v>
      </c>
      <c r="H3852">
        <v>9</v>
      </c>
      <c r="I3852">
        <v>2009</v>
      </c>
      <c r="J3852">
        <v>6</v>
      </c>
      <c r="K3852" t="s">
        <v>163</v>
      </c>
      <c r="L3852">
        <f>data_to_analyze[[#This Row],[workers]]-data_to_analyze[[#This Row],[previous_workers]]</f>
        <v>2</v>
      </c>
    </row>
    <row r="3853" spans="1:12" x14ac:dyDescent="0.25">
      <c r="A3853">
        <v>3842</v>
      </c>
      <c r="B3853" t="s">
        <v>13831</v>
      </c>
      <c r="C3853" t="s">
        <v>17734</v>
      </c>
      <c r="D3853" s="7">
        <v>1300000</v>
      </c>
      <c r="E3853">
        <v>87</v>
      </c>
      <c r="F3853" t="s">
        <v>297</v>
      </c>
      <c r="G3853">
        <v>75</v>
      </c>
      <c r="H3853">
        <v>60</v>
      </c>
      <c r="I3853">
        <v>2007</v>
      </c>
      <c r="J3853">
        <v>6</v>
      </c>
      <c r="K3853" t="s">
        <v>19</v>
      </c>
      <c r="L3853">
        <f>data_to_analyze[[#This Row],[workers]]-data_to_analyze[[#This Row],[previous_workers]]</f>
        <v>15</v>
      </c>
    </row>
    <row r="3854" spans="1:12" x14ac:dyDescent="0.25">
      <c r="A3854">
        <v>3843</v>
      </c>
      <c r="B3854" t="s">
        <v>13834</v>
      </c>
      <c r="C3854" t="s">
        <v>17765</v>
      </c>
      <c r="D3854" s="7">
        <v>14100000</v>
      </c>
      <c r="E3854">
        <v>87</v>
      </c>
      <c r="F3854" t="s">
        <v>336</v>
      </c>
      <c r="G3854">
        <v>72</v>
      </c>
      <c r="H3854">
        <v>32</v>
      </c>
      <c r="I3854">
        <v>2011</v>
      </c>
      <c r="J3854">
        <v>1</v>
      </c>
      <c r="K3854" t="s">
        <v>13837</v>
      </c>
      <c r="L3854">
        <f>data_to_analyze[[#This Row],[workers]]-data_to_analyze[[#This Row],[previous_workers]]</f>
        <v>40</v>
      </c>
    </row>
    <row r="3855" spans="1:12" x14ac:dyDescent="0.25">
      <c r="A3855">
        <v>3844</v>
      </c>
      <c r="B3855" t="s">
        <v>13838</v>
      </c>
      <c r="C3855" t="s">
        <v>17773</v>
      </c>
      <c r="D3855" s="7">
        <v>11500000</v>
      </c>
      <c r="E3855">
        <v>87</v>
      </c>
      <c r="F3855" t="s">
        <v>33</v>
      </c>
      <c r="G3855">
        <v>100</v>
      </c>
      <c r="H3855">
        <v>70</v>
      </c>
      <c r="I3855">
        <v>1992</v>
      </c>
      <c r="J3855">
        <v>2</v>
      </c>
      <c r="K3855" t="s">
        <v>6809</v>
      </c>
      <c r="L3855">
        <f>data_to_analyze[[#This Row],[workers]]-data_to_analyze[[#This Row],[previous_workers]]</f>
        <v>30</v>
      </c>
    </row>
    <row r="3856" spans="1:12" x14ac:dyDescent="0.25">
      <c r="A3856">
        <v>3845</v>
      </c>
      <c r="B3856" t="s">
        <v>13841</v>
      </c>
      <c r="C3856" t="s">
        <v>17769</v>
      </c>
      <c r="D3856" s="7">
        <v>600000</v>
      </c>
      <c r="E3856">
        <v>87</v>
      </c>
      <c r="F3856" t="s">
        <v>18</v>
      </c>
      <c r="G3856">
        <v>20</v>
      </c>
      <c r="H3856">
        <v>7</v>
      </c>
      <c r="I3856">
        <v>1981</v>
      </c>
      <c r="J3856">
        <v>1</v>
      </c>
      <c r="K3856" t="s">
        <v>13844</v>
      </c>
      <c r="L3856">
        <f>data_to_analyze[[#This Row],[workers]]-data_to_analyze[[#This Row],[previous_workers]]</f>
        <v>13</v>
      </c>
    </row>
    <row r="3857" spans="1:12" x14ac:dyDescent="0.25">
      <c r="A3857">
        <v>3846</v>
      </c>
      <c r="B3857" t="s">
        <v>13845</v>
      </c>
      <c r="C3857" t="s">
        <v>10856</v>
      </c>
      <c r="D3857" s="7">
        <v>2800000</v>
      </c>
      <c r="E3857">
        <v>87</v>
      </c>
      <c r="F3857" t="s">
        <v>40</v>
      </c>
      <c r="G3857">
        <v>18</v>
      </c>
      <c r="H3857">
        <v>11</v>
      </c>
      <c r="I3857">
        <v>2014</v>
      </c>
      <c r="J3857">
        <v>1</v>
      </c>
      <c r="K3857" t="s">
        <v>4947</v>
      </c>
      <c r="L3857">
        <f>data_to_analyze[[#This Row],[workers]]-data_to_analyze[[#This Row],[previous_workers]]</f>
        <v>7</v>
      </c>
    </row>
    <row r="3858" spans="1:12" x14ac:dyDescent="0.25">
      <c r="A3858">
        <v>3847</v>
      </c>
      <c r="B3858" t="s">
        <v>13848</v>
      </c>
      <c r="C3858" t="s">
        <v>17773</v>
      </c>
      <c r="D3858" s="7">
        <v>5400000000</v>
      </c>
      <c r="E3858">
        <v>87</v>
      </c>
      <c r="F3858" t="s">
        <v>181</v>
      </c>
      <c r="G3858">
        <v>1000</v>
      </c>
      <c r="H3858">
        <v>538</v>
      </c>
      <c r="I3858">
        <v>2004</v>
      </c>
      <c r="J3858">
        <v>12</v>
      </c>
      <c r="K3858" t="s">
        <v>1853</v>
      </c>
      <c r="L3858">
        <f>data_to_analyze[[#This Row],[workers]]-data_to_analyze[[#This Row],[previous_workers]]</f>
        <v>462</v>
      </c>
    </row>
    <row r="3859" spans="1:12" x14ac:dyDescent="0.25">
      <c r="A3859">
        <v>3848</v>
      </c>
      <c r="B3859" t="s">
        <v>13852</v>
      </c>
      <c r="C3859" t="s">
        <v>17765</v>
      </c>
      <c r="D3859" s="7">
        <v>5400000</v>
      </c>
      <c r="E3859">
        <v>86</v>
      </c>
      <c r="F3859" t="s">
        <v>218</v>
      </c>
      <c r="G3859">
        <v>35</v>
      </c>
      <c r="H3859">
        <v>15</v>
      </c>
      <c r="I3859">
        <v>2001</v>
      </c>
      <c r="J3859">
        <v>1</v>
      </c>
      <c r="K3859" t="s">
        <v>9794</v>
      </c>
      <c r="L3859">
        <f>data_to_analyze[[#This Row],[workers]]-data_to_analyze[[#This Row],[previous_workers]]</f>
        <v>20</v>
      </c>
    </row>
    <row r="3860" spans="1:12" x14ac:dyDescent="0.25">
      <c r="A3860">
        <v>3849</v>
      </c>
      <c r="B3860" t="s">
        <v>13855</v>
      </c>
      <c r="C3860" t="s">
        <v>17745</v>
      </c>
      <c r="D3860" s="7">
        <v>2600000</v>
      </c>
      <c r="E3860">
        <v>86</v>
      </c>
      <c r="F3860" t="s">
        <v>297</v>
      </c>
      <c r="G3860">
        <v>21</v>
      </c>
      <c r="H3860">
        <v>9</v>
      </c>
      <c r="I3860">
        <v>2003</v>
      </c>
      <c r="J3860">
        <v>1</v>
      </c>
      <c r="K3860" t="s">
        <v>921</v>
      </c>
      <c r="L3860">
        <f>data_to_analyze[[#This Row],[workers]]-data_to_analyze[[#This Row],[previous_workers]]</f>
        <v>12</v>
      </c>
    </row>
    <row r="3861" spans="1:12" x14ac:dyDescent="0.25">
      <c r="A3861">
        <v>3850</v>
      </c>
      <c r="B3861" t="s">
        <v>13858</v>
      </c>
      <c r="C3861" t="s">
        <v>17773</v>
      </c>
      <c r="D3861" s="7">
        <v>12400000</v>
      </c>
      <c r="E3861">
        <v>86</v>
      </c>
      <c r="F3861" t="s">
        <v>181</v>
      </c>
      <c r="G3861">
        <v>33</v>
      </c>
      <c r="H3861">
        <v>19</v>
      </c>
      <c r="I3861">
        <v>2010</v>
      </c>
      <c r="J3861">
        <v>4</v>
      </c>
      <c r="K3861" t="s">
        <v>3271</v>
      </c>
      <c r="L3861">
        <f>data_to_analyze[[#This Row],[workers]]-data_to_analyze[[#This Row],[previous_workers]]</f>
        <v>14</v>
      </c>
    </row>
    <row r="3862" spans="1:12" x14ac:dyDescent="0.25">
      <c r="A3862">
        <v>3851</v>
      </c>
      <c r="B3862" t="s">
        <v>13861</v>
      </c>
      <c r="C3862" t="s">
        <v>108</v>
      </c>
      <c r="D3862" s="7">
        <v>22100000</v>
      </c>
      <c r="E3862">
        <v>86</v>
      </c>
      <c r="F3862" t="s">
        <v>40</v>
      </c>
      <c r="G3862">
        <v>215</v>
      </c>
      <c r="H3862">
        <v>130</v>
      </c>
      <c r="I3862">
        <v>2008</v>
      </c>
      <c r="J3862">
        <v>2</v>
      </c>
      <c r="K3862" t="s">
        <v>108</v>
      </c>
      <c r="L3862">
        <f>data_to_analyze[[#This Row],[workers]]-data_to_analyze[[#This Row],[previous_workers]]</f>
        <v>85</v>
      </c>
    </row>
    <row r="3863" spans="1:12" x14ac:dyDescent="0.25">
      <c r="A3863">
        <v>3852</v>
      </c>
      <c r="B3863" t="s">
        <v>13864</v>
      </c>
      <c r="C3863" t="s">
        <v>17760</v>
      </c>
      <c r="D3863" s="7">
        <v>18800000</v>
      </c>
      <c r="E3863">
        <v>86</v>
      </c>
      <c r="F3863" t="s">
        <v>25</v>
      </c>
      <c r="G3863">
        <v>25</v>
      </c>
      <c r="H3863">
        <v>14</v>
      </c>
      <c r="I3863">
        <v>2010</v>
      </c>
      <c r="J3863">
        <v>2</v>
      </c>
      <c r="K3863" t="s">
        <v>422</v>
      </c>
      <c r="L3863">
        <f>data_to_analyze[[#This Row],[workers]]-data_to_analyze[[#This Row],[previous_workers]]</f>
        <v>11</v>
      </c>
    </row>
    <row r="3864" spans="1:12" x14ac:dyDescent="0.25">
      <c r="A3864">
        <v>3853</v>
      </c>
      <c r="B3864" t="s">
        <v>13867</v>
      </c>
      <c r="C3864" t="s">
        <v>17773</v>
      </c>
      <c r="D3864" s="7">
        <v>9100000</v>
      </c>
      <c r="E3864">
        <v>86</v>
      </c>
      <c r="F3864" t="s">
        <v>257</v>
      </c>
      <c r="G3864">
        <v>68</v>
      </c>
      <c r="H3864">
        <v>45</v>
      </c>
      <c r="I3864">
        <v>2011</v>
      </c>
      <c r="J3864">
        <v>4</v>
      </c>
      <c r="K3864" t="s">
        <v>591</v>
      </c>
      <c r="L3864">
        <f>data_to_analyze[[#This Row],[workers]]-data_to_analyze[[#This Row],[previous_workers]]</f>
        <v>23</v>
      </c>
    </row>
    <row r="3865" spans="1:12" x14ac:dyDescent="0.25">
      <c r="A3865">
        <v>3854</v>
      </c>
      <c r="B3865" t="s">
        <v>13870</v>
      </c>
      <c r="C3865" t="s">
        <v>17773</v>
      </c>
      <c r="D3865" s="7">
        <v>1200000</v>
      </c>
      <c r="E3865">
        <v>86</v>
      </c>
      <c r="F3865" t="s">
        <v>336</v>
      </c>
      <c r="G3865">
        <v>140</v>
      </c>
      <c r="H3865">
        <v>90</v>
      </c>
      <c r="I3865">
        <v>2002</v>
      </c>
      <c r="J3865">
        <v>7</v>
      </c>
      <c r="K3865" t="s">
        <v>3240</v>
      </c>
      <c r="L3865">
        <f>data_to_analyze[[#This Row],[workers]]-data_to_analyze[[#This Row],[previous_workers]]</f>
        <v>50</v>
      </c>
    </row>
    <row r="3866" spans="1:12" x14ac:dyDescent="0.25">
      <c r="A3866">
        <v>3855</v>
      </c>
      <c r="B3866" t="s">
        <v>13873</v>
      </c>
      <c r="C3866" t="s">
        <v>17746</v>
      </c>
      <c r="D3866" s="7">
        <v>36400000</v>
      </c>
      <c r="E3866">
        <v>86</v>
      </c>
      <c r="F3866" t="s">
        <v>336</v>
      </c>
      <c r="G3866">
        <v>182</v>
      </c>
      <c r="H3866">
        <v>156</v>
      </c>
      <c r="I3866">
        <v>2002</v>
      </c>
      <c r="J3866">
        <v>13</v>
      </c>
      <c r="K3866" t="s">
        <v>13876</v>
      </c>
      <c r="L3866">
        <f>data_to_analyze[[#This Row],[workers]]-data_to_analyze[[#This Row],[previous_workers]]</f>
        <v>26</v>
      </c>
    </row>
    <row r="3867" spans="1:12" x14ac:dyDescent="0.25">
      <c r="A3867">
        <v>3856</v>
      </c>
      <c r="B3867" t="s">
        <v>13877</v>
      </c>
      <c r="C3867" t="s">
        <v>17734</v>
      </c>
      <c r="D3867" s="7">
        <v>104100000</v>
      </c>
      <c r="E3867">
        <v>86</v>
      </c>
      <c r="F3867" t="s">
        <v>297</v>
      </c>
      <c r="G3867">
        <v>120</v>
      </c>
      <c r="H3867">
        <v>25</v>
      </c>
      <c r="I3867">
        <v>2010</v>
      </c>
      <c r="J3867">
        <v>1</v>
      </c>
      <c r="K3867" t="s">
        <v>651</v>
      </c>
      <c r="L3867">
        <f>data_to_analyze[[#This Row],[workers]]-data_to_analyze[[#This Row],[previous_workers]]</f>
        <v>95</v>
      </c>
    </row>
    <row r="3868" spans="1:12" x14ac:dyDescent="0.25">
      <c r="A3868">
        <v>3857</v>
      </c>
      <c r="B3868" t="s">
        <v>13880</v>
      </c>
      <c r="C3868" t="s">
        <v>17762</v>
      </c>
      <c r="D3868" s="7">
        <v>704400000</v>
      </c>
      <c r="E3868">
        <v>86</v>
      </c>
      <c r="F3868" t="s">
        <v>233</v>
      </c>
      <c r="G3868">
        <v>2075</v>
      </c>
      <c r="H3868">
        <v>1235</v>
      </c>
      <c r="I3868">
        <v>1994</v>
      </c>
      <c r="J3868">
        <v>3</v>
      </c>
      <c r="K3868" t="s">
        <v>701</v>
      </c>
      <c r="L3868">
        <f>data_to_analyze[[#This Row],[workers]]-data_to_analyze[[#This Row],[previous_workers]]</f>
        <v>840</v>
      </c>
    </row>
    <row r="3869" spans="1:12" x14ac:dyDescent="0.25">
      <c r="A3869">
        <v>3858</v>
      </c>
      <c r="B3869" t="s">
        <v>13884</v>
      </c>
      <c r="C3869" t="s">
        <v>17773</v>
      </c>
      <c r="D3869" s="7">
        <v>192400000</v>
      </c>
      <c r="E3869">
        <v>86</v>
      </c>
      <c r="F3869" t="s">
        <v>297</v>
      </c>
      <c r="G3869">
        <v>1011</v>
      </c>
      <c r="H3869">
        <v>549</v>
      </c>
      <c r="I3869">
        <v>1997</v>
      </c>
      <c r="J3869">
        <v>13</v>
      </c>
      <c r="K3869" t="s">
        <v>1896</v>
      </c>
      <c r="L3869">
        <f>data_to_analyze[[#This Row],[workers]]-data_to_analyze[[#This Row],[previous_workers]]</f>
        <v>462</v>
      </c>
    </row>
    <row r="3870" spans="1:12" x14ac:dyDescent="0.25">
      <c r="A3870">
        <v>3859</v>
      </c>
      <c r="B3870" t="s">
        <v>13888</v>
      </c>
      <c r="C3870" t="s">
        <v>17766</v>
      </c>
      <c r="D3870" s="7">
        <v>3600000</v>
      </c>
      <c r="E3870">
        <v>86</v>
      </c>
      <c r="F3870" t="s">
        <v>175</v>
      </c>
      <c r="G3870">
        <v>24</v>
      </c>
      <c r="H3870">
        <v>4</v>
      </c>
      <c r="I3870">
        <v>2010</v>
      </c>
      <c r="J3870">
        <v>3</v>
      </c>
      <c r="K3870" t="s">
        <v>11376</v>
      </c>
      <c r="L3870">
        <f>data_to_analyze[[#This Row],[workers]]-data_to_analyze[[#This Row],[previous_workers]]</f>
        <v>20</v>
      </c>
    </row>
    <row r="3871" spans="1:12" x14ac:dyDescent="0.25">
      <c r="A3871">
        <v>3860</v>
      </c>
      <c r="B3871" t="s">
        <v>13891</v>
      </c>
      <c r="C3871" t="s">
        <v>17748</v>
      </c>
      <c r="D3871" s="7">
        <v>15400000</v>
      </c>
      <c r="E3871">
        <v>86</v>
      </c>
      <c r="F3871" t="s">
        <v>55</v>
      </c>
      <c r="G3871">
        <v>115</v>
      </c>
      <c r="H3871">
        <v>80</v>
      </c>
      <c r="I3871">
        <v>1997</v>
      </c>
      <c r="J3871">
        <v>4</v>
      </c>
      <c r="K3871" t="s">
        <v>246</v>
      </c>
      <c r="L3871">
        <f>data_to_analyze[[#This Row],[workers]]-data_to_analyze[[#This Row],[previous_workers]]</f>
        <v>35</v>
      </c>
    </row>
    <row r="3872" spans="1:12" x14ac:dyDescent="0.25">
      <c r="A3872">
        <v>3861</v>
      </c>
      <c r="B3872" t="s">
        <v>13894</v>
      </c>
      <c r="C3872" t="s">
        <v>17762</v>
      </c>
      <c r="D3872" s="7">
        <v>3700000</v>
      </c>
      <c r="E3872">
        <v>86</v>
      </c>
      <c r="F3872" t="s">
        <v>55</v>
      </c>
      <c r="G3872">
        <v>10</v>
      </c>
      <c r="H3872">
        <v>5</v>
      </c>
      <c r="I3872">
        <v>2008</v>
      </c>
      <c r="J3872">
        <v>2</v>
      </c>
      <c r="K3872" t="s">
        <v>2290</v>
      </c>
      <c r="L3872">
        <f>data_to_analyze[[#This Row],[workers]]-data_to_analyze[[#This Row],[previous_workers]]</f>
        <v>5</v>
      </c>
    </row>
    <row r="3873" spans="1:12" x14ac:dyDescent="0.25">
      <c r="A3873">
        <v>3862</v>
      </c>
      <c r="B3873" t="s">
        <v>13897</v>
      </c>
      <c r="C3873" t="s">
        <v>10856</v>
      </c>
      <c r="D3873" s="7">
        <v>3300000</v>
      </c>
      <c r="E3873">
        <v>86</v>
      </c>
      <c r="F3873" t="s">
        <v>336</v>
      </c>
      <c r="G3873">
        <v>14</v>
      </c>
      <c r="H3873">
        <v>7</v>
      </c>
      <c r="I3873">
        <v>1998</v>
      </c>
      <c r="J3873">
        <v>2</v>
      </c>
      <c r="K3873" t="s">
        <v>5775</v>
      </c>
      <c r="L3873">
        <f>data_to_analyze[[#This Row],[workers]]-data_to_analyze[[#This Row],[previous_workers]]</f>
        <v>7</v>
      </c>
    </row>
    <row r="3874" spans="1:12" x14ac:dyDescent="0.25">
      <c r="A3874">
        <v>3863</v>
      </c>
      <c r="B3874" t="s">
        <v>13900</v>
      </c>
      <c r="C3874" t="s">
        <v>7363</v>
      </c>
      <c r="D3874" s="7">
        <v>6200000</v>
      </c>
      <c r="E3874">
        <v>86</v>
      </c>
      <c r="F3874" t="s">
        <v>18</v>
      </c>
      <c r="G3874">
        <v>26</v>
      </c>
      <c r="H3874">
        <v>17</v>
      </c>
      <c r="I3874">
        <v>2003</v>
      </c>
      <c r="J3874">
        <v>4</v>
      </c>
      <c r="K3874" t="s">
        <v>2854</v>
      </c>
      <c r="L3874">
        <f>data_to_analyze[[#This Row],[workers]]-data_to_analyze[[#This Row],[previous_workers]]</f>
        <v>9</v>
      </c>
    </row>
    <row r="3875" spans="1:12" x14ac:dyDescent="0.25">
      <c r="A3875">
        <v>3864</v>
      </c>
      <c r="B3875" t="s">
        <v>13903</v>
      </c>
      <c r="C3875" t="s">
        <v>17761</v>
      </c>
      <c r="D3875" s="7">
        <v>17400000</v>
      </c>
      <c r="E3875">
        <v>86</v>
      </c>
      <c r="F3875" t="s">
        <v>156</v>
      </c>
      <c r="G3875">
        <v>79</v>
      </c>
      <c r="H3875">
        <v>63</v>
      </c>
      <c r="I3875">
        <v>2004</v>
      </c>
      <c r="J3875">
        <v>8</v>
      </c>
      <c r="K3875" t="s">
        <v>767</v>
      </c>
      <c r="L3875">
        <f>data_to_analyze[[#This Row],[workers]]-data_to_analyze[[#This Row],[previous_workers]]</f>
        <v>16</v>
      </c>
    </row>
    <row r="3876" spans="1:12" x14ac:dyDescent="0.25">
      <c r="A3876">
        <v>3865</v>
      </c>
      <c r="B3876" t="s">
        <v>13906</v>
      </c>
      <c r="C3876" t="s">
        <v>17773</v>
      </c>
      <c r="D3876" s="7">
        <v>2300000</v>
      </c>
      <c r="E3876">
        <v>86</v>
      </c>
      <c r="F3876" t="s">
        <v>297</v>
      </c>
      <c r="G3876">
        <v>18</v>
      </c>
      <c r="H3876">
        <v>13</v>
      </c>
      <c r="I3876">
        <v>2010</v>
      </c>
      <c r="J3876">
        <v>1</v>
      </c>
      <c r="K3876" t="s">
        <v>565</v>
      </c>
      <c r="L3876">
        <f>data_to_analyze[[#This Row],[workers]]-data_to_analyze[[#This Row],[previous_workers]]</f>
        <v>5</v>
      </c>
    </row>
    <row r="3877" spans="1:12" x14ac:dyDescent="0.25">
      <c r="A3877">
        <v>3866</v>
      </c>
      <c r="B3877" t="s">
        <v>13909</v>
      </c>
      <c r="C3877" t="s">
        <v>777</v>
      </c>
      <c r="D3877" s="7">
        <v>10900000</v>
      </c>
      <c r="E3877">
        <v>86</v>
      </c>
      <c r="F3877" t="s">
        <v>271</v>
      </c>
      <c r="G3877">
        <v>46</v>
      </c>
      <c r="H3877">
        <v>27</v>
      </c>
      <c r="I3877">
        <v>2009</v>
      </c>
      <c r="J3877">
        <v>2</v>
      </c>
      <c r="K3877" t="s">
        <v>6961</v>
      </c>
      <c r="L3877">
        <f>data_to_analyze[[#This Row],[workers]]-data_to_analyze[[#This Row],[previous_workers]]</f>
        <v>19</v>
      </c>
    </row>
    <row r="3878" spans="1:12" x14ac:dyDescent="0.25">
      <c r="A3878">
        <v>3867</v>
      </c>
      <c r="B3878" t="s">
        <v>13912</v>
      </c>
      <c r="C3878" t="s">
        <v>108</v>
      </c>
      <c r="D3878" s="7">
        <v>23700000</v>
      </c>
      <c r="E3878">
        <v>86</v>
      </c>
      <c r="F3878" t="s">
        <v>336</v>
      </c>
      <c r="G3878">
        <v>97</v>
      </c>
      <c r="H3878">
        <v>52</v>
      </c>
      <c r="I3878">
        <v>2007</v>
      </c>
      <c r="J3878">
        <v>8</v>
      </c>
      <c r="K3878" t="s">
        <v>108</v>
      </c>
      <c r="L3878">
        <f>data_to_analyze[[#This Row],[workers]]-data_to_analyze[[#This Row],[previous_workers]]</f>
        <v>45</v>
      </c>
    </row>
    <row r="3879" spans="1:12" x14ac:dyDescent="0.25">
      <c r="A3879">
        <v>3868</v>
      </c>
      <c r="B3879" t="s">
        <v>13915</v>
      </c>
      <c r="C3879" t="s">
        <v>976</v>
      </c>
      <c r="D3879" s="7">
        <v>30200000</v>
      </c>
      <c r="E3879">
        <v>86</v>
      </c>
      <c r="F3879" t="s">
        <v>55</v>
      </c>
      <c r="G3879">
        <v>198</v>
      </c>
      <c r="H3879">
        <v>85</v>
      </c>
      <c r="I3879">
        <v>2001</v>
      </c>
      <c r="J3879">
        <v>4</v>
      </c>
      <c r="K3879" t="s">
        <v>908</v>
      </c>
      <c r="L3879">
        <f>data_to_analyze[[#This Row],[workers]]-data_to_analyze[[#This Row],[previous_workers]]</f>
        <v>113</v>
      </c>
    </row>
    <row r="3880" spans="1:12" x14ac:dyDescent="0.25">
      <c r="A3880">
        <v>3869</v>
      </c>
      <c r="B3880" t="s">
        <v>13918</v>
      </c>
      <c r="C3880" t="s">
        <v>10856</v>
      </c>
      <c r="D3880" s="7">
        <v>8200000</v>
      </c>
      <c r="E3880">
        <v>86</v>
      </c>
      <c r="F3880" t="s">
        <v>297</v>
      </c>
      <c r="G3880">
        <v>75</v>
      </c>
      <c r="H3880">
        <v>25</v>
      </c>
      <c r="I3880">
        <v>2001</v>
      </c>
      <c r="J3880">
        <v>6</v>
      </c>
      <c r="K3880" t="s">
        <v>980</v>
      </c>
      <c r="L3880">
        <f>data_to_analyze[[#This Row],[workers]]-data_to_analyze[[#This Row],[previous_workers]]</f>
        <v>50</v>
      </c>
    </row>
    <row r="3881" spans="1:12" x14ac:dyDescent="0.25">
      <c r="A3881">
        <v>3870</v>
      </c>
      <c r="B3881" t="s">
        <v>13921</v>
      </c>
      <c r="C3881" t="s">
        <v>10856</v>
      </c>
      <c r="D3881" s="7">
        <v>2900000</v>
      </c>
      <c r="E3881">
        <v>86</v>
      </c>
      <c r="F3881" t="s">
        <v>107</v>
      </c>
      <c r="G3881">
        <v>20</v>
      </c>
      <c r="H3881">
        <v>8</v>
      </c>
      <c r="I3881">
        <v>2013</v>
      </c>
      <c r="J3881">
        <v>2</v>
      </c>
      <c r="K3881" t="s">
        <v>137</v>
      </c>
      <c r="L3881">
        <f>data_to_analyze[[#This Row],[workers]]-data_to_analyze[[#This Row],[previous_workers]]</f>
        <v>12</v>
      </c>
    </row>
    <row r="3882" spans="1:12" x14ac:dyDescent="0.25">
      <c r="A3882">
        <v>3871</v>
      </c>
      <c r="B3882" t="s">
        <v>13924</v>
      </c>
      <c r="C3882" t="s">
        <v>17770</v>
      </c>
      <c r="D3882" s="7">
        <v>5800000</v>
      </c>
      <c r="E3882">
        <v>86</v>
      </c>
      <c r="F3882" t="s">
        <v>324</v>
      </c>
      <c r="G3882">
        <v>65</v>
      </c>
      <c r="H3882">
        <v>15</v>
      </c>
      <c r="I3882">
        <v>2002</v>
      </c>
      <c r="J3882">
        <v>6</v>
      </c>
      <c r="K3882" t="s">
        <v>251</v>
      </c>
      <c r="L3882">
        <f>data_to_analyze[[#This Row],[workers]]-data_to_analyze[[#This Row],[previous_workers]]</f>
        <v>50</v>
      </c>
    </row>
    <row r="3883" spans="1:12" x14ac:dyDescent="0.25">
      <c r="A3883">
        <v>3872</v>
      </c>
      <c r="B3883" t="s">
        <v>13927</v>
      </c>
      <c r="C3883" t="s">
        <v>17749</v>
      </c>
      <c r="D3883" s="7">
        <v>16200000</v>
      </c>
      <c r="E3883">
        <v>86</v>
      </c>
      <c r="F3883" t="s">
        <v>233</v>
      </c>
      <c r="G3883">
        <v>19</v>
      </c>
      <c r="H3883">
        <v>14</v>
      </c>
      <c r="I3883">
        <v>2011</v>
      </c>
      <c r="J3883">
        <v>3</v>
      </c>
      <c r="K3883" t="s">
        <v>13930</v>
      </c>
      <c r="L3883">
        <f>data_to_analyze[[#This Row],[workers]]-data_to_analyze[[#This Row],[previous_workers]]</f>
        <v>5</v>
      </c>
    </row>
    <row r="3884" spans="1:12" x14ac:dyDescent="0.25">
      <c r="A3884">
        <v>3873</v>
      </c>
      <c r="B3884" t="s">
        <v>13931</v>
      </c>
      <c r="C3884" t="s">
        <v>17770</v>
      </c>
      <c r="D3884" s="7">
        <v>2500000</v>
      </c>
      <c r="E3884">
        <v>86</v>
      </c>
      <c r="F3884" t="s">
        <v>324</v>
      </c>
      <c r="G3884">
        <v>62</v>
      </c>
      <c r="H3884">
        <v>36</v>
      </c>
      <c r="I3884">
        <v>2009</v>
      </c>
      <c r="J3884">
        <v>1</v>
      </c>
      <c r="K3884" t="s">
        <v>251</v>
      </c>
      <c r="L3884">
        <f>data_to_analyze[[#This Row],[workers]]-data_to_analyze[[#This Row],[previous_workers]]</f>
        <v>26</v>
      </c>
    </row>
    <row r="3885" spans="1:12" x14ac:dyDescent="0.25">
      <c r="A3885">
        <v>3874</v>
      </c>
      <c r="B3885" t="s">
        <v>13934</v>
      </c>
      <c r="C3885" t="s">
        <v>17745</v>
      </c>
      <c r="D3885" s="7">
        <v>3500000</v>
      </c>
      <c r="E3885">
        <v>86</v>
      </c>
      <c r="F3885" t="s">
        <v>69</v>
      </c>
      <c r="G3885">
        <v>25</v>
      </c>
      <c r="H3885">
        <v>20</v>
      </c>
      <c r="I3885">
        <v>1999</v>
      </c>
      <c r="J3885">
        <v>6</v>
      </c>
      <c r="K3885" t="s">
        <v>13937</v>
      </c>
      <c r="L3885">
        <f>data_to_analyze[[#This Row],[workers]]-data_to_analyze[[#This Row],[previous_workers]]</f>
        <v>5</v>
      </c>
    </row>
    <row r="3886" spans="1:12" x14ac:dyDescent="0.25">
      <c r="A3886">
        <v>3875</v>
      </c>
      <c r="B3886" t="s">
        <v>13938</v>
      </c>
      <c r="C3886" t="s">
        <v>17750</v>
      </c>
      <c r="D3886" s="7">
        <v>15500000</v>
      </c>
      <c r="E3886">
        <v>86</v>
      </c>
      <c r="F3886" t="s">
        <v>156</v>
      </c>
      <c r="G3886">
        <v>75</v>
      </c>
      <c r="H3886">
        <v>49</v>
      </c>
      <c r="I3886">
        <v>1999</v>
      </c>
      <c r="J3886">
        <v>9</v>
      </c>
      <c r="K3886" t="s">
        <v>4223</v>
      </c>
      <c r="L3886">
        <f>data_to_analyze[[#This Row],[workers]]-data_to_analyze[[#This Row],[previous_workers]]</f>
        <v>26</v>
      </c>
    </row>
    <row r="3887" spans="1:12" x14ac:dyDescent="0.25">
      <c r="A3887">
        <v>3876</v>
      </c>
      <c r="B3887" t="s">
        <v>13941</v>
      </c>
      <c r="C3887" t="s">
        <v>17750</v>
      </c>
      <c r="D3887" s="7">
        <v>3700000</v>
      </c>
      <c r="E3887">
        <v>86</v>
      </c>
      <c r="F3887" t="s">
        <v>48</v>
      </c>
      <c r="G3887">
        <v>23</v>
      </c>
      <c r="H3887">
        <v>2</v>
      </c>
      <c r="I3887">
        <v>2014</v>
      </c>
      <c r="J3887">
        <v>1</v>
      </c>
      <c r="K3887" t="s">
        <v>636</v>
      </c>
      <c r="L3887">
        <f>data_to_analyze[[#This Row],[workers]]-data_to_analyze[[#This Row],[previous_workers]]</f>
        <v>21</v>
      </c>
    </row>
    <row r="3888" spans="1:12" x14ac:dyDescent="0.25">
      <c r="A3888">
        <v>3877</v>
      </c>
      <c r="B3888" t="s">
        <v>13944</v>
      </c>
      <c r="C3888" t="s">
        <v>17773</v>
      </c>
      <c r="D3888" s="7">
        <v>2900000</v>
      </c>
      <c r="E3888">
        <v>86</v>
      </c>
      <c r="F3888" t="s">
        <v>107</v>
      </c>
      <c r="G3888">
        <v>7</v>
      </c>
      <c r="H3888">
        <v>6</v>
      </c>
      <c r="I3888">
        <v>2011</v>
      </c>
      <c r="J3888">
        <v>2</v>
      </c>
      <c r="K3888" t="s">
        <v>1896</v>
      </c>
      <c r="L3888">
        <f>data_to_analyze[[#This Row],[workers]]-data_to_analyze[[#This Row],[previous_workers]]</f>
        <v>1</v>
      </c>
    </row>
    <row r="3889" spans="1:12" x14ac:dyDescent="0.25">
      <c r="A3889">
        <v>3878</v>
      </c>
      <c r="B3889" t="s">
        <v>13947</v>
      </c>
      <c r="C3889" t="s">
        <v>17762</v>
      </c>
      <c r="D3889" s="7">
        <v>105300000</v>
      </c>
      <c r="E3889">
        <v>85</v>
      </c>
      <c r="F3889" t="s">
        <v>308</v>
      </c>
      <c r="G3889">
        <v>210</v>
      </c>
      <c r="H3889">
        <v>80</v>
      </c>
      <c r="I3889">
        <v>2001</v>
      </c>
      <c r="J3889">
        <v>7</v>
      </c>
      <c r="K3889" t="s">
        <v>4800</v>
      </c>
      <c r="L3889">
        <f>data_to_analyze[[#This Row],[workers]]-data_to_analyze[[#This Row],[previous_workers]]</f>
        <v>130</v>
      </c>
    </row>
    <row r="3890" spans="1:12" x14ac:dyDescent="0.25">
      <c r="A3890">
        <v>3879</v>
      </c>
      <c r="B3890" t="s">
        <v>13951</v>
      </c>
      <c r="C3890" t="s">
        <v>17770</v>
      </c>
      <c r="D3890" s="7">
        <v>2400000</v>
      </c>
      <c r="E3890">
        <v>85</v>
      </c>
      <c r="F3890" t="s">
        <v>257</v>
      </c>
      <c r="G3890">
        <v>230</v>
      </c>
      <c r="H3890">
        <v>100</v>
      </c>
      <c r="I3890">
        <v>2002</v>
      </c>
      <c r="J3890">
        <v>2</v>
      </c>
      <c r="K3890" t="s">
        <v>330</v>
      </c>
      <c r="L3890">
        <f>data_to_analyze[[#This Row],[workers]]-data_to_analyze[[#This Row],[previous_workers]]</f>
        <v>130</v>
      </c>
    </row>
    <row r="3891" spans="1:12" x14ac:dyDescent="0.25">
      <c r="A3891">
        <v>3880</v>
      </c>
      <c r="B3891" t="s">
        <v>13954</v>
      </c>
      <c r="C3891" t="s">
        <v>17746</v>
      </c>
      <c r="D3891" s="7">
        <v>8300000</v>
      </c>
      <c r="E3891">
        <v>85</v>
      </c>
      <c r="F3891" t="s">
        <v>233</v>
      </c>
      <c r="G3891">
        <v>150</v>
      </c>
      <c r="H3891">
        <v>80</v>
      </c>
      <c r="I3891">
        <v>2004</v>
      </c>
      <c r="J3891">
        <v>2</v>
      </c>
      <c r="K3891" t="s">
        <v>3199</v>
      </c>
      <c r="L3891">
        <f>data_to_analyze[[#This Row],[workers]]-data_to_analyze[[#This Row],[previous_workers]]</f>
        <v>70</v>
      </c>
    </row>
    <row r="3892" spans="1:12" x14ac:dyDescent="0.25">
      <c r="A3892">
        <v>3881</v>
      </c>
      <c r="B3892" t="s">
        <v>13957</v>
      </c>
      <c r="C3892" t="s">
        <v>777</v>
      </c>
      <c r="D3892" s="7">
        <v>418900000</v>
      </c>
      <c r="E3892">
        <v>85</v>
      </c>
      <c r="F3892" t="s">
        <v>233</v>
      </c>
      <c r="G3892">
        <v>180</v>
      </c>
      <c r="H3892">
        <v>95</v>
      </c>
      <c r="I3892">
        <v>1996</v>
      </c>
      <c r="J3892">
        <v>4</v>
      </c>
      <c r="K3892" t="s">
        <v>373</v>
      </c>
      <c r="L3892">
        <f>data_to_analyze[[#This Row],[workers]]-data_to_analyze[[#This Row],[previous_workers]]</f>
        <v>85</v>
      </c>
    </row>
    <row r="3893" spans="1:12" x14ac:dyDescent="0.25">
      <c r="A3893">
        <v>3882</v>
      </c>
      <c r="B3893" t="s">
        <v>13961</v>
      </c>
      <c r="C3893" t="s">
        <v>17742</v>
      </c>
      <c r="D3893" s="7">
        <v>17600000</v>
      </c>
      <c r="E3893">
        <v>85</v>
      </c>
      <c r="F3893" t="s">
        <v>324</v>
      </c>
      <c r="G3893">
        <v>55</v>
      </c>
      <c r="H3893">
        <v>39</v>
      </c>
      <c r="I3893">
        <v>2008</v>
      </c>
      <c r="J3893">
        <v>7</v>
      </c>
      <c r="K3893" t="s">
        <v>13964</v>
      </c>
      <c r="L3893">
        <f>data_to_analyze[[#This Row],[workers]]-data_to_analyze[[#This Row],[previous_workers]]</f>
        <v>16</v>
      </c>
    </row>
    <row r="3894" spans="1:12" x14ac:dyDescent="0.25">
      <c r="A3894">
        <v>3883</v>
      </c>
      <c r="B3894" t="s">
        <v>13965</v>
      </c>
      <c r="C3894" t="s">
        <v>17742</v>
      </c>
      <c r="D3894" s="7">
        <v>5800000</v>
      </c>
      <c r="E3894">
        <v>85</v>
      </c>
      <c r="F3894" t="s">
        <v>156</v>
      </c>
      <c r="G3894">
        <v>41</v>
      </c>
      <c r="H3894">
        <v>26</v>
      </c>
      <c r="I3894">
        <v>2000</v>
      </c>
      <c r="J3894">
        <v>1</v>
      </c>
      <c r="K3894" t="s">
        <v>506</v>
      </c>
      <c r="L3894">
        <f>data_to_analyze[[#This Row],[workers]]-data_to_analyze[[#This Row],[previous_workers]]</f>
        <v>15</v>
      </c>
    </row>
    <row r="3895" spans="1:12" x14ac:dyDescent="0.25">
      <c r="A3895">
        <v>3884</v>
      </c>
      <c r="B3895" t="s">
        <v>13968</v>
      </c>
      <c r="C3895" t="s">
        <v>17765</v>
      </c>
      <c r="D3895" s="7">
        <v>7400000</v>
      </c>
      <c r="E3895">
        <v>85</v>
      </c>
      <c r="F3895" t="s">
        <v>40</v>
      </c>
      <c r="G3895">
        <v>25</v>
      </c>
      <c r="H3895">
        <v>15</v>
      </c>
      <c r="I3895">
        <v>1999</v>
      </c>
      <c r="J3895">
        <v>6</v>
      </c>
      <c r="K3895" t="s">
        <v>12826</v>
      </c>
      <c r="L3895">
        <f>data_to_analyze[[#This Row],[workers]]-data_to_analyze[[#This Row],[previous_workers]]</f>
        <v>10</v>
      </c>
    </row>
    <row r="3896" spans="1:12" x14ac:dyDescent="0.25">
      <c r="A3896">
        <v>3885</v>
      </c>
      <c r="B3896" t="s">
        <v>13971</v>
      </c>
      <c r="C3896" t="s">
        <v>10856</v>
      </c>
      <c r="D3896" s="7">
        <v>21900000</v>
      </c>
      <c r="E3896">
        <v>85</v>
      </c>
      <c r="F3896" t="s">
        <v>107</v>
      </c>
      <c r="G3896">
        <v>60</v>
      </c>
      <c r="H3896">
        <v>38</v>
      </c>
      <c r="I3896">
        <v>2007</v>
      </c>
      <c r="J3896">
        <v>6</v>
      </c>
      <c r="K3896" t="s">
        <v>137</v>
      </c>
      <c r="L3896">
        <f>data_to_analyze[[#This Row],[workers]]-data_to_analyze[[#This Row],[previous_workers]]</f>
        <v>22</v>
      </c>
    </row>
    <row r="3897" spans="1:12" x14ac:dyDescent="0.25">
      <c r="A3897">
        <v>3886</v>
      </c>
      <c r="B3897" t="s">
        <v>13974</v>
      </c>
      <c r="C3897" t="s">
        <v>17770</v>
      </c>
      <c r="D3897" s="7">
        <v>75600000</v>
      </c>
      <c r="E3897">
        <v>85</v>
      </c>
      <c r="F3897" t="s">
        <v>211</v>
      </c>
      <c r="G3897">
        <v>530</v>
      </c>
      <c r="H3897">
        <v>237</v>
      </c>
      <c r="I3897">
        <v>1999</v>
      </c>
      <c r="J3897">
        <v>8</v>
      </c>
      <c r="K3897" t="s">
        <v>34</v>
      </c>
      <c r="L3897">
        <f>data_to_analyze[[#This Row],[workers]]-data_to_analyze[[#This Row],[previous_workers]]</f>
        <v>293</v>
      </c>
    </row>
    <row r="3898" spans="1:12" x14ac:dyDescent="0.25">
      <c r="A3898">
        <v>3887</v>
      </c>
      <c r="B3898" t="s">
        <v>13977</v>
      </c>
      <c r="C3898" t="s">
        <v>17770</v>
      </c>
      <c r="D3898" s="7">
        <v>200000</v>
      </c>
      <c r="E3898">
        <v>85</v>
      </c>
      <c r="F3898" t="s">
        <v>187</v>
      </c>
      <c r="G3898">
        <v>26</v>
      </c>
      <c r="H3898">
        <v>5</v>
      </c>
      <c r="I3898">
        <v>2011</v>
      </c>
      <c r="J3898">
        <v>1</v>
      </c>
      <c r="K3898" t="s">
        <v>707</v>
      </c>
      <c r="L3898">
        <f>data_to_analyze[[#This Row],[workers]]-data_to_analyze[[#This Row],[previous_workers]]</f>
        <v>21</v>
      </c>
    </row>
    <row r="3899" spans="1:12" x14ac:dyDescent="0.25">
      <c r="A3899">
        <v>3888</v>
      </c>
      <c r="B3899" t="s">
        <v>13980</v>
      </c>
      <c r="C3899" t="s">
        <v>777</v>
      </c>
      <c r="D3899" s="7">
        <v>21100000</v>
      </c>
      <c r="E3899">
        <v>85</v>
      </c>
      <c r="F3899" t="s">
        <v>271</v>
      </c>
      <c r="G3899">
        <v>150</v>
      </c>
      <c r="H3899">
        <v>75</v>
      </c>
      <c r="I3899">
        <v>2008</v>
      </c>
      <c r="J3899">
        <v>3</v>
      </c>
      <c r="K3899" t="s">
        <v>13983</v>
      </c>
      <c r="L3899">
        <f>data_to_analyze[[#This Row],[workers]]-data_to_analyze[[#This Row],[previous_workers]]</f>
        <v>75</v>
      </c>
    </row>
    <row r="3900" spans="1:12" x14ac:dyDescent="0.25">
      <c r="A3900">
        <v>3889</v>
      </c>
      <c r="B3900" t="s">
        <v>13984</v>
      </c>
      <c r="C3900" t="s">
        <v>17771</v>
      </c>
      <c r="D3900" s="7">
        <v>3600000</v>
      </c>
      <c r="E3900">
        <v>85</v>
      </c>
      <c r="F3900" t="s">
        <v>156</v>
      </c>
      <c r="G3900">
        <v>23</v>
      </c>
      <c r="H3900">
        <v>11</v>
      </c>
      <c r="I3900">
        <v>2011</v>
      </c>
      <c r="J3900">
        <v>2</v>
      </c>
      <c r="K3900" t="s">
        <v>1734</v>
      </c>
      <c r="L3900">
        <f>data_to_analyze[[#This Row],[workers]]-data_to_analyze[[#This Row],[previous_workers]]</f>
        <v>12</v>
      </c>
    </row>
    <row r="3901" spans="1:12" x14ac:dyDescent="0.25">
      <c r="A3901">
        <v>3890</v>
      </c>
      <c r="B3901" t="s">
        <v>13987</v>
      </c>
      <c r="C3901" t="s">
        <v>17770</v>
      </c>
      <c r="D3901" s="7">
        <v>5800000</v>
      </c>
      <c r="E3901">
        <v>85</v>
      </c>
      <c r="F3901" t="s">
        <v>336</v>
      </c>
      <c r="G3901">
        <v>54</v>
      </c>
      <c r="H3901">
        <v>40</v>
      </c>
      <c r="I3901">
        <v>2004</v>
      </c>
      <c r="J3901">
        <v>4</v>
      </c>
      <c r="K3901" t="s">
        <v>13990</v>
      </c>
      <c r="L3901">
        <f>data_to_analyze[[#This Row],[workers]]-data_to_analyze[[#This Row],[previous_workers]]</f>
        <v>14</v>
      </c>
    </row>
    <row r="3902" spans="1:12" x14ac:dyDescent="0.25">
      <c r="A3902">
        <v>3891</v>
      </c>
      <c r="B3902" t="s">
        <v>13991</v>
      </c>
      <c r="C3902" t="s">
        <v>17770</v>
      </c>
      <c r="D3902" s="7">
        <v>3500000</v>
      </c>
      <c r="E3902">
        <v>85</v>
      </c>
      <c r="F3902" t="s">
        <v>156</v>
      </c>
      <c r="G3902">
        <v>14</v>
      </c>
      <c r="H3902">
        <v>7</v>
      </c>
      <c r="I3902">
        <v>2009</v>
      </c>
      <c r="J3902">
        <v>2</v>
      </c>
      <c r="K3902" t="s">
        <v>34</v>
      </c>
      <c r="L3902">
        <f>data_to_analyze[[#This Row],[workers]]-data_to_analyze[[#This Row],[previous_workers]]</f>
        <v>7</v>
      </c>
    </row>
    <row r="3903" spans="1:12" x14ac:dyDescent="0.25">
      <c r="A3903">
        <v>3892</v>
      </c>
      <c r="B3903" t="s">
        <v>13994</v>
      </c>
      <c r="C3903" t="s">
        <v>17770</v>
      </c>
      <c r="D3903" s="7">
        <v>11100000</v>
      </c>
      <c r="E3903">
        <v>85</v>
      </c>
      <c r="F3903" t="s">
        <v>329</v>
      </c>
      <c r="G3903">
        <v>60</v>
      </c>
      <c r="H3903">
        <v>50</v>
      </c>
      <c r="I3903">
        <v>2003</v>
      </c>
      <c r="J3903">
        <v>1</v>
      </c>
      <c r="K3903" t="s">
        <v>251</v>
      </c>
      <c r="L3903">
        <f>data_to_analyze[[#This Row],[workers]]-data_to_analyze[[#This Row],[previous_workers]]</f>
        <v>10</v>
      </c>
    </row>
    <row r="3904" spans="1:12" x14ac:dyDescent="0.25">
      <c r="A3904">
        <v>3893</v>
      </c>
      <c r="B3904" t="s">
        <v>13997</v>
      </c>
      <c r="C3904" t="s">
        <v>777</v>
      </c>
      <c r="D3904" s="7">
        <v>4200000</v>
      </c>
      <c r="E3904">
        <v>85</v>
      </c>
      <c r="F3904" t="s">
        <v>187</v>
      </c>
      <c r="G3904">
        <v>40</v>
      </c>
      <c r="H3904">
        <v>20</v>
      </c>
      <c r="I3904">
        <v>2014</v>
      </c>
      <c r="J3904">
        <v>2</v>
      </c>
      <c r="K3904" t="s">
        <v>9117</v>
      </c>
      <c r="L3904">
        <f>data_to_analyze[[#This Row],[workers]]-data_to_analyze[[#This Row],[previous_workers]]</f>
        <v>20</v>
      </c>
    </row>
    <row r="3905" spans="1:12" x14ac:dyDescent="0.25">
      <c r="A3905">
        <v>3894</v>
      </c>
      <c r="B3905" t="s">
        <v>14000</v>
      </c>
      <c r="C3905" t="s">
        <v>17770</v>
      </c>
      <c r="D3905" s="7">
        <v>7600000</v>
      </c>
      <c r="E3905">
        <v>85</v>
      </c>
      <c r="F3905" t="s">
        <v>233</v>
      </c>
      <c r="G3905">
        <v>43</v>
      </c>
      <c r="H3905">
        <v>18</v>
      </c>
      <c r="I3905">
        <v>2012</v>
      </c>
      <c r="J3905">
        <v>1</v>
      </c>
      <c r="K3905" t="s">
        <v>14003</v>
      </c>
      <c r="L3905">
        <f>data_to_analyze[[#This Row],[workers]]-data_to_analyze[[#This Row],[previous_workers]]</f>
        <v>25</v>
      </c>
    </row>
    <row r="3906" spans="1:12" x14ac:dyDescent="0.25">
      <c r="A3906">
        <v>3895</v>
      </c>
      <c r="B3906" t="s">
        <v>14004</v>
      </c>
      <c r="C3906" t="s">
        <v>10856</v>
      </c>
      <c r="D3906" s="7">
        <v>4800000</v>
      </c>
      <c r="E3906">
        <v>85</v>
      </c>
      <c r="F3906" t="s">
        <v>336</v>
      </c>
      <c r="G3906">
        <v>14</v>
      </c>
      <c r="H3906">
        <v>5</v>
      </c>
      <c r="I3906">
        <v>1979</v>
      </c>
      <c r="J3906">
        <v>2</v>
      </c>
      <c r="K3906" t="s">
        <v>1116</v>
      </c>
      <c r="L3906">
        <f>data_to_analyze[[#This Row],[workers]]-data_to_analyze[[#This Row],[previous_workers]]</f>
        <v>9</v>
      </c>
    </row>
    <row r="3907" spans="1:12" x14ac:dyDescent="0.25">
      <c r="A3907">
        <v>3896</v>
      </c>
      <c r="B3907" t="s">
        <v>14007</v>
      </c>
      <c r="C3907" t="s">
        <v>10856</v>
      </c>
      <c r="D3907" s="7">
        <v>2400000</v>
      </c>
      <c r="E3907">
        <v>85</v>
      </c>
      <c r="F3907" t="s">
        <v>55</v>
      </c>
      <c r="G3907">
        <v>42</v>
      </c>
      <c r="H3907">
        <v>14</v>
      </c>
      <c r="I3907">
        <v>2014</v>
      </c>
      <c r="J3907">
        <v>1</v>
      </c>
      <c r="K3907" t="s">
        <v>137</v>
      </c>
      <c r="L3907">
        <f>data_to_analyze[[#This Row],[workers]]-data_to_analyze[[#This Row],[previous_workers]]</f>
        <v>28</v>
      </c>
    </row>
    <row r="3908" spans="1:12" x14ac:dyDescent="0.25">
      <c r="A3908">
        <v>3897</v>
      </c>
      <c r="B3908" t="s">
        <v>14010</v>
      </c>
      <c r="C3908" t="s">
        <v>17767</v>
      </c>
      <c r="D3908" s="7">
        <v>11400000</v>
      </c>
      <c r="E3908">
        <v>85</v>
      </c>
      <c r="F3908" t="s">
        <v>336</v>
      </c>
      <c r="G3908">
        <v>165</v>
      </c>
      <c r="H3908">
        <v>55</v>
      </c>
      <c r="I3908">
        <v>2011</v>
      </c>
      <c r="J3908">
        <v>1</v>
      </c>
      <c r="K3908" t="s">
        <v>9531</v>
      </c>
      <c r="L3908">
        <f>data_to_analyze[[#This Row],[workers]]-data_to_analyze[[#This Row],[previous_workers]]</f>
        <v>110</v>
      </c>
    </row>
    <row r="3909" spans="1:12" x14ac:dyDescent="0.25">
      <c r="A3909">
        <v>3898</v>
      </c>
      <c r="B3909" t="s">
        <v>14013</v>
      </c>
      <c r="C3909" t="s">
        <v>17773</v>
      </c>
      <c r="D3909" s="7">
        <v>30200000</v>
      </c>
      <c r="E3909">
        <v>85</v>
      </c>
      <c r="F3909" t="s">
        <v>156</v>
      </c>
      <c r="G3909">
        <v>152</v>
      </c>
      <c r="H3909">
        <v>83</v>
      </c>
      <c r="I3909">
        <v>1988</v>
      </c>
      <c r="J3909">
        <v>2</v>
      </c>
      <c r="K3909" t="s">
        <v>921</v>
      </c>
      <c r="L3909">
        <f>data_to_analyze[[#This Row],[workers]]-data_to_analyze[[#This Row],[previous_workers]]</f>
        <v>69</v>
      </c>
    </row>
    <row r="3910" spans="1:12" x14ac:dyDescent="0.25">
      <c r="A3910">
        <v>3899</v>
      </c>
      <c r="B3910" t="s">
        <v>14016</v>
      </c>
      <c r="C3910" t="s">
        <v>17735</v>
      </c>
      <c r="D3910" s="7">
        <v>29400000</v>
      </c>
      <c r="E3910">
        <v>85</v>
      </c>
      <c r="F3910" t="s">
        <v>33</v>
      </c>
      <c r="G3910">
        <v>750</v>
      </c>
      <c r="H3910">
        <v>420</v>
      </c>
      <c r="I3910">
        <v>1998</v>
      </c>
      <c r="J3910">
        <v>2</v>
      </c>
      <c r="K3910" t="s">
        <v>14019</v>
      </c>
      <c r="L3910">
        <f>data_to_analyze[[#This Row],[workers]]-data_to_analyze[[#This Row],[previous_workers]]</f>
        <v>330</v>
      </c>
    </row>
    <row r="3911" spans="1:12" x14ac:dyDescent="0.25">
      <c r="A3911">
        <v>3900</v>
      </c>
      <c r="B3911" t="s">
        <v>14020</v>
      </c>
      <c r="C3911" t="s">
        <v>17749</v>
      </c>
      <c r="D3911" s="7">
        <v>2000000</v>
      </c>
      <c r="E3911">
        <v>85</v>
      </c>
      <c r="F3911" t="s">
        <v>33</v>
      </c>
      <c r="G3911">
        <v>125</v>
      </c>
      <c r="H3911">
        <v>65</v>
      </c>
      <c r="I3911">
        <v>1999</v>
      </c>
      <c r="J3911">
        <v>2</v>
      </c>
      <c r="K3911" t="s">
        <v>14023</v>
      </c>
      <c r="L3911">
        <f>data_to_analyze[[#This Row],[workers]]-data_to_analyze[[#This Row],[previous_workers]]</f>
        <v>60</v>
      </c>
    </row>
    <row r="3912" spans="1:12" x14ac:dyDescent="0.25">
      <c r="A3912">
        <v>3901</v>
      </c>
      <c r="B3912" t="s">
        <v>14024</v>
      </c>
      <c r="C3912" t="s">
        <v>17770</v>
      </c>
      <c r="D3912" s="7">
        <v>107500000</v>
      </c>
      <c r="E3912">
        <v>85</v>
      </c>
      <c r="F3912" t="s">
        <v>211</v>
      </c>
      <c r="G3912">
        <v>320</v>
      </c>
      <c r="H3912">
        <v>185</v>
      </c>
      <c r="I3912">
        <v>2002</v>
      </c>
      <c r="J3912">
        <v>5</v>
      </c>
      <c r="K3912" t="s">
        <v>5749</v>
      </c>
      <c r="L3912">
        <f>data_to_analyze[[#This Row],[workers]]-data_to_analyze[[#This Row],[previous_workers]]</f>
        <v>135</v>
      </c>
    </row>
    <row r="3913" spans="1:12" x14ac:dyDescent="0.25">
      <c r="A3913">
        <v>3902</v>
      </c>
      <c r="B3913" t="s">
        <v>14028</v>
      </c>
      <c r="C3913" t="s">
        <v>108</v>
      </c>
      <c r="D3913" s="7">
        <v>2600000</v>
      </c>
      <c r="E3913">
        <v>85</v>
      </c>
      <c r="F3913" t="s">
        <v>233</v>
      </c>
      <c r="G3913">
        <v>3</v>
      </c>
      <c r="H3913">
        <v>1</v>
      </c>
      <c r="I3913">
        <v>2001</v>
      </c>
      <c r="J3913">
        <v>1</v>
      </c>
      <c r="K3913" t="s">
        <v>14031</v>
      </c>
      <c r="L3913">
        <f>data_to_analyze[[#This Row],[workers]]-data_to_analyze[[#This Row],[previous_workers]]</f>
        <v>2</v>
      </c>
    </row>
    <row r="3914" spans="1:12" x14ac:dyDescent="0.25">
      <c r="A3914">
        <v>3903</v>
      </c>
      <c r="B3914" t="s">
        <v>14032</v>
      </c>
      <c r="C3914" t="s">
        <v>17766</v>
      </c>
      <c r="D3914" s="7">
        <v>700000</v>
      </c>
      <c r="E3914">
        <v>85</v>
      </c>
      <c r="F3914" t="s">
        <v>18</v>
      </c>
      <c r="G3914">
        <v>63</v>
      </c>
      <c r="H3914">
        <v>29</v>
      </c>
      <c r="I3914">
        <v>2010</v>
      </c>
      <c r="J3914">
        <v>4</v>
      </c>
      <c r="K3914" t="s">
        <v>4039</v>
      </c>
      <c r="L3914">
        <f>data_to_analyze[[#This Row],[workers]]-data_to_analyze[[#This Row],[previous_workers]]</f>
        <v>34</v>
      </c>
    </row>
    <row r="3915" spans="1:12" x14ac:dyDescent="0.25">
      <c r="A3915">
        <v>3904</v>
      </c>
      <c r="B3915" t="s">
        <v>14035</v>
      </c>
      <c r="C3915" t="s">
        <v>17764</v>
      </c>
      <c r="D3915" s="7">
        <v>700000</v>
      </c>
      <c r="E3915">
        <v>85</v>
      </c>
      <c r="F3915" t="s">
        <v>308</v>
      </c>
      <c r="G3915">
        <v>57</v>
      </c>
      <c r="H3915">
        <v>44</v>
      </c>
      <c r="I3915">
        <v>2001</v>
      </c>
      <c r="J3915">
        <v>1</v>
      </c>
      <c r="K3915" t="s">
        <v>437</v>
      </c>
      <c r="L3915">
        <f>data_to_analyze[[#This Row],[workers]]-data_to_analyze[[#This Row],[previous_workers]]</f>
        <v>13</v>
      </c>
    </row>
    <row r="3916" spans="1:12" x14ac:dyDescent="0.25">
      <c r="A3916">
        <v>3905</v>
      </c>
      <c r="B3916" t="s">
        <v>14038</v>
      </c>
      <c r="C3916" t="s">
        <v>10856</v>
      </c>
      <c r="D3916" s="7">
        <v>36500000</v>
      </c>
      <c r="E3916">
        <v>85</v>
      </c>
      <c r="F3916" t="s">
        <v>297</v>
      </c>
      <c r="G3916">
        <v>703</v>
      </c>
      <c r="H3916">
        <v>217</v>
      </c>
      <c r="I3916">
        <v>2003</v>
      </c>
      <c r="J3916">
        <v>9</v>
      </c>
      <c r="K3916" t="s">
        <v>500</v>
      </c>
      <c r="L3916">
        <f>data_to_analyze[[#This Row],[workers]]-data_to_analyze[[#This Row],[previous_workers]]</f>
        <v>486</v>
      </c>
    </row>
    <row r="3917" spans="1:12" x14ac:dyDescent="0.25">
      <c r="A3917">
        <v>3906</v>
      </c>
      <c r="B3917" t="s">
        <v>14041</v>
      </c>
      <c r="C3917" t="s">
        <v>17770</v>
      </c>
      <c r="D3917" s="7">
        <v>1100000</v>
      </c>
      <c r="E3917">
        <v>85</v>
      </c>
      <c r="F3917" t="s">
        <v>55</v>
      </c>
      <c r="G3917">
        <v>328</v>
      </c>
      <c r="H3917">
        <v>202</v>
      </c>
      <c r="I3917">
        <v>2011</v>
      </c>
      <c r="J3917">
        <v>5</v>
      </c>
      <c r="K3917" t="s">
        <v>258</v>
      </c>
      <c r="L3917">
        <f>data_to_analyze[[#This Row],[workers]]-data_to_analyze[[#This Row],[previous_workers]]</f>
        <v>126</v>
      </c>
    </row>
    <row r="3918" spans="1:12" x14ac:dyDescent="0.25">
      <c r="A3918">
        <v>3907</v>
      </c>
      <c r="B3918" t="s">
        <v>14044</v>
      </c>
      <c r="C3918" t="s">
        <v>17775</v>
      </c>
      <c r="D3918" s="7">
        <v>7100000</v>
      </c>
      <c r="E3918">
        <v>85</v>
      </c>
      <c r="F3918" t="s">
        <v>233</v>
      </c>
      <c r="G3918">
        <v>50</v>
      </c>
      <c r="H3918">
        <v>35</v>
      </c>
      <c r="I3918">
        <v>1956</v>
      </c>
      <c r="J3918">
        <v>3</v>
      </c>
      <c r="K3918" t="s">
        <v>3467</v>
      </c>
      <c r="L3918">
        <f>data_to_analyze[[#This Row],[workers]]-data_to_analyze[[#This Row],[previous_workers]]</f>
        <v>15</v>
      </c>
    </row>
    <row r="3919" spans="1:12" x14ac:dyDescent="0.25">
      <c r="A3919">
        <v>3908</v>
      </c>
      <c r="B3919" t="s">
        <v>14047</v>
      </c>
      <c r="C3919" t="s">
        <v>17751</v>
      </c>
      <c r="D3919" s="7">
        <v>109700000</v>
      </c>
      <c r="E3919">
        <v>85</v>
      </c>
      <c r="F3919" t="s">
        <v>156</v>
      </c>
      <c r="G3919">
        <v>541</v>
      </c>
      <c r="H3919">
        <v>369</v>
      </c>
      <c r="I3919">
        <v>2001</v>
      </c>
      <c r="J3919">
        <v>9</v>
      </c>
      <c r="K3919" t="s">
        <v>298</v>
      </c>
      <c r="L3919">
        <f>data_to_analyze[[#This Row],[workers]]-data_to_analyze[[#This Row],[previous_workers]]</f>
        <v>172</v>
      </c>
    </row>
    <row r="3920" spans="1:12" x14ac:dyDescent="0.25">
      <c r="A3920">
        <v>3909</v>
      </c>
      <c r="B3920" t="s">
        <v>14051</v>
      </c>
      <c r="C3920" t="s">
        <v>17744</v>
      </c>
      <c r="D3920" s="7">
        <v>4600000</v>
      </c>
      <c r="E3920">
        <v>85</v>
      </c>
      <c r="F3920" t="s">
        <v>1041</v>
      </c>
      <c r="G3920">
        <v>35</v>
      </c>
      <c r="H3920">
        <v>26</v>
      </c>
      <c r="I3920">
        <v>2008</v>
      </c>
      <c r="J3920">
        <v>2</v>
      </c>
      <c r="K3920" t="s">
        <v>6576</v>
      </c>
      <c r="L3920">
        <f>data_to_analyze[[#This Row],[workers]]-data_to_analyze[[#This Row],[previous_workers]]</f>
        <v>9</v>
      </c>
    </row>
    <row r="3921" spans="1:12" x14ac:dyDescent="0.25">
      <c r="A3921">
        <v>3910</v>
      </c>
      <c r="B3921" t="s">
        <v>14054</v>
      </c>
      <c r="C3921" t="s">
        <v>17770</v>
      </c>
      <c r="D3921" s="7">
        <v>7100000</v>
      </c>
      <c r="E3921">
        <v>85</v>
      </c>
      <c r="F3921" t="s">
        <v>48</v>
      </c>
      <c r="G3921">
        <v>908</v>
      </c>
      <c r="H3921">
        <v>530</v>
      </c>
      <c r="I3921">
        <v>2009</v>
      </c>
      <c r="J3921">
        <v>2</v>
      </c>
      <c r="K3921" t="s">
        <v>3283</v>
      </c>
      <c r="L3921">
        <f>data_to_analyze[[#This Row],[workers]]-data_to_analyze[[#This Row],[previous_workers]]</f>
        <v>378</v>
      </c>
    </row>
    <row r="3922" spans="1:12" x14ac:dyDescent="0.25">
      <c r="A3922">
        <v>3911</v>
      </c>
      <c r="B3922" t="s">
        <v>14058</v>
      </c>
      <c r="C3922" t="s">
        <v>777</v>
      </c>
      <c r="D3922" s="7">
        <v>15900000</v>
      </c>
      <c r="E3922">
        <v>84</v>
      </c>
      <c r="F3922" t="s">
        <v>271</v>
      </c>
      <c r="G3922">
        <v>38</v>
      </c>
      <c r="H3922">
        <v>36</v>
      </c>
      <c r="I3922">
        <v>2007</v>
      </c>
      <c r="J3922">
        <v>2</v>
      </c>
      <c r="K3922" t="s">
        <v>662</v>
      </c>
      <c r="L3922">
        <f>data_to_analyze[[#This Row],[workers]]-data_to_analyze[[#This Row],[previous_workers]]</f>
        <v>2</v>
      </c>
    </row>
    <row r="3923" spans="1:12" x14ac:dyDescent="0.25">
      <c r="A3923">
        <v>3912</v>
      </c>
      <c r="B3923" t="s">
        <v>14061</v>
      </c>
      <c r="C3923" t="s">
        <v>17773</v>
      </c>
      <c r="D3923" s="7">
        <v>1000000</v>
      </c>
      <c r="E3923">
        <v>84</v>
      </c>
      <c r="F3923" t="s">
        <v>181</v>
      </c>
      <c r="G3923">
        <v>68</v>
      </c>
      <c r="H3923">
        <v>40</v>
      </c>
      <c r="I3923">
        <v>2005</v>
      </c>
      <c r="J3923">
        <v>1</v>
      </c>
      <c r="K3923" t="s">
        <v>1716</v>
      </c>
      <c r="L3923">
        <f>data_to_analyze[[#This Row],[workers]]-data_to_analyze[[#This Row],[previous_workers]]</f>
        <v>28</v>
      </c>
    </row>
    <row r="3924" spans="1:12" x14ac:dyDescent="0.25">
      <c r="A3924">
        <v>3913</v>
      </c>
      <c r="B3924" t="s">
        <v>14064</v>
      </c>
      <c r="C3924" t="s">
        <v>17773</v>
      </c>
      <c r="D3924" s="7">
        <v>9300000</v>
      </c>
      <c r="E3924">
        <v>84</v>
      </c>
      <c r="F3924" t="s">
        <v>297</v>
      </c>
      <c r="G3924">
        <v>64</v>
      </c>
      <c r="H3924">
        <v>60</v>
      </c>
      <c r="I3924">
        <v>2013</v>
      </c>
      <c r="J3924">
        <v>2</v>
      </c>
      <c r="K3924" t="s">
        <v>4351</v>
      </c>
      <c r="L3924">
        <f>data_to_analyze[[#This Row],[workers]]-data_to_analyze[[#This Row],[previous_workers]]</f>
        <v>4</v>
      </c>
    </row>
    <row r="3925" spans="1:12" x14ac:dyDescent="0.25">
      <c r="A3925">
        <v>3914</v>
      </c>
      <c r="B3925" t="s">
        <v>14067</v>
      </c>
      <c r="C3925" t="s">
        <v>17770</v>
      </c>
      <c r="D3925" s="7">
        <v>43100000</v>
      </c>
      <c r="E3925">
        <v>84</v>
      </c>
      <c r="F3925" t="s">
        <v>55</v>
      </c>
      <c r="G3925">
        <v>48</v>
      </c>
      <c r="H3925">
        <v>37</v>
      </c>
      <c r="I3925">
        <v>2003</v>
      </c>
      <c r="J3925">
        <v>4</v>
      </c>
      <c r="K3925" t="s">
        <v>396</v>
      </c>
      <c r="L3925">
        <f>data_to_analyze[[#This Row],[workers]]-data_to_analyze[[#This Row],[previous_workers]]</f>
        <v>11</v>
      </c>
    </row>
    <row r="3926" spans="1:12" x14ac:dyDescent="0.25">
      <c r="A3926">
        <v>3915</v>
      </c>
      <c r="B3926" t="s">
        <v>14070</v>
      </c>
      <c r="C3926" t="s">
        <v>17770</v>
      </c>
      <c r="D3926" s="7">
        <v>2600000000</v>
      </c>
      <c r="E3926">
        <v>84</v>
      </c>
      <c r="F3926" t="s">
        <v>40</v>
      </c>
      <c r="G3926">
        <v>3750</v>
      </c>
      <c r="H3926">
        <v>2150</v>
      </c>
      <c r="I3926">
        <v>2008</v>
      </c>
      <c r="J3926">
        <v>6</v>
      </c>
      <c r="K3926" t="s">
        <v>7200</v>
      </c>
      <c r="L3926">
        <f>data_to_analyze[[#This Row],[workers]]-data_to_analyze[[#This Row],[previous_workers]]</f>
        <v>1600</v>
      </c>
    </row>
    <row r="3927" spans="1:12" x14ac:dyDescent="0.25">
      <c r="A3927">
        <v>3916</v>
      </c>
      <c r="B3927" t="s">
        <v>14074</v>
      </c>
      <c r="C3927" t="s">
        <v>17748</v>
      </c>
      <c r="D3927" s="7">
        <v>4200000</v>
      </c>
      <c r="E3927">
        <v>84</v>
      </c>
      <c r="F3927" t="s">
        <v>55</v>
      </c>
      <c r="G3927">
        <v>40</v>
      </c>
      <c r="H3927">
        <v>14</v>
      </c>
      <c r="I3927">
        <v>2013</v>
      </c>
      <c r="J3927">
        <v>3</v>
      </c>
      <c r="K3927" t="s">
        <v>14077</v>
      </c>
      <c r="L3927">
        <f>data_to_analyze[[#This Row],[workers]]-data_to_analyze[[#This Row],[previous_workers]]</f>
        <v>26</v>
      </c>
    </row>
    <row r="3928" spans="1:12" x14ac:dyDescent="0.25">
      <c r="A3928">
        <v>3917</v>
      </c>
      <c r="B3928" t="s">
        <v>14078</v>
      </c>
      <c r="C3928" t="s">
        <v>17769</v>
      </c>
      <c r="D3928" s="7">
        <v>2900000</v>
      </c>
      <c r="E3928">
        <v>84</v>
      </c>
      <c r="F3928" t="s">
        <v>336</v>
      </c>
      <c r="G3928">
        <v>10</v>
      </c>
      <c r="H3928">
        <v>8</v>
      </c>
      <c r="I3928">
        <v>1988</v>
      </c>
      <c r="J3928">
        <v>1</v>
      </c>
      <c r="K3928" t="s">
        <v>14081</v>
      </c>
      <c r="L3928">
        <f>data_to_analyze[[#This Row],[workers]]-data_to_analyze[[#This Row],[previous_workers]]</f>
        <v>2</v>
      </c>
    </row>
    <row r="3929" spans="1:12" x14ac:dyDescent="0.25">
      <c r="A3929">
        <v>3918</v>
      </c>
      <c r="B3929" t="s">
        <v>14082</v>
      </c>
      <c r="C3929" t="s">
        <v>17743</v>
      </c>
      <c r="D3929" s="7">
        <v>4800000</v>
      </c>
      <c r="E3929">
        <v>84</v>
      </c>
      <c r="F3929" t="s">
        <v>289</v>
      </c>
      <c r="G3929">
        <v>40</v>
      </c>
      <c r="H3929">
        <v>28</v>
      </c>
      <c r="I3929">
        <v>2004</v>
      </c>
      <c r="J3929">
        <v>5</v>
      </c>
      <c r="K3929" t="s">
        <v>6765</v>
      </c>
      <c r="L3929">
        <f>data_to_analyze[[#This Row],[workers]]-data_to_analyze[[#This Row],[previous_workers]]</f>
        <v>12</v>
      </c>
    </row>
    <row r="3930" spans="1:12" x14ac:dyDescent="0.25">
      <c r="A3930">
        <v>3919</v>
      </c>
      <c r="B3930" t="s">
        <v>14085</v>
      </c>
      <c r="C3930" t="s">
        <v>17739</v>
      </c>
      <c r="D3930" s="7">
        <v>3300000</v>
      </c>
      <c r="E3930">
        <v>84</v>
      </c>
      <c r="F3930" t="s">
        <v>297</v>
      </c>
      <c r="G3930">
        <v>1002</v>
      </c>
      <c r="H3930">
        <v>602</v>
      </c>
      <c r="I3930">
        <v>2009</v>
      </c>
      <c r="J3930">
        <v>6</v>
      </c>
      <c r="K3930" t="s">
        <v>122</v>
      </c>
      <c r="L3930">
        <f>data_to_analyze[[#This Row],[workers]]-data_to_analyze[[#This Row],[previous_workers]]</f>
        <v>400</v>
      </c>
    </row>
    <row r="3931" spans="1:12" x14ac:dyDescent="0.25">
      <c r="A3931">
        <v>3920</v>
      </c>
      <c r="B3931" t="s">
        <v>14088</v>
      </c>
      <c r="C3931" t="s">
        <v>17760</v>
      </c>
      <c r="D3931" s="7">
        <v>111400000</v>
      </c>
      <c r="E3931">
        <v>84</v>
      </c>
      <c r="F3931" t="s">
        <v>329</v>
      </c>
      <c r="G3931">
        <v>55</v>
      </c>
      <c r="H3931">
        <v>41</v>
      </c>
      <c r="I3931">
        <v>1994</v>
      </c>
      <c r="J3931">
        <v>1</v>
      </c>
      <c r="K3931" t="s">
        <v>3344</v>
      </c>
      <c r="L3931">
        <f>data_to_analyze[[#This Row],[workers]]-data_to_analyze[[#This Row],[previous_workers]]</f>
        <v>14</v>
      </c>
    </row>
    <row r="3932" spans="1:12" x14ac:dyDescent="0.25">
      <c r="A3932">
        <v>3921</v>
      </c>
      <c r="B3932" t="s">
        <v>14091</v>
      </c>
      <c r="C3932" t="s">
        <v>17730</v>
      </c>
      <c r="D3932" s="7">
        <v>28200000</v>
      </c>
      <c r="E3932">
        <v>84</v>
      </c>
      <c r="F3932" t="s">
        <v>107</v>
      </c>
      <c r="G3932">
        <v>93</v>
      </c>
      <c r="H3932">
        <v>61</v>
      </c>
      <c r="I3932">
        <v>2008</v>
      </c>
      <c r="J3932">
        <v>3</v>
      </c>
      <c r="K3932" t="s">
        <v>338</v>
      </c>
      <c r="L3932">
        <f>data_to_analyze[[#This Row],[workers]]-data_to_analyze[[#This Row],[previous_workers]]</f>
        <v>32</v>
      </c>
    </row>
    <row r="3933" spans="1:12" x14ac:dyDescent="0.25">
      <c r="A3933">
        <v>3922</v>
      </c>
      <c r="B3933" t="s">
        <v>14094</v>
      </c>
      <c r="C3933" t="s">
        <v>10856</v>
      </c>
      <c r="D3933" s="7">
        <v>4200000</v>
      </c>
      <c r="E3933">
        <v>84</v>
      </c>
      <c r="F3933" t="s">
        <v>18</v>
      </c>
      <c r="G3933">
        <v>23</v>
      </c>
      <c r="H3933">
        <v>17</v>
      </c>
      <c r="I3933">
        <v>2010</v>
      </c>
      <c r="J3933">
        <v>2</v>
      </c>
      <c r="K3933" t="s">
        <v>132</v>
      </c>
      <c r="L3933">
        <f>data_to_analyze[[#This Row],[workers]]-data_to_analyze[[#This Row],[previous_workers]]</f>
        <v>6</v>
      </c>
    </row>
    <row r="3934" spans="1:12" x14ac:dyDescent="0.25">
      <c r="A3934">
        <v>3923</v>
      </c>
      <c r="B3934" t="s">
        <v>14097</v>
      </c>
      <c r="C3934" t="s">
        <v>17760</v>
      </c>
      <c r="D3934" s="7">
        <v>9700000</v>
      </c>
      <c r="E3934">
        <v>84</v>
      </c>
      <c r="F3934" t="s">
        <v>271</v>
      </c>
      <c r="G3934">
        <v>38</v>
      </c>
      <c r="H3934">
        <v>28</v>
      </c>
      <c r="I3934">
        <v>2005</v>
      </c>
      <c r="J3934">
        <v>6</v>
      </c>
      <c r="K3934" t="s">
        <v>14100</v>
      </c>
      <c r="L3934">
        <f>data_to_analyze[[#This Row],[workers]]-data_to_analyze[[#This Row],[previous_workers]]</f>
        <v>10</v>
      </c>
    </row>
    <row r="3935" spans="1:12" x14ac:dyDescent="0.25">
      <c r="A3935">
        <v>3924</v>
      </c>
      <c r="B3935" t="s">
        <v>14101</v>
      </c>
      <c r="C3935" t="s">
        <v>17765</v>
      </c>
      <c r="D3935" s="7">
        <v>46100000</v>
      </c>
      <c r="E3935">
        <v>84</v>
      </c>
      <c r="F3935" t="s">
        <v>33</v>
      </c>
      <c r="G3935">
        <v>105</v>
      </c>
      <c r="H3935">
        <v>77</v>
      </c>
      <c r="I3935">
        <v>1914</v>
      </c>
      <c r="J3935">
        <v>5</v>
      </c>
      <c r="K3935" t="s">
        <v>1259</v>
      </c>
      <c r="L3935">
        <f>data_to_analyze[[#This Row],[workers]]-data_to_analyze[[#This Row],[previous_workers]]</f>
        <v>28</v>
      </c>
    </row>
    <row r="3936" spans="1:12" x14ac:dyDescent="0.25">
      <c r="A3936">
        <v>3925</v>
      </c>
      <c r="B3936" t="s">
        <v>14104</v>
      </c>
      <c r="C3936" t="s">
        <v>17773</v>
      </c>
      <c r="D3936" s="7">
        <v>4500000</v>
      </c>
      <c r="E3936">
        <v>84</v>
      </c>
      <c r="F3936" t="s">
        <v>181</v>
      </c>
      <c r="G3936">
        <v>46</v>
      </c>
      <c r="H3936">
        <v>37</v>
      </c>
      <c r="I3936">
        <v>2006</v>
      </c>
      <c r="J3936">
        <v>3</v>
      </c>
      <c r="K3936" t="s">
        <v>14107</v>
      </c>
      <c r="L3936">
        <f>data_to_analyze[[#This Row],[workers]]-data_to_analyze[[#This Row],[previous_workers]]</f>
        <v>9</v>
      </c>
    </row>
    <row r="3937" spans="1:12" x14ac:dyDescent="0.25">
      <c r="A3937">
        <v>3926</v>
      </c>
      <c r="B3937" t="s">
        <v>14108</v>
      </c>
      <c r="C3937" t="s">
        <v>17742</v>
      </c>
      <c r="D3937" s="7">
        <v>3200000</v>
      </c>
      <c r="E3937">
        <v>84</v>
      </c>
      <c r="F3937" t="s">
        <v>18</v>
      </c>
      <c r="G3937">
        <v>15</v>
      </c>
      <c r="H3937">
        <v>10</v>
      </c>
      <c r="I3937">
        <v>2009</v>
      </c>
      <c r="J3937">
        <v>1</v>
      </c>
      <c r="K3937" t="s">
        <v>14111</v>
      </c>
      <c r="L3937">
        <f>data_to_analyze[[#This Row],[workers]]-data_to_analyze[[#This Row],[previous_workers]]</f>
        <v>5</v>
      </c>
    </row>
    <row r="3938" spans="1:12" x14ac:dyDescent="0.25">
      <c r="A3938">
        <v>3927</v>
      </c>
      <c r="B3938" t="s">
        <v>14112</v>
      </c>
      <c r="C3938" t="s">
        <v>17762</v>
      </c>
      <c r="D3938" s="7">
        <v>8400000</v>
      </c>
      <c r="E3938">
        <v>84</v>
      </c>
      <c r="F3938" t="s">
        <v>257</v>
      </c>
      <c r="G3938">
        <v>70</v>
      </c>
      <c r="H3938">
        <v>37</v>
      </c>
      <c r="I3938">
        <v>2007</v>
      </c>
      <c r="J3938">
        <v>8</v>
      </c>
      <c r="K3938" t="s">
        <v>2290</v>
      </c>
      <c r="L3938">
        <f>data_to_analyze[[#This Row],[workers]]-data_to_analyze[[#This Row],[previous_workers]]</f>
        <v>33</v>
      </c>
    </row>
    <row r="3939" spans="1:12" x14ac:dyDescent="0.25">
      <c r="A3939">
        <v>3928</v>
      </c>
      <c r="B3939" t="s">
        <v>14115</v>
      </c>
      <c r="C3939" t="s">
        <v>17748</v>
      </c>
      <c r="D3939" s="7">
        <v>46100000</v>
      </c>
      <c r="E3939">
        <v>84</v>
      </c>
      <c r="F3939" t="s">
        <v>297</v>
      </c>
      <c r="G3939">
        <v>95</v>
      </c>
      <c r="H3939">
        <v>78</v>
      </c>
      <c r="I3939">
        <v>1994</v>
      </c>
      <c r="J3939">
        <v>4</v>
      </c>
      <c r="K3939" t="s">
        <v>1270</v>
      </c>
      <c r="L3939">
        <f>data_to_analyze[[#This Row],[workers]]-data_to_analyze[[#This Row],[previous_workers]]</f>
        <v>17</v>
      </c>
    </row>
    <row r="3940" spans="1:12" x14ac:dyDescent="0.25">
      <c r="A3940">
        <v>3929</v>
      </c>
      <c r="B3940" t="s">
        <v>14118</v>
      </c>
      <c r="C3940" t="s">
        <v>17758</v>
      </c>
      <c r="D3940" s="7">
        <v>4300000</v>
      </c>
      <c r="E3940">
        <v>84</v>
      </c>
      <c r="F3940" t="s">
        <v>329</v>
      </c>
      <c r="G3940">
        <v>80</v>
      </c>
      <c r="H3940">
        <v>25</v>
      </c>
      <c r="I3940">
        <v>1997</v>
      </c>
      <c r="J3940">
        <v>1</v>
      </c>
      <c r="K3940" t="s">
        <v>5346</v>
      </c>
      <c r="L3940">
        <f>data_to_analyze[[#This Row],[workers]]-data_to_analyze[[#This Row],[previous_workers]]</f>
        <v>55</v>
      </c>
    </row>
    <row r="3941" spans="1:12" x14ac:dyDescent="0.25">
      <c r="A3941">
        <v>3930</v>
      </c>
      <c r="B3941" t="s">
        <v>14121</v>
      </c>
      <c r="C3941" t="s">
        <v>17735</v>
      </c>
      <c r="D3941" s="7">
        <v>4200000</v>
      </c>
      <c r="E3941">
        <v>84</v>
      </c>
      <c r="F3941" t="s">
        <v>271</v>
      </c>
      <c r="G3941">
        <v>14</v>
      </c>
      <c r="H3941">
        <v>8</v>
      </c>
      <c r="I3941">
        <v>2008</v>
      </c>
      <c r="J3941">
        <v>3</v>
      </c>
      <c r="K3941" t="s">
        <v>14124</v>
      </c>
      <c r="L3941">
        <f>data_to_analyze[[#This Row],[workers]]-data_to_analyze[[#This Row],[previous_workers]]</f>
        <v>6</v>
      </c>
    </row>
    <row r="3942" spans="1:12" x14ac:dyDescent="0.25">
      <c r="A3942">
        <v>3931</v>
      </c>
      <c r="B3942" t="s">
        <v>14125</v>
      </c>
      <c r="C3942" t="s">
        <v>17735</v>
      </c>
      <c r="D3942" s="7">
        <v>5800000</v>
      </c>
      <c r="E3942">
        <v>84</v>
      </c>
      <c r="F3942" t="s">
        <v>18</v>
      </c>
      <c r="G3942">
        <v>15</v>
      </c>
      <c r="H3942">
        <v>12</v>
      </c>
      <c r="I3942">
        <v>2010</v>
      </c>
      <c r="J3942">
        <v>5</v>
      </c>
      <c r="K3942" t="s">
        <v>13625</v>
      </c>
      <c r="L3942">
        <f>data_to_analyze[[#This Row],[workers]]-data_to_analyze[[#This Row],[previous_workers]]</f>
        <v>3</v>
      </c>
    </row>
    <row r="3943" spans="1:12" x14ac:dyDescent="0.25">
      <c r="A3943">
        <v>3932</v>
      </c>
      <c r="B3943" t="s">
        <v>14128</v>
      </c>
      <c r="C3943" t="s">
        <v>10856</v>
      </c>
      <c r="D3943" s="7">
        <v>5300000</v>
      </c>
      <c r="E3943">
        <v>84</v>
      </c>
      <c r="F3943" t="s">
        <v>18</v>
      </c>
      <c r="G3943">
        <v>27</v>
      </c>
      <c r="H3943">
        <v>18</v>
      </c>
      <c r="I3943">
        <v>2009</v>
      </c>
      <c r="J3943">
        <v>1</v>
      </c>
      <c r="K3943" t="s">
        <v>9180</v>
      </c>
      <c r="L3943">
        <f>data_to_analyze[[#This Row],[workers]]-data_to_analyze[[#This Row],[previous_workers]]</f>
        <v>9</v>
      </c>
    </row>
    <row r="3944" spans="1:12" x14ac:dyDescent="0.25">
      <c r="A3944">
        <v>3933</v>
      </c>
      <c r="B3944" t="s">
        <v>14131</v>
      </c>
      <c r="C3944" t="s">
        <v>17754</v>
      </c>
      <c r="D3944" s="7">
        <v>13900000</v>
      </c>
      <c r="E3944">
        <v>84</v>
      </c>
      <c r="F3944" t="s">
        <v>156</v>
      </c>
      <c r="G3944">
        <v>68</v>
      </c>
      <c r="H3944">
        <v>16</v>
      </c>
      <c r="I3944">
        <v>2010</v>
      </c>
      <c r="J3944">
        <v>2</v>
      </c>
      <c r="K3944" t="s">
        <v>193</v>
      </c>
      <c r="L3944">
        <f>data_to_analyze[[#This Row],[workers]]-data_to_analyze[[#This Row],[previous_workers]]</f>
        <v>52</v>
      </c>
    </row>
    <row r="3945" spans="1:12" x14ac:dyDescent="0.25">
      <c r="A3945">
        <v>3934</v>
      </c>
      <c r="B3945" t="s">
        <v>14134</v>
      </c>
      <c r="C3945" t="s">
        <v>17758</v>
      </c>
      <c r="D3945" s="7">
        <v>16800000</v>
      </c>
      <c r="E3945">
        <v>84</v>
      </c>
      <c r="F3945" t="s">
        <v>233</v>
      </c>
      <c r="G3945">
        <v>48</v>
      </c>
      <c r="H3945">
        <v>30</v>
      </c>
      <c r="I3945">
        <v>2007</v>
      </c>
      <c r="J3945">
        <v>1</v>
      </c>
      <c r="K3945" t="s">
        <v>14137</v>
      </c>
      <c r="L3945">
        <f>data_to_analyze[[#This Row],[workers]]-data_to_analyze[[#This Row],[previous_workers]]</f>
        <v>18</v>
      </c>
    </row>
    <row r="3946" spans="1:12" x14ac:dyDescent="0.25">
      <c r="A3946">
        <v>3935</v>
      </c>
      <c r="B3946" t="s">
        <v>14138</v>
      </c>
      <c r="C3946" t="s">
        <v>17770</v>
      </c>
      <c r="D3946" s="7">
        <v>13600000</v>
      </c>
      <c r="E3946">
        <v>84</v>
      </c>
      <c r="F3946" t="s">
        <v>336</v>
      </c>
      <c r="G3946">
        <v>245</v>
      </c>
      <c r="H3946">
        <v>125</v>
      </c>
      <c r="I3946">
        <v>2012</v>
      </c>
      <c r="J3946">
        <v>4</v>
      </c>
      <c r="K3946" t="s">
        <v>14141</v>
      </c>
      <c r="L3946">
        <f>data_to_analyze[[#This Row],[workers]]-data_to_analyze[[#This Row],[previous_workers]]</f>
        <v>120</v>
      </c>
    </row>
    <row r="3947" spans="1:12" x14ac:dyDescent="0.25">
      <c r="A3947">
        <v>3936</v>
      </c>
      <c r="B3947" t="s">
        <v>14142</v>
      </c>
      <c r="C3947" t="s">
        <v>17738</v>
      </c>
      <c r="D3947" s="7">
        <v>18500000</v>
      </c>
      <c r="E3947">
        <v>84</v>
      </c>
      <c r="F3947" t="s">
        <v>336</v>
      </c>
      <c r="G3947">
        <v>104</v>
      </c>
      <c r="H3947">
        <v>46</v>
      </c>
      <c r="I3947">
        <v>2007</v>
      </c>
      <c r="J3947">
        <v>6</v>
      </c>
      <c r="K3947" t="s">
        <v>94</v>
      </c>
      <c r="L3947">
        <f>data_to_analyze[[#This Row],[workers]]-data_to_analyze[[#This Row],[previous_workers]]</f>
        <v>58</v>
      </c>
    </row>
    <row r="3948" spans="1:12" x14ac:dyDescent="0.25">
      <c r="A3948">
        <v>3937</v>
      </c>
      <c r="B3948" t="s">
        <v>14145</v>
      </c>
      <c r="C3948" t="s">
        <v>17758</v>
      </c>
      <c r="D3948" s="7">
        <v>54500000</v>
      </c>
      <c r="E3948">
        <v>84</v>
      </c>
      <c r="F3948" t="s">
        <v>40</v>
      </c>
      <c r="G3948">
        <v>1286</v>
      </c>
      <c r="H3948">
        <v>637</v>
      </c>
      <c r="I3948">
        <v>1997</v>
      </c>
      <c r="J3948">
        <v>1</v>
      </c>
      <c r="K3948" t="s">
        <v>3661</v>
      </c>
      <c r="L3948">
        <f>data_to_analyze[[#This Row],[workers]]-data_to_analyze[[#This Row],[previous_workers]]</f>
        <v>649</v>
      </c>
    </row>
    <row r="3949" spans="1:12" x14ac:dyDescent="0.25">
      <c r="A3949">
        <v>3938</v>
      </c>
      <c r="B3949" t="s">
        <v>14148</v>
      </c>
      <c r="C3949" t="s">
        <v>17756</v>
      </c>
      <c r="D3949" s="7">
        <v>8800000</v>
      </c>
      <c r="E3949">
        <v>84</v>
      </c>
      <c r="F3949" t="s">
        <v>336</v>
      </c>
      <c r="G3949">
        <v>27</v>
      </c>
      <c r="H3949">
        <v>15</v>
      </c>
      <c r="I3949">
        <v>2013</v>
      </c>
      <c r="J3949">
        <v>2</v>
      </c>
      <c r="K3949" t="s">
        <v>2300</v>
      </c>
      <c r="L3949">
        <f>data_to_analyze[[#This Row],[workers]]-data_to_analyze[[#This Row],[previous_workers]]</f>
        <v>12</v>
      </c>
    </row>
    <row r="3950" spans="1:12" x14ac:dyDescent="0.25">
      <c r="A3950">
        <v>3939</v>
      </c>
      <c r="B3950" t="s">
        <v>14151</v>
      </c>
      <c r="C3950" t="s">
        <v>17775</v>
      </c>
      <c r="D3950" s="7">
        <v>11200000</v>
      </c>
      <c r="E3950">
        <v>84</v>
      </c>
      <c r="F3950" t="s">
        <v>336</v>
      </c>
      <c r="G3950">
        <v>52</v>
      </c>
      <c r="H3950">
        <v>46</v>
      </c>
      <c r="I3950">
        <v>1884</v>
      </c>
      <c r="J3950">
        <v>5</v>
      </c>
      <c r="K3950" t="s">
        <v>6494</v>
      </c>
      <c r="L3950">
        <f>data_to_analyze[[#This Row],[workers]]-data_to_analyze[[#This Row],[previous_workers]]</f>
        <v>6</v>
      </c>
    </row>
    <row r="3951" spans="1:12" x14ac:dyDescent="0.25">
      <c r="A3951">
        <v>3940</v>
      </c>
      <c r="B3951" t="s">
        <v>14154</v>
      </c>
      <c r="C3951" t="s">
        <v>17773</v>
      </c>
      <c r="D3951" s="7">
        <v>5700000</v>
      </c>
      <c r="E3951">
        <v>83</v>
      </c>
      <c r="F3951" t="s">
        <v>187</v>
      </c>
      <c r="G3951">
        <v>25</v>
      </c>
      <c r="H3951">
        <v>8</v>
      </c>
      <c r="I3951">
        <v>2012</v>
      </c>
      <c r="J3951">
        <v>1</v>
      </c>
      <c r="K3951" t="s">
        <v>1093</v>
      </c>
      <c r="L3951">
        <f>data_to_analyze[[#This Row],[workers]]-data_to_analyze[[#This Row],[previous_workers]]</f>
        <v>17</v>
      </c>
    </row>
    <row r="3952" spans="1:12" x14ac:dyDescent="0.25">
      <c r="A3952">
        <v>3941</v>
      </c>
      <c r="B3952" t="s">
        <v>14157</v>
      </c>
      <c r="C3952" t="s">
        <v>17765</v>
      </c>
      <c r="D3952" s="7">
        <v>3800000</v>
      </c>
      <c r="E3952">
        <v>83</v>
      </c>
      <c r="F3952" t="s">
        <v>336</v>
      </c>
      <c r="G3952">
        <v>112</v>
      </c>
      <c r="H3952">
        <v>85</v>
      </c>
      <c r="I3952">
        <v>1994</v>
      </c>
      <c r="J3952">
        <v>7</v>
      </c>
      <c r="K3952" t="s">
        <v>14160</v>
      </c>
      <c r="L3952">
        <f>data_to_analyze[[#This Row],[workers]]-data_to_analyze[[#This Row],[previous_workers]]</f>
        <v>27</v>
      </c>
    </row>
    <row r="3953" spans="1:12" x14ac:dyDescent="0.25">
      <c r="A3953">
        <v>3942</v>
      </c>
      <c r="B3953" t="s">
        <v>14161</v>
      </c>
      <c r="C3953" t="s">
        <v>17744</v>
      </c>
      <c r="D3953" s="7">
        <v>4300000</v>
      </c>
      <c r="E3953">
        <v>83</v>
      </c>
      <c r="F3953" t="s">
        <v>40</v>
      </c>
      <c r="G3953">
        <v>35</v>
      </c>
      <c r="H3953">
        <v>15</v>
      </c>
      <c r="I3953">
        <v>2005</v>
      </c>
      <c r="J3953">
        <v>2</v>
      </c>
      <c r="K3953" t="s">
        <v>8206</v>
      </c>
      <c r="L3953">
        <f>data_to_analyze[[#This Row],[workers]]-data_to_analyze[[#This Row],[previous_workers]]</f>
        <v>20</v>
      </c>
    </row>
    <row r="3954" spans="1:12" x14ac:dyDescent="0.25">
      <c r="A3954">
        <v>3943</v>
      </c>
      <c r="B3954" t="s">
        <v>14164</v>
      </c>
      <c r="C3954" t="s">
        <v>108</v>
      </c>
      <c r="D3954" s="7">
        <v>9800000</v>
      </c>
      <c r="E3954">
        <v>83</v>
      </c>
      <c r="F3954" t="s">
        <v>40</v>
      </c>
      <c r="G3954">
        <v>24</v>
      </c>
      <c r="H3954">
        <v>8</v>
      </c>
      <c r="I3954">
        <v>2009</v>
      </c>
      <c r="J3954">
        <v>1</v>
      </c>
      <c r="K3954" t="s">
        <v>14167</v>
      </c>
      <c r="L3954">
        <f>data_to_analyze[[#This Row],[workers]]-data_to_analyze[[#This Row],[previous_workers]]</f>
        <v>16</v>
      </c>
    </row>
    <row r="3955" spans="1:12" x14ac:dyDescent="0.25">
      <c r="A3955">
        <v>3944</v>
      </c>
      <c r="B3955" t="s">
        <v>14168</v>
      </c>
      <c r="C3955" t="s">
        <v>10856</v>
      </c>
      <c r="D3955" s="7">
        <v>2600000</v>
      </c>
      <c r="E3955">
        <v>83</v>
      </c>
      <c r="F3955" t="s">
        <v>18</v>
      </c>
      <c r="G3955">
        <v>17</v>
      </c>
      <c r="H3955">
        <v>11</v>
      </c>
      <c r="I3955">
        <v>2009</v>
      </c>
      <c r="J3955">
        <v>2</v>
      </c>
      <c r="K3955" t="s">
        <v>578</v>
      </c>
      <c r="L3955">
        <f>data_to_analyze[[#This Row],[workers]]-data_to_analyze[[#This Row],[previous_workers]]</f>
        <v>6</v>
      </c>
    </row>
    <row r="3956" spans="1:12" x14ac:dyDescent="0.25">
      <c r="A3956">
        <v>3945</v>
      </c>
      <c r="B3956" t="s">
        <v>14171</v>
      </c>
      <c r="C3956" t="s">
        <v>17739</v>
      </c>
      <c r="D3956" s="7">
        <v>2700000</v>
      </c>
      <c r="E3956">
        <v>83</v>
      </c>
      <c r="F3956" t="s">
        <v>18</v>
      </c>
      <c r="G3956">
        <v>21</v>
      </c>
      <c r="H3956">
        <v>12</v>
      </c>
      <c r="I3956">
        <v>2007</v>
      </c>
      <c r="J3956">
        <v>3</v>
      </c>
      <c r="K3956" t="s">
        <v>122</v>
      </c>
      <c r="L3956">
        <f>data_to_analyze[[#This Row],[workers]]-data_to_analyze[[#This Row],[previous_workers]]</f>
        <v>9</v>
      </c>
    </row>
    <row r="3957" spans="1:12" x14ac:dyDescent="0.25">
      <c r="A3957">
        <v>3946</v>
      </c>
      <c r="B3957" t="s">
        <v>14174</v>
      </c>
      <c r="C3957" t="s">
        <v>17773</v>
      </c>
      <c r="D3957" s="7">
        <v>9800000</v>
      </c>
      <c r="E3957">
        <v>83</v>
      </c>
      <c r="F3957" t="s">
        <v>6043</v>
      </c>
      <c r="G3957">
        <v>24</v>
      </c>
      <c r="H3957">
        <v>7</v>
      </c>
      <c r="I3957">
        <v>2012</v>
      </c>
      <c r="J3957">
        <v>1</v>
      </c>
      <c r="K3957" t="s">
        <v>2650</v>
      </c>
      <c r="L3957">
        <f>data_to_analyze[[#This Row],[workers]]-data_to_analyze[[#This Row],[previous_workers]]</f>
        <v>17</v>
      </c>
    </row>
    <row r="3958" spans="1:12" x14ac:dyDescent="0.25">
      <c r="A3958">
        <v>3947</v>
      </c>
      <c r="B3958" t="s">
        <v>14177</v>
      </c>
      <c r="C3958" t="s">
        <v>17758</v>
      </c>
      <c r="D3958" s="7">
        <v>12100000</v>
      </c>
      <c r="E3958">
        <v>83</v>
      </c>
      <c r="F3958" t="s">
        <v>336</v>
      </c>
      <c r="G3958">
        <v>50</v>
      </c>
      <c r="H3958">
        <v>20</v>
      </c>
      <c r="I3958">
        <v>2000</v>
      </c>
      <c r="J3958">
        <v>6</v>
      </c>
      <c r="K3958" t="s">
        <v>14180</v>
      </c>
      <c r="L3958">
        <f>data_to_analyze[[#This Row],[workers]]-data_to_analyze[[#This Row],[previous_workers]]</f>
        <v>30</v>
      </c>
    </row>
    <row r="3959" spans="1:12" x14ac:dyDescent="0.25">
      <c r="A3959">
        <v>3948</v>
      </c>
      <c r="B3959" t="s">
        <v>14181</v>
      </c>
      <c r="C3959" t="s">
        <v>17758</v>
      </c>
      <c r="D3959" s="7">
        <v>4400000</v>
      </c>
      <c r="E3959">
        <v>83</v>
      </c>
      <c r="F3959" t="s">
        <v>271</v>
      </c>
      <c r="G3959">
        <v>28</v>
      </c>
      <c r="H3959">
        <v>19</v>
      </c>
      <c r="I3959">
        <v>2002</v>
      </c>
      <c r="J3959">
        <v>4</v>
      </c>
      <c r="K3959" t="s">
        <v>14184</v>
      </c>
      <c r="L3959">
        <f>data_to_analyze[[#This Row],[workers]]-data_to_analyze[[#This Row],[previous_workers]]</f>
        <v>9</v>
      </c>
    </row>
    <row r="3960" spans="1:12" x14ac:dyDescent="0.25">
      <c r="A3960">
        <v>3949</v>
      </c>
      <c r="B3960" t="s">
        <v>14185</v>
      </c>
      <c r="C3960" t="s">
        <v>976</v>
      </c>
      <c r="D3960" s="7">
        <v>3600000</v>
      </c>
      <c r="E3960">
        <v>83</v>
      </c>
      <c r="F3960" t="s">
        <v>18</v>
      </c>
      <c r="G3960">
        <v>29</v>
      </c>
      <c r="H3960">
        <v>22</v>
      </c>
      <c r="I3960">
        <v>2010</v>
      </c>
      <c r="J3960">
        <v>1</v>
      </c>
      <c r="K3960" t="s">
        <v>101</v>
      </c>
      <c r="L3960">
        <f>data_to_analyze[[#This Row],[workers]]-data_to_analyze[[#This Row],[previous_workers]]</f>
        <v>7</v>
      </c>
    </row>
    <row r="3961" spans="1:12" x14ac:dyDescent="0.25">
      <c r="A3961">
        <v>3950</v>
      </c>
      <c r="B3961" t="s">
        <v>14188</v>
      </c>
      <c r="C3961" t="s">
        <v>17759</v>
      </c>
      <c r="D3961" s="7">
        <v>21900000</v>
      </c>
      <c r="E3961">
        <v>83</v>
      </c>
      <c r="F3961" t="s">
        <v>181</v>
      </c>
      <c r="G3961">
        <v>130</v>
      </c>
      <c r="H3961">
        <v>75</v>
      </c>
      <c r="I3961">
        <v>2006</v>
      </c>
      <c r="J3961">
        <v>6</v>
      </c>
      <c r="K3961" t="s">
        <v>42</v>
      </c>
      <c r="L3961">
        <f>data_to_analyze[[#This Row],[workers]]-data_to_analyze[[#This Row],[previous_workers]]</f>
        <v>55</v>
      </c>
    </row>
    <row r="3962" spans="1:12" x14ac:dyDescent="0.25">
      <c r="A3962">
        <v>3951</v>
      </c>
      <c r="B3962" t="s">
        <v>14191</v>
      </c>
      <c r="C3962" t="s">
        <v>17771</v>
      </c>
      <c r="D3962" s="7">
        <v>197200000</v>
      </c>
      <c r="E3962">
        <v>83</v>
      </c>
      <c r="F3962" t="s">
        <v>187</v>
      </c>
      <c r="G3962">
        <v>1777</v>
      </c>
      <c r="H3962">
        <v>1196</v>
      </c>
      <c r="I3962">
        <v>2000</v>
      </c>
      <c r="J3962">
        <v>12</v>
      </c>
      <c r="K3962" t="s">
        <v>14195</v>
      </c>
      <c r="L3962">
        <f>data_to_analyze[[#This Row],[workers]]-data_to_analyze[[#This Row],[previous_workers]]</f>
        <v>581</v>
      </c>
    </row>
    <row r="3963" spans="1:12" x14ac:dyDescent="0.25">
      <c r="A3963">
        <v>3952</v>
      </c>
      <c r="B3963" t="s">
        <v>14196</v>
      </c>
      <c r="C3963" t="s">
        <v>17765</v>
      </c>
      <c r="D3963" s="7">
        <v>17800000</v>
      </c>
      <c r="E3963">
        <v>83</v>
      </c>
      <c r="F3963" t="s">
        <v>336</v>
      </c>
      <c r="G3963">
        <v>114</v>
      </c>
      <c r="H3963">
        <v>52</v>
      </c>
      <c r="I3963">
        <v>2007</v>
      </c>
      <c r="J3963">
        <v>7</v>
      </c>
      <c r="K3963" t="s">
        <v>9794</v>
      </c>
      <c r="L3963">
        <f>data_to_analyze[[#This Row],[workers]]-data_to_analyze[[#This Row],[previous_workers]]</f>
        <v>62</v>
      </c>
    </row>
    <row r="3964" spans="1:12" x14ac:dyDescent="0.25">
      <c r="A3964">
        <v>3953</v>
      </c>
      <c r="B3964" t="s">
        <v>14199</v>
      </c>
      <c r="C3964" t="s">
        <v>17757</v>
      </c>
      <c r="D3964" s="7">
        <v>9300000</v>
      </c>
      <c r="E3964">
        <v>83</v>
      </c>
      <c r="F3964" t="s">
        <v>233</v>
      </c>
      <c r="G3964">
        <v>78</v>
      </c>
      <c r="H3964">
        <v>40</v>
      </c>
      <c r="I3964">
        <v>2002</v>
      </c>
      <c r="J3964">
        <v>1</v>
      </c>
      <c r="K3964" t="s">
        <v>3540</v>
      </c>
      <c r="L3964">
        <f>data_to_analyze[[#This Row],[workers]]-data_to_analyze[[#This Row],[previous_workers]]</f>
        <v>38</v>
      </c>
    </row>
    <row r="3965" spans="1:12" x14ac:dyDescent="0.25">
      <c r="A3965">
        <v>3954</v>
      </c>
      <c r="B3965" t="s">
        <v>14202</v>
      </c>
      <c r="C3965" t="s">
        <v>17770</v>
      </c>
      <c r="D3965" s="7">
        <v>5300000</v>
      </c>
      <c r="E3965">
        <v>83</v>
      </c>
      <c r="F3965" t="s">
        <v>55</v>
      </c>
      <c r="G3965">
        <v>38</v>
      </c>
      <c r="H3965">
        <v>7</v>
      </c>
      <c r="I3965">
        <v>2011</v>
      </c>
      <c r="J3965">
        <v>4</v>
      </c>
      <c r="K3965" t="s">
        <v>3796</v>
      </c>
      <c r="L3965">
        <f>data_to_analyze[[#This Row],[workers]]-data_to_analyze[[#This Row],[previous_workers]]</f>
        <v>31</v>
      </c>
    </row>
    <row r="3966" spans="1:12" x14ac:dyDescent="0.25">
      <c r="A3966">
        <v>3955</v>
      </c>
      <c r="B3966" t="s">
        <v>14205</v>
      </c>
      <c r="C3966" t="s">
        <v>108</v>
      </c>
      <c r="D3966" s="7">
        <v>23500000</v>
      </c>
      <c r="E3966">
        <v>83</v>
      </c>
      <c r="F3966" t="s">
        <v>55</v>
      </c>
      <c r="G3966">
        <v>51</v>
      </c>
      <c r="H3966">
        <v>20</v>
      </c>
      <c r="I3966">
        <v>2012</v>
      </c>
      <c r="J3966">
        <v>2</v>
      </c>
      <c r="K3966" t="s">
        <v>108</v>
      </c>
      <c r="L3966">
        <f>data_to_analyze[[#This Row],[workers]]-data_to_analyze[[#This Row],[previous_workers]]</f>
        <v>31</v>
      </c>
    </row>
    <row r="3967" spans="1:12" x14ac:dyDescent="0.25">
      <c r="A3967">
        <v>3956</v>
      </c>
      <c r="B3967" t="s">
        <v>14208</v>
      </c>
      <c r="C3967" t="s">
        <v>17758</v>
      </c>
      <c r="D3967" s="7">
        <v>292100000</v>
      </c>
      <c r="E3967">
        <v>83</v>
      </c>
      <c r="F3967" t="s">
        <v>233</v>
      </c>
      <c r="G3967">
        <v>150</v>
      </c>
      <c r="H3967">
        <v>94</v>
      </c>
      <c r="I3967">
        <v>2004</v>
      </c>
      <c r="J3967">
        <v>7</v>
      </c>
      <c r="K3967" t="s">
        <v>14212</v>
      </c>
      <c r="L3967">
        <f>data_to_analyze[[#This Row],[workers]]-data_to_analyze[[#This Row],[previous_workers]]</f>
        <v>56</v>
      </c>
    </row>
    <row r="3968" spans="1:12" x14ac:dyDescent="0.25">
      <c r="A3968">
        <v>3957</v>
      </c>
      <c r="B3968" t="s">
        <v>14213</v>
      </c>
      <c r="C3968" t="s">
        <v>17770</v>
      </c>
      <c r="D3968" s="7">
        <v>400000</v>
      </c>
      <c r="E3968">
        <v>83</v>
      </c>
      <c r="F3968" t="s">
        <v>211</v>
      </c>
      <c r="G3968">
        <v>16</v>
      </c>
      <c r="H3968">
        <v>16</v>
      </c>
      <c r="I3968">
        <v>2007</v>
      </c>
      <c r="J3968">
        <v>3</v>
      </c>
      <c r="K3968" t="s">
        <v>14216</v>
      </c>
      <c r="L3968">
        <f>data_to_analyze[[#This Row],[workers]]-data_to_analyze[[#This Row],[previous_workers]]</f>
        <v>0</v>
      </c>
    </row>
    <row r="3969" spans="1:12" x14ac:dyDescent="0.25">
      <c r="A3969">
        <v>3958</v>
      </c>
      <c r="B3969" t="s">
        <v>14217</v>
      </c>
      <c r="C3969" t="s">
        <v>17755</v>
      </c>
      <c r="D3969" s="7">
        <v>62100000</v>
      </c>
      <c r="E3969">
        <v>83</v>
      </c>
      <c r="F3969" t="s">
        <v>55</v>
      </c>
      <c r="G3969">
        <v>79</v>
      </c>
      <c r="H3969">
        <v>48</v>
      </c>
      <c r="I3969">
        <v>2001</v>
      </c>
      <c r="J3969">
        <v>5</v>
      </c>
      <c r="K3969" t="s">
        <v>10167</v>
      </c>
      <c r="L3969">
        <f>data_to_analyze[[#This Row],[workers]]-data_to_analyze[[#This Row],[previous_workers]]</f>
        <v>31</v>
      </c>
    </row>
    <row r="3970" spans="1:12" x14ac:dyDescent="0.25">
      <c r="A3970">
        <v>3959</v>
      </c>
      <c r="B3970" t="s">
        <v>14220</v>
      </c>
      <c r="C3970" t="s">
        <v>17762</v>
      </c>
      <c r="D3970" s="7">
        <v>2300000</v>
      </c>
      <c r="E3970">
        <v>83</v>
      </c>
      <c r="F3970" t="s">
        <v>308</v>
      </c>
      <c r="G3970">
        <v>18</v>
      </c>
      <c r="H3970">
        <v>13</v>
      </c>
      <c r="I3970">
        <v>1995</v>
      </c>
      <c r="J3970">
        <v>1</v>
      </c>
      <c r="K3970" t="s">
        <v>14223</v>
      </c>
      <c r="L3970">
        <f>data_to_analyze[[#This Row],[workers]]-data_to_analyze[[#This Row],[previous_workers]]</f>
        <v>5</v>
      </c>
    </row>
    <row r="3971" spans="1:12" x14ac:dyDescent="0.25">
      <c r="A3971">
        <v>3960</v>
      </c>
      <c r="B3971" t="s">
        <v>14224</v>
      </c>
      <c r="C3971" t="s">
        <v>17745</v>
      </c>
      <c r="D3971" s="7">
        <v>6800000</v>
      </c>
      <c r="E3971">
        <v>82</v>
      </c>
      <c r="F3971" t="s">
        <v>297</v>
      </c>
      <c r="G3971">
        <v>41</v>
      </c>
      <c r="H3971">
        <v>20</v>
      </c>
      <c r="I3971">
        <v>2001</v>
      </c>
      <c r="J3971">
        <v>2</v>
      </c>
      <c r="K3971" t="s">
        <v>985</v>
      </c>
      <c r="L3971">
        <f>data_to_analyze[[#This Row],[workers]]-data_to_analyze[[#This Row],[previous_workers]]</f>
        <v>21</v>
      </c>
    </row>
    <row r="3972" spans="1:12" x14ac:dyDescent="0.25">
      <c r="A3972">
        <v>3961</v>
      </c>
      <c r="B3972" t="s">
        <v>14227</v>
      </c>
      <c r="C3972" t="s">
        <v>777</v>
      </c>
      <c r="D3972" s="7">
        <v>15300000</v>
      </c>
      <c r="E3972">
        <v>82</v>
      </c>
      <c r="F3972" t="s">
        <v>156</v>
      </c>
      <c r="G3972">
        <v>103</v>
      </c>
      <c r="H3972">
        <v>73</v>
      </c>
      <c r="I3972">
        <v>2001</v>
      </c>
      <c r="J3972">
        <v>9</v>
      </c>
      <c r="K3972" t="s">
        <v>1004</v>
      </c>
      <c r="L3972">
        <f>data_to_analyze[[#This Row],[workers]]-data_to_analyze[[#This Row],[previous_workers]]</f>
        <v>30</v>
      </c>
    </row>
    <row r="3973" spans="1:12" x14ac:dyDescent="0.25">
      <c r="A3973">
        <v>3962</v>
      </c>
      <c r="B3973" t="s">
        <v>14230</v>
      </c>
      <c r="C3973" t="s">
        <v>17736</v>
      </c>
      <c r="D3973" s="7">
        <v>2700000</v>
      </c>
      <c r="E3973">
        <v>82</v>
      </c>
      <c r="F3973" t="s">
        <v>18</v>
      </c>
      <c r="G3973">
        <v>12</v>
      </c>
      <c r="H3973">
        <v>6</v>
      </c>
      <c r="I3973">
        <v>1997</v>
      </c>
      <c r="J3973">
        <v>1</v>
      </c>
      <c r="K3973" t="s">
        <v>14233</v>
      </c>
      <c r="L3973">
        <f>data_to_analyze[[#This Row],[workers]]-data_to_analyze[[#This Row],[previous_workers]]</f>
        <v>6</v>
      </c>
    </row>
    <row r="3974" spans="1:12" x14ac:dyDescent="0.25">
      <c r="A3974">
        <v>3963</v>
      </c>
      <c r="B3974" t="s">
        <v>14234</v>
      </c>
      <c r="C3974" t="s">
        <v>10856</v>
      </c>
      <c r="D3974" s="7">
        <v>12400000</v>
      </c>
      <c r="E3974">
        <v>82</v>
      </c>
      <c r="F3974" t="s">
        <v>18</v>
      </c>
      <c r="G3974">
        <v>51</v>
      </c>
      <c r="H3974">
        <v>32</v>
      </c>
      <c r="I3974">
        <v>1999</v>
      </c>
      <c r="J3974">
        <v>1</v>
      </c>
      <c r="K3974" t="s">
        <v>10778</v>
      </c>
      <c r="L3974">
        <f>data_to_analyze[[#This Row],[workers]]-data_to_analyze[[#This Row],[previous_workers]]</f>
        <v>19</v>
      </c>
    </row>
    <row r="3975" spans="1:12" x14ac:dyDescent="0.25">
      <c r="A3975">
        <v>3964</v>
      </c>
      <c r="B3975" t="s">
        <v>14237</v>
      </c>
      <c r="C3975" t="s">
        <v>17770</v>
      </c>
      <c r="D3975" s="7">
        <v>16400000</v>
      </c>
      <c r="E3975">
        <v>82</v>
      </c>
      <c r="F3975" t="s">
        <v>175</v>
      </c>
      <c r="G3975">
        <v>42</v>
      </c>
      <c r="H3975">
        <v>31</v>
      </c>
      <c r="I3975">
        <v>2007</v>
      </c>
      <c r="J3975">
        <v>1</v>
      </c>
      <c r="K3975" t="s">
        <v>251</v>
      </c>
      <c r="L3975">
        <f>data_to_analyze[[#This Row],[workers]]-data_to_analyze[[#This Row],[previous_workers]]</f>
        <v>11</v>
      </c>
    </row>
    <row r="3976" spans="1:12" x14ac:dyDescent="0.25">
      <c r="A3976">
        <v>3965</v>
      </c>
      <c r="B3976" t="s">
        <v>14240</v>
      </c>
      <c r="C3976" t="s">
        <v>17742</v>
      </c>
      <c r="D3976" s="7">
        <v>10900000</v>
      </c>
      <c r="E3976">
        <v>82</v>
      </c>
      <c r="F3976" t="s">
        <v>1041</v>
      </c>
      <c r="G3976">
        <v>49</v>
      </c>
      <c r="H3976">
        <v>23</v>
      </c>
      <c r="I3976">
        <v>1997</v>
      </c>
      <c r="J3976">
        <v>2</v>
      </c>
      <c r="K3976" t="s">
        <v>3138</v>
      </c>
      <c r="L3976">
        <f>data_to_analyze[[#This Row],[workers]]-data_to_analyze[[#This Row],[previous_workers]]</f>
        <v>26</v>
      </c>
    </row>
    <row r="3977" spans="1:12" x14ac:dyDescent="0.25">
      <c r="A3977">
        <v>3966</v>
      </c>
      <c r="B3977" t="s">
        <v>14243</v>
      </c>
      <c r="C3977" t="s">
        <v>108</v>
      </c>
      <c r="D3977" s="7">
        <v>5200000</v>
      </c>
      <c r="E3977">
        <v>82</v>
      </c>
      <c r="F3977" t="s">
        <v>336</v>
      </c>
      <c r="G3977">
        <v>27</v>
      </c>
      <c r="H3977">
        <v>14</v>
      </c>
      <c r="I3977">
        <v>2013</v>
      </c>
      <c r="J3977">
        <v>3</v>
      </c>
      <c r="K3977" t="s">
        <v>14246</v>
      </c>
      <c r="L3977">
        <f>data_to_analyze[[#This Row],[workers]]-data_to_analyze[[#This Row],[previous_workers]]</f>
        <v>13</v>
      </c>
    </row>
    <row r="3978" spans="1:12" x14ac:dyDescent="0.25">
      <c r="A3978">
        <v>3967</v>
      </c>
      <c r="B3978" t="s">
        <v>14247</v>
      </c>
      <c r="C3978" t="s">
        <v>17769</v>
      </c>
      <c r="D3978" s="7">
        <v>14900000</v>
      </c>
      <c r="E3978">
        <v>82</v>
      </c>
      <c r="F3978" t="s">
        <v>308</v>
      </c>
      <c r="G3978">
        <v>128</v>
      </c>
      <c r="H3978">
        <v>78</v>
      </c>
      <c r="I3978">
        <v>2011</v>
      </c>
      <c r="J3978">
        <v>4</v>
      </c>
      <c r="K3978" t="s">
        <v>26</v>
      </c>
      <c r="L3978">
        <f>data_to_analyze[[#This Row],[workers]]-data_to_analyze[[#This Row],[previous_workers]]</f>
        <v>50</v>
      </c>
    </row>
    <row r="3979" spans="1:12" x14ac:dyDescent="0.25">
      <c r="A3979">
        <v>3968</v>
      </c>
      <c r="B3979" t="s">
        <v>14250</v>
      </c>
      <c r="C3979" t="s">
        <v>777</v>
      </c>
      <c r="D3979" s="7">
        <v>6200000</v>
      </c>
      <c r="E3979">
        <v>82</v>
      </c>
      <c r="F3979" t="s">
        <v>233</v>
      </c>
      <c r="G3979">
        <v>50</v>
      </c>
      <c r="H3979">
        <v>30</v>
      </c>
      <c r="I3979">
        <v>1993</v>
      </c>
      <c r="J3979">
        <v>1</v>
      </c>
      <c r="K3979" t="s">
        <v>2415</v>
      </c>
      <c r="L3979">
        <f>data_to_analyze[[#This Row],[workers]]-data_to_analyze[[#This Row],[previous_workers]]</f>
        <v>20</v>
      </c>
    </row>
    <row r="3980" spans="1:12" x14ac:dyDescent="0.25">
      <c r="A3980">
        <v>3969</v>
      </c>
      <c r="B3980" t="s">
        <v>14253</v>
      </c>
      <c r="C3980" t="s">
        <v>17760</v>
      </c>
      <c r="D3980" s="7">
        <v>210400000</v>
      </c>
      <c r="E3980">
        <v>82</v>
      </c>
      <c r="F3980" t="s">
        <v>308</v>
      </c>
      <c r="G3980">
        <v>6195</v>
      </c>
      <c r="H3980">
        <v>3228</v>
      </c>
      <c r="I3980">
        <v>2011</v>
      </c>
      <c r="J3980">
        <v>1</v>
      </c>
      <c r="K3980" t="s">
        <v>7340</v>
      </c>
      <c r="L3980">
        <f>data_to_analyze[[#This Row],[workers]]-data_to_analyze[[#This Row],[previous_workers]]</f>
        <v>2967</v>
      </c>
    </row>
    <row r="3981" spans="1:12" x14ac:dyDescent="0.25">
      <c r="A3981">
        <v>3970</v>
      </c>
      <c r="B3981" t="s">
        <v>14257</v>
      </c>
      <c r="C3981" t="s">
        <v>17765</v>
      </c>
      <c r="D3981" s="7">
        <v>15100000</v>
      </c>
      <c r="E3981">
        <v>82</v>
      </c>
      <c r="F3981" t="s">
        <v>107</v>
      </c>
      <c r="G3981">
        <v>74</v>
      </c>
      <c r="H3981">
        <v>42</v>
      </c>
      <c r="I3981">
        <v>2000</v>
      </c>
      <c r="J3981">
        <v>3</v>
      </c>
      <c r="K3981" t="s">
        <v>990</v>
      </c>
      <c r="L3981">
        <f>data_to_analyze[[#This Row],[workers]]-data_to_analyze[[#This Row],[previous_workers]]</f>
        <v>32</v>
      </c>
    </row>
    <row r="3982" spans="1:12" x14ac:dyDescent="0.25">
      <c r="A3982">
        <v>3971</v>
      </c>
      <c r="B3982" t="s">
        <v>14260</v>
      </c>
      <c r="C3982" t="s">
        <v>17765</v>
      </c>
      <c r="D3982" s="7">
        <v>2700000</v>
      </c>
      <c r="E3982">
        <v>82</v>
      </c>
      <c r="F3982" t="s">
        <v>18</v>
      </c>
      <c r="G3982">
        <v>48</v>
      </c>
      <c r="H3982">
        <v>25</v>
      </c>
      <c r="I3982">
        <v>2010</v>
      </c>
      <c r="J3982">
        <v>3</v>
      </c>
      <c r="K3982" t="s">
        <v>49</v>
      </c>
      <c r="L3982">
        <f>data_to_analyze[[#This Row],[workers]]-data_to_analyze[[#This Row],[previous_workers]]</f>
        <v>23</v>
      </c>
    </row>
    <row r="3983" spans="1:12" x14ac:dyDescent="0.25">
      <c r="A3983">
        <v>3972</v>
      </c>
      <c r="B3983" t="s">
        <v>14263</v>
      </c>
      <c r="C3983" t="s">
        <v>17761</v>
      </c>
      <c r="D3983" s="7">
        <v>58800000</v>
      </c>
      <c r="E3983">
        <v>82</v>
      </c>
      <c r="F3983" t="s">
        <v>233</v>
      </c>
      <c r="G3983">
        <v>30</v>
      </c>
      <c r="H3983">
        <v>21</v>
      </c>
      <c r="I3983">
        <v>2007</v>
      </c>
      <c r="J3983">
        <v>3</v>
      </c>
      <c r="K3983" t="s">
        <v>767</v>
      </c>
      <c r="L3983">
        <f>data_to_analyze[[#This Row],[workers]]-data_to_analyze[[#This Row],[previous_workers]]</f>
        <v>9</v>
      </c>
    </row>
    <row r="3984" spans="1:12" x14ac:dyDescent="0.25">
      <c r="A3984">
        <v>3973</v>
      </c>
      <c r="B3984" t="s">
        <v>14266</v>
      </c>
      <c r="C3984" t="s">
        <v>108</v>
      </c>
      <c r="D3984" s="7">
        <v>57100000</v>
      </c>
      <c r="E3984">
        <v>82</v>
      </c>
      <c r="F3984" t="s">
        <v>55</v>
      </c>
      <c r="G3984">
        <v>150</v>
      </c>
      <c r="H3984">
        <v>42</v>
      </c>
      <c r="I3984">
        <v>1993</v>
      </c>
      <c r="J3984">
        <v>1</v>
      </c>
      <c r="K3984" t="s">
        <v>14269</v>
      </c>
      <c r="L3984">
        <f>data_to_analyze[[#This Row],[workers]]-data_to_analyze[[#This Row],[previous_workers]]</f>
        <v>108</v>
      </c>
    </row>
    <row r="3985" spans="1:12" x14ac:dyDescent="0.25">
      <c r="A3985">
        <v>3974</v>
      </c>
      <c r="B3985" t="s">
        <v>14270</v>
      </c>
      <c r="C3985" t="s">
        <v>17758</v>
      </c>
      <c r="D3985" s="7">
        <v>374500000</v>
      </c>
      <c r="E3985">
        <v>82</v>
      </c>
      <c r="F3985" t="s">
        <v>55</v>
      </c>
      <c r="G3985">
        <v>793</v>
      </c>
      <c r="H3985">
        <v>576</v>
      </c>
      <c r="I3985">
        <v>2001</v>
      </c>
      <c r="J3985">
        <v>9</v>
      </c>
      <c r="K3985" t="s">
        <v>14274</v>
      </c>
      <c r="L3985">
        <f>data_to_analyze[[#This Row],[workers]]-data_to_analyze[[#This Row],[previous_workers]]</f>
        <v>217</v>
      </c>
    </row>
    <row r="3986" spans="1:12" x14ac:dyDescent="0.25">
      <c r="A3986">
        <v>3975</v>
      </c>
      <c r="B3986" t="s">
        <v>14275</v>
      </c>
      <c r="C3986" t="s">
        <v>17770</v>
      </c>
      <c r="D3986" s="7">
        <v>3400000</v>
      </c>
      <c r="E3986">
        <v>82</v>
      </c>
      <c r="F3986" t="s">
        <v>107</v>
      </c>
      <c r="G3986">
        <v>20</v>
      </c>
      <c r="H3986">
        <v>17</v>
      </c>
      <c r="I3986">
        <v>2007</v>
      </c>
      <c r="J3986">
        <v>3</v>
      </c>
      <c r="K3986" t="s">
        <v>14278</v>
      </c>
      <c r="L3986">
        <f>data_to_analyze[[#This Row],[workers]]-data_to_analyze[[#This Row],[previous_workers]]</f>
        <v>3</v>
      </c>
    </row>
    <row r="3987" spans="1:12" x14ac:dyDescent="0.25">
      <c r="A3987">
        <v>3976</v>
      </c>
      <c r="B3987" t="s">
        <v>14279</v>
      </c>
      <c r="C3987" t="s">
        <v>17773</v>
      </c>
      <c r="D3987" s="7">
        <v>41300000</v>
      </c>
      <c r="E3987">
        <v>82</v>
      </c>
      <c r="F3987" t="s">
        <v>181</v>
      </c>
      <c r="G3987">
        <v>230</v>
      </c>
      <c r="H3987">
        <v>72</v>
      </c>
      <c r="I3987">
        <v>2004</v>
      </c>
      <c r="J3987">
        <v>8</v>
      </c>
      <c r="K3987" t="s">
        <v>565</v>
      </c>
      <c r="L3987">
        <f>data_to_analyze[[#This Row],[workers]]-data_to_analyze[[#This Row],[previous_workers]]</f>
        <v>158</v>
      </c>
    </row>
    <row r="3988" spans="1:12" x14ac:dyDescent="0.25">
      <c r="A3988">
        <v>3977</v>
      </c>
      <c r="B3988" t="s">
        <v>14282</v>
      </c>
      <c r="C3988" t="s">
        <v>10856</v>
      </c>
      <c r="D3988" s="7">
        <v>2700000</v>
      </c>
      <c r="E3988">
        <v>82</v>
      </c>
      <c r="F3988" t="s">
        <v>181</v>
      </c>
      <c r="G3988">
        <v>80</v>
      </c>
      <c r="H3988">
        <v>50</v>
      </c>
      <c r="I3988">
        <v>2002</v>
      </c>
      <c r="J3988">
        <v>8</v>
      </c>
      <c r="K3988" t="s">
        <v>14285</v>
      </c>
      <c r="L3988">
        <f>data_to_analyze[[#This Row],[workers]]-data_to_analyze[[#This Row],[previous_workers]]</f>
        <v>30</v>
      </c>
    </row>
    <row r="3989" spans="1:12" x14ac:dyDescent="0.25">
      <c r="A3989">
        <v>3978</v>
      </c>
      <c r="B3989" t="s">
        <v>14286</v>
      </c>
      <c r="C3989" t="s">
        <v>17770</v>
      </c>
      <c r="D3989" s="7">
        <v>23700000</v>
      </c>
      <c r="E3989">
        <v>82</v>
      </c>
      <c r="F3989" t="s">
        <v>257</v>
      </c>
      <c r="G3989">
        <v>292</v>
      </c>
      <c r="H3989">
        <v>150</v>
      </c>
      <c r="I3989">
        <v>2000</v>
      </c>
      <c r="J3989">
        <v>4</v>
      </c>
      <c r="K3989" t="s">
        <v>330</v>
      </c>
      <c r="L3989">
        <f>data_to_analyze[[#This Row],[workers]]-data_to_analyze[[#This Row],[previous_workers]]</f>
        <v>142</v>
      </c>
    </row>
    <row r="3990" spans="1:12" x14ac:dyDescent="0.25">
      <c r="A3990">
        <v>3979</v>
      </c>
      <c r="B3990" t="s">
        <v>14289</v>
      </c>
      <c r="C3990" t="s">
        <v>10856</v>
      </c>
      <c r="D3990" s="7">
        <v>2900000</v>
      </c>
      <c r="E3990">
        <v>82</v>
      </c>
      <c r="F3990" t="s">
        <v>336</v>
      </c>
      <c r="G3990">
        <v>9</v>
      </c>
      <c r="H3990">
        <v>5</v>
      </c>
      <c r="I3990">
        <v>2012</v>
      </c>
      <c r="J3990">
        <v>2</v>
      </c>
      <c r="K3990" t="s">
        <v>137</v>
      </c>
      <c r="L3990">
        <f>data_to_analyze[[#This Row],[workers]]-data_to_analyze[[#This Row],[previous_workers]]</f>
        <v>4</v>
      </c>
    </row>
    <row r="3991" spans="1:12" x14ac:dyDescent="0.25">
      <c r="A3991">
        <v>3980</v>
      </c>
      <c r="B3991" t="s">
        <v>14292</v>
      </c>
      <c r="C3991" t="s">
        <v>108</v>
      </c>
      <c r="D3991" s="7">
        <v>66700000</v>
      </c>
      <c r="E3991">
        <v>82</v>
      </c>
      <c r="F3991" t="s">
        <v>33</v>
      </c>
      <c r="G3991">
        <v>1400</v>
      </c>
      <c r="H3991">
        <v>730</v>
      </c>
      <c r="I3991">
        <v>2007</v>
      </c>
      <c r="J3991">
        <v>4</v>
      </c>
      <c r="K3991" t="s">
        <v>108</v>
      </c>
      <c r="L3991">
        <f>data_to_analyze[[#This Row],[workers]]-data_to_analyze[[#This Row],[previous_workers]]</f>
        <v>670</v>
      </c>
    </row>
    <row r="3992" spans="1:12" x14ac:dyDescent="0.25">
      <c r="A3992">
        <v>3981</v>
      </c>
      <c r="B3992" t="s">
        <v>14296</v>
      </c>
      <c r="C3992" t="s">
        <v>17749</v>
      </c>
      <c r="D3992" s="7">
        <v>2600000</v>
      </c>
      <c r="E3992">
        <v>82</v>
      </c>
      <c r="F3992" t="s">
        <v>107</v>
      </c>
      <c r="G3992">
        <v>17</v>
      </c>
      <c r="H3992">
        <v>6</v>
      </c>
      <c r="I3992">
        <v>2014</v>
      </c>
      <c r="J3992">
        <v>1</v>
      </c>
      <c r="K3992" t="s">
        <v>280</v>
      </c>
      <c r="L3992">
        <f>data_to_analyze[[#This Row],[workers]]-data_to_analyze[[#This Row],[previous_workers]]</f>
        <v>11</v>
      </c>
    </row>
    <row r="3993" spans="1:12" x14ac:dyDescent="0.25">
      <c r="A3993">
        <v>3982</v>
      </c>
      <c r="B3993" t="s">
        <v>14299</v>
      </c>
      <c r="C3993" t="s">
        <v>17762</v>
      </c>
      <c r="D3993" s="7">
        <v>2300000</v>
      </c>
      <c r="E3993">
        <v>82</v>
      </c>
      <c r="F3993" t="s">
        <v>324</v>
      </c>
      <c r="G3993">
        <v>28</v>
      </c>
      <c r="H3993">
        <v>19</v>
      </c>
      <c r="I3993">
        <v>2003</v>
      </c>
      <c r="J3993">
        <v>1</v>
      </c>
      <c r="K3993" t="s">
        <v>4851</v>
      </c>
      <c r="L3993">
        <f>data_to_analyze[[#This Row],[workers]]-data_to_analyze[[#This Row],[previous_workers]]</f>
        <v>9</v>
      </c>
    </row>
    <row r="3994" spans="1:12" x14ac:dyDescent="0.25">
      <c r="A3994">
        <v>3983</v>
      </c>
      <c r="B3994" t="s">
        <v>14302</v>
      </c>
      <c r="C3994" t="s">
        <v>17739</v>
      </c>
      <c r="D3994" s="7">
        <v>38100000</v>
      </c>
      <c r="E3994">
        <v>82</v>
      </c>
      <c r="F3994" t="s">
        <v>6043</v>
      </c>
      <c r="G3994">
        <v>17</v>
      </c>
      <c r="H3994">
        <v>19</v>
      </c>
      <c r="I3994">
        <v>2013</v>
      </c>
      <c r="J3994">
        <v>2</v>
      </c>
      <c r="K3994" t="s">
        <v>3959</v>
      </c>
      <c r="L3994">
        <f>data_to_analyze[[#This Row],[workers]]-data_to_analyze[[#This Row],[previous_workers]]</f>
        <v>-2</v>
      </c>
    </row>
    <row r="3995" spans="1:12" x14ac:dyDescent="0.25">
      <c r="A3995">
        <v>3984</v>
      </c>
      <c r="B3995" t="s">
        <v>14305</v>
      </c>
      <c r="C3995" t="s">
        <v>17748</v>
      </c>
      <c r="D3995" s="7">
        <v>35100000</v>
      </c>
      <c r="E3995">
        <v>82</v>
      </c>
      <c r="F3995" t="s">
        <v>156</v>
      </c>
      <c r="G3995">
        <v>171</v>
      </c>
      <c r="H3995">
        <v>116</v>
      </c>
      <c r="I3995">
        <v>2000</v>
      </c>
      <c r="J3995">
        <v>5</v>
      </c>
      <c r="K3995" t="s">
        <v>948</v>
      </c>
      <c r="L3995">
        <f>data_to_analyze[[#This Row],[workers]]-data_to_analyze[[#This Row],[previous_workers]]</f>
        <v>55</v>
      </c>
    </row>
    <row r="3996" spans="1:12" x14ac:dyDescent="0.25">
      <c r="A3996">
        <v>3985</v>
      </c>
      <c r="B3996" t="s">
        <v>14309</v>
      </c>
      <c r="C3996" t="s">
        <v>17736</v>
      </c>
      <c r="D3996" s="7">
        <v>5200000</v>
      </c>
      <c r="E3996">
        <v>82</v>
      </c>
      <c r="F3996" t="s">
        <v>233</v>
      </c>
      <c r="G3996">
        <v>42</v>
      </c>
      <c r="H3996">
        <v>11</v>
      </c>
      <c r="I3996">
        <v>2009</v>
      </c>
      <c r="J3996">
        <v>1</v>
      </c>
      <c r="K3996" t="s">
        <v>14312</v>
      </c>
      <c r="L3996">
        <f>data_to_analyze[[#This Row],[workers]]-data_to_analyze[[#This Row],[previous_workers]]</f>
        <v>31</v>
      </c>
    </row>
    <row r="3997" spans="1:12" x14ac:dyDescent="0.25">
      <c r="A3997">
        <v>3986</v>
      </c>
      <c r="B3997" t="s">
        <v>14313</v>
      </c>
      <c r="C3997" t="s">
        <v>17762</v>
      </c>
      <c r="D3997" s="7">
        <v>30600000</v>
      </c>
      <c r="E3997">
        <v>82</v>
      </c>
      <c r="F3997" t="s">
        <v>25</v>
      </c>
      <c r="G3997">
        <v>20</v>
      </c>
      <c r="H3997">
        <v>15</v>
      </c>
      <c r="I3997">
        <v>2009</v>
      </c>
      <c r="J3997">
        <v>4</v>
      </c>
      <c r="K3997" t="s">
        <v>14316</v>
      </c>
      <c r="L3997">
        <f>data_to_analyze[[#This Row],[workers]]-data_to_analyze[[#This Row],[previous_workers]]</f>
        <v>5</v>
      </c>
    </row>
    <row r="3998" spans="1:12" x14ac:dyDescent="0.25">
      <c r="A3998">
        <v>3987</v>
      </c>
      <c r="B3998" t="s">
        <v>14317</v>
      </c>
      <c r="C3998" t="s">
        <v>17765</v>
      </c>
      <c r="D3998" s="7">
        <v>11500000</v>
      </c>
      <c r="E3998">
        <v>82</v>
      </c>
      <c r="F3998" t="s">
        <v>55</v>
      </c>
      <c r="G3998">
        <v>36</v>
      </c>
      <c r="H3998">
        <v>41</v>
      </c>
      <c r="I3998">
        <v>2003</v>
      </c>
      <c r="J3998">
        <v>3</v>
      </c>
      <c r="K3998" t="s">
        <v>49</v>
      </c>
      <c r="L3998">
        <f>data_to_analyze[[#This Row],[workers]]-data_to_analyze[[#This Row],[previous_workers]]</f>
        <v>-5</v>
      </c>
    </row>
    <row r="3999" spans="1:12" x14ac:dyDescent="0.25">
      <c r="A3999">
        <v>3988</v>
      </c>
      <c r="B3999" t="s">
        <v>14320</v>
      </c>
      <c r="C3999" t="s">
        <v>17775</v>
      </c>
      <c r="D3999" s="7">
        <v>109600000</v>
      </c>
      <c r="E3999">
        <v>82</v>
      </c>
      <c r="F3999" t="s">
        <v>211</v>
      </c>
      <c r="G3999">
        <v>560</v>
      </c>
      <c r="H3999">
        <v>280</v>
      </c>
      <c r="I3999">
        <v>1910</v>
      </c>
      <c r="J3999">
        <v>1</v>
      </c>
      <c r="K3999" t="s">
        <v>14324</v>
      </c>
      <c r="L3999">
        <f>data_to_analyze[[#This Row],[workers]]-data_to_analyze[[#This Row],[previous_workers]]</f>
        <v>280</v>
      </c>
    </row>
    <row r="4000" spans="1:12" x14ac:dyDescent="0.25">
      <c r="A4000">
        <v>3989</v>
      </c>
      <c r="B4000" t="s">
        <v>14325</v>
      </c>
      <c r="C4000" t="s">
        <v>17753</v>
      </c>
      <c r="D4000" s="7">
        <v>2500000</v>
      </c>
      <c r="E4000">
        <v>82</v>
      </c>
      <c r="F4000" t="s">
        <v>187</v>
      </c>
      <c r="G4000">
        <v>20</v>
      </c>
      <c r="H4000">
        <v>8</v>
      </c>
      <c r="I4000">
        <v>2005</v>
      </c>
      <c r="J4000">
        <v>1</v>
      </c>
      <c r="K4000" t="s">
        <v>985</v>
      </c>
      <c r="L4000">
        <f>data_to_analyze[[#This Row],[workers]]-data_to_analyze[[#This Row],[previous_workers]]</f>
        <v>12</v>
      </c>
    </row>
    <row r="4001" spans="1:12" x14ac:dyDescent="0.25">
      <c r="A4001">
        <v>3990</v>
      </c>
      <c r="B4001" t="s">
        <v>14328</v>
      </c>
      <c r="C4001" t="s">
        <v>17771</v>
      </c>
      <c r="D4001" s="7">
        <v>200000</v>
      </c>
      <c r="E4001">
        <v>81</v>
      </c>
      <c r="F4001" t="s">
        <v>336</v>
      </c>
      <c r="G4001">
        <v>27</v>
      </c>
      <c r="H4001">
        <v>15</v>
      </c>
      <c r="I4001">
        <v>2007</v>
      </c>
      <c r="J4001">
        <v>1</v>
      </c>
      <c r="K4001" t="s">
        <v>1697</v>
      </c>
      <c r="L4001">
        <f>data_to_analyze[[#This Row],[workers]]-data_to_analyze[[#This Row],[previous_workers]]</f>
        <v>12</v>
      </c>
    </row>
    <row r="4002" spans="1:12" x14ac:dyDescent="0.25">
      <c r="A4002">
        <v>3991</v>
      </c>
      <c r="B4002" t="s">
        <v>14331</v>
      </c>
      <c r="C4002" t="s">
        <v>17735</v>
      </c>
      <c r="D4002" s="7">
        <v>4100000</v>
      </c>
      <c r="E4002">
        <v>81</v>
      </c>
      <c r="F4002" t="s">
        <v>336</v>
      </c>
      <c r="G4002">
        <v>6</v>
      </c>
      <c r="H4002">
        <v>6</v>
      </c>
      <c r="I4002">
        <v>2004</v>
      </c>
      <c r="J4002">
        <v>1</v>
      </c>
      <c r="K4002" t="s">
        <v>14334</v>
      </c>
      <c r="L4002">
        <f>data_to_analyze[[#This Row],[workers]]-data_to_analyze[[#This Row],[previous_workers]]</f>
        <v>0</v>
      </c>
    </row>
    <row r="4003" spans="1:12" x14ac:dyDescent="0.25">
      <c r="A4003">
        <v>3992</v>
      </c>
      <c r="B4003" t="s">
        <v>14335</v>
      </c>
      <c r="C4003" t="s">
        <v>17755</v>
      </c>
      <c r="D4003" s="7">
        <v>82800000</v>
      </c>
      <c r="E4003">
        <v>81</v>
      </c>
      <c r="F4003" t="s">
        <v>55</v>
      </c>
      <c r="G4003">
        <v>657</v>
      </c>
      <c r="H4003">
        <v>333</v>
      </c>
      <c r="I4003">
        <v>2006</v>
      </c>
      <c r="J4003">
        <v>4</v>
      </c>
      <c r="K4003" t="s">
        <v>1015</v>
      </c>
      <c r="L4003">
        <f>data_to_analyze[[#This Row],[workers]]-data_to_analyze[[#This Row],[previous_workers]]</f>
        <v>324</v>
      </c>
    </row>
    <row r="4004" spans="1:12" x14ac:dyDescent="0.25">
      <c r="A4004">
        <v>3993</v>
      </c>
      <c r="B4004" t="s">
        <v>14339</v>
      </c>
      <c r="C4004" t="s">
        <v>17770</v>
      </c>
      <c r="D4004" s="7">
        <v>2800000</v>
      </c>
      <c r="E4004">
        <v>81</v>
      </c>
      <c r="F4004" t="s">
        <v>6043</v>
      </c>
      <c r="G4004">
        <v>10</v>
      </c>
      <c r="H4004">
        <v>7</v>
      </c>
      <c r="I4004">
        <v>2004</v>
      </c>
      <c r="J4004">
        <v>1</v>
      </c>
      <c r="K4004" t="s">
        <v>258</v>
      </c>
      <c r="L4004">
        <f>data_to_analyze[[#This Row],[workers]]-data_to_analyze[[#This Row],[previous_workers]]</f>
        <v>3</v>
      </c>
    </row>
    <row r="4005" spans="1:12" x14ac:dyDescent="0.25">
      <c r="A4005">
        <v>3994</v>
      </c>
      <c r="B4005" t="s">
        <v>14342</v>
      </c>
      <c r="C4005" t="s">
        <v>108</v>
      </c>
      <c r="D4005" s="7">
        <v>4300000</v>
      </c>
      <c r="E4005">
        <v>81</v>
      </c>
      <c r="F4005" t="s">
        <v>107</v>
      </c>
      <c r="G4005">
        <v>32</v>
      </c>
      <c r="H4005">
        <v>12</v>
      </c>
      <c r="I4005">
        <v>2009</v>
      </c>
      <c r="J4005">
        <v>1</v>
      </c>
      <c r="K4005" t="s">
        <v>108</v>
      </c>
      <c r="L4005">
        <f>data_to_analyze[[#This Row],[workers]]-data_to_analyze[[#This Row],[previous_workers]]</f>
        <v>20</v>
      </c>
    </row>
    <row r="4006" spans="1:12" x14ac:dyDescent="0.25">
      <c r="A4006">
        <v>3995</v>
      </c>
      <c r="B4006" t="s">
        <v>14345</v>
      </c>
      <c r="C4006" t="s">
        <v>17770</v>
      </c>
      <c r="D4006" s="7">
        <v>76100000</v>
      </c>
      <c r="E4006">
        <v>81</v>
      </c>
      <c r="F4006" t="s">
        <v>175</v>
      </c>
      <c r="G4006">
        <v>225</v>
      </c>
      <c r="H4006">
        <v>117</v>
      </c>
      <c r="I4006">
        <v>2008</v>
      </c>
      <c r="J4006">
        <v>3</v>
      </c>
      <c r="K4006" t="s">
        <v>10294</v>
      </c>
      <c r="L4006">
        <f>data_to_analyze[[#This Row],[workers]]-data_to_analyze[[#This Row],[previous_workers]]</f>
        <v>108</v>
      </c>
    </row>
    <row r="4007" spans="1:12" x14ac:dyDescent="0.25">
      <c r="A4007">
        <v>3996</v>
      </c>
      <c r="B4007" t="s">
        <v>14348</v>
      </c>
      <c r="C4007" t="s">
        <v>17749</v>
      </c>
      <c r="D4007" s="7">
        <v>11700000</v>
      </c>
      <c r="E4007">
        <v>81</v>
      </c>
      <c r="F4007" t="s">
        <v>156</v>
      </c>
      <c r="G4007">
        <v>600</v>
      </c>
      <c r="H4007">
        <v>500</v>
      </c>
      <c r="I4007">
        <v>1993</v>
      </c>
      <c r="J4007">
        <v>4</v>
      </c>
      <c r="K4007" t="s">
        <v>6804</v>
      </c>
      <c r="L4007">
        <f>data_to_analyze[[#This Row],[workers]]-data_to_analyze[[#This Row],[previous_workers]]</f>
        <v>100</v>
      </c>
    </row>
    <row r="4008" spans="1:12" x14ac:dyDescent="0.25">
      <c r="A4008">
        <v>3997</v>
      </c>
      <c r="B4008" t="s">
        <v>14351</v>
      </c>
      <c r="C4008" t="s">
        <v>17735</v>
      </c>
      <c r="D4008" s="7">
        <v>11100000</v>
      </c>
      <c r="E4008">
        <v>81</v>
      </c>
      <c r="F4008" t="s">
        <v>33</v>
      </c>
      <c r="G4008">
        <v>22</v>
      </c>
      <c r="H4008">
        <v>10</v>
      </c>
      <c r="I4008">
        <v>2010</v>
      </c>
      <c r="J4008">
        <v>5</v>
      </c>
      <c r="K4008" t="s">
        <v>89</v>
      </c>
      <c r="L4008">
        <f>data_to_analyze[[#This Row],[workers]]-data_to_analyze[[#This Row],[previous_workers]]</f>
        <v>12</v>
      </c>
    </row>
    <row r="4009" spans="1:12" x14ac:dyDescent="0.25">
      <c r="A4009">
        <v>3998</v>
      </c>
      <c r="B4009" t="s">
        <v>14354</v>
      </c>
      <c r="C4009" t="s">
        <v>7363</v>
      </c>
      <c r="D4009" s="7">
        <v>2200000</v>
      </c>
      <c r="E4009">
        <v>81</v>
      </c>
      <c r="F4009" t="s">
        <v>1041</v>
      </c>
      <c r="G4009">
        <v>11</v>
      </c>
      <c r="H4009">
        <v>7</v>
      </c>
      <c r="I4009">
        <v>2006</v>
      </c>
      <c r="J4009">
        <v>1</v>
      </c>
      <c r="K4009" t="s">
        <v>3918</v>
      </c>
      <c r="L4009">
        <f>data_to_analyze[[#This Row],[workers]]-data_to_analyze[[#This Row],[previous_workers]]</f>
        <v>4</v>
      </c>
    </row>
    <row r="4010" spans="1:12" x14ac:dyDescent="0.25">
      <c r="A4010">
        <v>3999</v>
      </c>
      <c r="B4010" t="s">
        <v>14357</v>
      </c>
      <c r="C4010" t="s">
        <v>17762</v>
      </c>
      <c r="D4010" s="7">
        <v>2500000</v>
      </c>
      <c r="E4010">
        <v>81</v>
      </c>
      <c r="F4010" t="s">
        <v>18</v>
      </c>
      <c r="G4010">
        <v>23</v>
      </c>
      <c r="H4010">
        <v>15</v>
      </c>
      <c r="I4010">
        <v>2002</v>
      </c>
      <c r="J4010">
        <v>2</v>
      </c>
      <c r="K4010" t="s">
        <v>14360</v>
      </c>
      <c r="L4010">
        <f>data_to_analyze[[#This Row],[workers]]-data_to_analyze[[#This Row],[previous_workers]]</f>
        <v>8</v>
      </c>
    </row>
    <row r="4011" spans="1:12" x14ac:dyDescent="0.25">
      <c r="A4011">
        <v>4000</v>
      </c>
      <c r="B4011" t="s">
        <v>14361</v>
      </c>
      <c r="C4011" t="s">
        <v>17749</v>
      </c>
      <c r="D4011" s="7">
        <v>348100000</v>
      </c>
      <c r="E4011">
        <v>81</v>
      </c>
      <c r="F4011" t="s">
        <v>297</v>
      </c>
      <c r="G4011">
        <v>2144</v>
      </c>
      <c r="H4011">
        <v>1355</v>
      </c>
      <c r="I4011">
        <v>2004</v>
      </c>
      <c r="J4011">
        <v>11</v>
      </c>
      <c r="K4011" t="s">
        <v>12162</v>
      </c>
      <c r="L4011">
        <f>data_to_analyze[[#This Row],[workers]]-data_to_analyze[[#This Row],[previous_workers]]</f>
        <v>789</v>
      </c>
    </row>
    <row r="4012" spans="1:12" x14ac:dyDescent="0.25">
      <c r="A4012">
        <v>4001</v>
      </c>
      <c r="B4012" t="s">
        <v>14365</v>
      </c>
      <c r="C4012" t="s">
        <v>17758</v>
      </c>
      <c r="D4012" s="7">
        <v>200000000</v>
      </c>
      <c r="E4012">
        <v>81</v>
      </c>
      <c r="F4012" t="s">
        <v>25</v>
      </c>
      <c r="G4012">
        <v>10600</v>
      </c>
      <c r="H4012">
        <v>8100</v>
      </c>
      <c r="I4012">
        <v>1932</v>
      </c>
      <c r="J4012">
        <v>1</v>
      </c>
      <c r="K4012" t="s">
        <v>14369</v>
      </c>
      <c r="L4012">
        <f>data_to_analyze[[#This Row],[workers]]-data_to_analyze[[#This Row],[previous_workers]]</f>
        <v>2500</v>
      </c>
    </row>
    <row r="4013" spans="1:12" x14ac:dyDescent="0.25">
      <c r="A4013">
        <v>4002</v>
      </c>
      <c r="B4013" t="s">
        <v>14370</v>
      </c>
      <c r="C4013" t="s">
        <v>10856</v>
      </c>
      <c r="D4013" s="7">
        <v>32300000</v>
      </c>
      <c r="E4013">
        <v>81</v>
      </c>
      <c r="F4013" t="s">
        <v>187</v>
      </c>
      <c r="G4013">
        <v>140</v>
      </c>
      <c r="H4013">
        <v>95</v>
      </c>
      <c r="I4013">
        <v>2005</v>
      </c>
      <c r="J4013">
        <v>2</v>
      </c>
      <c r="K4013" t="s">
        <v>163</v>
      </c>
      <c r="L4013">
        <f>data_to_analyze[[#This Row],[workers]]-data_to_analyze[[#This Row],[previous_workers]]</f>
        <v>45</v>
      </c>
    </row>
    <row r="4014" spans="1:12" x14ac:dyDescent="0.25">
      <c r="A4014">
        <v>4003</v>
      </c>
      <c r="B4014" t="s">
        <v>14373</v>
      </c>
      <c r="C4014" t="s">
        <v>17748</v>
      </c>
      <c r="D4014" s="7">
        <v>8500000</v>
      </c>
      <c r="E4014">
        <v>81</v>
      </c>
      <c r="F4014" t="s">
        <v>156</v>
      </c>
      <c r="G4014">
        <v>76</v>
      </c>
      <c r="H4014">
        <v>48</v>
      </c>
      <c r="I4014">
        <v>2002</v>
      </c>
      <c r="J4014">
        <v>7</v>
      </c>
      <c r="K4014" t="s">
        <v>458</v>
      </c>
      <c r="L4014">
        <f>data_to_analyze[[#This Row],[workers]]-data_to_analyze[[#This Row],[previous_workers]]</f>
        <v>28</v>
      </c>
    </row>
    <row r="4015" spans="1:12" x14ac:dyDescent="0.25">
      <c r="A4015">
        <v>4004</v>
      </c>
      <c r="B4015" t="s">
        <v>14376</v>
      </c>
      <c r="C4015" t="s">
        <v>777</v>
      </c>
      <c r="D4015" s="7">
        <v>23400000</v>
      </c>
      <c r="E4015">
        <v>81</v>
      </c>
      <c r="F4015" t="s">
        <v>175</v>
      </c>
      <c r="G4015">
        <v>28</v>
      </c>
      <c r="H4015">
        <v>21</v>
      </c>
      <c r="I4015">
        <v>2009</v>
      </c>
      <c r="J4015">
        <v>6</v>
      </c>
      <c r="K4015" t="s">
        <v>14379</v>
      </c>
      <c r="L4015">
        <f>data_to_analyze[[#This Row],[workers]]-data_to_analyze[[#This Row],[previous_workers]]</f>
        <v>7</v>
      </c>
    </row>
    <row r="4016" spans="1:12" x14ac:dyDescent="0.25">
      <c r="A4016">
        <v>4005</v>
      </c>
      <c r="B4016" t="s">
        <v>14380</v>
      </c>
      <c r="C4016" t="s">
        <v>17730</v>
      </c>
      <c r="D4016" s="7">
        <v>400000</v>
      </c>
      <c r="E4016">
        <v>81</v>
      </c>
      <c r="F4016" t="s">
        <v>218</v>
      </c>
      <c r="G4016">
        <v>32</v>
      </c>
      <c r="H4016">
        <v>17</v>
      </c>
      <c r="I4016">
        <v>2008</v>
      </c>
      <c r="J4016">
        <v>4</v>
      </c>
      <c r="K4016" t="s">
        <v>338</v>
      </c>
      <c r="L4016">
        <f>data_to_analyze[[#This Row],[workers]]-data_to_analyze[[#This Row],[previous_workers]]</f>
        <v>15</v>
      </c>
    </row>
    <row r="4017" spans="1:12" x14ac:dyDescent="0.25">
      <c r="A4017">
        <v>4006</v>
      </c>
      <c r="B4017" t="s">
        <v>14383</v>
      </c>
      <c r="C4017" t="s">
        <v>10856</v>
      </c>
      <c r="D4017" s="7">
        <v>2600000</v>
      </c>
      <c r="E4017">
        <v>81</v>
      </c>
      <c r="F4017" t="s">
        <v>156</v>
      </c>
      <c r="G4017">
        <v>35</v>
      </c>
      <c r="H4017">
        <v>17</v>
      </c>
      <c r="I4017">
        <v>2012</v>
      </c>
      <c r="J4017">
        <v>2</v>
      </c>
      <c r="K4017" t="s">
        <v>500</v>
      </c>
      <c r="L4017">
        <f>data_to_analyze[[#This Row],[workers]]-data_to_analyze[[#This Row],[previous_workers]]</f>
        <v>18</v>
      </c>
    </row>
    <row r="4018" spans="1:12" x14ac:dyDescent="0.25">
      <c r="A4018">
        <v>4007</v>
      </c>
      <c r="B4018" t="s">
        <v>14386</v>
      </c>
      <c r="C4018" t="s">
        <v>17742</v>
      </c>
      <c r="D4018" s="7">
        <v>3300000</v>
      </c>
      <c r="E4018">
        <v>81</v>
      </c>
      <c r="F4018" t="s">
        <v>297</v>
      </c>
      <c r="G4018">
        <v>19</v>
      </c>
      <c r="H4018">
        <v>10</v>
      </c>
      <c r="I4018">
        <v>2013</v>
      </c>
      <c r="J4018">
        <v>2</v>
      </c>
      <c r="K4018" t="s">
        <v>10758</v>
      </c>
      <c r="L4018">
        <f>data_to_analyze[[#This Row],[workers]]-data_to_analyze[[#This Row],[previous_workers]]</f>
        <v>9</v>
      </c>
    </row>
    <row r="4019" spans="1:12" x14ac:dyDescent="0.25">
      <c r="A4019">
        <v>4008</v>
      </c>
      <c r="B4019" t="s">
        <v>14389</v>
      </c>
      <c r="C4019" t="s">
        <v>17773</v>
      </c>
      <c r="D4019" s="7">
        <v>900000</v>
      </c>
      <c r="E4019">
        <v>81</v>
      </c>
      <c r="F4019" t="s">
        <v>257</v>
      </c>
      <c r="G4019">
        <v>100</v>
      </c>
      <c r="H4019">
        <v>60</v>
      </c>
      <c r="I4019">
        <v>2004</v>
      </c>
      <c r="J4019">
        <v>2</v>
      </c>
      <c r="K4019" t="s">
        <v>1853</v>
      </c>
      <c r="L4019">
        <f>data_to_analyze[[#This Row],[workers]]-data_to_analyze[[#This Row],[previous_workers]]</f>
        <v>40</v>
      </c>
    </row>
    <row r="4020" spans="1:12" x14ac:dyDescent="0.25">
      <c r="A4020">
        <v>4009</v>
      </c>
      <c r="B4020" t="s">
        <v>14392</v>
      </c>
      <c r="C4020" t="s">
        <v>17742</v>
      </c>
      <c r="D4020" s="7">
        <v>37700000</v>
      </c>
      <c r="E4020">
        <v>81</v>
      </c>
      <c r="F4020" t="s">
        <v>25</v>
      </c>
      <c r="G4020">
        <v>50</v>
      </c>
      <c r="H4020">
        <v>32</v>
      </c>
      <c r="I4020">
        <v>2009</v>
      </c>
      <c r="J4020">
        <v>4</v>
      </c>
      <c r="K4020" t="s">
        <v>14395</v>
      </c>
      <c r="L4020">
        <f>data_to_analyze[[#This Row],[workers]]-data_to_analyze[[#This Row],[previous_workers]]</f>
        <v>18</v>
      </c>
    </row>
    <row r="4021" spans="1:12" x14ac:dyDescent="0.25">
      <c r="A4021">
        <v>4010</v>
      </c>
      <c r="B4021" t="s">
        <v>14396</v>
      </c>
      <c r="C4021" t="s">
        <v>17751</v>
      </c>
      <c r="D4021" s="7">
        <v>6700000</v>
      </c>
      <c r="E4021">
        <v>81</v>
      </c>
      <c r="F4021" t="s">
        <v>69</v>
      </c>
      <c r="G4021">
        <v>40</v>
      </c>
      <c r="H4021">
        <v>20</v>
      </c>
      <c r="I4021">
        <v>2001</v>
      </c>
      <c r="J4021">
        <v>9</v>
      </c>
      <c r="K4021" t="s">
        <v>14400</v>
      </c>
      <c r="L4021">
        <f>data_to_analyze[[#This Row],[workers]]-data_to_analyze[[#This Row],[previous_workers]]</f>
        <v>20</v>
      </c>
    </row>
    <row r="4022" spans="1:12" x14ac:dyDescent="0.25">
      <c r="A4022">
        <v>4011</v>
      </c>
      <c r="B4022" t="s">
        <v>14401</v>
      </c>
      <c r="C4022" t="s">
        <v>17749</v>
      </c>
      <c r="D4022" s="7">
        <v>57700000</v>
      </c>
      <c r="E4022">
        <v>81</v>
      </c>
      <c r="F4022" t="s">
        <v>149</v>
      </c>
      <c r="G4022">
        <v>350</v>
      </c>
      <c r="H4022">
        <v>148</v>
      </c>
      <c r="I4022">
        <v>1980</v>
      </c>
      <c r="J4022">
        <v>6</v>
      </c>
      <c r="K4022" t="s">
        <v>6405</v>
      </c>
      <c r="L4022">
        <f>data_to_analyze[[#This Row],[workers]]-data_to_analyze[[#This Row],[previous_workers]]</f>
        <v>202</v>
      </c>
    </row>
    <row r="4023" spans="1:12" x14ac:dyDescent="0.25">
      <c r="A4023">
        <v>4012</v>
      </c>
      <c r="B4023" t="s">
        <v>14404</v>
      </c>
      <c r="C4023" t="s">
        <v>17755</v>
      </c>
      <c r="D4023" s="7">
        <v>3700000</v>
      </c>
      <c r="E4023">
        <v>81</v>
      </c>
      <c r="F4023" t="s">
        <v>289</v>
      </c>
      <c r="G4023">
        <v>25</v>
      </c>
      <c r="H4023">
        <v>14</v>
      </c>
      <c r="I4023">
        <v>2006</v>
      </c>
      <c r="J4023">
        <v>3</v>
      </c>
      <c r="K4023" t="s">
        <v>1762</v>
      </c>
      <c r="L4023">
        <f>data_to_analyze[[#This Row],[workers]]-data_to_analyze[[#This Row],[previous_workers]]</f>
        <v>11</v>
      </c>
    </row>
    <row r="4024" spans="1:12" x14ac:dyDescent="0.25">
      <c r="A4024">
        <v>4013</v>
      </c>
      <c r="B4024" t="s">
        <v>14407</v>
      </c>
      <c r="C4024" t="s">
        <v>17758</v>
      </c>
      <c r="D4024" s="7">
        <v>24200000</v>
      </c>
      <c r="E4024">
        <v>81</v>
      </c>
      <c r="F4024" t="s">
        <v>6043</v>
      </c>
      <c r="G4024">
        <v>185</v>
      </c>
      <c r="H4024">
        <v>90</v>
      </c>
      <c r="I4024">
        <v>2006</v>
      </c>
      <c r="J4024">
        <v>1</v>
      </c>
      <c r="K4024" t="s">
        <v>14410</v>
      </c>
      <c r="L4024">
        <f>data_to_analyze[[#This Row],[workers]]-data_to_analyze[[#This Row],[previous_workers]]</f>
        <v>95</v>
      </c>
    </row>
    <row r="4025" spans="1:12" x14ac:dyDescent="0.25">
      <c r="A4025">
        <v>4014</v>
      </c>
      <c r="B4025" t="s">
        <v>14411</v>
      </c>
      <c r="C4025" t="s">
        <v>17749</v>
      </c>
      <c r="D4025" s="7">
        <v>7200000</v>
      </c>
      <c r="E4025">
        <v>81</v>
      </c>
      <c r="F4025" t="s">
        <v>156</v>
      </c>
      <c r="G4025">
        <v>55</v>
      </c>
      <c r="H4025">
        <v>41</v>
      </c>
      <c r="I4025">
        <v>2007</v>
      </c>
      <c r="J4025">
        <v>3</v>
      </c>
      <c r="K4025" t="s">
        <v>344</v>
      </c>
      <c r="L4025">
        <f>data_to_analyze[[#This Row],[workers]]-data_to_analyze[[#This Row],[previous_workers]]</f>
        <v>14</v>
      </c>
    </row>
    <row r="4026" spans="1:12" x14ac:dyDescent="0.25">
      <c r="A4026">
        <v>4015</v>
      </c>
      <c r="B4026" t="s">
        <v>14414</v>
      </c>
      <c r="C4026" t="s">
        <v>17762</v>
      </c>
      <c r="D4026" s="7">
        <v>21600000</v>
      </c>
      <c r="E4026">
        <v>81</v>
      </c>
      <c r="F4026" t="s">
        <v>187</v>
      </c>
      <c r="G4026">
        <v>50</v>
      </c>
      <c r="H4026">
        <v>26</v>
      </c>
      <c r="I4026">
        <v>2011</v>
      </c>
      <c r="J4026">
        <v>4</v>
      </c>
      <c r="K4026" t="s">
        <v>544</v>
      </c>
      <c r="L4026">
        <f>data_to_analyze[[#This Row],[workers]]-data_to_analyze[[#This Row],[previous_workers]]</f>
        <v>24</v>
      </c>
    </row>
    <row r="4027" spans="1:12" x14ac:dyDescent="0.25">
      <c r="A4027">
        <v>4016</v>
      </c>
      <c r="B4027" t="s">
        <v>14417</v>
      </c>
      <c r="C4027" t="s">
        <v>108</v>
      </c>
      <c r="D4027" s="7">
        <v>7500000</v>
      </c>
      <c r="E4027">
        <v>81</v>
      </c>
      <c r="F4027" t="s">
        <v>211</v>
      </c>
      <c r="G4027">
        <v>57</v>
      </c>
      <c r="H4027">
        <v>35</v>
      </c>
      <c r="I4027">
        <v>2013</v>
      </c>
      <c r="J4027">
        <v>1</v>
      </c>
      <c r="K4027" t="s">
        <v>14420</v>
      </c>
      <c r="L4027">
        <f>data_to_analyze[[#This Row],[workers]]-data_to_analyze[[#This Row],[previous_workers]]</f>
        <v>22</v>
      </c>
    </row>
    <row r="4028" spans="1:12" x14ac:dyDescent="0.25">
      <c r="A4028">
        <v>4017</v>
      </c>
      <c r="B4028" t="s">
        <v>14421</v>
      </c>
      <c r="C4028" t="s">
        <v>17742</v>
      </c>
      <c r="D4028" s="7">
        <v>108400000</v>
      </c>
      <c r="E4028">
        <v>81</v>
      </c>
      <c r="F4028" t="s">
        <v>55</v>
      </c>
      <c r="G4028">
        <v>2123</v>
      </c>
      <c r="H4028">
        <v>1227</v>
      </c>
      <c r="I4028">
        <v>1999</v>
      </c>
      <c r="J4028">
        <v>3</v>
      </c>
      <c r="K4028" t="s">
        <v>1248</v>
      </c>
      <c r="L4028">
        <f>data_to_analyze[[#This Row],[workers]]-data_to_analyze[[#This Row],[previous_workers]]</f>
        <v>896</v>
      </c>
    </row>
    <row r="4029" spans="1:12" x14ac:dyDescent="0.25">
      <c r="A4029">
        <v>4018</v>
      </c>
      <c r="B4029" t="s">
        <v>14424</v>
      </c>
      <c r="C4029" t="s">
        <v>17765</v>
      </c>
      <c r="D4029" s="7">
        <v>10600000</v>
      </c>
      <c r="E4029">
        <v>81</v>
      </c>
      <c r="F4029" t="s">
        <v>257</v>
      </c>
      <c r="G4029">
        <v>400</v>
      </c>
      <c r="H4029">
        <v>207</v>
      </c>
      <c r="I4029">
        <v>2007</v>
      </c>
      <c r="J4029">
        <v>7</v>
      </c>
      <c r="K4029" t="s">
        <v>14427</v>
      </c>
      <c r="L4029">
        <f>data_to_analyze[[#This Row],[workers]]-data_to_analyze[[#This Row],[previous_workers]]</f>
        <v>193</v>
      </c>
    </row>
    <row r="4030" spans="1:12" x14ac:dyDescent="0.25">
      <c r="A4030">
        <v>4019</v>
      </c>
      <c r="B4030" t="s">
        <v>14428</v>
      </c>
      <c r="C4030" t="s">
        <v>108</v>
      </c>
      <c r="D4030" s="7">
        <v>3300000</v>
      </c>
      <c r="E4030">
        <v>81</v>
      </c>
      <c r="F4030" t="s">
        <v>218</v>
      </c>
      <c r="G4030">
        <v>10</v>
      </c>
      <c r="H4030">
        <v>12</v>
      </c>
      <c r="I4030">
        <v>2004</v>
      </c>
      <c r="J4030">
        <v>1</v>
      </c>
      <c r="K4030" t="s">
        <v>108</v>
      </c>
      <c r="L4030">
        <f>data_to_analyze[[#This Row],[workers]]-data_to_analyze[[#This Row],[previous_workers]]</f>
        <v>-2</v>
      </c>
    </row>
    <row r="4031" spans="1:12" x14ac:dyDescent="0.25">
      <c r="A4031">
        <v>4020</v>
      </c>
      <c r="B4031" t="s">
        <v>14431</v>
      </c>
      <c r="C4031" t="s">
        <v>777</v>
      </c>
      <c r="D4031" s="7">
        <v>7800000</v>
      </c>
      <c r="E4031">
        <v>81</v>
      </c>
      <c r="F4031" t="s">
        <v>18</v>
      </c>
      <c r="G4031">
        <v>100</v>
      </c>
      <c r="H4031">
        <v>57</v>
      </c>
      <c r="I4031">
        <v>2012</v>
      </c>
      <c r="J4031">
        <v>2</v>
      </c>
      <c r="K4031" t="s">
        <v>7445</v>
      </c>
      <c r="L4031">
        <f>data_to_analyze[[#This Row],[workers]]-data_to_analyze[[#This Row],[previous_workers]]</f>
        <v>43</v>
      </c>
    </row>
    <row r="4032" spans="1:12" x14ac:dyDescent="0.25">
      <c r="A4032">
        <v>4021</v>
      </c>
      <c r="B4032" t="s">
        <v>14434</v>
      </c>
      <c r="C4032" t="s">
        <v>17739</v>
      </c>
      <c r="D4032" s="7">
        <v>51500000</v>
      </c>
      <c r="E4032">
        <v>81</v>
      </c>
      <c r="F4032" t="s">
        <v>289</v>
      </c>
      <c r="G4032">
        <v>476</v>
      </c>
      <c r="H4032">
        <v>232</v>
      </c>
      <c r="I4032">
        <v>2007</v>
      </c>
      <c r="J4032">
        <v>3</v>
      </c>
      <c r="K4032" t="s">
        <v>122</v>
      </c>
      <c r="L4032">
        <f>data_to_analyze[[#This Row],[workers]]-data_to_analyze[[#This Row],[previous_workers]]</f>
        <v>244</v>
      </c>
    </row>
    <row r="4033" spans="1:12" x14ac:dyDescent="0.25">
      <c r="A4033">
        <v>4022</v>
      </c>
      <c r="B4033" t="s">
        <v>14438</v>
      </c>
      <c r="C4033" t="s">
        <v>17750</v>
      </c>
      <c r="D4033" s="7">
        <v>6200000</v>
      </c>
      <c r="E4033">
        <v>81</v>
      </c>
      <c r="F4033" t="s">
        <v>233</v>
      </c>
      <c r="G4033">
        <v>56</v>
      </c>
      <c r="H4033">
        <v>40</v>
      </c>
      <c r="I4033">
        <v>1994</v>
      </c>
      <c r="J4033">
        <v>3</v>
      </c>
      <c r="K4033" t="s">
        <v>14441</v>
      </c>
      <c r="L4033">
        <f>data_to_analyze[[#This Row],[workers]]-data_to_analyze[[#This Row],[previous_workers]]</f>
        <v>16</v>
      </c>
    </row>
    <row r="4034" spans="1:12" x14ac:dyDescent="0.25">
      <c r="A4034">
        <v>4023</v>
      </c>
      <c r="B4034" t="s">
        <v>14442</v>
      </c>
      <c r="C4034" t="s">
        <v>108</v>
      </c>
      <c r="D4034" s="7">
        <v>2600000</v>
      </c>
      <c r="E4034">
        <v>81</v>
      </c>
      <c r="F4034" t="s">
        <v>336</v>
      </c>
      <c r="G4034">
        <v>10</v>
      </c>
      <c r="H4034">
        <v>6</v>
      </c>
      <c r="I4034">
        <v>2008</v>
      </c>
      <c r="J4034">
        <v>1</v>
      </c>
      <c r="K4034" t="s">
        <v>108</v>
      </c>
      <c r="L4034">
        <f>data_to_analyze[[#This Row],[workers]]-data_to_analyze[[#This Row],[previous_workers]]</f>
        <v>4</v>
      </c>
    </row>
    <row r="4035" spans="1:12" x14ac:dyDescent="0.25">
      <c r="A4035">
        <v>4024</v>
      </c>
      <c r="B4035" t="s">
        <v>14445</v>
      </c>
      <c r="C4035" t="s">
        <v>17752</v>
      </c>
      <c r="D4035" s="7">
        <v>2900000</v>
      </c>
      <c r="E4035">
        <v>81</v>
      </c>
      <c r="F4035" t="s">
        <v>55</v>
      </c>
      <c r="G4035">
        <v>9</v>
      </c>
      <c r="H4035">
        <v>6</v>
      </c>
      <c r="I4035">
        <v>2010</v>
      </c>
      <c r="J4035">
        <v>1</v>
      </c>
      <c r="K4035" t="s">
        <v>1299</v>
      </c>
      <c r="L4035">
        <f>data_to_analyze[[#This Row],[workers]]-data_to_analyze[[#This Row],[previous_workers]]</f>
        <v>3</v>
      </c>
    </row>
    <row r="4036" spans="1:12" x14ac:dyDescent="0.25">
      <c r="A4036">
        <v>4025</v>
      </c>
      <c r="B4036" t="s">
        <v>14448</v>
      </c>
      <c r="C4036" t="s">
        <v>17742</v>
      </c>
      <c r="D4036" s="7">
        <v>27700000</v>
      </c>
      <c r="E4036">
        <v>81</v>
      </c>
      <c r="F4036" t="s">
        <v>257</v>
      </c>
      <c r="G4036">
        <v>150</v>
      </c>
      <c r="H4036">
        <v>105</v>
      </c>
      <c r="I4036">
        <v>2004</v>
      </c>
      <c r="J4036">
        <v>7</v>
      </c>
      <c r="K4036" t="s">
        <v>506</v>
      </c>
      <c r="L4036">
        <f>data_to_analyze[[#This Row],[workers]]-data_to_analyze[[#This Row],[previous_workers]]</f>
        <v>45</v>
      </c>
    </row>
    <row r="4037" spans="1:12" x14ac:dyDescent="0.25">
      <c r="A4037">
        <v>4026</v>
      </c>
      <c r="B4037" t="s">
        <v>14451</v>
      </c>
      <c r="C4037" t="s">
        <v>17773</v>
      </c>
      <c r="D4037" s="7">
        <v>12800000</v>
      </c>
      <c r="E4037">
        <v>81</v>
      </c>
      <c r="F4037" t="s">
        <v>308</v>
      </c>
      <c r="G4037">
        <v>99</v>
      </c>
      <c r="H4037">
        <v>53</v>
      </c>
      <c r="I4037">
        <v>2003</v>
      </c>
      <c r="J4037">
        <v>1</v>
      </c>
      <c r="K4037" t="s">
        <v>3271</v>
      </c>
      <c r="L4037">
        <f>data_to_analyze[[#This Row],[workers]]-data_to_analyze[[#This Row],[previous_workers]]</f>
        <v>46</v>
      </c>
    </row>
    <row r="4038" spans="1:12" x14ac:dyDescent="0.25">
      <c r="A4038">
        <v>4027</v>
      </c>
      <c r="B4038" t="s">
        <v>14454</v>
      </c>
      <c r="C4038" t="s">
        <v>17770</v>
      </c>
      <c r="D4038" s="7">
        <v>11600000</v>
      </c>
      <c r="E4038">
        <v>81</v>
      </c>
      <c r="F4038" t="s">
        <v>271</v>
      </c>
      <c r="G4038">
        <v>90</v>
      </c>
      <c r="H4038">
        <v>45</v>
      </c>
      <c r="I4038">
        <v>1987</v>
      </c>
      <c r="J4038">
        <v>7</v>
      </c>
      <c r="K4038" t="s">
        <v>251</v>
      </c>
      <c r="L4038">
        <f>data_to_analyze[[#This Row],[workers]]-data_to_analyze[[#This Row],[previous_workers]]</f>
        <v>45</v>
      </c>
    </row>
    <row r="4039" spans="1:12" x14ac:dyDescent="0.25">
      <c r="A4039">
        <v>4028</v>
      </c>
      <c r="B4039" t="s">
        <v>14457</v>
      </c>
      <c r="C4039" t="s">
        <v>17773</v>
      </c>
      <c r="D4039" s="7">
        <v>3400000</v>
      </c>
      <c r="E4039">
        <v>81</v>
      </c>
      <c r="F4039" t="s">
        <v>181</v>
      </c>
      <c r="G4039">
        <v>221</v>
      </c>
      <c r="H4039">
        <v>122</v>
      </c>
      <c r="I4039">
        <v>2005</v>
      </c>
      <c r="J4039">
        <v>3</v>
      </c>
      <c r="K4039" t="s">
        <v>4742</v>
      </c>
      <c r="L4039">
        <f>data_to_analyze[[#This Row],[workers]]-data_to_analyze[[#This Row],[previous_workers]]</f>
        <v>99</v>
      </c>
    </row>
    <row r="4040" spans="1:12" x14ac:dyDescent="0.25">
      <c r="A4040">
        <v>4029</v>
      </c>
      <c r="B4040" t="s">
        <v>14460</v>
      </c>
      <c r="C4040" t="s">
        <v>17744</v>
      </c>
      <c r="D4040" s="7">
        <v>40700000</v>
      </c>
      <c r="E4040">
        <v>81</v>
      </c>
      <c r="F4040" t="s">
        <v>25</v>
      </c>
      <c r="G4040">
        <v>75</v>
      </c>
      <c r="H4040">
        <v>43</v>
      </c>
      <c r="I4040">
        <v>2013</v>
      </c>
      <c r="J4040">
        <v>3</v>
      </c>
      <c r="K4040" t="s">
        <v>14463</v>
      </c>
      <c r="L4040">
        <f>data_to_analyze[[#This Row],[workers]]-data_to_analyze[[#This Row],[previous_workers]]</f>
        <v>32</v>
      </c>
    </row>
    <row r="4041" spans="1:12" x14ac:dyDescent="0.25">
      <c r="A4041">
        <v>4030</v>
      </c>
      <c r="B4041" t="s">
        <v>14464</v>
      </c>
      <c r="C4041" t="s">
        <v>17763</v>
      </c>
      <c r="D4041" s="7">
        <v>7500000</v>
      </c>
      <c r="E4041">
        <v>80</v>
      </c>
      <c r="F4041" t="s">
        <v>297</v>
      </c>
      <c r="G4041">
        <v>46</v>
      </c>
      <c r="H4041">
        <v>33</v>
      </c>
      <c r="I4041">
        <v>1998</v>
      </c>
      <c r="J4041">
        <v>2</v>
      </c>
      <c r="K4041" t="s">
        <v>4642</v>
      </c>
      <c r="L4041">
        <f>data_to_analyze[[#This Row],[workers]]-data_to_analyze[[#This Row],[previous_workers]]</f>
        <v>13</v>
      </c>
    </row>
    <row r="4042" spans="1:12" x14ac:dyDescent="0.25">
      <c r="A4042">
        <v>4031</v>
      </c>
      <c r="B4042" t="s">
        <v>14467</v>
      </c>
      <c r="C4042" t="s">
        <v>777</v>
      </c>
      <c r="D4042" s="7">
        <v>6500000</v>
      </c>
      <c r="E4042">
        <v>80</v>
      </c>
      <c r="F4042" t="s">
        <v>149</v>
      </c>
      <c r="G4042">
        <v>17</v>
      </c>
      <c r="H4042">
        <v>10</v>
      </c>
      <c r="I4042">
        <v>1989</v>
      </c>
      <c r="J4042">
        <v>2</v>
      </c>
      <c r="K4042" t="s">
        <v>373</v>
      </c>
      <c r="L4042">
        <f>data_to_analyze[[#This Row],[workers]]-data_to_analyze[[#This Row],[previous_workers]]</f>
        <v>7</v>
      </c>
    </row>
    <row r="4043" spans="1:12" x14ac:dyDescent="0.25">
      <c r="A4043">
        <v>4032</v>
      </c>
      <c r="B4043" t="s">
        <v>14470</v>
      </c>
      <c r="C4043" t="s">
        <v>17762</v>
      </c>
      <c r="D4043" s="7">
        <v>119400000</v>
      </c>
      <c r="E4043">
        <v>80</v>
      </c>
      <c r="F4043" t="s">
        <v>25</v>
      </c>
      <c r="G4043">
        <v>131</v>
      </c>
      <c r="H4043">
        <v>77</v>
      </c>
      <c r="I4043">
        <v>1999</v>
      </c>
      <c r="J4043">
        <v>14</v>
      </c>
      <c r="K4043" t="s">
        <v>14474</v>
      </c>
      <c r="L4043">
        <f>data_to_analyze[[#This Row],[workers]]-data_to_analyze[[#This Row],[previous_workers]]</f>
        <v>54</v>
      </c>
    </row>
    <row r="4044" spans="1:12" x14ac:dyDescent="0.25">
      <c r="A4044">
        <v>4033</v>
      </c>
      <c r="B4044" t="s">
        <v>14475</v>
      </c>
      <c r="C4044" t="s">
        <v>17736</v>
      </c>
      <c r="D4044" s="7">
        <v>3300000</v>
      </c>
      <c r="E4044">
        <v>80</v>
      </c>
      <c r="F4044" t="s">
        <v>175</v>
      </c>
      <c r="G4044">
        <v>26</v>
      </c>
      <c r="H4044">
        <v>10</v>
      </c>
      <c r="I4044">
        <v>2012</v>
      </c>
      <c r="J4044">
        <v>1</v>
      </c>
      <c r="K4044" t="s">
        <v>14478</v>
      </c>
      <c r="L4044">
        <f>data_to_analyze[[#This Row],[workers]]-data_to_analyze[[#This Row],[previous_workers]]</f>
        <v>16</v>
      </c>
    </row>
    <row r="4045" spans="1:12" x14ac:dyDescent="0.25">
      <c r="A4045">
        <v>4034</v>
      </c>
      <c r="B4045" t="s">
        <v>14479</v>
      </c>
      <c r="C4045" t="s">
        <v>17773</v>
      </c>
      <c r="D4045" s="7">
        <v>10900000</v>
      </c>
      <c r="E4045">
        <v>80</v>
      </c>
      <c r="F4045" t="s">
        <v>257</v>
      </c>
      <c r="G4045">
        <v>20</v>
      </c>
      <c r="H4045">
        <v>13</v>
      </c>
      <c r="I4045">
        <v>2010</v>
      </c>
      <c r="J4045">
        <v>2</v>
      </c>
      <c r="K4045" t="s">
        <v>591</v>
      </c>
      <c r="L4045">
        <f>data_to_analyze[[#This Row],[workers]]-data_to_analyze[[#This Row],[previous_workers]]</f>
        <v>7</v>
      </c>
    </row>
    <row r="4046" spans="1:12" x14ac:dyDescent="0.25">
      <c r="A4046">
        <v>4035</v>
      </c>
      <c r="B4046" t="s">
        <v>14482</v>
      </c>
      <c r="C4046" t="s">
        <v>10856</v>
      </c>
      <c r="D4046" s="7">
        <v>38800000</v>
      </c>
      <c r="E4046">
        <v>80</v>
      </c>
      <c r="F4046" t="s">
        <v>33</v>
      </c>
      <c r="G4046">
        <v>180</v>
      </c>
      <c r="H4046">
        <v>135</v>
      </c>
      <c r="I4046">
        <v>1973</v>
      </c>
      <c r="J4046">
        <v>1</v>
      </c>
      <c r="K4046" t="s">
        <v>632</v>
      </c>
      <c r="L4046">
        <f>data_to_analyze[[#This Row],[workers]]-data_to_analyze[[#This Row],[previous_workers]]</f>
        <v>45</v>
      </c>
    </row>
    <row r="4047" spans="1:12" x14ac:dyDescent="0.25">
      <c r="A4047">
        <v>4036</v>
      </c>
      <c r="B4047" t="s">
        <v>14485</v>
      </c>
      <c r="C4047" t="s">
        <v>17771</v>
      </c>
      <c r="D4047" s="7">
        <v>33800000</v>
      </c>
      <c r="E4047">
        <v>80</v>
      </c>
      <c r="F4047" t="s">
        <v>55</v>
      </c>
      <c r="G4047">
        <v>47</v>
      </c>
      <c r="H4047">
        <v>27</v>
      </c>
      <c r="I4047">
        <v>2000</v>
      </c>
      <c r="J4047">
        <v>6</v>
      </c>
      <c r="K4047" t="s">
        <v>14488</v>
      </c>
      <c r="L4047">
        <f>data_to_analyze[[#This Row],[workers]]-data_to_analyze[[#This Row],[previous_workers]]</f>
        <v>20</v>
      </c>
    </row>
    <row r="4048" spans="1:12" x14ac:dyDescent="0.25">
      <c r="A4048">
        <v>4037</v>
      </c>
      <c r="B4048" t="s">
        <v>14489</v>
      </c>
      <c r="C4048" t="s">
        <v>17764</v>
      </c>
      <c r="D4048" s="7">
        <v>14700000</v>
      </c>
      <c r="E4048">
        <v>80</v>
      </c>
      <c r="F4048" t="s">
        <v>336</v>
      </c>
      <c r="G4048">
        <v>104</v>
      </c>
      <c r="H4048">
        <v>56</v>
      </c>
      <c r="I4048">
        <v>2007</v>
      </c>
      <c r="J4048">
        <v>1</v>
      </c>
      <c r="K4048" t="s">
        <v>437</v>
      </c>
      <c r="L4048">
        <f>data_to_analyze[[#This Row],[workers]]-data_to_analyze[[#This Row],[previous_workers]]</f>
        <v>48</v>
      </c>
    </row>
    <row r="4049" spans="1:12" x14ac:dyDescent="0.25">
      <c r="A4049">
        <v>4038</v>
      </c>
      <c r="B4049" t="s">
        <v>14492</v>
      </c>
      <c r="C4049" t="s">
        <v>10856</v>
      </c>
      <c r="D4049" s="7">
        <v>5500000</v>
      </c>
      <c r="E4049">
        <v>80</v>
      </c>
      <c r="F4049" t="s">
        <v>336</v>
      </c>
      <c r="G4049">
        <v>91</v>
      </c>
      <c r="H4049">
        <v>55</v>
      </c>
      <c r="I4049">
        <v>1982</v>
      </c>
      <c r="J4049">
        <v>1</v>
      </c>
      <c r="K4049" t="s">
        <v>14495</v>
      </c>
      <c r="L4049">
        <f>data_to_analyze[[#This Row],[workers]]-data_to_analyze[[#This Row],[previous_workers]]</f>
        <v>36</v>
      </c>
    </row>
    <row r="4050" spans="1:12" x14ac:dyDescent="0.25">
      <c r="A4050">
        <v>4039</v>
      </c>
      <c r="B4050" t="s">
        <v>14496</v>
      </c>
      <c r="C4050" t="s">
        <v>17770</v>
      </c>
      <c r="D4050" s="7">
        <v>4400000</v>
      </c>
      <c r="E4050">
        <v>80</v>
      </c>
      <c r="F4050" t="s">
        <v>187</v>
      </c>
      <c r="G4050">
        <v>13</v>
      </c>
      <c r="H4050">
        <v>10</v>
      </c>
      <c r="I4050">
        <v>2010</v>
      </c>
      <c r="J4050">
        <v>5</v>
      </c>
      <c r="K4050" t="s">
        <v>34</v>
      </c>
      <c r="L4050">
        <f>data_to_analyze[[#This Row],[workers]]-data_to_analyze[[#This Row],[previous_workers]]</f>
        <v>3</v>
      </c>
    </row>
    <row r="4051" spans="1:12" x14ac:dyDescent="0.25">
      <c r="A4051">
        <v>4040</v>
      </c>
      <c r="B4051" t="s">
        <v>14499</v>
      </c>
      <c r="C4051" t="s">
        <v>17753</v>
      </c>
      <c r="D4051" s="7">
        <v>10300000</v>
      </c>
      <c r="E4051">
        <v>80</v>
      </c>
      <c r="F4051" t="s">
        <v>336</v>
      </c>
      <c r="G4051">
        <v>142</v>
      </c>
      <c r="H4051">
        <v>87</v>
      </c>
      <c r="I4051">
        <v>2013</v>
      </c>
      <c r="J4051">
        <v>2</v>
      </c>
      <c r="K4051" t="s">
        <v>854</v>
      </c>
      <c r="L4051">
        <f>data_to_analyze[[#This Row],[workers]]-data_to_analyze[[#This Row],[previous_workers]]</f>
        <v>55</v>
      </c>
    </row>
    <row r="4052" spans="1:12" x14ac:dyDescent="0.25">
      <c r="A4052">
        <v>4041</v>
      </c>
      <c r="B4052" t="s">
        <v>14502</v>
      </c>
      <c r="C4052" t="s">
        <v>10856</v>
      </c>
      <c r="D4052" s="7">
        <v>10300000</v>
      </c>
      <c r="E4052">
        <v>80</v>
      </c>
      <c r="F4052" t="s">
        <v>336</v>
      </c>
      <c r="G4052">
        <v>22</v>
      </c>
      <c r="H4052">
        <v>11</v>
      </c>
      <c r="I4052">
        <v>2006</v>
      </c>
      <c r="J4052">
        <v>6</v>
      </c>
      <c r="K4052" t="s">
        <v>137</v>
      </c>
      <c r="L4052">
        <f>data_to_analyze[[#This Row],[workers]]-data_to_analyze[[#This Row],[previous_workers]]</f>
        <v>11</v>
      </c>
    </row>
    <row r="4053" spans="1:12" x14ac:dyDescent="0.25">
      <c r="A4053">
        <v>4042</v>
      </c>
      <c r="B4053" t="s">
        <v>14505</v>
      </c>
      <c r="C4053" t="s">
        <v>108</v>
      </c>
      <c r="D4053" s="7">
        <v>85300000</v>
      </c>
      <c r="E4053">
        <v>80</v>
      </c>
      <c r="F4053" t="s">
        <v>25</v>
      </c>
      <c r="G4053">
        <v>700</v>
      </c>
      <c r="H4053">
        <v>450</v>
      </c>
      <c r="I4053">
        <v>1962</v>
      </c>
      <c r="J4053">
        <v>1</v>
      </c>
      <c r="K4053" t="s">
        <v>2330</v>
      </c>
      <c r="L4053">
        <f>data_to_analyze[[#This Row],[workers]]-data_to_analyze[[#This Row],[previous_workers]]</f>
        <v>250</v>
      </c>
    </row>
    <row r="4054" spans="1:12" x14ac:dyDescent="0.25">
      <c r="A4054">
        <v>4043</v>
      </c>
      <c r="B4054" t="s">
        <v>14509</v>
      </c>
      <c r="C4054" t="s">
        <v>108</v>
      </c>
      <c r="D4054" s="7">
        <v>2700000</v>
      </c>
      <c r="E4054">
        <v>80</v>
      </c>
      <c r="F4054" t="s">
        <v>40</v>
      </c>
      <c r="G4054">
        <v>56</v>
      </c>
      <c r="H4054">
        <v>38</v>
      </c>
      <c r="I4054">
        <v>2013</v>
      </c>
      <c r="J4054">
        <v>1</v>
      </c>
      <c r="K4054" t="s">
        <v>882</v>
      </c>
      <c r="L4054">
        <f>data_to_analyze[[#This Row],[workers]]-data_to_analyze[[#This Row],[previous_workers]]</f>
        <v>18</v>
      </c>
    </row>
    <row r="4055" spans="1:12" x14ac:dyDescent="0.25">
      <c r="A4055">
        <v>4044</v>
      </c>
      <c r="B4055" t="s">
        <v>14512</v>
      </c>
      <c r="C4055" t="s">
        <v>17749</v>
      </c>
      <c r="D4055" s="7">
        <v>110900000</v>
      </c>
      <c r="E4055">
        <v>80</v>
      </c>
      <c r="F4055" t="s">
        <v>25</v>
      </c>
      <c r="G4055">
        <v>570</v>
      </c>
      <c r="H4055">
        <v>340</v>
      </c>
      <c r="I4055">
        <v>1941</v>
      </c>
      <c r="J4055">
        <v>11</v>
      </c>
      <c r="K4055" t="s">
        <v>5979</v>
      </c>
      <c r="L4055">
        <f>data_to_analyze[[#This Row],[workers]]-data_to_analyze[[#This Row],[previous_workers]]</f>
        <v>230</v>
      </c>
    </row>
    <row r="4056" spans="1:12" x14ac:dyDescent="0.25">
      <c r="A4056">
        <v>4045</v>
      </c>
      <c r="B4056" t="s">
        <v>14516</v>
      </c>
      <c r="C4056" t="s">
        <v>17773</v>
      </c>
      <c r="D4056" s="7">
        <v>4100000</v>
      </c>
      <c r="E4056">
        <v>80</v>
      </c>
      <c r="F4056" t="s">
        <v>187</v>
      </c>
      <c r="G4056">
        <v>19</v>
      </c>
      <c r="H4056">
        <v>16</v>
      </c>
      <c r="I4056">
        <v>2010</v>
      </c>
      <c r="J4056">
        <v>3</v>
      </c>
      <c r="K4056" t="s">
        <v>1853</v>
      </c>
      <c r="L4056">
        <f>data_to_analyze[[#This Row],[workers]]-data_to_analyze[[#This Row],[previous_workers]]</f>
        <v>3</v>
      </c>
    </row>
    <row r="4057" spans="1:12" x14ac:dyDescent="0.25">
      <c r="A4057">
        <v>4046</v>
      </c>
      <c r="B4057" t="s">
        <v>14519</v>
      </c>
      <c r="C4057" t="s">
        <v>17730</v>
      </c>
      <c r="D4057" s="7">
        <v>52600000</v>
      </c>
      <c r="E4057">
        <v>80</v>
      </c>
      <c r="F4057" t="s">
        <v>181</v>
      </c>
      <c r="G4057">
        <v>316</v>
      </c>
      <c r="H4057">
        <v>196</v>
      </c>
      <c r="I4057">
        <v>1992</v>
      </c>
      <c r="J4057">
        <v>8</v>
      </c>
      <c r="K4057" t="s">
        <v>2594</v>
      </c>
      <c r="L4057">
        <f>data_to_analyze[[#This Row],[workers]]-data_to_analyze[[#This Row],[previous_workers]]</f>
        <v>120</v>
      </c>
    </row>
    <row r="4058" spans="1:12" x14ac:dyDescent="0.25">
      <c r="A4058">
        <v>4047</v>
      </c>
      <c r="B4058" t="s">
        <v>14522</v>
      </c>
      <c r="C4058" t="s">
        <v>10856</v>
      </c>
      <c r="D4058" s="7">
        <v>6100000</v>
      </c>
      <c r="E4058">
        <v>80</v>
      </c>
      <c r="F4058" t="s">
        <v>233</v>
      </c>
      <c r="G4058">
        <v>30</v>
      </c>
      <c r="H4058">
        <v>15</v>
      </c>
      <c r="I4058">
        <v>1998</v>
      </c>
      <c r="J4058">
        <v>3</v>
      </c>
      <c r="K4058" t="s">
        <v>14525</v>
      </c>
      <c r="L4058">
        <f>data_to_analyze[[#This Row],[workers]]-data_to_analyze[[#This Row],[previous_workers]]</f>
        <v>15</v>
      </c>
    </row>
    <row r="4059" spans="1:12" x14ac:dyDescent="0.25">
      <c r="A4059">
        <v>4048</v>
      </c>
      <c r="B4059" t="s">
        <v>14526</v>
      </c>
      <c r="C4059" t="s">
        <v>17735</v>
      </c>
      <c r="D4059" s="7">
        <v>8600000</v>
      </c>
      <c r="E4059">
        <v>80</v>
      </c>
      <c r="F4059" t="s">
        <v>297</v>
      </c>
      <c r="G4059">
        <v>49</v>
      </c>
      <c r="H4059">
        <v>32</v>
      </c>
      <c r="I4059">
        <v>2012</v>
      </c>
      <c r="J4059">
        <v>2</v>
      </c>
      <c r="K4059" t="s">
        <v>364</v>
      </c>
      <c r="L4059">
        <f>data_to_analyze[[#This Row],[workers]]-data_to_analyze[[#This Row],[previous_workers]]</f>
        <v>17</v>
      </c>
    </row>
    <row r="4060" spans="1:12" x14ac:dyDescent="0.25">
      <c r="A4060">
        <v>4049</v>
      </c>
      <c r="B4060" t="s">
        <v>14529</v>
      </c>
      <c r="C4060" t="s">
        <v>17765</v>
      </c>
      <c r="D4060" s="7">
        <v>4600000</v>
      </c>
      <c r="E4060">
        <v>80</v>
      </c>
      <c r="F4060" t="s">
        <v>156</v>
      </c>
      <c r="G4060">
        <v>50</v>
      </c>
      <c r="H4060">
        <v>27</v>
      </c>
      <c r="I4060">
        <v>2008</v>
      </c>
      <c r="J4060">
        <v>1</v>
      </c>
      <c r="K4060" t="s">
        <v>9794</v>
      </c>
      <c r="L4060">
        <f>data_to_analyze[[#This Row],[workers]]-data_to_analyze[[#This Row],[previous_workers]]</f>
        <v>23</v>
      </c>
    </row>
    <row r="4061" spans="1:12" x14ac:dyDescent="0.25">
      <c r="A4061">
        <v>4050</v>
      </c>
      <c r="B4061" t="s">
        <v>14532</v>
      </c>
      <c r="C4061" t="s">
        <v>17765</v>
      </c>
      <c r="D4061" s="7">
        <v>97700000</v>
      </c>
      <c r="E4061">
        <v>80</v>
      </c>
      <c r="F4061" t="s">
        <v>6043</v>
      </c>
      <c r="G4061">
        <v>123</v>
      </c>
      <c r="H4061">
        <v>127</v>
      </c>
      <c r="I4061">
        <v>1992</v>
      </c>
      <c r="J4061">
        <v>4</v>
      </c>
      <c r="K4061" t="s">
        <v>14536</v>
      </c>
      <c r="L4061">
        <f>data_to_analyze[[#This Row],[workers]]-data_to_analyze[[#This Row],[previous_workers]]</f>
        <v>-4</v>
      </c>
    </row>
    <row r="4062" spans="1:12" x14ac:dyDescent="0.25">
      <c r="A4062">
        <v>4051</v>
      </c>
      <c r="B4062" t="s">
        <v>14537</v>
      </c>
      <c r="C4062" t="s">
        <v>777</v>
      </c>
      <c r="D4062" s="7">
        <v>10900000</v>
      </c>
      <c r="E4062">
        <v>80</v>
      </c>
      <c r="F4062" t="s">
        <v>336</v>
      </c>
      <c r="G4062">
        <v>53</v>
      </c>
      <c r="H4062">
        <v>25</v>
      </c>
      <c r="I4062">
        <v>2004</v>
      </c>
      <c r="J4062">
        <v>1</v>
      </c>
      <c r="K4062" t="s">
        <v>8737</v>
      </c>
      <c r="L4062">
        <f>data_to_analyze[[#This Row],[workers]]-data_to_analyze[[#This Row],[previous_workers]]</f>
        <v>28</v>
      </c>
    </row>
    <row r="4063" spans="1:12" x14ac:dyDescent="0.25">
      <c r="A4063">
        <v>4052</v>
      </c>
      <c r="B4063" t="s">
        <v>14540</v>
      </c>
      <c r="C4063" t="s">
        <v>17765</v>
      </c>
      <c r="D4063" s="7">
        <v>50200000</v>
      </c>
      <c r="E4063">
        <v>80</v>
      </c>
      <c r="F4063" t="s">
        <v>336</v>
      </c>
      <c r="G4063">
        <v>203</v>
      </c>
      <c r="H4063">
        <v>101</v>
      </c>
      <c r="I4063">
        <v>2000</v>
      </c>
      <c r="J4063">
        <v>6</v>
      </c>
      <c r="K4063" t="s">
        <v>13482</v>
      </c>
      <c r="L4063">
        <f>data_to_analyze[[#This Row],[workers]]-data_to_analyze[[#This Row],[previous_workers]]</f>
        <v>102</v>
      </c>
    </row>
    <row r="4064" spans="1:12" x14ac:dyDescent="0.25">
      <c r="A4064">
        <v>4053</v>
      </c>
      <c r="B4064" t="s">
        <v>14544</v>
      </c>
      <c r="C4064" t="s">
        <v>17742</v>
      </c>
      <c r="D4064" s="7">
        <v>60900000</v>
      </c>
      <c r="E4064">
        <v>80</v>
      </c>
      <c r="F4064" t="s">
        <v>336</v>
      </c>
      <c r="G4064">
        <v>254</v>
      </c>
      <c r="H4064">
        <v>134</v>
      </c>
      <c r="I4064">
        <v>2003</v>
      </c>
      <c r="J4064">
        <v>5</v>
      </c>
      <c r="K4064" t="s">
        <v>14548</v>
      </c>
      <c r="L4064">
        <f>data_to_analyze[[#This Row],[workers]]-data_to_analyze[[#This Row],[previous_workers]]</f>
        <v>120</v>
      </c>
    </row>
    <row r="4065" spans="1:12" x14ac:dyDescent="0.25">
      <c r="A4065">
        <v>4054</v>
      </c>
      <c r="B4065" t="s">
        <v>14549</v>
      </c>
      <c r="C4065" t="s">
        <v>17742</v>
      </c>
      <c r="D4065" s="7">
        <v>600000</v>
      </c>
      <c r="E4065">
        <v>80</v>
      </c>
      <c r="F4065" t="s">
        <v>308</v>
      </c>
      <c r="G4065">
        <v>70</v>
      </c>
      <c r="H4065">
        <v>31</v>
      </c>
      <c r="I4065">
        <v>2007</v>
      </c>
      <c r="J4065">
        <v>1</v>
      </c>
      <c r="K4065" t="s">
        <v>506</v>
      </c>
      <c r="L4065">
        <f>data_to_analyze[[#This Row],[workers]]-data_to_analyze[[#This Row],[previous_workers]]</f>
        <v>39</v>
      </c>
    </row>
    <row r="4066" spans="1:12" x14ac:dyDescent="0.25">
      <c r="A4066">
        <v>4055</v>
      </c>
      <c r="B4066" t="s">
        <v>14552</v>
      </c>
      <c r="C4066" t="s">
        <v>17738</v>
      </c>
      <c r="D4066" s="7">
        <v>3500000</v>
      </c>
      <c r="E4066">
        <v>80</v>
      </c>
      <c r="F4066" t="s">
        <v>6043</v>
      </c>
      <c r="G4066">
        <v>21</v>
      </c>
      <c r="H4066">
        <v>13</v>
      </c>
      <c r="I4066">
        <v>2007</v>
      </c>
      <c r="J4066">
        <v>1</v>
      </c>
      <c r="K4066" t="s">
        <v>976</v>
      </c>
      <c r="L4066">
        <f>data_to_analyze[[#This Row],[workers]]-data_to_analyze[[#This Row],[previous_workers]]</f>
        <v>8</v>
      </c>
    </row>
    <row r="4067" spans="1:12" x14ac:dyDescent="0.25">
      <c r="A4067">
        <v>4056</v>
      </c>
      <c r="B4067" t="s">
        <v>14555</v>
      </c>
      <c r="C4067" t="s">
        <v>17770</v>
      </c>
      <c r="D4067" s="7">
        <v>59400000</v>
      </c>
      <c r="E4067">
        <v>79</v>
      </c>
      <c r="F4067" t="s">
        <v>40</v>
      </c>
      <c r="G4067">
        <v>74</v>
      </c>
      <c r="H4067">
        <v>48</v>
      </c>
      <c r="I4067">
        <v>2007</v>
      </c>
      <c r="J4067">
        <v>5</v>
      </c>
      <c r="K4067" t="s">
        <v>2939</v>
      </c>
      <c r="L4067">
        <f>data_to_analyze[[#This Row],[workers]]-data_to_analyze[[#This Row],[previous_workers]]</f>
        <v>26</v>
      </c>
    </row>
    <row r="4068" spans="1:12" x14ac:dyDescent="0.25">
      <c r="A4068">
        <v>4057</v>
      </c>
      <c r="B4068" t="s">
        <v>14558</v>
      </c>
      <c r="C4068" t="s">
        <v>10856</v>
      </c>
      <c r="D4068" s="7">
        <v>10400000</v>
      </c>
      <c r="E4068">
        <v>79</v>
      </c>
      <c r="F4068" t="s">
        <v>156</v>
      </c>
      <c r="G4068">
        <v>79</v>
      </c>
      <c r="H4068">
        <v>67</v>
      </c>
      <c r="I4068">
        <v>2005</v>
      </c>
      <c r="J4068">
        <v>1</v>
      </c>
      <c r="K4068" t="s">
        <v>137</v>
      </c>
      <c r="L4068">
        <f>data_to_analyze[[#This Row],[workers]]-data_to_analyze[[#This Row],[previous_workers]]</f>
        <v>12</v>
      </c>
    </row>
    <row r="4069" spans="1:12" x14ac:dyDescent="0.25">
      <c r="A4069">
        <v>4058</v>
      </c>
      <c r="B4069" t="s">
        <v>14561</v>
      </c>
      <c r="C4069" t="s">
        <v>777</v>
      </c>
      <c r="D4069" s="7">
        <v>2700000</v>
      </c>
      <c r="E4069">
        <v>79</v>
      </c>
      <c r="F4069" t="s">
        <v>40</v>
      </c>
      <c r="G4069">
        <v>35</v>
      </c>
      <c r="H4069">
        <v>15</v>
      </c>
      <c r="I4069">
        <v>2010</v>
      </c>
      <c r="J4069">
        <v>2</v>
      </c>
      <c r="K4069" t="s">
        <v>1315</v>
      </c>
      <c r="L4069">
        <f>data_to_analyze[[#This Row],[workers]]-data_to_analyze[[#This Row],[previous_workers]]</f>
        <v>20</v>
      </c>
    </row>
    <row r="4070" spans="1:12" x14ac:dyDescent="0.25">
      <c r="A4070">
        <v>4059</v>
      </c>
      <c r="B4070" t="s">
        <v>14564</v>
      </c>
      <c r="C4070" t="s">
        <v>108</v>
      </c>
      <c r="D4070" s="7">
        <v>26700000</v>
      </c>
      <c r="E4070">
        <v>79</v>
      </c>
      <c r="F4070" t="s">
        <v>211</v>
      </c>
      <c r="G4070">
        <v>30</v>
      </c>
      <c r="H4070">
        <v>16</v>
      </c>
      <c r="I4070">
        <v>2014</v>
      </c>
      <c r="J4070">
        <v>1</v>
      </c>
      <c r="K4070" t="s">
        <v>1240</v>
      </c>
      <c r="L4070">
        <f>data_to_analyze[[#This Row],[workers]]-data_to_analyze[[#This Row],[previous_workers]]</f>
        <v>14</v>
      </c>
    </row>
    <row r="4071" spans="1:12" x14ac:dyDescent="0.25">
      <c r="A4071">
        <v>4060</v>
      </c>
      <c r="B4071" t="s">
        <v>14567</v>
      </c>
      <c r="C4071" t="s">
        <v>17735</v>
      </c>
      <c r="D4071" s="7">
        <v>50700000</v>
      </c>
      <c r="E4071">
        <v>79</v>
      </c>
      <c r="F4071" t="s">
        <v>336</v>
      </c>
      <c r="G4071">
        <v>324</v>
      </c>
      <c r="H4071">
        <v>108</v>
      </c>
      <c r="I4071">
        <v>1992</v>
      </c>
      <c r="J4071">
        <v>2</v>
      </c>
      <c r="K4071" t="s">
        <v>2861</v>
      </c>
      <c r="L4071">
        <f>data_to_analyze[[#This Row],[workers]]-data_to_analyze[[#This Row],[previous_workers]]</f>
        <v>216</v>
      </c>
    </row>
    <row r="4072" spans="1:12" x14ac:dyDescent="0.25">
      <c r="A4072">
        <v>4061</v>
      </c>
      <c r="B4072" t="s">
        <v>14570</v>
      </c>
      <c r="C4072" t="s">
        <v>17742</v>
      </c>
      <c r="D4072" s="7">
        <v>1000000</v>
      </c>
      <c r="E4072">
        <v>79</v>
      </c>
      <c r="F4072" t="s">
        <v>40</v>
      </c>
      <c r="G4072">
        <v>39</v>
      </c>
      <c r="H4072">
        <v>15</v>
      </c>
      <c r="I4072">
        <v>2012</v>
      </c>
      <c r="J4072">
        <v>1</v>
      </c>
      <c r="K4072" t="s">
        <v>506</v>
      </c>
      <c r="L4072">
        <f>data_to_analyze[[#This Row],[workers]]-data_to_analyze[[#This Row],[previous_workers]]</f>
        <v>24</v>
      </c>
    </row>
    <row r="4073" spans="1:12" x14ac:dyDescent="0.25">
      <c r="A4073">
        <v>4062</v>
      </c>
      <c r="B4073" t="s">
        <v>14573</v>
      </c>
      <c r="C4073" t="s">
        <v>17765</v>
      </c>
      <c r="D4073" s="7">
        <v>77900000</v>
      </c>
      <c r="E4073">
        <v>79</v>
      </c>
      <c r="F4073" t="s">
        <v>18</v>
      </c>
      <c r="G4073">
        <v>298</v>
      </c>
      <c r="H4073">
        <v>135</v>
      </c>
      <c r="I4073">
        <v>1996</v>
      </c>
      <c r="J4073">
        <v>12</v>
      </c>
      <c r="K4073" t="s">
        <v>13482</v>
      </c>
      <c r="L4073">
        <f>data_to_analyze[[#This Row],[workers]]-data_to_analyze[[#This Row],[previous_workers]]</f>
        <v>163</v>
      </c>
    </row>
    <row r="4074" spans="1:12" x14ac:dyDescent="0.25">
      <c r="A4074">
        <v>4063</v>
      </c>
      <c r="B4074" t="s">
        <v>14577</v>
      </c>
      <c r="C4074" t="s">
        <v>17748</v>
      </c>
      <c r="D4074" s="7">
        <v>2100000</v>
      </c>
      <c r="E4074">
        <v>79</v>
      </c>
      <c r="F4074" t="s">
        <v>40</v>
      </c>
      <c r="G4074">
        <v>8</v>
      </c>
      <c r="H4074">
        <v>6</v>
      </c>
      <c r="I4074">
        <v>2005</v>
      </c>
      <c r="J4074">
        <v>1</v>
      </c>
      <c r="K4074" t="s">
        <v>14580</v>
      </c>
      <c r="L4074">
        <f>data_to_analyze[[#This Row],[workers]]-data_to_analyze[[#This Row],[previous_workers]]</f>
        <v>2</v>
      </c>
    </row>
    <row r="4075" spans="1:12" x14ac:dyDescent="0.25">
      <c r="A4075">
        <v>4064</v>
      </c>
      <c r="B4075" t="s">
        <v>14581</v>
      </c>
      <c r="C4075" t="s">
        <v>17753</v>
      </c>
      <c r="D4075" s="7">
        <v>2600000</v>
      </c>
      <c r="E4075">
        <v>79</v>
      </c>
      <c r="F4075" t="s">
        <v>107</v>
      </c>
      <c r="G4075">
        <v>30</v>
      </c>
      <c r="H4075">
        <v>21</v>
      </c>
      <c r="I4075">
        <v>2005</v>
      </c>
      <c r="J4075">
        <v>1</v>
      </c>
      <c r="K4075" t="s">
        <v>854</v>
      </c>
      <c r="L4075">
        <f>data_to_analyze[[#This Row],[workers]]-data_to_analyze[[#This Row],[previous_workers]]</f>
        <v>9</v>
      </c>
    </row>
    <row r="4076" spans="1:12" x14ac:dyDescent="0.25">
      <c r="A4076">
        <v>4065</v>
      </c>
      <c r="B4076" t="s">
        <v>14584</v>
      </c>
      <c r="C4076" t="s">
        <v>17739</v>
      </c>
      <c r="D4076" s="7">
        <v>21300000</v>
      </c>
      <c r="E4076">
        <v>79</v>
      </c>
      <c r="F4076" t="s">
        <v>297</v>
      </c>
      <c r="G4076">
        <v>72</v>
      </c>
      <c r="H4076">
        <v>28</v>
      </c>
      <c r="I4076">
        <v>2012</v>
      </c>
      <c r="J4076">
        <v>5</v>
      </c>
      <c r="K4076" t="s">
        <v>122</v>
      </c>
      <c r="L4076">
        <f>data_to_analyze[[#This Row],[workers]]-data_to_analyze[[#This Row],[previous_workers]]</f>
        <v>44</v>
      </c>
    </row>
    <row r="4077" spans="1:12" x14ac:dyDescent="0.25">
      <c r="A4077">
        <v>4066</v>
      </c>
      <c r="B4077" t="s">
        <v>14587</v>
      </c>
      <c r="C4077" t="s">
        <v>17739</v>
      </c>
      <c r="D4077" s="7">
        <v>28500000</v>
      </c>
      <c r="E4077">
        <v>79</v>
      </c>
      <c r="F4077" t="s">
        <v>187</v>
      </c>
      <c r="G4077">
        <v>1265</v>
      </c>
      <c r="H4077">
        <v>760</v>
      </c>
      <c r="I4077">
        <v>2007</v>
      </c>
      <c r="J4077">
        <v>8</v>
      </c>
      <c r="K4077" t="s">
        <v>122</v>
      </c>
      <c r="L4077">
        <f>data_to_analyze[[#This Row],[workers]]-data_to_analyze[[#This Row],[previous_workers]]</f>
        <v>505</v>
      </c>
    </row>
    <row r="4078" spans="1:12" x14ac:dyDescent="0.25">
      <c r="A4078">
        <v>4067</v>
      </c>
      <c r="B4078" t="s">
        <v>14590</v>
      </c>
      <c r="C4078" t="s">
        <v>108</v>
      </c>
      <c r="D4078" s="7">
        <v>300000</v>
      </c>
      <c r="E4078">
        <v>79</v>
      </c>
      <c r="F4078" t="s">
        <v>211</v>
      </c>
      <c r="G4078">
        <v>14</v>
      </c>
      <c r="H4078">
        <v>9</v>
      </c>
      <c r="I4078">
        <v>1995</v>
      </c>
      <c r="J4078">
        <v>1</v>
      </c>
      <c r="K4078" t="s">
        <v>14593</v>
      </c>
      <c r="L4078">
        <f>data_to_analyze[[#This Row],[workers]]-data_to_analyze[[#This Row],[previous_workers]]</f>
        <v>5</v>
      </c>
    </row>
    <row r="4079" spans="1:12" x14ac:dyDescent="0.25">
      <c r="A4079">
        <v>4068</v>
      </c>
      <c r="B4079" t="s">
        <v>14594</v>
      </c>
      <c r="C4079" t="s">
        <v>17735</v>
      </c>
      <c r="D4079" s="7">
        <v>2300000</v>
      </c>
      <c r="E4079">
        <v>79</v>
      </c>
      <c r="F4079" t="s">
        <v>211</v>
      </c>
      <c r="G4079">
        <v>8</v>
      </c>
      <c r="H4079">
        <v>5</v>
      </c>
      <c r="I4079">
        <v>2012</v>
      </c>
      <c r="J4079">
        <v>1</v>
      </c>
      <c r="K4079" t="s">
        <v>2278</v>
      </c>
      <c r="L4079">
        <f>data_to_analyze[[#This Row],[workers]]-data_to_analyze[[#This Row],[previous_workers]]</f>
        <v>3</v>
      </c>
    </row>
    <row r="4080" spans="1:12" x14ac:dyDescent="0.25">
      <c r="A4080">
        <v>4069</v>
      </c>
      <c r="B4080" t="s">
        <v>14597</v>
      </c>
      <c r="C4080" t="s">
        <v>17742</v>
      </c>
      <c r="D4080" s="7">
        <v>9900000</v>
      </c>
      <c r="E4080">
        <v>79</v>
      </c>
      <c r="F4080" t="s">
        <v>297</v>
      </c>
      <c r="G4080">
        <v>55</v>
      </c>
      <c r="H4080">
        <v>33</v>
      </c>
      <c r="I4080">
        <v>2003</v>
      </c>
      <c r="J4080">
        <v>5</v>
      </c>
      <c r="K4080" t="s">
        <v>1274</v>
      </c>
      <c r="L4080">
        <f>data_to_analyze[[#This Row],[workers]]-data_to_analyze[[#This Row],[previous_workers]]</f>
        <v>22</v>
      </c>
    </row>
    <row r="4081" spans="1:12" x14ac:dyDescent="0.25">
      <c r="A4081">
        <v>4070</v>
      </c>
      <c r="B4081" t="s">
        <v>14600</v>
      </c>
      <c r="C4081" t="s">
        <v>17769</v>
      </c>
      <c r="D4081" s="7">
        <v>110600000</v>
      </c>
      <c r="E4081">
        <v>79</v>
      </c>
      <c r="F4081" t="s">
        <v>55</v>
      </c>
      <c r="G4081">
        <v>469</v>
      </c>
      <c r="H4081">
        <v>274</v>
      </c>
      <c r="I4081">
        <v>2004</v>
      </c>
      <c r="J4081">
        <v>11</v>
      </c>
      <c r="K4081" t="s">
        <v>5979</v>
      </c>
      <c r="L4081">
        <f>data_to_analyze[[#This Row],[workers]]-data_to_analyze[[#This Row],[previous_workers]]</f>
        <v>195</v>
      </c>
    </row>
    <row r="4082" spans="1:12" x14ac:dyDescent="0.25">
      <c r="A4082">
        <v>4071</v>
      </c>
      <c r="B4082" t="s">
        <v>14604</v>
      </c>
      <c r="C4082" t="s">
        <v>17770</v>
      </c>
      <c r="D4082" s="7">
        <v>13400000</v>
      </c>
      <c r="E4082">
        <v>79</v>
      </c>
      <c r="F4082" t="s">
        <v>297</v>
      </c>
      <c r="G4082">
        <v>139</v>
      </c>
      <c r="H4082">
        <v>50</v>
      </c>
      <c r="I4082">
        <v>2011</v>
      </c>
      <c r="J4082">
        <v>5</v>
      </c>
      <c r="K4082" t="s">
        <v>330</v>
      </c>
      <c r="L4082">
        <f>data_to_analyze[[#This Row],[workers]]-data_to_analyze[[#This Row],[previous_workers]]</f>
        <v>89</v>
      </c>
    </row>
    <row r="4083" spans="1:12" x14ac:dyDescent="0.25">
      <c r="A4083">
        <v>4072</v>
      </c>
      <c r="B4083" t="s">
        <v>14607</v>
      </c>
      <c r="C4083" t="s">
        <v>17765</v>
      </c>
      <c r="D4083" s="7">
        <v>8600000</v>
      </c>
      <c r="E4083">
        <v>79</v>
      </c>
      <c r="F4083" t="s">
        <v>6043</v>
      </c>
      <c r="G4083">
        <v>9</v>
      </c>
      <c r="H4083">
        <v>9</v>
      </c>
      <c r="I4083">
        <v>2003</v>
      </c>
      <c r="J4083">
        <v>2</v>
      </c>
      <c r="K4083" t="s">
        <v>4583</v>
      </c>
      <c r="L4083">
        <f>data_to_analyze[[#This Row],[workers]]-data_to_analyze[[#This Row],[previous_workers]]</f>
        <v>0</v>
      </c>
    </row>
    <row r="4084" spans="1:12" x14ac:dyDescent="0.25">
      <c r="A4084">
        <v>4073</v>
      </c>
      <c r="B4084" t="s">
        <v>14610</v>
      </c>
      <c r="C4084" t="s">
        <v>17773</v>
      </c>
      <c r="D4084" s="7">
        <v>700000</v>
      </c>
      <c r="E4084">
        <v>79</v>
      </c>
      <c r="F4084" t="s">
        <v>623</v>
      </c>
      <c r="G4084">
        <v>19</v>
      </c>
      <c r="H4084">
        <v>11</v>
      </c>
      <c r="I4084">
        <v>2010</v>
      </c>
      <c r="J4084">
        <v>3</v>
      </c>
      <c r="K4084" t="s">
        <v>14613</v>
      </c>
      <c r="L4084">
        <f>data_to_analyze[[#This Row],[workers]]-data_to_analyze[[#This Row],[previous_workers]]</f>
        <v>8</v>
      </c>
    </row>
    <row r="4085" spans="1:12" x14ac:dyDescent="0.25">
      <c r="A4085">
        <v>4074</v>
      </c>
      <c r="B4085" t="s">
        <v>14614</v>
      </c>
      <c r="C4085" t="s">
        <v>108</v>
      </c>
      <c r="D4085" s="7">
        <v>167600000</v>
      </c>
      <c r="E4085">
        <v>79</v>
      </c>
      <c r="F4085" t="s">
        <v>233</v>
      </c>
      <c r="G4085">
        <v>95</v>
      </c>
      <c r="H4085">
        <v>56</v>
      </c>
      <c r="I4085">
        <v>1967</v>
      </c>
      <c r="J4085">
        <v>3</v>
      </c>
      <c r="K4085" t="s">
        <v>4307</v>
      </c>
      <c r="L4085">
        <f>data_to_analyze[[#This Row],[workers]]-data_to_analyze[[#This Row],[previous_workers]]</f>
        <v>39</v>
      </c>
    </row>
    <row r="4086" spans="1:12" x14ac:dyDescent="0.25">
      <c r="A4086">
        <v>4075</v>
      </c>
      <c r="B4086" t="s">
        <v>14618</v>
      </c>
      <c r="C4086" t="s">
        <v>777</v>
      </c>
      <c r="D4086" s="7">
        <v>7900000</v>
      </c>
      <c r="E4086">
        <v>79</v>
      </c>
      <c r="F4086" t="s">
        <v>211</v>
      </c>
      <c r="G4086">
        <v>20</v>
      </c>
      <c r="H4086">
        <v>10</v>
      </c>
      <c r="I4086">
        <v>2002</v>
      </c>
      <c r="J4086">
        <v>1</v>
      </c>
      <c r="K4086" t="s">
        <v>1355</v>
      </c>
      <c r="L4086">
        <f>data_to_analyze[[#This Row],[workers]]-data_to_analyze[[#This Row],[previous_workers]]</f>
        <v>10</v>
      </c>
    </row>
    <row r="4087" spans="1:12" x14ac:dyDescent="0.25">
      <c r="A4087">
        <v>4076</v>
      </c>
      <c r="B4087" t="s">
        <v>14621</v>
      </c>
      <c r="C4087" t="s">
        <v>17775</v>
      </c>
      <c r="D4087" s="7">
        <v>22300000</v>
      </c>
      <c r="E4087">
        <v>78</v>
      </c>
      <c r="F4087" t="s">
        <v>1041</v>
      </c>
      <c r="G4087">
        <v>135</v>
      </c>
      <c r="H4087">
        <v>105</v>
      </c>
      <c r="I4087">
        <v>1999</v>
      </c>
      <c r="J4087">
        <v>2</v>
      </c>
      <c r="K4087" t="s">
        <v>14624</v>
      </c>
      <c r="L4087">
        <f>data_to_analyze[[#This Row],[workers]]-data_to_analyze[[#This Row],[previous_workers]]</f>
        <v>30</v>
      </c>
    </row>
    <row r="4088" spans="1:12" x14ac:dyDescent="0.25">
      <c r="A4088">
        <v>4077</v>
      </c>
      <c r="B4088" t="s">
        <v>14625</v>
      </c>
      <c r="C4088" t="s">
        <v>17739</v>
      </c>
      <c r="D4088" s="7">
        <v>5300000</v>
      </c>
      <c r="E4088">
        <v>78</v>
      </c>
      <c r="F4088" t="s">
        <v>107</v>
      </c>
      <c r="G4088">
        <v>32</v>
      </c>
      <c r="H4088">
        <v>27</v>
      </c>
      <c r="I4088">
        <v>2015</v>
      </c>
      <c r="J4088">
        <v>1</v>
      </c>
      <c r="K4088" t="s">
        <v>122</v>
      </c>
      <c r="L4088">
        <f>data_to_analyze[[#This Row],[workers]]-data_to_analyze[[#This Row],[previous_workers]]</f>
        <v>5</v>
      </c>
    </row>
    <row r="4089" spans="1:12" x14ac:dyDescent="0.25">
      <c r="A4089">
        <v>4078</v>
      </c>
      <c r="B4089" t="s">
        <v>14628</v>
      </c>
      <c r="C4089" t="s">
        <v>17734</v>
      </c>
      <c r="D4089" s="7">
        <v>7800000</v>
      </c>
      <c r="E4089">
        <v>78</v>
      </c>
      <c r="F4089" t="s">
        <v>6043</v>
      </c>
      <c r="G4089">
        <v>27</v>
      </c>
      <c r="H4089">
        <v>20</v>
      </c>
      <c r="I4089">
        <v>2005</v>
      </c>
      <c r="J4089">
        <v>5</v>
      </c>
      <c r="K4089" t="s">
        <v>1681</v>
      </c>
      <c r="L4089">
        <f>data_to_analyze[[#This Row],[workers]]-data_to_analyze[[#This Row],[previous_workers]]</f>
        <v>7</v>
      </c>
    </row>
    <row r="4090" spans="1:12" x14ac:dyDescent="0.25">
      <c r="A4090">
        <v>4079</v>
      </c>
      <c r="B4090" t="s">
        <v>14631</v>
      </c>
      <c r="C4090" t="s">
        <v>17762</v>
      </c>
      <c r="D4090" s="7">
        <v>85500000</v>
      </c>
      <c r="E4090">
        <v>78</v>
      </c>
      <c r="F4090" t="s">
        <v>289</v>
      </c>
      <c r="G4090">
        <v>168</v>
      </c>
      <c r="H4090">
        <v>65</v>
      </c>
      <c r="I4090">
        <v>2007</v>
      </c>
      <c r="J4090">
        <v>4</v>
      </c>
      <c r="K4090" t="s">
        <v>14635</v>
      </c>
      <c r="L4090">
        <f>data_to_analyze[[#This Row],[workers]]-data_to_analyze[[#This Row],[previous_workers]]</f>
        <v>103</v>
      </c>
    </row>
    <row r="4091" spans="1:12" x14ac:dyDescent="0.25">
      <c r="A4091">
        <v>4080</v>
      </c>
      <c r="B4091" t="s">
        <v>14636</v>
      </c>
      <c r="C4091" t="s">
        <v>17770</v>
      </c>
      <c r="D4091" s="7">
        <v>6100000</v>
      </c>
      <c r="E4091">
        <v>78</v>
      </c>
      <c r="F4091" t="s">
        <v>297</v>
      </c>
      <c r="G4091">
        <v>85</v>
      </c>
      <c r="H4091">
        <v>45</v>
      </c>
      <c r="I4091">
        <v>2006</v>
      </c>
      <c r="J4091">
        <v>2</v>
      </c>
      <c r="K4091" t="s">
        <v>330</v>
      </c>
      <c r="L4091">
        <f>data_to_analyze[[#This Row],[workers]]-data_to_analyze[[#This Row],[previous_workers]]</f>
        <v>40</v>
      </c>
    </row>
    <row r="4092" spans="1:12" x14ac:dyDescent="0.25">
      <c r="A4092">
        <v>4081</v>
      </c>
      <c r="B4092" t="s">
        <v>14639</v>
      </c>
      <c r="C4092" t="s">
        <v>17749</v>
      </c>
      <c r="D4092" s="7">
        <v>15800000</v>
      </c>
      <c r="E4092">
        <v>78</v>
      </c>
      <c r="F4092" t="s">
        <v>336</v>
      </c>
      <c r="G4092">
        <v>12</v>
      </c>
      <c r="H4092">
        <v>5</v>
      </c>
      <c r="I4092">
        <v>2000</v>
      </c>
      <c r="J4092">
        <v>4</v>
      </c>
      <c r="K4092" t="s">
        <v>4125</v>
      </c>
      <c r="L4092">
        <f>data_to_analyze[[#This Row],[workers]]-data_to_analyze[[#This Row],[previous_workers]]</f>
        <v>7</v>
      </c>
    </row>
    <row r="4093" spans="1:12" x14ac:dyDescent="0.25">
      <c r="A4093">
        <v>4082</v>
      </c>
      <c r="B4093" t="s">
        <v>14642</v>
      </c>
      <c r="C4093" t="s">
        <v>17771</v>
      </c>
      <c r="D4093" s="7">
        <v>72900000</v>
      </c>
      <c r="E4093">
        <v>78</v>
      </c>
      <c r="F4093" t="s">
        <v>175</v>
      </c>
      <c r="G4093">
        <v>420</v>
      </c>
      <c r="H4093">
        <v>220</v>
      </c>
      <c r="I4093">
        <v>2013</v>
      </c>
      <c r="J4093">
        <v>3</v>
      </c>
      <c r="K4093" t="s">
        <v>479</v>
      </c>
      <c r="L4093">
        <f>data_to_analyze[[#This Row],[workers]]-data_to_analyze[[#This Row],[previous_workers]]</f>
        <v>200</v>
      </c>
    </row>
    <row r="4094" spans="1:12" x14ac:dyDescent="0.25">
      <c r="A4094">
        <v>4083</v>
      </c>
      <c r="B4094" t="s">
        <v>14646</v>
      </c>
      <c r="C4094" t="s">
        <v>10856</v>
      </c>
      <c r="D4094" s="7">
        <v>42300000</v>
      </c>
      <c r="E4094">
        <v>78</v>
      </c>
      <c r="F4094" t="s">
        <v>48</v>
      </c>
      <c r="G4094">
        <v>18</v>
      </c>
      <c r="H4094">
        <v>10</v>
      </c>
      <c r="I4094">
        <v>2001</v>
      </c>
      <c r="J4094">
        <v>2</v>
      </c>
      <c r="K4094" t="s">
        <v>11141</v>
      </c>
      <c r="L4094">
        <f>data_to_analyze[[#This Row],[workers]]-data_to_analyze[[#This Row],[previous_workers]]</f>
        <v>8</v>
      </c>
    </row>
    <row r="4095" spans="1:12" x14ac:dyDescent="0.25">
      <c r="A4095">
        <v>4084</v>
      </c>
      <c r="B4095" t="s">
        <v>14649</v>
      </c>
      <c r="C4095" t="s">
        <v>17735</v>
      </c>
      <c r="D4095" s="7">
        <v>2600000</v>
      </c>
      <c r="E4095">
        <v>78</v>
      </c>
      <c r="F4095" t="s">
        <v>233</v>
      </c>
      <c r="G4095">
        <v>15</v>
      </c>
      <c r="H4095">
        <v>3</v>
      </c>
      <c r="I4095">
        <v>2008</v>
      </c>
      <c r="J4095">
        <v>1</v>
      </c>
      <c r="K4095" t="s">
        <v>2300</v>
      </c>
      <c r="L4095">
        <f>data_to_analyze[[#This Row],[workers]]-data_to_analyze[[#This Row],[previous_workers]]</f>
        <v>12</v>
      </c>
    </row>
    <row r="4096" spans="1:12" x14ac:dyDescent="0.25">
      <c r="A4096">
        <v>4085</v>
      </c>
      <c r="B4096" t="s">
        <v>14652</v>
      </c>
      <c r="C4096" t="s">
        <v>17735</v>
      </c>
      <c r="D4096" s="7">
        <v>56200000</v>
      </c>
      <c r="E4096">
        <v>78</v>
      </c>
      <c r="F4096" t="s">
        <v>149</v>
      </c>
      <c r="G4096">
        <v>34</v>
      </c>
      <c r="H4096">
        <v>30</v>
      </c>
      <c r="I4096">
        <v>2004</v>
      </c>
      <c r="J4096">
        <v>8</v>
      </c>
      <c r="K4096" t="s">
        <v>89</v>
      </c>
      <c r="L4096">
        <f>data_to_analyze[[#This Row],[workers]]-data_to_analyze[[#This Row],[previous_workers]]</f>
        <v>4</v>
      </c>
    </row>
    <row r="4097" spans="1:12" x14ac:dyDescent="0.25">
      <c r="A4097">
        <v>4086</v>
      </c>
      <c r="B4097" t="s">
        <v>14656</v>
      </c>
      <c r="C4097" t="s">
        <v>17763</v>
      </c>
      <c r="D4097" s="7">
        <v>37200000</v>
      </c>
      <c r="E4097">
        <v>78</v>
      </c>
      <c r="F4097" t="s">
        <v>211</v>
      </c>
      <c r="G4097">
        <v>164</v>
      </c>
      <c r="H4097">
        <v>108</v>
      </c>
      <c r="I4097">
        <v>1995</v>
      </c>
      <c r="J4097">
        <v>1</v>
      </c>
      <c r="K4097" t="s">
        <v>4642</v>
      </c>
      <c r="L4097">
        <f>data_to_analyze[[#This Row],[workers]]-data_to_analyze[[#This Row],[previous_workers]]</f>
        <v>56</v>
      </c>
    </row>
    <row r="4098" spans="1:12" x14ac:dyDescent="0.25">
      <c r="A4098">
        <v>4087</v>
      </c>
      <c r="B4098" t="s">
        <v>14660</v>
      </c>
      <c r="C4098" t="s">
        <v>777</v>
      </c>
      <c r="D4098" s="7">
        <v>3600000</v>
      </c>
      <c r="E4098">
        <v>78</v>
      </c>
      <c r="F4098" t="s">
        <v>18</v>
      </c>
      <c r="G4098">
        <v>17</v>
      </c>
      <c r="H4098">
        <v>14</v>
      </c>
      <c r="I4098">
        <v>2004</v>
      </c>
      <c r="J4098">
        <v>1</v>
      </c>
      <c r="K4098" t="s">
        <v>10672</v>
      </c>
      <c r="L4098">
        <f>data_to_analyze[[#This Row],[workers]]-data_to_analyze[[#This Row],[previous_workers]]</f>
        <v>3</v>
      </c>
    </row>
    <row r="4099" spans="1:12" x14ac:dyDescent="0.25">
      <c r="A4099">
        <v>4088</v>
      </c>
      <c r="B4099" t="s">
        <v>14663</v>
      </c>
      <c r="C4099" t="s">
        <v>17735</v>
      </c>
      <c r="D4099" s="7">
        <v>14600000</v>
      </c>
      <c r="E4099">
        <v>78</v>
      </c>
      <c r="F4099" t="s">
        <v>233</v>
      </c>
      <c r="G4099">
        <v>108</v>
      </c>
      <c r="H4099">
        <v>74</v>
      </c>
      <c r="I4099">
        <v>1976</v>
      </c>
      <c r="J4099">
        <v>5</v>
      </c>
      <c r="K4099" t="s">
        <v>89</v>
      </c>
      <c r="L4099">
        <f>data_to_analyze[[#This Row],[workers]]-data_to_analyze[[#This Row],[previous_workers]]</f>
        <v>34</v>
      </c>
    </row>
    <row r="4100" spans="1:12" x14ac:dyDescent="0.25">
      <c r="A4100">
        <v>4089</v>
      </c>
      <c r="B4100" t="s">
        <v>14666</v>
      </c>
      <c r="C4100" t="s">
        <v>17735</v>
      </c>
      <c r="D4100" s="7">
        <v>700000</v>
      </c>
      <c r="E4100">
        <v>78</v>
      </c>
      <c r="F4100" t="s">
        <v>1041</v>
      </c>
      <c r="G4100">
        <v>37</v>
      </c>
      <c r="H4100">
        <v>24</v>
      </c>
      <c r="I4100">
        <v>2011</v>
      </c>
      <c r="J4100">
        <v>1</v>
      </c>
      <c r="K4100" t="s">
        <v>2904</v>
      </c>
      <c r="L4100">
        <f>data_to_analyze[[#This Row],[workers]]-data_to_analyze[[#This Row],[previous_workers]]</f>
        <v>13</v>
      </c>
    </row>
    <row r="4101" spans="1:12" x14ac:dyDescent="0.25">
      <c r="A4101">
        <v>4090</v>
      </c>
      <c r="B4101" t="s">
        <v>14669</v>
      </c>
      <c r="C4101" t="s">
        <v>10856</v>
      </c>
      <c r="D4101" s="7">
        <v>6300000</v>
      </c>
      <c r="E4101">
        <v>78</v>
      </c>
      <c r="F4101" t="s">
        <v>48</v>
      </c>
      <c r="G4101">
        <v>30</v>
      </c>
      <c r="H4101">
        <v>19</v>
      </c>
      <c r="I4101">
        <v>2008</v>
      </c>
      <c r="J4101">
        <v>6</v>
      </c>
      <c r="K4101" t="s">
        <v>303</v>
      </c>
      <c r="L4101">
        <f>data_to_analyze[[#This Row],[workers]]-data_to_analyze[[#This Row],[previous_workers]]</f>
        <v>11</v>
      </c>
    </row>
    <row r="4102" spans="1:12" x14ac:dyDescent="0.25">
      <c r="A4102">
        <v>4091</v>
      </c>
      <c r="B4102" t="s">
        <v>14672</v>
      </c>
      <c r="C4102" t="s">
        <v>17745</v>
      </c>
      <c r="D4102" s="7">
        <v>250500000</v>
      </c>
      <c r="E4102">
        <v>78</v>
      </c>
      <c r="F4102" t="s">
        <v>336</v>
      </c>
      <c r="G4102">
        <v>900</v>
      </c>
      <c r="H4102">
        <v>500</v>
      </c>
      <c r="I4102">
        <v>2001</v>
      </c>
      <c r="J4102">
        <v>2</v>
      </c>
      <c r="K4102" t="s">
        <v>13393</v>
      </c>
      <c r="L4102">
        <f>data_to_analyze[[#This Row],[workers]]-data_to_analyze[[#This Row],[previous_workers]]</f>
        <v>400</v>
      </c>
    </row>
    <row r="4103" spans="1:12" x14ac:dyDescent="0.25">
      <c r="A4103">
        <v>4092</v>
      </c>
      <c r="B4103" t="s">
        <v>14676</v>
      </c>
      <c r="C4103" t="s">
        <v>17758</v>
      </c>
      <c r="D4103" s="7">
        <v>17300000</v>
      </c>
      <c r="E4103">
        <v>78</v>
      </c>
      <c r="F4103" t="s">
        <v>55</v>
      </c>
      <c r="G4103">
        <v>135</v>
      </c>
      <c r="H4103">
        <v>80</v>
      </c>
      <c r="I4103">
        <v>2010</v>
      </c>
      <c r="J4103">
        <v>2</v>
      </c>
      <c r="K4103" t="s">
        <v>14679</v>
      </c>
      <c r="L4103">
        <f>data_to_analyze[[#This Row],[workers]]-data_to_analyze[[#This Row],[previous_workers]]</f>
        <v>55</v>
      </c>
    </row>
    <row r="4104" spans="1:12" x14ac:dyDescent="0.25">
      <c r="A4104">
        <v>4093</v>
      </c>
      <c r="B4104" t="s">
        <v>14680</v>
      </c>
      <c r="C4104" t="s">
        <v>17746</v>
      </c>
      <c r="D4104" s="7">
        <v>23300000</v>
      </c>
      <c r="E4104">
        <v>78</v>
      </c>
      <c r="F4104" t="s">
        <v>233</v>
      </c>
      <c r="G4104">
        <v>166</v>
      </c>
      <c r="H4104">
        <v>115</v>
      </c>
      <c r="I4104">
        <v>1982</v>
      </c>
      <c r="J4104">
        <v>1</v>
      </c>
      <c r="K4104" t="s">
        <v>2326</v>
      </c>
      <c r="L4104">
        <f>data_to_analyze[[#This Row],[workers]]-data_to_analyze[[#This Row],[previous_workers]]</f>
        <v>51</v>
      </c>
    </row>
    <row r="4105" spans="1:12" x14ac:dyDescent="0.25">
      <c r="A4105">
        <v>4094</v>
      </c>
      <c r="B4105" t="s">
        <v>14683</v>
      </c>
      <c r="C4105" t="s">
        <v>17770</v>
      </c>
      <c r="D4105" s="7">
        <v>43100000</v>
      </c>
      <c r="E4105">
        <v>78</v>
      </c>
      <c r="F4105" t="s">
        <v>55</v>
      </c>
      <c r="G4105">
        <v>156</v>
      </c>
      <c r="H4105">
        <v>89</v>
      </c>
      <c r="I4105">
        <v>2003</v>
      </c>
      <c r="J4105">
        <v>3</v>
      </c>
      <c r="K4105" t="s">
        <v>1789</v>
      </c>
      <c r="L4105">
        <f>data_to_analyze[[#This Row],[workers]]-data_to_analyze[[#This Row],[previous_workers]]</f>
        <v>67</v>
      </c>
    </row>
    <row r="4106" spans="1:12" x14ac:dyDescent="0.25">
      <c r="A4106">
        <v>4095</v>
      </c>
      <c r="B4106" t="s">
        <v>14686</v>
      </c>
      <c r="C4106" t="s">
        <v>17744</v>
      </c>
      <c r="D4106" s="7">
        <v>37300000</v>
      </c>
      <c r="E4106">
        <v>78</v>
      </c>
      <c r="F4106" t="s">
        <v>25</v>
      </c>
      <c r="G4106">
        <v>33</v>
      </c>
      <c r="H4106">
        <v>20</v>
      </c>
      <c r="I4106">
        <v>1969</v>
      </c>
      <c r="J4106">
        <v>1</v>
      </c>
      <c r="K4106" t="s">
        <v>646</v>
      </c>
      <c r="L4106">
        <f>data_to_analyze[[#This Row],[workers]]-data_to_analyze[[#This Row],[previous_workers]]</f>
        <v>13</v>
      </c>
    </row>
    <row r="4107" spans="1:12" x14ac:dyDescent="0.25">
      <c r="A4107">
        <v>4096</v>
      </c>
      <c r="B4107" t="s">
        <v>14689</v>
      </c>
      <c r="C4107" t="s">
        <v>10856</v>
      </c>
      <c r="D4107" s="7">
        <v>3800000</v>
      </c>
      <c r="E4107">
        <v>78</v>
      </c>
      <c r="F4107" t="s">
        <v>211</v>
      </c>
      <c r="G4107">
        <v>38</v>
      </c>
      <c r="H4107">
        <v>30</v>
      </c>
      <c r="I4107">
        <v>2004</v>
      </c>
      <c r="J4107">
        <v>3</v>
      </c>
      <c r="K4107" t="s">
        <v>889</v>
      </c>
      <c r="L4107">
        <f>data_to_analyze[[#This Row],[workers]]-data_to_analyze[[#This Row],[previous_workers]]</f>
        <v>8</v>
      </c>
    </row>
    <row r="4108" spans="1:12" x14ac:dyDescent="0.25">
      <c r="A4108">
        <v>4097</v>
      </c>
      <c r="B4108" t="s">
        <v>14692</v>
      </c>
      <c r="C4108" t="s">
        <v>17760</v>
      </c>
      <c r="D4108" s="7">
        <v>7800000</v>
      </c>
      <c r="E4108">
        <v>78</v>
      </c>
      <c r="F4108" t="s">
        <v>297</v>
      </c>
      <c r="G4108">
        <v>68</v>
      </c>
      <c r="H4108">
        <v>33</v>
      </c>
      <c r="I4108">
        <v>2010</v>
      </c>
      <c r="J4108">
        <v>6</v>
      </c>
      <c r="K4108" t="s">
        <v>12641</v>
      </c>
      <c r="L4108">
        <f>data_to_analyze[[#This Row],[workers]]-data_to_analyze[[#This Row],[previous_workers]]</f>
        <v>35</v>
      </c>
    </row>
    <row r="4109" spans="1:12" x14ac:dyDescent="0.25">
      <c r="A4109">
        <v>4098</v>
      </c>
      <c r="B4109" t="s">
        <v>14695</v>
      </c>
      <c r="C4109" t="s">
        <v>17770</v>
      </c>
      <c r="D4109" s="7">
        <v>10600000</v>
      </c>
      <c r="E4109">
        <v>78</v>
      </c>
      <c r="F4109" t="s">
        <v>48</v>
      </c>
      <c r="G4109">
        <v>35</v>
      </c>
      <c r="H4109">
        <v>10</v>
      </c>
      <c r="I4109">
        <v>2010</v>
      </c>
      <c r="J4109">
        <v>5</v>
      </c>
      <c r="K4109" t="s">
        <v>10523</v>
      </c>
      <c r="L4109">
        <f>data_to_analyze[[#This Row],[workers]]-data_to_analyze[[#This Row],[previous_workers]]</f>
        <v>25</v>
      </c>
    </row>
    <row r="4110" spans="1:12" x14ac:dyDescent="0.25">
      <c r="A4110">
        <v>4099</v>
      </c>
      <c r="B4110" t="s">
        <v>14698</v>
      </c>
      <c r="C4110" t="s">
        <v>17751</v>
      </c>
      <c r="D4110" s="7">
        <v>81500000</v>
      </c>
      <c r="E4110">
        <v>78</v>
      </c>
      <c r="F4110" t="s">
        <v>6043</v>
      </c>
      <c r="G4110">
        <v>648</v>
      </c>
      <c r="H4110">
        <v>314</v>
      </c>
      <c r="I4110">
        <v>2009</v>
      </c>
      <c r="J4110">
        <v>3</v>
      </c>
      <c r="K4110" t="s">
        <v>298</v>
      </c>
      <c r="L4110">
        <f>data_to_analyze[[#This Row],[workers]]-data_to_analyze[[#This Row],[previous_workers]]</f>
        <v>334</v>
      </c>
    </row>
    <row r="4111" spans="1:12" x14ac:dyDescent="0.25">
      <c r="A4111">
        <v>4100</v>
      </c>
      <c r="B4111" t="s">
        <v>14702</v>
      </c>
      <c r="C4111" t="s">
        <v>10856</v>
      </c>
      <c r="D4111" s="7">
        <v>16800000</v>
      </c>
      <c r="E4111">
        <v>78</v>
      </c>
      <c r="F4111" t="s">
        <v>18</v>
      </c>
      <c r="G4111">
        <v>24</v>
      </c>
      <c r="H4111">
        <v>20</v>
      </c>
      <c r="I4111">
        <v>2007</v>
      </c>
      <c r="J4111">
        <v>6</v>
      </c>
      <c r="K4111" t="s">
        <v>1444</v>
      </c>
      <c r="L4111">
        <f>data_to_analyze[[#This Row],[workers]]-data_to_analyze[[#This Row],[previous_workers]]</f>
        <v>4</v>
      </c>
    </row>
    <row r="4112" spans="1:12" x14ac:dyDescent="0.25">
      <c r="A4112">
        <v>4101</v>
      </c>
      <c r="B4112" t="s">
        <v>14705</v>
      </c>
      <c r="C4112" t="s">
        <v>17745</v>
      </c>
      <c r="D4112" s="7">
        <v>474700000</v>
      </c>
      <c r="E4112">
        <v>78</v>
      </c>
      <c r="F4112" t="s">
        <v>33</v>
      </c>
      <c r="G4112">
        <v>13751</v>
      </c>
      <c r="H4112">
        <v>7257</v>
      </c>
      <c r="I4112">
        <v>2002</v>
      </c>
      <c r="J4112">
        <v>8</v>
      </c>
      <c r="K4112" t="s">
        <v>14709</v>
      </c>
      <c r="L4112">
        <f>data_to_analyze[[#This Row],[workers]]-data_to_analyze[[#This Row],[previous_workers]]</f>
        <v>6494</v>
      </c>
    </row>
    <row r="4113" spans="1:12" x14ac:dyDescent="0.25">
      <c r="A4113">
        <v>4102</v>
      </c>
      <c r="B4113" t="s">
        <v>14710</v>
      </c>
      <c r="C4113" t="s">
        <v>17769</v>
      </c>
      <c r="D4113" s="7">
        <v>2700000</v>
      </c>
      <c r="E4113">
        <v>78</v>
      </c>
      <c r="F4113" t="s">
        <v>40</v>
      </c>
      <c r="G4113">
        <v>45</v>
      </c>
      <c r="H4113">
        <v>25</v>
      </c>
      <c r="I4113">
        <v>2012</v>
      </c>
      <c r="J4113">
        <v>1</v>
      </c>
      <c r="K4113" t="s">
        <v>26</v>
      </c>
      <c r="L4113">
        <f>data_to_analyze[[#This Row],[workers]]-data_to_analyze[[#This Row],[previous_workers]]</f>
        <v>20</v>
      </c>
    </row>
    <row r="4114" spans="1:12" x14ac:dyDescent="0.25">
      <c r="A4114">
        <v>4103</v>
      </c>
      <c r="B4114" t="s">
        <v>14713</v>
      </c>
      <c r="C4114" t="s">
        <v>10856</v>
      </c>
      <c r="D4114" s="7">
        <v>15200000</v>
      </c>
      <c r="E4114">
        <v>78</v>
      </c>
      <c r="F4114" t="s">
        <v>297</v>
      </c>
      <c r="G4114">
        <v>85</v>
      </c>
      <c r="H4114">
        <v>44</v>
      </c>
      <c r="I4114">
        <v>2004</v>
      </c>
      <c r="J4114">
        <v>5</v>
      </c>
      <c r="K4114" t="s">
        <v>2544</v>
      </c>
      <c r="L4114">
        <f>data_to_analyze[[#This Row],[workers]]-data_to_analyze[[#This Row],[previous_workers]]</f>
        <v>41</v>
      </c>
    </row>
    <row r="4115" spans="1:12" x14ac:dyDescent="0.25">
      <c r="A4115">
        <v>4104</v>
      </c>
      <c r="B4115" t="s">
        <v>14716</v>
      </c>
      <c r="C4115" t="s">
        <v>17765</v>
      </c>
      <c r="D4115" s="7">
        <v>2900000</v>
      </c>
      <c r="E4115">
        <v>78</v>
      </c>
      <c r="F4115" t="s">
        <v>623</v>
      </c>
      <c r="G4115">
        <v>20</v>
      </c>
      <c r="H4115">
        <v>11</v>
      </c>
      <c r="I4115">
        <v>1987</v>
      </c>
      <c r="J4115">
        <v>2</v>
      </c>
      <c r="K4115" t="s">
        <v>1149</v>
      </c>
      <c r="L4115">
        <f>data_to_analyze[[#This Row],[workers]]-data_to_analyze[[#This Row],[previous_workers]]</f>
        <v>9</v>
      </c>
    </row>
    <row r="4116" spans="1:12" x14ac:dyDescent="0.25">
      <c r="A4116">
        <v>4105</v>
      </c>
      <c r="B4116" t="s">
        <v>14719</v>
      </c>
      <c r="C4116" t="s">
        <v>17738</v>
      </c>
      <c r="D4116" s="7">
        <v>10200000</v>
      </c>
      <c r="E4116">
        <v>78</v>
      </c>
      <c r="F4116" t="s">
        <v>187</v>
      </c>
      <c r="G4116">
        <v>23</v>
      </c>
      <c r="H4116">
        <v>12</v>
      </c>
      <c r="I4116">
        <v>2009</v>
      </c>
      <c r="J4116">
        <v>3</v>
      </c>
      <c r="K4116" t="s">
        <v>976</v>
      </c>
      <c r="L4116">
        <f>data_to_analyze[[#This Row],[workers]]-data_to_analyze[[#This Row],[previous_workers]]</f>
        <v>11</v>
      </c>
    </row>
    <row r="4117" spans="1:12" x14ac:dyDescent="0.25">
      <c r="A4117">
        <v>4106</v>
      </c>
      <c r="B4117" t="s">
        <v>14722</v>
      </c>
      <c r="C4117" t="s">
        <v>17762</v>
      </c>
      <c r="D4117" s="7">
        <v>4100000</v>
      </c>
      <c r="E4117">
        <v>78</v>
      </c>
      <c r="F4117" t="s">
        <v>69</v>
      </c>
      <c r="G4117">
        <v>103</v>
      </c>
      <c r="H4117">
        <v>34</v>
      </c>
      <c r="I4117">
        <v>1959</v>
      </c>
      <c r="J4117">
        <v>1</v>
      </c>
      <c r="K4117" t="s">
        <v>14725</v>
      </c>
      <c r="L4117">
        <f>data_to_analyze[[#This Row],[workers]]-data_to_analyze[[#This Row],[previous_workers]]</f>
        <v>69</v>
      </c>
    </row>
    <row r="4118" spans="1:12" x14ac:dyDescent="0.25">
      <c r="A4118">
        <v>4107</v>
      </c>
      <c r="B4118" t="s">
        <v>14726</v>
      </c>
      <c r="C4118" t="s">
        <v>17739</v>
      </c>
      <c r="D4118" s="7">
        <v>4400000</v>
      </c>
      <c r="E4118">
        <v>78</v>
      </c>
      <c r="F4118" t="s">
        <v>336</v>
      </c>
      <c r="G4118">
        <v>27</v>
      </c>
      <c r="H4118">
        <v>16</v>
      </c>
      <c r="I4118">
        <v>2007</v>
      </c>
      <c r="J4118">
        <v>1</v>
      </c>
      <c r="K4118" t="s">
        <v>122</v>
      </c>
      <c r="L4118">
        <f>data_to_analyze[[#This Row],[workers]]-data_to_analyze[[#This Row],[previous_workers]]</f>
        <v>11</v>
      </c>
    </row>
    <row r="4119" spans="1:12" x14ac:dyDescent="0.25">
      <c r="A4119">
        <v>4108</v>
      </c>
      <c r="B4119" t="s">
        <v>14729</v>
      </c>
      <c r="C4119" t="s">
        <v>17770</v>
      </c>
      <c r="D4119" s="7">
        <v>41300000</v>
      </c>
      <c r="E4119">
        <v>78</v>
      </c>
      <c r="F4119" t="s">
        <v>48</v>
      </c>
      <c r="G4119">
        <v>200</v>
      </c>
      <c r="H4119">
        <v>116</v>
      </c>
      <c r="I4119">
        <v>2008</v>
      </c>
      <c r="J4119">
        <v>2</v>
      </c>
      <c r="K4119" t="s">
        <v>14732</v>
      </c>
      <c r="L4119">
        <f>data_to_analyze[[#This Row],[workers]]-data_to_analyze[[#This Row],[previous_workers]]</f>
        <v>84</v>
      </c>
    </row>
    <row r="4120" spans="1:12" x14ac:dyDescent="0.25">
      <c r="A4120">
        <v>4109</v>
      </c>
      <c r="B4120" t="s">
        <v>14733</v>
      </c>
      <c r="C4120" t="s">
        <v>17770</v>
      </c>
      <c r="D4120" s="7">
        <v>2400000</v>
      </c>
      <c r="E4120">
        <v>78</v>
      </c>
      <c r="F4120" t="s">
        <v>6043</v>
      </c>
      <c r="G4120">
        <v>15</v>
      </c>
      <c r="H4120">
        <v>8</v>
      </c>
      <c r="I4120">
        <v>2005</v>
      </c>
      <c r="J4120">
        <v>1</v>
      </c>
      <c r="K4120" t="s">
        <v>251</v>
      </c>
      <c r="L4120">
        <f>data_to_analyze[[#This Row],[workers]]-data_to_analyze[[#This Row],[previous_workers]]</f>
        <v>7</v>
      </c>
    </row>
    <row r="4121" spans="1:12" x14ac:dyDescent="0.25">
      <c r="A4121">
        <v>4110</v>
      </c>
      <c r="B4121" t="s">
        <v>14736</v>
      </c>
      <c r="C4121" t="s">
        <v>17738</v>
      </c>
      <c r="D4121" s="7">
        <v>11700000</v>
      </c>
      <c r="E4121">
        <v>78</v>
      </c>
      <c r="F4121" t="s">
        <v>336</v>
      </c>
      <c r="G4121">
        <v>31</v>
      </c>
      <c r="H4121">
        <v>24</v>
      </c>
      <c r="I4121">
        <v>2001</v>
      </c>
      <c r="J4121">
        <v>2</v>
      </c>
      <c r="K4121" t="s">
        <v>976</v>
      </c>
      <c r="L4121">
        <f>data_to_analyze[[#This Row],[workers]]-data_to_analyze[[#This Row],[previous_workers]]</f>
        <v>7</v>
      </c>
    </row>
    <row r="4122" spans="1:12" x14ac:dyDescent="0.25">
      <c r="A4122">
        <v>4111</v>
      </c>
      <c r="B4122" t="s">
        <v>14739</v>
      </c>
      <c r="C4122" t="s">
        <v>17748</v>
      </c>
      <c r="D4122" s="7">
        <v>9300000</v>
      </c>
      <c r="E4122">
        <v>78</v>
      </c>
      <c r="F4122" t="s">
        <v>18</v>
      </c>
      <c r="G4122">
        <v>65</v>
      </c>
      <c r="H4122">
        <v>33</v>
      </c>
      <c r="I4122">
        <v>2008</v>
      </c>
      <c r="J4122">
        <v>8</v>
      </c>
      <c r="K4122" t="s">
        <v>830</v>
      </c>
      <c r="L4122">
        <f>data_to_analyze[[#This Row],[workers]]-data_to_analyze[[#This Row],[previous_workers]]</f>
        <v>32</v>
      </c>
    </row>
    <row r="4123" spans="1:12" x14ac:dyDescent="0.25">
      <c r="A4123">
        <v>4112</v>
      </c>
      <c r="B4123" t="s">
        <v>14742</v>
      </c>
      <c r="C4123" t="s">
        <v>17758</v>
      </c>
      <c r="D4123" s="7">
        <v>31800000</v>
      </c>
      <c r="E4123">
        <v>78</v>
      </c>
      <c r="F4123" t="s">
        <v>324</v>
      </c>
      <c r="G4123">
        <v>250</v>
      </c>
      <c r="H4123">
        <v>120</v>
      </c>
      <c r="I4123">
        <v>2003</v>
      </c>
      <c r="J4123">
        <v>5</v>
      </c>
      <c r="K4123" t="s">
        <v>14745</v>
      </c>
      <c r="L4123">
        <f>data_to_analyze[[#This Row],[workers]]-data_to_analyze[[#This Row],[previous_workers]]</f>
        <v>130</v>
      </c>
    </row>
    <row r="4124" spans="1:12" x14ac:dyDescent="0.25">
      <c r="A4124">
        <v>4113</v>
      </c>
      <c r="B4124" t="s">
        <v>14746</v>
      </c>
      <c r="C4124" t="s">
        <v>108</v>
      </c>
      <c r="D4124" s="7">
        <v>900000</v>
      </c>
      <c r="E4124">
        <v>78</v>
      </c>
      <c r="F4124" t="s">
        <v>187</v>
      </c>
      <c r="G4124">
        <v>28</v>
      </c>
      <c r="H4124">
        <v>22</v>
      </c>
      <c r="I4124">
        <v>2011</v>
      </c>
      <c r="J4124">
        <v>4</v>
      </c>
      <c r="K4124" t="s">
        <v>108</v>
      </c>
      <c r="L4124">
        <f>data_to_analyze[[#This Row],[workers]]-data_to_analyze[[#This Row],[previous_workers]]</f>
        <v>6</v>
      </c>
    </row>
    <row r="4125" spans="1:12" x14ac:dyDescent="0.25">
      <c r="A4125">
        <v>4114</v>
      </c>
      <c r="B4125" t="s">
        <v>14749</v>
      </c>
      <c r="C4125" t="s">
        <v>17770</v>
      </c>
      <c r="D4125" s="7">
        <v>40400000</v>
      </c>
      <c r="E4125">
        <v>77</v>
      </c>
      <c r="F4125" t="s">
        <v>18</v>
      </c>
      <c r="G4125">
        <v>21</v>
      </c>
      <c r="H4125">
        <v>5</v>
      </c>
      <c r="I4125">
        <v>2013</v>
      </c>
      <c r="J4125">
        <v>1</v>
      </c>
      <c r="K4125" t="s">
        <v>258</v>
      </c>
      <c r="L4125">
        <f>data_to_analyze[[#This Row],[workers]]-data_to_analyze[[#This Row],[previous_workers]]</f>
        <v>16</v>
      </c>
    </row>
    <row r="4126" spans="1:12" x14ac:dyDescent="0.25">
      <c r="A4126">
        <v>4115</v>
      </c>
      <c r="B4126" t="s">
        <v>14752</v>
      </c>
      <c r="C4126" t="s">
        <v>17758</v>
      </c>
      <c r="D4126" s="7">
        <v>2700000</v>
      </c>
      <c r="E4126">
        <v>77</v>
      </c>
      <c r="F4126" t="s">
        <v>25</v>
      </c>
      <c r="G4126">
        <v>35</v>
      </c>
      <c r="H4126">
        <v>20</v>
      </c>
      <c r="I4126">
        <v>2009</v>
      </c>
      <c r="J4126">
        <v>1</v>
      </c>
      <c r="K4126" t="s">
        <v>5060</v>
      </c>
      <c r="L4126">
        <f>data_to_analyze[[#This Row],[workers]]-data_to_analyze[[#This Row],[previous_workers]]</f>
        <v>15</v>
      </c>
    </row>
    <row r="4127" spans="1:12" x14ac:dyDescent="0.25">
      <c r="A4127">
        <v>4116</v>
      </c>
      <c r="B4127" t="s">
        <v>14755</v>
      </c>
      <c r="C4127" t="s">
        <v>17762</v>
      </c>
      <c r="D4127" s="7">
        <v>5700000</v>
      </c>
      <c r="E4127">
        <v>77</v>
      </c>
      <c r="F4127" t="s">
        <v>211</v>
      </c>
      <c r="G4127">
        <v>35</v>
      </c>
      <c r="H4127">
        <v>25</v>
      </c>
      <c r="I4127">
        <v>1974</v>
      </c>
      <c r="J4127">
        <v>1</v>
      </c>
      <c r="K4127" t="s">
        <v>14758</v>
      </c>
      <c r="L4127">
        <f>data_to_analyze[[#This Row],[workers]]-data_to_analyze[[#This Row],[previous_workers]]</f>
        <v>10</v>
      </c>
    </row>
    <row r="4128" spans="1:12" x14ac:dyDescent="0.25">
      <c r="A4128">
        <v>4117</v>
      </c>
      <c r="B4128" t="s">
        <v>14759</v>
      </c>
      <c r="C4128" t="s">
        <v>10856</v>
      </c>
      <c r="D4128" s="7">
        <v>2400000</v>
      </c>
      <c r="E4128">
        <v>77</v>
      </c>
      <c r="F4128" t="s">
        <v>18</v>
      </c>
      <c r="G4128">
        <v>11</v>
      </c>
      <c r="H4128">
        <v>4</v>
      </c>
      <c r="I4128">
        <v>2007</v>
      </c>
      <c r="J4128">
        <v>1</v>
      </c>
      <c r="K4128" t="s">
        <v>1475</v>
      </c>
      <c r="L4128">
        <f>data_to_analyze[[#This Row],[workers]]-data_to_analyze[[#This Row],[previous_workers]]</f>
        <v>7</v>
      </c>
    </row>
    <row r="4129" spans="1:12" x14ac:dyDescent="0.25">
      <c r="A4129">
        <v>4118</v>
      </c>
      <c r="B4129" t="s">
        <v>14762</v>
      </c>
      <c r="C4129" t="s">
        <v>17739</v>
      </c>
      <c r="D4129" s="7">
        <v>11300000</v>
      </c>
      <c r="E4129">
        <v>77</v>
      </c>
      <c r="F4129" t="s">
        <v>297</v>
      </c>
      <c r="G4129">
        <v>85</v>
      </c>
      <c r="H4129">
        <v>28</v>
      </c>
      <c r="I4129">
        <v>1980</v>
      </c>
      <c r="J4129">
        <v>2</v>
      </c>
      <c r="K4129" t="s">
        <v>6840</v>
      </c>
      <c r="L4129">
        <f>data_to_analyze[[#This Row],[workers]]-data_to_analyze[[#This Row],[previous_workers]]</f>
        <v>57</v>
      </c>
    </row>
    <row r="4130" spans="1:12" x14ac:dyDescent="0.25">
      <c r="A4130">
        <v>4119</v>
      </c>
      <c r="B4130" t="s">
        <v>14765</v>
      </c>
      <c r="C4130" t="s">
        <v>17770</v>
      </c>
      <c r="D4130" s="7">
        <v>11200000</v>
      </c>
      <c r="E4130">
        <v>77</v>
      </c>
      <c r="F4130" t="s">
        <v>233</v>
      </c>
      <c r="G4130">
        <v>88</v>
      </c>
      <c r="H4130">
        <v>50</v>
      </c>
      <c r="I4130">
        <v>1996</v>
      </c>
      <c r="J4130">
        <v>4</v>
      </c>
      <c r="K4130" t="s">
        <v>1496</v>
      </c>
      <c r="L4130">
        <f>data_to_analyze[[#This Row],[workers]]-data_to_analyze[[#This Row],[previous_workers]]</f>
        <v>38</v>
      </c>
    </row>
    <row r="4131" spans="1:12" x14ac:dyDescent="0.25">
      <c r="A4131">
        <v>4120</v>
      </c>
      <c r="B4131" t="s">
        <v>14768</v>
      </c>
      <c r="C4131" t="s">
        <v>108</v>
      </c>
      <c r="D4131" s="7">
        <v>7400000</v>
      </c>
      <c r="E4131">
        <v>77</v>
      </c>
      <c r="F4131" t="s">
        <v>156</v>
      </c>
      <c r="G4131">
        <v>113</v>
      </c>
      <c r="H4131">
        <v>77</v>
      </c>
      <c r="I4131">
        <v>2009</v>
      </c>
      <c r="J4131">
        <v>2</v>
      </c>
      <c r="K4131" t="s">
        <v>108</v>
      </c>
      <c r="L4131">
        <f>data_to_analyze[[#This Row],[workers]]-data_to_analyze[[#This Row],[previous_workers]]</f>
        <v>36</v>
      </c>
    </row>
    <row r="4132" spans="1:12" x14ac:dyDescent="0.25">
      <c r="A4132">
        <v>4121</v>
      </c>
      <c r="B4132" t="s">
        <v>14771</v>
      </c>
      <c r="C4132" t="s">
        <v>17769</v>
      </c>
      <c r="D4132" s="7">
        <v>516800000</v>
      </c>
      <c r="E4132">
        <v>77</v>
      </c>
      <c r="F4132" t="s">
        <v>308</v>
      </c>
      <c r="G4132">
        <v>6294</v>
      </c>
      <c r="H4132">
        <v>3272</v>
      </c>
      <c r="I4132">
        <v>2002</v>
      </c>
      <c r="J4132">
        <v>13</v>
      </c>
      <c r="K4132" t="s">
        <v>27</v>
      </c>
      <c r="L4132">
        <f>data_to_analyze[[#This Row],[workers]]-data_to_analyze[[#This Row],[previous_workers]]</f>
        <v>3022</v>
      </c>
    </row>
    <row r="4133" spans="1:12" x14ac:dyDescent="0.25">
      <c r="A4133">
        <v>4122</v>
      </c>
      <c r="B4133" t="s">
        <v>14775</v>
      </c>
      <c r="C4133" t="s">
        <v>17773</v>
      </c>
      <c r="D4133" s="7">
        <v>55700000</v>
      </c>
      <c r="E4133">
        <v>77</v>
      </c>
      <c r="F4133" t="s">
        <v>297</v>
      </c>
      <c r="G4133">
        <v>727</v>
      </c>
      <c r="H4133">
        <v>565</v>
      </c>
      <c r="I4133">
        <v>2010</v>
      </c>
      <c r="J4133">
        <v>4</v>
      </c>
      <c r="K4133" t="s">
        <v>921</v>
      </c>
      <c r="L4133">
        <f>data_to_analyze[[#This Row],[workers]]-data_to_analyze[[#This Row],[previous_workers]]</f>
        <v>162</v>
      </c>
    </row>
    <row r="4134" spans="1:12" x14ac:dyDescent="0.25">
      <c r="A4134">
        <v>4123</v>
      </c>
      <c r="B4134" t="s">
        <v>14778</v>
      </c>
      <c r="C4134" t="s">
        <v>17770</v>
      </c>
      <c r="D4134" s="7">
        <v>1400000</v>
      </c>
      <c r="E4134">
        <v>77</v>
      </c>
      <c r="F4134" t="s">
        <v>623</v>
      </c>
      <c r="G4134">
        <v>103</v>
      </c>
      <c r="H4134">
        <v>58</v>
      </c>
      <c r="I4134">
        <v>2003</v>
      </c>
      <c r="J4134">
        <v>7</v>
      </c>
      <c r="K4134" t="s">
        <v>707</v>
      </c>
      <c r="L4134">
        <f>data_to_analyze[[#This Row],[workers]]-data_to_analyze[[#This Row],[previous_workers]]</f>
        <v>45</v>
      </c>
    </row>
    <row r="4135" spans="1:12" x14ac:dyDescent="0.25">
      <c r="A4135">
        <v>4124</v>
      </c>
      <c r="B4135" t="s">
        <v>14781</v>
      </c>
      <c r="C4135" t="s">
        <v>17762</v>
      </c>
      <c r="D4135" s="7">
        <v>3300000</v>
      </c>
      <c r="E4135">
        <v>77</v>
      </c>
      <c r="F4135" t="s">
        <v>107</v>
      </c>
      <c r="G4135">
        <v>23</v>
      </c>
      <c r="H4135">
        <v>21</v>
      </c>
      <c r="I4135">
        <v>2000</v>
      </c>
      <c r="J4135">
        <v>3</v>
      </c>
      <c r="K4135" t="s">
        <v>1427</v>
      </c>
      <c r="L4135">
        <f>data_to_analyze[[#This Row],[workers]]-data_to_analyze[[#This Row],[previous_workers]]</f>
        <v>2</v>
      </c>
    </row>
    <row r="4136" spans="1:12" x14ac:dyDescent="0.25">
      <c r="A4136">
        <v>4125</v>
      </c>
      <c r="B4136" t="s">
        <v>14784</v>
      </c>
      <c r="C4136" t="s">
        <v>17743</v>
      </c>
      <c r="D4136" s="7">
        <v>11900000</v>
      </c>
      <c r="E4136">
        <v>77</v>
      </c>
      <c r="F4136" t="s">
        <v>18</v>
      </c>
      <c r="G4136">
        <v>65</v>
      </c>
      <c r="H4136">
        <v>45</v>
      </c>
      <c r="I4136">
        <v>2006</v>
      </c>
      <c r="J4136">
        <v>6</v>
      </c>
      <c r="K4136" t="s">
        <v>1185</v>
      </c>
      <c r="L4136">
        <f>data_to_analyze[[#This Row],[workers]]-data_to_analyze[[#This Row],[previous_workers]]</f>
        <v>20</v>
      </c>
    </row>
    <row r="4137" spans="1:12" x14ac:dyDescent="0.25">
      <c r="A4137">
        <v>4126</v>
      </c>
      <c r="B4137" t="s">
        <v>14787</v>
      </c>
      <c r="C4137" t="s">
        <v>10856</v>
      </c>
      <c r="D4137" s="7">
        <v>126200000</v>
      </c>
      <c r="E4137">
        <v>77</v>
      </c>
      <c r="F4137" t="s">
        <v>289</v>
      </c>
      <c r="G4137">
        <v>653</v>
      </c>
      <c r="H4137">
        <v>256</v>
      </c>
      <c r="I4137">
        <v>2008</v>
      </c>
      <c r="J4137">
        <v>5</v>
      </c>
      <c r="K4137" t="s">
        <v>1403</v>
      </c>
      <c r="L4137">
        <f>data_to_analyze[[#This Row],[workers]]-data_to_analyze[[#This Row],[previous_workers]]</f>
        <v>397</v>
      </c>
    </row>
    <row r="4138" spans="1:12" x14ac:dyDescent="0.25">
      <c r="A4138">
        <v>4127</v>
      </c>
      <c r="B4138" t="s">
        <v>14791</v>
      </c>
      <c r="C4138" t="s">
        <v>17770</v>
      </c>
      <c r="D4138" s="7">
        <v>783900000</v>
      </c>
      <c r="E4138">
        <v>77</v>
      </c>
      <c r="F4138" t="s">
        <v>107</v>
      </c>
      <c r="G4138">
        <v>1001</v>
      </c>
      <c r="H4138">
        <v>1244</v>
      </c>
      <c r="I4138">
        <v>1990</v>
      </c>
      <c r="J4138">
        <v>2</v>
      </c>
      <c r="K4138" t="s">
        <v>1496</v>
      </c>
      <c r="L4138">
        <f>data_to_analyze[[#This Row],[workers]]-data_to_analyze[[#This Row],[previous_workers]]</f>
        <v>-243</v>
      </c>
    </row>
    <row r="4139" spans="1:12" x14ac:dyDescent="0.25">
      <c r="A4139">
        <v>4128</v>
      </c>
      <c r="B4139" t="s">
        <v>14795</v>
      </c>
      <c r="C4139" t="s">
        <v>17770</v>
      </c>
      <c r="D4139" s="7">
        <v>3700000</v>
      </c>
      <c r="E4139">
        <v>77</v>
      </c>
      <c r="F4139" t="s">
        <v>211</v>
      </c>
      <c r="G4139">
        <v>24</v>
      </c>
      <c r="H4139">
        <v>12</v>
      </c>
      <c r="I4139">
        <v>2010</v>
      </c>
      <c r="J4139">
        <v>1</v>
      </c>
      <c r="K4139" t="s">
        <v>14798</v>
      </c>
      <c r="L4139">
        <f>data_to_analyze[[#This Row],[workers]]-data_to_analyze[[#This Row],[previous_workers]]</f>
        <v>12</v>
      </c>
    </row>
    <row r="4140" spans="1:12" x14ac:dyDescent="0.25">
      <c r="A4140">
        <v>4129</v>
      </c>
      <c r="B4140" t="s">
        <v>14799</v>
      </c>
      <c r="C4140" t="s">
        <v>777</v>
      </c>
      <c r="D4140" s="7">
        <v>33600000</v>
      </c>
      <c r="E4140">
        <v>77</v>
      </c>
      <c r="F4140" t="s">
        <v>48</v>
      </c>
      <c r="G4140">
        <v>280</v>
      </c>
      <c r="H4140">
        <v>190</v>
      </c>
      <c r="I4140">
        <v>1982</v>
      </c>
      <c r="J4140">
        <v>5</v>
      </c>
      <c r="K4140" t="s">
        <v>198</v>
      </c>
      <c r="L4140">
        <f>data_to_analyze[[#This Row],[workers]]-data_to_analyze[[#This Row],[previous_workers]]</f>
        <v>90</v>
      </c>
    </row>
    <row r="4141" spans="1:12" x14ac:dyDescent="0.25">
      <c r="A4141">
        <v>4130</v>
      </c>
      <c r="B4141" t="s">
        <v>14802</v>
      </c>
      <c r="C4141" t="s">
        <v>10856</v>
      </c>
      <c r="D4141" s="7">
        <v>10700000</v>
      </c>
      <c r="E4141">
        <v>77</v>
      </c>
      <c r="F4141" t="s">
        <v>336</v>
      </c>
      <c r="G4141">
        <v>7</v>
      </c>
      <c r="H4141">
        <v>4</v>
      </c>
      <c r="I4141">
        <v>2009</v>
      </c>
      <c r="J4141">
        <v>1</v>
      </c>
      <c r="K4141" t="s">
        <v>3925</v>
      </c>
      <c r="L4141">
        <f>data_to_analyze[[#This Row],[workers]]-data_to_analyze[[#This Row],[previous_workers]]</f>
        <v>3</v>
      </c>
    </row>
    <row r="4142" spans="1:12" x14ac:dyDescent="0.25">
      <c r="A4142">
        <v>4131</v>
      </c>
      <c r="B4142" t="s">
        <v>14805</v>
      </c>
      <c r="C4142" t="s">
        <v>10856</v>
      </c>
      <c r="D4142" s="7">
        <v>5900000</v>
      </c>
      <c r="E4142">
        <v>77</v>
      </c>
      <c r="F4142" t="s">
        <v>233</v>
      </c>
      <c r="G4142">
        <v>48</v>
      </c>
      <c r="H4142">
        <v>50</v>
      </c>
      <c r="I4142">
        <v>2004</v>
      </c>
      <c r="J4142">
        <v>6</v>
      </c>
      <c r="K4142" t="s">
        <v>138</v>
      </c>
      <c r="L4142">
        <f>data_to_analyze[[#This Row],[workers]]-data_to_analyze[[#This Row],[previous_workers]]</f>
        <v>-2</v>
      </c>
    </row>
    <row r="4143" spans="1:12" x14ac:dyDescent="0.25">
      <c r="A4143">
        <v>4132</v>
      </c>
      <c r="B4143" t="s">
        <v>14808</v>
      </c>
      <c r="C4143" t="s">
        <v>17765</v>
      </c>
      <c r="D4143" s="7">
        <v>649100000</v>
      </c>
      <c r="E4143">
        <v>77</v>
      </c>
      <c r="F4143" t="s">
        <v>233</v>
      </c>
      <c r="G4143">
        <v>2480</v>
      </c>
      <c r="H4143">
        <v>1610</v>
      </c>
      <c r="I4143">
        <v>1992</v>
      </c>
      <c r="J4143">
        <v>10</v>
      </c>
      <c r="K4143" t="s">
        <v>14812</v>
      </c>
      <c r="L4143">
        <f>data_to_analyze[[#This Row],[workers]]-data_to_analyze[[#This Row],[previous_workers]]</f>
        <v>870</v>
      </c>
    </row>
    <row r="4144" spans="1:12" x14ac:dyDescent="0.25">
      <c r="A4144">
        <v>4133</v>
      </c>
      <c r="B4144" t="s">
        <v>14813</v>
      </c>
      <c r="C4144" t="s">
        <v>17742</v>
      </c>
      <c r="D4144" s="7">
        <v>6200000</v>
      </c>
      <c r="E4144">
        <v>77</v>
      </c>
      <c r="F4144" t="s">
        <v>623</v>
      </c>
      <c r="G4144">
        <v>40</v>
      </c>
      <c r="H4144">
        <v>18</v>
      </c>
      <c r="I4144">
        <v>2010</v>
      </c>
      <c r="J4144">
        <v>2</v>
      </c>
      <c r="K4144" t="s">
        <v>506</v>
      </c>
      <c r="L4144">
        <f>data_to_analyze[[#This Row],[workers]]-data_to_analyze[[#This Row],[previous_workers]]</f>
        <v>22</v>
      </c>
    </row>
    <row r="4145" spans="1:12" x14ac:dyDescent="0.25">
      <c r="A4145">
        <v>4134</v>
      </c>
      <c r="B4145" t="s">
        <v>14816</v>
      </c>
      <c r="C4145" t="s">
        <v>17773</v>
      </c>
      <c r="D4145" s="7">
        <v>7900000</v>
      </c>
      <c r="E4145">
        <v>77</v>
      </c>
      <c r="F4145" t="s">
        <v>181</v>
      </c>
      <c r="G4145">
        <v>64</v>
      </c>
      <c r="H4145">
        <v>30</v>
      </c>
      <c r="I4145">
        <v>2003</v>
      </c>
      <c r="J4145">
        <v>4</v>
      </c>
      <c r="K4145" t="s">
        <v>3271</v>
      </c>
      <c r="L4145">
        <f>data_to_analyze[[#This Row],[workers]]-data_to_analyze[[#This Row],[previous_workers]]</f>
        <v>34</v>
      </c>
    </row>
    <row r="4146" spans="1:12" x14ac:dyDescent="0.25">
      <c r="A4146">
        <v>4135</v>
      </c>
      <c r="B4146" t="s">
        <v>14819</v>
      </c>
      <c r="C4146" t="s">
        <v>17739</v>
      </c>
      <c r="D4146" s="7">
        <v>65800000</v>
      </c>
      <c r="E4146">
        <v>77</v>
      </c>
      <c r="F4146" t="s">
        <v>187</v>
      </c>
      <c r="G4146">
        <v>1229</v>
      </c>
      <c r="H4146">
        <v>697</v>
      </c>
      <c r="I4146">
        <v>2009</v>
      </c>
      <c r="J4146">
        <v>6</v>
      </c>
      <c r="K4146" t="s">
        <v>1362</v>
      </c>
      <c r="L4146">
        <f>data_to_analyze[[#This Row],[workers]]-data_to_analyze[[#This Row],[previous_workers]]</f>
        <v>532</v>
      </c>
    </row>
    <row r="4147" spans="1:12" x14ac:dyDescent="0.25">
      <c r="A4147">
        <v>4136</v>
      </c>
      <c r="B4147" t="s">
        <v>14822</v>
      </c>
      <c r="C4147" t="s">
        <v>17750</v>
      </c>
      <c r="D4147" s="7">
        <v>7500000</v>
      </c>
      <c r="E4147">
        <v>77</v>
      </c>
      <c r="F4147" t="s">
        <v>257</v>
      </c>
      <c r="G4147">
        <v>110</v>
      </c>
      <c r="H4147">
        <v>50</v>
      </c>
      <c r="I4147">
        <v>2006</v>
      </c>
      <c r="J4147">
        <v>7</v>
      </c>
      <c r="K4147" t="s">
        <v>5226</v>
      </c>
      <c r="L4147">
        <f>data_to_analyze[[#This Row],[workers]]-data_to_analyze[[#This Row],[previous_workers]]</f>
        <v>60</v>
      </c>
    </row>
    <row r="4148" spans="1:12" x14ac:dyDescent="0.25">
      <c r="A4148">
        <v>4137</v>
      </c>
      <c r="B4148" t="s">
        <v>14825</v>
      </c>
      <c r="C4148" t="s">
        <v>17765</v>
      </c>
      <c r="D4148" s="7">
        <v>15900000</v>
      </c>
      <c r="E4148">
        <v>77</v>
      </c>
      <c r="F4148" t="s">
        <v>336</v>
      </c>
      <c r="G4148">
        <v>114</v>
      </c>
      <c r="H4148">
        <v>125</v>
      </c>
      <c r="I4148">
        <v>2012</v>
      </c>
      <c r="J4148">
        <v>3</v>
      </c>
      <c r="K4148" t="s">
        <v>291</v>
      </c>
      <c r="L4148">
        <f>data_to_analyze[[#This Row],[workers]]-data_to_analyze[[#This Row],[previous_workers]]</f>
        <v>-11</v>
      </c>
    </row>
    <row r="4149" spans="1:12" x14ac:dyDescent="0.25">
      <c r="A4149">
        <v>4138</v>
      </c>
      <c r="B4149" t="s">
        <v>14828</v>
      </c>
      <c r="C4149" t="s">
        <v>10856</v>
      </c>
      <c r="D4149" s="7">
        <v>8400000</v>
      </c>
      <c r="E4149">
        <v>77</v>
      </c>
      <c r="F4149" t="s">
        <v>18</v>
      </c>
      <c r="G4149">
        <v>21</v>
      </c>
      <c r="H4149">
        <v>10</v>
      </c>
      <c r="I4149">
        <v>2009</v>
      </c>
      <c r="J4149">
        <v>1</v>
      </c>
      <c r="K4149" t="s">
        <v>83</v>
      </c>
      <c r="L4149">
        <f>data_to_analyze[[#This Row],[workers]]-data_to_analyze[[#This Row],[previous_workers]]</f>
        <v>11</v>
      </c>
    </row>
    <row r="4150" spans="1:12" x14ac:dyDescent="0.25">
      <c r="A4150">
        <v>4139</v>
      </c>
      <c r="B4150" t="s">
        <v>14831</v>
      </c>
      <c r="C4150" t="s">
        <v>17765</v>
      </c>
      <c r="D4150" s="7">
        <v>66500000</v>
      </c>
      <c r="E4150">
        <v>77</v>
      </c>
      <c r="F4150" t="s">
        <v>25</v>
      </c>
      <c r="G4150">
        <v>92</v>
      </c>
      <c r="H4150">
        <v>66</v>
      </c>
      <c r="I4150">
        <v>1999</v>
      </c>
      <c r="J4150">
        <v>7</v>
      </c>
      <c r="K4150" t="s">
        <v>13376</v>
      </c>
      <c r="L4150">
        <f>data_to_analyze[[#This Row],[workers]]-data_to_analyze[[#This Row],[previous_workers]]</f>
        <v>26</v>
      </c>
    </row>
    <row r="4151" spans="1:12" x14ac:dyDescent="0.25">
      <c r="A4151">
        <v>4140</v>
      </c>
      <c r="B4151" t="s">
        <v>14834</v>
      </c>
      <c r="C4151" t="s">
        <v>17738</v>
      </c>
      <c r="D4151" s="7">
        <v>3400000</v>
      </c>
      <c r="E4151">
        <v>77</v>
      </c>
      <c r="F4151" t="s">
        <v>218</v>
      </c>
      <c r="G4151">
        <v>15</v>
      </c>
      <c r="H4151">
        <v>10</v>
      </c>
      <c r="I4151">
        <v>2009</v>
      </c>
      <c r="J4151">
        <v>3</v>
      </c>
      <c r="K4151" t="s">
        <v>976</v>
      </c>
      <c r="L4151">
        <f>data_to_analyze[[#This Row],[workers]]-data_to_analyze[[#This Row],[previous_workers]]</f>
        <v>5</v>
      </c>
    </row>
    <row r="4152" spans="1:12" x14ac:dyDescent="0.25">
      <c r="A4152">
        <v>4141</v>
      </c>
      <c r="B4152" t="s">
        <v>14837</v>
      </c>
      <c r="C4152" t="s">
        <v>108</v>
      </c>
      <c r="D4152" s="7">
        <v>8900000</v>
      </c>
      <c r="E4152">
        <v>77</v>
      </c>
      <c r="F4152" t="s">
        <v>233</v>
      </c>
      <c r="G4152">
        <v>8</v>
      </c>
      <c r="H4152">
        <v>16</v>
      </c>
      <c r="I4152">
        <v>2011</v>
      </c>
      <c r="J4152">
        <v>4</v>
      </c>
      <c r="K4152" t="s">
        <v>108</v>
      </c>
      <c r="L4152">
        <f>data_to_analyze[[#This Row],[workers]]-data_to_analyze[[#This Row],[previous_workers]]</f>
        <v>-8</v>
      </c>
    </row>
    <row r="4153" spans="1:12" x14ac:dyDescent="0.25">
      <c r="A4153">
        <v>4142</v>
      </c>
      <c r="B4153" t="s">
        <v>14840</v>
      </c>
      <c r="C4153" t="s">
        <v>17750</v>
      </c>
      <c r="D4153" s="7">
        <v>102900000</v>
      </c>
      <c r="E4153">
        <v>77</v>
      </c>
      <c r="F4153" t="s">
        <v>233</v>
      </c>
      <c r="G4153">
        <v>383</v>
      </c>
      <c r="H4153">
        <v>290</v>
      </c>
      <c r="I4153">
        <v>1989</v>
      </c>
      <c r="J4153">
        <v>1</v>
      </c>
      <c r="K4153" t="s">
        <v>6666</v>
      </c>
      <c r="L4153">
        <f>data_to_analyze[[#This Row],[workers]]-data_to_analyze[[#This Row],[previous_workers]]</f>
        <v>93</v>
      </c>
    </row>
    <row r="4154" spans="1:12" x14ac:dyDescent="0.25">
      <c r="A4154">
        <v>4143</v>
      </c>
      <c r="B4154" t="s">
        <v>14843</v>
      </c>
      <c r="C4154" t="s">
        <v>17751</v>
      </c>
      <c r="D4154" s="7">
        <v>4100000</v>
      </c>
      <c r="E4154">
        <v>76</v>
      </c>
      <c r="F4154" t="s">
        <v>233</v>
      </c>
      <c r="G4154">
        <v>23</v>
      </c>
      <c r="H4154">
        <v>15</v>
      </c>
      <c r="I4154">
        <v>2009</v>
      </c>
      <c r="J4154">
        <v>1</v>
      </c>
      <c r="K4154" t="s">
        <v>14846</v>
      </c>
      <c r="L4154">
        <f>data_to_analyze[[#This Row],[workers]]-data_to_analyze[[#This Row],[previous_workers]]</f>
        <v>8</v>
      </c>
    </row>
    <row r="4155" spans="1:12" x14ac:dyDescent="0.25">
      <c r="A4155">
        <v>4144</v>
      </c>
      <c r="B4155" t="s">
        <v>14847</v>
      </c>
      <c r="C4155" t="s">
        <v>10856</v>
      </c>
      <c r="D4155" s="7">
        <v>114600000</v>
      </c>
      <c r="E4155">
        <v>76</v>
      </c>
      <c r="F4155" t="s">
        <v>156</v>
      </c>
      <c r="G4155">
        <v>211</v>
      </c>
      <c r="H4155">
        <v>338</v>
      </c>
      <c r="I4155">
        <v>2004</v>
      </c>
      <c r="J4155">
        <v>6</v>
      </c>
      <c r="K4155" t="s">
        <v>1403</v>
      </c>
      <c r="L4155">
        <f>data_to_analyze[[#This Row],[workers]]-data_to_analyze[[#This Row],[previous_workers]]</f>
        <v>-127</v>
      </c>
    </row>
    <row r="4156" spans="1:12" x14ac:dyDescent="0.25">
      <c r="A4156">
        <v>4145</v>
      </c>
      <c r="B4156" t="s">
        <v>14850</v>
      </c>
      <c r="C4156" t="s">
        <v>17739</v>
      </c>
      <c r="D4156" s="7">
        <v>21300000</v>
      </c>
      <c r="E4156">
        <v>76</v>
      </c>
      <c r="F4156" t="s">
        <v>107</v>
      </c>
      <c r="G4156">
        <v>220</v>
      </c>
      <c r="H4156">
        <v>250</v>
      </c>
      <c r="I4156">
        <v>2006</v>
      </c>
      <c r="J4156">
        <v>8</v>
      </c>
      <c r="K4156" t="s">
        <v>123</v>
      </c>
      <c r="L4156">
        <f>data_to_analyze[[#This Row],[workers]]-data_to_analyze[[#This Row],[previous_workers]]</f>
        <v>-30</v>
      </c>
    </row>
    <row r="4157" spans="1:12" x14ac:dyDescent="0.25">
      <c r="A4157">
        <v>4146</v>
      </c>
      <c r="B4157" t="s">
        <v>14853</v>
      </c>
      <c r="C4157" t="s">
        <v>17738</v>
      </c>
      <c r="D4157" s="7">
        <v>17200000</v>
      </c>
      <c r="E4157">
        <v>76</v>
      </c>
      <c r="F4157" t="s">
        <v>181</v>
      </c>
      <c r="G4157">
        <v>19</v>
      </c>
      <c r="H4157">
        <v>14</v>
      </c>
      <c r="I4157">
        <v>1997</v>
      </c>
      <c r="J4157">
        <v>3</v>
      </c>
      <c r="K4157" t="s">
        <v>976</v>
      </c>
      <c r="L4157">
        <f>data_to_analyze[[#This Row],[workers]]-data_to_analyze[[#This Row],[previous_workers]]</f>
        <v>5</v>
      </c>
    </row>
    <row r="4158" spans="1:12" x14ac:dyDescent="0.25">
      <c r="A4158">
        <v>4147</v>
      </c>
      <c r="B4158" t="s">
        <v>14856</v>
      </c>
      <c r="C4158" t="s">
        <v>17771</v>
      </c>
      <c r="D4158" s="7">
        <v>21900000</v>
      </c>
      <c r="E4158">
        <v>76</v>
      </c>
      <c r="F4158" t="s">
        <v>336</v>
      </c>
      <c r="G4158">
        <v>50</v>
      </c>
      <c r="H4158">
        <v>14</v>
      </c>
      <c r="I4158">
        <v>2009</v>
      </c>
      <c r="J4158">
        <v>2</v>
      </c>
      <c r="K4158" t="s">
        <v>6580</v>
      </c>
      <c r="L4158">
        <f>data_to_analyze[[#This Row],[workers]]-data_to_analyze[[#This Row],[previous_workers]]</f>
        <v>36</v>
      </c>
    </row>
    <row r="4159" spans="1:12" x14ac:dyDescent="0.25">
      <c r="A4159">
        <v>4148</v>
      </c>
      <c r="B4159" t="s">
        <v>14859</v>
      </c>
      <c r="C4159" t="s">
        <v>108</v>
      </c>
      <c r="D4159" s="7">
        <v>3500000</v>
      </c>
      <c r="E4159">
        <v>76</v>
      </c>
      <c r="F4159" t="s">
        <v>297</v>
      </c>
      <c r="G4159">
        <v>17</v>
      </c>
      <c r="H4159">
        <v>12</v>
      </c>
      <c r="I4159">
        <v>2003</v>
      </c>
      <c r="J4159">
        <v>2</v>
      </c>
      <c r="K4159" t="s">
        <v>14862</v>
      </c>
      <c r="L4159">
        <f>data_to_analyze[[#This Row],[workers]]-data_to_analyze[[#This Row],[previous_workers]]</f>
        <v>5</v>
      </c>
    </row>
    <row r="4160" spans="1:12" x14ac:dyDescent="0.25">
      <c r="A4160">
        <v>4149</v>
      </c>
      <c r="B4160" t="s">
        <v>14863</v>
      </c>
      <c r="C4160" t="s">
        <v>17742</v>
      </c>
      <c r="D4160" s="7">
        <v>3800000</v>
      </c>
      <c r="E4160">
        <v>76</v>
      </c>
      <c r="F4160" t="s">
        <v>107</v>
      </c>
      <c r="G4160">
        <v>64</v>
      </c>
      <c r="H4160">
        <v>47</v>
      </c>
      <c r="I4160">
        <v>2006</v>
      </c>
      <c r="J4160">
        <v>1</v>
      </c>
      <c r="K4160" t="s">
        <v>14866</v>
      </c>
      <c r="L4160">
        <f>data_to_analyze[[#This Row],[workers]]-data_to_analyze[[#This Row],[previous_workers]]</f>
        <v>17</v>
      </c>
    </row>
    <row r="4161" spans="1:12" x14ac:dyDescent="0.25">
      <c r="A4161">
        <v>4150</v>
      </c>
      <c r="B4161" t="s">
        <v>14867</v>
      </c>
      <c r="C4161" t="s">
        <v>10856</v>
      </c>
      <c r="D4161" s="7">
        <v>162400000</v>
      </c>
      <c r="E4161">
        <v>76</v>
      </c>
      <c r="F4161" t="s">
        <v>297</v>
      </c>
      <c r="G4161">
        <v>128</v>
      </c>
      <c r="H4161">
        <v>102</v>
      </c>
      <c r="I4161">
        <v>1988</v>
      </c>
      <c r="J4161">
        <v>8</v>
      </c>
      <c r="K4161" t="s">
        <v>280</v>
      </c>
      <c r="L4161">
        <f>data_to_analyze[[#This Row],[workers]]-data_to_analyze[[#This Row],[previous_workers]]</f>
        <v>26</v>
      </c>
    </row>
    <row r="4162" spans="1:12" x14ac:dyDescent="0.25">
      <c r="A4162">
        <v>4151</v>
      </c>
      <c r="B4162" t="s">
        <v>14871</v>
      </c>
      <c r="C4162" t="s">
        <v>17750</v>
      </c>
      <c r="D4162" s="7">
        <v>10500000</v>
      </c>
      <c r="E4162">
        <v>76</v>
      </c>
      <c r="F4162" t="s">
        <v>623</v>
      </c>
      <c r="G4162">
        <v>58</v>
      </c>
      <c r="H4162">
        <v>32</v>
      </c>
      <c r="I4162">
        <v>2008</v>
      </c>
      <c r="J4162">
        <v>1</v>
      </c>
      <c r="K4162" t="s">
        <v>1950</v>
      </c>
      <c r="L4162">
        <f>data_to_analyze[[#This Row],[workers]]-data_to_analyze[[#This Row],[previous_workers]]</f>
        <v>26</v>
      </c>
    </row>
    <row r="4163" spans="1:12" x14ac:dyDescent="0.25">
      <c r="A4163">
        <v>4152</v>
      </c>
      <c r="B4163" t="s">
        <v>14874</v>
      </c>
      <c r="C4163" t="s">
        <v>10856</v>
      </c>
      <c r="D4163" s="7">
        <v>18500000</v>
      </c>
      <c r="E4163">
        <v>76</v>
      </c>
      <c r="F4163" t="s">
        <v>308</v>
      </c>
      <c r="G4163">
        <v>115</v>
      </c>
      <c r="H4163">
        <v>72</v>
      </c>
      <c r="I4163">
        <v>2006</v>
      </c>
      <c r="J4163">
        <v>6</v>
      </c>
      <c r="K4163" t="s">
        <v>137</v>
      </c>
      <c r="L4163">
        <f>data_to_analyze[[#This Row],[workers]]-data_to_analyze[[#This Row],[previous_workers]]</f>
        <v>43</v>
      </c>
    </row>
    <row r="4164" spans="1:12" x14ac:dyDescent="0.25">
      <c r="A4164">
        <v>4153</v>
      </c>
      <c r="B4164" t="s">
        <v>14877</v>
      </c>
      <c r="C4164" t="s">
        <v>17739</v>
      </c>
      <c r="D4164" s="7">
        <v>11400000</v>
      </c>
      <c r="E4164">
        <v>76</v>
      </c>
      <c r="F4164" t="s">
        <v>181</v>
      </c>
      <c r="G4164">
        <v>99</v>
      </c>
      <c r="H4164">
        <v>93</v>
      </c>
      <c r="I4164">
        <v>2010</v>
      </c>
      <c r="J4164">
        <v>4</v>
      </c>
      <c r="K4164" t="s">
        <v>8372</v>
      </c>
      <c r="L4164">
        <f>data_to_analyze[[#This Row],[workers]]-data_to_analyze[[#This Row],[previous_workers]]</f>
        <v>6</v>
      </c>
    </row>
    <row r="4165" spans="1:12" x14ac:dyDescent="0.25">
      <c r="A4165">
        <v>4154</v>
      </c>
      <c r="B4165" t="s">
        <v>14880</v>
      </c>
      <c r="C4165" t="s">
        <v>17762</v>
      </c>
      <c r="D4165" s="7">
        <v>6400000</v>
      </c>
      <c r="E4165">
        <v>76</v>
      </c>
      <c r="F4165" t="s">
        <v>6043</v>
      </c>
      <c r="G4165">
        <v>25</v>
      </c>
      <c r="H4165">
        <v>15</v>
      </c>
      <c r="I4165">
        <v>2011</v>
      </c>
      <c r="J4165">
        <v>1</v>
      </c>
      <c r="K4165" t="s">
        <v>349</v>
      </c>
      <c r="L4165">
        <f>data_to_analyze[[#This Row],[workers]]-data_to_analyze[[#This Row],[previous_workers]]</f>
        <v>10</v>
      </c>
    </row>
    <row r="4166" spans="1:12" x14ac:dyDescent="0.25">
      <c r="A4166">
        <v>4155</v>
      </c>
      <c r="B4166" t="s">
        <v>14883</v>
      </c>
      <c r="C4166" t="s">
        <v>17748</v>
      </c>
      <c r="D4166" s="7">
        <v>3200000</v>
      </c>
      <c r="E4166">
        <v>76</v>
      </c>
      <c r="F4166" t="s">
        <v>25</v>
      </c>
      <c r="G4166">
        <v>40</v>
      </c>
      <c r="H4166">
        <v>20</v>
      </c>
      <c r="I4166">
        <v>2009</v>
      </c>
      <c r="J4166">
        <v>1</v>
      </c>
      <c r="K4166" t="s">
        <v>948</v>
      </c>
      <c r="L4166">
        <f>data_to_analyze[[#This Row],[workers]]-data_to_analyze[[#This Row],[previous_workers]]</f>
        <v>20</v>
      </c>
    </row>
    <row r="4167" spans="1:12" x14ac:dyDescent="0.25">
      <c r="A4167">
        <v>4156</v>
      </c>
      <c r="B4167" t="s">
        <v>14886</v>
      </c>
      <c r="C4167" t="s">
        <v>777</v>
      </c>
      <c r="D4167" s="7">
        <v>61200000</v>
      </c>
      <c r="E4167">
        <v>76</v>
      </c>
      <c r="F4167" t="s">
        <v>33</v>
      </c>
      <c r="G4167">
        <v>250</v>
      </c>
      <c r="H4167">
        <v>150</v>
      </c>
      <c r="I4167">
        <v>1989</v>
      </c>
      <c r="J4167">
        <v>3</v>
      </c>
      <c r="K4167" t="s">
        <v>14890</v>
      </c>
      <c r="L4167">
        <f>data_to_analyze[[#This Row],[workers]]-data_to_analyze[[#This Row],[previous_workers]]</f>
        <v>100</v>
      </c>
    </row>
    <row r="4168" spans="1:12" x14ac:dyDescent="0.25">
      <c r="A4168">
        <v>4157</v>
      </c>
      <c r="B4168" t="s">
        <v>14891</v>
      </c>
      <c r="C4168" t="s">
        <v>10856</v>
      </c>
      <c r="D4168" s="7">
        <v>4100000</v>
      </c>
      <c r="E4168">
        <v>76</v>
      </c>
      <c r="F4168" t="s">
        <v>156</v>
      </c>
      <c r="G4168">
        <v>34</v>
      </c>
      <c r="H4168">
        <v>26</v>
      </c>
      <c r="I4168">
        <v>2007</v>
      </c>
      <c r="J4168">
        <v>3</v>
      </c>
      <c r="K4168" t="s">
        <v>14894</v>
      </c>
      <c r="L4168">
        <f>data_to_analyze[[#This Row],[workers]]-data_to_analyze[[#This Row],[previous_workers]]</f>
        <v>8</v>
      </c>
    </row>
    <row r="4169" spans="1:12" x14ac:dyDescent="0.25">
      <c r="A4169">
        <v>4158</v>
      </c>
      <c r="B4169" t="s">
        <v>14895</v>
      </c>
      <c r="C4169" t="s">
        <v>10856</v>
      </c>
      <c r="D4169" s="7">
        <v>10700000</v>
      </c>
      <c r="E4169">
        <v>76</v>
      </c>
      <c r="F4169" t="s">
        <v>156</v>
      </c>
      <c r="G4169">
        <v>76</v>
      </c>
      <c r="H4169">
        <v>98</v>
      </c>
      <c r="I4169">
        <v>2012</v>
      </c>
      <c r="J4169">
        <v>1</v>
      </c>
      <c r="K4169" t="s">
        <v>1466</v>
      </c>
      <c r="L4169">
        <f>data_to_analyze[[#This Row],[workers]]-data_to_analyze[[#This Row],[previous_workers]]</f>
        <v>-22</v>
      </c>
    </row>
    <row r="4170" spans="1:12" x14ac:dyDescent="0.25">
      <c r="A4170">
        <v>4159</v>
      </c>
      <c r="B4170" t="s">
        <v>14898</v>
      </c>
      <c r="C4170" t="s">
        <v>17751</v>
      </c>
      <c r="D4170" s="7">
        <v>7300000</v>
      </c>
      <c r="E4170">
        <v>76</v>
      </c>
      <c r="F4170" t="s">
        <v>297</v>
      </c>
      <c r="G4170">
        <v>24</v>
      </c>
      <c r="H4170">
        <v>13</v>
      </c>
      <c r="I4170">
        <v>2005</v>
      </c>
      <c r="J4170">
        <v>6</v>
      </c>
      <c r="K4170" t="s">
        <v>14400</v>
      </c>
      <c r="L4170">
        <f>data_to_analyze[[#This Row],[workers]]-data_to_analyze[[#This Row],[previous_workers]]</f>
        <v>11</v>
      </c>
    </row>
    <row r="4171" spans="1:12" x14ac:dyDescent="0.25">
      <c r="A4171">
        <v>4160</v>
      </c>
      <c r="B4171" t="s">
        <v>14901</v>
      </c>
      <c r="C4171" t="s">
        <v>108</v>
      </c>
      <c r="D4171" s="7">
        <v>5800000</v>
      </c>
      <c r="E4171">
        <v>76</v>
      </c>
      <c r="F4171" t="s">
        <v>218</v>
      </c>
      <c r="G4171">
        <v>28</v>
      </c>
      <c r="H4171">
        <v>22</v>
      </c>
      <c r="I4171">
        <v>2010</v>
      </c>
      <c r="J4171">
        <v>1</v>
      </c>
      <c r="K4171" t="s">
        <v>108</v>
      </c>
      <c r="L4171">
        <f>data_to_analyze[[#This Row],[workers]]-data_to_analyze[[#This Row],[previous_workers]]</f>
        <v>6</v>
      </c>
    </row>
    <row r="4172" spans="1:12" x14ac:dyDescent="0.25">
      <c r="A4172">
        <v>4161</v>
      </c>
      <c r="B4172" t="s">
        <v>14904</v>
      </c>
      <c r="C4172" t="s">
        <v>17771</v>
      </c>
      <c r="D4172" s="7">
        <v>10700000</v>
      </c>
      <c r="E4172">
        <v>76</v>
      </c>
      <c r="F4172" t="s">
        <v>623</v>
      </c>
      <c r="G4172">
        <v>80</v>
      </c>
      <c r="H4172">
        <v>40</v>
      </c>
      <c r="I4172">
        <v>1984</v>
      </c>
      <c r="J4172">
        <v>1</v>
      </c>
      <c r="K4172" t="s">
        <v>14907</v>
      </c>
      <c r="L4172">
        <f>data_to_analyze[[#This Row],[workers]]-data_to_analyze[[#This Row],[previous_workers]]</f>
        <v>40</v>
      </c>
    </row>
    <row r="4173" spans="1:12" x14ac:dyDescent="0.25">
      <c r="A4173">
        <v>4162</v>
      </c>
      <c r="B4173" t="s">
        <v>14908</v>
      </c>
      <c r="C4173" t="s">
        <v>17770</v>
      </c>
      <c r="D4173" s="7">
        <v>2800000</v>
      </c>
      <c r="E4173">
        <v>76</v>
      </c>
      <c r="F4173" t="s">
        <v>336</v>
      </c>
      <c r="G4173">
        <v>21</v>
      </c>
      <c r="H4173">
        <v>14</v>
      </c>
      <c r="I4173">
        <v>2005</v>
      </c>
      <c r="J4173">
        <v>2</v>
      </c>
      <c r="K4173" t="s">
        <v>1789</v>
      </c>
      <c r="L4173">
        <f>data_to_analyze[[#This Row],[workers]]-data_to_analyze[[#This Row],[previous_workers]]</f>
        <v>7</v>
      </c>
    </row>
    <row r="4174" spans="1:12" x14ac:dyDescent="0.25">
      <c r="A4174">
        <v>4163</v>
      </c>
      <c r="B4174" t="s">
        <v>14911</v>
      </c>
      <c r="C4174" t="s">
        <v>17775</v>
      </c>
      <c r="D4174" s="7">
        <v>4400000</v>
      </c>
      <c r="E4174">
        <v>76</v>
      </c>
      <c r="F4174" t="s">
        <v>233</v>
      </c>
      <c r="G4174">
        <v>20</v>
      </c>
      <c r="H4174">
        <v>8</v>
      </c>
      <c r="I4174">
        <v>2008</v>
      </c>
      <c r="J4174">
        <v>4</v>
      </c>
      <c r="K4174" t="s">
        <v>14914</v>
      </c>
      <c r="L4174">
        <f>data_to_analyze[[#This Row],[workers]]-data_to_analyze[[#This Row],[previous_workers]]</f>
        <v>12</v>
      </c>
    </row>
    <row r="4175" spans="1:12" x14ac:dyDescent="0.25">
      <c r="A4175">
        <v>4164</v>
      </c>
      <c r="B4175" t="s">
        <v>14915</v>
      </c>
      <c r="C4175" t="s">
        <v>17738</v>
      </c>
      <c r="D4175" s="7">
        <v>15400000</v>
      </c>
      <c r="E4175">
        <v>76</v>
      </c>
      <c r="F4175" t="s">
        <v>175</v>
      </c>
      <c r="G4175">
        <v>49</v>
      </c>
      <c r="H4175">
        <v>26</v>
      </c>
      <c r="I4175">
        <v>2008</v>
      </c>
      <c r="J4175">
        <v>5</v>
      </c>
      <c r="K4175" t="s">
        <v>976</v>
      </c>
      <c r="L4175">
        <f>data_to_analyze[[#This Row],[workers]]-data_to_analyze[[#This Row],[previous_workers]]</f>
        <v>23</v>
      </c>
    </row>
    <row r="4176" spans="1:12" x14ac:dyDescent="0.25">
      <c r="A4176">
        <v>4165</v>
      </c>
      <c r="B4176" t="s">
        <v>14918</v>
      </c>
      <c r="C4176" t="s">
        <v>17758</v>
      </c>
      <c r="D4176" s="7">
        <v>164900000</v>
      </c>
      <c r="E4176">
        <v>75</v>
      </c>
      <c r="F4176" t="s">
        <v>233</v>
      </c>
      <c r="G4176">
        <v>147</v>
      </c>
      <c r="H4176">
        <v>72</v>
      </c>
      <c r="I4176">
        <v>2005</v>
      </c>
      <c r="J4176">
        <v>2</v>
      </c>
      <c r="K4176" t="s">
        <v>14922</v>
      </c>
      <c r="L4176">
        <f>data_to_analyze[[#This Row],[workers]]-data_to_analyze[[#This Row],[previous_workers]]</f>
        <v>75</v>
      </c>
    </row>
    <row r="4177" spans="1:12" x14ac:dyDescent="0.25">
      <c r="A4177">
        <v>4166</v>
      </c>
      <c r="B4177" t="s">
        <v>14923</v>
      </c>
      <c r="C4177" t="s">
        <v>777</v>
      </c>
      <c r="D4177" s="7">
        <v>23700000</v>
      </c>
      <c r="E4177">
        <v>75</v>
      </c>
      <c r="F4177" t="s">
        <v>55</v>
      </c>
      <c r="G4177">
        <v>72</v>
      </c>
      <c r="H4177">
        <v>4</v>
      </c>
      <c r="I4177">
        <v>2004</v>
      </c>
      <c r="J4177">
        <v>4</v>
      </c>
      <c r="K4177" t="s">
        <v>14926</v>
      </c>
      <c r="L4177">
        <f>data_to_analyze[[#This Row],[workers]]-data_to_analyze[[#This Row],[previous_workers]]</f>
        <v>68</v>
      </c>
    </row>
    <row r="4178" spans="1:12" x14ac:dyDescent="0.25">
      <c r="A4178">
        <v>4167</v>
      </c>
      <c r="B4178" t="s">
        <v>14927</v>
      </c>
      <c r="C4178" t="s">
        <v>17770</v>
      </c>
      <c r="D4178" s="7">
        <v>3800000</v>
      </c>
      <c r="E4178">
        <v>75</v>
      </c>
      <c r="F4178" t="s">
        <v>336</v>
      </c>
      <c r="G4178">
        <v>24</v>
      </c>
      <c r="H4178">
        <v>14</v>
      </c>
      <c r="I4178">
        <v>2010</v>
      </c>
      <c r="J4178">
        <v>4</v>
      </c>
      <c r="K4178" t="s">
        <v>1496</v>
      </c>
      <c r="L4178">
        <f>data_to_analyze[[#This Row],[workers]]-data_to_analyze[[#This Row],[previous_workers]]</f>
        <v>10</v>
      </c>
    </row>
    <row r="4179" spans="1:12" x14ac:dyDescent="0.25">
      <c r="A4179">
        <v>4168</v>
      </c>
      <c r="B4179" t="s">
        <v>14930</v>
      </c>
      <c r="C4179" t="s">
        <v>17773</v>
      </c>
      <c r="D4179" s="7">
        <v>4900000</v>
      </c>
      <c r="E4179">
        <v>75</v>
      </c>
      <c r="F4179" t="s">
        <v>233</v>
      </c>
      <c r="G4179">
        <v>45</v>
      </c>
      <c r="H4179">
        <v>21</v>
      </c>
      <c r="I4179">
        <v>1989</v>
      </c>
      <c r="J4179">
        <v>1</v>
      </c>
      <c r="K4179" t="s">
        <v>746</v>
      </c>
      <c r="L4179">
        <f>data_to_analyze[[#This Row],[workers]]-data_to_analyze[[#This Row],[previous_workers]]</f>
        <v>24</v>
      </c>
    </row>
    <row r="4180" spans="1:12" x14ac:dyDescent="0.25">
      <c r="A4180">
        <v>4169</v>
      </c>
      <c r="B4180" t="s">
        <v>14933</v>
      </c>
      <c r="C4180" t="s">
        <v>17769</v>
      </c>
      <c r="D4180" s="7">
        <v>2300000</v>
      </c>
      <c r="E4180">
        <v>75</v>
      </c>
      <c r="F4180" t="s">
        <v>25</v>
      </c>
      <c r="G4180">
        <v>11</v>
      </c>
      <c r="H4180">
        <v>2</v>
      </c>
      <c r="I4180">
        <v>2014</v>
      </c>
      <c r="J4180">
        <v>1</v>
      </c>
      <c r="K4180" t="s">
        <v>14936</v>
      </c>
      <c r="L4180">
        <f>data_to_analyze[[#This Row],[workers]]-data_to_analyze[[#This Row],[previous_workers]]</f>
        <v>9</v>
      </c>
    </row>
    <row r="4181" spans="1:12" x14ac:dyDescent="0.25">
      <c r="A4181">
        <v>4170</v>
      </c>
      <c r="B4181" t="s">
        <v>14937</v>
      </c>
      <c r="C4181" t="s">
        <v>17760</v>
      </c>
      <c r="D4181" s="7">
        <v>27800000</v>
      </c>
      <c r="E4181">
        <v>75</v>
      </c>
      <c r="F4181" t="s">
        <v>297</v>
      </c>
      <c r="G4181">
        <v>146</v>
      </c>
      <c r="H4181">
        <v>84</v>
      </c>
      <c r="I4181">
        <v>2007</v>
      </c>
      <c r="J4181">
        <v>3</v>
      </c>
      <c r="K4181" t="s">
        <v>1879</v>
      </c>
      <c r="L4181">
        <f>data_to_analyze[[#This Row],[workers]]-data_to_analyze[[#This Row],[previous_workers]]</f>
        <v>62</v>
      </c>
    </row>
    <row r="4182" spans="1:12" x14ac:dyDescent="0.25">
      <c r="A4182">
        <v>4171</v>
      </c>
      <c r="B4182" t="s">
        <v>14940</v>
      </c>
      <c r="C4182" t="s">
        <v>17763</v>
      </c>
      <c r="D4182" s="7">
        <v>57300000</v>
      </c>
      <c r="E4182">
        <v>75</v>
      </c>
      <c r="F4182" t="s">
        <v>297</v>
      </c>
      <c r="G4182">
        <v>188</v>
      </c>
      <c r="H4182">
        <v>138</v>
      </c>
      <c r="I4182">
        <v>1996</v>
      </c>
      <c r="J4182">
        <v>11</v>
      </c>
      <c r="K4182" t="s">
        <v>14944</v>
      </c>
      <c r="L4182">
        <f>data_to_analyze[[#This Row],[workers]]-data_to_analyze[[#This Row],[previous_workers]]</f>
        <v>50</v>
      </c>
    </row>
    <row r="4183" spans="1:12" x14ac:dyDescent="0.25">
      <c r="A4183">
        <v>4172</v>
      </c>
      <c r="B4183" t="s">
        <v>14945</v>
      </c>
      <c r="C4183" t="s">
        <v>17770</v>
      </c>
      <c r="D4183" s="7">
        <v>8400000</v>
      </c>
      <c r="E4183">
        <v>75</v>
      </c>
      <c r="F4183" t="s">
        <v>181</v>
      </c>
      <c r="G4183">
        <v>200</v>
      </c>
      <c r="H4183">
        <v>110</v>
      </c>
      <c r="I4183">
        <v>2006</v>
      </c>
      <c r="J4183">
        <v>1</v>
      </c>
      <c r="K4183" t="s">
        <v>14948</v>
      </c>
      <c r="L4183">
        <f>data_to_analyze[[#This Row],[workers]]-data_to_analyze[[#This Row],[previous_workers]]</f>
        <v>90</v>
      </c>
    </row>
    <row r="4184" spans="1:12" x14ac:dyDescent="0.25">
      <c r="A4184">
        <v>4173</v>
      </c>
      <c r="B4184" t="s">
        <v>14949</v>
      </c>
      <c r="C4184" t="s">
        <v>17751</v>
      </c>
      <c r="D4184" s="7">
        <v>116300000</v>
      </c>
      <c r="E4184">
        <v>75</v>
      </c>
      <c r="F4184" t="s">
        <v>48</v>
      </c>
      <c r="G4184">
        <v>1500</v>
      </c>
      <c r="H4184">
        <v>800</v>
      </c>
      <c r="I4184">
        <v>2004</v>
      </c>
      <c r="J4184">
        <v>1</v>
      </c>
      <c r="K4184" t="s">
        <v>14846</v>
      </c>
      <c r="L4184">
        <f>data_to_analyze[[#This Row],[workers]]-data_to_analyze[[#This Row],[previous_workers]]</f>
        <v>700</v>
      </c>
    </row>
    <row r="4185" spans="1:12" x14ac:dyDescent="0.25">
      <c r="A4185">
        <v>4174</v>
      </c>
      <c r="B4185" t="s">
        <v>14953</v>
      </c>
      <c r="C4185" t="s">
        <v>17748</v>
      </c>
      <c r="D4185" s="7">
        <v>200000</v>
      </c>
      <c r="E4185">
        <v>75</v>
      </c>
      <c r="F4185" t="s">
        <v>156</v>
      </c>
      <c r="G4185">
        <v>20</v>
      </c>
      <c r="H4185">
        <v>9</v>
      </c>
      <c r="I4185">
        <v>2004</v>
      </c>
      <c r="J4185">
        <v>1</v>
      </c>
      <c r="K4185" t="s">
        <v>458</v>
      </c>
      <c r="L4185">
        <f>data_to_analyze[[#This Row],[workers]]-data_to_analyze[[#This Row],[previous_workers]]</f>
        <v>11</v>
      </c>
    </row>
    <row r="4186" spans="1:12" x14ac:dyDescent="0.25">
      <c r="A4186">
        <v>4175</v>
      </c>
      <c r="B4186" t="s">
        <v>14956</v>
      </c>
      <c r="C4186" t="s">
        <v>108</v>
      </c>
      <c r="D4186" s="7">
        <v>6300000</v>
      </c>
      <c r="E4186">
        <v>75</v>
      </c>
      <c r="F4186" t="s">
        <v>297</v>
      </c>
      <c r="G4186">
        <v>40</v>
      </c>
      <c r="H4186">
        <v>27</v>
      </c>
      <c r="I4186">
        <v>2003</v>
      </c>
      <c r="J4186">
        <v>4</v>
      </c>
      <c r="K4186" t="s">
        <v>14959</v>
      </c>
      <c r="L4186">
        <f>data_to_analyze[[#This Row],[workers]]-data_to_analyze[[#This Row],[previous_workers]]</f>
        <v>13</v>
      </c>
    </row>
    <row r="4187" spans="1:12" x14ac:dyDescent="0.25">
      <c r="A4187">
        <v>4176</v>
      </c>
      <c r="B4187" t="s">
        <v>14960</v>
      </c>
      <c r="C4187" t="s">
        <v>17758</v>
      </c>
      <c r="D4187" s="7">
        <v>4600000</v>
      </c>
      <c r="E4187">
        <v>75</v>
      </c>
      <c r="F4187" t="s">
        <v>18</v>
      </c>
      <c r="G4187">
        <v>33</v>
      </c>
      <c r="H4187">
        <v>25</v>
      </c>
      <c r="I4187">
        <v>2011</v>
      </c>
      <c r="J4187">
        <v>2</v>
      </c>
      <c r="K4187" t="s">
        <v>4608</v>
      </c>
      <c r="L4187">
        <f>data_to_analyze[[#This Row],[workers]]-data_to_analyze[[#This Row],[previous_workers]]</f>
        <v>8</v>
      </c>
    </row>
    <row r="4188" spans="1:12" x14ac:dyDescent="0.25">
      <c r="A4188">
        <v>4177</v>
      </c>
      <c r="B4188" t="s">
        <v>14963</v>
      </c>
      <c r="C4188" t="s">
        <v>17750</v>
      </c>
      <c r="D4188" s="7">
        <v>3600000</v>
      </c>
      <c r="E4188">
        <v>75</v>
      </c>
      <c r="F4188" t="s">
        <v>18</v>
      </c>
      <c r="G4188">
        <v>13</v>
      </c>
      <c r="H4188">
        <v>6</v>
      </c>
      <c r="I4188">
        <v>2012</v>
      </c>
      <c r="J4188">
        <v>3</v>
      </c>
      <c r="K4188" t="s">
        <v>14966</v>
      </c>
      <c r="L4188">
        <f>data_to_analyze[[#This Row],[workers]]-data_to_analyze[[#This Row],[previous_workers]]</f>
        <v>7</v>
      </c>
    </row>
    <row r="4189" spans="1:12" x14ac:dyDescent="0.25">
      <c r="A4189">
        <v>4178</v>
      </c>
      <c r="B4189" t="s">
        <v>14967</v>
      </c>
      <c r="C4189" t="s">
        <v>10856</v>
      </c>
      <c r="D4189" s="7">
        <v>400000</v>
      </c>
      <c r="E4189">
        <v>75</v>
      </c>
      <c r="F4189" t="s">
        <v>18</v>
      </c>
      <c r="G4189">
        <v>19</v>
      </c>
      <c r="H4189">
        <v>24</v>
      </c>
      <c r="I4189">
        <v>2013</v>
      </c>
      <c r="J4189">
        <v>1</v>
      </c>
      <c r="K4189" t="s">
        <v>500</v>
      </c>
      <c r="L4189">
        <f>data_to_analyze[[#This Row],[workers]]-data_to_analyze[[#This Row],[previous_workers]]</f>
        <v>-5</v>
      </c>
    </row>
    <row r="4190" spans="1:12" x14ac:dyDescent="0.25">
      <c r="A4190">
        <v>4179</v>
      </c>
      <c r="B4190" t="s">
        <v>14970</v>
      </c>
      <c r="C4190" t="s">
        <v>17770</v>
      </c>
      <c r="D4190" s="7">
        <v>9400000</v>
      </c>
      <c r="E4190">
        <v>75</v>
      </c>
      <c r="F4190" t="s">
        <v>40</v>
      </c>
      <c r="G4190">
        <v>211</v>
      </c>
      <c r="H4190">
        <v>110</v>
      </c>
      <c r="I4190">
        <v>2006</v>
      </c>
      <c r="J4190">
        <v>7</v>
      </c>
      <c r="K4190" t="s">
        <v>258</v>
      </c>
      <c r="L4190">
        <f>data_to_analyze[[#This Row],[workers]]-data_to_analyze[[#This Row],[previous_workers]]</f>
        <v>101</v>
      </c>
    </row>
    <row r="4191" spans="1:12" x14ac:dyDescent="0.25">
      <c r="A4191">
        <v>4180</v>
      </c>
      <c r="B4191" t="s">
        <v>14973</v>
      </c>
      <c r="C4191" t="s">
        <v>17765</v>
      </c>
      <c r="D4191" s="7">
        <v>67400000</v>
      </c>
      <c r="E4191">
        <v>75</v>
      </c>
      <c r="F4191" t="s">
        <v>25</v>
      </c>
      <c r="G4191">
        <v>56</v>
      </c>
      <c r="H4191">
        <v>37</v>
      </c>
      <c r="I4191">
        <v>2007</v>
      </c>
      <c r="J4191">
        <v>7</v>
      </c>
      <c r="K4191" t="s">
        <v>14976</v>
      </c>
      <c r="L4191">
        <f>data_to_analyze[[#This Row],[workers]]-data_to_analyze[[#This Row],[previous_workers]]</f>
        <v>19</v>
      </c>
    </row>
    <row r="4192" spans="1:12" x14ac:dyDescent="0.25">
      <c r="A4192">
        <v>4181</v>
      </c>
      <c r="B4192" t="s">
        <v>14977</v>
      </c>
      <c r="C4192" t="s">
        <v>17765</v>
      </c>
      <c r="D4192" s="7">
        <v>6600000</v>
      </c>
      <c r="E4192">
        <v>75</v>
      </c>
      <c r="F4192" t="s">
        <v>187</v>
      </c>
      <c r="G4192">
        <v>125</v>
      </c>
      <c r="H4192">
        <v>59</v>
      </c>
      <c r="I4192">
        <v>1975</v>
      </c>
      <c r="J4192">
        <v>1</v>
      </c>
      <c r="K4192" t="s">
        <v>7352</v>
      </c>
      <c r="L4192">
        <f>data_to_analyze[[#This Row],[workers]]-data_to_analyze[[#This Row],[previous_workers]]</f>
        <v>66</v>
      </c>
    </row>
    <row r="4193" spans="1:12" x14ac:dyDescent="0.25">
      <c r="A4193">
        <v>4182</v>
      </c>
      <c r="B4193" t="s">
        <v>14980</v>
      </c>
      <c r="C4193" t="s">
        <v>108</v>
      </c>
      <c r="D4193" s="7">
        <v>4800000</v>
      </c>
      <c r="E4193">
        <v>75</v>
      </c>
      <c r="F4193" t="s">
        <v>156</v>
      </c>
      <c r="G4193">
        <v>50</v>
      </c>
      <c r="H4193">
        <v>10</v>
      </c>
      <c r="I4193">
        <v>2014</v>
      </c>
      <c r="J4193">
        <v>1</v>
      </c>
      <c r="K4193" t="s">
        <v>108</v>
      </c>
      <c r="L4193">
        <f>data_to_analyze[[#This Row],[workers]]-data_to_analyze[[#This Row],[previous_workers]]</f>
        <v>40</v>
      </c>
    </row>
    <row r="4194" spans="1:12" x14ac:dyDescent="0.25">
      <c r="A4194">
        <v>4183</v>
      </c>
      <c r="B4194" t="s">
        <v>14983</v>
      </c>
      <c r="C4194" t="s">
        <v>17770</v>
      </c>
      <c r="D4194" s="7">
        <v>15400000</v>
      </c>
      <c r="E4194">
        <v>75</v>
      </c>
      <c r="F4194" t="s">
        <v>40</v>
      </c>
      <c r="G4194">
        <v>40</v>
      </c>
      <c r="H4194">
        <v>15</v>
      </c>
      <c r="I4194">
        <v>2010</v>
      </c>
      <c r="J4194">
        <v>5</v>
      </c>
      <c r="K4194" t="s">
        <v>1716</v>
      </c>
      <c r="L4194">
        <f>data_to_analyze[[#This Row],[workers]]-data_to_analyze[[#This Row],[previous_workers]]</f>
        <v>25</v>
      </c>
    </row>
    <row r="4195" spans="1:12" x14ac:dyDescent="0.25">
      <c r="A4195">
        <v>4184</v>
      </c>
      <c r="B4195" t="s">
        <v>14986</v>
      </c>
      <c r="C4195" t="s">
        <v>10856</v>
      </c>
      <c r="D4195" s="7">
        <v>161400000</v>
      </c>
      <c r="E4195">
        <v>75</v>
      </c>
      <c r="F4195" t="s">
        <v>48</v>
      </c>
      <c r="G4195">
        <v>150</v>
      </c>
      <c r="H4195">
        <v>111</v>
      </c>
      <c r="I4195">
        <v>1996</v>
      </c>
      <c r="J4195">
        <v>8</v>
      </c>
      <c r="K4195" t="s">
        <v>4634</v>
      </c>
      <c r="L4195">
        <f>data_to_analyze[[#This Row],[workers]]-data_to_analyze[[#This Row],[previous_workers]]</f>
        <v>39</v>
      </c>
    </row>
    <row r="4196" spans="1:12" x14ac:dyDescent="0.25">
      <c r="A4196">
        <v>4185</v>
      </c>
      <c r="B4196" t="s">
        <v>14990</v>
      </c>
      <c r="C4196" t="s">
        <v>17742</v>
      </c>
      <c r="D4196" s="7">
        <v>6500000</v>
      </c>
      <c r="E4196">
        <v>75</v>
      </c>
      <c r="F4196" t="s">
        <v>25</v>
      </c>
      <c r="G4196">
        <v>15</v>
      </c>
      <c r="H4196">
        <v>5</v>
      </c>
      <c r="I4196">
        <v>2010</v>
      </c>
      <c r="J4196">
        <v>3</v>
      </c>
      <c r="K4196" t="s">
        <v>506</v>
      </c>
      <c r="L4196">
        <f>data_to_analyze[[#This Row],[workers]]-data_to_analyze[[#This Row],[previous_workers]]</f>
        <v>10</v>
      </c>
    </row>
    <row r="4197" spans="1:12" x14ac:dyDescent="0.25">
      <c r="A4197">
        <v>4186</v>
      </c>
      <c r="B4197" t="s">
        <v>14993</v>
      </c>
      <c r="C4197" t="s">
        <v>17751</v>
      </c>
      <c r="D4197" s="7">
        <v>23300000</v>
      </c>
      <c r="E4197">
        <v>75</v>
      </c>
      <c r="F4197" t="s">
        <v>40</v>
      </c>
      <c r="G4197">
        <v>32</v>
      </c>
      <c r="H4197">
        <v>32</v>
      </c>
      <c r="I4197">
        <v>1987</v>
      </c>
      <c r="J4197">
        <v>3</v>
      </c>
      <c r="K4197" t="s">
        <v>14996</v>
      </c>
      <c r="L4197">
        <f>data_to_analyze[[#This Row],[workers]]-data_to_analyze[[#This Row],[previous_workers]]</f>
        <v>0</v>
      </c>
    </row>
    <row r="4198" spans="1:12" x14ac:dyDescent="0.25">
      <c r="A4198">
        <v>4187</v>
      </c>
      <c r="B4198" t="s">
        <v>14997</v>
      </c>
      <c r="C4198" t="s">
        <v>777</v>
      </c>
      <c r="D4198" s="7">
        <v>16900000</v>
      </c>
      <c r="E4198">
        <v>75</v>
      </c>
      <c r="F4198" t="s">
        <v>233</v>
      </c>
      <c r="G4198">
        <v>99</v>
      </c>
      <c r="H4198">
        <v>59</v>
      </c>
      <c r="I4198">
        <v>2003</v>
      </c>
      <c r="J4198">
        <v>4</v>
      </c>
      <c r="K4198" t="s">
        <v>2985</v>
      </c>
      <c r="L4198">
        <f>data_to_analyze[[#This Row],[workers]]-data_to_analyze[[#This Row],[previous_workers]]</f>
        <v>40</v>
      </c>
    </row>
    <row r="4199" spans="1:12" x14ac:dyDescent="0.25">
      <c r="A4199">
        <v>4187</v>
      </c>
      <c r="B4199" t="s">
        <v>15000</v>
      </c>
      <c r="C4199" t="s">
        <v>17770</v>
      </c>
      <c r="D4199" s="7">
        <v>105800000</v>
      </c>
      <c r="E4199">
        <v>75</v>
      </c>
      <c r="F4199" t="s">
        <v>187</v>
      </c>
      <c r="G4199">
        <v>604</v>
      </c>
      <c r="H4199">
        <v>460</v>
      </c>
      <c r="I4199">
        <v>1987</v>
      </c>
      <c r="J4199">
        <v>7</v>
      </c>
      <c r="K4199" t="s">
        <v>1789</v>
      </c>
      <c r="L4199">
        <f>data_to_analyze[[#This Row],[workers]]-data_to_analyze[[#This Row],[previous_workers]]</f>
        <v>144</v>
      </c>
    </row>
    <row r="4200" spans="1:12" x14ac:dyDescent="0.25">
      <c r="A4200">
        <v>4188</v>
      </c>
      <c r="B4200" t="s">
        <v>15003</v>
      </c>
      <c r="C4200" t="s">
        <v>17745</v>
      </c>
      <c r="D4200" s="7">
        <v>36300000</v>
      </c>
      <c r="E4200">
        <v>75</v>
      </c>
      <c r="F4200" t="s">
        <v>181</v>
      </c>
      <c r="G4200">
        <v>324</v>
      </c>
      <c r="H4200">
        <v>191</v>
      </c>
      <c r="I4200">
        <v>2001</v>
      </c>
      <c r="J4200">
        <v>9</v>
      </c>
      <c r="K4200" t="s">
        <v>15006</v>
      </c>
      <c r="L4200">
        <f>data_to_analyze[[#This Row],[workers]]-data_to_analyze[[#This Row],[previous_workers]]</f>
        <v>133</v>
      </c>
    </row>
    <row r="4201" spans="1:12" x14ac:dyDescent="0.25">
      <c r="A4201">
        <v>4189</v>
      </c>
      <c r="B4201" t="s">
        <v>15007</v>
      </c>
      <c r="C4201" t="s">
        <v>17773</v>
      </c>
      <c r="D4201" s="7">
        <v>4700000</v>
      </c>
      <c r="E4201">
        <v>75</v>
      </c>
      <c r="F4201" t="s">
        <v>308</v>
      </c>
      <c r="G4201">
        <v>12</v>
      </c>
      <c r="H4201">
        <v>7</v>
      </c>
      <c r="I4201">
        <v>2003</v>
      </c>
      <c r="J4201">
        <v>1</v>
      </c>
      <c r="K4201" t="s">
        <v>591</v>
      </c>
      <c r="L4201">
        <f>data_to_analyze[[#This Row],[workers]]-data_to_analyze[[#This Row],[previous_workers]]</f>
        <v>5</v>
      </c>
    </row>
    <row r="4202" spans="1:12" x14ac:dyDescent="0.25">
      <c r="A4202">
        <v>4190</v>
      </c>
      <c r="B4202" t="s">
        <v>15010</v>
      </c>
      <c r="C4202" t="s">
        <v>17760</v>
      </c>
      <c r="D4202" s="7">
        <v>7600000</v>
      </c>
      <c r="E4202">
        <v>75</v>
      </c>
      <c r="F4202" t="s">
        <v>6043</v>
      </c>
      <c r="G4202">
        <v>50</v>
      </c>
      <c r="H4202">
        <v>33</v>
      </c>
      <c r="I4202">
        <v>2001</v>
      </c>
      <c r="J4202">
        <v>6</v>
      </c>
      <c r="K4202" t="s">
        <v>1879</v>
      </c>
      <c r="L4202">
        <f>data_to_analyze[[#This Row],[workers]]-data_to_analyze[[#This Row],[previous_workers]]</f>
        <v>17</v>
      </c>
    </row>
    <row r="4203" spans="1:12" x14ac:dyDescent="0.25">
      <c r="A4203">
        <v>4191</v>
      </c>
      <c r="B4203" t="s">
        <v>15013</v>
      </c>
      <c r="C4203" t="s">
        <v>10856</v>
      </c>
      <c r="D4203" s="7">
        <v>61800000</v>
      </c>
      <c r="E4203">
        <v>75</v>
      </c>
      <c r="F4203" t="s">
        <v>181</v>
      </c>
      <c r="G4203">
        <v>604</v>
      </c>
      <c r="H4203">
        <v>286</v>
      </c>
      <c r="I4203">
        <v>1999</v>
      </c>
      <c r="J4203">
        <v>2</v>
      </c>
      <c r="K4203" t="s">
        <v>6185</v>
      </c>
      <c r="L4203">
        <f>data_to_analyze[[#This Row],[workers]]-data_to_analyze[[#This Row],[previous_workers]]</f>
        <v>318</v>
      </c>
    </row>
    <row r="4204" spans="1:12" x14ac:dyDescent="0.25">
      <c r="A4204">
        <v>4192</v>
      </c>
      <c r="B4204" t="s">
        <v>15017</v>
      </c>
      <c r="C4204" t="s">
        <v>17743</v>
      </c>
      <c r="D4204" s="7">
        <v>3800000</v>
      </c>
      <c r="E4204">
        <v>74</v>
      </c>
      <c r="F4204" t="s">
        <v>233</v>
      </c>
      <c r="G4204">
        <v>23</v>
      </c>
      <c r="H4204">
        <v>16</v>
      </c>
      <c r="I4204">
        <v>1998</v>
      </c>
      <c r="J4204">
        <v>4</v>
      </c>
      <c r="K4204" t="s">
        <v>15020</v>
      </c>
      <c r="L4204">
        <f>data_to_analyze[[#This Row],[workers]]-data_to_analyze[[#This Row],[previous_workers]]</f>
        <v>7</v>
      </c>
    </row>
    <row r="4205" spans="1:12" x14ac:dyDescent="0.25">
      <c r="A4205">
        <v>4193</v>
      </c>
      <c r="B4205" t="s">
        <v>15021</v>
      </c>
      <c r="C4205" t="s">
        <v>10856</v>
      </c>
      <c r="D4205" s="7">
        <v>2000000</v>
      </c>
      <c r="E4205">
        <v>74</v>
      </c>
      <c r="F4205" t="s">
        <v>211</v>
      </c>
      <c r="G4205">
        <v>30</v>
      </c>
      <c r="H4205">
        <v>20</v>
      </c>
      <c r="I4205">
        <v>2012</v>
      </c>
      <c r="J4205">
        <v>3</v>
      </c>
      <c r="K4205" t="s">
        <v>15024</v>
      </c>
      <c r="L4205">
        <f>data_to_analyze[[#This Row],[workers]]-data_to_analyze[[#This Row],[previous_workers]]</f>
        <v>10</v>
      </c>
    </row>
    <row r="4206" spans="1:12" x14ac:dyDescent="0.25">
      <c r="A4206">
        <v>4194</v>
      </c>
      <c r="B4206" t="s">
        <v>15025</v>
      </c>
      <c r="C4206" t="s">
        <v>17734</v>
      </c>
      <c r="D4206" s="7">
        <v>4200000</v>
      </c>
      <c r="E4206">
        <v>74</v>
      </c>
      <c r="F4206" t="s">
        <v>55</v>
      </c>
      <c r="G4206">
        <v>250</v>
      </c>
      <c r="H4206">
        <v>150</v>
      </c>
      <c r="I4206">
        <v>2009</v>
      </c>
      <c r="J4206">
        <v>4</v>
      </c>
      <c r="K4206" t="s">
        <v>4200</v>
      </c>
      <c r="L4206">
        <f>data_to_analyze[[#This Row],[workers]]-data_to_analyze[[#This Row],[previous_workers]]</f>
        <v>100</v>
      </c>
    </row>
    <row r="4207" spans="1:12" x14ac:dyDescent="0.25">
      <c r="A4207">
        <v>4195</v>
      </c>
      <c r="B4207" t="s">
        <v>15028</v>
      </c>
      <c r="C4207" t="s">
        <v>17770</v>
      </c>
      <c r="D4207" s="7">
        <v>5700000</v>
      </c>
      <c r="E4207">
        <v>74</v>
      </c>
      <c r="F4207" t="s">
        <v>336</v>
      </c>
      <c r="G4207">
        <v>58</v>
      </c>
      <c r="H4207">
        <v>34</v>
      </c>
      <c r="I4207">
        <v>2006</v>
      </c>
      <c r="J4207">
        <v>1</v>
      </c>
      <c r="K4207" t="s">
        <v>258</v>
      </c>
      <c r="L4207">
        <f>data_to_analyze[[#This Row],[workers]]-data_to_analyze[[#This Row],[previous_workers]]</f>
        <v>24</v>
      </c>
    </row>
    <row r="4208" spans="1:12" x14ac:dyDescent="0.25">
      <c r="A4208">
        <v>4196</v>
      </c>
      <c r="B4208" t="s">
        <v>15031</v>
      </c>
      <c r="C4208" t="s">
        <v>17764</v>
      </c>
      <c r="D4208" s="7">
        <v>2400000</v>
      </c>
      <c r="E4208">
        <v>74</v>
      </c>
      <c r="F4208" t="s">
        <v>40</v>
      </c>
      <c r="G4208">
        <v>19</v>
      </c>
      <c r="H4208">
        <v>11</v>
      </c>
      <c r="I4208">
        <v>2010</v>
      </c>
      <c r="J4208">
        <v>1</v>
      </c>
      <c r="K4208" t="s">
        <v>437</v>
      </c>
      <c r="L4208">
        <f>data_to_analyze[[#This Row],[workers]]-data_to_analyze[[#This Row],[previous_workers]]</f>
        <v>8</v>
      </c>
    </row>
    <row r="4209" spans="1:12" x14ac:dyDescent="0.25">
      <c r="A4209">
        <v>4197</v>
      </c>
      <c r="B4209" t="s">
        <v>15034</v>
      </c>
      <c r="C4209" t="s">
        <v>17735</v>
      </c>
      <c r="D4209" s="7">
        <v>31400000</v>
      </c>
      <c r="E4209">
        <v>74</v>
      </c>
      <c r="F4209" t="s">
        <v>297</v>
      </c>
      <c r="G4209">
        <v>2000</v>
      </c>
      <c r="H4209">
        <v>1600</v>
      </c>
      <c r="I4209">
        <v>1998</v>
      </c>
      <c r="J4209">
        <v>4</v>
      </c>
      <c r="K4209" t="s">
        <v>2886</v>
      </c>
      <c r="L4209">
        <f>data_to_analyze[[#This Row],[workers]]-data_to_analyze[[#This Row],[previous_workers]]</f>
        <v>400</v>
      </c>
    </row>
    <row r="4210" spans="1:12" x14ac:dyDescent="0.25">
      <c r="A4210">
        <v>4198</v>
      </c>
      <c r="B4210" t="s">
        <v>15037</v>
      </c>
      <c r="C4210" t="s">
        <v>10856</v>
      </c>
      <c r="D4210" s="7">
        <v>47200000</v>
      </c>
      <c r="E4210">
        <v>74</v>
      </c>
      <c r="F4210" t="s">
        <v>156</v>
      </c>
      <c r="G4210">
        <v>230</v>
      </c>
      <c r="H4210">
        <v>84</v>
      </c>
      <c r="I4210">
        <v>2007</v>
      </c>
      <c r="J4210">
        <v>9</v>
      </c>
      <c r="K4210" t="s">
        <v>137</v>
      </c>
      <c r="L4210">
        <f>data_to_analyze[[#This Row],[workers]]-data_to_analyze[[#This Row],[previous_workers]]</f>
        <v>146</v>
      </c>
    </row>
    <row r="4211" spans="1:12" x14ac:dyDescent="0.25">
      <c r="A4211">
        <v>4199</v>
      </c>
      <c r="B4211" t="s">
        <v>15040</v>
      </c>
      <c r="C4211" t="s">
        <v>17734</v>
      </c>
      <c r="D4211" s="7">
        <v>11300000</v>
      </c>
      <c r="E4211">
        <v>74</v>
      </c>
      <c r="F4211" t="s">
        <v>156</v>
      </c>
      <c r="G4211">
        <v>60</v>
      </c>
      <c r="H4211">
        <v>36</v>
      </c>
      <c r="I4211">
        <v>1999</v>
      </c>
      <c r="J4211">
        <v>7</v>
      </c>
      <c r="K4211" t="s">
        <v>19</v>
      </c>
      <c r="L4211">
        <f>data_to_analyze[[#This Row],[workers]]-data_to_analyze[[#This Row],[previous_workers]]</f>
        <v>24</v>
      </c>
    </row>
    <row r="4212" spans="1:12" x14ac:dyDescent="0.25">
      <c r="A4212">
        <v>4200</v>
      </c>
      <c r="B4212" t="s">
        <v>15043</v>
      </c>
      <c r="C4212" t="s">
        <v>17730</v>
      </c>
      <c r="D4212" s="7">
        <v>405400000</v>
      </c>
      <c r="E4212">
        <v>74</v>
      </c>
      <c r="F4212" t="s">
        <v>181</v>
      </c>
      <c r="G4212">
        <v>975</v>
      </c>
      <c r="H4212">
        <v>445</v>
      </c>
      <c r="I4212">
        <v>2002</v>
      </c>
      <c r="J4212">
        <v>13</v>
      </c>
      <c r="K4212" t="s">
        <v>2594</v>
      </c>
      <c r="L4212">
        <f>data_to_analyze[[#This Row],[workers]]-data_to_analyze[[#This Row],[previous_workers]]</f>
        <v>530</v>
      </c>
    </row>
    <row r="4213" spans="1:12" x14ac:dyDescent="0.25">
      <c r="A4213">
        <v>4201</v>
      </c>
      <c r="B4213" t="s">
        <v>15047</v>
      </c>
      <c r="C4213" t="s">
        <v>17739</v>
      </c>
      <c r="D4213" s="7">
        <v>5400000</v>
      </c>
      <c r="E4213">
        <v>74</v>
      </c>
      <c r="F4213" t="s">
        <v>40</v>
      </c>
      <c r="G4213">
        <v>25</v>
      </c>
      <c r="H4213">
        <v>5</v>
      </c>
      <c r="I4213">
        <v>2011</v>
      </c>
      <c r="J4213">
        <v>5</v>
      </c>
      <c r="K4213" t="s">
        <v>15050</v>
      </c>
      <c r="L4213">
        <f>data_to_analyze[[#This Row],[workers]]-data_to_analyze[[#This Row],[previous_workers]]</f>
        <v>20</v>
      </c>
    </row>
    <row r="4214" spans="1:12" x14ac:dyDescent="0.25">
      <c r="A4214">
        <v>4202</v>
      </c>
      <c r="B4214" t="s">
        <v>15051</v>
      </c>
      <c r="C4214" t="s">
        <v>17773</v>
      </c>
      <c r="D4214" s="7">
        <v>15300000</v>
      </c>
      <c r="E4214">
        <v>74</v>
      </c>
      <c r="F4214" t="s">
        <v>336</v>
      </c>
      <c r="G4214">
        <v>21</v>
      </c>
      <c r="H4214">
        <v>16</v>
      </c>
      <c r="I4214">
        <v>2006</v>
      </c>
      <c r="J4214">
        <v>7</v>
      </c>
      <c r="K4214" t="s">
        <v>1093</v>
      </c>
      <c r="L4214">
        <f>data_to_analyze[[#This Row],[workers]]-data_to_analyze[[#This Row],[previous_workers]]</f>
        <v>5</v>
      </c>
    </row>
    <row r="4215" spans="1:12" x14ac:dyDescent="0.25">
      <c r="A4215">
        <v>4203</v>
      </c>
      <c r="B4215" t="s">
        <v>15054</v>
      </c>
      <c r="C4215" t="s">
        <v>10856</v>
      </c>
      <c r="D4215" s="7">
        <v>13800000</v>
      </c>
      <c r="E4215">
        <v>74</v>
      </c>
      <c r="F4215" t="s">
        <v>33</v>
      </c>
      <c r="G4215">
        <v>230</v>
      </c>
      <c r="H4215">
        <v>120</v>
      </c>
      <c r="I4215">
        <v>2009</v>
      </c>
      <c r="J4215">
        <v>1</v>
      </c>
      <c r="K4215" t="s">
        <v>163</v>
      </c>
      <c r="L4215">
        <f>data_to_analyze[[#This Row],[workers]]-data_to_analyze[[#This Row],[previous_workers]]</f>
        <v>110</v>
      </c>
    </row>
    <row r="4216" spans="1:12" x14ac:dyDescent="0.25">
      <c r="A4216">
        <v>4204</v>
      </c>
      <c r="B4216" t="s">
        <v>15057</v>
      </c>
      <c r="C4216" t="s">
        <v>17765</v>
      </c>
      <c r="D4216" s="7">
        <v>60300000</v>
      </c>
      <c r="E4216">
        <v>74</v>
      </c>
      <c r="F4216" t="s">
        <v>18</v>
      </c>
      <c r="G4216">
        <v>300</v>
      </c>
      <c r="H4216">
        <v>100</v>
      </c>
      <c r="I4216">
        <v>1999</v>
      </c>
      <c r="J4216">
        <v>6</v>
      </c>
      <c r="K4216" t="s">
        <v>15060</v>
      </c>
      <c r="L4216">
        <f>data_to_analyze[[#This Row],[workers]]-data_to_analyze[[#This Row],[previous_workers]]</f>
        <v>200</v>
      </c>
    </row>
    <row r="4217" spans="1:12" x14ac:dyDescent="0.25">
      <c r="A4217">
        <v>4205</v>
      </c>
      <c r="B4217" t="s">
        <v>15061</v>
      </c>
      <c r="C4217" t="s">
        <v>17736</v>
      </c>
      <c r="D4217" s="7">
        <v>7200000</v>
      </c>
      <c r="E4217">
        <v>74</v>
      </c>
      <c r="F4217" t="s">
        <v>6043</v>
      </c>
      <c r="G4217">
        <v>33</v>
      </c>
      <c r="H4217">
        <v>22</v>
      </c>
      <c r="I4217">
        <v>2002</v>
      </c>
      <c r="J4217">
        <v>6</v>
      </c>
      <c r="K4217" t="s">
        <v>15064</v>
      </c>
      <c r="L4217">
        <f>data_to_analyze[[#This Row],[workers]]-data_to_analyze[[#This Row],[previous_workers]]</f>
        <v>11</v>
      </c>
    </row>
    <row r="4218" spans="1:12" x14ac:dyDescent="0.25">
      <c r="A4218">
        <v>4206</v>
      </c>
      <c r="B4218" t="s">
        <v>15065</v>
      </c>
      <c r="C4218" t="s">
        <v>17773</v>
      </c>
      <c r="D4218" s="7">
        <v>2900000</v>
      </c>
      <c r="E4218">
        <v>74</v>
      </c>
      <c r="F4218" t="s">
        <v>18</v>
      </c>
      <c r="G4218">
        <v>8</v>
      </c>
      <c r="H4218">
        <v>4</v>
      </c>
      <c r="I4218">
        <v>2008</v>
      </c>
      <c r="J4218">
        <v>1</v>
      </c>
      <c r="K4218" t="s">
        <v>387</v>
      </c>
      <c r="L4218">
        <f>data_to_analyze[[#This Row],[workers]]-data_to_analyze[[#This Row],[previous_workers]]</f>
        <v>4</v>
      </c>
    </row>
    <row r="4219" spans="1:12" x14ac:dyDescent="0.25">
      <c r="A4219">
        <v>4207</v>
      </c>
      <c r="B4219" t="s">
        <v>15068</v>
      </c>
      <c r="C4219" t="s">
        <v>17770</v>
      </c>
      <c r="D4219" s="7">
        <v>46900000</v>
      </c>
      <c r="E4219">
        <v>74</v>
      </c>
      <c r="F4219" t="s">
        <v>55</v>
      </c>
      <c r="G4219">
        <v>205</v>
      </c>
      <c r="H4219">
        <v>96</v>
      </c>
      <c r="I4219">
        <v>2009</v>
      </c>
      <c r="J4219">
        <v>7</v>
      </c>
      <c r="K4219" t="s">
        <v>251</v>
      </c>
      <c r="L4219">
        <f>data_to_analyze[[#This Row],[workers]]-data_to_analyze[[#This Row],[previous_workers]]</f>
        <v>109</v>
      </c>
    </row>
    <row r="4220" spans="1:12" x14ac:dyDescent="0.25">
      <c r="A4220">
        <v>4208</v>
      </c>
      <c r="B4220" t="s">
        <v>15072</v>
      </c>
      <c r="C4220" t="s">
        <v>17758</v>
      </c>
      <c r="D4220" s="7">
        <v>7400000</v>
      </c>
      <c r="E4220">
        <v>74</v>
      </c>
      <c r="F4220" t="s">
        <v>324</v>
      </c>
      <c r="G4220">
        <v>23</v>
      </c>
      <c r="H4220">
        <v>15</v>
      </c>
      <c r="I4220">
        <v>1997</v>
      </c>
      <c r="J4220">
        <v>2</v>
      </c>
      <c r="K4220" t="s">
        <v>63</v>
      </c>
      <c r="L4220">
        <f>data_to_analyze[[#This Row],[workers]]-data_to_analyze[[#This Row],[previous_workers]]</f>
        <v>8</v>
      </c>
    </row>
    <row r="4221" spans="1:12" x14ac:dyDescent="0.25">
      <c r="A4221">
        <v>4209</v>
      </c>
      <c r="B4221" t="s">
        <v>15075</v>
      </c>
      <c r="C4221" t="s">
        <v>10856</v>
      </c>
      <c r="D4221" s="7">
        <v>6100000</v>
      </c>
      <c r="E4221">
        <v>74</v>
      </c>
      <c r="F4221" t="s">
        <v>156</v>
      </c>
      <c r="G4221">
        <v>43</v>
      </c>
      <c r="H4221">
        <v>35</v>
      </c>
      <c r="I4221">
        <v>1996</v>
      </c>
      <c r="J4221">
        <v>5</v>
      </c>
      <c r="K4221" t="s">
        <v>137</v>
      </c>
      <c r="L4221">
        <f>data_to_analyze[[#This Row],[workers]]-data_to_analyze[[#This Row],[previous_workers]]</f>
        <v>8</v>
      </c>
    </row>
    <row r="4222" spans="1:12" x14ac:dyDescent="0.25">
      <c r="A4222">
        <v>4210</v>
      </c>
      <c r="B4222" t="s">
        <v>15078</v>
      </c>
      <c r="C4222" t="s">
        <v>17760</v>
      </c>
      <c r="D4222" s="7">
        <v>4200000</v>
      </c>
      <c r="E4222">
        <v>74</v>
      </c>
      <c r="F4222" t="s">
        <v>156</v>
      </c>
      <c r="G4222">
        <v>18</v>
      </c>
      <c r="H4222">
        <v>14</v>
      </c>
      <c r="I4222">
        <v>2005</v>
      </c>
      <c r="J4222">
        <v>4</v>
      </c>
      <c r="K4222" t="s">
        <v>15081</v>
      </c>
      <c r="L4222">
        <f>data_to_analyze[[#This Row],[workers]]-data_to_analyze[[#This Row],[previous_workers]]</f>
        <v>4</v>
      </c>
    </row>
    <row r="4223" spans="1:12" x14ac:dyDescent="0.25">
      <c r="A4223">
        <v>4211</v>
      </c>
      <c r="B4223" t="s">
        <v>15082</v>
      </c>
      <c r="C4223" t="s">
        <v>17750</v>
      </c>
      <c r="D4223" s="7">
        <v>2400000</v>
      </c>
      <c r="E4223">
        <v>74</v>
      </c>
      <c r="F4223" t="s">
        <v>308</v>
      </c>
      <c r="G4223">
        <v>100</v>
      </c>
      <c r="H4223">
        <v>49</v>
      </c>
      <c r="I4223">
        <v>1987</v>
      </c>
      <c r="J4223">
        <v>1</v>
      </c>
      <c r="K4223" t="s">
        <v>15085</v>
      </c>
      <c r="L4223">
        <f>data_to_analyze[[#This Row],[workers]]-data_to_analyze[[#This Row],[previous_workers]]</f>
        <v>51</v>
      </c>
    </row>
    <row r="4224" spans="1:12" x14ac:dyDescent="0.25">
      <c r="A4224">
        <v>4212</v>
      </c>
      <c r="B4224" t="s">
        <v>15086</v>
      </c>
      <c r="C4224" t="s">
        <v>17770</v>
      </c>
      <c r="D4224" s="7">
        <v>3400000</v>
      </c>
      <c r="E4224">
        <v>74</v>
      </c>
      <c r="F4224" t="s">
        <v>48</v>
      </c>
      <c r="G4224">
        <v>49</v>
      </c>
      <c r="H4224">
        <v>27</v>
      </c>
      <c r="I4224">
        <v>2005</v>
      </c>
      <c r="J4224">
        <v>2</v>
      </c>
      <c r="K4224" t="s">
        <v>34</v>
      </c>
      <c r="L4224">
        <f>data_to_analyze[[#This Row],[workers]]-data_to_analyze[[#This Row],[previous_workers]]</f>
        <v>22</v>
      </c>
    </row>
    <row r="4225" spans="1:12" x14ac:dyDescent="0.25">
      <c r="A4225">
        <v>4213</v>
      </c>
      <c r="B4225" t="s">
        <v>15089</v>
      </c>
      <c r="C4225" t="s">
        <v>777</v>
      </c>
      <c r="D4225" s="7">
        <v>5200000</v>
      </c>
      <c r="E4225">
        <v>74</v>
      </c>
      <c r="F4225" t="s">
        <v>623</v>
      </c>
      <c r="G4225">
        <v>41</v>
      </c>
      <c r="H4225">
        <v>25</v>
      </c>
      <c r="I4225">
        <v>1991</v>
      </c>
      <c r="J4225">
        <v>5</v>
      </c>
      <c r="K4225" t="s">
        <v>198</v>
      </c>
      <c r="L4225">
        <f>data_to_analyze[[#This Row],[workers]]-data_to_analyze[[#This Row],[previous_workers]]</f>
        <v>16</v>
      </c>
    </row>
    <row r="4226" spans="1:12" x14ac:dyDescent="0.25">
      <c r="A4226">
        <v>4214</v>
      </c>
      <c r="B4226" t="s">
        <v>15092</v>
      </c>
      <c r="C4226" t="s">
        <v>17758</v>
      </c>
      <c r="D4226" s="7">
        <v>5200000</v>
      </c>
      <c r="E4226">
        <v>74</v>
      </c>
      <c r="F4226" t="s">
        <v>107</v>
      </c>
      <c r="G4226">
        <v>20</v>
      </c>
      <c r="H4226">
        <v>15</v>
      </c>
      <c r="I4226">
        <v>2002</v>
      </c>
      <c r="J4226">
        <v>1</v>
      </c>
      <c r="K4226" t="s">
        <v>15095</v>
      </c>
      <c r="L4226">
        <f>data_to_analyze[[#This Row],[workers]]-data_to_analyze[[#This Row],[previous_workers]]</f>
        <v>5</v>
      </c>
    </row>
    <row r="4227" spans="1:12" x14ac:dyDescent="0.25">
      <c r="A4227">
        <v>4215</v>
      </c>
      <c r="B4227" t="s">
        <v>15096</v>
      </c>
      <c r="C4227" t="s">
        <v>17771</v>
      </c>
      <c r="D4227" s="7">
        <v>5200000</v>
      </c>
      <c r="E4227">
        <v>74</v>
      </c>
      <c r="F4227" t="s">
        <v>18</v>
      </c>
      <c r="G4227">
        <v>55</v>
      </c>
      <c r="H4227">
        <v>20</v>
      </c>
      <c r="I4227">
        <v>2006</v>
      </c>
      <c r="J4227">
        <v>2</v>
      </c>
      <c r="K4227" t="s">
        <v>15099</v>
      </c>
      <c r="L4227">
        <f>data_to_analyze[[#This Row],[workers]]-data_to_analyze[[#This Row],[previous_workers]]</f>
        <v>35</v>
      </c>
    </row>
    <row r="4228" spans="1:12" x14ac:dyDescent="0.25">
      <c r="A4228">
        <v>4216</v>
      </c>
      <c r="B4228" t="s">
        <v>15100</v>
      </c>
      <c r="C4228" t="s">
        <v>17767</v>
      </c>
      <c r="D4228" s="7">
        <v>226800000</v>
      </c>
      <c r="E4228">
        <v>74</v>
      </c>
      <c r="F4228" t="s">
        <v>55</v>
      </c>
      <c r="G4228">
        <v>940</v>
      </c>
      <c r="H4228">
        <v>792</v>
      </c>
      <c r="I4228">
        <v>2006</v>
      </c>
      <c r="J4228">
        <v>7</v>
      </c>
      <c r="K4228" t="s">
        <v>3467</v>
      </c>
      <c r="L4228">
        <f>data_to_analyze[[#This Row],[workers]]-data_to_analyze[[#This Row],[previous_workers]]</f>
        <v>148</v>
      </c>
    </row>
    <row r="4229" spans="1:12" x14ac:dyDescent="0.25">
      <c r="A4229">
        <v>4217</v>
      </c>
      <c r="B4229" t="s">
        <v>15104</v>
      </c>
      <c r="C4229" t="s">
        <v>17739</v>
      </c>
      <c r="D4229" s="7">
        <v>23600000</v>
      </c>
      <c r="E4229">
        <v>73</v>
      </c>
      <c r="F4229" t="s">
        <v>336</v>
      </c>
      <c r="G4229">
        <v>111</v>
      </c>
      <c r="H4229">
        <v>73</v>
      </c>
      <c r="I4229">
        <v>2003</v>
      </c>
      <c r="J4229">
        <v>11</v>
      </c>
      <c r="K4229" t="s">
        <v>122</v>
      </c>
      <c r="L4229">
        <f>data_to_analyze[[#This Row],[workers]]-data_to_analyze[[#This Row],[previous_workers]]</f>
        <v>38</v>
      </c>
    </row>
    <row r="4230" spans="1:12" x14ac:dyDescent="0.25">
      <c r="A4230">
        <v>4218</v>
      </c>
      <c r="B4230" t="s">
        <v>15107</v>
      </c>
      <c r="C4230" t="s">
        <v>17770</v>
      </c>
      <c r="D4230" s="7">
        <v>900000</v>
      </c>
      <c r="E4230">
        <v>73</v>
      </c>
      <c r="F4230" t="s">
        <v>40</v>
      </c>
      <c r="G4230">
        <v>210</v>
      </c>
      <c r="H4230">
        <v>140</v>
      </c>
      <c r="I4230">
        <v>2006</v>
      </c>
      <c r="J4230">
        <v>9</v>
      </c>
      <c r="K4230" t="s">
        <v>34</v>
      </c>
      <c r="L4230">
        <f>data_to_analyze[[#This Row],[workers]]-data_to_analyze[[#This Row],[previous_workers]]</f>
        <v>70</v>
      </c>
    </row>
    <row r="4231" spans="1:12" x14ac:dyDescent="0.25">
      <c r="A4231">
        <v>4219</v>
      </c>
      <c r="B4231" t="s">
        <v>15110</v>
      </c>
      <c r="C4231" t="s">
        <v>17739</v>
      </c>
      <c r="D4231" s="7">
        <v>14500000</v>
      </c>
      <c r="E4231">
        <v>73</v>
      </c>
      <c r="F4231" t="s">
        <v>18</v>
      </c>
      <c r="G4231">
        <v>70</v>
      </c>
      <c r="H4231">
        <v>45</v>
      </c>
      <c r="I4231">
        <v>2005</v>
      </c>
      <c r="J4231">
        <v>5</v>
      </c>
      <c r="K4231" t="s">
        <v>122</v>
      </c>
      <c r="L4231">
        <f>data_to_analyze[[#This Row],[workers]]-data_to_analyze[[#This Row],[previous_workers]]</f>
        <v>25</v>
      </c>
    </row>
    <row r="4232" spans="1:12" x14ac:dyDescent="0.25">
      <c r="A4232">
        <v>4220</v>
      </c>
      <c r="B4232" t="s">
        <v>15113</v>
      </c>
      <c r="C4232" t="s">
        <v>108</v>
      </c>
      <c r="D4232" s="7">
        <v>2800000</v>
      </c>
      <c r="E4232">
        <v>73</v>
      </c>
      <c r="F4232" t="s">
        <v>40</v>
      </c>
      <c r="G4232">
        <v>31</v>
      </c>
      <c r="H4232">
        <v>15</v>
      </c>
      <c r="I4232">
        <v>2009</v>
      </c>
      <c r="J4232">
        <v>3</v>
      </c>
      <c r="K4232" t="s">
        <v>882</v>
      </c>
      <c r="L4232">
        <f>data_to_analyze[[#This Row],[workers]]-data_to_analyze[[#This Row],[previous_workers]]</f>
        <v>16</v>
      </c>
    </row>
    <row r="4233" spans="1:12" x14ac:dyDescent="0.25">
      <c r="A4233">
        <v>4221</v>
      </c>
      <c r="B4233" t="s">
        <v>15116</v>
      </c>
      <c r="C4233" t="s">
        <v>17760</v>
      </c>
      <c r="D4233" s="7">
        <v>13500000</v>
      </c>
      <c r="E4233">
        <v>73</v>
      </c>
      <c r="F4233" t="s">
        <v>156</v>
      </c>
      <c r="G4233">
        <v>63</v>
      </c>
      <c r="H4233">
        <v>39</v>
      </c>
      <c r="I4233">
        <v>2004</v>
      </c>
      <c r="J4233">
        <v>9</v>
      </c>
      <c r="K4233" t="s">
        <v>3641</v>
      </c>
      <c r="L4233">
        <f>data_to_analyze[[#This Row],[workers]]-data_to_analyze[[#This Row],[previous_workers]]</f>
        <v>24</v>
      </c>
    </row>
    <row r="4234" spans="1:12" x14ac:dyDescent="0.25">
      <c r="A4234">
        <v>4222</v>
      </c>
      <c r="B4234" t="s">
        <v>15119</v>
      </c>
      <c r="C4234" t="s">
        <v>777</v>
      </c>
      <c r="D4234" s="7">
        <v>16300000</v>
      </c>
      <c r="E4234">
        <v>73</v>
      </c>
      <c r="F4234" t="s">
        <v>25</v>
      </c>
      <c r="G4234">
        <v>154</v>
      </c>
      <c r="H4234">
        <v>31</v>
      </c>
      <c r="I4234">
        <v>2006</v>
      </c>
      <c r="J4234">
        <v>1</v>
      </c>
      <c r="K4234" t="s">
        <v>56</v>
      </c>
      <c r="L4234">
        <f>data_to_analyze[[#This Row],[workers]]-data_to_analyze[[#This Row],[previous_workers]]</f>
        <v>123</v>
      </c>
    </row>
    <row r="4235" spans="1:12" x14ac:dyDescent="0.25">
      <c r="A4235">
        <v>4223</v>
      </c>
      <c r="B4235" t="s">
        <v>15122</v>
      </c>
      <c r="C4235" t="s">
        <v>17769</v>
      </c>
      <c r="D4235" s="7">
        <v>24400000</v>
      </c>
      <c r="E4235">
        <v>73</v>
      </c>
      <c r="F4235" t="s">
        <v>33</v>
      </c>
      <c r="G4235">
        <v>400</v>
      </c>
      <c r="H4235">
        <v>250</v>
      </c>
      <c r="I4235">
        <v>1999</v>
      </c>
      <c r="J4235">
        <v>7</v>
      </c>
      <c r="K4235" t="s">
        <v>5979</v>
      </c>
      <c r="L4235">
        <f>data_to_analyze[[#This Row],[workers]]-data_to_analyze[[#This Row],[previous_workers]]</f>
        <v>150</v>
      </c>
    </row>
    <row r="4236" spans="1:12" x14ac:dyDescent="0.25">
      <c r="A4236">
        <v>4224</v>
      </c>
      <c r="B4236" t="s">
        <v>15125</v>
      </c>
      <c r="C4236" t="s">
        <v>17763</v>
      </c>
      <c r="D4236" s="7">
        <v>500000</v>
      </c>
      <c r="E4236">
        <v>73</v>
      </c>
      <c r="F4236" t="s">
        <v>18</v>
      </c>
      <c r="G4236">
        <v>17</v>
      </c>
      <c r="H4236">
        <v>15</v>
      </c>
      <c r="I4236">
        <v>2001</v>
      </c>
      <c r="J4236">
        <v>5</v>
      </c>
      <c r="K4236" t="s">
        <v>6981</v>
      </c>
      <c r="L4236">
        <f>data_to_analyze[[#This Row],[workers]]-data_to_analyze[[#This Row],[previous_workers]]</f>
        <v>2</v>
      </c>
    </row>
    <row r="4237" spans="1:12" x14ac:dyDescent="0.25">
      <c r="A4237">
        <v>4225</v>
      </c>
      <c r="B4237" t="s">
        <v>15128</v>
      </c>
      <c r="C4237" t="s">
        <v>17771</v>
      </c>
      <c r="D4237" s="7">
        <v>12300000</v>
      </c>
      <c r="E4237">
        <v>73</v>
      </c>
      <c r="F4237" t="s">
        <v>308</v>
      </c>
      <c r="G4237">
        <v>120</v>
      </c>
      <c r="H4237">
        <v>62</v>
      </c>
      <c r="I4237">
        <v>2006</v>
      </c>
      <c r="J4237">
        <v>7</v>
      </c>
      <c r="K4237" t="s">
        <v>15131</v>
      </c>
      <c r="L4237">
        <f>data_to_analyze[[#This Row],[workers]]-data_to_analyze[[#This Row],[previous_workers]]</f>
        <v>58</v>
      </c>
    </row>
    <row r="4238" spans="1:12" x14ac:dyDescent="0.25">
      <c r="A4238">
        <v>4226</v>
      </c>
      <c r="B4238" t="s">
        <v>15132</v>
      </c>
      <c r="C4238" t="s">
        <v>17750</v>
      </c>
      <c r="D4238" s="7">
        <v>9900000</v>
      </c>
      <c r="E4238">
        <v>73</v>
      </c>
      <c r="F4238" t="s">
        <v>156</v>
      </c>
      <c r="G4238">
        <v>136</v>
      </c>
      <c r="H4238">
        <v>87</v>
      </c>
      <c r="I4238">
        <v>2009</v>
      </c>
      <c r="J4238">
        <v>1</v>
      </c>
      <c r="K4238" t="s">
        <v>13644</v>
      </c>
      <c r="L4238">
        <f>data_to_analyze[[#This Row],[workers]]-data_to_analyze[[#This Row],[previous_workers]]</f>
        <v>49</v>
      </c>
    </row>
    <row r="4239" spans="1:12" x14ac:dyDescent="0.25">
      <c r="A4239">
        <v>4227</v>
      </c>
      <c r="B4239" t="s">
        <v>15136</v>
      </c>
      <c r="C4239" t="s">
        <v>17763</v>
      </c>
      <c r="D4239" s="7">
        <v>29400000</v>
      </c>
      <c r="E4239">
        <v>73</v>
      </c>
      <c r="F4239" t="s">
        <v>211</v>
      </c>
      <c r="G4239">
        <v>42</v>
      </c>
      <c r="H4239">
        <v>33</v>
      </c>
      <c r="I4239">
        <v>1951</v>
      </c>
      <c r="J4239">
        <v>5</v>
      </c>
      <c r="K4239" t="s">
        <v>8465</v>
      </c>
      <c r="L4239">
        <f>data_to_analyze[[#This Row],[workers]]-data_to_analyze[[#This Row],[previous_workers]]</f>
        <v>9</v>
      </c>
    </row>
    <row r="4240" spans="1:12" x14ac:dyDescent="0.25">
      <c r="A4240">
        <v>4228</v>
      </c>
      <c r="B4240" t="s">
        <v>15139</v>
      </c>
      <c r="C4240" t="s">
        <v>17742</v>
      </c>
      <c r="D4240" s="7">
        <v>446500000</v>
      </c>
      <c r="E4240">
        <v>73</v>
      </c>
      <c r="F4240" t="s">
        <v>181</v>
      </c>
      <c r="G4240">
        <v>266</v>
      </c>
      <c r="H4240">
        <v>148</v>
      </c>
      <c r="I4240">
        <v>1987</v>
      </c>
      <c r="J4240">
        <v>9</v>
      </c>
      <c r="K4240" t="s">
        <v>6666</v>
      </c>
      <c r="L4240">
        <f>data_to_analyze[[#This Row],[workers]]-data_to_analyze[[#This Row],[previous_workers]]</f>
        <v>118</v>
      </c>
    </row>
    <row r="4241" spans="1:12" x14ac:dyDescent="0.25">
      <c r="A4241">
        <v>4229</v>
      </c>
      <c r="B4241" t="s">
        <v>15143</v>
      </c>
      <c r="C4241" t="s">
        <v>17773</v>
      </c>
      <c r="D4241" s="7">
        <v>65600000</v>
      </c>
      <c r="E4241">
        <v>73</v>
      </c>
      <c r="F4241" t="s">
        <v>181</v>
      </c>
      <c r="G4241">
        <v>293</v>
      </c>
      <c r="H4241">
        <v>195</v>
      </c>
      <c r="I4241">
        <v>2004</v>
      </c>
      <c r="J4241">
        <v>10</v>
      </c>
      <c r="K4241" t="s">
        <v>396</v>
      </c>
      <c r="L4241">
        <f>data_to_analyze[[#This Row],[workers]]-data_to_analyze[[#This Row],[previous_workers]]</f>
        <v>98</v>
      </c>
    </row>
    <row r="4242" spans="1:12" x14ac:dyDescent="0.25">
      <c r="A4242">
        <v>4230</v>
      </c>
      <c r="B4242" t="s">
        <v>15147</v>
      </c>
      <c r="C4242" t="s">
        <v>17758</v>
      </c>
      <c r="D4242" s="7">
        <v>11600000</v>
      </c>
      <c r="E4242">
        <v>73</v>
      </c>
      <c r="F4242" t="s">
        <v>55</v>
      </c>
      <c r="G4242">
        <v>110</v>
      </c>
      <c r="H4242">
        <v>50</v>
      </c>
      <c r="I4242">
        <v>2002</v>
      </c>
      <c r="J4242">
        <v>2</v>
      </c>
      <c r="K4242" t="s">
        <v>15150</v>
      </c>
      <c r="L4242">
        <f>data_to_analyze[[#This Row],[workers]]-data_to_analyze[[#This Row],[previous_workers]]</f>
        <v>60</v>
      </c>
    </row>
    <row r="4243" spans="1:12" x14ac:dyDescent="0.25">
      <c r="A4243">
        <v>4231</v>
      </c>
      <c r="B4243" t="s">
        <v>15151</v>
      </c>
      <c r="C4243" t="s">
        <v>17765</v>
      </c>
      <c r="D4243" s="7">
        <v>2600000</v>
      </c>
      <c r="E4243">
        <v>73</v>
      </c>
      <c r="F4243" t="s">
        <v>18</v>
      </c>
      <c r="G4243">
        <v>21</v>
      </c>
      <c r="H4243">
        <v>13</v>
      </c>
      <c r="I4243">
        <v>2004</v>
      </c>
      <c r="J4243">
        <v>1</v>
      </c>
      <c r="K4243" t="s">
        <v>15154</v>
      </c>
      <c r="L4243">
        <f>data_to_analyze[[#This Row],[workers]]-data_to_analyze[[#This Row],[previous_workers]]</f>
        <v>8</v>
      </c>
    </row>
    <row r="4244" spans="1:12" x14ac:dyDescent="0.25">
      <c r="A4244">
        <v>4232</v>
      </c>
      <c r="B4244" t="s">
        <v>15155</v>
      </c>
      <c r="C4244" t="s">
        <v>17735</v>
      </c>
      <c r="D4244" s="7">
        <v>59500000</v>
      </c>
      <c r="E4244">
        <v>73</v>
      </c>
      <c r="F4244" t="s">
        <v>40</v>
      </c>
      <c r="G4244">
        <v>760</v>
      </c>
      <c r="H4244">
        <v>475</v>
      </c>
      <c r="I4244">
        <v>1995</v>
      </c>
      <c r="J4244">
        <v>9</v>
      </c>
      <c r="K4244" t="s">
        <v>7498</v>
      </c>
      <c r="L4244">
        <f>data_to_analyze[[#This Row],[workers]]-data_to_analyze[[#This Row],[previous_workers]]</f>
        <v>285</v>
      </c>
    </row>
    <row r="4245" spans="1:12" x14ac:dyDescent="0.25">
      <c r="A4245">
        <v>4233</v>
      </c>
      <c r="B4245" t="s">
        <v>15159</v>
      </c>
      <c r="C4245" t="s">
        <v>17769</v>
      </c>
      <c r="D4245" s="7">
        <v>200000</v>
      </c>
      <c r="E4245">
        <v>73</v>
      </c>
      <c r="F4245" t="s">
        <v>156</v>
      </c>
      <c r="G4245">
        <v>55</v>
      </c>
      <c r="H4245">
        <v>30</v>
      </c>
      <c r="I4245">
        <v>2009</v>
      </c>
      <c r="J4245">
        <v>1</v>
      </c>
      <c r="K4245" t="s">
        <v>27</v>
      </c>
      <c r="L4245">
        <f>data_to_analyze[[#This Row],[workers]]-data_to_analyze[[#This Row],[previous_workers]]</f>
        <v>25</v>
      </c>
    </row>
    <row r="4246" spans="1:12" x14ac:dyDescent="0.25">
      <c r="A4246">
        <v>4234</v>
      </c>
      <c r="B4246" t="s">
        <v>15162</v>
      </c>
      <c r="C4246" t="s">
        <v>17734</v>
      </c>
      <c r="D4246" s="7">
        <v>11500000</v>
      </c>
      <c r="E4246">
        <v>73</v>
      </c>
      <c r="F4246" t="s">
        <v>107</v>
      </c>
      <c r="G4246">
        <v>25</v>
      </c>
      <c r="H4246">
        <v>10</v>
      </c>
      <c r="I4246">
        <v>2007</v>
      </c>
      <c r="J4246">
        <v>1</v>
      </c>
      <c r="K4246" t="s">
        <v>651</v>
      </c>
      <c r="L4246">
        <f>data_to_analyze[[#This Row],[workers]]-data_to_analyze[[#This Row],[previous_workers]]</f>
        <v>15</v>
      </c>
    </row>
    <row r="4247" spans="1:12" x14ac:dyDescent="0.25">
      <c r="A4247">
        <v>4235</v>
      </c>
      <c r="B4247" t="s">
        <v>15165</v>
      </c>
      <c r="C4247" t="s">
        <v>17751</v>
      </c>
      <c r="D4247" s="7">
        <v>2500000</v>
      </c>
      <c r="E4247">
        <v>73</v>
      </c>
      <c r="F4247" t="s">
        <v>18</v>
      </c>
      <c r="G4247">
        <v>23</v>
      </c>
      <c r="H4247">
        <v>14</v>
      </c>
      <c r="I4247">
        <v>2010</v>
      </c>
      <c r="J4247">
        <v>2</v>
      </c>
      <c r="K4247" t="s">
        <v>2589</v>
      </c>
      <c r="L4247">
        <f>data_to_analyze[[#This Row],[workers]]-data_to_analyze[[#This Row],[previous_workers]]</f>
        <v>9</v>
      </c>
    </row>
    <row r="4248" spans="1:12" x14ac:dyDescent="0.25">
      <c r="A4248">
        <v>4236</v>
      </c>
      <c r="B4248" t="s">
        <v>15168</v>
      </c>
      <c r="C4248" t="s">
        <v>17748</v>
      </c>
      <c r="D4248" s="7">
        <v>69900000</v>
      </c>
      <c r="E4248">
        <v>73</v>
      </c>
      <c r="F4248" t="s">
        <v>107</v>
      </c>
      <c r="G4248">
        <v>418</v>
      </c>
      <c r="H4248">
        <v>288</v>
      </c>
      <c r="I4248">
        <v>2014</v>
      </c>
      <c r="J4248">
        <v>2</v>
      </c>
      <c r="K4248" t="s">
        <v>596</v>
      </c>
      <c r="L4248">
        <f>data_to_analyze[[#This Row],[workers]]-data_to_analyze[[#This Row],[previous_workers]]</f>
        <v>130</v>
      </c>
    </row>
    <row r="4249" spans="1:12" x14ac:dyDescent="0.25">
      <c r="A4249">
        <v>4237</v>
      </c>
      <c r="B4249" t="s">
        <v>15171</v>
      </c>
      <c r="C4249" t="s">
        <v>17753</v>
      </c>
      <c r="D4249" s="7">
        <v>50300000</v>
      </c>
      <c r="E4249">
        <v>73</v>
      </c>
      <c r="F4249" t="s">
        <v>233</v>
      </c>
      <c r="G4249">
        <v>198</v>
      </c>
      <c r="H4249">
        <v>107</v>
      </c>
      <c r="I4249">
        <v>2010</v>
      </c>
      <c r="J4249">
        <v>2</v>
      </c>
      <c r="K4249" t="s">
        <v>15174</v>
      </c>
      <c r="L4249">
        <f>data_to_analyze[[#This Row],[workers]]-data_to_analyze[[#This Row],[previous_workers]]</f>
        <v>91</v>
      </c>
    </row>
    <row r="4250" spans="1:12" x14ac:dyDescent="0.25">
      <c r="A4250">
        <v>4238</v>
      </c>
      <c r="B4250" t="s">
        <v>15175</v>
      </c>
      <c r="C4250" t="s">
        <v>777</v>
      </c>
      <c r="D4250" s="7">
        <v>22500000</v>
      </c>
      <c r="E4250">
        <v>73</v>
      </c>
      <c r="F4250" t="s">
        <v>69</v>
      </c>
      <c r="G4250">
        <v>81</v>
      </c>
      <c r="H4250">
        <v>48</v>
      </c>
      <c r="I4250">
        <v>2002</v>
      </c>
      <c r="J4250">
        <v>9</v>
      </c>
      <c r="K4250" t="s">
        <v>198</v>
      </c>
      <c r="L4250">
        <f>data_to_analyze[[#This Row],[workers]]-data_to_analyze[[#This Row],[previous_workers]]</f>
        <v>33</v>
      </c>
    </row>
    <row r="4251" spans="1:12" x14ac:dyDescent="0.25">
      <c r="A4251">
        <v>4239</v>
      </c>
      <c r="B4251" t="s">
        <v>15178</v>
      </c>
      <c r="C4251" t="s">
        <v>17748</v>
      </c>
      <c r="D4251" s="7">
        <v>26100000</v>
      </c>
      <c r="E4251">
        <v>73</v>
      </c>
      <c r="F4251" t="s">
        <v>329</v>
      </c>
      <c r="G4251">
        <v>19</v>
      </c>
      <c r="H4251">
        <v>11</v>
      </c>
      <c r="I4251">
        <v>1869</v>
      </c>
      <c r="J4251">
        <v>5</v>
      </c>
      <c r="K4251" t="s">
        <v>15181</v>
      </c>
      <c r="L4251">
        <f>data_to_analyze[[#This Row],[workers]]-data_to_analyze[[#This Row],[previous_workers]]</f>
        <v>8</v>
      </c>
    </row>
    <row r="4252" spans="1:12" x14ac:dyDescent="0.25">
      <c r="A4252">
        <v>4240</v>
      </c>
      <c r="B4252" t="s">
        <v>15182</v>
      </c>
      <c r="C4252" t="s">
        <v>17762</v>
      </c>
      <c r="D4252" s="7">
        <v>3500000</v>
      </c>
      <c r="E4252">
        <v>73</v>
      </c>
      <c r="F4252" t="s">
        <v>336</v>
      </c>
      <c r="G4252">
        <v>18</v>
      </c>
      <c r="H4252">
        <v>9</v>
      </c>
      <c r="I4252">
        <v>2008</v>
      </c>
      <c r="J4252">
        <v>4</v>
      </c>
      <c r="K4252" t="s">
        <v>1996</v>
      </c>
      <c r="L4252">
        <f>data_to_analyze[[#This Row],[workers]]-data_to_analyze[[#This Row],[previous_workers]]</f>
        <v>9</v>
      </c>
    </row>
    <row r="4253" spans="1:12" x14ac:dyDescent="0.25">
      <c r="A4253">
        <v>4241</v>
      </c>
      <c r="B4253" t="s">
        <v>15185</v>
      </c>
      <c r="C4253" t="s">
        <v>17770</v>
      </c>
      <c r="D4253" s="7">
        <v>7200000</v>
      </c>
      <c r="E4253">
        <v>73</v>
      </c>
      <c r="F4253" t="s">
        <v>211</v>
      </c>
      <c r="G4253">
        <v>19</v>
      </c>
      <c r="H4253">
        <v>10</v>
      </c>
      <c r="I4253">
        <v>1984</v>
      </c>
      <c r="J4253">
        <v>1</v>
      </c>
      <c r="K4253" t="s">
        <v>1789</v>
      </c>
      <c r="L4253">
        <f>data_to_analyze[[#This Row],[workers]]-data_to_analyze[[#This Row],[previous_workers]]</f>
        <v>9</v>
      </c>
    </row>
    <row r="4254" spans="1:12" x14ac:dyDescent="0.25">
      <c r="A4254">
        <v>4242</v>
      </c>
      <c r="B4254" t="s">
        <v>15188</v>
      </c>
      <c r="C4254" t="s">
        <v>10856</v>
      </c>
      <c r="D4254" s="7">
        <v>7500000</v>
      </c>
      <c r="E4254">
        <v>73</v>
      </c>
      <c r="F4254" t="s">
        <v>156</v>
      </c>
      <c r="G4254">
        <v>39</v>
      </c>
      <c r="H4254">
        <v>28</v>
      </c>
      <c r="I4254">
        <v>2008</v>
      </c>
      <c r="J4254">
        <v>6</v>
      </c>
      <c r="K4254" t="s">
        <v>9180</v>
      </c>
      <c r="L4254">
        <f>data_to_analyze[[#This Row],[workers]]-data_to_analyze[[#This Row],[previous_workers]]</f>
        <v>11</v>
      </c>
    </row>
    <row r="4255" spans="1:12" x14ac:dyDescent="0.25">
      <c r="A4255">
        <v>4243</v>
      </c>
      <c r="B4255" t="s">
        <v>15191</v>
      </c>
      <c r="C4255" t="s">
        <v>17763</v>
      </c>
      <c r="D4255" s="7">
        <v>2700000</v>
      </c>
      <c r="E4255">
        <v>73</v>
      </c>
      <c r="F4255" t="s">
        <v>233</v>
      </c>
      <c r="G4255">
        <v>15</v>
      </c>
      <c r="H4255">
        <v>11</v>
      </c>
      <c r="I4255">
        <v>2011</v>
      </c>
      <c r="J4255">
        <v>1</v>
      </c>
      <c r="K4255" t="s">
        <v>15194</v>
      </c>
      <c r="L4255">
        <f>data_to_analyze[[#This Row],[workers]]-data_to_analyze[[#This Row],[previous_workers]]</f>
        <v>4</v>
      </c>
    </row>
    <row r="4256" spans="1:12" x14ac:dyDescent="0.25">
      <c r="A4256">
        <v>4244</v>
      </c>
      <c r="B4256" t="s">
        <v>15195</v>
      </c>
      <c r="C4256" t="s">
        <v>17758</v>
      </c>
      <c r="D4256" s="7">
        <v>2600000</v>
      </c>
      <c r="E4256">
        <v>73</v>
      </c>
      <c r="F4256" t="s">
        <v>336</v>
      </c>
      <c r="G4256">
        <v>28</v>
      </c>
      <c r="H4256">
        <v>15</v>
      </c>
      <c r="I4256">
        <v>2006</v>
      </c>
      <c r="J4256">
        <v>1</v>
      </c>
      <c r="K4256" t="s">
        <v>15198</v>
      </c>
      <c r="L4256">
        <f>data_to_analyze[[#This Row],[workers]]-data_to_analyze[[#This Row],[previous_workers]]</f>
        <v>13</v>
      </c>
    </row>
    <row r="4257" spans="1:12" x14ac:dyDescent="0.25">
      <c r="A4257">
        <v>4245</v>
      </c>
      <c r="B4257" t="s">
        <v>15199</v>
      </c>
      <c r="C4257" t="s">
        <v>17763</v>
      </c>
      <c r="D4257" s="7">
        <v>17300000</v>
      </c>
      <c r="E4257">
        <v>73</v>
      </c>
      <c r="F4257" t="s">
        <v>187</v>
      </c>
      <c r="G4257">
        <v>16</v>
      </c>
      <c r="H4257">
        <v>14</v>
      </c>
      <c r="I4257">
        <v>2006</v>
      </c>
      <c r="J4257">
        <v>1</v>
      </c>
      <c r="K4257" t="s">
        <v>2002</v>
      </c>
      <c r="L4257">
        <f>data_to_analyze[[#This Row],[workers]]-data_to_analyze[[#This Row],[previous_workers]]</f>
        <v>2</v>
      </c>
    </row>
    <row r="4258" spans="1:12" x14ac:dyDescent="0.25">
      <c r="A4258">
        <v>4246</v>
      </c>
      <c r="B4258" t="s">
        <v>15202</v>
      </c>
      <c r="C4258" t="s">
        <v>17763</v>
      </c>
      <c r="D4258" s="7">
        <v>12200000</v>
      </c>
      <c r="E4258">
        <v>73</v>
      </c>
      <c r="F4258" t="s">
        <v>18</v>
      </c>
      <c r="G4258">
        <v>46</v>
      </c>
      <c r="H4258">
        <v>38</v>
      </c>
      <c r="I4258">
        <v>2003</v>
      </c>
      <c r="J4258">
        <v>9</v>
      </c>
      <c r="K4258" t="s">
        <v>6981</v>
      </c>
      <c r="L4258">
        <f>data_to_analyze[[#This Row],[workers]]-data_to_analyze[[#This Row],[previous_workers]]</f>
        <v>8</v>
      </c>
    </row>
    <row r="4259" spans="1:12" x14ac:dyDescent="0.25">
      <c r="A4259">
        <v>4247</v>
      </c>
      <c r="B4259" t="s">
        <v>15205</v>
      </c>
      <c r="C4259" t="s">
        <v>17753</v>
      </c>
      <c r="D4259" s="7">
        <v>3200000</v>
      </c>
      <c r="E4259">
        <v>73</v>
      </c>
      <c r="F4259" t="s">
        <v>156</v>
      </c>
      <c r="G4259">
        <v>12</v>
      </c>
      <c r="H4259">
        <v>5</v>
      </c>
      <c r="I4259">
        <v>2011</v>
      </c>
      <c r="J4259">
        <v>3</v>
      </c>
      <c r="K4259" t="s">
        <v>6316</v>
      </c>
      <c r="L4259">
        <f>data_to_analyze[[#This Row],[workers]]-data_to_analyze[[#This Row],[previous_workers]]</f>
        <v>7</v>
      </c>
    </row>
    <row r="4260" spans="1:12" x14ac:dyDescent="0.25">
      <c r="A4260">
        <v>4248</v>
      </c>
      <c r="B4260" t="s">
        <v>15208</v>
      </c>
      <c r="C4260" t="s">
        <v>17768</v>
      </c>
      <c r="D4260" s="7">
        <v>10100000</v>
      </c>
      <c r="E4260">
        <v>73</v>
      </c>
      <c r="F4260" t="s">
        <v>107</v>
      </c>
      <c r="G4260">
        <v>71</v>
      </c>
      <c r="H4260">
        <v>72</v>
      </c>
      <c r="I4260">
        <v>2004</v>
      </c>
      <c r="J4260">
        <v>7</v>
      </c>
      <c r="K4260" t="s">
        <v>227</v>
      </c>
      <c r="L4260">
        <f>data_to_analyze[[#This Row],[workers]]-data_to_analyze[[#This Row],[previous_workers]]</f>
        <v>-1</v>
      </c>
    </row>
    <row r="4261" spans="1:12" x14ac:dyDescent="0.25">
      <c r="A4261">
        <v>4249</v>
      </c>
      <c r="B4261" t="s">
        <v>15211</v>
      </c>
      <c r="C4261" t="s">
        <v>17742</v>
      </c>
      <c r="D4261" s="7">
        <v>10600000</v>
      </c>
      <c r="E4261">
        <v>73</v>
      </c>
      <c r="F4261" t="s">
        <v>25</v>
      </c>
      <c r="G4261">
        <v>74</v>
      </c>
      <c r="H4261">
        <v>50</v>
      </c>
      <c r="I4261">
        <v>2009</v>
      </c>
      <c r="J4261">
        <v>1</v>
      </c>
      <c r="K4261" t="s">
        <v>506</v>
      </c>
      <c r="L4261">
        <f>data_to_analyze[[#This Row],[workers]]-data_to_analyze[[#This Row],[previous_workers]]</f>
        <v>24</v>
      </c>
    </row>
    <row r="4262" spans="1:12" x14ac:dyDescent="0.25">
      <c r="A4262">
        <v>4250</v>
      </c>
      <c r="B4262" t="s">
        <v>15214</v>
      </c>
      <c r="C4262" t="s">
        <v>17748</v>
      </c>
      <c r="D4262" s="7">
        <v>4600000</v>
      </c>
      <c r="E4262">
        <v>73</v>
      </c>
      <c r="F4262" t="s">
        <v>18</v>
      </c>
      <c r="G4262">
        <v>13</v>
      </c>
      <c r="H4262">
        <v>9</v>
      </c>
      <c r="I4262">
        <v>2008</v>
      </c>
      <c r="J4262">
        <v>2</v>
      </c>
      <c r="K4262" t="s">
        <v>246</v>
      </c>
      <c r="L4262">
        <f>data_to_analyze[[#This Row],[workers]]-data_to_analyze[[#This Row],[previous_workers]]</f>
        <v>4</v>
      </c>
    </row>
    <row r="4263" spans="1:12" x14ac:dyDescent="0.25">
      <c r="A4263">
        <v>4251</v>
      </c>
      <c r="B4263" t="s">
        <v>15217</v>
      </c>
      <c r="C4263" t="s">
        <v>17745</v>
      </c>
      <c r="D4263" s="7">
        <v>200000</v>
      </c>
      <c r="E4263">
        <v>72</v>
      </c>
      <c r="F4263" t="s">
        <v>69</v>
      </c>
      <c r="G4263">
        <v>15</v>
      </c>
      <c r="H4263">
        <v>6</v>
      </c>
      <c r="I4263">
        <v>1965</v>
      </c>
      <c r="J4263">
        <v>1</v>
      </c>
      <c r="K4263" t="s">
        <v>15220</v>
      </c>
      <c r="L4263">
        <f>data_to_analyze[[#This Row],[workers]]-data_to_analyze[[#This Row],[previous_workers]]</f>
        <v>9</v>
      </c>
    </row>
    <row r="4264" spans="1:12" x14ac:dyDescent="0.25">
      <c r="A4264">
        <v>4252</v>
      </c>
      <c r="B4264" t="s">
        <v>15221</v>
      </c>
      <c r="C4264" t="s">
        <v>10856</v>
      </c>
      <c r="D4264" s="7">
        <v>91400000</v>
      </c>
      <c r="E4264">
        <v>72</v>
      </c>
      <c r="F4264" t="s">
        <v>297</v>
      </c>
      <c r="G4264">
        <v>213</v>
      </c>
      <c r="H4264">
        <v>85</v>
      </c>
      <c r="I4264">
        <v>2003</v>
      </c>
      <c r="J4264">
        <v>5</v>
      </c>
      <c r="K4264" t="s">
        <v>1351</v>
      </c>
      <c r="L4264">
        <f>data_to_analyze[[#This Row],[workers]]-data_to_analyze[[#This Row],[previous_workers]]</f>
        <v>128</v>
      </c>
    </row>
    <row r="4265" spans="1:12" x14ac:dyDescent="0.25">
      <c r="A4265">
        <v>4253</v>
      </c>
      <c r="B4265" t="s">
        <v>15225</v>
      </c>
      <c r="C4265" t="s">
        <v>17773</v>
      </c>
      <c r="D4265" s="7">
        <v>28800000</v>
      </c>
      <c r="E4265">
        <v>72</v>
      </c>
      <c r="F4265" t="s">
        <v>336</v>
      </c>
      <c r="G4265">
        <v>161</v>
      </c>
      <c r="H4265">
        <v>116</v>
      </c>
      <c r="I4265">
        <v>1990</v>
      </c>
      <c r="J4265">
        <v>2</v>
      </c>
      <c r="K4265" t="s">
        <v>7314</v>
      </c>
      <c r="L4265">
        <f>data_to_analyze[[#This Row],[workers]]-data_to_analyze[[#This Row],[previous_workers]]</f>
        <v>45</v>
      </c>
    </row>
    <row r="4266" spans="1:12" x14ac:dyDescent="0.25">
      <c r="A4266">
        <v>4254</v>
      </c>
      <c r="B4266" t="s">
        <v>15228</v>
      </c>
      <c r="C4266" t="s">
        <v>17739</v>
      </c>
      <c r="D4266" s="7">
        <v>31100000</v>
      </c>
      <c r="E4266">
        <v>72</v>
      </c>
      <c r="F4266" t="s">
        <v>336</v>
      </c>
      <c r="G4266">
        <v>130</v>
      </c>
      <c r="H4266">
        <v>60</v>
      </c>
      <c r="I4266">
        <v>2001</v>
      </c>
      <c r="J4266">
        <v>4</v>
      </c>
      <c r="K4266" t="s">
        <v>122</v>
      </c>
      <c r="L4266">
        <f>data_to_analyze[[#This Row],[workers]]-data_to_analyze[[#This Row],[previous_workers]]</f>
        <v>70</v>
      </c>
    </row>
    <row r="4267" spans="1:12" x14ac:dyDescent="0.25">
      <c r="A4267">
        <v>4255</v>
      </c>
      <c r="B4267" t="s">
        <v>15231</v>
      </c>
      <c r="C4267" t="s">
        <v>777</v>
      </c>
      <c r="D4267" s="7">
        <v>3600000</v>
      </c>
      <c r="E4267">
        <v>72</v>
      </c>
      <c r="F4267" t="s">
        <v>233</v>
      </c>
      <c r="G4267">
        <v>52</v>
      </c>
      <c r="H4267">
        <v>56</v>
      </c>
      <c r="I4267">
        <v>2004</v>
      </c>
      <c r="J4267">
        <v>2</v>
      </c>
      <c r="K4267" t="s">
        <v>2415</v>
      </c>
      <c r="L4267">
        <f>data_to_analyze[[#This Row],[workers]]-data_to_analyze[[#This Row],[previous_workers]]</f>
        <v>-4</v>
      </c>
    </row>
    <row r="4268" spans="1:12" x14ac:dyDescent="0.25">
      <c r="A4268">
        <v>4256</v>
      </c>
      <c r="B4268" t="s">
        <v>15235</v>
      </c>
      <c r="C4268" t="s">
        <v>17773</v>
      </c>
      <c r="D4268" s="7">
        <v>10400000</v>
      </c>
      <c r="E4268">
        <v>72</v>
      </c>
      <c r="F4268" t="s">
        <v>211</v>
      </c>
      <c r="G4268">
        <v>15</v>
      </c>
      <c r="H4268">
        <v>13</v>
      </c>
      <c r="I4268">
        <v>2003</v>
      </c>
      <c r="J4268">
        <v>4</v>
      </c>
      <c r="K4268" t="s">
        <v>15238</v>
      </c>
      <c r="L4268">
        <f>data_to_analyze[[#This Row],[workers]]-data_to_analyze[[#This Row],[previous_workers]]</f>
        <v>2</v>
      </c>
    </row>
    <row r="4269" spans="1:12" x14ac:dyDescent="0.25">
      <c r="A4269">
        <v>4257</v>
      </c>
      <c r="B4269" t="s">
        <v>15239</v>
      </c>
      <c r="C4269" t="s">
        <v>17762</v>
      </c>
      <c r="D4269" s="7">
        <v>4200000</v>
      </c>
      <c r="E4269">
        <v>72</v>
      </c>
      <c r="F4269" t="s">
        <v>336</v>
      </c>
      <c r="G4269">
        <v>15</v>
      </c>
      <c r="H4269">
        <v>8</v>
      </c>
      <c r="I4269">
        <v>1995</v>
      </c>
      <c r="J4269">
        <v>1</v>
      </c>
      <c r="K4269" t="s">
        <v>15242</v>
      </c>
      <c r="L4269">
        <f>data_to_analyze[[#This Row],[workers]]-data_to_analyze[[#This Row],[previous_workers]]</f>
        <v>7</v>
      </c>
    </row>
    <row r="4270" spans="1:12" x14ac:dyDescent="0.25">
      <c r="A4270">
        <v>4258</v>
      </c>
      <c r="B4270" t="s">
        <v>15243</v>
      </c>
      <c r="C4270" t="s">
        <v>17735</v>
      </c>
      <c r="D4270" s="7">
        <v>2200000</v>
      </c>
      <c r="E4270">
        <v>72</v>
      </c>
      <c r="F4270" t="s">
        <v>623</v>
      </c>
      <c r="G4270">
        <v>36</v>
      </c>
      <c r="H4270">
        <v>24</v>
      </c>
      <c r="I4270">
        <v>1995</v>
      </c>
      <c r="J4270">
        <v>1</v>
      </c>
      <c r="K4270" t="s">
        <v>2861</v>
      </c>
      <c r="L4270">
        <f>data_to_analyze[[#This Row],[workers]]-data_to_analyze[[#This Row],[previous_workers]]</f>
        <v>12</v>
      </c>
    </row>
    <row r="4271" spans="1:12" x14ac:dyDescent="0.25">
      <c r="A4271">
        <v>4259</v>
      </c>
      <c r="B4271" t="s">
        <v>15246</v>
      </c>
      <c r="C4271" t="s">
        <v>10856</v>
      </c>
      <c r="D4271" s="7">
        <v>3300000</v>
      </c>
      <c r="E4271">
        <v>72</v>
      </c>
      <c r="F4271" t="s">
        <v>156</v>
      </c>
      <c r="G4271">
        <v>26</v>
      </c>
      <c r="H4271">
        <v>20</v>
      </c>
      <c r="I4271">
        <v>2000</v>
      </c>
      <c r="J4271">
        <v>2</v>
      </c>
      <c r="K4271" t="s">
        <v>137</v>
      </c>
      <c r="L4271">
        <f>data_to_analyze[[#This Row],[workers]]-data_to_analyze[[#This Row],[previous_workers]]</f>
        <v>6</v>
      </c>
    </row>
    <row r="4272" spans="1:12" x14ac:dyDescent="0.25">
      <c r="A4272">
        <v>4260</v>
      </c>
      <c r="B4272" t="s">
        <v>15249</v>
      </c>
      <c r="C4272" t="s">
        <v>17749</v>
      </c>
      <c r="D4272" s="7">
        <v>19300000</v>
      </c>
      <c r="E4272">
        <v>72</v>
      </c>
      <c r="F4272" t="s">
        <v>336</v>
      </c>
      <c r="G4272">
        <v>100</v>
      </c>
      <c r="H4272">
        <v>250</v>
      </c>
      <c r="I4272">
        <v>2008</v>
      </c>
      <c r="J4272">
        <v>6</v>
      </c>
      <c r="K4272" t="s">
        <v>11376</v>
      </c>
      <c r="L4272">
        <f>data_to_analyze[[#This Row],[workers]]-data_to_analyze[[#This Row],[previous_workers]]</f>
        <v>-150</v>
      </c>
    </row>
    <row r="4273" spans="1:12" x14ac:dyDescent="0.25">
      <c r="A4273">
        <v>4261</v>
      </c>
      <c r="B4273" t="s">
        <v>15252</v>
      </c>
      <c r="C4273" t="s">
        <v>17751</v>
      </c>
      <c r="D4273" s="7">
        <v>2200000</v>
      </c>
      <c r="E4273">
        <v>72</v>
      </c>
      <c r="F4273" t="s">
        <v>107</v>
      </c>
      <c r="G4273">
        <v>7</v>
      </c>
      <c r="H4273">
        <v>4</v>
      </c>
      <c r="I4273">
        <v>2013</v>
      </c>
      <c r="J4273">
        <v>1</v>
      </c>
      <c r="K4273" t="s">
        <v>15255</v>
      </c>
      <c r="L4273">
        <f>data_to_analyze[[#This Row],[workers]]-data_to_analyze[[#This Row],[previous_workers]]</f>
        <v>3</v>
      </c>
    </row>
    <row r="4274" spans="1:12" x14ac:dyDescent="0.25">
      <c r="A4274">
        <v>4262</v>
      </c>
      <c r="B4274" t="s">
        <v>15256</v>
      </c>
      <c r="C4274" t="s">
        <v>17739</v>
      </c>
      <c r="D4274" s="7">
        <v>22500000</v>
      </c>
      <c r="E4274">
        <v>72</v>
      </c>
      <c r="F4274" t="s">
        <v>308</v>
      </c>
      <c r="G4274">
        <v>190</v>
      </c>
      <c r="H4274">
        <v>124</v>
      </c>
      <c r="I4274">
        <v>2010</v>
      </c>
      <c r="J4274">
        <v>6</v>
      </c>
      <c r="K4274" t="s">
        <v>6840</v>
      </c>
      <c r="L4274">
        <f>data_to_analyze[[#This Row],[workers]]-data_to_analyze[[#This Row],[previous_workers]]</f>
        <v>66</v>
      </c>
    </row>
    <row r="4275" spans="1:12" x14ac:dyDescent="0.25">
      <c r="A4275">
        <v>4263</v>
      </c>
      <c r="B4275" t="s">
        <v>15259</v>
      </c>
      <c r="C4275" t="s">
        <v>10856</v>
      </c>
      <c r="D4275" s="7">
        <v>10200000</v>
      </c>
      <c r="E4275">
        <v>72</v>
      </c>
      <c r="F4275" t="s">
        <v>156</v>
      </c>
      <c r="G4275">
        <v>48</v>
      </c>
      <c r="H4275">
        <v>25</v>
      </c>
      <c r="I4275">
        <v>2003</v>
      </c>
      <c r="J4275">
        <v>2</v>
      </c>
      <c r="K4275" t="s">
        <v>1475</v>
      </c>
      <c r="L4275">
        <f>data_to_analyze[[#This Row],[workers]]-data_to_analyze[[#This Row],[previous_workers]]</f>
        <v>23</v>
      </c>
    </row>
    <row r="4276" spans="1:12" x14ac:dyDescent="0.25">
      <c r="A4276">
        <v>4264</v>
      </c>
      <c r="B4276" t="s">
        <v>15262</v>
      </c>
      <c r="C4276" t="s">
        <v>17742</v>
      </c>
      <c r="D4276" s="7">
        <v>29200000</v>
      </c>
      <c r="E4276">
        <v>72</v>
      </c>
      <c r="F4276" t="s">
        <v>55</v>
      </c>
      <c r="G4276">
        <v>218</v>
      </c>
      <c r="H4276">
        <v>202</v>
      </c>
      <c r="I4276">
        <v>2008</v>
      </c>
      <c r="J4276">
        <v>6</v>
      </c>
      <c r="K4276" t="s">
        <v>15265</v>
      </c>
      <c r="L4276">
        <f>data_to_analyze[[#This Row],[workers]]-data_to_analyze[[#This Row],[previous_workers]]</f>
        <v>16</v>
      </c>
    </row>
    <row r="4277" spans="1:12" x14ac:dyDescent="0.25">
      <c r="A4277">
        <v>4265</v>
      </c>
      <c r="B4277" t="s">
        <v>15266</v>
      </c>
      <c r="C4277" t="s">
        <v>17769</v>
      </c>
      <c r="D4277" s="7">
        <v>2700000</v>
      </c>
      <c r="E4277">
        <v>72</v>
      </c>
      <c r="F4277" t="s">
        <v>69</v>
      </c>
      <c r="G4277">
        <v>11</v>
      </c>
      <c r="H4277">
        <v>10</v>
      </c>
      <c r="I4277">
        <v>2004</v>
      </c>
      <c r="J4277">
        <v>1</v>
      </c>
      <c r="K4277" t="s">
        <v>5979</v>
      </c>
      <c r="L4277">
        <f>data_to_analyze[[#This Row],[workers]]-data_to_analyze[[#This Row],[previous_workers]]</f>
        <v>1</v>
      </c>
    </row>
    <row r="4278" spans="1:12" x14ac:dyDescent="0.25">
      <c r="A4278">
        <v>4266</v>
      </c>
      <c r="B4278" t="s">
        <v>15269</v>
      </c>
      <c r="C4278" t="s">
        <v>7363</v>
      </c>
      <c r="D4278" s="7">
        <v>87500000</v>
      </c>
      <c r="E4278">
        <v>72</v>
      </c>
      <c r="F4278" t="s">
        <v>233</v>
      </c>
      <c r="G4278">
        <v>162</v>
      </c>
      <c r="H4278">
        <v>120</v>
      </c>
      <c r="I4278">
        <v>2002</v>
      </c>
      <c r="J4278">
        <v>6</v>
      </c>
      <c r="K4278" t="s">
        <v>2854</v>
      </c>
      <c r="L4278">
        <f>data_to_analyze[[#This Row],[workers]]-data_to_analyze[[#This Row],[previous_workers]]</f>
        <v>42</v>
      </c>
    </row>
    <row r="4279" spans="1:12" x14ac:dyDescent="0.25">
      <c r="A4279">
        <v>4267</v>
      </c>
      <c r="B4279" t="s">
        <v>15273</v>
      </c>
      <c r="C4279" t="s">
        <v>17758</v>
      </c>
      <c r="D4279" s="7">
        <v>300000</v>
      </c>
      <c r="E4279">
        <v>72</v>
      </c>
      <c r="F4279" t="s">
        <v>336</v>
      </c>
      <c r="G4279">
        <v>70</v>
      </c>
      <c r="H4279">
        <v>15</v>
      </c>
      <c r="I4279">
        <v>1982</v>
      </c>
      <c r="J4279">
        <v>2</v>
      </c>
      <c r="K4279" t="s">
        <v>15276</v>
      </c>
      <c r="L4279">
        <f>data_to_analyze[[#This Row],[workers]]-data_to_analyze[[#This Row],[previous_workers]]</f>
        <v>55</v>
      </c>
    </row>
    <row r="4280" spans="1:12" x14ac:dyDescent="0.25">
      <c r="A4280">
        <v>4268</v>
      </c>
      <c r="B4280" t="s">
        <v>15277</v>
      </c>
      <c r="C4280" t="s">
        <v>17775</v>
      </c>
      <c r="D4280" s="7">
        <v>7800000</v>
      </c>
      <c r="E4280">
        <v>72</v>
      </c>
      <c r="F4280" t="s">
        <v>211</v>
      </c>
      <c r="G4280">
        <v>40</v>
      </c>
      <c r="H4280">
        <v>27</v>
      </c>
      <c r="I4280">
        <v>2001</v>
      </c>
      <c r="J4280">
        <v>8</v>
      </c>
      <c r="K4280" t="s">
        <v>15280</v>
      </c>
      <c r="L4280">
        <f>data_to_analyze[[#This Row],[workers]]-data_to_analyze[[#This Row],[previous_workers]]</f>
        <v>13</v>
      </c>
    </row>
    <row r="4281" spans="1:12" x14ac:dyDescent="0.25">
      <c r="A4281">
        <v>4269</v>
      </c>
      <c r="B4281" t="s">
        <v>15281</v>
      </c>
      <c r="C4281" t="s">
        <v>17760</v>
      </c>
      <c r="D4281" s="7">
        <v>1000000</v>
      </c>
      <c r="E4281">
        <v>72</v>
      </c>
      <c r="F4281" t="s">
        <v>156</v>
      </c>
      <c r="G4281">
        <v>70</v>
      </c>
      <c r="H4281">
        <v>57</v>
      </c>
      <c r="I4281">
        <v>2005</v>
      </c>
      <c r="J4281">
        <v>1</v>
      </c>
      <c r="K4281" t="s">
        <v>1154</v>
      </c>
      <c r="L4281">
        <f>data_to_analyze[[#This Row],[workers]]-data_to_analyze[[#This Row],[previous_workers]]</f>
        <v>13</v>
      </c>
    </row>
    <row r="4282" spans="1:12" x14ac:dyDescent="0.25">
      <c r="A4282">
        <v>4269</v>
      </c>
      <c r="B4282" t="s">
        <v>15284</v>
      </c>
      <c r="C4282" t="s">
        <v>17758</v>
      </c>
      <c r="D4282" s="7">
        <v>8500000</v>
      </c>
      <c r="E4282">
        <v>72</v>
      </c>
      <c r="F4282" t="s">
        <v>336</v>
      </c>
      <c r="G4282">
        <v>705</v>
      </c>
      <c r="H4282">
        <v>410</v>
      </c>
      <c r="I4282">
        <v>2006</v>
      </c>
      <c r="J4282">
        <v>5</v>
      </c>
      <c r="K4282" t="s">
        <v>718</v>
      </c>
      <c r="L4282">
        <f>data_to_analyze[[#This Row],[workers]]-data_to_analyze[[#This Row],[previous_workers]]</f>
        <v>295</v>
      </c>
    </row>
    <row r="4283" spans="1:12" x14ac:dyDescent="0.25">
      <c r="A4283">
        <v>4270</v>
      </c>
      <c r="B4283" t="s">
        <v>15287</v>
      </c>
      <c r="C4283" t="s">
        <v>17762</v>
      </c>
      <c r="D4283" s="7">
        <v>5100000</v>
      </c>
      <c r="E4283">
        <v>72</v>
      </c>
      <c r="F4283" t="s">
        <v>18</v>
      </c>
      <c r="G4283">
        <v>12</v>
      </c>
      <c r="H4283">
        <v>13</v>
      </c>
      <c r="I4283">
        <v>2006</v>
      </c>
      <c r="J4283">
        <v>3</v>
      </c>
      <c r="K4283" t="s">
        <v>3258</v>
      </c>
      <c r="L4283">
        <f>data_to_analyze[[#This Row],[workers]]-data_to_analyze[[#This Row],[previous_workers]]</f>
        <v>-1</v>
      </c>
    </row>
    <row r="4284" spans="1:12" x14ac:dyDescent="0.25">
      <c r="A4284">
        <v>4271</v>
      </c>
      <c r="B4284" t="s">
        <v>15290</v>
      </c>
      <c r="C4284" t="s">
        <v>17773</v>
      </c>
      <c r="D4284" s="7">
        <v>76300000</v>
      </c>
      <c r="E4284">
        <v>72</v>
      </c>
      <c r="F4284" t="s">
        <v>336</v>
      </c>
      <c r="G4284">
        <v>341</v>
      </c>
      <c r="H4284">
        <v>117</v>
      </c>
      <c r="I4284">
        <v>2011</v>
      </c>
      <c r="J4284">
        <v>4</v>
      </c>
      <c r="K4284" t="s">
        <v>3271</v>
      </c>
      <c r="L4284">
        <f>data_to_analyze[[#This Row],[workers]]-data_to_analyze[[#This Row],[previous_workers]]</f>
        <v>224</v>
      </c>
    </row>
    <row r="4285" spans="1:12" x14ac:dyDescent="0.25">
      <c r="A4285">
        <v>4272</v>
      </c>
      <c r="B4285" t="s">
        <v>15294</v>
      </c>
      <c r="C4285" t="s">
        <v>17769</v>
      </c>
      <c r="D4285" s="7">
        <v>10600000</v>
      </c>
      <c r="E4285">
        <v>72</v>
      </c>
      <c r="F4285" t="s">
        <v>336</v>
      </c>
      <c r="G4285">
        <v>15</v>
      </c>
      <c r="H4285">
        <v>8</v>
      </c>
      <c r="I4285">
        <v>1993</v>
      </c>
      <c r="J4285">
        <v>3</v>
      </c>
      <c r="K4285" t="s">
        <v>15297</v>
      </c>
      <c r="L4285">
        <f>data_to_analyze[[#This Row],[workers]]-data_to_analyze[[#This Row],[previous_workers]]</f>
        <v>7</v>
      </c>
    </row>
    <row r="4286" spans="1:12" x14ac:dyDescent="0.25">
      <c r="A4286">
        <v>4273</v>
      </c>
      <c r="B4286" t="s">
        <v>15298</v>
      </c>
      <c r="C4286" t="s">
        <v>17749</v>
      </c>
      <c r="D4286" s="7">
        <v>10100000</v>
      </c>
      <c r="E4286">
        <v>72</v>
      </c>
      <c r="F4286" t="s">
        <v>187</v>
      </c>
      <c r="G4286">
        <v>45</v>
      </c>
      <c r="H4286">
        <v>20</v>
      </c>
      <c r="I4286">
        <v>2003</v>
      </c>
      <c r="J4286">
        <v>1</v>
      </c>
      <c r="K4286" t="s">
        <v>344</v>
      </c>
      <c r="L4286">
        <f>data_to_analyze[[#This Row],[workers]]-data_to_analyze[[#This Row],[previous_workers]]</f>
        <v>25</v>
      </c>
    </row>
    <row r="4287" spans="1:12" x14ac:dyDescent="0.25">
      <c r="A4287">
        <v>4274</v>
      </c>
      <c r="B4287" t="s">
        <v>15301</v>
      </c>
      <c r="C4287" t="s">
        <v>108</v>
      </c>
      <c r="D4287" s="7">
        <v>319500000</v>
      </c>
      <c r="E4287">
        <v>72</v>
      </c>
      <c r="F4287" t="s">
        <v>69</v>
      </c>
      <c r="G4287">
        <v>1500</v>
      </c>
      <c r="H4287">
        <v>650</v>
      </c>
      <c r="I4287">
        <v>2006</v>
      </c>
      <c r="J4287">
        <v>1</v>
      </c>
      <c r="K4287" t="s">
        <v>2355</v>
      </c>
      <c r="L4287">
        <f>data_to_analyze[[#This Row],[workers]]-data_to_analyze[[#This Row],[previous_workers]]</f>
        <v>850</v>
      </c>
    </row>
    <row r="4288" spans="1:12" x14ac:dyDescent="0.25">
      <c r="A4288">
        <v>4275</v>
      </c>
      <c r="B4288" t="s">
        <v>15305</v>
      </c>
      <c r="C4288" t="s">
        <v>17773</v>
      </c>
      <c r="D4288" s="7">
        <v>5200000</v>
      </c>
      <c r="E4288">
        <v>72</v>
      </c>
      <c r="F4288" t="s">
        <v>55</v>
      </c>
      <c r="G4288">
        <v>17</v>
      </c>
      <c r="H4288">
        <v>9</v>
      </c>
      <c r="I4288">
        <v>2008</v>
      </c>
      <c r="J4288">
        <v>1</v>
      </c>
      <c r="K4288" t="s">
        <v>591</v>
      </c>
      <c r="L4288">
        <f>data_to_analyze[[#This Row],[workers]]-data_to_analyze[[#This Row],[previous_workers]]</f>
        <v>8</v>
      </c>
    </row>
    <row r="4289" spans="1:12" x14ac:dyDescent="0.25">
      <c r="A4289">
        <v>4276</v>
      </c>
      <c r="B4289" t="s">
        <v>15308</v>
      </c>
      <c r="C4289" t="s">
        <v>17753</v>
      </c>
      <c r="D4289" s="7">
        <v>600000</v>
      </c>
      <c r="E4289">
        <v>72</v>
      </c>
      <c r="F4289" t="s">
        <v>308</v>
      </c>
      <c r="G4289">
        <v>38</v>
      </c>
      <c r="H4289">
        <v>23</v>
      </c>
      <c r="I4289">
        <v>2001</v>
      </c>
      <c r="J4289">
        <v>4</v>
      </c>
      <c r="K4289" t="s">
        <v>2827</v>
      </c>
      <c r="L4289">
        <f>data_to_analyze[[#This Row],[workers]]-data_to_analyze[[#This Row],[previous_workers]]</f>
        <v>15</v>
      </c>
    </row>
    <row r="4290" spans="1:12" x14ac:dyDescent="0.25">
      <c r="A4290">
        <v>4277</v>
      </c>
      <c r="B4290" t="s">
        <v>15311</v>
      </c>
      <c r="C4290" t="s">
        <v>17773</v>
      </c>
      <c r="D4290" s="7">
        <v>11900000</v>
      </c>
      <c r="E4290">
        <v>72</v>
      </c>
      <c r="F4290" t="s">
        <v>181</v>
      </c>
      <c r="G4290">
        <v>113</v>
      </c>
      <c r="H4290">
        <v>44</v>
      </c>
      <c r="I4290">
        <v>2009</v>
      </c>
      <c r="J4290">
        <v>2</v>
      </c>
      <c r="K4290" t="s">
        <v>10088</v>
      </c>
      <c r="L4290">
        <f>data_to_analyze[[#This Row],[workers]]-data_to_analyze[[#This Row],[previous_workers]]</f>
        <v>69</v>
      </c>
    </row>
    <row r="4291" spans="1:12" x14ac:dyDescent="0.25">
      <c r="A4291">
        <v>4278</v>
      </c>
      <c r="B4291" t="s">
        <v>15314</v>
      </c>
      <c r="C4291" t="s">
        <v>108</v>
      </c>
      <c r="D4291" s="7">
        <v>5600000</v>
      </c>
      <c r="E4291">
        <v>72</v>
      </c>
      <c r="F4291" t="s">
        <v>329</v>
      </c>
      <c r="G4291">
        <v>18</v>
      </c>
      <c r="H4291">
        <v>7</v>
      </c>
      <c r="I4291">
        <v>2004</v>
      </c>
      <c r="J4291">
        <v>1</v>
      </c>
      <c r="K4291" t="s">
        <v>108</v>
      </c>
      <c r="L4291">
        <f>data_to_analyze[[#This Row],[workers]]-data_to_analyze[[#This Row],[previous_workers]]</f>
        <v>11</v>
      </c>
    </row>
    <row r="4292" spans="1:12" x14ac:dyDescent="0.25">
      <c r="A4292">
        <v>4279</v>
      </c>
      <c r="B4292" t="s">
        <v>15317</v>
      </c>
      <c r="C4292" t="s">
        <v>17765</v>
      </c>
      <c r="D4292" s="7">
        <v>9100000</v>
      </c>
      <c r="E4292">
        <v>72</v>
      </c>
      <c r="F4292" t="s">
        <v>156</v>
      </c>
      <c r="G4292">
        <v>62</v>
      </c>
      <c r="H4292">
        <v>70</v>
      </c>
      <c r="I4292">
        <v>2009</v>
      </c>
      <c r="J4292">
        <v>3</v>
      </c>
      <c r="K4292" t="s">
        <v>1259</v>
      </c>
      <c r="L4292">
        <f>data_to_analyze[[#This Row],[workers]]-data_to_analyze[[#This Row],[previous_workers]]</f>
        <v>-8</v>
      </c>
    </row>
    <row r="4293" spans="1:12" x14ac:dyDescent="0.25">
      <c r="A4293">
        <v>4280</v>
      </c>
      <c r="B4293" t="s">
        <v>15320</v>
      </c>
      <c r="C4293" t="s">
        <v>777</v>
      </c>
      <c r="D4293" s="7">
        <v>7900000</v>
      </c>
      <c r="E4293">
        <v>72</v>
      </c>
      <c r="F4293" t="s">
        <v>329</v>
      </c>
      <c r="G4293">
        <v>84</v>
      </c>
      <c r="H4293">
        <v>49</v>
      </c>
      <c r="I4293">
        <v>2003</v>
      </c>
      <c r="J4293">
        <v>6</v>
      </c>
      <c r="K4293" t="s">
        <v>203</v>
      </c>
      <c r="L4293">
        <f>data_to_analyze[[#This Row],[workers]]-data_to_analyze[[#This Row],[previous_workers]]</f>
        <v>35</v>
      </c>
    </row>
    <row r="4294" spans="1:12" x14ac:dyDescent="0.25">
      <c r="A4294">
        <v>4281</v>
      </c>
      <c r="B4294" t="s">
        <v>15323</v>
      </c>
      <c r="C4294" t="s">
        <v>17771</v>
      </c>
      <c r="D4294" s="7">
        <v>500000</v>
      </c>
      <c r="E4294">
        <v>72</v>
      </c>
      <c r="F4294" t="s">
        <v>308</v>
      </c>
      <c r="G4294">
        <v>159</v>
      </c>
      <c r="H4294">
        <v>145</v>
      </c>
      <c r="I4294">
        <v>2010</v>
      </c>
      <c r="J4294">
        <v>2</v>
      </c>
      <c r="K4294" t="s">
        <v>15326</v>
      </c>
      <c r="L4294">
        <f>data_to_analyze[[#This Row],[workers]]-data_to_analyze[[#This Row],[previous_workers]]</f>
        <v>14</v>
      </c>
    </row>
    <row r="4295" spans="1:12" x14ac:dyDescent="0.25">
      <c r="A4295">
        <v>4282</v>
      </c>
      <c r="B4295" t="s">
        <v>15327</v>
      </c>
      <c r="C4295" t="s">
        <v>17730</v>
      </c>
      <c r="D4295" s="7">
        <v>110200000</v>
      </c>
      <c r="E4295">
        <v>72</v>
      </c>
      <c r="F4295" t="s">
        <v>33</v>
      </c>
      <c r="G4295">
        <v>224</v>
      </c>
      <c r="H4295">
        <v>101</v>
      </c>
      <c r="I4295">
        <v>1946</v>
      </c>
      <c r="J4295">
        <v>1</v>
      </c>
      <c r="K4295" t="s">
        <v>338</v>
      </c>
      <c r="L4295">
        <f>data_to_analyze[[#This Row],[workers]]-data_to_analyze[[#This Row],[previous_workers]]</f>
        <v>123</v>
      </c>
    </row>
    <row r="4296" spans="1:12" x14ac:dyDescent="0.25">
      <c r="A4296">
        <v>4283</v>
      </c>
      <c r="B4296" t="s">
        <v>15331</v>
      </c>
      <c r="C4296" t="s">
        <v>17764</v>
      </c>
      <c r="D4296" s="7">
        <v>67100000</v>
      </c>
      <c r="E4296">
        <v>72</v>
      </c>
      <c r="F4296" t="s">
        <v>289</v>
      </c>
      <c r="G4296">
        <v>325</v>
      </c>
      <c r="H4296">
        <v>210</v>
      </c>
      <c r="I4296">
        <v>2002</v>
      </c>
      <c r="J4296">
        <v>1</v>
      </c>
      <c r="K4296" t="s">
        <v>437</v>
      </c>
      <c r="L4296">
        <f>data_to_analyze[[#This Row],[workers]]-data_to_analyze[[#This Row],[previous_workers]]</f>
        <v>115</v>
      </c>
    </row>
    <row r="4297" spans="1:12" x14ac:dyDescent="0.25">
      <c r="A4297">
        <v>4284</v>
      </c>
      <c r="B4297" t="s">
        <v>15334</v>
      </c>
      <c r="C4297" t="s">
        <v>10856</v>
      </c>
      <c r="D4297" s="7">
        <v>6800000</v>
      </c>
      <c r="E4297">
        <v>71</v>
      </c>
      <c r="F4297" t="s">
        <v>308</v>
      </c>
      <c r="G4297">
        <v>43</v>
      </c>
      <c r="H4297">
        <v>48</v>
      </c>
      <c r="I4297">
        <v>2003</v>
      </c>
      <c r="J4297">
        <v>2</v>
      </c>
      <c r="K4297" t="s">
        <v>964</v>
      </c>
      <c r="L4297">
        <f>data_to_analyze[[#This Row],[workers]]-data_to_analyze[[#This Row],[previous_workers]]</f>
        <v>-5</v>
      </c>
    </row>
    <row r="4298" spans="1:12" x14ac:dyDescent="0.25">
      <c r="A4298">
        <v>4285</v>
      </c>
      <c r="B4298" t="s">
        <v>15337</v>
      </c>
      <c r="C4298" t="s">
        <v>10856</v>
      </c>
      <c r="D4298" s="7">
        <v>20300000</v>
      </c>
      <c r="E4298">
        <v>71</v>
      </c>
      <c r="F4298" t="s">
        <v>40</v>
      </c>
      <c r="G4298">
        <v>88</v>
      </c>
      <c r="H4298">
        <v>55</v>
      </c>
      <c r="I4298">
        <v>2007</v>
      </c>
      <c r="J4298">
        <v>1</v>
      </c>
      <c r="K4298" t="s">
        <v>3177</v>
      </c>
      <c r="L4298">
        <f>data_to_analyze[[#This Row],[workers]]-data_to_analyze[[#This Row],[previous_workers]]</f>
        <v>33</v>
      </c>
    </row>
    <row r="4299" spans="1:12" x14ac:dyDescent="0.25">
      <c r="A4299">
        <v>4286</v>
      </c>
      <c r="B4299" t="s">
        <v>15340</v>
      </c>
      <c r="C4299" t="s">
        <v>17764</v>
      </c>
      <c r="D4299" s="7">
        <v>13800000</v>
      </c>
      <c r="E4299">
        <v>71</v>
      </c>
      <c r="F4299" t="s">
        <v>308</v>
      </c>
      <c r="G4299">
        <v>21</v>
      </c>
      <c r="H4299">
        <v>14</v>
      </c>
      <c r="I4299">
        <v>2010</v>
      </c>
      <c r="J4299">
        <v>4</v>
      </c>
      <c r="K4299" t="s">
        <v>437</v>
      </c>
      <c r="L4299">
        <f>data_to_analyze[[#This Row],[workers]]-data_to_analyze[[#This Row],[previous_workers]]</f>
        <v>7</v>
      </c>
    </row>
    <row r="4300" spans="1:12" x14ac:dyDescent="0.25">
      <c r="A4300">
        <v>4287</v>
      </c>
      <c r="B4300" t="s">
        <v>15343</v>
      </c>
      <c r="C4300" t="s">
        <v>17749</v>
      </c>
      <c r="D4300" s="7">
        <v>85600000</v>
      </c>
      <c r="E4300">
        <v>71</v>
      </c>
      <c r="F4300" t="s">
        <v>55</v>
      </c>
      <c r="G4300">
        <v>1352</v>
      </c>
      <c r="H4300">
        <v>1016</v>
      </c>
      <c r="I4300">
        <v>2004</v>
      </c>
      <c r="J4300">
        <v>3</v>
      </c>
      <c r="K4300" t="s">
        <v>1196</v>
      </c>
      <c r="L4300">
        <f>data_to_analyze[[#This Row],[workers]]-data_to_analyze[[#This Row],[previous_workers]]</f>
        <v>336</v>
      </c>
    </row>
    <row r="4301" spans="1:12" x14ac:dyDescent="0.25">
      <c r="A4301">
        <v>4288</v>
      </c>
      <c r="B4301" t="s">
        <v>15347</v>
      </c>
      <c r="C4301" t="s">
        <v>17751</v>
      </c>
      <c r="D4301" s="7">
        <v>4100000</v>
      </c>
      <c r="E4301">
        <v>71</v>
      </c>
      <c r="F4301" t="s">
        <v>6043</v>
      </c>
      <c r="G4301">
        <v>20</v>
      </c>
      <c r="H4301">
        <v>12</v>
      </c>
      <c r="I4301">
        <v>2002</v>
      </c>
      <c r="J4301">
        <v>1</v>
      </c>
      <c r="K4301" t="s">
        <v>15350</v>
      </c>
      <c r="L4301">
        <f>data_to_analyze[[#This Row],[workers]]-data_to_analyze[[#This Row],[previous_workers]]</f>
        <v>8</v>
      </c>
    </row>
    <row r="4302" spans="1:12" x14ac:dyDescent="0.25">
      <c r="A4302">
        <v>4289</v>
      </c>
      <c r="B4302" t="s">
        <v>15351</v>
      </c>
      <c r="C4302" t="s">
        <v>17773</v>
      </c>
      <c r="D4302" s="7">
        <v>9600000</v>
      </c>
      <c r="E4302">
        <v>71</v>
      </c>
      <c r="F4302" t="s">
        <v>181</v>
      </c>
      <c r="G4302">
        <v>45</v>
      </c>
      <c r="H4302">
        <v>25</v>
      </c>
      <c r="I4302">
        <v>2010</v>
      </c>
      <c r="J4302">
        <v>4</v>
      </c>
      <c r="K4302" t="s">
        <v>1853</v>
      </c>
      <c r="L4302">
        <f>data_to_analyze[[#This Row],[workers]]-data_to_analyze[[#This Row],[previous_workers]]</f>
        <v>20</v>
      </c>
    </row>
    <row r="4303" spans="1:12" x14ac:dyDescent="0.25">
      <c r="A4303">
        <v>4290</v>
      </c>
      <c r="B4303" t="s">
        <v>15354</v>
      </c>
      <c r="C4303" t="s">
        <v>17762</v>
      </c>
      <c r="D4303" s="7">
        <v>4400000</v>
      </c>
      <c r="E4303">
        <v>71</v>
      </c>
      <c r="F4303" t="s">
        <v>233</v>
      </c>
      <c r="G4303">
        <v>37</v>
      </c>
      <c r="H4303">
        <v>22</v>
      </c>
      <c r="I4303">
        <v>2006</v>
      </c>
      <c r="J4303">
        <v>1</v>
      </c>
      <c r="K4303" t="s">
        <v>77</v>
      </c>
      <c r="L4303">
        <f>data_to_analyze[[#This Row],[workers]]-data_to_analyze[[#This Row],[previous_workers]]</f>
        <v>15</v>
      </c>
    </row>
    <row r="4304" spans="1:12" x14ac:dyDescent="0.25">
      <c r="A4304">
        <v>4291</v>
      </c>
      <c r="B4304" t="s">
        <v>15357</v>
      </c>
      <c r="C4304" t="s">
        <v>17760</v>
      </c>
      <c r="D4304" s="7">
        <v>11700000</v>
      </c>
      <c r="E4304">
        <v>71</v>
      </c>
      <c r="F4304" t="s">
        <v>107</v>
      </c>
      <c r="G4304">
        <v>78</v>
      </c>
      <c r="H4304">
        <v>72</v>
      </c>
      <c r="I4304">
        <v>1987</v>
      </c>
      <c r="J4304">
        <v>6</v>
      </c>
      <c r="K4304" t="s">
        <v>12605</v>
      </c>
      <c r="L4304">
        <f>data_to_analyze[[#This Row],[workers]]-data_to_analyze[[#This Row],[previous_workers]]</f>
        <v>6</v>
      </c>
    </row>
    <row r="4305" spans="1:12" x14ac:dyDescent="0.25">
      <c r="A4305">
        <v>4292</v>
      </c>
      <c r="B4305" t="s">
        <v>15360</v>
      </c>
      <c r="C4305" t="s">
        <v>108</v>
      </c>
      <c r="D4305" s="7">
        <v>14500000</v>
      </c>
      <c r="E4305">
        <v>71</v>
      </c>
      <c r="F4305" t="s">
        <v>336</v>
      </c>
      <c r="G4305">
        <v>33</v>
      </c>
      <c r="H4305">
        <v>28</v>
      </c>
      <c r="I4305">
        <v>1992</v>
      </c>
      <c r="J4305">
        <v>2</v>
      </c>
      <c r="K4305" t="s">
        <v>15363</v>
      </c>
      <c r="L4305">
        <f>data_to_analyze[[#This Row],[workers]]-data_to_analyze[[#This Row],[previous_workers]]</f>
        <v>5</v>
      </c>
    </row>
    <row r="4306" spans="1:12" x14ac:dyDescent="0.25">
      <c r="A4306">
        <v>4293</v>
      </c>
      <c r="B4306" t="s">
        <v>15364</v>
      </c>
      <c r="C4306" t="s">
        <v>17770</v>
      </c>
      <c r="D4306" s="7">
        <v>7800000</v>
      </c>
      <c r="E4306">
        <v>71</v>
      </c>
      <c r="F4306" t="s">
        <v>297</v>
      </c>
      <c r="G4306">
        <v>44</v>
      </c>
      <c r="H4306">
        <v>27</v>
      </c>
      <c r="I4306">
        <v>2005</v>
      </c>
      <c r="J4306">
        <v>3</v>
      </c>
      <c r="K4306" t="s">
        <v>251</v>
      </c>
      <c r="L4306">
        <f>data_to_analyze[[#This Row],[workers]]-data_to_analyze[[#This Row],[previous_workers]]</f>
        <v>17</v>
      </c>
    </row>
    <row r="4307" spans="1:12" x14ac:dyDescent="0.25">
      <c r="A4307">
        <v>4294</v>
      </c>
      <c r="B4307" t="s">
        <v>15367</v>
      </c>
      <c r="C4307" t="s">
        <v>17739</v>
      </c>
      <c r="D4307" s="7">
        <v>2300000</v>
      </c>
      <c r="E4307">
        <v>71</v>
      </c>
      <c r="F4307" t="s">
        <v>18</v>
      </c>
      <c r="G4307">
        <v>10</v>
      </c>
      <c r="H4307">
        <v>2</v>
      </c>
      <c r="I4307">
        <v>2008</v>
      </c>
      <c r="J4307">
        <v>1</v>
      </c>
      <c r="K4307" t="s">
        <v>913</v>
      </c>
      <c r="L4307">
        <f>data_to_analyze[[#This Row],[workers]]-data_to_analyze[[#This Row],[previous_workers]]</f>
        <v>8</v>
      </c>
    </row>
    <row r="4308" spans="1:12" x14ac:dyDescent="0.25">
      <c r="A4308">
        <v>4295</v>
      </c>
      <c r="B4308" t="s">
        <v>15370</v>
      </c>
      <c r="C4308" t="s">
        <v>17771</v>
      </c>
      <c r="D4308" s="7">
        <v>11900000</v>
      </c>
      <c r="E4308">
        <v>71</v>
      </c>
      <c r="F4308" t="s">
        <v>40</v>
      </c>
      <c r="G4308">
        <v>65</v>
      </c>
      <c r="H4308">
        <v>34</v>
      </c>
      <c r="I4308">
        <v>1992</v>
      </c>
      <c r="J4308">
        <v>1</v>
      </c>
      <c r="K4308" t="s">
        <v>1734</v>
      </c>
      <c r="L4308">
        <f>data_to_analyze[[#This Row],[workers]]-data_to_analyze[[#This Row],[previous_workers]]</f>
        <v>31</v>
      </c>
    </row>
    <row r="4309" spans="1:12" x14ac:dyDescent="0.25">
      <c r="A4309">
        <v>4296</v>
      </c>
      <c r="B4309" t="s">
        <v>15373</v>
      </c>
      <c r="C4309" t="s">
        <v>17742</v>
      </c>
      <c r="D4309" s="7">
        <v>600000</v>
      </c>
      <c r="E4309">
        <v>71</v>
      </c>
      <c r="F4309" t="s">
        <v>329</v>
      </c>
      <c r="G4309">
        <v>65</v>
      </c>
      <c r="H4309">
        <v>20</v>
      </c>
      <c r="I4309">
        <v>2004</v>
      </c>
      <c r="J4309">
        <v>2</v>
      </c>
      <c r="K4309" t="s">
        <v>15265</v>
      </c>
      <c r="L4309">
        <f>data_to_analyze[[#This Row],[workers]]-data_to_analyze[[#This Row],[previous_workers]]</f>
        <v>45</v>
      </c>
    </row>
    <row r="4310" spans="1:12" x14ac:dyDescent="0.25">
      <c r="A4310">
        <v>4297</v>
      </c>
      <c r="B4310" t="s">
        <v>15376</v>
      </c>
      <c r="C4310" t="s">
        <v>17765</v>
      </c>
      <c r="D4310" s="7">
        <v>10800000</v>
      </c>
      <c r="E4310">
        <v>71</v>
      </c>
      <c r="F4310" t="s">
        <v>289</v>
      </c>
      <c r="G4310">
        <v>28</v>
      </c>
      <c r="H4310">
        <v>14</v>
      </c>
      <c r="I4310">
        <v>2010</v>
      </c>
      <c r="J4310">
        <v>3</v>
      </c>
      <c r="K4310" t="s">
        <v>1724</v>
      </c>
      <c r="L4310">
        <f>data_to_analyze[[#This Row],[workers]]-data_to_analyze[[#This Row],[previous_workers]]</f>
        <v>14</v>
      </c>
    </row>
    <row r="4311" spans="1:12" x14ac:dyDescent="0.25">
      <c r="A4311">
        <v>4298</v>
      </c>
      <c r="B4311" t="s">
        <v>15379</v>
      </c>
      <c r="C4311" t="s">
        <v>17770</v>
      </c>
      <c r="D4311" s="7">
        <v>14900000</v>
      </c>
      <c r="E4311">
        <v>71</v>
      </c>
      <c r="F4311" t="s">
        <v>233</v>
      </c>
      <c r="G4311">
        <v>125</v>
      </c>
      <c r="H4311">
        <v>90</v>
      </c>
      <c r="I4311">
        <v>1989</v>
      </c>
      <c r="J4311">
        <v>4</v>
      </c>
      <c r="K4311" t="s">
        <v>258</v>
      </c>
      <c r="L4311">
        <f>data_to_analyze[[#This Row],[workers]]-data_to_analyze[[#This Row],[previous_workers]]</f>
        <v>35</v>
      </c>
    </row>
    <row r="4312" spans="1:12" x14ac:dyDescent="0.25">
      <c r="A4312">
        <v>4299</v>
      </c>
      <c r="B4312" t="s">
        <v>15382</v>
      </c>
      <c r="C4312" t="s">
        <v>777</v>
      </c>
      <c r="D4312" s="7">
        <v>800000</v>
      </c>
      <c r="E4312">
        <v>71</v>
      </c>
      <c r="F4312" t="s">
        <v>1041</v>
      </c>
      <c r="G4312">
        <v>27</v>
      </c>
      <c r="H4312">
        <v>22</v>
      </c>
      <c r="I4312">
        <v>1990</v>
      </c>
      <c r="J4312">
        <v>3</v>
      </c>
      <c r="K4312" t="s">
        <v>1004</v>
      </c>
      <c r="L4312">
        <f>data_to_analyze[[#This Row],[workers]]-data_to_analyze[[#This Row],[previous_workers]]</f>
        <v>5</v>
      </c>
    </row>
    <row r="4313" spans="1:12" x14ac:dyDescent="0.25">
      <c r="A4313">
        <v>4300</v>
      </c>
      <c r="B4313" t="s">
        <v>15385</v>
      </c>
      <c r="C4313" t="s">
        <v>17773</v>
      </c>
      <c r="D4313" s="7">
        <v>44800000</v>
      </c>
      <c r="E4313">
        <v>71</v>
      </c>
      <c r="F4313" t="s">
        <v>181</v>
      </c>
      <c r="G4313">
        <v>259</v>
      </c>
      <c r="H4313">
        <v>180</v>
      </c>
      <c r="I4313">
        <v>2001</v>
      </c>
      <c r="J4313">
        <v>4</v>
      </c>
      <c r="K4313" t="s">
        <v>591</v>
      </c>
      <c r="L4313">
        <f>data_to_analyze[[#This Row],[workers]]-data_to_analyze[[#This Row],[previous_workers]]</f>
        <v>79</v>
      </c>
    </row>
    <row r="4314" spans="1:12" x14ac:dyDescent="0.25">
      <c r="A4314">
        <v>4301</v>
      </c>
      <c r="B4314" t="s">
        <v>15388</v>
      </c>
      <c r="C4314" t="s">
        <v>976</v>
      </c>
      <c r="D4314" s="7">
        <v>23400000</v>
      </c>
      <c r="E4314">
        <v>71</v>
      </c>
      <c r="F4314" t="s">
        <v>18</v>
      </c>
      <c r="G4314">
        <v>108</v>
      </c>
      <c r="H4314">
        <v>70</v>
      </c>
      <c r="I4314">
        <v>2002</v>
      </c>
      <c r="J4314">
        <v>3</v>
      </c>
      <c r="K4314" t="s">
        <v>101</v>
      </c>
      <c r="L4314">
        <f>data_to_analyze[[#This Row],[workers]]-data_to_analyze[[#This Row],[previous_workers]]</f>
        <v>38</v>
      </c>
    </row>
    <row r="4315" spans="1:12" x14ac:dyDescent="0.25">
      <c r="A4315">
        <v>4302</v>
      </c>
      <c r="B4315" t="s">
        <v>15391</v>
      </c>
      <c r="C4315" t="s">
        <v>10856</v>
      </c>
      <c r="D4315" s="7">
        <v>4400000</v>
      </c>
      <c r="E4315">
        <v>71</v>
      </c>
      <c r="F4315" t="s">
        <v>233</v>
      </c>
      <c r="G4315">
        <v>9</v>
      </c>
      <c r="H4315">
        <v>4</v>
      </c>
      <c r="I4315">
        <v>1991</v>
      </c>
      <c r="J4315">
        <v>3</v>
      </c>
      <c r="K4315" t="s">
        <v>138</v>
      </c>
      <c r="L4315">
        <f>data_to_analyze[[#This Row],[workers]]-data_to_analyze[[#This Row],[previous_workers]]</f>
        <v>5</v>
      </c>
    </row>
    <row r="4316" spans="1:12" x14ac:dyDescent="0.25">
      <c r="A4316">
        <v>4303</v>
      </c>
      <c r="B4316" t="s">
        <v>15394</v>
      </c>
      <c r="C4316" t="s">
        <v>976</v>
      </c>
      <c r="D4316" s="7">
        <v>15100000</v>
      </c>
      <c r="E4316">
        <v>71</v>
      </c>
      <c r="F4316" t="s">
        <v>18</v>
      </c>
      <c r="G4316">
        <v>45</v>
      </c>
      <c r="H4316">
        <v>20</v>
      </c>
      <c r="I4316">
        <v>2005</v>
      </c>
      <c r="J4316">
        <v>2</v>
      </c>
      <c r="K4316" t="s">
        <v>15397</v>
      </c>
      <c r="L4316">
        <f>data_to_analyze[[#This Row],[workers]]-data_to_analyze[[#This Row],[previous_workers]]</f>
        <v>25</v>
      </c>
    </row>
    <row r="4317" spans="1:12" x14ac:dyDescent="0.25">
      <c r="A4317">
        <v>4304</v>
      </c>
      <c r="B4317" t="s">
        <v>15398</v>
      </c>
      <c r="C4317" t="s">
        <v>17751</v>
      </c>
      <c r="D4317" s="7">
        <v>2600000</v>
      </c>
      <c r="E4317">
        <v>71</v>
      </c>
      <c r="F4317" t="s">
        <v>623</v>
      </c>
      <c r="G4317">
        <v>50</v>
      </c>
      <c r="H4317">
        <v>8</v>
      </c>
      <c r="I4317">
        <v>2005</v>
      </c>
      <c r="J4317">
        <v>1</v>
      </c>
      <c r="K4317" t="s">
        <v>4125</v>
      </c>
      <c r="L4317">
        <f>data_to_analyze[[#This Row],[workers]]-data_to_analyze[[#This Row],[previous_workers]]</f>
        <v>42</v>
      </c>
    </row>
    <row r="4318" spans="1:12" x14ac:dyDescent="0.25">
      <c r="A4318">
        <v>4305</v>
      </c>
      <c r="B4318" t="s">
        <v>15401</v>
      </c>
      <c r="C4318" t="s">
        <v>17773</v>
      </c>
      <c r="D4318" s="7">
        <v>4100000</v>
      </c>
      <c r="E4318">
        <v>71</v>
      </c>
      <c r="F4318" t="s">
        <v>297</v>
      </c>
      <c r="G4318">
        <v>34</v>
      </c>
      <c r="H4318">
        <v>26</v>
      </c>
      <c r="I4318">
        <v>1997</v>
      </c>
      <c r="J4318">
        <v>3</v>
      </c>
      <c r="K4318" t="s">
        <v>10584</v>
      </c>
      <c r="L4318">
        <f>data_to_analyze[[#This Row],[workers]]-data_to_analyze[[#This Row],[previous_workers]]</f>
        <v>8</v>
      </c>
    </row>
    <row r="4319" spans="1:12" x14ac:dyDescent="0.25">
      <c r="A4319">
        <v>4306</v>
      </c>
      <c r="B4319" t="s">
        <v>15404</v>
      </c>
      <c r="C4319" t="s">
        <v>17750</v>
      </c>
      <c r="D4319" s="7">
        <v>2300000</v>
      </c>
      <c r="E4319">
        <v>71</v>
      </c>
      <c r="F4319" t="s">
        <v>6043</v>
      </c>
      <c r="G4319">
        <v>290</v>
      </c>
      <c r="H4319">
        <v>132</v>
      </c>
      <c r="I4319">
        <v>2011</v>
      </c>
      <c r="J4319">
        <v>1</v>
      </c>
      <c r="K4319" t="s">
        <v>5226</v>
      </c>
      <c r="L4319">
        <f>data_to_analyze[[#This Row],[workers]]-data_to_analyze[[#This Row],[previous_workers]]</f>
        <v>158</v>
      </c>
    </row>
    <row r="4320" spans="1:12" x14ac:dyDescent="0.25">
      <c r="A4320">
        <v>4307</v>
      </c>
      <c r="B4320" t="s">
        <v>15407</v>
      </c>
      <c r="C4320" t="s">
        <v>17751</v>
      </c>
      <c r="D4320" s="7">
        <v>21900000</v>
      </c>
      <c r="E4320">
        <v>71</v>
      </c>
      <c r="F4320" t="s">
        <v>211</v>
      </c>
      <c r="G4320">
        <v>102</v>
      </c>
      <c r="H4320">
        <v>48</v>
      </c>
      <c r="I4320">
        <v>1985</v>
      </c>
      <c r="J4320">
        <v>8</v>
      </c>
      <c r="K4320" t="s">
        <v>298</v>
      </c>
      <c r="L4320">
        <f>data_to_analyze[[#This Row],[workers]]-data_to_analyze[[#This Row],[previous_workers]]</f>
        <v>54</v>
      </c>
    </row>
    <row r="4321" spans="1:12" x14ac:dyDescent="0.25">
      <c r="A4321">
        <v>4308</v>
      </c>
      <c r="B4321" t="s">
        <v>15410</v>
      </c>
      <c r="C4321" t="s">
        <v>17762</v>
      </c>
      <c r="D4321" s="7">
        <v>1500000</v>
      </c>
      <c r="E4321">
        <v>71</v>
      </c>
      <c r="F4321" t="s">
        <v>257</v>
      </c>
      <c r="G4321">
        <v>120</v>
      </c>
      <c r="H4321">
        <v>80</v>
      </c>
      <c r="I4321">
        <v>2004</v>
      </c>
      <c r="J4321">
        <v>6</v>
      </c>
      <c r="K4321" t="s">
        <v>544</v>
      </c>
      <c r="L4321">
        <f>data_to_analyze[[#This Row],[workers]]-data_to_analyze[[#This Row],[previous_workers]]</f>
        <v>40</v>
      </c>
    </row>
    <row r="4322" spans="1:12" x14ac:dyDescent="0.25">
      <c r="A4322">
        <v>4309</v>
      </c>
      <c r="B4322" t="s">
        <v>15413</v>
      </c>
      <c r="C4322" t="s">
        <v>17743</v>
      </c>
      <c r="D4322" s="7">
        <v>124800000</v>
      </c>
      <c r="E4322">
        <v>71</v>
      </c>
      <c r="F4322" t="s">
        <v>308</v>
      </c>
      <c r="G4322">
        <v>144</v>
      </c>
      <c r="H4322">
        <v>49</v>
      </c>
      <c r="I4322">
        <v>2003</v>
      </c>
      <c r="J4322">
        <v>5</v>
      </c>
      <c r="K4322" t="s">
        <v>1185</v>
      </c>
      <c r="L4322">
        <f>data_to_analyze[[#This Row],[workers]]-data_to_analyze[[#This Row],[previous_workers]]</f>
        <v>95</v>
      </c>
    </row>
    <row r="4323" spans="1:12" x14ac:dyDescent="0.25">
      <c r="A4323">
        <v>4310</v>
      </c>
      <c r="B4323" t="s">
        <v>15417</v>
      </c>
      <c r="C4323" t="s">
        <v>10856</v>
      </c>
      <c r="D4323" s="7">
        <v>8600000</v>
      </c>
      <c r="E4323">
        <v>71</v>
      </c>
      <c r="F4323" t="s">
        <v>40</v>
      </c>
      <c r="G4323">
        <v>22</v>
      </c>
      <c r="H4323">
        <v>12</v>
      </c>
      <c r="I4323">
        <v>2004</v>
      </c>
      <c r="J4323">
        <v>1</v>
      </c>
      <c r="K4323" t="s">
        <v>15420</v>
      </c>
      <c r="L4323">
        <f>data_to_analyze[[#This Row],[workers]]-data_to_analyze[[#This Row],[previous_workers]]</f>
        <v>10</v>
      </c>
    </row>
    <row r="4324" spans="1:12" x14ac:dyDescent="0.25">
      <c r="A4324">
        <v>4311</v>
      </c>
      <c r="B4324" t="s">
        <v>15421</v>
      </c>
      <c r="C4324" t="s">
        <v>777</v>
      </c>
      <c r="D4324" s="7">
        <v>3400000</v>
      </c>
      <c r="E4324">
        <v>71</v>
      </c>
      <c r="F4324" t="s">
        <v>336</v>
      </c>
      <c r="G4324">
        <v>13</v>
      </c>
      <c r="H4324">
        <v>7</v>
      </c>
      <c r="I4324">
        <v>2007</v>
      </c>
      <c r="J4324">
        <v>1</v>
      </c>
      <c r="K4324" t="s">
        <v>5836</v>
      </c>
      <c r="L4324">
        <f>data_to_analyze[[#This Row],[workers]]-data_to_analyze[[#This Row],[previous_workers]]</f>
        <v>6</v>
      </c>
    </row>
    <row r="4325" spans="1:12" x14ac:dyDescent="0.25">
      <c r="A4325">
        <v>4312</v>
      </c>
      <c r="B4325" t="s">
        <v>15424</v>
      </c>
      <c r="C4325" t="s">
        <v>17771</v>
      </c>
      <c r="D4325" s="7">
        <v>10400000</v>
      </c>
      <c r="E4325">
        <v>71</v>
      </c>
      <c r="F4325" t="s">
        <v>18</v>
      </c>
      <c r="G4325">
        <v>36</v>
      </c>
      <c r="H4325">
        <v>23</v>
      </c>
      <c r="I4325">
        <v>2013</v>
      </c>
      <c r="J4325">
        <v>1</v>
      </c>
      <c r="K4325" t="s">
        <v>5226</v>
      </c>
      <c r="L4325">
        <f>data_to_analyze[[#This Row],[workers]]-data_to_analyze[[#This Row],[previous_workers]]</f>
        <v>13</v>
      </c>
    </row>
    <row r="4326" spans="1:12" x14ac:dyDescent="0.25">
      <c r="A4326">
        <v>4313</v>
      </c>
      <c r="B4326" t="s">
        <v>15427</v>
      </c>
      <c r="C4326" t="s">
        <v>17735</v>
      </c>
      <c r="D4326" s="7">
        <v>10800000</v>
      </c>
      <c r="E4326">
        <v>71</v>
      </c>
      <c r="F4326" t="s">
        <v>233</v>
      </c>
      <c r="G4326">
        <v>15</v>
      </c>
      <c r="H4326">
        <v>7</v>
      </c>
      <c r="I4326">
        <v>2006</v>
      </c>
      <c r="J4326">
        <v>1</v>
      </c>
      <c r="K4326" t="s">
        <v>15430</v>
      </c>
      <c r="L4326">
        <f>data_to_analyze[[#This Row],[workers]]-data_to_analyze[[#This Row],[previous_workers]]</f>
        <v>8</v>
      </c>
    </row>
    <row r="4327" spans="1:12" x14ac:dyDescent="0.25">
      <c r="A4327">
        <v>4314</v>
      </c>
      <c r="B4327" t="s">
        <v>15431</v>
      </c>
      <c r="C4327" t="s">
        <v>17762</v>
      </c>
      <c r="D4327" s="7">
        <v>203400000</v>
      </c>
      <c r="E4327">
        <v>71</v>
      </c>
      <c r="F4327" t="s">
        <v>55</v>
      </c>
      <c r="G4327">
        <v>438</v>
      </c>
      <c r="H4327">
        <v>253</v>
      </c>
      <c r="I4327">
        <v>2009</v>
      </c>
      <c r="J4327">
        <v>6</v>
      </c>
      <c r="K4327" t="s">
        <v>15435</v>
      </c>
      <c r="L4327">
        <f>data_to_analyze[[#This Row],[workers]]-data_to_analyze[[#This Row],[previous_workers]]</f>
        <v>185</v>
      </c>
    </row>
    <row r="4328" spans="1:12" x14ac:dyDescent="0.25">
      <c r="A4328">
        <v>4315</v>
      </c>
      <c r="B4328" t="s">
        <v>15436</v>
      </c>
      <c r="C4328" t="s">
        <v>17773</v>
      </c>
      <c r="D4328" s="7">
        <v>73500000</v>
      </c>
      <c r="E4328">
        <v>71</v>
      </c>
      <c r="F4328" t="s">
        <v>69</v>
      </c>
      <c r="G4328">
        <v>256</v>
      </c>
      <c r="H4328">
        <v>125</v>
      </c>
      <c r="I4328">
        <v>1969</v>
      </c>
      <c r="J4328">
        <v>1</v>
      </c>
      <c r="K4328" t="s">
        <v>6809</v>
      </c>
      <c r="L4328">
        <f>data_to_analyze[[#This Row],[workers]]-data_to_analyze[[#This Row],[previous_workers]]</f>
        <v>131</v>
      </c>
    </row>
    <row r="4329" spans="1:12" x14ac:dyDescent="0.25">
      <c r="A4329">
        <v>4316</v>
      </c>
      <c r="B4329" t="s">
        <v>15439</v>
      </c>
      <c r="C4329" t="s">
        <v>17730</v>
      </c>
      <c r="D4329" s="7">
        <v>4600000</v>
      </c>
      <c r="E4329">
        <v>71</v>
      </c>
      <c r="F4329" t="s">
        <v>107</v>
      </c>
      <c r="G4329">
        <v>36</v>
      </c>
      <c r="H4329">
        <v>24</v>
      </c>
      <c r="I4329">
        <v>2002</v>
      </c>
      <c r="J4329">
        <v>1</v>
      </c>
      <c r="K4329" t="s">
        <v>2594</v>
      </c>
      <c r="L4329">
        <f>data_to_analyze[[#This Row],[workers]]-data_to_analyze[[#This Row],[previous_workers]]</f>
        <v>12</v>
      </c>
    </row>
    <row r="4330" spans="1:12" x14ac:dyDescent="0.25">
      <c r="A4330">
        <v>4317</v>
      </c>
      <c r="B4330" t="s">
        <v>15442</v>
      </c>
      <c r="C4330" t="s">
        <v>17775</v>
      </c>
      <c r="D4330" s="7">
        <v>51200000</v>
      </c>
      <c r="E4330">
        <v>71</v>
      </c>
      <c r="F4330" t="s">
        <v>55</v>
      </c>
      <c r="G4330">
        <v>250</v>
      </c>
      <c r="H4330">
        <v>40</v>
      </c>
      <c r="I4330">
        <v>2012</v>
      </c>
      <c r="J4330">
        <v>3</v>
      </c>
      <c r="K4330" t="s">
        <v>227</v>
      </c>
      <c r="L4330">
        <f>data_to_analyze[[#This Row],[workers]]-data_to_analyze[[#This Row],[previous_workers]]</f>
        <v>210</v>
      </c>
    </row>
    <row r="4331" spans="1:12" x14ac:dyDescent="0.25">
      <c r="A4331">
        <v>4318</v>
      </c>
      <c r="B4331" t="s">
        <v>15446</v>
      </c>
      <c r="C4331" t="s">
        <v>17771</v>
      </c>
      <c r="D4331" s="7">
        <v>11300000</v>
      </c>
      <c r="E4331">
        <v>71</v>
      </c>
      <c r="F4331" t="s">
        <v>211</v>
      </c>
      <c r="G4331">
        <v>72</v>
      </c>
      <c r="H4331">
        <v>41</v>
      </c>
      <c r="I4331">
        <v>2005</v>
      </c>
      <c r="J4331">
        <v>1</v>
      </c>
      <c r="K4331" t="s">
        <v>1734</v>
      </c>
      <c r="L4331">
        <f>data_to_analyze[[#This Row],[workers]]-data_to_analyze[[#This Row],[previous_workers]]</f>
        <v>31</v>
      </c>
    </row>
    <row r="4332" spans="1:12" x14ac:dyDescent="0.25">
      <c r="A4332">
        <v>4319</v>
      </c>
      <c r="B4332" t="s">
        <v>15449</v>
      </c>
      <c r="C4332" t="s">
        <v>17755</v>
      </c>
      <c r="D4332" s="7">
        <v>2700000</v>
      </c>
      <c r="E4332">
        <v>70</v>
      </c>
      <c r="F4332" t="s">
        <v>336</v>
      </c>
      <c r="G4332">
        <v>10</v>
      </c>
      <c r="H4332">
        <v>7</v>
      </c>
      <c r="I4332">
        <v>2010</v>
      </c>
      <c r="J4332">
        <v>1</v>
      </c>
      <c r="K4332" t="s">
        <v>1015</v>
      </c>
      <c r="L4332">
        <f>data_to_analyze[[#This Row],[workers]]-data_to_analyze[[#This Row],[previous_workers]]</f>
        <v>3</v>
      </c>
    </row>
    <row r="4333" spans="1:12" x14ac:dyDescent="0.25">
      <c r="A4333">
        <v>4320</v>
      </c>
      <c r="B4333" t="s">
        <v>15452</v>
      </c>
      <c r="C4333" t="s">
        <v>17734</v>
      </c>
      <c r="D4333" s="7">
        <v>13100000</v>
      </c>
      <c r="E4333">
        <v>70</v>
      </c>
      <c r="F4333" t="s">
        <v>18</v>
      </c>
      <c r="G4333">
        <v>90</v>
      </c>
      <c r="H4333">
        <v>41</v>
      </c>
      <c r="I4333">
        <v>2013</v>
      </c>
      <c r="J4333">
        <v>3</v>
      </c>
      <c r="K4333" t="s">
        <v>19</v>
      </c>
      <c r="L4333">
        <f>data_to_analyze[[#This Row],[workers]]-data_to_analyze[[#This Row],[previous_workers]]</f>
        <v>49</v>
      </c>
    </row>
    <row r="4334" spans="1:12" x14ac:dyDescent="0.25">
      <c r="A4334">
        <v>4321</v>
      </c>
      <c r="B4334" t="s">
        <v>15455</v>
      </c>
      <c r="C4334" t="s">
        <v>17736</v>
      </c>
      <c r="D4334" s="7">
        <v>20800000</v>
      </c>
      <c r="E4334">
        <v>70</v>
      </c>
      <c r="F4334" t="s">
        <v>336</v>
      </c>
      <c r="G4334">
        <v>95</v>
      </c>
      <c r="H4334">
        <v>70</v>
      </c>
      <c r="I4334">
        <v>1984</v>
      </c>
      <c r="J4334">
        <v>5</v>
      </c>
      <c r="K4334" t="s">
        <v>15458</v>
      </c>
      <c r="L4334">
        <f>data_to_analyze[[#This Row],[workers]]-data_to_analyze[[#This Row],[previous_workers]]</f>
        <v>25</v>
      </c>
    </row>
    <row r="4335" spans="1:12" x14ac:dyDescent="0.25">
      <c r="A4335">
        <v>4322</v>
      </c>
      <c r="B4335" t="s">
        <v>15459</v>
      </c>
      <c r="C4335" t="s">
        <v>17746</v>
      </c>
      <c r="D4335" s="7">
        <v>18700000</v>
      </c>
      <c r="E4335">
        <v>70</v>
      </c>
      <c r="F4335" t="s">
        <v>149</v>
      </c>
      <c r="G4335">
        <v>100</v>
      </c>
      <c r="H4335">
        <v>40</v>
      </c>
      <c r="I4335">
        <v>2005</v>
      </c>
      <c r="J4335">
        <v>1</v>
      </c>
      <c r="K4335" t="s">
        <v>13876</v>
      </c>
      <c r="L4335">
        <f>data_to_analyze[[#This Row],[workers]]-data_to_analyze[[#This Row],[previous_workers]]</f>
        <v>60</v>
      </c>
    </row>
    <row r="4336" spans="1:12" x14ac:dyDescent="0.25">
      <c r="A4336">
        <v>4323</v>
      </c>
      <c r="B4336" t="s">
        <v>15462</v>
      </c>
      <c r="C4336" t="s">
        <v>17739</v>
      </c>
      <c r="D4336" s="7">
        <v>12900000</v>
      </c>
      <c r="E4336">
        <v>70</v>
      </c>
      <c r="F4336" t="s">
        <v>48</v>
      </c>
      <c r="G4336">
        <v>35</v>
      </c>
      <c r="H4336">
        <v>14</v>
      </c>
      <c r="I4336">
        <v>1980</v>
      </c>
      <c r="J4336">
        <v>2</v>
      </c>
      <c r="K4336" t="s">
        <v>15465</v>
      </c>
      <c r="L4336">
        <f>data_to_analyze[[#This Row],[workers]]-data_to_analyze[[#This Row],[previous_workers]]</f>
        <v>21</v>
      </c>
    </row>
    <row r="4337" spans="1:12" x14ac:dyDescent="0.25">
      <c r="A4337">
        <v>4324</v>
      </c>
      <c r="B4337" t="s">
        <v>15466</v>
      </c>
      <c r="C4337" t="s">
        <v>17769</v>
      </c>
      <c r="D4337" s="7">
        <v>2400000</v>
      </c>
      <c r="E4337">
        <v>70</v>
      </c>
      <c r="F4337" t="s">
        <v>297</v>
      </c>
      <c r="G4337">
        <v>17</v>
      </c>
      <c r="H4337">
        <v>13</v>
      </c>
      <c r="I4337">
        <v>2011</v>
      </c>
      <c r="J4337">
        <v>3</v>
      </c>
      <c r="K4337" t="s">
        <v>26</v>
      </c>
      <c r="L4337">
        <f>data_to_analyze[[#This Row],[workers]]-data_to_analyze[[#This Row],[previous_workers]]</f>
        <v>4</v>
      </c>
    </row>
    <row r="4338" spans="1:12" x14ac:dyDescent="0.25">
      <c r="A4338">
        <v>4325</v>
      </c>
      <c r="B4338" t="s">
        <v>15469</v>
      </c>
      <c r="C4338" t="s">
        <v>10856</v>
      </c>
      <c r="D4338" s="7">
        <v>27300000</v>
      </c>
      <c r="E4338">
        <v>70</v>
      </c>
      <c r="F4338" t="s">
        <v>55</v>
      </c>
      <c r="G4338">
        <v>55</v>
      </c>
      <c r="H4338">
        <v>33</v>
      </c>
      <c r="I4338">
        <v>2010</v>
      </c>
      <c r="J4338">
        <v>1</v>
      </c>
      <c r="K4338" t="s">
        <v>10778</v>
      </c>
      <c r="L4338">
        <f>data_to_analyze[[#This Row],[workers]]-data_to_analyze[[#This Row],[previous_workers]]</f>
        <v>22</v>
      </c>
    </row>
    <row r="4339" spans="1:12" x14ac:dyDescent="0.25">
      <c r="A4339">
        <v>4326</v>
      </c>
      <c r="B4339" t="s">
        <v>15472</v>
      </c>
      <c r="C4339" t="s">
        <v>10856</v>
      </c>
      <c r="D4339" s="7">
        <v>46500000</v>
      </c>
      <c r="E4339">
        <v>70</v>
      </c>
      <c r="F4339" t="s">
        <v>336</v>
      </c>
      <c r="G4339">
        <v>108</v>
      </c>
      <c r="H4339">
        <v>48</v>
      </c>
      <c r="I4339">
        <v>2011</v>
      </c>
      <c r="J4339">
        <v>2</v>
      </c>
      <c r="K4339" t="s">
        <v>1435</v>
      </c>
      <c r="L4339">
        <f>data_to_analyze[[#This Row],[workers]]-data_to_analyze[[#This Row],[previous_workers]]</f>
        <v>60</v>
      </c>
    </row>
    <row r="4340" spans="1:12" x14ac:dyDescent="0.25">
      <c r="A4340">
        <v>4327</v>
      </c>
      <c r="B4340" t="s">
        <v>15476</v>
      </c>
      <c r="C4340" t="s">
        <v>108</v>
      </c>
      <c r="D4340" s="7">
        <v>11600000</v>
      </c>
      <c r="E4340">
        <v>70</v>
      </c>
      <c r="F4340" t="s">
        <v>156</v>
      </c>
      <c r="G4340">
        <v>291</v>
      </c>
      <c r="H4340">
        <v>170</v>
      </c>
      <c r="I4340">
        <v>2005</v>
      </c>
      <c r="J4340">
        <v>7</v>
      </c>
      <c r="K4340" t="s">
        <v>108</v>
      </c>
      <c r="L4340">
        <f>data_to_analyze[[#This Row],[workers]]-data_to_analyze[[#This Row],[previous_workers]]</f>
        <v>121</v>
      </c>
    </row>
    <row r="4341" spans="1:12" x14ac:dyDescent="0.25">
      <c r="A4341">
        <v>4328</v>
      </c>
      <c r="B4341" t="s">
        <v>15479</v>
      </c>
      <c r="C4341" t="s">
        <v>10856</v>
      </c>
      <c r="D4341" s="7">
        <v>2700000</v>
      </c>
      <c r="E4341">
        <v>70</v>
      </c>
      <c r="F4341" t="s">
        <v>297</v>
      </c>
      <c r="G4341">
        <v>19</v>
      </c>
      <c r="H4341">
        <v>13</v>
      </c>
      <c r="I4341">
        <v>1997</v>
      </c>
      <c r="J4341">
        <v>1</v>
      </c>
      <c r="K4341" t="s">
        <v>4543</v>
      </c>
      <c r="L4341">
        <f>data_to_analyze[[#This Row],[workers]]-data_to_analyze[[#This Row],[previous_workers]]</f>
        <v>6</v>
      </c>
    </row>
    <row r="4342" spans="1:12" x14ac:dyDescent="0.25">
      <c r="A4342">
        <v>4329</v>
      </c>
      <c r="B4342" t="s">
        <v>15482</v>
      </c>
      <c r="C4342" t="s">
        <v>17770</v>
      </c>
      <c r="D4342" s="7">
        <v>6600000</v>
      </c>
      <c r="E4342">
        <v>70</v>
      </c>
      <c r="F4342" t="s">
        <v>297</v>
      </c>
      <c r="G4342">
        <v>42</v>
      </c>
      <c r="H4342">
        <v>26</v>
      </c>
      <c r="I4342">
        <v>1993</v>
      </c>
      <c r="J4342">
        <v>4</v>
      </c>
      <c r="K4342" t="s">
        <v>34</v>
      </c>
      <c r="L4342">
        <f>data_to_analyze[[#This Row],[workers]]-data_to_analyze[[#This Row],[previous_workers]]</f>
        <v>16</v>
      </c>
    </row>
    <row r="4343" spans="1:12" x14ac:dyDescent="0.25">
      <c r="A4343">
        <v>4330</v>
      </c>
      <c r="B4343" t="s">
        <v>15485</v>
      </c>
      <c r="C4343" t="s">
        <v>17760</v>
      </c>
      <c r="D4343" s="7">
        <v>11700000</v>
      </c>
      <c r="E4343">
        <v>70</v>
      </c>
      <c r="F4343" t="s">
        <v>233</v>
      </c>
      <c r="G4343">
        <v>69</v>
      </c>
      <c r="H4343">
        <v>45</v>
      </c>
      <c r="I4343">
        <v>1968</v>
      </c>
      <c r="J4343">
        <v>2</v>
      </c>
      <c r="K4343" t="s">
        <v>11646</v>
      </c>
      <c r="L4343">
        <f>data_to_analyze[[#This Row],[workers]]-data_to_analyze[[#This Row],[previous_workers]]</f>
        <v>24</v>
      </c>
    </row>
    <row r="4344" spans="1:12" x14ac:dyDescent="0.25">
      <c r="A4344">
        <v>4331</v>
      </c>
      <c r="B4344" t="s">
        <v>15488</v>
      </c>
      <c r="C4344" t="s">
        <v>777</v>
      </c>
      <c r="D4344" s="7">
        <v>2800000</v>
      </c>
      <c r="E4344">
        <v>70</v>
      </c>
      <c r="F4344" t="s">
        <v>329</v>
      </c>
      <c r="G4344">
        <v>40</v>
      </c>
      <c r="H4344">
        <v>19</v>
      </c>
      <c r="I4344">
        <v>2000</v>
      </c>
      <c r="J4344">
        <v>1</v>
      </c>
      <c r="K4344" t="s">
        <v>662</v>
      </c>
      <c r="L4344">
        <f>data_to_analyze[[#This Row],[workers]]-data_to_analyze[[#This Row],[previous_workers]]</f>
        <v>21</v>
      </c>
    </row>
    <row r="4345" spans="1:12" x14ac:dyDescent="0.25">
      <c r="A4345">
        <v>4332</v>
      </c>
      <c r="B4345" t="s">
        <v>15491</v>
      </c>
      <c r="C4345" t="s">
        <v>17773</v>
      </c>
      <c r="D4345" s="7">
        <v>3700000</v>
      </c>
      <c r="E4345">
        <v>70</v>
      </c>
      <c r="F4345" t="s">
        <v>107</v>
      </c>
      <c r="G4345">
        <v>17</v>
      </c>
      <c r="H4345">
        <v>8</v>
      </c>
      <c r="I4345">
        <v>2013</v>
      </c>
      <c r="J4345">
        <v>1</v>
      </c>
      <c r="K4345" t="s">
        <v>396</v>
      </c>
      <c r="L4345">
        <f>data_to_analyze[[#This Row],[workers]]-data_to_analyze[[#This Row],[previous_workers]]</f>
        <v>9</v>
      </c>
    </row>
    <row r="4346" spans="1:12" x14ac:dyDescent="0.25">
      <c r="A4346">
        <v>4333</v>
      </c>
      <c r="B4346" t="s">
        <v>15494</v>
      </c>
      <c r="C4346" t="s">
        <v>17773</v>
      </c>
      <c r="D4346" s="7">
        <v>300000</v>
      </c>
      <c r="E4346">
        <v>70</v>
      </c>
      <c r="F4346" t="s">
        <v>233</v>
      </c>
      <c r="G4346">
        <v>39</v>
      </c>
      <c r="H4346">
        <v>27</v>
      </c>
      <c r="I4346">
        <v>2002</v>
      </c>
      <c r="J4346">
        <v>1</v>
      </c>
      <c r="K4346" t="s">
        <v>15497</v>
      </c>
      <c r="L4346">
        <f>data_to_analyze[[#This Row],[workers]]-data_to_analyze[[#This Row],[previous_workers]]</f>
        <v>12</v>
      </c>
    </row>
    <row r="4347" spans="1:12" x14ac:dyDescent="0.25">
      <c r="A4347">
        <v>4334</v>
      </c>
      <c r="B4347" t="s">
        <v>15498</v>
      </c>
      <c r="C4347" t="s">
        <v>10856</v>
      </c>
      <c r="D4347" s="7">
        <v>60300000</v>
      </c>
      <c r="E4347">
        <v>70</v>
      </c>
      <c r="F4347" t="s">
        <v>69</v>
      </c>
      <c r="G4347">
        <v>134</v>
      </c>
      <c r="H4347">
        <v>110</v>
      </c>
      <c r="I4347">
        <v>2006</v>
      </c>
      <c r="J4347">
        <v>10</v>
      </c>
      <c r="K4347" t="s">
        <v>15501</v>
      </c>
      <c r="L4347">
        <f>data_to_analyze[[#This Row],[workers]]-data_to_analyze[[#This Row],[previous_workers]]</f>
        <v>24</v>
      </c>
    </row>
    <row r="4348" spans="1:12" x14ac:dyDescent="0.25">
      <c r="A4348">
        <v>4335</v>
      </c>
      <c r="B4348" t="s">
        <v>15502</v>
      </c>
      <c r="C4348" t="s">
        <v>17742</v>
      </c>
      <c r="D4348" s="7">
        <v>3500000</v>
      </c>
      <c r="E4348">
        <v>70</v>
      </c>
      <c r="F4348" t="s">
        <v>297</v>
      </c>
      <c r="G4348">
        <v>21</v>
      </c>
      <c r="H4348">
        <v>11</v>
      </c>
      <c r="I4348">
        <v>2007</v>
      </c>
      <c r="J4348">
        <v>4</v>
      </c>
      <c r="K4348" t="s">
        <v>5709</v>
      </c>
      <c r="L4348">
        <f>data_to_analyze[[#This Row],[workers]]-data_to_analyze[[#This Row],[previous_workers]]</f>
        <v>10</v>
      </c>
    </row>
    <row r="4349" spans="1:12" x14ac:dyDescent="0.25">
      <c r="A4349">
        <v>4336</v>
      </c>
      <c r="B4349" t="s">
        <v>15505</v>
      </c>
      <c r="C4349" t="s">
        <v>17748</v>
      </c>
      <c r="D4349" s="7">
        <v>4900000</v>
      </c>
      <c r="E4349">
        <v>70</v>
      </c>
      <c r="F4349" t="s">
        <v>211</v>
      </c>
      <c r="G4349">
        <v>5</v>
      </c>
      <c r="H4349">
        <v>4</v>
      </c>
      <c r="I4349">
        <v>2013</v>
      </c>
      <c r="J4349">
        <v>1</v>
      </c>
      <c r="K4349" t="s">
        <v>15508</v>
      </c>
      <c r="L4349">
        <f>data_to_analyze[[#This Row],[workers]]-data_to_analyze[[#This Row],[previous_workers]]</f>
        <v>1</v>
      </c>
    </row>
    <row r="4350" spans="1:12" x14ac:dyDescent="0.25">
      <c r="A4350">
        <v>4337</v>
      </c>
      <c r="B4350" t="s">
        <v>15509</v>
      </c>
      <c r="C4350" t="s">
        <v>17770</v>
      </c>
      <c r="D4350" s="7">
        <v>2200000000</v>
      </c>
      <c r="E4350">
        <v>70</v>
      </c>
      <c r="F4350" t="s">
        <v>308</v>
      </c>
      <c r="G4350">
        <v>291</v>
      </c>
      <c r="H4350">
        <v>160</v>
      </c>
      <c r="I4350">
        <v>1995</v>
      </c>
      <c r="J4350">
        <v>14</v>
      </c>
      <c r="K4350" t="s">
        <v>251</v>
      </c>
      <c r="L4350">
        <f>data_to_analyze[[#This Row],[workers]]-data_to_analyze[[#This Row],[previous_workers]]</f>
        <v>131</v>
      </c>
    </row>
    <row r="4351" spans="1:12" x14ac:dyDescent="0.25">
      <c r="A4351">
        <v>4338</v>
      </c>
      <c r="B4351" t="s">
        <v>15513</v>
      </c>
      <c r="C4351" t="s">
        <v>777</v>
      </c>
      <c r="D4351" s="7">
        <v>10600000</v>
      </c>
      <c r="E4351">
        <v>70</v>
      </c>
      <c r="F4351" t="s">
        <v>336</v>
      </c>
      <c r="G4351">
        <v>48</v>
      </c>
      <c r="H4351">
        <v>18</v>
      </c>
      <c r="I4351">
        <v>2010</v>
      </c>
      <c r="J4351">
        <v>6</v>
      </c>
      <c r="K4351" t="s">
        <v>1519</v>
      </c>
      <c r="L4351">
        <f>data_to_analyze[[#This Row],[workers]]-data_to_analyze[[#This Row],[previous_workers]]</f>
        <v>30</v>
      </c>
    </row>
    <row r="4352" spans="1:12" x14ac:dyDescent="0.25">
      <c r="A4352">
        <v>4339</v>
      </c>
      <c r="B4352" t="s">
        <v>15516</v>
      </c>
      <c r="C4352" t="s">
        <v>777</v>
      </c>
      <c r="D4352" s="7">
        <v>2700000</v>
      </c>
      <c r="E4352">
        <v>70</v>
      </c>
      <c r="F4352" t="s">
        <v>329</v>
      </c>
      <c r="G4352">
        <v>65</v>
      </c>
      <c r="H4352">
        <v>50</v>
      </c>
      <c r="I4352">
        <v>2007</v>
      </c>
      <c r="J4352">
        <v>3</v>
      </c>
      <c r="K4352" t="s">
        <v>15519</v>
      </c>
      <c r="L4352">
        <f>data_to_analyze[[#This Row],[workers]]-data_to_analyze[[#This Row],[previous_workers]]</f>
        <v>15</v>
      </c>
    </row>
    <row r="4353" spans="1:12" x14ac:dyDescent="0.25">
      <c r="A4353">
        <v>4340</v>
      </c>
      <c r="B4353" t="s">
        <v>15520</v>
      </c>
      <c r="C4353" t="s">
        <v>10856</v>
      </c>
      <c r="D4353" s="7">
        <v>3600000</v>
      </c>
      <c r="E4353">
        <v>70</v>
      </c>
      <c r="F4353" t="s">
        <v>329</v>
      </c>
      <c r="G4353">
        <v>89</v>
      </c>
      <c r="H4353">
        <v>67</v>
      </c>
      <c r="I4353">
        <v>1995</v>
      </c>
      <c r="J4353">
        <v>7</v>
      </c>
      <c r="K4353" t="s">
        <v>964</v>
      </c>
      <c r="L4353">
        <f>data_to_analyze[[#This Row],[workers]]-data_to_analyze[[#This Row],[previous_workers]]</f>
        <v>22</v>
      </c>
    </row>
    <row r="4354" spans="1:12" x14ac:dyDescent="0.25">
      <c r="A4354">
        <v>4341</v>
      </c>
      <c r="B4354" t="s">
        <v>15523</v>
      </c>
      <c r="C4354" t="s">
        <v>17760</v>
      </c>
      <c r="D4354" s="7">
        <v>5100000</v>
      </c>
      <c r="E4354">
        <v>70</v>
      </c>
      <c r="F4354" t="s">
        <v>55</v>
      </c>
      <c r="G4354">
        <v>29</v>
      </c>
      <c r="H4354">
        <v>9</v>
      </c>
      <c r="I4354">
        <v>2013</v>
      </c>
      <c r="J4354">
        <v>2</v>
      </c>
      <c r="K4354" t="s">
        <v>3190</v>
      </c>
      <c r="L4354">
        <f>data_to_analyze[[#This Row],[workers]]-data_to_analyze[[#This Row],[previous_workers]]</f>
        <v>20</v>
      </c>
    </row>
    <row r="4355" spans="1:12" x14ac:dyDescent="0.25">
      <c r="A4355">
        <v>4342</v>
      </c>
      <c r="B4355" t="s">
        <v>15526</v>
      </c>
      <c r="C4355" t="s">
        <v>17750</v>
      </c>
      <c r="D4355" s="7">
        <v>2300000</v>
      </c>
      <c r="E4355">
        <v>70</v>
      </c>
      <c r="F4355" t="s">
        <v>156</v>
      </c>
      <c r="G4355">
        <v>184</v>
      </c>
      <c r="H4355">
        <v>120</v>
      </c>
      <c r="I4355">
        <v>2000</v>
      </c>
      <c r="J4355">
        <v>9</v>
      </c>
      <c r="K4355" t="s">
        <v>15529</v>
      </c>
      <c r="L4355">
        <f>data_to_analyze[[#This Row],[workers]]-data_to_analyze[[#This Row],[previous_workers]]</f>
        <v>64</v>
      </c>
    </row>
    <row r="4356" spans="1:12" x14ac:dyDescent="0.25">
      <c r="A4356">
        <v>4343</v>
      </c>
      <c r="B4356" t="s">
        <v>15530</v>
      </c>
      <c r="C4356" t="s">
        <v>17753</v>
      </c>
      <c r="D4356" s="7">
        <v>8600000</v>
      </c>
      <c r="E4356">
        <v>70</v>
      </c>
      <c r="F4356" t="s">
        <v>107</v>
      </c>
      <c r="G4356">
        <v>42</v>
      </c>
      <c r="H4356">
        <v>28</v>
      </c>
      <c r="I4356">
        <v>2005</v>
      </c>
      <c r="J4356">
        <v>7</v>
      </c>
      <c r="K4356" t="s">
        <v>854</v>
      </c>
      <c r="L4356">
        <f>data_to_analyze[[#This Row],[workers]]-data_to_analyze[[#This Row],[previous_workers]]</f>
        <v>14</v>
      </c>
    </row>
    <row r="4357" spans="1:12" x14ac:dyDescent="0.25">
      <c r="A4357">
        <v>4344</v>
      </c>
      <c r="B4357" t="s">
        <v>15533</v>
      </c>
      <c r="C4357" t="s">
        <v>17770</v>
      </c>
      <c r="D4357" s="7">
        <v>2800000</v>
      </c>
      <c r="E4357">
        <v>70</v>
      </c>
      <c r="F4357" t="s">
        <v>336</v>
      </c>
      <c r="G4357">
        <v>95</v>
      </c>
      <c r="H4357">
        <v>60</v>
      </c>
      <c r="I4357">
        <v>2007</v>
      </c>
      <c r="J4357">
        <v>1</v>
      </c>
      <c r="K4357" t="s">
        <v>3796</v>
      </c>
      <c r="L4357">
        <f>data_to_analyze[[#This Row],[workers]]-data_to_analyze[[#This Row],[previous_workers]]</f>
        <v>35</v>
      </c>
    </row>
    <row r="4358" spans="1:12" x14ac:dyDescent="0.25">
      <c r="A4358">
        <v>4345</v>
      </c>
      <c r="B4358" t="s">
        <v>15536</v>
      </c>
      <c r="C4358" t="s">
        <v>17758</v>
      </c>
      <c r="D4358" s="7">
        <v>191100000</v>
      </c>
      <c r="E4358">
        <v>70</v>
      </c>
      <c r="F4358" t="s">
        <v>308</v>
      </c>
      <c r="G4358">
        <v>2278</v>
      </c>
      <c r="H4358">
        <v>1150</v>
      </c>
      <c r="I4358">
        <v>1994</v>
      </c>
      <c r="J4358">
        <v>9</v>
      </c>
      <c r="K4358" t="s">
        <v>427</v>
      </c>
      <c r="L4358">
        <f>data_to_analyze[[#This Row],[workers]]-data_to_analyze[[#This Row],[previous_workers]]</f>
        <v>1128</v>
      </c>
    </row>
    <row r="4359" spans="1:12" x14ac:dyDescent="0.25">
      <c r="A4359">
        <v>4346</v>
      </c>
      <c r="B4359" t="s">
        <v>15540</v>
      </c>
      <c r="C4359" t="s">
        <v>17755</v>
      </c>
      <c r="D4359" s="7">
        <v>1500000</v>
      </c>
      <c r="E4359">
        <v>70</v>
      </c>
      <c r="F4359" t="s">
        <v>297</v>
      </c>
      <c r="G4359">
        <v>200</v>
      </c>
      <c r="H4359">
        <v>120</v>
      </c>
      <c r="I4359">
        <v>1998</v>
      </c>
      <c r="J4359">
        <v>3</v>
      </c>
      <c r="K4359" t="s">
        <v>1015</v>
      </c>
      <c r="L4359">
        <f>data_to_analyze[[#This Row],[workers]]-data_to_analyze[[#This Row],[previous_workers]]</f>
        <v>80</v>
      </c>
    </row>
    <row r="4360" spans="1:12" x14ac:dyDescent="0.25">
      <c r="A4360">
        <v>4347</v>
      </c>
      <c r="B4360" t="s">
        <v>15543</v>
      </c>
      <c r="C4360" t="s">
        <v>17756</v>
      </c>
      <c r="D4360" s="7">
        <v>64500000</v>
      </c>
      <c r="E4360">
        <v>70</v>
      </c>
      <c r="F4360" t="s">
        <v>336</v>
      </c>
      <c r="G4360">
        <v>165</v>
      </c>
      <c r="H4360">
        <v>128</v>
      </c>
      <c r="I4360">
        <v>1999</v>
      </c>
      <c r="J4360">
        <v>6</v>
      </c>
      <c r="K4360" t="s">
        <v>757</v>
      </c>
      <c r="L4360">
        <f>data_to_analyze[[#This Row],[workers]]-data_to_analyze[[#This Row],[previous_workers]]</f>
        <v>37</v>
      </c>
    </row>
    <row r="4361" spans="1:12" x14ac:dyDescent="0.25">
      <c r="A4361">
        <v>4348</v>
      </c>
      <c r="B4361" t="s">
        <v>15546</v>
      </c>
      <c r="C4361" t="s">
        <v>777</v>
      </c>
      <c r="D4361" s="7">
        <v>56700000</v>
      </c>
      <c r="E4361">
        <v>70</v>
      </c>
      <c r="F4361" t="s">
        <v>336</v>
      </c>
      <c r="G4361">
        <v>246</v>
      </c>
      <c r="H4361">
        <v>144</v>
      </c>
      <c r="I4361">
        <v>2005</v>
      </c>
      <c r="J4361">
        <v>1</v>
      </c>
      <c r="K4361" t="s">
        <v>1519</v>
      </c>
      <c r="L4361">
        <f>data_to_analyze[[#This Row],[workers]]-data_to_analyze[[#This Row],[previous_workers]]</f>
        <v>102</v>
      </c>
    </row>
    <row r="4362" spans="1:12" x14ac:dyDescent="0.25">
      <c r="A4362">
        <v>4349</v>
      </c>
      <c r="B4362" t="s">
        <v>15549</v>
      </c>
      <c r="C4362" t="s">
        <v>17757</v>
      </c>
      <c r="D4362" s="7">
        <v>2500000</v>
      </c>
      <c r="E4362">
        <v>70</v>
      </c>
      <c r="F4362" t="s">
        <v>107</v>
      </c>
      <c r="G4362">
        <v>15</v>
      </c>
      <c r="H4362">
        <v>10</v>
      </c>
      <c r="I4362">
        <v>2012</v>
      </c>
      <c r="J4362">
        <v>2</v>
      </c>
      <c r="K4362" t="s">
        <v>2535</v>
      </c>
      <c r="L4362">
        <f>data_to_analyze[[#This Row],[workers]]-data_to_analyze[[#This Row],[previous_workers]]</f>
        <v>5</v>
      </c>
    </row>
    <row r="4363" spans="1:12" x14ac:dyDescent="0.25">
      <c r="A4363">
        <v>4350</v>
      </c>
      <c r="B4363" t="s">
        <v>15552</v>
      </c>
      <c r="C4363" t="s">
        <v>10856</v>
      </c>
      <c r="D4363" s="7">
        <v>6100000</v>
      </c>
      <c r="E4363">
        <v>70</v>
      </c>
      <c r="F4363" t="s">
        <v>336</v>
      </c>
      <c r="G4363">
        <v>135</v>
      </c>
      <c r="H4363">
        <v>80</v>
      </c>
      <c r="I4363">
        <v>2001</v>
      </c>
      <c r="J4363">
        <v>4</v>
      </c>
      <c r="K4363" t="s">
        <v>15555</v>
      </c>
      <c r="L4363">
        <f>data_to_analyze[[#This Row],[workers]]-data_to_analyze[[#This Row],[previous_workers]]</f>
        <v>55</v>
      </c>
    </row>
    <row r="4364" spans="1:12" x14ac:dyDescent="0.25">
      <c r="A4364">
        <v>4351</v>
      </c>
      <c r="B4364" t="s">
        <v>15556</v>
      </c>
      <c r="C4364" t="s">
        <v>17742</v>
      </c>
      <c r="D4364" s="7">
        <v>200000</v>
      </c>
      <c r="E4364">
        <v>69</v>
      </c>
      <c r="F4364" t="s">
        <v>40</v>
      </c>
      <c r="G4364">
        <v>19</v>
      </c>
      <c r="H4364">
        <v>13</v>
      </c>
      <c r="I4364">
        <v>1973</v>
      </c>
      <c r="J4364">
        <v>1</v>
      </c>
      <c r="K4364" t="s">
        <v>5258</v>
      </c>
      <c r="L4364">
        <f>data_to_analyze[[#This Row],[workers]]-data_to_analyze[[#This Row],[previous_workers]]</f>
        <v>6</v>
      </c>
    </row>
    <row r="4365" spans="1:12" x14ac:dyDescent="0.25">
      <c r="A4365">
        <v>4352</v>
      </c>
      <c r="B4365" t="s">
        <v>15559</v>
      </c>
      <c r="C4365" t="s">
        <v>17739</v>
      </c>
      <c r="D4365" s="7">
        <v>1500000</v>
      </c>
      <c r="E4365">
        <v>69</v>
      </c>
      <c r="F4365" t="s">
        <v>156</v>
      </c>
      <c r="G4365">
        <v>92</v>
      </c>
      <c r="H4365">
        <v>62</v>
      </c>
      <c r="I4365">
        <v>1998</v>
      </c>
      <c r="J4365">
        <v>8</v>
      </c>
      <c r="K4365" t="s">
        <v>2055</v>
      </c>
      <c r="L4365">
        <f>data_to_analyze[[#This Row],[workers]]-data_to_analyze[[#This Row],[previous_workers]]</f>
        <v>30</v>
      </c>
    </row>
    <row r="4366" spans="1:12" x14ac:dyDescent="0.25">
      <c r="A4366">
        <v>4353</v>
      </c>
      <c r="B4366" t="s">
        <v>15562</v>
      </c>
      <c r="C4366" t="s">
        <v>108</v>
      </c>
      <c r="D4366" s="7">
        <v>6900000</v>
      </c>
      <c r="E4366">
        <v>69</v>
      </c>
      <c r="F4366" t="s">
        <v>6043</v>
      </c>
      <c r="G4366">
        <v>65</v>
      </c>
      <c r="H4366">
        <v>54</v>
      </c>
      <c r="I4366">
        <v>2002</v>
      </c>
      <c r="J4366">
        <v>1</v>
      </c>
      <c r="K4366" t="s">
        <v>108</v>
      </c>
      <c r="L4366">
        <f>data_to_analyze[[#This Row],[workers]]-data_to_analyze[[#This Row],[previous_workers]]</f>
        <v>11</v>
      </c>
    </row>
    <row r="4367" spans="1:12" x14ac:dyDescent="0.25">
      <c r="A4367">
        <v>4354</v>
      </c>
      <c r="B4367" t="s">
        <v>15566</v>
      </c>
      <c r="C4367" t="s">
        <v>17773</v>
      </c>
      <c r="D4367" s="7">
        <v>2700000</v>
      </c>
      <c r="E4367">
        <v>69</v>
      </c>
      <c r="F4367" t="s">
        <v>181</v>
      </c>
      <c r="G4367">
        <v>23</v>
      </c>
      <c r="H4367">
        <v>15</v>
      </c>
      <c r="I4367">
        <v>2010</v>
      </c>
      <c r="J4367">
        <v>2</v>
      </c>
      <c r="K4367" t="s">
        <v>921</v>
      </c>
      <c r="L4367">
        <f>data_to_analyze[[#This Row],[workers]]-data_to_analyze[[#This Row],[previous_workers]]</f>
        <v>8</v>
      </c>
    </row>
    <row r="4368" spans="1:12" x14ac:dyDescent="0.25">
      <c r="A4368">
        <v>4355</v>
      </c>
      <c r="B4368" t="s">
        <v>15569</v>
      </c>
      <c r="C4368" t="s">
        <v>17734</v>
      </c>
      <c r="D4368" s="7">
        <v>12200000</v>
      </c>
      <c r="E4368">
        <v>69</v>
      </c>
      <c r="F4368" t="s">
        <v>233</v>
      </c>
      <c r="G4368">
        <v>90</v>
      </c>
      <c r="H4368">
        <v>50</v>
      </c>
      <c r="I4368">
        <v>1969</v>
      </c>
      <c r="J4368">
        <v>1</v>
      </c>
      <c r="K4368" t="s">
        <v>15572</v>
      </c>
      <c r="L4368">
        <f>data_to_analyze[[#This Row],[workers]]-data_to_analyze[[#This Row],[previous_workers]]</f>
        <v>40</v>
      </c>
    </row>
    <row r="4369" spans="1:12" x14ac:dyDescent="0.25">
      <c r="A4369">
        <v>4356</v>
      </c>
      <c r="B4369" t="s">
        <v>15573</v>
      </c>
      <c r="C4369" t="s">
        <v>17742</v>
      </c>
      <c r="D4369" s="7">
        <v>109500000</v>
      </c>
      <c r="E4369">
        <v>69</v>
      </c>
      <c r="F4369" t="s">
        <v>107</v>
      </c>
      <c r="G4369">
        <v>281</v>
      </c>
      <c r="H4369">
        <v>285</v>
      </c>
      <c r="I4369">
        <v>1964</v>
      </c>
      <c r="J4369">
        <v>2</v>
      </c>
      <c r="K4369" t="s">
        <v>1598</v>
      </c>
      <c r="L4369">
        <f>data_to_analyze[[#This Row],[workers]]-data_to_analyze[[#This Row],[previous_workers]]</f>
        <v>-4</v>
      </c>
    </row>
    <row r="4370" spans="1:12" x14ac:dyDescent="0.25">
      <c r="A4370">
        <v>4357</v>
      </c>
      <c r="B4370" t="s">
        <v>15577</v>
      </c>
      <c r="C4370" t="s">
        <v>17769</v>
      </c>
      <c r="D4370" s="7">
        <v>7600000</v>
      </c>
      <c r="E4370">
        <v>69</v>
      </c>
      <c r="F4370" t="s">
        <v>233</v>
      </c>
      <c r="G4370">
        <v>24</v>
      </c>
      <c r="H4370">
        <v>12</v>
      </c>
      <c r="I4370">
        <v>2013</v>
      </c>
      <c r="J4370">
        <v>3</v>
      </c>
      <c r="K4370" t="s">
        <v>212</v>
      </c>
      <c r="L4370">
        <f>data_to_analyze[[#This Row],[workers]]-data_to_analyze[[#This Row],[previous_workers]]</f>
        <v>12</v>
      </c>
    </row>
    <row r="4371" spans="1:12" x14ac:dyDescent="0.25">
      <c r="A4371">
        <v>4358</v>
      </c>
      <c r="B4371" t="s">
        <v>15580</v>
      </c>
      <c r="C4371" t="s">
        <v>17751</v>
      </c>
      <c r="D4371" s="7">
        <v>20500000</v>
      </c>
      <c r="E4371">
        <v>69</v>
      </c>
      <c r="F4371" t="s">
        <v>156</v>
      </c>
      <c r="G4371">
        <v>170</v>
      </c>
      <c r="H4371">
        <v>117</v>
      </c>
      <c r="I4371">
        <v>2010</v>
      </c>
      <c r="J4371">
        <v>5</v>
      </c>
      <c r="K4371" t="s">
        <v>15583</v>
      </c>
      <c r="L4371">
        <f>data_to_analyze[[#This Row],[workers]]-data_to_analyze[[#This Row],[previous_workers]]</f>
        <v>53</v>
      </c>
    </row>
    <row r="4372" spans="1:12" x14ac:dyDescent="0.25">
      <c r="A4372">
        <v>4359</v>
      </c>
      <c r="B4372" t="s">
        <v>15584</v>
      </c>
      <c r="C4372" t="s">
        <v>17762</v>
      </c>
      <c r="D4372" s="7">
        <v>6600000</v>
      </c>
      <c r="E4372">
        <v>69</v>
      </c>
      <c r="F4372" t="s">
        <v>336</v>
      </c>
      <c r="G4372">
        <v>41</v>
      </c>
      <c r="H4372">
        <v>23</v>
      </c>
      <c r="I4372">
        <v>2009</v>
      </c>
      <c r="J4372">
        <v>3</v>
      </c>
      <c r="K4372" t="s">
        <v>77</v>
      </c>
      <c r="L4372">
        <f>data_to_analyze[[#This Row],[workers]]-data_to_analyze[[#This Row],[previous_workers]]</f>
        <v>18</v>
      </c>
    </row>
    <row r="4373" spans="1:12" x14ac:dyDescent="0.25">
      <c r="A4373">
        <v>4360</v>
      </c>
      <c r="B4373" t="s">
        <v>15587</v>
      </c>
      <c r="C4373" t="s">
        <v>777</v>
      </c>
      <c r="D4373" s="7">
        <v>2500000</v>
      </c>
      <c r="E4373">
        <v>69</v>
      </c>
      <c r="F4373" t="s">
        <v>156</v>
      </c>
      <c r="G4373">
        <v>15</v>
      </c>
      <c r="H4373">
        <v>8</v>
      </c>
      <c r="I4373">
        <v>2004</v>
      </c>
      <c r="J4373">
        <v>1</v>
      </c>
      <c r="K4373" t="s">
        <v>1800</v>
      </c>
      <c r="L4373">
        <f>data_to_analyze[[#This Row],[workers]]-data_to_analyze[[#This Row],[previous_workers]]</f>
        <v>7</v>
      </c>
    </row>
    <row r="4374" spans="1:12" x14ac:dyDescent="0.25">
      <c r="A4374">
        <v>4361</v>
      </c>
      <c r="B4374" t="s">
        <v>15590</v>
      </c>
      <c r="C4374" t="s">
        <v>17742</v>
      </c>
      <c r="D4374" s="7">
        <v>52500000</v>
      </c>
      <c r="E4374">
        <v>69</v>
      </c>
      <c r="F4374" t="s">
        <v>25</v>
      </c>
      <c r="G4374">
        <v>296</v>
      </c>
      <c r="H4374">
        <v>180</v>
      </c>
      <c r="I4374">
        <v>2011</v>
      </c>
      <c r="J4374">
        <v>1</v>
      </c>
      <c r="K4374" t="s">
        <v>13964</v>
      </c>
      <c r="L4374">
        <f>data_to_analyze[[#This Row],[workers]]-data_to_analyze[[#This Row],[previous_workers]]</f>
        <v>116</v>
      </c>
    </row>
    <row r="4375" spans="1:12" x14ac:dyDescent="0.25">
      <c r="A4375">
        <v>4362</v>
      </c>
      <c r="B4375" t="s">
        <v>15593</v>
      </c>
      <c r="C4375" t="s">
        <v>17758</v>
      </c>
      <c r="D4375" s="7">
        <v>29300000</v>
      </c>
      <c r="E4375">
        <v>69</v>
      </c>
      <c r="F4375" t="s">
        <v>324</v>
      </c>
      <c r="G4375">
        <v>154</v>
      </c>
      <c r="H4375">
        <v>112</v>
      </c>
      <c r="I4375">
        <v>1985</v>
      </c>
      <c r="J4375">
        <v>1</v>
      </c>
      <c r="K4375" t="s">
        <v>8988</v>
      </c>
      <c r="L4375">
        <f>data_to_analyze[[#This Row],[workers]]-data_to_analyze[[#This Row],[previous_workers]]</f>
        <v>42</v>
      </c>
    </row>
    <row r="4376" spans="1:12" x14ac:dyDescent="0.25">
      <c r="A4376">
        <v>4363</v>
      </c>
      <c r="B4376" t="s">
        <v>15596</v>
      </c>
      <c r="C4376" t="s">
        <v>17734</v>
      </c>
      <c r="D4376" s="7">
        <v>2300000</v>
      </c>
      <c r="E4376">
        <v>69</v>
      </c>
      <c r="F4376" t="s">
        <v>40</v>
      </c>
      <c r="G4376">
        <v>25</v>
      </c>
      <c r="H4376">
        <v>4</v>
      </c>
      <c r="I4376">
        <v>2008</v>
      </c>
      <c r="J4376">
        <v>1</v>
      </c>
      <c r="K4376" t="s">
        <v>19</v>
      </c>
      <c r="L4376">
        <f>data_to_analyze[[#This Row],[workers]]-data_to_analyze[[#This Row],[previous_workers]]</f>
        <v>21</v>
      </c>
    </row>
    <row r="4377" spans="1:12" x14ac:dyDescent="0.25">
      <c r="A4377">
        <v>4364</v>
      </c>
      <c r="B4377" t="s">
        <v>15599</v>
      </c>
      <c r="C4377" t="s">
        <v>17758</v>
      </c>
      <c r="D4377" s="7">
        <v>2900000</v>
      </c>
      <c r="E4377">
        <v>69</v>
      </c>
      <c r="F4377" t="s">
        <v>156</v>
      </c>
      <c r="G4377">
        <v>24</v>
      </c>
      <c r="H4377">
        <v>4</v>
      </c>
      <c r="I4377">
        <v>2007</v>
      </c>
      <c r="J4377">
        <v>2</v>
      </c>
      <c r="K4377" t="s">
        <v>15602</v>
      </c>
      <c r="L4377">
        <f>data_to_analyze[[#This Row],[workers]]-data_to_analyze[[#This Row],[previous_workers]]</f>
        <v>20</v>
      </c>
    </row>
    <row r="4378" spans="1:12" x14ac:dyDescent="0.25">
      <c r="A4378">
        <v>4365</v>
      </c>
      <c r="B4378" t="s">
        <v>15603</v>
      </c>
      <c r="C4378" t="s">
        <v>17742</v>
      </c>
      <c r="D4378" s="7">
        <v>2000000</v>
      </c>
      <c r="E4378">
        <v>69</v>
      </c>
      <c r="F4378" t="s">
        <v>55</v>
      </c>
      <c r="G4378">
        <v>60</v>
      </c>
      <c r="H4378">
        <v>17</v>
      </c>
      <c r="I4378">
        <v>2009</v>
      </c>
      <c r="J4378">
        <v>3</v>
      </c>
      <c r="K4378" t="s">
        <v>15606</v>
      </c>
      <c r="L4378">
        <f>data_to_analyze[[#This Row],[workers]]-data_to_analyze[[#This Row],[previous_workers]]</f>
        <v>43</v>
      </c>
    </row>
    <row r="4379" spans="1:12" x14ac:dyDescent="0.25">
      <c r="A4379">
        <v>4366</v>
      </c>
      <c r="B4379" t="s">
        <v>15607</v>
      </c>
      <c r="C4379" t="s">
        <v>17764</v>
      </c>
      <c r="D4379" s="7">
        <v>100000000</v>
      </c>
      <c r="E4379">
        <v>69</v>
      </c>
      <c r="F4379" t="s">
        <v>69</v>
      </c>
      <c r="G4379">
        <v>1866</v>
      </c>
      <c r="H4379">
        <v>1276</v>
      </c>
      <c r="I4379">
        <v>1995</v>
      </c>
      <c r="J4379">
        <v>11</v>
      </c>
      <c r="K4379" t="s">
        <v>437</v>
      </c>
      <c r="L4379">
        <f>data_to_analyze[[#This Row],[workers]]-data_to_analyze[[#This Row],[previous_workers]]</f>
        <v>590</v>
      </c>
    </row>
    <row r="4380" spans="1:12" x14ac:dyDescent="0.25">
      <c r="A4380">
        <v>4367</v>
      </c>
      <c r="B4380" t="s">
        <v>15610</v>
      </c>
      <c r="C4380" t="s">
        <v>17770</v>
      </c>
      <c r="D4380" s="7">
        <v>123900000</v>
      </c>
      <c r="E4380">
        <v>69</v>
      </c>
      <c r="F4380" t="s">
        <v>336</v>
      </c>
      <c r="G4380">
        <v>885</v>
      </c>
      <c r="H4380">
        <v>600</v>
      </c>
      <c r="I4380">
        <v>2008</v>
      </c>
      <c r="J4380">
        <v>7</v>
      </c>
      <c r="K4380" t="s">
        <v>258</v>
      </c>
      <c r="L4380">
        <f>data_to_analyze[[#This Row],[workers]]-data_to_analyze[[#This Row],[previous_workers]]</f>
        <v>285</v>
      </c>
    </row>
    <row r="4381" spans="1:12" x14ac:dyDescent="0.25">
      <c r="A4381">
        <v>4368</v>
      </c>
      <c r="B4381" t="s">
        <v>15614</v>
      </c>
      <c r="C4381" t="s">
        <v>17758</v>
      </c>
      <c r="D4381" s="7">
        <v>114200000</v>
      </c>
      <c r="E4381">
        <v>69</v>
      </c>
      <c r="F4381" t="s">
        <v>48</v>
      </c>
      <c r="G4381">
        <v>414</v>
      </c>
      <c r="H4381">
        <v>298</v>
      </c>
      <c r="I4381">
        <v>1997</v>
      </c>
      <c r="J4381">
        <v>4</v>
      </c>
      <c r="K4381" t="s">
        <v>15618</v>
      </c>
      <c r="L4381">
        <f>data_to_analyze[[#This Row],[workers]]-data_to_analyze[[#This Row],[previous_workers]]</f>
        <v>116</v>
      </c>
    </row>
    <row r="4382" spans="1:12" x14ac:dyDescent="0.25">
      <c r="A4382">
        <v>4369</v>
      </c>
      <c r="B4382" t="s">
        <v>15619</v>
      </c>
      <c r="C4382" t="s">
        <v>17767</v>
      </c>
      <c r="D4382" s="7">
        <v>52200000</v>
      </c>
      <c r="E4382">
        <v>69</v>
      </c>
      <c r="F4382" t="s">
        <v>233</v>
      </c>
      <c r="G4382">
        <v>27</v>
      </c>
      <c r="H4382">
        <v>17</v>
      </c>
      <c r="I4382">
        <v>2005</v>
      </c>
      <c r="J4382">
        <v>1</v>
      </c>
      <c r="K4382" t="s">
        <v>3467</v>
      </c>
      <c r="L4382">
        <f>data_to_analyze[[#This Row],[workers]]-data_to_analyze[[#This Row],[previous_workers]]</f>
        <v>10</v>
      </c>
    </row>
    <row r="4383" spans="1:12" x14ac:dyDescent="0.25">
      <c r="A4383">
        <v>4370</v>
      </c>
      <c r="B4383" t="s">
        <v>15622</v>
      </c>
      <c r="C4383" t="s">
        <v>17770</v>
      </c>
      <c r="D4383" s="7">
        <v>19300000</v>
      </c>
      <c r="E4383">
        <v>69</v>
      </c>
      <c r="F4383" t="s">
        <v>40</v>
      </c>
      <c r="G4383">
        <v>320</v>
      </c>
      <c r="H4383">
        <v>210</v>
      </c>
      <c r="I4383">
        <v>2006</v>
      </c>
      <c r="J4383">
        <v>10</v>
      </c>
      <c r="K4383" t="s">
        <v>34</v>
      </c>
      <c r="L4383">
        <f>data_to_analyze[[#This Row],[workers]]-data_to_analyze[[#This Row],[previous_workers]]</f>
        <v>110</v>
      </c>
    </row>
    <row r="4384" spans="1:12" x14ac:dyDescent="0.25">
      <c r="A4384">
        <v>4371</v>
      </c>
      <c r="B4384" t="s">
        <v>15625</v>
      </c>
      <c r="C4384" t="s">
        <v>976</v>
      </c>
      <c r="D4384" s="7">
        <v>27800000</v>
      </c>
      <c r="E4384">
        <v>69</v>
      </c>
      <c r="F4384" t="s">
        <v>48</v>
      </c>
      <c r="G4384">
        <v>57</v>
      </c>
      <c r="H4384">
        <v>50</v>
      </c>
      <c r="I4384">
        <v>2005</v>
      </c>
      <c r="J4384">
        <v>6</v>
      </c>
      <c r="K4384" t="s">
        <v>15628</v>
      </c>
      <c r="L4384">
        <f>data_to_analyze[[#This Row],[workers]]-data_to_analyze[[#This Row],[previous_workers]]</f>
        <v>7</v>
      </c>
    </row>
    <row r="4385" spans="1:12" x14ac:dyDescent="0.25">
      <c r="A4385">
        <v>4372</v>
      </c>
      <c r="B4385" t="s">
        <v>15629</v>
      </c>
      <c r="C4385" t="s">
        <v>17765</v>
      </c>
      <c r="D4385" s="7">
        <v>3700000</v>
      </c>
      <c r="E4385">
        <v>69</v>
      </c>
      <c r="F4385" t="s">
        <v>297</v>
      </c>
      <c r="G4385">
        <v>21</v>
      </c>
      <c r="H4385">
        <v>12</v>
      </c>
      <c r="I4385">
        <v>2013</v>
      </c>
      <c r="J4385">
        <v>2</v>
      </c>
      <c r="K4385" t="s">
        <v>2932</v>
      </c>
      <c r="L4385">
        <f>data_to_analyze[[#This Row],[workers]]-data_to_analyze[[#This Row],[previous_workers]]</f>
        <v>9</v>
      </c>
    </row>
    <row r="4386" spans="1:12" x14ac:dyDescent="0.25">
      <c r="A4386">
        <v>4373</v>
      </c>
      <c r="B4386" t="s">
        <v>15632</v>
      </c>
      <c r="C4386" t="s">
        <v>17750</v>
      </c>
      <c r="D4386" s="7">
        <v>8500000</v>
      </c>
      <c r="E4386">
        <v>69</v>
      </c>
      <c r="F4386" t="s">
        <v>40</v>
      </c>
      <c r="G4386">
        <v>56</v>
      </c>
      <c r="H4386">
        <v>38</v>
      </c>
      <c r="I4386">
        <v>1978</v>
      </c>
      <c r="J4386">
        <v>5</v>
      </c>
      <c r="K4386" t="s">
        <v>636</v>
      </c>
      <c r="L4386">
        <f>data_to_analyze[[#This Row],[workers]]-data_to_analyze[[#This Row],[previous_workers]]</f>
        <v>18</v>
      </c>
    </row>
    <row r="4387" spans="1:12" x14ac:dyDescent="0.25">
      <c r="A4387">
        <v>4374</v>
      </c>
      <c r="B4387" t="s">
        <v>15635</v>
      </c>
      <c r="C4387" t="s">
        <v>17750</v>
      </c>
      <c r="D4387" s="7">
        <v>17200000</v>
      </c>
      <c r="E4387">
        <v>69</v>
      </c>
      <c r="F4387" t="s">
        <v>336</v>
      </c>
      <c r="G4387">
        <v>68</v>
      </c>
      <c r="H4387">
        <v>43</v>
      </c>
      <c r="I4387">
        <v>1976</v>
      </c>
      <c r="J4387">
        <v>1</v>
      </c>
      <c r="K4387" t="s">
        <v>15638</v>
      </c>
      <c r="L4387">
        <f>data_to_analyze[[#This Row],[workers]]-data_to_analyze[[#This Row],[previous_workers]]</f>
        <v>25</v>
      </c>
    </row>
    <row r="4388" spans="1:12" x14ac:dyDescent="0.25">
      <c r="A4388">
        <v>4375</v>
      </c>
      <c r="B4388" t="s">
        <v>15639</v>
      </c>
      <c r="C4388" t="s">
        <v>17748</v>
      </c>
      <c r="D4388" s="7">
        <v>14900000</v>
      </c>
      <c r="E4388">
        <v>69</v>
      </c>
      <c r="F4388" t="s">
        <v>336</v>
      </c>
      <c r="G4388">
        <v>98</v>
      </c>
      <c r="H4388">
        <v>50</v>
      </c>
      <c r="I4388">
        <v>1997</v>
      </c>
      <c r="J4388">
        <v>10</v>
      </c>
      <c r="K4388" t="s">
        <v>15642</v>
      </c>
      <c r="L4388">
        <f>data_to_analyze[[#This Row],[workers]]-data_to_analyze[[#This Row],[previous_workers]]</f>
        <v>48</v>
      </c>
    </row>
    <row r="4389" spans="1:12" x14ac:dyDescent="0.25">
      <c r="A4389">
        <v>4376</v>
      </c>
      <c r="B4389" t="s">
        <v>15643</v>
      </c>
      <c r="C4389" t="s">
        <v>10856</v>
      </c>
      <c r="D4389" s="7">
        <v>5100000</v>
      </c>
      <c r="E4389">
        <v>69</v>
      </c>
      <c r="F4389" t="s">
        <v>69</v>
      </c>
      <c r="G4389">
        <v>17</v>
      </c>
      <c r="H4389">
        <v>12</v>
      </c>
      <c r="I4389">
        <v>2003</v>
      </c>
      <c r="J4389">
        <v>3</v>
      </c>
      <c r="K4389" t="s">
        <v>5482</v>
      </c>
      <c r="L4389">
        <f>data_to_analyze[[#This Row],[workers]]-data_to_analyze[[#This Row],[previous_workers]]</f>
        <v>5</v>
      </c>
    </row>
    <row r="4390" spans="1:12" x14ac:dyDescent="0.25">
      <c r="A4390">
        <v>4377</v>
      </c>
      <c r="B4390" t="s">
        <v>15646</v>
      </c>
      <c r="C4390" t="s">
        <v>17770</v>
      </c>
      <c r="D4390" s="7">
        <v>8500000</v>
      </c>
      <c r="E4390">
        <v>69</v>
      </c>
      <c r="F4390" t="s">
        <v>156</v>
      </c>
      <c r="G4390">
        <v>358</v>
      </c>
      <c r="H4390">
        <v>264</v>
      </c>
      <c r="I4390">
        <v>2004</v>
      </c>
      <c r="J4390">
        <v>4</v>
      </c>
      <c r="K4390" t="s">
        <v>7367</v>
      </c>
      <c r="L4390">
        <f>data_to_analyze[[#This Row],[workers]]-data_to_analyze[[#This Row],[previous_workers]]</f>
        <v>94</v>
      </c>
    </row>
    <row r="4391" spans="1:12" x14ac:dyDescent="0.25">
      <c r="A4391">
        <v>4378</v>
      </c>
      <c r="B4391" t="s">
        <v>15649</v>
      </c>
      <c r="C4391" t="s">
        <v>10856</v>
      </c>
      <c r="D4391" s="7">
        <v>2900000</v>
      </c>
      <c r="E4391">
        <v>69</v>
      </c>
      <c r="F4391" t="s">
        <v>6043</v>
      </c>
      <c r="G4391">
        <v>8</v>
      </c>
      <c r="H4391">
        <v>6</v>
      </c>
      <c r="I4391">
        <v>2005</v>
      </c>
      <c r="J4391">
        <v>3</v>
      </c>
      <c r="K4391" t="s">
        <v>15652</v>
      </c>
      <c r="L4391">
        <f>data_to_analyze[[#This Row],[workers]]-data_to_analyze[[#This Row],[previous_workers]]</f>
        <v>2</v>
      </c>
    </row>
    <row r="4392" spans="1:12" x14ac:dyDescent="0.25">
      <c r="A4392">
        <v>4379</v>
      </c>
      <c r="B4392" t="s">
        <v>15653</v>
      </c>
      <c r="C4392" t="s">
        <v>17748</v>
      </c>
      <c r="D4392" s="7">
        <v>4700000</v>
      </c>
      <c r="E4392">
        <v>69</v>
      </c>
      <c r="F4392" t="s">
        <v>18</v>
      </c>
      <c r="G4392">
        <v>27</v>
      </c>
      <c r="H4392">
        <v>16</v>
      </c>
      <c r="I4392">
        <v>1998</v>
      </c>
      <c r="J4392">
        <v>2</v>
      </c>
      <c r="K4392" t="s">
        <v>9327</v>
      </c>
      <c r="L4392">
        <f>data_to_analyze[[#This Row],[workers]]-data_to_analyze[[#This Row],[previous_workers]]</f>
        <v>11</v>
      </c>
    </row>
    <row r="4393" spans="1:12" x14ac:dyDescent="0.25">
      <c r="A4393">
        <v>4380</v>
      </c>
      <c r="B4393" t="s">
        <v>15656</v>
      </c>
      <c r="C4393" t="s">
        <v>17749</v>
      </c>
      <c r="D4393" s="7">
        <v>11400000</v>
      </c>
      <c r="E4393">
        <v>69</v>
      </c>
      <c r="F4393" t="s">
        <v>308</v>
      </c>
      <c r="G4393">
        <v>70</v>
      </c>
      <c r="H4393">
        <v>40</v>
      </c>
      <c r="I4393">
        <v>2003</v>
      </c>
      <c r="J4393">
        <v>6</v>
      </c>
      <c r="K4393" t="s">
        <v>15659</v>
      </c>
      <c r="L4393">
        <f>data_to_analyze[[#This Row],[workers]]-data_to_analyze[[#This Row],[previous_workers]]</f>
        <v>30</v>
      </c>
    </row>
    <row r="4394" spans="1:12" x14ac:dyDescent="0.25">
      <c r="A4394">
        <v>4381</v>
      </c>
      <c r="B4394" t="s">
        <v>15660</v>
      </c>
      <c r="C4394" t="s">
        <v>10856</v>
      </c>
      <c r="D4394" s="7">
        <v>19200000</v>
      </c>
      <c r="E4394">
        <v>69</v>
      </c>
      <c r="F4394" t="s">
        <v>336</v>
      </c>
      <c r="G4394">
        <v>90</v>
      </c>
      <c r="H4394">
        <v>71</v>
      </c>
      <c r="I4394">
        <v>2001</v>
      </c>
      <c r="J4394">
        <v>9</v>
      </c>
      <c r="K4394" t="s">
        <v>137</v>
      </c>
      <c r="L4394">
        <f>data_to_analyze[[#This Row],[workers]]-data_to_analyze[[#This Row],[previous_workers]]</f>
        <v>19</v>
      </c>
    </row>
    <row r="4395" spans="1:12" x14ac:dyDescent="0.25">
      <c r="A4395">
        <v>4382</v>
      </c>
      <c r="B4395" t="s">
        <v>15663</v>
      </c>
      <c r="C4395" t="s">
        <v>17771</v>
      </c>
      <c r="D4395" s="7">
        <v>2400000</v>
      </c>
      <c r="E4395">
        <v>69</v>
      </c>
      <c r="F4395" t="s">
        <v>156</v>
      </c>
      <c r="G4395">
        <v>57</v>
      </c>
      <c r="H4395">
        <v>39</v>
      </c>
      <c r="I4395">
        <v>2015</v>
      </c>
      <c r="J4395">
        <v>1</v>
      </c>
      <c r="K4395" t="s">
        <v>15666</v>
      </c>
      <c r="L4395">
        <f>data_to_analyze[[#This Row],[workers]]-data_to_analyze[[#This Row],[previous_workers]]</f>
        <v>18</v>
      </c>
    </row>
    <row r="4396" spans="1:12" x14ac:dyDescent="0.25">
      <c r="A4396">
        <v>4383</v>
      </c>
      <c r="B4396" t="s">
        <v>15667</v>
      </c>
      <c r="C4396" t="s">
        <v>10856</v>
      </c>
      <c r="D4396" s="7">
        <v>7600000</v>
      </c>
      <c r="E4396">
        <v>69</v>
      </c>
      <c r="F4396" t="s">
        <v>218</v>
      </c>
      <c r="G4396">
        <v>24</v>
      </c>
      <c r="H4396">
        <v>19</v>
      </c>
      <c r="I4396">
        <v>2010</v>
      </c>
      <c r="J4396">
        <v>2</v>
      </c>
      <c r="K4396" t="s">
        <v>137</v>
      </c>
      <c r="L4396">
        <f>data_to_analyze[[#This Row],[workers]]-data_to_analyze[[#This Row],[previous_workers]]</f>
        <v>5</v>
      </c>
    </row>
    <row r="4397" spans="1:12" x14ac:dyDescent="0.25">
      <c r="A4397">
        <v>4384</v>
      </c>
      <c r="B4397" t="s">
        <v>15670</v>
      </c>
      <c r="C4397" t="s">
        <v>17738</v>
      </c>
      <c r="D4397" s="7">
        <v>94800000</v>
      </c>
      <c r="E4397">
        <v>69</v>
      </c>
      <c r="F4397" t="s">
        <v>175</v>
      </c>
      <c r="G4397">
        <v>71</v>
      </c>
      <c r="H4397">
        <v>30</v>
      </c>
      <c r="I4397">
        <v>2012</v>
      </c>
      <c r="J4397">
        <v>3</v>
      </c>
      <c r="K4397" t="s">
        <v>976</v>
      </c>
      <c r="L4397">
        <f>data_to_analyze[[#This Row],[workers]]-data_to_analyze[[#This Row],[previous_workers]]</f>
        <v>41</v>
      </c>
    </row>
    <row r="4398" spans="1:12" x14ac:dyDescent="0.25">
      <c r="A4398">
        <v>4385</v>
      </c>
      <c r="B4398" t="s">
        <v>15674</v>
      </c>
      <c r="C4398" t="s">
        <v>17773</v>
      </c>
      <c r="D4398" s="7">
        <v>19700000</v>
      </c>
      <c r="E4398">
        <v>69</v>
      </c>
      <c r="F4398" t="s">
        <v>336</v>
      </c>
      <c r="G4398">
        <v>55</v>
      </c>
      <c r="H4398">
        <v>35</v>
      </c>
      <c r="I4398">
        <v>1996</v>
      </c>
      <c r="J4398">
        <v>7</v>
      </c>
      <c r="K4398" t="s">
        <v>15677</v>
      </c>
      <c r="L4398">
        <f>data_to_analyze[[#This Row],[workers]]-data_to_analyze[[#This Row],[previous_workers]]</f>
        <v>20</v>
      </c>
    </row>
    <row r="4399" spans="1:12" x14ac:dyDescent="0.25">
      <c r="A4399">
        <v>4386</v>
      </c>
      <c r="B4399" t="s">
        <v>15678</v>
      </c>
      <c r="C4399" t="s">
        <v>10856</v>
      </c>
      <c r="D4399" s="7">
        <v>5100000</v>
      </c>
      <c r="E4399">
        <v>69</v>
      </c>
      <c r="F4399" t="s">
        <v>297</v>
      </c>
      <c r="G4399">
        <v>20</v>
      </c>
      <c r="H4399">
        <v>10</v>
      </c>
      <c r="I4399">
        <v>2004</v>
      </c>
      <c r="J4399">
        <v>3</v>
      </c>
      <c r="K4399" t="s">
        <v>1116</v>
      </c>
      <c r="L4399">
        <f>data_to_analyze[[#This Row],[workers]]-data_to_analyze[[#This Row],[previous_workers]]</f>
        <v>10</v>
      </c>
    </row>
    <row r="4400" spans="1:12" x14ac:dyDescent="0.25">
      <c r="A4400">
        <v>4387</v>
      </c>
      <c r="B4400" t="s">
        <v>15681</v>
      </c>
      <c r="C4400" t="s">
        <v>17765</v>
      </c>
      <c r="D4400" s="7">
        <v>19300000</v>
      </c>
      <c r="E4400">
        <v>68</v>
      </c>
      <c r="F4400" t="s">
        <v>107</v>
      </c>
      <c r="G4400">
        <v>102</v>
      </c>
      <c r="H4400">
        <v>69</v>
      </c>
      <c r="I4400">
        <v>2001</v>
      </c>
      <c r="J4400">
        <v>12</v>
      </c>
      <c r="K4400" t="s">
        <v>49</v>
      </c>
      <c r="L4400">
        <f>data_to_analyze[[#This Row],[workers]]-data_to_analyze[[#This Row],[previous_workers]]</f>
        <v>33</v>
      </c>
    </row>
    <row r="4401" spans="1:12" x14ac:dyDescent="0.25">
      <c r="A4401">
        <v>4388</v>
      </c>
      <c r="B4401" t="s">
        <v>15684</v>
      </c>
      <c r="C4401" t="s">
        <v>10856</v>
      </c>
      <c r="D4401" s="7">
        <v>79700000</v>
      </c>
      <c r="E4401">
        <v>68</v>
      </c>
      <c r="F4401" t="s">
        <v>55</v>
      </c>
      <c r="G4401">
        <v>210</v>
      </c>
      <c r="H4401">
        <v>143</v>
      </c>
      <c r="I4401">
        <v>2008</v>
      </c>
      <c r="J4401">
        <v>7</v>
      </c>
      <c r="K4401" t="s">
        <v>2693</v>
      </c>
      <c r="L4401">
        <f>data_to_analyze[[#This Row],[workers]]-data_to_analyze[[#This Row],[previous_workers]]</f>
        <v>67</v>
      </c>
    </row>
    <row r="4402" spans="1:12" x14ac:dyDescent="0.25">
      <c r="A4402">
        <v>4389</v>
      </c>
      <c r="B4402" t="s">
        <v>15688</v>
      </c>
      <c r="C4402" t="s">
        <v>10856</v>
      </c>
      <c r="D4402" s="7">
        <v>242500000</v>
      </c>
      <c r="E4402">
        <v>68</v>
      </c>
      <c r="F4402" t="s">
        <v>187</v>
      </c>
      <c r="G4402">
        <v>80</v>
      </c>
      <c r="H4402">
        <v>77</v>
      </c>
      <c r="I4402">
        <v>1997</v>
      </c>
      <c r="J4402">
        <v>1</v>
      </c>
      <c r="K4402" t="s">
        <v>530</v>
      </c>
      <c r="L4402">
        <f>data_to_analyze[[#This Row],[workers]]-data_to_analyze[[#This Row],[previous_workers]]</f>
        <v>3</v>
      </c>
    </row>
    <row r="4403" spans="1:12" x14ac:dyDescent="0.25">
      <c r="A4403">
        <v>4390</v>
      </c>
      <c r="B4403" t="s">
        <v>15692</v>
      </c>
      <c r="C4403" t="s">
        <v>17742</v>
      </c>
      <c r="D4403" s="7">
        <v>10300000</v>
      </c>
      <c r="E4403">
        <v>68</v>
      </c>
      <c r="F4403" t="s">
        <v>211</v>
      </c>
      <c r="G4403">
        <v>40</v>
      </c>
      <c r="H4403">
        <v>20</v>
      </c>
      <c r="I4403">
        <v>1983</v>
      </c>
      <c r="J4403">
        <v>2</v>
      </c>
      <c r="K4403" t="s">
        <v>1984</v>
      </c>
      <c r="L4403">
        <f>data_to_analyze[[#This Row],[workers]]-data_to_analyze[[#This Row],[previous_workers]]</f>
        <v>20</v>
      </c>
    </row>
    <row r="4404" spans="1:12" x14ac:dyDescent="0.25">
      <c r="A4404">
        <v>4391</v>
      </c>
      <c r="B4404" t="s">
        <v>15695</v>
      </c>
      <c r="C4404" t="s">
        <v>10856</v>
      </c>
      <c r="D4404" s="7">
        <v>8100000</v>
      </c>
      <c r="E4404">
        <v>68</v>
      </c>
      <c r="F4404" t="s">
        <v>156</v>
      </c>
      <c r="G4404">
        <v>23</v>
      </c>
      <c r="H4404">
        <v>25</v>
      </c>
      <c r="I4404">
        <v>2009</v>
      </c>
      <c r="J4404">
        <v>6</v>
      </c>
      <c r="K4404" t="s">
        <v>530</v>
      </c>
      <c r="L4404">
        <f>data_to_analyze[[#This Row],[workers]]-data_to_analyze[[#This Row],[previous_workers]]</f>
        <v>-2</v>
      </c>
    </row>
    <row r="4405" spans="1:12" x14ac:dyDescent="0.25">
      <c r="A4405">
        <v>4392</v>
      </c>
      <c r="B4405" t="s">
        <v>15698</v>
      </c>
      <c r="C4405" t="s">
        <v>17745</v>
      </c>
      <c r="D4405" s="7">
        <v>5500000</v>
      </c>
      <c r="E4405">
        <v>68</v>
      </c>
      <c r="F4405" t="s">
        <v>233</v>
      </c>
      <c r="G4405">
        <v>30</v>
      </c>
      <c r="H4405">
        <v>20</v>
      </c>
      <c r="I4405">
        <v>1999</v>
      </c>
      <c r="J4405">
        <v>5</v>
      </c>
      <c r="K4405" t="s">
        <v>15701</v>
      </c>
      <c r="L4405">
        <f>data_to_analyze[[#This Row],[workers]]-data_to_analyze[[#This Row],[previous_workers]]</f>
        <v>10</v>
      </c>
    </row>
    <row r="4406" spans="1:12" x14ac:dyDescent="0.25">
      <c r="A4406">
        <v>4393</v>
      </c>
      <c r="B4406" t="s">
        <v>15702</v>
      </c>
      <c r="C4406" t="s">
        <v>17773</v>
      </c>
      <c r="D4406" s="7">
        <v>10700000</v>
      </c>
      <c r="E4406">
        <v>68</v>
      </c>
      <c r="F4406" t="s">
        <v>181</v>
      </c>
      <c r="G4406">
        <v>70</v>
      </c>
      <c r="H4406">
        <v>50</v>
      </c>
      <c r="I4406">
        <v>1999</v>
      </c>
      <c r="J4406">
        <v>5</v>
      </c>
      <c r="K4406" t="s">
        <v>746</v>
      </c>
      <c r="L4406">
        <f>data_to_analyze[[#This Row],[workers]]-data_to_analyze[[#This Row],[previous_workers]]</f>
        <v>20</v>
      </c>
    </row>
    <row r="4407" spans="1:12" x14ac:dyDescent="0.25">
      <c r="A4407">
        <v>4394</v>
      </c>
      <c r="B4407" t="s">
        <v>15705</v>
      </c>
      <c r="C4407" t="s">
        <v>17770</v>
      </c>
      <c r="D4407" s="7">
        <v>19400000</v>
      </c>
      <c r="E4407">
        <v>68</v>
      </c>
      <c r="F4407" t="s">
        <v>55</v>
      </c>
      <c r="G4407">
        <v>25</v>
      </c>
      <c r="H4407">
        <v>15</v>
      </c>
      <c r="I4407">
        <v>2012</v>
      </c>
      <c r="J4407">
        <v>4</v>
      </c>
      <c r="K4407" t="s">
        <v>5749</v>
      </c>
      <c r="L4407">
        <f>data_to_analyze[[#This Row],[workers]]-data_to_analyze[[#This Row],[previous_workers]]</f>
        <v>10</v>
      </c>
    </row>
    <row r="4408" spans="1:12" x14ac:dyDescent="0.25">
      <c r="A4408">
        <v>4395</v>
      </c>
      <c r="B4408" t="s">
        <v>15708</v>
      </c>
      <c r="C4408" t="s">
        <v>108</v>
      </c>
      <c r="D4408" s="7">
        <v>83500000</v>
      </c>
      <c r="E4408">
        <v>68</v>
      </c>
      <c r="F4408" t="s">
        <v>107</v>
      </c>
      <c r="G4408">
        <v>639</v>
      </c>
      <c r="H4408">
        <v>237</v>
      </c>
      <c r="I4408">
        <v>1976</v>
      </c>
      <c r="J4408">
        <v>6</v>
      </c>
      <c r="K4408" t="s">
        <v>15712</v>
      </c>
      <c r="L4408">
        <f>data_to_analyze[[#This Row],[workers]]-data_to_analyze[[#This Row],[previous_workers]]</f>
        <v>402</v>
      </c>
    </row>
    <row r="4409" spans="1:12" x14ac:dyDescent="0.25">
      <c r="A4409">
        <v>4396</v>
      </c>
      <c r="B4409" t="s">
        <v>15713</v>
      </c>
      <c r="C4409" t="s">
        <v>17765</v>
      </c>
      <c r="D4409" s="7">
        <v>39300000</v>
      </c>
      <c r="E4409">
        <v>68</v>
      </c>
      <c r="F4409" t="s">
        <v>18</v>
      </c>
      <c r="G4409">
        <v>198</v>
      </c>
      <c r="H4409">
        <v>122</v>
      </c>
      <c r="I4409">
        <v>2004</v>
      </c>
      <c r="J4409">
        <v>4</v>
      </c>
      <c r="K4409" t="s">
        <v>1724</v>
      </c>
      <c r="L4409">
        <f>data_to_analyze[[#This Row],[workers]]-data_to_analyze[[#This Row],[previous_workers]]</f>
        <v>76</v>
      </c>
    </row>
    <row r="4410" spans="1:12" x14ac:dyDescent="0.25">
      <c r="A4410">
        <v>4397</v>
      </c>
      <c r="B4410" t="s">
        <v>15716</v>
      </c>
      <c r="C4410" t="s">
        <v>108</v>
      </c>
      <c r="D4410" s="7">
        <v>500000</v>
      </c>
      <c r="E4410">
        <v>68</v>
      </c>
      <c r="F4410" t="s">
        <v>25</v>
      </c>
      <c r="G4410">
        <v>110</v>
      </c>
      <c r="H4410">
        <v>55</v>
      </c>
      <c r="I4410">
        <v>2011</v>
      </c>
      <c r="J4410">
        <v>2</v>
      </c>
      <c r="K4410" t="s">
        <v>9867</v>
      </c>
      <c r="L4410">
        <f>data_to_analyze[[#This Row],[workers]]-data_to_analyze[[#This Row],[previous_workers]]</f>
        <v>55</v>
      </c>
    </row>
    <row r="4411" spans="1:12" x14ac:dyDescent="0.25">
      <c r="A4411">
        <v>4398</v>
      </c>
      <c r="B4411" t="s">
        <v>15719</v>
      </c>
      <c r="C4411" t="s">
        <v>17770</v>
      </c>
      <c r="D4411" s="7">
        <v>39300000</v>
      </c>
      <c r="E4411">
        <v>68</v>
      </c>
      <c r="F4411" t="s">
        <v>336</v>
      </c>
      <c r="G4411">
        <v>350</v>
      </c>
      <c r="H4411">
        <v>650</v>
      </c>
      <c r="I4411">
        <v>2003</v>
      </c>
      <c r="J4411">
        <v>4</v>
      </c>
      <c r="K4411" t="s">
        <v>1789</v>
      </c>
      <c r="L4411">
        <f>data_to_analyze[[#This Row],[workers]]-data_to_analyze[[#This Row],[previous_workers]]</f>
        <v>-300</v>
      </c>
    </row>
    <row r="4412" spans="1:12" x14ac:dyDescent="0.25">
      <c r="A4412">
        <v>4399</v>
      </c>
      <c r="B4412" t="s">
        <v>15722</v>
      </c>
      <c r="C4412" t="s">
        <v>17742</v>
      </c>
      <c r="D4412" s="7">
        <v>5700000</v>
      </c>
      <c r="E4412">
        <v>68</v>
      </c>
      <c r="F4412" t="s">
        <v>297</v>
      </c>
      <c r="G4412">
        <v>29</v>
      </c>
      <c r="H4412">
        <v>21</v>
      </c>
      <c r="I4412">
        <v>2006</v>
      </c>
      <c r="J4412">
        <v>3</v>
      </c>
      <c r="K4412" t="s">
        <v>15265</v>
      </c>
      <c r="L4412">
        <f>data_to_analyze[[#This Row],[workers]]-data_to_analyze[[#This Row],[previous_workers]]</f>
        <v>8</v>
      </c>
    </row>
    <row r="4413" spans="1:12" x14ac:dyDescent="0.25">
      <c r="A4413">
        <v>4400</v>
      </c>
      <c r="B4413" t="s">
        <v>15725</v>
      </c>
      <c r="C4413" t="s">
        <v>108</v>
      </c>
      <c r="D4413" s="7">
        <v>16100000</v>
      </c>
      <c r="E4413">
        <v>68</v>
      </c>
      <c r="F4413" t="s">
        <v>33</v>
      </c>
      <c r="G4413">
        <v>40</v>
      </c>
      <c r="H4413">
        <v>3</v>
      </c>
      <c r="I4413">
        <v>2014</v>
      </c>
      <c r="J4413">
        <v>1</v>
      </c>
      <c r="K4413" t="s">
        <v>882</v>
      </c>
      <c r="L4413">
        <f>data_to_analyze[[#This Row],[workers]]-data_to_analyze[[#This Row],[previous_workers]]</f>
        <v>37</v>
      </c>
    </row>
    <row r="4414" spans="1:12" x14ac:dyDescent="0.25">
      <c r="A4414">
        <v>4401</v>
      </c>
      <c r="B4414" t="s">
        <v>15728</v>
      </c>
      <c r="C4414" t="s">
        <v>10856</v>
      </c>
      <c r="D4414" s="7">
        <v>6300000</v>
      </c>
      <c r="E4414">
        <v>68</v>
      </c>
      <c r="F4414" t="s">
        <v>40</v>
      </c>
      <c r="G4414">
        <v>68</v>
      </c>
      <c r="H4414">
        <v>60</v>
      </c>
      <c r="I4414">
        <v>1995</v>
      </c>
      <c r="J4414">
        <v>10</v>
      </c>
      <c r="K4414" t="s">
        <v>15732</v>
      </c>
      <c r="L4414">
        <f>data_to_analyze[[#This Row],[workers]]-data_to_analyze[[#This Row],[previous_workers]]</f>
        <v>8</v>
      </c>
    </row>
    <row r="4415" spans="1:12" x14ac:dyDescent="0.25">
      <c r="A4415">
        <v>4402</v>
      </c>
      <c r="B4415" t="s">
        <v>15733</v>
      </c>
      <c r="C4415" t="s">
        <v>17749</v>
      </c>
      <c r="D4415" s="7">
        <v>35300000</v>
      </c>
      <c r="E4415">
        <v>68</v>
      </c>
      <c r="F4415" t="s">
        <v>33</v>
      </c>
      <c r="G4415">
        <v>387</v>
      </c>
      <c r="H4415">
        <v>240</v>
      </c>
      <c r="I4415">
        <v>2009</v>
      </c>
      <c r="J4415">
        <v>1</v>
      </c>
      <c r="K4415" t="s">
        <v>9912</v>
      </c>
      <c r="L4415">
        <f>data_to_analyze[[#This Row],[workers]]-data_to_analyze[[#This Row],[previous_workers]]</f>
        <v>147</v>
      </c>
    </row>
    <row r="4416" spans="1:12" x14ac:dyDescent="0.25">
      <c r="A4416">
        <v>4403</v>
      </c>
      <c r="B4416" t="s">
        <v>15736</v>
      </c>
      <c r="C4416" t="s">
        <v>17770</v>
      </c>
      <c r="D4416" s="7">
        <v>400000</v>
      </c>
      <c r="E4416">
        <v>68</v>
      </c>
      <c r="F4416" t="s">
        <v>107</v>
      </c>
      <c r="G4416">
        <v>21</v>
      </c>
      <c r="H4416">
        <v>11</v>
      </c>
      <c r="I4416">
        <v>2011</v>
      </c>
      <c r="J4416">
        <v>1</v>
      </c>
      <c r="K4416" t="s">
        <v>3283</v>
      </c>
      <c r="L4416">
        <f>data_to_analyze[[#This Row],[workers]]-data_to_analyze[[#This Row],[previous_workers]]</f>
        <v>10</v>
      </c>
    </row>
    <row r="4417" spans="1:12" x14ac:dyDescent="0.25">
      <c r="A4417">
        <v>4404</v>
      </c>
      <c r="B4417" t="s">
        <v>15739</v>
      </c>
      <c r="C4417" t="s">
        <v>17730</v>
      </c>
      <c r="D4417" s="7">
        <v>27700000</v>
      </c>
      <c r="E4417">
        <v>68</v>
      </c>
      <c r="F4417" t="s">
        <v>181</v>
      </c>
      <c r="G4417">
        <v>202</v>
      </c>
      <c r="H4417">
        <v>115</v>
      </c>
      <c r="I4417">
        <v>2005</v>
      </c>
      <c r="J4417">
        <v>7</v>
      </c>
      <c r="K4417" t="s">
        <v>2594</v>
      </c>
      <c r="L4417">
        <f>data_to_analyze[[#This Row],[workers]]-data_to_analyze[[#This Row],[previous_workers]]</f>
        <v>87</v>
      </c>
    </row>
    <row r="4418" spans="1:12" x14ac:dyDescent="0.25">
      <c r="A4418">
        <v>4405</v>
      </c>
      <c r="B4418" t="s">
        <v>15742</v>
      </c>
      <c r="C4418" t="s">
        <v>17746</v>
      </c>
      <c r="D4418" s="7">
        <v>120100000</v>
      </c>
      <c r="E4418">
        <v>68</v>
      </c>
      <c r="F4418" t="s">
        <v>297</v>
      </c>
      <c r="G4418">
        <v>993</v>
      </c>
      <c r="H4418">
        <v>591</v>
      </c>
      <c r="I4418">
        <v>1997</v>
      </c>
      <c r="J4418">
        <v>12</v>
      </c>
      <c r="K4418" t="s">
        <v>2326</v>
      </c>
      <c r="L4418">
        <f>data_to_analyze[[#This Row],[workers]]-data_to_analyze[[#This Row],[previous_workers]]</f>
        <v>402</v>
      </c>
    </row>
    <row r="4419" spans="1:12" x14ac:dyDescent="0.25">
      <c r="A4419">
        <v>4406</v>
      </c>
      <c r="B4419" t="s">
        <v>15746</v>
      </c>
      <c r="C4419" t="s">
        <v>17751</v>
      </c>
      <c r="D4419" s="7">
        <v>20700000</v>
      </c>
      <c r="E4419">
        <v>68</v>
      </c>
      <c r="F4419" t="s">
        <v>156</v>
      </c>
      <c r="G4419">
        <v>115</v>
      </c>
      <c r="H4419">
        <v>75</v>
      </c>
      <c r="I4419">
        <v>2000</v>
      </c>
      <c r="J4419">
        <v>5</v>
      </c>
      <c r="K4419" t="s">
        <v>4125</v>
      </c>
      <c r="L4419">
        <f>data_to_analyze[[#This Row],[workers]]-data_to_analyze[[#This Row],[previous_workers]]</f>
        <v>40</v>
      </c>
    </row>
    <row r="4420" spans="1:12" x14ac:dyDescent="0.25">
      <c r="A4420">
        <v>4407</v>
      </c>
      <c r="B4420" t="s">
        <v>15749</v>
      </c>
      <c r="C4420" t="s">
        <v>17749</v>
      </c>
      <c r="D4420" s="7">
        <v>7600000</v>
      </c>
      <c r="E4420">
        <v>68</v>
      </c>
      <c r="F4420" t="s">
        <v>18</v>
      </c>
      <c r="G4420">
        <v>51</v>
      </c>
      <c r="H4420">
        <v>30</v>
      </c>
      <c r="I4420">
        <v>2005</v>
      </c>
      <c r="J4420">
        <v>5</v>
      </c>
      <c r="K4420" t="s">
        <v>4067</v>
      </c>
      <c r="L4420">
        <f>data_to_analyze[[#This Row],[workers]]-data_to_analyze[[#This Row],[previous_workers]]</f>
        <v>21</v>
      </c>
    </row>
    <row r="4421" spans="1:12" x14ac:dyDescent="0.25">
      <c r="A4421">
        <v>4408</v>
      </c>
      <c r="B4421" t="s">
        <v>15752</v>
      </c>
      <c r="C4421" t="s">
        <v>7363</v>
      </c>
      <c r="D4421" s="7">
        <v>700000</v>
      </c>
      <c r="E4421">
        <v>68</v>
      </c>
      <c r="F4421" t="s">
        <v>623</v>
      </c>
      <c r="G4421">
        <v>125</v>
      </c>
      <c r="H4421">
        <v>100</v>
      </c>
      <c r="I4421">
        <v>2010</v>
      </c>
      <c r="J4421">
        <v>4</v>
      </c>
      <c r="K4421" t="s">
        <v>2854</v>
      </c>
      <c r="L4421">
        <f>data_to_analyze[[#This Row],[workers]]-data_to_analyze[[#This Row],[previous_workers]]</f>
        <v>25</v>
      </c>
    </row>
    <row r="4422" spans="1:12" x14ac:dyDescent="0.25">
      <c r="A4422">
        <v>4409</v>
      </c>
      <c r="B4422" t="s">
        <v>15755</v>
      </c>
      <c r="C4422" t="s">
        <v>17770</v>
      </c>
      <c r="D4422" s="7">
        <v>7900000</v>
      </c>
      <c r="E4422">
        <v>68</v>
      </c>
      <c r="F4422" t="s">
        <v>18</v>
      </c>
      <c r="G4422">
        <v>35</v>
      </c>
      <c r="H4422">
        <v>25</v>
      </c>
      <c r="I4422">
        <v>2006</v>
      </c>
      <c r="J4422">
        <v>3</v>
      </c>
      <c r="K4422" t="s">
        <v>251</v>
      </c>
      <c r="L4422">
        <f>data_to_analyze[[#This Row],[workers]]-data_to_analyze[[#This Row],[previous_workers]]</f>
        <v>10</v>
      </c>
    </row>
    <row r="4423" spans="1:12" x14ac:dyDescent="0.25">
      <c r="A4423">
        <v>4410</v>
      </c>
      <c r="B4423" t="s">
        <v>15758</v>
      </c>
      <c r="C4423" t="s">
        <v>17765</v>
      </c>
      <c r="D4423" s="7">
        <v>692500000</v>
      </c>
      <c r="E4423">
        <v>68</v>
      </c>
      <c r="F4423" t="s">
        <v>187</v>
      </c>
      <c r="G4423">
        <v>1216</v>
      </c>
      <c r="H4423">
        <v>406</v>
      </c>
      <c r="I4423">
        <v>1985</v>
      </c>
      <c r="J4423">
        <v>2</v>
      </c>
      <c r="K4423" t="s">
        <v>1724</v>
      </c>
      <c r="L4423">
        <f>data_to_analyze[[#This Row],[workers]]-data_to_analyze[[#This Row],[previous_workers]]</f>
        <v>810</v>
      </c>
    </row>
    <row r="4424" spans="1:12" x14ac:dyDescent="0.25">
      <c r="A4424">
        <v>4411</v>
      </c>
      <c r="B4424" t="s">
        <v>15762</v>
      </c>
      <c r="C4424" t="s">
        <v>17760</v>
      </c>
      <c r="D4424" s="7">
        <v>11900000</v>
      </c>
      <c r="E4424">
        <v>68</v>
      </c>
      <c r="F4424" t="s">
        <v>25</v>
      </c>
      <c r="G4424">
        <v>1</v>
      </c>
      <c r="H4424">
        <v>1</v>
      </c>
      <c r="I4424">
        <v>2008</v>
      </c>
      <c r="J4424">
        <v>6</v>
      </c>
      <c r="K4424" t="s">
        <v>1954</v>
      </c>
      <c r="L4424">
        <f>data_to_analyze[[#This Row],[workers]]-data_to_analyze[[#This Row],[previous_workers]]</f>
        <v>0</v>
      </c>
    </row>
    <row r="4425" spans="1:12" x14ac:dyDescent="0.25">
      <c r="A4425">
        <v>4412</v>
      </c>
      <c r="B4425" t="s">
        <v>15765</v>
      </c>
      <c r="C4425" t="s">
        <v>17748</v>
      </c>
      <c r="D4425" s="7">
        <v>19200000</v>
      </c>
      <c r="E4425">
        <v>68</v>
      </c>
      <c r="F4425" t="s">
        <v>18</v>
      </c>
      <c r="G4425">
        <v>180</v>
      </c>
      <c r="H4425">
        <v>130</v>
      </c>
      <c r="I4425">
        <v>2002</v>
      </c>
      <c r="J4425">
        <v>1</v>
      </c>
      <c r="K4425" t="s">
        <v>596</v>
      </c>
      <c r="L4425">
        <f>data_to_analyze[[#This Row],[workers]]-data_to_analyze[[#This Row],[previous_workers]]</f>
        <v>50</v>
      </c>
    </row>
    <row r="4426" spans="1:12" x14ac:dyDescent="0.25">
      <c r="A4426">
        <v>4413</v>
      </c>
      <c r="B4426" t="s">
        <v>15768</v>
      </c>
      <c r="C4426" t="s">
        <v>17735</v>
      </c>
      <c r="D4426" s="7">
        <v>28300000</v>
      </c>
      <c r="E4426">
        <v>68</v>
      </c>
      <c r="F4426" t="s">
        <v>33</v>
      </c>
      <c r="G4426">
        <v>396</v>
      </c>
      <c r="H4426">
        <v>295</v>
      </c>
      <c r="I4426">
        <v>1995</v>
      </c>
      <c r="J4426">
        <v>2</v>
      </c>
      <c r="K4426" t="s">
        <v>89</v>
      </c>
      <c r="L4426">
        <f>data_to_analyze[[#This Row],[workers]]-data_to_analyze[[#This Row],[previous_workers]]</f>
        <v>101</v>
      </c>
    </row>
    <row r="4427" spans="1:12" x14ac:dyDescent="0.25">
      <c r="A4427">
        <v>4414</v>
      </c>
      <c r="B4427" t="s">
        <v>15771</v>
      </c>
      <c r="C4427" t="s">
        <v>17773</v>
      </c>
      <c r="D4427" s="7">
        <v>13800000</v>
      </c>
      <c r="E4427">
        <v>68</v>
      </c>
      <c r="F4427" t="s">
        <v>18</v>
      </c>
      <c r="G4427">
        <v>103</v>
      </c>
      <c r="H4427">
        <v>60</v>
      </c>
      <c r="I4427">
        <v>1999</v>
      </c>
      <c r="J4427">
        <v>3</v>
      </c>
      <c r="K4427" t="s">
        <v>6809</v>
      </c>
      <c r="L4427">
        <f>data_to_analyze[[#This Row],[workers]]-data_to_analyze[[#This Row],[previous_workers]]</f>
        <v>43</v>
      </c>
    </row>
    <row r="4428" spans="1:12" x14ac:dyDescent="0.25">
      <c r="A4428">
        <v>4415</v>
      </c>
      <c r="B4428" t="s">
        <v>15774</v>
      </c>
      <c r="C4428" t="s">
        <v>10856</v>
      </c>
      <c r="D4428" s="7">
        <v>2200000</v>
      </c>
      <c r="E4428">
        <v>68</v>
      </c>
      <c r="F4428" t="s">
        <v>329</v>
      </c>
      <c r="G4428">
        <v>9</v>
      </c>
      <c r="H4428">
        <v>5</v>
      </c>
      <c r="I4428">
        <v>2008</v>
      </c>
      <c r="J4428">
        <v>1</v>
      </c>
      <c r="K4428" t="s">
        <v>10011</v>
      </c>
      <c r="L4428">
        <f>data_to_analyze[[#This Row],[workers]]-data_to_analyze[[#This Row],[previous_workers]]</f>
        <v>4</v>
      </c>
    </row>
    <row r="4429" spans="1:12" x14ac:dyDescent="0.25">
      <c r="A4429">
        <v>4416</v>
      </c>
      <c r="B4429" t="s">
        <v>15777</v>
      </c>
      <c r="C4429" t="s">
        <v>17742</v>
      </c>
      <c r="D4429" s="7">
        <v>16400000</v>
      </c>
      <c r="E4429">
        <v>68</v>
      </c>
      <c r="F4429" t="s">
        <v>336</v>
      </c>
      <c r="G4429">
        <v>82</v>
      </c>
      <c r="H4429">
        <v>46</v>
      </c>
      <c r="I4429">
        <v>1983</v>
      </c>
      <c r="J4429">
        <v>1</v>
      </c>
      <c r="K4429" t="s">
        <v>1984</v>
      </c>
      <c r="L4429">
        <f>data_to_analyze[[#This Row],[workers]]-data_to_analyze[[#This Row],[previous_workers]]</f>
        <v>36</v>
      </c>
    </row>
    <row r="4430" spans="1:12" x14ac:dyDescent="0.25">
      <c r="A4430">
        <v>4417</v>
      </c>
      <c r="B4430" t="s">
        <v>15780</v>
      </c>
      <c r="C4430" t="s">
        <v>17753</v>
      </c>
      <c r="D4430" s="7">
        <v>7300000</v>
      </c>
      <c r="E4430">
        <v>68</v>
      </c>
      <c r="F4430" t="s">
        <v>18</v>
      </c>
      <c r="G4430">
        <v>82</v>
      </c>
      <c r="H4430">
        <v>68</v>
      </c>
      <c r="I4430">
        <v>2011</v>
      </c>
      <c r="J4430">
        <v>4</v>
      </c>
      <c r="K4430" t="s">
        <v>596</v>
      </c>
      <c r="L4430">
        <f>data_to_analyze[[#This Row],[workers]]-data_to_analyze[[#This Row],[previous_workers]]</f>
        <v>14</v>
      </c>
    </row>
    <row r="4431" spans="1:12" x14ac:dyDescent="0.25">
      <c r="A4431">
        <v>4418</v>
      </c>
      <c r="B4431" t="s">
        <v>15783</v>
      </c>
      <c r="C4431" t="s">
        <v>17749</v>
      </c>
      <c r="D4431" s="7">
        <v>48800000</v>
      </c>
      <c r="E4431">
        <v>68</v>
      </c>
      <c r="F4431" t="s">
        <v>55</v>
      </c>
      <c r="G4431">
        <v>210</v>
      </c>
      <c r="H4431">
        <v>135</v>
      </c>
      <c r="I4431">
        <v>2008</v>
      </c>
      <c r="J4431">
        <v>7</v>
      </c>
      <c r="K4431" t="s">
        <v>344</v>
      </c>
      <c r="L4431">
        <f>data_to_analyze[[#This Row],[workers]]-data_to_analyze[[#This Row],[previous_workers]]</f>
        <v>75</v>
      </c>
    </row>
    <row r="4432" spans="1:12" x14ac:dyDescent="0.25">
      <c r="A4432">
        <v>4419</v>
      </c>
      <c r="B4432" t="s">
        <v>15786</v>
      </c>
      <c r="C4432" t="s">
        <v>17770</v>
      </c>
      <c r="D4432" s="7">
        <v>9900000</v>
      </c>
      <c r="E4432">
        <v>67</v>
      </c>
      <c r="F4432" t="s">
        <v>55</v>
      </c>
      <c r="G4432">
        <v>135</v>
      </c>
      <c r="H4432">
        <v>60</v>
      </c>
      <c r="I4432">
        <v>2007</v>
      </c>
      <c r="J4432">
        <v>6</v>
      </c>
      <c r="K4432" t="s">
        <v>15789</v>
      </c>
      <c r="L4432">
        <f>data_to_analyze[[#This Row],[workers]]-data_to_analyze[[#This Row],[previous_workers]]</f>
        <v>75</v>
      </c>
    </row>
    <row r="4433" spans="1:12" x14ac:dyDescent="0.25">
      <c r="A4433">
        <v>4420</v>
      </c>
      <c r="B4433" t="s">
        <v>15790</v>
      </c>
      <c r="C4433" t="s">
        <v>17739</v>
      </c>
      <c r="D4433" s="7">
        <v>6600000</v>
      </c>
      <c r="E4433">
        <v>67</v>
      </c>
      <c r="F4433" t="s">
        <v>297</v>
      </c>
      <c r="G4433">
        <v>127</v>
      </c>
      <c r="H4433">
        <v>99</v>
      </c>
      <c r="I4433">
        <v>2004</v>
      </c>
      <c r="J4433">
        <v>9</v>
      </c>
      <c r="K4433" t="s">
        <v>122</v>
      </c>
      <c r="L4433">
        <f>data_to_analyze[[#This Row],[workers]]-data_to_analyze[[#This Row],[previous_workers]]</f>
        <v>28</v>
      </c>
    </row>
    <row r="4434" spans="1:12" x14ac:dyDescent="0.25">
      <c r="A4434">
        <v>4421</v>
      </c>
      <c r="B4434" t="s">
        <v>15794</v>
      </c>
      <c r="C4434" t="s">
        <v>17770</v>
      </c>
      <c r="D4434" s="7">
        <v>4300000</v>
      </c>
      <c r="E4434">
        <v>67</v>
      </c>
      <c r="F4434" t="s">
        <v>336</v>
      </c>
      <c r="G4434">
        <v>40</v>
      </c>
      <c r="H4434">
        <v>28</v>
      </c>
      <c r="I4434">
        <v>2000</v>
      </c>
      <c r="J4434">
        <v>1</v>
      </c>
      <c r="K4434" t="s">
        <v>6904</v>
      </c>
      <c r="L4434">
        <f>data_to_analyze[[#This Row],[workers]]-data_to_analyze[[#This Row],[previous_workers]]</f>
        <v>12</v>
      </c>
    </row>
    <row r="4435" spans="1:12" x14ac:dyDescent="0.25">
      <c r="A4435">
        <v>4422</v>
      </c>
      <c r="B4435" t="s">
        <v>15797</v>
      </c>
      <c r="C4435" t="s">
        <v>17739</v>
      </c>
      <c r="D4435" s="7">
        <v>97600000</v>
      </c>
      <c r="E4435">
        <v>67</v>
      </c>
      <c r="F4435" t="s">
        <v>69</v>
      </c>
      <c r="G4435">
        <v>384</v>
      </c>
      <c r="H4435">
        <v>395</v>
      </c>
      <c r="I4435">
        <v>2001</v>
      </c>
      <c r="J4435">
        <v>4</v>
      </c>
      <c r="K4435" t="s">
        <v>123</v>
      </c>
      <c r="L4435">
        <f>data_to_analyze[[#This Row],[workers]]-data_to_analyze[[#This Row],[previous_workers]]</f>
        <v>-11</v>
      </c>
    </row>
    <row r="4436" spans="1:12" x14ac:dyDescent="0.25">
      <c r="A4436">
        <v>4423</v>
      </c>
      <c r="B4436" t="s">
        <v>15801</v>
      </c>
      <c r="C4436" t="s">
        <v>17739</v>
      </c>
      <c r="D4436" s="7">
        <v>492600000</v>
      </c>
      <c r="E4436">
        <v>67</v>
      </c>
      <c r="F4436" t="s">
        <v>48</v>
      </c>
      <c r="G4436">
        <v>833</v>
      </c>
      <c r="H4436">
        <v>543</v>
      </c>
      <c r="I4436">
        <v>1976</v>
      </c>
      <c r="J4436">
        <v>5</v>
      </c>
      <c r="K4436" t="s">
        <v>15805</v>
      </c>
      <c r="L4436">
        <f>data_to_analyze[[#This Row],[workers]]-data_to_analyze[[#This Row],[previous_workers]]</f>
        <v>290</v>
      </c>
    </row>
    <row r="4437" spans="1:12" x14ac:dyDescent="0.25">
      <c r="A4437">
        <v>4424</v>
      </c>
      <c r="B4437" t="s">
        <v>15806</v>
      </c>
      <c r="C4437" t="s">
        <v>17770</v>
      </c>
      <c r="D4437" s="7">
        <v>3600000</v>
      </c>
      <c r="E4437">
        <v>67</v>
      </c>
      <c r="F4437" t="s">
        <v>308</v>
      </c>
      <c r="G4437">
        <v>20</v>
      </c>
      <c r="H4437">
        <v>20</v>
      </c>
      <c r="I4437">
        <v>2006</v>
      </c>
      <c r="J4437">
        <v>4</v>
      </c>
      <c r="K4437" t="s">
        <v>251</v>
      </c>
      <c r="L4437">
        <f>data_to_analyze[[#This Row],[workers]]-data_to_analyze[[#This Row],[previous_workers]]</f>
        <v>0</v>
      </c>
    </row>
    <row r="4438" spans="1:12" x14ac:dyDescent="0.25">
      <c r="A4438">
        <v>4425</v>
      </c>
      <c r="B4438" t="s">
        <v>15809</v>
      </c>
      <c r="C4438" t="s">
        <v>10856</v>
      </c>
      <c r="D4438" s="7">
        <v>300000</v>
      </c>
      <c r="E4438">
        <v>67</v>
      </c>
      <c r="F4438" t="s">
        <v>18</v>
      </c>
      <c r="G4438">
        <v>4</v>
      </c>
      <c r="H4438">
        <v>2</v>
      </c>
      <c r="I4438">
        <v>2003</v>
      </c>
      <c r="J4438">
        <v>2</v>
      </c>
      <c r="K4438" t="s">
        <v>1475</v>
      </c>
      <c r="L4438">
        <f>data_to_analyze[[#This Row],[workers]]-data_to_analyze[[#This Row],[previous_workers]]</f>
        <v>2</v>
      </c>
    </row>
    <row r="4439" spans="1:12" x14ac:dyDescent="0.25">
      <c r="A4439">
        <v>4426</v>
      </c>
      <c r="B4439" t="s">
        <v>15812</v>
      </c>
      <c r="C4439" t="s">
        <v>10856</v>
      </c>
      <c r="D4439" s="7">
        <v>2200000</v>
      </c>
      <c r="E4439">
        <v>67</v>
      </c>
      <c r="F4439" t="s">
        <v>149</v>
      </c>
      <c r="G4439">
        <v>9</v>
      </c>
      <c r="H4439">
        <v>4</v>
      </c>
      <c r="I4439">
        <v>2012</v>
      </c>
      <c r="J4439">
        <v>2</v>
      </c>
      <c r="K4439" t="s">
        <v>632</v>
      </c>
      <c r="L4439">
        <f>data_to_analyze[[#This Row],[workers]]-data_to_analyze[[#This Row],[previous_workers]]</f>
        <v>5</v>
      </c>
    </row>
    <row r="4440" spans="1:12" x14ac:dyDescent="0.25">
      <c r="A4440">
        <v>4427</v>
      </c>
      <c r="B4440" t="s">
        <v>15815</v>
      </c>
      <c r="C4440" t="s">
        <v>17758</v>
      </c>
      <c r="D4440" s="7">
        <v>4200000</v>
      </c>
      <c r="E4440">
        <v>67</v>
      </c>
      <c r="F4440" t="s">
        <v>69</v>
      </c>
      <c r="G4440">
        <v>28</v>
      </c>
      <c r="H4440">
        <v>25</v>
      </c>
      <c r="I4440">
        <v>1988</v>
      </c>
      <c r="J4440">
        <v>1</v>
      </c>
      <c r="K4440" t="s">
        <v>10411</v>
      </c>
      <c r="L4440">
        <f>data_to_analyze[[#This Row],[workers]]-data_to_analyze[[#This Row],[previous_workers]]</f>
        <v>3</v>
      </c>
    </row>
    <row r="4441" spans="1:12" x14ac:dyDescent="0.25">
      <c r="A4441">
        <v>4428</v>
      </c>
      <c r="B4441" t="s">
        <v>15818</v>
      </c>
      <c r="C4441" t="s">
        <v>17739</v>
      </c>
      <c r="D4441" s="7">
        <v>132900000</v>
      </c>
      <c r="E4441">
        <v>67</v>
      </c>
      <c r="F4441" t="s">
        <v>297</v>
      </c>
      <c r="G4441">
        <v>753</v>
      </c>
      <c r="H4441">
        <v>389</v>
      </c>
      <c r="I4441">
        <v>2007</v>
      </c>
      <c r="J4441">
        <v>7</v>
      </c>
      <c r="K4441" t="s">
        <v>2055</v>
      </c>
      <c r="L4441">
        <f>data_to_analyze[[#This Row],[workers]]-data_to_analyze[[#This Row],[previous_workers]]</f>
        <v>364</v>
      </c>
    </row>
    <row r="4442" spans="1:12" x14ac:dyDescent="0.25">
      <c r="A4442">
        <v>4429</v>
      </c>
      <c r="B4442" t="s">
        <v>15822</v>
      </c>
      <c r="C4442" t="s">
        <v>10856</v>
      </c>
      <c r="D4442" s="7">
        <v>4900000</v>
      </c>
      <c r="E4442">
        <v>67</v>
      </c>
      <c r="F4442" t="s">
        <v>211</v>
      </c>
      <c r="G4442">
        <v>22</v>
      </c>
      <c r="H4442">
        <v>46</v>
      </c>
      <c r="I4442">
        <v>2014</v>
      </c>
      <c r="J4442">
        <v>1</v>
      </c>
      <c r="K4442" t="s">
        <v>15825</v>
      </c>
      <c r="L4442">
        <f>data_to_analyze[[#This Row],[workers]]-data_to_analyze[[#This Row],[previous_workers]]</f>
        <v>-24</v>
      </c>
    </row>
    <row r="4443" spans="1:12" x14ac:dyDescent="0.25">
      <c r="A4443">
        <v>4430</v>
      </c>
      <c r="B4443" t="s">
        <v>15826</v>
      </c>
      <c r="C4443" t="s">
        <v>17735</v>
      </c>
      <c r="D4443" s="7">
        <v>2800000</v>
      </c>
      <c r="E4443">
        <v>67</v>
      </c>
      <c r="F4443" t="s">
        <v>623</v>
      </c>
      <c r="G4443">
        <v>13</v>
      </c>
      <c r="H4443">
        <v>8</v>
      </c>
      <c r="I4443">
        <v>2010</v>
      </c>
      <c r="J4443">
        <v>1</v>
      </c>
      <c r="K4443" t="s">
        <v>1189</v>
      </c>
      <c r="L4443">
        <f>data_to_analyze[[#This Row],[workers]]-data_to_analyze[[#This Row],[previous_workers]]</f>
        <v>5</v>
      </c>
    </row>
    <row r="4444" spans="1:12" x14ac:dyDescent="0.25">
      <c r="A4444">
        <v>4431</v>
      </c>
      <c r="B4444" t="s">
        <v>15829</v>
      </c>
      <c r="C4444" t="s">
        <v>17762</v>
      </c>
      <c r="D4444" s="7">
        <v>4100000</v>
      </c>
      <c r="E4444">
        <v>67</v>
      </c>
      <c r="F4444" t="s">
        <v>25</v>
      </c>
      <c r="G4444">
        <v>9</v>
      </c>
      <c r="H4444">
        <v>3</v>
      </c>
      <c r="I4444">
        <v>2012</v>
      </c>
      <c r="J4444">
        <v>1</v>
      </c>
      <c r="K4444" t="s">
        <v>2886</v>
      </c>
      <c r="L4444">
        <f>data_to_analyze[[#This Row],[workers]]-data_to_analyze[[#This Row],[previous_workers]]</f>
        <v>6</v>
      </c>
    </row>
    <row r="4445" spans="1:12" x14ac:dyDescent="0.25">
      <c r="A4445">
        <v>4432</v>
      </c>
      <c r="B4445" t="s">
        <v>15832</v>
      </c>
      <c r="C4445" t="s">
        <v>17734</v>
      </c>
      <c r="D4445" s="7">
        <v>7500000</v>
      </c>
      <c r="E4445">
        <v>67</v>
      </c>
      <c r="F4445" t="s">
        <v>336</v>
      </c>
      <c r="G4445">
        <v>122</v>
      </c>
      <c r="H4445">
        <v>74</v>
      </c>
      <c r="I4445">
        <v>2012</v>
      </c>
      <c r="J4445">
        <v>3</v>
      </c>
      <c r="K4445" t="s">
        <v>19</v>
      </c>
      <c r="L4445">
        <f>data_to_analyze[[#This Row],[workers]]-data_to_analyze[[#This Row],[previous_workers]]</f>
        <v>48</v>
      </c>
    </row>
    <row r="4446" spans="1:12" x14ac:dyDescent="0.25">
      <c r="A4446">
        <v>4433</v>
      </c>
      <c r="B4446" t="s">
        <v>15835</v>
      </c>
      <c r="C4446" t="s">
        <v>777</v>
      </c>
      <c r="D4446" s="7">
        <v>25300000</v>
      </c>
      <c r="E4446">
        <v>67</v>
      </c>
      <c r="F4446" t="s">
        <v>211</v>
      </c>
      <c r="G4446">
        <v>72</v>
      </c>
      <c r="H4446">
        <v>49</v>
      </c>
      <c r="I4446">
        <v>2004</v>
      </c>
      <c r="J4446">
        <v>1</v>
      </c>
      <c r="K4446" t="s">
        <v>56</v>
      </c>
      <c r="L4446">
        <f>data_to_analyze[[#This Row],[workers]]-data_to_analyze[[#This Row],[previous_workers]]</f>
        <v>23</v>
      </c>
    </row>
    <row r="4447" spans="1:12" x14ac:dyDescent="0.25">
      <c r="A4447">
        <v>4434</v>
      </c>
      <c r="B4447" t="s">
        <v>15838</v>
      </c>
      <c r="C4447" t="s">
        <v>17742</v>
      </c>
      <c r="D4447" s="7">
        <v>84800000</v>
      </c>
      <c r="E4447">
        <v>67</v>
      </c>
      <c r="F4447" t="s">
        <v>55</v>
      </c>
      <c r="G4447">
        <v>223</v>
      </c>
      <c r="H4447">
        <v>162</v>
      </c>
      <c r="I4447">
        <v>2007</v>
      </c>
      <c r="J4447">
        <v>5</v>
      </c>
      <c r="K4447" t="s">
        <v>5446</v>
      </c>
      <c r="L4447">
        <f>data_to_analyze[[#This Row],[workers]]-data_to_analyze[[#This Row],[previous_workers]]</f>
        <v>61</v>
      </c>
    </row>
    <row r="4448" spans="1:12" x14ac:dyDescent="0.25">
      <c r="A4448">
        <v>4435</v>
      </c>
      <c r="B4448" t="s">
        <v>15841</v>
      </c>
      <c r="C4448" t="s">
        <v>17735</v>
      </c>
      <c r="D4448" s="7">
        <v>4500000</v>
      </c>
      <c r="E4448">
        <v>67</v>
      </c>
      <c r="F4448" t="s">
        <v>336</v>
      </c>
      <c r="G4448">
        <v>31</v>
      </c>
      <c r="H4448">
        <v>31</v>
      </c>
      <c r="I4448">
        <v>2010</v>
      </c>
      <c r="J4448">
        <v>1</v>
      </c>
      <c r="K4448" t="s">
        <v>7498</v>
      </c>
      <c r="L4448">
        <f>data_to_analyze[[#This Row],[workers]]-data_to_analyze[[#This Row],[previous_workers]]</f>
        <v>0</v>
      </c>
    </row>
    <row r="4449" spans="1:12" x14ac:dyDescent="0.25">
      <c r="A4449">
        <v>4436</v>
      </c>
      <c r="B4449" t="s">
        <v>15844</v>
      </c>
      <c r="C4449" t="s">
        <v>17775</v>
      </c>
      <c r="D4449" s="7">
        <v>68600000</v>
      </c>
      <c r="E4449">
        <v>67</v>
      </c>
      <c r="F4449" t="s">
        <v>211</v>
      </c>
      <c r="G4449">
        <v>256</v>
      </c>
      <c r="H4449">
        <v>209</v>
      </c>
      <c r="I4449">
        <v>1986</v>
      </c>
      <c r="J4449">
        <v>1</v>
      </c>
      <c r="K4449" t="s">
        <v>15847</v>
      </c>
      <c r="L4449">
        <f>data_to_analyze[[#This Row],[workers]]-data_to_analyze[[#This Row],[previous_workers]]</f>
        <v>47</v>
      </c>
    </row>
    <row r="4450" spans="1:12" x14ac:dyDescent="0.25">
      <c r="A4450">
        <v>4437</v>
      </c>
      <c r="B4450" t="s">
        <v>15848</v>
      </c>
      <c r="C4450" t="s">
        <v>17773</v>
      </c>
      <c r="D4450" s="7">
        <v>4900000</v>
      </c>
      <c r="E4450">
        <v>67</v>
      </c>
      <c r="F4450" t="s">
        <v>55</v>
      </c>
      <c r="G4450">
        <v>42</v>
      </c>
      <c r="H4450">
        <v>12</v>
      </c>
      <c r="I4450">
        <v>2010</v>
      </c>
      <c r="J4450">
        <v>1</v>
      </c>
      <c r="K4450" t="s">
        <v>735</v>
      </c>
      <c r="L4450">
        <f>data_to_analyze[[#This Row],[workers]]-data_to_analyze[[#This Row],[previous_workers]]</f>
        <v>30</v>
      </c>
    </row>
    <row r="4451" spans="1:12" x14ac:dyDescent="0.25">
      <c r="A4451">
        <v>4438</v>
      </c>
      <c r="B4451" t="s">
        <v>15851</v>
      </c>
      <c r="C4451" t="s">
        <v>17749</v>
      </c>
      <c r="D4451" s="7">
        <v>10900000</v>
      </c>
      <c r="E4451">
        <v>67</v>
      </c>
      <c r="F4451" t="s">
        <v>18</v>
      </c>
      <c r="G4451">
        <v>70</v>
      </c>
      <c r="H4451">
        <v>45</v>
      </c>
      <c r="I4451">
        <v>1997</v>
      </c>
      <c r="J4451">
        <v>9</v>
      </c>
      <c r="K4451" t="s">
        <v>1196</v>
      </c>
      <c r="L4451">
        <f>data_to_analyze[[#This Row],[workers]]-data_to_analyze[[#This Row],[previous_workers]]</f>
        <v>25</v>
      </c>
    </row>
    <row r="4452" spans="1:12" x14ac:dyDescent="0.25">
      <c r="A4452">
        <v>4439</v>
      </c>
      <c r="B4452" t="s">
        <v>15854</v>
      </c>
      <c r="C4452" t="s">
        <v>108</v>
      </c>
      <c r="D4452" s="7">
        <v>25700000</v>
      </c>
      <c r="E4452">
        <v>67</v>
      </c>
      <c r="F4452" t="s">
        <v>233</v>
      </c>
      <c r="G4452">
        <v>105</v>
      </c>
      <c r="H4452">
        <v>70</v>
      </c>
      <c r="I4452">
        <v>1986</v>
      </c>
      <c r="J4452">
        <v>6</v>
      </c>
      <c r="K4452" t="s">
        <v>108</v>
      </c>
      <c r="L4452">
        <f>data_to_analyze[[#This Row],[workers]]-data_to_analyze[[#This Row],[previous_workers]]</f>
        <v>35</v>
      </c>
    </row>
    <row r="4453" spans="1:12" x14ac:dyDescent="0.25">
      <c r="A4453">
        <v>4440</v>
      </c>
      <c r="B4453" t="s">
        <v>15857</v>
      </c>
      <c r="C4453" t="s">
        <v>108</v>
      </c>
      <c r="D4453" s="7">
        <v>12700000</v>
      </c>
      <c r="E4453">
        <v>67</v>
      </c>
      <c r="F4453" t="s">
        <v>336</v>
      </c>
      <c r="G4453">
        <v>13</v>
      </c>
      <c r="H4453">
        <v>13</v>
      </c>
      <c r="I4453">
        <v>2012</v>
      </c>
      <c r="J4453">
        <v>4</v>
      </c>
      <c r="K4453" t="s">
        <v>108</v>
      </c>
      <c r="L4453">
        <f>data_to_analyze[[#This Row],[workers]]-data_to_analyze[[#This Row],[previous_workers]]</f>
        <v>0</v>
      </c>
    </row>
    <row r="4454" spans="1:12" x14ac:dyDescent="0.25">
      <c r="A4454">
        <v>4441</v>
      </c>
      <c r="B4454" t="s">
        <v>15860</v>
      </c>
      <c r="C4454" t="s">
        <v>17739</v>
      </c>
      <c r="D4454" s="7">
        <v>42300000</v>
      </c>
      <c r="E4454">
        <v>67</v>
      </c>
      <c r="F4454" t="s">
        <v>271</v>
      </c>
      <c r="G4454">
        <v>32</v>
      </c>
      <c r="H4454">
        <v>28</v>
      </c>
      <c r="I4454">
        <v>2007</v>
      </c>
      <c r="J4454">
        <v>1</v>
      </c>
      <c r="K4454" t="s">
        <v>13245</v>
      </c>
      <c r="L4454">
        <f>data_to_analyze[[#This Row],[workers]]-data_to_analyze[[#This Row],[previous_workers]]</f>
        <v>4</v>
      </c>
    </row>
    <row r="4455" spans="1:12" x14ac:dyDescent="0.25">
      <c r="A4455">
        <v>4442</v>
      </c>
      <c r="B4455" t="s">
        <v>15863</v>
      </c>
      <c r="C4455" t="s">
        <v>10856</v>
      </c>
      <c r="D4455" s="7">
        <v>103800000</v>
      </c>
      <c r="E4455">
        <v>67</v>
      </c>
      <c r="F4455" t="s">
        <v>1041</v>
      </c>
      <c r="G4455">
        <v>522</v>
      </c>
      <c r="H4455">
        <v>303</v>
      </c>
      <c r="I4455">
        <v>1972</v>
      </c>
      <c r="J4455">
        <v>2</v>
      </c>
      <c r="K4455" t="s">
        <v>964</v>
      </c>
      <c r="L4455">
        <f>data_to_analyze[[#This Row],[workers]]-data_to_analyze[[#This Row],[previous_workers]]</f>
        <v>219</v>
      </c>
    </row>
    <row r="4456" spans="1:12" x14ac:dyDescent="0.25">
      <c r="A4456">
        <v>4443</v>
      </c>
      <c r="B4456" t="s">
        <v>15867</v>
      </c>
      <c r="C4456" t="s">
        <v>17773</v>
      </c>
      <c r="D4456" s="7">
        <v>43100000</v>
      </c>
      <c r="E4456">
        <v>67</v>
      </c>
      <c r="F4456" t="s">
        <v>156</v>
      </c>
      <c r="G4456">
        <v>101</v>
      </c>
      <c r="H4456">
        <v>81</v>
      </c>
      <c r="I4456">
        <v>2008</v>
      </c>
      <c r="J4456">
        <v>7</v>
      </c>
      <c r="K4456" t="s">
        <v>1853</v>
      </c>
      <c r="L4456">
        <f>data_to_analyze[[#This Row],[workers]]-data_to_analyze[[#This Row],[previous_workers]]</f>
        <v>20</v>
      </c>
    </row>
    <row r="4457" spans="1:12" x14ac:dyDescent="0.25">
      <c r="A4457">
        <v>4444</v>
      </c>
      <c r="B4457" t="s">
        <v>15870</v>
      </c>
      <c r="C4457" t="s">
        <v>17765</v>
      </c>
      <c r="D4457" s="7">
        <v>16300000</v>
      </c>
      <c r="E4457">
        <v>67</v>
      </c>
      <c r="F4457" t="s">
        <v>211</v>
      </c>
      <c r="G4457">
        <v>97</v>
      </c>
      <c r="H4457">
        <v>64</v>
      </c>
      <c r="I4457">
        <v>2006</v>
      </c>
      <c r="J4457">
        <v>1</v>
      </c>
      <c r="K4457" t="s">
        <v>2932</v>
      </c>
      <c r="L4457">
        <f>data_to_analyze[[#This Row],[workers]]-data_to_analyze[[#This Row],[previous_workers]]</f>
        <v>33</v>
      </c>
    </row>
    <row r="4458" spans="1:12" x14ac:dyDescent="0.25">
      <c r="A4458">
        <v>4445</v>
      </c>
      <c r="B4458" t="s">
        <v>15873</v>
      </c>
      <c r="C4458" t="s">
        <v>17765</v>
      </c>
      <c r="D4458" s="7">
        <v>26100000</v>
      </c>
      <c r="E4458">
        <v>67</v>
      </c>
      <c r="F4458" t="s">
        <v>297</v>
      </c>
      <c r="G4458">
        <v>80</v>
      </c>
      <c r="H4458">
        <v>36</v>
      </c>
      <c r="I4458">
        <v>2004</v>
      </c>
      <c r="J4458">
        <v>2</v>
      </c>
      <c r="K4458" t="s">
        <v>15876</v>
      </c>
      <c r="L4458">
        <f>data_to_analyze[[#This Row],[workers]]-data_to_analyze[[#This Row],[previous_workers]]</f>
        <v>44</v>
      </c>
    </row>
    <row r="4459" spans="1:12" x14ac:dyDescent="0.25">
      <c r="A4459">
        <v>4446</v>
      </c>
      <c r="B4459" t="s">
        <v>15877</v>
      </c>
      <c r="C4459" t="s">
        <v>10856</v>
      </c>
      <c r="D4459" s="7">
        <v>5800000</v>
      </c>
      <c r="E4459">
        <v>67</v>
      </c>
      <c r="F4459" t="s">
        <v>329</v>
      </c>
      <c r="G4459">
        <v>46</v>
      </c>
      <c r="H4459">
        <v>25</v>
      </c>
      <c r="I4459">
        <v>2008</v>
      </c>
      <c r="J4459">
        <v>2</v>
      </c>
      <c r="K4459" t="s">
        <v>15880</v>
      </c>
      <c r="L4459">
        <f>data_to_analyze[[#This Row],[workers]]-data_to_analyze[[#This Row],[previous_workers]]</f>
        <v>21</v>
      </c>
    </row>
    <row r="4460" spans="1:12" x14ac:dyDescent="0.25">
      <c r="A4460">
        <v>4447</v>
      </c>
      <c r="B4460" t="s">
        <v>15881</v>
      </c>
      <c r="C4460" t="s">
        <v>108</v>
      </c>
      <c r="D4460" s="7">
        <v>2100000</v>
      </c>
      <c r="E4460">
        <v>67</v>
      </c>
      <c r="F4460" t="s">
        <v>18</v>
      </c>
      <c r="G4460">
        <v>1</v>
      </c>
      <c r="H4460">
        <v>1</v>
      </c>
      <c r="I4460">
        <v>2010</v>
      </c>
      <c r="J4460">
        <v>2</v>
      </c>
      <c r="K4460" t="s">
        <v>15884</v>
      </c>
      <c r="L4460">
        <f>data_to_analyze[[#This Row],[workers]]-data_to_analyze[[#This Row],[previous_workers]]</f>
        <v>0</v>
      </c>
    </row>
    <row r="4461" spans="1:12" x14ac:dyDescent="0.25">
      <c r="A4461">
        <v>4448</v>
      </c>
      <c r="B4461" t="s">
        <v>15885</v>
      </c>
      <c r="C4461" t="s">
        <v>17765</v>
      </c>
      <c r="D4461" s="7">
        <v>2400000</v>
      </c>
      <c r="E4461">
        <v>67</v>
      </c>
      <c r="F4461" t="s">
        <v>175</v>
      </c>
      <c r="G4461">
        <v>13</v>
      </c>
      <c r="H4461">
        <v>4</v>
      </c>
      <c r="I4461">
        <v>2005</v>
      </c>
      <c r="J4461">
        <v>3</v>
      </c>
      <c r="K4461" t="s">
        <v>15888</v>
      </c>
      <c r="L4461">
        <f>data_to_analyze[[#This Row],[workers]]-data_to_analyze[[#This Row],[previous_workers]]</f>
        <v>9</v>
      </c>
    </row>
    <row r="4462" spans="1:12" x14ac:dyDescent="0.25">
      <c r="A4462">
        <v>4449</v>
      </c>
      <c r="B4462" t="s">
        <v>15889</v>
      </c>
      <c r="C4462" t="s">
        <v>17735</v>
      </c>
      <c r="D4462" s="7">
        <v>200000</v>
      </c>
      <c r="E4462">
        <v>67</v>
      </c>
      <c r="F4462" t="s">
        <v>18</v>
      </c>
      <c r="G4462">
        <v>19</v>
      </c>
      <c r="H4462">
        <v>9</v>
      </c>
      <c r="I4462">
        <v>2011</v>
      </c>
      <c r="J4462">
        <v>1</v>
      </c>
      <c r="K4462" t="s">
        <v>89</v>
      </c>
      <c r="L4462">
        <f>data_to_analyze[[#This Row],[workers]]-data_to_analyze[[#This Row],[previous_workers]]</f>
        <v>10</v>
      </c>
    </row>
    <row r="4463" spans="1:12" x14ac:dyDescent="0.25">
      <c r="A4463">
        <v>4450</v>
      </c>
      <c r="B4463" t="s">
        <v>15892</v>
      </c>
      <c r="C4463" t="s">
        <v>17765</v>
      </c>
      <c r="D4463" s="7">
        <v>70700000</v>
      </c>
      <c r="E4463">
        <v>67</v>
      </c>
      <c r="F4463" t="s">
        <v>336</v>
      </c>
      <c r="G4463">
        <v>86</v>
      </c>
      <c r="H4463">
        <v>38</v>
      </c>
      <c r="I4463">
        <v>2009</v>
      </c>
      <c r="J4463">
        <v>6</v>
      </c>
      <c r="K4463" t="s">
        <v>15895</v>
      </c>
      <c r="L4463">
        <f>data_to_analyze[[#This Row],[workers]]-data_to_analyze[[#This Row],[previous_workers]]</f>
        <v>48</v>
      </c>
    </row>
    <row r="4464" spans="1:12" x14ac:dyDescent="0.25">
      <c r="A4464">
        <v>4451</v>
      </c>
      <c r="B4464" t="s">
        <v>15896</v>
      </c>
      <c r="C4464" t="s">
        <v>17773</v>
      </c>
      <c r="D4464" s="7">
        <v>18100000</v>
      </c>
      <c r="E4464">
        <v>67</v>
      </c>
      <c r="F4464" t="s">
        <v>18</v>
      </c>
      <c r="G4464">
        <v>31</v>
      </c>
      <c r="H4464">
        <v>23</v>
      </c>
      <c r="I4464">
        <v>2003</v>
      </c>
      <c r="J4464">
        <v>12</v>
      </c>
      <c r="K4464" t="s">
        <v>387</v>
      </c>
      <c r="L4464">
        <f>data_to_analyze[[#This Row],[workers]]-data_to_analyze[[#This Row],[previous_workers]]</f>
        <v>8</v>
      </c>
    </row>
    <row r="4465" spans="1:12" x14ac:dyDescent="0.25">
      <c r="A4465">
        <v>4452</v>
      </c>
      <c r="B4465" t="s">
        <v>15899</v>
      </c>
      <c r="C4465" t="s">
        <v>17749</v>
      </c>
      <c r="D4465" s="7">
        <v>10500000</v>
      </c>
      <c r="E4465">
        <v>67</v>
      </c>
      <c r="F4465" t="s">
        <v>336</v>
      </c>
      <c r="G4465">
        <v>21</v>
      </c>
      <c r="H4465">
        <v>16</v>
      </c>
      <c r="I4465">
        <v>2004</v>
      </c>
      <c r="J4465">
        <v>4</v>
      </c>
      <c r="K4465" t="s">
        <v>12162</v>
      </c>
      <c r="L4465">
        <f>data_to_analyze[[#This Row],[workers]]-data_to_analyze[[#This Row],[previous_workers]]</f>
        <v>5</v>
      </c>
    </row>
    <row r="4466" spans="1:12" x14ac:dyDescent="0.25">
      <c r="A4466">
        <v>4453</v>
      </c>
      <c r="B4466" t="s">
        <v>15902</v>
      </c>
      <c r="C4466" t="s">
        <v>777</v>
      </c>
      <c r="D4466" s="7">
        <v>8700000</v>
      </c>
      <c r="E4466">
        <v>67</v>
      </c>
      <c r="F4466" t="s">
        <v>40</v>
      </c>
      <c r="G4466">
        <v>22</v>
      </c>
      <c r="H4466">
        <v>18</v>
      </c>
      <c r="I4466">
        <v>2009</v>
      </c>
      <c r="J4466">
        <v>2</v>
      </c>
      <c r="K4466" t="s">
        <v>15905</v>
      </c>
      <c r="L4466">
        <f>data_to_analyze[[#This Row],[workers]]-data_to_analyze[[#This Row],[previous_workers]]</f>
        <v>4</v>
      </c>
    </row>
    <row r="4467" spans="1:12" x14ac:dyDescent="0.25">
      <c r="A4467">
        <v>4454</v>
      </c>
      <c r="B4467" t="s">
        <v>15906</v>
      </c>
      <c r="C4467" t="s">
        <v>108</v>
      </c>
      <c r="D4467" s="7">
        <v>12700000</v>
      </c>
      <c r="E4467">
        <v>67</v>
      </c>
      <c r="F4467" t="s">
        <v>1041</v>
      </c>
      <c r="G4467">
        <v>43</v>
      </c>
      <c r="H4467">
        <v>38</v>
      </c>
      <c r="I4467">
        <v>1997</v>
      </c>
      <c r="J4467">
        <v>2</v>
      </c>
      <c r="K4467" t="s">
        <v>2389</v>
      </c>
      <c r="L4467">
        <f>data_to_analyze[[#This Row],[workers]]-data_to_analyze[[#This Row],[previous_workers]]</f>
        <v>5</v>
      </c>
    </row>
    <row r="4468" spans="1:12" x14ac:dyDescent="0.25">
      <c r="A4468">
        <v>4455</v>
      </c>
      <c r="B4468" t="s">
        <v>15909</v>
      </c>
      <c r="C4468" t="s">
        <v>17743</v>
      </c>
      <c r="D4468" s="7">
        <v>125700000</v>
      </c>
      <c r="E4468">
        <v>67</v>
      </c>
      <c r="F4468" t="s">
        <v>271</v>
      </c>
      <c r="G4468">
        <v>517</v>
      </c>
      <c r="H4468">
        <v>430</v>
      </c>
      <c r="I4468">
        <v>2011</v>
      </c>
      <c r="J4468">
        <v>1</v>
      </c>
      <c r="K4468" t="s">
        <v>15913</v>
      </c>
      <c r="L4468">
        <f>data_to_analyze[[#This Row],[workers]]-data_to_analyze[[#This Row],[previous_workers]]</f>
        <v>87</v>
      </c>
    </row>
    <row r="4469" spans="1:12" x14ac:dyDescent="0.25">
      <c r="A4469">
        <v>4456</v>
      </c>
      <c r="B4469" t="s">
        <v>15914</v>
      </c>
      <c r="C4469" t="s">
        <v>108</v>
      </c>
      <c r="D4469" s="7">
        <v>7400000</v>
      </c>
      <c r="E4469">
        <v>67</v>
      </c>
      <c r="F4469" t="s">
        <v>6043</v>
      </c>
      <c r="G4469">
        <v>50</v>
      </c>
      <c r="H4469">
        <v>26</v>
      </c>
      <c r="I4469">
        <v>2010</v>
      </c>
      <c r="J4469">
        <v>3</v>
      </c>
      <c r="K4469" t="s">
        <v>15917</v>
      </c>
      <c r="L4469">
        <f>data_to_analyze[[#This Row],[workers]]-data_to_analyze[[#This Row],[previous_workers]]</f>
        <v>24</v>
      </c>
    </row>
    <row r="4470" spans="1:12" x14ac:dyDescent="0.25">
      <c r="A4470">
        <v>4457</v>
      </c>
      <c r="B4470" t="s">
        <v>15918</v>
      </c>
      <c r="C4470" t="s">
        <v>17770</v>
      </c>
      <c r="D4470" s="7">
        <v>2300000</v>
      </c>
      <c r="E4470">
        <v>67</v>
      </c>
      <c r="F4470" t="s">
        <v>48</v>
      </c>
      <c r="G4470">
        <v>7</v>
      </c>
      <c r="H4470">
        <v>7</v>
      </c>
      <c r="I4470">
        <v>2009</v>
      </c>
      <c r="J4470">
        <v>1</v>
      </c>
      <c r="K4470" t="s">
        <v>176</v>
      </c>
      <c r="L4470">
        <f>data_to_analyze[[#This Row],[workers]]-data_to_analyze[[#This Row],[previous_workers]]</f>
        <v>0</v>
      </c>
    </row>
    <row r="4471" spans="1:12" x14ac:dyDescent="0.25">
      <c r="A4471">
        <v>4458</v>
      </c>
      <c r="B4471" t="s">
        <v>15921</v>
      </c>
      <c r="C4471" t="s">
        <v>777</v>
      </c>
      <c r="D4471" s="7">
        <v>29300000</v>
      </c>
      <c r="E4471">
        <v>67</v>
      </c>
      <c r="F4471" t="s">
        <v>297</v>
      </c>
      <c r="G4471">
        <v>165</v>
      </c>
      <c r="H4471">
        <v>105</v>
      </c>
      <c r="I4471">
        <v>2002</v>
      </c>
      <c r="J4471">
        <v>4</v>
      </c>
      <c r="K4471" t="s">
        <v>5954</v>
      </c>
      <c r="L4471">
        <f>data_to_analyze[[#This Row],[workers]]-data_to_analyze[[#This Row],[previous_workers]]</f>
        <v>60</v>
      </c>
    </row>
    <row r="4472" spans="1:12" x14ac:dyDescent="0.25">
      <c r="A4472">
        <v>4459</v>
      </c>
      <c r="B4472" t="s">
        <v>15924</v>
      </c>
      <c r="C4472" t="s">
        <v>17748</v>
      </c>
      <c r="D4472" s="7">
        <v>53100000</v>
      </c>
      <c r="E4472">
        <v>67</v>
      </c>
      <c r="F4472" t="s">
        <v>55</v>
      </c>
      <c r="G4472">
        <v>429</v>
      </c>
      <c r="H4472">
        <v>189</v>
      </c>
      <c r="I4472">
        <v>2002</v>
      </c>
      <c r="J4472">
        <v>5</v>
      </c>
      <c r="K4472" t="s">
        <v>15927</v>
      </c>
      <c r="L4472">
        <f>data_to_analyze[[#This Row],[workers]]-data_to_analyze[[#This Row],[previous_workers]]</f>
        <v>240</v>
      </c>
    </row>
    <row r="4473" spans="1:12" x14ac:dyDescent="0.25">
      <c r="A4473">
        <v>4460</v>
      </c>
      <c r="B4473" t="s">
        <v>15928</v>
      </c>
      <c r="C4473" t="s">
        <v>17765</v>
      </c>
      <c r="D4473" s="7">
        <v>7300000</v>
      </c>
      <c r="E4473">
        <v>67</v>
      </c>
      <c r="F4473" t="s">
        <v>18</v>
      </c>
      <c r="G4473">
        <v>43</v>
      </c>
      <c r="H4473">
        <v>24</v>
      </c>
      <c r="I4473">
        <v>1989</v>
      </c>
      <c r="J4473">
        <v>3</v>
      </c>
      <c r="K4473" t="s">
        <v>2157</v>
      </c>
      <c r="L4473">
        <f>data_to_analyze[[#This Row],[workers]]-data_to_analyze[[#This Row],[previous_workers]]</f>
        <v>19</v>
      </c>
    </row>
    <row r="4474" spans="1:12" x14ac:dyDescent="0.25">
      <c r="A4474">
        <v>4461</v>
      </c>
      <c r="B4474" t="s">
        <v>15931</v>
      </c>
      <c r="C4474" t="s">
        <v>17748</v>
      </c>
      <c r="D4474" s="7">
        <v>123600000</v>
      </c>
      <c r="E4474">
        <v>66</v>
      </c>
      <c r="F4474" t="s">
        <v>187</v>
      </c>
      <c r="G4474">
        <v>18</v>
      </c>
      <c r="H4474">
        <v>3</v>
      </c>
      <c r="I4474">
        <v>2014</v>
      </c>
      <c r="J4474">
        <v>2</v>
      </c>
      <c r="K4474" t="s">
        <v>15935</v>
      </c>
      <c r="L4474">
        <f>data_to_analyze[[#This Row],[workers]]-data_to_analyze[[#This Row],[previous_workers]]</f>
        <v>15</v>
      </c>
    </row>
    <row r="4475" spans="1:12" x14ac:dyDescent="0.25">
      <c r="A4475">
        <v>4462</v>
      </c>
      <c r="B4475" t="s">
        <v>15936</v>
      </c>
      <c r="C4475" t="s">
        <v>17765</v>
      </c>
      <c r="D4475" s="7">
        <v>57000000</v>
      </c>
      <c r="E4475">
        <v>66</v>
      </c>
      <c r="F4475" t="s">
        <v>55</v>
      </c>
      <c r="G4475">
        <v>841</v>
      </c>
      <c r="H4475">
        <v>582</v>
      </c>
      <c r="I4475">
        <v>1994</v>
      </c>
      <c r="J4475">
        <v>13</v>
      </c>
      <c r="K4475" t="s">
        <v>1724</v>
      </c>
      <c r="L4475">
        <f>data_to_analyze[[#This Row],[workers]]-data_to_analyze[[#This Row],[previous_workers]]</f>
        <v>259</v>
      </c>
    </row>
    <row r="4476" spans="1:12" x14ac:dyDescent="0.25">
      <c r="A4476">
        <v>4463</v>
      </c>
      <c r="B4476" t="s">
        <v>15940</v>
      </c>
      <c r="C4476" t="s">
        <v>17770</v>
      </c>
      <c r="D4476" s="7">
        <v>11100000</v>
      </c>
      <c r="E4476">
        <v>66</v>
      </c>
      <c r="F4476" t="s">
        <v>308</v>
      </c>
      <c r="G4476">
        <v>50</v>
      </c>
      <c r="H4476">
        <v>40</v>
      </c>
      <c r="I4476">
        <v>2011</v>
      </c>
      <c r="J4476">
        <v>4</v>
      </c>
      <c r="K4476" t="s">
        <v>251</v>
      </c>
      <c r="L4476">
        <f>data_to_analyze[[#This Row],[workers]]-data_to_analyze[[#This Row],[previous_workers]]</f>
        <v>10</v>
      </c>
    </row>
    <row r="4477" spans="1:12" x14ac:dyDescent="0.25">
      <c r="A4477">
        <v>4464</v>
      </c>
      <c r="B4477" t="s">
        <v>15943</v>
      </c>
      <c r="C4477" t="s">
        <v>777</v>
      </c>
      <c r="D4477" s="7">
        <v>16600000</v>
      </c>
      <c r="E4477">
        <v>66</v>
      </c>
      <c r="F4477" t="s">
        <v>1041</v>
      </c>
      <c r="G4477">
        <v>55</v>
      </c>
      <c r="H4477">
        <v>43</v>
      </c>
      <c r="I4477">
        <v>2007</v>
      </c>
      <c r="J4477">
        <v>8</v>
      </c>
      <c r="K4477" t="s">
        <v>15946</v>
      </c>
      <c r="L4477">
        <f>data_to_analyze[[#This Row],[workers]]-data_to_analyze[[#This Row],[previous_workers]]</f>
        <v>12</v>
      </c>
    </row>
    <row r="4478" spans="1:12" x14ac:dyDescent="0.25">
      <c r="A4478">
        <v>4465</v>
      </c>
      <c r="B4478" t="s">
        <v>15947</v>
      </c>
      <c r="C4478" t="s">
        <v>17735</v>
      </c>
      <c r="D4478" s="7">
        <v>7700000</v>
      </c>
      <c r="E4478">
        <v>66</v>
      </c>
      <c r="F4478" t="s">
        <v>308</v>
      </c>
      <c r="G4478">
        <v>122</v>
      </c>
      <c r="H4478">
        <v>70</v>
      </c>
      <c r="I4478">
        <v>2010</v>
      </c>
      <c r="J4478">
        <v>1</v>
      </c>
      <c r="K4478" t="s">
        <v>89</v>
      </c>
      <c r="L4478">
        <f>data_to_analyze[[#This Row],[workers]]-data_to_analyze[[#This Row],[previous_workers]]</f>
        <v>52</v>
      </c>
    </row>
    <row r="4479" spans="1:12" x14ac:dyDescent="0.25">
      <c r="A4479">
        <v>4466</v>
      </c>
      <c r="B4479" t="s">
        <v>15950</v>
      </c>
      <c r="C4479" t="s">
        <v>17773</v>
      </c>
      <c r="D4479" s="7">
        <v>13900000</v>
      </c>
      <c r="E4479">
        <v>66</v>
      </c>
      <c r="F4479" t="s">
        <v>181</v>
      </c>
      <c r="G4479">
        <v>85</v>
      </c>
      <c r="H4479">
        <v>45</v>
      </c>
      <c r="I4479">
        <v>2002</v>
      </c>
      <c r="J4479">
        <v>1</v>
      </c>
      <c r="K4479" t="s">
        <v>565</v>
      </c>
      <c r="L4479">
        <f>data_to_analyze[[#This Row],[workers]]-data_to_analyze[[#This Row],[previous_workers]]</f>
        <v>40</v>
      </c>
    </row>
    <row r="4480" spans="1:12" x14ac:dyDescent="0.25">
      <c r="A4480">
        <v>4467</v>
      </c>
      <c r="B4480" t="s">
        <v>15953</v>
      </c>
      <c r="C4480" t="s">
        <v>17770</v>
      </c>
      <c r="D4480" s="7">
        <v>3600000</v>
      </c>
      <c r="E4480">
        <v>66</v>
      </c>
      <c r="F4480" t="s">
        <v>55</v>
      </c>
      <c r="G4480">
        <v>25</v>
      </c>
      <c r="H4480">
        <v>15</v>
      </c>
      <c r="I4480">
        <v>2002</v>
      </c>
      <c r="J4480">
        <v>2</v>
      </c>
      <c r="K4480" t="s">
        <v>6566</v>
      </c>
      <c r="L4480">
        <f>data_to_analyze[[#This Row],[workers]]-data_to_analyze[[#This Row],[previous_workers]]</f>
        <v>10</v>
      </c>
    </row>
    <row r="4481" spans="1:12" x14ac:dyDescent="0.25">
      <c r="A4481">
        <v>4468</v>
      </c>
      <c r="B4481" t="s">
        <v>15956</v>
      </c>
      <c r="C4481" t="s">
        <v>17742</v>
      </c>
      <c r="D4481" s="7">
        <v>106500000</v>
      </c>
      <c r="E4481">
        <v>66</v>
      </c>
      <c r="F4481" t="s">
        <v>55</v>
      </c>
      <c r="G4481">
        <v>235</v>
      </c>
      <c r="H4481">
        <v>136</v>
      </c>
      <c r="I4481">
        <v>1994</v>
      </c>
      <c r="J4481">
        <v>4</v>
      </c>
      <c r="K4481" t="s">
        <v>15960</v>
      </c>
      <c r="L4481">
        <f>data_to_analyze[[#This Row],[workers]]-data_to_analyze[[#This Row],[previous_workers]]</f>
        <v>99</v>
      </c>
    </row>
    <row r="4482" spans="1:12" x14ac:dyDescent="0.25">
      <c r="A4482">
        <v>4469</v>
      </c>
      <c r="B4482" t="s">
        <v>15961</v>
      </c>
      <c r="C4482" t="s">
        <v>17765</v>
      </c>
      <c r="D4482" s="7">
        <v>3600000</v>
      </c>
      <c r="E4482">
        <v>66</v>
      </c>
      <c r="F4482" t="s">
        <v>211</v>
      </c>
      <c r="G4482">
        <v>20</v>
      </c>
      <c r="H4482">
        <v>14</v>
      </c>
      <c r="I4482">
        <v>1989</v>
      </c>
      <c r="J4482">
        <v>2</v>
      </c>
      <c r="K4482" t="s">
        <v>15964</v>
      </c>
      <c r="L4482">
        <f>data_to_analyze[[#This Row],[workers]]-data_to_analyze[[#This Row],[previous_workers]]</f>
        <v>6</v>
      </c>
    </row>
    <row r="4483" spans="1:12" x14ac:dyDescent="0.25">
      <c r="A4483">
        <v>4470</v>
      </c>
      <c r="B4483" t="s">
        <v>15965</v>
      </c>
      <c r="C4483" t="s">
        <v>7363</v>
      </c>
      <c r="D4483" s="7">
        <v>5400000</v>
      </c>
      <c r="E4483">
        <v>66</v>
      </c>
      <c r="F4483" t="s">
        <v>271</v>
      </c>
      <c r="G4483">
        <v>75</v>
      </c>
      <c r="H4483">
        <v>60</v>
      </c>
      <c r="I4483">
        <v>2002</v>
      </c>
      <c r="J4483">
        <v>1</v>
      </c>
      <c r="K4483" t="s">
        <v>15968</v>
      </c>
      <c r="L4483">
        <f>data_to_analyze[[#This Row],[workers]]-data_to_analyze[[#This Row],[previous_workers]]</f>
        <v>15</v>
      </c>
    </row>
    <row r="4484" spans="1:12" x14ac:dyDescent="0.25">
      <c r="A4484">
        <v>4471</v>
      </c>
      <c r="B4484" t="s">
        <v>15969</v>
      </c>
      <c r="C4484" t="s">
        <v>17742</v>
      </c>
      <c r="D4484" s="7">
        <v>13600000</v>
      </c>
      <c r="E4484">
        <v>66</v>
      </c>
      <c r="F4484" t="s">
        <v>297</v>
      </c>
      <c r="G4484">
        <v>84</v>
      </c>
      <c r="H4484">
        <v>53</v>
      </c>
      <c r="I4484">
        <v>2002</v>
      </c>
      <c r="J4484">
        <v>4</v>
      </c>
      <c r="K4484" t="s">
        <v>15972</v>
      </c>
      <c r="L4484">
        <f>data_to_analyze[[#This Row],[workers]]-data_to_analyze[[#This Row],[previous_workers]]</f>
        <v>31</v>
      </c>
    </row>
    <row r="4485" spans="1:12" x14ac:dyDescent="0.25">
      <c r="A4485">
        <v>4472</v>
      </c>
      <c r="B4485" t="s">
        <v>15973</v>
      </c>
      <c r="C4485" t="s">
        <v>17765</v>
      </c>
      <c r="D4485" s="7">
        <v>600000</v>
      </c>
      <c r="E4485">
        <v>66</v>
      </c>
      <c r="F4485" t="s">
        <v>308</v>
      </c>
      <c r="G4485">
        <v>163</v>
      </c>
      <c r="H4485">
        <v>129</v>
      </c>
      <c r="I4485">
        <v>2010</v>
      </c>
      <c r="J4485">
        <v>4</v>
      </c>
      <c r="K4485" t="s">
        <v>49</v>
      </c>
      <c r="L4485">
        <f>data_to_analyze[[#This Row],[workers]]-data_to_analyze[[#This Row],[previous_workers]]</f>
        <v>34</v>
      </c>
    </row>
    <row r="4486" spans="1:12" x14ac:dyDescent="0.25">
      <c r="A4486">
        <v>4473</v>
      </c>
      <c r="B4486" t="s">
        <v>15976</v>
      </c>
      <c r="C4486" t="s">
        <v>108</v>
      </c>
      <c r="D4486" s="7">
        <v>22500000</v>
      </c>
      <c r="E4486">
        <v>66</v>
      </c>
      <c r="F4486" t="s">
        <v>55</v>
      </c>
      <c r="G4486">
        <v>246</v>
      </c>
      <c r="H4486">
        <v>167</v>
      </c>
      <c r="I4486">
        <v>2006</v>
      </c>
      <c r="J4486">
        <v>3</v>
      </c>
      <c r="K4486" t="s">
        <v>15979</v>
      </c>
      <c r="L4486">
        <f>data_to_analyze[[#This Row],[workers]]-data_to_analyze[[#This Row],[previous_workers]]</f>
        <v>79</v>
      </c>
    </row>
    <row r="4487" spans="1:12" x14ac:dyDescent="0.25">
      <c r="A4487">
        <v>4474</v>
      </c>
      <c r="B4487" t="s">
        <v>15980</v>
      </c>
      <c r="C4487" t="s">
        <v>17749</v>
      </c>
      <c r="D4487" s="7">
        <v>4500000</v>
      </c>
      <c r="E4487">
        <v>66</v>
      </c>
      <c r="F4487" t="s">
        <v>336</v>
      </c>
      <c r="G4487">
        <v>20</v>
      </c>
      <c r="H4487">
        <v>10</v>
      </c>
      <c r="I4487">
        <v>2004</v>
      </c>
      <c r="J4487">
        <v>1</v>
      </c>
      <c r="K4487" t="s">
        <v>344</v>
      </c>
      <c r="L4487">
        <f>data_to_analyze[[#This Row],[workers]]-data_to_analyze[[#This Row],[previous_workers]]</f>
        <v>10</v>
      </c>
    </row>
    <row r="4488" spans="1:12" x14ac:dyDescent="0.25">
      <c r="A4488">
        <v>4475</v>
      </c>
      <c r="B4488" t="s">
        <v>15983</v>
      </c>
      <c r="C4488" t="s">
        <v>17742</v>
      </c>
      <c r="D4488" s="7">
        <v>200000</v>
      </c>
      <c r="E4488">
        <v>66</v>
      </c>
      <c r="F4488" t="s">
        <v>218</v>
      </c>
      <c r="G4488">
        <v>8</v>
      </c>
      <c r="H4488">
        <v>2</v>
      </c>
      <c r="I4488">
        <v>2011</v>
      </c>
      <c r="J4488">
        <v>1</v>
      </c>
      <c r="K4488" t="s">
        <v>355</v>
      </c>
      <c r="L4488">
        <f>data_to_analyze[[#This Row],[workers]]-data_to_analyze[[#This Row],[previous_workers]]</f>
        <v>6</v>
      </c>
    </row>
    <row r="4489" spans="1:12" x14ac:dyDescent="0.25">
      <c r="A4489">
        <v>4476</v>
      </c>
      <c r="B4489" t="s">
        <v>15986</v>
      </c>
      <c r="C4489" t="s">
        <v>17758</v>
      </c>
      <c r="D4489" s="7">
        <v>27900000</v>
      </c>
      <c r="E4489">
        <v>66</v>
      </c>
      <c r="F4489" t="s">
        <v>33</v>
      </c>
      <c r="G4489">
        <v>129</v>
      </c>
      <c r="H4489">
        <v>80</v>
      </c>
      <c r="I4489">
        <v>1996</v>
      </c>
      <c r="J4489">
        <v>8</v>
      </c>
      <c r="K4489" t="s">
        <v>14212</v>
      </c>
      <c r="L4489">
        <f>data_to_analyze[[#This Row],[workers]]-data_to_analyze[[#This Row],[previous_workers]]</f>
        <v>49</v>
      </c>
    </row>
    <row r="4490" spans="1:12" x14ac:dyDescent="0.25">
      <c r="A4490">
        <v>4477</v>
      </c>
      <c r="B4490" t="s">
        <v>15989</v>
      </c>
      <c r="C4490" t="s">
        <v>777</v>
      </c>
      <c r="D4490" s="7">
        <v>6200000</v>
      </c>
      <c r="E4490">
        <v>66</v>
      </c>
      <c r="F4490" t="s">
        <v>18</v>
      </c>
      <c r="G4490">
        <v>31</v>
      </c>
      <c r="H4490">
        <v>16</v>
      </c>
      <c r="I4490">
        <v>2009</v>
      </c>
      <c r="J4490">
        <v>1</v>
      </c>
      <c r="K4490" t="s">
        <v>56</v>
      </c>
      <c r="L4490">
        <f>data_to_analyze[[#This Row],[workers]]-data_to_analyze[[#This Row],[previous_workers]]</f>
        <v>15</v>
      </c>
    </row>
    <row r="4491" spans="1:12" x14ac:dyDescent="0.25">
      <c r="A4491">
        <v>4478</v>
      </c>
      <c r="B4491" t="s">
        <v>15992</v>
      </c>
      <c r="C4491" t="s">
        <v>17758</v>
      </c>
      <c r="D4491" s="7">
        <v>11700000</v>
      </c>
      <c r="E4491">
        <v>66</v>
      </c>
      <c r="F4491" t="s">
        <v>297</v>
      </c>
      <c r="G4491">
        <v>52</v>
      </c>
      <c r="H4491">
        <v>30</v>
      </c>
      <c r="I4491">
        <v>2009</v>
      </c>
      <c r="J4491">
        <v>2</v>
      </c>
      <c r="K4491" t="s">
        <v>7622</v>
      </c>
      <c r="L4491">
        <f>data_to_analyze[[#This Row],[workers]]-data_to_analyze[[#This Row],[previous_workers]]</f>
        <v>22</v>
      </c>
    </row>
    <row r="4492" spans="1:12" x14ac:dyDescent="0.25">
      <c r="A4492">
        <v>4479</v>
      </c>
      <c r="B4492" t="s">
        <v>15995</v>
      </c>
      <c r="C4492" t="s">
        <v>17734</v>
      </c>
      <c r="D4492" s="7">
        <v>1200000</v>
      </c>
      <c r="E4492">
        <v>66</v>
      </c>
      <c r="F4492" t="s">
        <v>308</v>
      </c>
      <c r="G4492">
        <v>222</v>
      </c>
      <c r="H4492">
        <v>136</v>
      </c>
      <c r="I4492">
        <v>2010</v>
      </c>
      <c r="J4492">
        <v>4</v>
      </c>
      <c r="K4492" t="s">
        <v>2238</v>
      </c>
      <c r="L4492">
        <f>data_to_analyze[[#This Row],[workers]]-data_to_analyze[[#This Row],[previous_workers]]</f>
        <v>86</v>
      </c>
    </row>
    <row r="4493" spans="1:12" x14ac:dyDescent="0.25">
      <c r="A4493">
        <v>4480</v>
      </c>
      <c r="B4493" t="s">
        <v>15998</v>
      </c>
      <c r="C4493" t="s">
        <v>17753</v>
      </c>
      <c r="D4493" s="7">
        <v>2400000</v>
      </c>
      <c r="E4493">
        <v>66</v>
      </c>
      <c r="F4493" t="s">
        <v>233</v>
      </c>
      <c r="G4493">
        <v>110</v>
      </c>
      <c r="H4493">
        <v>45</v>
      </c>
      <c r="I4493">
        <v>1990</v>
      </c>
      <c r="J4493">
        <v>1</v>
      </c>
      <c r="K4493" t="s">
        <v>16001</v>
      </c>
      <c r="L4493">
        <f>data_to_analyze[[#This Row],[workers]]-data_to_analyze[[#This Row],[previous_workers]]</f>
        <v>65</v>
      </c>
    </row>
    <row r="4494" spans="1:12" x14ac:dyDescent="0.25">
      <c r="A4494">
        <v>4481</v>
      </c>
      <c r="B4494" t="s">
        <v>16002</v>
      </c>
      <c r="C4494" t="s">
        <v>10856</v>
      </c>
      <c r="D4494" s="7">
        <v>32700000</v>
      </c>
      <c r="E4494">
        <v>66</v>
      </c>
      <c r="F4494" t="s">
        <v>107</v>
      </c>
      <c r="G4494">
        <v>26</v>
      </c>
      <c r="H4494">
        <v>13</v>
      </c>
      <c r="I4494">
        <v>2007</v>
      </c>
      <c r="J4494">
        <v>5</v>
      </c>
      <c r="K4494" t="s">
        <v>132</v>
      </c>
      <c r="L4494">
        <f>data_to_analyze[[#This Row],[workers]]-data_to_analyze[[#This Row],[previous_workers]]</f>
        <v>13</v>
      </c>
    </row>
    <row r="4495" spans="1:12" x14ac:dyDescent="0.25">
      <c r="A4495">
        <v>4482</v>
      </c>
      <c r="B4495" t="s">
        <v>16005</v>
      </c>
      <c r="C4495" t="s">
        <v>777</v>
      </c>
      <c r="D4495" s="7">
        <v>4900000</v>
      </c>
      <c r="E4495">
        <v>66</v>
      </c>
      <c r="F4495" t="s">
        <v>55</v>
      </c>
      <c r="G4495">
        <v>31</v>
      </c>
      <c r="H4495">
        <v>33</v>
      </c>
      <c r="I4495">
        <v>2008</v>
      </c>
      <c r="J4495">
        <v>1</v>
      </c>
      <c r="K4495" t="s">
        <v>203</v>
      </c>
      <c r="L4495">
        <f>data_to_analyze[[#This Row],[workers]]-data_to_analyze[[#This Row],[previous_workers]]</f>
        <v>-2</v>
      </c>
    </row>
    <row r="4496" spans="1:12" x14ac:dyDescent="0.25">
      <c r="A4496">
        <v>4483</v>
      </c>
      <c r="B4496" t="s">
        <v>16008</v>
      </c>
      <c r="C4496" t="s">
        <v>10856</v>
      </c>
      <c r="D4496" s="7">
        <v>89300000</v>
      </c>
      <c r="E4496">
        <v>66</v>
      </c>
      <c r="F4496" t="s">
        <v>233</v>
      </c>
      <c r="G4496">
        <v>54</v>
      </c>
      <c r="H4496">
        <v>37</v>
      </c>
      <c r="I4496">
        <v>2010</v>
      </c>
      <c r="J4496">
        <v>1</v>
      </c>
      <c r="K4496" t="s">
        <v>3925</v>
      </c>
      <c r="L4496">
        <f>data_to_analyze[[#This Row],[workers]]-data_to_analyze[[#This Row],[previous_workers]]</f>
        <v>17</v>
      </c>
    </row>
    <row r="4497" spans="1:12" x14ac:dyDescent="0.25">
      <c r="A4497">
        <v>4484</v>
      </c>
      <c r="B4497" t="s">
        <v>16012</v>
      </c>
      <c r="C4497" t="s">
        <v>17770</v>
      </c>
      <c r="D4497" s="7">
        <v>900000</v>
      </c>
      <c r="E4497">
        <v>66</v>
      </c>
      <c r="F4497" t="s">
        <v>107</v>
      </c>
      <c r="G4497">
        <v>65</v>
      </c>
      <c r="H4497">
        <v>50</v>
      </c>
      <c r="I4497">
        <v>2011</v>
      </c>
      <c r="J4497">
        <v>5</v>
      </c>
      <c r="K4497" t="s">
        <v>34</v>
      </c>
      <c r="L4497">
        <f>data_to_analyze[[#This Row],[workers]]-data_to_analyze[[#This Row],[previous_workers]]</f>
        <v>15</v>
      </c>
    </row>
    <row r="4498" spans="1:12" x14ac:dyDescent="0.25">
      <c r="A4498">
        <v>4485</v>
      </c>
      <c r="B4498" t="s">
        <v>16015</v>
      </c>
      <c r="C4498" t="s">
        <v>17735</v>
      </c>
      <c r="D4498" s="7">
        <v>3200000</v>
      </c>
      <c r="E4498">
        <v>66</v>
      </c>
      <c r="F4498" t="s">
        <v>107</v>
      </c>
      <c r="G4498">
        <v>9</v>
      </c>
      <c r="H4498">
        <v>3</v>
      </c>
      <c r="I4498">
        <v>2011</v>
      </c>
      <c r="J4498">
        <v>1</v>
      </c>
      <c r="K4498" t="s">
        <v>7498</v>
      </c>
      <c r="L4498">
        <f>data_to_analyze[[#This Row],[workers]]-data_to_analyze[[#This Row],[previous_workers]]</f>
        <v>6</v>
      </c>
    </row>
    <row r="4499" spans="1:12" x14ac:dyDescent="0.25">
      <c r="A4499">
        <v>4486</v>
      </c>
      <c r="B4499" t="s">
        <v>16018</v>
      </c>
      <c r="C4499" t="s">
        <v>17773</v>
      </c>
      <c r="D4499" s="7">
        <v>23700000</v>
      </c>
      <c r="E4499">
        <v>66</v>
      </c>
      <c r="F4499" t="s">
        <v>1041</v>
      </c>
      <c r="G4499">
        <v>152</v>
      </c>
      <c r="H4499">
        <v>108</v>
      </c>
      <c r="I4499">
        <v>1897</v>
      </c>
      <c r="J4499">
        <v>1</v>
      </c>
      <c r="K4499" t="s">
        <v>1896</v>
      </c>
      <c r="L4499">
        <f>data_to_analyze[[#This Row],[workers]]-data_to_analyze[[#This Row],[previous_workers]]</f>
        <v>44</v>
      </c>
    </row>
    <row r="4500" spans="1:12" x14ac:dyDescent="0.25">
      <c r="A4500">
        <v>4487</v>
      </c>
      <c r="B4500" t="s">
        <v>16021</v>
      </c>
      <c r="C4500" t="s">
        <v>10856</v>
      </c>
      <c r="D4500" s="7">
        <v>2300000</v>
      </c>
      <c r="E4500">
        <v>66</v>
      </c>
      <c r="F4500" t="s">
        <v>107</v>
      </c>
      <c r="G4500">
        <v>95</v>
      </c>
      <c r="H4500">
        <v>50</v>
      </c>
      <c r="I4500">
        <v>1996</v>
      </c>
      <c r="J4500">
        <v>1</v>
      </c>
      <c r="K4500" t="s">
        <v>16024</v>
      </c>
      <c r="L4500">
        <f>data_to_analyze[[#This Row],[workers]]-data_to_analyze[[#This Row],[previous_workers]]</f>
        <v>45</v>
      </c>
    </row>
    <row r="4501" spans="1:12" x14ac:dyDescent="0.25">
      <c r="A4501">
        <v>4488</v>
      </c>
      <c r="B4501" t="s">
        <v>16025</v>
      </c>
      <c r="C4501" t="s">
        <v>108</v>
      </c>
      <c r="D4501" s="7">
        <v>500000</v>
      </c>
      <c r="E4501">
        <v>66</v>
      </c>
      <c r="F4501" t="s">
        <v>1041</v>
      </c>
      <c r="G4501">
        <v>28</v>
      </c>
      <c r="H4501">
        <v>18</v>
      </c>
      <c r="I4501">
        <v>2005</v>
      </c>
      <c r="J4501">
        <v>3</v>
      </c>
      <c r="K4501" t="s">
        <v>108</v>
      </c>
      <c r="L4501">
        <f>data_to_analyze[[#This Row],[workers]]-data_to_analyze[[#This Row],[previous_workers]]</f>
        <v>10</v>
      </c>
    </row>
    <row r="4502" spans="1:12" x14ac:dyDescent="0.25">
      <c r="A4502">
        <v>4489</v>
      </c>
      <c r="B4502" t="s">
        <v>16028</v>
      </c>
      <c r="C4502" t="s">
        <v>17744</v>
      </c>
      <c r="D4502" s="7">
        <v>7300000</v>
      </c>
      <c r="E4502">
        <v>66</v>
      </c>
      <c r="F4502" t="s">
        <v>187</v>
      </c>
      <c r="G4502">
        <v>10</v>
      </c>
      <c r="H4502">
        <v>6</v>
      </c>
      <c r="I4502">
        <v>2003</v>
      </c>
      <c r="J4502">
        <v>5</v>
      </c>
      <c r="K4502" t="s">
        <v>6576</v>
      </c>
      <c r="L4502">
        <f>data_to_analyze[[#This Row],[workers]]-data_to_analyze[[#This Row],[previous_workers]]</f>
        <v>4</v>
      </c>
    </row>
    <row r="4503" spans="1:12" x14ac:dyDescent="0.25">
      <c r="A4503">
        <v>4490</v>
      </c>
      <c r="B4503" t="s">
        <v>16031</v>
      </c>
      <c r="C4503" t="s">
        <v>17734</v>
      </c>
      <c r="D4503" s="7">
        <v>11700000</v>
      </c>
      <c r="E4503">
        <v>66</v>
      </c>
      <c r="F4503" t="s">
        <v>336</v>
      </c>
      <c r="G4503">
        <v>91</v>
      </c>
      <c r="H4503">
        <v>68</v>
      </c>
      <c r="I4503">
        <v>2004</v>
      </c>
      <c r="J4503">
        <v>2</v>
      </c>
      <c r="K4503" t="s">
        <v>16034</v>
      </c>
      <c r="L4503">
        <f>data_to_analyze[[#This Row],[workers]]-data_to_analyze[[#This Row],[previous_workers]]</f>
        <v>23</v>
      </c>
    </row>
    <row r="4504" spans="1:12" x14ac:dyDescent="0.25">
      <c r="A4504">
        <v>4491</v>
      </c>
      <c r="B4504" t="s">
        <v>16035</v>
      </c>
      <c r="C4504" t="s">
        <v>10856</v>
      </c>
      <c r="D4504" s="7">
        <v>800000</v>
      </c>
      <c r="E4504">
        <v>66</v>
      </c>
      <c r="F4504" t="s">
        <v>40</v>
      </c>
      <c r="G4504">
        <v>30</v>
      </c>
      <c r="H4504">
        <v>30</v>
      </c>
      <c r="I4504">
        <v>2004</v>
      </c>
      <c r="J4504">
        <v>6</v>
      </c>
      <c r="K4504" t="s">
        <v>5695</v>
      </c>
      <c r="L4504">
        <f>data_to_analyze[[#This Row],[workers]]-data_to_analyze[[#This Row],[previous_workers]]</f>
        <v>0</v>
      </c>
    </row>
    <row r="4505" spans="1:12" x14ac:dyDescent="0.25">
      <c r="A4505">
        <v>4492</v>
      </c>
      <c r="B4505" t="s">
        <v>16038</v>
      </c>
      <c r="C4505" t="s">
        <v>17771</v>
      </c>
      <c r="D4505" s="7">
        <v>700000</v>
      </c>
      <c r="E4505">
        <v>66</v>
      </c>
      <c r="F4505" t="s">
        <v>107</v>
      </c>
      <c r="G4505">
        <v>40</v>
      </c>
      <c r="H4505">
        <v>27</v>
      </c>
      <c r="I4505">
        <v>2009</v>
      </c>
      <c r="J4505">
        <v>2</v>
      </c>
      <c r="K4505" t="s">
        <v>2619</v>
      </c>
      <c r="L4505">
        <f>data_to_analyze[[#This Row],[workers]]-data_to_analyze[[#This Row],[previous_workers]]</f>
        <v>13</v>
      </c>
    </row>
    <row r="4506" spans="1:12" x14ac:dyDescent="0.25">
      <c r="A4506">
        <v>4493</v>
      </c>
      <c r="B4506" t="s">
        <v>16041</v>
      </c>
      <c r="C4506" t="s">
        <v>17746</v>
      </c>
      <c r="D4506" s="7">
        <v>872100000</v>
      </c>
      <c r="E4506">
        <v>66</v>
      </c>
      <c r="F4506" t="s">
        <v>211</v>
      </c>
      <c r="G4506">
        <v>3087</v>
      </c>
      <c r="H4506">
        <v>1957</v>
      </c>
      <c r="I4506">
        <v>1998</v>
      </c>
      <c r="J4506">
        <v>9</v>
      </c>
      <c r="K4506" t="s">
        <v>13876</v>
      </c>
      <c r="L4506">
        <f>data_to_analyze[[#This Row],[workers]]-data_to_analyze[[#This Row],[previous_workers]]</f>
        <v>1130</v>
      </c>
    </row>
    <row r="4507" spans="1:12" x14ac:dyDescent="0.25">
      <c r="A4507">
        <v>4494</v>
      </c>
      <c r="B4507" t="s">
        <v>16045</v>
      </c>
      <c r="C4507" t="s">
        <v>17750</v>
      </c>
      <c r="D4507" s="7">
        <v>13300000</v>
      </c>
      <c r="E4507">
        <v>66</v>
      </c>
      <c r="F4507" t="s">
        <v>336</v>
      </c>
      <c r="G4507">
        <v>160</v>
      </c>
      <c r="H4507">
        <v>90</v>
      </c>
      <c r="I4507">
        <v>1997</v>
      </c>
      <c r="J4507">
        <v>1</v>
      </c>
      <c r="K4507" t="s">
        <v>4191</v>
      </c>
      <c r="L4507">
        <f>data_to_analyze[[#This Row],[workers]]-data_to_analyze[[#This Row],[previous_workers]]</f>
        <v>70</v>
      </c>
    </row>
    <row r="4508" spans="1:12" x14ac:dyDescent="0.25">
      <c r="A4508">
        <v>4495</v>
      </c>
      <c r="B4508" t="s">
        <v>16048</v>
      </c>
      <c r="C4508" t="s">
        <v>17742</v>
      </c>
      <c r="D4508" s="7">
        <v>12300000</v>
      </c>
      <c r="E4508">
        <v>66</v>
      </c>
      <c r="F4508" t="s">
        <v>6043</v>
      </c>
      <c r="G4508">
        <v>52</v>
      </c>
      <c r="H4508">
        <v>32</v>
      </c>
      <c r="I4508">
        <v>2004</v>
      </c>
      <c r="J4508">
        <v>1</v>
      </c>
      <c r="K4508" t="s">
        <v>506</v>
      </c>
      <c r="L4508">
        <f>data_to_analyze[[#This Row],[workers]]-data_to_analyze[[#This Row],[previous_workers]]</f>
        <v>20</v>
      </c>
    </row>
    <row r="4509" spans="1:12" x14ac:dyDescent="0.25">
      <c r="A4509">
        <v>4496</v>
      </c>
      <c r="B4509" t="s">
        <v>16051</v>
      </c>
      <c r="C4509" t="s">
        <v>17748</v>
      </c>
      <c r="D4509" s="7">
        <v>43400000</v>
      </c>
      <c r="E4509">
        <v>66</v>
      </c>
      <c r="F4509" t="s">
        <v>181</v>
      </c>
      <c r="G4509">
        <v>252</v>
      </c>
      <c r="H4509">
        <v>150</v>
      </c>
      <c r="I4509">
        <v>2005</v>
      </c>
      <c r="J4509">
        <v>10</v>
      </c>
      <c r="K4509" t="s">
        <v>13355</v>
      </c>
      <c r="L4509">
        <f>data_to_analyze[[#This Row],[workers]]-data_to_analyze[[#This Row],[previous_workers]]</f>
        <v>102</v>
      </c>
    </row>
    <row r="4510" spans="1:12" x14ac:dyDescent="0.25">
      <c r="A4510">
        <v>4497</v>
      </c>
      <c r="B4510" t="s">
        <v>16055</v>
      </c>
      <c r="C4510" t="s">
        <v>17758</v>
      </c>
      <c r="D4510" s="7">
        <v>275400000</v>
      </c>
      <c r="E4510">
        <v>66</v>
      </c>
      <c r="F4510" t="s">
        <v>175</v>
      </c>
      <c r="G4510">
        <v>1581</v>
      </c>
      <c r="H4510">
        <v>882</v>
      </c>
      <c r="I4510">
        <v>1994</v>
      </c>
      <c r="J4510">
        <v>6</v>
      </c>
      <c r="K4510" t="s">
        <v>16059</v>
      </c>
      <c r="L4510">
        <f>data_to_analyze[[#This Row],[workers]]-data_to_analyze[[#This Row],[previous_workers]]</f>
        <v>699</v>
      </c>
    </row>
    <row r="4511" spans="1:12" x14ac:dyDescent="0.25">
      <c r="A4511">
        <v>4498</v>
      </c>
      <c r="B4511" t="s">
        <v>16060</v>
      </c>
      <c r="C4511" t="s">
        <v>10856</v>
      </c>
      <c r="D4511" s="7">
        <v>2400000</v>
      </c>
      <c r="E4511">
        <v>66</v>
      </c>
      <c r="F4511" t="s">
        <v>336</v>
      </c>
      <c r="G4511">
        <v>3</v>
      </c>
      <c r="H4511">
        <v>2</v>
      </c>
      <c r="I4511">
        <v>2014</v>
      </c>
      <c r="J4511">
        <v>1</v>
      </c>
      <c r="K4511" t="s">
        <v>83</v>
      </c>
      <c r="L4511">
        <f>data_to_analyze[[#This Row],[workers]]-data_to_analyze[[#This Row],[previous_workers]]</f>
        <v>1</v>
      </c>
    </row>
    <row r="4512" spans="1:12" x14ac:dyDescent="0.25">
      <c r="A4512">
        <v>4499</v>
      </c>
      <c r="B4512" t="s">
        <v>16063</v>
      </c>
      <c r="C4512" t="s">
        <v>17739</v>
      </c>
      <c r="D4512" s="7">
        <v>28300000</v>
      </c>
      <c r="E4512">
        <v>66</v>
      </c>
      <c r="F4512" t="s">
        <v>107</v>
      </c>
      <c r="G4512">
        <v>185</v>
      </c>
      <c r="H4512">
        <v>161</v>
      </c>
      <c r="I4512">
        <v>2001</v>
      </c>
      <c r="J4512">
        <v>3</v>
      </c>
      <c r="K4512" t="s">
        <v>2055</v>
      </c>
      <c r="L4512">
        <f>data_to_analyze[[#This Row],[workers]]-data_to_analyze[[#This Row],[previous_workers]]</f>
        <v>24</v>
      </c>
    </row>
    <row r="4513" spans="1:12" x14ac:dyDescent="0.25">
      <c r="A4513">
        <v>4500</v>
      </c>
      <c r="B4513" t="s">
        <v>16066</v>
      </c>
      <c r="C4513" t="s">
        <v>17753</v>
      </c>
      <c r="D4513" s="7">
        <v>3800000</v>
      </c>
      <c r="E4513">
        <v>66</v>
      </c>
      <c r="F4513" t="s">
        <v>336</v>
      </c>
      <c r="G4513">
        <v>25</v>
      </c>
      <c r="H4513">
        <v>15</v>
      </c>
      <c r="I4513">
        <v>2003</v>
      </c>
      <c r="J4513">
        <v>1</v>
      </c>
      <c r="K4513" t="s">
        <v>16069</v>
      </c>
      <c r="L4513">
        <f>data_to_analyze[[#This Row],[workers]]-data_to_analyze[[#This Row],[previous_workers]]</f>
        <v>10</v>
      </c>
    </row>
    <row r="4514" spans="1:12" x14ac:dyDescent="0.25">
      <c r="A4514">
        <v>4501</v>
      </c>
      <c r="B4514" t="s">
        <v>16070</v>
      </c>
      <c r="C4514" t="s">
        <v>17762</v>
      </c>
      <c r="D4514" s="7">
        <v>20300000</v>
      </c>
      <c r="E4514">
        <v>65</v>
      </c>
      <c r="F4514" t="s">
        <v>181</v>
      </c>
      <c r="G4514">
        <v>120</v>
      </c>
      <c r="H4514">
        <v>75</v>
      </c>
      <c r="I4514">
        <v>2001</v>
      </c>
      <c r="J4514">
        <v>4</v>
      </c>
      <c r="K4514" t="s">
        <v>13228</v>
      </c>
      <c r="L4514">
        <f>data_to_analyze[[#This Row],[workers]]-data_to_analyze[[#This Row],[previous_workers]]</f>
        <v>45</v>
      </c>
    </row>
    <row r="4515" spans="1:12" x14ac:dyDescent="0.25">
      <c r="A4515">
        <v>4502</v>
      </c>
      <c r="B4515" t="s">
        <v>16073</v>
      </c>
      <c r="C4515" t="s">
        <v>17773</v>
      </c>
      <c r="D4515" s="7">
        <v>8400000</v>
      </c>
      <c r="E4515">
        <v>65</v>
      </c>
      <c r="F4515" t="s">
        <v>257</v>
      </c>
      <c r="G4515">
        <v>72</v>
      </c>
      <c r="H4515">
        <v>51</v>
      </c>
      <c r="I4515">
        <v>2009</v>
      </c>
      <c r="J4515">
        <v>6</v>
      </c>
      <c r="K4515" t="s">
        <v>16076</v>
      </c>
      <c r="L4515">
        <f>data_to_analyze[[#This Row],[workers]]-data_to_analyze[[#This Row],[previous_workers]]</f>
        <v>21</v>
      </c>
    </row>
    <row r="4516" spans="1:12" x14ac:dyDescent="0.25">
      <c r="A4516">
        <v>4503</v>
      </c>
      <c r="B4516" t="s">
        <v>16077</v>
      </c>
      <c r="C4516" t="s">
        <v>17769</v>
      </c>
      <c r="D4516" s="7">
        <v>7100000</v>
      </c>
      <c r="E4516">
        <v>65</v>
      </c>
      <c r="F4516" t="s">
        <v>308</v>
      </c>
      <c r="G4516">
        <v>75</v>
      </c>
      <c r="H4516">
        <v>68</v>
      </c>
      <c r="I4516">
        <v>2006</v>
      </c>
      <c r="J4516">
        <v>3</v>
      </c>
      <c r="K4516" t="s">
        <v>26</v>
      </c>
      <c r="L4516">
        <f>data_to_analyze[[#This Row],[workers]]-data_to_analyze[[#This Row],[previous_workers]]</f>
        <v>7</v>
      </c>
    </row>
    <row r="4517" spans="1:12" x14ac:dyDescent="0.25">
      <c r="A4517">
        <v>4504</v>
      </c>
      <c r="B4517" t="s">
        <v>16080</v>
      </c>
      <c r="C4517" t="s">
        <v>17735</v>
      </c>
      <c r="D4517" s="7">
        <v>9200000</v>
      </c>
      <c r="E4517">
        <v>65</v>
      </c>
      <c r="F4517" t="s">
        <v>107</v>
      </c>
      <c r="G4517">
        <v>55</v>
      </c>
      <c r="H4517">
        <v>40</v>
      </c>
      <c r="I4517">
        <v>2002</v>
      </c>
      <c r="J4517">
        <v>2</v>
      </c>
      <c r="K4517" t="s">
        <v>2861</v>
      </c>
      <c r="L4517">
        <f>data_to_analyze[[#This Row],[workers]]-data_to_analyze[[#This Row],[previous_workers]]</f>
        <v>15</v>
      </c>
    </row>
    <row r="4518" spans="1:12" x14ac:dyDescent="0.25">
      <c r="A4518">
        <v>4505</v>
      </c>
      <c r="B4518" t="s">
        <v>16083</v>
      </c>
      <c r="C4518" t="s">
        <v>17775</v>
      </c>
      <c r="D4518" s="7">
        <v>45100000</v>
      </c>
      <c r="E4518">
        <v>65</v>
      </c>
      <c r="F4518" t="s">
        <v>149</v>
      </c>
      <c r="G4518">
        <v>42</v>
      </c>
      <c r="H4518">
        <v>28</v>
      </c>
      <c r="I4518">
        <v>2006</v>
      </c>
      <c r="J4518">
        <v>6</v>
      </c>
      <c r="K4518" t="s">
        <v>16086</v>
      </c>
      <c r="L4518">
        <f>data_to_analyze[[#This Row],[workers]]-data_to_analyze[[#This Row],[previous_workers]]</f>
        <v>14</v>
      </c>
    </row>
    <row r="4519" spans="1:12" x14ac:dyDescent="0.25">
      <c r="A4519">
        <v>4506</v>
      </c>
      <c r="B4519" t="s">
        <v>16087</v>
      </c>
      <c r="C4519" t="s">
        <v>108</v>
      </c>
      <c r="D4519" s="7">
        <v>11200000</v>
      </c>
      <c r="E4519">
        <v>65</v>
      </c>
      <c r="F4519" t="s">
        <v>18</v>
      </c>
      <c r="G4519">
        <v>57</v>
      </c>
      <c r="H4519">
        <v>34</v>
      </c>
      <c r="I4519">
        <v>2006</v>
      </c>
      <c r="J4519">
        <v>4</v>
      </c>
      <c r="K4519" t="s">
        <v>108</v>
      </c>
      <c r="L4519">
        <f>data_to_analyze[[#This Row],[workers]]-data_to_analyze[[#This Row],[previous_workers]]</f>
        <v>23</v>
      </c>
    </row>
    <row r="4520" spans="1:12" x14ac:dyDescent="0.25">
      <c r="A4520">
        <v>4507</v>
      </c>
      <c r="B4520" t="s">
        <v>16090</v>
      </c>
      <c r="C4520" t="s">
        <v>17742</v>
      </c>
      <c r="D4520" s="7">
        <v>8600000</v>
      </c>
      <c r="E4520">
        <v>65</v>
      </c>
      <c r="F4520" t="s">
        <v>156</v>
      </c>
      <c r="G4520">
        <v>428</v>
      </c>
      <c r="H4520">
        <v>307</v>
      </c>
      <c r="I4520">
        <v>2007</v>
      </c>
      <c r="J4520">
        <v>6</v>
      </c>
      <c r="K4520" t="s">
        <v>1984</v>
      </c>
      <c r="L4520">
        <f>data_to_analyze[[#This Row],[workers]]-data_to_analyze[[#This Row],[previous_workers]]</f>
        <v>121</v>
      </c>
    </row>
    <row r="4521" spans="1:12" x14ac:dyDescent="0.25">
      <c r="A4521">
        <v>4508</v>
      </c>
      <c r="B4521" t="s">
        <v>16093</v>
      </c>
      <c r="C4521" t="s">
        <v>17770</v>
      </c>
      <c r="D4521" s="7">
        <v>69300000</v>
      </c>
      <c r="E4521">
        <v>65</v>
      </c>
      <c r="F4521" t="s">
        <v>107</v>
      </c>
      <c r="G4521">
        <v>356</v>
      </c>
      <c r="H4521">
        <v>215</v>
      </c>
      <c r="I4521">
        <v>2010</v>
      </c>
      <c r="J4521">
        <v>3</v>
      </c>
      <c r="K4521" t="s">
        <v>258</v>
      </c>
      <c r="L4521">
        <f>data_to_analyze[[#This Row],[workers]]-data_to_analyze[[#This Row],[previous_workers]]</f>
        <v>141</v>
      </c>
    </row>
    <row r="4522" spans="1:12" x14ac:dyDescent="0.25">
      <c r="A4522">
        <v>4509</v>
      </c>
      <c r="B4522" t="s">
        <v>16096</v>
      </c>
      <c r="C4522" t="s">
        <v>108</v>
      </c>
      <c r="D4522" s="7">
        <v>5500000</v>
      </c>
      <c r="E4522">
        <v>65</v>
      </c>
      <c r="F4522" t="s">
        <v>25</v>
      </c>
      <c r="G4522">
        <v>15</v>
      </c>
      <c r="H4522">
        <v>10</v>
      </c>
      <c r="I4522">
        <v>2013</v>
      </c>
      <c r="J4522">
        <v>3</v>
      </c>
      <c r="K4522" t="s">
        <v>882</v>
      </c>
      <c r="L4522">
        <f>data_to_analyze[[#This Row],[workers]]-data_to_analyze[[#This Row],[previous_workers]]</f>
        <v>5</v>
      </c>
    </row>
    <row r="4523" spans="1:12" x14ac:dyDescent="0.25">
      <c r="A4523">
        <v>4510</v>
      </c>
      <c r="B4523" t="s">
        <v>16099</v>
      </c>
      <c r="C4523" t="s">
        <v>17765</v>
      </c>
      <c r="D4523" s="7">
        <v>22300000</v>
      </c>
      <c r="E4523">
        <v>65</v>
      </c>
      <c r="F4523" t="s">
        <v>1041</v>
      </c>
      <c r="G4523">
        <v>110</v>
      </c>
      <c r="H4523">
        <v>90</v>
      </c>
      <c r="I4523">
        <v>2001</v>
      </c>
      <c r="J4523">
        <v>1</v>
      </c>
      <c r="K4523" t="s">
        <v>16102</v>
      </c>
      <c r="L4523">
        <f>data_to_analyze[[#This Row],[workers]]-data_to_analyze[[#This Row],[previous_workers]]</f>
        <v>20</v>
      </c>
    </row>
    <row r="4524" spans="1:12" x14ac:dyDescent="0.25">
      <c r="A4524">
        <v>4511</v>
      </c>
      <c r="B4524" t="s">
        <v>16103</v>
      </c>
      <c r="C4524" t="s">
        <v>17742</v>
      </c>
      <c r="D4524" s="7">
        <v>15500000</v>
      </c>
      <c r="E4524">
        <v>65</v>
      </c>
      <c r="F4524" t="s">
        <v>25</v>
      </c>
      <c r="G4524">
        <v>22</v>
      </c>
      <c r="H4524">
        <v>13</v>
      </c>
      <c r="I4524">
        <v>2010</v>
      </c>
      <c r="J4524">
        <v>3</v>
      </c>
      <c r="K4524" t="s">
        <v>506</v>
      </c>
      <c r="L4524">
        <f>data_to_analyze[[#This Row],[workers]]-data_to_analyze[[#This Row],[previous_workers]]</f>
        <v>9</v>
      </c>
    </row>
    <row r="4525" spans="1:12" x14ac:dyDescent="0.25">
      <c r="A4525">
        <v>4512</v>
      </c>
      <c r="B4525" t="s">
        <v>16106</v>
      </c>
      <c r="C4525" t="s">
        <v>10856</v>
      </c>
      <c r="D4525" s="7">
        <v>23400000</v>
      </c>
      <c r="E4525">
        <v>65</v>
      </c>
      <c r="F4525" t="s">
        <v>156</v>
      </c>
      <c r="G4525">
        <v>65</v>
      </c>
      <c r="H4525">
        <v>26</v>
      </c>
      <c r="I4525">
        <v>2007</v>
      </c>
      <c r="J4525">
        <v>5</v>
      </c>
      <c r="K4525" t="s">
        <v>3113</v>
      </c>
      <c r="L4525">
        <f>data_to_analyze[[#This Row],[workers]]-data_to_analyze[[#This Row],[previous_workers]]</f>
        <v>39</v>
      </c>
    </row>
    <row r="4526" spans="1:12" x14ac:dyDescent="0.25">
      <c r="A4526">
        <v>4513</v>
      </c>
      <c r="B4526" t="s">
        <v>16109</v>
      </c>
      <c r="C4526" t="s">
        <v>17742</v>
      </c>
      <c r="D4526" s="7">
        <v>802600000</v>
      </c>
      <c r="E4526">
        <v>65</v>
      </c>
      <c r="F4526" t="s">
        <v>107</v>
      </c>
      <c r="G4526">
        <v>4642</v>
      </c>
      <c r="H4526">
        <v>2885</v>
      </c>
      <c r="I4526">
        <v>2000</v>
      </c>
      <c r="J4526">
        <v>10</v>
      </c>
      <c r="K4526" t="s">
        <v>506</v>
      </c>
      <c r="L4526">
        <f>data_to_analyze[[#This Row],[workers]]-data_to_analyze[[#This Row],[previous_workers]]</f>
        <v>1757</v>
      </c>
    </row>
    <row r="4527" spans="1:12" x14ac:dyDescent="0.25">
      <c r="A4527">
        <v>4514</v>
      </c>
      <c r="B4527" t="s">
        <v>16113</v>
      </c>
      <c r="C4527" t="s">
        <v>17770</v>
      </c>
      <c r="D4527" s="7">
        <v>3700000</v>
      </c>
      <c r="E4527">
        <v>65</v>
      </c>
      <c r="F4527" t="s">
        <v>156</v>
      </c>
      <c r="G4527">
        <v>28</v>
      </c>
      <c r="H4527">
        <v>36</v>
      </c>
      <c r="I4527">
        <v>2007</v>
      </c>
      <c r="J4527">
        <v>4</v>
      </c>
      <c r="K4527" t="s">
        <v>251</v>
      </c>
      <c r="L4527">
        <f>data_to_analyze[[#This Row],[workers]]-data_to_analyze[[#This Row],[previous_workers]]</f>
        <v>-8</v>
      </c>
    </row>
    <row r="4528" spans="1:12" x14ac:dyDescent="0.25">
      <c r="A4528">
        <v>4515</v>
      </c>
      <c r="B4528" t="s">
        <v>16116</v>
      </c>
      <c r="C4528" t="s">
        <v>10856</v>
      </c>
      <c r="D4528" s="7">
        <v>19500000</v>
      </c>
      <c r="E4528">
        <v>65</v>
      </c>
      <c r="F4528" t="s">
        <v>33</v>
      </c>
      <c r="G4528">
        <v>143</v>
      </c>
      <c r="H4528">
        <v>82</v>
      </c>
      <c r="I4528">
        <v>1995</v>
      </c>
      <c r="J4528">
        <v>6</v>
      </c>
      <c r="K4528" t="s">
        <v>13435</v>
      </c>
      <c r="L4528">
        <f>data_to_analyze[[#This Row],[workers]]-data_to_analyze[[#This Row],[previous_workers]]</f>
        <v>61</v>
      </c>
    </row>
    <row r="4529" spans="1:12" x14ac:dyDescent="0.25">
      <c r="A4529">
        <v>4516</v>
      </c>
      <c r="B4529" t="s">
        <v>16119</v>
      </c>
      <c r="C4529" t="s">
        <v>17739</v>
      </c>
      <c r="D4529" s="7">
        <v>99300000</v>
      </c>
      <c r="E4529">
        <v>65</v>
      </c>
      <c r="F4529" t="s">
        <v>336</v>
      </c>
      <c r="G4529">
        <v>22</v>
      </c>
      <c r="H4529">
        <v>15</v>
      </c>
      <c r="I4529">
        <v>1988</v>
      </c>
      <c r="J4529">
        <v>7</v>
      </c>
      <c r="K4529" t="s">
        <v>122</v>
      </c>
      <c r="L4529">
        <f>data_to_analyze[[#This Row],[workers]]-data_to_analyze[[#This Row],[previous_workers]]</f>
        <v>7</v>
      </c>
    </row>
    <row r="4530" spans="1:12" x14ac:dyDescent="0.25">
      <c r="A4530">
        <v>4517</v>
      </c>
      <c r="B4530" t="s">
        <v>16123</v>
      </c>
      <c r="C4530" t="s">
        <v>976</v>
      </c>
      <c r="D4530" s="7">
        <v>600000</v>
      </c>
      <c r="E4530">
        <v>65</v>
      </c>
      <c r="F4530" t="s">
        <v>308</v>
      </c>
      <c r="G4530">
        <v>35</v>
      </c>
      <c r="H4530">
        <v>18</v>
      </c>
      <c r="I4530">
        <v>2013</v>
      </c>
      <c r="J4530">
        <v>2</v>
      </c>
      <c r="K4530" t="s">
        <v>101</v>
      </c>
      <c r="L4530">
        <f>data_to_analyze[[#This Row],[workers]]-data_to_analyze[[#This Row],[previous_workers]]</f>
        <v>17</v>
      </c>
    </row>
    <row r="4531" spans="1:12" x14ac:dyDescent="0.25">
      <c r="A4531">
        <v>4518</v>
      </c>
      <c r="B4531" t="s">
        <v>16126</v>
      </c>
      <c r="C4531" t="s">
        <v>17753</v>
      </c>
      <c r="D4531" s="7">
        <v>41500000</v>
      </c>
      <c r="E4531">
        <v>65</v>
      </c>
      <c r="F4531" t="s">
        <v>187</v>
      </c>
      <c r="G4531">
        <v>95</v>
      </c>
      <c r="H4531">
        <v>92</v>
      </c>
      <c r="I4531">
        <v>1925</v>
      </c>
      <c r="J4531">
        <v>4</v>
      </c>
      <c r="K4531" t="s">
        <v>985</v>
      </c>
      <c r="L4531">
        <f>data_to_analyze[[#This Row],[workers]]-data_to_analyze[[#This Row],[previous_workers]]</f>
        <v>3</v>
      </c>
    </row>
    <row r="4532" spans="1:12" x14ac:dyDescent="0.25">
      <c r="A4532">
        <v>4519</v>
      </c>
      <c r="B4532" t="s">
        <v>16130</v>
      </c>
      <c r="C4532" t="s">
        <v>17749</v>
      </c>
      <c r="D4532" s="7">
        <v>22800000</v>
      </c>
      <c r="E4532">
        <v>65</v>
      </c>
      <c r="F4532" t="s">
        <v>233</v>
      </c>
      <c r="G4532">
        <v>40</v>
      </c>
      <c r="H4532">
        <v>32</v>
      </c>
      <c r="I4532">
        <v>1993</v>
      </c>
      <c r="J4532">
        <v>1</v>
      </c>
      <c r="K4532" t="s">
        <v>1196</v>
      </c>
      <c r="L4532">
        <f>data_to_analyze[[#This Row],[workers]]-data_to_analyze[[#This Row],[previous_workers]]</f>
        <v>8</v>
      </c>
    </row>
    <row r="4533" spans="1:12" x14ac:dyDescent="0.25">
      <c r="A4533">
        <v>4520</v>
      </c>
      <c r="B4533" t="s">
        <v>16133</v>
      </c>
      <c r="C4533" t="s">
        <v>10856</v>
      </c>
      <c r="D4533" s="7">
        <v>2300000</v>
      </c>
      <c r="E4533">
        <v>65</v>
      </c>
      <c r="F4533" t="s">
        <v>55</v>
      </c>
      <c r="G4533">
        <v>680</v>
      </c>
      <c r="H4533">
        <v>500</v>
      </c>
      <c r="I4533">
        <v>1979</v>
      </c>
      <c r="J4533">
        <v>3</v>
      </c>
      <c r="K4533" t="s">
        <v>83</v>
      </c>
      <c r="L4533">
        <f>data_to_analyze[[#This Row],[workers]]-data_to_analyze[[#This Row],[previous_workers]]</f>
        <v>180</v>
      </c>
    </row>
    <row r="4534" spans="1:12" x14ac:dyDescent="0.25">
      <c r="A4534">
        <v>4521</v>
      </c>
      <c r="B4534" t="s">
        <v>16136</v>
      </c>
      <c r="C4534" t="s">
        <v>16170</v>
      </c>
      <c r="D4534" s="7">
        <v>3100000</v>
      </c>
      <c r="E4534">
        <v>65</v>
      </c>
      <c r="F4534" t="s">
        <v>181</v>
      </c>
      <c r="G4534">
        <v>38</v>
      </c>
      <c r="H4534">
        <v>8</v>
      </c>
      <c r="I4534">
        <v>2011</v>
      </c>
      <c r="J4534">
        <v>1</v>
      </c>
      <c r="K4534" t="s">
        <v>1033</v>
      </c>
      <c r="L4534">
        <f>data_to_analyze[[#This Row],[workers]]-data_to_analyze[[#This Row],[previous_workers]]</f>
        <v>30</v>
      </c>
    </row>
    <row r="4535" spans="1:12" x14ac:dyDescent="0.25">
      <c r="A4535">
        <v>4522</v>
      </c>
      <c r="B4535" t="s">
        <v>16139</v>
      </c>
      <c r="C4535" t="s">
        <v>17757</v>
      </c>
      <c r="D4535" s="7">
        <v>4900000</v>
      </c>
      <c r="E4535">
        <v>65</v>
      </c>
      <c r="F4535" t="s">
        <v>211</v>
      </c>
      <c r="G4535">
        <v>8</v>
      </c>
      <c r="H4535">
        <v>11</v>
      </c>
      <c r="I4535">
        <v>1991</v>
      </c>
      <c r="J4535">
        <v>3</v>
      </c>
      <c r="K4535" t="s">
        <v>16142</v>
      </c>
      <c r="L4535">
        <f>data_to_analyze[[#This Row],[workers]]-data_to_analyze[[#This Row],[previous_workers]]</f>
        <v>-3</v>
      </c>
    </row>
    <row r="4536" spans="1:12" x14ac:dyDescent="0.25">
      <c r="A4536">
        <v>4523</v>
      </c>
      <c r="B4536" t="s">
        <v>16143</v>
      </c>
      <c r="C4536" t="s">
        <v>17735</v>
      </c>
      <c r="D4536" s="7">
        <v>14500000</v>
      </c>
      <c r="E4536">
        <v>65</v>
      </c>
      <c r="F4536" t="s">
        <v>1041</v>
      </c>
      <c r="G4536">
        <v>80</v>
      </c>
      <c r="H4536">
        <v>25</v>
      </c>
      <c r="I4536">
        <v>2007</v>
      </c>
      <c r="J4536">
        <v>3</v>
      </c>
      <c r="K4536" t="s">
        <v>2085</v>
      </c>
      <c r="L4536">
        <f>data_to_analyze[[#This Row],[workers]]-data_to_analyze[[#This Row],[previous_workers]]</f>
        <v>55</v>
      </c>
    </row>
    <row r="4537" spans="1:12" x14ac:dyDescent="0.25">
      <c r="A4537">
        <v>4524</v>
      </c>
      <c r="B4537" t="s">
        <v>16146</v>
      </c>
      <c r="C4537" t="s">
        <v>17746</v>
      </c>
      <c r="D4537" s="7">
        <v>36600000</v>
      </c>
      <c r="E4537">
        <v>65</v>
      </c>
      <c r="F4537" t="s">
        <v>25</v>
      </c>
      <c r="G4537">
        <v>32</v>
      </c>
      <c r="H4537">
        <v>32</v>
      </c>
      <c r="I4537">
        <v>2008</v>
      </c>
      <c r="J4537">
        <v>1</v>
      </c>
      <c r="K4537" t="s">
        <v>13876</v>
      </c>
      <c r="L4537">
        <f>data_to_analyze[[#This Row],[workers]]-data_to_analyze[[#This Row],[previous_workers]]</f>
        <v>0</v>
      </c>
    </row>
    <row r="4538" spans="1:12" x14ac:dyDescent="0.25">
      <c r="A4538">
        <v>4525</v>
      </c>
      <c r="B4538" t="s">
        <v>16149</v>
      </c>
      <c r="C4538" t="s">
        <v>10856</v>
      </c>
      <c r="D4538" s="7">
        <v>10300000</v>
      </c>
      <c r="E4538">
        <v>65</v>
      </c>
      <c r="F4538" t="s">
        <v>18</v>
      </c>
      <c r="G4538">
        <v>24</v>
      </c>
      <c r="H4538">
        <v>12</v>
      </c>
      <c r="I4538">
        <v>1993</v>
      </c>
      <c r="J4538">
        <v>2</v>
      </c>
      <c r="K4538" t="s">
        <v>1819</v>
      </c>
      <c r="L4538">
        <f>data_to_analyze[[#This Row],[workers]]-data_to_analyze[[#This Row],[previous_workers]]</f>
        <v>12</v>
      </c>
    </row>
    <row r="4539" spans="1:12" x14ac:dyDescent="0.25">
      <c r="A4539">
        <v>4526</v>
      </c>
      <c r="B4539" t="s">
        <v>16152</v>
      </c>
      <c r="C4539" t="s">
        <v>17762</v>
      </c>
      <c r="D4539" s="7">
        <v>62500000</v>
      </c>
      <c r="E4539">
        <v>65</v>
      </c>
      <c r="F4539" t="s">
        <v>25</v>
      </c>
      <c r="G4539">
        <v>200</v>
      </c>
      <c r="H4539">
        <v>157</v>
      </c>
      <c r="I4539">
        <v>2007</v>
      </c>
      <c r="J4539">
        <v>4</v>
      </c>
      <c r="K4539" t="s">
        <v>77</v>
      </c>
      <c r="L4539">
        <f>data_to_analyze[[#This Row],[workers]]-data_to_analyze[[#This Row],[previous_workers]]</f>
        <v>43</v>
      </c>
    </row>
    <row r="4540" spans="1:12" x14ac:dyDescent="0.25">
      <c r="A4540">
        <v>4527</v>
      </c>
      <c r="B4540" t="s">
        <v>16156</v>
      </c>
      <c r="C4540" t="s">
        <v>17770</v>
      </c>
      <c r="D4540" s="7">
        <v>6700000</v>
      </c>
      <c r="E4540">
        <v>65</v>
      </c>
      <c r="F4540" t="s">
        <v>55</v>
      </c>
      <c r="G4540">
        <v>2000</v>
      </c>
      <c r="H4540">
        <v>1500</v>
      </c>
      <c r="I4540">
        <v>2003</v>
      </c>
      <c r="J4540">
        <v>4</v>
      </c>
      <c r="K4540" t="s">
        <v>16159</v>
      </c>
      <c r="L4540">
        <f>data_to_analyze[[#This Row],[workers]]-data_to_analyze[[#This Row],[previous_workers]]</f>
        <v>500</v>
      </c>
    </row>
    <row r="4541" spans="1:12" x14ac:dyDescent="0.25">
      <c r="A4541">
        <v>4528</v>
      </c>
      <c r="B4541" t="s">
        <v>16160</v>
      </c>
      <c r="C4541" t="s">
        <v>777</v>
      </c>
      <c r="D4541" s="7">
        <v>18900000</v>
      </c>
      <c r="E4541">
        <v>65</v>
      </c>
      <c r="F4541" t="s">
        <v>233</v>
      </c>
      <c r="G4541">
        <v>120</v>
      </c>
      <c r="H4541">
        <v>66</v>
      </c>
      <c r="I4541">
        <v>1982</v>
      </c>
      <c r="J4541">
        <v>1</v>
      </c>
      <c r="K4541" t="s">
        <v>9424</v>
      </c>
      <c r="L4541">
        <f>data_to_analyze[[#This Row],[workers]]-data_to_analyze[[#This Row],[previous_workers]]</f>
        <v>54</v>
      </c>
    </row>
    <row r="4542" spans="1:12" x14ac:dyDescent="0.25">
      <c r="A4542">
        <v>4529</v>
      </c>
      <c r="B4542" t="s">
        <v>16163</v>
      </c>
      <c r="C4542" t="s">
        <v>108</v>
      </c>
      <c r="D4542" s="7">
        <v>151400000</v>
      </c>
      <c r="E4542">
        <v>65</v>
      </c>
      <c r="F4542" t="s">
        <v>297</v>
      </c>
      <c r="G4542">
        <v>93</v>
      </c>
      <c r="H4542">
        <v>96</v>
      </c>
      <c r="I4542">
        <v>2003</v>
      </c>
      <c r="J4542">
        <v>11</v>
      </c>
      <c r="K4542" t="s">
        <v>108</v>
      </c>
      <c r="L4542">
        <f>data_to_analyze[[#This Row],[workers]]-data_to_analyze[[#This Row],[previous_workers]]</f>
        <v>-3</v>
      </c>
    </row>
    <row r="4543" spans="1:12" x14ac:dyDescent="0.25">
      <c r="A4543">
        <v>4530</v>
      </c>
      <c r="B4543" t="s">
        <v>16167</v>
      </c>
      <c r="C4543" t="s">
        <v>17750</v>
      </c>
      <c r="D4543" s="7">
        <v>9800000</v>
      </c>
      <c r="E4543">
        <v>65</v>
      </c>
      <c r="F4543" t="s">
        <v>40</v>
      </c>
      <c r="G4543">
        <v>51</v>
      </c>
      <c r="H4543">
        <v>27</v>
      </c>
      <c r="I4543">
        <v>2001</v>
      </c>
      <c r="J4543">
        <v>2</v>
      </c>
      <c r="K4543" t="s">
        <v>16170</v>
      </c>
      <c r="L4543">
        <f>data_to_analyze[[#This Row],[workers]]-data_to_analyze[[#This Row],[previous_workers]]</f>
        <v>24</v>
      </c>
    </row>
    <row r="4544" spans="1:12" x14ac:dyDescent="0.25">
      <c r="A4544">
        <v>4531</v>
      </c>
      <c r="B4544" t="s">
        <v>16171</v>
      </c>
      <c r="C4544" t="s">
        <v>17770</v>
      </c>
      <c r="D4544" s="7">
        <v>10200000</v>
      </c>
      <c r="E4544">
        <v>65</v>
      </c>
      <c r="F4544" t="s">
        <v>69</v>
      </c>
      <c r="G4544">
        <v>38</v>
      </c>
      <c r="H4544">
        <v>38</v>
      </c>
      <c r="I4544">
        <v>2002</v>
      </c>
      <c r="J4544">
        <v>9</v>
      </c>
      <c r="K4544" t="s">
        <v>34</v>
      </c>
      <c r="L4544">
        <f>data_to_analyze[[#This Row],[workers]]-data_to_analyze[[#This Row],[previous_workers]]</f>
        <v>0</v>
      </c>
    </row>
    <row r="4545" spans="1:12" x14ac:dyDescent="0.25">
      <c r="A4545">
        <v>4532</v>
      </c>
      <c r="B4545" t="s">
        <v>16174</v>
      </c>
      <c r="C4545" t="s">
        <v>17753</v>
      </c>
      <c r="D4545" s="7">
        <v>2300000</v>
      </c>
      <c r="E4545">
        <v>65</v>
      </c>
      <c r="F4545" t="s">
        <v>18</v>
      </c>
      <c r="G4545">
        <v>16</v>
      </c>
      <c r="H4545">
        <v>16</v>
      </c>
      <c r="I4545">
        <v>2008</v>
      </c>
      <c r="J4545">
        <v>3</v>
      </c>
      <c r="K4545" t="s">
        <v>16177</v>
      </c>
      <c r="L4545">
        <f>data_to_analyze[[#This Row],[workers]]-data_to_analyze[[#This Row],[previous_workers]]</f>
        <v>0</v>
      </c>
    </row>
    <row r="4546" spans="1:12" x14ac:dyDescent="0.25">
      <c r="A4546">
        <v>4533</v>
      </c>
      <c r="B4546" t="s">
        <v>16178</v>
      </c>
      <c r="C4546" t="s">
        <v>777</v>
      </c>
      <c r="D4546" s="7">
        <v>18800000</v>
      </c>
      <c r="E4546">
        <v>65</v>
      </c>
      <c r="F4546" t="s">
        <v>187</v>
      </c>
      <c r="G4546">
        <v>40</v>
      </c>
      <c r="H4546">
        <v>36</v>
      </c>
      <c r="I4546">
        <v>2006</v>
      </c>
      <c r="J4546">
        <v>1</v>
      </c>
      <c r="K4546" t="s">
        <v>198</v>
      </c>
      <c r="L4546">
        <f>data_to_analyze[[#This Row],[workers]]-data_to_analyze[[#This Row],[previous_workers]]</f>
        <v>4</v>
      </c>
    </row>
    <row r="4547" spans="1:12" x14ac:dyDescent="0.25">
      <c r="A4547">
        <v>4534</v>
      </c>
      <c r="B4547" t="s">
        <v>16181</v>
      </c>
      <c r="C4547" t="s">
        <v>976</v>
      </c>
      <c r="D4547" s="7">
        <v>4700000</v>
      </c>
      <c r="E4547">
        <v>65</v>
      </c>
      <c r="F4547" t="s">
        <v>55</v>
      </c>
      <c r="G4547">
        <v>130</v>
      </c>
      <c r="H4547">
        <v>85</v>
      </c>
      <c r="I4547">
        <v>2003</v>
      </c>
      <c r="J4547">
        <v>4</v>
      </c>
      <c r="K4547" t="s">
        <v>101</v>
      </c>
      <c r="L4547">
        <f>data_to_analyze[[#This Row],[workers]]-data_to_analyze[[#This Row],[previous_workers]]</f>
        <v>45</v>
      </c>
    </row>
    <row r="4548" spans="1:12" x14ac:dyDescent="0.25">
      <c r="A4548">
        <v>4535</v>
      </c>
      <c r="B4548" t="s">
        <v>16184</v>
      </c>
      <c r="C4548" t="s">
        <v>10856</v>
      </c>
      <c r="D4548" s="7">
        <v>4100000</v>
      </c>
      <c r="E4548">
        <v>65</v>
      </c>
      <c r="F4548" t="s">
        <v>336</v>
      </c>
      <c r="G4548">
        <v>25</v>
      </c>
      <c r="H4548">
        <v>20</v>
      </c>
      <c r="I4548">
        <v>2001</v>
      </c>
      <c r="J4548">
        <v>4</v>
      </c>
      <c r="K4548" t="s">
        <v>5591</v>
      </c>
      <c r="L4548">
        <f>data_to_analyze[[#This Row],[workers]]-data_to_analyze[[#This Row],[previous_workers]]</f>
        <v>5</v>
      </c>
    </row>
    <row r="4549" spans="1:12" x14ac:dyDescent="0.25">
      <c r="A4549">
        <v>4536</v>
      </c>
      <c r="B4549" t="s">
        <v>16187</v>
      </c>
      <c r="C4549" t="s">
        <v>17744</v>
      </c>
      <c r="D4549" s="7">
        <v>52600000</v>
      </c>
      <c r="E4549">
        <v>65</v>
      </c>
      <c r="F4549" t="s">
        <v>297</v>
      </c>
      <c r="G4549">
        <v>245</v>
      </c>
      <c r="H4549">
        <v>185</v>
      </c>
      <c r="I4549">
        <v>2007</v>
      </c>
      <c r="J4549">
        <v>7</v>
      </c>
      <c r="K4549" t="s">
        <v>8853</v>
      </c>
      <c r="L4549">
        <f>data_to_analyze[[#This Row],[workers]]-data_to_analyze[[#This Row],[previous_workers]]</f>
        <v>60</v>
      </c>
    </row>
    <row r="4550" spans="1:12" x14ac:dyDescent="0.25">
      <c r="A4550">
        <v>4537</v>
      </c>
      <c r="B4550" t="s">
        <v>16190</v>
      </c>
      <c r="C4550" t="s">
        <v>17746</v>
      </c>
      <c r="D4550" s="7">
        <v>12300000</v>
      </c>
      <c r="E4550">
        <v>65</v>
      </c>
      <c r="F4550" t="s">
        <v>289</v>
      </c>
      <c r="G4550">
        <v>19</v>
      </c>
      <c r="H4550">
        <v>14</v>
      </c>
      <c r="I4550">
        <v>1996</v>
      </c>
      <c r="J4550">
        <v>5</v>
      </c>
      <c r="K4550" t="s">
        <v>2326</v>
      </c>
      <c r="L4550">
        <f>data_to_analyze[[#This Row],[workers]]-data_to_analyze[[#This Row],[previous_workers]]</f>
        <v>5</v>
      </c>
    </row>
    <row r="4551" spans="1:12" x14ac:dyDescent="0.25">
      <c r="A4551">
        <v>4538</v>
      </c>
      <c r="B4551" t="s">
        <v>16193</v>
      </c>
      <c r="C4551" t="s">
        <v>777</v>
      </c>
      <c r="D4551" s="7">
        <v>21600000</v>
      </c>
      <c r="E4551">
        <v>65</v>
      </c>
      <c r="F4551" t="s">
        <v>40</v>
      </c>
      <c r="G4551">
        <v>75</v>
      </c>
      <c r="H4551">
        <v>45</v>
      </c>
      <c r="I4551">
        <v>2005</v>
      </c>
      <c r="J4551">
        <v>2</v>
      </c>
      <c r="K4551" t="s">
        <v>662</v>
      </c>
      <c r="L4551">
        <f>data_to_analyze[[#This Row],[workers]]-data_to_analyze[[#This Row],[previous_workers]]</f>
        <v>30</v>
      </c>
    </row>
    <row r="4552" spans="1:12" x14ac:dyDescent="0.25">
      <c r="A4552">
        <v>4539</v>
      </c>
      <c r="B4552" t="s">
        <v>16196</v>
      </c>
      <c r="C4552" t="s">
        <v>17773</v>
      </c>
      <c r="D4552" s="7">
        <v>53700000</v>
      </c>
      <c r="E4552">
        <v>65</v>
      </c>
      <c r="F4552" t="s">
        <v>156</v>
      </c>
      <c r="G4552">
        <v>899</v>
      </c>
      <c r="H4552">
        <v>657</v>
      </c>
      <c r="I4552">
        <v>2006</v>
      </c>
      <c r="J4552">
        <v>8</v>
      </c>
      <c r="K4552" t="s">
        <v>746</v>
      </c>
      <c r="L4552">
        <f>data_to_analyze[[#This Row],[workers]]-data_to_analyze[[#This Row],[previous_workers]]</f>
        <v>242</v>
      </c>
    </row>
    <row r="4553" spans="1:12" x14ac:dyDescent="0.25">
      <c r="A4553">
        <v>4540</v>
      </c>
      <c r="B4553" t="s">
        <v>16200</v>
      </c>
      <c r="C4553" t="s">
        <v>17742</v>
      </c>
      <c r="D4553" s="7">
        <v>15300000</v>
      </c>
      <c r="E4553">
        <v>65</v>
      </c>
      <c r="F4553" t="s">
        <v>33</v>
      </c>
      <c r="G4553">
        <v>54</v>
      </c>
      <c r="H4553">
        <v>30</v>
      </c>
      <c r="I4553">
        <v>1998</v>
      </c>
      <c r="J4553">
        <v>12</v>
      </c>
      <c r="K4553" t="s">
        <v>16203</v>
      </c>
      <c r="L4553">
        <f>data_to_analyze[[#This Row],[workers]]-data_to_analyze[[#This Row],[previous_workers]]</f>
        <v>24</v>
      </c>
    </row>
    <row r="4554" spans="1:12" x14ac:dyDescent="0.25">
      <c r="A4554">
        <v>4541</v>
      </c>
      <c r="B4554" t="s">
        <v>16204</v>
      </c>
      <c r="C4554" t="s">
        <v>17771</v>
      </c>
      <c r="D4554" s="7">
        <v>73700000</v>
      </c>
      <c r="E4554">
        <v>64</v>
      </c>
      <c r="F4554" t="s">
        <v>308</v>
      </c>
      <c r="G4554">
        <v>131</v>
      </c>
      <c r="H4554">
        <v>79</v>
      </c>
      <c r="I4554">
        <v>1969</v>
      </c>
      <c r="J4554">
        <v>1</v>
      </c>
      <c r="K4554" t="s">
        <v>16208</v>
      </c>
      <c r="L4554">
        <f>data_to_analyze[[#This Row],[workers]]-data_to_analyze[[#This Row],[previous_workers]]</f>
        <v>52</v>
      </c>
    </row>
    <row r="4555" spans="1:12" x14ac:dyDescent="0.25">
      <c r="A4555">
        <v>4542</v>
      </c>
      <c r="B4555" t="s">
        <v>16209</v>
      </c>
      <c r="C4555" t="s">
        <v>17758</v>
      </c>
      <c r="D4555" s="7">
        <v>6500000</v>
      </c>
      <c r="E4555">
        <v>64</v>
      </c>
      <c r="F4555" t="s">
        <v>6043</v>
      </c>
      <c r="G4555">
        <v>28</v>
      </c>
      <c r="H4555">
        <v>24</v>
      </c>
      <c r="I4555">
        <v>1994</v>
      </c>
      <c r="J4555">
        <v>1</v>
      </c>
      <c r="K4555" t="s">
        <v>16212</v>
      </c>
      <c r="L4555">
        <f>data_to_analyze[[#This Row],[workers]]-data_to_analyze[[#This Row],[previous_workers]]</f>
        <v>4</v>
      </c>
    </row>
    <row r="4556" spans="1:12" x14ac:dyDescent="0.25">
      <c r="A4556">
        <v>4543</v>
      </c>
      <c r="B4556" t="s">
        <v>16213</v>
      </c>
      <c r="C4556" t="s">
        <v>10856</v>
      </c>
      <c r="D4556" s="7">
        <v>10700000</v>
      </c>
      <c r="E4556">
        <v>64</v>
      </c>
      <c r="F4556" t="s">
        <v>211</v>
      </c>
      <c r="G4556">
        <v>76</v>
      </c>
      <c r="H4556">
        <v>41</v>
      </c>
      <c r="I4556">
        <v>1985</v>
      </c>
      <c r="J4556">
        <v>1</v>
      </c>
      <c r="K4556" t="s">
        <v>10566</v>
      </c>
      <c r="L4556">
        <f>data_to_analyze[[#This Row],[workers]]-data_to_analyze[[#This Row],[previous_workers]]</f>
        <v>35</v>
      </c>
    </row>
    <row r="4557" spans="1:12" x14ac:dyDescent="0.25">
      <c r="A4557">
        <v>4544</v>
      </c>
      <c r="B4557" t="s">
        <v>16216</v>
      </c>
      <c r="C4557" t="s">
        <v>777</v>
      </c>
      <c r="D4557" s="7">
        <v>17700000</v>
      </c>
      <c r="E4557">
        <v>64</v>
      </c>
      <c r="F4557" t="s">
        <v>297</v>
      </c>
      <c r="G4557">
        <v>89</v>
      </c>
      <c r="H4557">
        <v>55</v>
      </c>
      <c r="I4557">
        <v>2002</v>
      </c>
      <c r="J4557">
        <v>10</v>
      </c>
      <c r="K4557" t="s">
        <v>203</v>
      </c>
      <c r="L4557">
        <f>data_to_analyze[[#This Row],[workers]]-data_to_analyze[[#This Row],[previous_workers]]</f>
        <v>34</v>
      </c>
    </row>
    <row r="4558" spans="1:12" x14ac:dyDescent="0.25">
      <c r="A4558">
        <v>4545</v>
      </c>
      <c r="B4558" t="s">
        <v>16219</v>
      </c>
      <c r="C4558" t="s">
        <v>17739</v>
      </c>
      <c r="D4558" s="7">
        <v>200000</v>
      </c>
      <c r="E4558">
        <v>64</v>
      </c>
      <c r="F4558" t="s">
        <v>289</v>
      </c>
      <c r="G4558">
        <v>25</v>
      </c>
      <c r="H4558">
        <v>4</v>
      </c>
      <c r="I4558">
        <v>2013</v>
      </c>
      <c r="J4558">
        <v>1</v>
      </c>
      <c r="K4558" t="s">
        <v>13245</v>
      </c>
      <c r="L4558">
        <f>data_to_analyze[[#This Row],[workers]]-data_to_analyze[[#This Row],[previous_workers]]</f>
        <v>21</v>
      </c>
    </row>
    <row r="4559" spans="1:12" x14ac:dyDescent="0.25">
      <c r="A4559">
        <v>4546</v>
      </c>
      <c r="B4559" t="s">
        <v>16222</v>
      </c>
      <c r="C4559" t="s">
        <v>17756</v>
      </c>
      <c r="D4559" s="7">
        <v>9900000</v>
      </c>
      <c r="E4559">
        <v>64</v>
      </c>
      <c r="F4559" t="s">
        <v>40</v>
      </c>
      <c r="G4559">
        <v>25</v>
      </c>
      <c r="H4559">
        <v>10</v>
      </c>
      <c r="I4559">
        <v>2010</v>
      </c>
      <c r="J4559">
        <v>1</v>
      </c>
      <c r="K4559" t="s">
        <v>757</v>
      </c>
      <c r="L4559">
        <f>data_to_analyze[[#This Row],[workers]]-data_to_analyze[[#This Row],[previous_workers]]</f>
        <v>15</v>
      </c>
    </row>
    <row r="4560" spans="1:12" x14ac:dyDescent="0.25">
      <c r="A4560">
        <v>4547</v>
      </c>
      <c r="B4560" t="s">
        <v>16225</v>
      </c>
      <c r="C4560" t="s">
        <v>17765</v>
      </c>
      <c r="D4560" s="7">
        <v>8200000</v>
      </c>
      <c r="E4560">
        <v>64</v>
      </c>
      <c r="F4560" t="s">
        <v>55</v>
      </c>
      <c r="G4560">
        <v>400</v>
      </c>
      <c r="H4560">
        <v>150</v>
      </c>
      <c r="I4560">
        <v>2011</v>
      </c>
      <c r="J4560">
        <v>4</v>
      </c>
      <c r="K4560" t="s">
        <v>16228</v>
      </c>
      <c r="L4560">
        <f>data_to_analyze[[#This Row],[workers]]-data_to_analyze[[#This Row],[previous_workers]]</f>
        <v>250</v>
      </c>
    </row>
    <row r="4561" spans="1:12" x14ac:dyDescent="0.25">
      <c r="A4561">
        <v>4548</v>
      </c>
      <c r="B4561" t="s">
        <v>16229</v>
      </c>
      <c r="C4561" t="s">
        <v>17734</v>
      </c>
      <c r="D4561" s="7">
        <v>400000</v>
      </c>
      <c r="E4561">
        <v>64</v>
      </c>
      <c r="F4561" t="s">
        <v>233</v>
      </c>
      <c r="G4561">
        <v>33</v>
      </c>
      <c r="H4561">
        <v>19</v>
      </c>
      <c r="I4561">
        <v>1998</v>
      </c>
      <c r="J4561">
        <v>1</v>
      </c>
      <c r="K4561" t="s">
        <v>4263</v>
      </c>
      <c r="L4561">
        <f>data_to_analyze[[#This Row],[workers]]-data_to_analyze[[#This Row],[previous_workers]]</f>
        <v>14</v>
      </c>
    </row>
    <row r="4562" spans="1:12" x14ac:dyDescent="0.25">
      <c r="A4562">
        <v>4549</v>
      </c>
      <c r="B4562" t="s">
        <v>16232</v>
      </c>
      <c r="C4562" t="s">
        <v>17765</v>
      </c>
      <c r="D4562" s="7">
        <v>14900000</v>
      </c>
      <c r="E4562">
        <v>64</v>
      </c>
      <c r="F4562" t="s">
        <v>289</v>
      </c>
      <c r="G4562">
        <v>76</v>
      </c>
      <c r="H4562">
        <v>47</v>
      </c>
      <c r="I4562">
        <v>1993</v>
      </c>
      <c r="J4562">
        <v>5</v>
      </c>
      <c r="K4562" t="s">
        <v>16235</v>
      </c>
      <c r="L4562">
        <f>data_to_analyze[[#This Row],[workers]]-data_to_analyze[[#This Row],[previous_workers]]</f>
        <v>29</v>
      </c>
    </row>
    <row r="4563" spans="1:12" x14ac:dyDescent="0.25">
      <c r="A4563">
        <v>4550</v>
      </c>
      <c r="B4563" t="s">
        <v>16236</v>
      </c>
      <c r="C4563" t="s">
        <v>17742</v>
      </c>
      <c r="D4563" s="7">
        <v>17800000</v>
      </c>
      <c r="E4563">
        <v>64</v>
      </c>
      <c r="F4563" t="s">
        <v>336</v>
      </c>
      <c r="G4563">
        <v>49</v>
      </c>
      <c r="H4563">
        <v>40</v>
      </c>
      <c r="I4563">
        <v>1999</v>
      </c>
      <c r="J4563">
        <v>1</v>
      </c>
      <c r="K4563" t="s">
        <v>1617</v>
      </c>
      <c r="L4563">
        <f>data_to_analyze[[#This Row],[workers]]-data_to_analyze[[#This Row],[previous_workers]]</f>
        <v>9</v>
      </c>
    </row>
    <row r="4564" spans="1:12" x14ac:dyDescent="0.25">
      <c r="A4564">
        <v>4551</v>
      </c>
      <c r="B4564" t="s">
        <v>16239</v>
      </c>
      <c r="C4564" t="s">
        <v>777</v>
      </c>
      <c r="D4564" s="7">
        <v>8300000</v>
      </c>
      <c r="E4564">
        <v>64</v>
      </c>
      <c r="F4564" t="s">
        <v>25</v>
      </c>
      <c r="G4564">
        <v>45</v>
      </c>
      <c r="H4564">
        <v>26</v>
      </c>
      <c r="I4564">
        <v>2010</v>
      </c>
      <c r="J4564">
        <v>2</v>
      </c>
      <c r="K4564" t="s">
        <v>662</v>
      </c>
      <c r="L4564">
        <f>data_to_analyze[[#This Row],[workers]]-data_to_analyze[[#This Row],[previous_workers]]</f>
        <v>19</v>
      </c>
    </row>
    <row r="4565" spans="1:12" x14ac:dyDescent="0.25">
      <c r="A4565">
        <v>4552</v>
      </c>
      <c r="B4565" t="s">
        <v>16242</v>
      </c>
      <c r="C4565" t="s">
        <v>108</v>
      </c>
      <c r="D4565" s="7">
        <v>28500000</v>
      </c>
      <c r="E4565">
        <v>64</v>
      </c>
      <c r="F4565" t="s">
        <v>6043</v>
      </c>
      <c r="G4565">
        <v>107</v>
      </c>
      <c r="H4565">
        <v>88</v>
      </c>
      <c r="I4565">
        <v>2008</v>
      </c>
      <c r="J4565">
        <v>2</v>
      </c>
      <c r="K4565" t="s">
        <v>108</v>
      </c>
      <c r="L4565">
        <f>data_to_analyze[[#This Row],[workers]]-data_to_analyze[[#This Row],[previous_workers]]</f>
        <v>19</v>
      </c>
    </row>
    <row r="4566" spans="1:12" x14ac:dyDescent="0.25">
      <c r="A4566">
        <v>4553</v>
      </c>
      <c r="B4566" t="s">
        <v>16245</v>
      </c>
      <c r="C4566" t="s">
        <v>17765</v>
      </c>
      <c r="D4566" s="7">
        <v>8100000</v>
      </c>
      <c r="E4566">
        <v>64</v>
      </c>
      <c r="F4566" t="s">
        <v>623</v>
      </c>
      <c r="G4566">
        <v>31</v>
      </c>
      <c r="H4566">
        <v>20</v>
      </c>
      <c r="I4566">
        <v>2002</v>
      </c>
      <c r="J4566">
        <v>8</v>
      </c>
      <c r="K4566" t="s">
        <v>7352</v>
      </c>
      <c r="L4566">
        <f>data_to_analyze[[#This Row],[workers]]-data_to_analyze[[#This Row],[previous_workers]]</f>
        <v>11</v>
      </c>
    </row>
    <row r="4567" spans="1:12" x14ac:dyDescent="0.25">
      <c r="A4567">
        <v>4554</v>
      </c>
      <c r="B4567" t="s">
        <v>16248</v>
      </c>
      <c r="C4567" t="s">
        <v>17770</v>
      </c>
      <c r="D4567" s="7">
        <v>22100000</v>
      </c>
      <c r="E4567">
        <v>64</v>
      </c>
      <c r="F4567" t="s">
        <v>257</v>
      </c>
      <c r="G4567">
        <v>700</v>
      </c>
      <c r="H4567">
        <v>550</v>
      </c>
      <c r="I4567">
        <v>2000</v>
      </c>
      <c r="J4567">
        <v>7</v>
      </c>
      <c r="K4567" t="s">
        <v>251</v>
      </c>
      <c r="L4567">
        <f>data_to_analyze[[#This Row],[workers]]-data_to_analyze[[#This Row],[previous_workers]]</f>
        <v>150</v>
      </c>
    </row>
    <row r="4568" spans="1:12" x14ac:dyDescent="0.25">
      <c r="A4568">
        <v>4555</v>
      </c>
      <c r="B4568" t="s">
        <v>16251</v>
      </c>
      <c r="C4568" t="s">
        <v>17765</v>
      </c>
      <c r="D4568" s="7">
        <v>17200000</v>
      </c>
      <c r="E4568">
        <v>64</v>
      </c>
      <c r="F4568" t="s">
        <v>211</v>
      </c>
      <c r="G4568">
        <v>107</v>
      </c>
      <c r="H4568">
        <v>81</v>
      </c>
      <c r="I4568">
        <v>2008</v>
      </c>
      <c r="J4568">
        <v>4</v>
      </c>
      <c r="K4568" t="s">
        <v>16254</v>
      </c>
      <c r="L4568">
        <f>data_to_analyze[[#This Row],[workers]]-data_to_analyze[[#This Row],[previous_workers]]</f>
        <v>26</v>
      </c>
    </row>
    <row r="4569" spans="1:12" x14ac:dyDescent="0.25">
      <c r="A4569">
        <v>4556</v>
      </c>
      <c r="B4569" t="s">
        <v>16255</v>
      </c>
      <c r="C4569" t="s">
        <v>17773</v>
      </c>
      <c r="D4569" s="7">
        <v>44700000</v>
      </c>
      <c r="E4569">
        <v>64</v>
      </c>
      <c r="F4569" t="s">
        <v>181</v>
      </c>
      <c r="G4569">
        <v>0</v>
      </c>
      <c r="H4569">
        <v>682</v>
      </c>
      <c r="I4569">
        <v>2006</v>
      </c>
      <c r="J4569">
        <v>3</v>
      </c>
      <c r="K4569" t="s">
        <v>396</v>
      </c>
      <c r="L4569">
        <f>data_to_analyze[[#This Row],[workers]]-data_to_analyze[[#This Row],[previous_workers]]</f>
        <v>-682</v>
      </c>
    </row>
    <row r="4570" spans="1:12" x14ac:dyDescent="0.25">
      <c r="A4570">
        <v>4557</v>
      </c>
      <c r="B4570" t="s">
        <v>16258</v>
      </c>
      <c r="C4570" t="s">
        <v>10856</v>
      </c>
      <c r="D4570" s="7">
        <v>2200000</v>
      </c>
      <c r="E4570">
        <v>64</v>
      </c>
      <c r="F4570" t="s">
        <v>218</v>
      </c>
      <c r="G4570">
        <v>13</v>
      </c>
      <c r="H4570">
        <v>11</v>
      </c>
      <c r="I4570">
        <v>2011</v>
      </c>
      <c r="J4570">
        <v>1</v>
      </c>
      <c r="K4570" t="s">
        <v>9157</v>
      </c>
      <c r="L4570">
        <f>data_to_analyze[[#This Row],[workers]]-data_to_analyze[[#This Row],[previous_workers]]</f>
        <v>2</v>
      </c>
    </row>
    <row r="4571" spans="1:12" x14ac:dyDescent="0.25">
      <c r="A4571">
        <v>4558</v>
      </c>
      <c r="B4571" t="s">
        <v>16261</v>
      </c>
      <c r="C4571" t="s">
        <v>17748</v>
      </c>
      <c r="D4571" s="7">
        <v>26700000</v>
      </c>
      <c r="E4571">
        <v>64</v>
      </c>
      <c r="F4571" t="s">
        <v>181</v>
      </c>
      <c r="G4571">
        <v>140</v>
      </c>
      <c r="H4571">
        <v>110</v>
      </c>
      <c r="I4571">
        <v>1999</v>
      </c>
      <c r="J4571">
        <v>5</v>
      </c>
      <c r="K4571" t="s">
        <v>5997</v>
      </c>
      <c r="L4571">
        <f>data_to_analyze[[#This Row],[workers]]-data_to_analyze[[#This Row],[previous_workers]]</f>
        <v>30</v>
      </c>
    </row>
    <row r="4572" spans="1:12" x14ac:dyDescent="0.25">
      <c r="A4572">
        <v>4559</v>
      </c>
      <c r="B4572" t="s">
        <v>16264</v>
      </c>
      <c r="C4572" t="s">
        <v>17758</v>
      </c>
      <c r="D4572" s="7">
        <v>17600000</v>
      </c>
      <c r="E4572">
        <v>64</v>
      </c>
      <c r="F4572" t="s">
        <v>6043</v>
      </c>
      <c r="G4572">
        <v>53</v>
      </c>
      <c r="H4572">
        <v>34</v>
      </c>
      <c r="I4572">
        <v>2010</v>
      </c>
      <c r="J4572">
        <v>1</v>
      </c>
      <c r="K4572" t="s">
        <v>5258</v>
      </c>
      <c r="L4572">
        <f>data_to_analyze[[#This Row],[workers]]-data_to_analyze[[#This Row],[previous_workers]]</f>
        <v>19</v>
      </c>
    </row>
    <row r="4573" spans="1:12" x14ac:dyDescent="0.25">
      <c r="A4573">
        <v>4560</v>
      </c>
      <c r="B4573" t="s">
        <v>16267</v>
      </c>
      <c r="C4573" t="s">
        <v>17760</v>
      </c>
      <c r="D4573" s="7">
        <v>74100000</v>
      </c>
      <c r="E4573">
        <v>64</v>
      </c>
      <c r="F4573" t="s">
        <v>18</v>
      </c>
      <c r="G4573">
        <v>184</v>
      </c>
      <c r="H4573">
        <v>238</v>
      </c>
      <c r="I4573">
        <v>2009</v>
      </c>
      <c r="J4573">
        <v>7</v>
      </c>
      <c r="K4573" t="s">
        <v>5009</v>
      </c>
      <c r="L4573">
        <f>data_to_analyze[[#This Row],[workers]]-data_to_analyze[[#This Row],[previous_workers]]</f>
        <v>-54</v>
      </c>
    </row>
    <row r="4574" spans="1:12" x14ac:dyDescent="0.25">
      <c r="A4574">
        <v>4561</v>
      </c>
      <c r="B4574" t="s">
        <v>16270</v>
      </c>
      <c r="C4574" t="s">
        <v>17748</v>
      </c>
      <c r="D4574" s="7">
        <v>22100000</v>
      </c>
      <c r="E4574">
        <v>64</v>
      </c>
      <c r="F4574" t="s">
        <v>233</v>
      </c>
      <c r="G4574">
        <v>20</v>
      </c>
      <c r="H4574">
        <v>7</v>
      </c>
      <c r="I4574">
        <v>2014</v>
      </c>
      <c r="J4574">
        <v>1</v>
      </c>
      <c r="K4574" t="s">
        <v>596</v>
      </c>
      <c r="L4574">
        <f>data_to_analyze[[#This Row],[workers]]-data_to_analyze[[#This Row],[previous_workers]]</f>
        <v>13</v>
      </c>
    </row>
    <row r="4575" spans="1:12" x14ac:dyDescent="0.25">
      <c r="A4575">
        <v>4562</v>
      </c>
      <c r="B4575" t="s">
        <v>16273</v>
      </c>
      <c r="C4575" t="s">
        <v>17770</v>
      </c>
      <c r="D4575" s="7">
        <v>55600000</v>
      </c>
      <c r="E4575">
        <v>64</v>
      </c>
      <c r="F4575" t="s">
        <v>233</v>
      </c>
      <c r="G4575">
        <v>38</v>
      </c>
      <c r="H4575">
        <v>17</v>
      </c>
      <c r="I4575">
        <v>2010</v>
      </c>
      <c r="J4575">
        <v>2</v>
      </c>
      <c r="K4575" t="s">
        <v>251</v>
      </c>
      <c r="L4575">
        <f>data_to_analyze[[#This Row],[workers]]-data_to_analyze[[#This Row],[previous_workers]]</f>
        <v>21</v>
      </c>
    </row>
    <row r="4576" spans="1:12" x14ac:dyDescent="0.25">
      <c r="A4576">
        <v>4563</v>
      </c>
      <c r="B4576" t="s">
        <v>16276</v>
      </c>
      <c r="C4576" t="s">
        <v>10856</v>
      </c>
      <c r="D4576" s="7">
        <v>3600000</v>
      </c>
      <c r="E4576">
        <v>64</v>
      </c>
      <c r="F4576" t="s">
        <v>324</v>
      </c>
      <c r="G4576">
        <v>32</v>
      </c>
      <c r="H4576">
        <v>16</v>
      </c>
      <c r="I4576">
        <v>2002</v>
      </c>
      <c r="J4576">
        <v>2</v>
      </c>
      <c r="K4576" t="s">
        <v>10566</v>
      </c>
      <c r="L4576">
        <f>data_to_analyze[[#This Row],[workers]]-data_to_analyze[[#This Row],[previous_workers]]</f>
        <v>16</v>
      </c>
    </row>
    <row r="4577" spans="1:12" x14ac:dyDescent="0.25">
      <c r="A4577">
        <v>4564</v>
      </c>
      <c r="B4577" t="s">
        <v>16279</v>
      </c>
      <c r="C4577" t="s">
        <v>17751</v>
      </c>
      <c r="D4577" s="7">
        <v>16700000</v>
      </c>
      <c r="E4577">
        <v>64</v>
      </c>
      <c r="F4577" t="s">
        <v>25</v>
      </c>
      <c r="G4577">
        <v>10</v>
      </c>
      <c r="H4577">
        <v>8</v>
      </c>
      <c r="I4577">
        <v>1990</v>
      </c>
      <c r="J4577">
        <v>3</v>
      </c>
      <c r="K4577" t="s">
        <v>4268</v>
      </c>
      <c r="L4577">
        <f>data_to_analyze[[#This Row],[workers]]-data_to_analyze[[#This Row],[previous_workers]]</f>
        <v>2</v>
      </c>
    </row>
    <row r="4578" spans="1:12" x14ac:dyDescent="0.25">
      <c r="A4578">
        <v>4565</v>
      </c>
      <c r="B4578" t="s">
        <v>16282</v>
      </c>
      <c r="C4578" t="s">
        <v>17739</v>
      </c>
      <c r="D4578" s="7">
        <v>54600000</v>
      </c>
      <c r="E4578">
        <v>64</v>
      </c>
      <c r="F4578" t="s">
        <v>18</v>
      </c>
      <c r="G4578">
        <v>105</v>
      </c>
      <c r="H4578">
        <v>98</v>
      </c>
      <c r="I4578">
        <v>2007</v>
      </c>
      <c r="J4578">
        <v>10</v>
      </c>
      <c r="K4578" t="s">
        <v>122</v>
      </c>
      <c r="L4578">
        <f>data_to_analyze[[#This Row],[workers]]-data_to_analyze[[#This Row],[previous_workers]]</f>
        <v>7</v>
      </c>
    </row>
    <row r="4579" spans="1:12" x14ac:dyDescent="0.25">
      <c r="A4579">
        <v>4566</v>
      </c>
      <c r="B4579" t="s">
        <v>16285</v>
      </c>
      <c r="C4579" t="s">
        <v>17770</v>
      </c>
      <c r="D4579" s="7">
        <v>5400000</v>
      </c>
      <c r="E4579">
        <v>64</v>
      </c>
      <c r="F4579" t="s">
        <v>6043</v>
      </c>
      <c r="G4579">
        <v>42</v>
      </c>
      <c r="H4579">
        <v>30</v>
      </c>
      <c r="I4579">
        <v>2000</v>
      </c>
      <c r="J4579">
        <v>1</v>
      </c>
      <c r="K4579" t="s">
        <v>258</v>
      </c>
      <c r="L4579">
        <f>data_to_analyze[[#This Row],[workers]]-data_to_analyze[[#This Row],[previous_workers]]</f>
        <v>12</v>
      </c>
    </row>
    <row r="4580" spans="1:12" x14ac:dyDescent="0.25">
      <c r="A4580">
        <v>4567</v>
      </c>
      <c r="B4580" t="s">
        <v>16288</v>
      </c>
      <c r="C4580" t="s">
        <v>17770</v>
      </c>
      <c r="D4580" s="7">
        <v>3200000</v>
      </c>
      <c r="E4580">
        <v>64</v>
      </c>
      <c r="F4580" t="s">
        <v>211</v>
      </c>
      <c r="G4580">
        <v>8</v>
      </c>
      <c r="H4580">
        <v>9</v>
      </c>
      <c r="I4580">
        <v>2005</v>
      </c>
      <c r="J4580">
        <v>2</v>
      </c>
      <c r="K4580" t="s">
        <v>258</v>
      </c>
      <c r="L4580">
        <f>data_to_analyze[[#This Row],[workers]]-data_to_analyze[[#This Row],[previous_workers]]</f>
        <v>-1</v>
      </c>
    </row>
    <row r="4581" spans="1:12" x14ac:dyDescent="0.25">
      <c r="A4581">
        <v>4568</v>
      </c>
      <c r="B4581" t="s">
        <v>16291</v>
      </c>
      <c r="C4581" t="s">
        <v>17770</v>
      </c>
      <c r="D4581" s="7">
        <v>9400000</v>
      </c>
      <c r="E4581">
        <v>64</v>
      </c>
      <c r="F4581" t="s">
        <v>233</v>
      </c>
      <c r="G4581">
        <v>44</v>
      </c>
      <c r="H4581">
        <v>38</v>
      </c>
      <c r="I4581">
        <v>1998</v>
      </c>
      <c r="J4581">
        <v>2</v>
      </c>
      <c r="K4581" t="s">
        <v>16294</v>
      </c>
      <c r="L4581">
        <f>data_to_analyze[[#This Row],[workers]]-data_to_analyze[[#This Row],[previous_workers]]</f>
        <v>6</v>
      </c>
    </row>
    <row r="4582" spans="1:12" x14ac:dyDescent="0.25">
      <c r="A4582">
        <v>4569</v>
      </c>
      <c r="B4582" t="s">
        <v>16295</v>
      </c>
      <c r="C4582" t="s">
        <v>976</v>
      </c>
      <c r="D4582" s="7">
        <v>1900000</v>
      </c>
      <c r="E4582">
        <v>64</v>
      </c>
      <c r="F4582" t="s">
        <v>55</v>
      </c>
      <c r="G4582">
        <v>22</v>
      </c>
      <c r="H4582">
        <v>18</v>
      </c>
      <c r="I4582">
        <v>2011</v>
      </c>
      <c r="J4582">
        <v>5</v>
      </c>
      <c r="K4582" t="s">
        <v>3735</v>
      </c>
      <c r="L4582">
        <f>data_to_analyze[[#This Row],[workers]]-data_to_analyze[[#This Row],[previous_workers]]</f>
        <v>4</v>
      </c>
    </row>
    <row r="4583" spans="1:12" x14ac:dyDescent="0.25">
      <c r="A4583">
        <v>4570</v>
      </c>
      <c r="B4583" t="s">
        <v>16298</v>
      </c>
      <c r="C4583" t="s">
        <v>17765</v>
      </c>
      <c r="D4583" s="7">
        <v>42600000</v>
      </c>
      <c r="E4583">
        <v>64</v>
      </c>
      <c r="F4583" t="s">
        <v>175</v>
      </c>
      <c r="G4583">
        <v>170</v>
      </c>
      <c r="H4583">
        <v>120</v>
      </c>
      <c r="I4583">
        <v>1998</v>
      </c>
      <c r="J4583">
        <v>11</v>
      </c>
      <c r="K4583" t="s">
        <v>49</v>
      </c>
      <c r="L4583">
        <f>data_to_analyze[[#This Row],[workers]]-data_to_analyze[[#This Row],[previous_workers]]</f>
        <v>50</v>
      </c>
    </row>
    <row r="4584" spans="1:12" x14ac:dyDescent="0.25">
      <c r="A4584">
        <v>4571</v>
      </c>
      <c r="B4584" t="s">
        <v>16302</v>
      </c>
      <c r="C4584" t="s">
        <v>17770</v>
      </c>
      <c r="D4584" s="7">
        <v>3500000</v>
      </c>
      <c r="E4584">
        <v>64</v>
      </c>
      <c r="F4584" t="s">
        <v>187</v>
      </c>
      <c r="G4584">
        <v>7</v>
      </c>
      <c r="H4584">
        <v>5</v>
      </c>
      <c r="I4584">
        <v>2010</v>
      </c>
      <c r="J4584">
        <v>2</v>
      </c>
      <c r="K4584" t="s">
        <v>176</v>
      </c>
      <c r="L4584">
        <f>data_to_analyze[[#This Row],[workers]]-data_to_analyze[[#This Row],[previous_workers]]</f>
        <v>2</v>
      </c>
    </row>
    <row r="4585" spans="1:12" x14ac:dyDescent="0.25">
      <c r="A4585">
        <v>4572</v>
      </c>
      <c r="B4585" t="s">
        <v>16305</v>
      </c>
      <c r="C4585" t="s">
        <v>10856</v>
      </c>
      <c r="D4585" s="7">
        <v>15200000</v>
      </c>
      <c r="E4585">
        <v>64</v>
      </c>
      <c r="F4585" t="s">
        <v>211</v>
      </c>
      <c r="G4585">
        <v>70</v>
      </c>
      <c r="H4585">
        <v>150</v>
      </c>
      <c r="I4585">
        <v>2011</v>
      </c>
      <c r="J4585">
        <v>4</v>
      </c>
      <c r="K4585" t="s">
        <v>16308</v>
      </c>
      <c r="L4585">
        <f>data_to_analyze[[#This Row],[workers]]-data_to_analyze[[#This Row],[previous_workers]]</f>
        <v>-80</v>
      </c>
    </row>
    <row r="4586" spans="1:12" x14ac:dyDescent="0.25">
      <c r="A4586">
        <v>4573</v>
      </c>
      <c r="B4586" t="s">
        <v>16309</v>
      </c>
      <c r="C4586" t="s">
        <v>10856</v>
      </c>
      <c r="D4586" s="7">
        <v>2300000</v>
      </c>
      <c r="E4586">
        <v>64</v>
      </c>
      <c r="F4586" t="s">
        <v>18</v>
      </c>
      <c r="G4586">
        <v>15</v>
      </c>
      <c r="H4586">
        <v>9</v>
      </c>
      <c r="I4586">
        <v>1990</v>
      </c>
      <c r="J4586">
        <v>1</v>
      </c>
      <c r="K4586" t="s">
        <v>5719</v>
      </c>
      <c r="L4586">
        <f>data_to_analyze[[#This Row],[workers]]-data_to_analyze[[#This Row],[previous_workers]]</f>
        <v>6</v>
      </c>
    </row>
    <row r="4587" spans="1:12" x14ac:dyDescent="0.25">
      <c r="A4587">
        <v>4574</v>
      </c>
      <c r="B4587" t="s">
        <v>16312</v>
      </c>
      <c r="C4587" t="s">
        <v>17739</v>
      </c>
      <c r="D4587" s="7">
        <v>34300000</v>
      </c>
      <c r="E4587">
        <v>64</v>
      </c>
      <c r="F4587" t="s">
        <v>107</v>
      </c>
      <c r="G4587">
        <v>151</v>
      </c>
      <c r="H4587">
        <v>63</v>
      </c>
      <c r="I4587">
        <v>2003</v>
      </c>
      <c r="J4587">
        <v>8</v>
      </c>
      <c r="K4587" t="s">
        <v>122</v>
      </c>
      <c r="L4587">
        <f>data_to_analyze[[#This Row],[workers]]-data_to_analyze[[#This Row],[previous_workers]]</f>
        <v>88</v>
      </c>
    </row>
    <row r="4588" spans="1:12" x14ac:dyDescent="0.25">
      <c r="A4588">
        <v>4575</v>
      </c>
      <c r="B4588" t="s">
        <v>16316</v>
      </c>
      <c r="C4588" t="s">
        <v>17773</v>
      </c>
      <c r="D4588" s="7">
        <v>12800000</v>
      </c>
      <c r="E4588">
        <v>64</v>
      </c>
      <c r="F4588" t="s">
        <v>297</v>
      </c>
      <c r="G4588">
        <v>173</v>
      </c>
      <c r="H4588">
        <v>122</v>
      </c>
      <c r="I4588">
        <v>2006</v>
      </c>
      <c r="J4588">
        <v>5</v>
      </c>
      <c r="K4588" t="s">
        <v>1896</v>
      </c>
      <c r="L4588">
        <f>data_to_analyze[[#This Row],[workers]]-data_to_analyze[[#This Row],[previous_workers]]</f>
        <v>51</v>
      </c>
    </row>
    <row r="4589" spans="1:12" x14ac:dyDescent="0.25">
      <c r="A4589">
        <v>4576</v>
      </c>
      <c r="B4589" t="s">
        <v>16319</v>
      </c>
      <c r="C4589" t="s">
        <v>777</v>
      </c>
      <c r="D4589" s="7">
        <v>7600000</v>
      </c>
      <c r="E4589">
        <v>64</v>
      </c>
      <c r="F4589" t="s">
        <v>218</v>
      </c>
      <c r="G4589">
        <v>49</v>
      </c>
      <c r="H4589">
        <v>30</v>
      </c>
      <c r="I4589">
        <v>2008</v>
      </c>
      <c r="J4589">
        <v>4</v>
      </c>
      <c r="K4589" t="s">
        <v>1004</v>
      </c>
      <c r="L4589">
        <f>data_to_analyze[[#This Row],[workers]]-data_to_analyze[[#This Row],[previous_workers]]</f>
        <v>19</v>
      </c>
    </row>
    <row r="4590" spans="1:12" x14ac:dyDescent="0.25">
      <c r="A4590">
        <v>4577</v>
      </c>
      <c r="B4590" t="s">
        <v>16322</v>
      </c>
      <c r="C4590" t="s">
        <v>17760</v>
      </c>
      <c r="D4590" s="7">
        <v>8500000</v>
      </c>
      <c r="E4590">
        <v>64</v>
      </c>
      <c r="F4590" t="s">
        <v>336</v>
      </c>
      <c r="G4590">
        <v>25</v>
      </c>
      <c r="H4590">
        <v>18</v>
      </c>
      <c r="I4590">
        <v>2013</v>
      </c>
      <c r="J4590">
        <v>2</v>
      </c>
      <c r="K4590" t="s">
        <v>3633</v>
      </c>
      <c r="L4590">
        <f>data_to_analyze[[#This Row],[workers]]-data_to_analyze[[#This Row],[previous_workers]]</f>
        <v>7</v>
      </c>
    </row>
    <row r="4591" spans="1:12" x14ac:dyDescent="0.25">
      <c r="A4591">
        <v>4578</v>
      </c>
      <c r="B4591" t="s">
        <v>16325</v>
      </c>
      <c r="C4591" t="s">
        <v>17742</v>
      </c>
      <c r="D4591" s="7">
        <v>5400000</v>
      </c>
      <c r="E4591">
        <v>63</v>
      </c>
      <c r="F4591" t="s">
        <v>1041</v>
      </c>
      <c r="G4591">
        <v>100</v>
      </c>
      <c r="H4591">
        <v>30</v>
      </c>
      <c r="I4591">
        <v>2008</v>
      </c>
      <c r="J4591">
        <v>1</v>
      </c>
      <c r="K4591" t="s">
        <v>16328</v>
      </c>
      <c r="L4591">
        <f>data_to_analyze[[#This Row],[workers]]-data_to_analyze[[#This Row],[previous_workers]]</f>
        <v>70</v>
      </c>
    </row>
    <row r="4592" spans="1:12" x14ac:dyDescent="0.25">
      <c r="A4592">
        <v>4579</v>
      </c>
      <c r="B4592" t="s">
        <v>16329</v>
      </c>
      <c r="C4592" t="s">
        <v>17748</v>
      </c>
      <c r="D4592" s="7">
        <v>16600000</v>
      </c>
      <c r="E4592">
        <v>63</v>
      </c>
      <c r="F4592" t="s">
        <v>211</v>
      </c>
      <c r="G4592">
        <v>23</v>
      </c>
      <c r="H4592">
        <v>17</v>
      </c>
      <c r="I4592">
        <v>2007</v>
      </c>
      <c r="J4592">
        <v>5</v>
      </c>
      <c r="K4592" t="s">
        <v>16332</v>
      </c>
      <c r="L4592">
        <f>data_to_analyze[[#This Row],[workers]]-data_to_analyze[[#This Row],[previous_workers]]</f>
        <v>6</v>
      </c>
    </row>
    <row r="4593" spans="1:12" x14ac:dyDescent="0.25">
      <c r="A4593">
        <v>4580</v>
      </c>
      <c r="B4593" t="s">
        <v>16333</v>
      </c>
      <c r="C4593" t="s">
        <v>17765</v>
      </c>
      <c r="D4593" s="7">
        <v>25400000</v>
      </c>
      <c r="E4593">
        <v>63</v>
      </c>
      <c r="F4593" t="s">
        <v>40</v>
      </c>
      <c r="G4593">
        <v>34</v>
      </c>
      <c r="H4593">
        <v>22</v>
      </c>
      <c r="I4593">
        <v>1985</v>
      </c>
      <c r="J4593">
        <v>1</v>
      </c>
      <c r="K4593" t="s">
        <v>1259</v>
      </c>
      <c r="L4593">
        <f>data_to_analyze[[#This Row],[workers]]-data_to_analyze[[#This Row],[previous_workers]]</f>
        <v>12</v>
      </c>
    </row>
    <row r="4594" spans="1:12" x14ac:dyDescent="0.25">
      <c r="A4594">
        <v>4581</v>
      </c>
      <c r="B4594" t="s">
        <v>16336</v>
      </c>
      <c r="C4594" t="s">
        <v>17762</v>
      </c>
      <c r="D4594" s="7">
        <v>5700000</v>
      </c>
      <c r="E4594">
        <v>63</v>
      </c>
      <c r="F4594" t="s">
        <v>40</v>
      </c>
      <c r="G4594">
        <v>48</v>
      </c>
      <c r="H4594">
        <v>36</v>
      </c>
      <c r="I4594">
        <v>1996</v>
      </c>
      <c r="J4594">
        <v>5</v>
      </c>
      <c r="K4594" t="s">
        <v>1189</v>
      </c>
      <c r="L4594">
        <f>data_to_analyze[[#This Row],[workers]]-data_to_analyze[[#This Row],[previous_workers]]</f>
        <v>12</v>
      </c>
    </row>
    <row r="4595" spans="1:12" x14ac:dyDescent="0.25">
      <c r="A4595">
        <v>4582</v>
      </c>
      <c r="B4595" t="s">
        <v>16339</v>
      </c>
      <c r="C4595" t="s">
        <v>17739</v>
      </c>
      <c r="D4595" s="7">
        <v>10300000</v>
      </c>
      <c r="E4595">
        <v>63</v>
      </c>
      <c r="F4595" t="s">
        <v>156</v>
      </c>
      <c r="G4595">
        <v>56</v>
      </c>
      <c r="H4595">
        <v>20</v>
      </c>
      <c r="I4595">
        <v>2008</v>
      </c>
      <c r="J4595">
        <v>6</v>
      </c>
      <c r="K4595" t="s">
        <v>6840</v>
      </c>
      <c r="L4595">
        <f>data_to_analyze[[#This Row],[workers]]-data_to_analyze[[#This Row],[previous_workers]]</f>
        <v>36</v>
      </c>
    </row>
    <row r="4596" spans="1:12" x14ac:dyDescent="0.25">
      <c r="A4596">
        <v>4583</v>
      </c>
      <c r="B4596" t="s">
        <v>16342</v>
      </c>
      <c r="C4596" t="s">
        <v>17742</v>
      </c>
      <c r="D4596" s="7">
        <v>10300000</v>
      </c>
      <c r="E4596">
        <v>63</v>
      </c>
      <c r="F4596" t="s">
        <v>297</v>
      </c>
      <c r="G4596">
        <v>80</v>
      </c>
      <c r="H4596">
        <v>35</v>
      </c>
      <c r="I4596">
        <v>2004</v>
      </c>
      <c r="J4596">
        <v>5</v>
      </c>
      <c r="K4596" t="s">
        <v>1984</v>
      </c>
      <c r="L4596">
        <f>data_to_analyze[[#This Row],[workers]]-data_to_analyze[[#This Row],[previous_workers]]</f>
        <v>45</v>
      </c>
    </row>
    <row r="4597" spans="1:12" x14ac:dyDescent="0.25">
      <c r="A4597">
        <v>4584</v>
      </c>
      <c r="B4597" t="s">
        <v>16345</v>
      </c>
      <c r="C4597" t="s">
        <v>17773</v>
      </c>
      <c r="D4597" s="7">
        <v>16200000</v>
      </c>
      <c r="E4597">
        <v>63</v>
      </c>
      <c r="F4597" t="s">
        <v>6043</v>
      </c>
      <c r="G4597">
        <v>402</v>
      </c>
      <c r="H4597">
        <v>25</v>
      </c>
      <c r="I4597">
        <v>2004</v>
      </c>
      <c r="J4597">
        <v>1</v>
      </c>
      <c r="K4597" t="s">
        <v>735</v>
      </c>
      <c r="L4597">
        <f>data_to_analyze[[#This Row],[workers]]-data_to_analyze[[#This Row],[previous_workers]]</f>
        <v>377</v>
      </c>
    </row>
    <row r="4598" spans="1:12" x14ac:dyDescent="0.25">
      <c r="A4598">
        <v>4585</v>
      </c>
      <c r="B4598" t="s">
        <v>16348</v>
      </c>
      <c r="C4598" t="s">
        <v>17734</v>
      </c>
      <c r="D4598" s="7">
        <v>96400000</v>
      </c>
      <c r="E4598">
        <v>63</v>
      </c>
      <c r="F4598" t="s">
        <v>48</v>
      </c>
      <c r="G4598">
        <v>125</v>
      </c>
      <c r="H4598">
        <v>75</v>
      </c>
      <c r="I4598">
        <v>1999</v>
      </c>
      <c r="J4598">
        <v>4</v>
      </c>
      <c r="K4598" t="s">
        <v>4263</v>
      </c>
      <c r="L4598">
        <f>data_to_analyze[[#This Row],[workers]]-data_to_analyze[[#This Row],[previous_workers]]</f>
        <v>50</v>
      </c>
    </row>
    <row r="4599" spans="1:12" x14ac:dyDescent="0.25">
      <c r="A4599">
        <v>4586</v>
      </c>
      <c r="B4599" t="s">
        <v>16352</v>
      </c>
      <c r="C4599" t="s">
        <v>17770</v>
      </c>
      <c r="D4599" s="7">
        <v>41600000</v>
      </c>
      <c r="E4599">
        <v>63</v>
      </c>
      <c r="F4599" t="s">
        <v>233</v>
      </c>
      <c r="G4599">
        <v>100</v>
      </c>
      <c r="H4599">
        <v>80</v>
      </c>
      <c r="I4599">
        <v>1982</v>
      </c>
      <c r="J4599">
        <v>6</v>
      </c>
      <c r="K4599" t="s">
        <v>34</v>
      </c>
      <c r="L4599">
        <f>data_to_analyze[[#This Row],[workers]]-data_to_analyze[[#This Row],[previous_workers]]</f>
        <v>20</v>
      </c>
    </row>
    <row r="4600" spans="1:12" x14ac:dyDescent="0.25">
      <c r="A4600">
        <v>4587</v>
      </c>
      <c r="B4600" t="s">
        <v>16356</v>
      </c>
      <c r="C4600" t="s">
        <v>17754</v>
      </c>
      <c r="D4600" s="7">
        <v>3900000</v>
      </c>
      <c r="E4600">
        <v>63</v>
      </c>
      <c r="F4600" t="s">
        <v>1041</v>
      </c>
      <c r="G4600">
        <v>24</v>
      </c>
      <c r="H4600">
        <v>19</v>
      </c>
      <c r="I4600">
        <v>1994</v>
      </c>
      <c r="J4600">
        <v>2</v>
      </c>
      <c r="K4600" t="s">
        <v>2351</v>
      </c>
      <c r="L4600">
        <f>data_to_analyze[[#This Row],[workers]]-data_to_analyze[[#This Row],[previous_workers]]</f>
        <v>5</v>
      </c>
    </row>
    <row r="4601" spans="1:12" x14ac:dyDescent="0.25">
      <c r="A4601">
        <v>4588</v>
      </c>
      <c r="B4601" t="s">
        <v>16359</v>
      </c>
      <c r="C4601" t="s">
        <v>17734</v>
      </c>
      <c r="D4601" s="7">
        <v>4200000</v>
      </c>
      <c r="E4601">
        <v>63</v>
      </c>
      <c r="F4601" t="s">
        <v>187</v>
      </c>
      <c r="G4601">
        <v>21</v>
      </c>
      <c r="H4601">
        <v>16</v>
      </c>
      <c r="I4601">
        <v>2012</v>
      </c>
      <c r="J4601">
        <v>2</v>
      </c>
      <c r="K4601" t="s">
        <v>4200</v>
      </c>
      <c r="L4601">
        <f>data_to_analyze[[#This Row],[workers]]-data_to_analyze[[#This Row],[previous_workers]]</f>
        <v>5</v>
      </c>
    </row>
    <row r="4602" spans="1:12" x14ac:dyDescent="0.25">
      <c r="A4602">
        <v>4589</v>
      </c>
      <c r="B4602" t="s">
        <v>16362</v>
      </c>
      <c r="C4602" t="s">
        <v>17742</v>
      </c>
      <c r="D4602" s="7">
        <v>2800000</v>
      </c>
      <c r="E4602">
        <v>63</v>
      </c>
      <c r="F4602" t="s">
        <v>187</v>
      </c>
      <c r="G4602">
        <v>9</v>
      </c>
      <c r="H4602">
        <v>5</v>
      </c>
      <c r="I4602">
        <v>1978</v>
      </c>
      <c r="J4602">
        <v>4</v>
      </c>
      <c r="K4602" t="s">
        <v>506</v>
      </c>
      <c r="L4602">
        <f>data_to_analyze[[#This Row],[workers]]-data_to_analyze[[#This Row],[previous_workers]]</f>
        <v>4</v>
      </c>
    </row>
    <row r="4603" spans="1:12" x14ac:dyDescent="0.25">
      <c r="A4603">
        <v>4590</v>
      </c>
      <c r="B4603" t="s">
        <v>16365</v>
      </c>
      <c r="C4603" t="s">
        <v>10856</v>
      </c>
      <c r="D4603" s="7">
        <v>200000</v>
      </c>
      <c r="E4603">
        <v>63</v>
      </c>
      <c r="F4603" t="s">
        <v>233</v>
      </c>
      <c r="G4603">
        <v>5</v>
      </c>
      <c r="H4603">
        <v>4</v>
      </c>
      <c r="I4603">
        <v>2003</v>
      </c>
      <c r="J4603">
        <v>1</v>
      </c>
      <c r="K4603" t="s">
        <v>5719</v>
      </c>
      <c r="L4603">
        <f>data_to_analyze[[#This Row],[workers]]-data_to_analyze[[#This Row],[previous_workers]]</f>
        <v>1</v>
      </c>
    </row>
    <row r="4604" spans="1:12" x14ac:dyDescent="0.25">
      <c r="A4604">
        <v>4591</v>
      </c>
      <c r="B4604" t="s">
        <v>16368</v>
      </c>
      <c r="C4604" t="s">
        <v>17751</v>
      </c>
      <c r="D4604" s="7">
        <v>2700000</v>
      </c>
      <c r="E4604">
        <v>63</v>
      </c>
      <c r="F4604" t="s">
        <v>218</v>
      </c>
      <c r="G4604">
        <v>10</v>
      </c>
      <c r="H4604">
        <v>5</v>
      </c>
      <c r="I4604">
        <v>2008</v>
      </c>
      <c r="J4604">
        <v>1</v>
      </c>
      <c r="K4604" t="s">
        <v>298</v>
      </c>
      <c r="L4604">
        <f>data_to_analyze[[#This Row],[workers]]-data_to_analyze[[#This Row],[previous_workers]]</f>
        <v>5</v>
      </c>
    </row>
    <row r="4605" spans="1:12" x14ac:dyDescent="0.25">
      <c r="A4605">
        <v>4592</v>
      </c>
      <c r="B4605" t="s">
        <v>16371</v>
      </c>
      <c r="C4605" t="s">
        <v>17742</v>
      </c>
      <c r="D4605" s="7">
        <v>8800000</v>
      </c>
      <c r="E4605">
        <v>63</v>
      </c>
      <c r="F4605" t="s">
        <v>18</v>
      </c>
      <c r="G4605">
        <v>27</v>
      </c>
      <c r="H4605">
        <v>15</v>
      </c>
      <c r="I4605">
        <v>2001</v>
      </c>
      <c r="J4605">
        <v>2</v>
      </c>
      <c r="K4605" t="s">
        <v>7911</v>
      </c>
      <c r="L4605">
        <f>data_to_analyze[[#This Row],[workers]]-data_to_analyze[[#This Row],[previous_workers]]</f>
        <v>12</v>
      </c>
    </row>
    <row r="4606" spans="1:12" x14ac:dyDescent="0.25">
      <c r="A4606">
        <v>4593</v>
      </c>
      <c r="B4606" t="s">
        <v>16374</v>
      </c>
      <c r="C4606" t="s">
        <v>777</v>
      </c>
      <c r="D4606" s="7">
        <v>22200000</v>
      </c>
      <c r="E4606">
        <v>63</v>
      </c>
      <c r="F4606" t="s">
        <v>336</v>
      </c>
      <c r="G4606">
        <v>92</v>
      </c>
      <c r="H4606">
        <v>48</v>
      </c>
      <c r="I4606">
        <v>2003</v>
      </c>
      <c r="J4606">
        <v>3</v>
      </c>
      <c r="K4606" t="s">
        <v>2677</v>
      </c>
      <c r="L4606">
        <f>data_to_analyze[[#This Row],[workers]]-data_to_analyze[[#This Row],[previous_workers]]</f>
        <v>44</v>
      </c>
    </row>
    <row r="4607" spans="1:12" x14ac:dyDescent="0.25">
      <c r="A4607">
        <v>4594</v>
      </c>
      <c r="B4607" t="s">
        <v>16377</v>
      </c>
      <c r="C4607" t="s">
        <v>777</v>
      </c>
      <c r="D4607" s="7">
        <v>8600000</v>
      </c>
      <c r="E4607">
        <v>63</v>
      </c>
      <c r="F4607" t="s">
        <v>25</v>
      </c>
      <c r="G4607">
        <v>30</v>
      </c>
      <c r="H4607">
        <v>8</v>
      </c>
      <c r="I4607">
        <v>2007</v>
      </c>
      <c r="J4607">
        <v>1</v>
      </c>
      <c r="K4607" t="s">
        <v>1800</v>
      </c>
      <c r="L4607">
        <f>data_to_analyze[[#This Row],[workers]]-data_to_analyze[[#This Row],[previous_workers]]</f>
        <v>22</v>
      </c>
    </row>
    <row r="4608" spans="1:12" x14ac:dyDescent="0.25">
      <c r="A4608">
        <v>4595</v>
      </c>
      <c r="B4608" t="s">
        <v>16380</v>
      </c>
      <c r="C4608" t="s">
        <v>17751</v>
      </c>
      <c r="D4608" s="7">
        <v>2300000</v>
      </c>
      <c r="E4608">
        <v>63</v>
      </c>
      <c r="F4608" t="s">
        <v>156</v>
      </c>
      <c r="G4608">
        <v>19</v>
      </c>
      <c r="H4608">
        <v>9</v>
      </c>
      <c r="I4608">
        <v>1986</v>
      </c>
      <c r="J4608">
        <v>1</v>
      </c>
      <c r="K4608" t="s">
        <v>298</v>
      </c>
      <c r="L4608">
        <f>data_to_analyze[[#This Row],[workers]]-data_to_analyze[[#This Row],[previous_workers]]</f>
        <v>10</v>
      </c>
    </row>
    <row r="4609" spans="1:12" x14ac:dyDescent="0.25">
      <c r="A4609">
        <v>4596</v>
      </c>
      <c r="B4609" t="s">
        <v>16383</v>
      </c>
      <c r="C4609" t="s">
        <v>17750</v>
      </c>
      <c r="D4609" s="7">
        <v>113400000</v>
      </c>
      <c r="E4609">
        <v>63</v>
      </c>
      <c r="F4609" t="s">
        <v>297</v>
      </c>
      <c r="G4609">
        <v>531</v>
      </c>
      <c r="H4609">
        <v>449</v>
      </c>
      <c r="I4609">
        <v>1997</v>
      </c>
      <c r="J4609">
        <v>12</v>
      </c>
      <c r="K4609" t="s">
        <v>1501</v>
      </c>
      <c r="L4609">
        <f>data_to_analyze[[#This Row],[workers]]-data_to_analyze[[#This Row],[previous_workers]]</f>
        <v>82</v>
      </c>
    </row>
    <row r="4610" spans="1:12" x14ac:dyDescent="0.25">
      <c r="A4610">
        <v>4597</v>
      </c>
      <c r="B4610" t="s">
        <v>16386</v>
      </c>
      <c r="C4610" t="s">
        <v>17735</v>
      </c>
      <c r="D4610" s="7">
        <v>20200000</v>
      </c>
      <c r="E4610">
        <v>63</v>
      </c>
      <c r="F4610" t="s">
        <v>48</v>
      </c>
      <c r="G4610">
        <v>21</v>
      </c>
      <c r="H4610">
        <v>16</v>
      </c>
      <c r="I4610">
        <v>2009</v>
      </c>
      <c r="J4610">
        <v>7</v>
      </c>
      <c r="K4610" t="s">
        <v>3365</v>
      </c>
      <c r="L4610">
        <f>data_to_analyze[[#This Row],[workers]]-data_to_analyze[[#This Row],[previous_workers]]</f>
        <v>5</v>
      </c>
    </row>
    <row r="4611" spans="1:12" x14ac:dyDescent="0.25">
      <c r="A4611">
        <v>4598</v>
      </c>
      <c r="B4611" t="s">
        <v>16389</v>
      </c>
      <c r="C4611" t="s">
        <v>10856</v>
      </c>
      <c r="D4611" s="7">
        <v>5200000</v>
      </c>
      <c r="E4611">
        <v>63</v>
      </c>
      <c r="F4611" t="s">
        <v>233</v>
      </c>
      <c r="G4611">
        <v>500</v>
      </c>
      <c r="H4611">
        <v>300</v>
      </c>
      <c r="I4611">
        <v>2002</v>
      </c>
      <c r="J4611">
        <v>4</v>
      </c>
      <c r="K4611" t="s">
        <v>964</v>
      </c>
      <c r="L4611">
        <f>data_to_analyze[[#This Row],[workers]]-data_to_analyze[[#This Row],[previous_workers]]</f>
        <v>200</v>
      </c>
    </row>
    <row r="4612" spans="1:12" x14ac:dyDescent="0.25">
      <c r="A4612">
        <v>4599</v>
      </c>
      <c r="B4612" t="s">
        <v>16392</v>
      </c>
      <c r="C4612" t="s">
        <v>10856</v>
      </c>
      <c r="D4612" s="7">
        <v>11500000</v>
      </c>
      <c r="E4612">
        <v>63</v>
      </c>
      <c r="F4612" t="s">
        <v>33</v>
      </c>
      <c r="G4612">
        <v>35</v>
      </c>
      <c r="H4612">
        <v>24</v>
      </c>
      <c r="I4612">
        <v>1987</v>
      </c>
      <c r="J4612">
        <v>2</v>
      </c>
      <c r="K4612" t="s">
        <v>16395</v>
      </c>
      <c r="L4612">
        <f>data_to_analyze[[#This Row],[workers]]-data_to_analyze[[#This Row],[previous_workers]]</f>
        <v>11</v>
      </c>
    </row>
    <row r="4613" spans="1:12" x14ac:dyDescent="0.25">
      <c r="A4613">
        <v>4600</v>
      </c>
      <c r="B4613" t="s">
        <v>16396</v>
      </c>
      <c r="C4613" t="s">
        <v>10856</v>
      </c>
      <c r="D4613" s="7">
        <v>17900000</v>
      </c>
      <c r="E4613">
        <v>63</v>
      </c>
      <c r="F4613" t="s">
        <v>18</v>
      </c>
      <c r="G4613">
        <v>74</v>
      </c>
      <c r="H4613">
        <v>55</v>
      </c>
      <c r="I4613">
        <v>2008</v>
      </c>
      <c r="J4613">
        <v>7</v>
      </c>
      <c r="K4613" t="s">
        <v>163</v>
      </c>
      <c r="L4613">
        <f>data_to_analyze[[#This Row],[workers]]-data_to_analyze[[#This Row],[previous_workers]]</f>
        <v>19</v>
      </c>
    </row>
    <row r="4614" spans="1:12" x14ac:dyDescent="0.25">
      <c r="A4614">
        <v>4601</v>
      </c>
      <c r="B4614" t="s">
        <v>16399</v>
      </c>
      <c r="C4614" t="s">
        <v>777</v>
      </c>
      <c r="D4614" s="7">
        <v>400000</v>
      </c>
      <c r="E4614">
        <v>63</v>
      </c>
      <c r="F4614" t="s">
        <v>211</v>
      </c>
      <c r="G4614">
        <v>15</v>
      </c>
      <c r="H4614">
        <v>9</v>
      </c>
      <c r="I4614">
        <v>1999</v>
      </c>
      <c r="J4614">
        <v>2</v>
      </c>
      <c r="K4614" t="s">
        <v>16402</v>
      </c>
      <c r="L4614">
        <f>data_to_analyze[[#This Row],[workers]]-data_to_analyze[[#This Row],[previous_workers]]</f>
        <v>6</v>
      </c>
    </row>
    <row r="4615" spans="1:12" x14ac:dyDescent="0.25">
      <c r="A4615">
        <v>4602</v>
      </c>
      <c r="B4615" t="s">
        <v>16403</v>
      </c>
      <c r="C4615" t="s">
        <v>17773</v>
      </c>
      <c r="D4615" s="7">
        <v>34700000</v>
      </c>
      <c r="E4615">
        <v>63</v>
      </c>
      <c r="F4615" t="s">
        <v>107</v>
      </c>
      <c r="G4615">
        <v>155</v>
      </c>
      <c r="H4615">
        <v>113</v>
      </c>
      <c r="I4615">
        <v>2001</v>
      </c>
      <c r="J4615">
        <v>5</v>
      </c>
      <c r="K4615" t="s">
        <v>11905</v>
      </c>
      <c r="L4615">
        <f>data_to_analyze[[#This Row],[workers]]-data_to_analyze[[#This Row],[previous_workers]]</f>
        <v>42</v>
      </c>
    </row>
    <row r="4616" spans="1:12" x14ac:dyDescent="0.25">
      <c r="A4616">
        <v>4603</v>
      </c>
      <c r="B4616" t="s">
        <v>16406</v>
      </c>
      <c r="C4616" t="s">
        <v>17753</v>
      </c>
      <c r="D4616" s="7">
        <v>18400000</v>
      </c>
      <c r="E4616">
        <v>63</v>
      </c>
      <c r="F4616" t="s">
        <v>55</v>
      </c>
      <c r="G4616">
        <v>160</v>
      </c>
      <c r="H4616">
        <v>90</v>
      </c>
      <c r="I4616">
        <v>1994</v>
      </c>
      <c r="J4616">
        <v>2</v>
      </c>
      <c r="K4616" t="s">
        <v>854</v>
      </c>
      <c r="L4616">
        <f>data_to_analyze[[#This Row],[workers]]-data_to_analyze[[#This Row],[previous_workers]]</f>
        <v>70</v>
      </c>
    </row>
    <row r="4617" spans="1:12" x14ac:dyDescent="0.25">
      <c r="A4617">
        <v>4604</v>
      </c>
      <c r="B4617" t="s">
        <v>16409</v>
      </c>
      <c r="C4617" t="s">
        <v>108</v>
      </c>
      <c r="D4617" s="7">
        <v>14100000</v>
      </c>
      <c r="E4617">
        <v>63</v>
      </c>
      <c r="F4617" t="s">
        <v>289</v>
      </c>
      <c r="G4617">
        <v>60</v>
      </c>
      <c r="H4617">
        <v>55</v>
      </c>
      <c r="I4617">
        <v>2004</v>
      </c>
      <c r="J4617">
        <v>7</v>
      </c>
      <c r="K4617" t="s">
        <v>16412</v>
      </c>
      <c r="L4617">
        <f>data_to_analyze[[#This Row],[workers]]-data_to_analyze[[#This Row],[previous_workers]]</f>
        <v>5</v>
      </c>
    </row>
    <row r="4618" spans="1:12" x14ac:dyDescent="0.25">
      <c r="A4618">
        <v>4605</v>
      </c>
      <c r="B4618" t="s">
        <v>16413</v>
      </c>
      <c r="C4618" t="s">
        <v>17738</v>
      </c>
      <c r="D4618" s="7">
        <v>12100000</v>
      </c>
      <c r="E4618">
        <v>63</v>
      </c>
      <c r="F4618" t="s">
        <v>336</v>
      </c>
      <c r="G4618">
        <v>19</v>
      </c>
      <c r="H4618">
        <v>13</v>
      </c>
      <c r="I4618">
        <v>2007</v>
      </c>
      <c r="J4618">
        <v>1</v>
      </c>
      <c r="K4618" t="s">
        <v>976</v>
      </c>
      <c r="L4618">
        <f>data_to_analyze[[#This Row],[workers]]-data_to_analyze[[#This Row],[previous_workers]]</f>
        <v>6</v>
      </c>
    </row>
    <row r="4619" spans="1:12" x14ac:dyDescent="0.25">
      <c r="A4619">
        <v>4606</v>
      </c>
      <c r="B4619" t="s">
        <v>16416</v>
      </c>
      <c r="C4619" t="s">
        <v>10856</v>
      </c>
      <c r="D4619" s="7">
        <v>18100000</v>
      </c>
      <c r="E4619">
        <v>63</v>
      </c>
      <c r="F4619" t="s">
        <v>18</v>
      </c>
      <c r="G4619">
        <v>71</v>
      </c>
      <c r="H4619">
        <v>79</v>
      </c>
      <c r="I4619">
        <v>1998</v>
      </c>
      <c r="J4619">
        <v>9</v>
      </c>
      <c r="K4619" t="s">
        <v>391</v>
      </c>
      <c r="L4619">
        <f>data_to_analyze[[#This Row],[workers]]-data_to_analyze[[#This Row],[previous_workers]]</f>
        <v>-8</v>
      </c>
    </row>
    <row r="4620" spans="1:12" x14ac:dyDescent="0.25">
      <c r="A4620">
        <v>4607</v>
      </c>
      <c r="B4620" t="s">
        <v>16419</v>
      </c>
      <c r="C4620" t="s">
        <v>108</v>
      </c>
      <c r="D4620" s="7">
        <v>11500000</v>
      </c>
      <c r="E4620">
        <v>63</v>
      </c>
      <c r="F4620" t="s">
        <v>308</v>
      </c>
      <c r="G4620">
        <v>61</v>
      </c>
      <c r="H4620">
        <v>50</v>
      </c>
      <c r="I4620">
        <v>2007</v>
      </c>
      <c r="J4620">
        <v>4</v>
      </c>
      <c r="K4620" t="s">
        <v>108</v>
      </c>
      <c r="L4620">
        <f>data_to_analyze[[#This Row],[workers]]-data_to_analyze[[#This Row],[previous_workers]]</f>
        <v>11</v>
      </c>
    </row>
    <row r="4621" spans="1:12" x14ac:dyDescent="0.25">
      <c r="A4621">
        <v>4608</v>
      </c>
      <c r="B4621" t="s">
        <v>16422</v>
      </c>
      <c r="C4621" t="s">
        <v>17743</v>
      </c>
      <c r="D4621" s="7">
        <v>30600000</v>
      </c>
      <c r="E4621">
        <v>63</v>
      </c>
      <c r="F4621" t="s">
        <v>336</v>
      </c>
      <c r="G4621">
        <v>190</v>
      </c>
      <c r="H4621">
        <v>139</v>
      </c>
      <c r="I4621">
        <v>1991</v>
      </c>
      <c r="J4621">
        <v>6</v>
      </c>
      <c r="K4621" t="s">
        <v>1185</v>
      </c>
      <c r="L4621">
        <f>data_to_analyze[[#This Row],[workers]]-data_to_analyze[[#This Row],[previous_workers]]</f>
        <v>51</v>
      </c>
    </row>
    <row r="4622" spans="1:12" x14ac:dyDescent="0.25">
      <c r="A4622">
        <v>4609</v>
      </c>
      <c r="B4622" t="s">
        <v>16425</v>
      </c>
      <c r="C4622" t="s">
        <v>17762</v>
      </c>
      <c r="D4622" s="7">
        <v>3600000000</v>
      </c>
      <c r="E4622">
        <v>63</v>
      </c>
      <c r="F4622" t="s">
        <v>25</v>
      </c>
      <c r="G4622">
        <v>5493</v>
      </c>
      <c r="H4622">
        <v>3791</v>
      </c>
      <c r="I4622">
        <v>1997</v>
      </c>
      <c r="J4622">
        <v>14</v>
      </c>
      <c r="K4622" t="s">
        <v>349</v>
      </c>
      <c r="L4622">
        <f>data_to_analyze[[#This Row],[workers]]-data_to_analyze[[#This Row],[previous_workers]]</f>
        <v>1702</v>
      </c>
    </row>
    <row r="4623" spans="1:12" x14ac:dyDescent="0.25">
      <c r="A4623">
        <v>4610</v>
      </c>
      <c r="B4623" t="s">
        <v>16429</v>
      </c>
      <c r="C4623" t="s">
        <v>10856</v>
      </c>
      <c r="D4623" s="7">
        <v>21700000</v>
      </c>
      <c r="E4623">
        <v>63</v>
      </c>
      <c r="F4623" t="s">
        <v>107</v>
      </c>
      <c r="G4623">
        <v>71</v>
      </c>
      <c r="H4623">
        <v>50</v>
      </c>
      <c r="I4623">
        <v>2007</v>
      </c>
      <c r="J4623">
        <v>5</v>
      </c>
      <c r="K4623" t="s">
        <v>137</v>
      </c>
      <c r="L4623">
        <f>data_to_analyze[[#This Row],[workers]]-data_to_analyze[[#This Row],[previous_workers]]</f>
        <v>21</v>
      </c>
    </row>
    <row r="4624" spans="1:12" x14ac:dyDescent="0.25">
      <c r="A4624">
        <v>4611</v>
      </c>
      <c r="B4624" t="s">
        <v>16432</v>
      </c>
      <c r="C4624" t="s">
        <v>17735</v>
      </c>
      <c r="D4624" s="7">
        <v>98900000</v>
      </c>
      <c r="E4624">
        <v>63</v>
      </c>
      <c r="F4624" t="s">
        <v>69</v>
      </c>
      <c r="G4624">
        <v>482</v>
      </c>
      <c r="H4624">
        <v>312</v>
      </c>
      <c r="I4624">
        <v>2003</v>
      </c>
      <c r="J4624">
        <v>8</v>
      </c>
      <c r="K4624" t="s">
        <v>89</v>
      </c>
      <c r="L4624">
        <f>data_to_analyze[[#This Row],[workers]]-data_to_analyze[[#This Row],[previous_workers]]</f>
        <v>170</v>
      </c>
    </row>
    <row r="4625" spans="1:12" x14ac:dyDescent="0.25">
      <c r="A4625">
        <v>4612</v>
      </c>
      <c r="B4625" t="s">
        <v>16435</v>
      </c>
      <c r="C4625" t="s">
        <v>108</v>
      </c>
      <c r="D4625" s="7">
        <v>20900000</v>
      </c>
      <c r="E4625">
        <v>63</v>
      </c>
      <c r="F4625" t="s">
        <v>233</v>
      </c>
      <c r="G4625">
        <v>101</v>
      </c>
      <c r="H4625">
        <v>79</v>
      </c>
      <c r="I4625">
        <v>2001</v>
      </c>
      <c r="J4625">
        <v>2</v>
      </c>
      <c r="K4625" t="s">
        <v>108</v>
      </c>
      <c r="L4625">
        <f>data_to_analyze[[#This Row],[workers]]-data_to_analyze[[#This Row],[previous_workers]]</f>
        <v>22</v>
      </c>
    </row>
    <row r="4626" spans="1:12" x14ac:dyDescent="0.25">
      <c r="A4626">
        <v>4613</v>
      </c>
      <c r="B4626" t="s">
        <v>16438</v>
      </c>
      <c r="C4626" t="s">
        <v>17739</v>
      </c>
      <c r="D4626" s="7">
        <v>3100000</v>
      </c>
      <c r="E4626">
        <v>63</v>
      </c>
      <c r="F4626" t="s">
        <v>55</v>
      </c>
      <c r="G4626">
        <v>27</v>
      </c>
      <c r="H4626">
        <v>16</v>
      </c>
      <c r="I4626">
        <v>2011</v>
      </c>
      <c r="J4626">
        <v>1</v>
      </c>
      <c r="K4626" t="s">
        <v>8581</v>
      </c>
      <c r="L4626">
        <f>data_to_analyze[[#This Row],[workers]]-data_to_analyze[[#This Row],[previous_workers]]</f>
        <v>11</v>
      </c>
    </row>
    <row r="4627" spans="1:12" x14ac:dyDescent="0.25">
      <c r="A4627">
        <v>4614</v>
      </c>
      <c r="B4627" t="s">
        <v>16441</v>
      </c>
      <c r="C4627" t="s">
        <v>10856</v>
      </c>
      <c r="D4627" s="7">
        <v>6500000</v>
      </c>
      <c r="E4627">
        <v>63</v>
      </c>
      <c r="F4627" t="s">
        <v>336</v>
      </c>
      <c r="G4627">
        <v>25</v>
      </c>
      <c r="H4627">
        <v>18</v>
      </c>
      <c r="I4627">
        <v>1991</v>
      </c>
      <c r="J4627">
        <v>1</v>
      </c>
      <c r="K4627" t="s">
        <v>1979</v>
      </c>
      <c r="L4627">
        <f>data_to_analyze[[#This Row],[workers]]-data_to_analyze[[#This Row],[previous_workers]]</f>
        <v>7</v>
      </c>
    </row>
    <row r="4628" spans="1:12" x14ac:dyDescent="0.25">
      <c r="A4628">
        <v>4615</v>
      </c>
      <c r="B4628" t="s">
        <v>16444</v>
      </c>
      <c r="C4628" t="s">
        <v>17765</v>
      </c>
      <c r="D4628" s="7">
        <v>3800000</v>
      </c>
      <c r="E4628">
        <v>62</v>
      </c>
      <c r="F4628" t="s">
        <v>308</v>
      </c>
      <c r="G4628">
        <v>12</v>
      </c>
      <c r="H4628">
        <v>6</v>
      </c>
      <c r="I4628">
        <v>2006</v>
      </c>
      <c r="J4628">
        <v>3</v>
      </c>
      <c r="K4628" t="s">
        <v>291</v>
      </c>
      <c r="L4628">
        <f>data_to_analyze[[#This Row],[workers]]-data_to_analyze[[#This Row],[previous_workers]]</f>
        <v>6</v>
      </c>
    </row>
    <row r="4629" spans="1:12" x14ac:dyDescent="0.25">
      <c r="A4629">
        <v>4616</v>
      </c>
      <c r="B4629" t="s">
        <v>16447</v>
      </c>
      <c r="C4629" t="s">
        <v>17775</v>
      </c>
      <c r="D4629" s="7">
        <v>49500000</v>
      </c>
      <c r="E4629">
        <v>62</v>
      </c>
      <c r="F4629" t="s">
        <v>233</v>
      </c>
      <c r="G4629">
        <v>135</v>
      </c>
      <c r="H4629">
        <v>110</v>
      </c>
      <c r="I4629">
        <v>2007</v>
      </c>
      <c r="J4629">
        <v>1</v>
      </c>
      <c r="K4629" t="s">
        <v>16450</v>
      </c>
      <c r="L4629">
        <f>data_to_analyze[[#This Row],[workers]]-data_to_analyze[[#This Row],[previous_workers]]</f>
        <v>25</v>
      </c>
    </row>
    <row r="4630" spans="1:12" x14ac:dyDescent="0.25">
      <c r="A4630">
        <v>4617</v>
      </c>
      <c r="B4630" t="s">
        <v>16451</v>
      </c>
      <c r="C4630" t="s">
        <v>17734</v>
      </c>
      <c r="D4630" s="7">
        <v>50700000</v>
      </c>
      <c r="E4630">
        <v>62</v>
      </c>
      <c r="F4630" t="s">
        <v>233</v>
      </c>
      <c r="G4630">
        <v>286</v>
      </c>
      <c r="H4630">
        <v>185</v>
      </c>
      <c r="I4630">
        <v>1990</v>
      </c>
      <c r="J4630">
        <v>1</v>
      </c>
      <c r="K4630" t="s">
        <v>19</v>
      </c>
      <c r="L4630">
        <f>data_to_analyze[[#This Row],[workers]]-data_to_analyze[[#This Row],[previous_workers]]</f>
        <v>101</v>
      </c>
    </row>
    <row r="4631" spans="1:12" x14ac:dyDescent="0.25">
      <c r="A4631">
        <v>4618</v>
      </c>
      <c r="B4631" t="s">
        <v>16454</v>
      </c>
      <c r="C4631" t="s">
        <v>10856</v>
      </c>
      <c r="D4631" s="7">
        <v>8400000</v>
      </c>
      <c r="E4631">
        <v>62</v>
      </c>
      <c r="F4631" t="s">
        <v>297</v>
      </c>
      <c r="G4631">
        <v>126</v>
      </c>
      <c r="H4631">
        <v>52</v>
      </c>
      <c r="I4631">
        <v>2005</v>
      </c>
      <c r="J4631">
        <v>3</v>
      </c>
      <c r="K4631" t="s">
        <v>137</v>
      </c>
      <c r="L4631">
        <f>data_to_analyze[[#This Row],[workers]]-data_to_analyze[[#This Row],[previous_workers]]</f>
        <v>74</v>
      </c>
    </row>
    <row r="4632" spans="1:12" x14ac:dyDescent="0.25">
      <c r="A4632">
        <v>4619</v>
      </c>
      <c r="B4632" t="s">
        <v>16457</v>
      </c>
      <c r="C4632" t="s">
        <v>17771</v>
      </c>
      <c r="D4632" s="7">
        <v>18700000</v>
      </c>
      <c r="E4632">
        <v>62</v>
      </c>
      <c r="F4632" t="s">
        <v>156</v>
      </c>
      <c r="G4632">
        <v>97</v>
      </c>
      <c r="H4632">
        <v>51</v>
      </c>
      <c r="I4632">
        <v>1999</v>
      </c>
      <c r="J4632">
        <v>9</v>
      </c>
      <c r="K4632" t="s">
        <v>2823</v>
      </c>
      <c r="L4632">
        <f>data_to_analyze[[#This Row],[workers]]-data_to_analyze[[#This Row],[previous_workers]]</f>
        <v>46</v>
      </c>
    </row>
    <row r="4633" spans="1:12" x14ac:dyDescent="0.25">
      <c r="A4633">
        <v>4620</v>
      </c>
      <c r="B4633" t="s">
        <v>16460</v>
      </c>
      <c r="C4633" t="s">
        <v>17773</v>
      </c>
      <c r="D4633" s="7">
        <v>25300000</v>
      </c>
      <c r="E4633">
        <v>62</v>
      </c>
      <c r="F4633" t="s">
        <v>297</v>
      </c>
      <c r="G4633">
        <v>106</v>
      </c>
      <c r="H4633">
        <v>70</v>
      </c>
      <c r="I4633">
        <v>2004</v>
      </c>
      <c r="J4633">
        <v>6</v>
      </c>
      <c r="K4633" t="s">
        <v>3271</v>
      </c>
      <c r="L4633">
        <f>data_to_analyze[[#This Row],[workers]]-data_to_analyze[[#This Row],[previous_workers]]</f>
        <v>36</v>
      </c>
    </row>
    <row r="4634" spans="1:12" x14ac:dyDescent="0.25">
      <c r="A4634">
        <v>4621</v>
      </c>
      <c r="B4634" t="s">
        <v>16463</v>
      </c>
      <c r="C4634" t="s">
        <v>777</v>
      </c>
      <c r="D4634" s="7">
        <v>10800000</v>
      </c>
      <c r="E4634">
        <v>62</v>
      </c>
      <c r="F4634" t="s">
        <v>233</v>
      </c>
      <c r="G4634">
        <v>81</v>
      </c>
      <c r="H4634">
        <v>27</v>
      </c>
      <c r="I4634">
        <v>2008</v>
      </c>
      <c r="J4634">
        <v>2</v>
      </c>
      <c r="K4634" t="s">
        <v>1163</v>
      </c>
      <c r="L4634">
        <f>data_to_analyze[[#This Row],[workers]]-data_to_analyze[[#This Row],[previous_workers]]</f>
        <v>54</v>
      </c>
    </row>
    <row r="4635" spans="1:12" x14ac:dyDescent="0.25">
      <c r="A4635">
        <v>4622</v>
      </c>
      <c r="B4635" t="s">
        <v>16466</v>
      </c>
      <c r="C4635" t="s">
        <v>17755</v>
      </c>
      <c r="D4635" s="7">
        <v>10900000</v>
      </c>
      <c r="E4635">
        <v>62</v>
      </c>
      <c r="F4635" t="s">
        <v>156</v>
      </c>
      <c r="G4635">
        <v>66</v>
      </c>
      <c r="H4635">
        <v>30</v>
      </c>
      <c r="I4635">
        <v>2002</v>
      </c>
      <c r="J4635">
        <v>6</v>
      </c>
      <c r="K4635" t="s">
        <v>1015</v>
      </c>
      <c r="L4635">
        <f>data_to_analyze[[#This Row],[workers]]-data_to_analyze[[#This Row],[previous_workers]]</f>
        <v>36</v>
      </c>
    </row>
    <row r="4636" spans="1:12" x14ac:dyDescent="0.25">
      <c r="A4636">
        <v>4623</v>
      </c>
      <c r="B4636" t="s">
        <v>16469</v>
      </c>
      <c r="C4636" t="s">
        <v>17747</v>
      </c>
      <c r="D4636" s="7">
        <v>4800000</v>
      </c>
      <c r="E4636">
        <v>62</v>
      </c>
      <c r="F4636" t="s">
        <v>181</v>
      </c>
      <c r="G4636">
        <v>10</v>
      </c>
      <c r="H4636">
        <v>7</v>
      </c>
      <c r="I4636">
        <v>2008</v>
      </c>
      <c r="J4636">
        <v>5</v>
      </c>
      <c r="K4636" t="s">
        <v>437</v>
      </c>
      <c r="L4636">
        <f>data_to_analyze[[#This Row],[workers]]-data_to_analyze[[#This Row],[previous_workers]]</f>
        <v>3</v>
      </c>
    </row>
    <row r="4637" spans="1:12" x14ac:dyDescent="0.25">
      <c r="A4637">
        <v>4624</v>
      </c>
      <c r="B4637" t="s">
        <v>16472</v>
      </c>
      <c r="C4637" t="s">
        <v>17742</v>
      </c>
      <c r="D4637" s="7">
        <v>25200000</v>
      </c>
      <c r="E4637">
        <v>62</v>
      </c>
      <c r="F4637" t="s">
        <v>308</v>
      </c>
      <c r="G4637">
        <v>6000</v>
      </c>
      <c r="H4637">
        <v>5500</v>
      </c>
      <c r="I4637">
        <v>2007</v>
      </c>
      <c r="J4637">
        <v>1</v>
      </c>
      <c r="K4637" t="s">
        <v>506</v>
      </c>
      <c r="L4637">
        <f>data_to_analyze[[#This Row],[workers]]-data_to_analyze[[#This Row],[previous_workers]]</f>
        <v>500</v>
      </c>
    </row>
    <row r="4638" spans="1:12" x14ac:dyDescent="0.25">
      <c r="A4638">
        <v>4625</v>
      </c>
      <c r="B4638" t="s">
        <v>16475</v>
      </c>
      <c r="C4638" t="s">
        <v>17734</v>
      </c>
      <c r="D4638" s="7">
        <v>8200000</v>
      </c>
      <c r="E4638">
        <v>62</v>
      </c>
      <c r="F4638" t="s">
        <v>211</v>
      </c>
      <c r="G4638">
        <v>30</v>
      </c>
      <c r="H4638">
        <v>27</v>
      </c>
      <c r="I4638">
        <v>2001</v>
      </c>
      <c r="J4638">
        <v>1</v>
      </c>
      <c r="K4638" t="s">
        <v>4200</v>
      </c>
      <c r="L4638">
        <f>data_to_analyze[[#This Row],[workers]]-data_to_analyze[[#This Row],[previous_workers]]</f>
        <v>3</v>
      </c>
    </row>
    <row r="4639" spans="1:12" x14ac:dyDescent="0.25">
      <c r="A4639">
        <v>4626</v>
      </c>
      <c r="B4639" t="s">
        <v>16478</v>
      </c>
      <c r="C4639" t="s">
        <v>17758</v>
      </c>
      <c r="D4639" s="7">
        <v>10700000</v>
      </c>
      <c r="E4639">
        <v>62</v>
      </c>
      <c r="F4639" t="s">
        <v>40</v>
      </c>
      <c r="G4639">
        <v>65</v>
      </c>
      <c r="H4639">
        <v>46</v>
      </c>
      <c r="I4639">
        <v>2009</v>
      </c>
      <c r="J4639">
        <v>6</v>
      </c>
      <c r="K4639" t="s">
        <v>8216</v>
      </c>
      <c r="L4639">
        <f>data_to_analyze[[#This Row],[workers]]-data_to_analyze[[#This Row],[previous_workers]]</f>
        <v>19</v>
      </c>
    </row>
    <row r="4640" spans="1:12" x14ac:dyDescent="0.25">
      <c r="A4640">
        <v>4627</v>
      </c>
      <c r="B4640" t="s">
        <v>16481</v>
      </c>
      <c r="C4640" t="s">
        <v>17775</v>
      </c>
      <c r="D4640" s="7">
        <v>28400000</v>
      </c>
      <c r="E4640">
        <v>62</v>
      </c>
      <c r="F4640" t="s">
        <v>55</v>
      </c>
      <c r="G4640">
        <v>275</v>
      </c>
      <c r="H4640">
        <v>258</v>
      </c>
      <c r="I4640">
        <v>1964</v>
      </c>
      <c r="J4640">
        <v>11</v>
      </c>
      <c r="K4640" t="s">
        <v>16484</v>
      </c>
      <c r="L4640">
        <f>data_to_analyze[[#This Row],[workers]]-data_to_analyze[[#This Row],[previous_workers]]</f>
        <v>17</v>
      </c>
    </row>
    <row r="4641" spans="1:12" x14ac:dyDescent="0.25">
      <c r="A4641">
        <v>4628</v>
      </c>
      <c r="B4641" t="s">
        <v>16485</v>
      </c>
      <c r="C4641" t="s">
        <v>10856</v>
      </c>
      <c r="D4641" s="7">
        <v>203700000</v>
      </c>
      <c r="E4641">
        <v>62</v>
      </c>
      <c r="F4641" t="s">
        <v>40</v>
      </c>
      <c r="G4641">
        <v>69</v>
      </c>
      <c r="H4641">
        <v>57</v>
      </c>
      <c r="I4641">
        <v>1993</v>
      </c>
      <c r="J4641">
        <v>4</v>
      </c>
      <c r="K4641" t="s">
        <v>4100</v>
      </c>
      <c r="L4641">
        <f>data_to_analyze[[#This Row],[workers]]-data_to_analyze[[#This Row],[previous_workers]]</f>
        <v>12</v>
      </c>
    </row>
    <row r="4642" spans="1:12" x14ac:dyDescent="0.25">
      <c r="A4642">
        <v>4629</v>
      </c>
      <c r="B4642" t="s">
        <v>8581</v>
      </c>
      <c r="C4642" t="s">
        <v>10856</v>
      </c>
      <c r="D4642" s="7">
        <v>166400000</v>
      </c>
      <c r="E4642">
        <v>62</v>
      </c>
      <c r="F4642" t="s">
        <v>233</v>
      </c>
      <c r="G4642">
        <v>750</v>
      </c>
      <c r="H4642">
        <v>400</v>
      </c>
      <c r="I4642">
        <v>1996</v>
      </c>
      <c r="J4642">
        <v>3</v>
      </c>
      <c r="K4642" t="s">
        <v>83</v>
      </c>
      <c r="L4642">
        <f>data_to_analyze[[#This Row],[workers]]-data_to_analyze[[#This Row],[previous_workers]]</f>
        <v>350</v>
      </c>
    </row>
    <row r="4643" spans="1:12" x14ac:dyDescent="0.25">
      <c r="A4643">
        <v>4630</v>
      </c>
      <c r="B4643" t="s">
        <v>16492</v>
      </c>
      <c r="C4643" t="s">
        <v>17735</v>
      </c>
      <c r="D4643" s="7">
        <v>10800000</v>
      </c>
      <c r="E4643">
        <v>62</v>
      </c>
      <c r="F4643" t="s">
        <v>271</v>
      </c>
      <c r="G4643">
        <v>21</v>
      </c>
      <c r="H4643">
        <v>15</v>
      </c>
      <c r="I4643">
        <v>2012</v>
      </c>
      <c r="J4643">
        <v>4</v>
      </c>
      <c r="K4643" t="s">
        <v>470</v>
      </c>
      <c r="L4643">
        <f>data_to_analyze[[#This Row],[workers]]-data_to_analyze[[#This Row],[previous_workers]]</f>
        <v>6</v>
      </c>
    </row>
    <row r="4644" spans="1:12" x14ac:dyDescent="0.25">
      <c r="A4644">
        <v>4631</v>
      </c>
      <c r="B4644" t="s">
        <v>16495</v>
      </c>
      <c r="C4644" t="s">
        <v>17758</v>
      </c>
      <c r="D4644" s="7">
        <v>27100000</v>
      </c>
      <c r="E4644">
        <v>62</v>
      </c>
      <c r="F4644" t="s">
        <v>336</v>
      </c>
      <c r="G4644">
        <v>210</v>
      </c>
      <c r="H4644">
        <v>140</v>
      </c>
      <c r="I4644">
        <v>1997</v>
      </c>
      <c r="J4644">
        <v>6</v>
      </c>
      <c r="K4644" t="s">
        <v>3408</v>
      </c>
      <c r="L4644">
        <f>data_to_analyze[[#This Row],[workers]]-data_to_analyze[[#This Row],[previous_workers]]</f>
        <v>70</v>
      </c>
    </row>
    <row r="4645" spans="1:12" x14ac:dyDescent="0.25">
      <c r="A4645">
        <v>4632</v>
      </c>
      <c r="B4645" t="s">
        <v>16498</v>
      </c>
      <c r="C4645" t="s">
        <v>10856</v>
      </c>
      <c r="D4645" s="7">
        <v>2100000</v>
      </c>
      <c r="E4645">
        <v>62</v>
      </c>
      <c r="F4645" t="s">
        <v>289</v>
      </c>
      <c r="G4645">
        <v>16</v>
      </c>
      <c r="H4645">
        <v>6</v>
      </c>
      <c r="I4645">
        <v>2009</v>
      </c>
      <c r="J4645">
        <v>1</v>
      </c>
      <c r="K4645" t="s">
        <v>16501</v>
      </c>
      <c r="L4645">
        <f>data_to_analyze[[#This Row],[workers]]-data_to_analyze[[#This Row],[previous_workers]]</f>
        <v>10</v>
      </c>
    </row>
    <row r="4646" spans="1:12" x14ac:dyDescent="0.25">
      <c r="A4646">
        <v>4633</v>
      </c>
      <c r="B4646" t="s">
        <v>16502</v>
      </c>
      <c r="C4646" t="s">
        <v>777</v>
      </c>
      <c r="D4646" s="7">
        <v>7800000</v>
      </c>
      <c r="E4646">
        <v>62</v>
      </c>
      <c r="F4646" t="s">
        <v>18</v>
      </c>
      <c r="G4646">
        <v>25</v>
      </c>
      <c r="H4646">
        <v>15</v>
      </c>
      <c r="I4646">
        <v>1987</v>
      </c>
      <c r="J4646">
        <v>5</v>
      </c>
      <c r="K4646" t="s">
        <v>198</v>
      </c>
      <c r="L4646">
        <f>data_to_analyze[[#This Row],[workers]]-data_to_analyze[[#This Row],[previous_workers]]</f>
        <v>10</v>
      </c>
    </row>
    <row r="4647" spans="1:12" x14ac:dyDescent="0.25">
      <c r="A4647">
        <v>4634</v>
      </c>
      <c r="B4647" t="s">
        <v>16505</v>
      </c>
      <c r="C4647" t="s">
        <v>17742</v>
      </c>
      <c r="D4647" s="7">
        <v>21200000</v>
      </c>
      <c r="E4647">
        <v>62</v>
      </c>
      <c r="F4647" t="s">
        <v>233</v>
      </c>
      <c r="G4647">
        <v>100</v>
      </c>
      <c r="H4647">
        <v>85</v>
      </c>
      <c r="I4647">
        <v>1982</v>
      </c>
      <c r="J4647">
        <v>3</v>
      </c>
      <c r="K4647" t="s">
        <v>10758</v>
      </c>
      <c r="L4647">
        <f>data_to_analyze[[#This Row],[workers]]-data_to_analyze[[#This Row],[previous_workers]]</f>
        <v>15</v>
      </c>
    </row>
    <row r="4648" spans="1:12" x14ac:dyDescent="0.25">
      <c r="A4648">
        <v>4635</v>
      </c>
      <c r="B4648" t="s">
        <v>16508</v>
      </c>
      <c r="C4648" t="s">
        <v>17749</v>
      </c>
      <c r="D4648" s="7">
        <v>2100000</v>
      </c>
      <c r="E4648">
        <v>62</v>
      </c>
      <c r="F4648" t="s">
        <v>48</v>
      </c>
      <c r="G4648">
        <v>5</v>
      </c>
      <c r="H4648">
        <v>4</v>
      </c>
      <c r="I4648">
        <v>2004</v>
      </c>
      <c r="J4648">
        <v>1</v>
      </c>
      <c r="K4648" t="s">
        <v>1196</v>
      </c>
      <c r="L4648">
        <f>data_to_analyze[[#This Row],[workers]]-data_to_analyze[[#This Row],[previous_workers]]</f>
        <v>1</v>
      </c>
    </row>
    <row r="4649" spans="1:12" x14ac:dyDescent="0.25">
      <c r="A4649">
        <v>4636</v>
      </c>
      <c r="B4649" t="s">
        <v>16511</v>
      </c>
      <c r="C4649" t="s">
        <v>17730</v>
      </c>
      <c r="D4649" s="7">
        <v>41700000</v>
      </c>
      <c r="E4649">
        <v>62</v>
      </c>
      <c r="F4649" t="s">
        <v>324</v>
      </c>
      <c r="G4649">
        <v>332</v>
      </c>
      <c r="H4649">
        <v>324</v>
      </c>
      <c r="I4649">
        <v>1984</v>
      </c>
      <c r="J4649">
        <v>1</v>
      </c>
      <c r="K4649" t="s">
        <v>338</v>
      </c>
      <c r="L4649">
        <f>data_to_analyze[[#This Row],[workers]]-data_to_analyze[[#This Row],[previous_workers]]</f>
        <v>8</v>
      </c>
    </row>
    <row r="4650" spans="1:12" x14ac:dyDescent="0.25">
      <c r="A4650">
        <v>4637</v>
      </c>
      <c r="B4650" t="s">
        <v>16515</v>
      </c>
      <c r="C4650" t="s">
        <v>10856</v>
      </c>
      <c r="D4650" s="7">
        <v>6800000</v>
      </c>
      <c r="E4650">
        <v>62</v>
      </c>
      <c r="F4650" t="s">
        <v>336</v>
      </c>
      <c r="G4650">
        <v>16</v>
      </c>
      <c r="H4650">
        <v>10</v>
      </c>
      <c r="I4650">
        <v>2001</v>
      </c>
      <c r="J4650">
        <v>1</v>
      </c>
      <c r="K4650" t="s">
        <v>1116</v>
      </c>
      <c r="L4650">
        <f>data_to_analyze[[#This Row],[workers]]-data_to_analyze[[#This Row],[previous_workers]]</f>
        <v>6</v>
      </c>
    </row>
    <row r="4651" spans="1:12" x14ac:dyDescent="0.25">
      <c r="A4651">
        <v>4638</v>
      </c>
      <c r="B4651" t="s">
        <v>16518</v>
      </c>
      <c r="C4651" t="s">
        <v>17735</v>
      </c>
      <c r="D4651" s="7">
        <v>9200000</v>
      </c>
      <c r="E4651">
        <v>62</v>
      </c>
      <c r="F4651" t="s">
        <v>336</v>
      </c>
      <c r="G4651">
        <v>44</v>
      </c>
      <c r="H4651">
        <v>22</v>
      </c>
      <c r="I4651">
        <v>1985</v>
      </c>
      <c r="J4651">
        <v>5</v>
      </c>
      <c r="K4651" t="s">
        <v>1444</v>
      </c>
      <c r="L4651">
        <f>data_to_analyze[[#This Row],[workers]]-data_to_analyze[[#This Row],[previous_workers]]</f>
        <v>22</v>
      </c>
    </row>
    <row r="4652" spans="1:12" x14ac:dyDescent="0.25">
      <c r="A4652">
        <v>4639</v>
      </c>
      <c r="B4652" t="s">
        <v>16521</v>
      </c>
      <c r="C4652" t="s">
        <v>17770</v>
      </c>
      <c r="D4652" s="7">
        <v>3900000</v>
      </c>
      <c r="E4652">
        <v>62</v>
      </c>
      <c r="F4652" t="s">
        <v>40</v>
      </c>
      <c r="G4652">
        <v>18</v>
      </c>
      <c r="H4652">
        <v>12</v>
      </c>
      <c r="I4652">
        <v>1997</v>
      </c>
      <c r="J4652">
        <v>1</v>
      </c>
      <c r="K4652" t="s">
        <v>1496</v>
      </c>
      <c r="L4652">
        <f>data_to_analyze[[#This Row],[workers]]-data_to_analyze[[#This Row],[previous_workers]]</f>
        <v>6</v>
      </c>
    </row>
    <row r="4653" spans="1:12" x14ac:dyDescent="0.25">
      <c r="A4653">
        <v>4640</v>
      </c>
      <c r="B4653" t="s">
        <v>16524</v>
      </c>
      <c r="C4653" t="s">
        <v>17751</v>
      </c>
      <c r="D4653" s="7">
        <v>141400000</v>
      </c>
      <c r="E4653">
        <v>62</v>
      </c>
      <c r="F4653" t="s">
        <v>336</v>
      </c>
      <c r="G4653">
        <v>285</v>
      </c>
      <c r="H4653">
        <v>175</v>
      </c>
      <c r="I4653">
        <v>2001</v>
      </c>
      <c r="J4653">
        <v>11</v>
      </c>
      <c r="K4653" t="s">
        <v>16528</v>
      </c>
      <c r="L4653">
        <f>data_to_analyze[[#This Row],[workers]]-data_to_analyze[[#This Row],[previous_workers]]</f>
        <v>110</v>
      </c>
    </row>
    <row r="4654" spans="1:12" x14ac:dyDescent="0.25">
      <c r="A4654">
        <v>4641</v>
      </c>
      <c r="B4654" t="s">
        <v>16529</v>
      </c>
      <c r="C4654" t="s">
        <v>10856</v>
      </c>
      <c r="D4654" s="7">
        <v>349900000</v>
      </c>
      <c r="E4654">
        <v>62</v>
      </c>
      <c r="F4654" t="s">
        <v>69</v>
      </c>
      <c r="G4654">
        <v>85</v>
      </c>
      <c r="H4654">
        <v>50</v>
      </c>
      <c r="I4654">
        <v>2001</v>
      </c>
      <c r="J4654">
        <v>1</v>
      </c>
      <c r="K4654" t="s">
        <v>16533</v>
      </c>
      <c r="L4654">
        <f>data_to_analyze[[#This Row],[workers]]-data_to_analyze[[#This Row],[previous_workers]]</f>
        <v>35</v>
      </c>
    </row>
    <row r="4655" spans="1:12" x14ac:dyDescent="0.25">
      <c r="A4655">
        <v>4642</v>
      </c>
      <c r="B4655" t="s">
        <v>16534</v>
      </c>
      <c r="C4655" t="s">
        <v>17739</v>
      </c>
      <c r="D4655" s="7">
        <v>16300000</v>
      </c>
      <c r="E4655">
        <v>62</v>
      </c>
      <c r="F4655" t="s">
        <v>308</v>
      </c>
      <c r="G4655">
        <v>285</v>
      </c>
      <c r="H4655">
        <v>162</v>
      </c>
      <c r="I4655">
        <v>1998</v>
      </c>
      <c r="J4655">
        <v>4</v>
      </c>
      <c r="K4655" t="s">
        <v>1100</v>
      </c>
      <c r="L4655">
        <f>data_to_analyze[[#This Row],[workers]]-data_to_analyze[[#This Row],[previous_workers]]</f>
        <v>123</v>
      </c>
    </row>
    <row r="4656" spans="1:12" x14ac:dyDescent="0.25">
      <c r="A4656">
        <v>4643</v>
      </c>
      <c r="B4656" t="s">
        <v>16537</v>
      </c>
      <c r="C4656" t="s">
        <v>17762</v>
      </c>
      <c r="D4656" s="7">
        <v>10900000</v>
      </c>
      <c r="E4656">
        <v>62</v>
      </c>
      <c r="F4656" t="s">
        <v>336</v>
      </c>
      <c r="G4656">
        <v>12</v>
      </c>
      <c r="H4656">
        <v>9</v>
      </c>
      <c r="I4656">
        <v>2007</v>
      </c>
      <c r="J4656">
        <v>3</v>
      </c>
      <c r="K4656" t="s">
        <v>16540</v>
      </c>
      <c r="L4656">
        <f>data_to_analyze[[#This Row],[workers]]-data_to_analyze[[#This Row],[previous_workers]]</f>
        <v>3</v>
      </c>
    </row>
    <row r="4657" spans="1:12" x14ac:dyDescent="0.25">
      <c r="A4657">
        <v>4644</v>
      </c>
      <c r="B4657" t="s">
        <v>16541</v>
      </c>
      <c r="C4657" t="s">
        <v>17743</v>
      </c>
      <c r="D4657" s="7">
        <v>15700000</v>
      </c>
      <c r="E4657">
        <v>62</v>
      </c>
      <c r="F4657" t="s">
        <v>40</v>
      </c>
      <c r="G4657">
        <v>120</v>
      </c>
      <c r="H4657">
        <v>40</v>
      </c>
      <c r="I4657">
        <v>1986</v>
      </c>
      <c r="J4657">
        <v>1</v>
      </c>
      <c r="K4657" t="s">
        <v>1185</v>
      </c>
      <c r="L4657">
        <f>data_to_analyze[[#This Row],[workers]]-data_to_analyze[[#This Row],[previous_workers]]</f>
        <v>80</v>
      </c>
    </row>
    <row r="4658" spans="1:12" x14ac:dyDescent="0.25">
      <c r="A4658">
        <v>4645</v>
      </c>
      <c r="B4658" t="s">
        <v>16544</v>
      </c>
      <c r="C4658" t="s">
        <v>17734</v>
      </c>
      <c r="D4658" s="7">
        <v>2900000</v>
      </c>
      <c r="E4658">
        <v>62</v>
      </c>
      <c r="F4658" t="s">
        <v>55</v>
      </c>
      <c r="G4658">
        <v>20</v>
      </c>
      <c r="H4658">
        <v>27</v>
      </c>
      <c r="I4658">
        <v>1998</v>
      </c>
      <c r="J4658">
        <v>1</v>
      </c>
      <c r="K4658" t="s">
        <v>16547</v>
      </c>
      <c r="L4658">
        <f>data_to_analyze[[#This Row],[workers]]-data_to_analyze[[#This Row],[previous_workers]]</f>
        <v>-7</v>
      </c>
    </row>
    <row r="4659" spans="1:12" x14ac:dyDescent="0.25">
      <c r="A4659">
        <v>4646</v>
      </c>
      <c r="B4659" t="s">
        <v>16548</v>
      </c>
      <c r="C4659" t="s">
        <v>17770</v>
      </c>
      <c r="D4659" s="7">
        <v>4500000</v>
      </c>
      <c r="E4659">
        <v>62</v>
      </c>
      <c r="F4659" t="s">
        <v>336</v>
      </c>
      <c r="G4659">
        <v>17</v>
      </c>
      <c r="H4659">
        <v>18</v>
      </c>
      <c r="I4659">
        <v>2009</v>
      </c>
      <c r="J4659">
        <v>1</v>
      </c>
      <c r="K4659" t="s">
        <v>258</v>
      </c>
      <c r="L4659">
        <f>data_to_analyze[[#This Row],[workers]]-data_to_analyze[[#This Row],[previous_workers]]</f>
        <v>-1</v>
      </c>
    </row>
    <row r="4660" spans="1:12" x14ac:dyDescent="0.25">
      <c r="A4660">
        <v>4647</v>
      </c>
      <c r="B4660" t="s">
        <v>16551</v>
      </c>
      <c r="C4660" t="s">
        <v>777</v>
      </c>
      <c r="D4660" s="7">
        <v>11200000</v>
      </c>
      <c r="E4660">
        <v>62</v>
      </c>
      <c r="F4660" t="s">
        <v>211</v>
      </c>
      <c r="G4660">
        <v>70</v>
      </c>
      <c r="H4660">
        <v>45</v>
      </c>
      <c r="I4660">
        <v>2004</v>
      </c>
      <c r="J4660">
        <v>2</v>
      </c>
      <c r="K4660" t="s">
        <v>1004</v>
      </c>
      <c r="L4660">
        <f>data_to_analyze[[#This Row],[workers]]-data_to_analyze[[#This Row],[previous_workers]]</f>
        <v>25</v>
      </c>
    </row>
    <row r="4661" spans="1:12" x14ac:dyDescent="0.25">
      <c r="A4661">
        <v>4648</v>
      </c>
      <c r="B4661" t="s">
        <v>16554</v>
      </c>
      <c r="C4661" t="s">
        <v>17762</v>
      </c>
      <c r="D4661" s="7">
        <v>500000</v>
      </c>
      <c r="E4661">
        <v>62</v>
      </c>
      <c r="F4661" t="s">
        <v>297</v>
      </c>
      <c r="G4661">
        <v>30</v>
      </c>
      <c r="H4661">
        <v>17</v>
      </c>
      <c r="I4661">
        <v>2001</v>
      </c>
      <c r="J4661">
        <v>3</v>
      </c>
      <c r="K4661" t="s">
        <v>77</v>
      </c>
      <c r="L4661">
        <f>data_to_analyze[[#This Row],[workers]]-data_to_analyze[[#This Row],[previous_workers]]</f>
        <v>13</v>
      </c>
    </row>
    <row r="4662" spans="1:12" x14ac:dyDescent="0.25">
      <c r="A4662">
        <v>4649</v>
      </c>
      <c r="B4662" t="s">
        <v>16557</v>
      </c>
      <c r="C4662" t="s">
        <v>17758</v>
      </c>
      <c r="D4662" s="7">
        <v>200000</v>
      </c>
      <c r="E4662">
        <v>62</v>
      </c>
      <c r="F4662" t="s">
        <v>33</v>
      </c>
      <c r="G4662">
        <v>40</v>
      </c>
      <c r="H4662">
        <v>10</v>
      </c>
      <c r="I4662">
        <v>2012</v>
      </c>
      <c r="J4662">
        <v>2</v>
      </c>
      <c r="K4662" t="s">
        <v>16560</v>
      </c>
      <c r="L4662">
        <f>data_to_analyze[[#This Row],[workers]]-data_to_analyze[[#This Row],[previous_workers]]</f>
        <v>30</v>
      </c>
    </row>
    <row r="4663" spans="1:12" x14ac:dyDescent="0.25">
      <c r="A4663">
        <v>4650</v>
      </c>
      <c r="B4663" t="s">
        <v>16561</v>
      </c>
      <c r="C4663" t="s">
        <v>17739</v>
      </c>
      <c r="D4663" s="7">
        <v>3700000</v>
      </c>
      <c r="E4663">
        <v>62</v>
      </c>
      <c r="F4663" t="s">
        <v>48</v>
      </c>
      <c r="G4663">
        <v>26</v>
      </c>
      <c r="H4663">
        <v>18</v>
      </c>
      <c r="I4663">
        <v>1953</v>
      </c>
      <c r="J4663">
        <v>1</v>
      </c>
      <c r="K4663" t="s">
        <v>122</v>
      </c>
      <c r="L4663">
        <f>data_to_analyze[[#This Row],[workers]]-data_to_analyze[[#This Row],[previous_workers]]</f>
        <v>8</v>
      </c>
    </row>
    <row r="4664" spans="1:12" x14ac:dyDescent="0.25">
      <c r="A4664">
        <v>4651</v>
      </c>
      <c r="B4664" t="s">
        <v>16564</v>
      </c>
      <c r="C4664" t="s">
        <v>17743</v>
      </c>
      <c r="D4664" s="7">
        <v>4400000</v>
      </c>
      <c r="E4664">
        <v>62</v>
      </c>
      <c r="F4664" t="s">
        <v>211</v>
      </c>
      <c r="G4664">
        <v>47</v>
      </c>
      <c r="H4664">
        <v>31</v>
      </c>
      <c r="I4664">
        <v>1941</v>
      </c>
      <c r="J4664">
        <v>3</v>
      </c>
      <c r="K4664" t="s">
        <v>9697</v>
      </c>
      <c r="L4664">
        <f>data_to_analyze[[#This Row],[workers]]-data_to_analyze[[#This Row],[previous_workers]]</f>
        <v>16</v>
      </c>
    </row>
    <row r="4665" spans="1:12" x14ac:dyDescent="0.25">
      <c r="A4665">
        <v>4652</v>
      </c>
      <c r="B4665" t="s">
        <v>16567</v>
      </c>
      <c r="C4665" t="s">
        <v>17749</v>
      </c>
      <c r="D4665" s="7">
        <v>84300000</v>
      </c>
      <c r="E4665">
        <v>62</v>
      </c>
      <c r="F4665" t="s">
        <v>308</v>
      </c>
      <c r="G4665">
        <v>130</v>
      </c>
      <c r="H4665">
        <v>75</v>
      </c>
      <c r="I4665">
        <v>1993</v>
      </c>
      <c r="J4665">
        <v>5</v>
      </c>
      <c r="K4665" t="s">
        <v>6999</v>
      </c>
      <c r="L4665">
        <f>data_to_analyze[[#This Row],[workers]]-data_to_analyze[[#This Row],[previous_workers]]</f>
        <v>55</v>
      </c>
    </row>
    <row r="4666" spans="1:12" x14ac:dyDescent="0.25">
      <c r="A4666">
        <v>4653</v>
      </c>
      <c r="B4666" t="s">
        <v>16570</v>
      </c>
      <c r="C4666" t="s">
        <v>10856</v>
      </c>
      <c r="D4666" s="7">
        <v>37700000</v>
      </c>
      <c r="E4666">
        <v>61</v>
      </c>
      <c r="F4666" t="s">
        <v>308</v>
      </c>
      <c r="G4666">
        <v>180</v>
      </c>
      <c r="H4666">
        <v>99</v>
      </c>
      <c r="I4666">
        <v>1999</v>
      </c>
      <c r="J4666">
        <v>8</v>
      </c>
      <c r="K4666" t="s">
        <v>2693</v>
      </c>
      <c r="L4666">
        <f>data_to_analyze[[#This Row],[workers]]-data_to_analyze[[#This Row],[previous_workers]]</f>
        <v>81</v>
      </c>
    </row>
    <row r="4667" spans="1:12" x14ac:dyDescent="0.25">
      <c r="A4667">
        <v>4654</v>
      </c>
      <c r="B4667" t="s">
        <v>16573</v>
      </c>
      <c r="C4667" t="s">
        <v>17742</v>
      </c>
      <c r="D4667" s="7">
        <v>22700000</v>
      </c>
      <c r="E4667">
        <v>61</v>
      </c>
      <c r="F4667" t="s">
        <v>336</v>
      </c>
      <c r="G4667">
        <v>95</v>
      </c>
      <c r="H4667">
        <v>61</v>
      </c>
      <c r="I4667">
        <v>2003</v>
      </c>
      <c r="J4667">
        <v>6</v>
      </c>
      <c r="K4667" t="s">
        <v>506</v>
      </c>
      <c r="L4667">
        <f>data_to_analyze[[#This Row],[workers]]-data_to_analyze[[#This Row],[previous_workers]]</f>
        <v>34</v>
      </c>
    </row>
    <row r="4668" spans="1:12" x14ac:dyDescent="0.25">
      <c r="A4668">
        <v>4655</v>
      </c>
      <c r="B4668" t="s">
        <v>16576</v>
      </c>
      <c r="C4668" t="s">
        <v>17770</v>
      </c>
      <c r="D4668" s="7">
        <v>19200000</v>
      </c>
      <c r="E4668">
        <v>61</v>
      </c>
      <c r="F4668" t="s">
        <v>55</v>
      </c>
      <c r="G4668">
        <v>69</v>
      </c>
      <c r="H4668">
        <v>36</v>
      </c>
      <c r="I4668">
        <v>2007</v>
      </c>
      <c r="J4668">
        <v>5</v>
      </c>
      <c r="K4668" t="s">
        <v>251</v>
      </c>
      <c r="L4668">
        <f>data_to_analyze[[#This Row],[workers]]-data_to_analyze[[#This Row],[previous_workers]]</f>
        <v>33</v>
      </c>
    </row>
    <row r="4669" spans="1:12" x14ac:dyDescent="0.25">
      <c r="A4669">
        <v>4656</v>
      </c>
      <c r="B4669" t="s">
        <v>16579</v>
      </c>
      <c r="C4669" t="s">
        <v>17770</v>
      </c>
      <c r="D4669" s="7">
        <v>29500000</v>
      </c>
      <c r="E4669">
        <v>61</v>
      </c>
      <c r="F4669" t="s">
        <v>55</v>
      </c>
      <c r="G4669">
        <v>115</v>
      </c>
      <c r="H4669">
        <v>75</v>
      </c>
      <c r="I4669">
        <v>1997</v>
      </c>
      <c r="J4669">
        <v>7</v>
      </c>
      <c r="K4669" t="s">
        <v>251</v>
      </c>
      <c r="L4669">
        <f>data_to_analyze[[#This Row],[workers]]-data_to_analyze[[#This Row],[previous_workers]]</f>
        <v>40</v>
      </c>
    </row>
    <row r="4670" spans="1:12" x14ac:dyDescent="0.25">
      <c r="A4670">
        <v>4657</v>
      </c>
      <c r="B4670" t="s">
        <v>16582</v>
      </c>
      <c r="C4670" t="s">
        <v>10856</v>
      </c>
      <c r="D4670" s="7">
        <v>7700000</v>
      </c>
      <c r="E4670">
        <v>61</v>
      </c>
      <c r="F4670" t="s">
        <v>297</v>
      </c>
      <c r="G4670">
        <v>61</v>
      </c>
      <c r="H4670">
        <v>31</v>
      </c>
      <c r="I4670">
        <v>2003</v>
      </c>
      <c r="J4670">
        <v>6</v>
      </c>
      <c r="K4670" t="s">
        <v>16585</v>
      </c>
      <c r="L4670">
        <f>data_to_analyze[[#This Row],[workers]]-data_to_analyze[[#This Row],[previous_workers]]</f>
        <v>30</v>
      </c>
    </row>
    <row r="4671" spans="1:12" x14ac:dyDescent="0.25">
      <c r="A4671">
        <v>4658</v>
      </c>
      <c r="B4671" t="s">
        <v>16586</v>
      </c>
      <c r="C4671" t="s">
        <v>10856</v>
      </c>
      <c r="D4671" s="7">
        <v>201100000</v>
      </c>
      <c r="E4671">
        <v>61</v>
      </c>
      <c r="F4671" t="s">
        <v>297</v>
      </c>
      <c r="G4671">
        <v>67</v>
      </c>
      <c r="H4671">
        <v>58</v>
      </c>
      <c r="I4671">
        <v>1991</v>
      </c>
      <c r="J4671">
        <v>9</v>
      </c>
      <c r="K4671" t="s">
        <v>2693</v>
      </c>
      <c r="L4671">
        <f>data_to_analyze[[#This Row],[workers]]-data_to_analyze[[#This Row],[previous_workers]]</f>
        <v>9</v>
      </c>
    </row>
    <row r="4672" spans="1:12" x14ac:dyDescent="0.25">
      <c r="A4672">
        <v>4659</v>
      </c>
      <c r="B4672" t="s">
        <v>16590</v>
      </c>
      <c r="C4672" t="s">
        <v>17743</v>
      </c>
      <c r="D4672" s="7">
        <v>8800000</v>
      </c>
      <c r="E4672">
        <v>61</v>
      </c>
      <c r="F4672" t="s">
        <v>55</v>
      </c>
      <c r="G4672">
        <v>55</v>
      </c>
      <c r="H4672">
        <v>30</v>
      </c>
      <c r="I4672">
        <v>2012</v>
      </c>
      <c r="J4672">
        <v>2</v>
      </c>
      <c r="K4672" t="s">
        <v>1185</v>
      </c>
      <c r="L4672">
        <f>data_to_analyze[[#This Row],[workers]]-data_to_analyze[[#This Row],[previous_workers]]</f>
        <v>25</v>
      </c>
    </row>
    <row r="4673" spans="1:12" x14ac:dyDescent="0.25">
      <c r="A4673">
        <v>4660</v>
      </c>
      <c r="B4673" t="s">
        <v>16593</v>
      </c>
      <c r="C4673" t="s">
        <v>17749</v>
      </c>
      <c r="D4673" s="7">
        <v>11300000</v>
      </c>
      <c r="E4673">
        <v>61</v>
      </c>
      <c r="F4673" t="s">
        <v>297</v>
      </c>
      <c r="G4673">
        <v>45</v>
      </c>
      <c r="H4673">
        <v>25</v>
      </c>
      <c r="I4673">
        <v>1989</v>
      </c>
      <c r="J4673">
        <v>3</v>
      </c>
      <c r="K4673" t="s">
        <v>12162</v>
      </c>
      <c r="L4673">
        <f>data_to_analyze[[#This Row],[workers]]-data_to_analyze[[#This Row],[previous_workers]]</f>
        <v>20</v>
      </c>
    </row>
    <row r="4674" spans="1:12" x14ac:dyDescent="0.25">
      <c r="A4674">
        <v>4661</v>
      </c>
      <c r="B4674" t="s">
        <v>16596</v>
      </c>
      <c r="C4674" t="s">
        <v>17744</v>
      </c>
      <c r="D4674" s="7">
        <v>45800000</v>
      </c>
      <c r="E4674">
        <v>61</v>
      </c>
      <c r="F4674" t="s">
        <v>40</v>
      </c>
      <c r="G4674">
        <v>173</v>
      </c>
      <c r="H4674">
        <v>145</v>
      </c>
      <c r="I4674">
        <v>2005</v>
      </c>
      <c r="J4674">
        <v>10</v>
      </c>
      <c r="K4674" t="s">
        <v>9943</v>
      </c>
      <c r="L4674">
        <f>data_to_analyze[[#This Row],[workers]]-data_to_analyze[[#This Row],[previous_workers]]</f>
        <v>28</v>
      </c>
    </row>
    <row r="4675" spans="1:12" x14ac:dyDescent="0.25">
      <c r="A4675">
        <v>4662</v>
      </c>
      <c r="B4675" t="s">
        <v>16599</v>
      </c>
      <c r="C4675" t="s">
        <v>10856</v>
      </c>
      <c r="D4675" s="7">
        <v>5600000</v>
      </c>
      <c r="E4675">
        <v>61</v>
      </c>
      <c r="F4675" t="s">
        <v>107</v>
      </c>
      <c r="G4675">
        <v>12</v>
      </c>
      <c r="H4675">
        <v>8</v>
      </c>
      <c r="I4675">
        <v>1994</v>
      </c>
      <c r="J4675">
        <v>1</v>
      </c>
      <c r="K4675" t="s">
        <v>16601</v>
      </c>
      <c r="L4675">
        <f>data_to_analyze[[#This Row],[workers]]-data_to_analyze[[#This Row],[previous_workers]]</f>
        <v>4</v>
      </c>
    </row>
    <row r="4676" spans="1:12" x14ac:dyDescent="0.25">
      <c r="A4676">
        <v>4663</v>
      </c>
      <c r="B4676" t="s">
        <v>16602</v>
      </c>
      <c r="C4676" t="s">
        <v>17758</v>
      </c>
      <c r="D4676" s="7">
        <v>7900000</v>
      </c>
      <c r="E4676">
        <v>61</v>
      </c>
      <c r="F4676" t="s">
        <v>156</v>
      </c>
      <c r="G4676">
        <v>45</v>
      </c>
      <c r="H4676">
        <v>30</v>
      </c>
      <c r="I4676">
        <v>1996</v>
      </c>
      <c r="J4676">
        <v>7</v>
      </c>
      <c r="K4676" t="s">
        <v>1742</v>
      </c>
      <c r="L4676">
        <f>data_to_analyze[[#This Row],[workers]]-data_to_analyze[[#This Row],[previous_workers]]</f>
        <v>15</v>
      </c>
    </row>
    <row r="4677" spans="1:12" x14ac:dyDescent="0.25">
      <c r="A4677">
        <v>4664</v>
      </c>
      <c r="B4677" t="s">
        <v>16605</v>
      </c>
      <c r="C4677" t="s">
        <v>108</v>
      </c>
      <c r="D4677" s="7">
        <v>5600000</v>
      </c>
      <c r="E4677">
        <v>61</v>
      </c>
      <c r="F4677" t="s">
        <v>156</v>
      </c>
      <c r="G4677">
        <v>42</v>
      </c>
      <c r="H4677">
        <v>96</v>
      </c>
      <c r="I4677">
        <v>2012</v>
      </c>
      <c r="J4677">
        <v>1</v>
      </c>
      <c r="K4677" t="s">
        <v>108</v>
      </c>
      <c r="L4677">
        <f>data_to_analyze[[#This Row],[workers]]-data_to_analyze[[#This Row],[previous_workers]]</f>
        <v>-54</v>
      </c>
    </row>
    <row r="4678" spans="1:12" x14ac:dyDescent="0.25">
      <c r="A4678">
        <v>4665</v>
      </c>
      <c r="B4678" t="s">
        <v>16608</v>
      </c>
      <c r="C4678" t="s">
        <v>17754</v>
      </c>
      <c r="D4678" s="7">
        <v>3900000</v>
      </c>
      <c r="E4678">
        <v>61</v>
      </c>
      <c r="F4678" t="s">
        <v>156</v>
      </c>
      <c r="G4678">
        <v>18</v>
      </c>
      <c r="H4678">
        <v>18</v>
      </c>
      <c r="I4678">
        <v>1998</v>
      </c>
      <c r="J4678">
        <v>1</v>
      </c>
      <c r="K4678" t="s">
        <v>2351</v>
      </c>
      <c r="L4678">
        <f>data_to_analyze[[#This Row],[workers]]-data_to_analyze[[#This Row],[previous_workers]]</f>
        <v>0</v>
      </c>
    </row>
    <row r="4679" spans="1:12" x14ac:dyDescent="0.25">
      <c r="A4679">
        <v>4666</v>
      </c>
      <c r="B4679" t="s">
        <v>16611</v>
      </c>
      <c r="C4679" t="s">
        <v>17769</v>
      </c>
      <c r="D4679" s="7">
        <v>22900000</v>
      </c>
      <c r="E4679">
        <v>61</v>
      </c>
      <c r="F4679" t="s">
        <v>257</v>
      </c>
      <c r="G4679">
        <v>109</v>
      </c>
      <c r="H4679">
        <v>88</v>
      </c>
      <c r="I4679">
        <v>1997</v>
      </c>
      <c r="J4679">
        <v>4</v>
      </c>
      <c r="K4679" t="s">
        <v>26</v>
      </c>
      <c r="L4679">
        <f>data_to_analyze[[#This Row],[workers]]-data_to_analyze[[#This Row],[previous_workers]]</f>
        <v>21</v>
      </c>
    </row>
    <row r="4680" spans="1:12" x14ac:dyDescent="0.25">
      <c r="A4680">
        <v>4667</v>
      </c>
      <c r="B4680" t="s">
        <v>16614</v>
      </c>
      <c r="C4680" t="s">
        <v>976</v>
      </c>
      <c r="D4680" s="7">
        <v>10400000</v>
      </c>
      <c r="E4680">
        <v>61</v>
      </c>
      <c r="F4680" t="s">
        <v>336</v>
      </c>
      <c r="G4680">
        <v>86</v>
      </c>
      <c r="H4680">
        <v>39</v>
      </c>
      <c r="I4680">
        <v>2013</v>
      </c>
      <c r="J4680">
        <v>1</v>
      </c>
      <c r="K4680" t="s">
        <v>101</v>
      </c>
      <c r="L4680">
        <f>data_to_analyze[[#This Row],[workers]]-data_to_analyze[[#This Row],[previous_workers]]</f>
        <v>47</v>
      </c>
    </row>
    <row r="4681" spans="1:12" x14ac:dyDescent="0.25">
      <c r="A4681">
        <v>4668</v>
      </c>
      <c r="B4681" t="s">
        <v>16617</v>
      </c>
      <c r="C4681" t="s">
        <v>17739</v>
      </c>
      <c r="D4681" s="7">
        <v>24800000</v>
      </c>
      <c r="E4681">
        <v>61</v>
      </c>
      <c r="F4681" t="s">
        <v>233</v>
      </c>
      <c r="G4681">
        <v>22</v>
      </c>
      <c r="H4681">
        <v>18</v>
      </c>
      <c r="I4681">
        <v>1991</v>
      </c>
      <c r="J4681">
        <v>6</v>
      </c>
      <c r="K4681" t="s">
        <v>1100</v>
      </c>
      <c r="L4681">
        <f>data_to_analyze[[#This Row],[workers]]-data_to_analyze[[#This Row],[previous_workers]]</f>
        <v>4</v>
      </c>
    </row>
    <row r="4682" spans="1:12" x14ac:dyDescent="0.25">
      <c r="A4682">
        <v>4669</v>
      </c>
      <c r="B4682" t="s">
        <v>16620</v>
      </c>
      <c r="C4682" t="s">
        <v>17750</v>
      </c>
      <c r="D4682" s="7">
        <v>3400000</v>
      </c>
      <c r="E4682">
        <v>61</v>
      </c>
      <c r="F4682" t="s">
        <v>6043</v>
      </c>
      <c r="G4682">
        <v>20</v>
      </c>
      <c r="H4682">
        <v>13</v>
      </c>
      <c r="I4682">
        <v>2012</v>
      </c>
      <c r="J4682">
        <v>1</v>
      </c>
      <c r="K4682" t="s">
        <v>16623</v>
      </c>
      <c r="L4682">
        <f>data_to_analyze[[#This Row],[workers]]-data_to_analyze[[#This Row],[previous_workers]]</f>
        <v>7</v>
      </c>
    </row>
    <row r="4683" spans="1:12" x14ac:dyDescent="0.25">
      <c r="A4683">
        <v>4670</v>
      </c>
      <c r="B4683" t="s">
        <v>16624</v>
      </c>
      <c r="C4683" t="s">
        <v>777</v>
      </c>
      <c r="D4683" s="7">
        <v>700000</v>
      </c>
      <c r="E4683">
        <v>61</v>
      </c>
      <c r="F4683" t="s">
        <v>40</v>
      </c>
      <c r="G4683">
        <v>14</v>
      </c>
      <c r="H4683">
        <v>8</v>
      </c>
      <c r="I4683">
        <v>2003</v>
      </c>
      <c r="J4683">
        <v>1</v>
      </c>
      <c r="K4683" t="s">
        <v>16627</v>
      </c>
      <c r="L4683">
        <f>data_to_analyze[[#This Row],[workers]]-data_to_analyze[[#This Row],[previous_workers]]</f>
        <v>6</v>
      </c>
    </row>
    <row r="4684" spans="1:12" x14ac:dyDescent="0.25">
      <c r="A4684">
        <v>4671</v>
      </c>
      <c r="B4684" t="s">
        <v>16628</v>
      </c>
      <c r="C4684" t="s">
        <v>17775</v>
      </c>
      <c r="D4684" s="7">
        <v>1800000</v>
      </c>
      <c r="E4684">
        <v>61</v>
      </c>
      <c r="F4684" t="s">
        <v>107</v>
      </c>
      <c r="G4684">
        <v>70</v>
      </c>
      <c r="H4684">
        <v>44</v>
      </c>
      <c r="I4684">
        <v>2001</v>
      </c>
      <c r="J4684">
        <v>2</v>
      </c>
      <c r="K4684" t="s">
        <v>16631</v>
      </c>
      <c r="L4684">
        <f>data_to_analyze[[#This Row],[workers]]-data_to_analyze[[#This Row],[previous_workers]]</f>
        <v>26</v>
      </c>
    </row>
    <row r="4685" spans="1:12" x14ac:dyDescent="0.25">
      <c r="A4685">
        <v>4672</v>
      </c>
      <c r="B4685" t="s">
        <v>16632</v>
      </c>
      <c r="C4685" t="s">
        <v>17773</v>
      </c>
      <c r="D4685" s="7">
        <v>213200000</v>
      </c>
      <c r="E4685">
        <v>61</v>
      </c>
      <c r="F4685" t="s">
        <v>1041</v>
      </c>
      <c r="G4685">
        <v>1000</v>
      </c>
      <c r="H4685">
        <v>600</v>
      </c>
      <c r="I4685">
        <v>1993</v>
      </c>
      <c r="J4685">
        <v>9</v>
      </c>
      <c r="K4685" t="s">
        <v>565</v>
      </c>
      <c r="L4685">
        <f>data_to_analyze[[#This Row],[workers]]-data_to_analyze[[#This Row],[previous_workers]]</f>
        <v>400</v>
      </c>
    </row>
    <row r="4686" spans="1:12" x14ac:dyDescent="0.25">
      <c r="A4686">
        <v>4673</v>
      </c>
      <c r="B4686" t="s">
        <v>16636</v>
      </c>
      <c r="C4686" t="s">
        <v>17760</v>
      </c>
      <c r="D4686" s="7">
        <v>15100000</v>
      </c>
      <c r="E4686">
        <v>61</v>
      </c>
      <c r="F4686" t="s">
        <v>6043</v>
      </c>
      <c r="G4686">
        <v>68</v>
      </c>
      <c r="H4686">
        <v>57</v>
      </c>
      <c r="I4686">
        <v>1996</v>
      </c>
      <c r="J4686">
        <v>1</v>
      </c>
      <c r="K4686" t="s">
        <v>422</v>
      </c>
      <c r="L4686">
        <f>data_to_analyze[[#This Row],[workers]]-data_to_analyze[[#This Row],[previous_workers]]</f>
        <v>11</v>
      </c>
    </row>
    <row r="4687" spans="1:12" x14ac:dyDescent="0.25">
      <c r="A4687">
        <v>4674</v>
      </c>
      <c r="B4687" t="s">
        <v>16639</v>
      </c>
      <c r="C4687" t="s">
        <v>17760</v>
      </c>
      <c r="D4687" s="7">
        <v>5300000</v>
      </c>
      <c r="E4687">
        <v>61</v>
      </c>
      <c r="F4687" t="s">
        <v>156</v>
      </c>
      <c r="G4687">
        <v>90</v>
      </c>
      <c r="H4687">
        <v>65</v>
      </c>
      <c r="I4687">
        <v>2005</v>
      </c>
      <c r="J4687">
        <v>8</v>
      </c>
      <c r="K4687" t="s">
        <v>422</v>
      </c>
      <c r="L4687">
        <f>data_to_analyze[[#This Row],[workers]]-data_to_analyze[[#This Row],[previous_workers]]</f>
        <v>25</v>
      </c>
    </row>
    <row r="4688" spans="1:12" x14ac:dyDescent="0.25">
      <c r="A4688">
        <v>4675</v>
      </c>
      <c r="B4688" t="s">
        <v>16642</v>
      </c>
      <c r="C4688" t="s">
        <v>17742</v>
      </c>
      <c r="D4688" s="7">
        <v>11300000</v>
      </c>
      <c r="E4688">
        <v>61</v>
      </c>
      <c r="F4688" t="s">
        <v>69</v>
      </c>
      <c r="G4688">
        <v>25</v>
      </c>
      <c r="H4688">
        <v>15</v>
      </c>
      <c r="I4688">
        <v>1988</v>
      </c>
      <c r="J4688">
        <v>1</v>
      </c>
      <c r="K4688" t="s">
        <v>16645</v>
      </c>
      <c r="L4688">
        <f>data_to_analyze[[#This Row],[workers]]-data_to_analyze[[#This Row],[previous_workers]]</f>
        <v>10</v>
      </c>
    </row>
    <row r="4689" spans="1:12" x14ac:dyDescent="0.25">
      <c r="A4689">
        <v>4676</v>
      </c>
      <c r="B4689" t="s">
        <v>16646</v>
      </c>
      <c r="C4689" t="s">
        <v>777</v>
      </c>
      <c r="D4689" s="7">
        <v>178700000</v>
      </c>
      <c r="E4689">
        <v>61</v>
      </c>
      <c r="F4689" t="s">
        <v>233</v>
      </c>
      <c r="G4689">
        <v>135</v>
      </c>
      <c r="H4689">
        <v>90</v>
      </c>
      <c r="I4689">
        <v>1984</v>
      </c>
      <c r="J4689">
        <v>3</v>
      </c>
      <c r="K4689" t="s">
        <v>1004</v>
      </c>
      <c r="L4689">
        <f>data_to_analyze[[#This Row],[workers]]-data_to_analyze[[#This Row],[previous_workers]]</f>
        <v>45</v>
      </c>
    </row>
    <row r="4690" spans="1:12" x14ac:dyDescent="0.25">
      <c r="A4690">
        <v>4677</v>
      </c>
      <c r="B4690" t="s">
        <v>16649</v>
      </c>
      <c r="C4690" t="s">
        <v>17769</v>
      </c>
      <c r="D4690" s="7">
        <v>64900000</v>
      </c>
      <c r="E4690">
        <v>61</v>
      </c>
      <c r="F4690" t="s">
        <v>187</v>
      </c>
      <c r="G4690">
        <v>1012</v>
      </c>
      <c r="H4690">
        <v>485</v>
      </c>
      <c r="I4690">
        <v>2006</v>
      </c>
      <c r="J4690">
        <v>5</v>
      </c>
      <c r="K4690" t="s">
        <v>5979</v>
      </c>
      <c r="L4690">
        <f>data_to_analyze[[#This Row],[workers]]-data_to_analyze[[#This Row],[previous_workers]]</f>
        <v>527</v>
      </c>
    </row>
    <row r="4691" spans="1:12" x14ac:dyDescent="0.25">
      <c r="A4691">
        <v>4678</v>
      </c>
      <c r="B4691" t="s">
        <v>16653</v>
      </c>
      <c r="C4691" t="s">
        <v>17770</v>
      </c>
      <c r="D4691" s="7">
        <v>22800000</v>
      </c>
      <c r="E4691">
        <v>61</v>
      </c>
      <c r="F4691" t="s">
        <v>308</v>
      </c>
      <c r="G4691">
        <v>188</v>
      </c>
      <c r="H4691">
        <v>149</v>
      </c>
      <c r="I4691">
        <v>1996</v>
      </c>
      <c r="J4691">
        <v>3</v>
      </c>
      <c r="K4691" t="s">
        <v>258</v>
      </c>
      <c r="L4691">
        <f>data_to_analyze[[#This Row],[workers]]-data_to_analyze[[#This Row],[previous_workers]]</f>
        <v>39</v>
      </c>
    </row>
    <row r="4692" spans="1:12" x14ac:dyDescent="0.25">
      <c r="A4692">
        <v>4679</v>
      </c>
      <c r="B4692" t="s">
        <v>16656</v>
      </c>
      <c r="C4692" t="s">
        <v>777</v>
      </c>
      <c r="D4692" s="7">
        <v>82600000</v>
      </c>
      <c r="E4692">
        <v>61</v>
      </c>
      <c r="F4692" t="s">
        <v>187</v>
      </c>
      <c r="G4692">
        <v>50</v>
      </c>
      <c r="H4692">
        <v>40</v>
      </c>
      <c r="I4692">
        <v>1986</v>
      </c>
      <c r="J4692">
        <v>1</v>
      </c>
      <c r="K4692" t="s">
        <v>16659</v>
      </c>
      <c r="L4692">
        <f>data_to_analyze[[#This Row],[workers]]-data_to_analyze[[#This Row],[previous_workers]]</f>
        <v>10</v>
      </c>
    </row>
    <row r="4693" spans="1:12" x14ac:dyDescent="0.25">
      <c r="A4693">
        <v>4680</v>
      </c>
      <c r="B4693" t="s">
        <v>16660</v>
      </c>
      <c r="C4693" t="s">
        <v>17742</v>
      </c>
      <c r="D4693" s="7">
        <v>8100000</v>
      </c>
      <c r="E4693">
        <v>61</v>
      </c>
      <c r="F4693" t="s">
        <v>25</v>
      </c>
      <c r="G4693">
        <v>16</v>
      </c>
      <c r="H4693">
        <v>12</v>
      </c>
      <c r="I4693">
        <v>2010</v>
      </c>
      <c r="J4693">
        <v>4</v>
      </c>
      <c r="K4693" t="s">
        <v>14395</v>
      </c>
      <c r="L4693">
        <f>data_to_analyze[[#This Row],[workers]]-data_to_analyze[[#This Row],[previous_workers]]</f>
        <v>4</v>
      </c>
    </row>
    <row r="4694" spans="1:12" x14ac:dyDescent="0.25">
      <c r="A4694">
        <v>4681</v>
      </c>
      <c r="B4694" t="s">
        <v>16663</v>
      </c>
      <c r="C4694" t="s">
        <v>10856</v>
      </c>
      <c r="D4694" s="7">
        <v>24400000</v>
      </c>
      <c r="E4694">
        <v>61</v>
      </c>
      <c r="F4694" t="s">
        <v>211</v>
      </c>
      <c r="G4694">
        <v>150</v>
      </c>
      <c r="H4694">
        <v>115</v>
      </c>
      <c r="I4694">
        <v>1987</v>
      </c>
      <c r="J4694">
        <v>1</v>
      </c>
      <c r="K4694" t="s">
        <v>8693</v>
      </c>
      <c r="L4694">
        <f>data_to_analyze[[#This Row],[workers]]-data_to_analyze[[#This Row],[previous_workers]]</f>
        <v>35</v>
      </c>
    </row>
    <row r="4695" spans="1:12" x14ac:dyDescent="0.25">
      <c r="A4695">
        <v>4682</v>
      </c>
      <c r="B4695" t="s">
        <v>16666</v>
      </c>
      <c r="C4695" t="s">
        <v>777</v>
      </c>
      <c r="D4695" s="7">
        <v>3900000</v>
      </c>
      <c r="E4695">
        <v>61</v>
      </c>
      <c r="F4695" t="s">
        <v>623</v>
      </c>
      <c r="G4695">
        <v>7</v>
      </c>
      <c r="H4695">
        <v>5</v>
      </c>
      <c r="I4695">
        <v>2008</v>
      </c>
      <c r="J4695">
        <v>2</v>
      </c>
      <c r="K4695" t="s">
        <v>1369</v>
      </c>
      <c r="L4695">
        <f>data_to_analyze[[#This Row],[workers]]-data_to_analyze[[#This Row],[previous_workers]]</f>
        <v>2</v>
      </c>
    </row>
    <row r="4696" spans="1:12" x14ac:dyDescent="0.25">
      <c r="A4696">
        <v>4683</v>
      </c>
      <c r="B4696" t="s">
        <v>16669</v>
      </c>
      <c r="C4696" t="s">
        <v>17762</v>
      </c>
      <c r="D4696" s="7">
        <v>4600000</v>
      </c>
      <c r="E4696">
        <v>61</v>
      </c>
      <c r="F4696" t="s">
        <v>107</v>
      </c>
      <c r="G4696">
        <v>17</v>
      </c>
      <c r="H4696">
        <v>12</v>
      </c>
      <c r="I4696">
        <v>2011</v>
      </c>
      <c r="J4696">
        <v>1</v>
      </c>
      <c r="K4696" t="s">
        <v>16672</v>
      </c>
      <c r="L4696">
        <f>data_to_analyze[[#This Row],[workers]]-data_to_analyze[[#This Row],[previous_workers]]</f>
        <v>5</v>
      </c>
    </row>
    <row r="4697" spans="1:12" x14ac:dyDescent="0.25">
      <c r="A4697">
        <v>4684</v>
      </c>
      <c r="B4697" t="s">
        <v>16673</v>
      </c>
      <c r="C4697" t="s">
        <v>777</v>
      </c>
      <c r="D4697" s="7">
        <v>5300000</v>
      </c>
      <c r="E4697">
        <v>61</v>
      </c>
      <c r="F4697" t="s">
        <v>33</v>
      </c>
      <c r="G4697">
        <v>25</v>
      </c>
      <c r="H4697">
        <v>6</v>
      </c>
      <c r="I4697">
        <v>2010</v>
      </c>
      <c r="J4697">
        <v>3</v>
      </c>
      <c r="K4697" t="s">
        <v>3637</v>
      </c>
      <c r="L4697">
        <f>data_to_analyze[[#This Row],[workers]]-data_to_analyze[[#This Row],[previous_workers]]</f>
        <v>19</v>
      </c>
    </row>
    <row r="4698" spans="1:12" x14ac:dyDescent="0.25">
      <c r="A4698">
        <v>4685</v>
      </c>
      <c r="B4698" t="s">
        <v>16676</v>
      </c>
      <c r="C4698" t="s">
        <v>777</v>
      </c>
      <c r="D4698" s="7">
        <v>2500000</v>
      </c>
      <c r="E4698">
        <v>61</v>
      </c>
      <c r="F4698" t="s">
        <v>40</v>
      </c>
      <c r="G4698">
        <v>25</v>
      </c>
      <c r="H4698">
        <v>15</v>
      </c>
      <c r="I4698">
        <v>2009</v>
      </c>
      <c r="J4698">
        <v>1</v>
      </c>
      <c r="K4698" t="s">
        <v>662</v>
      </c>
      <c r="L4698">
        <f>data_to_analyze[[#This Row],[workers]]-data_to_analyze[[#This Row],[previous_workers]]</f>
        <v>10</v>
      </c>
    </row>
    <row r="4699" spans="1:12" x14ac:dyDescent="0.25">
      <c r="A4699">
        <v>4686</v>
      </c>
      <c r="B4699" t="s">
        <v>16679</v>
      </c>
      <c r="C4699" t="s">
        <v>10856</v>
      </c>
      <c r="D4699" s="7">
        <v>10600000</v>
      </c>
      <c r="E4699">
        <v>61</v>
      </c>
      <c r="F4699" t="s">
        <v>233</v>
      </c>
      <c r="G4699">
        <v>72</v>
      </c>
      <c r="H4699">
        <v>42</v>
      </c>
      <c r="I4699">
        <v>1989</v>
      </c>
      <c r="J4699">
        <v>6</v>
      </c>
      <c r="K4699" t="s">
        <v>16682</v>
      </c>
      <c r="L4699">
        <f>data_to_analyze[[#This Row],[workers]]-data_to_analyze[[#This Row],[previous_workers]]</f>
        <v>30</v>
      </c>
    </row>
    <row r="4700" spans="1:12" x14ac:dyDescent="0.25">
      <c r="A4700">
        <v>4687</v>
      </c>
      <c r="B4700" t="s">
        <v>16683</v>
      </c>
      <c r="C4700" t="s">
        <v>17756</v>
      </c>
      <c r="D4700" s="7">
        <v>8600000</v>
      </c>
      <c r="E4700">
        <v>61</v>
      </c>
      <c r="F4700" t="s">
        <v>18</v>
      </c>
      <c r="G4700">
        <v>3</v>
      </c>
      <c r="H4700">
        <v>4</v>
      </c>
      <c r="I4700">
        <v>2000</v>
      </c>
      <c r="J4700">
        <v>1</v>
      </c>
      <c r="K4700" t="s">
        <v>757</v>
      </c>
      <c r="L4700">
        <f>data_to_analyze[[#This Row],[workers]]-data_to_analyze[[#This Row],[previous_workers]]</f>
        <v>-1</v>
      </c>
    </row>
    <row r="4701" spans="1:12" x14ac:dyDescent="0.25">
      <c r="A4701">
        <v>4688</v>
      </c>
      <c r="B4701" t="s">
        <v>16686</v>
      </c>
      <c r="C4701" t="s">
        <v>10856</v>
      </c>
      <c r="D4701" s="7">
        <v>9400000</v>
      </c>
      <c r="E4701">
        <v>61</v>
      </c>
      <c r="F4701" t="s">
        <v>107</v>
      </c>
      <c r="G4701">
        <v>38</v>
      </c>
      <c r="H4701">
        <v>24</v>
      </c>
      <c r="I4701">
        <v>2012</v>
      </c>
      <c r="J4701">
        <v>1</v>
      </c>
      <c r="K4701" t="s">
        <v>530</v>
      </c>
      <c r="L4701">
        <f>data_to_analyze[[#This Row],[workers]]-data_to_analyze[[#This Row],[previous_workers]]</f>
        <v>14</v>
      </c>
    </row>
    <row r="4702" spans="1:12" x14ac:dyDescent="0.25">
      <c r="A4702">
        <v>4689</v>
      </c>
      <c r="B4702" t="s">
        <v>16689</v>
      </c>
      <c r="C4702" t="s">
        <v>10856</v>
      </c>
      <c r="D4702" s="7">
        <v>2800000</v>
      </c>
      <c r="E4702">
        <v>61</v>
      </c>
      <c r="F4702" t="s">
        <v>336</v>
      </c>
      <c r="G4702">
        <v>89</v>
      </c>
      <c r="H4702">
        <v>25</v>
      </c>
      <c r="I4702">
        <v>2014</v>
      </c>
      <c r="J4702">
        <v>2</v>
      </c>
      <c r="K4702" t="s">
        <v>2693</v>
      </c>
      <c r="L4702">
        <f>data_to_analyze[[#This Row],[workers]]-data_to_analyze[[#This Row],[previous_workers]]</f>
        <v>64</v>
      </c>
    </row>
    <row r="4703" spans="1:12" x14ac:dyDescent="0.25">
      <c r="A4703">
        <v>4690</v>
      </c>
      <c r="B4703" t="s">
        <v>16692</v>
      </c>
      <c r="C4703" t="s">
        <v>17743</v>
      </c>
      <c r="D4703" s="7">
        <v>5800000</v>
      </c>
      <c r="E4703">
        <v>61</v>
      </c>
      <c r="F4703" t="s">
        <v>211</v>
      </c>
      <c r="G4703">
        <v>54</v>
      </c>
      <c r="H4703">
        <v>43</v>
      </c>
      <c r="I4703">
        <v>1990</v>
      </c>
      <c r="J4703">
        <v>1</v>
      </c>
      <c r="K4703" t="s">
        <v>16695</v>
      </c>
      <c r="L4703">
        <f>data_to_analyze[[#This Row],[workers]]-data_to_analyze[[#This Row],[previous_workers]]</f>
        <v>11</v>
      </c>
    </row>
    <row r="4704" spans="1:12" x14ac:dyDescent="0.25">
      <c r="A4704">
        <v>4691</v>
      </c>
      <c r="B4704" t="s">
        <v>16696</v>
      </c>
      <c r="C4704" t="s">
        <v>17746</v>
      </c>
      <c r="D4704" s="7">
        <v>11700000</v>
      </c>
      <c r="E4704">
        <v>61</v>
      </c>
      <c r="F4704" t="s">
        <v>336</v>
      </c>
      <c r="G4704">
        <v>100</v>
      </c>
      <c r="H4704">
        <v>65</v>
      </c>
      <c r="I4704">
        <v>2004</v>
      </c>
      <c r="J4704">
        <v>10</v>
      </c>
      <c r="K4704" t="s">
        <v>2326</v>
      </c>
      <c r="L4704">
        <f>data_to_analyze[[#This Row],[workers]]-data_to_analyze[[#This Row],[previous_workers]]</f>
        <v>35</v>
      </c>
    </row>
    <row r="4705" spans="1:12" x14ac:dyDescent="0.25">
      <c r="A4705">
        <v>4692</v>
      </c>
      <c r="B4705" t="s">
        <v>16699</v>
      </c>
      <c r="C4705" t="s">
        <v>17762</v>
      </c>
      <c r="D4705" s="7">
        <v>48900000</v>
      </c>
      <c r="E4705">
        <v>61</v>
      </c>
      <c r="F4705" t="s">
        <v>308</v>
      </c>
      <c r="G4705">
        <v>1200</v>
      </c>
      <c r="H4705">
        <v>800</v>
      </c>
      <c r="I4705">
        <v>1994</v>
      </c>
      <c r="J4705">
        <v>1</v>
      </c>
      <c r="K4705" t="s">
        <v>16702</v>
      </c>
      <c r="L4705">
        <f>data_to_analyze[[#This Row],[workers]]-data_to_analyze[[#This Row],[previous_workers]]</f>
        <v>400</v>
      </c>
    </row>
    <row r="4706" spans="1:12" x14ac:dyDescent="0.25">
      <c r="A4706">
        <v>4693</v>
      </c>
      <c r="B4706" t="s">
        <v>16703</v>
      </c>
      <c r="C4706" t="s">
        <v>777</v>
      </c>
      <c r="D4706" s="7">
        <v>4100000</v>
      </c>
      <c r="E4706">
        <v>60</v>
      </c>
      <c r="F4706" t="s">
        <v>18</v>
      </c>
      <c r="G4706">
        <v>28</v>
      </c>
      <c r="H4706">
        <v>20</v>
      </c>
      <c r="I4706">
        <v>2011</v>
      </c>
      <c r="J4706">
        <v>4</v>
      </c>
      <c r="K4706" t="s">
        <v>1163</v>
      </c>
      <c r="L4706">
        <f>data_to_analyze[[#This Row],[workers]]-data_to_analyze[[#This Row],[previous_workers]]</f>
        <v>8</v>
      </c>
    </row>
    <row r="4707" spans="1:12" x14ac:dyDescent="0.25">
      <c r="A4707">
        <v>4694</v>
      </c>
      <c r="B4707" t="s">
        <v>16706</v>
      </c>
      <c r="C4707" t="s">
        <v>17750</v>
      </c>
      <c r="D4707" s="7">
        <v>28400000</v>
      </c>
      <c r="E4707">
        <v>60</v>
      </c>
      <c r="F4707" t="s">
        <v>40</v>
      </c>
      <c r="G4707">
        <v>307</v>
      </c>
      <c r="H4707">
        <v>230</v>
      </c>
      <c r="I4707">
        <v>2001</v>
      </c>
      <c r="J4707">
        <v>9</v>
      </c>
      <c r="K4707" t="s">
        <v>4223</v>
      </c>
      <c r="L4707">
        <f>data_to_analyze[[#This Row],[workers]]-data_to_analyze[[#This Row],[previous_workers]]</f>
        <v>77</v>
      </c>
    </row>
    <row r="4708" spans="1:12" x14ac:dyDescent="0.25">
      <c r="A4708">
        <v>4695</v>
      </c>
      <c r="B4708" t="s">
        <v>16709</v>
      </c>
      <c r="C4708" t="s">
        <v>976</v>
      </c>
      <c r="D4708" s="7">
        <v>50100000</v>
      </c>
      <c r="E4708">
        <v>60</v>
      </c>
      <c r="F4708" t="s">
        <v>336</v>
      </c>
      <c r="G4708">
        <v>238</v>
      </c>
      <c r="H4708">
        <v>162</v>
      </c>
      <c r="I4708">
        <v>2007</v>
      </c>
      <c r="J4708">
        <v>8</v>
      </c>
      <c r="K4708" t="s">
        <v>2838</v>
      </c>
      <c r="L4708">
        <f>data_to_analyze[[#This Row],[workers]]-data_to_analyze[[#This Row],[previous_workers]]</f>
        <v>76</v>
      </c>
    </row>
    <row r="4709" spans="1:12" x14ac:dyDescent="0.25">
      <c r="A4709">
        <v>4696</v>
      </c>
      <c r="B4709" t="s">
        <v>16712</v>
      </c>
      <c r="C4709" t="s">
        <v>108</v>
      </c>
      <c r="D4709" s="7">
        <v>5900000</v>
      </c>
      <c r="E4709">
        <v>60</v>
      </c>
      <c r="F4709" t="s">
        <v>55</v>
      </c>
      <c r="G4709">
        <v>27</v>
      </c>
      <c r="H4709">
        <v>20</v>
      </c>
      <c r="I4709">
        <v>2007</v>
      </c>
      <c r="J4709">
        <v>2</v>
      </c>
      <c r="K4709" t="s">
        <v>16715</v>
      </c>
      <c r="L4709">
        <f>data_to_analyze[[#This Row],[workers]]-data_to_analyze[[#This Row],[previous_workers]]</f>
        <v>7</v>
      </c>
    </row>
    <row r="4710" spans="1:12" x14ac:dyDescent="0.25">
      <c r="A4710">
        <v>4697</v>
      </c>
      <c r="B4710" t="s">
        <v>16716</v>
      </c>
      <c r="C4710" t="s">
        <v>17758</v>
      </c>
      <c r="D4710" s="7">
        <v>3800000</v>
      </c>
      <c r="E4710">
        <v>60</v>
      </c>
      <c r="F4710" t="s">
        <v>336</v>
      </c>
      <c r="G4710">
        <v>100</v>
      </c>
      <c r="H4710">
        <v>50</v>
      </c>
      <c r="I4710">
        <v>2003</v>
      </c>
      <c r="J4710">
        <v>3</v>
      </c>
      <c r="K4710" t="s">
        <v>16719</v>
      </c>
      <c r="L4710">
        <f>data_to_analyze[[#This Row],[workers]]-data_to_analyze[[#This Row],[previous_workers]]</f>
        <v>50</v>
      </c>
    </row>
    <row r="4711" spans="1:12" x14ac:dyDescent="0.25">
      <c r="A4711">
        <v>4698</v>
      </c>
      <c r="B4711" t="s">
        <v>16720</v>
      </c>
      <c r="C4711" t="s">
        <v>17770</v>
      </c>
      <c r="D4711" s="7">
        <v>68300000</v>
      </c>
      <c r="E4711">
        <v>60</v>
      </c>
      <c r="F4711" t="s">
        <v>297</v>
      </c>
      <c r="G4711">
        <v>390</v>
      </c>
      <c r="H4711">
        <v>286</v>
      </c>
      <c r="I4711">
        <v>2007</v>
      </c>
      <c r="J4711">
        <v>10</v>
      </c>
      <c r="K4711" t="s">
        <v>1789</v>
      </c>
      <c r="L4711">
        <f>data_to_analyze[[#This Row],[workers]]-data_to_analyze[[#This Row],[previous_workers]]</f>
        <v>104</v>
      </c>
    </row>
    <row r="4712" spans="1:12" x14ac:dyDescent="0.25">
      <c r="A4712">
        <v>4699</v>
      </c>
      <c r="B4712" t="s">
        <v>16723</v>
      </c>
      <c r="C4712" t="s">
        <v>10856</v>
      </c>
      <c r="D4712" s="7">
        <v>19300000</v>
      </c>
      <c r="E4712">
        <v>60</v>
      </c>
      <c r="F4712" t="s">
        <v>18</v>
      </c>
      <c r="G4712">
        <v>82</v>
      </c>
      <c r="H4712">
        <v>46</v>
      </c>
      <c r="I4712">
        <v>2005</v>
      </c>
      <c r="J4712">
        <v>4</v>
      </c>
      <c r="K4712" t="s">
        <v>475</v>
      </c>
      <c r="L4712">
        <f>data_to_analyze[[#This Row],[workers]]-data_to_analyze[[#This Row],[previous_workers]]</f>
        <v>36</v>
      </c>
    </row>
    <row r="4713" spans="1:12" x14ac:dyDescent="0.25">
      <c r="A4713">
        <v>4700</v>
      </c>
      <c r="B4713" t="s">
        <v>16726</v>
      </c>
      <c r="C4713" t="s">
        <v>17770</v>
      </c>
      <c r="D4713" s="7">
        <v>31400000</v>
      </c>
      <c r="E4713">
        <v>60</v>
      </c>
      <c r="F4713" t="s">
        <v>271</v>
      </c>
      <c r="G4713">
        <v>45</v>
      </c>
      <c r="H4713">
        <v>24</v>
      </c>
      <c r="I4713">
        <v>2008</v>
      </c>
      <c r="J4713">
        <v>2</v>
      </c>
      <c r="K4713" t="s">
        <v>251</v>
      </c>
      <c r="L4713">
        <f>data_to_analyze[[#This Row],[workers]]-data_to_analyze[[#This Row],[previous_workers]]</f>
        <v>21</v>
      </c>
    </row>
    <row r="4714" spans="1:12" x14ac:dyDescent="0.25">
      <c r="A4714">
        <v>4701</v>
      </c>
      <c r="B4714" t="s">
        <v>16729</v>
      </c>
      <c r="C4714" t="s">
        <v>17739</v>
      </c>
      <c r="D4714" s="7">
        <v>4300000</v>
      </c>
      <c r="E4714">
        <v>60</v>
      </c>
      <c r="F4714" t="s">
        <v>55</v>
      </c>
      <c r="G4714">
        <v>36</v>
      </c>
      <c r="H4714">
        <v>21</v>
      </c>
      <c r="I4714">
        <v>2007</v>
      </c>
      <c r="J4714">
        <v>2</v>
      </c>
      <c r="K4714" t="s">
        <v>4351</v>
      </c>
      <c r="L4714">
        <f>data_to_analyze[[#This Row],[workers]]-data_to_analyze[[#This Row],[previous_workers]]</f>
        <v>15</v>
      </c>
    </row>
    <row r="4715" spans="1:12" x14ac:dyDescent="0.25">
      <c r="A4715">
        <v>4702</v>
      </c>
      <c r="B4715" t="s">
        <v>16732</v>
      </c>
      <c r="C4715" t="s">
        <v>10856</v>
      </c>
      <c r="D4715" s="7">
        <v>4500000</v>
      </c>
      <c r="E4715">
        <v>60</v>
      </c>
      <c r="F4715" t="s">
        <v>336</v>
      </c>
      <c r="G4715">
        <v>15</v>
      </c>
      <c r="H4715">
        <v>8</v>
      </c>
      <c r="I4715">
        <v>2012</v>
      </c>
      <c r="J4715">
        <v>3</v>
      </c>
      <c r="K4715" t="s">
        <v>12259</v>
      </c>
      <c r="L4715">
        <f>data_to_analyze[[#This Row],[workers]]-data_to_analyze[[#This Row],[previous_workers]]</f>
        <v>7</v>
      </c>
    </row>
    <row r="4716" spans="1:12" x14ac:dyDescent="0.25">
      <c r="A4716">
        <v>4703</v>
      </c>
      <c r="B4716" t="s">
        <v>16735</v>
      </c>
      <c r="C4716" t="s">
        <v>17769</v>
      </c>
      <c r="D4716" s="7">
        <v>2500000</v>
      </c>
      <c r="E4716">
        <v>60</v>
      </c>
      <c r="F4716" t="s">
        <v>55</v>
      </c>
      <c r="G4716">
        <v>9</v>
      </c>
      <c r="H4716">
        <v>5</v>
      </c>
      <c r="I4716">
        <v>2007</v>
      </c>
      <c r="J4716">
        <v>1</v>
      </c>
      <c r="K4716" t="s">
        <v>26</v>
      </c>
      <c r="L4716">
        <f>data_to_analyze[[#This Row],[workers]]-data_to_analyze[[#This Row],[previous_workers]]</f>
        <v>4</v>
      </c>
    </row>
    <row r="4717" spans="1:12" x14ac:dyDescent="0.25">
      <c r="A4717">
        <v>4704</v>
      </c>
      <c r="B4717" t="s">
        <v>16738</v>
      </c>
      <c r="C4717" t="s">
        <v>17770</v>
      </c>
      <c r="D4717" s="7">
        <v>49300000</v>
      </c>
      <c r="E4717">
        <v>60</v>
      </c>
      <c r="F4717" t="s">
        <v>33</v>
      </c>
      <c r="G4717">
        <v>101</v>
      </c>
      <c r="H4717">
        <v>24</v>
      </c>
      <c r="I4717">
        <v>1973</v>
      </c>
      <c r="J4717">
        <v>1</v>
      </c>
      <c r="K4717" t="s">
        <v>258</v>
      </c>
      <c r="L4717">
        <f>data_to_analyze[[#This Row],[workers]]-data_to_analyze[[#This Row],[previous_workers]]</f>
        <v>77</v>
      </c>
    </row>
    <row r="4718" spans="1:12" x14ac:dyDescent="0.25">
      <c r="A4718">
        <v>4705</v>
      </c>
      <c r="B4718" t="s">
        <v>16741</v>
      </c>
      <c r="C4718" t="s">
        <v>108</v>
      </c>
      <c r="D4718" s="7">
        <v>22100000</v>
      </c>
      <c r="E4718">
        <v>60</v>
      </c>
      <c r="F4718" t="s">
        <v>55</v>
      </c>
      <c r="G4718">
        <v>367</v>
      </c>
      <c r="H4718">
        <v>223</v>
      </c>
      <c r="I4718">
        <v>2003</v>
      </c>
      <c r="J4718">
        <v>1</v>
      </c>
      <c r="K4718" t="s">
        <v>16744</v>
      </c>
      <c r="L4718">
        <f>data_to_analyze[[#This Row],[workers]]-data_to_analyze[[#This Row],[previous_workers]]</f>
        <v>144</v>
      </c>
    </row>
    <row r="4719" spans="1:12" x14ac:dyDescent="0.25">
      <c r="A4719">
        <v>4706</v>
      </c>
      <c r="B4719" t="s">
        <v>16745</v>
      </c>
      <c r="C4719" t="s">
        <v>17739</v>
      </c>
      <c r="D4719" s="7">
        <v>33100000</v>
      </c>
      <c r="E4719">
        <v>60</v>
      </c>
      <c r="F4719" t="s">
        <v>18</v>
      </c>
      <c r="G4719">
        <v>120</v>
      </c>
      <c r="H4719">
        <v>80</v>
      </c>
      <c r="I4719">
        <v>1994</v>
      </c>
      <c r="J4719">
        <v>3</v>
      </c>
      <c r="K4719" t="s">
        <v>16748</v>
      </c>
      <c r="L4719">
        <f>data_to_analyze[[#This Row],[workers]]-data_to_analyze[[#This Row],[previous_workers]]</f>
        <v>40</v>
      </c>
    </row>
    <row r="4720" spans="1:12" x14ac:dyDescent="0.25">
      <c r="A4720">
        <v>4707</v>
      </c>
      <c r="B4720" t="s">
        <v>16749</v>
      </c>
      <c r="C4720" t="s">
        <v>17751</v>
      </c>
      <c r="D4720" s="7">
        <v>4400000</v>
      </c>
      <c r="E4720">
        <v>60</v>
      </c>
      <c r="F4720" t="s">
        <v>156</v>
      </c>
      <c r="G4720">
        <v>24</v>
      </c>
      <c r="H4720">
        <v>12</v>
      </c>
      <c r="I4720">
        <v>2010</v>
      </c>
      <c r="J4720">
        <v>2</v>
      </c>
      <c r="K4720" t="s">
        <v>298</v>
      </c>
      <c r="L4720">
        <f>data_to_analyze[[#This Row],[workers]]-data_to_analyze[[#This Row],[previous_workers]]</f>
        <v>12</v>
      </c>
    </row>
    <row r="4721" spans="1:12" x14ac:dyDescent="0.25">
      <c r="A4721">
        <v>4708</v>
      </c>
      <c r="B4721" t="s">
        <v>16752</v>
      </c>
      <c r="C4721" t="s">
        <v>10856</v>
      </c>
      <c r="D4721" s="7">
        <v>2600000</v>
      </c>
      <c r="E4721">
        <v>60</v>
      </c>
      <c r="F4721" t="s">
        <v>211</v>
      </c>
      <c r="G4721">
        <v>22</v>
      </c>
      <c r="H4721">
        <v>10</v>
      </c>
      <c r="I4721">
        <v>1999</v>
      </c>
      <c r="J4721">
        <v>1</v>
      </c>
      <c r="K4721" t="s">
        <v>16755</v>
      </c>
      <c r="L4721">
        <f>data_to_analyze[[#This Row],[workers]]-data_to_analyze[[#This Row],[previous_workers]]</f>
        <v>12</v>
      </c>
    </row>
    <row r="4722" spans="1:12" x14ac:dyDescent="0.25">
      <c r="A4722">
        <v>4709</v>
      </c>
      <c r="B4722" t="s">
        <v>16756</v>
      </c>
      <c r="C4722" t="s">
        <v>17762</v>
      </c>
      <c r="D4722" s="7">
        <v>738200000</v>
      </c>
      <c r="E4722">
        <v>60</v>
      </c>
      <c r="F4722" t="s">
        <v>211</v>
      </c>
      <c r="G4722">
        <v>1269</v>
      </c>
      <c r="H4722">
        <v>792</v>
      </c>
      <c r="I4722">
        <v>1895</v>
      </c>
      <c r="J4722">
        <v>9</v>
      </c>
      <c r="K4722" t="s">
        <v>77</v>
      </c>
      <c r="L4722">
        <f>data_to_analyze[[#This Row],[workers]]-data_to_analyze[[#This Row],[previous_workers]]</f>
        <v>477</v>
      </c>
    </row>
    <row r="4723" spans="1:12" x14ac:dyDescent="0.25">
      <c r="A4723">
        <v>4710</v>
      </c>
      <c r="B4723" t="s">
        <v>16760</v>
      </c>
      <c r="C4723" t="s">
        <v>17749</v>
      </c>
      <c r="D4723" s="7">
        <v>7200000</v>
      </c>
      <c r="E4723">
        <v>60</v>
      </c>
      <c r="F4723" t="s">
        <v>18</v>
      </c>
      <c r="G4723">
        <v>22</v>
      </c>
      <c r="H4723">
        <v>15</v>
      </c>
      <c r="I4723">
        <v>2008</v>
      </c>
      <c r="J4723">
        <v>7</v>
      </c>
      <c r="K4723" t="s">
        <v>6999</v>
      </c>
      <c r="L4723">
        <f>data_to_analyze[[#This Row],[workers]]-data_to_analyze[[#This Row],[previous_workers]]</f>
        <v>7</v>
      </c>
    </row>
    <row r="4724" spans="1:12" x14ac:dyDescent="0.25">
      <c r="A4724">
        <v>4711</v>
      </c>
      <c r="B4724" t="s">
        <v>16763</v>
      </c>
      <c r="C4724" t="s">
        <v>17765</v>
      </c>
      <c r="D4724" s="7">
        <v>3700000</v>
      </c>
      <c r="E4724">
        <v>60</v>
      </c>
      <c r="F4724" t="s">
        <v>18</v>
      </c>
      <c r="G4724">
        <v>34</v>
      </c>
      <c r="H4724">
        <v>34</v>
      </c>
      <c r="I4724">
        <v>2002</v>
      </c>
      <c r="J4724">
        <v>2</v>
      </c>
      <c r="K4724" t="s">
        <v>16766</v>
      </c>
      <c r="L4724">
        <f>data_to_analyze[[#This Row],[workers]]-data_to_analyze[[#This Row],[previous_workers]]</f>
        <v>0</v>
      </c>
    </row>
    <row r="4725" spans="1:12" x14ac:dyDescent="0.25">
      <c r="A4725">
        <v>4712</v>
      </c>
      <c r="B4725" t="s">
        <v>16767</v>
      </c>
      <c r="C4725" t="s">
        <v>17770</v>
      </c>
      <c r="D4725" s="7">
        <v>12500000</v>
      </c>
      <c r="E4725">
        <v>60</v>
      </c>
      <c r="F4725" t="s">
        <v>40</v>
      </c>
      <c r="G4725">
        <v>82</v>
      </c>
      <c r="H4725">
        <v>46</v>
      </c>
      <c r="I4725">
        <v>1999</v>
      </c>
      <c r="J4725">
        <v>1</v>
      </c>
      <c r="K4725" t="s">
        <v>34</v>
      </c>
      <c r="L4725">
        <f>data_to_analyze[[#This Row],[workers]]-data_to_analyze[[#This Row],[previous_workers]]</f>
        <v>36</v>
      </c>
    </row>
    <row r="4726" spans="1:12" x14ac:dyDescent="0.25">
      <c r="A4726">
        <v>4713</v>
      </c>
      <c r="B4726" t="s">
        <v>16770</v>
      </c>
      <c r="C4726" t="s">
        <v>17757</v>
      </c>
      <c r="D4726" s="7">
        <v>193300000</v>
      </c>
      <c r="E4726">
        <v>60</v>
      </c>
      <c r="F4726" t="s">
        <v>55</v>
      </c>
      <c r="G4726">
        <v>310</v>
      </c>
      <c r="H4726">
        <v>211</v>
      </c>
      <c r="I4726">
        <v>2014</v>
      </c>
      <c r="J4726">
        <v>4</v>
      </c>
      <c r="K4726" t="s">
        <v>16774</v>
      </c>
      <c r="L4726">
        <f>data_to_analyze[[#This Row],[workers]]-data_to_analyze[[#This Row],[previous_workers]]</f>
        <v>99</v>
      </c>
    </row>
    <row r="4727" spans="1:12" x14ac:dyDescent="0.25">
      <c r="A4727">
        <v>4714</v>
      </c>
      <c r="B4727" t="s">
        <v>16775</v>
      </c>
      <c r="C4727" t="s">
        <v>108</v>
      </c>
      <c r="D4727" s="7">
        <v>1100000</v>
      </c>
      <c r="E4727">
        <v>60</v>
      </c>
      <c r="F4727" t="s">
        <v>336</v>
      </c>
      <c r="G4727">
        <v>30</v>
      </c>
      <c r="H4727">
        <v>6</v>
      </c>
      <c r="I4727">
        <v>0</v>
      </c>
      <c r="J4727">
        <v>6</v>
      </c>
      <c r="K4727" t="s">
        <v>16778</v>
      </c>
      <c r="L4727">
        <f>data_to_analyze[[#This Row],[workers]]-data_to_analyze[[#This Row],[previous_workers]]</f>
        <v>24</v>
      </c>
    </row>
    <row r="4728" spans="1:12" x14ac:dyDescent="0.25">
      <c r="A4728">
        <v>4715</v>
      </c>
      <c r="B4728" t="s">
        <v>16779</v>
      </c>
      <c r="C4728" t="s">
        <v>777</v>
      </c>
      <c r="D4728" s="7">
        <v>2600000</v>
      </c>
      <c r="E4728">
        <v>60</v>
      </c>
      <c r="F4728" t="s">
        <v>33</v>
      </c>
      <c r="G4728">
        <v>34</v>
      </c>
      <c r="H4728">
        <v>27</v>
      </c>
      <c r="I4728">
        <v>2011</v>
      </c>
      <c r="J4728">
        <v>2</v>
      </c>
      <c r="K4728" t="s">
        <v>1019</v>
      </c>
      <c r="L4728">
        <f>data_to_analyze[[#This Row],[workers]]-data_to_analyze[[#This Row],[previous_workers]]</f>
        <v>7</v>
      </c>
    </row>
    <row r="4729" spans="1:12" x14ac:dyDescent="0.25">
      <c r="A4729">
        <v>4716</v>
      </c>
      <c r="B4729" t="s">
        <v>16782</v>
      </c>
      <c r="C4729" t="s">
        <v>17742</v>
      </c>
      <c r="D4729" s="7">
        <v>2800000</v>
      </c>
      <c r="E4729">
        <v>60</v>
      </c>
      <c r="F4729" t="s">
        <v>187</v>
      </c>
      <c r="G4729">
        <v>4</v>
      </c>
      <c r="H4729">
        <v>7</v>
      </c>
      <c r="I4729">
        <v>2004</v>
      </c>
      <c r="J4729">
        <v>2</v>
      </c>
      <c r="K4729" t="s">
        <v>506</v>
      </c>
      <c r="L4729">
        <f>data_to_analyze[[#This Row],[workers]]-data_to_analyze[[#This Row],[previous_workers]]</f>
        <v>-3</v>
      </c>
    </row>
    <row r="4730" spans="1:12" x14ac:dyDescent="0.25">
      <c r="A4730">
        <v>4717</v>
      </c>
      <c r="B4730" t="s">
        <v>16785</v>
      </c>
      <c r="C4730" t="s">
        <v>17745</v>
      </c>
      <c r="D4730" s="7">
        <v>37600000</v>
      </c>
      <c r="E4730">
        <v>60</v>
      </c>
      <c r="F4730" t="s">
        <v>336</v>
      </c>
      <c r="G4730">
        <v>225</v>
      </c>
      <c r="H4730">
        <v>158</v>
      </c>
      <c r="I4730">
        <v>1993</v>
      </c>
      <c r="J4730">
        <v>5</v>
      </c>
      <c r="K4730" t="s">
        <v>466</v>
      </c>
      <c r="L4730">
        <f>data_to_analyze[[#This Row],[workers]]-data_to_analyze[[#This Row],[previous_workers]]</f>
        <v>67</v>
      </c>
    </row>
    <row r="4731" spans="1:12" x14ac:dyDescent="0.25">
      <c r="A4731">
        <v>4718</v>
      </c>
      <c r="B4731" t="s">
        <v>16788</v>
      </c>
      <c r="C4731" t="s">
        <v>17760</v>
      </c>
      <c r="D4731" s="7">
        <v>12500000</v>
      </c>
      <c r="E4731">
        <v>60</v>
      </c>
      <c r="F4731" t="s">
        <v>233</v>
      </c>
      <c r="G4731">
        <v>156</v>
      </c>
      <c r="H4731">
        <v>100</v>
      </c>
      <c r="I4731">
        <v>2015</v>
      </c>
      <c r="J4731">
        <v>1</v>
      </c>
      <c r="K4731" t="s">
        <v>1879</v>
      </c>
      <c r="L4731">
        <f>data_to_analyze[[#This Row],[workers]]-data_to_analyze[[#This Row],[previous_workers]]</f>
        <v>56</v>
      </c>
    </row>
    <row r="4732" spans="1:12" x14ac:dyDescent="0.25">
      <c r="A4732">
        <v>4719</v>
      </c>
      <c r="B4732" t="s">
        <v>16791</v>
      </c>
      <c r="C4732" t="s">
        <v>10856</v>
      </c>
      <c r="D4732" s="7">
        <v>8200000</v>
      </c>
      <c r="E4732">
        <v>60</v>
      </c>
      <c r="F4732" t="s">
        <v>336</v>
      </c>
      <c r="G4732">
        <v>55</v>
      </c>
      <c r="H4732">
        <v>35</v>
      </c>
      <c r="I4732">
        <v>2010</v>
      </c>
      <c r="J4732">
        <v>4</v>
      </c>
      <c r="K4732" t="s">
        <v>137</v>
      </c>
      <c r="L4732">
        <f>data_to_analyze[[#This Row],[workers]]-data_to_analyze[[#This Row],[previous_workers]]</f>
        <v>20</v>
      </c>
    </row>
    <row r="4733" spans="1:12" x14ac:dyDescent="0.25">
      <c r="A4733">
        <v>4720</v>
      </c>
      <c r="B4733" t="s">
        <v>16794</v>
      </c>
      <c r="C4733" t="s">
        <v>17773</v>
      </c>
      <c r="D4733" s="7">
        <v>2600000</v>
      </c>
      <c r="E4733">
        <v>60</v>
      </c>
      <c r="F4733" t="s">
        <v>33</v>
      </c>
      <c r="G4733">
        <v>13</v>
      </c>
      <c r="H4733">
        <v>7</v>
      </c>
      <c r="I4733">
        <v>2010</v>
      </c>
      <c r="J4733">
        <v>1</v>
      </c>
      <c r="K4733" t="s">
        <v>3021</v>
      </c>
      <c r="L4733">
        <f>data_to_analyze[[#This Row],[workers]]-data_to_analyze[[#This Row],[previous_workers]]</f>
        <v>6</v>
      </c>
    </row>
    <row r="4734" spans="1:12" x14ac:dyDescent="0.25">
      <c r="A4734">
        <v>4721</v>
      </c>
      <c r="B4734" t="s">
        <v>16797</v>
      </c>
      <c r="C4734" t="s">
        <v>17770</v>
      </c>
      <c r="D4734" s="7">
        <v>29200000</v>
      </c>
      <c r="E4734">
        <v>60</v>
      </c>
      <c r="F4734" t="s">
        <v>25</v>
      </c>
      <c r="G4734">
        <v>76</v>
      </c>
      <c r="H4734">
        <v>55</v>
      </c>
      <c r="I4734">
        <v>2002</v>
      </c>
      <c r="J4734">
        <v>11</v>
      </c>
      <c r="K4734" t="s">
        <v>34</v>
      </c>
      <c r="L4734">
        <f>data_to_analyze[[#This Row],[workers]]-data_to_analyze[[#This Row],[previous_workers]]</f>
        <v>21</v>
      </c>
    </row>
    <row r="4735" spans="1:12" x14ac:dyDescent="0.25">
      <c r="A4735">
        <v>4722</v>
      </c>
      <c r="B4735" t="s">
        <v>16800</v>
      </c>
      <c r="C4735" t="s">
        <v>17753</v>
      </c>
      <c r="D4735" s="7">
        <v>155500000</v>
      </c>
      <c r="E4735">
        <v>60</v>
      </c>
      <c r="F4735" t="s">
        <v>211</v>
      </c>
      <c r="G4735">
        <v>1020</v>
      </c>
      <c r="H4735">
        <v>580</v>
      </c>
      <c r="I4735">
        <v>1949</v>
      </c>
      <c r="J4735">
        <v>1</v>
      </c>
      <c r="K4735" t="s">
        <v>16804</v>
      </c>
      <c r="L4735">
        <f>data_to_analyze[[#This Row],[workers]]-data_to_analyze[[#This Row],[previous_workers]]</f>
        <v>440</v>
      </c>
    </row>
    <row r="4736" spans="1:12" x14ac:dyDescent="0.25">
      <c r="A4736">
        <v>4723</v>
      </c>
      <c r="B4736" t="s">
        <v>16805</v>
      </c>
      <c r="C4736" t="s">
        <v>17758</v>
      </c>
      <c r="D4736" s="7">
        <v>4200000</v>
      </c>
      <c r="E4736">
        <v>60</v>
      </c>
      <c r="F4736" t="s">
        <v>6043</v>
      </c>
      <c r="G4736">
        <v>20</v>
      </c>
      <c r="H4736">
        <v>14</v>
      </c>
      <c r="I4736">
        <v>2005</v>
      </c>
      <c r="J4736">
        <v>2</v>
      </c>
      <c r="K4736" t="s">
        <v>16808</v>
      </c>
      <c r="L4736">
        <f>data_to_analyze[[#This Row],[workers]]-data_to_analyze[[#This Row],[previous_workers]]</f>
        <v>6</v>
      </c>
    </row>
    <row r="4737" spans="1:12" x14ac:dyDescent="0.25">
      <c r="A4737">
        <v>4724</v>
      </c>
      <c r="B4737" t="s">
        <v>16809</v>
      </c>
      <c r="C4737" t="s">
        <v>17764</v>
      </c>
      <c r="D4737" s="7">
        <v>200000</v>
      </c>
      <c r="E4737">
        <v>60</v>
      </c>
      <c r="F4737" t="s">
        <v>6043</v>
      </c>
      <c r="G4737">
        <v>11</v>
      </c>
      <c r="H4737">
        <v>7</v>
      </c>
      <c r="I4737">
        <v>1994</v>
      </c>
      <c r="J4737">
        <v>1</v>
      </c>
      <c r="K4737" t="s">
        <v>437</v>
      </c>
      <c r="L4737">
        <f>data_to_analyze[[#This Row],[workers]]-data_to_analyze[[#This Row],[previous_workers]]</f>
        <v>4</v>
      </c>
    </row>
    <row r="4738" spans="1:12" x14ac:dyDescent="0.25">
      <c r="A4738">
        <v>4725</v>
      </c>
      <c r="B4738" t="s">
        <v>16812</v>
      </c>
      <c r="C4738" t="s">
        <v>17775</v>
      </c>
      <c r="D4738" s="7">
        <v>3300000</v>
      </c>
      <c r="E4738">
        <v>60</v>
      </c>
      <c r="F4738" t="s">
        <v>233</v>
      </c>
      <c r="G4738">
        <v>31</v>
      </c>
      <c r="H4738">
        <v>22</v>
      </c>
      <c r="I4738">
        <v>2011</v>
      </c>
      <c r="J4738">
        <v>1</v>
      </c>
      <c r="K4738" t="s">
        <v>16815</v>
      </c>
      <c r="L4738">
        <f>data_to_analyze[[#This Row],[workers]]-data_to_analyze[[#This Row],[previous_workers]]</f>
        <v>9</v>
      </c>
    </row>
    <row r="4739" spans="1:12" x14ac:dyDescent="0.25">
      <c r="A4739">
        <v>4726</v>
      </c>
      <c r="B4739" t="s">
        <v>16816</v>
      </c>
      <c r="C4739" t="s">
        <v>17758</v>
      </c>
      <c r="D4739" s="7">
        <v>4200000</v>
      </c>
      <c r="E4739">
        <v>60</v>
      </c>
      <c r="F4739" t="s">
        <v>55</v>
      </c>
      <c r="G4739">
        <v>20</v>
      </c>
      <c r="H4739">
        <v>7</v>
      </c>
      <c r="I4739">
        <v>2010</v>
      </c>
      <c r="J4739">
        <v>2</v>
      </c>
      <c r="K4739" t="s">
        <v>16819</v>
      </c>
      <c r="L4739">
        <f>data_to_analyze[[#This Row],[workers]]-data_to_analyze[[#This Row],[previous_workers]]</f>
        <v>13</v>
      </c>
    </row>
    <row r="4740" spans="1:12" x14ac:dyDescent="0.25">
      <c r="A4740">
        <v>4727</v>
      </c>
      <c r="B4740" t="s">
        <v>16820</v>
      </c>
      <c r="C4740" t="s">
        <v>17762</v>
      </c>
      <c r="D4740" s="7">
        <v>4900000</v>
      </c>
      <c r="E4740">
        <v>60</v>
      </c>
      <c r="F4740" t="s">
        <v>25</v>
      </c>
      <c r="G4740">
        <v>60</v>
      </c>
      <c r="H4740">
        <v>40</v>
      </c>
      <c r="I4740">
        <v>2007</v>
      </c>
      <c r="J4740">
        <v>8</v>
      </c>
      <c r="K4740" t="s">
        <v>544</v>
      </c>
      <c r="L4740">
        <f>data_to_analyze[[#This Row],[workers]]-data_to_analyze[[#This Row],[previous_workers]]</f>
        <v>20</v>
      </c>
    </row>
    <row r="4741" spans="1:12" x14ac:dyDescent="0.25">
      <c r="A4741">
        <v>4728</v>
      </c>
      <c r="B4741" t="s">
        <v>16823</v>
      </c>
      <c r="C4741" t="s">
        <v>17753</v>
      </c>
      <c r="D4741" s="7">
        <v>13500000</v>
      </c>
      <c r="E4741">
        <v>60</v>
      </c>
      <c r="F4741" t="s">
        <v>1041</v>
      </c>
      <c r="G4741">
        <v>70</v>
      </c>
      <c r="H4741">
        <v>55</v>
      </c>
      <c r="I4741">
        <v>2008</v>
      </c>
      <c r="J4741">
        <v>5</v>
      </c>
      <c r="K4741" t="s">
        <v>1200</v>
      </c>
      <c r="L4741">
        <f>data_to_analyze[[#This Row],[workers]]-data_to_analyze[[#This Row],[previous_workers]]</f>
        <v>15</v>
      </c>
    </row>
    <row r="4742" spans="1:12" x14ac:dyDescent="0.25">
      <c r="A4742">
        <v>4729</v>
      </c>
      <c r="B4742" t="s">
        <v>16826</v>
      </c>
      <c r="C4742" t="s">
        <v>17773</v>
      </c>
      <c r="D4742" s="7">
        <v>5600000</v>
      </c>
      <c r="E4742">
        <v>60</v>
      </c>
      <c r="F4742" t="s">
        <v>181</v>
      </c>
      <c r="G4742">
        <v>40</v>
      </c>
      <c r="H4742">
        <v>18</v>
      </c>
      <c r="I4742">
        <v>2010</v>
      </c>
      <c r="J4742">
        <v>4</v>
      </c>
      <c r="K4742" t="s">
        <v>396</v>
      </c>
      <c r="L4742">
        <f>data_to_analyze[[#This Row],[workers]]-data_to_analyze[[#This Row],[previous_workers]]</f>
        <v>22</v>
      </c>
    </row>
    <row r="4743" spans="1:12" x14ac:dyDescent="0.25">
      <c r="A4743">
        <v>4730</v>
      </c>
      <c r="B4743" t="s">
        <v>16829</v>
      </c>
      <c r="C4743" t="s">
        <v>108</v>
      </c>
      <c r="D4743" s="7">
        <v>7900000</v>
      </c>
      <c r="E4743">
        <v>60</v>
      </c>
      <c r="F4743" t="s">
        <v>218</v>
      </c>
      <c r="G4743">
        <v>22</v>
      </c>
      <c r="H4743">
        <v>20</v>
      </c>
      <c r="I4743">
        <v>2007</v>
      </c>
      <c r="J4743">
        <v>5</v>
      </c>
      <c r="K4743" t="s">
        <v>108</v>
      </c>
      <c r="L4743">
        <f>data_to_analyze[[#This Row],[workers]]-data_to_analyze[[#This Row],[previous_workers]]</f>
        <v>2</v>
      </c>
    </row>
    <row r="4744" spans="1:12" x14ac:dyDescent="0.25">
      <c r="A4744">
        <v>4731</v>
      </c>
      <c r="B4744" t="s">
        <v>16832</v>
      </c>
      <c r="C4744" t="s">
        <v>17773</v>
      </c>
      <c r="D4744" s="7">
        <v>1700000</v>
      </c>
      <c r="E4744">
        <v>60</v>
      </c>
      <c r="F4744" t="s">
        <v>181</v>
      </c>
      <c r="G4744">
        <v>105</v>
      </c>
      <c r="H4744">
        <v>93</v>
      </c>
      <c r="I4744">
        <v>2003</v>
      </c>
      <c r="J4744">
        <v>5</v>
      </c>
      <c r="K4744" t="s">
        <v>565</v>
      </c>
      <c r="L4744">
        <f>data_to_analyze[[#This Row],[workers]]-data_to_analyze[[#This Row],[previous_workers]]</f>
        <v>12</v>
      </c>
    </row>
    <row r="4745" spans="1:12" x14ac:dyDescent="0.25">
      <c r="A4745">
        <v>4732</v>
      </c>
      <c r="B4745" t="s">
        <v>16835</v>
      </c>
      <c r="C4745" t="s">
        <v>17771</v>
      </c>
      <c r="D4745" s="7">
        <v>12800000</v>
      </c>
      <c r="E4745">
        <v>60</v>
      </c>
      <c r="F4745" t="s">
        <v>40</v>
      </c>
      <c r="G4745">
        <v>26</v>
      </c>
      <c r="H4745">
        <v>20</v>
      </c>
      <c r="I4745">
        <v>2008</v>
      </c>
      <c r="J4745">
        <v>5</v>
      </c>
      <c r="K4745" t="s">
        <v>16838</v>
      </c>
      <c r="L4745">
        <f>data_to_analyze[[#This Row],[workers]]-data_to_analyze[[#This Row],[previous_workers]]</f>
        <v>6</v>
      </c>
    </row>
    <row r="4746" spans="1:12" x14ac:dyDescent="0.25">
      <c r="A4746">
        <v>4733</v>
      </c>
      <c r="B4746" t="s">
        <v>16839</v>
      </c>
      <c r="C4746" t="s">
        <v>10856</v>
      </c>
      <c r="D4746" s="7">
        <v>17600000</v>
      </c>
      <c r="E4746">
        <v>60</v>
      </c>
      <c r="F4746" t="s">
        <v>156</v>
      </c>
      <c r="G4746">
        <v>105</v>
      </c>
      <c r="H4746">
        <v>93</v>
      </c>
      <c r="I4746">
        <v>2003</v>
      </c>
      <c r="J4746">
        <v>7</v>
      </c>
      <c r="K4746" t="s">
        <v>1116</v>
      </c>
      <c r="L4746">
        <f>data_to_analyze[[#This Row],[workers]]-data_to_analyze[[#This Row],[previous_workers]]</f>
        <v>12</v>
      </c>
    </row>
    <row r="4747" spans="1:12" x14ac:dyDescent="0.25">
      <c r="A4747">
        <v>4734</v>
      </c>
      <c r="B4747" t="s">
        <v>16842</v>
      </c>
      <c r="C4747" t="s">
        <v>10856</v>
      </c>
      <c r="D4747" s="7">
        <v>4600000</v>
      </c>
      <c r="E4747">
        <v>60</v>
      </c>
      <c r="F4747" t="s">
        <v>233</v>
      </c>
      <c r="G4747">
        <v>45</v>
      </c>
      <c r="H4747">
        <v>25</v>
      </c>
      <c r="I4747">
        <v>2013</v>
      </c>
      <c r="J4747">
        <v>3</v>
      </c>
      <c r="K4747" t="s">
        <v>8747</v>
      </c>
      <c r="L4747">
        <f>data_to_analyze[[#This Row],[workers]]-data_to_analyze[[#This Row],[previous_workers]]</f>
        <v>20</v>
      </c>
    </row>
    <row r="4748" spans="1:12" x14ac:dyDescent="0.25">
      <c r="A4748">
        <v>4735</v>
      </c>
      <c r="B4748" t="s">
        <v>16845</v>
      </c>
      <c r="C4748" t="s">
        <v>17739</v>
      </c>
      <c r="D4748" s="7">
        <v>2000000</v>
      </c>
      <c r="E4748">
        <v>60</v>
      </c>
      <c r="F4748" t="s">
        <v>18</v>
      </c>
      <c r="G4748">
        <v>111</v>
      </c>
      <c r="H4748">
        <v>46</v>
      </c>
      <c r="I4748">
        <v>1995</v>
      </c>
      <c r="J4748">
        <v>7</v>
      </c>
      <c r="K4748" t="s">
        <v>122</v>
      </c>
      <c r="L4748">
        <f>data_to_analyze[[#This Row],[workers]]-data_to_analyze[[#This Row],[previous_workers]]</f>
        <v>65</v>
      </c>
    </row>
    <row r="4749" spans="1:12" x14ac:dyDescent="0.25">
      <c r="A4749">
        <v>4736</v>
      </c>
      <c r="B4749" t="s">
        <v>16848</v>
      </c>
      <c r="C4749" t="s">
        <v>976</v>
      </c>
      <c r="D4749" s="7">
        <v>113300000</v>
      </c>
      <c r="E4749">
        <v>59</v>
      </c>
      <c r="F4749" t="s">
        <v>187</v>
      </c>
      <c r="G4749">
        <v>30</v>
      </c>
      <c r="H4749">
        <v>20</v>
      </c>
      <c r="I4749">
        <v>2009</v>
      </c>
      <c r="J4749">
        <v>4</v>
      </c>
      <c r="K4749" t="s">
        <v>3735</v>
      </c>
      <c r="L4749">
        <f>data_to_analyze[[#This Row],[workers]]-data_to_analyze[[#This Row],[previous_workers]]</f>
        <v>10</v>
      </c>
    </row>
    <row r="4750" spans="1:12" x14ac:dyDescent="0.25">
      <c r="A4750">
        <v>4737</v>
      </c>
      <c r="B4750" t="s">
        <v>16852</v>
      </c>
      <c r="C4750" t="s">
        <v>17750</v>
      </c>
      <c r="D4750" s="7">
        <v>91800000</v>
      </c>
      <c r="E4750">
        <v>59</v>
      </c>
      <c r="F4750" t="s">
        <v>336</v>
      </c>
      <c r="G4750">
        <v>401</v>
      </c>
      <c r="H4750">
        <v>241</v>
      </c>
      <c r="I4750">
        <v>1987</v>
      </c>
      <c r="J4750">
        <v>1</v>
      </c>
      <c r="K4750" t="s">
        <v>636</v>
      </c>
      <c r="L4750">
        <f>data_to_analyze[[#This Row],[workers]]-data_to_analyze[[#This Row],[previous_workers]]</f>
        <v>160</v>
      </c>
    </row>
    <row r="4751" spans="1:12" x14ac:dyDescent="0.25">
      <c r="A4751">
        <v>4738</v>
      </c>
      <c r="B4751" t="s">
        <v>16855</v>
      </c>
      <c r="C4751" t="s">
        <v>17756</v>
      </c>
      <c r="D4751" s="7">
        <v>2900000</v>
      </c>
      <c r="E4751">
        <v>59</v>
      </c>
      <c r="F4751" t="s">
        <v>55</v>
      </c>
      <c r="G4751">
        <v>12</v>
      </c>
      <c r="H4751">
        <v>15</v>
      </c>
      <c r="I4751">
        <v>1993</v>
      </c>
      <c r="J4751">
        <v>1</v>
      </c>
      <c r="K4751" t="s">
        <v>757</v>
      </c>
      <c r="L4751">
        <f>data_to_analyze[[#This Row],[workers]]-data_to_analyze[[#This Row],[previous_workers]]</f>
        <v>-3</v>
      </c>
    </row>
    <row r="4752" spans="1:12" x14ac:dyDescent="0.25">
      <c r="A4752">
        <v>4739</v>
      </c>
      <c r="B4752" t="s">
        <v>16857</v>
      </c>
      <c r="C4752" t="s">
        <v>777</v>
      </c>
      <c r="D4752" s="7">
        <v>427600000</v>
      </c>
      <c r="E4752">
        <v>59</v>
      </c>
      <c r="F4752" t="s">
        <v>329</v>
      </c>
      <c r="G4752">
        <v>700</v>
      </c>
      <c r="H4752">
        <v>410</v>
      </c>
      <c r="I4752">
        <v>2004</v>
      </c>
      <c r="J4752">
        <v>4</v>
      </c>
      <c r="K4752" t="s">
        <v>56</v>
      </c>
      <c r="L4752">
        <f>data_to_analyze[[#This Row],[workers]]-data_to_analyze[[#This Row],[previous_workers]]</f>
        <v>290</v>
      </c>
    </row>
    <row r="4753" spans="1:12" x14ac:dyDescent="0.25">
      <c r="A4753">
        <v>4740</v>
      </c>
      <c r="B4753" t="s">
        <v>16861</v>
      </c>
      <c r="C4753" t="s">
        <v>17771</v>
      </c>
      <c r="D4753" s="7">
        <v>11800000</v>
      </c>
      <c r="E4753">
        <v>59</v>
      </c>
      <c r="F4753" t="s">
        <v>18</v>
      </c>
      <c r="G4753">
        <v>70</v>
      </c>
      <c r="H4753">
        <v>25</v>
      </c>
      <c r="I4753">
        <v>2008</v>
      </c>
      <c r="J4753">
        <v>4</v>
      </c>
      <c r="K4753" t="s">
        <v>16864</v>
      </c>
      <c r="L4753">
        <f>data_to_analyze[[#This Row],[workers]]-data_to_analyze[[#This Row],[previous_workers]]</f>
        <v>45</v>
      </c>
    </row>
    <row r="4754" spans="1:12" x14ac:dyDescent="0.25">
      <c r="A4754">
        <v>4741</v>
      </c>
      <c r="B4754" t="s">
        <v>16865</v>
      </c>
      <c r="C4754" t="s">
        <v>17743</v>
      </c>
      <c r="D4754" s="7">
        <v>37800000</v>
      </c>
      <c r="E4754">
        <v>59</v>
      </c>
      <c r="F4754" t="s">
        <v>336</v>
      </c>
      <c r="G4754">
        <v>230</v>
      </c>
      <c r="H4754">
        <v>185</v>
      </c>
      <c r="I4754">
        <v>1993</v>
      </c>
      <c r="J4754">
        <v>1</v>
      </c>
      <c r="K4754" t="s">
        <v>1185</v>
      </c>
      <c r="L4754">
        <f>data_to_analyze[[#This Row],[workers]]-data_to_analyze[[#This Row],[previous_workers]]</f>
        <v>45</v>
      </c>
    </row>
    <row r="4755" spans="1:12" x14ac:dyDescent="0.25">
      <c r="A4755">
        <v>4742</v>
      </c>
      <c r="B4755" t="s">
        <v>16868</v>
      </c>
      <c r="C4755" t="s">
        <v>17770</v>
      </c>
      <c r="D4755" s="7">
        <v>257200000</v>
      </c>
      <c r="E4755">
        <v>59</v>
      </c>
      <c r="F4755" t="s">
        <v>33</v>
      </c>
      <c r="G4755">
        <v>5350</v>
      </c>
      <c r="H4755">
        <v>3375</v>
      </c>
      <c r="I4755">
        <v>1998</v>
      </c>
      <c r="J4755">
        <v>4</v>
      </c>
      <c r="K4755" t="s">
        <v>258</v>
      </c>
      <c r="L4755">
        <f>data_to_analyze[[#This Row],[workers]]-data_to_analyze[[#This Row],[previous_workers]]</f>
        <v>1975</v>
      </c>
    </row>
    <row r="4756" spans="1:12" x14ac:dyDescent="0.25">
      <c r="A4756">
        <v>4743</v>
      </c>
      <c r="B4756" t="s">
        <v>16872</v>
      </c>
      <c r="C4756" t="s">
        <v>10856</v>
      </c>
      <c r="D4756" s="7">
        <v>82900000</v>
      </c>
      <c r="E4756">
        <v>59</v>
      </c>
      <c r="F4756" t="s">
        <v>233</v>
      </c>
      <c r="G4756">
        <v>371</v>
      </c>
      <c r="H4756">
        <v>237</v>
      </c>
      <c r="I4756">
        <v>2000</v>
      </c>
      <c r="J4756">
        <v>10</v>
      </c>
      <c r="K4756" t="s">
        <v>500</v>
      </c>
      <c r="L4756">
        <f>data_to_analyze[[#This Row],[workers]]-data_to_analyze[[#This Row],[previous_workers]]</f>
        <v>134</v>
      </c>
    </row>
    <row r="4757" spans="1:12" x14ac:dyDescent="0.25">
      <c r="A4757">
        <v>4744</v>
      </c>
      <c r="B4757" t="s">
        <v>16876</v>
      </c>
      <c r="C4757" t="s">
        <v>17742</v>
      </c>
      <c r="D4757" s="7">
        <v>12500000</v>
      </c>
      <c r="E4757">
        <v>59</v>
      </c>
      <c r="F4757" t="s">
        <v>336</v>
      </c>
      <c r="G4757">
        <v>52</v>
      </c>
      <c r="H4757">
        <v>35</v>
      </c>
      <c r="I4757">
        <v>1973</v>
      </c>
      <c r="J4757">
        <v>1</v>
      </c>
      <c r="K4757" t="s">
        <v>506</v>
      </c>
      <c r="L4757">
        <f>data_to_analyze[[#This Row],[workers]]-data_to_analyze[[#This Row],[previous_workers]]</f>
        <v>17</v>
      </c>
    </row>
    <row r="4758" spans="1:12" x14ac:dyDescent="0.25">
      <c r="A4758">
        <v>4745</v>
      </c>
      <c r="B4758" t="s">
        <v>16879</v>
      </c>
      <c r="C4758" t="s">
        <v>17773</v>
      </c>
      <c r="D4758" s="7">
        <v>13300000</v>
      </c>
      <c r="E4758">
        <v>59</v>
      </c>
      <c r="F4758" t="s">
        <v>156</v>
      </c>
      <c r="G4758">
        <v>101</v>
      </c>
      <c r="H4758">
        <v>70</v>
      </c>
      <c r="I4758">
        <v>1999</v>
      </c>
      <c r="J4758">
        <v>7</v>
      </c>
      <c r="K4758" t="s">
        <v>5204</v>
      </c>
      <c r="L4758">
        <f>data_to_analyze[[#This Row],[workers]]-data_to_analyze[[#This Row],[previous_workers]]</f>
        <v>31</v>
      </c>
    </row>
    <row r="4759" spans="1:12" x14ac:dyDescent="0.25">
      <c r="A4759">
        <v>4746</v>
      </c>
      <c r="B4759" t="s">
        <v>16882</v>
      </c>
      <c r="C4759" t="s">
        <v>17742</v>
      </c>
      <c r="D4759" s="7">
        <v>61400000</v>
      </c>
      <c r="E4759">
        <v>59</v>
      </c>
      <c r="F4759" t="s">
        <v>218</v>
      </c>
      <c r="G4759">
        <v>5799</v>
      </c>
      <c r="H4759">
        <v>4537</v>
      </c>
      <c r="I4759">
        <v>1995</v>
      </c>
      <c r="J4759">
        <v>13</v>
      </c>
      <c r="K4759" t="s">
        <v>1617</v>
      </c>
      <c r="L4759">
        <f>data_to_analyze[[#This Row],[workers]]-data_to_analyze[[#This Row],[previous_workers]]</f>
        <v>1262</v>
      </c>
    </row>
    <row r="4760" spans="1:12" x14ac:dyDescent="0.25">
      <c r="A4760">
        <v>4747</v>
      </c>
      <c r="B4760" t="s">
        <v>16886</v>
      </c>
      <c r="C4760" t="s">
        <v>7363</v>
      </c>
      <c r="D4760" s="7">
        <v>113500000</v>
      </c>
      <c r="E4760">
        <v>59</v>
      </c>
      <c r="F4760" t="s">
        <v>40</v>
      </c>
      <c r="G4760">
        <v>244</v>
      </c>
      <c r="H4760">
        <v>140</v>
      </c>
      <c r="I4760">
        <v>1998</v>
      </c>
      <c r="J4760">
        <v>1</v>
      </c>
      <c r="K4760" t="s">
        <v>2854</v>
      </c>
      <c r="L4760">
        <f>data_to_analyze[[#This Row],[workers]]-data_to_analyze[[#This Row],[previous_workers]]</f>
        <v>104</v>
      </c>
    </row>
    <row r="4761" spans="1:12" x14ac:dyDescent="0.25">
      <c r="A4761">
        <v>4748</v>
      </c>
      <c r="B4761" t="s">
        <v>16889</v>
      </c>
      <c r="C4761" t="s">
        <v>17770</v>
      </c>
      <c r="D4761" s="7">
        <v>24200000</v>
      </c>
      <c r="E4761">
        <v>59</v>
      </c>
      <c r="F4761" t="s">
        <v>211</v>
      </c>
      <c r="G4761">
        <v>114</v>
      </c>
      <c r="H4761">
        <v>94</v>
      </c>
      <c r="I4761">
        <v>1973</v>
      </c>
      <c r="J4761">
        <v>1</v>
      </c>
      <c r="K4761" t="s">
        <v>16892</v>
      </c>
      <c r="L4761">
        <f>data_to_analyze[[#This Row],[workers]]-data_to_analyze[[#This Row],[previous_workers]]</f>
        <v>20</v>
      </c>
    </row>
    <row r="4762" spans="1:12" x14ac:dyDescent="0.25">
      <c r="A4762">
        <v>4749</v>
      </c>
      <c r="B4762" t="s">
        <v>16893</v>
      </c>
      <c r="C4762" t="s">
        <v>17770</v>
      </c>
      <c r="D4762" s="7">
        <v>2700000</v>
      </c>
      <c r="E4762">
        <v>59</v>
      </c>
      <c r="F4762" t="s">
        <v>1041</v>
      </c>
      <c r="G4762">
        <v>12</v>
      </c>
      <c r="H4762">
        <v>8</v>
      </c>
      <c r="I4762">
        <v>2011</v>
      </c>
      <c r="J4762">
        <v>1</v>
      </c>
      <c r="K4762" t="s">
        <v>6566</v>
      </c>
      <c r="L4762">
        <f>data_to_analyze[[#This Row],[workers]]-data_to_analyze[[#This Row],[previous_workers]]</f>
        <v>4</v>
      </c>
    </row>
    <row r="4763" spans="1:12" x14ac:dyDescent="0.25">
      <c r="A4763">
        <v>4750</v>
      </c>
      <c r="B4763" t="s">
        <v>16896</v>
      </c>
      <c r="C4763" t="s">
        <v>17770</v>
      </c>
      <c r="D4763" s="7">
        <v>2300000</v>
      </c>
      <c r="E4763">
        <v>59</v>
      </c>
      <c r="F4763" t="s">
        <v>18</v>
      </c>
      <c r="G4763">
        <v>17</v>
      </c>
      <c r="H4763">
        <v>14</v>
      </c>
      <c r="I4763">
        <v>1998</v>
      </c>
      <c r="J4763">
        <v>1</v>
      </c>
      <c r="K4763" t="s">
        <v>34</v>
      </c>
      <c r="L4763">
        <f>data_to_analyze[[#This Row],[workers]]-data_to_analyze[[#This Row],[previous_workers]]</f>
        <v>3</v>
      </c>
    </row>
    <row r="4764" spans="1:12" x14ac:dyDescent="0.25">
      <c r="A4764">
        <v>4751</v>
      </c>
      <c r="B4764" t="s">
        <v>16899</v>
      </c>
      <c r="C4764" t="s">
        <v>17742</v>
      </c>
      <c r="D4764" s="7">
        <v>2600000</v>
      </c>
      <c r="E4764">
        <v>59</v>
      </c>
      <c r="F4764" t="s">
        <v>233</v>
      </c>
      <c r="G4764">
        <v>16</v>
      </c>
      <c r="H4764">
        <v>6</v>
      </c>
      <c r="I4764">
        <v>2011</v>
      </c>
      <c r="J4764">
        <v>1</v>
      </c>
      <c r="K4764" t="s">
        <v>16902</v>
      </c>
      <c r="L4764">
        <f>data_to_analyze[[#This Row],[workers]]-data_to_analyze[[#This Row],[previous_workers]]</f>
        <v>10</v>
      </c>
    </row>
    <row r="4765" spans="1:12" x14ac:dyDescent="0.25">
      <c r="A4765">
        <v>4752</v>
      </c>
      <c r="B4765" t="s">
        <v>16903</v>
      </c>
      <c r="C4765" t="s">
        <v>17769</v>
      </c>
      <c r="D4765" s="7">
        <v>3800000</v>
      </c>
      <c r="E4765">
        <v>59</v>
      </c>
      <c r="F4765" t="s">
        <v>55</v>
      </c>
      <c r="G4765">
        <v>79</v>
      </c>
      <c r="H4765">
        <v>50</v>
      </c>
      <c r="I4765">
        <v>2009</v>
      </c>
      <c r="J4765">
        <v>4</v>
      </c>
      <c r="K4765" t="s">
        <v>5979</v>
      </c>
      <c r="L4765">
        <f>data_to_analyze[[#This Row],[workers]]-data_to_analyze[[#This Row],[previous_workers]]</f>
        <v>29</v>
      </c>
    </row>
    <row r="4766" spans="1:12" x14ac:dyDescent="0.25">
      <c r="A4766">
        <v>4753</v>
      </c>
      <c r="B4766" t="s">
        <v>16906</v>
      </c>
      <c r="C4766" t="s">
        <v>10856</v>
      </c>
      <c r="D4766" s="7">
        <v>37300000</v>
      </c>
      <c r="E4766">
        <v>59</v>
      </c>
      <c r="F4766" t="s">
        <v>211</v>
      </c>
      <c r="G4766">
        <v>97</v>
      </c>
      <c r="H4766">
        <v>62</v>
      </c>
      <c r="I4766">
        <v>2011</v>
      </c>
      <c r="J4766">
        <v>1</v>
      </c>
      <c r="K4766" t="s">
        <v>4488</v>
      </c>
      <c r="L4766">
        <f>data_to_analyze[[#This Row],[workers]]-data_to_analyze[[#This Row],[previous_workers]]</f>
        <v>35</v>
      </c>
    </row>
    <row r="4767" spans="1:12" x14ac:dyDescent="0.25">
      <c r="A4767">
        <v>4754</v>
      </c>
      <c r="B4767" t="s">
        <v>16909</v>
      </c>
      <c r="C4767" t="s">
        <v>17773</v>
      </c>
      <c r="D4767" s="7">
        <v>4500000</v>
      </c>
      <c r="E4767">
        <v>59</v>
      </c>
      <c r="F4767" t="s">
        <v>181</v>
      </c>
      <c r="G4767">
        <v>20</v>
      </c>
      <c r="H4767">
        <v>12</v>
      </c>
      <c r="I4767">
        <v>2013</v>
      </c>
      <c r="J4767">
        <v>1</v>
      </c>
      <c r="K4767" t="s">
        <v>746</v>
      </c>
      <c r="L4767">
        <f>data_to_analyze[[#This Row],[workers]]-data_to_analyze[[#This Row],[previous_workers]]</f>
        <v>8</v>
      </c>
    </row>
    <row r="4768" spans="1:12" x14ac:dyDescent="0.25">
      <c r="A4768">
        <v>4755</v>
      </c>
      <c r="B4768" t="s">
        <v>16912</v>
      </c>
      <c r="C4768" t="s">
        <v>17762</v>
      </c>
      <c r="D4768" s="7">
        <v>62200000</v>
      </c>
      <c r="E4768">
        <v>59</v>
      </c>
      <c r="F4768" t="s">
        <v>48</v>
      </c>
      <c r="G4768">
        <v>47</v>
      </c>
      <c r="H4768">
        <v>38</v>
      </c>
      <c r="I4768">
        <v>1987</v>
      </c>
      <c r="J4768">
        <v>5</v>
      </c>
      <c r="K4768" t="s">
        <v>16915</v>
      </c>
      <c r="L4768">
        <f>data_to_analyze[[#This Row],[workers]]-data_to_analyze[[#This Row],[previous_workers]]</f>
        <v>9</v>
      </c>
    </row>
    <row r="4769" spans="1:12" x14ac:dyDescent="0.25">
      <c r="A4769">
        <v>4756</v>
      </c>
      <c r="B4769" t="s">
        <v>16916</v>
      </c>
      <c r="C4769" t="s">
        <v>17762</v>
      </c>
      <c r="D4769" s="7">
        <v>10700000</v>
      </c>
      <c r="E4769">
        <v>59</v>
      </c>
      <c r="F4769" t="s">
        <v>40</v>
      </c>
      <c r="G4769">
        <v>59</v>
      </c>
      <c r="H4769">
        <v>29</v>
      </c>
      <c r="I4769">
        <v>1928</v>
      </c>
      <c r="J4769">
        <v>2</v>
      </c>
      <c r="K4769" t="s">
        <v>349</v>
      </c>
      <c r="L4769">
        <f>data_to_analyze[[#This Row],[workers]]-data_to_analyze[[#This Row],[previous_workers]]</f>
        <v>30</v>
      </c>
    </row>
    <row r="4770" spans="1:12" x14ac:dyDescent="0.25">
      <c r="A4770">
        <v>4757</v>
      </c>
      <c r="B4770" t="s">
        <v>16919</v>
      </c>
      <c r="C4770" t="s">
        <v>17742</v>
      </c>
      <c r="D4770" s="7">
        <v>2600000</v>
      </c>
      <c r="E4770">
        <v>59</v>
      </c>
      <c r="F4770" t="s">
        <v>336</v>
      </c>
      <c r="G4770">
        <v>19</v>
      </c>
      <c r="H4770">
        <v>13</v>
      </c>
      <c r="I4770">
        <v>2005</v>
      </c>
      <c r="J4770">
        <v>1</v>
      </c>
      <c r="K4770" t="s">
        <v>1274</v>
      </c>
      <c r="L4770">
        <f>data_to_analyze[[#This Row],[workers]]-data_to_analyze[[#This Row],[previous_workers]]</f>
        <v>6</v>
      </c>
    </row>
    <row r="4771" spans="1:12" x14ac:dyDescent="0.25">
      <c r="A4771">
        <v>4758</v>
      </c>
      <c r="B4771" t="s">
        <v>16922</v>
      </c>
      <c r="C4771" t="s">
        <v>17742</v>
      </c>
      <c r="D4771" s="7">
        <v>9700000</v>
      </c>
      <c r="E4771">
        <v>59</v>
      </c>
      <c r="F4771" t="s">
        <v>336</v>
      </c>
      <c r="G4771">
        <v>60</v>
      </c>
      <c r="H4771">
        <v>30</v>
      </c>
      <c r="I4771">
        <v>2005</v>
      </c>
      <c r="J4771">
        <v>2</v>
      </c>
      <c r="K4771" t="s">
        <v>5464</v>
      </c>
      <c r="L4771">
        <f>data_to_analyze[[#This Row],[workers]]-data_to_analyze[[#This Row],[previous_workers]]</f>
        <v>30</v>
      </c>
    </row>
    <row r="4772" spans="1:12" x14ac:dyDescent="0.25">
      <c r="A4772">
        <v>4759</v>
      </c>
      <c r="B4772" t="s">
        <v>16925</v>
      </c>
      <c r="C4772" t="s">
        <v>17770</v>
      </c>
      <c r="D4772" s="7">
        <v>522600000</v>
      </c>
      <c r="E4772">
        <v>59</v>
      </c>
      <c r="F4772" t="s">
        <v>233</v>
      </c>
      <c r="G4772">
        <v>2336</v>
      </c>
      <c r="H4772">
        <v>1579</v>
      </c>
      <c r="I4772">
        <v>1986</v>
      </c>
      <c r="J4772">
        <v>8</v>
      </c>
      <c r="K4772" t="s">
        <v>16929</v>
      </c>
      <c r="L4772">
        <f>data_to_analyze[[#This Row],[workers]]-data_to_analyze[[#This Row],[previous_workers]]</f>
        <v>757</v>
      </c>
    </row>
    <row r="4773" spans="1:12" x14ac:dyDescent="0.25">
      <c r="A4773">
        <v>4760</v>
      </c>
      <c r="B4773" t="s">
        <v>16930</v>
      </c>
      <c r="C4773" t="s">
        <v>17769</v>
      </c>
      <c r="D4773" s="7">
        <v>15200000</v>
      </c>
      <c r="E4773">
        <v>59</v>
      </c>
      <c r="F4773" t="s">
        <v>181</v>
      </c>
      <c r="G4773">
        <v>68</v>
      </c>
      <c r="H4773">
        <v>24</v>
      </c>
      <c r="I4773">
        <v>2007</v>
      </c>
      <c r="J4773">
        <v>1</v>
      </c>
      <c r="K4773" t="s">
        <v>14081</v>
      </c>
      <c r="L4773">
        <f>data_to_analyze[[#This Row],[workers]]-data_to_analyze[[#This Row],[previous_workers]]</f>
        <v>44</v>
      </c>
    </row>
    <row r="4774" spans="1:12" x14ac:dyDescent="0.25">
      <c r="A4774">
        <v>4761</v>
      </c>
      <c r="B4774" t="s">
        <v>16933</v>
      </c>
      <c r="C4774" t="s">
        <v>17744</v>
      </c>
      <c r="D4774" s="7">
        <v>15900000</v>
      </c>
      <c r="E4774">
        <v>59</v>
      </c>
      <c r="F4774" t="s">
        <v>149</v>
      </c>
      <c r="G4774">
        <v>40</v>
      </c>
      <c r="H4774">
        <v>23</v>
      </c>
      <c r="I4774">
        <v>2003</v>
      </c>
      <c r="J4774">
        <v>6</v>
      </c>
      <c r="K4774" t="s">
        <v>16936</v>
      </c>
      <c r="L4774">
        <f>data_to_analyze[[#This Row],[workers]]-data_to_analyze[[#This Row],[previous_workers]]</f>
        <v>17</v>
      </c>
    </row>
    <row r="4775" spans="1:12" x14ac:dyDescent="0.25">
      <c r="A4775">
        <v>4762</v>
      </c>
      <c r="B4775" t="s">
        <v>16937</v>
      </c>
      <c r="C4775" t="s">
        <v>17750</v>
      </c>
      <c r="D4775" s="7">
        <v>6800000</v>
      </c>
      <c r="E4775">
        <v>59</v>
      </c>
      <c r="F4775" t="s">
        <v>40</v>
      </c>
      <c r="G4775">
        <v>21</v>
      </c>
      <c r="H4775">
        <v>17</v>
      </c>
      <c r="I4775">
        <v>1969</v>
      </c>
      <c r="J4775">
        <v>3</v>
      </c>
      <c r="K4775" t="s">
        <v>235</v>
      </c>
      <c r="L4775">
        <f>data_to_analyze[[#This Row],[workers]]-data_to_analyze[[#This Row],[previous_workers]]</f>
        <v>4</v>
      </c>
    </row>
    <row r="4776" spans="1:12" x14ac:dyDescent="0.25">
      <c r="A4776">
        <v>4763</v>
      </c>
      <c r="B4776" t="s">
        <v>16940</v>
      </c>
      <c r="C4776" t="s">
        <v>17730</v>
      </c>
      <c r="D4776" s="7">
        <v>29500000</v>
      </c>
      <c r="E4776">
        <v>59</v>
      </c>
      <c r="F4776" t="s">
        <v>308</v>
      </c>
      <c r="G4776">
        <v>137</v>
      </c>
      <c r="H4776">
        <v>81</v>
      </c>
      <c r="I4776">
        <v>1994</v>
      </c>
      <c r="J4776">
        <v>13</v>
      </c>
      <c r="K4776" t="s">
        <v>338</v>
      </c>
      <c r="L4776">
        <f>data_to_analyze[[#This Row],[workers]]-data_to_analyze[[#This Row],[previous_workers]]</f>
        <v>56</v>
      </c>
    </row>
    <row r="4777" spans="1:12" x14ac:dyDescent="0.25">
      <c r="A4777">
        <v>4764</v>
      </c>
      <c r="B4777" t="s">
        <v>16943</v>
      </c>
      <c r="C4777" t="s">
        <v>17764</v>
      </c>
      <c r="D4777" s="7">
        <v>41400000</v>
      </c>
      <c r="E4777">
        <v>59</v>
      </c>
      <c r="F4777" t="s">
        <v>336</v>
      </c>
      <c r="G4777">
        <v>170</v>
      </c>
      <c r="H4777">
        <v>100</v>
      </c>
      <c r="I4777">
        <v>1996</v>
      </c>
      <c r="J4777">
        <v>8</v>
      </c>
      <c r="K4777" t="s">
        <v>437</v>
      </c>
      <c r="L4777">
        <f>data_to_analyze[[#This Row],[workers]]-data_to_analyze[[#This Row],[previous_workers]]</f>
        <v>70</v>
      </c>
    </row>
    <row r="4778" spans="1:12" x14ac:dyDescent="0.25">
      <c r="A4778">
        <v>4765</v>
      </c>
      <c r="B4778" t="s">
        <v>16946</v>
      </c>
      <c r="C4778" t="s">
        <v>17742</v>
      </c>
      <c r="D4778" s="7">
        <v>800000</v>
      </c>
      <c r="E4778">
        <v>59</v>
      </c>
      <c r="F4778" t="s">
        <v>297</v>
      </c>
      <c r="G4778">
        <v>72</v>
      </c>
      <c r="H4778">
        <v>52</v>
      </c>
      <c r="I4778">
        <v>2000</v>
      </c>
      <c r="J4778">
        <v>8</v>
      </c>
      <c r="K4778" t="s">
        <v>506</v>
      </c>
      <c r="L4778">
        <f>data_to_analyze[[#This Row],[workers]]-data_to_analyze[[#This Row],[previous_workers]]</f>
        <v>20</v>
      </c>
    </row>
    <row r="4779" spans="1:12" x14ac:dyDescent="0.25">
      <c r="A4779">
        <v>4766</v>
      </c>
      <c r="B4779" t="s">
        <v>16949</v>
      </c>
      <c r="C4779" t="s">
        <v>777</v>
      </c>
      <c r="D4779" s="7">
        <v>2800000</v>
      </c>
      <c r="E4779">
        <v>59</v>
      </c>
      <c r="F4779" t="s">
        <v>289</v>
      </c>
      <c r="G4779">
        <v>21</v>
      </c>
      <c r="H4779">
        <v>8</v>
      </c>
      <c r="I4779">
        <v>2010</v>
      </c>
      <c r="J4779">
        <v>1</v>
      </c>
      <c r="K4779" t="s">
        <v>1315</v>
      </c>
      <c r="L4779">
        <f>data_to_analyze[[#This Row],[workers]]-data_to_analyze[[#This Row],[previous_workers]]</f>
        <v>13</v>
      </c>
    </row>
    <row r="4780" spans="1:12" x14ac:dyDescent="0.25">
      <c r="A4780">
        <v>4767</v>
      </c>
      <c r="B4780" t="s">
        <v>16952</v>
      </c>
      <c r="C4780" t="s">
        <v>17734</v>
      </c>
      <c r="D4780" s="7">
        <v>2500000</v>
      </c>
      <c r="E4780">
        <v>59</v>
      </c>
      <c r="F4780" t="s">
        <v>55</v>
      </c>
      <c r="G4780">
        <v>12</v>
      </c>
      <c r="H4780">
        <v>6</v>
      </c>
      <c r="I4780">
        <v>2002</v>
      </c>
      <c r="J4780">
        <v>1</v>
      </c>
      <c r="K4780" t="s">
        <v>16955</v>
      </c>
      <c r="L4780">
        <f>data_to_analyze[[#This Row],[workers]]-data_to_analyze[[#This Row],[previous_workers]]</f>
        <v>6</v>
      </c>
    </row>
    <row r="4781" spans="1:12" x14ac:dyDescent="0.25">
      <c r="A4781">
        <v>4768</v>
      </c>
      <c r="B4781" t="s">
        <v>16956</v>
      </c>
      <c r="C4781" t="s">
        <v>10856</v>
      </c>
      <c r="D4781" s="7">
        <v>2600000</v>
      </c>
      <c r="E4781">
        <v>59</v>
      </c>
      <c r="F4781" t="s">
        <v>107</v>
      </c>
      <c r="G4781">
        <v>12</v>
      </c>
      <c r="H4781">
        <v>3</v>
      </c>
      <c r="I4781">
        <v>2006</v>
      </c>
      <c r="J4781">
        <v>3</v>
      </c>
      <c r="K4781" t="s">
        <v>632</v>
      </c>
      <c r="L4781">
        <f>data_to_analyze[[#This Row],[workers]]-data_to_analyze[[#This Row],[previous_workers]]</f>
        <v>9</v>
      </c>
    </row>
    <row r="4782" spans="1:12" x14ac:dyDescent="0.25">
      <c r="A4782">
        <v>4769</v>
      </c>
      <c r="B4782" t="s">
        <v>16959</v>
      </c>
      <c r="C4782" t="s">
        <v>17736</v>
      </c>
      <c r="D4782" s="7">
        <v>101100000</v>
      </c>
      <c r="E4782">
        <v>59</v>
      </c>
      <c r="F4782" t="s">
        <v>156</v>
      </c>
      <c r="G4782">
        <v>136</v>
      </c>
      <c r="H4782">
        <v>108</v>
      </c>
      <c r="I4782">
        <v>2007</v>
      </c>
      <c r="J4782">
        <v>7</v>
      </c>
      <c r="K4782" t="s">
        <v>227</v>
      </c>
      <c r="L4782">
        <f>data_to_analyze[[#This Row],[workers]]-data_to_analyze[[#This Row],[previous_workers]]</f>
        <v>28</v>
      </c>
    </row>
    <row r="4783" spans="1:12" x14ac:dyDescent="0.25">
      <c r="A4783">
        <v>4770</v>
      </c>
      <c r="B4783" t="s">
        <v>16962</v>
      </c>
      <c r="C4783" t="s">
        <v>10856</v>
      </c>
      <c r="D4783" s="7">
        <v>24300000</v>
      </c>
      <c r="E4783">
        <v>59</v>
      </c>
      <c r="F4783" t="s">
        <v>149</v>
      </c>
      <c r="G4783">
        <v>10</v>
      </c>
      <c r="H4783">
        <v>6</v>
      </c>
      <c r="I4783">
        <v>2005</v>
      </c>
      <c r="J4783">
        <v>4</v>
      </c>
      <c r="K4783" t="s">
        <v>4100</v>
      </c>
      <c r="L4783">
        <f>data_to_analyze[[#This Row],[workers]]-data_to_analyze[[#This Row],[previous_workers]]</f>
        <v>4</v>
      </c>
    </row>
    <row r="4784" spans="1:12" x14ac:dyDescent="0.25">
      <c r="A4784">
        <v>4771</v>
      </c>
      <c r="B4784" t="s">
        <v>16965</v>
      </c>
      <c r="C4784" t="s">
        <v>17735</v>
      </c>
      <c r="D4784" s="7">
        <v>183300000</v>
      </c>
      <c r="E4784">
        <v>59</v>
      </c>
      <c r="F4784" t="s">
        <v>55</v>
      </c>
      <c r="G4784">
        <v>1300</v>
      </c>
      <c r="H4784">
        <v>770</v>
      </c>
      <c r="I4784">
        <v>2008</v>
      </c>
      <c r="J4784">
        <v>5</v>
      </c>
      <c r="K4784" t="s">
        <v>89</v>
      </c>
      <c r="L4784">
        <f>data_to_analyze[[#This Row],[workers]]-data_to_analyze[[#This Row],[previous_workers]]</f>
        <v>530</v>
      </c>
    </row>
    <row r="4785" spans="1:12" x14ac:dyDescent="0.25">
      <c r="A4785">
        <v>4772</v>
      </c>
      <c r="B4785" t="s">
        <v>16969</v>
      </c>
      <c r="C4785" t="s">
        <v>17773</v>
      </c>
      <c r="D4785" s="7">
        <v>400000</v>
      </c>
      <c r="E4785">
        <v>59</v>
      </c>
      <c r="F4785" t="s">
        <v>55</v>
      </c>
      <c r="G4785">
        <v>72</v>
      </c>
      <c r="H4785">
        <v>35</v>
      </c>
      <c r="I4785">
        <v>1993</v>
      </c>
      <c r="J4785">
        <v>1</v>
      </c>
      <c r="K4785" t="s">
        <v>1896</v>
      </c>
      <c r="L4785">
        <f>data_to_analyze[[#This Row],[workers]]-data_to_analyze[[#This Row],[previous_workers]]</f>
        <v>37</v>
      </c>
    </row>
    <row r="4786" spans="1:12" x14ac:dyDescent="0.25">
      <c r="A4786">
        <v>4773</v>
      </c>
      <c r="B4786" t="s">
        <v>16972</v>
      </c>
      <c r="C4786" t="s">
        <v>10856</v>
      </c>
      <c r="D4786" s="7">
        <v>13100000</v>
      </c>
      <c r="E4786">
        <v>59</v>
      </c>
      <c r="F4786" t="s">
        <v>55</v>
      </c>
      <c r="G4786">
        <v>180</v>
      </c>
      <c r="H4786">
        <v>105</v>
      </c>
      <c r="I4786">
        <v>2004</v>
      </c>
      <c r="J4786">
        <v>6</v>
      </c>
      <c r="K4786" t="s">
        <v>5591</v>
      </c>
      <c r="L4786">
        <f>data_to_analyze[[#This Row],[workers]]-data_to_analyze[[#This Row],[previous_workers]]</f>
        <v>75</v>
      </c>
    </row>
    <row r="4787" spans="1:12" x14ac:dyDescent="0.25">
      <c r="A4787">
        <v>4774</v>
      </c>
      <c r="B4787" t="s">
        <v>16975</v>
      </c>
      <c r="C4787" t="s">
        <v>17746</v>
      </c>
      <c r="D4787" s="7">
        <v>3700000</v>
      </c>
      <c r="E4787">
        <v>59</v>
      </c>
      <c r="F4787" t="s">
        <v>324</v>
      </c>
      <c r="G4787">
        <v>37</v>
      </c>
      <c r="H4787">
        <v>25</v>
      </c>
      <c r="I4787">
        <v>2005</v>
      </c>
      <c r="J4787">
        <v>3</v>
      </c>
      <c r="K4787" t="s">
        <v>2326</v>
      </c>
      <c r="L4787">
        <f>data_to_analyze[[#This Row],[workers]]-data_to_analyze[[#This Row],[previous_workers]]</f>
        <v>12</v>
      </c>
    </row>
    <row r="4788" spans="1:12" x14ac:dyDescent="0.25">
      <c r="A4788">
        <v>4775</v>
      </c>
      <c r="B4788" t="s">
        <v>16978</v>
      </c>
      <c r="C4788" t="s">
        <v>17734</v>
      </c>
      <c r="D4788" s="7">
        <v>2400000</v>
      </c>
      <c r="E4788">
        <v>59</v>
      </c>
      <c r="F4788" t="s">
        <v>48</v>
      </c>
      <c r="G4788">
        <v>3</v>
      </c>
      <c r="H4788">
        <v>2</v>
      </c>
      <c r="I4788">
        <v>2014</v>
      </c>
      <c r="J4788">
        <v>1</v>
      </c>
      <c r="K4788" t="s">
        <v>2238</v>
      </c>
      <c r="L4788">
        <f>data_to_analyze[[#This Row],[workers]]-data_to_analyze[[#This Row],[previous_workers]]</f>
        <v>1</v>
      </c>
    </row>
    <row r="4789" spans="1:12" x14ac:dyDescent="0.25">
      <c r="A4789">
        <v>4776</v>
      </c>
      <c r="B4789" t="s">
        <v>16981</v>
      </c>
      <c r="C4789" t="s">
        <v>17769</v>
      </c>
      <c r="D4789" s="7">
        <v>5300000</v>
      </c>
      <c r="E4789">
        <v>59</v>
      </c>
      <c r="F4789" t="s">
        <v>336</v>
      </c>
      <c r="G4789">
        <v>50</v>
      </c>
      <c r="H4789">
        <v>35</v>
      </c>
      <c r="I4789">
        <v>2001</v>
      </c>
      <c r="J4789">
        <v>2</v>
      </c>
      <c r="K4789" t="s">
        <v>7275</v>
      </c>
      <c r="L4789">
        <f>data_to_analyze[[#This Row],[workers]]-data_to_analyze[[#This Row],[previous_workers]]</f>
        <v>15</v>
      </c>
    </row>
    <row r="4790" spans="1:12" x14ac:dyDescent="0.25">
      <c r="A4790">
        <v>4777</v>
      </c>
      <c r="B4790" t="s">
        <v>16984</v>
      </c>
      <c r="C4790" t="s">
        <v>17769</v>
      </c>
      <c r="D4790" s="7">
        <v>5900000</v>
      </c>
      <c r="E4790">
        <v>59</v>
      </c>
      <c r="F4790" t="s">
        <v>233</v>
      </c>
      <c r="G4790">
        <v>13</v>
      </c>
      <c r="H4790">
        <v>12</v>
      </c>
      <c r="I4790">
        <v>2007</v>
      </c>
      <c r="J4790">
        <v>4</v>
      </c>
      <c r="K4790" t="s">
        <v>26</v>
      </c>
      <c r="L4790">
        <f>data_to_analyze[[#This Row],[workers]]-data_to_analyze[[#This Row],[previous_workers]]</f>
        <v>1</v>
      </c>
    </row>
    <row r="4791" spans="1:12" x14ac:dyDescent="0.25">
      <c r="A4791">
        <v>4778</v>
      </c>
      <c r="B4791" t="s">
        <v>16987</v>
      </c>
      <c r="C4791" t="s">
        <v>17767</v>
      </c>
      <c r="D4791" s="7">
        <v>21100000</v>
      </c>
      <c r="E4791">
        <v>59</v>
      </c>
      <c r="F4791" t="s">
        <v>211</v>
      </c>
      <c r="G4791">
        <v>48</v>
      </c>
      <c r="H4791">
        <v>39</v>
      </c>
      <c r="I4791">
        <v>2002</v>
      </c>
      <c r="J4791">
        <v>8</v>
      </c>
      <c r="K4791" t="s">
        <v>596</v>
      </c>
      <c r="L4791">
        <f>data_to_analyze[[#This Row],[workers]]-data_to_analyze[[#This Row],[previous_workers]]</f>
        <v>9</v>
      </c>
    </row>
    <row r="4792" spans="1:12" x14ac:dyDescent="0.25">
      <c r="A4792">
        <v>4779</v>
      </c>
      <c r="B4792" t="s">
        <v>16990</v>
      </c>
      <c r="C4792" t="s">
        <v>17751</v>
      </c>
      <c r="D4792" s="7">
        <v>300000</v>
      </c>
      <c r="E4792">
        <v>59</v>
      </c>
      <c r="F4792" t="s">
        <v>297</v>
      </c>
      <c r="G4792">
        <v>11</v>
      </c>
      <c r="H4792">
        <v>8</v>
      </c>
      <c r="I4792">
        <v>2004</v>
      </c>
      <c r="J4792">
        <v>3</v>
      </c>
      <c r="K4792" t="s">
        <v>298</v>
      </c>
      <c r="L4792">
        <f>data_to_analyze[[#This Row],[workers]]-data_to_analyze[[#This Row],[previous_workers]]</f>
        <v>3</v>
      </c>
    </row>
    <row r="4793" spans="1:12" x14ac:dyDescent="0.25">
      <c r="A4793">
        <v>4780</v>
      </c>
      <c r="B4793" t="s">
        <v>16993</v>
      </c>
      <c r="C4793" t="s">
        <v>17762</v>
      </c>
      <c r="D4793" s="7">
        <v>10900000</v>
      </c>
      <c r="E4793">
        <v>59</v>
      </c>
      <c r="F4793" t="s">
        <v>336</v>
      </c>
      <c r="G4793">
        <v>65</v>
      </c>
      <c r="H4793">
        <v>53</v>
      </c>
      <c r="I4793">
        <v>1990</v>
      </c>
      <c r="J4793">
        <v>1</v>
      </c>
      <c r="K4793" t="s">
        <v>544</v>
      </c>
      <c r="L4793">
        <f>data_to_analyze[[#This Row],[workers]]-data_to_analyze[[#This Row],[previous_workers]]</f>
        <v>12</v>
      </c>
    </row>
    <row r="4794" spans="1:12" x14ac:dyDescent="0.25">
      <c r="A4794">
        <v>4781</v>
      </c>
      <c r="B4794" t="s">
        <v>16996</v>
      </c>
      <c r="C4794" t="s">
        <v>17748</v>
      </c>
      <c r="D4794" s="7">
        <v>20400000</v>
      </c>
      <c r="E4794">
        <v>59</v>
      </c>
      <c r="F4794" t="s">
        <v>18</v>
      </c>
      <c r="G4794">
        <v>132</v>
      </c>
      <c r="H4794">
        <v>106</v>
      </c>
      <c r="I4794">
        <v>1999</v>
      </c>
      <c r="J4794">
        <v>4</v>
      </c>
      <c r="K4794" t="s">
        <v>15181</v>
      </c>
      <c r="L4794">
        <f>data_to_analyze[[#This Row],[workers]]-data_to_analyze[[#This Row],[previous_workers]]</f>
        <v>26</v>
      </c>
    </row>
    <row r="4795" spans="1:12" x14ac:dyDescent="0.25">
      <c r="A4795">
        <v>4782</v>
      </c>
      <c r="B4795" t="s">
        <v>16999</v>
      </c>
      <c r="C4795" t="s">
        <v>17770</v>
      </c>
      <c r="D4795" s="7">
        <v>28800000</v>
      </c>
      <c r="E4795">
        <v>59</v>
      </c>
      <c r="F4795" t="s">
        <v>211</v>
      </c>
      <c r="G4795">
        <v>44</v>
      </c>
      <c r="H4795">
        <v>23</v>
      </c>
      <c r="I4795">
        <v>2005</v>
      </c>
      <c r="J4795">
        <v>5</v>
      </c>
      <c r="K4795" t="s">
        <v>251</v>
      </c>
      <c r="L4795">
        <f>data_to_analyze[[#This Row],[workers]]-data_to_analyze[[#This Row],[previous_workers]]</f>
        <v>21</v>
      </c>
    </row>
    <row r="4796" spans="1:12" x14ac:dyDescent="0.25">
      <c r="A4796">
        <v>4783</v>
      </c>
      <c r="B4796" t="s">
        <v>17002</v>
      </c>
      <c r="C4796" t="s">
        <v>17769</v>
      </c>
      <c r="D4796" s="7">
        <v>4900000</v>
      </c>
      <c r="E4796">
        <v>58</v>
      </c>
      <c r="F4796" t="s">
        <v>18</v>
      </c>
      <c r="G4796">
        <v>45</v>
      </c>
      <c r="H4796">
        <v>28</v>
      </c>
      <c r="I4796">
        <v>2010</v>
      </c>
      <c r="J4796">
        <v>5</v>
      </c>
      <c r="K4796" t="s">
        <v>26</v>
      </c>
      <c r="L4796">
        <f>data_to_analyze[[#This Row],[workers]]-data_to_analyze[[#This Row],[previous_workers]]</f>
        <v>17</v>
      </c>
    </row>
    <row r="4797" spans="1:12" x14ac:dyDescent="0.25">
      <c r="A4797">
        <v>4784</v>
      </c>
      <c r="B4797" t="s">
        <v>17005</v>
      </c>
      <c r="C4797" t="s">
        <v>17770</v>
      </c>
      <c r="D4797" s="7">
        <v>4500000</v>
      </c>
      <c r="E4797">
        <v>58</v>
      </c>
      <c r="F4797" t="s">
        <v>6043</v>
      </c>
      <c r="G4797">
        <v>16</v>
      </c>
      <c r="H4797">
        <v>17</v>
      </c>
      <c r="I4797">
        <v>2004</v>
      </c>
      <c r="J4797">
        <v>2</v>
      </c>
      <c r="K4797" t="s">
        <v>7367</v>
      </c>
      <c r="L4797">
        <f>data_to_analyze[[#This Row],[workers]]-data_to_analyze[[#This Row],[previous_workers]]</f>
        <v>-1</v>
      </c>
    </row>
    <row r="4798" spans="1:12" x14ac:dyDescent="0.25">
      <c r="A4798">
        <v>4785</v>
      </c>
      <c r="B4798" t="s">
        <v>17008</v>
      </c>
      <c r="C4798" t="s">
        <v>10856</v>
      </c>
      <c r="D4798" s="7">
        <v>2800000</v>
      </c>
      <c r="E4798">
        <v>58</v>
      </c>
      <c r="F4798" t="s">
        <v>107</v>
      </c>
      <c r="G4798">
        <v>17</v>
      </c>
      <c r="H4798">
        <v>9</v>
      </c>
      <c r="I4798">
        <v>2006</v>
      </c>
      <c r="J4798">
        <v>3</v>
      </c>
      <c r="K4798" t="s">
        <v>17011</v>
      </c>
      <c r="L4798">
        <f>data_to_analyze[[#This Row],[workers]]-data_to_analyze[[#This Row],[previous_workers]]</f>
        <v>8</v>
      </c>
    </row>
    <row r="4799" spans="1:12" x14ac:dyDescent="0.25">
      <c r="A4799">
        <v>4786</v>
      </c>
      <c r="B4799" t="s">
        <v>17012</v>
      </c>
      <c r="C4799" t="s">
        <v>17771</v>
      </c>
      <c r="D4799" s="7">
        <v>10300000</v>
      </c>
      <c r="E4799">
        <v>58</v>
      </c>
      <c r="F4799" t="s">
        <v>149</v>
      </c>
      <c r="G4799">
        <v>48</v>
      </c>
      <c r="H4799">
        <v>13</v>
      </c>
      <c r="I4799">
        <v>2014</v>
      </c>
      <c r="J4799">
        <v>1</v>
      </c>
      <c r="K4799" t="s">
        <v>13194</v>
      </c>
      <c r="L4799">
        <f>data_to_analyze[[#This Row],[workers]]-data_to_analyze[[#This Row],[previous_workers]]</f>
        <v>35</v>
      </c>
    </row>
    <row r="4800" spans="1:12" x14ac:dyDescent="0.25">
      <c r="A4800">
        <v>4787</v>
      </c>
      <c r="B4800" t="s">
        <v>17015</v>
      </c>
      <c r="C4800" t="s">
        <v>777</v>
      </c>
      <c r="D4800" s="7">
        <v>4900000</v>
      </c>
      <c r="E4800">
        <v>58</v>
      </c>
      <c r="F4800" t="s">
        <v>156</v>
      </c>
      <c r="G4800">
        <v>170</v>
      </c>
      <c r="H4800">
        <v>130</v>
      </c>
      <c r="I4800">
        <v>1982</v>
      </c>
      <c r="J4800">
        <v>1</v>
      </c>
      <c r="K4800" t="s">
        <v>1315</v>
      </c>
      <c r="L4800">
        <f>data_to_analyze[[#This Row],[workers]]-data_to_analyze[[#This Row],[previous_workers]]</f>
        <v>40</v>
      </c>
    </row>
    <row r="4801" spans="1:12" x14ac:dyDescent="0.25">
      <c r="A4801">
        <v>4788</v>
      </c>
      <c r="B4801" t="s">
        <v>17018</v>
      </c>
      <c r="C4801" t="s">
        <v>17751</v>
      </c>
      <c r="D4801" s="7">
        <v>35200000</v>
      </c>
      <c r="E4801">
        <v>58</v>
      </c>
      <c r="F4801" t="s">
        <v>297</v>
      </c>
      <c r="G4801">
        <v>46</v>
      </c>
      <c r="H4801">
        <v>29</v>
      </c>
      <c r="I4801">
        <v>2001</v>
      </c>
      <c r="J4801">
        <v>7</v>
      </c>
      <c r="K4801" t="s">
        <v>17021</v>
      </c>
      <c r="L4801">
        <f>data_to_analyze[[#This Row],[workers]]-data_to_analyze[[#This Row],[previous_workers]]</f>
        <v>17</v>
      </c>
    </row>
    <row r="4802" spans="1:12" x14ac:dyDescent="0.25">
      <c r="A4802">
        <v>4789</v>
      </c>
      <c r="B4802" t="s">
        <v>17022</v>
      </c>
      <c r="C4802" t="s">
        <v>17739</v>
      </c>
      <c r="D4802" s="7">
        <v>7100000</v>
      </c>
      <c r="E4802">
        <v>58</v>
      </c>
      <c r="F4802" t="s">
        <v>297</v>
      </c>
      <c r="G4802">
        <v>44</v>
      </c>
      <c r="H4802">
        <v>32</v>
      </c>
      <c r="I4802">
        <v>1996</v>
      </c>
      <c r="J4802">
        <v>2</v>
      </c>
      <c r="K4802" t="s">
        <v>17025</v>
      </c>
      <c r="L4802">
        <f>data_to_analyze[[#This Row],[workers]]-data_to_analyze[[#This Row],[previous_workers]]</f>
        <v>12</v>
      </c>
    </row>
    <row r="4803" spans="1:12" x14ac:dyDescent="0.25">
      <c r="A4803">
        <v>4790</v>
      </c>
      <c r="B4803" t="s">
        <v>17026</v>
      </c>
      <c r="C4803" t="s">
        <v>17762</v>
      </c>
      <c r="D4803" s="7">
        <v>27700000</v>
      </c>
      <c r="E4803">
        <v>58</v>
      </c>
      <c r="F4803" t="s">
        <v>25</v>
      </c>
      <c r="G4803">
        <v>73</v>
      </c>
      <c r="H4803">
        <v>42</v>
      </c>
      <c r="I4803">
        <v>1976</v>
      </c>
      <c r="J4803">
        <v>2</v>
      </c>
      <c r="K4803" t="s">
        <v>77</v>
      </c>
      <c r="L4803">
        <f>data_to_analyze[[#This Row],[workers]]-data_to_analyze[[#This Row],[previous_workers]]</f>
        <v>31</v>
      </c>
    </row>
    <row r="4804" spans="1:12" x14ac:dyDescent="0.25">
      <c r="A4804">
        <v>4791</v>
      </c>
      <c r="B4804" t="s">
        <v>17029</v>
      </c>
      <c r="C4804" t="s">
        <v>17770</v>
      </c>
      <c r="D4804" s="7">
        <v>134800000</v>
      </c>
      <c r="E4804">
        <v>58</v>
      </c>
      <c r="F4804" t="s">
        <v>297</v>
      </c>
      <c r="G4804">
        <v>646</v>
      </c>
      <c r="H4804">
        <v>451</v>
      </c>
      <c r="I4804">
        <v>2003</v>
      </c>
      <c r="J4804">
        <v>11</v>
      </c>
      <c r="K4804" t="s">
        <v>258</v>
      </c>
      <c r="L4804">
        <f>data_to_analyze[[#This Row],[workers]]-data_to_analyze[[#This Row],[previous_workers]]</f>
        <v>195</v>
      </c>
    </row>
    <row r="4805" spans="1:12" x14ac:dyDescent="0.25">
      <c r="A4805">
        <v>4792</v>
      </c>
      <c r="B4805" t="s">
        <v>17033</v>
      </c>
      <c r="C4805" t="s">
        <v>17769</v>
      </c>
      <c r="D4805" s="7">
        <v>11400000</v>
      </c>
      <c r="E4805">
        <v>58</v>
      </c>
      <c r="F4805" t="s">
        <v>289</v>
      </c>
      <c r="G4805">
        <v>465</v>
      </c>
      <c r="H4805">
        <v>310</v>
      </c>
      <c r="I4805">
        <v>2009</v>
      </c>
      <c r="J4805">
        <v>5</v>
      </c>
      <c r="K4805" t="s">
        <v>3939</v>
      </c>
      <c r="L4805">
        <f>data_to_analyze[[#This Row],[workers]]-data_to_analyze[[#This Row],[previous_workers]]</f>
        <v>155</v>
      </c>
    </row>
    <row r="4806" spans="1:12" x14ac:dyDescent="0.25">
      <c r="A4806">
        <v>4793</v>
      </c>
      <c r="B4806" t="s">
        <v>17036</v>
      </c>
      <c r="C4806" t="s">
        <v>17771</v>
      </c>
      <c r="D4806" s="7">
        <v>1500000000</v>
      </c>
      <c r="E4806">
        <v>58</v>
      </c>
      <c r="F4806" t="s">
        <v>233</v>
      </c>
      <c r="G4806">
        <v>1423</v>
      </c>
      <c r="H4806">
        <v>1082</v>
      </c>
      <c r="I4806">
        <v>1967</v>
      </c>
      <c r="J4806">
        <v>1</v>
      </c>
      <c r="K4806" t="s">
        <v>1734</v>
      </c>
      <c r="L4806">
        <f>data_to_analyze[[#This Row],[workers]]-data_to_analyze[[#This Row],[previous_workers]]</f>
        <v>341</v>
      </c>
    </row>
    <row r="4807" spans="1:12" x14ac:dyDescent="0.25">
      <c r="A4807">
        <v>4794</v>
      </c>
      <c r="B4807" t="s">
        <v>17039</v>
      </c>
      <c r="C4807" t="s">
        <v>17735</v>
      </c>
      <c r="D4807" s="7">
        <v>15800000</v>
      </c>
      <c r="E4807">
        <v>58</v>
      </c>
      <c r="F4807" t="s">
        <v>308</v>
      </c>
      <c r="G4807">
        <v>34</v>
      </c>
      <c r="H4807">
        <v>24</v>
      </c>
      <c r="I4807">
        <v>1998</v>
      </c>
      <c r="J4807">
        <v>8</v>
      </c>
      <c r="K4807" t="s">
        <v>89</v>
      </c>
      <c r="L4807">
        <f>data_to_analyze[[#This Row],[workers]]-data_to_analyze[[#This Row],[previous_workers]]</f>
        <v>10</v>
      </c>
    </row>
    <row r="4808" spans="1:12" x14ac:dyDescent="0.25">
      <c r="A4808">
        <v>4795</v>
      </c>
      <c r="B4808" t="s">
        <v>17042</v>
      </c>
      <c r="C4808" t="s">
        <v>17758</v>
      </c>
      <c r="D4808" s="7">
        <v>76600000</v>
      </c>
      <c r="E4808">
        <v>58</v>
      </c>
      <c r="F4808" t="s">
        <v>336</v>
      </c>
      <c r="G4808">
        <v>44</v>
      </c>
      <c r="H4808">
        <v>35</v>
      </c>
      <c r="I4808">
        <v>2000</v>
      </c>
      <c r="J4808">
        <v>4</v>
      </c>
      <c r="K4808" t="s">
        <v>17046</v>
      </c>
      <c r="L4808">
        <f>data_to_analyze[[#This Row],[workers]]-data_to_analyze[[#This Row],[previous_workers]]</f>
        <v>9</v>
      </c>
    </row>
    <row r="4809" spans="1:12" x14ac:dyDescent="0.25">
      <c r="A4809">
        <v>4796</v>
      </c>
      <c r="B4809" t="s">
        <v>17047</v>
      </c>
      <c r="C4809" t="s">
        <v>17765</v>
      </c>
      <c r="D4809" s="7">
        <v>10200000</v>
      </c>
      <c r="E4809">
        <v>58</v>
      </c>
      <c r="F4809" t="s">
        <v>336</v>
      </c>
      <c r="G4809">
        <v>70</v>
      </c>
      <c r="H4809">
        <v>20</v>
      </c>
      <c r="I4809">
        <v>2014</v>
      </c>
      <c r="J4809">
        <v>1</v>
      </c>
      <c r="K4809" t="s">
        <v>49</v>
      </c>
      <c r="L4809">
        <f>data_to_analyze[[#This Row],[workers]]-data_to_analyze[[#This Row],[previous_workers]]</f>
        <v>50</v>
      </c>
    </row>
    <row r="4810" spans="1:12" x14ac:dyDescent="0.25">
      <c r="A4810">
        <v>4797</v>
      </c>
      <c r="B4810" t="s">
        <v>17050</v>
      </c>
      <c r="C4810" t="s">
        <v>108</v>
      </c>
      <c r="D4810" s="7">
        <v>17100000</v>
      </c>
      <c r="E4810">
        <v>58</v>
      </c>
      <c r="F4810" t="s">
        <v>18</v>
      </c>
      <c r="G4810">
        <v>65</v>
      </c>
      <c r="H4810">
        <v>39</v>
      </c>
      <c r="I4810">
        <v>2013</v>
      </c>
      <c r="J4810">
        <v>1</v>
      </c>
      <c r="K4810" t="s">
        <v>108</v>
      </c>
      <c r="L4810">
        <f>data_to_analyze[[#This Row],[workers]]-data_to_analyze[[#This Row],[previous_workers]]</f>
        <v>26</v>
      </c>
    </row>
    <row r="4811" spans="1:12" x14ac:dyDescent="0.25">
      <c r="A4811">
        <v>4798</v>
      </c>
      <c r="B4811" t="s">
        <v>17053</v>
      </c>
      <c r="C4811" t="s">
        <v>17765</v>
      </c>
      <c r="D4811" s="7">
        <v>3400000</v>
      </c>
      <c r="E4811">
        <v>58</v>
      </c>
      <c r="F4811" t="s">
        <v>336</v>
      </c>
      <c r="G4811">
        <v>21</v>
      </c>
      <c r="H4811">
        <v>12</v>
      </c>
      <c r="I4811">
        <v>2012</v>
      </c>
      <c r="J4811">
        <v>3</v>
      </c>
      <c r="K4811" t="s">
        <v>17056</v>
      </c>
      <c r="L4811">
        <f>data_to_analyze[[#This Row],[workers]]-data_to_analyze[[#This Row],[previous_workers]]</f>
        <v>9</v>
      </c>
    </row>
    <row r="4812" spans="1:12" x14ac:dyDescent="0.25">
      <c r="A4812">
        <v>4799</v>
      </c>
      <c r="B4812" t="s">
        <v>17057</v>
      </c>
      <c r="C4812" t="s">
        <v>17744</v>
      </c>
      <c r="D4812" s="7">
        <v>17900000</v>
      </c>
      <c r="E4812">
        <v>58</v>
      </c>
      <c r="F4812" t="s">
        <v>48</v>
      </c>
      <c r="G4812">
        <v>24</v>
      </c>
      <c r="H4812">
        <v>13</v>
      </c>
      <c r="I4812">
        <v>2015</v>
      </c>
      <c r="J4812">
        <v>1</v>
      </c>
      <c r="K4812" t="s">
        <v>6576</v>
      </c>
      <c r="L4812">
        <f>data_to_analyze[[#This Row],[workers]]-data_to_analyze[[#This Row],[previous_workers]]</f>
        <v>11</v>
      </c>
    </row>
    <row r="4813" spans="1:12" x14ac:dyDescent="0.25">
      <c r="A4813">
        <v>4800</v>
      </c>
      <c r="B4813" t="s">
        <v>17060</v>
      </c>
      <c r="C4813" t="s">
        <v>17736</v>
      </c>
      <c r="D4813" s="7">
        <v>42300000</v>
      </c>
      <c r="E4813">
        <v>58</v>
      </c>
      <c r="F4813" t="s">
        <v>40</v>
      </c>
      <c r="G4813">
        <v>31</v>
      </c>
      <c r="H4813">
        <v>27</v>
      </c>
      <c r="I4813">
        <v>2010</v>
      </c>
      <c r="J4813">
        <v>3</v>
      </c>
      <c r="K4813" t="s">
        <v>2606</v>
      </c>
      <c r="L4813">
        <f>data_to_analyze[[#This Row],[workers]]-data_to_analyze[[#This Row],[previous_workers]]</f>
        <v>4</v>
      </c>
    </row>
    <row r="4814" spans="1:12" x14ac:dyDescent="0.25">
      <c r="A4814">
        <v>4801</v>
      </c>
      <c r="B4814" t="s">
        <v>17063</v>
      </c>
      <c r="C4814" t="s">
        <v>17742</v>
      </c>
      <c r="D4814" s="7">
        <v>1100000000</v>
      </c>
      <c r="E4814">
        <v>58</v>
      </c>
      <c r="F4814" t="s">
        <v>40</v>
      </c>
      <c r="G4814">
        <v>1200</v>
      </c>
      <c r="H4814">
        <v>700</v>
      </c>
      <c r="I4814">
        <v>2011</v>
      </c>
      <c r="J4814">
        <v>2</v>
      </c>
      <c r="K4814" t="s">
        <v>1598</v>
      </c>
      <c r="L4814">
        <f>data_to_analyze[[#This Row],[workers]]-data_to_analyze[[#This Row],[previous_workers]]</f>
        <v>500</v>
      </c>
    </row>
    <row r="4815" spans="1:12" x14ac:dyDescent="0.25">
      <c r="A4815">
        <v>4802</v>
      </c>
      <c r="B4815" t="s">
        <v>17066</v>
      </c>
      <c r="C4815" t="s">
        <v>17762</v>
      </c>
      <c r="D4815" s="7">
        <v>4600000</v>
      </c>
      <c r="E4815">
        <v>58</v>
      </c>
      <c r="F4815" t="s">
        <v>211</v>
      </c>
      <c r="G4815">
        <v>13</v>
      </c>
      <c r="H4815">
        <v>11</v>
      </c>
      <c r="I4815">
        <v>2003</v>
      </c>
      <c r="J4815">
        <v>1</v>
      </c>
      <c r="K4815" t="s">
        <v>544</v>
      </c>
      <c r="L4815">
        <f>data_to_analyze[[#This Row],[workers]]-data_to_analyze[[#This Row],[previous_workers]]</f>
        <v>2</v>
      </c>
    </row>
    <row r="4816" spans="1:12" x14ac:dyDescent="0.25">
      <c r="A4816">
        <v>4803</v>
      </c>
      <c r="B4816" t="s">
        <v>17069</v>
      </c>
      <c r="C4816" t="s">
        <v>17748</v>
      </c>
      <c r="D4816" s="7">
        <v>10300000</v>
      </c>
      <c r="E4816">
        <v>58</v>
      </c>
      <c r="F4816" t="s">
        <v>40</v>
      </c>
      <c r="G4816">
        <v>26</v>
      </c>
      <c r="H4816">
        <v>18</v>
      </c>
      <c r="I4816">
        <v>2007</v>
      </c>
      <c r="J4816">
        <v>2</v>
      </c>
      <c r="K4816" t="s">
        <v>830</v>
      </c>
      <c r="L4816">
        <f>data_to_analyze[[#This Row],[workers]]-data_to_analyze[[#This Row],[previous_workers]]</f>
        <v>8</v>
      </c>
    </row>
    <row r="4817" spans="1:12" x14ac:dyDescent="0.25">
      <c r="A4817">
        <v>4804</v>
      </c>
      <c r="B4817" t="s">
        <v>17072</v>
      </c>
      <c r="C4817" t="s">
        <v>17765</v>
      </c>
      <c r="D4817" s="7">
        <v>25400000</v>
      </c>
      <c r="E4817">
        <v>58</v>
      </c>
      <c r="F4817" t="s">
        <v>289</v>
      </c>
      <c r="G4817">
        <v>114</v>
      </c>
      <c r="H4817">
        <v>98</v>
      </c>
      <c r="I4817">
        <v>2005</v>
      </c>
      <c r="J4817">
        <v>6</v>
      </c>
      <c r="K4817" t="s">
        <v>3906</v>
      </c>
      <c r="L4817">
        <f>data_to_analyze[[#This Row],[workers]]-data_to_analyze[[#This Row],[previous_workers]]</f>
        <v>16</v>
      </c>
    </row>
    <row r="4818" spans="1:12" x14ac:dyDescent="0.25">
      <c r="A4818">
        <v>4805</v>
      </c>
      <c r="B4818" t="s">
        <v>17075</v>
      </c>
      <c r="C4818" t="s">
        <v>17765</v>
      </c>
      <c r="D4818" s="7">
        <v>157500000</v>
      </c>
      <c r="E4818">
        <v>58</v>
      </c>
      <c r="F4818" t="s">
        <v>156</v>
      </c>
      <c r="G4818">
        <v>700</v>
      </c>
      <c r="H4818">
        <v>475</v>
      </c>
      <c r="I4818">
        <v>1995</v>
      </c>
      <c r="J4818">
        <v>11</v>
      </c>
      <c r="K4818" t="s">
        <v>9902</v>
      </c>
      <c r="L4818">
        <f>data_to_analyze[[#This Row],[workers]]-data_to_analyze[[#This Row],[previous_workers]]</f>
        <v>225</v>
      </c>
    </row>
    <row r="4819" spans="1:12" x14ac:dyDescent="0.25">
      <c r="A4819">
        <v>4806</v>
      </c>
      <c r="B4819" t="s">
        <v>17079</v>
      </c>
      <c r="C4819" t="s">
        <v>17775</v>
      </c>
      <c r="D4819" s="7">
        <v>21500000</v>
      </c>
      <c r="E4819">
        <v>58</v>
      </c>
      <c r="F4819" t="s">
        <v>336</v>
      </c>
      <c r="G4819">
        <v>106</v>
      </c>
      <c r="H4819">
        <v>73</v>
      </c>
      <c r="I4819">
        <v>2009</v>
      </c>
      <c r="J4819">
        <v>4</v>
      </c>
      <c r="K4819" t="s">
        <v>1860</v>
      </c>
      <c r="L4819">
        <f>data_to_analyze[[#This Row],[workers]]-data_to_analyze[[#This Row],[previous_workers]]</f>
        <v>33</v>
      </c>
    </row>
    <row r="4820" spans="1:12" x14ac:dyDescent="0.25">
      <c r="A4820">
        <v>4807</v>
      </c>
      <c r="B4820" t="s">
        <v>17082</v>
      </c>
      <c r="C4820" t="s">
        <v>10856</v>
      </c>
      <c r="D4820" s="7">
        <v>4900000</v>
      </c>
      <c r="E4820">
        <v>58</v>
      </c>
      <c r="F4820" t="s">
        <v>18</v>
      </c>
      <c r="G4820">
        <v>65</v>
      </c>
      <c r="H4820">
        <v>35</v>
      </c>
      <c r="I4820">
        <v>2009</v>
      </c>
      <c r="J4820">
        <v>1</v>
      </c>
      <c r="K4820" t="s">
        <v>83</v>
      </c>
      <c r="L4820">
        <f>data_to_analyze[[#This Row],[workers]]-data_to_analyze[[#This Row],[previous_workers]]</f>
        <v>30</v>
      </c>
    </row>
    <row r="4821" spans="1:12" x14ac:dyDescent="0.25">
      <c r="A4821">
        <v>4808</v>
      </c>
      <c r="B4821" t="s">
        <v>17085</v>
      </c>
      <c r="C4821" t="s">
        <v>10856</v>
      </c>
      <c r="D4821" s="7">
        <v>800000</v>
      </c>
      <c r="E4821">
        <v>58</v>
      </c>
      <c r="F4821" t="s">
        <v>336</v>
      </c>
      <c r="G4821">
        <v>49</v>
      </c>
      <c r="H4821">
        <v>27</v>
      </c>
      <c r="I4821">
        <v>2004</v>
      </c>
      <c r="J4821">
        <v>5</v>
      </c>
      <c r="K4821" t="s">
        <v>137</v>
      </c>
      <c r="L4821">
        <f>data_to_analyze[[#This Row],[workers]]-data_to_analyze[[#This Row],[previous_workers]]</f>
        <v>22</v>
      </c>
    </row>
    <row r="4822" spans="1:12" x14ac:dyDescent="0.25">
      <c r="A4822">
        <v>4809</v>
      </c>
      <c r="B4822" t="s">
        <v>17088</v>
      </c>
      <c r="C4822" t="s">
        <v>17742</v>
      </c>
      <c r="D4822" s="7">
        <v>32300000</v>
      </c>
      <c r="E4822">
        <v>58</v>
      </c>
      <c r="F4822" t="s">
        <v>336</v>
      </c>
      <c r="G4822">
        <v>124</v>
      </c>
      <c r="H4822">
        <v>27</v>
      </c>
      <c r="I4822">
        <v>2003</v>
      </c>
      <c r="J4822">
        <v>4</v>
      </c>
      <c r="K4822" t="s">
        <v>12030</v>
      </c>
      <c r="L4822">
        <f>data_to_analyze[[#This Row],[workers]]-data_to_analyze[[#This Row],[previous_workers]]</f>
        <v>97</v>
      </c>
    </row>
    <row r="4823" spans="1:12" x14ac:dyDescent="0.25">
      <c r="A4823">
        <v>4810</v>
      </c>
      <c r="B4823" t="s">
        <v>17091</v>
      </c>
      <c r="C4823" t="s">
        <v>17765</v>
      </c>
      <c r="D4823" s="7">
        <v>500000</v>
      </c>
      <c r="E4823">
        <v>58</v>
      </c>
      <c r="F4823" t="s">
        <v>187</v>
      </c>
      <c r="G4823">
        <v>33</v>
      </c>
      <c r="H4823">
        <v>14</v>
      </c>
      <c r="I4823">
        <v>2009</v>
      </c>
      <c r="J4823">
        <v>4</v>
      </c>
      <c r="K4823" t="s">
        <v>1259</v>
      </c>
      <c r="L4823">
        <f>data_to_analyze[[#This Row],[workers]]-data_to_analyze[[#This Row],[previous_workers]]</f>
        <v>19</v>
      </c>
    </row>
    <row r="4824" spans="1:12" x14ac:dyDescent="0.25">
      <c r="A4824">
        <v>4811</v>
      </c>
      <c r="B4824" t="s">
        <v>17094</v>
      </c>
      <c r="C4824" t="s">
        <v>17768</v>
      </c>
      <c r="D4824" s="7">
        <v>520100000</v>
      </c>
      <c r="E4824">
        <v>58</v>
      </c>
      <c r="F4824" t="s">
        <v>181</v>
      </c>
      <c r="G4824">
        <v>180</v>
      </c>
      <c r="H4824">
        <v>140</v>
      </c>
      <c r="I4824">
        <v>1996</v>
      </c>
      <c r="J4824">
        <v>8</v>
      </c>
      <c r="K4824" t="s">
        <v>17098</v>
      </c>
      <c r="L4824">
        <f>data_to_analyze[[#This Row],[workers]]-data_to_analyze[[#This Row],[previous_workers]]</f>
        <v>40</v>
      </c>
    </row>
    <row r="4825" spans="1:12" x14ac:dyDescent="0.25">
      <c r="A4825">
        <v>4812</v>
      </c>
      <c r="B4825" t="s">
        <v>17099</v>
      </c>
      <c r="C4825" t="s">
        <v>17748</v>
      </c>
      <c r="D4825" s="7">
        <v>14500000</v>
      </c>
      <c r="E4825">
        <v>58</v>
      </c>
      <c r="F4825" t="s">
        <v>181</v>
      </c>
      <c r="G4825">
        <v>85</v>
      </c>
      <c r="H4825">
        <v>69</v>
      </c>
      <c r="I4825">
        <v>2002</v>
      </c>
      <c r="J4825">
        <v>5</v>
      </c>
      <c r="K4825" t="s">
        <v>2123</v>
      </c>
      <c r="L4825">
        <f>data_to_analyze[[#This Row],[workers]]-data_to_analyze[[#This Row],[previous_workers]]</f>
        <v>16</v>
      </c>
    </row>
    <row r="4826" spans="1:12" x14ac:dyDescent="0.25">
      <c r="A4826">
        <v>4813</v>
      </c>
      <c r="B4826" t="s">
        <v>17102</v>
      </c>
      <c r="C4826" t="s">
        <v>10856</v>
      </c>
      <c r="D4826" s="7">
        <v>1700000</v>
      </c>
      <c r="E4826">
        <v>58</v>
      </c>
      <c r="F4826" t="s">
        <v>107</v>
      </c>
      <c r="G4826">
        <v>57</v>
      </c>
      <c r="H4826">
        <v>46</v>
      </c>
      <c r="I4826">
        <v>2002</v>
      </c>
      <c r="J4826">
        <v>8</v>
      </c>
      <c r="K4826" t="s">
        <v>578</v>
      </c>
      <c r="L4826">
        <f>data_to_analyze[[#This Row],[workers]]-data_to_analyze[[#This Row],[previous_workers]]</f>
        <v>11</v>
      </c>
    </row>
    <row r="4827" spans="1:12" x14ac:dyDescent="0.25">
      <c r="A4827">
        <v>4814</v>
      </c>
      <c r="B4827" t="s">
        <v>17105</v>
      </c>
      <c r="C4827" t="s">
        <v>17764</v>
      </c>
      <c r="D4827" s="7">
        <v>3200000</v>
      </c>
      <c r="E4827">
        <v>58</v>
      </c>
      <c r="F4827" t="s">
        <v>107</v>
      </c>
      <c r="G4827">
        <v>27</v>
      </c>
      <c r="H4827">
        <v>21</v>
      </c>
      <c r="I4827">
        <v>1982</v>
      </c>
      <c r="J4827">
        <v>3</v>
      </c>
      <c r="K4827" t="s">
        <v>2304</v>
      </c>
      <c r="L4827">
        <f>data_to_analyze[[#This Row],[workers]]-data_to_analyze[[#This Row],[previous_workers]]</f>
        <v>6</v>
      </c>
    </row>
    <row r="4828" spans="1:12" x14ac:dyDescent="0.25">
      <c r="A4828">
        <v>4815</v>
      </c>
      <c r="B4828" t="s">
        <v>17108</v>
      </c>
      <c r="C4828" t="s">
        <v>17751</v>
      </c>
      <c r="D4828" s="7">
        <v>700000</v>
      </c>
      <c r="E4828">
        <v>58</v>
      </c>
      <c r="F4828" t="s">
        <v>18</v>
      </c>
      <c r="G4828">
        <v>52</v>
      </c>
      <c r="H4828">
        <v>46</v>
      </c>
      <c r="I4828">
        <v>2005</v>
      </c>
      <c r="J4828">
        <v>4</v>
      </c>
      <c r="K4828" t="s">
        <v>14400</v>
      </c>
      <c r="L4828">
        <f>data_to_analyze[[#This Row],[workers]]-data_to_analyze[[#This Row],[previous_workers]]</f>
        <v>6</v>
      </c>
    </row>
    <row r="4829" spans="1:12" x14ac:dyDescent="0.25">
      <c r="A4829">
        <v>4816</v>
      </c>
      <c r="B4829" t="s">
        <v>17111</v>
      </c>
      <c r="C4829" t="s">
        <v>17735</v>
      </c>
      <c r="D4829" s="7">
        <v>6800000</v>
      </c>
      <c r="E4829">
        <v>58</v>
      </c>
      <c r="F4829" t="s">
        <v>40</v>
      </c>
      <c r="G4829">
        <v>45</v>
      </c>
      <c r="H4829">
        <v>35</v>
      </c>
      <c r="I4829">
        <v>2006</v>
      </c>
      <c r="J4829">
        <v>3</v>
      </c>
      <c r="K4829" t="s">
        <v>2886</v>
      </c>
      <c r="L4829">
        <f>data_to_analyze[[#This Row],[workers]]-data_to_analyze[[#This Row],[previous_workers]]</f>
        <v>10</v>
      </c>
    </row>
    <row r="4830" spans="1:12" x14ac:dyDescent="0.25">
      <c r="A4830">
        <v>4817</v>
      </c>
      <c r="B4830" t="s">
        <v>17114</v>
      </c>
      <c r="C4830" t="s">
        <v>17735</v>
      </c>
      <c r="D4830" s="7">
        <v>2800000</v>
      </c>
      <c r="E4830">
        <v>58</v>
      </c>
      <c r="F4830" t="s">
        <v>18</v>
      </c>
      <c r="G4830">
        <v>17</v>
      </c>
      <c r="H4830">
        <v>12</v>
      </c>
      <c r="I4830">
        <v>2009</v>
      </c>
      <c r="J4830">
        <v>3</v>
      </c>
      <c r="K4830" t="s">
        <v>2085</v>
      </c>
      <c r="L4830">
        <f>data_to_analyze[[#This Row],[workers]]-data_to_analyze[[#This Row],[previous_workers]]</f>
        <v>5</v>
      </c>
    </row>
    <row r="4831" spans="1:12" x14ac:dyDescent="0.25">
      <c r="A4831">
        <v>4818</v>
      </c>
      <c r="B4831" t="s">
        <v>17117</v>
      </c>
      <c r="C4831" t="s">
        <v>17773</v>
      </c>
      <c r="D4831" s="7">
        <v>2400000</v>
      </c>
      <c r="E4831">
        <v>58</v>
      </c>
      <c r="F4831" t="s">
        <v>181</v>
      </c>
      <c r="G4831">
        <v>12</v>
      </c>
      <c r="H4831">
        <v>8</v>
      </c>
      <c r="I4831">
        <v>2012</v>
      </c>
      <c r="J4831">
        <v>1</v>
      </c>
      <c r="K4831" t="s">
        <v>396</v>
      </c>
      <c r="L4831">
        <f>data_to_analyze[[#This Row],[workers]]-data_to_analyze[[#This Row],[previous_workers]]</f>
        <v>4</v>
      </c>
    </row>
    <row r="4832" spans="1:12" x14ac:dyDescent="0.25">
      <c r="A4832">
        <v>4819</v>
      </c>
      <c r="B4832" t="s">
        <v>17120</v>
      </c>
      <c r="C4832" t="s">
        <v>777</v>
      </c>
      <c r="D4832" s="7">
        <v>2500000</v>
      </c>
      <c r="E4832">
        <v>58</v>
      </c>
      <c r="F4832" t="s">
        <v>6043</v>
      </c>
      <c r="G4832">
        <v>34</v>
      </c>
      <c r="H4832">
        <v>15</v>
      </c>
      <c r="I4832">
        <v>2011</v>
      </c>
      <c r="J4832">
        <v>1</v>
      </c>
      <c r="K4832" t="s">
        <v>56</v>
      </c>
      <c r="L4832">
        <f>data_to_analyze[[#This Row],[workers]]-data_to_analyze[[#This Row],[previous_workers]]</f>
        <v>19</v>
      </c>
    </row>
    <row r="4833" spans="1:12" x14ac:dyDescent="0.25">
      <c r="A4833">
        <v>4820</v>
      </c>
      <c r="B4833" t="s">
        <v>17123</v>
      </c>
      <c r="C4833" t="s">
        <v>17770</v>
      </c>
      <c r="D4833" s="7">
        <v>9900000</v>
      </c>
      <c r="E4833">
        <v>58</v>
      </c>
      <c r="F4833" t="s">
        <v>187</v>
      </c>
      <c r="G4833">
        <v>200</v>
      </c>
      <c r="H4833">
        <v>90</v>
      </c>
      <c r="I4833">
        <v>2006</v>
      </c>
      <c r="J4833">
        <v>3</v>
      </c>
      <c r="K4833" t="s">
        <v>258</v>
      </c>
      <c r="L4833">
        <f>data_to_analyze[[#This Row],[workers]]-data_to_analyze[[#This Row],[previous_workers]]</f>
        <v>110</v>
      </c>
    </row>
    <row r="4834" spans="1:12" x14ac:dyDescent="0.25">
      <c r="A4834">
        <v>4821</v>
      </c>
      <c r="B4834" t="s">
        <v>17126</v>
      </c>
      <c r="C4834" t="s">
        <v>17765</v>
      </c>
      <c r="D4834" s="7">
        <v>26500000</v>
      </c>
      <c r="E4834">
        <v>58</v>
      </c>
      <c r="F4834" t="s">
        <v>1041</v>
      </c>
      <c r="G4834">
        <v>160</v>
      </c>
      <c r="H4834">
        <v>101</v>
      </c>
      <c r="I4834">
        <v>1986</v>
      </c>
      <c r="J4834">
        <v>11</v>
      </c>
      <c r="K4834" t="s">
        <v>17129</v>
      </c>
      <c r="L4834">
        <f>data_to_analyze[[#This Row],[workers]]-data_to_analyze[[#This Row],[previous_workers]]</f>
        <v>59</v>
      </c>
    </row>
    <row r="4835" spans="1:12" x14ac:dyDescent="0.25">
      <c r="A4835">
        <v>4822</v>
      </c>
      <c r="B4835" t="s">
        <v>17130</v>
      </c>
      <c r="C4835" t="s">
        <v>777</v>
      </c>
      <c r="D4835" s="7">
        <v>10500000</v>
      </c>
      <c r="E4835">
        <v>58</v>
      </c>
      <c r="F4835" t="s">
        <v>181</v>
      </c>
      <c r="G4835">
        <v>51</v>
      </c>
      <c r="H4835">
        <v>20</v>
      </c>
      <c r="I4835">
        <v>2011</v>
      </c>
      <c r="J4835">
        <v>3</v>
      </c>
      <c r="K4835" t="s">
        <v>1004</v>
      </c>
      <c r="L4835">
        <f>data_to_analyze[[#This Row],[workers]]-data_to_analyze[[#This Row],[previous_workers]]</f>
        <v>31</v>
      </c>
    </row>
    <row r="4836" spans="1:12" x14ac:dyDescent="0.25">
      <c r="A4836">
        <v>4823</v>
      </c>
      <c r="B4836" t="s">
        <v>17133</v>
      </c>
      <c r="C4836" t="s">
        <v>17773</v>
      </c>
      <c r="D4836" s="7">
        <v>19700000</v>
      </c>
      <c r="E4836">
        <v>58</v>
      </c>
      <c r="F4836" t="s">
        <v>107</v>
      </c>
      <c r="G4836">
        <v>49</v>
      </c>
      <c r="H4836">
        <v>36</v>
      </c>
      <c r="I4836">
        <v>1993</v>
      </c>
      <c r="J4836">
        <v>8</v>
      </c>
      <c r="K4836" t="s">
        <v>2147</v>
      </c>
      <c r="L4836">
        <f>data_to_analyze[[#This Row],[workers]]-data_to_analyze[[#This Row],[previous_workers]]</f>
        <v>13</v>
      </c>
    </row>
    <row r="4837" spans="1:12" x14ac:dyDescent="0.25">
      <c r="A4837">
        <v>4824</v>
      </c>
      <c r="B4837" t="s">
        <v>17136</v>
      </c>
      <c r="C4837" t="s">
        <v>17730</v>
      </c>
      <c r="D4837" s="7">
        <v>4100000</v>
      </c>
      <c r="E4837">
        <v>57</v>
      </c>
      <c r="F4837" t="s">
        <v>6043</v>
      </c>
      <c r="G4837">
        <v>38</v>
      </c>
      <c r="H4837">
        <v>29</v>
      </c>
      <c r="I4837">
        <v>2001</v>
      </c>
      <c r="J4837">
        <v>2</v>
      </c>
      <c r="K4837" t="s">
        <v>9241</v>
      </c>
      <c r="L4837">
        <f>data_to_analyze[[#This Row],[workers]]-data_to_analyze[[#This Row],[previous_workers]]</f>
        <v>9</v>
      </c>
    </row>
    <row r="4838" spans="1:12" x14ac:dyDescent="0.25">
      <c r="A4838">
        <v>4825</v>
      </c>
      <c r="B4838" t="s">
        <v>17139</v>
      </c>
      <c r="C4838" t="s">
        <v>17753</v>
      </c>
      <c r="D4838" s="7">
        <v>8400000</v>
      </c>
      <c r="E4838">
        <v>57</v>
      </c>
      <c r="F4838" t="s">
        <v>336</v>
      </c>
      <c r="G4838">
        <v>36</v>
      </c>
      <c r="H4838">
        <v>30</v>
      </c>
      <c r="I4838">
        <v>2004</v>
      </c>
      <c r="J4838">
        <v>3</v>
      </c>
      <c r="K4838" t="s">
        <v>854</v>
      </c>
      <c r="L4838">
        <f>data_to_analyze[[#This Row],[workers]]-data_to_analyze[[#This Row],[previous_workers]]</f>
        <v>6</v>
      </c>
    </row>
    <row r="4839" spans="1:12" x14ac:dyDescent="0.25">
      <c r="A4839">
        <v>4826</v>
      </c>
      <c r="B4839" t="s">
        <v>17142</v>
      </c>
      <c r="C4839" t="s">
        <v>10856</v>
      </c>
      <c r="D4839" s="7">
        <v>13100000</v>
      </c>
      <c r="E4839">
        <v>57</v>
      </c>
      <c r="F4839" t="s">
        <v>297</v>
      </c>
      <c r="G4839">
        <v>71</v>
      </c>
      <c r="H4839">
        <v>54</v>
      </c>
      <c r="I4839">
        <v>2002</v>
      </c>
      <c r="J4839">
        <v>2</v>
      </c>
      <c r="K4839" t="s">
        <v>137</v>
      </c>
      <c r="L4839">
        <f>data_to_analyze[[#This Row],[workers]]-data_to_analyze[[#This Row],[previous_workers]]</f>
        <v>17</v>
      </c>
    </row>
    <row r="4840" spans="1:12" x14ac:dyDescent="0.25">
      <c r="A4840">
        <v>4827</v>
      </c>
      <c r="B4840" t="s">
        <v>17145</v>
      </c>
      <c r="C4840" t="s">
        <v>17739</v>
      </c>
      <c r="D4840" s="7">
        <v>2100000</v>
      </c>
      <c r="E4840">
        <v>57</v>
      </c>
      <c r="F4840" t="s">
        <v>6043</v>
      </c>
      <c r="G4840">
        <v>10</v>
      </c>
      <c r="H4840">
        <v>6</v>
      </c>
      <c r="I4840">
        <v>2008</v>
      </c>
      <c r="J4840">
        <v>1</v>
      </c>
      <c r="K4840" t="s">
        <v>122</v>
      </c>
      <c r="L4840">
        <f>data_to_analyze[[#This Row],[workers]]-data_to_analyze[[#This Row],[previous_workers]]</f>
        <v>4</v>
      </c>
    </row>
    <row r="4841" spans="1:12" x14ac:dyDescent="0.25">
      <c r="A4841">
        <v>4828</v>
      </c>
      <c r="B4841" t="s">
        <v>17148</v>
      </c>
      <c r="C4841" t="s">
        <v>10856</v>
      </c>
      <c r="D4841" s="7">
        <v>2500000</v>
      </c>
      <c r="E4841">
        <v>57</v>
      </c>
      <c r="F4841" t="s">
        <v>211</v>
      </c>
      <c r="G4841">
        <v>6</v>
      </c>
      <c r="H4841">
        <v>8</v>
      </c>
      <c r="I4841">
        <v>2010</v>
      </c>
      <c r="J4841">
        <v>1</v>
      </c>
      <c r="K4841" t="s">
        <v>1351</v>
      </c>
      <c r="L4841">
        <f>data_to_analyze[[#This Row],[workers]]-data_to_analyze[[#This Row],[previous_workers]]</f>
        <v>-2</v>
      </c>
    </row>
    <row r="4842" spans="1:12" x14ac:dyDescent="0.25">
      <c r="A4842">
        <v>4829</v>
      </c>
      <c r="B4842" t="s">
        <v>17151</v>
      </c>
      <c r="C4842" t="s">
        <v>10856</v>
      </c>
      <c r="D4842" s="7">
        <v>152500000</v>
      </c>
      <c r="E4842">
        <v>57</v>
      </c>
      <c r="F4842" t="s">
        <v>324</v>
      </c>
      <c r="G4842">
        <v>751</v>
      </c>
      <c r="H4842">
        <v>564</v>
      </c>
      <c r="I4842">
        <v>2007</v>
      </c>
      <c r="J4842">
        <v>5</v>
      </c>
      <c r="K4842" t="s">
        <v>6761</v>
      </c>
      <c r="L4842">
        <f>data_to_analyze[[#This Row],[workers]]-data_to_analyze[[#This Row],[previous_workers]]</f>
        <v>187</v>
      </c>
    </row>
    <row r="4843" spans="1:12" x14ac:dyDescent="0.25">
      <c r="A4843">
        <v>4830</v>
      </c>
      <c r="B4843" t="s">
        <v>17155</v>
      </c>
      <c r="C4843" t="s">
        <v>10856</v>
      </c>
      <c r="D4843" s="7">
        <v>4800000</v>
      </c>
      <c r="E4843">
        <v>57</v>
      </c>
      <c r="F4843" t="s">
        <v>6043</v>
      </c>
      <c r="G4843">
        <v>33</v>
      </c>
      <c r="H4843">
        <v>28</v>
      </c>
      <c r="I4843">
        <v>2009</v>
      </c>
      <c r="J4843">
        <v>3</v>
      </c>
      <c r="K4843" t="s">
        <v>15555</v>
      </c>
      <c r="L4843">
        <f>data_to_analyze[[#This Row],[workers]]-data_to_analyze[[#This Row],[previous_workers]]</f>
        <v>5</v>
      </c>
    </row>
    <row r="4844" spans="1:12" x14ac:dyDescent="0.25">
      <c r="A4844">
        <v>4831</v>
      </c>
      <c r="B4844" t="s">
        <v>17158</v>
      </c>
      <c r="C4844" t="s">
        <v>17765</v>
      </c>
      <c r="D4844" s="7">
        <v>20700000</v>
      </c>
      <c r="E4844">
        <v>57</v>
      </c>
      <c r="F4844" t="s">
        <v>1041</v>
      </c>
      <c r="G4844">
        <v>150</v>
      </c>
      <c r="H4844">
        <v>95</v>
      </c>
      <c r="I4844">
        <v>1989</v>
      </c>
      <c r="J4844">
        <v>5</v>
      </c>
      <c r="K4844" t="s">
        <v>17161</v>
      </c>
      <c r="L4844">
        <f>data_to_analyze[[#This Row],[workers]]-data_to_analyze[[#This Row],[previous_workers]]</f>
        <v>55</v>
      </c>
    </row>
    <row r="4845" spans="1:12" x14ac:dyDescent="0.25">
      <c r="A4845">
        <v>4832</v>
      </c>
      <c r="B4845" t="s">
        <v>17162</v>
      </c>
      <c r="C4845" t="s">
        <v>17765</v>
      </c>
      <c r="D4845" s="7">
        <v>21700000</v>
      </c>
      <c r="E4845">
        <v>57</v>
      </c>
      <c r="F4845" t="s">
        <v>18</v>
      </c>
      <c r="G4845">
        <v>131</v>
      </c>
      <c r="H4845">
        <v>94</v>
      </c>
      <c r="I4845">
        <v>1989</v>
      </c>
      <c r="J4845">
        <v>4</v>
      </c>
      <c r="K4845" t="s">
        <v>2932</v>
      </c>
      <c r="L4845">
        <f>data_to_analyze[[#This Row],[workers]]-data_to_analyze[[#This Row],[previous_workers]]</f>
        <v>37</v>
      </c>
    </row>
    <row r="4846" spans="1:12" x14ac:dyDescent="0.25">
      <c r="A4846">
        <v>4833</v>
      </c>
      <c r="B4846" t="s">
        <v>17165</v>
      </c>
      <c r="C4846" t="s">
        <v>777</v>
      </c>
      <c r="D4846" s="7">
        <v>4300000</v>
      </c>
      <c r="E4846">
        <v>57</v>
      </c>
      <c r="F4846" t="s">
        <v>156</v>
      </c>
      <c r="G4846">
        <v>19</v>
      </c>
      <c r="H4846">
        <v>8</v>
      </c>
      <c r="I4846">
        <v>2011</v>
      </c>
      <c r="J4846">
        <v>2</v>
      </c>
      <c r="K4846" t="s">
        <v>17168</v>
      </c>
      <c r="L4846">
        <f>data_to_analyze[[#This Row],[workers]]-data_to_analyze[[#This Row],[previous_workers]]</f>
        <v>11</v>
      </c>
    </row>
    <row r="4847" spans="1:12" x14ac:dyDescent="0.25">
      <c r="A4847">
        <v>4834</v>
      </c>
      <c r="B4847" t="s">
        <v>17169</v>
      </c>
      <c r="C4847" t="s">
        <v>10856</v>
      </c>
      <c r="D4847" s="7">
        <v>21200000</v>
      </c>
      <c r="E4847">
        <v>57</v>
      </c>
      <c r="F4847" t="s">
        <v>336</v>
      </c>
      <c r="G4847">
        <v>195</v>
      </c>
      <c r="H4847">
        <v>45</v>
      </c>
      <c r="I4847">
        <v>2007</v>
      </c>
      <c r="J4847">
        <v>2</v>
      </c>
      <c r="K4847" t="s">
        <v>6761</v>
      </c>
      <c r="L4847">
        <f>data_to_analyze[[#This Row],[workers]]-data_to_analyze[[#This Row],[previous_workers]]</f>
        <v>150</v>
      </c>
    </row>
    <row r="4848" spans="1:12" x14ac:dyDescent="0.25">
      <c r="A4848">
        <v>4835</v>
      </c>
      <c r="B4848" t="s">
        <v>17172</v>
      </c>
      <c r="C4848" t="s">
        <v>17770</v>
      </c>
      <c r="D4848" s="7">
        <v>50600000</v>
      </c>
      <c r="E4848">
        <v>57</v>
      </c>
      <c r="F4848" t="s">
        <v>107</v>
      </c>
      <c r="G4848">
        <v>105</v>
      </c>
      <c r="H4848">
        <v>72</v>
      </c>
      <c r="I4848">
        <v>2011</v>
      </c>
      <c r="J4848">
        <v>1</v>
      </c>
      <c r="K4848" t="s">
        <v>1789</v>
      </c>
      <c r="L4848">
        <f>data_to_analyze[[#This Row],[workers]]-data_to_analyze[[#This Row],[previous_workers]]</f>
        <v>33</v>
      </c>
    </row>
    <row r="4849" spans="1:12" x14ac:dyDescent="0.25">
      <c r="A4849">
        <v>4836</v>
      </c>
      <c r="B4849" t="s">
        <v>17175</v>
      </c>
      <c r="C4849" t="s">
        <v>17749</v>
      </c>
      <c r="D4849" s="7">
        <v>201100000</v>
      </c>
      <c r="E4849">
        <v>57</v>
      </c>
      <c r="F4849" t="s">
        <v>156</v>
      </c>
      <c r="G4849">
        <v>880</v>
      </c>
      <c r="H4849">
        <v>730</v>
      </c>
      <c r="I4849">
        <v>2007</v>
      </c>
      <c r="J4849">
        <v>8</v>
      </c>
      <c r="K4849" t="s">
        <v>344</v>
      </c>
      <c r="L4849">
        <f>data_to_analyze[[#This Row],[workers]]-data_to_analyze[[#This Row],[previous_workers]]</f>
        <v>150</v>
      </c>
    </row>
    <row r="4850" spans="1:12" x14ac:dyDescent="0.25">
      <c r="A4850">
        <v>4837</v>
      </c>
      <c r="B4850" t="s">
        <v>17178</v>
      </c>
      <c r="C4850" t="s">
        <v>10856</v>
      </c>
      <c r="D4850" s="7">
        <v>4200000</v>
      </c>
      <c r="E4850">
        <v>57</v>
      </c>
      <c r="F4850" t="s">
        <v>40</v>
      </c>
      <c r="G4850">
        <v>17</v>
      </c>
      <c r="H4850">
        <v>10</v>
      </c>
      <c r="I4850">
        <v>1977</v>
      </c>
      <c r="J4850">
        <v>1</v>
      </c>
      <c r="K4850" t="s">
        <v>83</v>
      </c>
      <c r="L4850">
        <f>data_to_analyze[[#This Row],[workers]]-data_to_analyze[[#This Row],[previous_workers]]</f>
        <v>7</v>
      </c>
    </row>
    <row r="4851" spans="1:12" x14ac:dyDescent="0.25">
      <c r="A4851">
        <v>4838</v>
      </c>
      <c r="B4851" t="s">
        <v>17181</v>
      </c>
      <c r="C4851" t="s">
        <v>17751</v>
      </c>
      <c r="D4851" s="7">
        <v>11600000</v>
      </c>
      <c r="E4851">
        <v>57</v>
      </c>
      <c r="F4851" t="s">
        <v>297</v>
      </c>
      <c r="G4851">
        <v>210</v>
      </c>
      <c r="H4851">
        <v>146</v>
      </c>
      <c r="I4851">
        <v>2000</v>
      </c>
      <c r="J4851">
        <v>2</v>
      </c>
      <c r="K4851" t="s">
        <v>298</v>
      </c>
      <c r="L4851">
        <f>data_to_analyze[[#This Row],[workers]]-data_to_analyze[[#This Row],[previous_workers]]</f>
        <v>64</v>
      </c>
    </row>
    <row r="4852" spans="1:12" x14ac:dyDescent="0.25">
      <c r="A4852">
        <v>4839</v>
      </c>
      <c r="B4852" t="s">
        <v>17184</v>
      </c>
      <c r="C4852" t="s">
        <v>17739</v>
      </c>
      <c r="D4852" s="7">
        <v>3100000</v>
      </c>
      <c r="E4852">
        <v>57</v>
      </c>
      <c r="F4852" t="s">
        <v>308</v>
      </c>
      <c r="G4852">
        <v>21</v>
      </c>
      <c r="H4852">
        <v>13</v>
      </c>
      <c r="I4852">
        <v>2003</v>
      </c>
      <c r="J4852">
        <v>3</v>
      </c>
      <c r="K4852" t="s">
        <v>2055</v>
      </c>
      <c r="L4852">
        <f>data_to_analyze[[#This Row],[workers]]-data_to_analyze[[#This Row],[previous_workers]]</f>
        <v>8</v>
      </c>
    </row>
    <row r="4853" spans="1:12" x14ac:dyDescent="0.25">
      <c r="A4853">
        <v>4840</v>
      </c>
      <c r="B4853" t="s">
        <v>17187</v>
      </c>
      <c r="C4853" t="s">
        <v>17773</v>
      </c>
      <c r="D4853" s="7">
        <v>8300000</v>
      </c>
      <c r="E4853">
        <v>57</v>
      </c>
      <c r="F4853" t="s">
        <v>181</v>
      </c>
      <c r="G4853">
        <v>49</v>
      </c>
      <c r="H4853">
        <v>26</v>
      </c>
      <c r="I4853">
        <v>2006</v>
      </c>
      <c r="J4853">
        <v>6</v>
      </c>
      <c r="K4853" t="s">
        <v>735</v>
      </c>
      <c r="L4853">
        <f>data_to_analyze[[#This Row],[workers]]-data_to_analyze[[#This Row],[previous_workers]]</f>
        <v>23</v>
      </c>
    </row>
    <row r="4854" spans="1:12" x14ac:dyDescent="0.25">
      <c r="A4854">
        <v>4841</v>
      </c>
      <c r="B4854" t="s">
        <v>17189</v>
      </c>
      <c r="C4854" t="s">
        <v>17750</v>
      </c>
      <c r="D4854" s="7">
        <v>4400000</v>
      </c>
      <c r="E4854">
        <v>57</v>
      </c>
      <c r="F4854" t="s">
        <v>156</v>
      </c>
      <c r="G4854">
        <v>31</v>
      </c>
      <c r="H4854">
        <v>23</v>
      </c>
      <c r="I4854">
        <v>2001</v>
      </c>
      <c r="J4854">
        <v>1</v>
      </c>
      <c r="K4854" t="s">
        <v>17192</v>
      </c>
      <c r="L4854">
        <f>data_to_analyze[[#This Row],[workers]]-data_to_analyze[[#This Row],[previous_workers]]</f>
        <v>8</v>
      </c>
    </row>
    <row r="4855" spans="1:12" x14ac:dyDescent="0.25">
      <c r="A4855">
        <v>4842</v>
      </c>
      <c r="B4855" t="s">
        <v>17193</v>
      </c>
      <c r="C4855" t="s">
        <v>10856</v>
      </c>
      <c r="D4855" s="7">
        <v>285600000</v>
      </c>
      <c r="E4855">
        <v>57</v>
      </c>
      <c r="F4855" t="s">
        <v>233</v>
      </c>
      <c r="G4855">
        <v>1170</v>
      </c>
      <c r="H4855">
        <v>776</v>
      </c>
      <c r="I4855">
        <v>1989</v>
      </c>
      <c r="J4855">
        <v>10</v>
      </c>
      <c r="K4855" t="s">
        <v>3211</v>
      </c>
      <c r="L4855">
        <f>data_to_analyze[[#This Row],[workers]]-data_to_analyze[[#This Row],[previous_workers]]</f>
        <v>394</v>
      </c>
    </row>
    <row r="4856" spans="1:12" x14ac:dyDescent="0.25">
      <c r="A4856">
        <v>4843</v>
      </c>
      <c r="B4856" t="s">
        <v>17197</v>
      </c>
      <c r="C4856" t="s">
        <v>17762</v>
      </c>
      <c r="D4856" s="7">
        <v>81200000</v>
      </c>
      <c r="E4856">
        <v>57</v>
      </c>
      <c r="F4856" t="s">
        <v>211</v>
      </c>
      <c r="G4856">
        <v>254</v>
      </c>
      <c r="H4856">
        <v>178</v>
      </c>
      <c r="I4856">
        <v>1986</v>
      </c>
      <c r="J4856">
        <v>8</v>
      </c>
      <c r="K4856" t="s">
        <v>1189</v>
      </c>
      <c r="L4856">
        <f>data_to_analyze[[#This Row],[workers]]-data_to_analyze[[#This Row],[previous_workers]]</f>
        <v>76</v>
      </c>
    </row>
    <row r="4857" spans="1:12" x14ac:dyDescent="0.25">
      <c r="A4857">
        <v>4844</v>
      </c>
      <c r="B4857" t="s">
        <v>17200</v>
      </c>
      <c r="C4857" t="s">
        <v>17748</v>
      </c>
      <c r="D4857" s="7">
        <v>33100000</v>
      </c>
      <c r="E4857">
        <v>57</v>
      </c>
      <c r="F4857" t="s">
        <v>181</v>
      </c>
      <c r="G4857">
        <v>235</v>
      </c>
      <c r="H4857">
        <v>146</v>
      </c>
      <c r="I4857">
        <v>2005</v>
      </c>
      <c r="J4857">
        <v>1</v>
      </c>
      <c r="K4857" t="s">
        <v>6511</v>
      </c>
      <c r="L4857">
        <f>data_to_analyze[[#This Row],[workers]]-data_to_analyze[[#This Row],[previous_workers]]</f>
        <v>89</v>
      </c>
    </row>
    <row r="4858" spans="1:12" x14ac:dyDescent="0.25">
      <c r="A4858">
        <v>4845</v>
      </c>
      <c r="B4858" t="s">
        <v>17203</v>
      </c>
      <c r="C4858" t="s">
        <v>777</v>
      </c>
      <c r="D4858" s="7">
        <v>8500000</v>
      </c>
      <c r="E4858">
        <v>57</v>
      </c>
      <c r="F4858" t="s">
        <v>336</v>
      </c>
      <c r="G4858">
        <v>21</v>
      </c>
      <c r="H4858">
        <v>21</v>
      </c>
      <c r="I4858">
        <v>2009</v>
      </c>
      <c r="J4858">
        <v>2</v>
      </c>
      <c r="K4858" t="s">
        <v>56</v>
      </c>
      <c r="L4858">
        <f>data_to_analyze[[#This Row],[workers]]-data_to_analyze[[#This Row],[previous_workers]]</f>
        <v>0</v>
      </c>
    </row>
    <row r="4859" spans="1:12" x14ac:dyDescent="0.25">
      <c r="A4859">
        <v>4846</v>
      </c>
      <c r="B4859" t="s">
        <v>17206</v>
      </c>
      <c r="C4859" t="s">
        <v>17749</v>
      </c>
      <c r="D4859" s="7">
        <v>14200000</v>
      </c>
      <c r="E4859">
        <v>57</v>
      </c>
      <c r="F4859" t="s">
        <v>329</v>
      </c>
      <c r="G4859">
        <v>79</v>
      </c>
      <c r="H4859">
        <v>59</v>
      </c>
      <c r="I4859">
        <v>1974</v>
      </c>
      <c r="J4859">
        <v>1</v>
      </c>
      <c r="K4859" t="s">
        <v>17209</v>
      </c>
      <c r="L4859">
        <f>data_to_analyze[[#This Row],[workers]]-data_to_analyze[[#This Row],[previous_workers]]</f>
        <v>20</v>
      </c>
    </row>
    <row r="4860" spans="1:12" x14ac:dyDescent="0.25">
      <c r="A4860">
        <v>4847</v>
      </c>
      <c r="B4860" t="s">
        <v>17210</v>
      </c>
      <c r="C4860" t="s">
        <v>17738</v>
      </c>
      <c r="D4860" s="7">
        <v>2900000</v>
      </c>
      <c r="E4860">
        <v>57</v>
      </c>
      <c r="F4860" t="s">
        <v>18</v>
      </c>
      <c r="G4860">
        <v>20</v>
      </c>
      <c r="H4860">
        <v>15</v>
      </c>
      <c r="I4860">
        <v>2012</v>
      </c>
      <c r="J4860">
        <v>1</v>
      </c>
      <c r="K4860" t="s">
        <v>976</v>
      </c>
      <c r="L4860">
        <f>data_to_analyze[[#This Row],[workers]]-data_to_analyze[[#This Row],[previous_workers]]</f>
        <v>5</v>
      </c>
    </row>
    <row r="4861" spans="1:12" x14ac:dyDescent="0.25">
      <c r="A4861">
        <v>4848</v>
      </c>
      <c r="B4861" t="s">
        <v>17213</v>
      </c>
      <c r="C4861" t="s">
        <v>17734</v>
      </c>
      <c r="D4861" s="7">
        <v>500000</v>
      </c>
      <c r="E4861">
        <v>57</v>
      </c>
      <c r="F4861" t="s">
        <v>233</v>
      </c>
      <c r="G4861">
        <v>31</v>
      </c>
      <c r="H4861">
        <v>12</v>
      </c>
      <c r="I4861">
        <v>1990</v>
      </c>
      <c r="J4861">
        <v>1</v>
      </c>
      <c r="K4861" t="s">
        <v>17216</v>
      </c>
      <c r="L4861">
        <f>data_to_analyze[[#This Row],[workers]]-data_to_analyze[[#This Row],[previous_workers]]</f>
        <v>19</v>
      </c>
    </row>
    <row r="4862" spans="1:12" x14ac:dyDescent="0.25">
      <c r="A4862">
        <v>4849</v>
      </c>
      <c r="B4862" t="s">
        <v>17217</v>
      </c>
      <c r="C4862" t="s">
        <v>17749</v>
      </c>
      <c r="D4862" s="7">
        <v>11100000</v>
      </c>
      <c r="E4862">
        <v>57</v>
      </c>
      <c r="F4862" t="s">
        <v>18</v>
      </c>
      <c r="G4862">
        <v>42</v>
      </c>
      <c r="H4862">
        <v>25</v>
      </c>
      <c r="I4862">
        <v>1991</v>
      </c>
      <c r="J4862">
        <v>5</v>
      </c>
      <c r="K4862" t="s">
        <v>4067</v>
      </c>
      <c r="L4862">
        <f>data_to_analyze[[#This Row],[workers]]-data_to_analyze[[#This Row],[previous_workers]]</f>
        <v>17</v>
      </c>
    </row>
    <row r="4863" spans="1:12" x14ac:dyDescent="0.25">
      <c r="A4863">
        <v>4850</v>
      </c>
      <c r="B4863" t="s">
        <v>17220</v>
      </c>
      <c r="C4863" t="s">
        <v>17735</v>
      </c>
      <c r="D4863" s="7">
        <v>30400000</v>
      </c>
      <c r="E4863">
        <v>57</v>
      </c>
      <c r="F4863" t="s">
        <v>156</v>
      </c>
      <c r="G4863">
        <v>178</v>
      </c>
      <c r="H4863">
        <v>85</v>
      </c>
      <c r="I4863">
        <v>1999</v>
      </c>
      <c r="J4863">
        <v>10</v>
      </c>
      <c r="K4863" t="s">
        <v>89</v>
      </c>
      <c r="L4863">
        <f>data_to_analyze[[#This Row],[workers]]-data_to_analyze[[#This Row],[previous_workers]]</f>
        <v>93</v>
      </c>
    </row>
    <row r="4864" spans="1:12" x14ac:dyDescent="0.25">
      <c r="A4864">
        <v>4851</v>
      </c>
      <c r="B4864" t="s">
        <v>17223</v>
      </c>
      <c r="C4864" t="s">
        <v>10856</v>
      </c>
      <c r="D4864" s="7">
        <v>1000000</v>
      </c>
      <c r="E4864">
        <v>57</v>
      </c>
      <c r="F4864" t="s">
        <v>55</v>
      </c>
      <c r="G4864">
        <v>28</v>
      </c>
      <c r="H4864">
        <v>13</v>
      </c>
      <c r="I4864">
        <v>1998</v>
      </c>
      <c r="J4864">
        <v>8</v>
      </c>
      <c r="K4864" t="s">
        <v>163</v>
      </c>
      <c r="L4864">
        <f>data_to_analyze[[#This Row],[workers]]-data_to_analyze[[#This Row],[previous_workers]]</f>
        <v>15</v>
      </c>
    </row>
    <row r="4865" spans="1:12" x14ac:dyDescent="0.25">
      <c r="A4865">
        <v>4852</v>
      </c>
      <c r="B4865" t="s">
        <v>17226</v>
      </c>
      <c r="C4865" t="s">
        <v>17751</v>
      </c>
      <c r="D4865" s="7">
        <v>12200000</v>
      </c>
      <c r="E4865">
        <v>57</v>
      </c>
      <c r="F4865" t="s">
        <v>18</v>
      </c>
      <c r="G4865">
        <v>85</v>
      </c>
      <c r="H4865">
        <v>45</v>
      </c>
      <c r="I4865">
        <v>2005</v>
      </c>
      <c r="J4865">
        <v>7</v>
      </c>
      <c r="K4865" t="s">
        <v>298</v>
      </c>
      <c r="L4865">
        <f>data_to_analyze[[#This Row],[workers]]-data_to_analyze[[#This Row],[previous_workers]]</f>
        <v>40</v>
      </c>
    </row>
    <row r="4866" spans="1:12" x14ac:dyDescent="0.25">
      <c r="A4866">
        <v>4853</v>
      </c>
      <c r="B4866" t="s">
        <v>17229</v>
      </c>
      <c r="C4866" t="s">
        <v>17762</v>
      </c>
      <c r="D4866" s="7">
        <v>3200000</v>
      </c>
      <c r="E4866">
        <v>57</v>
      </c>
      <c r="F4866" t="s">
        <v>336</v>
      </c>
      <c r="G4866">
        <v>30</v>
      </c>
      <c r="H4866">
        <v>25</v>
      </c>
      <c r="I4866">
        <v>2010</v>
      </c>
      <c r="J4866">
        <v>4</v>
      </c>
      <c r="K4866" t="s">
        <v>9666</v>
      </c>
      <c r="L4866">
        <f>data_to_analyze[[#This Row],[workers]]-data_to_analyze[[#This Row],[previous_workers]]</f>
        <v>5</v>
      </c>
    </row>
    <row r="4867" spans="1:12" x14ac:dyDescent="0.25">
      <c r="A4867">
        <v>4854</v>
      </c>
      <c r="B4867" t="s">
        <v>17232</v>
      </c>
      <c r="C4867" t="s">
        <v>17768</v>
      </c>
      <c r="D4867" s="7">
        <v>34700000</v>
      </c>
      <c r="E4867">
        <v>57</v>
      </c>
      <c r="F4867" t="s">
        <v>55</v>
      </c>
      <c r="G4867">
        <v>149</v>
      </c>
      <c r="H4867">
        <v>83</v>
      </c>
      <c r="I4867">
        <v>2013</v>
      </c>
      <c r="J4867">
        <v>1</v>
      </c>
      <c r="K4867" t="s">
        <v>5080</v>
      </c>
      <c r="L4867">
        <f>data_to_analyze[[#This Row],[workers]]-data_to_analyze[[#This Row],[previous_workers]]</f>
        <v>66</v>
      </c>
    </row>
    <row r="4868" spans="1:12" x14ac:dyDescent="0.25">
      <c r="A4868">
        <v>4855</v>
      </c>
      <c r="B4868" t="s">
        <v>17235</v>
      </c>
      <c r="C4868" t="s">
        <v>17739</v>
      </c>
      <c r="D4868" s="7">
        <v>51400000</v>
      </c>
      <c r="E4868">
        <v>57</v>
      </c>
      <c r="F4868" t="s">
        <v>69</v>
      </c>
      <c r="G4868">
        <v>300</v>
      </c>
      <c r="H4868">
        <v>216</v>
      </c>
      <c r="I4868">
        <v>1987</v>
      </c>
      <c r="J4868">
        <v>2</v>
      </c>
      <c r="K4868" t="s">
        <v>2658</v>
      </c>
      <c r="L4868">
        <f>data_to_analyze[[#This Row],[workers]]-data_to_analyze[[#This Row],[previous_workers]]</f>
        <v>84</v>
      </c>
    </row>
    <row r="4869" spans="1:12" x14ac:dyDescent="0.25">
      <c r="A4869">
        <v>4856</v>
      </c>
      <c r="B4869" t="s">
        <v>17239</v>
      </c>
      <c r="C4869" t="s">
        <v>17765</v>
      </c>
      <c r="D4869" s="7">
        <v>1500000</v>
      </c>
      <c r="E4869">
        <v>57</v>
      </c>
      <c r="F4869" t="s">
        <v>297</v>
      </c>
      <c r="G4869">
        <v>90</v>
      </c>
      <c r="H4869">
        <v>95</v>
      </c>
      <c r="I4869">
        <v>2010</v>
      </c>
      <c r="J4869">
        <v>5</v>
      </c>
      <c r="K4869" t="s">
        <v>17242</v>
      </c>
      <c r="L4869">
        <f>data_to_analyze[[#This Row],[workers]]-data_to_analyze[[#This Row],[previous_workers]]</f>
        <v>-5</v>
      </c>
    </row>
    <row r="4870" spans="1:12" x14ac:dyDescent="0.25">
      <c r="A4870">
        <v>4857</v>
      </c>
      <c r="B4870" t="s">
        <v>17243</v>
      </c>
      <c r="C4870" t="s">
        <v>17751</v>
      </c>
      <c r="D4870" s="7">
        <v>600000</v>
      </c>
      <c r="E4870">
        <v>57</v>
      </c>
      <c r="F4870" t="s">
        <v>181</v>
      </c>
      <c r="G4870">
        <v>47</v>
      </c>
      <c r="H4870">
        <v>38</v>
      </c>
      <c r="I4870">
        <v>2003</v>
      </c>
      <c r="J4870">
        <v>2</v>
      </c>
      <c r="K4870" t="s">
        <v>16528</v>
      </c>
      <c r="L4870">
        <f>data_to_analyze[[#This Row],[workers]]-data_to_analyze[[#This Row],[previous_workers]]</f>
        <v>9</v>
      </c>
    </row>
    <row r="4871" spans="1:12" x14ac:dyDescent="0.25">
      <c r="A4871">
        <v>4858</v>
      </c>
      <c r="B4871" t="s">
        <v>17246</v>
      </c>
      <c r="C4871" t="s">
        <v>17770</v>
      </c>
      <c r="D4871" s="7">
        <v>15700000</v>
      </c>
      <c r="E4871">
        <v>57</v>
      </c>
      <c r="F4871" t="s">
        <v>55</v>
      </c>
      <c r="G4871">
        <v>400</v>
      </c>
      <c r="H4871">
        <v>200</v>
      </c>
      <c r="I4871">
        <v>2011</v>
      </c>
      <c r="J4871">
        <v>2</v>
      </c>
      <c r="K4871" t="s">
        <v>258</v>
      </c>
      <c r="L4871">
        <f>data_to_analyze[[#This Row],[workers]]-data_to_analyze[[#This Row],[previous_workers]]</f>
        <v>200</v>
      </c>
    </row>
    <row r="4872" spans="1:12" x14ac:dyDescent="0.25">
      <c r="A4872">
        <v>4859</v>
      </c>
      <c r="B4872" t="s">
        <v>17249</v>
      </c>
      <c r="C4872" t="s">
        <v>108</v>
      </c>
      <c r="D4872" s="7">
        <v>3100000</v>
      </c>
      <c r="E4872">
        <v>57</v>
      </c>
      <c r="F4872" t="s">
        <v>297</v>
      </c>
      <c r="G4872">
        <v>45</v>
      </c>
      <c r="H4872">
        <v>38</v>
      </c>
      <c r="I4872">
        <v>2006</v>
      </c>
      <c r="J4872">
        <v>3</v>
      </c>
      <c r="K4872" t="s">
        <v>17252</v>
      </c>
      <c r="L4872">
        <f>data_to_analyze[[#This Row],[workers]]-data_to_analyze[[#This Row],[previous_workers]]</f>
        <v>7</v>
      </c>
    </row>
    <row r="4873" spans="1:12" x14ac:dyDescent="0.25">
      <c r="A4873">
        <v>4860</v>
      </c>
      <c r="B4873" t="s">
        <v>17253</v>
      </c>
      <c r="C4873" t="s">
        <v>10856</v>
      </c>
      <c r="D4873" s="7">
        <v>19900000</v>
      </c>
      <c r="E4873">
        <v>57</v>
      </c>
      <c r="F4873" t="s">
        <v>336</v>
      </c>
      <c r="G4873">
        <v>7</v>
      </c>
      <c r="H4873">
        <v>6</v>
      </c>
      <c r="I4873">
        <v>2004</v>
      </c>
      <c r="J4873">
        <v>4</v>
      </c>
      <c r="K4873" t="s">
        <v>137</v>
      </c>
      <c r="L4873">
        <f>data_to_analyze[[#This Row],[workers]]-data_to_analyze[[#This Row],[previous_workers]]</f>
        <v>1</v>
      </c>
    </row>
    <row r="4874" spans="1:12" x14ac:dyDescent="0.25">
      <c r="A4874">
        <v>4861</v>
      </c>
      <c r="B4874" t="s">
        <v>17256</v>
      </c>
      <c r="C4874" t="s">
        <v>17769</v>
      </c>
      <c r="D4874" s="7">
        <v>8600000</v>
      </c>
      <c r="E4874">
        <v>57</v>
      </c>
      <c r="F4874" t="s">
        <v>18</v>
      </c>
      <c r="G4874">
        <v>45</v>
      </c>
      <c r="H4874">
        <v>32</v>
      </c>
      <c r="I4874">
        <v>2001</v>
      </c>
      <c r="J4874">
        <v>7</v>
      </c>
      <c r="K4874" t="s">
        <v>26</v>
      </c>
      <c r="L4874">
        <f>data_to_analyze[[#This Row],[workers]]-data_to_analyze[[#This Row],[previous_workers]]</f>
        <v>13</v>
      </c>
    </row>
    <row r="4875" spans="1:12" x14ac:dyDescent="0.25">
      <c r="A4875">
        <v>4862</v>
      </c>
      <c r="B4875" t="s">
        <v>17259</v>
      </c>
      <c r="C4875" t="s">
        <v>17749</v>
      </c>
      <c r="D4875" s="7">
        <v>101400000</v>
      </c>
      <c r="E4875">
        <v>57</v>
      </c>
      <c r="F4875" t="s">
        <v>233</v>
      </c>
      <c r="G4875">
        <v>185</v>
      </c>
      <c r="H4875">
        <v>125</v>
      </c>
      <c r="I4875">
        <v>1972</v>
      </c>
      <c r="J4875">
        <v>6</v>
      </c>
      <c r="K4875" t="s">
        <v>11922</v>
      </c>
      <c r="L4875">
        <f>data_to_analyze[[#This Row],[workers]]-data_to_analyze[[#This Row],[previous_workers]]</f>
        <v>60</v>
      </c>
    </row>
    <row r="4876" spans="1:12" x14ac:dyDescent="0.25">
      <c r="A4876">
        <v>4863</v>
      </c>
      <c r="B4876" t="s">
        <v>17263</v>
      </c>
      <c r="C4876" t="s">
        <v>17762</v>
      </c>
      <c r="D4876" s="7">
        <v>151600000</v>
      </c>
      <c r="E4876">
        <v>57</v>
      </c>
      <c r="F4876" t="s">
        <v>25</v>
      </c>
      <c r="G4876">
        <v>30</v>
      </c>
      <c r="H4876">
        <v>13</v>
      </c>
      <c r="I4876">
        <v>2007</v>
      </c>
      <c r="J4876">
        <v>4</v>
      </c>
      <c r="K4876" t="s">
        <v>349</v>
      </c>
      <c r="L4876">
        <f>data_to_analyze[[#This Row],[workers]]-data_to_analyze[[#This Row],[previous_workers]]</f>
        <v>17</v>
      </c>
    </row>
    <row r="4877" spans="1:12" x14ac:dyDescent="0.25">
      <c r="A4877">
        <v>4864</v>
      </c>
      <c r="B4877" t="s">
        <v>17267</v>
      </c>
      <c r="C4877" t="s">
        <v>17750</v>
      </c>
      <c r="D4877" s="7">
        <v>7700000</v>
      </c>
      <c r="E4877">
        <v>56</v>
      </c>
      <c r="F4877" t="s">
        <v>257</v>
      </c>
      <c r="G4877">
        <v>90</v>
      </c>
      <c r="H4877">
        <v>75</v>
      </c>
      <c r="I4877">
        <v>1998</v>
      </c>
      <c r="J4877">
        <v>5</v>
      </c>
      <c r="K4877" t="s">
        <v>17270</v>
      </c>
      <c r="L4877">
        <f>data_to_analyze[[#This Row],[workers]]-data_to_analyze[[#This Row],[previous_workers]]</f>
        <v>15</v>
      </c>
    </row>
    <row r="4878" spans="1:12" x14ac:dyDescent="0.25">
      <c r="A4878">
        <v>4865</v>
      </c>
      <c r="B4878" t="s">
        <v>17271</v>
      </c>
      <c r="C4878" t="s">
        <v>17773</v>
      </c>
      <c r="D4878" s="7">
        <v>400000</v>
      </c>
      <c r="E4878">
        <v>56</v>
      </c>
      <c r="F4878" t="s">
        <v>289</v>
      </c>
      <c r="G4878">
        <v>31</v>
      </c>
      <c r="H4878">
        <v>22</v>
      </c>
      <c r="I4878">
        <v>2008</v>
      </c>
      <c r="J4878">
        <v>2</v>
      </c>
      <c r="K4878" t="s">
        <v>396</v>
      </c>
      <c r="L4878">
        <f>data_to_analyze[[#This Row],[workers]]-data_to_analyze[[#This Row],[previous_workers]]</f>
        <v>9</v>
      </c>
    </row>
    <row r="4879" spans="1:12" x14ac:dyDescent="0.25">
      <c r="A4879">
        <v>4866</v>
      </c>
      <c r="B4879" t="s">
        <v>17274</v>
      </c>
      <c r="C4879" t="s">
        <v>17755</v>
      </c>
      <c r="D4879" s="7">
        <v>16900000</v>
      </c>
      <c r="E4879">
        <v>56</v>
      </c>
      <c r="F4879" t="s">
        <v>233</v>
      </c>
      <c r="G4879">
        <v>100</v>
      </c>
      <c r="H4879">
        <v>80</v>
      </c>
      <c r="I4879">
        <v>1984</v>
      </c>
      <c r="J4879">
        <v>4</v>
      </c>
      <c r="K4879" t="s">
        <v>1015</v>
      </c>
      <c r="L4879">
        <f>data_to_analyze[[#This Row],[workers]]-data_to_analyze[[#This Row],[previous_workers]]</f>
        <v>20</v>
      </c>
    </row>
    <row r="4880" spans="1:12" x14ac:dyDescent="0.25">
      <c r="A4880">
        <v>4867</v>
      </c>
      <c r="B4880" t="s">
        <v>17277</v>
      </c>
      <c r="C4880" t="s">
        <v>17760</v>
      </c>
      <c r="D4880" s="7">
        <v>35600000</v>
      </c>
      <c r="E4880">
        <v>56</v>
      </c>
      <c r="F4880" t="s">
        <v>308</v>
      </c>
      <c r="G4880">
        <v>2531</v>
      </c>
      <c r="H4880">
        <v>1600</v>
      </c>
      <c r="I4880">
        <v>1986</v>
      </c>
      <c r="J4880">
        <v>1</v>
      </c>
      <c r="K4880" t="s">
        <v>422</v>
      </c>
      <c r="L4880">
        <f>data_to_analyze[[#This Row],[workers]]-data_to_analyze[[#This Row],[previous_workers]]</f>
        <v>931</v>
      </c>
    </row>
    <row r="4881" spans="1:12" x14ac:dyDescent="0.25">
      <c r="A4881">
        <v>4868</v>
      </c>
      <c r="B4881" t="s">
        <v>17280</v>
      </c>
      <c r="C4881" t="s">
        <v>17753</v>
      </c>
      <c r="D4881" s="7">
        <v>21100000</v>
      </c>
      <c r="E4881">
        <v>56</v>
      </c>
      <c r="F4881" t="s">
        <v>211</v>
      </c>
      <c r="G4881">
        <v>80</v>
      </c>
      <c r="H4881">
        <v>60</v>
      </c>
      <c r="I4881">
        <v>2011</v>
      </c>
      <c r="J4881">
        <v>2</v>
      </c>
      <c r="K4881" t="s">
        <v>4195</v>
      </c>
      <c r="L4881">
        <f>data_to_analyze[[#This Row],[workers]]-data_to_analyze[[#This Row],[previous_workers]]</f>
        <v>20</v>
      </c>
    </row>
    <row r="4882" spans="1:12" x14ac:dyDescent="0.25">
      <c r="A4882">
        <v>4869</v>
      </c>
      <c r="B4882" t="s">
        <v>17283</v>
      </c>
      <c r="C4882" t="s">
        <v>976</v>
      </c>
      <c r="D4882" s="7">
        <v>199800000</v>
      </c>
      <c r="E4882">
        <v>56</v>
      </c>
      <c r="F4882" t="s">
        <v>187</v>
      </c>
      <c r="G4882">
        <v>765</v>
      </c>
      <c r="H4882">
        <v>522</v>
      </c>
      <c r="I4882">
        <v>1969</v>
      </c>
      <c r="J4882">
        <v>6</v>
      </c>
      <c r="K4882" t="s">
        <v>101</v>
      </c>
      <c r="L4882">
        <f>data_to_analyze[[#This Row],[workers]]-data_to_analyze[[#This Row],[previous_workers]]</f>
        <v>243</v>
      </c>
    </row>
    <row r="4883" spans="1:12" x14ac:dyDescent="0.25">
      <c r="A4883">
        <v>4870</v>
      </c>
      <c r="B4883" t="s">
        <v>17287</v>
      </c>
      <c r="C4883" t="s">
        <v>17735</v>
      </c>
      <c r="D4883" s="7">
        <v>2900000</v>
      </c>
      <c r="E4883">
        <v>56</v>
      </c>
      <c r="F4883" t="s">
        <v>308</v>
      </c>
      <c r="G4883">
        <v>26</v>
      </c>
      <c r="H4883">
        <v>18</v>
      </c>
      <c r="I4883">
        <v>2010</v>
      </c>
      <c r="J4883">
        <v>2</v>
      </c>
      <c r="K4883" t="s">
        <v>2085</v>
      </c>
      <c r="L4883">
        <f>data_to_analyze[[#This Row],[workers]]-data_to_analyze[[#This Row],[previous_workers]]</f>
        <v>8</v>
      </c>
    </row>
    <row r="4884" spans="1:12" x14ac:dyDescent="0.25">
      <c r="A4884">
        <v>4871</v>
      </c>
      <c r="B4884" t="s">
        <v>17290</v>
      </c>
      <c r="C4884" t="s">
        <v>17734</v>
      </c>
      <c r="D4884" s="7">
        <v>4700000</v>
      </c>
      <c r="E4884">
        <v>56</v>
      </c>
      <c r="F4884" t="s">
        <v>25</v>
      </c>
      <c r="G4884">
        <v>75</v>
      </c>
      <c r="H4884">
        <v>40</v>
      </c>
      <c r="I4884">
        <v>2008</v>
      </c>
      <c r="J4884">
        <v>1</v>
      </c>
      <c r="K4884" t="s">
        <v>19</v>
      </c>
      <c r="L4884">
        <f>data_to_analyze[[#This Row],[workers]]-data_to_analyze[[#This Row],[previous_workers]]</f>
        <v>35</v>
      </c>
    </row>
    <row r="4885" spans="1:12" x14ac:dyDescent="0.25">
      <c r="A4885">
        <v>4872</v>
      </c>
      <c r="B4885" t="s">
        <v>17293</v>
      </c>
      <c r="C4885" t="s">
        <v>17743</v>
      </c>
      <c r="D4885" s="7">
        <v>7900000</v>
      </c>
      <c r="E4885">
        <v>56</v>
      </c>
      <c r="F4885" t="s">
        <v>55</v>
      </c>
      <c r="G4885">
        <v>275</v>
      </c>
      <c r="H4885">
        <v>150</v>
      </c>
      <c r="I4885">
        <v>2006</v>
      </c>
      <c r="J4885">
        <v>7</v>
      </c>
      <c r="K4885" t="s">
        <v>17296</v>
      </c>
      <c r="L4885">
        <f>data_to_analyze[[#This Row],[workers]]-data_to_analyze[[#This Row],[previous_workers]]</f>
        <v>125</v>
      </c>
    </row>
    <row r="4886" spans="1:12" x14ac:dyDescent="0.25">
      <c r="A4886">
        <v>4873</v>
      </c>
      <c r="B4886" t="s">
        <v>17297</v>
      </c>
      <c r="C4886" t="s">
        <v>17773</v>
      </c>
      <c r="D4886" s="7">
        <v>6500000</v>
      </c>
      <c r="E4886">
        <v>56</v>
      </c>
      <c r="F4886" t="s">
        <v>257</v>
      </c>
      <c r="G4886">
        <v>18</v>
      </c>
      <c r="H4886">
        <v>12</v>
      </c>
      <c r="I4886">
        <v>2003</v>
      </c>
      <c r="J4886">
        <v>4</v>
      </c>
      <c r="K4886" t="s">
        <v>2650</v>
      </c>
      <c r="L4886">
        <f>data_to_analyze[[#This Row],[workers]]-data_to_analyze[[#This Row],[previous_workers]]</f>
        <v>6</v>
      </c>
    </row>
    <row r="4887" spans="1:12" x14ac:dyDescent="0.25">
      <c r="A4887">
        <v>4874</v>
      </c>
      <c r="B4887" t="s">
        <v>17300</v>
      </c>
      <c r="C4887" t="s">
        <v>777</v>
      </c>
      <c r="D4887" s="7">
        <v>7400000</v>
      </c>
      <c r="E4887">
        <v>56</v>
      </c>
      <c r="F4887" t="s">
        <v>18</v>
      </c>
      <c r="G4887">
        <v>32</v>
      </c>
      <c r="H4887">
        <v>24</v>
      </c>
      <c r="I4887">
        <v>2002</v>
      </c>
      <c r="J4887">
        <v>1</v>
      </c>
      <c r="K4887" t="s">
        <v>4327</v>
      </c>
      <c r="L4887">
        <f>data_to_analyze[[#This Row],[workers]]-data_to_analyze[[#This Row],[previous_workers]]</f>
        <v>8</v>
      </c>
    </row>
    <row r="4888" spans="1:12" x14ac:dyDescent="0.25">
      <c r="A4888">
        <v>4875</v>
      </c>
      <c r="B4888" t="s">
        <v>17303</v>
      </c>
      <c r="C4888" t="s">
        <v>17775</v>
      </c>
      <c r="D4888" s="7">
        <v>11100000</v>
      </c>
      <c r="E4888">
        <v>56</v>
      </c>
      <c r="F4888" t="s">
        <v>308</v>
      </c>
      <c r="G4888">
        <v>34</v>
      </c>
      <c r="H4888">
        <v>26</v>
      </c>
      <c r="I4888">
        <v>2002</v>
      </c>
      <c r="J4888">
        <v>1</v>
      </c>
      <c r="K4888" t="s">
        <v>1860</v>
      </c>
      <c r="L4888">
        <f>data_to_analyze[[#This Row],[workers]]-data_to_analyze[[#This Row],[previous_workers]]</f>
        <v>8</v>
      </c>
    </row>
    <row r="4889" spans="1:12" x14ac:dyDescent="0.25">
      <c r="A4889">
        <v>4876</v>
      </c>
      <c r="B4889" t="s">
        <v>17306</v>
      </c>
      <c r="C4889" t="s">
        <v>10856</v>
      </c>
      <c r="D4889" s="7">
        <v>19200000</v>
      </c>
      <c r="E4889">
        <v>56</v>
      </c>
      <c r="F4889" t="s">
        <v>107</v>
      </c>
      <c r="G4889">
        <v>83</v>
      </c>
      <c r="H4889">
        <v>41</v>
      </c>
      <c r="I4889">
        <v>2005</v>
      </c>
      <c r="J4889">
        <v>7</v>
      </c>
      <c r="K4889" t="s">
        <v>1602</v>
      </c>
      <c r="L4889">
        <f>data_to_analyze[[#This Row],[workers]]-data_to_analyze[[#This Row],[previous_workers]]</f>
        <v>42</v>
      </c>
    </row>
    <row r="4890" spans="1:12" x14ac:dyDescent="0.25">
      <c r="A4890">
        <v>4877</v>
      </c>
      <c r="B4890" t="s">
        <v>17309</v>
      </c>
      <c r="C4890" t="s">
        <v>17745</v>
      </c>
      <c r="D4890" s="7">
        <v>18300000</v>
      </c>
      <c r="E4890">
        <v>56</v>
      </c>
      <c r="F4890" t="s">
        <v>6043</v>
      </c>
      <c r="G4890">
        <v>81</v>
      </c>
      <c r="H4890">
        <v>60</v>
      </c>
      <c r="I4890">
        <v>2006</v>
      </c>
      <c r="J4890">
        <v>1</v>
      </c>
      <c r="K4890" t="s">
        <v>466</v>
      </c>
      <c r="L4890">
        <f>data_to_analyze[[#This Row],[workers]]-data_to_analyze[[#This Row],[previous_workers]]</f>
        <v>21</v>
      </c>
    </row>
    <row r="4891" spans="1:12" x14ac:dyDescent="0.25">
      <c r="A4891">
        <v>4878</v>
      </c>
      <c r="B4891" t="s">
        <v>17312</v>
      </c>
      <c r="C4891" t="s">
        <v>777</v>
      </c>
      <c r="D4891" s="7">
        <v>2200000</v>
      </c>
      <c r="E4891">
        <v>56</v>
      </c>
      <c r="F4891" t="s">
        <v>336</v>
      </c>
      <c r="G4891">
        <v>16</v>
      </c>
      <c r="H4891">
        <v>12</v>
      </c>
      <c r="I4891">
        <v>2008</v>
      </c>
      <c r="J4891">
        <v>1</v>
      </c>
      <c r="K4891" t="s">
        <v>1004</v>
      </c>
      <c r="L4891">
        <f>data_to_analyze[[#This Row],[workers]]-data_to_analyze[[#This Row],[previous_workers]]</f>
        <v>4</v>
      </c>
    </row>
    <row r="4892" spans="1:12" x14ac:dyDescent="0.25">
      <c r="A4892">
        <v>4879</v>
      </c>
      <c r="B4892" t="s">
        <v>17315</v>
      </c>
      <c r="C4892" t="s">
        <v>17750</v>
      </c>
      <c r="D4892" s="7">
        <v>5200000</v>
      </c>
      <c r="E4892">
        <v>56</v>
      </c>
      <c r="F4892" t="s">
        <v>18</v>
      </c>
      <c r="G4892">
        <v>45</v>
      </c>
      <c r="H4892">
        <v>20</v>
      </c>
      <c r="I4892">
        <v>2009</v>
      </c>
      <c r="J4892">
        <v>3</v>
      </c>
      <c r="K4892" t="s">
        <v>17318</v>
      </c>
      <c r="L4892">
        <f>data_to_analyze[[#This Row],[workers]]-data_to_analyze[[#This Row],[previous_workers]]</f>
        <v>25</v>
      </c>
    </row>
    <row r="4893" spans="1:12" x14ac:dyDescent="0.25">
      <c r="A4893">
        <v>4880</v>
      </c>
      <c r="B4893" t="s">
        <v>17319</v>
      </c>
      <c r="C4893" t="s">
        <v>108</v>
      </c>
      <c r="D4893" s="7">
        <v>7700000</v>
      </c>
      <c r="E4893">
        <v>56</v>
      </c>
      <c r="F4893" t="s">
        <v>156</v>
      </c>
      <c r="G4893">
        <v>43</v>
      </c>
      <c r="H4893">
        <v>34</v>
      </c>
      <c r="I4893">
        <v>2010</v>
      </c>
      <c r="J4893">
        <v>4</v>
      </c>
      <c r="K4893" t="s">
        <v>11562</v>
      </c>
      <c r="L4893">
        <f>data_to_analyze[[#This Row],[workers]]-data_to_analyze[[#This Row],[previous_workers]]</f>
        <v>9</v>
      </c>
    </row>
    <row r="4894" spans="1:12" x14ac:dyDescent="0.25">
      <c r="A4894">
        <v>4881</v>
      </c>
      <c r="B4894" t="s">
        <v>17322</v>
      </c>
      <c r="C4894" t="s">
        <v>108</v>
      </c>
      <c r="D4894" s="7">
        <v>2200000</v>
      </c>
      <c r="E4894">
        <v>56</v>
      </c>
      <c r="F4894" t="s">
        <v>6043</v>
      </c>
      <c r="G4894">
        <v>82</v>
      </c>
      <c r="H4894">
        <v>60</v>
      </c>
      <c r="I4894">
        <v>2001</v>
      </c>
      <c r="J4894">
        <v>10</v>
      </c>
      <c r="K4894" t="s">
        <v>882</v>
      </c>
      <c r="L4894">
        <f>data_to_analyze[[#This Row],[workers]]-data_to_analyze[[#This Row],[previous_workers]]</f>
        <v>22</v>
      </c>
    </row>
    <row r="4895" spans="1:12" x14ac:dyDescent="0.25">
      <c r="A4895">
        <v>4882</v>
      </c>
      <c r="B4895" t="s">
        <v>17325</v>
      </c>
      <c r="C4895" t="s">
        <v>17735</v>
      </c>
      <c r="D4895" s="7">
        <v>2500000</v>
      </c>
      <c r="E4895">
        <v>56</v>
      </c>
      <c r="F4895" t="s">
        <v>336</v>
      </c>
      <c r="G4895">
        <v>18</v>
      </c>
      <c r="H4895">
        <v>10</v>
      </c>
      <c r="I4895">
        <v>2008</v>
      </c>
      <c r="J4895">
        <v>2</v>
      </c>
      <c r="K4895" t="s">
        <v>240</v>
      </c>
      <c r="L4895">
        <f>data_to_analyze[[#This Row],[workers]]-data_to_analyze[[#This Row],[previous_workers]]</f>
        <v>8</v>
      </c>
    </row>
    <row r="4896" spans="1:12" x14ac:dyDescent="0.25">
      <c r="A4896">
        <v>4883</v>
      </c>
      <c r="B4896" t="s">
        <v>17328</v>
      </c>
      <c r="C4896" t="s">
        <v>17742</v>
      </c>
      <c r="D4896" s="7">
        <v>9400000</v>
      </c>
      <c r="E4896">
        <v>56</v>
      </c>
      <c r="F4896" t="s">
        <v>18</v>
      </c>
      <c r="G4896">
        <v>41</v>
      </c>
      <c r="H4896">
        <v>38</v>
      </c>
      <c r="I4896">
        <v>2015</v>
      </c>
      <c r="J4896">
        <v>1</v>
      </c>
      <c r="K4896" t="s">
        <v>15265</v>
      </c>
      <c r="L4896">
        <f>data_to_analyze[[#This Row],[workers]]-data_to_analyze[[#This Row],[previous_workers]]</f>
        <v>3</v>
      </c>
    </row>
    <row r="4897" spans="1:12" x14ac:dyDescent="0.25">
      <c r="A4897">
        <v>4884</v>
      </c>
      <c r="B4897" t="s">
        <v>17331</v>
      </c>
      <c r="C4897" t="s">
        <v>10856</v>
      </c>
      <c r="D4897" s="7">
        <v>42500000</v>
      </c>
      <c r="E4897">
        <v>56</v>
      </c>
      <c r="F4897" t="s">
        <v>33</v>
      </c>
      <c r="G4897">
        <v>69</v>
      </c>
      <c r="H4897">
        <v>66</v>
      </c>
      <c r="I4897">
        <v>1996</v>
      </c>
      <c r="J4897">
        <v>8</v>
      </c>
      <c r="K4897" t="s">
        <v>730</v>
      </c>
      <c r="L4897">
        <f>data_to_analyze[[#This Row],[workers]]-data_to_analyze[[#This Row],[previous_workers]]</f>
        <v>3</v>
      </c>
    </row>
    <row r="4898" spans="1:12" x14ac:dyDescent="0.25">
      <c r="A4898">
        <v>4885</v>
      </c>
      <c r="B4898" t="s">
        <v>17334</v>
      </c>
      <c r="C4898" t="s">
        <v>7363</v>
      </c>
      <c r="D4898" s="7">
        <v>60400000</v>
      </c>
      <c r="E4898">
        <v>56</v>
      </c>
      <c r="F4898" t="s">
        <v>107</v>
      </c>
      <c r="G4898">
        <v>285</v>
      </c>
      <c r="H4898">
        <v>126</v>
      </c>
      <c r="I4898">
        <v>1990</v>
      </c>
      <c r="J4898">
        <v>2</v>
      </c>
      <c r="K4898" t="s">
        <v>17338</v>
      </c>
      <c r="L4898">
        <f>data_to_analyze[[#This Row],[workers]]-data_to_analyze[[#This Row],[previous_workers]]</f>
        <v>159</v>
      </c>
    </row>
    <row r="4899" spans="1:12" x14ac:dyDescent="0.25">
      <c r="A4899">
        <v>4886</v>
      </c>
      <c r="B4899" t="s">
        <v>17339</v>
      </c>
      <c r="C4899" t="s">
        <v>17770</v>
      </c>
      <c r="D4899" s="7">
        <v>2200000</v>
      </c>
      <c r="E4899">
        <v>56</v>
      </c>
      <c r="F4899" t="s">
        <v>308</v>
      </c>
      <c r="G4899">
        <v>40</v>
      </c>
      <c r="H4899">
        <v>25</v>
      </c>
      <c r="I4899">
        <v>2003</v>
      </c>
      <c r="J4899">
        <v>1</v>
      </c>
      <c r="K4899" t="s">
        <v>2939</v>
      </c>
      <c r="L4899">
        <f>data_to_analyze[[#This Row],[workers]]-data_to_analyze[[#This Row],[previous_workers]]</f>
        <v>15</v>
      </c>
    </row>
    <row r="4900" spans="1:12" x14ac:dyDescent="0.25">
      <c r="A4900">
        <v>4887</v>
      </c>
      <c r="B4900" t="s">
        <v>17342</v>
      </c>
      <c r="C4900" t="s">
        <v>777</v>
      </c>
      <c r="D4900" s="7">
        <v>7800000</v>
      </c>
      <c r="E4900">
        <v>56</v>
      </c>
      <c r="F4900" t="s">
        <v>48</v>
      </c>
      <c r="G4900">
        <v>63</v>
      </c>
      <c r="H4900">
        <v>40</v>
      </c>
      <c r="I4900">
        <v>2006</v>
      </c>
      <c r="J4900">
        <v>3</v>
      </c>
      <c r="K4900" t="s">
        <v>198</v>
      </c>
      <c r="L4900">
        <f>data_to_analyze[[#This Row],[workers]]-data_to_analyze[[#This Row],[previous_workers]]</f>
        <v>23</v>
      </c>
    </row>
    <row r="4901" spans="1:12" x14ac:dyDescent="0.25">
      <c r="A4901">
        <v>4888</v>
      </c>
      <c r="B4901" t="s">
        <v>17345</v>
      </c>
      <c r="C4901" t="s">
        <v>17769</v>
      </c>
      <c r="D4901" s="7">
        <v>600000</v>
      </c>
      <c r="E4901">
        <v>56</v>
      </c>
      <c r="F4901" t="s">
        <v>40</v>
      </c>
      <c r="G4901">
        <v>45</v>
      </c>
      <c r="H4901">
        <v>33</v>
      </c>
      <c r="I4901">
        <v>1961</v>
      </c>
      <c r="J4901">
        <v>1</v>
      </c>
      <c r="K4901" t="s">
        <v>26</v>
      </c>
      <c r="L4901">
        <f>data_to_analyze[[#This Row],[workers]]-data_to_analyze[[#This Row],[previous_workers]]</f>
        <v>12</v>
      </c>
    </row>
    <row r="4902" spans="1:12" x14ac:dyDescent="0.25">
      <c r="A4902">
        <v>4889</v>
      </c>
      <c r="B4902" t="s">
        <v>17348</v>
      </c>
      <c r="C4902" t="s">
        <v>17773</v>
      </c>
      <c r="D4902" s="7">
        <v>86400000</v>
      </c>
      <c r="E4902">
        <v>56</v>
      </c>
      <c r="F4902" t="s">
        <v>1041</v>
      </c>
      <c r="G4902">
        <v>541</v>
      </c>
      <c r="H4902">
        <v>381</v>
      </c>
      <c r="I4902">
        <v>1953</v>
      </c>
      <c r="J4902">
        <v>4</v>
      </c>
      <c r="K4902" t="s">
        <v>1896</v>
      </c>
      <c r="L4902">
        <f>data_to_analyze[[#This Row],[workers]]-data_to_analyze[[#This Row],[previous_workers]]</f>
        <v>160</v>
      </c>
    </row>
    <row r="4903" spans="1:12" x14ac:dyDescent="0.25">
      <c r="A4903">
        <v>4890</v>
      </c>
      <c r="B4903" t="s">
        <v>17352</v>
      </c>
      <c r="C4903" t="s">
        <v>17751</v>
      </c>
      <c r="D4903" s="7">
        <v>3700000</v>
      </c>
      <c r="E4903">
        <v>56</v>
      </c>
      <c r="F4903" t="s">
        <v>336</v>
      </c>
      <c r="G4903">
        <v>4</v>
      </c>
      <c r="H4903">
        <v>4</v>
      </c>
      <c r="I4903">
        <v>1977</v>
      </c>
      <c r="J4903">
        <v>1</v>
      </c>
      <c r="K4903" t="s">
        <v>17355</v>
      </c>
      <c r="L4903">
        <f>data_to_analyze[[#This Row],[workers]]-data_to_analyze[[#This Row],[previous_workers]]</f>
        <v>0</v>
      </c>
    </row>
    <row r="4904" spans="1:12" x14ac:dyDescent="0.25">
      <c r="A4904">
        <v>4891</v>
      </c>
      <c r="B4904" t="s">
        <v>17356</v>
      </c>
      <c r="C4904" t="s">
        <v>17770</v>
      </c>
      <c r="D4904" s="7">
        <v>7800000</v>
      </c>
      <c r="E4904">
        <v>56</v>
      </c>
      <c r="F4904" t="s">
        <v>107</v>
      </c>
      <c r="G4904">
        <v>40</v>
      </c>
      <c r="H4904">
        <v>32</v>
      </c>
      <c r="I4904">
        <v>2002</v>
      </c>
      <c r="J4904">
        <v>1</v>
      </c>
      <c r="K4904" t="s">
        <v>34</v>
      </c>
      <c r="L4904">
        <f>data_to_analyze[[#This Row],[workers]]-data_to_analyze[[#This Row],[previous_workers]]</f>
        <v>8</v>
      </c>
    </row>
    <row r="4905" spans="1:12" x14ac:dyDescent="0.25">
      <c r="A4905">
        <v>4892</v>
      </c>
      <c r="B4905" t="s">
        <v>17359</v>
      </c>
      <c r="C4905" t="s">
        <v>10856</v>
      </c>
      <c r="D4905" s="7">
        <v>27100000</v>
      </c>
      <c r="E4905">
        <v>56</v>
      </c>
      <c r="F4905" t="s">
        <v>336</v>
      </c>
      <c r="G4905">
        <v>54</v>
      </c>
      <c r="H4905">
        <v>32</v>
      </c>
      <c r="I4905">
        <v>2006</v>
      </c>
      <c r="J4905">
        <v>7</v>
      </c>
      <c r="K4905" t="s">
        <v>137</v>
      </c>
      <c r="L4905">
        <f>data_to_analyze[[#This Row],[workers]]-data_to_analyze[[#This Row],[previous_workers]]</f>
        <v>22</v>
      </c>
    </row>
    <row r="4906" spans="1:12" x14ac:dyDescent="0.25">
      <c r="A4906">
        <v>4893</v>
      </c>
      <c r="B4906" t="s">
        <v>17362</v>
      </c>
      <c r="C4906" t="s">
        <v>17735</v>
      </c>
      <c r="D4906" s="7">
        <v>12600000</v>
      </c>
      <c r="E4906">
        <v>56</v>
      </c>
      <c r="F4906" t="s">
        <v>55</v>
      </c>
      <c r="G4906">
        <v>30</v>
      </c>
      <c r="H4906">
        <v>9</v>
      </c>
      <c r="I4906">
        <v>2001</v>
      </c>
      <c r="J4906">
        <v>6</v>
      </c>
      <c r="K4906" t="s">
        <v>3830</v>
      </c>
      <c r="L4906">
        <f>data_to_analyze[[#This Row],[workers]]-data_to_analyze[[#This Row],[previous_workers]]</f>
        <v>21</v>
      </c>
    </row>
    <row r="4907" spans="1:12" x14ac:dyDescent="0.25">
      <c r="A4907">
        <v>4894</v>
      </c>
      <c r="B4907" t="s">
        <v>17365</v>
      </c>
      <c r="C4907" t="s">
        <v>17765</v>
      </c>
      <c r="D4907" s="7">
        <v>10200000</v>
      </c>
      <c r="E4907">
        <v>55</v>
      </c>
      <c r="F4907" t="s">
        <v>18</v>
      </c>
      <c r="G4907">
        <v>52</v>
      </c>
      <c r="H4907">
        <v>30</v>
      </c>
      <c r="I4907">
        <v>2007</v>
      </c>
      <c r="J4907">
        <v>4</v>
      </c>
      <c r="K4907" t="s">
        <v>8050</v>
      </c>
      <c r="L4907">
        <f>data_to_analyze[[#This Row],[workers]]-data_to_analyze[[#This Row],[previous_workers]]</f>
        <v>22</v>
      </c>
    </row>
    <row r="4908" spans="1:12" x14ac:dyDescent="0.25">
      <c r="A4908">
        <v>4895</v>
      </c>
      <c r="B4908" t="s">
        <v>17368</v>
      </c>
      <c r="C4908" t="s">
        <v>777</v>
      </c>
      <c r="D4908" s="7">
        <v>2100000</v>
      </c>
      <c r="E4908">
        <v>55</v>
      </c>
      <c r="F4908" t="s">
        <v>257</v>
      </c>
      <c r="G4908">
        <v>16</v>
      </c>
      <c r="H4908">
        <v>11</v>
      </c>
      <c r="I4908">
        <v>2004</v>
      </c>
      <c r="J4908">
        <v>2</v>
      </c>
      <c r="K4908" t="s">
        <v>1315</v>
      </c>
      <c r="L4908">
        <f>data_to_analyze[[#This Row],[workers]]-data_to_analyze[[#This Row],[previous_workers]]</f>
        <v>5</v>
      </c>
    </row>
    <row r="4909" spans="1:12" x14ac:dyDescent="0.25">
      <c r="A4909">
        <v>4896</v>
      </c>
      <c r="B4909" t="s">
        <v>17371</v>
      </c>
      <c r="C4909" t="s">
        <v>17742</v>
      </c>
      <c r="D4909" s="7">
        <v>7200000</v>
      </c>
      <c r="E4909">
        <v>55</v>
      </c>
      <c r="F4909" t="s">
        <v>40</v>
      </c>
      <c r="G4909">
        <v>34</v>
      </c>
      <c r="H4909">
        <v>16</v>
      </c>
      <c r="I4909">
        <v>2008</v>
      </c>
      <c r="J4909">
        <v>5</v>
      </c>
      <c r="K4909" t="s">
        <v>506</v>
      </c>
      <c r="L4909">
        <f>data_to_analyze[[#This Row],[workers]]-data_to_analyze[[#This Row],[previous_workers]]</f>
        <v>18</v>
      </c>
    </row>
    <row r="4910" spans="1:12" x14ac:dyDescent="0.25">
      <c r="A4910">
        <v>4897</v>
      </c>
      <c r="B4910" t="s">
        <v>17374</v>
      </c>
      <c r="C4910" t="s">
        <v>17750</v>
      </c>
      <c r="D4910" s="7">
        <v>3200000</v>
      </c>
      <c r="E4910">
        <v>55</v>
      </c>
      <c r="F4910" t="s">
        <v>257</v>
      </c>
      <c r="G4910">
        <v>25</v>
      </c>
      <c r="H4910">
        <v>15</v>
      </c>
      <c r="I4910">
        <v>2009</v>
      </c>
      <c r="J4910">
        <v>4</v>
      </c>
      <c r="K4910" t="s">
        <v>4191</v>
      </c>
      <c r="L4910">
        <f>data_to_analyze[[#This Row],[workers]]-data_to_analyze[[#This Row],[previous_workers]]</f>
        <v>10</v>
      </c>
    </row>
    <row r="4911" spans="1:12" x14ac:dyDescent="0.25">
      <c r="A4911">
        <v>4898</v>
      </c>
      <c r="B4911" t="s">
        <v>17377</v>
      </c>
      <c r="C4911" t="s">
        <v>17751</v>
      </c>
      <c r="D4911" s="7">
        <v>101600000</v>
      </c>
      <c r="E4911">
        <v>55</v>
      </c>
      <c r="F4911" t="s">
        <v>297</v>
      </c>
      <c r="G4911">
        <v>710</v>
      </c>
      <c r="H4911">
        <v>403</v>
      </c>
      <c r="I4911">
        <v>2003</v>
      </c>
      <c r="J4911">
        <v>11</v>
      </c>
      <c r="K4911" t="s">
        <v>17380</v>
      </c>
      <c r="L4911">
        <f>data_to_analyze[[#This Row],[workers]]-data_to_analyze[[#This Row],[previous_workers]]</f>
        <v>307</v>
      </c>
    </row>
    <row r="4912" spans="1:12" x14ac:dyDescent="0.25">
      <c r="A4912">
        <v>4899</v>
      </c>
      <c r="B4912" t="s">
        <v>17381</v>
      </c>
      <c r="C4912" t="s">
        <v>10856</v>
      </c>
      <c r="D4912" s="7">
        <v>23100000</v>
      </c>
      <c r="E4912">
        <v>55</v>
      </c>
      <c r="F4912" t="s">
        <v>18</v>
      </c>
      <c r="G4912">
        <v>23</v>
      </c>
      <c r="H4912">
        <v>14</v>
      </c>
      <c r="I4912">
        <v>2010</v>
      </c>
      <c r="J4912">
        <v>3</v>
      </c>
      <c r="K4912" t="s">
        <v>163</v>
      </c>
      <c r="L4912">
        <f>data_to_analyze[[#This Row],[workers]]-data_to_analyze[[#This Row],[previous_workers]]</f>
        <v>9</v>
      </c>
    </row>
    <row r="4913" spans="1:12" x14ac:dyDescent="0.25">
      <c r="A4913">
        <v>4900</v>
      </c>
      <c r="B4913" t="s">
        <v>17384</v>
      </c>
      <c r="C4913" t="s">
        <v>17745</v>
      </c>
      <c r="D4913" s="7">
        <v>400000</v>
      </c>
      <c r="E4913">
        <v>55</v>
      </c>
      <c r="F4913" t="s">
        <v>107</v>
      </c>
      <c r="G4913">
        <v>34</v>
      </c>
      <c r="H4913">
        <v>25</v>
      </c>
      <c r="I4913">
        <v>1994</v>
      </c>
      <c r="J4913">
        <v>3</v>
      </c>
      <c r="K4913" t="s">
        <v>14709</v>
      </c>
      <c r="L4913">
        <f>data_to_analyze[[#This Row],[workers]]-data_to_analyze[[#This Row],[previous_workers]]</f>
        <v>9</v>
      </c>
    </row>
    <row r="4914" spans="1:12" x14ac:dyDescent="0.25">
      <c r="A4914">
        <v>4901</v>
      </c>
      <c r="B4914" t="s">
        <v>17387</v>
      </c>
      <c r="C4914" t="s">
        <v>17773</v>
      </c>
      <c r="D4914" s="7">
        <v>36600000</v>
      </c>
      <c r="E4914">
        <v>55</v>
      </c>
      <c r="F4914" t="s">
        <v>181</v>
      </c>
      <c r="G4914">
        <v>235</v>
      </c>
      <c r="H4914">
        <v>208</v>
      </c>
      <c r="I4914">
        <v>1987</v>
      </c>
      <c r="J4914">
        <v>8</v>
      </c>
      <c r="K4914" t="s">
        <v>17390</v>
      </c>
      <c r="L4914">
        <f>data_to_analyze[[#This Row],[workers]]-data_to_analyze[[#This Row],[previous_workers]]</f>
        <v>27</v>
      </c>
    </row>
    <row r="4915" spans="1:12" x14ac:dyDescent="0.25">
      <c r="A4915">
        <v>4902</v>
      </c>
      <c r="B4915" t="s">
        <v>17391</v>
      </c>
      <c r="C4915" t="s">
        <v>17742</v>
      </c>
      <c r="D4915" s="7">
        <v>15200000</v>
      </c>
      <c r="E4915">
        <v>55</v>
      </c>
      <c r="F4915" t="s">
        <v>308</v>
      </c>
      <c r="G4915">
        <v>110</v>
      </c>
      <c r="H4915">
        <v>50</v>
      </c>
      <c r="I4915">
        <v>2001</v>
      </c>
      <c r="J4915">
        <v>7</v>
      </c>
      <c r="K4915" t="s">
        <v>506</v>
      </c>
      <c r="L4915">
        <f>data_to_analyze[[#This Row],[workers]]-data_to_analyze[[#This Row],[previous_workers]]</f>
        <v>60</v>
      </c>
    </row>
    <row r="4916" spans="1:12" x14ac:dyDescent="0.25">
      <c r="A4916">
        <v>4903</v>
      </c>
      <c r="B4916" t="s">
        <v>17394</v>
      </c>
      <c r="C4916" t="s">
        <v>10856</v>
      </c>
      <c r="D4916" s="7">
        <v>20300000</v>
      </c>
      <c r="E4916">
        <v>55</v>
      </c>
      <c r="F4916" t="s">
        <v>25</v>
      </c>
      <c r="G4916">
        <v>744</v>
      </c>
      <c r="H4916">
        <v>481</v>
      </c>
      <c r="I4916">
        <v>1997</v>
      </c>
      <c r="J4916">
        <v>8</v>
      </c>
      <c r="K4916" t="s">
        <v>959</v>
      </c>
      <c r="L4916">
        <f>data_to_analyze[[#This Row],[workers]]-data_to_analyze[[#This Row],[previous_workers]]</f>
        <v>263</v>
      </c>
    </row>
    <row r="4917" spans="1:12" x14ac:dyDescent="0.25">
      <c r="A4917">
        <v>4904</v>
      </c>
      <c r="B4917" t="s">
        <v>17397</v>
      </c>
      <c r="C4917" t="s">
        <v>777</v>
      </c>
      <c r="D4917" s="7">
        <v>4100000</v>
      </c>
      <c r="E4917">
        <v>55</v>
      </c>
      <c r="F4917" t="s">
        <v>181</v>
      </c>
      <c r="G4917">
        <v>25</v>
      </c>
      <c r="H4917">
        <v>17</v>
      </c>
      <c r="I4917">
        <v>2003</v>
      </c>
      <c r="J4917">
        <v>3</v>
      </c>
      <c r="K4917" t="s">
        <v>203</v>
      </c>
      <c r="L4917">
        <f>data_to_analyze[[#This Row],[workers]]-data_to_analyze[[#This Row],[previous_workers]]</f>
        <v>8</v>
      </c>
    </row>
    <row r="4918" spans="1:12" x14ac:dyDescent="0.25">
      <c r="A4918">
        <v>4905</v>
      </c>
      <c r="B4918" t="s">
        <v>17400</v>
      </c>
      <c r="C4918" t="s">
        <v>17736</v>
      </c>
      <c r="D4918" s="7">
        <v>7400000</v>
      </c>
      <c r="E4918">
        <v>55</v>
      </c>
      <c r="F4918" t="s">
        <v>18</v>
      </c>
      <c r="G4918">
        <v>25</v>
      </c>
      <c r="H4918">
        <v>8</v>
      </c>
      <c r="I4918">
        <v>2006</v>
      </c>
      <c r="J4918">
        <v>1</v>
      </c>
      <c r="K4918" t="s">
        <v>17403</v>
      </c>
      <c r="L4918">
        <f>data_to_analyze[[#This Row],[workers]]-data_to_analyze[[#This Row],[previous_workers]]</f>
        <v>17</v>
      </c>
    </row>
    <row r="4919" spans="1:12" x14ac:dyDescent="0.25">
      <c r="A4919">
        <v>4906</v>
      </c>
      <c r="B4919" t="s">
        <v>17404</v>
      </c>
      <c r="C4919" t="s">
        <v>17735</v>
      </c>
      <c r="D4919" s="7">
        <v>2200000</v>
      </c>
      <c r="E4919">
        <v>55</v>
      </c>
      <c r="F4919" t="s">
        <v>156</v>
      </c>
      <c r="G4919">
        <v>14</v>
      </c>
      <c r="H4919">
        <v>10</v>
      </c>
      <c r="I4919">
        <v>2003</v>
      </c>
      <c r="J4919">
        <v>1</v>
      </c>
      <c r="K4919" t="s">
        <v>11592</v>
      </c>
      <c r="L4919">
        <f>data_to_analyze[[#This Row],[workers]]-data_to_analyze[[#This Row],[previous_workers]]</f>
        <v>4</v>
      </c>
    </row>
    <row r="4920" spans="1:12" x14ac:dyDescent="0.25">
      <c r="A4920">
        <v>4907</v>
      </c>
      <c r="B4920" t="s">
        <v>17407</v>
      </c>
      <c r="C4920" t="s">
        <v>10856</v>
      </c>
      <c r="D4920" s="7">
        <v>3100000</v>
      </c>
      <c r="E4920">
        <v>55</v>
      </c>
      <c r="F4920" t="s">
        <v>308</v>
      </c>
      <c r="G4920">
        <v>38</v>
      </c>
      <c r="H4920">
        <v>11</v>
      </c>
      <c r="I4920">
        <v>2006</v>
      </c>
      <c r="J4920">
        <v>1</v>
      </c>
      <c r="K4920" t="s">
        <v>17410</v>
      </c>
      <c r="L4920">
        <f>data_to_analyze[[#This Row],[workers]]-data_to_analyze[[#This Row],[previous_workers]]</f>
        <v>27</v>
      </c>
    </row>
    <row r="4921" spans="1:12" x14ac:dyDescent="0.25">
      <c r="A4921">
        <v>4908</v>
      </c>
      <c r="B4921" t="s">
        <v>17411</v>
      </c>
      <c r="C4921" t="s">
        <v>17766</v>
      </c>
      <c r="D4921" s="7">
        <v>15200000</v>
      </c>
      <c r="E4921">
        <v>55</v>
      </c>
      <c r="F4921" t="s">
        <v>18</v>
      </c>
      <c r="G4921">
        <v>62</v>
      </c>
      <c r="H4921">
        <v>44</v>
      </c>
      <c r="I4921">
        <v>1989</v>
      </c>
      <c r="J4921">
        <v>11</v>
      </c>
      <c r="K4921" t="s">
        <v>17414</v>
      </c>
      <c r="L4921">
        <f>data_to_analyze[[#This Row],[workers]]-data_to_analyze[[#This Row],[previous_workers]]</f>
        <v>18</v>
      </c>
    </row>
    <row r="4922" spans="1:12" x14ac:dyDescent="0.25">
      <c r="A4922">
        <v>4909</v>
      </c>
      <c r="B4922" t="s">
        <v>17415</v>
      </c>
      <c r="C4922" t="s">
        <v>10856</v>
      </c>
      <c r="D4922" s="7">
        <v>3100000</v>
      </c>
      <c r="E4922">
        <v>55</v>
      </c>
      <c r="F4922" t="s">
        <v>18</v>
      </c>
      <c r="G4922">
        <v>46</v>
      </c>
      <c r="H4922">
        <v>21</v>
      </c>
      <c r="I4922">
        <v>2011</v>
      </c>
      <c r="J4922">
        <v>1</v>
      </c>
      <c r="K4922" t="s">
        <v>1475</v>
      </c>
      <c r="L4922">
        <f>data_to_analyze[[#This Row],[workers]]-data_to_analyze[[#This Row],[previous_workers]]</f>
        <v>25</v>
      </c>
    </row>
    <row r="4923" spans="1:12" x14ac:dyDescent="0.25">
      <c r="A4923">
        <v>4910</v>
      </c>
      <c r="B4923" t="s">
        <v>17418</v>
      </c>
      <c r="C4923" t="s">
        <v>17770</v>
      </c>
      <c r="D4923" s="7">
        <v>7500000</v>
      </c>
      <c r="E4923">
        <v>55</v>
      </c>
      <c r="F4923" t="s">
        <v>211</v>
      </c>
      <c r="G4923">
        <v>64</v>
      </c>
      <c r="H4923">
        <v>56</v>
      </c>
      <c r="I4923">
        <v>2001</v>
      </c>
      <c r="J4923">
        <v>4</v>
      </c>
      <c r="K4923" t="s">
        <v>17421</v>
      </c>
      <c r="L4923">
        <f>data_to_analyze[[#This Row],[workers]]-data_to_analyze[[#This Row],[previous_workers]]</f>
        <v>8</v>
      </c>
    </row>
    <row r="4924" spans="1:12" x14ac:dyDescent="0.25">
      <c r="A4924">
        <v>4911</v>
      </c>
      <c r="B4924" t="s">
        <v>17422</v>
      </c>
      <c r="C4924" t="s">
        <v>17734</v>
      </c>
      <c r="D4924" s="7">
        <v>3300000</v>
      </c>
      <c r="E4924">
        <v>55</v>
      </c>
      <c r="F4924" t="s">
        <v>336</v>
      </c>
      <c r="G4924">
        <v>10</v>
      </c>
      <c r="H4924">
        <v>9</v>
      </c>
      <c r="I4924">
        <v>2004</v>
      </c>
      <c r="J4924">
        <v>4</v>
      </c>
      <c r="K4924" t="s">
        <v>4263</v>
      </c>
      <c r="L4924">
        <f>data_to_analyze[[#This Row],[workers]]-data_to_analyze[[#This Row],[previous_workers]]</f>
        <v>1</v>
      </c>
    </row>
    <row r="4925" spans="1:12" x14ac:dyDescent="0.25">
      <c r="A4925">
        <v>4912</v>
      </c>
      <c r="B4925" t="s">
        <v>17425</v>
      </c>
      <c r="C4925" t="s">
        <v>17770</v>
      </c>
      <c r="D4925" s="7">
        <v>3100000</v>
      </c>
      <c r="E4925">
        <v>55</v>
      </c>
      <c r="F4925" t="s">
        <v>18</v>
      </c>
      <c r="G4925">
        <v>25</v>
      </c>
      <c r="H4925">
        <v>13</v>
      </c>
      <c r="I4925">
        <v>2007</v>
      </c>
      <c r="J4925">
        <v>1</v>
      </c>
      <c r="K4925" t="s">
        <v>258</v>
      </c>
      <c r="L4925">
        <f>data_to_analyze[[#This Row],[workers]]-data_to_analyze[[#This Row],[previous_workers]]</f>
        <v>12</v>
      </c>
    </row>
    <row r="4926" spans="1:12" x14ac:dyDescent="0.25">
      <c r="A4926">
        <v>4913</v>
      </c>
      <c r="B4926" t="s">
        <v>17428</v>
      </c>
      <c r="C4926" t="s">
        <v>976</v>
      </c>
      <c r="D4926" s="7">
        <v>33200000</v>
      </c>
      <c r="E4926">
        <v>55</v>
      </c>
      <c r="F4926" t="s">
        <v>271</v>
      </c>
      <c r="G4926">
        <v>326</v>
      </c>
      <c r="H4926">
        <v>242</v>
      </c>
      <c r="I4926">
        <v>1999</v>
      </c>
      <c r="J4926">
        <v>1</v>
      </c>
      <c r="K4926" t="s">
        <v>101</v>
      </c>
      <c r="L4926">
        <f>data_to_analyze[[#This Row],[workers]]-data_to_analyze[[#This Row],[previous_workers]]</f>
        <v>84</v>
      </c>
    </row>
    <row r="4927" spans="1:12" x14ac:dyDescent="0.25">
      <c r="A4927">
        <v>4914</v>
      </c>
      <c r="B4927" t="s">
        <v>17431</v>
      </c>
      <c r="C4927" t="s">
        <v>17739</v>
      </c>
      <c r="D4927" s="7">
        <v>28100000</v>
      </c>
      <c r="E4927">
        <v>55</v>
      </c>
      <c r="F4927" t="s">
        <v>48</v>
      </c>
      <c r="G4927">
        <v>42</v>
      </c>
      <c r="H4927">
        <v>26</v>
      </c>
      <c r="I4927">
        <v>1999</v>
      </c>
      <c r="J4927">
        <v>2</v>
      </c>
      <c r="K4927" t="s">
        <v>17434</v>
      </c>
      <c r="L4927">
        <f>data_to_analyze[[#This Row],[workers]]-data_to_analyze[[#This Row],[previous_workers]]</f>
        <v>16</v>
      </c>
    </row>
    <row r="4928" spans="1:12" x14ac:dyDescent="0.25">
      <c r="A4928">
        <v>4915</v>
      </c>
      <c r="B4928" t="s">
        <v>17435</v>
      </c>
      <c r="C4928" t="s">
        <v>17742</v>
      </c>
      <c r="D4928" s="7">
        <v>2200000</v>
      </c>
      <c r="E4928">
        <v>55</v>
      </c>
      <c r="F4928" t="s">
        <v>18</v>
      </c>
      <c r="G4928">
        <v>18</v>
      </c>
      <c r="H4928">
        <v>14</v>
      </c>
      <c r="I4928">
        <v>2013</v>
      </c>
      <c r="J4928">
        <v>2</v>
      </c>
      <c r="K4928" t="s">
        <v>1617</v>
      </c>
      <c r="L4928">
        <f>data_to_analyze[[#This Row],[workers]]-data_to_analyze[[#This Row],[previous_workers]]</f>
        <v>4</v>
      </c>
    </row>
    <row r="4929" spans="1:12" x14ac:dyDescent="0.25">
      <c r="A4929">
        <v>4916</v>
      </c>
      <c r="B4929" t="s">
        <v>17438</v>
      </c>
      <c r="C4929" t="s">
        <v>17757</v>
      </c>
      <c r="D4929" s="7">
        <v>19300000</v>
      </c>
      <c r="E4929">
        <v>55</v>
      </c>
      <c r="F4929" t="s">
        <v>149</v>
      </c>
      <c r="G4929">
        <v>35</v>
      </c>
      <c r="H4929">
        <v>12</v>
      </c>
      <c r="I4929">
        <v>2003</v>
      </c>
      <c r="J4929">
        <v>1</v>
      </c>
      <c r="K4929" t="s">
        <v>17441</v>
      </c>
      <c r="L4929">
        <f>data_to_analyze[[#This Row],[workers]]-data_to_analyze[[#This Row],[previous_workers]]</f>
        <v>23</v>
      </c>
    </row>
    <row r="4930" spans="1:12" x14ac:dyDescent="0.25">
      <c r="A4930">
        <v>4917</v>
      </c>
      <c r="B4930" t="s">
        <v>17442</v>
      </c>
      <c r="C4930" t="s">
        <v>17739</v>
      </c>
      <c r="D4930" s="7">
        <v>19900000</v>
      </c>
      <c r="E4930">
        <v>55</v>
      </c>
      <c r="F4930" t="s">
        <v>40</v>
      </c>
      <c r="G4930">
        <v>65</v>
      </c>
      <c r="H4930">
        <v>24</v>
      </c>
      <c r="I4930">
        <v>2005</v>
      </c>
      <c r="J4930">
        <v>2</v>
      </c>
      <c r="K4930" t="s">
        <v>17445</v>
      </c>
      <c r="L4930">
        <f>data_to_analyze[[#This Row],[workers]]-data_to_analyze[[#This Row],[previous_workers]]</f>
        <v>41</v>
      </c>
    </row>
    <row r="4931" spans="1:12" x14ac:dyDescent="0.25">
      <c r="A4931">
        <v>4918</v>
      </c>
      <c r="B4931" t="s">
        <v>17446</v>
      </c>
      <c r="C4931" t="s">
        <v>17760</v>
      </c>
      <c r="D4931" s="7">
        <v>5300000</v>
      </c>
      <c r="E4931">
        <v>55</v>
      </c>
      <c r="F4931" t="s">
        <v>25</v>
      </c>
      <c r="G4931">
        <v>40</v>
      </c>
      <c r="H4931">
        <v>23</v>
      </c>
      <c r="I4931">
        <v>2006</v>
      </c>
      <c r="J4931">
        <v>3</v>
      </c>
      <c r="K4931" t="s">
        <v>17449</v>
      </c>
      <c r="L4931">
        <f>data_to_analyze[[#This Row],[workers]]-data_to_analyze[[#This Row],[previous_workers]]</f>
        <v>17</v>
      </c>
    </row>
    <row r="4932" spans="1:12" x14ac:dyDescent="0.25">
      <c r="A4932">
        <v>4919</v>
      </c>
      <c r="B4932" t="s">
        <v>17450</v>
      </c>
      <c r="C4932" t="s">
        <v>17773</v>
      </c>
      <c r="D4932" s="7">
        <v>30200000</v>
      </c>
      <c r="E4932">
        <v>55</v>
      </c>
      <c r="F4932" t="s">
        <v>257</v>
      </c>
      <c r="G4932">
        <v>130</v>
      </c>
      <c r="H4932">
        <v>92</v>
      </c>
      <c r="I4932">
        <v>2007</v>
      </c>
      <c r="J4932">
        <v>4</v>
      </c>
      <c r="K4932" t="s">
        <v>591</v>
      </c>
      <c r="L4932">
        <f>data_to_analyze[[#This Row],[workers]]-data_to_analyze[[#This Row],[previous_workers]]</f>
        <v>38</v>
      </c>
    </row>
    <row r="4933" spans="1:12" x14ac:dyDescent="0.25">
      <c r="A4933">
        <v>4920</v>
      </c>
      <c r="B4933" t="s">
        <v>17453</v>
      </c>
      <c r="C4933" t="s">
        <v>17745</v>
      </c>
      <c r="D4933" s="7">
        <v>13200000</v>
      </c>
      <c r="E4933">
        <v>55</v>
      </c>
      <c r="F4933" t="s">
        <v>18</v>
      </c>
      <c r="G4933">
        <v>23</v>
      </c>
      <c r="H4933">
        <v>13</v>
      </c>
      <c r="I4933">
        <v>2010</v>
      </c>
      <c r="J4933">
        <v>6</v>
      </c>
      <c r="K4933" t="s">
        <v>466</v>
      </c>
      <c r="L4933">
        <f>data_to_analyze[[#This Row],[workers]]-data_to_analyze[[#This Row],[previous_workers]]</f>
        <v>10</v>
      </c>
    </row>
    <row r="4934" spans="1:12" x14ac:dyDescent="0.25">
      <c r="A4934">
        <v>4921</v>
      </c>
      <c r="B4934" t="s">
        <v>17456</v>
      </c>
      <c r="C4934" t="s">
        <v>17742</v>
      </c>
      <c r="D4934" s="7">
        <v>14500000</v>
      </c>
      <c r="E4934">
        <v>55</v>
      </c>
      <c r="F4934" t="s">
        <v>55</v>
      </c>
      <c r="G4934">
        <v>79</v>
      </c>
      <c r="H4934">
        <v>50</v>
      </c>
      <c r="I4934">
        <v>1990</v>
      </c>
      <c r="J4934">
        <v>1</v>
      </c>
      <c r="K4934" t="s">
        <v>17459</v>
      </c>
      <c r="L4934">
        <f>data_to_analyze[[#This Row],[workers]]-data_to_analyze[[#This Row],[previous_workers]]</f>
        <v>29</v>
      </c>
    </row>
    <row r="4935" spans="1:12" x14ac:dyDescent="0.25">
      <c r="A4935">
        <v>4922</v>
      </c>
      <c r="B4935" t="s">
        <v>17460</v>
      </c>
      <c r="C4935" t="s">
        <v>17762</v>
      </c>
      <c r="D4935" s="7">
        <v>16600000</v>
      </c>
      <c r="E4935">
        <v>55</v>
      </c>
      <c r="F4935" t="s">
        <v>218</v>
      </c>
      <c r="G4935">
        <v>71</v>
      </c>
      <c r="H4935">
        <v>43</v>
      </c>
      <c r="I4935">
        <v>2006</v>
      </c>
      <c r="J4935">
        <v>9</v>
      </c>
      <c r="K4935" t="s">
        <v>77</v>
      </c>
      <c r="L4935">
        <f>data_to_analyze[[#This Row],[workers]]-data_to_analyze[[#This Row],[previous_workers]]</f>
        <v>28</v>
      </c>
    </row>
    <row r="4936" spans="1:12" x14ac:dyDescent="0.25">
      <c r="A4936">
        <v>4923</v>
      </c>
      <c r="B4936" t="s">
        <v>17463</v>
      </c>
      <c r="C4936" t="s">
        <v>777</v>
      </c>
      <c r="D4936" s="7">
        <v>5200000</v>
      </c>
      <c r="E4936">
        <v>55</v>
      </c>
      <c r="F4936" t="s">
        <v>6043</v>
      </c>
      <c r="G4936">
        <v>40</v>
      </c>
      <c r="H4936">
        <v>25</v>
      </c>
      <c r="I4936">
        <v>2007</v>
      </c>
      <c r="J4936">
        <v>1</v>
      </c>
      <c r="K4936" t="s">
        <v>4327</v>
      </c>
      <c r="L4936">
        <f>data_to_analyze[[#This Row],[workers]]-data_to_analyze[[#This Row],[previous_workers]]</f>
        <v>15</v>
      </c>
    </row>
    <row r="4937" spans="1:12" x14ac:dyDescent="0.25">
      <c r="A4937">
        <v>4924</v>
      </c>
      <c r="B4937" t="s">
        <v>17466</v>
      </c>
      <c r="C4937" t="s">
        <v>17739</v>
      </c>
      <c r="D4937" s="7">
        <v>13600000</v>
      </c>
      <c r="E4937">
        <v>55</v>
      </c>
      <c r="F4937" t="s">
        <v>211</v>
      </c>
      <c r="G4937">
        <v>45</v>
      </c>
      <c r="H4937">
        <v>42</v>
      </c>
      <c r="I4937">
        <v>1965</v>
      </c>
      <c r="J4937">
        <v>1</v>
      </c>
      <c r="K4937" t="s">
        <v>17469</v>
      </c>
      <c r="L4937">
        <f>data_to_analyze[[#This Row],[workers]]-data_to_analyze[[#This Row],[previous_workers]]</f>
        <v>3</v>
      </c>
    </row>
    <row r="4938" spans="1:12" x14ac:dyDescent="0.25">
      <c r="A4938">
        <v>4925</v>
      </c>
      <c r="B4938" t="s">
        <v>17470</v>
      </c>
      <c r="C4938" t="s">
        <v>10856</v>
      </c>
      <c r="D4938" s="7">
        <v>6600000</v>
      </c>
      <c r="E4938">
        <v>54</v>
      </c>
      <c r="F4938" t="s">
        <v>336</v>
      </c>
      <c r="G4938">
        <v>44</v>
      </c>
      <c r="H4938">
        <v>24</v>
      </c>
      <c r="I4938">
        <v>2005</v>
      </c>
      <c r="J4938">
        <v>3</v>
      </c>
      <c r="K4938" t="s">
        <v>8880</v>
      </c>
      <c r="L4938">
        <f>data_to_analyze[[#This Row],[workers]]-data_to_analyze[[#This Row],[previous_workers]]</f>
        <v>20</v>
      </c>
    </row>
    <row r="4939" spans="1:12" x14ac:dyDescent="0.25">
      <c r="A4939">
        <v>4926</v>
      </c>
      <c r="B4939" t="s">
        <v>17473</v>
      </c>
      <c r="C4939" t="s">
        <v>17765</v>
      </c>
      <c r="D4939" s="7">
        <v>17600000</v>
      </c>
      <c r="E4939">
        <v>54</v>
      </c>
      <c r="F4939" t="s">
        <v>18</v>
      </c>
      <c r="G4939">
        <v>84</v>
      </c>
      <c r="H4939">
        <v>65</v>
      </c>
      <c r="I4939">
        <v>1992</v>
      </c>
      <c r="J4939">
        <v>1</v>
      </c>
      <c r="K4939" t="s">
        <v>2932</v>
      </c>
      <c r="L4939">
        <f>data_to_analyze[[#This Row],[workers]]-data_to_analyze[[#This Row],[previous_workers]]</f>
        <v>19</v>
      </c>
    </row>
    <row r="4940" spans="1:12" x14ac:dyDescent="0.25">
      <c r="A4940">
        <v>4927</v>
      </c>
      <c r="B4940" t="s">
        <v>17476</v>
      </c>
      <c r="C4940" t="s">
        <v>17765</v>
      </c>
      <c r="D4940" s="7">
        <v>3900000000</v>
      </c>
      <c r="E4940">
        <v>54</v>
      </c>
      <c r="F4940" t="s">
        <v>233</v>
      </c>
      <c r="G4940">
        <v>5537</v>
      </c>
      <c r="H4940">
        <v>4650</v>
      </c>
      <c r="I4940">
        <v>1956</v>
      </c>
      <c r="J4940">
        <v>1</v>
      </c>
      <c r="K4940" t="s">
        <v>17480</v>
      </c>
      <c r="L4940">
        <f>data_to_analyze[[#This Row],[workers]]-data_to_analyze[[#This Row],[previous_workers]]</f>
        <v>887</v>
      </c>
    </row>
    <row r="4941" spans="1:12" x14ac:dyDescent="0.25">
      <c r="A4941">
        <v>4928</v>
      </c>
      <c r="B4941" t="s">
        <v>17481</v>
      </c>
      <c r="C4941" t="s">
        <v>17749</v>
      </c>
      <c r="D4941" s="7">
        <v>360800000</v>
      </c>
      <c r="E4941">
        <v>54</v>
      </c>
      <c r="F4941" t="s">
        <v>33</v>
      </c>
      <c r="G4941">
        <v>790</v>
      </c>
      <c r="H4941">
        <v>550</v>
      </c>
      <c r="I4941">
        <v>1946</v>
      </c>
      <c r="J4941">
        <v>7</v>
      </c>
      <c r="K4941" t="s">
        <v>17485</v>
      </c>
      <c r="L4941">
        <f>data_to_analyze[[#This Row],[workers]]-data_to_analyze[[#This Row],[previous_workers]]</f>
        <v>240</v>
      </c>
    </row>
    <row r="4942" spans="1:12" x14ac:dyDescent="0.25">
      <c r="A4942">
        <v>4929</v>
      </c>
      <c r="B4942" t="s">
        <v>17486</v>
      </c>
      <c r="C4942" t="s">
        <v>10856</v>
      </c>
      <c r="D4942" s="7">
        <v>5100000</v>
      </c>
      <c r="E4942">
        <v>54</v>
      </c>
      <c r="F4942" t="s">
        <v>336</v>
      </c>
      <c r="G4942">
        <v>16</v>
      </c>
      <c r="H4942">
        <v>8</v>
      </c>
      <c r="I4942">
        <v>1998</v>
      </c>
      <c r="J4942">
        <v>3</v>
      </c>
      <c r="K4942" t="s">
        <v>14285</v>
      </c>
      <c r="L4942">
        <f>data_to_analyze[[#This Row],[workers]]-data_to_analyze[[#This Row],[previous_workers]]</f>
        <v>8</v>
      </c>
    </row>
    <row r="4943" spans="1:12" x14ac:dyDescent="0.25">
      <c r="A4943">
        <v>4930</v>
      </c>
      <c r="B4943" t="s">
        <v>17489</v>
      </c>
      <c r="C4943" t="s">
        <v>17764</v>
      </c>
      <c r="D4943" s="7">
        <v>101400000</v>
      </c>
      <c r="E4943">
        <v>54</v>
      </c>
      <c r="F4943" t="s">
        <v>40</v>
      </c>
      <c r="G4943">
        <v>49</v>
      </c>
      <c r="H4943">
        <v>36</v>
      </c>
      <c r="I4943">
        <v>1927</v>
      </c>
      <c r="J4943">
        <v>1</v>
      </c>
      <c r="K4943" t="s">
        <v>7618</v>
      </c>
      <c r="L4943">
        <f>data_to_analyze[[#This Row],[workers]]-data_to_analyze[[#This Row],[previous_workers]]</f>
        <v>13</v>
      </c>
    </row>
    <row r="4944" spans="1:12" x14ac:dyDescent="0.25">
      <c r="A4944">
        <v>4931</v>
      </c>
      <c r="B4944" t="s">
        <v>17492</v>
      </c>
      <c r="C4944" t="s">
        <v>17769</v>
      </c>
      <c r="D4944" s="7">
        <v>21600000</v>
      </c>
      <c r="E4944">
        <v>54</v>
      </c>
      <c r="F4944" t="s">
        <v>25</v>
      </c>
      <c r="G4944">
        <v>0</v>
      </c>
      <c r="H4944">
        <v>48</v>
      </c>
      <c r="I4944">
        <v>1999</v>
      </c>
      <c r="J4944">
        <v>3</v>
      </c>
      <c r="K4944" t="s">
        <v>7292</v>
      </c>
      <c r="L4944">
        <f>data_to_analyze[[#This Row],[workers]]-data_to_analyze[[#This Row],[previous_workers]]</f>
        <v>-48</v>
      </c>
    </row>
    <row r="4945" spans="1:12" x14ac:dyDescent="0.25">
      <c r="A4945">
        <v>4932</v>
      </c>
      <c r="B4945" t="s">
        <v>17495</v>
      </c>
      <c r="C4945" t="s">
        <v>108</v>
      </c>
      <c r="D4945" s="7">
        <v>7400000</v>
      </c>
      <c r="E4945">
        <v>54</v>
      </c>
      <c r="F4945" t="s">
        <v>18</v>
      </c>
      <c r="G4945">
        <v>55</v>
      </c>
      <c r="H4945">
        <v>35</v>
      </c>
      <c r="I4945">
        <v>2009</v>
      </c>
      <c r="J4945">
        <v>1</v>
      </c>
      <c r="K4945" t="s">
        <v>17498</v>
      </c>
      <c r="L4945">
        <f>data_to_analyze[[#This Row],[workers]]-data_to_analyze[[#This Row],[previous_workers]]</f>
        <v>20</v>
      </c>
    </row>
    <row r="4946" spans="1:12" x14ac:dyDescent="0.25">
      <c r="A4946">
        <v>4933</v>
      </c>
      <c r="B4946" t="s">
        <v>17499</v>
      </c>
      <c r="C4946" t="s">
        <v>17742</v>
      </c>
      <c r="D4946" s="7">
        <v>74500000</v>
      </c>
      <c r="E4946">
        <v>54</v>
      </c>
      <c r="F4946" t="s">
        <v>308</v>
      </c>
      <c r="G4946">
        <v>218</v>
      </c>
      <c r="H4946">
        <v>136</v>
      </c>
      <c r="I4946">
        <v>1998</v>
      </c>
      <c r="J4946">
        <v>12</v>
      </c>
      <c r="K4946" t="s">
        <v>506</v>
      </c>
      <c r="L4946">
        <f>data_to_analyze[[#This Row],[workers]]-data_to_analyze[[#This Row],[previous_workers]]</f>
        <v>82</v>
      </c>
    </row>
    <row r="4947" spans="1:12" x14ac:dyDescent="0.25">
      <c r="A4947">
        <v>4934</v>
      </c>
      <c r="B4947" t="s">
        <v>17503</v>
      </c>
      <c r="C4947" t="s">
        <v>17773</v>
      </c>
      <c r="D4947" s="7">
        <v>120500000</v>
      </c>
      <c r="E4947">
        <v>54</v>
      </c>
      <c r="F4947" t="s">
        <v>18</v>
      </c>
      <c r="G4947">
        <v>267</v>
      </c>
      <c r="H4947">
        <v>221</v>
      </c>
      <c r="I4947">
        <v>2005</v>
      </c>
      <c r="J4947">
        <v>6</v>
      </c>
      <c r="K4947" t="s">
        <v>591</v>
      </c>
      <c r="L4947">
        <f>data_to_analyze[[#This Row],[workers]]-data_to_analyze[[#This Row],[previous_workers]]</f>
        <v>46</v>
      </c>
    </row>
    <row r="4948" spans="1:12" x14ac:dyDescent="0.25">
      <c r="A4948">
        <v>4935</v>
      </c>
      <c r="B4948" t="s">
        <v>17506</v>
      </c>
      <c r="C4948" t="s">
        <v>17765</v>
      </c>
      <c r="D4948" s="7">
        <v>7300000</v>
      </c>
      <c r="E4948">
        <v>54</v>
      </c>
      <c r="F4948" t="s">
        <v>156</v>
      </c>
      <c r="G4948">
        <v>220</v>
      </c>
      <c r="H4948">
        <v>200</v>
      </c>
      <c r="I4948">
        <v>1981</v>
      </c>
      <c r="J4948">
        <v>11</v>
      </c>
      <c r="K4948" t="s">
        <v>7352</v>
      </c>
      <c r="L4948">
        <f>data_to_analyze[[#This Row],[workers]]-data_to_analyze[[#This Row],[previous_workers]]</f>
        <v>20</v>
      </c>
    </row>
    <row r="4949" spans="1:12" x14ac:dyDescent="0.25">
      <c r="A4949">
        <v>4936</v>
      </c>
      <c r="B4949" t="s">
        <v>17510</v>
      </c>
      <c r="C4949" t="s">
        <v>17739</v>
      </c>
      <c r="D4949" s="7">
        <v>24400000</v>
      </c>
      <c r="E4949">
        <v>54</v>
      </c>
      <c r="F4949" t="s">
        <v>6043</v>
      </c>
      <c r="G4949">
        <v>118</v>
      </c>
      <c r="H4949">
        <v>73</v>
      </c>
      <c r="I4949">
        <v>2007</v>
      </c>
      <c r="J4949">
        <v>1</v>
      </c>
      <c r="K4949" t="s">
        <v>4023</v>
      </c>
      <c r="L4949">
        <f>data_to_analyze[[#This Row],[workers]]-data_to_analyze[[#This Row],[previous_workers]]</f>
        <v>45</v>
      </c>
    </row>
    <row r="4950" spans="1:12" x14ac:dyDescent="0.25">
      <c r="A4950">
        <v>4937</v>
      </c>
      <c r="B4950" t="s">
        <v>17513</v>
      </c>
      <c r="C4950" t="s">
        <v>17742</v>
      </c>
      <c r="D4950" s="7">
        <v>17800000</v>
      </c>
      <c r="E4950">
        <v>54</v>
      </c>
      <c r="F4950" t="s">
        <v>187</v>
      </c>
      <c r="G4950">
        <v>23</v>
      </c>
      <c r="H4950">
        <v>15</v>
      </c>
      <c r="I4950">
        <v>1976</v>
      </c>
      <c r="J4950">
        <v>5</v>
      </c>
      <c r="K4950" t="s">
        <v>5446</v>
      </c>
      <c r="L4950">
        <f>data_to_analyze[[#This Row],[workers]]-data_to_analyze[[#This Row],[previous_workers]]</f>
        <v>8</v>
      </c>
    </row>
    <row r="4951" spans="1:12" x14ac:dyDescent="0.25">
      <c r="A4951">
        <v>4938</v>
      </c>
      <c r="B4951" t="s">
        <v>17516</v>
      </c>
      <c r="C4951" t="s">
        <v>777</v>
      </c>
      <c r="D4951" s="7">
        <v>7300000</v>
      </c>
      <c r="E4951">
        <v>54</v>
      </c>
      <c r="F4951" t="s">
        <v>211</v>
      </c>
      <c r="G4951">
        <v>26</v>
      </c>
      <c r="H4951">
        <v>22</v>
      </c>
      <c r="I4951">
        <v>1994</v>
      </c>
      <c r="J4951">
        <v>1</v>
      </c>
      <c r="K4951" t="s">
        <v>1315</v>
      </c>
      <c r="L4951">
        <f>data_to_analyze[[#This Row],[workers]]-data_to_analyze[[#This Row],[previous_workers]]</f>
        <v>4</v>
      </c>
    </row>
    <row r="4952" spans="1:12" x14ac:dyDescent="0.25">
      <c r="A4952">
        <v>4939</v>
      </c>
      <c r="B4952" t="s">
        <v>17519</v>
      </c>
      <c r="C4952" t="s">
        <v>777</v>
      </c>
      <c r="D4952" s="7">
        <v>2700000</v>
      </c>
      <c r="E4952">
        <v>54</v>
      </c>
      <c r="F4952" t="s">
        <v>233</v>
      </c>
      <c r="G4952">
        <v>15</v>
      </c>
      <c r="H4952">
        <v>5</v>
      </c>
      <c r="I4952">
        <v>2009</v>
      </c>
      <c r="J4952">
        <v>1</v>
      </c>
      <c r="K4952" t="s">
        <v>662</v>
      </c>
      <c r="L4952">
        <f>data_to_analyze[[#This Row],[workers]]-data_to_analyze[[#This Row],[previous_workers]]</f>
        <v>10</v>
      </c>
    </row>
    <row r="4953" spans="1:12" x14ac:dyDescent="0.25">
      <c r="A4953">
        <v>4940</v>
      </c>
      <c r="B4953" t="s">
        <v>17522</v>
      </c>
      <c r="C4953" t="s">
        <v>17773</v>
      </c>
      <c r="D4953" s="7">
        <v>27100000</v>
      </c>
      <c r="E4953">
        <v>54</v>
      </c>
      <c r="F4953" t="s">
        <v>181</v>
      </c>
      <c r="G4953">
        <v>120</v>
      </c>
      <c r="H4953">
        <v>68</v>
      </c>
      <c r="I4953">
        <v>1995</v>
      </c>
      <c r="J4953">
        <v>1</v>
      </c>
      <c r="K4953" t="s">
        <v>4742</v>
      </c>
      <c r="L4953">
        <f>data_to_analyze[[#This Row],[workers]]-data_to_analyze[[#This Row],[previous_workers]]</f>
        <v>52</v>
      </c>
    </row>
    <row r="4954" spans="1:12" x14ac:dyDescent="0.25">
      <c r="A4954">
        <v>4941</v>
      </c>
      <c r="B4954" t="s">
        <v>17525</v>
      </c>
      <c r="C4954" t="s">
        <v>17773</v>
      </c>
      <c r="D4954" s="7">
        <v>9700000</v>
      </c>
      <c r="E4954">
        <v>54</v>
      </c>
      <c r="F4954" t="s">
        <v>257</v>
      </c>
      <c r="G4954">
        <v>32</v>
      </c>
      <c r="H4954">
        <v>15</v>
      </c>
      <c r="I4954">
        <v>2008</v>
      </c>
      <c r="J4954">
        <v>4</v>
      </c>
      <c r="K4954" t="s">
        <v>2827</v>
      </c>
      <c r="L4954">
        <f>data_to_analyze[[#This Row],[workers]]-data_to_analyze[[#This Row],[previous_workers]]</f>
        <v>17</v>
      </c>
    </row>
    <row r="4955" spans="1:12" x14ac:dyDescent="0.25">
      <c r="A4955">
        <v>4942</v>
      </c>
      <c r="B4955" t="s">
        <v>17528</v>
      </c>
      <c r="C4955" t="s">
        <v>17765</v>
      </c>
      <c r="D4955" s="7">
        <v>15700000</v>
      </c>
      <c r="E4955">
        <v>54</v>
      </c>
      <c r="F4955" t="s">
        <v>40</v>
      </c>
      <c r="G4955">
        <v>132</v>
      </c>
      <c r="H4955">
        <v>85</v>
      </c>
      <c r="I4955">
        <v>2004</v>
      </c>
      <c r="J4955">
        <v>7</v>
      </c>
      <c r="K4955" t="s">
        <v>701</v>
      </c>
      <c r="L4955">
        <f>data_to_analyze[[#This Row],[workers]]-data_to_analyze[[#This Row],[previous_workers]]</f>
        <v>47</v>
      </c>
    </row>
    <row r="4956" spans="1:12" x14ac:dyDescent="0.25">
      <c r="A4956">
        <v>4943</v>
      </c>
      <c r="B4956" t="s">
        <v>17531</v>
      </c>
      <c r="C4956" t="s">
        <v>777</v>
      </c>
      <c r="D4956" s="7">
        <v>4500000</v>
      </c>
      <c r="E4956">
        <v>54</v>
      </c>
      <c r="F4956" t="s">
        <v>6043</v>
      </c>
      <c r="G4956">
        <v>25</v>
      </c>
      <c r="H4956">
        <v>24</v>
      </c>
      <c r="I4956">
        <v>1997</v>
      </c>
      <c r="J4956">
        <v>4</v>
      </c>
      <c r="K4956" t="s">
        <v>1315</v>
      </c>
      <c r="L4956">
        <f>data_to_analyze[[#This Row],[workers]]-data_to_analyze[[#This Row],[previous_workers]]</f>
        <v>1</v>
      </c>
    </row>
    <row r="4957" spans="1:12" x14ac:dyDescent="0.25">
      <c r="A4957">
        <v>4944</v>
      </c>
      <c r="B4957" t="s">
        <v>17534</v>
      </c>
      <c r="C4957" t="s">
        <v>17749</v>
      </c>
      <c r="D4957" s="7">
        <v>62100000</v>
      </c>
      <c r="E4957">
        <v>54</v>
      </c>
      <c r="F4957" t="s">
        <v>18</v>
      </c>
      <c r="G4957">
        <v>160</v>
      </c>
      <c r="H4957">
        <v>110</v>
      </c>
      <c r="I4957">
        <v>1985</v>
      </c>
      <c r="J4957">
        <v>1</v>
      </c>
      <c r="K4957" t="s">
        <v>17537</v>
      </c>
      <c r="L4957">
        <f>data_to_analyze[[#This Row],[workers]]-data_to_analyze[[#This Row],[previous_workers]]</f>
        <v>50</v>
      </c>
    </row>
    <row r="4958" spans="1:12" x14ac:dyDescent="0.25">
      <c r="A4958">
        <v>4945</v>
      </c>
      <c r="B4958" t="s">
        <v>17538</v>
      </c>
      <c r="C4958" t="s">
        <v>17743</v>
      </c>
      <c r="D4958" s="7">
        <v>46800000</v>
      </c>
      <c r="E4958">
        <v>54</v>
      </c>
      <c r="F4958" t="s">
        <v>107</v>
      </c>
      <c r="G4958">
        <v>90</v>
      </c>
      <c r="H4958">
        <v>70</v>
      </c>
      <c r="I4958">
        <v>1999</v>
      </c>
      <c r="J4958">
        <v>3</v>
      </c>
      <c r="K4958" t="s">
        <v>17541</v>
      </c>
      <c r="L4958">
        <f>data_to_analyze[[#This Row],[workers]]-data_to_analyze[[#This Row],[previous_workers]]</f>
        <v>20</v>
      </c>
    </row>
    <row r="4959" spans="1:12" x14ac:dyDescent="0.25">
      <c r="A4959">
        <v>4946</v>
      </c>
      <c r="B4959" t="s">
        <v>17542</v>
      </c>
      <c r="C4959" t="s">
        <v>17765</v>
      </c>
      <c r="D4959" s="7">
        <v>6500000</v>
      </c>
      <c r="E4959">
        <v>54</v>
      </c>
      <c r="F4959" t="s">
        <v>211</v>
      </c>
      <c r="G4959">
        <v>30</v>
      </c>
      <c r="H4959">
        <v>9</v>
      </c>
      <c r="I4959">
        <v>1994</v>
      </c>
      <c r="J4959">
        <v>3</v>
      </c>
      <c r="K4959" t="s">
        <v>4994</v>
      </c>
      <c r="L4959">
        <f>data_to_analyze[[#This Row],[workers]]-data_to_analyze[[#This Row],[previous_workers]]</f>
        <v>21</v>
      </c>
    </row>
    <row r="4960" spans="1:12" x14ac:dyDescent="0.25">
      <c r="A4960">
        <v>4947</v>
      </c>
      <c r="B4960" t="s">
        <v>17545</v>
      </c>
      <c r="C4960" t="s">
        <v>17748</v>
      </c>
      <c r="D4960" s="7">
        <v>22500000</v>
      </c>
      <c r="E4960">
        <v>54</v>
      </c>
      <c r="F4960" t="s">
        <v>156</v>
      </c>
      <c r="G4960">
        <v>125</v>
      </c>
      <c r="H4960">
        <v>71</v>
      </c>
      <c r="I4960">
        <v>2004</v>
      </c>
      <c r="J4960">
        <v>9</v>
      </c>
      <c r="K4960" t="s">
        <v>458</v>
      </c>
      <c r="L4960">
        <f>data_to_analyze[[#This Row],[workers]]-data_to_analyze[[#This Row],[previous_workers]]</f>
        <v>54</v>
      </c>
    </row>
    <row r="4961" spans="1:12" x14ac:dyDescent="0.25">
      <c r="A4961">
        <v>4948</v>
      </c>
      <c r="B4961" t="s">
        <v>17548</v>
      </c>
      <c r="C4961" t="s">
        <v>17750</v>
      </c>
      <c r="D4961" s="7">
        <v>54900000</v>
      </c>
      <c r="E4961">
        <v>54</v>
      </c>
      <c r="F4961" t="s">
        <v>107</v>
      </c>
      <c r="G4961">
        <v>64</v>
      </c>
      <c r="H4961">
        <v>48</v>
      </c>
      <c r="I4961">
        <v>1988</v>
      </c>
      <c r="J4961">
        <v>5</v>
      </c>
      <c r="K4961" t="s">
        <v>17551</v>
      </c>
      <c r="L4961">
        <f>data_to_analyze[[#This Row],[workers]]-data_to_analyze[[#This Row],[previous_workers]]</f>
        <v>16</v>
      </c>
    </row>
    <row r="4962" spans="1:12" x14ac:dyDescent="0.25">
      <c r="A4962">
        <v>4949</v>
      </c>
      <c r="B4962" t="s">
        <v>17552</v>
      </c>
      <c r="C4962" t="s">
        <v>777</v>
      </c>
      <c r="D4962" s="7">
        <v>220300000</v>
      </c>
      <c r="E4962">
        <v>54</v>
      </c>
      <c r="F4962" t="s">
        <v>107</v>
      </c>
      <c r="G4962">
        <v>400</v>
      </c>
      <c r="H4962">
        <v>260</v>
      </c>
      <c r="I4962">
        <v>2001</v>
      </c>
      <c r="J4962">
        <v>13</v>
      </c>
      <c r="K4962" t="s">
        <v>7934</v>
      </c>
      <c r="L4962">
        <f>data_to_analyze[[#This Row],[workers]]-data_to_analyze[[#This Row],[previous_workers]]</f>
        <v>140</v>
      </c>
    </row>
    <row r="4963" spans="1:12" x14ac:dyDescent="0.25">
      <c r="A4963">
        <v>4950</v>
      </c>
      <c r="B4963" t="s">
        <v>17556</v>
      </c>
      <c r="C4963" t="s">
        <v>17750</v>
      </c>
      <c r="D4963" s="7">
        <v>38100000</v>
      </c>
      <c r="E4963">
        <v>54</v>
      </c>
      <c r="F4963" t="s">
        <v>211</v>
      </c>
      <c r="G4963">
        <v>166</v>
      </c>
      <c r="H4963">
        <v>86</v>
      </c>
      <c r="I4963">
        <v>1983</v>
      </c>
      <c r="J4963">
        <v>3</v>
      </c>
      <c r="K4963" t="s">
        <v>17559</v>
      </c>
      <c r="L4963">
        <f>data_to_analyze[[#This Row],[workers]]-data_to_analyze[[#This Row],[previous_workers]]</f>
        <v>80</v>
      </c>
    </row>
    <row r="4964" spans="1:12" x14ac:dyDescent="0.25">
      <c r="A4964">
        <v>4951</v>
      </c>
      <c r="B4964" t="s">
        <v>17560</v>
      </c>
      <c r="C4964" t="s">
        <v>17758</v>
      </c>
      <c r="D4964" s="7">
        <v>27400000</v>
      </c>
      <c r="E4964">
        <v>53</v>
      </c>
      <c r="F4964" t="s">
        <v>6043</v>
      </c>
      <c r="G4964">
        <v>781</v>
      </c>
      <c r="H4964">
        <v>155</v>
      </c>
      <c r="I4964">
        <v>1997</v>
      </c>
      <c r="J4964">
        <v>5</v>
      </c>
      <c r="K4964" t="s">
        <v>17563</v>
      </c>
      <c r="L4964">
        <f>data_to_analyze[[#This Row],[workers]]-data_to_analyze[[#This Row],[previous_workers]]</f>
        <v>626</v>
      </c>
    </row>
    <row r="4965" spans="1:12" x14ac:dyDescent="0.25">
      <c r="A4965">
        <v>4952</v>
      </c>
      <c r="B4965" t="s">
        <v>17564</v>
      </c>
      <c r="C4965" t="s">
        <v>17743</v>
      </c>
      <c r="D4965" s="7">
        <v>2300000</v>
      </c>
      <c r="E4965">
        <v>53</v>
      </c>
      <c r="F4965" t="s">
        <v>187</v>
      </c>
      <c r="G4965">
        <v>22</v>
      </c>
      <c r="H4965">
        <v>15</v>
      </c>
      <c r="I4965">
        <v>2013</v>
      </c>
      <c r="J4965">
        <v>1</v>
      </c>
      <c r="K4965" t="s">
        <v>9697</v>
      </c>
      <c r="L4965">
        <f>data_to_analyze[[#This Row],[workers]]-data_to_analyze[[#This Row],[previous_workers]]</f>
        <v>7</v>
      </c>
    </row>
    <row r="4966" spans="1:12" x14ac:dyDescent="0.25">
      <c r="A4966">
        <v>4953</v>
      </c>
      <c r="B4966" t="s">
        <v>17567</v>
      </c>
      <c r="C4966" t="s">
        <v>10856</v>
      </c>
      <c r="D4966" s="7">
        <v>9400000</v>
      </c>
      <c r="E4966">
        <v>53</v>
      </c>
      <c r="F4966" t="s">
        <v>6043</v>
      </c>
      <c r="G4966">
        <v>52</v>
      </c>
      <c r="H4966">
        <v>27</v>
      </c>
      <c r="I4966">
        <v>2005</v>
      </c>
      <c r="J4966">
        <v>7</v>
      </c>
      <c r="K4966" t="s">
        <v>8198</v>
      </c>
      <c r="L4966">
        <f>data_to_analyze[[#This Row],[workers]]-data_to_analyze[[#This Row],[previous_workers]]</f>
        <v>25</v>
      </c>
    </row>
    <row r="4967" spans="1:12" x14ac:dyDescent="0.25">
      <c r="A4967">
        <v>4954</v>
      </c>
      <c r="B4967" t="s">
        <v>17570</v>
      </c>
      <c r="C4967" t="s">
        <v>17773</v>
      </c>
      <c r="D4967" s="7">
        <v>4200000</v>
      </c>
      <c r="E4967">
        <v>53</v>
      </c>
      <c r="F4967" t="s">
        <v>181</v>
      </c>
      <c r="G4967">
        <v>43</v>
      </c>
      <c r="H4967">
        <v>21</v>
      </c>
      <c r="I4967">
        <v>2000</v>
      </c>
      <c r="J4967">
        <v>2</v>
      </c>
      <c r="K4967" t="s">
        <v>4742</v>
      </c>
      <c r="L4967">
        <f>data_to_analyze[[#This Row],[workers]]-data_to_analyze[[#This Row],[previous_workers]]</f>
        <v>22</v>
      </c>
    </row>
    <row r="4968" spans="1:12" x14ac:dyDescent="0.25">
      <c r="A4968">
        <v>4955</v>
      </c>
      <c r="B4968" t="s">
        <v>17573</v>
      </c>
      <c r="C4968" t="s">
        <v>17770</v>
      </c>
      <c r="D4968" s="7">
        <v>119100000</v>
      </c>
      <c r="E4968">
        <v>53</v>
      </c>
      <c r="F4968" t="s">
        <v>55</v>
      </c>
      <c r="G4968">
        <v>1308</v>
      </c>
      <c r="H4968">
        <v>1277</v>
      </c>
      <c r="I4968">
        <v>2004</v>
      </c>
      <c r="J4968">
        <v>4</v>
      </c>
      <c r="K4968" t="s">
        <v>1789</v>
      </c>
      <c r="L4968">
        <f>data_to_analyze[[#This Row],[workers]]-data_to_analyze[[#This Row],[previous_workers]]</f>
        <v>31</v>
      </c>
    </row>
    <row r="4969" spans="1:12" x14ac:dyDescent="0.25">
      <c r="A4969">
        <v>4956</v>
      </c>
      <c r="B4969" t="s">
        <v>17576</v>
      </c>
      <c r="C4969" t="s">
        <v>17767</v>
      </c>
      <c r="D4969" s="7">
        <v>4200000</v>
      </c>
      <c r="E4969">
        <v>53</v>
      </c>
      <c r="F4969" t="s">
        <v>324</v>
      </c>
      <c r="G4969">
        <v>23</v>
      </c>
      <c r="H4969">
        <v>17</v>
      </c>
      <c r="I4969">
        <v>1998</v>
      </c>
      <c r="J4969">
        <v>1</v>
      </c>
      <c r="K4969" t="s">
        <v>17579</v>
      </c>
      <c r="L4969">
        <f>data_to_analyze[[#This Row],[workers]]-data_to_analyze[[#This Row],[previous_workers]]</f>
        <v>6</v>
      </c>
    </row>
    <row r="4970" spans="1:12" x14ac:dyDescent="0.25">
      <c r="A4970">
        <v>4957</v>
      </c>
      <c r="B4970" t="s">
        <v>17580</v>
      </c>
      <c r="C4970" t="s">
        <v>17739</v>
      </c>
      <c r="D4970" s="7">
        <v>35700000</v>
      </c>
      <c r="E4970">
        <v>53</v>
      </c>
      <c r="F4970" t="s">
        <v>336</v>
      </c>
      <c r="G4970">
        <v>240</v>
      </c>
      <c r="H4970">
        <v>161</v>
      </c>
      <c r="I4970">
        <v>1983</v>
      </c>
      <c r="J4970">
        <v>8</v>
      </c>
      <c r="K4970" t="s">
        <v>122</v>
      </c>
      <c r="L4970">
        <f>data_to_analyze[[#This Row],[workers]]-data_to_analyze[[#This Row],[previous_workers]]</f>
        <v>79</v>
      </c>
    </row>
    <row r="4971" spans="1:12" x14ac:dyDescent="0.25">
      <c r="A4971">
        <v>4958</v>
      </c>
      <c r="B4971" t="s">
        <v>17583</v>
      </c>
      <c r="C4971" t="s">
        <v>17743</v>
      </c>
      <c r="D4971" s="7">
        <v>509900000</v>
      </c>
      <c r="E4971">
        <v>53</v>
      </c>
      <c r="F4971" t="s">
        <v>55</v>
      </c>
      <c r="G4971">
        <v>1422</v>
      </c>
      <c r="H4971">
        <v>1275</v>
      </c>
      <c r="I4971">
        <v>1987</v>
      </c>
      <c r="J4971">
        <v>10</v>
      </c>
      <c r="K4971" t="s">
        <v>1645</v>
      </c>
      <c r="L4971">
        <f>data_to_analyze[[#This Row],[workers]]-data_to_analyze[[#This Row],[previous_workers]]</f>
        <v>147</v>
      </c>
    </row>
    <row r="4972" spans="1:12" x14ac:dyDescent="0.25">
      <c r="A4972">
        <v>4959</v>
      </c>
      <c r="B4972" t="s">
        <v>17587</v>
      </c>
      <c r="C4972" t="s">
        <v>17771</v>
      </c>
      <c r="D4972" s="7">
        <v>7700000</v>
      </c>
      <c r="E4972">
        <v>53</v>
      </c>
      <c r="F4972" t="s">
        <v>211</v>
      </c>
      <c r="G4972">
        <v>39</v>
      </c>
      <c r="H4972">
        <v>28</v>
      </c>
      <c r="I4972">
        <v>2009</v>
      </c>
      <c r="J4972">
        <v>3</v>
      </c>
      <c r="K4972" t="s">
        <v>319</v>
      </c>
      <c r="L4972">
        <f>data_to_analyze[[#This Row],[workers]]-data_to_analyze[[#This Row],[previous_workers]]</f>
        <v>11</v>
      </c>
    </row>
    <row r="4973" spans="1:12" x14ac:dyDescent="0.25">
      <c r="A4973">
        <v>4960</v>
      </c>
      <c r="B4973" t="s">
        <v>17590</v>
      </c>
      <c r="C4973" t="s">
        <v>17742</v>
      </c>
      <c r="D4973" s="7">
        <v>1500000</v>
      </c>
      <c r="E4973">
        <v>53</v>
      </c>
      <c r="F4973" t="s">
        <v>18</v>
      </c>
      <c r="G4973">
        <v>111</v>
      </c>
      <c r="H4973">
        <v>100</v>
      </c>
      <c r="I4973">
        <v>2001</v>
      </c>
      <c r="J4973">
        <v>8</v>
      </c>
      <c r="K4973" t="s">
        <v>506</v>
      </c>
      <c r="L4973">
        <f>data_to_analyze[[#This Row],[workers]]-data_to_analyze[[#This Row],[previous_workers]]</f>
        <v>11</v>
      </c>
    </row>
    <row r="4974" spans="1:12" x14ac:dyDescent="0.25">
      <c r="A4974">
        <v>4961</v>
      </c>
      <c r="B4974" t="s">
        <v>17593</v>
      </c>
      <c r="C4974" t="s">
        <v>17760</v>
      </c>
      <c r="D4974" s="7">
        <v>3300000</v>
      </c>
      <c r="E4974">
        <v>53</v>
      </c>
      <c r="F4974" t="s">
        <v>156</v>
      </c>
      <c r="G4974">
        <v>15</v>
      </c>
      <c r="H4974">
        <v>8</v>
      </c>
      <c r="I4974">
        <v>2008</v>
      </c>
      <c r="J4974">
        <v>4</v>
      </c>
      <c r="K4974" t="s">
        <v>422</v>
      </c>
      <c r="L4974">
        <f>data_to_analyze[[#This Row],[workers]]-data_to_analyze[[#This Row],[previous_workers]]</f>
        <v>7</v>
      </c>
    </row>
    <row r="4975" spans="1:12" x14ac:dyDescent="0.25">
      <c r="A4975">
        <v>4962</v>
      </c>
      <c r="B4975" t="s">
        <v>17596</v>
      </c>
      <c r="C4975" t="s">
        <v>17739</v>
      </c>
      <c r="D4975" s="7">
        <v>22700000</v>
      </c>
      <c r="E4975">
        <v>53</v>
      </c>
      <c r="F4975" t="s">
        <v>297</v>
      </c>
      <c r="G4975">
        <v>60</v>
      </c>
      <c r="H4975">
        <v>24</v>
      </c>
      <c r="I4975">
        <v>2007</v>
      </c>
      <c r="J4975">
        <v>6</v>
      </c>
      <c r="K4975" t="s">
        <v>122</v>
      </c>
      <c r="L4975">
        <f>data_to_analyze[[#This Row],[workers]]-data_to_analyze[[#This Row],[previous_workers]]</f>
        <v>36</v>
      </c>
    </row>
    <row r="4976" spans="1:12" x14ac:dyDescent="0.25">
      <c r="A4976">
        <v>4963</v>
      </c>
      <c r="B4976" t="s">
        <v>17599</v>
      </c>
      <c r="C4976" t="s">
        <v>17769</v>
      </c>
      <c r="D4976" s="7">
        <v>660500000</v>
      </c>
      <c r="E4976">
        <v>53</v>
      </c>
      <c r="F4976" t="s">
        <v>33</v>
      </c>
      <c r="G4976">
        <v>2850</v>
      </c>
      <c r="H4976">
        <v>2100</v>
      </c>
      <c r="I4976">
        <v>2004</v>
      </c>
      <c r="J4976">
        <v>11</v>
      </c>
      <c r="K4976" t="s">
        <v>7292</v>
      </c>
      <c r="L4976">
        <f>data_to_analyze[[#This Row],[workers]]-data_to_analyze[[#This Row],[previous_workers]]</f>
        <v>750</v>
      </c>
    </row>
    <row r="4977" spans="1:12" x14ac:dyDescent="0.25">
      <c r="A4977">
        <v>4964</v>
      </c>
      <c r="B4977" t="s">
        <v>17603</v>
      </c>
      <c r="C4977" t="s">
        <v>17750</v>
      </c>
      <c r="D4977" s="7">
        <v>100900000</v>
      </c>
      <c r="E4977">
        <v>53</v>
      </c>
      <c r="F4977" t="s">
        <v>156</v>
      </c>
      <c r="G4977">
        <v>550</v>
      </c>
      <c r="H4977">
        <v>500</v>
      </c>
      <c r="I4977">
        <v>1999</v>
      </c>
      <c r="J4977">
        <v>10</v>
      </c>
      <c r="K4977" t="s">
        <v>1950</v>
      </c>
      <c r="L4977">
        <f>data_to_analyze[[#This Row],[workers]]-data_to_analyze[[#This Row],[previous_workers]]</f>
        <v>50</v>
      </c>
    </row>
    <row r="4978" spans="1:12" x14ac:dyDescent="0.25">
      <c r="A4978">
        <v>4965</v>
      </c>
      <c r="B4978" t="s">
        <v>17607</v>
      </c>
      <c r="C4978" t="s">
        <v>976</v>
      </c>
      <c r="D4978" s="7">
        <v>3900000</v>
      </c>
      <c r="E4978">
        <v>53</v>
      </c>
      <c r="F4978" t="s">
        <v>40</v>
      </c>
      <c r="G4978">
        <v>13</v>
      </c>
      <c r="H4978">
        <v>8</v>
      </c>
      <c r="I4978">
        <v>1986</v>
      </c>
      <c r="J4978">
        <v>2</v>
      </c>
      <c r="K4978" t="s">
        <v>17610</v>
      </c>
      <c r="L4978">
        <f>data_to_analyze[[#This Row],[workers]]-data_to_analyze[[#This Row],[previous_workers]]</f>
        <v>5</v>
      </c>
    </row>
    <row r="4979" spans="1:12" x14ac:dyDescent="0.25">
      <c r="A4979">
        <v>4966</v>
      </c>
      <c r="B4979" t="s">
        <v>17611</v>
      </c>
      <c r="C4979" t="s">
        <v>17775</v>
      </c>
      <c r="D4979" s="7">
        <v>180500000</v>
      </c>
      <c r="E4979">
        <v>53</v>
      </c>
      <c r="F4979" t="s">
        <v>233</v>
      </c>
      <c r="G4979">
        <v>379</v>
      </c>
      <c r="H4979">
        <v>240</v>
      </c>
      <c r="I4979">
        <v>1985</v>
      </c>
      <c r="J4979">
        <v>9</v>
      </c>
      <c r="K4979" t="s">
        <v>17615</v>
      </c>
      <c r="L4979">
        <f>data_to_analyze[[#This Row],[workers]]-data_to_analyze[[#This Row],[previous_workers]]</f>
        <v>139</v>
      </c>
    </row>
    <row r="4980" spans="1:12" x14ac:dyDescent="0.25">
      <c r="A4980">
        <v>4967</v>
      </c>
      <c r="B4980" t="s">
        <v>17616</v>
      </c>
      <c r="C4980" t="s">
        <v>976</v>
      </c>
      <c r="D4980" s="7">
        <v>4400000</v>
      </c>
      <c r="E4980">
        <v>53</v>
      </c>
      <c r="F4980" t="s">
        <v>336</v>
      </c>
      <c r="G4980">
        <v>30</v>
      </c>
      <c r="H4980">
        <v>15</v>
      </c>
      <c r="I4980">
        <v>1987</v>
      </c>
      <c r="J4980">
        <v>1</v>
      </c>
      <c r="K4980" t="s">
        <v>2611</v>
      </c>
      <c r="L4980">
        <f>data_to_analyze[[#This Row],[workers]]-data_to_analyze[[#This Row],[previous_workers]]</f>
        <v>15</v>
      </c>
    </row>
    <row r="4981" spans="1:12" x14ac:dyDescent="0.25">
      <c r="A4981">
        <v>4968</v>
      </c>
      <c r="B4981" t="s">
        <v>17619</v>
      </c>
      <c r="C4981" t="s">
        <v>17750</v>
      </c>
      <c r="D4981" s="7">
        <v>1100000000</v>
      </c>
      <c r="E4981">
        <v>53</v>
      </c>
      <c r="F4981" t="s">
        <v>175</v>
      </c>
      <c r="G4981">
        <v>538</v>
      </c>
      <c r="H4981">
        <v>611</v>
      </c>
      <c r="I4981">
        <v>1985</v>
      </c>
      <c r="J4981">
        <v>6</v>
      </c>
      <c r="K4981" t="s">
        <v>11527</v>
      </c>
      <c r="L4981">
        <f>data_to_analyze[[#This Row],[workers]]-data_to_analyze[[#This Row],[previous_workers]]</f>
        <v>-73</v>
      </c>
    </row>
    <row r="4982" spans="1:12" x14ac:dyDescent="0.25">
      <c r="A4982">
        <v>4969</v>
      </c>
      <c r="B4982" t="s">
        <v>17622</v>
      </c>
      <c r="C4982" t="s">
        <v>17764</v>
      </c>
      <c r="D4982" s="7">
        <v>4100000</v>
      </c>
      <c r="E4982">
        <v>53</v>
      </c>
      <c r="F4982" t="s">
        <v>156</v>
      </c>
      <c r="G4982">
        <v>33</v>
      </c>
      <c r="H4982">
        <v>15</v>
      </c>
      <c r="I4982">
        <v>2003</v>
      </c>
      <c r="J4982">
        <v>1</v>
      </c>
      <c r="K4982" t="s">
        <v>437</v>
      </c>
      <c r="L4982">
        <f>data_to_analyze[[#This Row],[workers]]-data_to_analyze[[#This Row],[previous_workers]]</f>
        <v>18</v>
      </c>
    </row>
    <row r="4983" spans="1:12" x14ac:dyDescent="0.25">
      <c r="A4983">
        <v>4970</v>
      </c>
      <c r="B4983" t="s">
        <v>17625</v>
      </c>
      <c r="C4983" t="s">
        <v>17742</v>
      </c>
      <c r="D4983" s="7">
        <v>60700000</v>
      </c>
      <c r="E4983">
        <v>53</v>
      </c>
      <c r="F4983" t="s">
        <v>336</v>
      </c>
      <c r="G4983">
        <v>425</v>
      </c>
      <c r="H4983">
        <v>316</v>
      </c>
      <c r="I4983">
        <v>1978</v>
      </c>
      <c r="J4983">
        <v>6</v>
      </c>
      <c r="K4983" t="s">
        <v>8759</v>
      </c>
      <c r="L4983">
        <f>data_to_analyze[[#This Row],[workers]]-data_to_analyze[[#This Row],[previous_workers]]</f>
        <v>109</v>
      </c>
    </row>
    <row r="4984" spans="1:12" x14ac:dyDescent="0.25">
      <c r="A4984">
        <v>4971</v>
      </c>
      <c r="B4984" t="s">
        <v>17628</v>
      </c>
      <c r="C4984" t="s">
        <v>777</v>
      </c>
      <c r="D4984" s="7">
        <v>23400000</v>
      </c>
      <c r="E4984">
        <v>53</v>
      </c>
      <c r="F4984" t="s">
        <v>40</v>
      </c>
      <c r="G4984">
        <v>288</v>
      </c>
      <c r="H4984">
        <v>169</v>
      </c>
      <c r="I4984">
        <v>1989</v>
      </c>
      <c r="J4984">
        <v>5</v>
      </c>
      <c r="K4984" t="s">
        <v>1435</v>
      </c>
      <c r="L4984">
        <f>data_to_analyze[[#This Row],[workers]]-data_to_analyze[[#This Row],[previous_workers]]</f>
        <v>119</v>
      </c>
    </row>
    <row r="4985" spans="1:12" x14ac:dyDescent="0.25">
      <c r="A4985">
        <v>4972</v>
      </c>
      <c r="B4985" t="s">
        <v>17631</v>
      </c>
      <c r="C4985" t="s">
        <v>17742</v>
      </c>
      <c r="D4985" s="7">
        <v>5400000</v>
      </c>
      <c r="E4985">
        <v>53</v>
      </c>
      <c r="F4985" t="s">
        <v>6043</v>
      </c>
      <c r="G4985">
        <v>30</v>
      </c>
      <c r="H4985">
        <v>25</v>
      </c>
      <c r="I4985">
        <v>2010</v>
      </c>
      <c r="J4985">
        <v>3</v>
      </c>
      <c r="K4985" t="s">
        <v>506</v>
      </c>
      <c r="L4985">
        <f>data_to_analyze[[#This Row],[workers]]-data_to_analyze[[#This Row],[previous_workers]]</f>
        <v>5</v>
      </c>
    </row>
    <row r="4986" spans="1:12" x14ac:dyDescent="0.25">
      <c r="A4986">
        <v>4973</v>
      </c>
      <c r="B4986" t="s">
        <v>17634</v>
      </c>
      <c r="C4986" t="s">
        <v>17770</v>
      </c>
      <c r="D4986" s="7">
        <v>13900000</v>
      </c>
      <c r="E4986">
        <v>53</v>
      </c>
      <c r="F4986" t="s">
        <v>18</v>
      </c>
      <c r="G4986">
        <v>89</v>
      </c>
      <c r="H4986">
        <v>63</v>
      </c>
      <c r="I4986">
        <v>2010</v>
      </c>
      <c r="J4986">
        <v>2</v>
      </c>
      <c r="K4986" t="s">
        <v>251</v>
      </c>
      <c r="L4986">
        <f>data_to_analyze[[#This Row],[workers]]-data_to_analyze[[#This Row],[previous_workers]]</f>
        <v>26</v>
      </c>
    </row>
    <row r="4987" spans="1:12" x14ac:dyDescent="0.25">
      <c r="A4987">
        <v>4974</v>
      </c>
      <c r="B4987" t="s">
        <v>17637</v>
      </c>
      <c r="C4987" t="s">
        <v>10856</v>
      </c>
      <c r="D4987" s="7">
        <v>1400000000</v>
      </c>
      <c r="E4987">
        <v>53</v>
      </c>
      <c r="F4987" t="s">
        <v>55</v>
      </c>
      <c r="G4987">
        <v>10392</v>
      </c>
      <c r="H4987">
        <v>7036</v>
      </c>
      <c r="I4987">
        <v>1994</v>
      </c>
      <c r="J4987">
        <v>14</v>
      </c>
      <c r="K4987" t="s">
        <v>964</v>
      </c>
      <c r="L4987">
        <f>data_to_analyze[[#This Row],[workers]]-data_to_analyze[[#This Row],[previous_workers]]</f>
        <v>3356</v>
      </c>
    </row>
    <row r="4988" spans="1:12" x14ac:dyDescent="0.25">
      <c r="A4988">
        <v>4975</v>
      </c>
      <c r="B4988" t="s">
        <v>17641</v>
      </c>
      <c r="C4988" t="s">
        <v>10856</v>
      </c>
      <c r="D4988" s="7">
        <v>1800000</v>
      </c>
      <c r="E4988">
        <v>53</v>
      </c>
      <c r="F4988" t="s">
        <v>55</v>
      </c>
      <c r="G4988">
        <v>285</v>
      </c>
      <c r="H4988">
        <v>200</v>
      </c>
      <c r="I4988">
        <v>1999</v>
      </c>
      <c r="J4988">
        <v>1</v>
      </c>
      <c r="K4988" t="s">
        <v>17644</v>
      </c>
      <c r="L4988">
        <f>data_to_analyze[[#This Row],[workers]]-data_to_analyze[[#This Row],[previous_workers]]</f>
        <v>85</v>
      </c>
    </row>
    <row r="4989" spans="1:12" x14ac:dyDescent="0.25">
      <c r="A4989">
        <v>4976</v>
      </c>
      <c r="B4989" t="s">
        <v>17645</v>
      </c>
      <c r="C4989" t="s">
        <v>17730</v>
      </c>
      <c r="D4989" s="7">
        <v>34900000</v>
      </c>
      <c r="E4989">
        <v>53</v>
      </c>
      <c r="F4989" t="s">
        <v>308</v>
      </c>
      <c r="G4989">
        <v>4803</v>
      </c>
      <c r="H4989">
        <v>3248</v>
      </c>
      <c r="I4989">
        <v>2008</v>
      </c>
      <c r="J4989">
        <v>8</v>
      </c>
      <c r="K4989" t="s">
        <v>2594</v>
      </c>
      <c r="L4989">
        <f>data_to_analyze[[#This Row],[workers]]-data_to_analyze[[#This Row],[previous_workers]]</f>
        <v>1555</v>
      </c>
    </row>
    <row r="4990" spans="1:12" x14ac:dyDescent="0.25">
      <c r="A4990">
        <v>4977</v>
      </c>
      <c r="B4990" t="s">
        <v>17648</v>
      </c>
      <c r="C4990" t="s">
        <v>17770</v>
      </c>
      <c r="D4990" s="7">
        <v>48300000</v>
      </c>
      <c r="E4990">
        <v>53</v>
      </c>
      <c r="F4990" t="s">
        <v>25</v>
      </c>
      <c r="G4990">
        <v>225</v>
      </c>
      <c r="H4990">
        <v>150</v>
      </c>
      <c r="I4990">
        <v>2006</v>
      </c>
      <c r="J4990">
        <v>3</v>
      </c>
      <c r="K4990" t="s">
        <v>251</v>
      </c>
      <c r="L4990">
        <f>data_to_analyze[[#This Row],[workers]]-data_to_analyze[[#This Row],[previous_workers]]</f>
        <v>75</v>
      </c>
    </row>
    <row r="4991" spans="1:12" x14ac:dyDescent="0.25">
      <c r="A4991">
        <v>4978</v>
      </c>
      <c r="B4991" t="s">
        <v>17651</v>
      </c>
      <c r="C4991" t="s">
        <v>17769</v>
      </c>
      <c r="D4991" s="7">
        <v>6500000</v>
      </c>
      <c r="E4991">
        <v>53</v>
      </c>
      <c r="F4991" t="s">
        <v>271</v>
      </c>
      <c r="G4991">
        <v>17</v>
      </c>
      <c r="H4991">
        <v>9</v>
      </c>
      <c r="I4991">
        <v>2010</v>
      </c>
      <c r="J4991">
        <v>6</v>
      </c>
      <c r="K4991" t="s">
        <v>17654</v>
      </c>
      <c r="L4991">
        <f>data_to_analyze[[#This Row],[workers]]-data_to_analyze[[#This Row],[previous_workers]]</f>
        <v>8</v>
      </c>
    </row>
    <row r="4992" spans="1:12" x14ac:dyDescent="0.25">
      <c r="A4992">
        <v>4979</v>
      </c>
      <c r="B4992" t="s">
        <v>17655</v>
      </c>
      <c r="C4992" t="s">
        <v>10856</v>
      </c>
      <c r="D4992" s="7">
        <v>21300000</v>
      </c>
      <c r="E4992">
        <v>53</v>
      </c>
      <c r="F4992" t="s">
        <v>233</v>
      </c>
      <c r="G4992">
        <v>62</v>
      </c>
      <c r="H4992">
        <v>48</v>
      </c>
      <c r="I4992">
        <v>1989</v>
      </c>
      <c r="J4992">
        <v>10</v>
      </c>
      <c r="K4992" t="s">
        <v>137</v>
      </c>
      <c r="L4992">
        <f>data_to_analyze[[#This Row],[workers]]-data_to_analyze[[#This Row],[previous_workers]]</f>
        <v>14</v>
      </c>
    </row>
    <row r="4993" spans="1:12" x14ac:dyDescent="0.25">
      <c r="A4993">
        <v>4980</v>
      </c>
      <c r="B4993" t="s">
        <v>17658</v>
      </c>
      <c r="C4993" t="s">
        <v>976</v>
      </c>
      <c r="D4993" s="7">
        <v>16500000</v>
      </c>
      <c r="E4993">
        <v>53</v>
      </c>
      <c r="F4993" t="s">
        <v>336</v>
      </c>
      <c r="G4993">
        <v>467</v>
      </c>
      <c r="H4993">
        <v>357</v>
      </c>
      <c r="I4993">
        <v>1995</v>
      </c>
      <c r="J4993">
        <v>9</v>
      </c>
      <c r="K4993" t="s">
        <v>17661</v>
      </c>
      <c r="L4993">
        <f>data_to_analyze[[#This Row],[workers]]-data_to_analyze[[#This Row],[previous_workers]]</f>
        <v>110</v>
      </c>
    </row>
    <row r="4994" spans="1:12" x14ac:dyDescent="0.25">
      <c r="A4994">
        <v>4981</v>
      </c>
      <c r="B4994" t="s">
        <v>17662</v>
      </c>
      <c r="C4994" t="s">
        <v>10856</v>
      </c>
      <c r="D4994" s="7">
        <v>800000</v>
      </c>
      <c r="E4994">
        <v>53</v>
      </c>
      <c r="F4994" t="s">
        <v>48</v>
      </c>
      <c r="G4994">
        <v>23</v>
      </c>
      <c r="H4994">
        <v>16</v>
      </c>
      <c r="I4994">
        <v>2007</v>
      </c>
      <c r="J4994">
        <v>4</v>
      </c>
      <c r="K4994" t="s">
        <v>730</v>
      </c>
      <c r="L4994">
        <f>data_to_analyze[[#This Row],[workers]]-data_to_analyze[[#This Row],[previous_workers]]</f>
        <v>7</v>
      </c>
    </row>
    <row r="4995" spans="1:12" x14ac:dyDescent="0.25">
      <c r="A4995">
        <v>4982</v>
      </c>
      <c r="B4995" t="s">
        <v>17665</v>
      </c>
      <c r="C4995" t="s">
        <v>10856</v>
      </c>
      <c r="D4995" s="7">
        <v>57700000</v>
      </c>
      <c r="E4995">
        <v>53</v>
      </c>
      <c r="F4995" t="s">
        <v>107</v>
      </c>
      <c r="G4995">
        <v>31</v>
      </c>
      <c r="H4995">
        <v>18</v>
      </c>
      <c r="I4995">
        <v>2014</v>
      </c>
      <c r="J4995">
        <v>1</v>
      </c>
      <c r="K4995" t="s">
        <v>83</v>
      </c>
      <c r="L4995">
        <f>data_to_analyze[[#This Row],[workers]]-data_to_analyze[[#This Row],[previous_workers]]</f>
        <v>13</v>
      </c>
    </row>
    <row r="4996" spans="1:12" x14ac:dyDescent="0.25">
      <c r="A4996">
        <v>4983</v>
      </c>
      <c r="B4996" t="s">
        <v>17668</v>
      </c>
      <c r="C4996" t="s">
        <v>10856</v>
      </c>
      <c r="D4996" s="7">
        <v>7400000</v>
      </c>
      <c r="E4996">
        <v>53</v>
      </c>
      <c r="F4996" t="s">
        <v>156</v>
      </c>
      <c r="G4996">
        <v>47</v>
      </c>
      <c r="H4996">
        <v>29</v>
      </c>
      <c r="I4996">
        <v>2006</v>
      </c>
      <c r="J4996">
        <v>2</v>
      </c>
      <c r="K4996" t="s">
        <v>11141</v>
      </c>
      <c r="L4996">
        <f>data_to_analyze[[#This Row],[workers]]-data_to_analyze[[#This Row],[previous_workers]]</f>
        <v>18</v>
      </c>
    </row>
    <row r="4997" spans="1:12" x14ac:dyDescent="0.25">
      <c r="A4997">
        <v>4984</v>
      </c>
      <c r="B4997" t="s">
        <v>17671</v>
      </c>
      <c r="C4997" t="s">
        <v>17736</v>
      </c>
      <c r="D4997" s="7">
        <v>10400000</v>
      </c>
      <c r="E4997">
        <v>53</v>
      </c>
      <c r="F4997" t="s">
        <v>211</v>
      </c>
      <c r="G4997">
        <v>377</v>
      </c>
      <c r="H4997">
        <v>274</v>
      </c>
      <c r="I4997">
        <v>1980</v>
      </c>
      <c r="J4997">
        <v>9</v>
      </c>
      <c r="K4997" t="s">
        <v>17674</v>
      </c>
      <c r="L4997">
        <f>data_to_analyze[[#This Row],[workers]]-data_to_analyze[[#This Row],[previous_workers]]</f>
        <v>103</v>
      </c>
    </row>
    <row r="4998" spans="1:12" x14ac:dyDescent="0.25">
      <c r="A4998">
        <v>4985</v>
      </c>
      <c r="B4998" t="s">
        <v>17675</v>
      </c>
      <c r="C4998" t="s">
        <v>17767</v>
      </c>
      <c r="D4998" s="7">
        <v>2200000</v>
      </c>
      <c r="E4998">
        <v>53</v>
      </c>
      <c r="F4998" t="s">
        <v>233</v>
      </c>
      <c r="G4998">
        <v>19</v>
      </c>
      <c r="H4998">
        <v>11</v>
      </c>
      <c r="I4998">
        <v>1981</v>
      </c>
      <c r="J4998">
        <v>3</v>
      </c>
      <c r="K4998" t="s">
        <v>4598</v>
      </c>
      <c r="L4998">
        <f>data_to_analyze[[#This Row],[workers]]-data_to_analyze[[#This Row],[previous_workers]]</f>
        <v>8</v>
      </c>
    </row>
    <row r="4999" spans="1:12" x14ac:dyDescent="0.25">
      <c r="A4999">
        <v>4986</v>
      </c>
      <c r="B4999" t="s">
        <v>17678</v>
      </c>
      <c r="C4999" t="s">
        <v>108</v>
      </c>
      <c r="D4999" s="7">
        <v>33800000</v>
      </c>
      <c r="E4999">
        <v>53</v>
      </c>
      <c r="F4999" t="s">
        <v>175</v>
      </c>
      <c r="G4999">
        <v>147</v>
      </c>
      <c r="H4999">
        <v>72</v>
      </c>
      <c r="I4999">
        <v>2001</v>
      </c>
      <c r="J4999">
        <v>4</v>
      </c>
      <c r="K4999" t="s">
        <v>17681</v>
      </c>
      <c r="L4999">
        <f>data_to_analyze[[#This Row],[workers]]-data_to_analyze[[#This Row],[previous_workers]]</f>
        <v>75</v>
      </c>
    </row>
    <row r="5000" spans="1:12" x14ac:dyDescent="0.25">
      <c r="A5000">
        <v>4987</v>
      </c>
      <c r="B5000" t="s">
        <v>17682</v>
      </c>
      <c r="C5000" t="s">
        <v>17772</v>
      </c>
      <c r="D5000" s="7">
        <v>4800000</v>
      </c>
      <c r="E5000">
        <v>53</v>
      </c>
      <c r="F5000" t="s">
        <v>18</v>
      </c>
      <c r="G5000">
        <v>40</v>
      </c>
      <c r="H5000">
        <v>23</v>
      </c>
      <c r="I5000">
        <v>2010</v>
      </c>
      <c r="J5000">
        <v>5</v>
      </c>
      <c r="K5000" t="s">
        <v>1196</v>
      </c>
      <c r="L5000">
        <f>data_to_analyze[[#This Row],[workers]]-data_to_analyze[[#This Row],[previous_workers]]</f>
        <v>17</v>
      </c>
    </row>
    <row r="5001" spans="1:12" x14ac:dyDescent="0.25">
      <c r="A5001">
        <v>4988</v>
      </c>
      <c r="B5001" t="s">
        <v>17685</v>
      </c>
      <c r="C5001" t="s">
        <v>17739</v>
      </c>
      <c r="D5001" s="7">
        <v>2100000</v>
      </c>
      <c r="E5001">
        <v>53</v>
      </c>
      <c r="F5001" t="s">
        <v>297</v>
      </c>
      <c r="G5001">
        <v>13</v>
      </c>
      <c r="H5001">
        <v>9</v>
      </c>
      <c r="I5001">
        <v>2008</v>
      </c>
      <c r="J5001">
        <v>1</v>
      </c>
      <c r="K5001" t="s">
        <v>4023</v>
      </c>
      <c r="L5001">
        <f>data_to_analyze[[#This Row],[workers]]-data_to_analyze[[#This Row],[previous_workers]]</f>
        <v>4</v>
      </c>
    </row>
    <row r="5002" spans="1:12" x14ac:dyDescent="0.25">
      <c r="A5002">
        <v>4989</v>
      </c>
      <c r="B5002" t="s">
        <v>17688</v>
      </c>
      <c r="C5002" t="s">
        <v>10856</v>
      </c>
      <c r="D5002" s="7">
        <v>3600000</v>
      </c>
      <c r="E5002">
        <v>53</v>
      </c>
      <c r="F5002" t="s">
        <v>18</v>
      </c>
      <c r="G5002">
        <v>14</v>
      </c>
      <c r="H5002">
        <v>6</v>
      </c>
      <c r="I5002">
        <v>2013</v>
      </c>
      <c r="J5002">
        <v>1</v>
      </c>
      <c r="K5002" t="s">
        <v>3925</v>
      </c>
      <c r="L5002">
        <f>data_to_analyze[[#This Row],[workers]]-data_to_analyze[[#This Row],[previous_workers]]</f>
        <v>8</v>
      </c>
    </row>
    <row r="5003" spans="1:12" x14ac:dyDescent="0.25">
      <c r="A5003">
        <v>4990</v>
      </c>
      <c r="B5003" t="s">
        <v>17691</v>
      </c>
      <c r="C5003" t="s">
        <v>976</v>
      </c>
      <c r="D5003" s="7">
        <v>20500000</v>
      </c>
      <c r="E5003">
        <v>53</v>
      </c>
      <c r="F5003" t="s">
        <v>175</v>
      </c>
      <c r="G5003">
        <v>65</v>
      </c>
      <c r="H5003">
        <v>92</v>
      </c>
      <c r="I5003">
        <v>2012</v>
      </c>
      <c r="J5003">
        <v>6</v>
      </c>
      <c r="K5003" t="s">
        <v>17694</v>
      </c>
      <c r="L5003">
        <f>data_to_analyze[[#This Row],[workers]]-data_to_analyze[[#This Row],[previous_workers]]</f>
        <v>-27</v>
      </c>
    </row>
    <row r="5004" spans="1:12" x14ac:dyDescent="0.25">
      <c r="A5004">
        <v>4991</v>
      </c>
      <c r="B5004" t="s">
        <v>17695</v>
      </c>
      <c r="C5004" t="s">
        <v>10856</v>
      </c>
      <c r="D5004" s="7">
        <v>6100000</v>
      </c>
      <c r="E5004">
        <v>53</v>
      </c>
      <c r="F5004" t="s">
        <v>156</v>
      </c>
      <c r="G5004">
        <v>11</v>
      </c>
      <c r="H5004">
        <v>13</v>
      </c>
      <c r="I5004">
        <v>2012</v>
      </c>
      <c r="J5004">
        <v>3</v>
      </c>
      <c r="K5004" t="s">
        <v>578</v>
      </c>
      <c r="L5004">
        <f>data_to_analyze[[#This Row],[workers]]-data_to_analyze[[#This Row],[previous_workers]]</f>
        <v>-2</v>
      </c>
    </row>
    <row r="5005" spans="1:12" x14ac:dyDescent="0.25">
      <c r="A5005">
        <v>4992</v>
      </c>
      <c r="B5005" t="s">
        <v>17698</v>
      </c>
      <c r="C5005" t="s">
        <v>17770</v>
      </c>
      <c r="D5005" s="7">
        <v>9300000</v>
      </c>
      <c r="E5005">
        <v>52</v>
      </c>
      <c r="F5005" t="s">
        <v>233</v>
      </c>
      <c r="G5005">
        <v>19</v>
      </c>
      <c r="H5005">
        <v>12</v>
      </c>
      <c r="I5005">
        <v>1998</v>
      </c>
      <c r="J5005">
        <v>1</v>
      </c>
      <c r="K5005" t="s">
        <v>5067</v>
      </c>
      <c r="L5005">
        <f>data_to_analyze[[#This Row],[workers]]-data_to_analyze[[#This Row],[previous_workers]]</f>
        <v>7</v>
      </c>
    </row>
    <row r="5006" spans="1:12" x14ac:dyDescent="0.25">
      <c r="A5006">
        <v>4993</v>
      </c>
      <c r="B5006" t="s">
        <v>17701</v>
      </c>
      <c r="C5006" t="s">
        <v>7363</v>
      </c>
      <c r="D5006" s="7">
        <v>200000</v>
      </c>
      <c r="E5006">
        <v>52</v>
      </c>
      <c r="F5006" t="s">
        <v>18</v>
      </c>
      <c r="G5006">
        <v>16</v>
      </c>
      <c r="H5006">
        <v>8</v>
      </c>
      <c r="I5006">
        <v>2009</v>
      </c>
      <c r="J5006">
        <v>1</v>
      </c>
      <c r="K5006" t="s">
        <v>2854</v>
      </c>
      <c r="L5006">
        <f>data_to_analyze[[#This Row],[workers]]-data_to_analyze[[#This Row],[previous_workers]]</f>
        <v>8</v>
      </c>
    </row>
    <row r="5007" spans="1:12" x14ac:dyDescent="0.25">
      <c r="A5007">
        <v>4994</v>
      </c>
      <c r="B5007" t="s">
        <v>17704</v>
      </c>
      <c r="C5007" t="s">
        <v>777</v>
      </c>
      <c r="D5007" s="7">
        <v>9300000</v>
      </c>
      <c r="E5007">
        <v>52</v>
      </c>
      <c r="F5007" t="s">
        <v>69</v>
      </c>
      <c r="G5007">
        <v>35</v>
      </c>
      <c r="H5007">
        <v>20</v>
      </c>
      <c r="I5007">
        <v>2000</v>
      </c>
      <c r="J5007">
        <v>1</v>
      </c>
      <c r="K5007" t="s">
        <v>17708</v>
      </c>
      <c r="L5007">
        <f>data_to_analyze[[#This Row],[workers]]-data_to_analyze[[#This Row],[previous_workers]]</f>
        <v>15</v>
      </c>
    </row>
    <row r="5008" spans="1:12" x14ac:dyDescent="0.25">
      <c r="A5008">
        <v>4995</v>
      </c>
      <c r="B5008" t="s">
        <v>17709</v>
      </c>
      <c r="C5008" t="s">
        <v>10856</v>
      </c>
      <c r="D5008" s="7">
        <v>154400000</v>
      </c>
      <c r="E5008">
        <v>52</v>
      </c>
      <c r="F5008" t="s">
        <v>6043</v>
      </c>
      <c r="G5008">
        <v>99</v>
      </c>
      <c r="H5008">
        <v>70</v>
      </c>
      <c r="I5008">
        <v>1985</v>
      </c>
      <c r="J5008">
        <v>5</v>
      </c>
      <c r="K5008" t="s">
        <v>1819</v>
      </c>
      <c r="L5008">
        <f>data_to_analyze[[#This Row],[workers]]-data_to_analyze[[#This Row],[previous_workers]]</f>
        <v>29</v>
      </c>
    </row>
    <row r="5009" spans="1:12" x14ac:dyDescent="0.25">
      <c r="A5009">
        <v>4996</v>
      </c>
      <c r="B5009" t="s">
        <v>17713</v>
      </c>
      <c r="C5009" t="s">
        <v>17770</v>
      </c>
      <c r="D5009" s="7">
        <v>15800000</v>
      </c>
      <c r="E5009">
        <v>52</v>
      </c>
      <c r="F5009" t="s">
        <v>40</v>
      </c>
      <c r="G5009">
        <v>88</v>
      </c>
      <c r="H5009">
        <v>62</v>
      </c>
      <c r="I5009">
        <v>1946</v>
      </c>
      <c r="J5009">
        <v>3</v>
      </c>
      <c r="K5009" t="s">
        <v>251</v>
      </c>
      <c r="L5009">
        <f>data_to_analyze[[#This Row],[workers]]-data_to_analyze[[#This Row],[previous_workers]]</f>
        <v>26</v>
      </c>
    </row>
    <row r="5010" spans="1:12" x14ac:dyDescent="0.25">
      <c r="A5010">
        <v>4997</v>
      </c>
      <c r="B5010" t="s">
        <v>17716</v>
      </c>
      <c r="C5010" t="s">
        <v>17742</v>
      </c>
      <c r="D5010" s="7">
        <v>11600000</v>
      </c>
      <c r="E5010">
        <v>52</v>
      </c>
      <c r="F5010" t="s">
        <v>233</v>
      </c>
      <c r="G5010">
        <v>380</v>
      </c>
      <c r="H5010">
        <v>220</v>
      </c>
      <c r="I5010">
        <v>2011</v>
      </c>
      <c r="J5010">
        <v>1</v>
      </c>
      <c r="K5010" t="s">
        <v>506</v>
      </c>
      <c r="L5010">
        <f>data_to_analyze[[#This Row],[workers]]-data_to_analyze[[#This Row],[previous_workers]]</f>
        <v>160</v>
      </c>
    </row>
    <row r="5011" spans="1:12" x14ac:dyDescent="0.25">
      <c r="A5011">
        <v>4998</v>
      </c>
      <c r="B5011" t="s">
        <v>17719</v>
      </c>
      <c r="C5011" t="s">
        <v>17748</v>
      </c>
      <c r="D5011" s="7">
        <v>29700000</v>
      </c>
      <c r="E5011">
        <v>52</v>
      </c>
      <c r="F5011" t="s">
        <v>181</v>
      </c>
      <c r="G5011">
        <v>187</v>
      </c>
      <c r="H5011">
        <v>127</v>
      </c>
      <c r="I5011">
        <v>2004</v>
      </c>
      <c r="J5011">
        <v>1</v>
      </c>
      <c r="K5011" t="s">
        <v>17722</v>
      </c>
      <c r="L5011">
        <f>data_to_analyze[[#This Row],[workers]]-data_to_analyze[[#This Row],[previous_workers]]</f>
        <v>60</v>
      </c>
    </row>
    <row r="5012" spans="1:12" x14ac:dyDescent="0.25">
      <c r="A5012">
        <v>4999</v>
      </c>
      <c r="B5012" t="s">
        <v>17723</v>
      </c>
      <c r="C5012" t="s">
        <v>10856</v>
      </c>
      <c r="D5012" s="7">
        <v>8800000</v>
      </c>
      <c r="E5012">
        <v>52</v>
      </c>
      <c r="F5012" t="s">
        <v>69</v>
      </c>
      <c r="G5012">
        <v>132</v>
      </c>
      <c r="H5012">
        <v>47</v>
      </c>
      <c r="I5012">
        <v>2011</v>
      </c>
      <c r="J5012">
        <v>1</v>
      </c>
      <c r="K5012" t="s">
        <v>605</v>
      </c>
      <c r="L5012">
        <f>data_to_analyze[[#This Row],[workers]]-data_to_analyze[[#This Row],[previous_workers]]</f>
        <v>85</v>
      </c>
    </row>
    <row r="5013" spans="1:12" x14ac:dyDescent="0.25">
      <c r="A5013">
        <v>5000</v>
      </c>
      <c r="B5013" t="s">
        <v>17726</v>
      </c>
      <c r="C5013" t="s">
        <v>17755</v>
      </c>
      <c r="D5013" s="7">
        <v>4500000</v>
      </c>
      <c r="E5013">
        <v>52</v>
      </c>
      <c r="F5013" t="s">
        <v>336</v>
      </c>
      <c r="G5013">
        <v>27</v>
      </c>
      <c r="H5013">
        <v>22</v>
      </c>
      <c r="I5013">
        <v>2006</v>
      </c>
      <c r="J5013">
        <v>4</v>
      </c>
      <c r="K5013" t="s">
        <v>1762</v>
      </c>
      <c r="L5013">
        <f>data_to_analyze[[#This Row],[workers]]-data_to_analyze[[#This Row],[previous_workers]]</f>
        <v>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EAB87-541A-4062-A7F1-5391FF540FB4}">
  <dimension ref="A2:Q102"/>
  <sheetViews>
    <sheetView topLeftCell="C4" workbookViewId="0">
      <selection activeCell="F7" sqref="F7"/>
    </sheetView>
  </sheetViews>
  <sheetFormatPr defaultRowHeight="15" x14ac:dyDescent="0.25"/>
  <cols>
    <col min="1" max="1" width="28.28515625" bestFit="1" customWidth="1"/>
    <col min="2" max="2" width="18.7109375" bestFit="1" customWidth="1"/>
    <col min="3" max="3" width="21.7109375" bestFit="1" customWidth="1"/>
    <col min="4" max="4" width="22.85546875" bestFit="1" customWidth="1"/>
    <col min="5" max="5" width="21" bestFit="1" customWidth="1"/>
    <col min="6" max="6" width="16.7109375" bestFit="1" customWidth="1"/>
    <col min="7" max="7" width="28.28515625" bestFit="1" customWidth="1"/>
    <col min="8" max="8" width="20.140625" bestFit="1" customWidth="1"/>
    <col min="9" max="9" width="18.42578125" bestFit="1" customWidth="1"/>
    <col min="10" max="10" width="10.7109375" bestFit="1" customWidth="1"/>
    <col min="11" max="11" width="22.42578125" bestFit="1" customWidth="1"/>
    <col min="12" max="12" width="15.42578125" bestFit="1" customWidth="1"/>
    <col min="13" max="13" width="20.28515625" bestFit="1" customWidth="1"/>
    <col min="14" max="14" width="6.85546875" bestFit="1" customWidth="1"/>
    <col min="15" max="15" width="16.85546875" bestFit="1" customWidth="1"/>
    <col min="16" max="16" width="9.5703125" bestFit="1" customWidth="1"/>
    <col min="17" max="17" width="15" bestFit="1" customWidth="1"/>
    <col min="18" max="18" width="10.28515625" bestFit="1" customWidth="1"/>
    <col min="19" max="19" width="22.42578125" bestFit="1" customWidth="1"/>
    <col min="20" max="20" width="24.28515625" bestFit="1" customWidth="1"/>
    <col min="21" max="21" width="14.140625" bestFit="1" customWidth="1"/>
    <col min="22" max="22" width="6.7109375" bestFit="1" customWidth="1"/>
    <col min="23" max="23" width="10.7109375" bestFit="1" customWidth="1"/>
    <col min="24" max="24" width="6.140625" bestFit="1" customWidth="1"/>
    <col min="25" max="25" width="8.140625" bestFit="1" customWidth="1"/>
    <col min="26" max="26" width="9" bestFit="1" customWidth="1"/>
    <col min="27" max="27" width="19.7109375" bestFit="1" customWidth="1"/>
    <col min="28" max="28" width="18.7109375" bestFit="1" customWidth="1"/>
    <col min="29" max="29" width="23.140625" bestFit="1" customWidth="1"/>
    <col min="30" max="30" width="27.140625" bestFit="1" customWidth="1"/>
    <col min="31" max="31" width="19.140625" bestFit="1" customWidth="1"/>
    <col min="32" max="32" width="12.28515625" bestFit="1" customWidth="1"/>
    <col min="33" max="33" width="28.42578125" bestFit="1" customWidth="1"/>
    <col min="34" max="34" width="9.7109375" bestFit="1" customWidth="1"/>
    <col min="35" max="35" width="7" bestFit="1" customWidth="1"/>
    <col min="36" max="36" width="11.5703125" bestFit="1" customWidth="1"/>
    <col min="37" max="37" width="22.140625" bestFit="1" customWidth="1"/>
    <col min="38" max="38" width="16.7109375" bestFit="1" customWidth="1"/>
    <col min="39" max="39" width="16.28515625" bestFit="1" customWidth="1"/>
    <col min="40" max="40" width="20.28515625" bestFit="1" customWidth="1"/>
    <col min="41" max="41" width="6.85546875" bestFit="1" customWidth="1"/>
    <col min="42" max="42" width="16.85546875" bestFit="1" customWidth="1"/>
    <col min="43" max="43" width="9.5703125" bestFit="1" customWidth="1"/>
    <col min="44" max="44" width="15" bestFit="1" customWidth="1"/>
    <col min="45" max="45" width="10.28515625" bestFit="1" customWidth="1"/>
    <col min="46" max="46" width="22.42578125" bestFit="1" customWidth="1"/>
    <col min="47" max="47" width="24.28515625" bestFit="1" customWidth="1"/>
    <col min="48" max="48" width="14.140625" bestFit="1" customWidth="1"/>
    <col min="49" max="49" width="6.7109375" bestFit="1" customWidth="1"/>
    <col min="50" max="50" width="10.7109375" bestFit="1" customWidth="1"/>
    <col min="51" max="51" width="6.140625" bestFit="1" customWidth="1"/>
    <col min="52" max="52" width="8.140625" bestFit="1" customWidth="1"/>
    <col min="53" max="53" width="9" bestFit="1" customWidth="1"/>
    <col min="54" max="54" width="19.7109375" bestFit="1" customWidth="1"/>
    <col min="55" max="55" width="18.7109375" bestFit="1" customWidth="1"/>
    <col min="56" max="336" width="4" bestFit="1" customWidth="1"/>
    <col min="337" max="337" width="4.7109375" bestFit="1" customWidth="1"/>
    <col min="338" max="709" width="4" bestFit="1" customWidth="1"/>
    <col min="710" max="1113" width="5" bestFit="1" customWidth="1"/>
    <col min="1114" max="1128" width="6" bestFit="1" customWidth="1"/>
  </cols>
  <sheetData>
    <row r="2" spans="1:17" x14ac:dyDescent="0.25">
      <c r="A2" t="s">
        <v>17797</v>
      </c>
      <c r="C2" t="s">
        <v>17798</v>
      </c>
      <c r="E2" t="s">
        <v>17799</v>
      </c>
      <c r="G2" t="s">
        <v>17800</v>
      </c>
      <c r="I2" t="s">
        <v>17801</v>
      </c>
      <c r="K2" t="s">
        <v>17789</v>
      </c>
    </row>
    <row r="3" spans="1:17" x14ac:dyDescent="0.25">
      <c r="A3" s="7">
        <v>219963400000</v>
      </c>
      <c r="C3" s="7">
        <v>43887350.359138072</v>
      </c>
      <c r="E3" s="10">
        <v>454.67737430167597</v>
      </c>
      <c r="G3" s="7">
        <v>21400000000</v>
      </c>
      <c r="I3" s="7">
        <v>200000</v>
      </c>
      <c r="K3" s="10">
        <v>242.73463687150837</v>
      </c>
    </row>
    <row r="7" spans="1:17" x14ac:dyDescent="0.25">
      <c r="A7" s="8" t="s">
        <v>17785</v>
      </c>
      <c r="B7" t="s">
        <v>17784</v>
      </c>
      <c r="D7" s="8" t="s">
        <v>17785</v>
      </c>
      <c r="E7" t="s">
        <v>17784</v>
      </c>
      <c r="G7" s="8" t="s">
        <v>17785</v>
      </c>
      <c r="H7" t="s">
        <v>17786</v>
      </c>
      <c r="K7" s="8" t="s">
        <v>17785</v>
      </c>
      <c r="L7" t="s">
        <v>17786</v>
      </c>
      <c r="O7" s="8" t="s">
        <v>17794</v>
      </c>
      <c r="P7" t="s">
        <v>17795</v>
      </c>
      <c r="Q7" t="s">
        <v>17796</v>
      </c>
    </row>
    <row r="8" spans="1:17" x14ac:dyDescent="0.25">
      <c r="A8" s="9" t="s">
        <v>289</v>
      </c>
      <c r="B8" s="7">
        <v>123277611.94029851</v>
      </c>
      <c r="D8" s="9" t="s">
        <v>156</v>
      </c>
      <c r="E8" s="7">
        <v>19965292.84164859</v>
      </c>
      <c r="G8" s="9" t="s">
        <v>336</v>
      </c>
      <c r="H8" s="7">
        <v>492</v>
      </c>
      <c r="K8" s="9" t="s">
        <v>289</v>
      </c>
      <c r="L8" s="7">
        <v>67</v>
      </c>
      <c r="O8" s="9" t="s">
        <v>1164</v>
      </c>
      <c r="P8" s="7">
        <v>-3</v>
      </c>
      <c r="Q8">
        <v>1729</v>
      </c>
    </row>
    <row r="9" spans="1:17" x14ac:dyDescent="0.25">
      <c r="A9" s="9" t="s">
        <v>55</v>
      </c>
      <c r="B9" s="7">
        <v>103085674.15730338</v>
      </c>
      <c r="D9" s="9" t="s">
        <v>623</v>
      </c>
      <c r="E9" s="7">
        <v>19742857.142857142</v>
      </c>
      <c r="G9" s="9" t="s">
        <v>18</v>
      </c>
      <c r="H9" s="7">
        <v>489</v>
      </c>
      <c r="K9" s="9" t="s">
        <v>271</v>
      </c>
      <c r="L9" s="7">
        <v>57</v>
      </c>
      <c r="O9" s="9" t="s">
        <v>1618</v>
      </c>
      <c r="P9" s="7">
        <v>-1</v>
      </c>
      <c r="Q9">
        <v>1265</v>
      </c>
    </row>
    <row r="10" spans="1:17" x14ac:dyDescent="0.25">
      <c r="A10" s="9" t="s">
        <v>25</v>
      </c>
      <c r="B10" s="7">
        <v>82615591.397849455</v>
      </c>
      <c r="D10" s="9" t="s">
        <v>257</v>
      </c>
      <c r="E10" s="7">
        <v>18995833.333333332</v>
      </c>
      <c r="G10" s="9" t="s">
        <v>156</v>
      </c>
      <c r="H10" s="7">
        <v>461</v>
      </c>
      <c r="K10" s="9" t="s">
        <v>218</v>
      </c>
      <c r="L10" s="7">
        <v>46</v>
      </c>
      <c r="O10" s="9" t="s">
        <v>2052</v>
      </c>
      <c r="P10" s="7">
        <v>-8</v>
      </c>
      <c r="Q10">
        <v>935</v>
      </c>
    </row>
    <row r="11" spans="1:17" x14ac:dyDescent="0.25">
      <c r="A11" s="9" t="s">
        <v>175</v>
      </c>
      <c r="B11" s="7">
        <v>78525641.025641024</v>
      </c>
      <c r="D11" s="9" t="s">
        <v>18</v>
      </c>
      <c r="E11" s="7">
        <v>16850715.746421266</v>
      </c>
      <c r="G11" s="9" t="s">
        <v>55</v>
      </c>
      <c r="H11" s="7">
        <v>356</v>
      </c>
      <c r="K11" s="9" t="s">
        <v>324</v>
      </c>
      <c r="L11" s="7">
        <v>43</v>
      </c>
      <c r="O11" s="9" t="s">
        <v>2247</v>
      </c>
      <c r="P11" s="7">
        <v>-43</v>
      </c>
      <c r="Q11">
        <v>831</v>
      </c>
    </row>
    <row r="12" spans="1:17" x14ac:dyDescent="0.25">
      <c r="A12" s="9" t="s">
        <v>40</v>
      </c>
      <c r="B12" s="7">
        <v>70942222.222222224</v>
      </c>
      <c r="D12" s="9" t="s">
        <v>6043</v>
      </c>
      <c r="E12" s="7">
        <v>16702325.581395349</v>
      </c>
      <c r="G12" s="9" t="s">
        <v>233</v>
      </c>
      <c r="H12" s="7">
        <v>350</v>
      </c>
      <c r="K12" s="9" t="s">
        <v>6043</v>
      </c>
      <c r="L12" s="7">
        <v>43</v>
      </c>
      <c r="O12" s="9" t="s">
        <v>2279</v>
      </c>
      <c r="P12" s="7">
        <v>-26</v>
      </c>
      <c r="Q12">
        <v>817</v>
      </c>
    </row>
    <row r="13" spans="1:17" x14ac:dyDescent="0.25">
      <c r="A13" s="9" t="s">
        <v>308</v>
      </c>
      <c r="B13" s="7">
        <v>70480891.719745219</v>
      </c>
      <c r="D13" s="9" t="s">
        <v>218</v>
      </c>
      <c r="E13" s="7">
        <v>16473913.043478262</v>
      </c>
      <c r="G13" s="9" t="s">
        <v>40</v>
      </c>
      <c r="H13" s="7">
        <v>315</v>
      </c>
      <c r="K13" s="9" t="s">
        <v>149</v>
      </c>
      <c r="L13" s="7">
        <v>32</v>
      </c>
      <c r="O13" s="9" t="s">
        <v>2702</v>
      </c>
      <c r="P13" s="7">
        <v>-10</v>
      </c>
      <c r="Q13">
        <v>685</v>
      </c>
    </row>
    <row r="14" spans="1:17" x14ac:dyDescent="0.25">
      <c r="O14" s="9" t="s">
        <v>4264</v>
      </c>
      <c r="P14" s="7">
        <v>-600</v>
      </c>
      <c r="Q14">
        <v>391</v>
      </c>
    </row>
    <row r="15" spans="1:17" x14ac:dyDescent="0.25">
      <c r="O15" s="9" t="s">
        <v>4516</v>
      </c>
      <c r="P15" s="7">
        <v>-4</v>
      </c>
      <c r="Q15">
        <v>365</v>
      </c>
    </row>
    <row r="16" spans="1:17" x14ac:dyDescent="0.25">
      <c r="O16" s="9" t="s">
        <v>4565</v>
      </c>
      <c r="P16" s="7">
        <v>-15</v>
      </c>
      <c r="Q16">
        <v>359</v>
      </c>
    </row>
    <row r="17" spans="1:17" x14ac:dyDescent="0.25">
      <c r="O17" s="9" t="s">
        <v>4580</v>
      </c>
      <c r="P17" s="7">
        <v>-5</v>
      </c>
      <c r="Q17">
        <v>358</v>
      </c>
    </row>
    <row r="18" spans="1:17" x14ac:dyDescent="0.25">
      <c r="O18" s="9" t="s">
        <v>4759</v>
      </c>
      <c r="P18" s="7">
        <v>-6</v>
      </c>
      <c r="Q18">
        <v>339</v>
      </c>
    </row>
    <row r="19" spans="1:17" x14ac:dyDescent="0.25">
      <c r="O19" s="9" t="s">
        <v>6072</v>
      </c>
      <c r="P19" s="7">
        <v>-1</v>
      </c>
      <c r="Q19">
        <v>262</v>
      </c>
    </row>
    <row r="20" spans="1:17" x14ac:dyDescent="0.25">
      <c r="O20" s="9" t="s">
        <v>6137</v>
      </c>
      <c r="P20" s="7">
        <v>-22</v>
      </c>
      <c r="Q20">
        <v>257</v>
      </c>
    </row>
    <row r="21" spans="1:17" x14ac:dyDescent="0.25">
      <c r="O21" s="9" t="s">
        <v>6378</v>
      </c>
      <c r="P21" s="7">
        <v>-10</v>
      </c>
      <c r="Q21">
        <v>246</v>
      </c>
    </row>
    <row r="22" spans="1:17" x14ac:dyDescent="0.25">
      <c r="O22" s="9" t="s">
        <v>6595</v>
      </c>
      <c r="P22" s="7">
        <v>-3</v>
      </c>
      <c r="Q22">
        <v>235</v>
      </c>
    </row>
    <row r="23" spans="1:17" x14ac:dyDescent="0.25">
      <c r="O23" s="9" t="s">
        <v>6591</v>
      </c>
      <c r="P23" s="7">
        <v>-6</v>
      </c>
      <c r="Q23">
        <v>235</v>
      </c>
    </row>
    <row r="24" spans="1:17" x14ac:dyDescent="0.25">
      <c r="O24" s="9" t="s">
        <v>6625</v>
      </c>
      <c r="P24" s="7">
        <v>-2</v>
      </c>
      <c r="Q24">
        <v>234</v>
      </c>
    </row>
    <row r="25" spans="1:17" x14ac:dyDescent="0.25">
      <c r="O25" s="9" t="s">
        <v>6801</v>
      </c>
      <c r="P25" s="7">
        <v>-1</v>
      </c>
      <c r="Q25">
        <v>228</v>
      </c>
    </row>
    <row r="26" spans="1:17" x14ac:dyDescent="0.25">
      <c r="O26" s="9" t="s">
        <v>6941</v>
      </c>
      <c r="P26" s="7">
        <v>-16</v>
      </c>
      <c r="Q26">
        <v>223</v>
      </c>
    </row>
    <row r="27" spans="1:17" x14ac:dyDescent="0.25">
      <c r="O27" s="9" t="s">
        <v>7435</v>
      </c>
      <c r="P27" s="7">
        <v>-4</v>
      </c>
      <c r="Q27">
        <v>204</v>
      </c>
    </row>
    <row r="28" spans="1:17" x14ac:dyDescent="0.25">
      <c r="O28" s="9" t="s">
        <v>7623</v>
      </c>
      <c r="P28" s="7">
        <v>-1</v>
      </c>
      <c r="Q28">
        <v>199</v>
      </c>
    </row>
    <row r="29" spans="1:17" x14ac:dyDescent="0.25">
      <c r="A29" s="8" t="s">
        <v>17791</v>
      </c>
      <c r="B29" t="s">
        <v>17788</v>
      </c>
      <c r="D29" s="8" t="s">
        <v>17791</v>
      </c>
      <c r="E29" t="s">
        <v>17783</v>
      </c>
      <c r="G29" s="8" t="s">
        <v>17785</v>
      </c>
      <c r="H29" t="s">
        <v>17790</v>
      </c>
      <c r="K29" s="8" t="s">
        <v>17794</v>
      </c>
      <c r="L29" t="s">
        <v>17793</v>
      </c>
      <c r="O29" s="9" t="s">
        <v>7722</v>
      </c>
      <c r="P29" s="7">
        <v>-1</v>
      </c>
      <c r="Q29">
        <v>196</v>
      </c>
    </row>
    <row r="30" spans="1:17" x14ac:dyDescent="0.25">
      <c r="A30" s="9" t="s">
        <v>10856</v>
      </c>
      <c r="B30">
        <v>712</v>
      </c>
      <c r="D30" s="9" t="s">
        <v>10856</v>
      </c>
      <c r="E30" s="7">
        <v>36318600000</v>
      </c>
      <c r="G30" s="9" t="s">
        <v>289</v>
      </c>
      <c r="H30" s="10">
        <v>490.14925373134326</v>
      </c>
      <c r="K30" s="9" t="s">
        <v>6203</v>
      </c>
      <c r="L30" s="7">
        <v>118531</v>
      </c>
      <c r="O30" s="9" t="s">
        <v>8018</v>
      </c>
      <c r="P30" s="7">
        <v>-11</v>
      </c>
      <c r="Q30">
        <v>188</v>
      </c>
    </row>
    <row r="31" spans="1:17" x14ac:dyDescent="0.25">
      <c r="A31" s="9" t="s">
        <v>17735</v>
      </c>
      <c r="B31">
        <v>156</v>
      </c>
      <c r="D31" s="9" t="s">
        <v>17751</v>
      </c>
      <c r="E31" s="7">
        <v>23026500000</v>
      </c>
      <c r="G31" s="9" t="s">
        <v>69</v>
      </c>
      <c r="H31" s="10">
        <v>515.44303797468353</v>
      </c>
      <c r="K31" s="9" t="s">
        <v>13504</v>
      </c>
      <c r="L31" s="7">
        <v>43000</v>
      </c>
      <c r="O31" s="9" t="s">
        <v>8552</v>
      </c>
      <c r="P31" s="7">
        <v>-1</v>
      </c>
      <c r="Q31">
        <v>175</v>
      </c>
    </row>
    <row r="32" spans="1:17" x14ac:dyDescent="0.25">
      <c r="A32" s="9" t="s">
        <v>777</v>
      </c>
      <c r="B32">
        <v>385</v>
      </c>
      <c r="D32" s="9" t="s">
        <v>17770</v>
      </c>
      <c r="E32" s="7">
        <v>19326800000</v>
      </c>
      <c r="G32" s="9" t="s">
        <v>156</v>
      </c>
      <c r="H32" s="10">
        <v>524.66811279826459</v>
      </c>
      <c r="K32" s="9" t="s">
        <v>12334</v>
      </c>
      <c r="L32" s="7">
        <v>37145</v>
      </c>
      <c r="O32" s="9" t="s">
        <v>9683</v>
      </c>
      <c r="P32" s="7">
        <v>-10</v>
      </c>
      <c r="Q32">
        <v>148</v>
      </c>
    </row>
    <row r="33" spans="1:17" x14ac:dyDescent="0.25">
      <c r="A33" s="9" t="s">
        <v>17739</v>
      </c>
      <c r="B33">
        <v>219</v>
      </c>
      <c r="D33" s="9" t="s">
        <v>777</v>
      </c>
      <c r="E33" s="7">
        <v>18684500000</v>
      </c>
      <c r="G33" s="9" t="s">
        <v>55</v>
      </c>
      <c r="H33" s="10">
        <v>546.92134831460669</v>
      </c>
      <c r="K33" s="9" t="s">
        <v>5197</v>
      </c>
      <c r="L33" s="7">
        <v>13739</v>
      </c>
      <c r="O33" s="9" t="s">
        <v>9979</v>
      </c>
      <c r="P33" s="7">
        <v>-71</v>
      </c>
      <c r="Q33">
        <v>142</v>
      </c>
    </row>
    <row r="34" spans="1:17" x14ac:dyDescent="0.25">
      <c r="A34" s="9" t="s">
        <v>17742</v>
      </c>
      <c r="B34">
        <v>241</v>
      </c>
      <c r="D34" s="9" t="s">
        <v>17773</v>
      </c>
      <c r="E34" s="7">
        <v>12195200000</v>
      </c>
      <c r="G34" s="9" t="s">
        <v>48</v>
      </c>
      <c r="H34" s="10">
        <v>584.81595092024543</v>
      </c>
      <c r="K34" s="9" t="s">
        <v>11541</v>
      </c>
      <c r="L34" s="7">
        <v>11641</v>
      </c>
      <c r="O34" s="9" t="s">
        <v>10131</v>
      </c>
      <c r="P34" s="7">
        <v>-3</v>
      </c>
      <c r="Q34">
        <v>138</v>
      </c>
    </row>
    <row r="35" spans="1:17" x14ac:dyDescent="0.25">
      <c r="A35" s="9" t="s">
        <v>108</v>
      </c>
      <c r="B35">
        <v>300</v>
      </c>
      <c r="D35" s="9" t="s">
        <v>17762</v>
      </c>
      <c r="E35" s="7">
        <v>11922500000</v>
      </c>
      <c r="G35" s="9" t="s">
        <v>175</v>
      </c>
      <c r="H35" s="10">
        <v>592.0512820512821</v>
      </c>
      <c r="K35" s="9" t="s">
        <v>4421</v>
      </c>
      <c r="L35" s="7">
        <v>9198</v>
      </c>
      <c r="O35" s="9" t="s">
        <v>10808</v>
      </c>
      <c r="P35" s="7">
        <v>-28</v>
      </c>
      <c r="Q35">
        <v>127</v>
      </c>
    </row>
    <row r="36" spans="1:17" x14ac:dyDescent="0.25">
      <c r="A36" s="9" t="s">
        <v>17762</v>
      </c>
      <c r="B36">
        <v>160</v>
      </c>
      <c r="D36" s="9" t="s">
        <v>17765</v>
      </c>
      <c r="E36" s="7">
        <v>10072300000</v>
      </c>
      <c r="G36" s="9" t="s">
        <v>149</v>
      </c>
      <c r="H36" s="10">
        <v>651.96875</v>
      </c>
      <c r="K36" s="9" t="s">
        <v>14705</v>
      </c>
      <c r="L36" s="7">
        <v>6494</v>
      </c>
      <c r="O36" s="9" t="s">
        <v>10846</v>
      </c>
      <c r="P36" s="7">
        <v>-1</v>
      </c>
      <c r="Q36">
        <v>126</v>
      </c>
    </row>
    <row r="37" spans="1:17" x14ac:dyDescent="0.25">
      <c r="A37" s="9" t="s">
        <v>17765</v>
      </c>
      <c r="B37">
        <v>172</v>
      </c>
      <c r="D37" s="9" t="s">
        <v>17742</v>
      </c>
      <c r="E37" s="7">
        <v>9583100000</v>
      </c>
      <c r="G37" s="9" t="s">
        <v>33</v>
      </c>
      <c r="H37" s="10">
        <v>668.2125984251968</v>
      </c>
      <c r="K37" s="9" t="s">
        <v>1861</v>
      </c>
      <c r="L37" s="7">
        <v>4174</v>
      </c>
      <c r="O37" s="9" t="s">
        <v>11619</v>
      </c>
      <c r="P37" s="7">
        <v>-1</v>
      </c>
      <c r="Q37">
        <v>115</v>
      </c>
    </row>
    <row r="38" spans="1:17" x14ac:dyDescent="0.25">
      <c r="A38" s="9" t="s">
        <v>17770</v>
      </c>
      <c r="B38">
        <v>467</v>
      </c>
      <c r="D38" s="9" t="s">
        <v>108</v>
      </c>
      <c r="E38" s="7">
        <v>7487200000</v>
      </c>
      <c r="G38" s="9" t="s">
        <v>40</v>
      </c>
      <c r="H38" s="10">
        <v>685.63174603174605</v>
      </c>
      <c r="K38" s="9" t="s">
        <v>10710</v>
      </c>
      <c r="L38" s="7">
        <v>3500</v>
      </c>
      <c r="O38" s="9" t="s">
        <v>11570</v>
      </c>
      <c r="P38" s="7">
        <v>-6</v>
      </c>
      <c r="Q38">
        <v>115</v>
      </c>
    </row>
    <row r="39" spans="1:17" x14ac:dyDescent="0.25">
      <c r="A39" s="9" t="s">
        <v>17773</v>
      </c>
      <c r="B39">
        <v>288</v>
      </c>
      <c r="D39" s="9" t="s">
        <v>17760</v>
      </c>
      <c r="E39" s="7">
        <v>7278200000</v>
      </c>
      <c r="G39" s="9" t="s">
        <v>25</v>
      </c>
      <c r="H39" s="10">
        <v>717.55376344086017</v>
      </c>
      <c r="K39" s="9" t="s">
        <v>17637</v>
      </c>
      <c r="L39" s="7">
        <v>3356</v>
      </c>
      <c r="O39" s="9" t="s">
        <v>11994</v>
      </c>
      <c r="P39" s="7">
        <v>-9</v>
      </c>
      <c r="Q39">
        <v>110</v>
      </c>
    </row>
    <row r="40" spans="1:17" x14ac:dyDescent="0.25">
      <c r="O40" s="9" t="s">
        <v>12250</v>
      </c>
      <c r="P40" s="7">
        <v>-6</v>
      </c>
      <c r="Q40">
        <v>106</v>
      </c>
    </row>
    <row r="41" spans="1:17" x14ac:dyDescent="0.25">
      <c r="O41" s="9" t="s">
        <v>12312</v>
      </c>
      <c r="P41" s="7">
        <v>-2</v>
      </c>
      <c r="Q41">
        <v>105</v>
      </c>
    </row>
    <row r="42" spans="1:17" x14ac:dyDescent="0.25">
      <c r="O42" s="9" t="s">
        <v>12339</v>
      </c>
      <c r="P42" s="7">
        <v>-20</v>
      </c>
      <c r="Q42">
        <v>105</v>
      </c>
    </row>
    <row r="43" spans="1:17" x14ac:dyDescent="0.25">
      <c r="O43" s="9" t="s">
        <v>12798</v>
      </c>
      <c r="P43" s="7">
        <v>-2</v>
      </c>
      <c r="Q43">
        <v>99</v>
      </c>
    </row>
    <row r="44" spans="1:17" x14ac:dyDescent="0.25">
      <c r="O44" s="9" t="s">
        <v>12771</v>
      </c>
      <c r="P44" s="7">
        <v>-8</v>
      </c>
      <c r="Q44">
        <v>99</v>
      </c>
    </row>
    <row r="45" spans="1:17" x14ac:dyDescent="0.25">
      <c r="O45" s="9" t="s">
        <v>12816</v>
      </c>
      <c r="P45" s="7">
        <v>-9</v>
      </c>
      <c r="Q45">
        <v>99</v>
      </c>
    </row>
    <row r="46" spans="1:17" x14ac:dyDescent="0.25">
      <c r="O46" s="9" t="s">
        <v>12923</v>
      </c>
      <c r="P46" s="7">
        <v>-7</v>
      </c>
      <c r="Q46">
        <v>98</v>
      </c>
    </row>
    <row r="47" spans="1:17" x14ac:dyDescent="0.25">
      <c r="O47" s="9" t="s">
        <v>12903</v>
      </c>
      <c r="P47" s="7">
        <v>-8</v>
      </c>
      <c r="Q47">
        <v>98</v>
      </c>
    </row>
    <row r="48" spans="1:17" x14ac:dyDescent="0.25">
      <c r="O48" s="9" t="s">
        <v>13028</v>
      </c>
      <c r="P48" s="7">
        <v>-3</v>
      </c>
      <c r="Q48">
        <v>97</v>
      </c>
    </row>
    <row r="49" spans="15:17" x14ac:dyDescent="0.25">
      <c r="O49" s="9" t="s">
        <v>13064</v>
      </c>
      <c r="P49" s="7">
        <v>-4</v>
      </c>
      <c r="Q49">
        <v>97</v>
      </c>
    </row>
    <row r="50" spans="15:17" x14ac:dyDescent="0.25">
      <c r="O50" s="9" t="s">
        <v>13080</v>
      </c>
      <c r="P50" s="7">
        <v>-86</v>
      </c>
      <c r="Q50">
        <v>97</v>
      </c>
    </row>
    <row r="51" spans="15:17" x14ac:dyDescent="0.25">
      <c r="O51" s="9" t="s">
        <v>13209</v>
      </c>
      <c r="P51" s="7">
        <v>-1</v>
      </c>
      <c r="Q51">
        <v>95</v>
      </c>
    </row>
    <row r="52" spans="15:17" x14ac:dyDescent="0.25">
      <c r="O52" s="9" t="s">
        <v>13479</v>
      </c>
      <c r="P52" s="7">
        <v>-6</v>
      </c>
      <c r="Q52">
        <v>91</v>
      </c>
    </row>
    <row r="53" spans="15:17" x14ac:dyDescent="0.25">
      <c r="O53" s="9" t="s">
        <v>13513</v>
      </c>
      <c r="P53" s="7">
        <v>-20</v>
      </c>
      <c r="Q53">
        <v>91</v>
      </c>
    </row>
    <row r="54" spans="15:17" x14ac:dyDescent="0.25">
      <c r="O54" s="9" t="s">
        <v>13609</v>
      </c>
      <c r="P54" s="7">
        <v>-62</v>
      </c>
      <c r="Q54">
        <v>89</v>
      </c>
    </row>
    <row r="55" spans="15:17" x14ac:dyDescent="0.25">
      <c r="O55" s="9" t="s">
        <v>13604</v>
      </c>
      <c r="P55" s="7">
        <v>-6</v>
      </c>
      <c r="Q55">
        <v>89</v>
      </c>
    </row>
    <row r="56" spans="15:17" x14ac:dyDescent="0.25">
      <c r="O56" s="9" t="s">
        <v>13657</v>
      </c>
      <c r="P56" s="7">
        <v>-1</v>
      </c>
      <c r="Q56">
        <v>88</v>
      </c>
    </row>
    <row r="57" spans="15:17" x14ac:dyDescent="0.25">
      <c r="O57" s="9" t="s">
        <v>13822</v>
      </c>
      <c r="P57" s="7">
        <v>-39</v>
      </c>
      <c r="Q57">
        <v>87</v>
      </c>
    </row>
    <row r="58" spans="15:17" x14ac:dyDescent="0.25">
      <c r="O58" s="9" t="s">
        <v>14317</v>
      </c>
      <c r="P58" s="7">
        <v>-5</v>
      </c>
      <c r="Q58">
        <v>82</v>
      </c>
    </row>
    <row r="59" spans="15:17" x14ac:dyDescent="0.25">
      <c r="O59" s="9" t="s">
        <v>14302</v>
      </c>
      <c r="P59" s="7">
        <v>-2</v>
      </c>
      <c r="Q59">
        <v>82</v>
      </c>
    </row>
    <row r="60" spans="15:17" x14ac:dyDescent="0.25">
      <c r="O60" s="9" t="s">
        <v>14428</v>
      </c>
      <c r="P60" s="7">
        <v>-2</v>
      </c>
      <c r="Q60">
        <v>81</v>
      </c>
    </row>
    <row r="61" spans="15:17" x14ac:dyDescent="0.25">
      <c r="O61" s="9" t="s">
        <v>14532</v>
      </c>
      <c r="P61" s="7">
        <v>-4</v>
      </c>
      <c r="Q61">
        <v>80</v>
      </c>
    </row>
    <row r="62" spans="15:17" x14ac:dyDescent="0.25">
      <c r="O62" s="9" t="s">
        <v>14837</v>
      </c>
      <c r="P62" s="7">
        <v>-8</v>
      </c>
      <c r="Q62">
        <v>77</v>
      </c>
    </row>
    <row r="63" spans="15:17" x14ac:dyDescent="0.25">
      <c r="O63" s="9" t="s">
        <v>14825</v>
      </c>
      <c r="P63" s="7">
        <v>-11</v>
      </c>
      <c r="Q63">
        <v>77</v>
      </c>
    </row>
    <row r="64" spans="15:17" x14ac:dyDescent="0.25">
      <c r="O64" s="9" t="s">
        <v>14791</v>
      </c>
      <c r="P64" s="7">
        <v>-243</v>
      </c>
      <c r="Q64">
        <v>77</v>
      </c>
    </row>
    <row r="65" spans="15:17" x14ac:dyDescent="0.25">
      <c r="O65" s="9" t="s">
        <v>14805</v>
      </c>
      <c r="P65" s="7">
        <v>-2</v>
      </c>
      <c r="Q65">
        <v>77</v>
      </c>
    </row>
    <row r="66" spans="15:17" x14ac:dyDescent="0.25">
      <c r="O66" s="9" t="s">
        <v>14850</v>
      </c>
      <c r="P66" s="7">
        <v>-30</v>
      </c>
      <c r="Q66">
        <v>76</v>
      </c>
    </row>
    <row r="67" spans="15:17" x14ac:dyDescent="0.25">
      <c r="O67" s="9" t="s">
        <v>14895</v>
      </c>
      <c r="P67" s="7">
        <v>-22</v>
      </c>
      <c r="Q67">
        <v>76</v>
      </c>
    </row>
    <row r="68" spans="15:17" x14ac:dyDescent="0.25">
      <c r="O68" s="9" t="s">
        <v>14847</v>
      </c>
      <c r="P68" s="7">
        <v>-127</v>
      </c>
      <c r="Q68">
        <v>76</v>
      </c>
    </row>
    <row r="69" spans="15:17" x14ac:dyDescent="0.25">
      <c r="O69" s="9" t="s">
        <v>14967</v>
      </c>
      <c r="P69" s="7">
        <v>-5</v>
      </c>
      <c r="Q69">
        <v>75</v>
      </c>
    </row>
    <row r="70" spans="15:17" x14ac:dyDescent="0.25">
      <c r="O70" s="9" t="s">
        <v>15208</v>
      </c>
      <c r="P70" s="7">
        <v>-1</v>
      </c>
      <c r="Q70">
        <v>73</v>
      </c>
    </row>
    <row r="71" spans="15:17" x14ac:dyDescent="0.25">
      <c r="O71" s="9" t="s">
        <v>15287</v>
      </c>
      <c r="P71" s="7">
        <v>-1</v>
      </c>
      <c r="Q71">
        <v>72</v>
      </c>
    </row>
    <row r="72" spans="15:17" x14ac:dyDescent="0.25">
      <c r="O72" s="9" t="s">
        <v>15249</v>
      </c>
      <c r="P72" s="7">
        <v>-150</v>
      </c>
      <c r="Q72">
        <v>72</v>
      </c>
    </row>
    <row r="73" spans="15:17" x14ac:dyDescent="0.25">
      <c r="O73" s="9" t="s">
        <v>15231</v>
      </c>
      <c r="P73" s="7">
        <v>-4</v>
      </c>
      <c r="Q73">
        <v>72</v>
      </c>
    </row>
    <row r="74" spans="15:17" x14ac:dyDescent="0.25">
      <c r="O74" s="9" t="s">
        <v>15317</v>
      </c>
      <c r="P74" s="7">
        <v>-8</v>
      </c>
      <c r="Q74">
        <v>72</v>
      </c>
    </row>
    <row r="75" spans="15:17" x14ac:dyDescent="0.25">
      <c r="O75" s="9" t="s">
        <v>15334</v>
      </c>
      <c r="P75" s="7">
        <v>-5</v>
      </c>
      <c r="Q75">
        <v>71</v>
      </c>
    </row>
    <row r="76" spans="15:17" x14ac:dyDescent="0.25">
      <c r="O76" s="9" t="s">
        <v>15573</v>
      </c>
      <c r="P76" s="7">
        <v>-4</v>
      </c>
      <c r="Q76">
        <v>69</v>
      </c>
    </row>
    <row r="77" spans="15:17" x14ac:dyDescent="0.25">
      <c r="O77" s="9" t="s">
        <v>15719</v>
      </c>
      <c r="P77" s="7">
        <v>-300</v>
      </c>
      <c r="Q77">
        <v>68</v>
      </c>
    </row>
    <row r="78" spans="15:17" x14ac:dyDescent="0.25">
      <c r="O78" s="9" t="s">
        <v>15695</v>
      </c>
      <c r="P78" s="7">
        <v>-2</v>
      </c>
      <c r="Q78">
        <v>68</v>
      </c>
    </row>
    <row r="79" spans="15:17" x14ac:dyDescent="0.25">
      <c r="O79" s="9" t="s">
        <v>15822</v>
      </c>
      <c r="P79" s="7">
        <v>-24</v>
      </c>
      <c r="Q79">
        <v>67</v>
      </c>
    </row>
    <row r="80" spans="15:17" x14ac:dyDescent="0.25">
      <c r="O80" s="9" t="s">
        <v>15797</v>
      </c>
      <c r="P80" s="7">
        <v>-11</v>
      </c>
      <c r="Q80">
        <v>67</v>
      </c>
    </row>
    <row r="81" spans="15:17" x14ac:dyDescent="0.25">
      <c r="O81" s="9" t="s">
        <v>16005</v>
      </c>
      <c r="P81" s="7">
        <v>-2</v>
      </c>
      <c r="Q81">
        <v>66</v>
      </c>
    </row>
    <row r="82" spans="15:17" x14ac:dyDescent="0.25">
      <c r="O82" s="9" t="s">
        <v>16113</v>
      </c>
      <c r="P82" s="7">
        <v>-8</v>
      </c>
      <c r="Q82">
        <v>65</v>
      </c>
    </row>
    <row r="83" spans="15:17" x14ac:dyDescent="0.25">
      <c r="O83" s="9" t="s">
        <v>16139</v>
      </c>
      <c r="P83" s="7">
        <v>-3</v>
      </c>
      <c r="Q83">
        <v>65</v>
      </c>
    </row>
    <row r="84" spans="15:17" x14ac:dyDescent="0.25">
      <c r="O84" s="9" t="s">
        <v>16163</v>
      </c>
      <c r="P84" s="7">
        <v>-3</v>
      </c>
      <c r="Q84">
        <v>65</v>
      </c>
    </row>
    <row r="85" spans="15:17" x14ac:dyDescent="0.25">
      <c r="O85" s="9" t="s">
        <v>16288</v>
      </c>
      <c r="P85" s="7">
        <v>-1</v>
      </c>
      <c r="Q85">
        <v>64</v>
      </c>
    </row>
    <row r="86" spans="15:17" x14ac:dyDescent="0.25">
      <c r="O86" s="9" t="s">
        <v>16267</v>
      </c>
      <c r="P86" s="7">
        <v>-54</v>
      </c>
      <c r="Q86">
        <v>64</v>
      </c>
    </row>
    <row r="87" spans="15:17" x14ac:dyDescent="0.25">
      <c r="O87" s="9" t="s">
        <v>16255</v>
      </c>
      <c r="P87" s="7">
        <v>-682</v>
      </c>
      <c r="Q87">
        <v>64</v>
      </c>
    </row>
    <row r="88" spans="15:17" x14ac:dyDescent="0.25">
      <c r="O88" s="9" t="s">
        <v>16305</v>
      </c>
      <c r="P88" s="7">
        <v>-80</v>
      </c>
      <c r="Q88">
        <v>64</v>
      </c>
    </row>
    <row r="89" spans="15:17" x14ac:dyDescent="0.25">
      <c r="O89" s="9" t="s">
        <v>16416</v>
      </c>
      <c r="P89" s="7">
        <v>-8</v>
      </c>
      <c r="Q89">
        <v>63</v>
      </c>
    </row>
    <row r="90" spans="15:17" x14ac:dyDescent="0.25">
      <c r="O90" s="9" t="s">
        <v>16544</v>
      </c>
      <c r="P90" s="7">
        <v>-7</v>
      </c>
      <c r="Q90">
        <v>62</v>
      </c>
    </row>
    <row r="91" spans="15:17" x14ac:dyDescent="0.25">
      <c r="O91" s="9" t="s">
        <v>16548</v>
      </c>
      <c r="P91" s="7">
        <v>-1</v>
      </c>
      <c r="Q91">
        <v>62</v>
      </c>
    </row>
    <row r="92" spans="15:17" x14ac:dyDescent="0.25">
      <c r="O92" s="9" t="s">
        <v>16605</v>
      </c>
      <c r="P92" s="7">
        <v>-54</v>
      </c>
      <c r="Q92">
        <v>61</v>
      </c>
    </row>
    <row r="93" spans="15:17" x14ac:dyDescent="0.25">
      <c r="O93" s="9" t="s">
        <v>16683</v>
      </c>
      <c r="P93" s="7">
        <v>-1</v>
      </c>
      <c r="Q93">
        <v>61</v>
      </c>
    </row>
    <row r="94" spans="15:17" x14ac:dyDescent="0.25">
      <c r="O94" s="9" t="s">
        <v>16782</v>
      </c>
      <c r="P94" s="7">
        <v>-3</v>
      </c>
      <c r="Q94">
        <v>60</v>
      </c>
    </row>
    <row r="95" spans="15:17" x14ac:dyDescent="0.25">
      <c r="O95" s="9" t="s">
        <v>16855</v>
      </c>
      <c r="P95" s="7">
        <v>-3</v>
      </c>
      <c r="Q95">
        <v>59</v>
      </c>
    </row>
    <row r="96" spans="15:17" x14ac:dyDescent="0.25">
      <c r="O96" s="9" t="s">
        <v>17005</v>
      </c>
      <c r="P96" s="7">
        <v>-1</v>
      </c>
      <c r="Q96">
        <v>58</v>
      </c>
    </row>
    <row r="97" spans="15:17" x14ac:dyDescent="0.25">
      <c r="O97" s="9" t="s">
        <v>17239</v>
      </c>
      <c r="P97" s="7">
        <v>-5</v>
      </c>
      <c r="Q97">
        <v>57</v>
      </c>
    </row>
    <row r="98" spans="15:17" x14ac:dyDescent="0.25">
      <c r="O98" s="9" t="s">
        <v>17148</v>
      </c>
      <c r="P98" s="7">
        <v>-2</v>
      </c>
      <c r="Q98">
        <v>57</v>
      </c>
    </row>
    <row r="99" spans="15:17" x14ac:dyDescent="0.25">
      <c r="O99" s="9" t="s">
        <v>17492</v>
      </c>
      <c r="P99" s="7">
        <v>-48</v>
      </c>
      <c r="Q99">
        <v>54</v>
      </c>
    </row>
    <row r="100" spans="15:17" x14ac:dyDescent="0.25">
      <c r="O100" s="9" t="s">
        <v>17695</v>
      </c>
      <c r="P100" s="7">
        <v>-2</v>
      </c>
      <c r="Q100">
        <v>53</v>
      </c>
    </row>
    <row r="101" spans="15:17" x14ac:dyDescent="0.25">
      <c r="O101" s="9" t="s">
        <v>17691</v>
      </c>
      <c r="P101" s="7">
        <v>-27</v>
      </c>
      <c r="Q101">
        <v>53</v>
      </c>
    </row>
    <row r="102" spans="15:17" x14ac:dyDescent="0.25">
      <c r="O102" s="9" t="s">
        <v>17619</v>
      </c>
      <c r="P102" s="7">
        <v>-73</v>
      </c>
      <c r="Q102">
        <v>53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A31C1-683A-4493-AA13-EBB3A704B069}">
  <dimension ref="B2:N89"/>
  <sheetViews>
    <sheetView topLeftCell="A13" workbookViewId="0">
      <selection activeCell="E8" sqref="E8"/>
    </sheetView>
  </sheetViews>
  <sheetFormatPr defaultRowHeight="15" x14ac:dyDescent="0.25"/>
  <cols>
    <col min="2" max="2" width="28.28515625" bestFit="1" customWidth="1"/>
    <col min="3" max="3" width="21" customWidth="1"/>
    <col min="4" max="4" width="19.85546875" customWidth="1"/>
    <col min="7" max="7" width="41.42578125" customWidth="1"/>
    <col min="8" max="8" width="31" customWidth="1"/>
    <col min="9" max="9" width="19.85546875" customWidth="1"/>
    <col min="10" max="10" width="18.7109375" bestFit="1" customWidth="1"/>
    <col min="12" max="12" width="20.7109375" customWidth="1"/>
    <col min="13" max="13" width="18.7109375" bestFit="1" customWidth="1"/>
    <col min="14" max="14" width="17.5703125" customWidth="1"/>
  </cols>
  <sheetData>
    <row r="2" spans="2:14" x14ac:dyDescent="0.25">
      <c r="B2" t="s">
        <v>17802</v>
      </c>
      <c r="D2" t="s">
        <v>17803</v>
      </c>
      <c r="G2" t="s">
        <v>17804</v>
      </c>
      <c r="I2" t="s">
        <v>17805</v>
      </c>
      <c r="L2" t="s">
        <v>17806</v>
      </c>
    </row>
    <row r="3" spans="2:14" x14ac:dyDescent="0.25">
      <c r="B3" s="7">
        <f>AVERAGE(data_to_analyze[revenue])</f>
        <v>43887350.359138072</v>
      </c>
      <c r="D3" s="10">
        <f>AVERAGE(data_to_analyze[growth_%])</f>
        <v>454.67737430167597</v>
      </c>
      <c r="G3" s="7">
        <f>MAX(data_to_analyze[revenue])</f>
        <v>21400000000</v>
      </c>
      <c r="I3" s="7">
        <f>MIN(data_to_analyze[revenue])</f>
        <v>200000</v>
      </c>
      <c r="L3" s="10">
        <f>AVERAGE(data_to_analyze[workers])</f>
        <v>242.73463687150837</v>
      </c>
    </row>
    <row r="8" spans="2:14" x14ac:dyDescent="0.25">
      <c r="B8" t="s">
        <v>17785</v>
      </c>
      <c r="C8" t="s">
        <v>17802</v>
      </c>
      <c r="G8" t="s">
        <v>17785</v>
      </c>
      <c r="H8" t="s">
        <v>17807</v>
      </c>
      <c r="J8" t="s">
        <v>17791</v>
      </c>
      <c r="K8" t="s">
        <v>17807</v>
      </c>
      <c r="M8" t="s">
        <v>17791</v>
      </c>
      <c r="N8" t="s">
        <v>17808</v>
      </c>
    </row>
    <row r="9" spans="2:14" x14ac:dyDescent="0.25">
      <c r="B9" t="s">
        <v>289</v>
      </c>
      <c r="C9" s="7">
        <f>AVERAGEIF(data_to_analyze[industry],Table4[[#This Row],[Industry]],data_to_analyze[revenue])</f>
        <v>123277611.94029851</v>
      </c>
      <c r="G9" t="s">
        <v>336</v>
      </c>
      <c r="H9">
        <f>COUNTIF(data_to_analyze[industry],Table6[[#This Row],[Industry]])</f>
        <v>492</v>
      </c>
      <c r="J9" t="s">
        <v>10856</v>
      </c>
      <c r="K9">
        <f>COUNTIF(data_to_analyze[state],Table7[[#This Row],[State]])</f>
        <v>712</v>
      </c>
      <c r="M9" t="s">
        <v>10856</v>
      </c>
      <c r="N9" s="7">
        <f>SUMIF(data_to_analyze[state],Table8[[#This Row],[State]],data_to_analyze[revenue])</f>
        <v>36318600000</v>
      </c>
    </row>
    <row r="10" spans="2:14" x14ac:dyDescent="0.25">
      <c r="B10" t="s">
        <v>55</v>
      </c>
      <c r="C10" s="7">
        <f>AVERAGEIF(data_to_analyze[industry],Table4[[#This Row],[Industry]],data_to_analyze[revenue])</f>
        <v>103085674.15730338</v>
      </c>
      <c r="G10" t="s">
        <v>18</v>
      </c>
      <c r="H10">
        <f>COUNTIF(data_to_analyze[industry],Table6[[#This Row],[Industry]])</f>
        <v>489</v>
      </c>
      <c r="J10" t="s">
        <v>17770</v>
      </c>
      <c r="K10">
        <f>COUNTIF(data_to_analyze[state],Table7[[#This Row],[State]])</f>
        <v>467</v>
      </c>
      <c r="M10" t="s">
        <v>17751</v>
      </c>
      <c r="N10" s="7">
        <f>SUMIF(data_to_analyze[state],Table8[[#This Row],[State]],data_to_analyze[revenue])</f>
        <v>23026500000</v>
      </c>
    </row>
    <row r="11" spans="2:14" x14ac:dyDescent="0.25">
      <c r="B11" t="s">
        <v>25</v>
      </c>
      <c r="C11" s="7">
        <f>AVERAGEIF(data_to_analyze[industry],Table4[[#This Row],[Industry]],data_to_analyze[revenue])</f>
        <v>82615591.397849455</v>
      </c>
      <c r="G11" t="s">
        <v>156</v>
      </c>
      <c r="H11">
        <f>COUNTIF(data_to_analyze[industry],Table6[[#This Row],[Industry]])</f>
        <v>461</v>
      </c>
      <c r="J11" t="s">
        <v>777</v>
      </c>
      <c r="K11">
        <f>COUNTIF(data_to_analyze[state],Table7[[#This Row],[State]])</f>
        <v>385</v>
      </c>
      <c r="M11" t="s">
        <v>17770</v>
      </c>
      <c r="N11" s="7">
        <f>SUMIF(data_to_analyze[state],Table8[[#This Row],[State]],data_to_analyze[revenue])</f>
        <v>19326800000</v>
      </c>
    </row>
    <row r="12" spans="2:14" x14ac:dyDescent="0.25">
      <c r="B12" t="s">
        <v>175</v>
      </c>
      <c r="C12" s="7">
        <f>AVERAGEIF(data_to_analyze[industry],Table4[[#This Row],[Industry]],data_to_analyze[revenue])</f>
        <v>78525641.025641024</v>
      </c>
      <c r="G12" t="s">
        <v>55</v>
      </c>
      <c r="H12">
        <f>COUNTIF(data_to_analyze[industry],Table6[[#This Row],[Industry]])</f>
        <v>356</v>
      </c>
      <c r="J12" t="s">
        <v>108</v>
      </c>
      <c r="K12">
        <f>COUNTIF(data_to_analyze[state],Table7[[#This Row],[State]])</f>
        <v>300</v>
      </c>
      <c r="M12" t="s">
        <v>777</v>
      </c>
      <c r="N12" s="7">
        <f>SUMIF(data_to_analyze[state],Table8[[#This Row],[State]],data_to_analyze[revenue])</f>
        <v>18684500000</v>
      </c>
    </row>
    <row r="13" spans="2:14" x14ac:dyDescent="0.25">
      <c r="B13" t="s">
        <v>40</v>
      </c>
      <c r="C13" s="7">
        <f>AVERAGEIF(data_to_analyze[industry],Table4[[#This Row],[Industry]],data_to_analyze[revenue])</f>
        <v>70942222.222222224</v>
      </c>
      <c r="G13" t="s">
        <v>233</v>
      </c>
      <c r="H13">
        <f>COUNTIF(data_to_analyze[industry],Table6[[#This Row],[Industry]])</f>
        <v>350</v>
      </c>
      <c r="J13" t="s">
        <v>17773</v>
      </c>
      <c r="K13">
        <f>COUNTIF(data_to_analyze[state],Table7[[#This Row],[State]])</f>
        <v>288</v>
      </c>
      <c r="M13" t="s">
        <v>17773</v>
      </c>
      <c r="N13" s="7">
        <f>SUMIF(data_to_analyze[state],Table8[[#This Row],[State]],data_to_analyze[revenue])</f>
        <v>12195200000</v>
      </c>
    </row>
    <row r="14" spans="2:14" x14ac:dyDescent="0.25">
      <c r="B14" t="s">
        <v>308</v>
      </c>
      <c r="C14" s="7">
        <f>AVERAGEIF(data_to_analyze[industry],Table4[[#This Row],[Industry]],data_to_analyze[revenue])</f>
        <v>70480891.719745219</v>
      </c>
      <c r="G14" t="s">
        <v>40</v>
      </c>
      <c r="H14">
        <f>COUNTIF(data_to_analyze[industry],Table6[[#This Row],[Industry]])</f>
        <v>315</v>
      </c>
      <c r="J14" t="s">
        <v>17742</v>
      </c>
      <c r="K14">
        <f>COUNTIF(data_to_analyze[state],Table7[[#This Row],[State]])</f>
        <v>241</v>
      </c>
      <c r="M14" t="s">
        <v>17762</v>
      </c>
      <c r="N14" s="7">
        <f>SUMIF(data_to_analyze[state],Table8[[#This Row],[State]],data_to_analyze[revenue])</f>
        <v>11922500000</v>
      </c>
    </row>
    <row r="15" spans="2:14" x14ac:dyDescent="0.25">
      <c r="B15" t="s">
        <v>48</v>
      </c>
      <c r="C15" s="7">
        <f>AVERAGEIF(data_to_analyze[industry],Table4[[#This Row],[Industry]],data_to_analyze[revenue])</f>
        <v>62472392.63803681</v>
      </c>
      <c r="G15" t="s">
        <v>297</v>
      </c>
      <c r="H15">
        <f>COUNTIF(data_to_analyze[industry],Table6[[#This Row],[Industry]])</f>
        <v>276</v>
      </c>
      <c r="J15" t="s">
        <v>17739</v>
      </c>
      <c r="K15">
        <f>COUNTIF(data_to_analyze[state],Table7[[#This Row],[State]])</f>
        <v>219</v>
      </c>
      <c r="M15" t="s">
        <v>17765</v>
      </c>
      <c r="N15" s="7">
        <f>SUMIF(data_to_analyze[state],Table8[[#This Row],[State]],data_to_analyze[revenue])</f>
        <v>10072300000</v>
      </c>
    </row>
    <row r="16" spans="2:14" x14ac:dyDescent="0.25">
      <c r="B16" t="s">
        <v>181</v>
      </c>
      <c r="C16" s="7">
        <f>AVERAGEIF(data_to_analyze[industry],Table4[[#This Row],[Industry]],data_to_analyze[revenue])</f>
        <v>57500423.728813559</v>
      </c>
      <c r="G16" t="s">
        <v>107</v>
      </c>
      <c r="H16">
        <f>COUNTIF(data_to_analyze[industry],Table6[[#This Row],[Industry]])</f>
        <v>239</v>
      </c>
      <c r="J16" t="s">
        <v>17765</v>
      </c>
      <c r="K16">
        <f>COUNTIF(data_to_analyze[state],Table7[[#This Row],[State]])</f>
        <v>172</v>
      </c>
      <c r="M16" t="s">
        <v>17742</v>
      </c>
      <c r="N16" s="7">
        <f>SUMIF(data_to_analyze[state],Table8[[#This Row],[State]],data_to_analyze[revenue])</f>
        <v>9583100000</v>
      </c>
    </row>
    <row r="17" spans="2:14" x14ac:dyDescent="0.25">
      <c r="B17" t="s">
        <v>233</v>
      </c>
      <c r="C17" s="7">
        <f>AVERAGEIF(data_to_analyze[industry],Table4[[#This Row],[Industry]],data_to_analyze[revenue])</f>
        <v>56172571.428571425</v>
      </c>
      <c r="G17" t="s">
        <v>181</v>
      </c>
      <c r="H17">
        <f>COUNTIF(data_to_analyze[industry],Table6[[#This Row],[Industry]])</f>
        <v>236</v>
      </c>
      <c r="J17" t="s">
        <v>17762</v>
      </c>
      <c r="K17">
        <f>COUNTIF(data_to_analyze[state],Table7[[#This Row],[State]])</f>
        <v>160</v>
      </c>
      <c r="M17" t="s">
        <v>108</v>
      </c>
      <c r="N17" s="7">
        <f>SUMIF(data_to_analyze[state],Table8[[#This Row],[State]],data_to_analyze[revenue])</f>
        <v>7487200000</v>
      </c>
    </row>
    <row r="18" spans="2:14" x14ac:dyDescent="0.25">
      <c r="B18" t="s">
        <v>329</v>
      </c>
      <c r="C18" s="7">
        <f>AVERAGEIF(data_to_analyze[industry],Table4[[#This Row],[Industry]],data_to_analyze[revenue])</f>
        <v>50540000</v>
      </c>
      <c r="G18" t="s">
        <v>187</v>
      </c>
      <c r="H18">
        <f>COUNTIF(data_to_analyze[industry],Table6[[#This Row],[Industry]])</f>
        <v>198</v>
      </c>
      <c r="J18" t="s">
        <v>17735</v>
      </c>
      <c r="K18">
        <f>COUNTIF(data_to_analyze[state],Table7[[#This Row],[State]])</f>
        <v>156</v>
      </c>
      <c r="M18" t="s">
        <v>17760</v>
      </c>
      <c r="N18" s="7">
        <f>SUMIF(data_to_analyze[state],Table8[[#This Row],[State]],data_to_analyze[revenue])</f>
        <v>7278200000</v>
      </c>
    </row>
    <row r="19" spans="2:14" x14ac:dyDescent="0.25">
      <c r="B19" t="s">
        <v>33</v>
      </c>
      <c r="C19" s="7">
        <f>AVERAGEIF(data_to_analyze[industry],Table4[[#This Row],[Industry]],data_to_analyze[revenue])</f>
        <v>39175590.5511811</v>
      </c>
      <c r="G19" t="s">
        <v>25</v>
      </c>
      <c r="H19">
        <f>COUNTIF(data_to_analyze[industry],Table6[[#This Row],[Industry]])</f>
        <v>186</v>
      </c>
      <c r="J19" t="s">
        <v>17760</v>
      </c>
      <c r="K19">
        <f>COUNTIF(data_to_analyze[state],Table7[[#This Row],[State]])</f>
        <v>135</v>
      </c>
      <c r="M19" t="s">
        <v>17739</v>
      </c>
      <c r="N19" s="7">
        <f>SUMIF(data_to_analyze[state],Table8[[#This Row],[State]],data_to_analyze[revenue])</f>
        <v>6921700000</v>
      </c>
    </row>
    <row r="20" spans="2:14" x14ac:dyDescent="0.25">
      <c r="B20" t="s">
        <v>107</v>
      </c>
      <c r="C20" s="7">
        <f>AVERAGEIF(data_to_analyze[industry],Table4[[#This Row],[Industry]],data_to_analyze[revenue])</f>
        <v>36648953.974895395</v>
      </c>
      <c r="G20" t="s">
        <v>211</v>
      </c>
      <c r="H20">
        <f>COUNTIF(data_to_analyze[industry],Table6[[#This Row],[Industry]])</f>
        <v>181</v>
      </c>
      <c r="J20" t="s">
        <v>17749</v>
      </c>
      <c r="K20">
        <f>COUNTIF(data_to_analyze[state],Table7[[#This Row],[State]])</f>
        <v>133</v>
      </c>
      <c r="M20" t="s">
        <v>17771</v>
      </c>
      <c r="N20" s="7">
        <f>SUMIF(data_to_analyze[state],Table8[[#This Row],[State]],data_to_analyze[revenue])</f>
        <v>6615300000</v>
      </c>
    </row>
    <row r="21" spans="2:14" x14ac:dyDescent="0.25">
      <c r="B21" t="s">
        <v>187</v>
      </c>
      <c r="C21" s="7">
        <f>AVERAGEIF(data_to_analyze[industry],Table4[[#This Row],[Industry]],data_to_analyze[revenue])</f>
        <v>33006565.656565655</v>
      </c>
      <c r="G21" t="s">
        <v>48</v>
      </c>
      <c r="H21">
        <f>COUNTIF(data_to_analyze[industry],Table6[[#This Row],[Industry]])</f>
        <v>163</v>
      </c>
      <c r="J21" t="s">
        <v>17748</v>
      </c>
      <c r="K21">
        <f>COUNTIF(data_to_analyze[state],Table7[[#This Row],[State]])</f>
        <v>130</v>
      </c>
      <c r="M21" t="s">
        <v>17749</v>
      </c>
      <c r="N21" s="7">
        <f>SUMIF(data_to_analyze[state],Table8[[#This Row],[State]],data_to_analyze[revenue])</f>
        <v>4881600000</v>
      </c>
    </row>
    <row r="22" spans="2:14" x14ac:dyDescent="0.25">
      <c r="B22" t="s">
        <v>1041</v>
      </c>
      <c r="C22" s="7">
        <f>AVERAGEIF(data_to_analyze[industry],Table4[[#This Row],[Industry]],data_to_analyze[revenue])</f>
        <v>30765432.098765433</v>
      </c>
      <c r="G22" t="s">
        <v>308</v>
      </c>
      <c r="H22">
        <f>COUNTIF(data_to_analyze[industry],Table6[[#This Row],[Industry]])</f>
        <v>157</v>
      </c>
      <c r="J22" t="s">
        <v>17758</v>
      </c>
      <c r="K22">
        <f>COUNTIF(data_to_analyze[state],Table7[[#This Row],[State]])</f>
        <v>128</v>
      </c>
      <c r="M22" t="s">
        <v>17758</v>
      </c>
      <c r="N22" s="7">
        <f>SUMIF(data_to_analyze[state],Table8[[#This Row],[State]],data_to_analyze[revenue])</f>
        <v>4641400000</v>
      </c>
    </row>
    <row r="23" spans="2:14" x14ac:dyDescent="0.25">
      <c r="B23" t="s">
        <v>149</v>
      </c>
      <c r="C23" s="7">
        <f>AVERAGEIF(data_to_analyze[industry],Table4[[#This Row],[Industry]],data_to_analyze[revenue])</f>
        <v>30503125</v>
      </c>
      <c r="G23" t="s">
        <v>33</v>
      </c>
      <c r="H23">
        <f>COUNTIF(data_to_analyze[industry],Table6[[#This Row],[Industry]])</f>
        <v>127</v>
      </c>
      <c r="J23" t="s">
        <v>17771</v>
      </c>
      <c r="K23">
        <f>COUNTIF(data_to_analyze[state],Table7[[#This Row],[State]])</f>
        <v>123</v>
      </c>
      <c r="M23" t="s">
        <v>17735</v>
      </c>
      <c r="N23" s="7">
        <f>SUMIF(data_to_analyze[state],Table8[[#This Row],[State]],data_to_analyze[revenue])</f>
        <v>4281600000</v>
      </c>
    </row>
    <row r="24" spans="2:14" x14ac:dyDescent="0.25">
      <c r="B24" t="s">
        <v>211</v>
      </c>
      <c r="C24" s="7">
        <f>AVERAGEIF(data_to_analyze[industry],Table4[[#This Row],[Industry]],data_to_analyze[revenue])</f>
        <v>28440331.491712708</v>
      </c>
      <c r="G24" t="s">
        <v>257</v>
      </c>
      <c r="H24">
        <f>COUNTIF(data_to_analyze[industry],Table6[[#This Row],[Industry]])</f>
        <v>120</v>
      </c>
      <c r="J24" t="s">
        <v>17734</v>
      </c>
      <c r="K24">
        <f>COUNTIF(data_to_analyze[state],Table7[[#This Row],[State]])</f>
        <v>104</v>
      </c>
      <c r="M24" t="s">
        <v>17769</v>
      </c>
      <c r="N24" s="7">
        <f>SUMIF(data_to_analyze[state],Table8[[#This Row],[State]],data_to_analyze[revenue])</f>
        <v>3250100000</v>
      </c>
    </row>
    <row r="25" spans="2:14" x14ac:dyDescent="0.25">
      <c r="B25" t="s">
        <v>69</v>
      </c>
      <c r="C25" s="7">
        <f>AVERAGEIF(data_to_analyze[industry],Table4[[#This Row],[Industry]],data_to_analyze[revenue])</f>
        <v>27892405.06329114</v>
      </c>
      <c r="G25" t="s">
        <v>1041</v>
      </c>
      <c r="H25">
        <f>COUNTIF(data_to_analyze[industry],Table6[[#This Row],[Industry]])</f>
        <v>81</v>
      </c>
      <c r="J25" t="s">
        <v>976</v>
      </c>
      <c r="K25">
        <f>COUNTIF(data_to_analyze[state],Table7[[#This Row],[State]])</f>
        <v>101</v>
      </c>
      <c r="M25" t="s">
        <v>17750</v>
      </c>
      <c r="N25" s="7">
        <f>SUMIF(data_to_analyze[state],Table8[[#This Row],[State]],data_to_analyze[revenue])</f>
        <v>2880500000</v>
      </c>
    </row>
    <row r="26" spans="2:14" x14ac:dyDescent="0.25">
      <c r="B26" t="s">
        <v>336</v>
      </c>
      <c r="C26" s="7">
        <f>AVERAGEIF(data_to_analyze[industry],Table4[[#This Row],[Industry]],data_to_analyze[revenue])</f>
        <v>23446951.219512194</v>
      </c>
      <c r="G26" t="s">
        <v>69</v>
      </c>
      <c r="H26">
        <f>COUNTIF(data_to_analyze[industry],Table6[[#This Row],[Industry]])</f>
        <v>79</v>
      </c>
      <c r="J26" t="s">
        <v>17769</v>
      </c>
      <c r="K26">
        <f>COUNTIF(data_to_analyze[state],Table7[[#This Row],[State]])</f>
        <v>84</v>
      </c>
      <c r="M26" t="s">
        <v>17748</v>
      </c>
      <c r="N26" s="7">
        <f>SUMIF(data_to_analyze[state],Table8[[#This Row],[State]],data_to_analyze[revenue])</f>
        <v>2746100000</v>
      </c>
    </row>
    <row r="27" spans="2:14" x14ac:dyDescent="0.25">
      <c r="B27" t="s">
        <v>297</v>
      </c>
      <c r="C27" s="7">
        <f>AVERAGEIF(data_to_analyze[industry],Table4[[#This Row],[Industry]],data_to_analyze[revenue])</f>
        <v>21465579.710144926</v>
      </c>
      <c r="G27" t="s">
        <v>175</v>
      </c>
      <c r="H27">
        <f>COUNTIF(data_to_analyze[industry],Table6[[#This Row],[Industry]])</f>
        <v>78</v>
      </c>
      <c r="J27" t="s">
        <v>17750</v>
      </c>
      <c r="K27">
        <f>COUNTIF(data_to_analyze[state],Table7[[#This Row],[State]])</f>
        <v>82</v>
      </c>
      <c r="M27" t="s">
        <v>976</v>
      </c>
      <c r="N27" s="7">
        <f>SUMIF(data_to_analyze[state],Table8[[#This Row],[State]],data_to_analyze[revenue])</f>
        <v>2619000000</v>
      </c>
    </row>
    <row r="28" spans="2:14" x14ac:dyDescent="0.25">
      <c r="B28" t="s">
        <v>324</v>
      </c>
      <c r="C28" s="7">
        <f>AVERAGEIF(data_to_analyze[industry],Table4[[#This Row],[Industry]],data_to_analyze[revenue])</f>
        <v>20372093.023255814</v>
      </c>
      <c r="G28" t="s">
        <v>329</v>
      </c>
      <c r="H28">
        <f>COUNTIF(data_to_analyze[industry],Table6[[#This Row],[Industry]])</f>
        <v>70</v>
      </c>
      <c r="J28" t="s">
        <v>17751</v>
      </c>
      <c r="K28">
        <f>COUNTIF(data_to_analyze[state],Table7[[#This Row],[State]])</f>
        <v>81</v>
      </c>
      <c r="M28" t="s">
        <v>17764</v>
      </c>
      <c r="N28" s="7">
        <f>SUMIF(data_to_analyze[state],Table8[[#This Row],[State]],data_to_analyze[revenue])</f>
        <v>2522400000</v>
      </c>
    </row>
    <row r="29" spans="2:14" x14ac:dyDescent="0.25">
      <c r="B29" t="s">
        <v>271</v>
      </c>
      <c r="C29" s="7">
        <f>AVERAGEIF(data_to_analyze[industry],Table4[[#This Row],[Industry]],data_to_analyze[revenue])</f>
        <v>20057894.736842107</v>
      </c>
      <c r="G29" t="s">
        <v>623</v>
      </c>
      <c r="H29">
        <f>COUNTIF(data_to_analyze[industry],Table6[[#This Row],[Industry]])</f>
        <v>70</v>
      </c>
      <c r="J29" t="s">
        <v>17753</v>
      </c>
      <c r="K29">
        <f>COUNTIF(data_to_analyze[state],Table7[[#This Row],[State]])</f>
        <v>75</v>
      </c>
      <c r="M29" t="s">
        <v>17730</v>
      </c>
      <c r="N29" s="7">
        <f>SUMIF(data_to_analyze[state],Table8[[#This Row],[State]],data_to_analyze[revenue])</f>
        <v>2338100000</v>
      </c>
    </row>
    <row r="30" spans="2:14" x14ac:dyDescent="0.25">
      <c r="B30" t="s">
        <v>156</v>
      </c>
      <c r="C30" s="7">
        <f>AVERAGEIF(data_to_analyze[industry],Table4[[#This Row],[Industry]],data_to_analyze[revenue])</f>
        <v>19965292.84164859</v>
      </c>
      <c r="G30" t="s">
        <v>289</v>
      </c>
      <c r="H30">
        <f>COUNTIF(data_to_analyze[industry],Table6[[#This Row],[Industry]])</f>
        <v>67</v>
      </c>
      <c r="J30" t="s">
        <v>17730</v>
      </c>
      <c r="K30">
        <f>COUNTIF(data_to_analyze[state],Table7[[#This Row],[State]])</f>
        <v>64</v>
      </c>
      <c r="M30" t="s">
        <v>17746</v>
      </c>
      <c r="N30" s="7">
        <f>SUMIF(data_to_analyze[state],Table8[[#This Row],[State]],data_to_analyze[revenue])</f>
        <v>2209300000</v>
      </c>
    </row>
    <row r="31" spans="2:14" x14ac:dyDescent="0.25">
      <c r="B31" t="s">
        <v>623</v>
      </c>
      <c r="C31" s="7">
        <f>AVERAGEIF(data_to_analyze[industry],Table4[[#This Row],[Industry]],data_to_analyze[revenue])</f>
        <v>19742857.142857142</v>
      </c>
      <c r="G31" t="s">
        <v>271</v>
      </c>
      <c r="H31">
        <f>COUNTIF(data_to_analyze[industry],Table6[[#This Row],[Industry]])</f>
        <v>57</v>
      </c>
      <c r="J31" t="s">
        <v>17743</v>
      </c>
      <c r="K31">
        <f>COUNTIF(data_to_analyze[state],Table7[[#This Row],[State]])</f>
        <v>63</v>
      </c>
      <c r="M31" t="s">
        <v>17743</v>
      </c>
      <c r="N31" s="7">
        <f>SUMIF(data_to_analyze[state],Table8[[#This Row],[State]],data_to_analyze[revenue])</f>
        <v>2142200000</v>
      </c>
    </row>
    <row r="32" spans="2:14" x14ac:dyDescent="0.25">
      <c r="B32" t="s">
        <v>257</v>
      </c>
      <c r="C32" s="7">
        <f>AVERAGEIF(data_to_analyze[industry],Table4[[#This Row],[Industry]],data_to_analyze[revenue])</f>
        <v>18995833.333333332</v>
      </c>
      <c r="G32" t="s">
        <v>218</v>
      </c>
      <c r="H32">
        <f>COUNTIF(data_to_analyze[industry],Table6[[#This Row],[Industry]])</f>
        <v>46</v>
      </c>
      <c r="J32" t="s">
        <v>17764</v>
      </c>
      <c r="K32">
        <f>COUNTIF(data_to_analyze[state],Table7[[#This Row],[State]])</f>
        <v>59</v>
      </c>
      <c r="M32" t="s">
        <v>17753</v>
      </c>
      <c r="N32" s="7">
        <f>SUMIF(data_to_analyze[state],Table8[[#This Row],[State]],data_to_analyze[revenue])</f>
        <v>2008500000</v>
      </c>
    </row>
    <row r="33" spans="2:14" x14ac:dyDescent="0.25">
      <c r="B33" t="s">
        <v>18</v>
      </c>
      <c r="C33" s="7">
        <f>AVERAGEIF(data_to_analyze[industry],Table4[[#This Row],[Industry]],data_to_analyze[revenue])</f>
        <v>16850715.746421266</v>
      </c>
      <c r="G33" t="s">
        <v>324</v>
      </c>
      <c r="H33">
        <f>COUNTIF(data_to_analyze[industry],Table6[[#This Row],[Industry]])</f>
        <v>43</v>
      </c>
      <c r="J33" t="s">
        <v>17767</v>
      </c>
      <c r="K33">
        <f>COUNTIF(data_to_analyze[state],Table7[[#This Row],[State]])</f>
        <v>56</v>
      </c>
      <c r="M33" t="s">
        <v>17734</v>
      </c>
      <c r="N33" s="7">
        <f>SUMIF(data_to_analyze[state],Table8[[#This Row],[State]],data_to_analyze[revenue])</f>
        <v>1978700000</v>
      </c>
    </row>
    <row r="34" spans="2:14" x14ac:dyDescent="0.25">
      <c r="B34" t="s">
        <v>6043</v>
      </c>
      <c r="C34" s="7">
        <f>AVERAGEIF(data_to_analyze[industry],Table4[[#This Row],[Industry]],data_to_analyze[revenue])</f>
        <v>16702325.581395349</v>
      </c>
      <c r="G34" t="s">
        <v>6043</v>
      </c>
      <c r="H34">
        <f>COUNTIF(data_to_analyze[industry],Table6[[#This Row],[Industry]])</f>
        <v>43</v>
      </c>
      <c r="J34" t="s">
        <v>17775</v>
      </c>
      <c r="K34">
        <f>COUNTIF(data_to_analyze[state],Table7[[#This Row],[State]])</f>
        <v>49</v>
      </c>
      <c r="M34" t="s">
        <v>17767</v>
      </c>
      <c r="N34" s="7">
        <f>SUMIF(data_to_analyze[state],Table8[[#This Row],[State]],data_to_analyze[revenue])</f>
        <v>1443600000</v>
      </c>
    </row>
    <row r="35" spans="2:14" x14ac:dyDescent="0.25">
      <c r="B35" t="s">
        <v>218</v>
      </c>
      <c r="C35" s="7">
        <f>AVERAGEIF(data_to_analyze[industry],Table4[[#This Row],[Industry]],data_to_analyze[revenue])</f>
        <v>16473913.043478262</v>
      </c>
      <c r="G35" t="s">
        <v>149</v>
      </c>
      <c r="H35">
        <f>COUNTIF(data_to_analyze[industry],Table6[[#This Row],[Industry]])</f>
        <v>32</v>
      </c>
      <c r="J35" t="s">
        <v>17738</v>
      </c>
      <c r="K35">
        <f>COUNTIF(data_to_analyze[state],Table7[[#This Row],[State]])</f>
        <v>43</v>
      </c>
      <c r="M35" t="s">
        <v>17755</v>
      </c>
      <c r="N35" s="7">
        <f>SUMIF(data_to_analyze[state],Table8[[#This Row],[State]],data_to_analyze[revenue])</f>
        <v>1227300000</v>
      </c>
    </row>
    <row r="36" spans="2:14" x14ac:dyDescent="0.25">
      <c r="J36" t="s">
        <v>17736</v>
      </c>
      <c r="K36">
        <f>COUNTIF(data_to_analyze[state],Table7[[#This Row],[State]])</f>
        <v>37</v>
      </c>
      <c r="M36" t="s">
        <v>17775</v>
      </c>
      <c r="N36" s="7">
        <f>SUMIF(data_to_analyze[state],Table8[[#This Row],[State]],data_to_analyze[revenue])</f>
        <v>1191800000</v>
      </c>
    </row>
    <row r="37" spans="2:14" x14ac:dyDescent="0.25">
      <c r="J37" t="s">
        <v>7363</v>
      </c>
      <c r="K37">
        <f>COUNTIF(data_to_analyze[state],Table7[[#This Row],[State]])</f>
        <v>37</v>
      </c>
      <c r="M37" t="s">
        <v>17745</v>
      </c>
      <c r="N37" s="7">
        <f>SUMIF(data_to_analyze[state],Table8[[#This Row],[State]],data_to_analyze[revenue])</f>
        <v>1186900000</v>
      </c>
    </row>
    <row r="38" spans="2:14" x14ac:dyDescent="0.25">
      <c r="J38" t="s">
        <v>17746</v>
      </c>
      <c r="K38">
        <f>COUNTIF(data_to_analyze[state],Table7[[#This Row],[State]])</f>
        <v>34</v>
      </c>
      <c r="M38" t="s">
        <v>17738</v>
      </c>
      <c r="N38" s="7">
        <f>SUMIF(data_to_analyze[state],Table8[[#This Row],[State]],data_to_analyze[revenue])</f>
        <v>805300000</v>
      </c>
    </row>
    <row r="39" spans="2:14" x14ac:dyDescent="0.25">
      <c r="J39" t="s">
        <v>17756</v>
      </c>
      <c r="K39">
        <f>COUNTIF(data_to_analyze[state],Table7[[#This Row],[State]])</f>
        <v>33</v>
      </c>
      <c r="M39" t="s">
        <v>17768</v>
      </c>
      <c r="N39" s="7">
        <f>SUMIF(data_to_analyze[state],Table8[[#This Row],[State]],data_to_analyze[revenue])</f>
        <v>756100000</v>
      </c>
    </row>
    <row r="40" spans="2:14" x14ac:dyDescent="0.25">
      <c r="J40" t="s">
        <v>17744</v>
      </c>
      <c r="K40">
        <f>COUNTIF(data_to_analyze[state],Table7[[#This Row],[State]])</f>
        <v>31</v>
      </c>
      <c r="M40" t="s">
        <v>7363</v>
      </c>
      <c r="N40" s="7">
        <f>SUMIF(data_to_analyze[state],Table8[[#This Row],[State]],data_to_analyze[revenue])</f>
        <v>730500000</v>
      </c>
    </row>
    <row r="41" spans="2:14" x14ac:dyDescent="0.25">
      <c r="J41" t="s">
        <v>17763</v>
      </c>
      <c r="K41">
        <f>COUNTIF(data_to_analyze[state],Table7[[#This Row],[State]])</f>
        <v>28</v>
      </c>
      <c r="M41" t="s">
        <v>17736</v>
      </c>
      <c r="N41" s="7">
        <f>SUMIF(data_to_analyze[state],Table8[[#This Row],[State]],data_to_analyze[revenue])</f>
        <v>706400000</v>
      </c>
    </row>
    <row r="42" spans="2:14" x14ac:dyDescent="0.25">
      <c r="J42" t="s">
        <v>17745</v>
      </c>
      <c r="K42">
        <f>COUNTIF(data_to_analyze[state],Table7[[#This Row],[State]])</f>
        <v>27</v>
      </c>
      <c r="M42" t="s">
        <v>17763</v>
      </c>
      <c r="N42" s="7">
        <f>SUMIF(data_to_analyze[state],Table8[[#This Row],[State]],data_to_analyze[revenue])</f>
        <v>666600000</v>
      </c>
    </row>
    <row r="43" spans="2:14" x14ac:dyDescent="0.25">
      <c r="J43" t="s">
        <v>17755</v>
      </c>
      <c r="K43">
        <f>COUNTIF(data_to_analyze[state],Table7[[#This Row],[State]])</f>
        <v>27</v>
      </c>
      <c r="M43" t="s">
        <v>17756</v>
      </c>
      <c r="N43" s="7">
        <f>SUMIF(data_to_analyze[state],Table8[[#This Row],[State]],data_to_analyze[revenue])</f>
        <v>620200000</v>
      </c>
    </row>
    <row r="44" spans="2:14" x14ac:dyDescent="0.25">
      <c r="J44" t="s">
        <v>17741</v>
      </c>
      <c r="K44">
        <f>COUNTIF(data_to_analyze[state],Table7[[#This Row],[State]])</f>
        <v>21</v>
      </c>
      <c r="M44" t="s">
        <v>17744</v>
      </c>
      <c r="N44" s="7">
        <f>SUMIF(data_to_analyze[state],Table8[[#This Row],[State]],data_to_analyze[revenue])</f>
        <v>554400000</v>
      </c>
    </row>
    <row r="45" spans="2:14" x14ac:dyDescent="0.25">
      <c r="J45" t="s">
        <v>17757</v>
      </c>
      <c r="K45">
        <f>COUNTIF(data_to_analyze[state],Table7[[#This Row],[State]])</f>
        <v>20</v>
      </c>
      <c r="M45" t="s">
        <v>17741</v>
      </c>
      <c r="N45" s="7">
        <f>SUMIF(data_to_analyze[state],Table8[[#This Row],[State]],data_to_analyze[revenue])</f>
        <v>495400000</v>
      </c>
    </row>
    <row r="46" spans="2:14" x14ac:dyDescent="0.25">
      <c r="J46" t="s">
        <v>17768</v>
      </c>
      <c r="K46">
        <f>COUNTIF(data_to_analyze[state],Table7[[#This Row],[State]])</f>
        <v>14</v>
      </c>
      <c r="M46" t="s">
        <v>17757</v>
      </c>
      <c r="N46" s="7">
        <f>SUMIF(data_to_analyze[state],Table8[[#This Row],[State]],data_to_analyze[revenue])</f>
        <v>447600000</v>
      </c>
    </row>
    <row r="47" spans="2:14" x14ac:dyDescent="0.25">
      <c r="J47" t="s">
        <v>17754</v>
      </c>
      <c r="K47">
        <f>COUNTIF(data_to_analyze[state],Table7[[#This Row],[State]])</f>
        <v>11</v>
      </c>
      <c r="M47" t="s">
        <v>17737</v>
      </c>
      <c r="N47" s="7">
        <f>SUMIF(data_to_analyze[state],Table8[[#This Row],[State]],data_to_analyze[revenue])</f>
        <v>340600000</v>
      </c>
    </row>
    <row r="48" spans="2:14" x14ac:dyDescent="0.25">
      <c r="J48" t="s">
        <v>17747</v>
      </c>
      <c r="K48">
        <f>COUNTIF(data_to_analyze[state],Table7[[#This Row],[State]])</f>
        <v>11</v>
      </c>
      <c r="M48" t="s">
        <v>17774</v>
      </c>
      <c r="N48" s="7">
        <f>SUMIF(data_to_analyze[state],Table8[[#This Row],[State]],data_to_analyze[revenue])</f>
        <v>152800000</v>
      </c>
    </row>
    <row r="49" spans="2:14" x14ac:dyDescent="0.25">
      <c r="J49" t="s">
        <v>17737</v>
      </c>
      <c r="K49">
        <f>COUNTIF(data_to_analyze[state],Table7[[#This Row],[State]])</f>
        <v>11</v>
      </c>
      <c r="M49" t="s">
        <v>17761</v>
      </c>
      <c r="N49" s="7">
        <f>SUMIF(data_to_analyze[state],Table8[[#This Row],[State]],data_to_analyze[revenue])</f>
        <v>142400000</v>
      </c>
    </row>
    <row r="50" spans="2:14" x14ac:dyDescent="0.25">
      <c r="J50" t="s">
        <v>17761</v>
      </c>
      <c r="K50">
        <f>COUNTIF(data_to_analyze[state],Table7[[#This Row],[State]])</f>
        <v>10</v>
      </c>
      <c r="M50" t="s">
        <v>17747</v>
      </c>
      <c r="N50" s="7">
        <f>SUMIF(data_to_analyze[state],Table8[[#This Row],[State]],data_to_analyze[revenue])</f>
        <v>131600000</v>
      </c>
    </row>
    <row r="51" spans="2:14" x14ac:dyDescent="0.25">
      <c r="J51" t="s">
        <v>17733</v>
      </c>
      <c r="K51">
        <f>COUNTIF(data_to_analyze[state],Table7[[#This Row],[State]])</f>
        <v>10</v>
      </c>
      <c r="M51" t="s">
        <v>17759</v>
      </c>
      <c r="N51" s="7">
        <f>SUMIF(data_to_analyze[state],Table8[[#This Row],[State]],data_to_analyze[revenue])</f>
        <v>104200000</v>
      </c>
    </row>
    <row r="52" spans="2:14" x14ac:dyDescent="0.25">
      <c r="J52" t="s">
        <v>17759</v>
      </c>
      <c r="K52">
        <f>COUNTIF(data_to_analyze[state],Table7[[#This Row],[State]])</f>
        <v>7</v>
      </c>
      <c r="M52" t="s">
        <v>17733</v>
      </c>
      <c r="N52" s="7">
        <f>SUMIF(data_to_analyze[state],Table8[[#This Row],[State]],data_to_analyze[revenue])</f>
        <v>89500000</v>
      </c>
    </row>
    <row r="53" spans="2:14" x14ac:dyDescent="0.25">
      <c r="J53" t="s">
        <v>17774</v>
      </c>
      <c r="K53">
        <f>COUNTIF(data_to_analyze[state],Table7[[#This Row],[State]])</f>
        <v>7</v>
      </c>
      <c r="M53" t="s">
        <v>17754</v>
      </c>
      <c r="N53" s="7">
        <f>SUMIF(data_to_analyze[state],Table8[[#This Row],[State]],data_to_analyze[revenue])</f>
        <v>67900000</v>
      </c>
    </row>
    <row r="54" spans="2:14" x14ac:dyDescent="0.25">
      <c r="J54" t="s">
        <v>16170</v>
      </c>
      <c r="K54">
        <f>COUNTIF(data_to_analyze[state],Table7[[#This Row],[State]])</f>
        <v>6</v>
      </c>
      <c r="M54" t="s">
        <v>17740</v>
      </c>
      <c r="N54" s="7">
        <f>SUMIF(data_to_analyze[state],Table8[[#This Row],[State]],data_to_analyze[revenue])</f>
        <v>47500000</v>
      </c>
    </row>
    <row r="55" spans="2:14" x14ac:dyDescent="0.25">
      <c r="J55" t="s">
        <v>17772</v>
      </c>
      <c r="K55">
        <f>COUNTIF(data_to_analyze[state],Table7[[#This Row],[State]])</f>
        <v>5</v>
      </c>
      <c r="M55" t="s">
        <v>16170</v>
      </c>
      <c r="N55" s="7">
        <f>SUMIF(data_to_analyze[state],Table8[[#This Row],[State]],data_to_analyze[revenue])</f>
        <v>33700000</v>
      </c>
    </row>
    <row r="56" spans="2:14" x14ac:dyDescent="0.25">
      <c r="J56" t="s">
        <v>17766</v>
      </c>
      <c r="K56">
        <f>COUNTIF(data_to_analyze[state],Table7[[#This Row],[State]])</f>
        <v>5</v>
      </c>
      <c r="M56" t="s">
        <v>17772</v>
      </c>
      <c r="N56" s="7">
        <f>SUMIF(data_to_analyze[state],Table8[[#This Row],[State]],data_to_analyze[revenue])</f>
        <v>32400000</v>
      </c>
    </row>
    <row r="57" spans="2:14" x14ac:dyDescent="0.25">
      <c r="J57" t="s">
        <v>17752</v>
      </c>
      <c r="K57">
        <f>COUNTIF(data_to_analyze[state],Table7[[#This Row],[State]])</f>
        <v>4</v>
      </c>
      <c r="M57" t="s">
        <v>17752</v>
      </c>
      <c r="N57" s="7">
        <f>SUMIF(data_to_analyze[state],Table8[[#This Row],[State]],data_to_analyze[revenue])</f>
        <v>24300000</v>
      </c>
    </row>
    <row r="58" spans="2:14" x14ac:dyDescent="0.25">
      <c r="J58" t="s">
        <v>17740</v>
      </c>
      <c r="K58">
        <f>COUNTIF(data_to_analyze[state],Table7[[#This Row],[State]])</f>
        <v>4</v>
      </c>
      <c r="M58" t="s">
        <v>17766</v>
      </c>
      <c r="N58" s="7">
        <f>SUMIF(data_to_analyze[state],Table8[[#This Row],[State]],data_to_analyze[revenue])</f>
        <v>22300000</v>
      </c>
    </row>
    <row r="59" spans="2:14" x14ac:dyDescent="0.25">
      <c r="J59" t="s">
        <v>17787</v>
      </c>
      <c r="K59">
        <f>COUNTIF(data_to_analyze[state],Table7[[#This Row],[State]])</f>
        <v>2</v>
      </c>
      <c r="M59" t="s">
        <v>17787</v>
      </c>
      <c r="N59" s="7">
        <f>SUMIF(data_to_analyze[state],Table8[[#This Row],[State]],data_to_analyze[revenue])</f>
        <v>10700000</v>
      </c>
    </row>
    <row r="62" spans="2:14" x14ac:dyDescent="0.25">
      <c r="B62" t="s">
        <v>17785</v>
      </c>
      <c r="C62" t="s">
        <v>17809</v>
      </c>
      <c r="G62" t="s">
        <v>17810</v>
      </c>
      <c r="H62" t="s">
        <v>17811</v>
      </c>
      <c r="I62" t="s">
        <v>17803</v>
      </c>
    </row>
    <row r="63" spans="2:14" x14ac:dyDescent="0.25">
      <c r="B63" t="s">
        <v>25</v>
      </c>
      <c r="C63" s="10">
        <f>AVERAGEIF(data_to_analyze[industry],Table9[[#This Row],[Industry]],data_to_analyze[growth_%])</f>
        <v>717.55376344086017</v>
      </c>
      <c r="G63">
        <f>COUNTIF(data_to_analyze[workers_growth],"&lt;"&amp;0)</f>
        <v>95</v>
      </c>
      <c r="H63" s="10">
        <f>AVERAGEIF(data_to_analyze[workers_growth],"&lt;"&amp;0)</f>
        <v>-34.294736842105266</v>
      </c>
      <c r="I63" s="10">
        <f>AVERAGEIF(data_to_analyze[workers_growth],"&lt;"&amp;0,data_to_analyze[growth_%])</f>
        <v>176.25263157894736</v>
      </c>
    </row>
    <row r="64" spans="2:14" x14ac:dyDescent="0.25">
      <c r="B64" t="s">
        <v>40</v>
      </c>
      <c r="C64" s="10">
        <f>AVERAGEIF(data_to_analyze[industry],Table9[[#This Row],[Industry]],data_to_analyze[growth_%])</f>
        <v>685.63174603174605</v>
      </c>
    </row>
    <row r="65" spans="2:3" x14ac:dyDescent="0.25">
      <c r="B65" t="s">
        <v>33</v>
      </c>
      <c r="C65" s="10">
        <f>AVERAGEIF(data_to_analyze[industry],Table9[[#This Row],[Industry]],data_to_analyze[growth_%])</f>
        <v>668.2125984251968</v>
      </c>
    </row>
    <row r="66" spans="2:3" x14ac:dyDescent="0.25">
      <c r="B66" t="s">
        <v>149</v>
      </c>
      <c r="C66" s="10">
        <f>AVERAGEIF(data_to_analyze[industry],Table9[[#This Row],[Industry]],data_to_analyze[growth_%])</f>
        <v>651.96875</v>
      </c>
    </row>
    <row r="67" spans="2:3" x14ac:dyDescent="0.25">
      <c r="B67" t="s">
        <v>175</v>
      </c>
      <c r="C67" s="10">
        <f>AVERAGEIF(data_to_analyze[industry],Table9[[#This Row],[Industry]],data_to_analyze[growth_%])</f>
        <v>592.0512820512821</v>
      </c>
    </row>
    <row r="68" spans="2:3" x14ac:dyDescent="0.25">
      <c r="B68" t="s">
        <v>48</v>
      </c>
      <c r="C68" s="10">
        <f>AVERAGEIF(data_to_analyze[industry],Table9[[#This Row],[Industry]],data_to_analyze[growth_%])</f>
        <v>584.81595092024543</v>
      </c>
    </row>
    <row r="69" spans="2:3" x14ac:dyDescent="0.25">
      <c r="B69" t="s">
        <v>55</v>
      </c>
      <c r="C69" s="10">
        <f>AVERAGEIF(data_to_analyze[industry],Table9[[#This Row],[Industry]],data_to_analyze[growth_%])</f>
        <v>546.92134831460669</v>
      </c>
    </row>
    <row r="70" spans="2:3" x14ac:dyDescent="0.25">
      <c r="B70" t="s">
        <v>156</v>
      </c>
      <c r="C70" s="10">
        <f>AVERAGEIF(data_to_analyze[industry],Table9[[#This Row],[Industry]],data_to_analyze[growth_%])</f>
        <v>524.66811279826459</v>
      </c>
    </row>
    <row r="71" spans="2:3" x14ac:dyDescent="0.25">
      <c r="B71" t="s">
        <v>69</v>
      </c>
      <c r="C71" s="10">
        <f>AVERAGEIF(data_to_analyze[industry],Table9[[#This Row],[Industry]],data_to_analyze[growth_%])</f>
        <v>515.44303797468353</v>
      </c>
    </row>
    <row r="72" spans="2:3" x14ac:dyDescent="0.25">
      <c r="B72" t="s">
        <v>289</v>
      </c>
      <c r="C72" s="10">
        <f>AVERAGEIF(data_to_analyze[industry],Table9[[#This Row],[Industry]],data_to_analyze[growth_%])</f>
        <v>490.14925373134326</v>
      </c>
    </row>
    <row r="73" spans="2:3" x14ac:dyDescent="0.25">
      <c r="B73" t="s">
        <v>18</v>
      </c>
      <c r="C73" s="10">
        <f>AVERAGEIF(data_to_analyze[industry],Table9[[#This Row],[Industry]],data_to_analyze[growth_%])</f>
        <v>486.67893660531695</v>
      </c>
    </row>
    <row r="74" spans="2:3" x14ac:dyDescent="0.25">
      <c r="B74" t="s">
        <v>181</v>
      </c>
      <c r="C74" s="10">
        <f>AVERAGEIF(data_to_analyze[industry],Table9[[#This Row],[Industry]],data_to_analyze[growth_%])</f>
        <v>485.3093220338983</v>
      </c>
    </row>
    <row r="75" spans="2:3" x14ac:dyDescent="0.25">
      <c r="B75" t="s">
        <v>324</v>
      </c>
      <c r="C75" s="10">
        <f>AVERAGEIF(data_to_analyze[industry],Table9[[#This Row],[Industry]],data_to_analyze[growth_%])</f>
        <v>458.55813953488371</v>
      </c>
    </row>
    <row r="76" spans="2:3" x14ac:dyDescent="0.25">
      <c r="B76" t="s">
        <v>107</v>
      </c>
      <c r="C76" s="10">
        <f>AVERAGEIF(data_to_analyze[industry],Table9[[#This Row],[Industry]],data_to_analyze[growth_%])</f>
        <v>423.96234309623429</v>
      </c>
    </row>
    <row r="77" spans="2:3" x14ac:dyDescent="0.25">
      <c r="B77" t="s">
        <v>187</v>
      </c>
      <c r="C77" s="10">
        <f>AVERAGEIF(data_to_analyze[industry],Table9[[#This Row],[Industry]],data_to_analyze[growth_%])</f>
        <v>417.56060606060606</v>
      </c>
    </row>
    <row r="78" spans="2:3" x14ac:dyDescent="0.25">
      <c r="B78" t="s">
        <v>218</v>
      </c>
      <c r="C78" s="10">
        <f>AVERAGEIF(data_to_analyze[industry],Table9[[#This Row],[Industry]],data_to_analyze[growth_%])</f>
        <v>413.73913043478262</v>
      </c>
    </row>
    <row r="79" spans="2:3" x14ac:dyDescent="0.25">
      <c r="B79" t="s">
        <v>257</v>
      </c>
      <c r="C79" s="10">
        <f>AVERAGEIF(data_to_analyze[industry],Table9[[#This Row],[Industry]],data_to_analyze[growth_%])</f>
        <v>385.88333333333333</v>
      </c>
    </row>
    <row r="80" spans="2:3" x14ac:dyDescent="0.25">
      <c r="B80" t="s">
        <v>623</v>
      </c>
      <c r="C80" s="10">
        <f>AVERAGEIF(data_to_analyze[industry],Table9[[#This Row],[Industry]],data_to_analyze[growth_%])</f>
        <v>384.62857142857143</v>
      </c>
    </row>
    <row r="81" spans="2:3" x14ac:dyDescent="0.25">
      <c r="B81" t="s">
        <v>233</v>
      </c>
      <c r="C81" s="10">
        <f>AVERAGEIF(data_to_analyze[industry],Table9[[#This Row],[Industry]],data_to_analyze[growth_%])</f>
        <v>358.09142857142859</v>
      </c>
    </row>
    <row r="82" spans="2:3" x14ac:dyDescent="0.25">
      <c r="B82" t="s">
        <v>271</v>
      </c>
      <c r="C82" s="10">
        <f>AVERAGEIF(data_to_analyze[industry],Table9[[#This Row],[Industry]],data_to_analyze[growth_%])</f>
        <v>346.38596491228071</v>
      </c>
    </row>
    <row r="83" spans="2:3" x14ac:dyDescent="0.25">
      <c r="B83" t="s">
        <v>211</v>
      </c>
      <c r="C83" s="10">
        <f>AVERAGEIF(data_to_analyze[industry],Table9[[#This Row],[Industry]],data_to_analyze[growth_%])</f>
        <v>333.69613259668506</v>
      </c>
    </row>
    <row r="84" spans="2:3" x14ac:dyDescent="0.25">
      <c r="B84" t="s">
        <v>336</v>
      </c>
      <c r="C84" s="10">
        <f>AVERAGEIF(data_to_analyze[industry],Table9[[#This Row],[Industry]],data_to_analyze[growth_%])</f>
        <v>313.47560975609758</v>
      </c>
    </row>
    <row r="85" spans="2:3" x14ac:dyDescent="0.25">
      <c r="B85" t="s">
        <v>329</v>
      </c>
      <c r="C85" s="10">
        <f>AVERAGEIF(data_to_analyze[industry],Table9[[#This Row],[Industry]],data_to_analyze[growth_%])</f>
        <v>306.14285714285717</v>
      </c>
    </row>
    <row r="86" spans="2:3" x14ac:dyDescent="0.25">
      <c r="B86" t="s">
        <v>308</v>
      </c>
      <c r="C86" s="10">
        <f>AVERAGEIF(data_to_analyze[industry],Table9[[#This Row],[Industry]],data_to_analyze[growth_%])</f>
        <v>288.69426751592357</v>
      </c>
    </row>
    <row r="87" spans="2:3" x14ac:dyDescent="0.25">
      <c r="B87" t="s">
        <v>297</v>
      </c>
      <c r="C87" s="10">
        <f>AVERAGEIF(data_to_analyze[industry],Table9[[#This Row],[Industry]],data_to_analyze[growth_%])</f>
        <v>275.3478260869565</v>
      </c>
    </row>
    <row r="88" spans="2:3" x14ac:dyDescent="0.25">
      <c r="B88" t="s">
        <v>1041</v>
      </c>
      <c r="C88" s="10">
        <f>AVERAGEIF(data_to_analyze[industry],Table9[[#This Row],[Industry]],data_to_analyze[growth_%])</f>
        <v>222.75308641975309</v>
      </c>
    </row>
    <row r="89" spans="2:3" x14ac:dyDescent="0.25">
      <c r="B89" t="s">
        <v>6043</v>
      </c>
      <c r="C89" s="10">
        <f>AVERAGEIF(data_to_analyze[industry],Table9[[#This Row],[Industry]],data_to_analyze[growth_%])</f>
        <v>70.581395348837205</v>
      </c>
    </row>
  </sheetData>
  <pageMargins left="0.7" right="0.7" top="0.75" bottom="0.75" header="0.3" footer="0.3"/>
  <tableParts count="11">
    <tablePart r:id="rId1"/>
    <tablePart r:id="rId2"/>
    <tablePart r:id="rId3"/>
    <tablePart r:id="rId4"/>
    <tablePart r:id="rId5"/>
    <tablePart r:id="rId6"/>
    <tablePart r:id="rId7"/>
    <tablePart r:id="rId8"/>
    <tablePart r:id="rId9"/>
    <tablePart r:id="rId10"/>
    <tablePart r:id="rId1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873E2-D986-4493-AD84-8E97CD73DB2B}">
  <dimension ref="D12:E36"/>
  <sheetViews>
    <sheetView showGridLines="0" tabSelected="1" workbookViewId="0">
      <selection activeCell="Z76" sqref="Z76"/>
    </sheetView>
  </sheetViews>
  <sheetFormatPr defaultRowHeight="15" x14ac:dyDescent="0.25"/>
  <cols>
    <col min="3" max="3" width="28.28515625" bestFit="1" customWidth="1"/>
    <col min="4" max="4" width="16" customWidth="1"/>
    <col min="5" max="5" width="18.7109375" bestFit="1" customWidth="1"/>
    <col min="12" max="12" width="9.28515625" customWidth="1"/>
  </cols>
  <sheetData>
    <row r="12" spans="4:5" x14ac:dyDescent="0.25">
      <c r="D12" s="11"/>
      <c r="E12" s="11"/>
    </row>
    <row r="13" spans="4:5" x14ac:dyDescent="0.25">
      <c r="D13" s="9"/>
      <c r="E13" s="7"/>
    </row>
    <row r="14" spans="4:5" x14ac:dyDescent="0.25">
      <c r="D14" s="9"/>
      <c r="E14" s="7"/>
    </row>
    <row r="15" spans="4:5" x14ac:dyDescent="0.25">
      <c r="D15" s="9"/>
      <c r="E15" s="7"/>
    </row>
    <row r="16" spans="4:5" x14ac:dyDescent="0.25">
      <c r="D16" s="9"/>
      <c r="E16" s="7"/>
    </row>
    <row r="17" spans="4:5" x14ac:dyDescent="0.25">
      <c r="D17" s="9"/>
      <c r="E17" s="7"/>
    </row>
    <row r="18" spans="4:5" x14ac:dyDescent="0.25">
      <c r="D18" s="9"/>
      <c r="E18" s="7"/>
    </row>
    <row r="19" spans="4:5" x14ac:dyDescent="0.25">
      <c r="D19" s="9"/>
      <c r="E19" s="7"/>
    </row>
    <row r="20" spans="4:5" x14ac:dyDescent="0.25">
      <c r="D20" s="9"/>
      <c r="E20" s="7"/>
    </row>
    <row r="21" spans="4:5" x14ac:dyDescent="0.25">
      <c r="D21" s="9"/>
      <c r="E21" s="7"/>
    </row>
    <row r="22" spans="4:5" x14ac:dyDescent="0.25">
      <c r="D22" s="9"/>
      <c r="E22" s="7"/>
    </row>
    <row r="23" spans="4:5" x14ac:dyDescent="0.25">
      <c r="D23" s="9"/>
      <c r="E23" s="7"/>
    </row>
    <row r="24" spans="4:5" x14ac:dyDescent="0.25">
      <c r="D24" s="9"/>
      <c r="E24" s="7"/>
    </row>
    <row r="25" spans="4:5" x14ac:dyDescent="0.25">
      <c r="D25" s="9"/>
      <c r="E25" s="7"/>
    </row>
    <row r="26" spans="4:5" x14ac:dyDescent="0.25">
      <c r="D26" s="9"/>
      <c r="E26" s="7"/>
    </row>
    <row r="27" spans="4:5" x14ac:dyDescent="0.25">
      <c r="D27" s="9"/>
      <c r="E27" s="7"/>
    </row>
    <row r="28" spans="4:5" x14ac:dyDescent="0.25">
      <c r="D28" s="9"/>
      <c r="E28" s="7"/>
    </row>
    <row r="29" spans="4:5" x14ac:dyDescent="0.25">
      <c r="D29" s="9"/>
      <c r="E29" s="7"/>
    </row>
    <row r="30" spans="4:5" x14ac:dyDescent="0.25">
      <c r="D30" s="9"/>
      <c r="E30" s="7"/>
    </row>
    <row r="31" spans="4:5" x14ac:dyDescent="0.25">
      <c r="D31" s="9"/>
      <c r="E31" s="7"/>
    </row>
    <row r="32" spans="4:5" x14ac:dyDescent="0.25">
      <c r="D32" s="9"/>
      <c r="E32" s="7"/>
    </row>
    <row r="33" spans="4:5" x14ac:dyDescent="0.25">
      <c r="D33" s="9"/>
      <c r="E33" s="7"/>
    </row>
    <row r="34" spans="4:5" x14ac:dyDescent="0.25">
      <c r="D34" s="9"/>
      <c r="E34" s="7"/>
    </row>
    <row r="35" spans="4:5" x14ac:dyDescent="0.25">
      <c r="D35" s="9"/>
      <c r="E35" s="7"/>
    </row>
    <row r="36" spans="4:5" x14ac:dyDescent="0.25">
      <c r="D36" s="9"/>
      <c r="E36" s="7"/>
    </row>
  </sheetData>
  <conditionalFormatting sqref="E13:E36">
    <cfRule type="dataBar" priority="1">
      <dataBar>
        <cfvo type="min"/>
        <cfvo type="max"/>
        <color rgb="FF63C384"/>
      </dataBar>
      <extLst>
        <ext xmlns:x14="http://schemas.microsoft.com/office/spreadsheetml/2009/9/main" uri="{B025F937-C7B1-47D3-B67F-A62EFF666E3E}">
          <x14:id>{7E456DF0-22FA-4FBB-B0D2-1564E9F66A33}</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7E456DF0-22FA-4FBB-B0D2-1564E9F66A33}">
            <x14:dataBar minLength="0" maxLength="100" gradient="0">
              <x14:cfvo type="autoMin"/>
              <x14:cfvo type="autoMax"/>
              <x14:negativeFillColor rgb="FFFF0000"/>
              <x14:axisColor rgb="FF000000"/>
            </x14:dataBar>
          </x14:cfRule>
          <xm:sqref>E13:E36</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E72FF8C-97AD-428D-A524-697997011B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INC 5000 Companies 2019</vt:lpstr>
      <vt:lpstr>Data_to_clean</vt:lpstr>
      <vt:lpstr>US State Abbreviations</vt:lpstr>
      <vt:lpstr>Data_to_analyze</vt:lpstr>
      <vt:lpstr>Pivot_tables</vt:lpstr>
      <vt:lpstr>Formulas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Kajo R</dc:creator>
  <cp:lastModifiedBy>Robert M</cp:lastModifiedBy>
  <dcterms:created xsi:type="dcterms:W3CDTF">2023-07-28T15:01:31Z</dcterms:created>
  <dcterms:modified xsi:type="dcterms:W3CDTF">2023-09-29T18:38:42Z</dcterms:modified>
</cp:coreProperties>
</file>